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drawings/drawing4.xml" ContentType="application/vnd.openxmlformats-officedocument.drawing+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codeName="ThisWorkbook"/>
  <mc:AlternateContent xmlns:mc="http://schemas.openxmlformats.org/markup-compatibility/2006">
    <mc:Choice Requires="x15">
      <x15ac:absPath xmlns:x15ac="http://schemas.microsoft.com/office/spreadsheetml/2010/11/ac" url="P:\Shared\Projects\BCBS MN uninsured\Analysis\2018-2022 Data\UNINSURED PROFILE (2018-2022)\"/>
    </mc:Choice>
  </mc:AlternateContent>
  <xr:revisionPtr revIDLastSave="0" documentId="13_ncr:1_{BF9EBA25-3175-46DA-96EF-491E1F525D08}" xr6:coauthVersionLast="47" xr6:coauthVersionMax="47" xr10:uidLastSave="{00000000-0000-0000-0000-000000000000}"/>
  <workbookProtection workbookAlgorithmName="SHA-512" workbookHashValue="A6tbPMmfVQJjPbg3eEEelSQCZMP535y0dNrhkIL1POfaDEkCkcBNDlrIDD67Vi80BCsbloUPZZJJZbm2rX9lug==" workbookSaltValue="jAukaFgX1xYebA70vMIyMQ==" workbookSpinCount="100000" lockStructure="1"/>
  <bookViews>
    <workbookView xWindow="-120" yWindow="-120" windowWidth="29040" windowHeight="15840" tabRatio="828" xr2:uid="{00000000-000D-0000-FFFF-FFFF00000000}"/>
  </bookViews>
  <sheets>
    <sheet name="Purpose" sheetId="11" r:id="rId1"/>
    <sheet name="How To Use" sheetId="4" r:id="rId2"/>
    <sheet name="Uninsured Profile" sheetId="2" r:id="rId3"/>
    <sheet name="Backsheet" sheetId="1" state="hidden" r:id="rId4"/>
    <sheet name="Backsheet - SVI" sheetId="10" state="hidden" r:id="rId5"/>
    <sheet name="ZIP Code Uninsured Rates" sheetId="8" r:id="rId6"/>
    <sheet name="Data, Definitions, Notes" sheetId="6" r:id="rId7"/>
    <sheet name="ZIP Code with No Available Data" sheetId="9" r:id="rId8"/>
  </sheets>
  <definedNames>
    <definedName name="_xlnm._FilterDatabase" localSheetId="4" hidden="1">'Backsheet - SVI'!$A$1:$BF$1</definedName>
    <definedName name="_xlnm._FilterDatabase" localSheetId="5" hidden="1">'ZIP Code Uninsured Rates'!$B$2:$B$384</definedName>
    <definedName name="_xlnm._FilterDatabase" localSheetId="7" hidden="1">'ZIP Code with No Available Data'!$A$1:$G$510</definedName>
    <definedName name="_xlnm.Print_Area" localSheetId="1">'How To Use'!$A$1:$E$14</definedName>
    <definedName name="_xlnm.Print_Area" localSheetId="0">Purpose!$A$1:$F$16</definedName>
    <definedName name="_xlnm.Print_Area" localSheetId="2">'Uninsured Profile'!$A$2:$O$181</definedName>
    <definedName name="_xlnm.Print_Area" localSheetId="5">'ZIP Code Uninsured Rates'!$A$1:$I$384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 i="2" l="1"/>
  <c r="BF4" i="10"/>
  <c r="BF5" i="10"/>
  <c r="BF6" i="10"/>
  <c r="BF7" i="10"/>
  <c r="BF8" i="10"/>
  <c r="BF9" i="10"/>
  <c r="BF10" i="10"/>
  <c r="BF11" i="10"/>
  <c r="BF12" i="10"/>
  <c r="BF13" i="10"/>
  <c r="BF14" i="10"/>
  <c r="BF15" i="10"/>
  <c r="BF16" i="10"/>
  <c r="BF17" i="10"/>
  <c r="BF18" i="10"/>
  <c r="BF19" i="10"/>
  <c r="BF20" i="10"/>
  <c r="BF21" i="10"/>
  <c r="BF22" i="10"/>
  <c r="BF23" i="10"/>
  <c r="BF24" i="10"/>
  <c r="BF25" i="10"/>
  <c r="BF26" i="10"/>
  <c r="BF27" i="10"/>
  <c r="BF28" i="10"/>
  <c r="BF29" i="10"/>
  <c r="BF30" i="10"/>
  <c r="BF31" i="10"/>
  <c r="BF32" i="10"/>
  <c r="BF33" i="10"/>
  <c r="BF34" i="10"/>
  <c r="BF35" i="10"/>
  <c r="BF36" i="10"/>
  <c r="BF37" i="10"/>
  <c r="BF38" i="10"/>
  <c r="BF39" i="10"/>
  <c r="BF40" i="10"/>
  <c r="BF41" i="10"/>
  <c r="BF42" i="10"/>
  <c r="BF43" i="10"/>
  <c r="BF44" i="10"/>
  <c r="BF45" i="10"/>
  <c r="BF46" i="10"/>
  <c r="BF47" i="10"/>
  <c r="BF48" i="10"/>
  <c r="BF49" i="10"/>
  <c r="BF50" i="10"/>
  <c r="BF51" i="10"/>
  <c r="BF52" i="10"/>
  <c r="BF53" i="10"/>
  <c r="BF54" i="10"/>
  <c r="BF55" i="10"/>
  <c r="BF56" i="10"/>
  <c r="BF57" i="10"/>
  <c r="BF58" i="10"/>
  <c r="BF59" i="10"/>
  <c r="BF60" i="10"/>
  <c r="BF61" i="10"/>
  <c r="BF62" i="10"/>
  <c r="BF63" i="10"/>
  <c r="BF64" i="10"/>
  <c r="BF65" i="10"/>
  <c r="BF66" i="10"/>
  <c r="BF67" i="10"/>
  <c r="BF68" i="10"/>
  <c r="BF69" i="10"/>
  <c r="BF70" i="10"/>
  <c r="BF71" i="10"/>
  <c r="BF72" i="10"/>
  <c r="BF73" i="10"/>
  <c r="BF74" i="10"/>
  <c r="BF75" i="10"/>
  <c r="BF76" i="10"/>
  <c r="BF77" i="10"/>
  <c r="BF78" i="10"/>
  <c r="BF79" i="10"/>
  <c r="BF80" i="10"/>
  <c r="BF81" i="10"/>
  <c r="BF82" i="10"/>
  <c r="BF83" i="10"/>
  <c r="BF84" i="10"/>
  <c r="BF85" i="10"/>
  <c r="BF86" i="10"/>
  <c r="BF87" i="10"/>
  <c r="BF88" i="10"/>
  <c r="BF89" i="10"/>
  <c r="BF90" i="10"/>
  <c r="BF91" i="10"/>
  <c r="BF92" i="10"/>
  <c r="BF93" i="10"/>
  <c r="BF94" i="10"/>
  <c r="BF95" i="10"/>
  <c r="BF96" i="10"/>
  <c r="BF97" i="10"/>
  <c r="BF98" i="10"/>
  <c r="BF99" i="10"/>
  <c r="BF100" i="10"/>
  <c r="BF101" i="10"/>
  <c r="BF102" i="10"/>
  <c r="BF103" i="10"/>
  <c r="BF104" i="10"/>
  <c r="BF105" i="10"/>
  <c r="BF106" i="10"/>
  <c r="BF107" i="10"/>
  <c r="BF108" i="10"/>
  <c r="BF109" i="10"/>
  <c r="BF110" i="10"/>
  <c r="BF111" i="10"/>
  <c r="BF112" i="10"/>
  <c r="BF113" i="10"/>
  <c r="BF114" i="10"/>
  <c r="BF115" i="10"/>
  <c r="BF116" i="10"/>
  <c r="BF117" i="10"/>
  <c r="BF118" i="10"/>
  <c r="BF119" i="10"/>
  <c r="BF120" i="10"/>
  <c r="BF121" i="10"/>
  <c r="BF122" i="10"/>
  <c r="BF123" i="10"/>
  <c r="BF124" i="10"/>
  <c r="BF125" i="10"/>
  <c r="BF126" i="10"/>
  <c r="BF127" i="10"/>
  <c r="BF128" i="10"/>
  <c r="BF129" i="10"/>
  <c r="BF130" i="10"/>
  <c r="BF131" i="10"/>
  <c r="BF132" i="10"/>
  <c r="BF133" i="10"/>
  <c r="BF134" i="10"/>
  <c r="BF135" i="10"/>
  <c r="BF136" i="10"/>
  <c r="BF137" i="10"/>
  <c r="BF138" i="10"/>
  <c r="BF139" i="10"/>
  <c r="BF140" i="10"/>
  <c r="BF141" i="10"/>
  <c r="BF142" i="10"/>
  <c r="BF143" i="10"/>
  <c r="BF144" i="10"/>
  <c r="BF145" i="10"/>
  <c r="BF146" i="10"/>
  <c r="BF147" i="10"/>
  <c r="BF148" i="10"/>
  <c r="BF149" i="10"/>
  <c r="BF150" i="10"/>
  <c r="BF151" i="10"/>
  <c r="BF152" i="10"/>
  <c r="BF153" i="10"/>
  <c r="BF154" i="10"/>
  <c r="BF155" i="10"/>
  <c r="BF156" i="10"/>
  <c r="BF157" i="10"/>
  <c r="BF158" i="10"/>
  <c r="BF159" i="10"/>
  <c r="BF160" i="10"/>
  <c r="BF161" i="10"/>
  <c r="BF162" i="10"/>
  <c r="BF163" i="10"/>
  <c r="BF164" i="10"/>
  <c r="BF165" i="10"/>
  <c r="BF166" i="10"/>
  <c r="BF167" i="10"/>
  <c r="BF168" i="10"/>
  <c r="BF169" i="10"/>
  <c r="BF170" i="10"/>
  <c r="BF171" i="10"/>
  <c r="BF172" i="10"/>
  <c r="BF173" i="10"/>
  <c r="BF174" i="10"/>
  <c r="BF175" i="10"/>
  <c r="BF176" i="10"/>
  <c r="BF177" i="10"/>
  <c r="BF178" i="10"/>
  <c r="BF179" i="10"/>
  <c r="BF180" i="10"/>
  <c r="BF181" i="10"/>
  <c r="BF182" i="10"/>
  <c r="BF183" i="10"/>
  <c r="BF184" i="10"/>
  <c r="BF185" i="10"/>
  <c r="BF186" i="10"/>
  <c r="BF187" i="10"/>
  <c r="BF188" i="10"/>
  <c r="BF189" i="10"/>
  <c r="BF190" i="10"/>
  <c r="BF191" i="10"/>
  <c r="BF192" i="10"/>
  <c r="BF193" i="10"/>
  <c r="BF194" i="10"/>
  <c r="BF195" i="10"/>
  <c r="BF196" i="10"/>
  <c r="BF197" i="10"/>
  <c r="BF198" i="10"/>
  <c r="BF199" i="10"/>
  <c r="BF200" i="10"/>
  <c r="BF201" i="10"/>
  <c r="BF202" i="10"/>
  <c r="BF203" i="10"/>
  <c r="BF204" i="10"/>
  <c r="BF205" i="10"/>
  <c r="BF206" i="10"/>
  <c r="BF207" i="10"/>
  <c r="BF208" i="10"/>
  <c r="BF209" i="10"/>
  <c r="BF210" i="10"/>
  <c r="BF211" i="10"/>
  <c r="BF212" i="10"/>
  <c r="BF213" i="10"/>
  <c r="BF214" i="10"/>
  <c r="BF215" i="10"/>
  <c r="BF216" i="10"/>
  <c r="BF217" i="10"/>
  <c r="BF218" i="10"/>
  <c r="BF219" i="10"/>
  <c r="BF220" i="10"/>
  <c r="BF221" i="10"/>
  <c r="BF222" i="10"/>
  <c r="BF223" i="10"/>
  <c r="BF224" i="10"/>
  <c r="BF225" i="10"/>
  <c r="BF226" i="10"/>
  <c r="BF227" i="10"/>
  <c r="BF228" i="10"/>
  <c r="BF229" i="10"/>
  <c r="BF230" i="10"/>
  <c r="BF231" i="10"/>
  <c r="BF232" i="10"/>
  <c r="BF233" i="10"/>
  <c r="BF234" i="10"/>
  <c r="BF235" i="10"/>
  <c r="BF236" i="10"/>
  <c r="BF237" i="10"/>
  <c r="BF238" i="10"/>
  <c r="BF239" i="10"/>
  <c r="BF240" i="10"/>
  <c r="BF241" i="10"/>
  <c r="BF242" i="10"/>
  <c r="BF243" i="10"/>
  <c r="BF244" i="10"/>
  <c r="BF245" i="10"/>
  <c r="BF246" i="10"/>
  <c r="BF247" i="10"/>
  <c r="BF248" i="10"/>
  <c r="BF249" i="10"/>
  <c r="BF250" i="10"/>
  <c r="BF251" i="10"/>
  <c r="BF252" i="10"/>
  <c r="BF253" i="10"/>
  <c r="BF254" i="10"/>
  <c r="BF255" i="10"/>
  <c r="BF256" i="10"/>
  <c r="BF257" i="10"/>
  <c r="BF258" i="10"/>
  <c r="BF259" i="10"/>
  <c r="BF260" i="10"/>
  <c r="BF261" i="10"/>
  <c r="BF262" i="10"/>
  <c r="BF263" i="10"/>
  <c r="BF264" i="10"/>
  <c r="BF265" i="10"/>
  <c r="BF266" i="10"/>
  <c r="BF267" i="10"/>
  <c r="BF268" i="10"/>
  <c r="BF269" i="10"/>
  <c r="BF270" i="10"/>
  <c r="BF271" i="10"/>
  <c r="BF272" i="10"/>
  <c r="BF273" i="10"/>
  <c r="BF274" i="10"/>
  <c r="BF275" i="10"/>
  <c r="BF276" i="10"/>
  <c r="BF277" i="10"/>
  <c r="BF278" i="10"/>
  <c r="BF279" i="10"/>
  <c r="BF280" i="10"/>
  <c r="BF281" i="10"/>
  <c r="BF282" i="10"/>
  <c r="BF283" i="10"/>
  <c r="BF284" i="10"/>
  <c r="BF285" i="10"/>
  <c r="BF286" i="10"/>
  <c r="BF287" i="10"/>
  <c r="BF288" i="10"/>
  <c r="BF289" i="10"/>
  <c r="BF290" i="10"/>
  <c r="BF291" i="10"/>
  <c r="BF292" i="10"/>
  <c r="BF293" i="10"/>
  <c r="BF294" i="10"/>
  <c r="BF295" i="10"/>
  <c r="BF296" i="10"/>
  <c r="BF297" i="10"/>
  <c r="BF298" i="10"/>
  <c r="BF299" i="10"/>
  <c r="BF300" i="10"/>
  <c r="BF301" i="10"/>
  <c r="BF302" i="10"/>
  <c r="BF303" i="10"/>
  <c r="BF304" i="10"/>
  <c r="BF305" i="10"/>
  <c r="BF306" i="10"/>
  <c r="BF307" i="10"/>
  <c r="BF308" i="10"/>
  <c r="BF309" i="10"/>
  <c r="BF310" i="10"/>
  <c r="BF311" i="10"/>
  <c r="BF312" i="10"/>
  <c r="BF313" i="10"/>
  <c r="BF314" i="10"/>
  <c r="BF315" i="10"/>
  <c r="BF316" i="10"/>
  <c r="BF317" i="10"/>
  <c r="BF318" i="10"/>
  <c r="BF319" i="10"/>
  <c r="BF320" i="10"/>
  <c r="BF321" i="10"/>
  <c r="BF322" i="10"/>
  <c r="BF323" i="10"/>
  <c r="BF324" i="10"/>
  <c r="BF325" i="10"/>
  <c r="BF326" i="10"/>
  <c r="BF327" i="10"/>
  <c r="BF328" i="10"/>
  <c r="BF329" i="10"/>
  <c r="BF330" i="10"/>
  <c r="BF331" i="10"/>
  <c r="BF332" i="10"/>
  <c r="BF333" i="10"/>
  <c r="BF334" i="10"/>
  <c r="BF335" i="10"/>
  <c r="BF336" i="10"/>
  <c r="BF337" i="10"/>
  <c r="BF338" i="10"/>
  <c r="BF339" i="10"/>
  <c r="BF340" i="10"/>
  <c r="BF341" i="10"/>
  <c r="BF342" i="10"/>
  <c r="BF343" i="10"/>
  <c r="BF344" i="10"/>
  <c r="BF345" i="10"/>
  <c r="BF346" i="10"/>
  <c r="BF347" i="10"/>
  <c r="BF348" i="10"/>
  <c r="BF349" i="10"/>
  <c r="BF350" i="10"/>
  <c r="BF351" i="10"/>
  <c r="BF352" i="10"/>
  <c r="BF353" i="10"/>
  <c r="BF354" i="10"/>
  <c r="BF355" i="10"/>
  <c r="BF356" i="10"/>
  <c r="BF357" i="10"/>
  <c r="BF358" i="10"/>
  <c r="BF359" i="10"/>
  <c r="BF360" i="10"/>
  <c r="BF361" i="10"/>
  <c r="BF362" i="10"/>
  <c r="BF363" i="10"/>
  <c r="BF364" i="10"/>
  <c r="BF365" i="10"/>
  <c r="BF366" i="10"/>
  <c r="BF367" i="10"/>
  <c r="BF368" i="10"/>
  <c r="BF369" i="10"/>
  <c r="BF370" i="10"/>
  <c r="BF371" i="10"/>
  <c r="BF372" i="10"/>
  <c r="BF373" i="10"/>
  <c r="BF374" i="10"/>
  <c r="BF375" i="10"/>
  <c r="BF376" i="10"/>
  <c r="BF377" i="10"/>
  <c r="BF378" i="10"/>
  <c r="BF379" i="10"/>
  <c r="BF380" i="10"/>
  <c r="BF381" i="10"/>
  <c r="BF382" i="10"/>
  <c r="BF383" i="10"/>
  <c r="BF384" i="10"/>
  <c r="BF385" i="10"/>
  <c r="BF386" i="10"/>
  <c r="BF387" i="10"/>
  <c r="BF388" i="10"/>
  <c r="BF389" i="10"/>
  <c r="BF390" i="10"/>
  <c r="BF391" i="10"/>
  <c r="BF392" i="10"/>
  <c r="BF393" i="10"/>
  <c r="BF394" i="10"/>
  <c r="BF395" i="10"/>
  <c r="BF396" i="10"/>
  <c r="BF397" i="10"/>
  <c r="BF398" i="10"/>
  <c r="BF399" i="10"/>
  <c r="BF400" i="10"/>
  <c r="BF401" i="10"/>
  <c r="BF402" i="10"/>
  <c r="BF403" i="10"/>
  <c r="BF404" i="10"/>
  <c r="BF405" i="10"/>
  <c r="BF406" i="10"/>
  <c r="BF407" i="10"/>
  <c r="BF408" i="10"/>
  <c r="BF409" i="10"/>
  <c r="BF410" i="10"/>
  <c r="BF411" i="10"/>
  <c r="BF412" i="10"/>
  <c r="BF413" i="10"/>
  <c r="BF414" i="10"/>
  <c r="BF415" i="10"/>
  <c r="BF416" i="10"/>
  <c r="BF417" i="10"/>
  <c r="BF418" i="10"/>
  <c r="BF419" i="10"/>
  <c r="BF420" i="10"/>
  <c r="BF421" i="10"/>
  <c r="BF422" i="10"/>
  <c r="BF423" i="10"/>
  <c r="BF424" i="10"/>
  <c r="BF425" i="10"/>
  <c r="BF426" i="10"/>
  <c r="BF427" i="10"/>
  <c r="BF428" i="10"/>
  <c r="BF429" i="10"/>
  <c r="BF430" i="10"/>
  <c r="BF431" i="10"/>
  <c r="BF432" i="10"/>
  <c r="BF433" i="10"/>
  <c r="BF434" i="10"/>
  <c r="BF435" i="10"/>
  <c r="BF436" i="10"/>
  <c r="BF437" i="10"/>
  <c r="BF438" i="10"/>
  <c r="BF439" i="10"/>
  <c r="BF440" i="10"/>
  <c r="BF441" i="10"/>
  <c r="BF442" i="10"/>
  <c r="BF443" i="10"/>
  <c r="BF444" i="10"/>
  <c r="BF445" i="10"/>
  <c r="BF446" i="10"/>
  <c r="BF447" i="10"/>
  <c r="BF448" i="10"/>
  <c r="BF449" i="10"/>
  <c r="BF450" i="10"/>
  <c r="BF451" i="10"/>
  <c r="BF452" i="10"/>
  <c r="BF453" i="10"/>
  <c r="BF454" i="10"/>
  <c r="BF455" i="10"/>
  <c r="BF456" i="10"/>
  <c r="BF457" i="10"/>
  <c r="BF458" i="10"/>
  <c r="BF459" i="10"/>
  <c r="BF460" i="10"/>
  <c r="BF461" i="10"/>
  <c r="BF462" i="10"/>
  <c r="BF463" i="10"/>
  <c r="BF464" i="10"/>
  <c r="BF465" i="10"/>
  <c r="BF466" i="10"/>
  <c r="BF467" i="10"/>
  <c r="BF468" i="10"/>
  <c r="BF469" i="10"/>
  <c r="BF470" i="10"/>
  <c r="BF471" i="10"/>
  <c r="BF472" i="10"/>
  <c r="BF473" i="10"/>
  <c r="BF474" i="10"/>
  <c r="BF475" i="10"/>
  <c r="BF476" i="10"/>
  <c r="BF477" i="10"/>
  <c r="BF478" i="10"/>
  <c r="BF479" i="10"/>
  <c r="BF480" i="10"/>
  <c r="BF481" i="10"/>
  <c r="BF482" i="10"/>
  <c r="BF483" i="10"/>
  <c r="BF484" i="10"/>
  <c r="BF485" i="10"/>
  <c r="BF486" i="10"/>
  <c r="BF487" i="10"/>
  <c r="BF488" i="10"/>
  <c r="BF489" i="10"/>
  <c r="BF490" i="10"/>
  <c r="BF491" i="10"/>
  <c r="BF492" i="10"/>
  <c r="BF493" i="10"/>
  <c r="BF494" i="10"/>
  <c r="BF495" i="10"/>
  <c r="BF496" i="10"/>
  <c r="BF497" i="10"/>
  <c r="BF498" i="10"/>
  <c r="BF499" i="10"/>
  <c r="BF500" i="10"/>
  <c r="BF501" i="10"/>
  <c r="BF502" i="10"/>
  <c r="BF503" i="10"/>
  <c r="BF504" i="10"/>
  <c r="BF505" i="10"/>
  <c r="BF506" i="10"/>
  <c r="BF507" i="10"/>
  <c r="BF508" i="10"/>
  <c r="BF509" i="10"/>
  <c r="BF510" i="10"/>
  <c r="BF511" i="10"/>
  <c r="BF512" i="10"/>
  <c r="BF513" i="10"/>
  <c r="BF514" i="10"/>
  <c r="BF515" i="10"/>
  <c r="BF516" i="10"/>
  <c r="BF517" i="10"/>
  <c r="BF518" i="10"/>
  <c r="BF519" i="10"/>
  <c r="BF520" i="10"/>
  <c r="BF521" i="10"/>
  <c r="BF522" i="10"/>
  <c r="BF523" i="10"/>
  <c r="BF524" i="10"/>
  <c r="BF525" i="10"/>
  <c r="BF526" i="10"/>
  <c r="BF527" i="10"/>
  <c r="BF528" i="10"/>
  <c r="BF529" i="10"/>
  <c r="BF530" i="10"/>
  <c r="BF531" i="10"/>
  <c r="BF532" i="10"/>
  <c r="BF533" i="10"/>
  <c r="BF534" i="10"/>
  <c r="BF535" i="10"/>
  <c r="BF536" i="10"/>
  <c r="BF537" i="10"/>
  <c r="BF538" i="10"/>
  <c r="BF539" i="10"/>
  <c r="BF540" i="10"/>
  <c r="BF541" i="10"/>
  <c r="BF542" i="10"/>
  <c r="BF543" i="10"/>
  <c r="BF544" i="10"/>
  <c r="BF545" i="10"/>
  <c r="BF546" i="10"/>
  <c r="BF547" i="10"/>
  <c r="BF548" i="10"/>
  <c r="BF549" i="10"/>
  <c r="BF550" i="10"/>
  <c r="BF551" i="10"/>
  <c r="BF552" i="10"/>
  <c r="BF553" i="10"/>
  <c r="BF554" i="10"/>
  <c r="BF555" i="10"/>
  <c r="BF556" i="10"/>
  <c r="BF557" i="10"/>
  <c r="BF558" i="10"/>
  <c r="BF559" i="10"/>
  <c r="BF560" i="10"/>
  <c r="BF561" i="10"/>
  <c r="BF562" i="10"/>
  <c r="BF563" i="10"/>
  <c r="BF564" i="10"/>
  <c r="BF565" i="10"/>
  <c r="BF566" i="10"/>
  <c r="BF567" i="10"/>
  <c r="BF568" i="10"/>
  <c r="BF569" i="10"/>
  <c r="BF570" i="10"/>
  <c r="BF571" i="10"/>
  <c r="BF572" i="10"/>
  <c r="BF573" i="10"/>
  <c r="BF574" i="10"/>
  <c r="BF575" i="10"/>
  <c r="BF576" i="10"/>
  <c r="BF577" i="10"/>
  <c r="BF578" i="10"/>
  <c r="BF579" i="10"/>
  <c r="BF580" i="10"/>
  <c r="BF581" i="10"/>
  <c r="BF582" i="10"/>
  <c r="BF583" i="10"/>
  <c r="BF584" i="10"/>
  <c r="BF585" i="10"/>
  <c r="BF586" i="10"/>
  <c r="BF587" i="10"/>
  <c r="BF588" i="10"/>
  <c r="BF589" i="10"/>
  <c r="BF590" i="10"/>
  <c r="BF591" i="10"/>
  <c r="BF592" i="10"/>
  <c r="BF593" i="10"/>
  <c r="BF594" i="10"/>
  <c r="BF595" i="10"/>
  <c r="BF596" i="10"/>
  <c r="BF597" i="10"/>
  <c r="BF598" i="10"/>
  <c r="BF599" i="10"/>
  <c r="BF600" i="10"/>
  <c r="BF601" i="10"/>
  <c r="BF602" i="10"/>
  <c r="BF603" i="10"/>
  <c r="BF604" i="10"/>
  <c r="BF605" i="10"/>
  <c r="BF606" i="10"/>
  <c r="BF607" i="10"/>
  <c r="BF608" i="10"/>
  <c r="BF609" i="10"/>
  <c r="BF610" i="10"/>
  <c r="BF611" i="10"/>
  <c r="BF612" i="10"/>
  <c r="BF613" i="10"/>
  <c r="BF614" i="10"/>
  <c r="BF615" i="10"/>
  <c r="BF616" i="10"/>
  <c r="BF617" i="10"/>
  <c r="BF618" i="10"/>
  <c r="BF619" i="10"/>
  <c r="BF620" i="10"/>
  <c r="BF621" i="10"/>
  <c r="BF622" i="10"/>
  <c r="BF623" i="10"/>
  <c r="BF624" i="10"/>
  <c r="BF625" i="10"/>
  <c r="BF626" i="10"/>
  <c r="BF627" i="10"/>
  <c r="BF628" i="10"/>
  <c r="BF629" i="10"/>
  <c r="BF630" i="10"/>
  <c r="BF631" i="10"/>
  <c r="BF632" i="10"/>
  <c r="BF633" i="10"/>
  <c r="BF634" i="10"/>
  <c r="BF635" i="10"/>
  <c r="BF636" i="10"/>
  <c r="BF637" i="10"/>
  <c r="BF638" i="10"/>
  <c r="BF639" i="10"/>
  <c r="BF640" i="10"/>
  <c r="BF641" i="10"/>
  <c r="BF642" i="10"/>
  <c r="BF643" i="10"/>
  <c r="BF644" i="10"/>
  <c r="BF645" i="10"/>
  <c r="BF646" i="10"/>
  <c r="BF647" i="10"/>
  <c r="BF648" i="10"/>
  <c r="BF649" i="10"/>
  <c r="BF650" i="10"/>
  <c r="BF651" i="10"/>
  <c r="BF652" i="10"/>
  <c r="BF653" i="10"/>
  <c r="BF654" i="10"/>
  <c r="BF655" i="10"/>
  <c r="BF656" i="10"/>
  <c r="BF657" i="10"/>
  <c r="BF658" i="10"/>
  <c r="BF659" i="10"/>
  <c r="BF660" i="10"/>
  <c r="BF661" i="10"/>
  <c r="BF662" i="10"/>
  <c r="BF663" i="10"/>
  <c r="BF664" i="10"/>
  <c r="BF665" i="10"/>
  <c r="BF666" i="10"/>
  <c r="BF667" i="10"/>
  <c r="BF668" i="10"/>
  <c r="BF669" i="10"/>
  <c r="BF670" i="10"/>
  <c r="BF671" i="10"/>
  <c r="BF672" i="10"/>
  <c r="BF673" i="10"/>
  <c r="BF674" i="10"/>
  <c r="BF675" i="10"/>
  <c r="BF676" i="10"/>
  <c r="BF677" i="10"/>
  <c r="BF678" i="10"/>
  <c r="BF679" i="10"/>
  <c r="BF680" i="10"/>
  <c r="BF681" i="10"/>
  <c r="BF682" i="10"/>
  <c r="BF683" i="10"/>
  <c r="BF684" i="10"/>
  <c r="BF685" i="10"/>
  <c r="BF686" i="10"/>
  <c r="BF687" i="10"/>
  <c r="BF688" i="10"/>
  <c r="BF689" i="10"/>
  <c r="BF690" i="10"/>
  <c r="BF691" i="10"/>
  <c r="BF692" i="10"/>
  <c r="BF693" i="10"/>
  <c r="BF694" i="10"/>
  <c r="BF695" i="10"/>
  <c r="BF696" i="10"/>
  <c r="BF697" i="10"/>
  <c r="BF698" i="10"/>
  <c r="BF699" i="10"/>
  <c r="BF700" i="10"/>
  <c r="BF701" i="10"/>
  <c r="BF702" i="10"/>
  <c r="BF703" i="10"/>
  <c r="BF704" i="10"/>
  <c r="BF705" i="10"/>
  <c r="BF706" i="10"/>
  <c r="BF707" i="10"/>
  <c r="BF708" i="10"/>
  <c r="BF709" i="10"/>
  <c r="BF710" i="10"/>
  <c r="BF711" i="10"/>
  <c r="BF712" i="10"/>
  <c r="BF713" i="10"/>
  <c r="BF714" i="10"/>
  <c r="BF715" i="10"/>
  <c r="BF716" i="10"/>
  <c r="BF717" i="10"/>
  <c r="BF718" i="10"/>
  <c r="BF719" i="10"/>
  <c r="BF720" i="10"/>
  <c r="BF721" i="10"/>
  <c r="BF722" i="10"/>
  <c r="BF723" i="10"/>
  <c r="BF724" i="10"/>
  <c r="BF725" i="10"/>
  <c r="BF726" i="10"/>
  <c r="BF727" i="10"/>
  <c r="BF728" i="10"/>
  <c r="BF729" i="10"/>
  <c r="BF730" i="10"/>
  <c r="BF731" i="10"/>
  <c r="BF732" i="10"/>
  <c r="BF733" i="10"/>
  <c r="BF734" i="10"/>
  <c r="BF735" i="10"/>
  <c r="BF736" i="10"/>
  <c r="BF737" i="10"/>
  <c r="BF738" i="10"/>
  <c r="BF739" i="10"/>
  <c r="BF740" i="10"/>
  <c r="BF741" i="10"/>
  <c r="BF742" i="10"/>
  <c r="BF743" i="10"/>
  <c r="BF744" i="10"/>
  <c r="BF745" i="10"/>
  <c r="BF746" i="10"/>
  <c r="BF747" i="10"/>
  <c r="BF748" i="10"/>
  <c r="BF749" i="10"/>
  <c r="BF750" i="10"/>
  <c r="BF751" i="10"/>
  <c r="BF752" i="10"/>
  <c r="BF753" i="10"/>
  <c r="BF754" i="10"/>
  <c r="BF755" i="10"/>
  <c r="BF756" i="10"/>
  <c r="BF757" i="10"/>
  <c r="BF758" i="10"/>
  <c r="BF759" i="10"/>
  <c r="BF760" i="10"/>
  <c r="BF761" i="10"/>
  <c r="BF762" i="10"/>
  <c r="BF763" i="10"/>
  <c r="BF764" i="10"/>
  <c r="BF765" i="10"/>
  <c r="BF766" i="10"/>
  <c r="BF767" i="10"/>
  <c r="BF768" i="10"/>
  <c r="BF769" i="10"/>
  <c r="BF770" i="10"/>
  <c r="BF771" i="10"/>
  <c r="BF772" i="10"/>
  <c r="BF773" i="10"/>
  <c r="BF774" i="10"/>
  <c r="BF775" i="10"/>
  <c r="BF776" i="10"/>
  <c r="BF777" i="10"/>
  <c r="BF778" i="10"/>
  <c r="BF779" i="10"/>
  <c r="BF780" i="10"/>
  <c r="BF781" i="10"/>
  <c r="BF782" i="10"/>
  <c r="BF783" i="10"/>
  <c r="BF784" i="10"/>
  <c r="BF785" i="10"/>
  <c r="BF786" i="10"/>
  <c r="BF787" i="10"/>
  <c r="BF788" i="10"/>
  <c r="BF789" i="10"/>
  <c r="BF790" i="10"/>
  <c r="BF791" i="10"/>
  <c r="BF792" i="10"/>
  <c r="BF793" i="10"/>
  <c r="BF794" i="10"/>
  <c r="BF795" i="10"/>
  <c r="BF796" i="10"/>
  <c r="BF797" i="10"/>
  <c r="BF798" i="10"/>
  <c r="BF799" i="10"/>
  <c r="BF800" i="10"/>
  <c r="BF801" i="10"/>
  <c r="BF802" i="10"/>
  <c r="BF803" i="10"/>
  <c r="BF804" i="10"/>
  <c r="BF805" i="10"/>
  <c r="BF806" i="10"/>
  <c r="BF807" i="10"/>
  <c r="BF808" i="10"/>
  <c r="BF809" i="10"/>
  <c r="BF810" i="10"/>
  <c r="BF811" i="10"/>
  <c r="BF812" i="10"/>
  <c r="BF813" i="10"/>
  <c r="BF814" i="10"/>
  <c r="BF815" i="10"/>
  <c r="BF816" i="10"/>
  <c r="BF817" i="10"/>
  <c r="BF818" i="10"/>
  <c r="BF819" i="10"/>
  <c r="BF820" i="10"/>
  <c r="BF821" i="10"/>
  <c r="BF822" i="10"/>
  <c r="BF823" i="10"/>
  <c r="BF824" i="10"/>
  <c r="BF825" i="10"/>
  <c r="BF826" i="10"/>
  <c r="BF827" i="10"/>
  <c r="BF828" i="10"/>
  <c r="BF829" i="10"/>
  <c r="BF830" i="10"/>
  <c r="BF831" i="10"/>
  <c r="BF832" i="10"/>
  <c r="BF833" i="10"/>
  <c r="BF834" i="10"/>
  <c r="BF835" i="10"/>
  <c r="BF836" i="10"/>
  <c r="BF837" i="10"/>
  <c r="BF838" i="10"/>
  <c r="BF839" i="10"/>
  <c r="BF840" i="10"/>
  <c r="BF841" i="10"/>
  <c r="BF842" i="10"/>
  <c r="BF843" i="10"/>
  <c r="BF844" i="10"/>
  <c r="BF845" i="10"/>
  <c r="BF846" i="10"/>
  <c r="BF847" i="10"/>
  <c r="BF848" i="10"/>
  <c r="BF849" i="10"/>
  <c r="BF850" i="10"/>
  <c r="BF851" i="10"/>
  <c r="BF852" i="10"/>
  <c r="BF853" i="10"/>
  <c r="BF854" i="10"/>
  <c r="BF855" i="10"/>
  <c r="BF856" i="10"/>
  <c r="BF857" i="10"/>
  <c r="BF858" i="10"/>
  <c r="BF859" i="10"/>
  <c r="BF860" i="10"/>
  <c r="BF861" i="10"/>
  <c r="BF862" i="10"/>
  <c r="BF863" i="10"/>
  <c r="BF864" i="10"/>
  <c r="BF865" i="10"/>
  <c r="BF866" i="10"/>
  <c r="BF867" i="10"/>
  <c r="BF868" i="10"/>
  <c r="BF869" i="10"/>
  <c r="BF870" i="10"/>
  <c r="BF871" i="10"/>
  <c r="BF872" i="10"/>
  <c r="BF873" i="10"/>
  <c r="BF874" i="10"/>
  <c r="BF875" i="10"/>
  <c r="BF876" i="10"/>
  <c r="BF877" i="10"/>
  <c r="BF878" i="10"/>
  <c r="BF879" i="10"/>
  <c r="BF880" i="10"/>
  <c r="BF881" i="10"/>
  <c r="BF882" i="10"/>
  <c r="BF3" i="10"/>
  <c r="BF2" i="10"/>
  <c r="J2" i="8"/>
  <c r="P3" i="2" l="1"/>
  <c r="J69" i="8"/>
  <c r="J73" i="8"/>
  <c r="J61" i="8"/>
  <c r="J178" i="8"/>
  <c r="J341" i="8"/>
  <c r="J307" i="8"/>
  <c r="J316" i="8"/>
  <c r="J163" i="8"/>
  <c r="J290" i="8"/>
  <c r="J289" i="8"/>
  <c r="J189" i="8"/>
  <c r="J343" i="8"/>
  <c r="J79" i="8"/>
  <c r="J322" i="8"/>
  <c r="J67" i="8"/>
  <c r="J58" i="8"/>
  <c r="J175" i="8"/>
  <c r="J275" i="8"/>
  <c r="J188" i="8"/>
  <c r="J60" i="8"/>
  <c r="J204" i="8"/>
  <c r="J330" i="8"/>
  <c r="J62" i="8"/>
  <c r="J170" i="8"/>
  <c r="J171" i="8"/>
  <c r="J64" i="8"/>
  <c r="J168" i="8"/>
  <c r="J332" i="8"/>
  <c r="J70" i="8"/>
  <c r="J317" i="8"/>
  <c r="J68" i="8"/>
  <c r="J278" i="8"/>
  <c r="J303" i="8"/>
  <c r="J314" i="8"/>
  <c r="J71" i="8"/>
  <c r="J77" i="8"/>
  <c r="J299" i="8"/>
  <c r="J80" i="8"/>
  <c r="J185" i="8"/>
  <c r="J63" i="8"/>
  <c r="J337" i="8"/>
  <c r="J283" i="8"/>
  <c r="J287" i="8"/>
  <c r="J261" i="8"/>
  <c r="J331" i="8"/>
  <c r="J244" i="8"/>
  <c r="J291" i="8"/>
  <c r="J328" i="8"/>
  <c r="J292" i="8"/>
  <c r="J280" i="8"/>
  <c r="J254" i="8"/>
  <c r="J274" i="8"/>
  <c r="J251" i="8"/>
  <c r="J282" i="8"/>
  <c r="J245" i="8"/>
  <c r="J319" i="8"/>
  <c r="J281" i="8"/>
  <c r="J300" i="8"/>
  <c r="J257" i="8"/>
  <c r="J279" i="8"/>
  <c r="J326" i="8"/>
  <c r="J260" i="8"/>
  <c r="J296" i="8"/>
  <c r="J268" i="8"/>
  <c r="J53" i="8"/>
  <c r="J267" i="8"/>
  <c r="J297" i="8"/>
  <c r="J323" i="8"/>
  <c r="J39" i="8"/>
  <c r="J243" i="8"/>
  <c r="J36" i="8"/>
  <c r="J309" i="8"/>
  <c r="J321" i="8"/>
  <c r="J301" i="8"/>
  <c r="J56" i="8"/>
  <c r="J51" i="8"/>
  <c r="J236" i="8"/>
  <c r="J34" i="8"/>
  <c r="J324" i="8"/>
  <c r="J150" i="8"/>
  <c r="J159" i="8"/>
  <c r="J231" i="8"/>
  <c r="J255" i="8"/>
  <c r="J239" i="8"/>
  <c r="J276" i="8"/>
  <c r="J306" i="8"/>
  <c r="J334" i="8"/>
  <c r="J55" i="8"/>
  <c r="J230" i="8"/>
  <c r="J242" i="8"/>
  <c r="J232" i="8"/>
  <c r="J340" i="8"/>
  <c r="J342" i="8"/>
  <c r="J38" i="8"/>
  <c r="J50" i="8"/>
  <c r="J273" i="8"/>
  <c r="J59" i="8"/>
  <c r="J286" i="8"/>
  <c r="J308" i="8"/>
  <c r="J259" i="8"/>
  <c r="J54" i="8"/>
  <c r="J327" i="8"/>
  <c r="J336" i="8"/>
  <c r="J42" i="8"/>
  <c r="J277" i="8"/>
  <c r="J249" i="8"/>
  <c r="J293" i="8"/>
  <c r="J264" i="8"/>
  <c r="J246" i="8"/>
  <c r="J253" i="8"/>
  <c r="J313" i="8"/>
  <c r="J333" i="8"/>
  <c r="J248" i="8"/>
  <c r="J271" i="8"/>
  <c r="J294" i="8"/>
  <c r="J270" i="8"/>
  <c r="J339" i="8"/>
  <c r="J304" i="8"/>
  <c r="J320" i="8"/>
  <c r="J269" i="8"/>
  <c r="J302" i="8"/>
  <c r="J272" i="8"/>
  <c r="J262" i="8"/>
  <c r="J295" i="8"/>
  <c r="J247" i="8"/>
  <c r="J288" i="8"/>
  <c r="J305" i="8"/>
  <c r="J284" i="8"/>
  <c r="J252" i="8"/>
  <c r="J250" i="8"/>
  <c r="J256" i="8"/>
  <c r="J329" i="8"/>
  <c r="J258" i="8"/>
  <c r="J265" i="8"/>
  <c r="J263" i="8"/>
  <c r="J312" i="8"/>
  <c r="J311" i="8"/>
  <c r="J335" i="8"/>
  <c r="J266" i="8"/>
  <c r="J318" i="8"/>
  <c r="J310" i="8"/>
  <c r="J325" i="8"/>
  <c r="J315" i="8"/>
  <c r="J285" i="8"/>
  <c r="J298" i="8"/>
  <c r="J29" i="8"/>
  <c r="J27" i="8"/>
  <c r="J14" i="8"/>
  <c r="J25" i="8"/>
  <c r="J21" i="8"/>
  <c r="J23" i="8"/>
  <c r="J31" i="8"/>
  <c r="J13" i="8"/>
  <c r="J30" i="8"/>
  <c r="J19" i="8"/>
  <c r="J76" i="8"/>
  <c r="J3" i="8"/>
  <c r="J7" i="8"/>
  <c r="J28" i="8"/>
  <c r="J22" i="8"/>
  <c r="J24" i="8"/>
  <c r="J78" i="8"/>
  <c r="J26" i="8"/>
  <c r="J33" i="8"/>
  <c r="J16" i="8"/>
  <c r="J74" i="8"/>
  <c r="J5" i="8"/>
  <c r="J10" i="8"/>
  <c r="J9" i="8"/>
  <c r="J8" i="8"/>
  <c r="J15" i="8"/>
  <c r="J18" i="8"/>
  <c r="J20" i="8"/>
  <c r="J4" i="8"/>
  <c r="J12" i="8"/>
  <c r="J164" i="8"/>
  <c r="J172" i="8"/>
  <c r="J165" i="8"/>
  <c r="J174" i="8"/>
  <c r="J166" i="8"/>
  <c r="J191" i="8"/>
  <c r="J177" i="8"/>
  <c r="J190" i="8"/>
  <c r="J200" i="8"/>
  <c r="J206" i="8"/>
  <c r="J179" i="8"/>
  <c r="J199" i="8"/>
  <c r="J183" i="8"/>
  <c r="J192" i="8"/>
  <c r="J187" i="8"/>
  <c r="J207" i="8"/>
  <c r="J193" i="8"/>
  <c r="J197" i="8"/>
  <c r="J203" i="8"/>
  <c r="J201" i="8"/>
  <c r="J195" i="8"/>
  <c r="J182" i="8"/>
  <c r="J184" i="8"/>
  <c r="J198" i="8"/>
  <c r="J173" i="8"/>
  <c r="J186" i="8"/>
  <c r="J181" i="8"/>
  <c r="J180" i="8"/>
  <c r="J176" i="8"/>
  <c r="J194" i="8"/>
  <c r="J196" i="8"/>
  <c r="J167" i="8"/>
  <c r="J139" i="8"/>
  <c r="J145" i="8"/>
  <c r="J169" i="8"/>
  <c r="J157" i="8"/>
  <c r="J147" i="8"/>
  <c r="J202" i="8"/>
  <c r="J140" i="8"/>
  <c r="J205" i="8"/>
  <c r="J162" i="8"/>
  <c r="J154" i="8"/>
  <c r="J161" i="8"/>
  <c r="J146" i="8"/>
  <c r="J152" i="8"/>
  <c r="J148" i="8"/>
  <c r="J151" i="8"/>
  <c r="J149" i="8"/>
  <c r="J338" i="8"/>
  <c r="J160" i="8"/>
  <c r="J141" i="8"/>
  <c r="J142" i="8"/>
  <c r="J144" i="8"/>
  <c r="J158" i="8"/>
  <c r="J143" i="8"/>
  <c r="J153" i="8"/>
  <c r="J155" i="8"/>
  <c r="J213" i="8"/>
  <c r="J228" i="8"/>
  <c r="J156" i="8"/>
  <c r="J218" i="8"/>
  <c r="J227" i="8"/>
  <c r="J226" i="8"/>
  <c r="J223" i="8"/>
  <c r="J215" i="8"/>
  <c r="J219" i="8"/>
  <c r="J210" i="8"/>
  <c r="J221" i="8"/>
  <c r="J214" i="8"/>
  <c r="J212" i="8"/>
  <c r="J222" i="8"/>
  <c r="J217" i="8"/>
  <c r="J208" i="8"/>
  <c r="J229" i="8"/>
  <c r="J347" i="8"/>
  <c r="J234" i="8"/>
  <c r="J349" i="8"/>
  <c r="J375" i="8"/>
  <c r="J225" i="8"/>
  <c r="J353" i="8"/>
  <c r="J346" i="8"/>
  <c r="J241" i="8"/>
  <c r="J365" i="8"/>
  <c r="J350" i="8"/>
  <c r="J209" i="8"/>
  <c r="J351" i="8"/>
  <c r="J220" i="8"/>
  <c r="J344" i="8"/>
  <c r="J224" i="8"/>
  <c r="J361" i="8"/>
  <c r="J216" i="8"/>
  <c r="J348" i="8"/>
  <c r="J233" i="8"/>
  <c r="J235" i="8"/>
  <c r="J345" i="8"/>
  <c r="J240" i="8"/>
  <c r="J237" i="8"/>
  <c r="J211" i="8"/>
  <c r="J238" i="8"/>
  <c r="J352" i="8"/>
  <c r="J37" i="8"/>
  <c r="J35" i="8"/>
  <c r="J40" i="8"/>
  <c r="J52" i="8"/>
  <c r="J357" i="8"/>
  <c r="J57" i="8"/>
  <c r="J370" i="8"/>
  <c r="J48" i="8"/>
  <c r="J379" i="8"/>
  <c r="J377" i="8"/>
  <c r="J44" i="8"/>
  <c r="J364" i="8"/>
  <c r="J384" i="8"/>
  <c r="J75" i="8"/>
  <c r="J98" i="8"/>
  <c r="J97" i="8"/>
  <c r="J45" i="8"/>
  <c r="J65" i="8"/>
  <c r="J72" i="8"/>
  <c r="J66" i="8"/>
  <c r="J369" i="8"/>
  <c r="J374" i="8"/>
  <c r="J49" i="8"/>
  <c r="J105" i="8"/>
  <c r="J121" i="8"/>
  <c r="J43" i="8"/>
  <c r="J41" i="8"/>
  <c r="J46" i="8"/>
  <c r="J47" i="8"/>
  <c r="J96" i="8"/>
  <c r="J116" i="8"/>
  <c r="J11" i="8"/>
  <c r="J94" i="8"/>
  <c r="J122" i="8"/>
  <c r="J103" i="8"/>
  <c r="J110" i="8"/>
  <c r="J109" i="8"/>
  <c r="J106" i="8"/>
  <c r="J102" i="8"/>
  <c r="J107" i="8"/>
  <c r="J119" i="8"/>
  <c r="J125" i="8"/>
  <c r="J126" i="8"/>
  <c r="J88" i="8"/>
  <c r="J114" i="8"/>
  <c r="J120" i="8"/>
  <c r="J117" i="8"/>
  <c r="J89" i="8"/>
  <c r="J108" i="8"/>
  <c r="J83" i="8"/>
  <c r="J100" i="8"/>
  <c r="J123" i="8"/>
  <c r="J104" i="8"/>
  <c r="J111" i="8"/>
  <c r="J113" i="8"/>
  <c r="J115" i="8"/>
  <c r="J101" i="8"/>
  <c r="J112" i="8"/>
  <c r="J356" i="8"/>
  <c r="J134" i="8"/>
  <c r="J368" i="8"/>
  <c r="J381" i="8"/>
  <c r="J371" i="8"/>
  <c r="J380" i="8"/>
  <c r="J355" i="8"/>
  <c r="J131" i="8"/>
  <c r="J132" i="8"/>
  <c r="J359" i="8"/>
  <c r="J363" i="8"/>
  <c r="J367" i="8"/>
  <c r="J373" i="8"/>
  <c r="J136" i="8"/>
  <c r="J84" i="8"/>
  <c r="J354" i="8"/>
  <c r="J92" i="8"/>
  <c r="J366" i="8"/>
  <c r="J362" i="8"/>
  <c r="J382" i="8"/>
  <c r="J376" i="8"/>
  <c r="J358" i="8"/>
  <c r="J360" i="8"/>
  <c r="J378" i="8"/>
  <c r="J135" i="8"/>
  <c r="J383" i="8"/>
  <c r="J87" i="8"/>
  <c r="J372" i="8"/>
  <c r="J81" i="8"/>
  <c r="J86" i="8"/>
  <c r="J90" i="8"/>
  <c r="J99" i="8"/>
  <c r="J85" i="8"/>
  <c r="J17" i="8"/>
  <c r="J6" i="8"/>
  <c r="J93" i="8"/>
  <c r="J95" i="8"/>
  <c r="J124" i="8"/>
  <c r="J32" i="8"/>
  <c r="J82" i="8"/>
  <c r="J118" i="8"/>
  <c r="J91" i="8"/>
  <c r="J129" i="8"/>
  <c r="J127" i="8"/>
  <c r="J138" i="8"/>
  <c r="J137" i="8"/>
  <c r="J130" i="8"/>
  <c r="J133" i="8"/>
  <c r="J128" i="8"/>
  <c r="G384" i="8"/>
  <c r="G383" i="8"/>
  <c r="G382" i="8"/>
  <c r="G381" i="8"/>
  <c r="G380" i="8"/>
  <c r="G379" i="8"/>
  <c r="G378" i="8"/>
  <c r="G377" i="8"/>
  <c r="G376" i="8"/>
  <c r="G375" i="8"/>
  <c r="G374" i="8"/>
  <c r="G373" i="8"/>
  <c r="G372" i="8"/>
  <c r="G371" i="8"/>
  <c r="G370" i="8"/>
  <c r="G369" i="8"/>
  <c r="G368" i="8"/>
  <c r="G367" i="8"/>
  <c r="G366" i="8"/>
  <c r="G365" i="8"/>
  <c r="G364" i="8"/>
  <c r="G363" i="8"/>
  <c r="G362" i="8"/>
  <c r="G361" i="8"/>
  <c r="G360" i="8"/>
  <c r="G359" i="8"/>
  <c r="G358" i="8"/>
  <c r="G357" i="8"/>
  <c r="G356" i="8"/>
  <c r="G355" i="8"/>
  <c r="G354" i="8"/>
  <c r="G353" i="8"/>
  <c r="G352" i="8"/>
  <c r="G351" i="8"/>
  <c r="G350" i="8"/>
  <c r="G349" i="8"/>
  <c r="G348" i="8"/>
  <c r="G347" i="8"/>
  <c r="G346" i="8"/>
  <c r="G345" i="8"/>
  <c r="G344" i="8"/>
  <c r="G343" i="8"/>
  <c r="G342" i="8"/>
  <c r="G341" i="8"/>
  <c r="G340" i="8"/>
  <c r="G339" i="8"/>
  <c r="G338" i="8"/>
  <c r="G337" i="8"/>
  <c r="G336" i="8"/>
  <c r="G335" i="8"/>
  <c r="G334" i="8"/>
  <c r="G333" i="8"/>
  <c r="G332" i="8"/>
  <c r="G331" i="8"/>
  <c r="G330" i="8"/>
  <c r="G329" i="8"/>
  <c r="G328" i="8"/>
  <c r="G327" i="8"/>
  <c r="G326" i="8"/>
  <c r="G325" i="8"/>
  <c r="G324" i="8"/>
  <c r="G323" i="8"/>
  <c r="G322" i="8"/>
  <c r="G321" i="8"/>
  <c r="G320" i="8"/>
  <c r="G319" i="8"/>
  <c r="G318" i="8"/>
  <c r="G317" i="8"/>
  <c r="G316" i="8"/>
  <c r="G315" i="8"/>
  <c r="G314" i="8"/>
  <c r="G313" i="8"/>
  <c r="G312" i="8"/>
  <c r="G311" i="8"/>
  <c r="G310" i="8"/>
  <c r="G309" i="8"/>
  <c r="G308" i="8"/>
  <c r="G307" i="8"/>
  <c r="G306" i="8"/>
  <c r="G305" i="8"/>
  <c r="G304" i="8"/>
  <c r="G303" i="8"/>
  <c r="G302" i="8"/>
  <c r="G301" i="8"/>
  <c r="G300" i="8"/>
  <c r="G299" i="8"/>
  <c r="G298" i="8"/>
  <c r="G297" i="8"/>
  <c r="G296" i="8"/>
  <c r="G295" i="8"/>
  <c r="G294" i="8"/>
  <c r="G293" i="8"/>
  <c r="G292" i="8"/>
  <c r="G291" i="8"/>
  <c r="G290" i="8"/>
  <c r="G289" i="8"/>
  <c r="G288" i="8"/>
  <c r="G287" i="8"/>
  <c r="G286" i="8"/>
  <c r="G285" i="8"/>
  <c r="G284" i="8"/>
  <c r="G283" i="8"/>
  <c r="G282" i="8"/>
  <c r="G281" i="8"/>
  <c r="G280" i="8"/>
  <c r="G279" i="8"/>
  <c r="G278" i="8"/>
  <c r="G277" i="8"/>
  <c r="G276" i="8"/>
  <c r="G275" i="8"/>
  <c r="G274" i="8"/>
  <c r="G273" i="8"/>
  <c r="G272" i="8"/>
  <c r="G271" i="8"/>
  <c r="G270" i="8"/>
  <c r="G269" i="8"/>
  <c r="G268" i="8"/>
  <c r="G267" i="8"/>
  <c r="G266" i="8"/>
  <c r="G265" i="8"/>
  <c r="G264" i="8"/>
  <c r="G263" i="8"/>
  <c r="G262" i="8"/>
  <c r="G261" i="8"/>
  <c r="G260" i="8"/>
  <c r="G259" i="8"/>
  <c r="G258" i="8"/>
  <c r="G257" i="8"/>
  <c r="G256" i="8"/>
  <c r="G255" i="8"/>
  <c r="G254" i="8"/>
  <c r="G253" i="8"/>
  <c r="G252" i="8"/>
  <c r="G251" i="8"/>
  <c r="G250" i="8"/>
  <c r="G249" i="8"/>
  <c r="G248" i="8"/>
  <c r="G247" i="8"/>
  <c r="G246" i="8"/>
  <c r="G245" i="8"/>
  <c r="G244" i="8"/>
  <c r="G243" i="8"/>
  <c r="G242" i="8"/>
  <c r="G241" i="8"/>
  <c r="G240" i="8"/>
  <c r="G239" i="8"/>
  <c r="G238" i="8"/>
  <c r="G237" i="8"/>
  <c r="G236" i="8"/>
  <c r="G235" i="8"/>
  <c r="G234" i="8"/>
  <c r="G233" i="8"/>
  <c r="G232" i="8"/>
  <c r="G231" i="8"/>
  <c r="G230" i="8"/>
  <c r="G229" i="8"/>
  <c r="G228" i="8"/>
  <c r="G227" i="8"/>
  <c r="G226" i="8"/>
  <c r="G225" i="8"/>
  <c r="G224" i="8"/>
  <c r="G223" i="8"/>
  <c r="G222" i="8"/>
  <c r="G221" i="8"/>
  <c r="G220" i="8"/>
  <c r="G219" i="8"/>
  <c r="G218" i="8"/>
  <c r="G217" i="8"/>
  <c r="G216" i="8"/>
  <c r="G215" i="8"/>
  <c r="G214" i="8"/>
  <c r="G213" i="8"/>
  <c r="G212" i="8"/>
  <c r="G211" i="8"/>
  <c r="G210" i="8"/>
  <c r="G209" i="8"/>
  <c r="G208" i="8"/>
  <c r="G207" i="8"/>
  <c r="G206" i="8"/>
  <c r="G205" i="8"/>
  <c r="G204" i="8"/>
  <c r="G203" i="8"/>
  <c r="G202" i="8"/>
  <c r="G201" i="8"/>
  <c r="G200" i="8"/>
  <c r="G199" i="8"/>
  <c r="G198" i="8"/>
  <c r="G197" i="8"/>
  <c r="G196" i="8"/>
  <c r="G195" i="8"/>
  <c r="G194" i="8"/>
  <c r="G193" i="8"/>
  <c r="G192" i="8"/>
  <c r="G191" i="8"/>
  <c r="G190" i="8"/>
  <c r="G189" i="8"/>
  <c r="G188" i="8"/>
  <c r="G187" i="8"/>
  <c r="G186" i="8"/>
  <c r="G185" i="8"/>
  <c r="G184" i="8"/>
  <c r="G183" i="8"/>
  <c r="G182" i="8"/>
  <c r="G181" i="8"/>
  <c r="G180" i="8"/>
  <c r="G179" i="8"/>
  <c r="G178" i="8"/>
  <c r="G177" i="8"/>
  <c r="G176" i="8"/>
  <c r="G175" i="8"/>
  <c r="G174" i="8"/>
  <c r="G173" i="8"/>
  <c r="G172" i="8"/>
  <c r="G171" i="8"/>
  <c r="G170" i="8"/>
  <c r="G169" i="8"/>
  <c r="G168" i="8"/>
  <c r="G167" i="8"/>
  <c r="G166" i="8"/>
  <c r="G165" i="8"/>
  <c r="G164" i="8"/>
  <c r="G163" i="8"/>
  <c r="G162" i="8"/>
  <c r="G161" i="8"/>
  <c r="G160" i="8"/>
  <c r="G159" i="8"/>
  <c r="G158" i="8"/>
  <c r="G157" i="8"/>
  <c r="G156" i="8"/>
  <c r="G155" i="8"/>
  <c r="G154" i="8"/>
  <c r="G153" i="8"/>
  <c r="G152" i="8"/>
  <c r="G151" i="8"/>
  <c r="G150" i="8"/>
  <c r="G149" i="8"/>
  <c r="G148" i="8"/>
  <c r="G147" i="8"/>
  <c r="G146" i="8"/>
  <c r="G145" i="8"/>
  <c r="G144" i="8"/>
  <c r="G143" i="8"/>
  <c r="G142" i="8"/>
  <c r="G141" i="8"/>
  <c r="G140" i="8"/>
  <c r="G139" i="8"/>
  <c r="G138" i="8"/>
  <c r="G137" i="8"/>
  <c r="G136" i="8"/>
  <c r="G135" i="8"/>
  <c r="G134" i="8"/>
  <c r="G133" i="8"/>
  <c r="G132" i="8"/>
  <c r="G131" i="8"/>
  <c r="G130" i="8"/>
  <c r="G129" i="8"/>
  <c r="G128" i="8"/>
  <c r="G127" i="8"/>
  <c r="G126" i="8"/>
  <c r="G125" i="8"/>
  <c r="G124" i="8"/>
  <c r="G123" i="8"/>
  <c r="G122" i="8"/>
  <c r="G121" i="8"/>
  <c r="G120" i="8"/>
  <c r="G119" i="8"/>
  <c r="G118" i="8"/>
  <c r="G117" i="8"/>
  <c r="G116" i="8"/>
  <c r="G115" i="8"/>
  <c r="G114" i="8"/>
  <c r="G113" i="8"/>
  <c r="G112" i="8"/>
  <c r="G111" i="8"/>
  <c r="G110" i="8"/>
  <c r="G109" i="8"/>
  <c r="G108" i="8"/>
  <c r="G107" i="8"/>
  <c r="G106" i="8"/>
  <c r="G105" i="8"/>
  <c r="G104" i="8"/>
  <c r="G103" i="8"/>
  <c r="G102" i="8"/>
  <c r="G101" i="8"/>
  <c r="G100" i="8"/>
  <c r="G99" i="8"/>
  <c r="G98" i="8"/>
  <c r="G97" i="8"/>
  <c r="G96" i="8"/>
  <c r="G95" i="8"/>
  <c r="G94" i="8"/>
  <c r="G93" i="8"/>
  <c r="G92" i="8"/>
  <c r="G91" i="8"/>
  <c r="G90" i="8"/>
  <c r="G89" i="8"/>
  <c r="G88" i="8"/>
  <c r="G87" i="8"/>
  <c r="G86" i="8"/>
  <c r="G85" i="8"/>
  <c r="G84" i="8"/>
  <c r="G83" i="8"/>
  <c r="G82" i="8"/>
  <c r="G81" i="8"/>
  <c r="G80" i="8"/>
  <c r="G79" i="8"/>
  <c r="G78" i="8"/>
  <c r="G77" i="8"/>
  <c r="G76" i="8"/>
  <c r="G75" i="8"/>
  <c r="G74" i="8"/>
  <c r="G73" i="8"/>
  <c r="G72" i="8"/>
  <c r="G71" i="8"/>
  <c r="G70" i="8"/>
  <c r="G69" i="8"/>
  <c r="G68" i="8"/>
  <c r="G67" i="8"/>
  <c r="G66" i="8"/>
  <c r="G65" i="8"/>
  <c r="G64" i="8"/>
  <c r="G63" i="8"/>
  <c r="G62" i="8"/>
  <c r="G61" i="8"/>
  <c r="G60" i="8"/>
  <c r="G59" i="8"/>
  <c r="G58" i="8"/>
  <c r="G57" i="8"/>
  <c r="G56" i="8"/>
  <c r="G55" i="8"/>
  <c r="G54" i="8"/>
  <c r="G53" i="8"/>
  <c r="G52" i="8"/>
  <c r="G51" i="8"/>
  <c r="G50" i="8"/>
  <c r="G49" i="8"/>
  <c r="G48" i="8"/>
  <c r="G47" i="8"/>
  <c r="G46" i="8"/>
  <c r="G45" i="8"/>
  <c r="G44" i="8"/>
  <c r="G43" i="8"/>
  <c r="G42" i="8"/>
  <c r="G41" i="8"/>
  <c r="G40" i="8"/>
  <c r="G39" i="8"/>
  <c r="G38" i="8"/>
  <c r="G37" i="8"/>
  <c r="G36" i="8"/>
  <c r="G35" i="8"/>
  <c r="G34" i="8"/>
  <c r="G33" i="8"/>
  <c r="G32" i="8"/>
  <c r="G31" i="8"/>
  <c r="G30" i="8"/>
  <c r="G29" i="8"/>
  <c r="G28" i="8"/>
  <c r="G27" i="8"/>
  <c r="G26" i="8"/>
  <c r="G25" i="8"/>
  <c r="G24" i="8"/>
  <c r="G23" i="8"/>
  <c r="G22" i="8"/>
  <c r="G21" i="8"/>
  <c r="G20" i="8"/>
  <c r="G19" i="8"/>
  <c r="G18" i="8"/>
  <c r="G17" i="8"/>
  <c r="G16" i="8"/>
  <c r="G15" i="8"/>
  <c r="G14" i="8"/>
  <c r="G13" i="8"/>
  <c r="G12" i="8"/>
  <c r="G11" i="8"/>
  <c r="G10" i="8"/>
  <c r="G9" i="8"/>
  <c r="G8" i="8"/>
  <c r="G7" i="8"/>
  <c r="G6" i="8"/>
  <c r="G5" i="8"/>
  <c r="G4" i="8"/>
  <c r="G3" i="8"/>
  <c r="G2" i="8"/>
  <c r="E173" i="2" l="1"/>
  <c r="E104" i="2" l="1"/>
  <c r="E178" i="2" l="1"/>
  <c r="E177" i="2"/>
  <c r="G173" i="2"/>
  <c r="E172" i="2"/>
  <c r="E168" i="2"/>
  <c r="E167" i="2"/>
  <c r="E159" i="2"/>
  <c r="E158" i="2"/>
  <c r="E154" i="2"/>
  <c r="E153" i="2"/>
  <c r="E166" i="2"/>
  <c r="E165" i="2"/>
  <c r="E164" i="2"/>
  <c r="E163" i="2"/>
  <c r="E149" i="2"/>
  <c r="E148" i="2"/>
  <c r="E147" i="2"/>
  <c r="E146" i="2"/>
  <c r="E142" i="2"/>
  <c r="E141" i="2"/>
  <c r="E140" i="2"/>
  <c r="E139" i="2"/>
  <c r="E136" i="2"/>
  <c r="E145" i="2"/>
  <c r="E144" i="2"/>
  <c r="E143" i="2"/>
  <c r="E135" i="2"/>
  <c r="E134" i="2"/>
  <c r="E133" i="2"/>
  <c r="E129" i="2"/>
  <c r="E128" i="2"/>
  <c r="E127" i="2"/>
  <c r="E126" i="2"/>
  <c r="E125" i="2"/>
  <c r="E124" i="2"/>
  <c r="E123" i="2"/>
  <c r="E122" i="2"/>
  <c r="E121" i="2"/>
  <c r="E120" i="2"/>
  <c r="E119" i="2"/>
  <c r="E118" i="2"/>
  <c r="E117" i="2"/>
  <c r="E113" i="2"/>
  <c r="E112" i="2"/>
  <c r="E111" i="2"/>
  <c r="E110" i="2"/>
  <c r="E109" i="2"/>
  <c r="E108" i="2"/>
  <c r="E107" i="2"/>
  <c r="E106" i="2"/>
  <c r="E105" i="2"/>
  <c r="E103" i="2"/>
  <c r="E114" i="2" s="1"/>
  <c r="G103" i="2" s="1"/>
  <c r="E99" i="2"/>
  <c r="E98" i="2"/>
  <c r="E97" i="2"/>
  <c r="E96" i="2"/>
  <c r="H86" i="2"/>
  <c r="H85" i="2"/>
  <c r="H84" i="2"/>
  <c r="H83" i="2"/>
  <c r="H82" i="2"/>
  <c r="H81" i="2"/>
  <c r="H80" i="2"/>
  <c r="H79" i="2"/>
  <c r="D86" i="2"/>
  <c r="D85" i="2"/>
  <c r="D84" i="2"/>
  <c r="D83" i="2"/>
  <c r="D82" i="2"/>
  <c r="D81" i="2"/>
  <c r="D80" i="2"/>
  <c r="D79" i="2"/>
  <c r="H76" i="2"/>
  <c r="H75" i="2"/>
  <c r="H74" i="2"/>
  <c r="D76" i="2"/>
  <c r="D75" i="2"/>
  <c r="D74" i="2"/>
  <c r="H70" i="2"/>
  <c r="H69" i="2"/>
  <c r="H68" i="2"/>
  <c r="D70" i="2"/>
  <c r="D69" i="2"/>
  <c r="D68" i="2"/>
  <c r="H64" i="2"/>
  <c r="H63" i="2"/>
  <c r="H62" i="2"/>
  <c r="H61" i="2"/>
  <c r="D64" i="2"/>
  <c r="D63" i="2"/>
  <c r="D62" i="2"/>
  <c r="D61" i="2"/>
  <c r="H57" i="2"/>
  <c r="H56" i="2"/>
  <c r="H55" i="2"/>
  <c r="H54" i="2"/>
  <c r="D57" i="2"/>
  <c r="D56" i="2"/>
  <c r="D55" i="2"/>
  <c r="D54" i="2"/>
  <c r="H50" i="2"/>
  <c r="H49" i="2"/>
  <c r="D50" i="2"/>
  <c r="D49" i="2"/>
  <c r="H45" i="2"/>
  <c r="H44" i="2"/>
  <c r="D45" i="2"/>
  <c r="D44" i="2"/>
  <c r="H40" i="2"/>
  <c r="H39" i="2"/>
  <c r="H38" i="2"/>
  <c r="H37" i="2"/>
  <c r="D40" i="2"/>
  <c r="D39" i="2"/>
  <c r="D38" i="2"/>
  <c r="D37" i="2"/>
  <c r="H34" i="2"/>
  <c r="H33" i="2"/>
  <c r="D34" i="2"/>
  <c r="D33" i="2"/>
  <c r="H27" i="2"/>
  <c r="H30" i="2"/>
  <c r="H29" i="2"/>
  <c r="H26" i="2"/>
  <c r="H25" i="2"/>
  <c r="H24" i="2"/>
  <c r="D30" i="2"/>
  <c r="D29" i="2"/>
  <c r="D27" i="2"/>
  <c r="D26" i="2"/>
  <c r="D25" i="2"/>
  <c r="D24" i="2"/>
  <c r="H20" i="2"/>
  <c r="H19" i="2"/>
  <c r="D20" i="2"/>
  <c r="D19" i="2"/>
  <c r="H18" i="2"/>
  <c r="D18" i="2"/>
  <c r="H17" i="2"/>
  <c r="D17" i="2"/>
  <c r="H14" i="2"/>
  <c r="D14" i="2"/>
  <c r="O3" i="2"/>
  <c r="M3" i="2"/>
  <c r="L3" i="2"/>
  <c r="J3" i="2"/>
  <c r="F3" i="2"/>
  <c r="N38" i="2" l="1"/>
  <c r="N55" i="2"/>
  <c r="N62" i="2"/>
  <c r="N24" i="2"/>
  <c r="N33" i="2"/>
  <c r="N49" i="2"/>
  <c r="N70" i="2"/>
  <c r="N39" i="2"/>
  <c r="N56" i="2"/>
  <c r="N63" i="2"/>
  <c r="N57" i="2"/>
  <c r="N64" i="2"/>
  <c r="N19" i="2"/>
  <c r="N26" i="2"/>
  <c r="N81" i="2"/>
  <c r="N25" i="2"/>
  <c r="N40" i="2"/>
  <c r="N34" i="2"/>
  <c r="N37" i="2"/>
  <c r="N54" i="2"/>
  <c r="N61" i="2"/>
  <c r="N69" i="2"/>
  <c r="N79" i="2"/>
  <c r="N80" i="2"/>
  <c r="N50" i="2"/>
  <c r="N82" i="2"/>
  <c r="N83" i="2"/>
  <c r="N14" i="2"/>
  <c r="N17" i="2"/>
  <c r="N29" i="2"/>
  <c r="N74" i="2"/>
  <c r="N84" i="2"/>
  <c r="N30" i="2"/>
  <c r="N44" i="2"/>
  <c r="N75" i="2"/>
  <c r="N85" i="2"/>
  <c r="N20" i="2"/>
  <c r="N18" i="2"/>
  <c r="N27" i="2"/>
  <c r="N45" i="2"/>
  <c r="N68" i="2"/>
  <c r="N76" i="2"/>
  <c r="N86" i="2"/>
  <c r="H28" i="2"/>
  <c r="E28" i="2"/>
  <c r="E150" i="2"/>
  <c r="G144" i="2" s="1"/>
  <c r="G172" i="2"/>
  <c r="E155" i="2"/>
  <c r="G153" i="2" s="1"/>
  <c r="E160" i="2"/>
  <c r="G158" i="2" s="1"/>
  <c r="E179" i="2"/>
  <c r="G177" i="2" s="1"/>
  <c r="E169" i="2"/>
  <c r="G163" i="2" s="1"/>
  <c r="G133" i="2"/>
  <c r="G134" i="2"/>
  <c r="G135" i="2"/>
  <c r="G105" i="2"/>
  <c r="E130" i="2"/>
  <c r="G121" i="2" s="1"/>
  <c r="N28" i="2" l="1"/>
  <c r="D31" i="2"/>
  <c r="F28" i="2" s="1"/>
  <c r="G166" i="2"/>
  <c r="G164" i="2"/>
  <c r="G168" i="2"/>
  <c r="G167" i="2"/>
  <c r="G165" i="2"/>
  <c r="G159" i="2"/>
  <c r="G154" i="2"/>
  <c r="G178" i="2"/>
  <c r="G148" i="2"/>
  <c r="G146" i="2"/>
  <c r="G139" i="2"/>
  <c r="G147" i="2"/>
  <c r="G142" i="2"/>
  <c r="G141" i="2"/>
  <c r="G149" i="2"/>
  <c r="G140" i="2"/>
  <c r="G143" i="2"/>
  <c r="G150" i="2"/>
  <c r="G145" i="2"/>
  <c r="G107" i="2"/>
  <c r="G111" i="2"/>
  <c r="G109" i="2"/>
  <c r="G112" i="2"/>
  <c r="G108" i="2"/>
  <c r="G104" i="2"/>
  <c r="G106" i="2"/>
  <c r="G110" i="2"/>
  <c r="G126" i="2"/>
  <c r="G113" i="2"/>
  <c r="G128" i="2"/>
  <c r="G125" i="2"/>
  <c r="G129" i="2"/>
  <c r="G117" i="2"/>
  <c r="G124" i="2"/>
  <c r="G122" i="2"/>
  <c r="G118" i="2"/>
  <c r="G120" i="2"/>
  <c r="G123" i="2"/>
  <c r="G127" i="2"/>
  <c r="G119" i="2"/>
  <c r="K8" i="2" l="1"/>
  <c r="J7" i="2"/>
  <c r="C9" i="2"/>
  <c r="B7" i="2"/>
  <c r="E100" i="2"/>
  <c r="D65" i="2" l="1"/>
  <c r="F65" i="2" s="1"/>
  <c r="D51" i="2"/>
  <c r="F51" i="2" s="1"/>
  <c r="D41" i="2"/>
  <c r="F40" i="2" s="1"/>
  <c r="D46" i="2"/>
  <c r="F46" i="2" s="1"/>
  <c r="D71" i="2"/>
  <c r="F69" i="2" s="1"/>
  <c r="D58" i="2"/>
  <c r="F58" i="2" s="1"/>
  <c r="D87" i="2"/>
  <c r="F79" i="2" s="1"/>
  <c r="D77" i="2"/>
  <c r="H51" i="2"/>
  <c r="J51" i="2" s="1"/>
  <c r="H87" i="2"/>
  <c r="J76" i="2" s="1"/>
  <c r="G169" i="2"/>
  <c r="H31" i="2"/>
  <c r="H71" i="2"/>
  <c r="J71" i="2" s="1"/>
  <c r="H46" i="2"/>
  <c r="J46" i="2" s="1"/>
  <c r="D21" i="2"/>
  <c r="F17" i="2" s="1"/>
  <c r="E7" i="2" s="1"/>
  <c r="G97" i="2"/>
  <c r="B9" i="2"/>
  <c r="G99" i="2"/>
  <c r="G100" i="2"/>
  <c r="G96" i="2"/>
  <c r="G98" i="2"/>
  <c r="G130" i="2"/>
  <c r="G114" i="2"/>
  <c r="E8" i="2"/>
  <c r="G160" i="2"/>
  <c r="H58" i="2"/>
  <c r="J54" i="2" s="1"/>
  <c r="H77" i="2"/>
  <c r="G155" i="2"/>
  <c r="H65" i="2"/>
  <c r="J61" i="2" s="1"/>
  <c r="H21" i="2"/>
  <c r="J17" i="2" s="1"/>
  <c r="H41" i="2"/>
  <c r="J37" i="2" s="1"/>
  <c r="J28" i="2" l="1"/>
  <c r="L28" i="2" s="1"/>
  <c r="J33" i="2"/>
  <c r="F25" i="2"/>
  <c r="F27" i="2"/>
  <c r="F24" i="2"/>
  <c r="E10" i="2"/>
  <c r="L17" i="2"/>
  <c r="F63" i="2"/>
  <c r="F64" i="2"/>
  <c r="F62" i="2"/>
  <c r="F39" i="2"/>
  <c r="J24" i="2"/>
  <c r="F61" i="2"/>
  <c r="L61" i="2" s="1"/>
  <c r="J30" i="2"/>
  <c r="J26" i="2"/>
  <c r="F38" i="2"/>
  <c r="F84" i="2"/>
  <c r="F86" i="2"/>
  <c r="F85" i="2"/>
  <c r="F75" i="2"/>
  <c r="F83" i="2"/>
  <c r="F87" i="2"/>
  <c r="F74" i="2"/>
  <c r="F80" i="2"/>
  <c r="F76" i="2"/>
  <c r="L76" i="2" s="1"/>
  <c r="F81" i="2"/>
  <c r="F82" i="2"/>
  <c r="J70" i="2"/>
  <c r="J69" i="2"/>
  <c r="L69" i="2" s="1"/>
  <c r="J68" i="2"/>
  <c r="F55" i="2"/>
  <c r="J49" i="2"/>
  <c r="J50" i="2"/>
  <c r="F44" i="2"/>
  <c r="F45" i="2"/>
  <c r="F37" i="2"/>
  <c r="L37" i="2" s="1"/>
  <c r="F41" i="2"/>
  <c r="J34" i="2"/>
  <c r="F31" i="2"/>
  <c r="F33" i="2"/>
  <c r="F29" i="2"/>
  <c r="J84" i="2"/>
  <c r="J79" i="2"/>
  <c r="L79" i="2" s="1"/>
  <c r="J82" i="2"/>
  <c r="J81" i="2"/>
  <c r="J75" i="2"/>
  <c r="J74" i="2"/>
  <c r="J80" i="2"/>
  <c r="J85" i="2"/>
  <c r="J83" i="2"/>
  <c r="J87" i="2"/>
  <c r="J86" i="2"/>
  <c r="F68" i="2"/>
  <c r="J64" i="2"/>
  <c r="F54" i="2"/>
  <c r="L54" i="2" s="1"/>
  <c r="F57" i="2"/>
  <c r="F56" i="2"/>
  <c r="J25" i="2"/>
  <c r="J27" i="2"/>
  <c r="J29" i="2"/>
  <c r="F26" i="2"/>
  <c r="F34" i="2"/>
  <c r="F30" i="2"/>
  <c r="F21" i="2"/>
  <c r="F20" i="2"/>
  <c r="J31" i="2"/>
  <c r="J44" i="2"/>
  <c r="J40" i="2"/>
  <c r="L40" i="2" s="1"/>
  <c r="J39" i="2"/>
  <c r="J45" i="2"/>
  <c r="F50" i="2"/>
  <c r="F19" i="2"/>
  <c r="F18" i="2"/>
  <c r="F70" i="2"/>
  <c r="F71" i="2"/>
  <c r="F49" i="2"/>
  <c r="J65" i="2"/>
  <c r="J62" i="2"/>
  <c r="J58" i="2"/>
  <c r="J57" i="2"/>
  <c r="J55" i="2"/>
  <c r="J21" i="2"/>
  <c r="J18" i="2"/>
  <c r="J41" i="2"/>
  <c r="J38" i="2"/>
  <c r="J20" i="2"/>
  <c r="J63" i="2"/>
  <c r="J19" i="2"/>
  <c r="J56" i="2"/>
  <c r="L25" i="2" l="1"/>
  <c r="L33" i="2"/>
  <c r="L20" i="2"/>
  <c r="F77" i="2"/>
  <c r="L24" i="2"/>
  <c r="L27" i="2"/>
  <c r="L26" i="2"/>
  <c r="L30" i="2"/>
  <c r="L29" i="2"/>
  <c r="L50" i="2"/>
  <c r="L63" i="2"/>
  <c r="L64" i="2"/>
  <c r="L45" i="2"/>
  <c r="L62" i="2"/>
  <c r="L55" i="2"/>
  <c r="L44" i="2"/>
  <c r="L68" i="2"/>
  <c r="L49" i="2"/>
  <c r="L84" i="2"/>
  <c r="L39" i="2"/>
  <c r="L70" i="2"/>
  <c r="L38" i="2"/>
  <c r="L75" i="2"/>
  <c r="L82" i="2"/>
  <c r="L83" i="2"/>
  <c r="L85" i="2"/>
  <c r="L80" i="2"/>
  <c r="L86" i="2"/>
  <c r="L81" i="2"/>
  <c r="L74" i="2"/>
  <c r="J77" i="2"/>
  <c r="L56" i="2"/>
  <c r="L57" i="2"/>
  <c r="L34" i="2"/>
  <c r="L18" i="2"/>
  <c r="L19" i="2"/>
</calcChain>
</file>

<file path=xl/sharedStrings.xml><?xml version="1.0" encoding="utf-8"?>
<sst xmlns="http://schemas.openxmlformats.org/spreadsheetml/2006/main" count="9962" uniqueCount="1767">
  <si>
    <t>name</t>
  </si>
  <si>
    <t>nnon_civpop</t>
  </si>
  <si>
    <t>nuninsured</t>
  </si>
  <si>
    <t>nnon_civpop0_19</t>
  </si>
  <si>
    <t>nuninsured0_19</t>
  </si>
  <si>
    <t>nnon_civpop19_64</t>
  </si>
  <si>
    <t>nuninsured19_64</t>
  </si>
  <si>
    <t>nnon_civpop65_older</t>
  </si>
  <si>
    <t>nuninsured65_older</t>
  </si>
  <si>
    <t>nnon_civpop0_6</t>
  </si>
  <si>
    <t>nuninsured0_6</t>
  </si>
  <si>
    <t>nnon_civpop6_18</t>
  </si>
  <si>
    <t>nuninsured6_18</t>
  </si>
  <si>
    <t>nnon_civpop19_25</t>
  </si>
  <si>
    <t>nuninsured19_25</t>
  </si>
  <si>
    <t>nnon_civpop26_34</t>
  </si>
  <si>
    <t>nuninsured26_34</t>
  </si>
  <si>
    <t>nnon_civpop35_44</t>
  </si>
  <si>
    <t>nuninsured35_44</t>
  </si>
  <si>
    <t>nnon_civpop45_54</t>
  </si>
  <si>
    <t>nuninsured45_54</t>
  </si>
  <si>
    <t>nnon_civpop55_64</t>
  </si>
  <si>
    <t>nuninsured55_64</t>
  </si>
  <si>
    <t>nnon_civpop_male</t>
  </si>
  <si>
    <t>nuninsured_male</t>
  </si>
  <si>
    <t>nnon_civpop_female</t>
  </si>
  <si>
    <t>nuninsured_female</t>
  </si>
  <si>
    <t>nnon_civpop_wht</t>
  </si>
  <si>
    <t>nuninsured_wht</t>
  </si>
  <si>
    <t>nnon_civpop_blk</t>
  </si>
  <si>
    <t>nuninsured_blk</t>
  </si>
  <si>
    <t>nnon_civpop_amind</t>
  </si>
  <si>
    <t>nuninsured_amind</t>
  </si>
  <si>
    <t>nnon_civpop_asian</t>
  </si>
  <si>
    <t>nuninsured_asian</t>
  </si>
  <si>
    <t>nnon_civpop_other</t>
  </si>
  <si>
    <t>nuninsured_other</t>
  </si>
  <si>
    <t>nnon_civpop_twoormore</t>
  </si>
  <si>
    <t>nuninsured_twoormore</t>
  </si>
  <si>
    <t>nnon_civpop_hisp</t>
  </si>
  <si>
    <t>nuninsured_hisp</t>
  </si>
  <si>
    <t>nnon_civpop_whtnohisp</t>
  </si>
  <si>
    <t>nuninsured_whtnohisp</t>
  </si>
  <si>
    <t>nnon_civpop_disability</t>
  </si>
  <si>
    <t>nuninsured_disability</t>
  </si>
  <si>
    <t>nnon_civpop_nodisability</t>
  </si>
  <si>
    <t>nuninsured_nodisability</t>
  </si>
  <si>
    <t>nnon_civpop_nativebrn</t>
  </si>
  <si>
    <t>nuninsured_nativebrn</t>
  </si>
  <si>
    <t>nnon_civpop_forbrn</t>
  </si>
  <si>
    <t>nuninsured_forbrn</t>
  </si>
  <si>
    <t>nnon_civpop_forbrncit</t>
  </si>
  <si>
    <t>nuninsured_forbrncit</t>
  </si>
  <si>
    <t>nnon_civpop_forbrnnoncit</t>
  </si>
  <si>
    <t>nuninsured_forbrnnoncit</t>
  </si>
  <si>
    <t>nnon_civpop_educLThs</t>
  </si>
  <si>
    <t>nuninsured_educLThs</t>
  </si>
  <si>
    <t>nnon_civpop_educhs</t>
  </si>
  <si>
    <t>nuninsured_educhs</t>
  </si>
  <si>
    <t>nnon_civpop_educsomecoll</t>
  </si>
  <si>
    <t>nuninsured_educsomecoll</t>
  </si>
  <si>
    <t>nnon_civpop_educBAormore</t>
  </si>
  <si>
    <t>nuninsured_educBAormore</t>
  </si>
  <si>
    <t>nnon_civpop_LFGT17</t>
  </si>
  <si>
    <t>nuninsured_LFGT17</t>
  </si>
  <si>
    <t>nnon_civpop_LFGT17employed</t>
  </si>
  <si>
    <t>nuninsured_LFGT17employed</t>
  </si>
  <si>
    <t>nnon_civpop_LFGT17unemployed</t>
  </si>
  <si>
    <t>nuninsured_LFGT17unemployed</t>
  </si>
  <si>
    <t>nnon_civpop_ninlaborforce</t>
  </si>
  <si>
    <t>nuninsured_notinlaborforce</t>
  </si>
  <si>
    <t>nnon_civpop_fulltime</t>
  </si>
  <si>
    <t>nuninsured_fulltime</t>
  </si>
  <si>
    <t>nnon_civpop_lessthanfulltime</t>
  </si>
  <si>
    <t>nuninsured_lessthanfulltime</t>
  </si>
  <si>
    <t>nnon_civpop_nowork</t>
  </si>
  <si>
    <t>nuninsured_nowork</t>
  </si>
  <si>
    <t>nnon_civpop_povLT100</t>
  </si>
  <si>
    <t>nuninsured_povLT100</t>
  </si>
  <si>
    <t>nnon_civpop_povLT138</t>
  </si>
  <si>
    <t>nuninsured_povLT138</t>
  </si>
  <si>
    <t>nnon_civpop_pov138_399</t>
  </si>
  <si>
    <t>nuninsured_pov138_399</t>
  </si>
  <si>
    <t>nnon_civpop_povGT400</t>
  </si>
  <si>
    <t>nuninsured_povGT400</t>
  </si>
  <si>
    <t>nohealthinsurance</t>
  </si>
  <si>
    <t>ntotalhealthinsurance</t>
  </si>
  <si>
    <t>nprivateinsurance</t>
  </si>
  <si>
    <t>npublicinsurance</t>
  </si>
  <si>
    <t>nenglishonly</t>
  </si>
  <si>
    <t>nnonenglish</t>
  </si>
  <si>
    <t>nnonenglishwell</t>
  </si>
  <si>
    <t>nagriculture</t>
  </si>
  <si>
    <t>nconstruction</t>
  </si>
  <si>
    <t>nmanufacturing</t>
  </si>
  <si>
    <t>nwholesale</t>
  </si>
  <si>
    <t>nretailtrade</t>
  </si>
  <si>
    <t>ntransportation</t>
  </si>
  <si>
    <t>ninformation</t>
  </si>
  <si>
    <t>nfinance</t>
  </si>
  <si>
    <t>nprofessional</t>
  </si>
  <si>
    <t>neducationalservices</t>
  </si>
  <si>
    <t>narts</t>
  </si>
  <si>
    <t>notherservices</t>
  </si>
  <si>
    <t>npublicadmin</t>
  </si>
  <si>
    <t>nsupplementalsecurity</t>
  </si>
  <si>
    <t>ncashassistance</t>
  </si>
  <si>
    <t>nfoodstampsnap</t>
  </si>
  <si>
    <t>nofmarriedfamilies</t>
  </si>
  <si>
    <t>nmarriedwchild</t>
  </si>
  <si>
    <t>nmalehouseholds</t>
  </si>
  <si>
    <t>nmalewchild</t>
  </si>
  <si>
    <t>nfemalehouseholds</t>
  </si>
  <si>
    <t>nfemalewchild</t>
  </si>
  <si>
    <t>nsamehouse</t>
  </si>
  <si>
    <t>ndifferenthouse</t>
  </si>
  <si>
    <t>nowneroccupied</t>
  </si>
  <si>
    <t>nrenteroccupied</t>
  </si>
  <si>
    <t>nrent0_15ofhousehold</t>
  </si>
  <si>
    <t>nrent15_19pt9ofhousehold</t>
  </si>
  <si>
    <t>nrent20_24pt9ofhousehold</t>
  </si>
  <si>
    <t>nrent25_29pt9ofhousehold</t>
  </si>
  <si>
    <t>nrent30_35ofhousehold</t>
  </si>
  <si>
    <t>nrent35ofhousehold</t>
  </si>
  <si>
    <t>numofhouseholds</t>
  </si>
  <si>
    <t>ZIP Name</t>
  </si>
  <si>
    <t>County</t>
  </si>
  <si>
    <t>Region</t>
  </si>
  <si>
    <t>Regional Hotspot       (per Count)</t>
  </si>
  <si>
    <t>Regional Hotspot         (per Rate)</t>
  </si>
  <si>
    <t>Community and Uninsured Profile</t>
  </si>
  <si>
    <t>All Persons</t>
  </si>
  <si>
    <t>Uninsured Persons</t>
  </si>
  <si>
    <t>Count</t>
  </si>
  <si>
    <t>Percent</t>
  </si>
  <si>
    <t>Number</t>
  </si>
  <si>
    <t>POPULATION</t>
  </si>
  <si>
    <t>NA</t>
  </si>
  <si>
    <t>RATIO OF INCOME TO POVERTY LEVEL IN THE PAST 12 MONTHS (excludes individuals under 15 who are not living with a family member)</t>
  </si>
  <si>
    <t>Below 138 percent of the poverty threshold</t>
  </si>
  <si>
    <t xml:space="preserve">   Below 100 percent of the poverty threshold </t>
  </si>
  <si>
    <t>138 to 399 percent of the poverty threshold</t>
  </si>
  <si>
    <t>At or above 400 percent of the poverty threshold</t>
  </si>
  <si>
    <t>Total</t>
  </si>
  <si>
    <t xml:space="preserve">RACE </t>
  </si>
  <si>
    <t>White alone</t>
  </si>
  <si>
    <t>Black or African American alone</t>
  </si>
  <si>
    <t>American Indian and Alaska Native alone</t>
  </si>
  <si>
    <t>Asian alone</t>
  </si>
  <si>
    <t>Some other race alone</t>
  </si>
  <si>
    <t>Two or more races</t>
  </si>
  <si>
    <t>HISPANIC OR LATINO ORIGIN</t>
  </si>
  <si>
    <t>Hispanic or Latino (of any race)</t>
  </si>
  <si>
    <t>White alone, not Hispanic or Latino</t>
  </si>
  <si>
    <t>NATIVITY AND U.S. CITIZENSHIP STATUS</t>
  </si>
  <si>
    <t>U.S. born</t>
  </si>
  <si>
    <t>Foreign born</t>
  </si>
  <si>
    <t xml:space="preserve">   Naturalized</t>
  </si>
  <si>
    <t xml:space="preserve">   Not a citizen</t>
  </si>
  <si>
    <t>SEX</t>
  </si>
  <si>
    <t>Male</t>
  </si>
  <si>
    <t>Female</t>
  </si>
  <si>
    <t>DISABILITY STATUS</t>
  </si>
  <si>
    <t>With a disability</t>
  </si>
  <si>
    <t>No disability</t>
  </si>
  <si>
    <t>EDUCATIONAL ATTAINMENT (26 years and over)</t>
  </si>
  <si>
    <t>Less than high school graduate</t>
  </si>
  <si>
    <t>High school graduate (includes equivalency)</t>
  </si>
  <si>
    <t>Some college or associate's degree</t>
  </si>
  <si>
    <t>Bachelor's degree or higher</t>
  </si>
  <si>
    <t>EMPLOYMENT STATUS (19 to 64 years old)</t>
  </si>
  <si>
    <t>Not in labor force</t>
  </si>
  <si>
    <t>In labor force</t>
  </si>
  <si>
    <t xml:space="preserve">   Employed</t>
  </si>
  <si>
    <t xml:space="preserve">   Unemployed</t>
  </si>
  <si>
    <t>WORK EXPERIENCE (19 to 64 years old)</t>
  </si>
  <si>
    <t>Worked full-time, year round in the past 12 months</t>
  </si>
  <si>
    <t>Worked less than full-time, year round in the past 12 months</t>
  </si>
  <si>
    <t>Did not work</t>
  </si>
  <si>
    <t>AGE</t>
  </si>
  <si>
    <t>0-18</t>
  </si>
  <si>
    <t>19-64</t>
  </si>
  <si>
    <t>65+</t>
  </si>
  <si>
    <t>ADDITIONAL AGE BREAKDOWN</t>
  </si>
  <si>
    <t xml:space="preserve">   0-5</t>
  </si>
  <si>
    <t xml:space="preserve">   6-18</t>
  </si>
  <si>
    <t xml:space="preserve">   19-25</t>
  </si>
  <si>
    <t xml:space="preserve">   26-34</t>
  </si>
  <si>
    <t xml:space="preserve">   35-44</t>
  </si>
  <si>
    <t xml:space="preserve">   45-54</t>
  </si>
  <si>
    <t xml:space="preserve">   55-64</t>
  </si>
  <si>
    <t xml:space="preserve">   65+</t>
  </si>
  <si>
    <t>Community Profile</t>
  </si>
  <si>
    <t>ALL Persons</t>
  </si>
  <si>
    <t>HEALTH INSURANCE COVERAGE</t>
  </si>
  <si>
    <t>No health insurance</t>
  </si>
  <si>
    <t>With health insurance coverage</t>
  </si>
  <si>
    <t xml:space="preserve">  With private health insurance*</t>
  </si>
  <si>
    <t xml:space="preserve">  With public coverage*</t>
  </si>
  <si>
    <t>LANGUAGE SPOKEN AT HOME (5 years and over)</t>
  </si>
  <si>
    <t>English only</t>
  </si>
  <si>
    <t>Language other than English</t>
  </si>
  <si>
    <t xml:space="preserve">  Speak English less than "very well"</t>
  </si>
  <si>
    <t>INDUSTRY (Employed age 16 years and over)</t>
  </si>
  <si>
    <t>Agriculture, forestry, fishing and hunting, and mining</t>
  </si>
  <si>
    <t>Construction</t>
  </si>
  <si>
    <t>Manufacturing</t>
  </si>
  <si>
    <t>Wholesale trade</t>
  </si>
  <si>
    <t>Retail trade</t>
  </si>
  <si>
    <t>Transportation and warehousing, and utilities</t>
  </si>
  <si>
    <t>Information</t>
  </si>
  <si>
    <t>Finance and insurance, and real estate and rental and leasing</t>
  </si>
  <si>
    <t>Professional, scientific, and management, and administrative and waste management services</t>
  </si>
  <si>
    <t>Educational services, and health care and social assistance</t>
  </si>
  <si>
    <t>Arts, entertainment, and recreation, and accommodation and food services</t>
  </si>
  <si>
    <t>Other services, except public administration</t>
  </si>
  <si>
    <t>Public administration</t>
  </si>
  <si>
    <t>INCOME AND BENEFITS (number of households)</t>
  </si>
  <si>
    <t xml:space="preserve">  With Supplemental Security Income*</t>
  </si>
  <si>
    <t xml:space="preserve">  With Food Stamp/SNAP benefits in the past 12 months*</t>
  </si>
  <si>
    <t>HOUSEHOLDS BY TYPE (number of households)</t>
  </si>
  <si>
    <t xml:space="preserve">    With own children of the householder under 18 years</t>
  </si>
  <si>
    <t>RESIDENCE 1 YEAR AGO (Includes all people one year and older)</t>
  </si>
  <si>
    <t>Same house</t>
  </si>
  <si>
    <t>HOUSING TENURE (all occuped units)</t>
  </si>
  <si>
    <t>Owner-occupied</t>
  </si>
  <si>
    <t>Rent-occupied</t>
  </si>
  <si>
    <t>GROSS RENT AS A PERCENTAGE OF HOUSEHOLD INCOME (occupied units paying rent)</t>
  </si>
  <si>
    <t>Less than 15%</t>
  </si>
  <si>
    <t>15 - 19.9%</t>
  </si>
  <si>
    <t>20 - 24.9%</t>
  </si>
  <si>
    <t>25 - 29.9%</t>
  </si>
  <si>
    <t>30 - 34.9%</t>
  </si>
  <si>
    <t>35% or more</t>
  </si>
  <si>
    <t>*Categories are not mutually exclusive</t>
  </si>
  <si>
    <t>EDR</t>
  </si>
  <si>
    <t>N/A</t>
  </si>
  <si>
    <t>Minnesota</t>
  </si>
  <si>
    <t>Aitkin</t>
  </si>
  <si>
    <t>Anoka</t>
  </si>
  <si>
    <t>Becker</t>
  </si>
  <si>
    <t>Beltrami</t>
  </si>
  <si>
    <t>Benton</t>
  </si>
  <si>
    <t>Big Stone</t>
  </si>
  <si>
    <t>Blue Earth</t>
  </si>
  <si>
    <t>Brown</t>
  </si>
  <si>
    <t>Carlton</t>
  </si>
  <si>
    <t>Carver</t>
  </si>
  <si>
    <t>Cass</t>
  </si>
  <si>
    <t>Chippewa</t>
  </si>
  <si>
    <t>Chisago</t>
  </si>
  <si>
    <t>Clay</t>
  </si>
  <si>
    <t>Clearwater</t>
  </si>
  <si>
    <t>Cook</t>
  </si>
  <si>
    <t>Cottonwood</t>
  </si>
  <si>
    <t>Crow Wing</t>
  </si>
  <si>
    <t>Dakota</t>
  </si>
  <si>
    <t>Dodge</t>
  </si>
  <si>
    <t>Douglas</t>
  </si>
  <si>
    <t>Faribault</t>
  </si>
  <si>
    <t>Fillmore</t>
  </si>
  <si>
    <t>Freeborn</t>
  </si>
  <si>
    <t>Goodhue</t>
  </si>
  <si>
    <t>Grant</t>
  </si>
  <si>
    <t>Hennepin</t>
  </si>
  <si>
    <t>Houston</t>
  </si>
  <si>
    <t>Hubbard</t>
  </si>
  <si>
    <t>Isanti</t>
  </si>
  <si>
    <t>Itasca</t>
  </si>
  <si>
    <t>Jackson</t>
  </si>
  <si>
    <t>Kanabec</t>
  </si>
  <si>
    <t>Kandiyohi</t>
  </si>
  <si>
    <t>Kittson</t>
  </si>
  <si>
    <t>Koochiching</t>
  </si>
  <si>
    <t>Lac qui Parle</t>
  </si>
  <si>
    <t>Lake</t>
  </si>
  <si>
    <t>Lake of the Woods</t>
  </si>
  <si>
    <t>Le Sueur</t>
  </si>
  <si>
    <t>Lincoln</t>
  </si>
  <si>
    <t>Lyon</t>
  </si>
  <si>
    <t>McLeod</t>
  </si>
  <si>
    <t>Mahnomen</t>
  </si>
  <si>
    <t>Marshall</t>
  </si>
  <si>
    <t>Martin</t>
  </si>
  <si>
    <t>Meeker</t>
  </si>
  <si>
    <t>Mille Lacs</t>
  </si>
  <si>
    <t>Morrison</t>
  </si>
  <si>
    <t>Mower</t>
  </si>
  <si>
    <t>Murray</t>
  </si>
  <si>
    <t>Nicollet</t>
  </si>
  <si>
    <t>Nobles</t>
  </si>
  <si>
    <t>Norman</t>
  </si>
  <si>
    <t>Olmsted</t>
  </si>
  <si>
    <t>Otter Tail</t>
  </si>
  <si>
    <t>Pennington</t>
  </si>
  <si>
    <t>Pine</t>
  </si>
  <si>
    <t>Pipestone</t>
  </si>
  <si>
    <t>Polk</t>
  </si>
  <si>
    <t>Pope</t>
  </si>
  <si>
    <t>Ramsey</t>
  </si>
  <si>
    <t>Red Lake</t>
  </si>
  <si>
    <t>Redwood</t>
  </si>
  <si>
    <t>Renville</t>
  </si>
  <si>
    <t>Rice</t>
  </si>
  <si>
    <t>Rock</t>
  </si>
  <si>
    <t>Roseau</t>
  </si>
  <si>
    <t>St. Louis</t>
  </si>
  <si>
    <t>Scott</t>
  </si>
  <si>
    <t>Sherburne</t>
  </si>
  <si>
    <t>Sibley</t>
  </si>
  <si>
    <t>Stearns</t>
  </si>
  <si>
    <t>Steele</t>
  </si>
  <si>
    <t>Stevens</t>
  </si>
  <si>
    <t>Swift</t>
  </si>
  <si>
    <t>Todd</t>
  </si>
  <si>
    <t>Traverse</t>
  </si>
  <si>
    <t>Wabasha</t>
  </si>
  <si>
    <t>Wadena</t>
  </si>
  <si>
    <t>Waseca</t>
  </si>
  <si>
    <t>Washington</t>
  </si>
  <si>
    <t>Watonwan</t>
  </si>
  <si>
    <t>Wilkin</t>
  </si>
  <si>
    <t>Winona</t>
  </si>
  <si>
    <t>Wright</t>
  </si>
  <si>
    <t>Yellow Medicine</t>
  </si>
  <si>
    <t>Arrowhead</t>
  </si>
  <si>
    <t>Central</t>
  </si>
  <si>
    <t>East Central</t>
  </si>
  <si>
    <t>Headwaters</t>
  </si>
  <si>
    <t>North Central</t>
  </si>
  <si>
    <t>Northwest</t>
  </si>
  <si>
    <t>South Central</t>
  </si>
  <si>
    <t>Southwest Central</t>
  </si>
  <si>
    <t>Twin Cities</t>
  </si>
  <si>
    <t>Upper Minnesota Valley</t>
  </si>
  <si>
    <t>West Central</t>
  </si>
  <si>
    <t>Southeast</t>
  </si>
  <si>
    <t>Southwest</t>
  </si>
  <si>
    <t>How to use</t>
  </si>
  <si>
    <t>Economic Development Region</t>
  </si>
  <si>
    <t>Census Defined
ZIP Code</t>
  </si>
  <si>
    <t>Population (#)</t>
  </si>
  <si>
    <t>Uninsured (#)</t>
  </si>
  <si>
    <t>Uninsured (%)</t>
  </si>
  <si>
    <t>Regional Hotspot               (per Count)</t>
  </si>
  <si>
    <t>Regional Hotspot (per Rate)</t>
  </si>
  <si>
    <t>No</t>
  </si>
  <si>
    <t>Yes</t>
  </si>
  <si>
    <t>Data</t>
  </si>
  <si>
    <t>Definitions</t>
  </si>
  <si>
    <t>ZIP Code Uninsured Rates and Profile Tab</t>
  </si>
  <si>
    <r>
      <rPr>
        <b/>
        <sz val="11"/>
        <color theme="1"/>
        <rFont val="Calibri"/>
        <family val="2"/>
        <scheme val="minor"/>
      </rPr>
      <t>Regional Hotspot (per Rate):</t>
    </r>
    <r>
      <rPr>
        <sz val="11"/>
        <color theme="1"/>
        <rFont val="Calibri"/>
        <family val="2"/>
        <scheme val="minor"/>
      </rPr>
      <t xml:space="preserve"> The three ZIP codes with the highest uninsured rates for the region are defined as hotspots using the label "</t>
    </r>
    <r>
      <rPr>
        <b/>
        <sz val="11"/>
        <color theme="1"/>
        <rFont val="Calibri"/>
        <family val="2"/>
        <scheme val="minor"/>
      </rPr>
      <t>Yes."</t>
    </r>
    <r>
      <rPr>
        <sz val="11"/>
        <color theme="1"/>
        <rFont val="Calibri"/>
        <family val="2"/>
        <scheme val="minor"/>
      </rPr>
      <t xml:space="preserve"> 
ZIP codes marked "</t>
    </r>
    <r>
      <rPr>
        <b/>
        <sz val="11"/>
        <color theme="1"/>
        <rFont val="Calibri"/>
        <family val="2"/>
        <scheme val="minor"/>
      </rPr>
      <t>No</t>
    </r>
    <r>
      <rPr>
        <sz val="11"/>
        <color theme="1"/>
        <rFont val="Calibri"/>
        <family val="2"/>
        <scheme val="minor"/>
      </rPr>
      <t xml:space="preserve">" have uninsured residents yet have lower uninsured rates.
</t>
    </r>
  </si>
  <si>
    <r>
      <t>Population:</t>
    </r>
    <r>
      <rPr>
        <sz val="11"/>
        <color theme="1"/>
        <rFont val="Calibri"/>
        <family val="2"/>
        <scheme val="minor"/>
      </rPr>
      <t xml:space="preserve"> Civilian non-institutionalized population</t>
    </r>
  </si>
  <si>
    <r>
      <t xml:space="preserve">Hispanic or Latino Origin: </t>
    </r>
    <r>
      <rPr>
        <sz val="11"/>
        <color theme="1"/>
        <rFont val="Calibri"/>
        <family val="2"/>
        <scheme val="minor"/>
      </rPr>
      <t xml:space="preserve">Census asks separately about race and ethnicity. </t>
    </r>
    <r>
      <rPr>
        <b/>
        <sz val="11"/>
        <color theme="1"/>
        <rFont val="Calibri"/>
        <family val="2"/>
        <scheme val="minor"/>
      </rPr>
      <t>Hispanic or Latino</t>
    </r>
    <r>
      <rPr>
        <sz val="11"/>
        <color theme="1"/>
        <rFont val="Calibri"/>
        <family val="2"/>
        <scheme val="minor"/>
      </rPr>
      <t xml:space="preserve"> includes people of any race. The Census only provides estimates for the categories reported in the profile: </t>
    </r>
    <r>
      <rPr>
        <b/>
        <sz val="11"/>
        <color theme="1"/>
        <rFont val="Calibri"/>
        <family val="2"/>
        <scheme val="minor"/>
      </rPr>
      <t>Hispanic or Latino (any race)</t>
    </r>
    <r>
      <rPr>
        <sz val="11"/>
        <color theme="1"/>
        <rFont val="Calibri"/>
        <family val="2"/>
        <scheme val="minor"/>
      </rPr>
      <t xml:space="preserve"> and </t>
    </r>
    <r>
      <rPr>
        <b/>
        <sz val="11"/>
        <color theme="1"/>
        <rFont val="Calibri"/>
        <family val="2"/>
        <scheme val="minor"/>
      </rPr>
      <t xml:space="preserve">White alone, not Hispanic or Latino. </t>
    </r>
    <r>
      <rPr>
        <sz val="11"/>
        <color theme="1"/>
        <rFont val="Calibri"/>
        <family val="2"/>
        <scheme val="minor"/>
      </rPr>
      <t xml:space="preserve">The total for this variable do not sum to the total population. </t>
    </r>
  </si>
  <si>
    <r>
      <t xml:space="preserve">Nativity and U.S. Citizenship Status </t>
    </r>
    <r>
      <rPr>
        <sz val="11"/>
        <color theme="1"/>
        <rFont val="Calibri"/>
        <family val="2"/>
        <scheme val="minor"/>
      </rPr>
      <t>– Not a Citizen: Includes lawful permanent residents (have or are awaiting "green cards"), nonimmigrants (work, tourist, 
and student visas), refugees, asylees, and unauthorized immigrants.</t>
    </r>
  </si>
  <si>
    <r>
      <t xml:space="preserve">Disability Status – With a Disability: </t>
    </r>
    <r>
      <rPr>
        <sz val="11"/>
        <color theme="1"/>
        <rFont val="Calibri"/>
        <family val="2"/>
        <scheme val="minor"/>
      </rPr>
      <t>Reported at least one of six types of functional difficulties: hearing, vision, cognitive, ambulatory, self-care, or 
independent living.</t>
    </r>
  </si>
  <si>
    <r>
      <t xml:space="preserve">Employment Status (19 to 64 years) – Not in Labor Force: </t>
    </r>
    <r>
      <rPr>
        <sz val="11"/>
        <color theme="1"/>
        <rFont val="Calibri"/>
        <family val="2"/>
        <scheme val="minor"/>
      </rPr>
      <t xml:space="preserve">Not looking for work (e.g., retired workers, homemakers, seasonal workers, and students); 
</t>
    </r>
    <r>
      <rPr>
        <b/>
        <sz val="11"/>
        <color theme="1"/>
        <rFont val="Calibri"/>
        <family val="2"/>
        <scheme val="minor"/>
      </rPr>
      <t>Employed:</t>
    </r>
    <r>
      <rPr>
        <sz val="11"/>
        <color theme="1"/>
        <rFont val="Calibri"/>
        <family val="2"/>
        <scheme val="minor"/>
      </rPr>
      <t xml:space="preserve"> At work or with a job; </t>
    </r>
    <r>
      <rPr>
        <b/>
        <sz val="11"/>
        <color theme="1"/>
        <rFont val="Calibri"/>
        <family val="2"/>
        <scheme val="minor"/>
      </rPr>
      <t xml:space="preserve">Unemployed: </t>
    </r>
    <r>
      <rPr>
        <sz val="11"/>
        <color theme="1"/>
        <rFont val="Calibri"/>
        <family val="2"/>
        <scheme val="minor"/>
      </rPr>
      <t>Not at work or with a job but actively looking for work.</t>
    </r>
  </si>
  <si>
    <r>
      <t xml:space="preserve">Work Experience (19 to 64 years) – Full-time, year-round: </t>
    </r>
    <r>
      <rPr>
        <sz val="11"/>
        <color theme="1"/>
        <rFont val="Calibri"/>
        <family val="2"/>
        <scheme val="minor"/>
      </rPr>
      <t>Usually worked 35 hours or more for 50 to 52 weeks in past 12 months;</t>
    </r>
    <r>
      <rPr>
        <b/>
        <sz val="11"/>
        <color theme="1"/>
        <rFont val="Calibri"/>
        <family val="2"/>
        <scheme val="minor"/>
      </rPr>
      <t xml:space="preserve"> 
Did not work:</t>
    </r>
    <r>
      <rPr>
        <sz val="11"/>
        <color theme="1"/>
        <rFont val="Calibri"/>
        <family val="2"/>
        <scheme val="minor"/>
      </rPr>
      <t xml:space="preserve"> Worked less than 1 week in the past 12 months.</t>
    </r>
  </si>
  <si>
    <r>
      <t xml:space="preserve">Health Insurance Coverage – Private: </t>
    </r>
    <r>
      <rPr>
        <sz val="11"/>
        <color theme="1"/>
        <rFont val="Calibri"/>
        <family val="2"/>
        <scheme val="minor"/>
      </rPr>
      <t xml:space="preserve">Includes employer-sponsored, direct purchase, military and Tricare health insurance; 
</t>
    </r>
    <r>
      <rPr>
        <b/>
        <sz val="11"/>
        <color theme="1"/>
        <rFont val="Calibri"/>
        <family val="2"/>
        <scheme val="minor"/>
      </rPr>
      <t xml:space="preserve">Public: </t>
    </r>
    <r>
      <rPr>
        <sz val="11"/>
        <color theme="1"/>
        <rFont val="Calibri"/>
        <family val="2"/>
        <scheme val="minor"/>
      </rPr>
      <t>Includes Medicare, VA, Medicaid, and MinnesotaCare health insurance.</t>
    </r>
  </si>
  <si>
    <r>
      <t xml:space="preserve">Income and Benefits (number of households) – Supplemental Security Income: </t>
    </r>
    <r>
      <rPr>
        <sz val="11"/>
        <color theme="1"/>
        <rFont val="Calibri"/>
        <family val="2"/>
        <scheme val="minor"/>
      </rPr>
      <t xml:space="preserve">Assistance program that guarantees a minimum level of income for
needy aged, blind, or disabled (ABD) individuals; </t>
    </r>
    <r>
      <rPr>
        <b/>
        <sz val="11"/>
        <color theme="1"/>
        <rFont val="Calibri"/>
        <family val="2"/>
        <scheme val="minor"/>
      </rPr>
      <t xml:space="preserve">Public Assistance Income: </t>
    </r>
    <r>
      <rPr>
        <sz val="11"/>
        <color theme="1"/>
        <rFont val="Calibri"/>
        <family val="2"/>
        <scheme val="minor"/>
      </rPr>
      <t>General assistance and Temporary Assistance to Needy Families (TANF) income.</t>
    </r>
  </si>
  <si>
    <r>
      <t xml:space="preserve">Households by Type (number of households) – Nonfamily households: </t>
    </r>
    <r>
      <rPr>
        <sz val="11"/>
        <color theme="1"/>
        <rFont val="Calibri"/>
        <family val="2"/>
        <scheme val="minor"/>
      </rPr>
      <t xml:space="preserve">Householder living alone or only with non-relatives; 
</t>
    </r>
    <r>
      <rPr>
        <b/>
        <sz val="11"/>
        <color theme="1"/>
        <rFont val="Calibri"/>
        <family val="2"/>
        <scheme val="minor"/>
      </rPr>
      <t xml:space="preserve">Family Households: </t>
    </r>
    <r>
      <rPr>
        <sz val="11"/>
        <color theme="1"/>
        <rFont val="Calibri"/>
        <family val="2"/>
        <scheme val="minor"/>
      </rPr>
      <t>A family consists of a householder and one or more other people living in the same household who are related to the householder by birth, marriage, or adoption.</t>
    </r>
  </si>
  <si>
    <r>
      <t xml:space="preserve">Residence 1 Year Ago (Includes all people one year and older): </t>
    </r>
    <r>
      <rPr>
        <sz val="11"/>
        <color theme="1"/>
        <rFont val="Calibri"/>
        <family val="2"/>
        <scheme val="minor"/>
      </rPr>
      <t xml:space="preserve">This is used to determine the extent of residential mobility. </t>
    </r>
  </si>
  <si>
    <t>Note</t>
  </si>
  <si>
    <r>
      <t xml:space="preserve">Region: </t>
    </r>
    <r>
      <rPr>
        <sz val="11"/>
        <color rgb="FF000000"/>
        <rFont val="Calibri"/>
        <family val="2"/>
        <scheme val="minor"/>
      </rPr>
      <t>Economic Development Region (EDR). The 87 counties in Minnesota are clustered into 13 Economic Development Regions by the Minnesota Department of Employment and Economic Development. The first column of the ZIP Code Uninsured Rates tab lists EDRs; the associated counties are in the second column.</t>
    </r>
  </si>
  <si>
    <t xml:space="preserve">The information in this profile can be interpreted as follows: </t>
  </si>
  <si>
    <t xml:space="preserve">Difference in Percentage Point </t>
  </si>
  <si>
    <t>(PP)</t>
  </si>
  <si>
    <t xml:space="preserve">Note: Italicized sections are not mutually exclusive. </t>
  </si>
  <si>
    <r>
      <rPr>
        <b/>
        <sz val="11"/>
        <color theme="1"/>
        <rFont val="Calibri"/>
        <family val="2"/>
        <scheme val="minor"/>
      </rPr>
      <t>Regional Hotspot (per Count)</t>
    </r>
    <r>
      <rPr>
        <sz val="11"/>
        <color theme="1"/>
        <rFont val="Calibri"/>
        <family val="2"/>
        <scheme val="minor"/>
      </rPr>
      <t>: The three ZIP codes with the highest uninsured count for the region are defined as hotspots using the label "</t>
    </r>
    <r>
      <rPr>
        <b/>
        <sz val="11"/>
        <color theme="1"/>
        <rFont val="Calibri"/>
        <family val="2"/>
        <scheme val="minor"/>
      </rPr>
      <t>Yes.</t>
    </r>
    <r>
      <rPr>
        <sz val="11"/>
        <color theme="1"/>
        <rFont val="Calibri"/>
        <family val="2"/>
        <scheme val="minor"/>
      </rPr>
      <t>" 
ZIP codes marked "</t>
    </r>
    <r>
      <rPr>
        <b/>
        <sz val="11"/>
        <color theme="1"/>
        <rFont val="Calibri"/>
        <family val="2"/>
        <scheme val="minor"/>
      </rPr>
      <t>No</t>
    </r>
    <r>
      <rPr>
        <sz val="11"/>
        <color theme="1"/>
        <rFont val="Calibri"/>
        <family val="2"/>
        <scheme val="minor"/>
      </rPr>
      <t>" have uninsured residents yet have lower uninsured counts.</t>
    </r>
  </si>
  <si>
    <t>Identify Community of Interest</t>
  </si>
  <si>
    <t>View Profiles of the Uninsured and Community</t>
  </si>
  <si>
    <t xml:space="preserve"> If you are interested in uninsurance by;</t>
  </si>
  <si>
    <t>•  You can also sort ZIP codes by the highest or lowest, number or percent of uninsured using column F and column G. You can do this by clicking the downward arrow in the column header and clicking either “Sort A to Z”, which will rank ZIP codes in order of lowest to highest or “Sort Z to A”, which will rank ZIP codes in order of highest to lowest.</t>
  </si>
  <si>
    <t>•  To reset the tool (clear your selection) go to the “Data” tab on the top tool bar and in the “Sort &amp; Filter” section click “Clear.”</t>
  </si>
  <si>
    <r>
      <rPr>
        <b/>
        <i/>
        <sz val="14"/>
        <color theme="7"/>
        <rFont val="Calibri"/>
        <family val="2"/>
        <scheme val="minor"/>
      </rPr>
      <t>Acknowledgement</t>
    </r>
    <r>
      <rPr>
        <sz val="12"/>
        <color theme="1"/>
        <rFont val="Calibri"/>
        <family val="2"/>
        <scheme val="minor"/>
      </rPr>
      <t xml:space="preserve">
The profile was developed as part of “Minnesota’s Uninsured and the Communities in Which They Live”, a project designed to both support targeted outreach and enrollment activities of health insurance navigators, and provide information about the uninsured to Minnesota policymakers as they develop strategies to reach the remaining uninsured in Minnesota. This work is conducted by the State Health Access Data Assistance Center (SHADAC) at the University of Minnesota with essential guidance from the advisory board of MNsure navigators and policymakers. This work is supported by a grant from the Blue Cross and Blue Shield of Minnesota Foundation.</t>
    </r>
  </si>
  <si>
    <t>Uninsured Profile Tab</t>
  </si>
  <si>
    <r>
      <t xml:space="preserve">•  </t>
    </r>
    <r>
      <rPr>
        <b/>
        <sz val="11"/>
        <color theme="5"/>
        <rFont val="Calibri"/>
        <family val="2"/>
        <scheme val="minor"/>
      </rPr>
      <t xml:space="preserve">EDR or County, </t>
    </r>
    <r>
      <rPr>
        <sz val="11"/>
        <color theme="1"/>
        <rFont val="Calibri"/>
        <family val="2"/>
        <scheme val="minor"/>
      </rPr>
      <t>start in the “ZIP Code Uninsured Rates” tab. To select a region or county, click on the downward arrow in column headers A or B, checking areas of interest, and then click “OK.”</t>
    </r>
  </si>
  <si>
    <r>
      <t xml:space="preserve">•  </t>
    </r>
    <r>
      <rPr>
        <b/>
        <sz val="11"/>
        <color theme="5"/>
        <rFont val="Calibri"/>
        <family val="2"/>
        <scheme val="minor"/>
      </rPr>
      <t xml:space="preserve">State level, </t>
    </r>
    <r>
      <rPr>
        <sz val="11"/>
        <color theme="1"/>
        <rFont val="Calibri"/>
        <family val="2"/>
        <scheme val="minor"/>
      </rPr>
      <t xml:space="preserve">simply go to the "Uninsured Profile" tab and enter </t>
    </r>
    <r>
      <rPr>
        <i/>
        <sz val="11"/>
        <color theme="1"/>
        <rFont val="Calibri"/>
        <family val="2"/>
        <scheme val="minor"/>
      </rPr>
      <t>Minnesota</t>
    </r>
    <r>
      <rPr>
        <sz val="11"/>
        <color theme="1"/>
        <rFont val="Calibri"/>
        <family val="2"/>
        <scheme val="minor"/>
      </rPr>
      <t xml:space="preserve"> in the orange cell below the "Community of interest" header. </t>
    </r>
  </si>
  <si>
    <t>State</t>
  </si>
  <si>
    <t>This Uninsured Profile can be used to view characteristics of the uninsured for the state of Minnesota as a whole, as well as at the ZIP code, Economic Development Region (EDR), MNsure rating area, county, and state legislative district (Senate and House) level. 
If you already know your community of interest,  simply go to the "Uninsured Profile" tab. Enter the specific EDR (e.g., Arrowhead), MNsure rating area (e.g., area 3), county (e.g., Beltrami), Senate district (e.g., 1) or House district (e.g., 1A) in the orange cell below the "Community of interest" header and click Enter. “Uninsured profile” data will appear at the top of the document and “Community profile” data will appear at the bottom.</t>
  </si>
  <si>
    <r>
      <t xml:space="preserve">MNsure rating area number: </t>
    </r>
    <r>
      <rPr>
        <sz val="11"/>
        <color rgb="FF000000"/>
        <rFont val="Calibri"/>
        <family val="2"/>
        <scheme val="minor"/>
      </rPr>
      <t>There are 9 rating areas in Minnesota that are comprised of adjacent counties. Rating areas are used by insurers to set insurance premiums in each area for the individual and small group insurance markets. Federal regulations only allow use of family size, age, and tobacco use to set premium rates for people who live in an area. For more information see:</t>
    </r>
    <r>
      <rPr>
        <u/>
        <sz val="11"/>
        <color rgb="FF000000"/>
        <rFont val="Calibri"/>
        <family val="2"/>
        <scheme val="minor"/>
      </rPr>
      <t xml:space="preserve"> http://mn.gov/commerce-stat/pdfs/rate-release-packet-2017.pdf</t>
    </r>
  </si>
  <si>
    <r>
      <t xml:space="preserve">State legislative district (Senate and House): </t>
    </r>
    <r>
      <rPr>
        <sz val="11"/>
        <color rgb="FF000000"/>
        <rFont val="Calibri"/>
        <family val="2"/>
        <scheme val="minor"/>
      </rPr>
      <t xml:space="preserve"> There are 67 Minnesota Senate Districts which are drawn to include approximately 80,000 people within their boundries. Each Minnesota Senate District is divided into two Minnesota House Districts (A and B) of approximately equal population size. Users can find their Senate and House District at the Minnesota Legislature (</t>
    </r>
    <r>
      <rPr>
        <u/>
        <sz val="11"/>
        <color rgb="FF000000"/>
        <rFont val="Calibri"/>
        <family val="2"/>
        <scheme val="minor"/>
      </rPr>
      <t>www.gis.leg.mn/iMaps/districts</t>
    </r>
    <r>
      <rPr>
        <sz val="11"/>
        <color rgb="FF000000"/>
        <rFont val="Calibri"/>
        <family val="2"/>
        <scheme val="minor"/>
      </rPr>
      <t>) and Minnesota Secretary of State (</t>
    </r>
    <r>
      <rPr>
        <u/>
        <sz val="11"/>
        <color rgb="FF000000"/>
        <rFont val="Calibri"/>
        <family val="2"/>
        <scheme val="minor"/>
      </rPr>
      <t>pollfinder.sos.state.mn.us</t>
    </r>
    <r>
      <rPr>
        <sz val="11"/>
        <color rgb="FF000000"/>
        <rFont val="Calibri"/>
        <family val="2"/>
        <scheme val="minor"/>
      </rPr>
      <t>) websites.</t>
    </r>
  </si>
  <si>
    <r>
      <t>Ratio of Income to Poverty Level in the Past 12 Months (excludes individuals under 15 who are not living with a family member):
Poverty Level:</t>
    </r>
    <r>
      <rPr>
        <sz val="11"/>
        <color theme="1"/>
        <rFont val="Calibri"/>
        <family val="2"/>
        <scheme val="minor"/>
      </rPr>
      <t xml:space="preserve"> Threshold income below which individuals are considered to be in poverty; </t>
    </r>
    <r>
      <rPr>
        <b/>
        <sz val="11"/>
        <color theme="1"/>
        <rFont val="Calibri"/>
        <family val="2"/>
        <scheme val="minor"/>
      </rPr>
      <t xml:space="preserve">Below 138% of poverty threshold: </t>
    </r>
    <r>
      <rPr>
        <sz val="11"/>
        <color theme="1"/>
        <rFont val="Calibri"/>
        <family val="2"/>
        <scheme val="minor"/>
      </rPr>
      <t xml:space="preserve">Approximates the Medicaid eligibility threshold. </t>
    </r>
    <r>
      <rPr>
        <b/>
        <sz val="11"/>
        <color theme="1"/>
        <rFont val="Calibri"/>
        <family val="2"/>
        <scheme val="minor"/>
      </rPr>
      <t>Between 138 to 399 percent of poverty threshold:</t>
    </r>
    <r>
      <rPr>
        <sz val="11"/>
        <color theme="1"/>
        <rFont val="Calibri"/>
        <family val="2"/>
        <scheme val="minor"/>
      </rPr>
      <t xml:space="preserve"> Approximates MinnesotaCare eligibility and incomes eligible for a marketplace subsidy.  </t>
    </r>
    <r>
      <rPr>
        <b/>
        <sz val="11"/>
        <color theme="1"/>
        <rFont val="Calibri"/>
        <family val="2"/>
        <scheme val="minor"/>
      </rPr>
      <t>Note:</t>
    </r>
    <r>
      <rPr>
        <sz val="11"/>
        <color theme="1"/>
        <rFont val="Calibri"/>
        <family val="2"/>
        <scheme val="minor"/>
      </rPr>
      <t xml:space="preserve"> Below 100 percent of the poverty threshold is part of the below 138 percent of the poverty threshold measure.</t>
    </r>
  </si>
  <si>
    <r>
      <t xml:space="preserve">•  </t>
    </r>
    <r>
      <rPr>
        <b/>
        <sz val="11"/>
        <color theme="5"/>
        <rFont val="Calibri"/>
        <family val="2"/>
        <scheme val="minor"/>
      </rPr>
      <t xml:space="preserve">MNsure rating area, </t>
    </r>
    <r>
      <rPr>
        <sz val="11"/>
        <color theme="1"/>
        <rFont val="Calibri"/>
        <family val="2"/>
        <scheme val="minor"/>
      </rPr>
      <t>use the following website (</t>
    </r>
    <r>
      <rPr>
        <u/>
        <sz val="11"/>
        <color theme="1"/>
        <rFont val="Calibri"/>
        <family val="2"/>
        <scheme val="minor"/>
      </rPr>
      <t>https://www.mnsure.org/assets/rate-regions-maps-counties_tcm34-182251.pdf</t>
    </r>
    <r>
      <rPr>
        <sz val="11"/>
        <color theme="1"/>
        <rFont val="Calibri"/>
        <family val="2"/>
        <scheme val="minor"/>
      </rPr>
      <t xml:space="preserve">) to determine which county is in which rating area. MNsure rating areas are clusters of counties and are not included in the "Zip Code Uninsured Rates." Information for a MNsure rating area can be compared to individual counties within that area. To view 1 of the 9 areas, type in "area," a space, and that number. </t>
    </r>
  </si>
  <si>
    <r>
      <t xml:space="preserve">•  </t>
    </r>
    <r>
      <rPr>
        <b/>
        <sz val="11"/>
        <color theme="5"/>
        <rFont val="Calibri"/>
        <family val="2"/>
        <scheme val="minor"/>
      </rPr>
      <t xml:space="preserve">State Legislative Districts (Senate and House), </t>
    </r>
    <r>
      <rPr>
        <sz val="11"/>
        <color theme="1"/>
        <rFont val="Calibri"/>
        <family val="2"/>
        <scheme val="minor"/>
      </rPr>
      <t>use the tools provided by the Minnesota Legislature (</t>
    </r>
    <r>
      <rPr>
        <u/>
        <sz val="11"/>
        <color theme="1"/>
        <rFont val="Calibri"/>
        <family val="2"/>
        <scheme val="minor"/>
      </rPr>
      <t>www.gis.leg.mn/iMaps/districts</t>
    </r>
    <r>
      <rPr>
        <sz val="11"/>
        <color theme="1"/>
        <rFont val="Calibri"/>
        <family val="2"/>
        <scheme val="minor"/>
      </rPr>
      <t>) and Minnesota Secretary of State (</t>
    </r>
    <r>
      <rPr>
        <u/>
        <sz val="11"/>
        <color theme="1"/>
        <rFont val="Calibri"/>
        <family val="2"/>
        <scheme val="minor"/>
      </rPr>
      <t>pollfinder.sos.state.mn.us</t>
    </r>
    <r>
      <rPr>
        <sz val="11"/>
        <color theme="1"/>
        <rFont val="Calibri"/>
        <family val="2"/>
        <scheme val="minor"/>
      </rPr>
      <t>) websites.</t>
    </r>
  </si>
  <si>
    <t>Census Defined 
ZIP Code</t>
  </si>
  <si>
    <r>
      <t xml:space="preserve">Enter ZIP Code, County Name, MNsure Rating Area, EDR name, Legislative District,  or "Minnesota" 
</t>
    </r>
    <r>
      <rPr>
        <b/>
        <sz val="16"/>
        <color theme="0"/>
        <rFont val="Calibri"/>
        <family val="2"/>
        <scheme val="minor"/>
      </rPr>
      <t>HERE</t>
    </r>
    <r>
      <rPr>
        <b/>
        <sz val="11.5"/>
        <color theme="5" tint="-0.249977111117893"/>
        <rFont val="Calibri"/>
        <family val="2"/>
        <scheme val="minor"/>
      </rPr>
      <t xml:space="preserve"> _____</t>
    </r>
  </si>
  <si>
    <t>Community 
of Interest</t>
  </si>
  <si>
    <t>With a Broadband Internet Subscription</t>
  </si>
  <si>
    <t>Total Households</t>
  </si>
  <si>
    <t>VEHICLES AVAILABLE</t>
  </si>
  <si>
    <t>No Vehicles</t>
  </si>
  <si>
    <t>1+ Vehicles</t>
  </si>
  <si>
    <t>Row 14 shows:</t>
  </si>
  <si>
    <t>Row 17 shows:</t>
  </si>
  <si>
    <t>geo_label</t>
  </si>
  <si>
    <t>zipname</t>
  </si>
  <si>
    <t>hotspot_c</t>
  </si>
  <si>
    <t>hotspot_r</t>
  </si>
  <si>
    <t>nspanish</t>
  </si>
  <si>
    <t>nspanishenglishwell</t>
  </si>
  <si>
    <t>neuro</t>
  </si>
  <si>
    <t>neurolessenglish</t>
  </si>
  <si>
    <t>nasianlang</t>
  </si>
  <si>
    <t>nasianlangwell</t>
  </si>
  <si>
    <t>nothlang</t>
  </si>
  <si>
    <t>nothlangwell</t>
  </si>
  <si>
    <t>nmalealone</t>
  </si>
  <si>
    <t>nfemalealone</t>
  </si>
  <si>
    <t>nhouseunder18</t>
  </si>
  <si>
    <t>ninternethouse</t>
  </si>
  <si>
    <t>ninternetinhouse</t>
  </si>
  <si>
    <t>nnovehicles</t>
  </si>
  <si>
    <t>n1vehicles</t>
  </si>
  <si>
    <t>n2vehicles</t>
  </si>
  <si>
    <t>n3vehicles</t>
  </si>
  <si>
    <t>Other Indo-European languages</t>
  </si>
  <si>
    <t>Asian and Pacific Islander languages</t>
  </si>
  <si>
    <t xml:space="preserve">  With Public Assistance Income*</t>
  </si>
  <si>
    <t xml:space="preserve">    Householder living alone</t>
  </si>
  <si>
    <t xml:space="preserve">  Households with one or more people under 18 years</t>
  </si>
  <si>
    <t>ncohabitcouple</t>
  </si>
  <si>
    <t>ncohabitcouplewchild</t>
  </si>
  <si>
    <t>Sum of 1+ vehicles</t>
  </si>
  <si>
    <t>10A</t>
  </si>
  <si>
    <t>10B</t>
  </si>
  <si>
    <t>11A</t>
  </si>
  <si>
    <t>11B</t>
  </si>
  <si>
    <t>12A</t>
  </si>
  <si>
    <t>12B</t>
  </si>
  <si>
    <t>13A</t>
  </si>
  <si>
    <t>13B</t>
  </si>
  <si>
    <t>14A</t>
  </si>
  <si>
    <t>14B</t>
  </si>
  <si>
    <t>15A</t>
  </si>
  <si>
    <t>15B</t>
  </si>
  <si>
    <t>16A</t>
  </si>
  <si>
    <t>16B</t>
  </si>
  <si>
    <t>17A</t>
  </si>
  <si>
    <t>17B</t>
  </si>
  <si>
    <t>18A</t>
  </si>
  <si>
    <t>18B</t>
  </si>
  <si>
    <t>19A</t>
  </si>
  <si>
    <t>19B</t>
  </si>
  <si>
    <t>20A</t>
  </si>
  <si>
    <t>20B</t>
  </si>
  <si>
    <t>21A</t>
  </si>
  <si>
    <t>21B</t>
  </si>
  <si>
    <t>22A</t>
  </si>
  <si>
    <t>22B</t>
  </si>
  <si>
    <t>23A</t>
  </si>
  <si>
    <t>23B</t>
  </si>
  <si>
    <t>24A</t>
  </si>
  <si>
    <t>24B</t>
  </si>
  <si>
    <t>25A</t>
  </si>
  <si>
    <t>25B</t>
  </si>
  <si>
    <t>26A</t>
  </si>
  <si>
    <t>26B</t>
  </si>
  <si>
    <t>27A</t>
  </si>
  <si>
    <t>27B</t>
  </si>
  <si>
    <t>28A</t>
  </si>
  <si>
    <t>28B</t>
  </si>
  <si>
    <t>29A</t>
  </si>
  <si>
    <t>29B</t>
  </si>
  <si>
    <t>30A</t>
  </si>
  <si>
    <t>30B</t>
  </si>
  <si>
    <t>31A</t>
  </si>
  <si>
    <t>31B</t>
  </si>
  <si>
    <t>32A</t>
  </si>
  <si>
    <t>32B</t>
  </si>
  <si>
    <t>33A</t>
  </si>
  <si>
    <t>33B</t>
  </si>
  <si>
    <t>34A</t>
  </si>
  <si>
    <t>34B</t>
  </si>
  <si>
    <t>35A</t>
  </si>
  <si>
    <t>35B</t>
  </si>
  <si>
    <t>36A</t>
  </si>
  <si>
    <t>36B</t>
  </si>
  <si>
    <t>37A</t>
  </si>
  <si>
    <t>37B</t>
  </si>
  <si>
    <t>38A</t>
  </si>
  <si>
    <t>38B</t>
  </si>
  <si>
    <t>39A</t>
  </si>
  <si>
    <t>39B</t>
  </si>
  <si>
    <t>40A</t>
  </si>
  <si>
    <t>40B</t>
  </si>
  <si>
    <t>41A</t>
  </si>
  <si>
    <t>41B</t>
  </si>
  <si>
    <t>42A</t>
  </si>
  <si>
    <t>42B</t>
  </si>
  <si>
    <t>43A</t>
  </si>
  <si>
    <t>43B</t>
  </si>
  <si>
    <t>44A</t>
  </si>
  <si>
    <t>44B</t>
  </si>
  <si>
    <t>45A</t>
  </si>
  <si>
    <t>45B</t>
  </si>
  <si>
    <t>46A</t>
  </si>
  <si>
    <t>46B</t>
  </si>
  <si>
    <t>47A</t>
  </si>
  <si>
    <t>47B</t>
  </si>
  <si>
    <t>48A</t>
  </si>
  <si>
    <t>49A</t>
  </si>
  <si>
    <t>49B</t>
  </si>
  <si>
    <t>50A</t>
  </si>
  <si>
    <t>50B</t>
  </si>
  <si>
    <t>51A</t>
  </si>
  <si>
    <t>51B</t>
  </si>
  <si>
    <t>52A</t>
  </si>
  <si>
    <t>52B</t>
  </si>
  <si>
    <t>53A</t>
  </si>
  <si>
    <t>53B</t>
  </si>
  <si>
    <t>54A</t>
  </si>
  <si>
    <t>54B</t>
  </si>
  <si>
    <t>55A</t>
  </si>
  <si>
    <t>55B</t>
  </si>
  <si>
    <t>56A</t>
  </si>
  <si>
    <t>56B</t>
  </si>
  <si>
    <t>57A</t>
  </si>
  <si>
    <t>57B</t>
  </si>
  <si>
    <t>58A</t>
  </si>
  <si>
    <t>58B</t>
  </si>
  <si>
    <t>59A</t>
  </si>
  <si>
    <t>59B</t>
  </si>
  <si>
    <t>60A</t>
  </si>
  <si>
    <t>60B</t>
  </si>
  <si>
    <t>61A</t>
  </si>
  <si>
    <t>61B</t>
  </si>
  <si>
    <t>62A</t>
  </si>
  <si>
    <t>62B</t>
  </si>
  <si>
    <t>63A</t>
  </si>
  <si>
    <t>63B</t>
  </si>
  <si>
    <t>64A</t>
  </si>
  <si>
    <t>64B</t>
  </si>
  <si>
    <t>65A</t>
  </si>
  <si>
    <t>65B</t>
  </si>
  <si>
    <t>66A</t>
  </si>
  <si>
    <t>66B</t>
  </si>
  <si>
    <t>67A</t>
  </si>
  <si>
    <t>67B</t>
  </si>
  <si>
    <t>1A</t>
  </si>
  <si>
    <t>1B</t>
  </si>
  <si>
    <t>2A</t>
  </si>
  <si>
    <t>2B</t>
  </si>
  <si>
    <t>3A</t>
  </si>
  <si>
    <t>3B</t>
  </si>
  <si>
    <t>4A</t>
  </si>
  <si>
    <t>4B</t>
  </si>
  <si>
    <t>5A</t>
  </si>
  <si>
    <t>5B</t>
  </si>
  <si>
    <t>6A</t>
  </si>
  <si>
    <t>6B</t>
  </si>
  <si>
    <t>7A</t>
  </si>
  <si>
    <t>7B</t>
  </si>
  <si>
    <t>8A</t>
  </si>
  <si>
    <t>8B</t>
  </si>
  <si>
    <t>9A</t>
  </si>
  <si>
    <t>9B</t>
  </si>
  <si>
    <t>Senate District</t>
  </si>
  <si>
    <t>area 1</t>
  </si>
  <si>
    <t>area 2</t>
  </si>
  <si>
    <t>area 3</t>
  </si>
  <si>
    <t>area 4</t>
  </si>
  <si>
    <t>area 5</t>
  </si>
  <si>
    <t>area 6</t>
  </si>
  <si>
    <t>area 7</t>
  </si>
  <si>
    <t>area 8</t>
  </si>
  <si>
    <t>area 9</t>
  </si>
  <si>
    <r>
      <t>Census-defined ZIP codes:</t>
    </r>
    <r>
      <rPr>
        <sz val="11"/>
        <color rgb="FF000000"/>
        <rFont val="Calibri"/>
        <family val="2"/>
        <scheme val="minor"/>
      </rPr>
      <t xml:space="preserve"> Also known as ZIP Code Tabulation Area (ZCTA), which are geographic areas defined by the Census Bureau that roughly 
correspond to the areas covered by the U.S. Postal Service ZIP codes. For a more detailed definition go to: </t>
    </r>
    <r>
      <rPr>
        <u/>
        <sz val="11"/>
        <color theme="1"/>
        <rFont val="Calibri"/>
        <family val="2"/>
        <scheme val="minor"/>
      </rPr>
      <t>https://www.census.gov/geo/reference/zctas.html</t>
    </r>
  </si>
  <si>
    <t>Rows 16 – 86 present demographic information about the community (Census-defined ZIP Code) and uninsured for the selected ZIP Codes.</t>
  </si>
  <si>
    <r>
      <rPr>
        <b/>
        <i/>
        <sz val="13"/>
        <color rgb="FF01525A"/>
        <rFont val="Calibri"/>
        <family val="2"/>
        <scheme val="minor"/>
      </rPr>
      <t>Community Profile:</t>
    </r>
    <r>
      <rPr>
        <b/>
        <sz val="13"/>
        <color theme="1"/>
        <rFont val="Calibri"/>
        <family val="2"/>
        <scheme val="minor"/>
      </rPr>
      <t xml:space="preserve"> 
</t>
    </r>
    <r>
      <rPr>
        <i/>
        <sz val="11"/>
        <color theme="1"/>
        <rFont val="Calibri"/>
        <family val="2"/>
        <scheme val="minor"/>
      </rPr>
      <t xml:space="preserve">Rows 95-176 presents additional demographic information about the community (Census-defined ZIP Code).
</t>
    </r>
  </si>
  <si>
    <t>INTERNET USE</t>
  </si>
  <si>
    <r>
      <t xml:space="preserve">Gross Rent as a Percentage of Household Income (occupied units paying rent): </t>
    </r>
    <r>
      <rPr>
        <sz val="11"/>
        <color theme="1"/>
        <rFont val="Calibri"/>
        <family val="2"/>
        <scheme val="minor"/>
      </rPr>
      <t>Ratio between gross rent (rent +utilities) and monthly household income.</t>
    </r>
  </si>
  <si>
    <r>
      <t xml:space="preserve">Vehicles Available: </t>
    </r>
    <r>
      <rPr>
        <sz val="11"/>
        <color theme="1"/>
        <rFont val="Calibri"/>
        <family val="2"/>
        <scheme val="minor"/>
      </rPr>
      <t>The percent of households with no vehicle or 1+ vehicles (automobiles, vans, and trucks of one-ton capacity or less) kept at home for use by members of household.</t>
    </r>
  </si>
  <si>
    <t>48B</t>
  </si>
  <si>
    <t>Other languages</t>
  </si>
  <si>
    <t>Spanish language</t>
  </si>
  <si>
    <t>Native Hawaiian and Other Pacific Islander alone</t>
  </si>
  <si>
    <r>
      <t xml:space="preserve">Race: </t>
    </r>
    <r>
      <rPr>
        <sz val="11"/>
        <color theme="1"/>
        <rFont val="Calibri"/>
        <family val="2"/>
        <scheme val="minor"/>
      </rPr>
      <t xml:space="preserve">Census asks separately about race and ethnicity. People self-identify their race checking one or more of the options provided: </t>
    </r>
    <r>
      <rPr>
        <b/>
        <sz val="11"/>
        <color theme="1"/>
        <rFont val="Calibri"/>
        <family val="2"/>
        <scheme val="minor"/>
      </rPr>
      <t>White, Black or African American, American Indian or Alaska Native, Asian</t>
    </r>
    <r>
      <rPr>
        <sz val="11"/>
        <color theme="1"/>
        <rFont val="Calibri"/>
        <family val="2"/>
        <scheme val="minor"/>
      </rPr>
      <t xml:space="preserve">, and </t>
    </r>
    <r>
      <rPr>
        <b/>
        <sz val="11"/>
        <color theme="1"/>
        <rFont val="Calibri"/>
        <family val="2"/>
        <scheme val="minor"/>
      </rPr>
      <t>Native Hawaiian and Other Pacific Islander</t>
    </r>
    <r>
      <rPr>
        <sz val="11"/>
        <color theme="1"/>
        <rFont val="Calibri"/>
        <family val="2"/>
        <scheme val="minor"/>
      </rPr>
      <t xml:space="preserve">. </t>
    </r>
    <r>
      <rPr>
        <b/>
        <sz val="11"/>
        <color theme="1"/>
        <rFont val="Calibri"/>
        <family val="2"/>
        <scheme val="minor"/>
      </rPr>
      <t xml:space="preserve">Note: </t>
    </r>
    <r>
      <rPr>
        <sz val="11"/>
        <color theme="1"/>
        <rFont val="Calibri"/>
        <family val="2"/>
        <scheme val="minor"/>
      </rPr>
      <t xml:space="preserve">Race is a social definition, not a biological or genetic definition or grouping. </t>
    </r>
  </si>
  <si>
    <r>
      <t xml:space="preserve">•  </t>
    </r>
    <r>
      <rPr>
        <b/>
        <sz val="11"/>
        <color theme="5"/>
        <rFont val="Calibri"/>
        <family val="2"/>
        <scheme val="minor"/>
      </rPr>
      <t xml:space="preserve">ZIP Code, </t>
    </r>
    <r>
      <rPr>
        <sz val="11"/>
        <color theme="1"/>
        <rFont val="Calibri"/>
        <family val="2"/>
        <scheme val="minor"/>
      </rPr>
      <t xml:space="preserve">start in the “ZIP Code Uninsured Rates” tab. Select a region or county using the directions above, then use the "ZIP name" column to narrow in on your specific ZIP code. </t>
    </r>
    <r>
      <rPr>
        <i/>
        <sz val="11"/>
        <color theme="1"/>
        <rFont val="Calibri"/>
        <family val="2"/>
        <scheme val="minor"/>
      </rPr>
      <t>Data are not available for all Minnesota ZIP codes. A list of ZIP codes for which data are not available can be found in the PDF file linked in the "Data, Definitions, Notes" tab.</t>
    </r>
  </si>
  <si>
    <t>Cloquet</t>
  </si>
  <si>
    <t>Grand Rapids</t>
  </si>
  <si>
    <t>Duluth</t>
  </si>
  <si>
    <t>International Falls</t>
  </si>
  <si>
    <t>Hibbing</t>
  </si>
  <si>
    <t>Ely</t>
  </si>
  <si>
    <t>Two Harbors</t>
  </si>
  <si>
    <t>Virginia</t>
  </si>
  <si>
    <t>Deer River</t>
  </si>
  <si>
    <t>Eveleth</t>
  </si>
  <si>
    <t>Proctor</t>
  </si>
  <si>
    <t>Bovey</t>
  </si>
  <si>
    <t>Mcgregor</t>
  </si>
  <si>
    <t>Orr</t>
  </si>
  <si>
    <t>Barnum</t>
  </si>
  <si>
    <t>Swatara</t>
  </si>
  <si>
    <t>Silver Bay</t>
  </si>
  <si>
    <t>Hill City</t>
  </si>
  <si>
    <t>Grand Portage</t>
  </si>
  <si>
    <t>Embarrass</t>
  </si>
  <si>
    <t>Northome</t>
  </si>
  <si>
    <t>Tower</t>
  </si>
  <si>
    <t>Elk River</t>
  </si>
  <si>
    <t>St. Cloud</t>
  </si>
  <si>
    <t>Buffalo</t>
  </si>
  <si>
    <t>Monticello</t>
  </si>
  <si>
    <t>Big Lake</t>
  </si>
  <si>
    <t>Sauk Centre</t>
  </si>
  <si>
    <t>Zimmerman</t>
  </si>
  <si>
    <t>Sartell</t>
  </si>
  <si>
    <t>Foley</t>
  </si>
  <si>
    <t>Melrose</t>
  </si>
  <si>
    <t>Sauk Rapids</t>
  </si>
  <si>
    <t>Waite Park</t>
  </si>
  <si>
    <t>Cold Spring</t>
  </si>
  <si>
    <t>Paynesville</t>
  </si>
  <si>
    <t>Montrose</t>
  </si>
  <si>
    <t>Albany</t>
  </si>
  <si>
    <t>Annandale</t>
  </si>
  <si>
    <t>South Haven</t>
  </si>
  <si>
    <t>Howard Lake</t>
  </si>
  <si>
    <t>Clear Lake</t>
  </si>
  <si>
    <t>Belgrade</t>
  </si>
  <si>
    <t>Princeton</t>
  </si>
  <si>
    <t>Mora</t>
  </si>
  <si>
    <t>Cambridge</t>
  </si>
  <si>
    <t>North Branch</t>
  </si>
  <si>
    <t>Wyoming</t>
  </si>
  <si>
    <t>Pine City</t>
  </si>
  <si>
    <t>Milaca</t>
  </si>
  <si>
    <t>Onamia</t>
  </si>
  <si>
    <t>Hinckley</t>
  </si>
  <si>
    <t>Sandstone</t>
  </si>
  <si>
    <t>Braham</t>
  </si>
  <si>
    <t>Rush City</t>
  </si>
  <si>
    <t>Stacy</t>
  </si>
  <si>
    <t>Ogilvie</t>
  </si>
  <si>
    <t>Brook Park</t>
  </si>
  <si>
    <t>Willow River</t>
  </si>
  <si>
    <t>Isle</t>
  </si>
  <si>
    <t>Finlayson</t>
  </si>
  <si>
    <t>Stanchfield</t>
  </si>
  <si>
    <t>Sturgeon Lake</t>
  </si>
  <si>
    <t>Harris</t>
  </si>
  <si>
    <t>Taylors Falls</t>
  </si>
  <si>
    <t>Bemidji</t>
  </si>
  <si>
    <t>Park Rapids</t>
  </si>
  <si>
    <t>Clearbrook</t>
  </si>
  <si>
    <t>Bagley</t>
  </si>
  <si>
    <t>Waubun</t>
  </si>
  <si>
    <t>Laporte</t>
  </si>
  <si>
    <t>Nevis</t>
  </si>
  <si>
    <t>Blackduck</t>
  </si>
  <si>
    <t>Shevlin</t>
  </si>
  <si>
    <t>Naytahwaush</t>
  </si>
  <si>
    <t>Lengby</t>
  </si>
  <si>
    <t>Akeley</t>
  </si>
  <si>
    <t>Leonard</t>
  </si>
  <si>
    <t>Brainerd</t>
  </si>
  <si>
    <t>Long Prairie</t>
  </si>
  <si>
    <t>Little Falls</t>
  </si>
  <si>
    <t>Cass Lake</t>
  </si>
  <si>
    <t>Pequot Lakes</t>
  </si>
  <si>
    <t>Crosby</t>
  </si>
  <si>
    <t>Backus</t>
  </si>
  <si>
    <t>Pine River</t>
  </si>
  <si>
    <t>Pierz</t>
  </si>
  <si>
    <t>Clarissa</t>
  </si>
  <si>
    <t>Eagle Bend</t>
  </si>
  <si>
    <t>Nisswa</t>
  </si>
  <si>
    <t>Browerville</t>
  </si>
  <si>
    <t>Bertha</t>
  </si>
  <si>
    <t>Sebeka</t>
  </si>
  <si>
    <t>Walker</t>
  </si>
  <si>
    <t>Staples</t>
  </si>
  <si>
    <t>Menahga</t>
  </si>
  <si>
    <t>Verndale</t>
  </si>
  <si>
    <t>Baxter</t>
  </si>
  <si>
    <t>Motley</t>
  </si>
  <si>
    <t>Remer</t>
  </si>
  <si>
    <t>Fort Ripley</t>
  </si>
  <si>
    <t>Merrifield</t>
  </si>
  <si>
    <t>Royalton</t>
  </si>
  <si>
    <t>Aldrich</t>
  </si>
  <si>
    <t>Pillager</t>
  </si>
  <si>
    <t>Longville</t>
  </si>
  <si>
    <t>Garrison</t>
  </si>
  <si>
    <t>Hackensack</t>
  </si>
  <si>
    <t>East Grand Forks</t>
  </si>
  <si>
    <t>Warroad</t>
  </si>
  <si>
    <t>Thief River Falls</t>
  </si>
  <si>
    <t>Fertile</t>
  </si>
  <si>
    <t>Fosston</t>
  </si>
  <si>
    <t>Warren</t>
  </si>
  <si>
    <t>Ada</t>
  </si>
  <si>
    <t>Twin Valley</t>
  </si>
  <si>
    <t>McIntosh</t>
  </si>
  <si>
    <t>Red Lake Falls</t>
  </si>
  <si>
    <t>Grygla</t>
  </si>
  <si>
    <t>Mankato</t>
  </si>
  <si>
    <t>Fairmont</t>
  </si>
  <si>
    <t>New Ulm</t>
  </si>
  <si>
    <t>St. James</t>
  </si>
  <si>
    <t>St. Peter</t>
  </si>
  <si>
    <t>North Mankato</t>
  </si>
  <si>
    <t>Le Center</t>
  </si>
  <si>
    <t>Madelia</t>
  </si>
  <si>
    <t>Montgomery</t>
  </si>
  <si>
    <t>Gaylord</t>
  </si>
  <si>
    <t>Mapleton</t>
  </si>
  <si>
    <t>Lewisville</t>
  </si>
  <si>
    <t>Waterville</t>
  </si>
  <si>
    <t>Janesville</t>
  </si>
  <si>
    <t>Wells</t>
  </si>
  <si>
    <t>Butterfield</t>
  </si>
  <si>
    <t>Amboy</t>
  </si>
  <si>
    <t>Springfield</t>
  </si>
  <si>
    <t>Gibbon</t>
  </si>
  <si>
    <t>New Richland</t>
  </si>
  <si>
    <t>Kiester</t>
  </si>
  <si>
    <t>Granada</t>
  </si>
  <si>
    <t>Rochester</t>
  </si>
  <si>
    <t>Austin</t>
  </si>
  <si>
    <t>Red Wing</t>
  </si>
  <si>
    <t>Albert Lea</t>
  </si>
  <si>
    <t>Northfield</t>
  </si>
  <si>
    <t>Owatonna</t>
  </si>
  <si>
    <t>St. Charles</t>
  </si>
  <si>
    <t>Lake City</t>
  </si>
  <si>
    <t>Utica</t>
  </si>
  <si>
    <t>Canton</t>
  </si>
  <si>
    <t>Cannon Falls</t>
  </si>
  <si>
    <t>Harmony</t>
  </si>
  <si>
    <t>Stewartville</t>
  </si>
  <si>
    <t>Spring Valley</t>
  </si>
  <si>
    <t>Plainview</t>
  </si>
  <si>
    <t>Kasson</t>
  </si>
  <si>
    <t>Preston</t>
  </si>
  <si>
    <t>Welch</t>
  </si>
  <si>
    <t>Spring Grove</t>
  </si>
  <si>
    <t>Lanesboro</t>
  </si>
  <si>
    <t>Medford</t>
  </si>
  <si>
    <t>Chatfield</t>
  </si>
  <si>
    <t>Blooming Prairie</t>
  </si>
  <si>
    <t>Kenyon</t>
  </si>
  <si>
    <t>Mabel</t>
  </si>
  <si>
    <t>Pine Island</t>
  </si>
  <si>
    <t>West Concord</t>
  </si>
  <si>
    <t>Mantorville (PO Boxes)</t>
  </si>
  <si>
    <t>Rushford</t>
  </si>
  <si>
    <t>Claremont</t>
  </si>
  <si>
    <t>Oronoco</t>
  </si>
  <si>
    <t>Ellendale</t>
  </si>
  <si>
    <t>Mazeppa</t>
  </si>
  <si>
    <t>Morristown</t>
  </si>
  <si>
    <t>Glenville</t>
  </si>
  <si>
    <t>Elgin</t>
  </si>
  <si>
    <t>Lyle</t>
  </si>
  <si>
    <t>Worthington</t>
  </si>
  <si>
    <t>Redwood Falls</t>
  </si>
  <si>
    <t>Tracy</t>
  </si>
  <si>
    <t>Windom</t>
  </si>
  <si>
    <t>Slayton</t>
  </si>
  <si>
    <t>Lakefield</t>
  </si>
  <si>
    <t>Morton</t>
  </si>
  <si>
    <t>Walnut Grove</t>
  </si>
  <si>
    <t>Edgerton</t>
  </si>
  <si>
    <t>Luverne</t>
  </si>
  <si>
    <t>Minneota</t>
  </si>
  <si>
    <t>Ruthton</t>
  </si>
  <si>
    <t>Tyler</t>
  </si>
  <si>
    <t>Lake Benton</t>
  </si>
  <si>
    <t>Morgan</t>
  </si>
  <si>
    <t>Hendricks</t>
  </si>
  <si>
    <t>Fulda</t>
  </si>
  <si>
    <t>Balaton</t>
  </si>
  <si>
    <t>Willmar</t>
  </si>
  <si>
    <t>Hutchinson</t>
  </si>
  <si>
    <t>Glencoe</t>
  </si>
  <si>
    <t>Litchfield</t>
  </si>
  <si>
    <t>New London</t>
  </si>
  <si>
    <t>Atwater</t>
  </si>
  <si>
    <t>Olivia</t>
  </si>
  <si>
    <t>Dassel</t>
  </si>
  <si>
    <t>Raymond</t>
  </si>
  <si>
    <t>Spicer</t>
  </si>
  <si>
    <t>Hector</t>
  </si>
  <si>
    <t>Pennock</t>
  </si>
  <si>
    <t>Grove City</t>
  </si>
  <si>
    <t>Lester Prairie</t>
  </si>
  <si>
    <t>Brownton</t>
  </si>
  <si>
    <t>St. Paul</t>
  </si>
  <si>
    <t>Minneapolis</t>
  </si>
  <si>
    <t>Richfield</t>
  </si>
  <si>
    <t>Brooklyn Center</t>
  </si>
  <si>
    <t>New Hope</t>
  </si>
  <si>
    <t>New Brighton</t>
  </si>
  <si>
    <t>Burnsville</t>
  </si>
  <si>
    <t>Apple Valley</t>
  </si>
  <si>
    <t>Fridley</t>
  </si>
  <si>
    <t>Shakopee</t>
  </si>
  <si>
    <t>Oakdale</t>
  </si>
  <si>
    <t>Columbia Heights</t>
  </si>
  <si>
    <t>Blaine</t>
  </si>
  <si>
    <t>Coon Rapids</t>
  </si>
  <si>
    <t>Brooklyn Park</t>
  </si>
  <si>
    <t>Bloomington</t>
  </si>
  <si>
    <t>Maple Grove</t>
  </si>
  <si>
    <t>Roseville</t>
  </si>
  <si>
    <t>Lakeville</t>
  </si>
  <si>
    <t>Hopkins</t>
  </si>
  <si>
    <t>South St. Paul</t>
  </si>
  <si>
    <t>Woodbury</t>
  </si>
  <si>
    <t>White Bear Lake</t>
  </si>
  <si>
    <t>Eagan</t>
  </si>
  <si>
    <t>West St. Paul</t>
  </si>
  <si>
    <t>Golden Valley</t>
  </si>
  <si>
    <t>Prior Lake</t>
  </si>
  <si>
    <t>Forest Lake</t>
  </si>
  <si>
    <t>Farmington</t>
  </si>
  <si>
    <t>Maplewood</t>
  </si>
  <si>
    <t>Robbinsdale</t>
  </si>
  <si>
    <t>Andover</t>
  </si>
  <si>
    <t>Stillwater</t>
  </si>
  <si>
    <t>Chaska</t>
  </si>
  <si>
    <t>Inver Grove Heights</t>
  </si>
  <si>
    <t>St. Louis Park</t>
  </si>
  <si>
    <t>Eden Prairie</t>
  </si>
  <si>
    <t>Lino Lakes</t>
  </si>
  <si>
    <t>Savage</t>
  </si>
  <si>
    <t>Champlin</t>
  </si>
  <si>
    <t>Plymouth</t>
  </si>
  <si>
    <t>Cottage Grove</t>
  </si>
  <si>
    <t>St. Francis</t>
  </si>
  <si>
    <t>Chanhassen</t>
  </si>
  <si>
    <t>Hastings</t>
  </si>
  <si>
    <t>Shorewood</t>
  </si>
  <si>
    <t>Shoreview</t>
  </si>
  <si>
    <t>Waconia</t>
  </si>
  <si>
    <t>Newport</t>
  </si>
  <si>
    <t>Rosemount</t>
  </si>
  <si>
    <t>Minnetonka</t>
  </si>
  <si>
    <t>New Prague</t>
  </si>
  <si>
    <t>Independence</t>
  </si>
  <si>
    <t>East Bethel</t>
  </si>
  <si>
    <t>Mayer</t>
  </si>
  <si>
    <t>Hampton</t>
  </si>
  <si>
    <t>Montevideo</t>
  </si>
  <si>
    <t>Ortonville</t>
  </si>
  <si>
    <t>Granite Falls</t>
  </si>
  <si>
    <t>Appleton</t>
  </si>
  <si>
    <t>Murdock</t>
  </si>
  <si>
    <t>Benson</t>
  </si>
  <si>
    <t>Kerkhoven</t>
  </si>
  <si>
    <t>Milan</t>
  </si>
  <si>
    <t>Wood Lake</t>
  </si>
  <si>
    <t>Dawson</t>
  </si>
  <si>
    <t>Moorhead</t>
  </si>
  <si>
    <t>Fergus Falls</t>
  </si>
  <si>
    <t>Detroit Lakes</t>
  </si>
  <si>
    <t>Alexandria</t>
  </si>
  <si>
    <t>Pelican Rapids</t>
  </si>
  <si>
    <t>Frazee</t>
  </si>
  <si>
    <t>Perham</t>
  </si>
  <si>
    <t>Morris</t>
  </si>
  <si>
    <t>Ogema</t>
  </si>
  <si>
    <t>Hawley</t>
  </si>
  <si>
    <t>Glenwood</t>
  </si>
  <si>
    <t>Hancock</t>
  </si>
  <si>
    <t>New York Mills</t>
  </si>
  <si>
    <t>Henning</t>
  </si>
  <si>
    <t>Callaway</t>
  </si>
  <si>
    <t>Osakis</t>
  </si>
  <si>
    <t>Carlos</t>
  </si>
  <si>
    <t>Elbow Lake</t>
  </si>
  <si>
    <t>White Earth</t>
  </si>
  <si>
    <t>Lake Park</t>
  </si>
  <si>
    <t>Parkers Prairie</t>
  </si>
  <si>
    <t>Browns Valley</t>
  </si>
  <si>
    <t>Ottertail</t>
  </si>
  <si>
    <t>Evansville</t>
  </si>
  <si>
    <t>Ponsford</t>
  </si>
  <si>
    <t>Dalton</t>
  </si>
  <si>
    <t>Erhard</t>
  </si>
  <si>
    <t>Dent</t>
  </si>
  <si>
    <t>Osage</t>
  </si>
  <si>
    <t>Vergas</t>
  </si>
  <si>
    <t>Hoffman</t>
  </si>
  <si>
    <t xml:space="preserve">  Cohabitating couple Household</t>
  </si>
  <si>
    <t xml:space="preserve">  Married-couple household</t>
  </si>
  <si>
    <t xml:space="preserve">  Male householder, no spouse/partner present</t>
  </si>
  <si>
    <t xml:space="preserve">  Female householder, no spouse/partner present</t>
  </si>
  <si>
    <t>Different house (in the U.S. or abroad)</t>
  </si>
  <si>
    <t>ZCTA</t>
  </si>
  <si>
    <t>NAME</t>
  </si>
  <si>
    <t>etotpop</t>
  </si>
  <si>
    <t>epov</t>
  </si>
  <si>
    <t>eunemp</t>
  </si>
  <si>
    <t>epci</t>
  </si>
  <si>
    <t>enohsdp</t>
  </si>
  <si>
    <t>eage65</t>
  </si>
  <si>
    <t>eage17</t>
  </si>
  <si>
    <t>edisabl</t>
  </si>
  <si>
    <t>esngpnt</t>
  </si>
  <si>
    <t>eminrty</t>
  </si>
  <si>
    <t>limeng</t>
  </si>
  <si>
    <t>emunit</t>
  </si>
  <si>
    <t>emobile</t>
  </si>
  <si>
    <t>ecrowd</t>
  </si>
  <si>
    <t>enoveh</t>
  </si>
  <si>
    <t>egroupq</t>
  </si>
  <si>
    <t>EP_POV</t>
  </si>
  <si>
    <t>EP_UNEMP</t>
  </si>
  <si>
    <t>EP_PCI</t>
  </si>
  <si>
    <t>EP_NOHSDP</t>
  </si>
  <si>
    <t>EP_AGE65</t>
  </si>
  <si>
    <t>EP_AGE17</t>
  </si>
  <si>
    <t>EP_DISABL</t>
  </si>
  <si>
    <t>EP_SNGPNT</t>
  </si>
  <si>
    <t>EP_MINRTY</t>
  </si>
  <si>
    <t>EP_LIMENG</t>
  </si>
  <si>
    <t>EP_MUNIT</t>
  </si>
  <si>
    <t>EP_MOBILE</t>
  </si>
  <si>
    <t>EP_CROWD</t>
  </si>
  <si>
    <t>EP_NOVEH</t>
  </si>
  <si>
    <t>EP_GROUPQ</t>
  </si>
  <si>
    <t>EPL_POV</t>
  </si>
  <si>
    <t>EPL_UNEMP</t>
  </si>
  <si>
    <t>EPL_PCI</t>
  </si>
  <si>
    <t>EPL_NOHSDP</t>
  </si>
  <si>
    <t>EPL_AGE65</t>
  </si>
  <si>
    <t>EPL_AGE17</t>
  </si>
  <si>
    <t>EPL_DISABL</t>
  </si>
  <si>
    <t>EPL_SNGPNT</t>
  </si>
  <si>
    <t>EPL_MINRTY</t>
  </si>
  <si>
    <t>EPL_LIMENG</t>
  </si>
  <si>
    <t>EPL_MUNIT</t>
  </si>
  <si>
    <t>EPL_MOBILE</t>
  </si>
  <si>
    <t>EPL_CROWD</t>
  </si>
  <si>
    <t>EPL_NOVEH</t>
  </si>
  <si>
    <t>EPL_GROUPQ</t>
  </si>
  <si>
    <t>SPL_THEME1</t>
  </si>
  <si>
    <t>SPL_THEME2</t>
  </si>
  <si>
    <t>SPL_THEME3</t>
  </si>
  <si>
    <t>SPL_THEME4</t>
  </si>
  <si>
    <t>SPL_THEMES</t>
  </si>
  <si>
    <t>RPL_THEME1</t>
  </si>
  <si>
    <t>RPL_THEME2</t>
  </si>
  <si>
    <t>RPL_THEME3</t>
  </si>
  <si>
    <t>RPL_THEME4</t>
  </si>
  <si>
    <t>RPL_THEMES</t>
  </si>
  <si>
    <t>Level of Social Vulnerability</t>
  </si>
  <si>
    <t xml:space="preserve">Braham </t>
  </si>
  <si>
    <t xml:space="preserve">Brook Park </t>
  </si>
  <si>
    <t xml:space="preserve">Cambridge </t>
  </si>
  <si>
    <t xml:space="preserve">Cannon Falls </t>
  </si>
  <si>
    <t xml:space="preserve">Center City </t>
  </si>
  <si>
    <t xml:space="preserve">Lino Lakes </t>
  </si>
  <si>
    <t xml:space="preserve">Cottage Grove </t>
  </si>
  <si>
    <t xml:space="preserve">Faribault </t>
  </si>
  <si>
    <t xml:space="preserve">Farmington </t>
  </si>
  <si>
    <t xml:space="preserve">Forest Lake </t>
  </si>
  <si>
    <t xml:space="preserve">Goodhue </t>
  </si>
  <si>
    <t xml:space="preserve">Harris </t>
  </si>
  <si>
    <t xml:space="preserve">Hastings </t>
  </si>
  <si>
    <t xml:space="preserve">Hinckley </t>
  </si>
  <si>
    <t xml:space="preserve">Hugo </t>
  </si>
  <si>
    <t xml:space="preserve">Isanti </t>
  </si>
  <si>
    <t xml:space="preserve">Lake City </t>
  </si>
  <si>
    <t xml:space="preserve">Lakeville </t>
  </si>
  <si>
    <t xml:space="preserve">Medford </t>
  </si>
  <si>
    <t xml:space="preserve">Mora </t>
  </si>
  <si>
    <t xml:space="preserve">Newport </t>
  </si>
  <si>
    <t xml:space="preserve">North Branch </t>
  </si>
  <si>
    <t xml:space="preserve">Northfield </t>
  </si>
  <si>
    <t xml:space="preserve">Owatonna </t>
  </si>
  <si>
    <t xml:space="preserve">Pine City </t>
  </si>
  <si>
    <t xml:space="preserve">Red Wing </t>
  </si>
  <si>
    <t xml:space="preserve">Rosemount </t>
  </si>
  <si>
    <t xml:space="preserve">Rush City </t>
  </si>
  <si>
    <t xml:space="preserve">St. Francis </t>
  </si>
  <si>
    <t xml:space="preserve">Sandstone </t>
  </si>
  <si>
    <t xml:space="preserve">South St. Paul </t>
  </si>
  <si>
    <t xml:space="preserve">Inver Grove Heights </t>
  </si>
  <si>
    <t xml:space="preserve">Stacy </t>
  </si>
  <si>
    <t xml:space="preserve">Stanchfield </t>
  </si>
  <si>
    <t xml:space="preserve">Stillwater </t>
  </si>
  <si>
    <t xml:space="preserve">Welch </t>
  </si>
  <si>
    <t xml:space="preserve">Wyoming </t>
  </si>
  <si>
    <t xml:space="preserve">St. Paul </t>
  </si>
  <si>
    <t xml:space="preserve">Maplewood </t>
  </si>
  <si>
    <t xml:space="preserve">White Bear Lake </t>
  </si>
  <si>
    <t xml:space="preserve">New Brighton </t>
  </si>
  <si>
    <t xml:space="preserve">Roseville </t>
  </si>
  <si>
    <t xml:space="preserve">Mahtomedi </t>
  </si>
  <si>
    <t xml:space="preserve">West St. Paul </t>
  </si>
  <si>
    <t xml:space="preserve">Eagan </t>
  </si>
  <si>
    <t xml:space="preserve">Apple Valley </t>
  </si>
  <si>
    <t xml:space="preserve">Woodbury </t>
  </si>
  <si>
    <t xml:space="preserve">Shoreview </t>
  </si>
  <si>
    <t xml:space="preserve">Oakdale </t>
  </si>
  <si>
    <t xml:space="preserve">Annandale </t>
  </si>
  <si>
    <t xml:space="preserve">Ramsey </t>
  </si>
  <si>
    <t xml:space="preserve">Andover </t>
  </si>
  <si>
    <t xml:space="preserve">Minnetonka </t>
  </si>
  <si>
    <t xml:space="preserve">Burnsville </t>
  </si>
  <si>
    <t xml:space="preserve">Big Lake </t>
  </si>
  <si>
    <t xml:space="preserve">Maple Grove </t>
  </si>
  <si>
    <t xml:space="preserve">Brownton </t>
  </si>
  <si>
    <t xml:space="preserve">Buffalo </t>
  </si>
  <si>
    <t xml:space="preserve">Champlin </t>
  </si>
  <si>
    <t xml:space="preserve">Chanhassen </t>
  </si>
  <si>
    <t xml:space="preserve">Chaska </t>
  </si>
  <si>
    <t xml:space="preserve">Clear Lake </t>
  </si>
  <si>
    <t xml:space="preserve">Clearwater </t>
  </si>
  <si>
    <t xml:space="preserve">Dassel </t>
  </si>
  <si>
    <t xml:space="preserve">Eden Valley </t>
  </si>
  <si>
    <t xml:space="preserve">Elk River </t>
  </si>
  <si>
    <t xml:space="preserve">Shorewood </t>
  </si>
  <si>
    <t xml:space="preserve">Gaylord </t>
  </si>
  <si>
    <t xml:space="preserve">Glencoe </t>
  </si>
  <si>
    <t xml:space="preserve">Hopkins </t>
  </si>
  <si>
    <t xml:space="preserve">Eden Prairie </t>
  </si>
  <si>
    <t xml:space="preserve">Hutchinson </t>
  </si>
  <si>
    <t xml:space="preserve">Litchfield </t>
  </si>
  <si>
    <t xml:space="preserve">Independence </t>
  </si>
  <si>
    <t xml:space="preserve">Mayer </t>
  </si>
  <si>
    <t xml:space="preserve">Monticello </t>
  </si>
  <si>
    <t xml:space="preserve">Montrose </t>
  </si>
  <si>
    <t xml:space="preserve">Princeton </t>
  </si>
  <si>
    <t xml:space="preserve">Prior Lake </t>
  </si>
  <si>
    <t xml:space="preserve">Rockford </t>
  </si>
  <si>
    <t xml:space="preserve">Savage </t>
  </si>
  <si>
    <t xml:space="preserve">Shakopee </t>
  </si>
  <si>
    <t xml:space="preserve">South Haven </t>
  </si>
  <si>
    <t xml:space="preserve">Watkins </t>
  </si>
  <si>
    <t xml:space="preserve">Winthrop </t>
  </si>
  <si>
    <t xml:space="preserve">Zimmerman </t>
  </si>
  <si>
    <t xml:space="preserve">Minneapolis </t>
  </si>
  <si>
    <t xml:space="preserve">St. Louis Park </t>
  </si>
  <si>
    <t xml:space="preserve">Bloomington </t>
  </si>
  <si>
    <t xml:space="preserve">Columbia Heights </t>
  </si>
  <si>
    <t xml:space="preserve">Robbinsdale </t>
  </si>
  <si>
    <t xml:space="preserve">Richfield </t>
  </si>
  <si>
    <t xml:space="preserve">Golden Valley </t>
  </si>
  <si>
    <t xml:space="preserve">New Hope </t>
  </si>
  <si>
    <t xml:space="preserve">Brooklyn Center </t>
  </si>
  <si>
    <t xml:space="preserve">Fridley </t>
  </si>
  <si>
    <t xml:space="preserve">Coon Rapids </t>
  </si>
  <si>
    <t xml:space="preserve">Blaine </t>
  </si>
  <si>
    <t xml:space="preserve">Plymouth </t>
  </si>
  <si>
    <t xml:space="preserve">Brooklyn Park </t>
  </si>
  <si>
    <t xml:space="preserve">Two Harbors </t>
  </si>
  <si>
    <t xml:space="preserve">Barnum </t>
  </si>
  <si>
    <t xml:space="preserve">Bovey </t>
  </si>
  <si>
    <t xml:space="preserve">Carlton </t>
  </si>
  <si>
    <t xml:space="preserve">Cloquet </t>
  </si>
  <si>
    <t xml:space="preserve">Cook </t>
  </si>
  <si>
    <t xml:space="preserve">Embarrass </t>
  </si>
  <si>
    <t xml:space="preserve">Eveleth </t>
  </si>
  <si>
    <t xml:space="preserve">Finlayson </t>
  </si>
  <si>
    <t xml:space="preserve">Grand Rapids </t>
  </si>
  <si>
    <t xml:space="preserve">Hibbing </t>
  </si>
  <si>
    <t xml:space="preserve">Hill City </t>
  </si>
  <si>
    <t xml:space="preserve">Mcgregor </t>
  </si>
  <si>
    <t xml:space="preserve">Orr </t>
  </si>
  <si>
    <t xml:space="preserve">Sturgeon Lake </t>
  </si>
  <si>
    <t xml:space="preserve">Swatara </t>
  </si>
  <si>
    <t xml:space="preserve">Virginia </t>
  </si>
  <si>
    <t xml:space="preserve">Willow River </t>
  </si>
  <si>
    <t xml:space="preserve">Duluth </t>
  </si>
  <si>
    <t xml:space="preserve">Proctor </t>
  </si>
  <si>
    <t xml:space="preserve">Rochester </t>
  </si>
  <si>
    <t xml:space="preserve">Austin </t>
  </si>
  <si>
    <t xml:space="preserve">Blooming Prairie </t>
  </si>
  <si>
    <t xml:space="preserve">Brownsville </t>
  </si>
  <si>
    <t xml:space="preserve">Caledonia </t>
  </si>
  <si>
    <t xml:space="preserve">Canton </t>
  </si>
  <si>
    <t xml:space="preserve">Chatfield </t>
  </si>
  <si>
    <t xml:space="preserve">Claremont </t>
  </si>
  <si>
    <t xml:space="preserve">Dodge Center </t>
  </si>
  <si>
    <t xml:space="preserve">Elgin </t>
  </si>
  <si>
    <t xml:space="preserve">Fountain </t>
  </si>
  <si>
    <t xml:space="preserve">Harmony </t>
  </si>
  <si>
    <t xml:space="preserve">Kasson </t>
  </si>
  <si>
    <t xml:space="preserve">Kenyon </t>
  </si>
  <si>
    <t xml:space="preserve">Lanesboro </t>
  </si>
  <si>
    <t xml:space="preserve">Mabel </t>
  </si>
  <si>
    <t>Mantorville  (PO Boxes)</t>
  </si>
  <si>
    <t xml:space="preserve">Mazeppa </t>
  </si>
  <si>
    <t xml:space="preserve">Rushford </t>
  </si>
  <si>
    <t xml:space="preserve">St. Charles </t>
  </si>
  <si>
    <t xml:space="preserve">Spring Grove </t>
  </si>
  <si>
    <t xml:space="preserve">Spring Valley </t>
  </si>
  <si>
    <t xml:space="preserve">Utica </t>
  </si>
  <si>
    <t xml:space="preserve">Wabasha </t>
  </si>
  <si>
    <t xml:space="preserve">West Concord </t>
  </si>
  <si>
    <t xml:space="preserve">Winona </t>
  </si>
  <si>
    <t xml:space="preserve">Wykoff </t>
  </si>
  <si>
    <t xml:space="preserve">Zumbro Falls </t>
  </si>
  <si>
    <t xml:space="preserve">Mankato </t>
  </si>
  <si>
    <t xml:space="preserve">North Mankato </t>
  </si>
  <si>
    <t xml:space="preserve">Albert Lea </t>
  </si>
  <si>
    <t xml:space="preserve">Blue Earth </t>
  </si>
  <si>
    <t xml:space="preserve">Bricelyn </t>
  </si>
  <si>
    <t xml:space="preserve">Cleveland </t>
  </si>
  <si>
    <t xml:space="preserve">Eagle Lake </t>
  </si>
  <si>
    <t xml:space="preserve">Ellendale </t>
  </si>
  <si>
    <t xml:space="preserve">Fairmont </t>
  </si>
  <si>
    <t xml:space="preserve">Glenville </t>
  </si>
  <si>
    <t xml:space="preserve">Janesville </t>
  </si>
  <si>
    <t xml:space="preserve">Lake Crystal </t>
  </si>
  <si>
    <t xml:space="preserve">Le Center </t>
  </si>
  <si>
    <t xml:space="preserve">Lewisville </t>
  </si>
  <si>
    <t xml:space="preserve">Madelia </t>
  </si>
  <si>
    <t xml:space="preserve">Mapleton </t>
  </si>
  <si>
    <t xml:space="preserve">New Prague </t>
  </si>
  <si>
    <t xml:space="preserve">New Richland </t>
  </si>
  <si>
    <t xml:space="preserve">New Ulm </t>
  </si>
  <si>
    <t xml:space="preserve">St. James </t>
  </si>
  <si>
    <t xml:space="preserve">St. Peter </t>
  </si>
  <si>
    <t xml:space="preserve">Sleepy Eye </t>
  </si>
  <si>
    <t xml:space="preserve">Waseca </t>
  </si>
  <si>
    <t xml:space="preserve">Waterville </t>
  </si>
  <si>
    <t xml:space="preserve">Wells </t>
  </si>
  <si>
    <t xml:space="preserve">Windom </t>
  </si>
  <si>
    <t xml:space="preserve">Adrian </t>
  </si>
  <si>
    <t xml:space="preserve">Balaton </t>
  </si>
  <si>
    <t xml:space="preserve">Butterfield </t>
  </si>
  <si>
    <t xml:space="preserve">Edgerton </t>
  </si>
  <si>
    <t xml:space="preserve">Fulda </t>
  </si>
  <si>
    <t xml:space="preserve">Hendricks </t>
  </si>
  <si>
    <t xml:space="preserve">Lake Benton </t>
  </si>
  <si>
    <t xml:space="preserve">Lamberton </t>
  </si>
  <si>
    <t xml:space="preserve">Luverne </t>
  </si>
  <si>
    <t xml:space="preserve">Mountain Lake </t>
  </si>
  <si>
    <t xml:space="preserve">Pipestone </t>
  </si>
  <si>
    <t xml:space="preserve">Slayton </t>
  </si>
  <si>
    <t xml:space="preserve">Tracy </t>
  </si>
  <si>
    <t xml:space="preserve">Tyler </t>
  </si>
  <si>
    <t xml:space="preserve">Walnut Grove </t>
  </si>
  <si>
    <t xml:space="preserve">Worthington </t>
  </si>
  <si>
    <t xml:space="preserve">Willmar </t>
  </si>
  <si>
    <t xml:space="preserve">Appleton </t>
  </si>
  <si>
    <t xml:space="preserve">Atwater </t>
  </si>
  <si>
    <t xml:space="preserve">Benson </t>
  </si>
  <si>
    <t xml:space="preserve">Canby </t>
  </si>
  <si>
    <t xml:space="preserve">Dawson </t>
  </si>
  <si>
    <t xml:space="preserve">Granite Falls </t>
  </si>
  <si>
    <t xml:space="preserve">Grove City </t>
  </si>
  <si>
    <t xml:space="preserve">Hancock </t>
  </si>
  <si>
    <t xml:space="preserve">Kerkhoven </t>
  </si>
  <si>
    <t xml:space="preserve">Marshall </t>
  </si>
  <si>
    <t xml:space="preserve">Milan </t>
  </si>
  <si>
    <t xml:space="preserve">Montevideo </t>
  </si>
  <si>
    <t xml:space="preserve">Morgan </t>
  </si>
  <si>
    <t xml:space="preserve">Morris </t>
  </si>
  <si>
    <t xml:space="preserve">Morton </t>
  </si>
  <si>
    <t xml:space="preserve">Murdock </t>
  </si>
  <si>
    <t xml:space="preserve">New London </t>
  </si>
  <si>
    <t xml:space="preserve">Olivia </t>
  </si>
  <si>
    <t xml:space="preserve">Ortonville </t>
  </si>
  <si>
    <t xml:space="preserve">Pennock </t>
  </si>
  <si>
    <t xml:space="preserve">Raymond </t>
  </si>
  <si>
    <t xml:space="preserve">Redwood Falls </t>
  </si>
  <si>
    <t xml:space="preserve">Spicer </t>
  </si>
  <si>
    <t xml:space="preserve">St. Cloud </t>
  </si>
  <si>
    <t xml:space="preserve">Albany </t>
  </si>
  <si>
    <t xml:space="preserve">Alexandria </t>
  </si>
  <si>
    <t xml:space="preserve">Belgrade </t>
  </si>
  <si>
    <t xml:space="preserve">Brooten </t>
  </si>
  <si>
    <t xml:space="preserve">Carlos </t>
  </si>
  <si>
    <t xml:space="preserve">Cold Spring </t>
  </si>
  <si>
    <t xml:space="preserve">Dalton </t>
  </si>
  <si>
    <t xml:space="preserve">Evansville </t>
  </si>
  <si>
    <t xml:space="preserve">Foley </t>
  </si>
  <si>
    <t xml:space="preserve">Garfield </t>
  </si>
  <si>
    <t xml:space="preserve">Glenwood </t>
  </si>
  <si>
    <t xml:space="preserve">Hillman </t>
  </si>
  <si>
    <t xml:space="preserve">Isle </t>
  </si>
  <si>
    <t xml:space="preserve">Long Prairie </t>
  </si>
  <si>
    <t xml:space="preserve">Milaca </t>
  </si>
  <si>
    <t xml:space="preserve">Ogilvie </t>
  </si>
  <si>
    <t xml:space="preserve">Onamia </t>
  </si>
  <si>
    <t xml:space="preserve">Osakis </t>
  </si>
  <si>
    <t xml:space="preserve">Parkers Prairie </t>
  </si>
  <si>
    <t xml:space="preserve">Paynesville </t>
  </si>
  <si>
    <t xml:space="preserve">Pierz </t>
  </si>
  <si>
    <t xml:space="preserve">Richmond </t>
  </si>
  <si>
    <t xml:space="preserve">Royalton </t>
  </si>
  <si>
    <t xml:space="preserve">Sartell </t>
  </si>
  <si>
    <t xml:space="preserve">Sauk Centre </t>
  </si>
  <si>
    <t xml:space="preserve">Sauk Rapids </t>
  </si>
  <si>
    <t xml:space="preserve">Brainerd </t>
  </si>
  <si>
    <t xml:space="preserve">Baxter </t>
  </si>
  <si>
    <t xml:space="preserve">Aitkin </t>
  </si>
  <si>
    <t xml:space="preserve">Akeley </t>
  </si>
  <si>
    <t xml:space="preserve">Backus </t>
  </si>
  <si>
    <t xml:space="preserve">Bertha </t>
  </si>
  <si>
    <t xml:space="preserve">Browerville </t>
  </si>
  <si>
    <t xml:space="preserve">Clarissa </t>
  </si>
  <si>
    <t xml:space="preserve">Crosby </t>
  </si>
  <si>
    <t xml:space="preserve">Eagle Bend </t>
  </si>
  <si>
    <t xml:space="preserve">Hackensack </t>
  </si>
  <si>
    <t xml:space="preserve">Laporte </t>
  </si>
  <si>
    <t xml:space="preserve">Menahga </t>
  </si>
  <si>
    <t xml:space="preserve">Merrifield </t>
  </si>
  <si>
    <t xml:space="preserve">Motley </t>
  </si>
  <si>
    <t xml:space="preserve">Nevis </t>
  </si>
  <si>
    <t xml:space="preserve">Nisswa </t>
  </si>
  <si>
    <t xml:space="preserve">Park Rapids </t>
  </si>
  <si>
    <t xml:space="preserve">Pequot Lakes </t>
  </si>
  <si>
    <t xml:space="preserve">Pillager </t>
  </si>
  <si>
    <t xml:space="preserve">Pine River </t>
  </si>
  <si>
    <t xml:space="preserve">Randall </t>
  </si>
  <si>
    <t xml:space="preserve">Sebeka </t>
  </si>
  <si>
    <t xml:space="preserve">Staples </t>
  </si>
  <si>
    <t xml:space="preserve">Verndale </t>
  </si>
  <si>
    <t xml:space="preserve">Wadena </t>
  </si>
  <si>
    <t xml:space="preserve">Walker </t>
  </si>
  <si>
    <t xml:space="preserve">Detroit Lakes </t>
  </si>
  <si>
    <t xml:space="preserve">Ada </t>
  </si>
  <si>
    <t xml:space="preserve">Audubon </t>
  </si>
  <si>
    <t xml:space="preserve">Callaway </t>
  </si>
  <si>
    <t xml:space="preserve">Dent </t>
  </si>
  <si>
    <t xml:space="preserve">Elbow Lake </t>
  </si>
  <si>
    <t xml:space="preserve">Erhard </t>
  </si>
  <si>
    <t xml:space="preserve">Fergus Falls </t>
  </si>
  <si>
    <t xml:space="preserve">Fertile </t>
  </si>
  <si>
    <t xml:space="preserve">Fosston </t>
  </si>
  <si>
    <t xml:space="preserve">Frazee </t>
  </si>
  <si>
    <t xml:space="preserve">Hawley </t>
  </si>
  <si>
    <t xml:space="preserve">Henning </t>
  </si>
  <si>
    <t xml:space="preserve">Lake Park </t>
  </si>
  <si>
    <t xml:space="preserve">Mahnomen </t>
  </si>
  <si>
    <t xml:space="preserve">Moorhead </t>
  </si>
  <si>
    <t xml:space="preserve">Naytahwaush </t>
  </si>
  <si>
    <t xml:space="preserve">New York Mills </t>
  </si>
  <si>
    <t xml:space="preserve">Ogema </t>
  </si>
  <si>
    <t xml:space="preserve">Osage </t>
  </si>
  <si>
    <t xml:space="preserve">Ottertail </t>
  </si>
  <si>
    <t xml:space="preserve">Pelican Rapids </t>
  </si>
  <si>
    <t xml:space="preserve">Perham </t>
  </si>
  <si>
    <t xml:space="preserve">Ponsford </t>
  </si>
  <si>
    <t xml:space="preserve">Twin Valley </t>
  </si>
  <si>
    <t xml:space="preserve">Waubun </t>
  </si>
  <si>
    <t xml:space="preserve">White Earth </t>
  </si>
  <si>
    <t xml:space="preserve">Bemidji </t>
  </si>
  <si>
    <t xml:space="preserve">Bagley </t>
  </si>
  <si>
    <t xml:space="preserve">Blackduck </t>
  </si>
  <si>
    <t xml:space="preserve">Cass Lake </t>
  </si>
  <si>
    <t xml:space="preserve">Clearbrook </t>
  </si>
  <si>
    <t xml:space="preserve">Deer River </t>
  </si>
  <si>
    <t xml:space="preserve">Gonvick </t>
  </si>
  <si>
    <t xml:space="preserve">International Falls </t>
  </si>
  <si>
    <t xml:space="preserve">Lengby </t>
  </si>
  <si>
    <t xml:space="preserve">Longville </t>
  </si>
  <si>
    <t xml:space="preserve">Northome </t>
  </si>
  <si>
    <t xml:space="preserve">Puposky </t>
  </si>
  <si>
    <t xml:space="preserve">Redby </t>
  </si>
  <si>
    <t xml:space="preserve">Red Lake </t>
  </si>
  <si>
    <t xml:space="preserve">Remer </t>
  </si>
  <si>
    <t xml:space="preserve">Shevlin </t>
  </si>
  <si>
    <t xml:space="preserve">Thief River Falls </t>
  </si>
  <si>
    <t xml:space="preserve">East Grand Forks </t>
  </si>
  <si>
    <t xml:space="preserve">Grygla </t>
  </si>
  <si>
    <t xml:space="preserve">Roseau </t>
  </si>
  <si>
    <t xml:space="preserve">Warren </t>
  </si>
  <si>
    <t xml:space="preserve">Warroad </t>
  </si>
  <si>
    <t>Steeke</t>
  </si>
  <si>
    <t>Goodhuse</t>
  </si>
  <si>
    <t xml:space="preserve">Afton </t>
  </si>
  <si>
    <t xml:space="preserve">Bayport </t>
  </si>
  <si>
    <t xml:space="preserve">East Bethel </t>
  </si>
  <si>
    <t xml:space="preserve">Chisago City </t>
  </si>
  <si>
    <t xml:space="preserve">Dalbo </t>
  </si>
  <si>
    <t xml:space="preserve">Dennison </t>
  </si>
  <si>
    <t xml:space="preserve">Dundas </t>
  </si>
  <si>
    <t xml:space="preserve">Elko New Market </t>
  </si>
  <si>
    <t xml:space="preserve">Frontenac </t>
  </si>
  <si>
    <t>Grandy  (PO Boxes)</t>
  </si>
  <si>
    <t xml:space="preserve">Grasston </t>
  </si>
  <si>
    <t xml:space="preserve">Hampton </t>
  </si>
  <si>
    <t xml:space="preserve">Henriette </t>
  </si>
  <si>
    <t xml:space="preserve">Lake Elmo </t>
  </si>
  <si>
    <t xml:space="preserve">Lakeland </t>
  </si>
  <si>
    <t xml:space="preserve">Lindstrom </t>
  </si>
  <si>
    <t xml:space="preserve">Lonsdale </t>
  </si>
  <si>
    <t xml:space="preserve">Scandia </t>
  </si>
  <si>
    <t xml:space="preserve">Morristown </t>
  </si>
  <si>
    <t xml:space="preserve">Nerstrand </t>
  </si>
  <si>
    <t xml:space="preserve">Randolph </t>
  </si>
  <si>
    <t xml:space="preserve">St. Paul Park </t>
  </si>
  <si>
    <t xml:space="preserve">Shafer </t>
  </si>
  <si>
    <t xml:space="preserve">Taylors Falls </t>
  </si>
  <si>
    <t xml:space="preserve">Vermillion </t>
  </si>
  <si>
    <t xml:space="preserve">Warsaw </t>
  </si>
  <si>
    <t xml:space="preserve">Webster </t>
  </si>
  <si>
    <t xml:space="preserve">Willernie </t>
  </si>
  <si>
    <t xml:space="preserve">Saint Paul </t>
  </si>
  <si>
    <t xml:space="preserve">Mendota Heights </t>
  </si>
  <si>
    <t xml:space="preserve">Vadnais Heights </t>
  </si>
  <si>
    <t xml:space="preserve">Mendota </t>
  </si>
  <si>
    <t xml:space="preserve">State Offices, Saint Paul </t>
  </si>
  <si>
    <t xml:space="preserve">Albertville </t>
  </si>
  <si>
    <t xml:space="preserve">Arlington </t>
  </si>
  <si>
    <t xml:space="preserve">Becker </t>
  </si>
  <si>
    <t xml:space="preserve">Bird Island </t>
  </si>
  <si>
    <t xml:space="preserve">Buffalo Lake </t>
  </si>
  <si>
    <t xml:space="preserve">Carver </t>
  </si>
  <si>
    <t xml:space="preserve">Cokato </t>
  </si>
  <si>
    <t xml:space="preserve">Cologne </t>
  </si>
  <si>
    <t xml:space="preserve">Darwin </t>
  </si>
  <si>
    <t xml:space="preserve">Dayton </t>
  </si>
  <si>
    <t xml:space="preserve">Delano </t>
  </si>
  <si>
    <t xml:space="preserve">Fairfax </t>
  </si>
  <si>
    <t xml:space="preserve">Franklin </t>
  </si>
  <si>
    <t xml:space="preserve">Gibbon </t>
  </si>
  <si>
    <t xml:space="preserve">Green Isle </t>
  </si>
  <si>
    <t xml:space="preserve">Hamburg </t>
  </si>
  <si>
    <t xml:space="preserve">Corcoran </t>
  </si>
  <si>
    <t xml:space="preserve">Hanover </t>
  </si>
  <si>
    <t xml:space="preserve">Hector </t>
  </si>
  <si>
    <t xml:space="preserve">Howard Lake </t>
  </si>
  <si>
    <t xml:space="preserve">Jordan </t>
  </si>
  <si>
    <t xml:space="preserve">Kimball </t>
  </si>
  <si>
    <t xml:space="preserve">Lester Prairie </t>
  </si>
  <si>
    <t xml:space="preserve">Orono </t>
  </si>
  <si>
    <t xml:space="preserve">Greenfield </t>
  </si>
  <si>
    <t xml:space="preserve">Maple Lake </t>
  </si>
  <si>
    <t xml:space="preserve">Mound </t>
  </si>
  <si>
    <t xml:space="preserve">New Auburn </t>
  </si>
  <si>
    <t xml:space="preserve">New Germany </t>
  </si>
  <si>
    <t xml:space="preserve">Norwood Young America </t>
  </si>
  <si>
    <t xml:space="preserve">Plato </t>
  </si>
  <si>
    <t xml:space="preserve">Rogers </t>
  </si>
  <si>
    <t xml:space="preserve">St. Bonifacius </t>
  </si>
  <si>
    <t xml:space="preserve">St. Michael </t>
  </si>
  <si>
    <t xml:space="preserve">Silver Lake </t>
  </si>
  <si>
    <t xml:space="preserve">Spring Park </t>
  </si>
  <si>
    <t xml:space="preserve">Stewart </t>
  </si>
  <si>
    <t xml:space="preserve">Victoria </t>
  </si>
  <si>
    <t xml:space="preserve">Waconia </t>
  </si>
  <si>
    <t xml:space="preserve">Watertown </t>
  </si>
  <si>
    <t xml:space="preserve">Waverly </t>
  </si>
  <si>
    <t xml:space="preserve">Winsted </t>
  </si>
  <si>
    <t xml:space="preserve">Edina </t>
  </si>
  <si>
    <t xml:space="preserve">Beaver Bay </t>
  </si>
  <si>
    <t xml:space="preserve">Brimson </t>
  </si>
  <si>
    <t xml:space="preserve">Finland </t>
  </si>
  <si>
    <t xml:space="preserve">Grand Marais </t>
  </si>
  <si>
    <t xml:space="preserve">Grand Portage </t>
  </si>
  <si>
    <t xml:space="preserve">Hovland </t>
  </si>
  <si>
    <t xml:space="preserve">Isabella </t>
  </si>
  <si>
    <t>Knife River  (PO Boxes)</t>
  </si>
  <si>
    <t xml:space="preserve">Lutsen </t>
  </si>
  <si>
    <t xml:space="preserve">Schroeder </t>
  </si>
  <si>
    <t xml:space="preserve">Silver Bay </t>
  </si>
  <si>
    <t xml:space="preserve">Tofte </t>
  </si>
  <si>
    <t xml:space="preserve">Alborn </t>
  </si>
  <si>
    <t xml:space="preserve">Angora </t>
  </si>
  <si>
    <t xml:space="preserve">Askov </t>
  </si>
  <si>
    <t xml:space="preserve">Aurora </t>
  </si>
  <si>
    <t xml:space="preserve">Babbitt </t>
  </si>
  <si>
    <t xml:space="preserve">Biwabik </t>
  </si>
  <si>
    <t xml:space="preserve">Britt </t>
  </si>
  <si>
    <t xml:space="preserve">Brookston </t>
  </si>
  <si>
    <t xml:space="preserve">Bruno </t>
  </si>
  <si>
    <t xml:space="preserve">Buhl </t>
  </si>
  <si>
    <t xml:space="preserve">Calumet </t>
  </si>
  <si>
    <t xml:space="preserve">Canyon </t>
  </si>
  <si>
    <t xml:space="preserve">Chisholm </t>
  </si>
  <si>
    <t xml:space="preserve">Cohasset </t>
  </si>
  <si>
    <t xml:space="preserve">Coleraine </t>
  </si>
  <si>
    <t xml:space="preserve">Cotton </t>
  </si>
  <si>
    <t xml:space="preserve">Crane Lake </t>
  </si>
  <si>
    <t xml:space="preserve">Cromwell </t>
  </si>
  <si>
    <t xml:space="preserve">Ely </t>
  </si>
  <si>
    <t xml:space="preserve">Esko </t>
  </si>
  <si>
    <t xml:space="preserve">Floodwood </t>
  </si>
  <si>
    <t xml:space="preserve">Forbes </t>
  </si>
  <si>
    <t xml:space="preserve">Gilbert </t>
  </si>
  <si>
    <t xml:space="preserve">Goodland </t>
  </si>
  <si>
    <t xml:space="preserve">Holyoke </t>
  </si>
  <si>
    <t xml:space="preserve">Hoyt Lakes </t>
  </si>
  <si>
    <t xml:space="preserve">Iron </t>
  </si>
  <si>
    <t xml:space="preserve">Jacobson </t>
  </si>
  <si>
    <t xml:space="preserve">Keewatin </t>
  </si>
  <si>
    <t xml:space="preserve">Kerrick </t>
  </si>
  <si>
    <t xml:space="preserve">Kettle River </t>
  </si>
  <si>
    <t xml:space="preserve">Kinney </t>
  </si>
  <si>
    <t xml:space="preserve">Makinen </t>
  </si>
  <si>
    <t xml:space="preserve">Marble </t>
  </si>
  <si>
    <t xml:space="preserve">Meadowlands </t>
  </si>
  <si>
    <t xml:space="preserve">Moose Lake </t>
  </si>
  <si>
    <t xml:space="preserve">Mountain Iron </t>
  </si>
  <si>
    <t xml:space="preserve">Nashwauk </t>
  </si>
  <si>
    <t xml:space="preserve">Nett Lake </t>
  </si>
  <si>
    <t xml:space="preserve">Pengilly </t>
  </si>
  <si>
    <t xml:space="preserve">Saginaw </t>
  </si>
  <si>
    <t xml:space="preserve">Sawyer </t>
  </si>
  <si>
    <t xml:space="preserve">Side Lake </t>
  </si>
  <si>
    <t xml:space="preserve">Soudan </t>
  </si>
  <si>
    <t xml:space="preserve">Swan River </t>
  </si>
  <si>
    <t xml:space="preserve">Taconite </t>
  </si>
  <si>
    <t xml:space="preserve">Tamarack </t>
  </si>
  <si>
    <t xml:space="preserve">Tower </t>
  </si>
  <si>
    <t xml:space="preserve">Warba </t>
  </si>
  <si>
    <t xml:space="preserve">Winton </t>
  </si>
  <si>
    <t xml:space="preserve">Wrenshall </t>
  </si>
  <si>
    <t xml:space="preserve">Wright </t>
  </si>
  <si>
    <t xml:space="preserve">Hermantown </t>
  </si>
  <si>
    <t xml:space="preserve">Adams </t>
  </si>
  <si>
    <t xml:space="preserve">Altura </t>
  </si>
  <si>
    <t xml:space="preserve">Brownsdale </t>
  </si>
  <si>
    <t xml:space="preserve">Byron </t>
  </si>
  <si>
    <t xml:space="preserve">Dakota </t>
  </si>
  <si>
    <t xml:space="preserve">Dexter </t>
  </si>
  <si>
    <t xml:space="preserve">Dover </t>
  </si>
  <si>
    <t xml:space="preserve">Eitzen </t>
  </si>
  <si>
    <t xml:space="preserve">Elkton </t>
  </si>
  <si>
    <t xml:space="preserve">Eyota </t>
  </si>
  <si>
    <t xml:space="preserve">Grand Meadow </t>
  </si>
  <si>
    <t xml:space="preserve">Hayfield </t>
  </si>
  <si>
    <t xml:space="preserve">Hokah </t>
  </si>
  <si>
    <t xml:space="preserve">Houston </t>
  </si>
  <si>
    <t xml:space="preserve">Kellogg </t>
  </si>
  <si>
    <t xml:space="preserve">La Crescent </t>
  </si>
  <si>
    <t xml:space="preserve">Lansing </t>
  </si>
  <si>
    <t xml:space="preserve">Le Roy </t>
  </si>
  <si>
    <t xml:space="preserve">Lewiston </t>
  </si>
  <si>
    <t xml:space="preserve">Lyle </t>
  </si>
  <si>
    <t xml:space="preserve">Millville </t>
  </si>
  <si>
    <t xml:space="preserve">Minnesota City </t>
  </si>
  <si>
    <t xml:space="preserve">Oronoco </t>
  </si>
  <si>
    <t xml:space="preserve">Ostrander </t>
  </si>
  <si>
    <t xml:space="preserve">Peterson </t>
  </si>
  <si>
    <t xml:space="preserve">Pine Island </t>
  </si>
  <si>
    <t xml:space="preserve">Plainview </t>
  </si>
  <si>
    <t xml:space="preserve">Preston </t>
  </si>
  <si>
    <t xml:space="preserve">Racine </t>
  </si>
  <si>
    <t xml:space="preserve">Reads Landing </t>
  </si>
  <si>
    <t xml:space="preserve">Rollingstone </t>
  </si>
  <si>
    <t xml:space="preserve">Rose Creek </t>
  </si>
  <si>
    <t xml:space="preserve">Sargeant </t>
  </si>
  <si>
    <t xml:space="preserve">Stewartville </t>
  </si>
  <si>
    <t xml:space="preserve">Taopi </t>
  </si>
  <si>
    <t xml:space="preserve">Waltham </t>
  </si>
  <si>
    <t xml:space="preserve">Wanamingo </t>
  </si>
  <si>
    <t xml:space="preserve">Zumbrota </t>
  </si>
  <si>
    <t xml:space="preserve">Alden </t>
  </si>
  <si>
    <t xml:space="preserve">Amboy </t>
  </si>
  <si>
    <t xml:space="preserve">Belle Plaine </t>
  </si>
  <si>
    <t xml:space="preserve">Clarks Grove </t>
  </si>
  <si>
    <t xml:space="preserve">Comfrey </t>
  </si>
  <si>
    <t xml:space="preserve">Conger </t>
  </si>
  <si>
    <t xml:space="preserve">Courtland </t>
  </si>
  <si>
    <t xml:space="preserve">Darfur </t>
  </si>
  <si>
    <t xml:space="preserve">Delavan </t>
  </si>
  <si>
    <t xml:space="preserve">Easton </t>
  </si>
  <si>
    <t xml:space="preserve">Elmore </t>
  </si>
  <si>
    <t xml:space="preserve">Elysian </t>
  </si>
  <si>
    <t xml:space="preserve">Emmons </t>
  </si>
  <si>
    <t xml:space="preserve">Essig </t>
  </si>
  <si>
    <t xml:space="preserve">Freeborn </t>
  </si>
  <si>
    <t xml:space="preserve">Frost </t>
  </si>
  <si>
    <t xml:space="preserve">Garden City </t>
  </si>
  <si>
    <t xml:space="preserve">Geneva </t>
  </si>
  <si>
    <t xml:space="preserve">Good Thunder </t>
  </si>
  <si>
    <t xml:space="preserve">Granada </t>
  </si>
  <si>
    <t xml:space="preserve">Hanska </t>
  </si>
  <si>
    <t xml:space="preserve">Hartland </t>
  </si>
  <si>
    <t xml:space="preserve">Hayward </t>
  </si>
  <si>
    <t xml:space="preserve">Henderson </t>
  </si>
  <si>
    <t xml:space="preserve">Hollandale </t>
  </si>
  <si>
    <t>Hope  (PO Boxes)</t>
  </si>
  <si>
    <t xml:space="preserve">Kasota </t>
  </si>
  <si>
    <t xml:space="preserve">Kiester </t>
  </si>
  <si>
    <t xml:space="preserve">Kilkenny </t>
  </si>
  <si>
    <t xml:space="preserve">Lafayette </t>
  </si>
  <si>
    <t xml:space="preserve">La Salle </t>
  </si>
  <si>
    <t xml:space="preserve">Le Sueur </t>
  </si>
  <si>
    <t xml:space="preserve">Madison Lake </t>
  </si>
  <si>
    <t xml:space="preserve">Minnesota Lake </t>
  </si>
  <si>
    <t xml:space="preserve">Montgomery </t>
  </si>
  <si>
    <t xml:space="preserve">Nicollet </t>
  </si>
  <si>
    <t xml:space="preserve">Northrop </t>
  </si>
  <si>
    <t xml:space="preserve">Pemberton </t>
  </si>
  <si>
    <t xml:space="preserve">St. Clair </t>
  </si>
  <si>
    <t xml:space="preserve">Sanborn </t>
  </si>
  <si>
    <t xml:space="preserve">Springfield </t>
  </si>
  <si>
    <t xml:space="preserve">Truman </t>
  </si>
  <si>
    <t xml:space="preserve">Twin Lakes </t>
  </si>
  <si>
    <t xml:space="preserve">Vernon Center </t>
  </si>
  <si>
    <t xml:space="preserve">Waldorf </t>
  </si>
  <si>
    <t xml:space="preserve">Winnebago </t>
  </si>
  <si>
    <t xml:space="preserve">Alpha </t>
  </si>
  <si>
    <t xml:space="preserve">Arco </t>
  </si>
  <si>
    <t xml:space="preserve">Avoca </t>
  </si>
  <si>
    <t xml:space="preserve">Beaver Creek </t>
  </si>
  <si>
    <t xml:space="preserve">Bigelow </t>
  </si>
  <si>
    <t xml:space="preserve">Bingham Lake </t>
  </si>
  <si>
    <t xml:space="preserve">Brewster </t>
  </si>
  <si>
    <t xml:space="preserve">Ceylon </t>
  </si>
  <si>
    <t xml:space="preserve">Chandler </t>
  </si>
  <si>
    <t xml:space="preserve">Currie </t>
  </si>
  <si>
    <t xml:space="preserve">Dovray </t>
  </si>
  <si>
    <t xml:space="preserve">Dunnell </t>
  </si>
  <si>
    <t xml:space="preserve">Ellsworth </t>
  </si>
  <si>
    <t xml:space="preserve">Garvin </t>
  </si>
  <si>
    <t xml:space="preserve">Hardwick </t>
  </si>
  <si>
    <t xml:space="preserve">Heron Lake </t>
  </si>
  <si>
    <t xml:space="preserve">Hills </t>
  </si>
  <si>
    <t xml:space="preserve">Holland </t>
  </si>
  <si>
    <t xml:space="preserve">Ihlen </t>
  </si>
  <si>
    <t xml:space="preserve">Iona </t>
  </si>
  <si>
    <t xml:space="preserve">Ivanhoe </t>
  </si>
  <si>
    <t xml:space="preserve">Jackson </t>
  </si>
  <si>
    <t xml:space="preserve">Jasper </t>
  </si>
  <si>
    <t xml:space="preserve">Jeffers </t>
  </si>
  <si>
    <t xml:space="preserve">Kanaranzi </t>
  </si>
  <si>
    <t xml:space="preserve">Kenneth </t>
  </si>
  <si>
    <t xml:space="preserve">Lakefield </t>
  </si>
  <si>
    <t xml:space="preserve">Lake Wilson </t>
  </si>
  <si>
    <t xml:space="preserve">Leota </t>
  </si>
  <si>
    <t xml:space="preserve">Lismore </t>
  </si>
  <si>
    <t xml:space="preserve">Lynd </t>
  </si>
  <si>
    <t xml:space="preserve">Magnolia </t>
  </si>
  <si>
    <t xml:space="preserve">Odin </t>
  </si>
  <si>
    <t xml:space="preserve">Okabena </t>
  </si>
  <si>
    <t xml:space="preserve">Ormsby </t>
  </si>
  <si>
    <t xml:space="preserve">Reading </t>
  </si>
  <si>
    <t xml:space="preserve">Revere </t>
  </si>
  <si>
    <t xml:space="preserve">Round Lake </t>
  </si>
  <si>
    <t xml:space="preserve">Rushmore </t>
  </si>
  <si>
    <t xml:space="preserve">Russell </t>
  </si>
  <si>
    <t xml:space="preserve">Ruthton </t>
  </si>
  <si>
    <t xml:space="preserve">Sherburn </t>
  </si>
  <si>
    <t xml:space="preserve">Steen </t>
  </si>
  <si>
    <t xml:space="preserve">Storden </t>
  </si>
  <si>
    <t xml:space="preserve">Trimont </t>
  </si>
  <si>
    <t xml:space="preserve">Welcome </t>
  </si>
  <si>
    <t xml:space="preserve">Westbrook </t>
  </si>
  <si>
    <t xml:space="preserve">Wilmont </t>
  </si>
  <si>
    <t xml:space="preserve">Woodstock </t>
  </si>
  <si>
    <t xml:space="preserve">Alberta </t>
  </si>
  <si>
    <t xml:space="preserve">Barry </t>
  </si>
  <si>
    <t xml:space="preserve">Beardsley </t>
  </si>
  <si>
    <t xml:space="preserve">Bellingham </t>
  </si>
  <si>
    <t xml:space="preserve">Belview </t>
  </si>
  <si>
    <t xml:space="preserve">Blomkest </t>
  </si>
  <si>
    <t xml:space="preserve">Boyd </t>
  </si>
  <si>
    <t xml:space="preserve">Browns Valley </t>
  </si>
  <si>
    <t xml:space="preserve">Chokio </t>
  </si>
  <si>
    <t xml:space="preserve">Clara City </t>
  </si>
  <si>
    <t xml:space="preserve">Clarkfield </t>
  </si>
  <si>
    <t xml:space="preserve">Clements </t>
  </si>
  <si>
    <t xml:space="preserve">Clinton </t>
  </si>
  <si>
    <t xml:space="preserve">Clontarf </t>
  </si>
  <si>
    <t xml:space="preserve">Correll </t>
  </si>
  <si>
    <t xml:space="preserve">Cosmos </t>
  </si>
  <si>
    <t xml:space="preserve">Cottonwood </t>
  </si>
  <si>
    <t xml:space="preserve">Danube </t>
  </si>
  <si>
    <t xml:space="preserve">Danvers </t>
  </si>
  <si>
    <t xml:space="preserve">Donnelly </t>
  </si>
  <si>
    <t xml:space="preserve">Dumont </t>
  </si>
  <si>
    <t xml:space="preserve">Echo </t>
  </si>
  <si>
    <t xml:space="preserve">Ghent </t>
  </si>
  <si>
    <t xml:space="preserve">Graceville </t>
  </si>
  <si>
    <t xml:space="preserve">Hanley Falls </t>
  </si>
  <si>
    <t xml:space="preserve">Herman </t>
  </si>
  <si>
    <t xml:space="preserve">Holloway </t>
  </si>
  <si>
    <t>Kandiyohi  (PO Boxes)</t>
  </si>
  <si>
    <t xml:space="preserve">Lake Lillian </t>
  </si>
  <si>
    <t xml:space="preserve">Lucan </t>
  </si>
  <si>
    <t xml:space="preserve">Madison </t>
  </si>
  <si>
    <t xml:space="preserve">Marietta </t>
  </si>
  <si>
    <t xml:space="preserve">Maynard </t>
  </si>
  <si>
    <t xml:space="preserve">Milroy </t>
  </si>
  <si>
    <t xml:space="preserve">Minneota </t>
  </si>
  <si>
    <t xml:space="preserve">Norcross </t>
  </si>
  <si>
    <t xml:space="preserve">Odessa </t>
  </si>
  <si>
    <t xml:space="preserve">Porter </t>
  </si>
  <si>
    <t xml:space="preserve">Prinsburg </t>
  </si>
  <si>
    <t xml:space="preserve">Renville </t>
  </si>
  <si>
    <t xml:space="preserve">Sacred Heart </t>
  </si>
  <si>
    <t xml:space="preserve">Seaforth </t>
  </si>
  <si>
    <t xml:space="preserve">Sunburg </t>
  </si>
  <si>
    <t xml:space="preserve">Taunton </t>
  </si>
  <si>
    <t xml:space="preserve">Vesta </t>
  </si>
  <si>
    <t xml:space="preserve">Wabasso </t>
  </si>
  <si>
    <t xml:space="preserve">Wanda </t>
  </si>
  <si>
    <t xml:space="preserve">Watson </t>
  </si>
  <si>
    <t xml:space="preserve">Wheaton </t>
  </si>
  <si>
    <t xml:space="preserve">Wood Lake </t>
  </si>
  <si>
    <t xml:space="preserve">Ashby </t>
  </si>
  <si>
    <t xml:space="preserve">Avon </t>
  </si>
  <si>
    <t xml:space="preserve">Barrett </t>
  </si>
  <si>
    <t xml:space="preserve">Bock </t>
  </si>
  <si>
    <t xml:space="preserve">Bowlus </t>
  </si>
  <si>
    <t xml:space="preserve">Brandon </t>
  </si>
  <si>
    <t xml:space="preserve">Burtrum </t>
  </si>
  <si>
    <t>Collegeville  (PO Boxes)</t>
  </si>
  <si>
    <t xml:space="preserve">Cyrus </t>
  </si>
  <si>
    <t xml:space="preserve">Elrosa </t>
  </si>
  <si>
    <t xml:space="preserve">Farwell </t>
  </si>
  <si>
    <t xml:space="preserve">Flensburg </t>
  </si>
  <si>
    <t xml:space="preserve">Foreston </t>
  </si>
  <si>
    <t xml:space="preserve">Freeport </t>
  </si>
  <si>
    <t xml:space="preserve">Greenwald </t>
  </si>
  <si>
    <t xml:space="preserve">Grey Eagle </t>
  </si>
  <si>
    <t xml:space="preserve">Hoffman </t>
  </si>
  <si>
    <t xml:space="preserve">Holdingford </t>
  </si>
  <si>
    <t xml:space="preserve">Kensington </t>
  </si>
  <si>
    <t xml:space="preserve">Little Falls </t>
  </si>
  <si>
    <t xml:space="preserve">Lowry </t>
  </si>
  <si>
    <t xml:space="preserve">Mc Grath </t>
  </si>
  <si>
    <t xml:space="preserve">Melrose </t>
  </si>
  <si>
    <t xml:space="preserve">Miltona </t>
  </si>
  <si>
    <t xml:space="preserve">Nelson </t>
  </si>
  <si>
    <t xml:space="preserve">New Munich </t>
  </si>
  <si>
    <t xml:space="preserve">Oak Park </t>
  </si>
  <si>
    <t xml:space="preserve">Pease </t>
  </si>
  <si>
    <t xml:space="preserve">Rice </t>
  </si>
  <si>
    <t xml:space="preserve">Rockville </t>
  </si>
  <si>
    <t xml:space="preserve">Roscoe </t>
  </si>
  <si>
    <t xml:space="preserve">St. Joseph </t>
  </si>
  <si>
    <t xml:space="preserve">St. Stephen </t>
  </si>
  <si>
    <t xml:space="preserve">St. Martin </t>
  </si>
  <si>
    <t xml:space="preserve">Starbuck </t>
  </si>
  <si>
    <t xml:space="preserve">Swanville </t>
  </si>
  <si>
    <t xml:space="preserve">Upsala </t>
  </si>
  <si>
    <t xml:space="preserve">Villard </t>
  </si>
  <si>
    <t xml:space="preserve">Wahkon </t>
  </si>
  <si>
    <t xml:space="preserve">Waite Park </t>
  </si>
  <si>
    <t xml:space="preserve">West Union </t>
  </si>
  <si>
    <t xml:space="preserve">Aldrich </t>
  </si>
  <si>
    <t xml:space="preserve">Crosslake </t>
  </si>
  <si>
    <t xml:space="preserve">Cushing </t>
  </si>
  <si>
    <t xml:space="preserve">Deerwood </t>
  </si>
  <si>
    <t xml:space="preserve">Emily </t>
  </si>
  <si>
    <t xml:space="preserve">Fifty Lakes </t>
  </si>
  <si>
    <t xml:space="preserve">Fort Ripley </t>
  </si>
  <si>
    <t xml:space="preserve">Garrison </t>
  </si>
  <si>
    <t xml:space="preserve">Hewitt </t>
  </si>
  <si>
    <t xml:space="preserve">Ironton </t>
  </si>
  <si>
    <t xml:space="preserve">Lake George </t>
  </si>
  <si>
    <t xml:space="preserve">Palisade </t>
  </si>
  <si>
    <t xml:space="preserve">Barnesville </t>
  </si>
  <si>
    <t xml:space="preserve">Battle Lake </t>
  </si>
  <si>
    <t xml:space="preserve">Bejou </t>
  </si>
  <si>
    <t xml:space="preserve">Beltrami </t>
  </si>
  <si>
    <t xml:space="preserve">Bluffton </t>
  </si>
  <si>
    <t xml:space="preserve">Borup </t>
  </si>
  <si>
    <t xml:space="preserve">Breckenridge </t>
  </si>
  <si>
    <t xml:space="preserve">Campbell </t>
  </si>
  <si>
    <t xml:space="preserve">Climax </t>
  </si>
  <si>
    <t xml:space="preserve">Clitherall </t>
  </si>
  <si>
    <t xml:space="preserve">Comstock </t>
  </si>
  <si>
    <t xml:space="preserve">Deer Creek </t>
  </si>
  <si>
    <t xml:space="preserve">Dilworth </t>
  </si>
  <si>
    <t xml:space="preserve">Elizabeth </t>
  </si>
  <si>
    <t xml:space="preserve">Erskine </t>
  </si>
  <si>
    <t xml:space="preserve">Felton </t>
  </si>
  <si>
    <t>Flom  (PO Boxes)</t>
  </si>
  <si>
    <t xml:space="preserve">Foxhome </t>
  </si>
  <si>
    <t xml:space="preserve">Gary </t>
  </si>
  <si>
    <t xml:space="preserve">Georgetown </t>
  </si>
  <si>
    <t xml:space="preserve">Glyndon </t>
  </si>
  <si>
    <t xml:space="preserve">Halstad </t>
  </si>
  <si>
    <t xml:space="preserve">Hendrum </t>
  </si>
  <si>
    <t xml:space="preserve">Hitterdal </t>
  </si>
  <si>
    <t xml:space="preserve">Kent </t>
  </si>
  <si>
    <t xml:space="preserve">McIntosh </t>
  </si>
  <si>
    <t xml:space="preserve">Nashua </t>
  </si>
  <si>
    <t xml:space="preserve">Nielsville </t>
  </si>
  <si>
    <t xml:space="preserve">Perley </t>
  </si>
  <si>
    <t xml:space="preserve">Richville </t>
  </si>
  <si>
    <t xml:space="preserve">Rochert </t>
  </si>
  <si>
    <t xml:space="preserve">Rothsay </t>
  </si>
  <si>
    <t xml:space="preserve">Sabin </t>
  </si>
  <si>
    <t xml:space="preserve">Shelly </t>
  </si>
  <si>
    <t xml:space="preserve">Tintah </t>
  </si>
  <si>
    <t xml:space="preserve">Ulen </t>
  </si>
  <si>
    <t xml:space="preserve">Underwood </t>
  </si>
  <si>
    <t xml:space="preserve">Vergas </t>
  </si>
  <si>
    <t xml:space="preserve">Vining </t>
  </si>
  <si>
    <t xml:space="preserve">Wendell </t>
  </si>
  <si>
    <t xml:space="preserve">Winger </t>
  </si>
  <si>
    <t xml:space="preserve">Wolverton </t>
  </si>
  <si>
    <t xml:space="preserve">Baudette </t>
  </si>
  <si>
    <t xml:space="preserve">Bena </t>
  </si>
  <si>
    <t xml:space="preserve">Big Falls </t>
  </si>
  <si>
    <t xml:space="preserve">Bigfork </t>
  </si>
  <si>
    <t>Birchdale  (PO Boxes)</t>
  </si>
  <si>
    <t xml:space="preserve">Talmoon </t>
  </si>
  <si>
    <t xml:space="preserve">Effie </t>
  </si>
  <si>
    <t xml:space="preserve">Federal Dam </t>
  </si>
  <si>
    <t xml:space="preserve">Gully </t>
  </si>
  <si>
    <t xml:space="preserve">Hines </t>
  </si>
  <si>
    <t xml:space="preserve">Kelliher </t>
  </si>
  <si>
    <t xml:space="preserve">Leonard </t>
  </si>
  <si>
    <t xml:space="preserve">Littlefork </t>
  </si>
  <si>
    <t xml:space="preserve">Loman </t>
  </si>
  <si>
    <t xml:space="preserve">Marcell </t>
  </si>
  <si>
    <t xml:space="preserve">Margie </t>
  </si>
  <si>
    <t xml:space="preserve">Max </t>
  </si>
  <si>
    <t xml:space="preserve">Mizpah </t>
  </si>
  <si>
    <t xml:space="preserve">Outing </t>
  </si>
  <si>
    <t xml:space="preserve">Pennington </t>
  </si>
  <si>
    <t xml:space="preserve">Ponemah </t>
  </si>
  <si>
    <t xml:space="preserve">Ranier </t>
  </si>
  <si>
    <t xml:space="preserve">Kabetogama </t>
  </si>
  <si>
    <t xml:space="preserve">Roosevelt </t>
  </si>
  <si>
    <t xml:space="preserve">Solway </t>
  </si>
  <si>
    <t xml:space="preserve">Spring Lake </t>
  </si>
  <si>
    <t xml:space="preserve">Squaw Lake </t>
  </si>
  <si>
    <t xml:space="preserve">Tenstrike </t>
  </si>
  <si>
    <t xml:space="preserve">Trail </t>
  </si>
  <si>
    <t xml:space="preserve">Waskish </t>
  </si>
  <si>
    <t xml:space="preserve">Williams </t>
  </si>
  <si>
    <t xml:space="preserve">Wirt </t>
  </si>
  <si>
    <t xml:space="preserve">Alvarado </t>
  </si>
  <si>
    <t xml:space="preserve">Angle Inlet </t>
  </si>
  <si>
    <t xml:space="preserve">Argyle </t>
  </si>
  <si>
    <t xml:space="preserve">Badger </t>
  </si>
  <si>
    <t xml:space="preserve">Brooks </t>
  </si>
  <si>
    <t xml:space="preserve">Crookston </t>
  </si>
  <si>
    <t xml:space="preserve">Donaldson </t>
  </si>
  <si>
    <t xml:space="preserve">Euclid </t>
  </si>
  <si>
    <t xml:space="preserve">Fisher </t>
  </si>
  <si>
    <t xml:space="preserve">Gatzke </t>
  </si>
  <si>
    <t xml:space="preserve">Goodridge </t>
  </si>
  <si>
    <t xml:space="preserve">Greenbush </t>
  </si>
  <si>
    <t xml:space="preserve">Hallock </t>
  </si>
  <si>
    <t xml:space="preserve">Halma </t>
  </si>
  <si>
    <t>Humboldt  (PO Boxes)</t>
  </si>
  <si>
    <t xml:space="preserve">Karlstad </t>
  </si>
  <si>
    <t xml:space="preserve">Kennedy </t>
  </si>
  <si>
    <t xml:space="preserve">Lake Bronson </t>
  </si>
  <si>
    <t xml:space="preserve">Lancaster </t>
  </si>
  <si>
    <t xml:space="preserve">Mentor </t>
  </si>
  <si>
    <t xml:space="preserve">Middle River </t>
  </si>
  <si>
    <t xml:space="preserve">Newfolden </t>
  </si>
  <si>
    <t xml:space="preserve">Oklee </t>
  </si>
  <si>
    <t xml:space="preserve">Oslo </t>
  </si>
  <si>
    <t xml:space="preserve">Plummer </t>
  </si>
  <si>
    <t xml:space="preserve">Red Lake Falls </t>
  </si>
  <si>
    <t xml:space="preserve">St. Hilaire </t>
  </si>
  <si>
    <t xml:space="preserve">St. Vincent </t>
  </si>
  <si>
    <t xml:space="preserve">Salol </t>
  </si>
  <si>
    <t xml:space="preserve">Stephen </t>
  </si>
  <si>
    <t xml:space="preserve">Strandquist </t>
  </si>
  <si>
    <t xml:space="preserve">Strathcona </t>
  </si>
  <si>
    <t xml:space="preserve">Viking </t>
  </si>
  <si>
    <t xml:space="preserve">Wannaska </t>
  </si>
  <si>
    <t>Data for some Census defined ZIP codes (ZCTAs) were suppressed if the relative standard error (se/estimate) was greater than 30% or the number of uninsured was less than 50.  Data were suppressed for approximately 1,007,864 of the total state population (or 18%) but only 34,790 uninsured Minnesotans (13%) of the total uninsured.  A list of these ZIP codes with no available data is available in the tab "ZIP Code with No Available Data."</t>
  </si>
  <si>
    <t>Source: SHADAC analysis of the 2018-2022 American Community Survey 5-Year Estimates, downloaded from data.census.gov Tables S2701, DP02, DP03, DP04, DP05, January 2024</t>
  </si>
  <si>
    <t>Description</t>
  </si>
  <si>
    <t>House District</t>
  </si>
  <si>
    <t>Source: SHADAC analysis of the 2018-2022 American Community Survey 5-Year Estimates, downloaded from American Factfinder Tables S2701, DP02, DP03, DP04, DP05, February 2024</t>
  </si>
  <si>
    <r>
      <rPr>
        <b/>
        <sz val="11"/>
        <color rgb="FF000000"/>
        <rFont val="Calibri"/>
        <family val="2"/>
        <scheme val="minor"/>
      </rPr>
      <t>ZIP name</t>
    </r>
    <r>
      <rPr>
        <sz val="11"/>
        <color rgb="FF000000"/>
        <rFont val="Calibri"/>
        <family val="2"/>
        <scheme val="minor"/>
      </rPr>
      <t>: City in which the census defined ZIP code resides. The ZIP name and county are based on SHADAC analysis of the Missouri Census Data Center 
Geocorr 2022: Geographic Correspondence Engine.</t>
    </r>
  </si>
  <si>
    <r>
      <rPr>
        <b/>
        <sz val="11"/>
        <color theme="1"/>
        <rFont val="Calibri"/>
        <family val="2"/>
        <scheme val="minor"/>
      </rPr>
      <t>Level of Social Vulnerability:</t>
    </r>
    <r>
      <rPr>
        <sz val="11"/>
        <color theme="1"/>
        <rFont val="Calibri"/>
        <family val="2"/>
        <scheme val="minor"/>
      </rPr>
      <t xml:space="preserve"> The ZIP code's level of social vulnerability compared to other Minnesota ZIP codes. MN ZIPs in the bottom 25 percentile (%ile) of vulnerability are classified with "Least vulnerability," those in the 25-50%ile of vulnerability have "Some vulnerability," those in the 50-75%ile of vulnerability have "Significant vulnerability," and those in the top 75%ile of vulnerability have "Most vulnerability." Level of vulnerability is determined using the Center for Disease Control's Social Vulnerability Index methodology. More information is available at https://www.atsdr.cdc.gov/placeandhealth/svi/index.html.</t>
    </r>
  </si>
  <si>
    <r>
      <t>Data Sources:</t>
    </r>
    <r>
      <rPr>
        <sz val="11"/>
        <color rgb="FF000000"/>
        <rFont val="Calibri"/>
        <family val="2"/>
        <scheme val="minor"/>
      </rPr>
      <t xml:space="preserve"> Profile estimates are based on SHADAC analysis of the U.S. Census Bureau’s American Community Survey 5-year file (2018-2022).</t>
    </r>
  </si>
  <si>
    <r>
      <t>•</t>
    </r>
    <r>
      <rPr>
        <b/>
        <sz val="11"/>
        <color theme="1"/>
        <rFont val="Calibri"/>
        <family val="2"/>
        <scheme val="minor"/>
      </rPr>
      <t xml:space="preserve"> Columns E and G: </t>
    </r>
    <r>
      <rPr>
        <sz val="11"/>
        <color theme="1"/>
        <rFont val="Calibri"/>
        <family val="2"/>
        <scheme val="minor"/>
      </rPr>
      <t xml:space="preserve">Population counts and percent for community (Census-defined ZIP Code).
• </t>
    </r>
    <r>
      <rPr>
        <b/>
        <sz val="11"/>
        <color theme="1"/>
        <rFont val="Calibri"/>
        <family val="2"/>
        <scheme val="minor"/>
      </rPr>
      <t>Columns I and K:</t>
    </r>
    <r>
      <rPr>
        <sz val="11"/>
        <color theme="1"/>
        <rFont val="Calibri"/>
        <family val="2"/>
        <scheme val="minor"/>
      </rPr>
      <t xml:space="preserve"> Uninsured counts and percent for community (Census-defined ZIP Code).
• </t>
    </r>
    <r>
      <rPr>
        <b/>
        <sz val="11"/>
        <color theme="1"/>
        <rFont val="Calibri"/>
        <family val="2"/>
        <scheme val="minor"/>
      </rPr>
      <t xml:space="preserve">Column L: </t>
    </r>
    <r>
      <rPr>
        <sz val="11"/>
        <color theme="1"/>
        <rFont val="Calibri"/>
        <family val="2"/>
        <scheme val="minor"/>
      </rPr>
      <t>Percentage point difference between community and uninsured (Column K – Column G = Column L).
•</t>
    </r>
    <r>
      <rPr>
        <b/>
        <sz val="11"/>
        <color theme="1"/>
        <rFont val="Calibri"/>
        <family val="2"/>
        <scheme val="minor"/>
      </rPr>
      <t xml:space="preserve"> Column O: </t>
    </r>
    <r>
      <rPr>
        <sz val="11"/>
        <color theme="1"/>
        <rFont val="Calibri"/>
        <family val="2"/>
        <scheme val="minor"/>
      </rPr>
      <t>The uninsured rate for each demographic characteristic.</t>
    </r>
  </si>
  <si>
    <t>MNsure Rating Area</t>
  </si>
  <si>
    <r>
      <rPr>
        <b/>
        <i/>
        <sz val="20"/>
        <color theme="1"/>
        <rFont val="Calibri"/>
        <family val="2"/>
        <scheme val="minor"/>
      </rPr>
      <t>Minnesota’s Uninsured and the Communities in Which They Live</t>
    </r>
    <r>
      <rPr>
        <b/>
        <sz val="12"/>
        <color theme="1"/>
        <rFont val="Calibri"/>
        <family val="2"/>
        <scheme val="minor"/>
      </rPr>
      <t xml:space="preserve">
</t>
    </r>
    <r>
      <rPr>
        <sz val="12"/>
        <color theme="1"/>
        <rFont val="Calibri"/>
        <family val="2"/>
        <scheme val="minor"/>
      </rPr>
      <t>The goal of this profile is to provide information about the uninsured in Minnesota, one community at a time. The "ZIP Code Uninsured Rates” tab of this Excel file allows users to sort and filter basic information about the size of the uninsured population and level of social vulnerability by community. The “Profile” tab of this Excel file allows users to view a profile of the community, the uninsured by Census-defined ZIP code, county, region, MNsure rating area, state legislative district, and state.</t>
    </r>
  </si>
  <si>
    <t>Community Uninsured Rate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</si>
</sst>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0.00_);_(* \(#,##0.00\);_(* &quot;-&quot;??_);_(@_)"/>
    <numFmt numFmtId="164" formatCode="0.0%"/>
    <numFmt numFmtId="165" formatCode="0.0\ &quot;PPT&quot;"/>
    <numFmt numFmtId="166" formatCode="_(* #,##0_);_(* \(#,##0\);_(* &quot;-&quot;??_);_(@_)"/>
    <numFmt numFmtId="167" formatCode="0.0\ &quot;PP&quot;"/>
    <numFmt numFmtId="168" formatCode="&quot;The total population for this community is &quot;#,##0&quot; people.&quot;"/>
    <numFmt numFmtId="169" formatCode="0.0%&quot; of people in this community&quot;"/>
    <numFmt numFmtId="170" formatCode="\(#,###&quot; individuals) are uninsured.&quot;"/>
    <numFmt numFmtId="171" formatCode="&quot;This is &quot;0.0%&quot; of the total number of uninsured individuals in this community.&quot;"/>
    <numFmt numFmtId="172" formatCode="\(#,###&quot; individuals) have incomes below 138% of the poverty threshold, which approximates Medicaid eligibility.&quot;"/>
    <numFmt numFmtId="173" formatCode="\(#,###&quot; individuals) that have incomes below 138% of the poverty threshold, are uninsured.&quot;"/>
  </numFmts>
  <fonts count="45" x14ac:knownFonts="1">
    <font>
      <sz val="11"/>
      <color theme="1"/>
      <name val="Calibri"/>
      <family val="2"/>
      <scheme val="minor"/>
    </font>
    <font>
      <sz val="12"/>
      <color theme="1"/>
      <name val="Calibri"/>
      <family val="2"/>
      <scheme val="minor"/>
    </font>
    <font>
      <sz val="12"/>
      <color theme="1"/>
      <name val="Calibri"/>
      <family val="2"/>
      <scheme val="minor"/>
    </font>
    <font>
      <sz val="11"/>
      <color theme="1"/>
      <name val="Calibri"/>
      <family val="2"/>
      <scheme val="minor"/>
    </font>
    <font>
      <b/>
      <sz val="11"/>
      <color theme="1"/>
      <name val="Calibri"/>
      <family val="2"/>
      <scheme val="minor"/>
    </font>
    <font>
      <sz val="11"/>
      <name val="Calibri"/>
      <family val="2"/>
      <scheme val="minor"/>
    </font>
    <font>
      <b/>
      <sz val="12"/>
      <color theme="0"/>
      <name val="Calibri"/>
      <family val="2"/>
      <scheme val="minor"/>
    </font>
    <font>
      <b/>
      <sz val="16"/>
      <color theme="0"/>
      <name val="Calibri"/>
      <family val="2"/>
      <scheme val="minor"/>
    </font>
    <font>
      <b/>
      <sz val="11.5"/>
      <color theme="0"/>
      <name val="Calibri"/>
      <family val="2"/>
      <scheme val="minor"/>
    </font>
    <font>
      <b/>
      <sz val="11"/>
      <name val="Calibri"/>
      <family val="2"/>
      <scheme val="minor"/>
    </font>
    <font>
      <i/>
      <sz val="11"/>
      <color theme="1"/>
      <name val="Calibri"/>
      <family val="2"/>
      <scheme val="minor"/>
    </font>
    <font>
      <sz val="8"/>
      <name val="Calibri"/>
      <family val="2"/>
      <scheme val="minor"/>
    </font>
    <font>
      <sz val="8"/>
      <color theme="1"/>
      <name val="Calibri"/>
      <family val="2"/>
      <scheme val="minor"/>
    </font>
    <font>
      <sz val="11"/>
      <color rgb="FF0070C0"/>
      <name val="Calibri"/>
      <family val="2"/>
      <scheme val="minor"/>
    </font>
    <font>
      <i/>
      <sz val="11"/>
      <name val="Calibri"/>
      <family val="2"/>
      <scheme val="minor"/>
    </font>
    <font>
      <b/>
      <sz val="11"/>
      <color theme="0"/>
      <name val="Calibri"/>
      <family val="2"/>
      <scheme val="minor"/>
    </font>
    <font>
      <sz val="10"/>
      <name val="Arial"/>
      <family val="2"/>
    </font>
    <font>
      <sz val="12"/>
      <color theme="1"/>
      <name val="Calibri"/>
      <family val="2"/>
      <scheme val="minor"/>
    </font>
    <font>
      <b/>
      <i/>
      <sz val="20"/>
      <color theme="1"/>
      <name val="Calibri"/>
      <family val="2"/>
      <scheme val="minor"/>
    </font>
    <font>
      <b/>
      <sz val="12"/>
      <color theme="1"/>
      <name val="Calibri"/>
      <family val="2"/>
      <scheme val="minor"/>
    </font>
    <font>
      <b/>
      <i/>
      <sz val="20"/>
      <color theme="0"/>
      <name val="Calibri"/>
      <family val="2"/>
      <scheme val="minor"/>
    </font>
    <font>
      <b/>
      <i/>
      <sz val="13"/>
      <color rgb="FF01525A"/>
      <name val="Calibri"/>
      <family val="2"/>
      <scheme val="minor"/>
    </font>
    <font>
      <b/>
      <i/>
      <sz val="20"/>
      <color rgb="FF01525A"/>
      <name val="Calibri"/>
      <family val="2"/>
      <scheme val="minor"/>
    </font>
    <font>
      <b/>
      <sz val="11"/>
      <color rgb="FF000000"/>
      <name val="Calibri"/>
      <family val="2"/>
      <scheme val="minor"/>
    </font>
    <font>
      <sz val="11"/>
      <color rgb="FF000000"/>
      <name val="Calibri"/>
      <family val="2"/>
      <scheme val="minor"/>
    </font>
    <font>
      <b/>
      <sz val="13"/>
      <color theme="1"/>
      <name val="Calibri"/>
      <family val="2"/>
      <scheme val="minor"/>
    </font>
    <font>
      <b/>
      <sz val="12"/>
      <name val="Calibri"/>
      <family val="2"/>
      <scheme val="minor"/>
    </font>
    <font>
      <b/>
      <sz val="10.5"/>
      <color theme="0"/>
      <name val="Calibri"/>
      <family val="2"/>
      <scheme val="minor"/>
    </font>
    <font>
      <sz val="10"/>
      <color theme="1"/>
      <name val="Calibri"/>
      <family val="2"/>
      <scheme val="minor"/>
    </font>
    <font>
      <b/>
      <sz val="11"/>
      <color theme="5"/>
      <name val="Calibri"/>
      <family val="2"/>
      <scheme val="minor"/>
    </font>
    <font>
      <b/>
      <i/>
      <sz val="14"/>
      <color rgb="FF01525A"/>
      <name val="Calibri"/>
      <family val="2"/>
      <scheme val="minor"/>
    </font>
    <font>
      <b/>
      <i/>
      <sz val="14"/>
      <color theme="7"/>
      <name val="Calibri"/>
      <family val="2"/>
      <scheme val="minor"/>
    </font>
    <font>
      <b/>
      <i/>
      <sz val="14"/>
      <color theme="0"/>
      <name val="Calibri"/>
      <family val="2"/>
      <scheme val="minor"/>
    </font>
    <font>
      <u/>
      <sz val="11"/>
      <color theme="10"/>
      <name val="Calibri"/>
      <family val="2"/>
      <scheme val="minor"/>
    </font>
    <font>
      <sz val="11"/>
      <color rgb="FFFF0000"/>
      <name val="Calibri"/>
      <family val="2"/>
      <scheme val="minor"/>
    </font>
    <font>
      <u/>
      <sz val="11"/>
      <color rgb="FF000000"/>
      <name val="Calibri"/>
      <family val="2"/>
      <scheme val="minor"/>
    </font>
    <font>
      <u/>
      <sz val="11"/>
      <color theme="1"/>
      <name val="Calibri"/>
      <family val="2"/>
      <scheme val="minor"/>
    </font>
    <font>
      <b/>
      <sz val="11.5"/>
      <color theme="5" tint="-0.249977111117893"/>
      <name val="Calibri"/>
      <family val="2"/>
      <scheme val="minor"/>
    </font>
    <font>
      <i/>
      <sz val="11"/>
      <color rgb="FF000000"/>
      <name val="Calibri"/>
      <family val="2"/>
      <scheme val="minor"/>
    </font>
    <font>
      <sz val="10"/>
      <color theme="1"/>
      <name val="Helvetica"/>
      <family val="2"/>
    </font>
    <font>
      <b/>
      <sz val="18"/>
      <color rgb="FFFFFFFF"/>
      <name val="Calibri"/>
      <family val="2"/>
      <scheme val="minor"/>
    </font>
    <font>
      <sz val="11"/>
      <name val="Helvetica"/>
      <family val="2"/>
    </font>
    <font>
      <sz val="10"/>
      <name val="Arial"/>
      <family val="2"/>
    </font>
    <font>
      <sz val="10"/>
      <name val="Calibri"/>
      <family val="2"/>
      <scheme val="minor"/>
    </font>
    <font>
      <sz val="11"/>
      <name val="Calibri"/>
    </font>
  </fonts>
  <fills count="14">
    <fill>
      <patternFill patternType="none"/>
    </fill>
    <fill>
      <patternFill patternType="gray125"/>
    </fill>
    <fill>
      <patternFill patternType="solid">
        <fgColor theme="0"/>
        <bgColor indexed="64"/>
      </patternFill>
    </fill>
    <fill>
      <patternFill patternType="solid">
        <fgColor rgb="FF01525A"/>
        <bgColor indexed="64"/>
      </patternFill>
    </fill>
    <fill>
      <patternFill patternType="solid">
        <fgColor rgb="FF00A5B8"/>
        <bgColor indexed="64"/>
      </patternFill>
    </fill>
    <fill>
      <patternFill patternType="solid">
        <fgColor theme="0" tint="-0.14999847407452621"/>
        <bgColor indexed="64"/>
      </patternFill>
    </fill>
    <fill>
      <patternFill patternType="solid">
        <fgColor rgb="FFD9D9D9"/>
        <bgColor indexed="64"/>
      </patternFill>
    </fill>
    <fill>
      <patternFill patternType="solid">
        <fgColor theme="0" tint="-4.9989318521683403E-2"/>
        <bgColor indexed="64"/>
      </patternFill>
    </fill>
    <fill>
      <patternFill patternType="solid">
        <fgColor theme="7"/>
        <bgColor indexed="64"/>
      </patternFill>
    </fill>
    <fill>
      <patternFill patternType="solid">
        <fgColor theme="6"/>
        <bgColor indexed="64"/>
      </patternFill>
    </fill>
    <fill>
      <patternFill patternType="solid">
        <fgColor theme="5" tint="-0.249977111117893"/>
        <bgColor indexed="64"/>
      </patternFill>
    </fill>
    <fill>
      <patternFill patternType="solid">
        <fgColor rgb="FFFFFFFF"/>
        <bgColor rgb="FF000000"/>
      </patternFill>
    </fill>
    <fill>
      <patternFill patternType="solid">
        <fgColor rgb="FFE38431"/>
        <bgColor rgb="FF000000"/>
      </patternFill>
    </fill>
    <fill>
      <patternFill patternType="solid">
        <fgColor rgb="FFFFFF00"/>
        <bgColor indexed="64"/>
      </patternFill>
    </fill>
  </fills>
  <borders count="95">
    <border>
      <left/>
      <right/>
      <top/>
      <bottom/>
      <diagonal/>
    </border>
    <border>
      <left style="medium">
        <color theme="0" tint="-0.14999847407452621"/>
      </left>
      <right/>
      <top/>
      <bottom/>
      <diagonal/>
    </border>
    <border>
      <left/>
      <right style="medium">
        <color theme="0" tint="-0.14996795556505021"/>
      </right>
      <top/>
      <bottom/>
      <diagonal/>
    </border>
    <border>
      <left/>
      <right/>
      <top/>
      <bottom style="medium">
        <color theme="0" tint="-0.14996795556505021"/>
      </bottom>
      <diagonal/>
    </border>
    <border>
      <left style="medium">
        <color theme="0" tint="-0.14996795556505021"/>
      </left>
      <right style="medium">
        <color theme="0" tint="-0.14996795556505021"/>
      </right>
      <top/>
      <bottom style="medium">
        <color theme="0" tint="-0.14996795556505021"/>
      </bottom>
      <diagonal/>
    </border>
    <border>
      <left/>
      <right/>
      <top style="medium">
        <color theme="0" tint="-0.14993743705557422"/>
      </top>
      <bottom/>
      <diagonal/>
    </border>
    <border>
      <left/>
      <right style="medium">
        <color theme="0" tint="-0.14993743705557422"/>
      </right>
      <top style="medium">
        <color theme="0" tint="-0.14993743705557422"/>
      </top>
      <bottom/>
      <diagonal/>
    </border>
    <border>
      <left style="medium">
        <color theme="0" tint="-0.14999847407452621"/>
      </left>
      <right/>
      <top style="medium">
        <color theme="0" tint="-0.14999847407452621"/>
      </top>
      <bottom style="thin">
        <color theme="0" tint="-0.14996795556505021"/>
      </bottom>
      <diagonal/>
    </border>
    <border>
      <left/>
      <right style="medium">
        <color theme="0" tint="-0.14999847407452621"/>
      </right>
      <top style="medium">
        <color theme="0" tint="-0.14999847407452621"/>
      </top>
      <bottom style="thin">
        <color theme="0" tint="-0.14996795556505021"/>
      </bottom>
      <diagonal/>
    </border>
    <border>
      <left/>
      <right style="medium">
        <color theme="0" tint="-0.14993743705557422"/>
      </right>
      <top/>
      <bottom/>
      <diagonal/>
    </border>
    <border>
      <left style="medium">
        <color theme="0" tint="-0.14999847407452621"/>
      </left>
      <right/>
      <top style="thin">
        <color theme="0" tint="-0.14996795556505021"/>
      </top>
      <bottom style="thin">
        <color theme="0" tint="-0.14996795556505021"/>
      </bottom>
      <diagonal/>
    </border>
    <border>
      <left/>
      <right style="medium">
        <color theme="0" tint="-0.14999847407452621"/>
      </right>
      <top style="thin">
        <color theme="0" tint="-0.14996795556505021"/>
      </top>
      <bottom style="thin">
        <color theme="0" tint="-0.14996795556505021"/>
      </bottom>
      <diagonal/>
    </border>
    <border>
      <left style="medium">
        <color theme="0" tint="-0.14999847407452621"/>
      </left>
      <right/>
      <top style="thin">
        <color theme="0" tint="-0.14996795556505021"/>
      </top>
      <bottom style="medium">
        <color theme="0" tint="-0.14999847407452621"/>
      </bottom>
      <diagonal/>
    </border>
    <border>
      <left/>
      <right style="medium">
        <color theme="0" tint="-0.14999847407452621"/>
      </right>
      <top style="thin">
        <color theme="0" tint="-0.14996795556505021"/>
      </top>
      <bottom style="medium">
        <color theme="0" tint="-0.14999847407452621"/>
      </bottom>
      <diagonal/>
    </border>
    <border>
      <left/>
      <right/>
      <top style="medium">
        <color theme="0" tint="-0.14999847407452621"/>
      </top>
      <bottom style="thin">
        <color theme="0" tint="-0.14996795556505021"/>
      </bottom>
      <diagonal/>
    </border>
    <border>
      <left/>
      <right/>
      <top style="thin">
        <color theme="0" tint="-0.14996795556505021"/>
      </top>
      <bottom style="thin">
        <color theme="0" tint="-0.14996795556505021"/>
      </bottom>
      <diagonal/>
    </border>
    <border>
      <left/>
      <right/>
      <top style="thin">
        <color theme="0" tint="-0.14996795556505021"/>
      </top>
      <bottom style="medium">
        <color theme="0" tint="-0.14999847407452621"/>
      </bottom>
      <diagonal/>
    </border>
    <border>
      <left style="medium">
        <color theme="0" tint="-0.14999847407452621"/>
      </left>
      <right/>
      <top style="thin">
        <color theme="0" tint="-0.14996795556505021"/>
      </top>
      <bottom/>
      <diagonal/>
    </border>
    <border>
      <left/>
      <right style="medium">
        <color theme="0" tint="-0.14999847407452621"/>
      </right>
      <top style="thin">
        <color theme="0" tint="-0.14996795556505021"/>
      </top>
      <bottom/>
      <diagonal/>
    </border>
    <border>
      <left/>
      <right/>
      <top style="medium">
        <color theme="0" tint="-0.14999847407452621"/>
      </top>
      <bottom/>
      <diagonal/>
    </border>
    <border>
      <left style="medium">
        <color theme="0" tint="-0.14999847407452621"/>
      </left>
      <right/>
      <top style="medium">
        <color theme="0" tint="-0.14999847407452621"/>
      </top>
      <bottom/>
      <diagonal/>
    </border>
    <border>
      <left/>
      <right style="medium">
        <color theme="0" tint="-0.14999847407452621"/>
      </right>
      <top style="medium">
        <color theme="0" tint="-0.14999847407452621"/>
      </top>
      <bottom/>
      <diagonal/>
    </border>
    <border>
      <left style="medium">
        <color theme="0" tint="-0.14999847407452621"/>
      </left>
      <right/>
      <top/>
      <bottom style="medium">
        <color theme="0" tint="-0.14999847407452621"/>
      </bottom>
      <diagonal/>
    </border>
    <border>
      <left/>
      <right/>
      <top/>
      <bottom style="medium">
        <color theme="0" tint="-0.14999847407452621"/>
      </bottom>
      <diagonal/>
    </border>
    <border>
      <left/>
      <right/>
      <top style="medium">
        <color theme="0" tint="-0.14996795556505021"/>
      </top>
      <bottom style="medium">
        <color theme="0" tint="-0.14996795556505021"/>
      </bottom>
      <diagonal/>
    </border>
    <border>
      <left/>
      <right style="medium">
        <color theme="0" tint="-0.14999847407452621"/>
      </right>
      <top/>
      <bottom/>
      <diagonal/>
    </border>
    <border>
      <left style="medium">
        <color theme="0" tint="-0.14999847407452621"/>
      </left>
      <right/>
      <top/>
      <bottom style="thin">
        <color theme="0" tint="-0.14996795556505021"/>
      </bottom>
      <diagonal/>
    </border>
    <border>
      <left/>
      <right/>
      <top/>
      <bottom style="thin">
        <color theme="0" tint="-0.14996795556505021"/>
      </bottom>
      <diagonal/>
    </border>
    <border>
      <left/>
      <right style="medium">
        <color theme="0" tint="-0.14999847407452621"/>
      </right>
      <top/>
      <bottom style="thin">
        <color theme="0" tint="-0.14996795556505021"/>
      </bottom>
      <diagonal/>
    </border>
    <border>
      <left/>
      <right/>
      <top style="thin">
        <color theme="0" tint="-0.14996795556505021"/>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theme="0" tint="-0.499984740745262"/>
      </left>
      <right/>
      <top style="medium">
        <color theme="0" tint="-0.499984740745262"/>
      </top>
      <bottom/>
      <diagonal/>
    </border>
    <border>
      <left/>
      <right/>
      <top style="medium">
        <color theme="0" tint="-0.499984740745262"/>
      </top>
      <bottom/>
      <diagonal/>
    </border>
    <border>
      <left/>
      <right style="medium">
        <color theme="0" tint="-0.499984740745262"/>
      </right>
      <top style="medium">
        <color theme="0" tint="-0.499984740745262"/>
      </top>
      <bottom/>
      <diagonal/>
    </border>
    <border>
      <left style="medium">
        <color theme="0" tint="-0.499984740745262"/>
      </left>
      <right/>
      <top/>
      <bottom/>
      <diagonal/>
    </border>
    <border>
      <left/>
      <right style="medium">
        <color theme="0" tint="-0.499984740745262"/>
      </right>
      <top/>
      <bottom/>
      <diagonal/>
    </border>
    <border>
      <left style="medium">
        <color theme="0" tint="-0.499984740745262"/>
      </left>
      <right/>
      <top/>
      <bottom style="medium">
        <color theme="0" tint="-0.499984740745262"/>
      </bottom>
      <diagonal/>
    </border>
    <border>
      <left/>
      <right/>
      <top/>
      <bottom style="medium">
        <color theme="0" tint="-0.499984740745262"/>
      </bottom>
      <diagonal/>
    </border>
    <border>
      <left/>
      <right style="medium">
        <color theme="0" tint="-0.499984740745262"/>
      </right>
      <top/>
      <bottom style="medium">
        <color theme="0" tint="-0.499984740745262"/>
      </bottom>
      <diagonal/>
    </border>
    <border>
      <left style="medium">
        <color theme="0" tint="-0.14996795556505021"/>
      </left>
      <right style="medium">
        <color theme="0" tint="-0.14996795556505021"/>
      </right>
      <top/>
      <bottom/>
      <diagonal/>
    </border>
    <border>
      <left style="medium">
        <color theme="0" tint="-0.14996795556505021"/>
      </left>
      <right/>
      <top/>
      <bottom/>
      <diagonal/>
    </border>
    <border>
      <left style="thick">
        <color theme="7"/>
      </left>
      <right/>
      <top style="thick">
        <color theme="7"/>
      </top>
      <bottom/>
      <diagonal/>
    </border>
    <border>
      <left/>
      <right/>
      <top style="thick">
        <color theme="7"/>
      </top>
      <bottom/>
      <diagonal/>
    </border>
    <border>
      <left/>
      <right style="thick">
        <color theme="7"/>
      </right>
      <top style="thick">
        <color theme="7"/>
      </top>
      <bottom/>
      <diagonal/>
    </border>
    <border>
      <left style="thick">
        <color theme="7"/>
      </left>
      <right/>
      <top/>
      <bottom/>
      <diagonal/>
    </border>
    <border>
      <left/>
      <right style="thick">
        <color theme="7"/>
      </right>
      <top/>
      <bottom/>
      <diagonal/>
    </border>
    <border>
      <left style="thick">
        <color theme="7"/>
      </left>
      <right/>
      <top/>
      <bottom style="thick">
        <color theme="7"/>
      </bottom>
      <diagonal/>
    </border>
    <border>
      <left/>
      <right/>
      <top/>
      <bottom style="thick">
        <color theme="7"/>
      </bottom>
      <diagonal/>
    </border>
    <border>
      <left/>
      <right style="thick">
        <color theme="7"/>
      </right>
      <top/>
      <bottom style="thick">
        <color theme="7"/>
      </bottom>
      <diagonal/>
    </border>
    <border>
      <left/>
      <right style="medium">
        <color theme="0" tint="-0.14999847407452621"/>
      </right>
      <top/>
      <bottom style="medium">
        <color theme="0" tint="-0.14996795556505021"/>
      </bottom>
      <diagonal/>
    </border>
    <border>
      <left style="medium">
        <color theme="0" tint="-0.14990691854609822"/>
      </left>
      <right style="medium">
        <color theme="0" tint="-0.14990691854609822"/>
      </right>
      <top/>
      <bottom/>
      <diagonal/>
    </border>
    <border>
      <left/>
      <right style="medium">
        <color theme="0" tint="-0.14990691854609822"/>
      </right>
      <top/>
      <bottom/>
      <diagonal/>
    </border>
    <border>
      <left/>
      <right/>
      <top style="medium">
        <color theme="0" tint="-0.1498764000366222"/>
      </top>
      <bottom/>
      <diagonal/>
    </border>
    <border>
      <left style="medium">
        <color theme="0" tint="-0.14990691854609822"/>
      </left>
      <right style="medium">
        <color theme="0" tint="-0.14990691854609822"/>
      </right>
      <top style="medium">
        <color theme="0" tint="-0.1498764000366222"/>
      </top>
      <bottom/>
      <diagonal/>
    </border>
    <border>
      <left style="medium">
        <color theme="0" tint="-0.14990691854609822"/>
      </left>
      <right style="medium">
        <color theme="0" tint="-0.1498764000366222"/>
      </right>
      <top style="medium">
        <color theme="0" tint="-0.1498764000366222"/>
      </top>
      <bottom/>
      <diagonal/>
    </border>
    <border>
      <left style="medium">
        <color theme="0" tint="-0.14990691854609822"/>
      </left>
      <right style="medium">
        <color theme="0" tint="-0.1498764000366222"/>
      </right>
      <top/>
      <bottom/>
      <diagonal/>
    </border>
    <border>
      <left/>
      <right style="medium">
        <color theme="0" tint="-0.14990691854609822"/>
      </right>
      <top/>
      <bottom style="medium">
        <color theme="0" tint="-0.1498764000366222"/>
      </bottom>
      <diagonal/>
    </border>
    <border>
      <left/>
      <right/>
      <top/>
      <bottom style="medium">
        <color theme="0" tint="-0.1498764000366222"/>
      </bottom>
      <diagonal/>
    </border>
    <border>
      <left style="medium">
        <color theme="0" tint="-0.14990691854609822"/>
      </left>
      <right style="medium">
        <color theme="0" tint="-0.14990691854609822"/>
      </right>
      <top/>
      <bottom style="medium">
        <color theme="0" tint="-0.1498764000366222"/>
      </bottom>
      <diagonal/>
    </border>
    <border>
      <left style="medium">
        <color theme="0" tint="-0.14990691854609822"/>
      </left>
      <right style="medium">
        <color theme="0" tint="-0.1498764000366222"/>
      </right>
      <top/>
      <bottom style="medium">
        <color theme="0" tint="-0.1498764000366222"/>
      </bottom>
      <diagonal/>
    </border>
    <border>
      <left/>
      <right style="medium">
        <color theme="0" tint="-0.14990691854609822"/>
      </right>
      <top style="medium">
        <color theme="0" tint="-0.1498764000366222"/>
      </top>
      <bottom/>
      <diagonal/>
    </border>
    <border>
      <left style="medium">
        <color theme="0" tint="-0.1498458815271462"/>
      </left>
      <right/>
      <top style="medium">
        <color theme="0" tint="-0.1498458815271462"/>
      </top>
      <bottom/>
      <diagonal/>
    </border>
    <border>
      <left/>
      <right/>
      <top style="medium">
        <color theme="0" tint="-0.1498458815271462"/>
      </top>
      <bottom/>
      <diagonal/>
    </border>
    <border>
      <left/>
      <right style="medium">
        <color theme="0" tint="-0.1498458815271462"/>
      </right>
      <top style="medium">
        <color theme="0" tint="-0.1498458815271462"/>
      </top>
      <bottom/>
      <diagonal/>
    </border>
    <border>
      <left style="medium">
        <color theme="0" tint="-0.1498458815271462"/>
      </left>
      <right/>
      <top/>
      <bottom/>
      <diagonal/>
    </border>
    <border>
      <left/>
      <right style="medium">
        <color theme="0" tint="-0.1498458815271462"/>
      </right>
      <top/>
      <bottom/>
      <diagonal/>
    </border>
    <border>
      <left style="medium">
        <color theme="0" tint="-0.14996795556505021"/>
      </left>
      <right style="medium">
        <color theme="0" tint="-0.14996795556505021"/>
      </right>
      <top style="medium">
        <color theme="0" tint="-0.14996795556505021"/>
      </top>
      <bottom style="medium">
        <color theme="0" tint="-0.14996795556505021"/>
      </bottom>
      <diagonal/>
    </border>
    <border>
      <left style="medium">
        <color theme="0" tint="-0.14999847407452621"/>
      </left>
      <right/>
      <top style="medium">
        <color theme="0" tint="-0.14999847407452621"/>
      </top>
      <bottom style="medium">
        <color theme="0" tint="-0.14996795556505021"/>
      </bottom>
      <diagonal/>
    </border>
    <border>
      <left/>
      <right/>
      <top style="medium">
        <color theme="0" tint="-0.14999847407452621"/>
      </top>
      <bottom style="medium">
        <color theme="0" tint="-0.14996795556505021"/>
      </bottom>
      <diagonal/>
    </border>
    <border>
      <left/>
      <right style="medium">
        <color theme="0" tint="-0.14999847407452621"/>
      </right>
      <top style="medium">
        <color theme="0" tint="-0.14999847407452621"/>
      </top>
      <bottom style="medium">
        <color theme="0" tint="-0.14996795556505021"/>
      </bottom>
      <diagonal/>
    </border>
    <border>
      <left style="medium">
        <color theme="0" tint="-0.14990691854609822"/>
      </left>
      <right/>
      <top style="medium">
        <color theme="0" tint="-0.14993743705557422"/>
      </top>
      <bottom/>
      <diagonal/>
    </border>
    <border>
      <left style="medium">
        <color theme="0" tint="-0.14990691854609822"/>
      </left>
      <right/>
      <top/>
      <bottom style="medium">
        <color theme="0" tint="-0.14999847407452621"/>
      </bottom>
      <diagonal/>
    </border>
    <border>
      <left style="medium">
        <color rgb="FFD9D9D9"/>
      </left>
      <right/>
      <top style="thin">
        <color rgb="FFD9D9D9"/>
      </top>
      <bottom style="thin">
        <color rgb="FFD9D9D9"/>
      </bottom>
      <diagonal/>
    </border>
    <border>
      <left style="medium">
        <color rgb="FFD9D9D9"/>
      </left>
      <right/>
      <top/>
      <bottom style="medium">
        <color rgb="FFD9D9D9"/>
      </bottom>
      <diagonal/>
    </border>
    <border>
      <left/>
      <right/>
      <top/>
      <bottom style="medium">
        <color rgb="FFD9D9D9"/>
      </bottom>
      <diagonal/>
    </border>
    <border>
      <left/>
      <right style="medium">
        <color rgb="FFD9D9D9"/>
      </right>
      <top/>
      <bottom style="medium">
        <color rgb="FFD9D9D9"/>
      </bottom>
      <diagonal/>
    </border>
    <border>
      <left style="medium">
        <color theme="0" tint="-0.14996795556505021"/>
      </left>
      <right style="thin">
        <color theme="0" tint="-0.14999847407452621"/>
      </right>
      <top style="medium">
        <color theme="0" tint="-0.14996795556505021"/>
      </top>
      <bottom style="medium">
        <color theme="0" tint="-0.14996795556505021"/>
      </bottom>
      <diagonal/>
    </border>
    <border>
      <left/>
      <right style="thin">
        <color theme="0" tint="-0.14999847407452621"/>
      </right>
      <top/>
      <bottom/>
      <diagonal/>
    </border>
    <border>
      <left style="medium">
        <color theme="0" tint="-0.14999847407452621"/>
      </left>
      <right/>
      <top style="medium">
        <color theme="0" tint="-0.14996795556505021"/>
      </top>
      <bottom style="thin">
        <color theme="0" tint="-0.14996795556505021"/>
      </bottom>
      <diagonal/>
    </border>
    <border>
      <left/>
      <right/>
      <top style="medium">
        <color theme="0" tint="-0.14996795556505021"/>
      </top>
      <bottom style="thin">
        <color theme="0" tint="-0.14996795556505021"/>
      </bottom>
      <diagonal/>
    </border>
    <border>
      <left/>
      <right style="medium">
        <color theme="0" tint="-0.14996795556505021"/>
      </right>
      <top style="medium">
        <color theme="0" tint="-0.14996795556505021"/>
      </top>
      <bottom style="thin">
        <color theme="0" tint="-0.14996795556505021"/>
      </bottom>
      <diagonal/>
    </border>
    <border>
      <left/>
      <right style="medium">
        <color theme="0" tint="-0.14996795556505021"/>
      </right>
      <top style="thin">
        <color theme="0" tint="-0.14996795556505021"/>
      </top>
      <bottom style="thin">
        <color theme="0" tint="-0.14996795556505021"/>
      </bottom>
      <diagonal/>
    </border>
    <border>
      <left style="medium">
        <color theme="0" tint="-0.14999847407452621"/>
      </left>
      <right/>
      <top style="thin">
        <color theme="0" tint="-0.14996795556505021"/>
      </top>
      <bottom style="medium">
        <color theme="0" tint="-0.14996795556505021"/>
      </bottom>
      <diagonal/>
    </border>
    <border>
      <left/>
      <right/>
      <top style="thin">
        <color theme="0" tint="-0.14996795556505021"/>
      </top>
      <bottom style="medium">
        <color theme="0" tint="-0.14996795556505021"/>
      </bottom>
      <diagonal/>
    </border>
    <border>
      <left/>
      <right style="medium">
        <color theme="0" tint="-0.14996795556505021"/>
      </right>
      <top style="thin">
        <color theme="0" tint="-0.14996795556505021"/>
      </top>
      <bottom style="medium">
        <color theme="0" tint="-0.14996795556505021"/>
      </bottom>
      <diagonal/>
    </border>
    <border>
      <left style="medium">
        <color theme="0" tint="-0.14999847407452621"/>
      </left>
      <right/>
      <top style="medium">
        <color theme="0" tint="-0.14999847407452621"/>
      </top>
      <bottom style="medium">
        <color theme="0" tint="-0.14999847407452621"/>
      </bottom>
      <diagonal/>
    </border>
    <border>
      <left/>
      <right/>
      <top style="medium">
        <color theme="0" tint="-0.14999847407452621"/>
      </top>
      <bottom style="medium">
        <color theme="0" tint="-0.14999847407452621"/>
      </bottom>
      <diagonal/>
    </border>
    <border>
      <left/>
      <right style="medium">
        <color theme="0" tint="-0.14999847407452621"/>
      </right>
      <top style="medium">
        <color theme="0" tint="-0.14999847407452621"/>
      </top>
      <bottom style="medium">
        <color theme="0" tint="-0.14999847407452621"/>
      </bottom>
      <diagonal/>
    </border>
    <border>
      <left/>
      <right style="medium">
        <color theme="0" tint="-0.14999847407452621"/>
      </right>
      <top/>
      <bottom style="medium">
        <color theme="0" tint="-0.14999847407452621"/>
      </bottom>
      <diagonal/>
    </border>
    <border>
      <left style="medium">
        <color theme="0" tint="-0.14999847407452621"/>
      </left>
      <right/>
      <top style="thin">
        <color theme="0" tint="-0.14999847407452621"/>
      </top>
      <bottom style="thin">
        <color theme="0" tint="-0.14999847407452621"/>
      </bottom>
      <diagonal/>
    </border>
    <border>
      <left/>
      <right/>
      <top style="thin">
        <color theme="0" tint="-0.14999847407452621"/>
      </top>
      <bottom style="thin">
        <color theme="0" tint="-0.14999847407452621"/>
      </bottom>
      <diagonal/>
    </border>
    <border>
      <left/>
      <right style="medium">
        <color theme="0" tint="-0.14999847407452621"/>
      </right>
      <top style="thin">
        <color theme="0" tint="-0.14999847407452621"/>
      </top>
      <bottom style="thin">
        <color theme="0" tint="-0.14999847407452621"/>
      </bottom>
      <diagonal/>
    </border>
    <border>
      <left/>
      <right/>
      <top style="medium">
        <color theme="0" tint="-0.14996795556505021"/>
      </top>
      <bottom/>
      <diagonal/>
    </border>
    <border>
      <left style="medium">
        <color theme="0" tint="-0.14996795556505021"/>
      </left>
      <right/>
      <top/>
      <bottom style="medium">
        <color theme="0" tint="-0.14999847407452621"/>
      </bottom>
      <diagonal/>
    </border>
  </borders>
  <cellStyleXfs count="12">
    <xf numFmtId="0" fontId="0" fillId="0" borderId="0"/>
    <xf numFmtId="0" fontId="3" fillId="0" borderId="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6" fillId="0" borderId="0"/>
    <xf numFmtId="0" fontId="33" fillId="0" borderId="0" applyNumberFormat="0" applyFill="0" applyBorder="0" applyAlignment="0" applyProtection="0"/>
    <xf numFmtId="9" fontId="3" fillId="0" borderId="0" applyFont="0" applyFill="0" applyBorder="0" applyAlignment="0" applyProtection="0"/>
    <xf numFmtId="0" fontId="42" fillId="0" borderId="0"/>
    <xf numFmtId="0" fontId="16" fillId="0" borderId="0"/>
    <xf numFmtId="0" fontId="2" fillId="0" borderId="0"/>
    <xf numFmtId="0" fontId="44" fillId="0" borderId="0"/>
  </cellStyleXfs>
  <cellXfs count="442">
    <xf numFmtId="0" fontId="0" fillId="0" borderId="0" xfId="0"/>
    <xf numFmtId="0" fontId="5" fillId="2" borderId="0" xfId="1" applyFont="1" applyFill="1"/>
    <xf numFmtId="0" fontId="5" fillId="0" borderId="0" xfId="1" applyFont="1"/>
    <xf numFmtId="0" fontId="3" fillId="2" borderId="0" xfId="1" applyFill="1"/>
    <xf numFmtId="0" fontId="3" fillId="0" borderId="0" xfId="1"/>
    <xf numFmtId="165" fontId="6" fillId="2" borderId="0" xfId="2" applyNumberFormat="1" applyFont="1" applyFill="1" applyBorder="1" applyAlignment="1" applyProtection="1">
      <alignment horizontal="center" vertical="center" wrapText="1"/>
    </xf>
    <xf numFmtId="0" fontId="3" fillId="2" borderId="0" xfId="1" applyFill="1" applyAlignment="1">
      <alignment vertical="center"/>
    </xf>
    <xf numFmtId="165" fontId="6" fillId="2" borderId="0" xfId="2" applyNumberFormat="1" applyFont="1" applyFill="1" applyBorder="1" applyAlignment="1" applyProtection="1">
      <alignment horizontal="center"/>
    </xf>
    <xf numFmtId="0" fontId="3" fillId="0" borderId="0" xfId="1" applyAlignment="1">
      <alignment vertical="center"/>
    </xf>
    <xf numFmtId="165" fontId="0" fillId="2" borderId="0" xfId="2" applyNumberFormat="1" applyFont="1" applyFill="1" applyBorder="1" applyAlignment="1" applyProtection="1">
      <alignment horizontal="right" indent="2"/>
    </xf>
    <xf numFmtId="0" fontId="4" fillId="5" borderId="7" xfId="1" applyFont="1" applyFill="1" applyBorder="1" applyAlignment="1">
      <alignment horizontal="left" vertical="center" indent="1"/>
    </xf>
    <xf numFmtId="167" fontId="3" fillId="2" borderId="0" xfId="1" applyNumberFormat="1" applyFill="1" applyAlignment="1">
      <alignment horizontal="right" indent="2"/>
    </xf>
    <xf numFmtId="0" fontId="3" fillId="2" borderId="10" xfId="1" applyFill="1" applyBorder="1" applyAlignment="1">
      <alignment horizontal="left" indent="1"/>
    </xf>
    <xf numFmtId="166" fontId="0" fillId="2" borderId="15" xfId="3" applyNumberFormat="1" applyFont="1" applyFill="1" applyBorder="1" applyAlignment="1" applyProtection="1">
      <alignment horizontal="right" indent="2"/>
    </xf>
    <xf numFmtId="0" fontId="10" fillId="2" borderId="10" xfId="1" applyFont="1" applyFill="1" applyBorder="1" applyAlignment="1">
      <alignment horizontal="left" indent="1"/>
    </xf>
    <xf numFmtId="166" fontId="10" fillId="2" borderId="15" xfId="3" applyNumberFormat="1" applyFont="1" applyFill="1" applyBorder="1" applyAlignment="1" applyProtection="1">
      <alignment horizontal="right" indent="2"/>
    </xf>
    <xf numFmtId="165" fontId="3" fillId="2" borderId="0" xfId="1" applyNumberFormat="1" applyFill="1" applyAlignment="1">
      <alignment horizontal="right" indent="2"/>
    </xf>
    <xf numFmtId="164" fontId="0" fillId="5" borderId="14" xfId="2" applyNumberFormat="1" applyFont="1" applyFill="1" applyBorder="1" applyAlignment="1" applyProtection="1">
      <alignment horizontal="right" vertical="center" indent="2"/>
    </xf>
    <xf numFmtId="167" fontId="3" fillId="2" borderId="0" xfId="1" applyNumberFormat="1" applyFill="1" applyAlignment="1">
      <alignment horizontal="right" vertical="center" indent="2"/>
    </xf>
    <xf numFmtId="0" fontId="4" fillId="2" borderId="10" xfId="1" applyFont="1" applyFill="1" applyBorder="1" applyAlignment="1">
      <alignment horizontal="left" indent="1"/>
    </xf>
    <xf numFmtId="166" fontId="4" fillId="2" borderId="15" xfId="3" applyNumberFormat="1" applyFont="1" applyFill="1" applyBorder="1" applyAlignment="1" applyProtection="1">
      <alignment horizontal="right" indent="2"/>
    </xf>
    <xf numFmtId="0" fontId="4" fillId="7" borderId="10" xfId="1" applyFont="1" applyFill="1" applyBorder="1" applyAlignment="1">
      <alignment horizontal="left" vertical="center" indent="1"/>
    </xf>
    <xf numFmtId="0" fontId="3" fillId="2" borderId="0" xfId="1" applyFill="1" applyAlignment="1">
      <alignment horizontal="left" indent="1"/>
    </xf>
    <xf numFmtId="167" fontId="4" fillId="2" borderId="0" xfId="1" applyNumberFormat="1" applyFont="1" applyFill="1" applyAlignment="1">
      <alignment horizontal="right" indent="2"/>
    </xf>
    <xf numFmtId="165" fontId="0" fillId="2" borderId="0" xfId="2" applyNumberFormat="1" applyFont="1" applyFill="1" applyBorder="1" applyAlignment="1" applyProtection="1">
      <alignment horizontal="right" vertical="center" indent="2"/>
    </xf>
    <xf numFmtId="9" fontId="9" fillId="2" borderId="0" xfId="2" applyFont="1" applyFill="1" applyBorder="1" applyAlignment="1" applyProtection="1">
      <alignment horizontal="center"/>
    </xf>
    <xf numFmtId="0" fontId="3" fillId="2" borderId="0" xfId="1" applyFill="1" applyAlignment="1">
      <alignment vertical="top"/>
    </xf>
    <xf numFmtId="0" fontId="3" fillId="0" borderId="0" xfId="1" applyAlignment="1">
      <alignment vertical="top"/>
    </xf>
    <xf numFmtId="1" fontId="3" fillId="2" borderId="0" xfId="1" applyNumberFormat="1" applyFill="1"/>
    <xf numFmtId="164" fontId="0" fillId="2" borderId="0" xfId="2" applyNumberFormat="1" applyFont="1" applyFill="1" applyBorder="1" applyProtection="1"/>
    <xf numFmtId="165" fontId="0" fillId="2" borderId="0" xfId="2" applyNumberFormat="1" applyFont="1" applyFill="1" applyBorder="1" applyProtection="1"/>
    <xf numFmtId="9" fontId="13" fillId="2" borderId="0" xfId="2" applyFont="1" applyFill="1" applyBorder="1" applyProtection="1"/>
    <xf numFmtId="0" fontId="6" fillId="4" borderId="20" xfId="1" applyFont="1" applyFill="1" applyBorder="1" applyAlignment="1">
      <alignment horizontal="center" vertical="center"/>
    </xf>
    <xf numFmtId="0" fontId="6" fillId="4" borderId="22" xfId="1" applyFont="1" applyFill="1" applyBorder="1" applyAlignment="1">
      <alignment vertical="center"/>
    </xf>
    <xf numFmtId="0" fontId="3" fillId="2" borderId="24" xfId="1" applyFill="1" applyBorder="1" applyAlignment="1">
      <alignment horizontal="left" indent="1"/>
    </xf>
    <xf numFmtId="1" fontId="3" fillId="2" borderId="24" xfId="1" applyNumberFormat="1" applyFill="1" applyBorder="1" applyAlignment="1">
      <alignment horizontal="left" indent="1"/>
    </xf>
    <xf numFmtId="164" fontId="3" fillId="2" borderId="24" xfId="1" applyNumberFormat="1" applyFill="1" applyBorder="1" applyAlignment="1">
      <alignment horizontal="left" indent="1"/>
    </xf>
    <xf numFmtId="0" fontId="4" fillId="5" borderId="1" xfId="1" applyFont="1" applyFill="1" applyBorder="1" applyAlignment="1">
      <alignment horizontal="left" vertical="center" indent="1"/>
    </xf>
    <xf numFmtId="166" fontId="0" fillId="5" borderId="0" xfId="3" applyNumberFormat="1" applyFont="1" applyFill="1" applyBorder="1" applyProtection="1"/>
    <xf numFmtId="164" fontId="0" fillId="5" borderId="25" xfId="2" applyNumberFormat="1" applyFont="1" applyFill="1" applyBorder="1" applyProtection="1"/>
    <xf numFmtId="0" fontId="3" fillId="2" borderId="26" xfId="1" applyFill="1" applyBorder="1" applyAlignment="1">
      <alignment horizontal="left" indent="1"/>
    </xf>
    <xf numFmtId="166" fontId="0" fillId="2" borderId="27" xfId="3" applyNumberFormat="1" applyFont="1" applyFill="1" applyBorder="1" applyAlignment="1" applyProtection="1">
      <alignment horizontal="right" indent="2"/>
    </xf>
    <xf numFmtId="164" fontId="0" fillId="2" borderId="28" xfId="2" applyNumberFormat="1" applyFont="1" applyFill="1" applyBorder="1" applyAlignment="1" applyProtection="1">
      <alignment horizontal="right" indent="2"/>
    </xf>
    <xf numFmtId="164" fontId="0" fillId="2" borderId="11" xfId="2" applyNumberFormat="1" applyFont="1" applyFill="1" applyBorder="1" applyAlignment="1" applyProtection="1">
      <alignment horizontal="right" indent="2"/>
    </xf>
    <xf numFmtId="164" fontId="10" fillId="2" borderId="11" xfId="2" applyNumberFormat="1" applyFont="1" applyFill="1" applyBorder="1" applyAlignment="1" applyProtection="1">
      <alignment horizontal="right" indent="2"/>
    </xf>
    <xf numFmtId="164" fontId="4" fillId="2" borderId="11" xfId="2" applyNumberFormat="1" applyFont="1" applyFill="1" applyBorder="1" applyAlignment="1" applyProtection="1">
      <alignment horizontal="right" indent="2"/>
    </xf>
    <xf numFmtId="166" fontId="0" fillId="2" borderId="24" xfId="3" applyNumberFormat="1" applyFont="1" applyFill="1" applyBorder="1" applyAlignment="1" applyProtection="1">
      <alignment horizontal="left" indent="1"/>
    </xf>
    <xf numFmtId="166" fontId="0" fillId="5" borderId="0" xfId="3" applyNumberFormat="1" applyFont="1" applyFill="1" applyBorder="1" applyAlignment="1" applyProtection="1">
      <alignment horizontal="right" vertical="center" indent="2"/>
    </xf>
    <xf numFmtId="164" fontId="0" fillId="5" borderId="25" xfId="2" applyNumberFormat="1" applyFont="1" applyFill="1" applyBorder="1" applyAlignment="1" applyProtection="1">
      <alignment horizontal="right" vertical="center" indent="2"/>
    </xf>
    <xf numFmtId="1" fontId="3" fillId="2" borderId="0" xfId="1" applyNumberFormat="1" applyFill="1" applyAlignment="1">
      <alignment vertical="center"/>
    </xf>
    <xf numFmtId="164" fontId="0" fillId="2" borderId="0" xfId="2" applyNumberFormat="1" applyFont="1" applyFill="1" applyBorder="1" applyAlignment="1" applyProtection="1">
      <alignment vertical="center"/>
    </xf>
    <xf numFmtId="165" fontId="0" fillId="2" borderId="0" xfId="2" applyNumberFormat="1" applyFont="1" applyFill="1" applyBorder="1" applyAlignment="1" applyProtection="1">
      <alignment vertical="center"/>
    </xf>
    <xf numFmtId="9" fontId="13" fillId="2" borderId="0" xfId="2" applyFont="1" applyFill="1" applyBorder="1" applyAlignment="1" applyProtection="1">
      <alignment vertical="center"/>
    </xf>
    <xf numFmtId="0" fontId="4" fillId="2" borderId="17" xfId="1" applyFont="1" applyFill="1" applyBorder="1" applyAlignment="1">
      <alignment horizontal="left" indent="1"/>
    </xf>
    <xf numFmtId="166" fontId="4" fillId="2" borderId="29" xfId="3" applyNumberFormat="1" applyFont="1" applyFill="1" applyBorder="1" applyAlignment="1" applyProtection="1">
      <alignment horizontal="right" indent="2"/>
    </xf>
    <xf numFmtId="164" fontId="4" fillId="2" borderId="18" xfId="2" applyNumberFormat="1" applyFont="1" applyFill="1" applyBorder="1" applyAlignment="1" applyProtection="1">
      <alignment horizontal="right" indent="2"/>
    </xf>
    <xf numFmtId="0" fontId="10" fillId="2" borderId="26" xfId="1" applyFont="1" applyFill="1" applyBorder="1" applyAlignment="1">
      <alignment horizontal="left" indent="1"/>
    </xf>
    <xf numFmtId="166" fontId="10" fillId="2" borderId="27" xfId="3" applyNumberFormat="1" applyFont="1" applyFill="1" applyBorder="1" applyAlignment="1" applyProtection="1">
      <alignment horizontal="right" indent="2"/>
    </xf>
    <xf numFmtId="164" fontId="10" fillId="2" borderId="28" xfId="2" applyNumberFormat="1" applyFont="1" applyFill="1" applyBorder="1" applyAlignment="1" applyProtection="1">
      <alignment horizontal="right" indent="2"/>
    </xf>
    <xf numFmtId="0" fontId="14" fillId="2" borderId="10" xfId="1" applyFont="1" applyFill="1" applyBorder="1" applyAlignment="1">
      <alignment horizontal="left" indent="1"/>
    </xf>
    <xf numFmtId="1" fontId="3" fillId="0" borderId="0" xfId="1" applyNumberFormat="1"/>
    <xf numFmtId="164" fontId="0" fillId="0" borderId="0" xfId="2" applyNumberFormat="1" applyFont="1" applyBorder="1" applyProtection="1"/>
    <xf numFmtId="165" fontId="0" fillId="0" borderId="0" xfId="2" applyNumberFormat="1" applyFont="1" applyBorder="1" applyProtection="1"/>
    <xf numFmtId="9" fontId="13" fillId="0" borderId="0" xfId="2" applyFont="1" applyFill="1" applyBorder="1" applyProtection="1"/>
    <xf numFmtId="0" fontId="3" fillId="2" borderId="30" xfId="1" applyFill="1" applyBorder="1"/>
    <xf numFmtId="0" fontId="3" fillId="2" borderId="31" xfId="1" applyFill="1" applyBorder="1"/>
    <xf numFmtId="9" fontId="13" fillId="7" borderId="0" xfId="2" applyFont="1" applyFill="1" applyBorder="1" applyProtection="1"/>
    <xf numFmtId="0" fontId="0" fillId="2" borderId="32" xfId="0" applyFill="1" applyBorder="1"/>
    <xf numFmtId="0" fontId="0" fillId="2" borderId="33" xfId="0" applyFill="1" applyBorder="1"/>
    <xf numFmtId="0" fontId="0" fillId="2" borderId="34" xfId="0" applyFill="1" applyBorder="1"/>
    <xf numFmtId="0" fontId="0" fillId="2" borderId="0" xfId="0" applyFill="1"/>
    <xf numFmtId="0" fontId="17" fillId="2" borderId="0" xfId="0" applyFont="1" applyFill="1"/>
    <xf numFmtId="0" fontId="17" fillId="2" borderId="0" xfId="0" applyFont="1" applyFill="1" applyAlignment="1">
      <alignment wrapText="1"/>
    </xf>
    <xf numFmtId="0" fontId="0" fillId="2" borderId="35" xfId="0" applyFill="1" applyBorder="1"/>
    <xf numFmtId="0" fontId="0" fillId="2" borderId="36" xfId="0" applyFill="1" applyBorder="1"/>
    <xf numFmtId="0" fontId="0" fillId="2" borderId="37" xfId="0" applyFill="1" applyBorder="1"/>
    <xf numFmtId="0" fontId="0" fillId="2" borderId="38" xfId="0" applyFill="1" applyBorder="1"/>
    <xf numFmtId="0" fontId="0" fillId="2" borderId="39" xfId="0" applyFill="1" applyBorder="1"/>
    <xf numFmtId="0" fontId="22" fillId="2" borderId="0" xfId="0" applyFont="1" applyFill="1" applyAlignment="1">
      <alignment horizontal="left" vertical="center"/>
    </xf>
    <xf numFmtId="0" fontId="0" fillId="2" borderId="35" xfId="0" applyFill="1" applyBorder="1" applyAlignment="1">
      <alignment horizontal="left" vertical="top" wrapText="1" indent="1"/>
    </xf>
    <xf numFmtId="0" fontId="0" fillId="2" borderId="37" xfId="0" applyFill="1" applyBorder="1" applyAlignment="1">
      <alignment horizontal="left" vertical="top" wrapText="1" indent="1"/>
    </xf>
    <xf numFmtId="0" fontId="15" fillId="3" borderId="2" xfId="0" applyFont="1" applyFill="1" applyBorder="1" applyAlignment="1" applyProtection="1">
      <alignment horizontal="center" vertical="center" wrapText="1"/>
      <protection locked="0"/>
    </xf>
    <xf numFmtId="0" fontId="15" fillId="3" borderId="40" xfId="0" applyFont="1" applyFill="1" applyBorder="1" applyAlignment="1" applyProtection="1">
      <alignment horizontal="center" vertical="center" wrapText="1"/>
      <protection locked="0"/>
    </xf>
    <xf numFmtId="166" fontId="15" fillId="4" borderId="40" xfId="4" applyNumberFormat="1" applyFont="1" applyFill="1" applyBorder="1" applyAlignment="1" applyProtection="1">
      <alignment horizontal="center" vertical="center" wrapText="1"/>
      <protection locked="0"/>
    </xf>
    <xf numFmtId="0" fontId="15" fillId="4" borderId="40" xfId="0" applyFont="1" applyFill="1" applyBorder="1" applyAlignment="1" applyProtection="1">
      <alignment horizontal="center" vertical="center" wrapText="1"/>
      <protection locked="0"/>
    </xf>
    <xf numFmtId="0" fontId="15" fillId="3" borderId="41" xfId="0" applyFont="1" applyFill="1" applyBorder="1" applyAlignment="1" applyProtection="1">
      <alignment horizontal="center" vertical="center" wrapText="1"/>
      <protection locked="0"/>
    </xf>
    <xf numFmtId="0" fontId="20" fillId="3" borderId="40" xfId="0" applyFont="1" applyFill="1" applyBorder="1" applyAlignment="1">
      <alignment horizontal="left" vertical="center" wrapText="1" indent="1"/>
    </xf>
    <xf numFmtId="0" fontId="17" fillId="2" borderId="0" xfId="0" applyFont="1" applyFill="1" applyAlignment="1">
      <alignment horizontal="left" vertical="center"/>
    </xf>
    <xf numFmtId="0" fontId="23" fillId="2" borderId="40" xfId="0" applyFont="1" applyFill="1" applyBorder="1" applyAlignment="1">
      <alignment horizontal="left" vertical="center" wrapText="1" indent="1"/>
    </xf>
    <xf numFmtId="0" fontId="17" fillId="2" borderId="0" xfId="0" applyFont="1" applyFill="1" applyAlignment="1">
      <alignment vertical="center"/>
    </xf>
    <xf numFmtId="0" fontId="23" fillId="2" borderId="40" xfId="0" applyFont="1" applyFill="1" applyBorder="1" applyAlignment="1">
      <alignment horizontal="left" vertical="top" wrapText="1" indent="1"/>
    </xf>
    <xf numFmtId="0" fontId="24" fillId="2" borderId="40" xfId="0" applyFont="1" applyFill="1" applyBorder="1" applyAlignment="1">
      <alignment horizontal="left" vertical="top" wrapText="1" indent="1"/>
    </xf>
    <xf numFmtId="0" fontId="0" fillId="2" borderId="40" xfId="0" applyFill="1" applyBorder="1" applyAlignment="1">
      <alignment horizontal="left" vertical="top" wrapText="1" indent="1"/>
    </xf>
    <xf numFmtId="0" fontId="0" fillId="2" borderId="40" xfId="0" applyFill="1" applyBorder="1" applyAlignment="1">
      <alignment horizontal="left" vertical="top" wrapText="1" indent="2"/>
    </xf>
    <xf numFmtId="0" fontId="4" fillId="2" borderId="40" xfId="0" applyFont="1" applyFill="1" applyBorder="1" applyAlignment="1">
      <alignment horizontal="left" vertical="top" wrapText="1" indent="1"/>
    </xf>
    <xf numFmtId="0" fontId="25" fillId="2" borderId="40" xfId="0" applyFont="1" applyFill="1" applyBorder="1" applyAlignment="1">
      <alignment horizontal="left" vertical="top" wrapText="1" indent="1"/>
    </xf>
    <xf numFmtId="0" fontId="0" fillId="2" borderId="0" xfId="0" applyFill="1" applyAlignment="1">
      <alignment vertical="center"/>
    </xf>
    <xf numFmtId="0" fontId="6" fillId="4" borderId="19" xfId="1" applyFont="1" applyFill="1" applyBorder="1" applyAlignment="1">
      <alignment horizontal="center" vertical="center"/>
    </xf>
    <xf numFmtId="0" fontId="3" fillId="2" borderId="0" xfId="1" applyFill="1" applyAlignment="1">
      <alignment horizontal="center"/>
    </xf>
    <xf numFmtId="0" fontId="3" fillId="2" borderId="0" xfId="1" quotePrefix="1" applyFill="1"/>
    <xf numFmtId="0" fontId="26" fillId="2" borderId="0" xfId="1" applyFont="1" applyFill="1" applyAlignment="1">
      <alignment horizontal="left" vertical="top"/>
    </xf>
    <xf numFmtId="0" fontId="3" fillId="2" borderId="15" xfId="1" applyFill="1" applyBorder="1" applyAlignment="1">
      <alignment horizontal="left" indent="1"/>
    </xf>
    <xf numFmtId="0" fontId="10" fillId="2" borderId="15" xfId="1" applyFont="1" applyFill="1" applyBorder="1" applyAlignment="1">
      <alignment horizontal="left" indent="1"/>
    </xf>
    <xf numFmtId="0" fontId="4" fillId="2" borderId="15" xfId="1" applyFont="1" applyFill="1" applyBorder="1" applyAlignment="1">
      <alignment horizontal="left" indent="1"/>
    </xf>
    <xf numFmtId="0" fontId="4" fillId="7" borderId="15" xfId="1" applyFont="1" applyFill="1" applyBorder="1" applyAlignment="1">
      <alignment horizontal="left" vertical="center" indent="1"/>
    </xf>
    <xf numFmtId="0" fontId="6" fillId="4" borderId="23" xfId="1" applyFont="1" applyFill="1" applyBorder="1" applyAlignment="1">
      <alignment vertical="center"/>
    </xf>
    <xf numFmtId="0" fontId="4" fillId="5" borderId="0" xfId="1" applyFont="1" applyFill="1" applyAlignment="1">
      <alignment horizontal="left" vertical="center" indent="1"/>
    </xf>
    <xf numFmtId="0" fontId="3" fillId="2" borderId="27" xfId="1" applyFill="1" applyBorder="1" applyAlignment="1">
      <alignment horizontal="left" indent="1"/>
    </xf>
    <xf numFmtId="0" fontId="10" fillId="2" borderId="27" xfId="1" applyFont="1" applyFill="1" applyBorder="1" applyAlignment="1">
      <alignment horizontal="left" indent="1"/>
    </xf>
    <xf numFmtId="0" fontId="4" fillId="2" borderId="29" xfId="1" applyFont="1" applyFill="1" applyBorder="1" applyAlignment="1">
      <alignment horizontal="left" indent="1"/>
    </xf>
    <xf numFmtId="0" fontId="3" fillId="2" borderId="27" xfId="1" applyFill="1" applyBorder="1" applyAlignment="1">
      <alignment horizontal="left" wrapText="1" indent="1"/>
    </xf>
    <xf numFmtId="0" fontId="14" fillId="2" borderId="15" xfId="1" applyFont="1" applyFill="1" applyBorder="1" applyAlignment="1">
      <alignment horizontal="left" indent="1"/>
    </xf>
    <xf numFmtId="164" fontId="0" fillId="2" borderId="0" xfId="2" applyNumberFormat="1" applyFont="1" applyFill="1" applyBorder="1" applyAlignment="1" applyProtection="1">
      <alignment horizontal="right" vertical="center" indent="2"/>
    </xf>
    <xf numFmtId="165" fontId="6" fillId="9" borderId="6" xfId="2" applyNumberFormat="1" applyFont="1" applyFill="1" applyBorder="1" applyAlignment="1" applyProtection="1">
      <alignment horizontal="center" vertical="center" wrapText="1"/>
    </xf>
    <xf numFmtId="165" fontId="6" fillId="9" borderId="9" xfId="2" applyNumberFormat="1" applyFont="1" applyFill="1" applyBorder="1" applyAlignment="1" applyProtection="1">
      <alignment horizontal="center" vertical="center"/>
    </xf>
    <xf numFmtId="0" fontId="26" fillId="2" borderId="0" xfId="1" applyFont="1" applyFill="1" applyAlignment="1">
      <alignment horizontal="left" vertical="center"/>
    </xf>
    <xf numFmtId="0" fontId="4" fillId="5" borderId="26" xfId="1" applyFont="1" applyFill="1" applyBorder="1" applyAlignment="1">
      <alignment horizontal="left" vertical="center" indent="1"/>
    </xf>
    <xf numFmtId="0" fontId="4" fillId="5" borderId="27" xfId="1" applyFont="1" applyFill="1" applyBorder="1" applyAlignment="1">
      <alignment horizontal="left" vertical="center" indent="1"/>
    </xf>
    <xf numFmtId="165" fontId="4" fillId="2" borderId="0" xfId="2" applyNumberFormat="1" applyFont="1" applyFill="1" applyBorder="1" applyAlignment="1" applyProtection="1">
      <alignment horizontal="right" vertical="center"/>
    </xf>
    <xf numFmtId="0" fontId="3" fillId="2" borderId="15" xfId="1" applyFill="1" applyBorder="1" applyAlignment="1">
      <alignment horizontal="left" vertical="center"/>
    </xf>
    <xf numFmtId="0" fontId="10" fillId="2" borderId="15" xfId="1" applyFont="1" applyFill="1" applyBorder="1" applyAlignment="1">
      <alignment horizontal="left" vertical="center"/>
    </xf>
    <xf numFmtId="0" fontId="4" fillId="2" borderId="16" xfId="1" applyFont="1" applyFill="1" applyBorder="1" applyAlignment="1">
      <alignment horizontal="left" vertical="center"/>
    </xf>
    <xf numFmtId="167" fontId="3" fillId="2" borderId="0" xfId="1" applyNumberFormat="1" applyFill="1" applyAlignment="1">
      <alignment horizontal="right"/>
    </xf>
    <xf numFmtId="165" fontId="3" fillId="2" borderId="0" xfId="1" applyNumberFormat="1" applyFill="1" applyAlignment="1">
      <alignment horizontal="right"/>
    </xf>
    <xf numFmtId="0" fontId="4" fillId="2" borderId="0" xfId="1" applyFont="1" applyFill="1" applyAlignment="1">
      <alignment horizontal="left" vertical="center"/>
    </xf>
    <xf numFmtId="0" fontId="4" fillId="7" borderId="15" xfId="1" applyFont="1" applyFill="1" applyBorder="1" applyAlignment="1">
      <alignment horizontal="left" vertical="center"/>
    </xf>
    <xf numFmtId="0" fontId="3" fillId="2" borderId="0" xfId="1" applyFill="1" applyAlignment="1">
      <alignment horizontal="left" vertical="center"/>
    </xf>
    <xf numFmtId="0" fontId="4" fillId="5" borderId="14" xfId="1" applyFont="1" applyFill="1" applyBorder="1" applyAlignment="1">
      <alignment horizontal="left" vertical="center"/>
    </xf>
    <xf numFmtId="166" fontId="0" fillId="2" borderId="0" xfId="3" applyNumberFormat="1" applyFont="1" applyFill="1" applyBorder="1" applyAlignment="1" applyProtection="1">
      <alignment horizontal="right" vertical="center"/>
    </xf>
    <xf numFmtId="166" fontId="4" fillId="2" borderId="0" xfId="3" applyNumberFormat="1" applyFont="1" applyFill="1" applyBorder="1" applyAlignment="1" applyProtection="1">
      <alignment horizontal="right" vertical="center"/>
    </xf>
    <xf numFmtId="166" fontId="0" fillId="5" borderId="14" xfId="3" applyNumberFormat="1" applyFont="1" applyFill="1" applyBorder="1" applyAlignment="1" applyProtection="1">
      <alignment horizontal="right" vertical="center"/>
    </xf>
    <xf numFmtId="166" fontId="0" fillId="7" borderId="15" xfId="3" applyNumberFormat="1" applyFont="1" applyFill="1" applyBorder="1" applyAlignment="1" applyProtection="1">
      <alignment horizontal="right" vertical="center"/>
    </xf>
    <xf numFmtId="1" fontId="0" fillId="5" borderId="14" xfId="3" applyNumberFormat="1" applyFont="1" applyFill="1" applyBorder="1" applyAlignment="1" applyProtection="1">
      <alignment horizontal="right" vertical="center"/>
    </xf>
    <xf numFmtId="165" fontId="0" fillId="2" borderId="0" xfId="2" applyNumberFormat="1" applyFont="1" applyFill="1" applyBorder="1" applyAlignment="1" applyProtection="1">
      <alignment horizontal="right" vertical="center" indent="5"/>
    </xf>
    <xf numFmtId="167" fontId="3" fillId="5" borderId="28" xfId="1" applyNumberFormat="1" applyFill="1" applyBorder="1" applyAlignment="1">
      <alignment horizontal="right" vertical="center" indent="5"/>
    </xf>
    <xf numFmtId="165" fontId="3" fillId="2" borderId="0" xfId="1" applyNumberFormat="1" applyFill="1" applyAlignment="1">
      <alignment horizontal="right" vertical="center" indent="5"/>
    </xf>
    <xf numFmtId="167" fontId="3" fillId="5" borderId="8" xfId="1" applyNumberFormat="1" applyFill="1" applyBorder="1" applyAlignment="1">
      <alignment horizontal="right" vertical="center" indent="5"/>
    </xf>
    <xf numFmtId="167" fontId="3" fillId="7" borderId="11" xfId="1" applyNumberFormat="1" applyFill="1" applyBorder="1" applyAlignment="1">
      <alignment horizontal="right" vertical="center" indent="5"/>
    </xf>
    <xf numFmtId="167" fontId="3" fillId="2" borderId="0" xfId="1" applyNumberFormat="1" applyFill="1" applyAlignment="1">
      <alignment horizontal="right" vertical="center" indent="5"/>
    </xf>
    <xf numFmtId="167" fontId="4" fillId="2" borderId="0" xfId="1" applyNumberFormat="1" applyFont="1" applyFill="1" applyAlignment="1">
      <alignment horizontal="right" vertical="center" indent="5"/>
    </xf>
    <xf numFmtId="0" fontId="3" fillId="2" borderId="0" xfId="1" applyFill="1" applyAlignment="1">
      <alignment horizontal="right" vertical="center" indent="5"/>
    </xf>
    <xf numFmtId="165" fontId="0" fillId="5" borderId="8" xfId="2" applyNumberFormat="1" applyFont="1" applyFill="1" applyBorder="1" applyAlignment="1" applyProtection="1">
      <alignment horizontal="right" vertical="center" indent="5"/>
    </xf>
    <xf numFmtId="164" fontId="0" fillId="5" borderId="27" xfId="2" applyNumberFormat="1" applyFont="1" applyFill="1" applyBorder="1" applyAlignment="1" applyProtection="1">
      <alignment horizontal="right" vertical="center" indent="2"/>
    </xf>
    <xf numFmtId="164" fontId="3" fillId="2" borderId="0" xfId="2" applyNumberFormat="1" applyFont="1" applyFill="1" applyBorder="1" applyAlignment="1" applyProtection="1">
      <alignment horizontal="right" vertical="center" indent="2"/>
    </xf>
    <xf numFmtId="164" fontId="0" fillId="7" borderId="15" xfId="2" applyNumberFormat="1" applyFont="1" applyFill="1" applyBorder="1" applyAlignment="1" applyProtection="1">
      <alignment horizontal="right" vertical="center" indent="2"/>
    </xf>
    <xf numFmtId="164" fontId="3" fillId="2" borderId="0" xfId="1" applyNumberFormat="1" applyFill="1" applyAlignment="1">
      <alignment horizontal="right" vertical="center" indent="2"/>
    </xf>
    <xf numFmtId="164" fontId="0" fillId="7" borderId="15" xfId="3" applyNumberFormat="1" applyFont="1" applyFill="1" applyBorder="1" applyAlignment="1" applyProtection="1">
      <alignment horizontal="right" vertical="center" indent="2"/>
    </xf>
    <xf numFmtId="164" fontId="0" fillId="2" borderId="0" xfId="2" applyNumberFormat="1" applyFont="1" applyFill="1" applyBorder="1" applyAlignment="1" applyProtection="1">
      <alignment horizontal="right" vertical="center" indent="3"/>
    </xf>
    <xf numFmtId="164" fontId="0" fillId="5" borderId="27" xfId="2" applyNumberFormat="1" applyFont="1" applyFill="1" applyBorder="1" applyAlignment="1" applyProtection="1">
      <alignment horizontal="right" vertical="center" indent="3"/>
    </xf>
    <xf numFmtId="164" fontId="3" fillId="2" borderId="0" xfId="2" applyNumberFormat="1" applyFont="1" applyFill="1" applyBorder="1" applyAlignment="1" applyProtection="1">
      <alignment horizontal="right" vertical="center" indent="3"/>
    </xf>
    <xf numFmtId="164" fontId="0" fillId="5" borderId="14" xfId="2" applyNumberFormat="1" applyFont="1" applyFill="1" applyBorder="1" applyAlignment="1" applyProtection="1">
      <alignment horizontal="right" vertical="center" indent="3"/>
    </xf>
    <xf numFmtId="164" fontId="0" fillId="7" borderId="15" xfId="2" applyNumberFormat="1" applyFont="1" applyFill="1" applyBorder="1" applyAlignment="1" applyProtection="1">
      <alignment horizontal="right" vertical="center" indent="3"/>
    </xf>
    <xf numFmtId="164" fontId="3" fillId="2" borderId="0" xfId="1" applyNumberFormat="1" applyFill="1" applyAlignment="1">
      <alignment horizontal="right" vertical="center" indent="3"/>
    </xf>
    <xf numFmtId="164" fontId="0" fillId="7" borderId="15" xfId="3" applyNumberFormat="1" applyFont="1" applyFill="1" applyBorder="1" applyAlignment="1" applyProtection="1">
      <alignment horizontal="right" vertical="center" indent="3"/>
    </xf>
    <xf numFmtId="164" fontId="0" fillId="2" borderId="0" xfId="2" applyNumberFormat="1" applyFont="1" applyFill="1" applyBorder="1" applyAlignment="1" applyProtection="1">
      <alignment horizontal="right" vertical="center" indent="5"/>
    </xf>
    <xf numFmtId="164" fontId="0" fillId="5" borderId="27" xfId="2" applyNumberFormat="1" applyFont="1" applyFill="1" applyBorder="1" applyAlignment="1" applyProtection="1">
      <alignment horizontal="right" vertical="center" indent="5"/>
    </xf>
    <xf numFmtId="1" fontId="0" fillId="2" borderId="0" xfId="3" applyNumberFormat="1" applyFont="1" applyFill="1" applyBorder="1" applyAlignment="1" applyProtection="1">
      <alignment horizontal="right" vertical="center" indent="5"/>
    </xf>
    <xf numFmtId="1" fontId="0" fillId="5" borderId="27" xfId="3" applyNumberFormat="1" applyFont="1" applyFill="1" applyBorder="1" applyAlignment="1" applyProtection="1">
      <alignment horizontal="right" vertical="center" indent="5"/>
    </xf>
    <xf numFmtId="166" fontId="4" fillId="2" borderId="0" xfId="3" applyNumberFormat="1" applyFont="1" applyFill="1" applyBorder="1" applyAlignment="1" applyProtection="1">
      <alignment horizontal="right" vertical="center" indent="5"/>
    </xf>
    <xf numFmtId="166" fontId="0" fillId="5" borderId="14" xfId="3" applyNumberFormat="1" applyFont="1" applyFill="1" applyBorder="1" applyAlignment="1" applyProtection="1">
      <alignment horizontal="right" vertical="center" indent="5"/>
    </xf>
    <xf numFmtId="166" fontId="0" fillId="7" borderId="15" xfId="3" applyNumberFormat="1" applyFont="1" applyFill="1" applyBorder="1" applyAlignment="1" applyProtection="1">
      <alignment horizontal="right" vertical="center" indent="5"/>
    </xf>
    <xf numFmtId="166" fontId="0" fillId="2" borderId="0" xfId="3" applyNumberFormat="1" applyFont="1" applyFill="1" applyBorder="1" applyAlignment="1" applyProtection="1">
      <alignment horizontal="right" vertical="center" indent="5"/>
    </xf>
    <xf numFmtId="0" fontId="3" fillId="2" borderId="0" xfId="1" applyFill="1" applyAlignment="1">
      <alignment horizontal="right" vertical="center" indent="2"/>
    </xf>
    <xf numFmtId="166" fontId="0" fillId="5" borderId="27" xfId="3" applyNumberFormat="1" applyFont="1" applyFill="1" applyBorder="1" applyAlignment="1" applyProtection="1">
      <alignment horizontal="right" vertical="center"/>
    </xf>
    <xf numFmtId="167" fontId="3" fillId="2" borderId="11" xfId="1" applyNumberFormat="1" applyFill="1" applyBorder="1" applyAlignment="1">
      <alignment horizontal="right" vertical="center" indent="5"/>
    </xf>
    <xf numFmtId="165" fontId="3" fillId="2" borderId="13" xfId="1" applyNumberFormat="1" applyFill="1" applyBorder="1" applyAlignment="1">
      <alignment horizontal="right" vertical="center" indent="5"/>
    </xf>
    <xf numFmtId="167" fontId="3" fillId="2" borderId="13" xfId="1" applyNumberFormat="1" applyFill="1" applyBorder="1" applyAlignment="1">
      <alignment horizontal="right" vertical="center" indent="5"/>
    </xf>
    <xf numFmtId="167" fontId="4" fillId="2" borderId="13" xfId="1" applyNumberFormat="1" applyFont="1" applyFill="1" applyBorder="1" applyAlignment="1">
      <alignment horizontal="right" vertical="center" indent="5"/>
    </xf>
    <xf numFmtId="0" fontId="4" fillId="2" borderId="0" xfId="1" applyFont="1" applyFill="1" applyAlignment="1">
      <alignment horizontal="left" vertical="center" indent="1"/>
    </xf>
    <xf numFmtId="0" fontId="3" fillId="2" borderId="10" xfId="1" applyFill="1" applyBorder="1" applyAlignment="1">
      <alignment horizontal="left" vertical="center" indent="1"/>
    </xf>
    <xf numFmtId="0" fontId="3" fillId="2" borderId="15" xfId="1" applyFill="1" applyBorder="1" applyAlignment="1">
      <alignment horizontal="left" vertical="center" indent="1"/>
    </xf>
    <xf numFmtId="0" fontId="3" fillId="2" borderId="12" xfId="1" applyFill="1" applyBorder="1" applyAlignment="1">
      <alignment horizontal="left" vertical="center" indent="1"/>
    </xf>
    <xf numFmtId="0" fontId="3" fillId="2" borderId="16" xfId="1" applyFill="1" applyBorder="1" applyAlignment="1">
      <alignment horizontal="left" vertical="center" indent="1"/>
    </xf>
    <xf numFmtId="0" fontId="10" fillId="2" borderId="10" xfId="1" applyFont="1" applyFill="1" applyBorder="1" applyAlignment="1">
      <alignment horizontal="left" vertical="center" indent="1"/>
    </xf>
    <xf numFmtId="0" fontId="4" fillId="2" borderId="12" xfId="1" applyFont="1" applyFill="1" applyBorder="1" applyAlignment="1">
      <alignment horizontal="left" vertical="center" indent="1"/>
    </xf>
    <xf numFmtId="0" fontId="3" fillId="2" borderId="0" xfId="1" applyFill="1" applyAlignment="1">
      <alignment horizontal="left" vertical="center" indent="1"/>
    </xf>
    <xf numFmtId="0" fontId="4" fillId="2" borderId="10" xfId="1" applyFont="1" applyFill="1" applyBorder="1" applyAlignment="1">
      <alignment horizontal="left" vertical="center" indent="1"/>
    </xf>
    <xf numFmtId="0" fontId="4" fillId="2" borderId="15" xfId="1" applyFont="1" applyFill="1" applyBorder="1" applyAlignment="1">
      <alignment horizontal="left" vertical="center"/>
    </xf>
    <xf numFmtId="167" fontId="4" fillId="2" borderId="11" xfId="1" applyNumberFormat="1" applyFont="1" applyFill="1" applyBorder="1" applyAlignment="1">
      <alignment horizontal="right" vertical="center" indent="5"/>
    </xf>
    <xf numFmtId="16" fontId="10" fillId="2" borderId="10" xfId="1" applyNumberFormat="1" applyFont="1" applyFill="1" applyBorder="1" applyAlignment="1">
      <alignment horizontal="left" vertical="center" indent="1"/>
    </xf>
    <xf numFmtId="16" fontId="10" fillId="2" borderId="15" xfId="1" applyNumberFormat="1" applyFont="1" applyFill="1" applyBorder="1" applyAlignment="1">
      <alignment horizontal="left" vertical="center"/>
    </xf>
    <xf numFmtId="166" fontId="0" fillId="2" borderId="27" xfId="3" applyNumberFormat="1" applyFont="1" applyFill="1" applyBorder="1" applyAlignment="1" applyProtection="1">
      <alignment horizontal="right" vertical="center" indent="2"/>
    </xf>
    <xf numFmtId="164" fontId="9" fillId="2" borderId="0" xfId="2" applyNumberFormat="1" applyFont="1" applyFill="1" applyBorder="1" applyAlignment="1" applyProtection="1">
      <alignment horizontal="right" vertical="center" indent="13"/>
    </xf>
    <xf numFmtId="0" fontId="0" fillId="2" borderId="35" xfId="0" applyFill="1" applyBorder="1" applyAlignment="1">
      <alignment horizontal="left" vertical="top" wrapText="1" indent="3"/>
    </xf>
    <xf numFmtId="0" fontId="30" fillId="2" borderId="35" xfId="0" applyFont="1" applyFill="1" applyBorder="1" applyAlignment="1">
      <alignment horizontal="left" vertical="center" wrapText="1"/>
    </xf>
    <xf numFmtId="0" fontId="0" fillId="2" borderId="35" xfId="0" applyFill="1" applyBorder="1" applyAlignment="1">
      <alignment horizontal="left" vertical="center" wrapText="1" indent="1"/>
    </xf>
    <xf numFmtId="0" fontId="0" fillId="2" borderId="35" xfId="0" applyFill="1" applyBorder="1" applyAlignment="1">
      <alignment horizontal="left" vertical="top" wrapText="1" indent="6"/>
    </xf>
    <xf numFmtId="0" fontId="32" fillId="9" borderId="40" xfId="0" applyFont="1" applyFill="1" applyBorder="1" applyAlignment="1">
      <alignment horizontal="left" vertical="center" wrapText="1" indent="1"/>
    </xf>
    <xf numFmtId="0" fontId="10" fillId="2" borderId="40" xfId="0" applyFont="1" applyFill="1" applyBorder="1" applyAlignment="1">
      <alignment horizontal="left" vertical="top" wrapText="1" indent="1"/>
    </xf>
    <xf numFmtId="0" fontId="33" fillId="2" borderId="0" xfId="6" applyFill="1"/>
    <xf numFmtId="0" fontId="34" fillId="2" borderId="0" xfId="0" applyFont="1" applyFill="1"/>
    <xf numFmtId="0" fontId="0" fillId="2" borderId="0" xfId="0" applyFill="1" applyAlignment="1">
      <alignment horizontal="left" vertical="top" wrapText="1"/>
    </xf>
    <xf numFmtId="0" fontId="0" fillId="2" borderId="0" xfId="0" applyFill="1" applyAlignment="1">
      <alignment vertical="top" wrapText="1"/>
    </xf>
    <xf numFmtId="0" fontId="8" fillId="3" borderId="55" xfId="1" applyFont="1" applyFill="1" applyBorder="1" applyAlignment="1">
      <alignment horizontal="center" vertical="center" wrapText="1"/>
    </xf>
    <xf numFmtId="9" fontId="8" fillId="3" borderId="54" xfId="2" applyFont="1" applyFill="1" applyBorder="1" applyAlignment="1" applyProtection="1">
      <alignment horizontal="center" vertical="center"/>
    </xf>
    <xf numFmtId="0" fontId="3" fillId="0" borderId="67" xfId="1" applyBorder="1" applyAlignment="1" applyProtection="1">
      <alignment horizontal="center" vertical="center"/>
      <protection locked="0"/>
    </xf>
    <xf numFmtId="0" fontId="4" fillId="5" borderId="68" xfId="1" applyFont="1" applyFill="1" applyBorder="1" applyAlignment="1">
      <alignment horizontal="left" vertical="center" indent="1"/>
    </xf>
    <xf numFmtId="0" fontId="4" fillId="5" borderId="69" xfId="1" applyFont="1" applyFill="1" applyBorder="1" applyAlignment="1">
      <alignment horizontal="left" vertical="center" indent="1"/>
    </xf>
    <xf numFmtId="165" fontId="4" fillId="6" borderId="70" xfId="2" applyNumberFormat="1" applyFont="1" applyFill="1" applyBorder="1" applyAlignment="1" applyProtection="1">
      <alignment horizontal="right" vertical="center" indent="5"/>
    </xf>
    <xf numFmtId="1" fontId="0" fillId="0" borderId="0" xfId="0" applyNumberFormat="1"/>
    <xf numFmtId="164" fontId="3" fillId="2" borderId="0" xfId="7" applyNumberFormat="1" applyFill="1"/>
    <xf numFmtId="0" fontId="5" fillId="2" borderId="10" xfId="1" applyFont="1" applyFill="1" applyBorder="1" applyAlignment="1">
      <alignment horizontal="left" indent="1"/>
    </xf>
    <xf numFmtId="0" fontId="39" fillId="0" borderId="0" xfId="0" applyFont="1"/>
    <xf numFmtId="0" fontId="41" fillId="0" borderId="0" xfId="0" applyFont="1" applyAlignment="1">
      <alignment horizontal="center"/>
    </xf>
    <xf numFmtId="166" fontId="3" fillId="2" borderId="0" xfId="1" applyNumberFormat="1" applyFill="1"/>
    <xf numFmtId="0" fontId="24" fillId="2" borderId="4" xfId="0" applyFont="1" applyFill="1" applyBorder="1" applyAlignment="1">
      <alignment horizontal="left" vertical="top" wrapText="1" indent="1"/>
    </xf>
    <xf numFmtId="166" fontId="0" fillId="2" borderId="15" xfId="3" applyNumberFormat="1" applyFont="1" applyFill="1" applyBorder="1" applyAlignment="1" applyProtection="1">
      <alignment horizontal="right" vertical="center"/>
    </xf>
    <xf numFmtId="0" fontId="3" fillId="2" borderId="26" xfId="1" applyFill="1" applyBorder="1" applyAlignment="1">
      <alignment horizontal="left" indent="2"/>
    </xf>
    <xf numFmtId="0" fontId="38" fillId="11" borderId="73" xfId="0" applyFont="1" applyFill="1" applyBorder="1" applyAlignment="1">
      <alignment horizontal="left" indent="2"/>
    </xf>
    <xf numFmtId="0" fontId="24" fillId="11" borderId="73" xfId="0" applyFont="1" applyFill="1" applyBorder="1" applyAlignment="1">
      <alignment horizontal="left" indent="2"/>
    </xf>
    <xf numFmtId="0" fontId="10" fillId="2" borderId="10" xfId="1" applyFont="1" applyFill="1" applyBorder="1" applyAlignment="1">
      <alignment horizontal="left" indent="2"/>
    </xf>
    <xf numFmtId="0" fontId="0" fillId="2" borderId="10" xfId="1" applyFont="1" applyFill="1" applyBorder="1" applyAlignment="1">
      <alignment horizontal="left" indent="2"/>
    </xf>
    <xf numFmtId="0" fontId="0" fillId="2" borderId="26" xfId="1" applyFont="1" applyFill="1" applyBorder="1" applyAlignment="1">
      <alignment horizontal="left" indent="2"/>
    </xf>
    <xf numFmtId="166" fontId="3" fillId="2" borderId="0" xfId="1" applyNumberFormat="1" applyFill="1" applyAlignment="1">
      <alignment vertical="center"/>
    </xf>
    <xf numFmtId="10" fontId="3" fillId="2" borderId="0" xfId="7" applyNumberFormat="1" applyFill="1"/>
    <xf numFmtId="0" fontId="0" fillId="2" borderId="10" xfId="1" applyFont="1" applyFill="1" applyBorder="1" applyAlignment="1">
      <alignment horizontal="left" vertical="center" indent="1"/>
    </xf>
    <xf numFmtId="0" fontId="43" fillId="2" borderId="0" xfId="5" applyFont="1" applyFill="1"/>
    <xf numFmtId="0" fontId="43" fillId="0" borderId="0" xfId="5" applyFont="1"/>
    <xf numFmtId="0" fontId="5" fillId="2" borderId="0" xfId="5" applyFont="1" applyFill="1"/>
    <xf numFmtId="0" fontId="3" fillId="0" borderId="67" xfId="1" applyBorder="1" applyAlignment="1" applyProtection="1">
      <alignment horizontal="center" vertical="center" wrapText="1"/>
      <protection locked="0"/>
    </xf>
    <xf numFmtId="166" fontId="3" fillId="9" borderId="67" xfId="4" applyNumberFormat="1" applyFont="1" applyFill="1" applyBorder="1" applyAlignment="1" applyProtection="1">
      <alignment horizontal="center" vertical="center"/>
      <protection locked="0"/>
    </xf>
    <xf numFmtId="0" fontId="3" fillId="9" borderId="77" xfId="1" applyFill="1" applyBorder="1" applyAlignment="1" applyProtection="1">
      <alignment horizontal="center" vertical="center"/>
      <protection locked="0"/>
    </xf>
    <xf numFmtId="0" fontId="3" fillId="2" borderId="0" xfId="0" applyFont="1" applyFill="1"/>
    <xf numFmtId="0" fontId="3" fillId="0" borderId="0" xfId="0" applyFont="1"/>
    <xf numFmtId="0" fontId="3" fillId="2" borderId="0" xfId="0" applyFont="1" applyFill="1" applyAlignment="1">
      <alignment horizontal="center"/>
    </xf>
    <xf numFmtId="0" fontId="3" fillId="2" borderId="0" xfId="0" applyFont="1" applyFill="1" applyAlignment="1">
      <alignment horizontal="left"/>
    </xf>
    <xf numFmtId="0" fontId="3" fillId="2" borderId="78" xfId="0" applyFont="1" applyFill="1" applyBorder="1" applyAlignment="1">
      <alignment horizontal="center"/>
    </xf>
    <xf numFmtId="166" fontId="3" fillId="2" borderId="0" xfId="4" applyNumberFormat="1" applyFont="1" applyFill="1" applyAlignment="1" applyProtection="1">
      <alignment horizontal="center"/>
    </xf>
    <xf numFmtId="0" fontId="3" fillId="0" borderId="0" xfId="0" applyFont="1" applyAlignment="1">
      <alignment horizontal="left"/>
    </xf>
    <xf numFmtId="166" fontId="3" fillId="0" borderId="0" xfId="4" applyNumberFormat="1" applyFont="1" applyAlignment="1" applyProtection="1">
      <alignment horizontal="center"/>
    </xf>
    <xf numFmtId="0" fontId="3" fillId="0" borderId="78" xfId="0" applyFont="1" applyBorder="1" applyAlignment="1">
      <alignment horizontal="center"/>
    </xf>
    <xf numFmtId="1" fontId="16" fillId="0" borderId="0" xfId="9" applyNumberFormat="1"/>
    <xf numFmtId="0" fontId="16" fillId="0" borderId="0" xfId="9"/>
    <xf numFmtId="0" fontId="2" fillId="0" borderId="0" xfId="10"/>
    <xf numFmtId="0" fontId="0" fillId="13" borderId="0" xfId="0" applyFill="1"/>
    <xf numFmtId="1" fontId="0" fillId="13" borderId="0" xfId="0" applyNumberFormat="1" applyFill="1"/>
    <xf numFmtId="0" fontId="16" fillId="0" borderId="0" xfId="5"/>
    <xf numFmtId="1" fontId="16" fillId="0" borderId="0" xfId="5" applyNumberFormat="1"/>
    <xf numFmtId="1" fontId="44" fillId="13" borderId="0" xfId="11" applyNumberFormat="1" applyFill="1"/>
    <xf numFmtId="11" fontId="0" fillId="0" borderId="0" xfId="0" applyNumberFormat="1"/>
    <xf numFmtId="0" fontId="4" fillId="5" borderId="14" xfId="1" applyFont="1" applyFill="1" applyBorder="1" applyAlignment="1">
      <alignment horizontal="left" vertical="center" indent="1"/>
    </xf>
    <xf numFmtId="0" fontId="1" fillId="2" borderId="0" xfId="0" applyFont="1" applyFill="1"/>
    <xf numFmtId="0" fontId="1" fillId="2" borderId="36" xfId="0" applyFont="1" applyFill="1" applyBorder="1"/>
    <xf numFmtId="0" fontId="1" fillId="2" borderId="35" xfId="0" applyFont="1" applyFill="1" applyBorder="1"/>
    <xf numFmtId="0" fontId="1" fillId="2" borderId="35" xfId="0" applyFont="1" applyFill="1" applyBorder="1" applyAlignment="1">
      <alignment horizontal="left" vertical="top" wrapText="1" indent="1"/>
    </xf>
    <xf numFmtId="0" fontId="1" fillId="2" borderId="0" xfId="0" applyFont="1" applyFill="1" applyAlignment="1">
      <alignment wrapText="1"/>
    </xf>
    <xf numFmtId="0" fontId="1" fillId="2" borderId="36" xfId="0" applyFont="1" applyFill="1" applyBorder="1" applyAlignment="1">
      <alignment vertical="top" wrapText="1"/>
    </xf>
    <xf numFmtId="0" fontId="1" fillId="2" borderId="35" xfId="0" applyFont="1" applyFill="1" applyBorder="1" applyAlignment="1">
      <alignment horizontal="left" vertical="top" wrapText="1" indent="1"/>
    </xf>
    <xf numFmtId="0" fontId="1" fillId="2" borderId="0" xfId="0" applyFont="1" applyFill="1" applyAlignment="1">
      <alignment horizontal="left" vertical="top" wrapText="1" indent="1"/>
    </xf>
    <xf numFmtId="0" fontId="20" fillId="3" borderId="35" xfId="0" applyFont="1" applyFill="1" applyBorder="1" applyAlignment="1">
      <alignment horizontal="left" vertical="center" indent="1"/>
    </xf>
    <xf numFmtId="0" fontId="20" fillId="3" borderId="0" xfId="0" applyFont="1" applyFill="1" applyAlignment="1">
      <alignment horizontal="left" vertical="center" indent="1"/>
    </xf>
    <xf numFmtId="0" fontId="20" fillId="3" borderId="36" xfId="0" applyFont="1" applyFill="1" applyBorder="1" applyAlignment="1">
      <alignment horizontal="left" vertical="center" indent="1"/>
    </xf>
    <xf numFmtId="0" fontId="30" fillId="2" borderId="35" xfId="0" applyFont="1" applyFill="1" applyBorder="1" applyAlignment="1">
      <alignment horizontal="left" vertical="center" wrapText="1"/>
    </xf>
    <xf numFmtId="0" fontId="30" fillId="2" borderId="0" xfId="0" applyFont="1" applyFill="1" applyAlignment="1">
      <alignment horizontal="left" vertical="center" wrapText="1"/>
    </xf>
    <xf numFmtId="1" fontId="8" fillId="3" borderId="56" xfId="2" applyNumberFormat="1" applyFont="1" applyFill="1" applyBorder="1" applyAlignment="1" applyProtection="1">
      <alignment horizontal="center" vertical="center" wrapText="1"/>
    </xf>
    <xf numFmtId="1" fontId="8" fillId="3" borderId="60" xfId="2" applyNumberFormat="1" applyFont="1" applyFill="1" applyBorder="1" applyAlignment="1" applyProtection="1">
      <alignment horizontal="center" vertical="center" wrapText="1"/>
    </xf>
    <xf numFmtId="0" fontId="8" fillId="10" borderId="0" xfId="1" applyFont="1" applyFill="1" applyAlignment="1">
      <alignment horizontal="center" vertical="center" wrapText="1"/>
    </xf>
    <xf numFmtId="0" fontId="8" fillId="10" borderId="52" xfId="1" applyFont="1" applyFill="1" applyBorder="1" applyAlignment="1">
      <alignment horizontal="center" vertical="center" wrapText="1"/>
    </xf>
    <xf numFmtId="0" fontId="8" fillId="10" borderId="58" xfId="1" applyFont="1" applyFill="1" applyBorder="1" applyAlignment="1">
      <alignment horizontal="center" vertical="center" wrapText="1"/>
    </xf>
    <xf numFmtId="0" fontId="8" fillId="10" borderId="57" xfId="1" applyFont="1" applyFill="1" applyBorder="1" applyAlignment="1">
      <alignment horizontal="center" vertical="center" wrapText="1"/>
    </xf>
    <xf numFmtId="0" fontId="8" fillId="10" borderId="62" xfId="1" applyFont="1" applyFill="1" applyBorder="1" applyAlignment="1">
      <alignment horizontal="center" vertical="center" wrapText="1"/>
    </xf>
    <xf numFmtId="0" fontId="8" fillId="10" borderId="63" xfId="1" applyFont="1" applyFill="1" applyBorder="1" applyAlignment="1">
      <alignment horizontal="center" vertical="center" wrapText="1"/>
    </xf>
    <xf numFmtId="0" fontId="8" fillId="10" borderId="64" xfId="1" applyFont="1" applyFill="1" applyBorder="1" applyAlignment="1">
      <alignment horizontal="center" vertical="center" wrapText="1"/>
    </xf>
    <xf numFmtId="0" fontId="8" fillId="10" borderId="65" xfId="1" applyFont="1" applyFill="1" applyBorder="1" applyAlignment="1">
      <alignment horizontal="center" vertical="center" wrapText="1"/>
    </xf>
    <xf numFmtId="0" fontId="8" fillId="10" borderId="66" xfId="1" applyFont="1" applyFill="1" applyBorder="1" applyAlignment="1">
      <alignment horizontal="center" vertical="center" wrapText="1"/>
    </xf>
    <xf numFmtId="0" fontId="40" fillId="12" borderId="74" xfId="0" applyFont="1" applyFill="1" applyBorder="1" applyAlignment="1" applyProtection="1">
      <alignment horizontal="center" vertical="center"/>
      <protection locked="0"/>
    </xf>
    <xf numFmtId="0" fontId="40" fillId="12" borderId="75" xfId="0" applyFont="1" applyFill="1" applyBorder="1" applyAlignment="1" applyProtection="1">
      <alignment horizontal="center" vertical="center"/>
      <protection locked="0"/>
    </xf>
    <xf numFmtId="0" fontId="40" fillId="12" borderId="76" xfId="0" applyFont="1" applyFill="1" applyBorder="1" applyAlignment="1" applyProtection="1">
      <alignment horizontal="center" vertical="center"/>
      <protection locked="0"/>
    </xf>
    <xf numFmtId="0" fontId="12" fillId="2" borderId="0" xfId="1" applyFont="1" applyFill="1" applyAlignment="1">
      <alignment horizontal="left"/>
    </xf>
    <xf numFmtId="0" fontId="11" fillId="2" borderId="0" xfId="1" applyFont="1" applyFill="1" applyAlignment="1">
      <alignment horizontal="left" vertical="top" wrapText="1"/>
    </xf>
    <xf numFmtId="164" fontId="0" fillId="2" borderId="15" xfId="2" applyNumberFormat="1" applyFont="1" applyFill="1" applyBorder="1" applyAlignment="1" applyProtection="1">
      <alignment horizontal="right" vertical="center" indent="2"/>
    </xf>
    <xf numFmtId="164" fontId="3" fillId="2" borderId="16" xfId="2" applyNumberFormat="1" applyFont="1" applyFill="1" applyBorder="1" applyAlignment="1" applyProtection="1">
      <alignment horizontal="right" vertical="center" indent="2"/>
    </xf>
    <xf numFmtId="166" fontId="0" fillId="2" borderId="15" xfId="3" applyNumberFormat="1" applyFont="1" applyFill="1" applyBorder="1" applyAlignment="1" applyProtection="1">
      <alignment horizontal="right" vertical="center"/>
    </xf>
    <xf numFmtId="166" fontId="4" fillId="2" borderId="16" xfId="3" applyNumberFormat="1" applyFont="1" applyFill="1" applyBorder="1" applyAlignment="1" applyProtection="1">
      <alignment horizontal="right" vertical="center"/>
    </xf>
    <xf numFmtId="0" fontId="3" fillId="2" borderId="10" xfId="1" applyFill="1" applyBorder="1" applyAlignment="1">
      <alignment horizontal="left" vertical="top" wrapText="1" indent="1"/>
    </xf>
    <xf numFmtId="0" fontId="3" fillId="2" borderId="15" xfId="1" applyFill="1" applyBorder="1" applyAlignment="1">
      <alignment horizontal="left" vertical="top" wrapText="1" indent="1"/>
    </xf>
    <xf numFmtId="166" fontId="0" fillId="2" borderId="15" xfId="3" applyNumberFormat="1" applyFont="1" applyFill="1" applyBorder="1" applyAlignment="1" applyProtection="1">
      <alignment horizontal="right" vertical="center" indent="5"/>
    </xf>
    <xf numFmtId="164" fontId="0" fillId="2" borderId="15" xfId="2" applyNumberFormat="1" applyFont="1" applyFill="1" applyBorder="1" applyAlignment="1" applyProtection="1">
      <alignment horizontal="right" vertical="center" indent="3"/>
    </xf>
    <xf numFmtId="164" fontId="3" fillId="2" borderId="16" xfId="2" applyNumberFormat="1" applyFont="1" applyFill="1" applyBorder="1" applyAlignment="1" applyProtection="1">
      <alignment horizontal="right" vertical="center" indent="3"/>
    </xf>
    <xf numFmtId="166" fontId="4" fillId="2" borderId="16" xfId="3" applyNumberFormat="1" applyFont="1" applyFill="1" applyBorder="1" applyAlignment="1" applyProtection="1">
      <alignment horizontal="right" vertical="center" indent="5"/>
    </xf>
    <xf numFmtId="164" fontId="3" fillId="2" borderId="15" xfId="2" applyNumberFormat="1" applyFont="1" applyFill="1" applyBorder="1" applyAlignment="1" applyProtection="1">
      <alignment horizontal="right" vertical="center" indent="2"/>
    </xf>
    <xf numFmtId="166" fontId="4" fillId="2" borderId="15" xfId="3" applyNumberFormat="1" applyFont="1" applyFill="1" applyBorder="1" applyAlignment="1" applyProtection="1">
      <alignment horizontal="right" vertical="center"/>
    </xf>
    <xf numFmtId="164" fontId="3" fillId="2" borderId="15" xfId="2" applyNumberFormat="1" applyFont="1" applyFill="1" applyBorder="1" applyAlignment="1" applyProtection="1">
      <alignment horizontal="right" vertical="center" indent="3"/>
    </xf>
    <xf numFmtId="166" fontId="4" fillId="2" borderId="15" xfId="3" applyNumberFormat="1" applyFont="1" applyFill="1" applyBorder="1" applyAlignment="1" applyProtection="1">
      <alignment horizontal="right" vertical="center" indent="5"/>
    </xf>
    <xf numFmtId="164" fontId="10" fillId="2" borderId="15" xfId="2" applyNumberFormat="1" applyFont="1" applyFill="1" applyBorder="1" applyAlignment="1" applyProtection="1">
      <alignment horizontal="right" vertical="center" indent="3"/>
    </xf>
    <xf numFmtId="166" fontId="10" fillId="2" borderId="15" xfId="3" applyNumberFormat="1" applyFont="1" applyFill="1" applyBorder="1" applyAlignment="1" applyProtection="1">
      <alignment horizontal="right" vertical="center" indent="5"/>
    </xf>
    <xf numFmtId="164" fontId="10" fillId="2" borderId="15" xfId="2" applyNumberFormat="1" applyFont="1" applyFill="1" applyBorder="1" applyAlignment="1" applyProtection="1">
      <alignment horizontal="right" vertical="center" indent="2"/>
    </xf>
    <xf numFmtId="166" fontId="10" fillId="2" borderId="15" xfId="3" applyNumberFormat="1" applyFont="1" applyFill="1" applyBorder="1" applyAlignment="1" applyProtection="1">
      <alignment horizontal="right" vertical="center"/>
    </xf>
    <xf numFmtId="164" fontId="0" fillId="2" borderId="16" xfId="2" applyNumberFormat="1" applyFont="1" applyFill="1" applyBorder="1" applyAlignment="1" applyProtection="1">
      <alignment horizontal="right" vertical="center" indent="2"/>
    </xf>
    <xf numFmtId="166" fontId="0" fillId="0" borderId="15" xfId="3" applyNumberFormat="1" applyFont="1" applyFill="1" applyBorder="1" applyAlignment="1" applyProtection="1">
      <alignment horizontal="right" vertical="center"/>
    </xf>
    <xf numFmtId="166" fontId="0" fillId="2" borderId="16" xfId="3" applyNumberFormat="1" applyFont="1" applyFill="1" applyBorder="1" applyAlignment="1" applyProtection="1">
      <alignment horizontal="right" vertical="center" indent="5"/>
    </xf>
    <xf numFmtId="164" fontId="0" fillId="2" borderId="16" xfId="2" applyNumberFormat="1" applyFont="1" applyFill="1" applyBorder="1" applyAlignment="1" applyProtection="1">
      <alignment horizontal="right" vertical="center" indent="3"/>
    </xf>
    <xf numFmtId="166" fontId="0" fillId="2" borderId="16" xfId="3" applyNumberFormat="1" applyFont="1" applyFill="1" applyBorder="1" applyAlignment="1" applyProtection="1">
      <alignment horizontal="right" vertical="center"/>
    </xf>
    <xf numFmtId="0" fontId="3" fillId="2" borderId="10" xfId="1" applyFill="1" applyBorder="1" applyAlignment="1">
      <alignment horizontal="left" vertical="center" indent="1"/>
    </xf>
    <xf numFmtId="0" fontId="3" fillId="2" borderId="15" xfId="1" applyFill="1" applyBorder="1" applyAlignment="1">
      <alignment horizontal="left" vertical="center" indent="1"/>
    </xf>
    <xf numFmtId="0" fontId="4" fillId="2" borderId="10" xfId="1" applyFont="1" applyFill="1" applyBorder="1" applyAlignment="1">
      <alignment horizontal="left" vertical="center" indent="1"/>
    </xf>
    <xf numFmtId="0" fontId="4" fillId="2" borderId="15" xfId="1" applyFont="1" applyFill="1" applyBorder="1" applyAlignment="1">
      <alignment horizontal="left" vertical="center" indent="1"/>
    </xf>
    <xf numFmtId="0" fontId="6" fillId="9" borderId="71" xfId="1" applyFont="1" applyFill="1" applyBorder="1" applyAlignment="1">
      <alignment horizontal="left" vertical="center" indent="1"/>
    </xf>
    <xf numFmtId="0" fontId="6" fillId="9" borderId="5" xfId="1" applyFont="1" applyFill="1" applyBorder="1" applyAlignment="1">
      <alignment horizontal="left" vertical="center" indent="1"/>
    </xf>
    <xf numFmtId="0" fontId="6" fillId="9" borderId="72" xfId="1" applyFont="1" applyFill="1" applyBorder="1" applyAlignment="1">
      <alignment horizontal="left" vertical="center" indent="1"/>
    </xf>
    <xf numFmtId="0" fontId="6" fillId="9" borderId="23" xfId="1" applyFont="1" applyFill="1" applyBorder="1" applyAlignment="1">
      <alignment horizontal="left" vertical="center" indent="1"/>
    </xf>
    <xf numFmtId="0" fontId="4" fillId="5" borderId="7" xfId="1" applyFont="1" applyFill="1" applyBorder="1" applyAlignment="1">
      <alignment horizontal="left" vertical="center" indent="1"/>
    </xf>
    <xf numFmtId="0" fontId="4" fillId="5" borderId="14" xfId="1" applyFont="1" applyFill="1" applyBorder="1" applyAlignment="1">
      <alignment horizontal="left" vertical="center" indent="1"/>
    </xf>
    <xf numFmtId="1" fontId="6" fillId="9" borderId="23" xfId="1" applyNumberFormat="1" applyFont="1" applyFill="1" applyBorder="1" applyAlignment="1">
      <alignment horizontal="right" vertical="center"/>
    </xf>
    <xf numFmtId="0" fontId="27" fillId="8" borderId="42" xfId="1" applyFont="1" applyFill="1" applyBorder="1" applyAlignment="1">
      <alignment horizontal="center" vertical="center"/>
    </xf>
    <xf numFmtId="0" fontId="27" fillId="8" borderId="44" xfId="1" applyFont="1" applyFill="1" applyBorder="1" applyAlignment="1">
      <alignment horizontal="center" vertical="center"/>
    </xf>
    <xf numFmtId="168" fontId="4" fillId="2" borderId="45" xfId="1" applyNumberFormat="1" applyFont="1" applyFill="1" applyBorder="1" applyAlignment="1">
      <alignment horizontal="center"/>
    </xf>
    <xf numFmtId="168" fontId="4" fillId="2" borderId="46" xfId="1" applyNumberFormat="1" applyFont="1" applyFill="1" applyBorder="1" applyAlignment="1">
      <alignment horizontal="center"/>
    </xf>
    <xf numFmtId="0" fontId="10" fillId="2" borderId="10" xfId="1" applyFont="1" applyFill="1" applyBorder="1" applyAlignment="1">
      <alignment horizontal="left" vertical="center" indent="1"/>
    </xf>
    <xf numFmtId="0" fontId="10" fillId="2" borderId="15" xfId="1" applyFont="1" applyFill="1" applyBorder="1" applyAlignment="1">
      <alignment horizontal="left" vertical="center" indent="1"/>
    </xf>
    <xf numFmtId="0" fontId="4" fillId="2" borderId="12" xfId="1" applyFont="1" applyFill="1" applyBorder="1" applyAlignment="1">
      <alignment horizontal="left" vertical="center" indent="1"/>
    </xf>
    <xf numFmtId="0" fontId="4" fillId="2" borderId="16" xfId="1" applyFont="1" applyFill="1" applyBorder="1" applyAlignment="1">
      <alignment horizontal="left" vertical="center" indent="1"/>
    </xf>
    <xf numFmtId="166" fontId="4" fillId="5" borderId="69" xfId="3" applyNumberFormat="1" applyFont="1" applyFill="1" applyBorder="1" applyAlignment="1" applyProtection="1">
      <alignment horizontal="right" vertical="center" indent="5"/>
    </xf>
    <xf numFmtId="166" fontId="10" fillId="2" borderId="15" xfId="3" applyNumberFormat="1" applyFont="1" applyFill="1" applyBorder="1" applyAlignment="1" applyProtection="1">
      <alignment horizontal="right" vertical="center" indent="6"/>
    </xf>
    <xf numFmtId="166" fontId="4" fillId="5" borderId="69" xfId="3" applyNumberFormat="1" applyFont="1" applyFill="1" applyBorder="1" applyAlignment="1" applyProtection="1">
      <alignment horizontal="right" vertical="center"/>
    </xf>
    <xf numFmtId="169" fontId="28" fillId="2" borderId="45" xfId="1" applyNumberFormat="1" applyFont="1" applyFill="1" applyBorder="1" applyAlignment="1">
      <alignment horizontal="right" vertical="top"/>
    </xf>
    <xf numFmtId="169" fontId="28" fillId="2" borderId="47" xfId="1" applyNumberFormat="1" applyFont="1" applyFill="1" applyBorder="1" applyAlignment="1">
      <alignment horizontal="right" vertical="top"/>
    </xf>
    <xf numFmtId="170" fontId="28" fillId="2" borderId="46" xfId="1" applyNumberFormat="1" applyFont="1" applyFill="1" applyBorder="1" applyAlignment="1">
      <alignment horizontal="left" vertical="top"/>
    </xf>
    <xf numFmtId="170" fontId="28" fillId="2" borderId="49" xfId="1" applyNumberFormat="1" applyFont="1" applyFill="1" applyBorder="1" applyAlignment="1">
      <alignment horizontal="left" vertical="top"/>
    </xf>
    <xf numFmtId="0" fontId="27" fillId="8" borderId="43" xfId="1" applyFont="1" applyFill="1" applyBorder="1" applyAlignment="1">
      <alignment horizontal="center" vertical="center"/>
    </xf>
    <xf numFmtId="0" fontId="6" fillId="4" borderId="19" xfId="1" applyFont="1" applyFill="1" applyBorder="1" applyAlignment="1">
      <alignment horizontal="center" vertical="center"/>
    </xf>
    <xf numFmtId="0" fontId="6" fillId="4" borderId="21" xfId="1" applyFont="1" applyFill="1" applyBorder="1" applyAlignment="1">
      <alignment horizontal="center" vertical="center"/>
    </xf>
    <xf numFmtId="1" fontId="6" fillId="4" borderId="3" xfId="1" applyNumberFormat="1" applyFont="1" applyFill="1" applyBorder="1" applyAlignment="1">
      <alignment horizontal="center" vertical="center" wrapText="1"/>
    </xf>
    <xf numFmtId="164" fontId="6" fillId="4" borderId="3" xfId="1" applyNumberFormat="1" applyFont="1" applyFill="1" applyBorder="1" applyAlignment="1">
      <alignment horizontal="center" vertical="center"/>
    </xf>
    <xf numFmtId="164" fontId="6" fillId="4" borderId="50" xfId="1" applyNumberFormat="1" applyFont="1" applyFill="1" applyBorder="1" applyAlignment="1">
      <alignment horizontal="center" vertical="center"/>
    </xf>
    <xf numFmtId="0" fontId="12" fillId="2" borderId="0" xfId="1" applyFont="1" applyFill="1" applyAlignment="1">
      <alignment horizontal="left" vertical="top"/>
    </xf>
    <xf numFmtId="0" fontId="11" fillId="2" borderId="0" xfId="1" applyFont="1" applyFill="1" applyAlignment="1">
      <alignment horizontal="left" vertical="center" wrapText="1"/>
    </xf>
    <xf numFmtId="0" fontId="3" fillId="2" borderId="0" xfId="1" applyFill="1" applyAlignment="1">
      <alignment horizontal="center"/>
    </xf>
    <xf numFmtId="9" fontId="6" fillId="3" borderId="20" xfId="2" applyFont="1" applyFill="1" applyBorder="1" applyAlignment="1" applyProtection="1">
      <alignment horizontal="center" vertical="center" wrapText="1"/>
    </xf>
    <xf numFmtId="9" fontId="6" fillId="3" borderId="21" xfId="2" applyFont="1" applyFill="1" applyBorder="1" applyAlignment="1" applyProtection="1">
      <alignment horizontal="center" vertical="center" wrapText="1"/>
    </xf>
    <xf numFmtId="0" fontId="8" fillId="3" borderId="54" xfId="1" applyFont="1" applyFill="1" applyBorder="1" applyAlignment="1">
      <alignment horizontal="center" vertical="center" wrapText="1"/>
    </xf>
    <xf numFmtId="1" fontId="8" fillId="3" borderId="54" xfId="2" applyNumberFormat="1" applyFont="1" applyFill="1" applyBorder="1" applyAlignment="1" applyProtection="1">
      <alignment horizontal="center" vertical="center"/>
    </xf>
    <xf numFmtId="164" fontId="8" fillId="3" borderId="54" xfId="2" applyNumberFormat="1" applyFont="1" applyFill="1" applyBorder="1" applyAlignment="1" applyProtection="1">
      <alignment horizontal="center" vertical="center"/>
    </xf>
    <xf numFmtId="171" fontId="28" fillId="2" borderId="47" xfId="1" applyNumberFormat="1" applyFont="1" applyFill="1" applyBorder="1" applyAlignment="1">
      <alignment horizontal="center" vertical="top"/>
    </xf>
    <xf numFmtId="171" fontId="28" fillId="2" borderId="48" xfId="1" applyNumberFormat="1" applyFont="1" applyFill="1" applyBorder="1" applyAlignment="1">
      <alignment horizontal="center" vertical="top"/>
    </xf>
    <xf numFmtId="171" fontId="28" fillId="2" borderId="49" xfId="1" applyNumberFormat="1" applyFont="1" applyFill="1" applyBorder="1" applyAlignment="1">
      <alignment horizontal="center" vertical="top"/>
    </xf>
    <xf numFmtId="0" fontId="6" fillId="9" borderId="5" xfId="1" applyFont="1" applyFill="1" applyBorder="1" applyAlignment="1">
      <alignment horizontal="left" vertical="center" indent="11"/>
    </xf>
    <xf numFmtId="172" fontId="28" fillId="2" borderId="46" xfId="1" applyNumberFormat="1" applyFont="1" applyFill="1" applyBorder="1" applyAlignment="1">
      <alignment horizontal="left"/>
    </xf>
    <xf numFmtId="173" fontId="28" fillId="2" borderId="46" xfId="1" applyNumberFormat="1" applyFont="1" applyFill="1" applyBorder="1" applyAlignment="1">
      <alignment horizontal="left" vertical="center"/>
    </xf>
    <xf numFmtId="164" fontId="6" fillId="9" borderId="23" xfId="2" applyNumberFormat="1" applyFont="1" applyFill="1" applyBorder="1" applyAlignment="1" applyProtection="1">
      <alignment horizontal="right" vertical="center" indent="2"/>
    </xf>
    <xf numFmtId="164" fontId="4" fillId="5" borderId="69" xfId="2" applyNumberFormat="1" applyFont="1" applyFill="1" applyBorder="1" applyAlignment="1" applyProtection="1">
      <alignment horizontal="right" vertical="center" indent="3"/>
    </xf>
    <xf numFmtId="164" fontId="4" fillId="5" borderId="69" xfId="2" applyNumberFormat="1" applyFont="1" applyFill="1" applyBorder="1" applyAlignment="1" applyProtection="1">
      <alignment horizontal="right" vertical="center" indent="2"/>
    </xf>
    <xf numFmtId="169" fontId="28" fillId="2" borderId="45" xfId="1" applyNumberFormat="1" applyFont="1" applyFill="1" applyBorder="1" applyAlignment="1">
      <alignment horizontal="right"/>
    </xf>
    <xf numFmtId="1" fontId="8" fillId="3" borderId="51" xfId="2" applyNumberFormat="1" applyFont="1" applyFill="1" applyBorder="1" applyAlignment="1" applyProtection="1">
      <alignment horizontal="center" vertical="center" wrapText="1"/>
    </xf>
    <xf numFmtId="1" fontId="8" fillId="3" borderId="59" xfId="2" applyNumberFormat="1" applyFont="1" applyFill="1" applyBorder="1" applyAlignment="1" applyProtection="1">
      <alignment horizontal="center" vertical="center" wrapText="1"/>
    </xf>
    <xf numFmtId="169" fontId="28" fillId="2" borderId="45" xfId="1" applyNumberFormat="1" applyFont="1" applyFill="1" applyBorder="1" applyAlignment="1">
      <alignment horizontal="right" vertical="center"/>
    </xf>
    <xf numFmtId="0" fontId="8" fillId="3" borderId="53" xfId="1" applyFont="1" applyFill="1" applyBorder="1" applyAlignment="1">
      <alignment horizontal="center" vertical="center" wrapText="1"/>
    </xf>
    <xf numFmtId="0" fontId="8" fillId="3" borderId="61" xfId="1" applyFont="1" applyFill="1" applyBorder="1" applyAlignment="1">
      <alignment horizontal="center" vertical="center" wrapText="1"/>
    </xf>
    <xf numFmtId="164" fontId="5" fillId="0" borderId="0" xfId="5" applyNumberFormat="1" applyFont="1" applyBorder="1" applyAlignment="1" applyProtection="1">
      <alignment horizontal="center" vertical="center"/>
    </xf>
    <xf numFmtId="164" fontId="5" fillId="0" borderId="0" xfId="0" applyNumberFormat="1" applyFont="1" applyBorder="1" applyAlignment="1" applyProtection="1">
      <alignment horizontal="center" vertical="center"/>
    </xf>
    <xf numFmtId="0" fontId="5" fillId="0" borderId="0" xfId="0" applyFont="1" applyBorder="1" applyAlignment="1" applyProtection="1">
      <alignment horizontal="center"/>
    </xf>
    <xf numFmtId="169" fontId="28" fillId="2" borderId="0" xfId="1" applyNumberFormat="1" applyFont="1" applyFill="1" applyBorder="1" applyAlignment="1">
      <alignment horizontal="right"/>
    </xf>
    <xf numFmtId="172" fontId="28" fillId="2" borderId="0" xfId="1" applyNumberFormat="1" applyFont="1" applyFill="1" applyBorder="1" applyAlignment="1">
      <alignment horizontal="left"/>
    </xf>
    <xf numFmtId="169" fontId="28" fillId="2" borderId="0" xfId="1" applyNumberFormat="1" applyFont="1" applyFill="1" applyBorder="1" applyAlignment="1">
      <alignment horizontal="right" vertical="center"/>
    </xf>
    <xf numFmtId="173" fontId="28" fillId="2" borderId="0" xfId="1" applyNumberFormat="1" applyFont="1" applyFill="1" applyBorder="1" applyAlignment="1">
      <alignment horizontal="left" vertical="center"/>
    </xf>
    <xf numFmtId="164" fontId="9" fillId="5" borderId="8" xfId="2" applyNumberFormat="1" applyFont="1" applyFill="1" applyBorder="1" applyAlignment="1" applyProtection="1">
      <alignment horizontal="center" vertical="center"/>
    </xf>
    <xf numFmtId="164" fontId="9" fillId="7" borderId="10" xfId="2" applyNumberFormat="1" applyFont="1" applyFill="1" applyBorder="1" applyAlignment="1" applyProtection="1">
      <alignment horizontal="center" vertical="center"/>
    </xf>
    <xf numFmtId="164" fontId="9" fillId="5" borderId="79" xfId="2" applyNumberFormat="1" applyFont="1" applyFill="1" applyBorder="1" applyAlignment="1" applyProtection="1">
      <alignment horizontal="right" vertical="center" indent="13"/>
    </xf>
    <xf numFmtId="164" fontId="9" fillId="5" borderId="80" xfId="2" applyNumberFormat="1" applyFont="1" applyFill="1" applyBorder="1" applyAlignment="1" applyProtection="1">
      <alignment vertical="center"/>
    </xf>
    <xf numFmtId="164" fontId="9" fillId="5" borderId="81" xfId="2" applyNumberFormat="1" applyFont="1" applyFill="1" applyBorder="1" applyAlignment="1" applyProtection="1">
      <alignment vertical="center"/>
    </xf>
    <xf numFmtId="164" fontId="9" fillId="7" borderId="15" xfId="2" applyNumberFormat="1" applyFont="1" applyFill="1" applyBorder="1" applyAlignment="1" applyProtection="1">
      <alignment horizontal="center" vertical="center"/>
    </xf>
    <xf numFmtId="164" fontId="9" fillId="7" borderId="82" xfId="2" applyNumberFormat="1" applyFont="1" applyFill="1" applyBorder="1" applyAlignment="1" applyProtection="1">
      <alignment horizontal="center" vertical="center"/>
    </xf>
    <xf numFmtId="164" fontId="9" fillId="7" borderId="83" xfId="2" applyNumberFormat="1" applyFont="1" applyFill="1" applyBorder="1" applyAlignment="1" applyProtection="1">
      <alignment horizontal="center" vertical="center"/>
    </xf>
    <xf numFmtId="164" fontId="9" fillId="7" borderId="84" xfId="2" applyNumberFormat="1" applyFont="1" applyFill="1" applyBorder="1" applyAlignment="1" applyProtection="1">
      <alignment horizontal="center" vertical="center"/>
    </xf>
    <xf numFmtId="164" fontId="9" fillId="7" borderId="85" xfId="2" applyNumberFormat="1" applyFont="1" applyFill="1" applyBorder="1" applyAlignment="1" applyProtection="1">
      <alignment horizontal="center" vertical="center"/>
    </xf>
    <xf numFmtId="164" fontId="9" fillId="6" borderId="86" xfId="2" applyNumberFormat="1" applyFont="1" applyFill="1" applyBorder="1" applyAlignment="1" applyProtection="1">
      <alignment horizontal="center" vertical="center"/>
    </xf>
    <xf numFmtId="164" fontId="9" fillId="6" borderId="87" xfId="2" applyNumberFormat="1" applyFont="1" applyFill="1" applyBorder="1" applyAlignment="1" applyProtection="1">
      <alignment horizontal="center" vertical="center"/>
    </xf>
    <xf numFmtId="164" fontId="9" fillId="6" borderId="88" xfId="2" applyNumberFormat="1" applyFont="1" applyFill="1" applyBorder="1" applyAlignment="1" applyProtection="1">
      <alignment horizontal="center" vertical="center"/>
    </xf>
    <xf numFmtId="9" fontId="6" fillId="3" borderId="19" xfId="2" applyFont="1" applyFill="1" applyBorder="1" applyAlignment="1" applyProtection="1">
      <alignment horizontal="center" vertical="center" wrapText="1"/>
    </xf>
    <xf numFmtId="9" fontId="6" fillId="3" borderId="22" xfId="2" applyFont="1" applyFill="1" applyBorder="1" applyAlignment="1" applyProtection="1">
      <alignment horizontal="center" vertical="center" wrapText="1"/>
    </xf>
    <xf numFmtId="9" fontId="6" fillId="3" borderId="23" xfId="2" applyFont="1" applyFill="1" applyBorder="1" applyAlignment="1" applyProtection="1">
      <alignment horizontal="center" vertical="center" wrapText="1"/>
    </xf>
    <xf numFmtId="9" fontId="6" fillId="3" borderId="89" xfId="2" applyFont="1" applyFill="1" applyBorder="1" applyAlignment="1" applyProtection="1">
      <alignment horizontal="center" vertical="center" wrapText="1"/>
    </xf>
    <xf numFmtId="164" fontId="9" fillId="5" borderId="20" xfId="2" applyNumberFormat="1" applyFont="1" applyFill="1" applyBorder="1" applyAlignment="1" applyProtection="1">
      <alignment horizontal="center" vertical="center"/>
    </xf>
    <xf numFmtId="164" fontId="9" fillId="5" borderId="19" xfId="2" applyNumberFormat="1" applyFont="1" applyFill="1" applyBorder="1" applyAlignment="1" applyProtection="1">
      <alignment horizontal="center" vertical="center"/>
    </xf>
    <xf numFmtId="164" fontId="9" fillId="5" borderId="21" xfId="2" applyNumberFormat="1" applyFont="1" applyFill="1" applyBorder="1" applyAlignment="1" applyProtection="1">
      <alignment horizontal="center" vertical="center"/>
    </xf>
    <xf numFmtId="164" fontId="9" fillId="7" borderId="22" xfId="2" applyNumberFormat="1" applyFont="1" applyFill="1" applyBorder="1" applyAlignment="1" applyProtection="1">
      <alignment horizontal="center" vertical="center"/>
    </xf>
    <xf numFmtId="164" fontId="9" fillId="7" borderId="23" xfId="2" applyNumberFormat="1" applyFont="1" applyFill="1" applyBorder="1" applyAlignment="1" applyProtection="1">
      <alignment horizontal="center" vertical="center"/>
    </xf>
    <xf numFmtId="164" fontId="9" fillId="7" borderId="89" xfId="2" applyNumberFormat="1" applyFont="1" applyFill="1" applyBorder="1" applyAlignment="1" applyProtection="1">
      <alignment horizontal="center" vertical="center"/>
    </xf>
    <xf numFmtId="164" fontId="9" fillId="5" borderId="7" xfId="2" applyNumberFormat="1" applyFont="1" applyFill="1" applyBorder="1" applyAlignment="1" applyProtection="1">
      <alignment horizontal="center" vertical="center"/>
    </xf>
    <xf numFmtId="164" fontId="9" fillId="5" borderId="14" xfId="2" applyNumberFormat="1" applyFont="1" applyFill="1" applyBorder="1" applyAlignment="1" applyProtection="1">
      <alignment horizontal="center" vertical="center"/>
    </xf>
    <xf numFmtId="164" fontId="9" fillId="7" borderId="11" xfId="2" applyNumberFormat="1" applyFont="1" applyFill="1" applyBorder="1" applyAlignment="1" applyProtection="1">
      <alignment horizontal="center" vertical="center"/>
    </xf>
    <xf numFmtId="164" fontId="9" fillId="7" borderId="12" xfId="2" applyNumberFormat="1" applyFont="1" applyFill="1" applyBorder="1" applyAlignment="1" applyProtection="1">
      <alignment horizontal="center" vertical="center"/>
    </xf>
    <xf numFmtId="164" fontId="9" fillId="7" borderId="16" xfId="2" applyNumberFormat="1" applyFont="1" applyFill="1" applyBorder="1" applyAlignment="1" applyProtection="1">
      <alignment horizontal="center" vertical="center"/>
    </xf>
    <xf numFmtId="164" fontId="9" fillId="7" borderId="13" xfId="2" applyNumberFormat="1" applyFont="1" applyFill="1" applyBorder="1" applyAlignment="1" applyProtection="1">
      <alignment horizontal="center" vertical="center"/>
    </xf>
    <xf numFmtId="164" fontId="9" fillId="7" borderId="20" xfId="2" applyNumberFormat="1" applyFont="1" applyFill="1" applyBorder="1" applyAlignment="1" applyProtection="1">
      <alignment horizontal="center" vertical="center"/>
    </xf>
    <xf numFmtId="164" fontId="9" fillId="7" borderId="19" xfId="2" applyNumberFormat="1" applyFont="1" applyFill="1" applyBorder="1" applyAlignment="1" applyProtection="1">
      <alignment horizontal="center" vertical="center"/>
    </xf>
    <xf numFmtId="164" fontId="9" fillId="7" borderId="21" xfId="2" applyNumberFormat="1" applyFont="1" applyFill="1" applyBorder="1" applyAlignment="1" applyProtection="1">
      <alignment horizontal="center" vertical="center"/>
    </xf>
    <xf numFmtId="164" fontId="9" fillId="2" borderId="0" xfId="2" applyNumberFormat="1" applyFont="1" applyFill="1" applyBorder="1" applyAlignment="1" applyProtection="1">
      <alignment horizontal="center" vertical="center"/>
    </xf>
    <xf numFmtId="164" fontId="5" fillId="2" borderId="0" xfId="1" applyNumberFormat="1" applyFont="1" applyFill="1" applyAlignment="1">
      <alignment horizontal="center" vertical="center"/>
    </xf>
    <xf numFmtId="164" fontId="9" fillId="7" borderId="90" xfId="2" applyNumberFormat="1" applyFont="1" applyFill="1" applyBorder="1" applyAlignment="1" applyProtection="1">
      <alignment horizontal="center" vertical="center"/>
    </xf>
    <xf numFmtId="164" fontId="9" fillId="7" borderId="91" xfId="2" applyNumberFormat="1" applyFont="1" applyFill="1" applyBorder="1" applyAlignment="1" applyProtection="1">
      <alignment horizontal="center" vertical="center"/>
    </xf>
    <xf numFmtId="164" fontId="9" fillId="7" borderId="92" xfId="2" applyNumberFormat="1" applyFont="1" applyFill="1" applyBorder="1" applyAlignment="1" applyProtection="1">
      <alignment horizontal="center" vertical="center"/>
    </xf>
    <xf numFmtId="164" fontId="9" fillId="7" borderId="26" xfId="2" applyNumberFormat="1" applyFont="1" applyFill="1" applyBorder="1" applyAlignment="1" applyProtection="1">
      <alignment horizontal="center" vertical="center"/>
    </xf>
    <xf numFmtId="164" fontId="9" fillId="7" borderId="27" xfId="2" applyNumberFormat="1" applyFont="1" applyFill="1" applyBorder="1" applyAlignment="1" applyProtection="1">
      <alignment horizontal="center" vertical="center"/>
    </xf>
    <xf numFmtId="164" fontId="9" fillId="7" borderId="28" xfId="2" applyNumberFormat="1" applyFont="1" applyFill="1" applyBorder="1" applyAlignment="1" applyProtection="1">
      <alignment horizontal="center" vertical="center"/>
    </xf>
    <xf numFmtId="164" fontId="9" fillId="7" borderId="7" xfId="2" applyNumberFormat="1" applyFont="1" applyFill="1" applyBorder="1" applyAlignment="1" applyProtection="1">
      <alignment horizontal="center" vertical="center"/>
    </xf>
    <xf numFmtId="164" fontId="9" fillId="7" borderId="14" xfId="2" applyNumberFormat="1" applyFont="1" applyFill="1" applyBorder="1" applyAlignment="1" applyProtection="1">
      <alignment horizontal="center" vertical="center"/>
    </xf>
    <xf numFmtId="164" fontId="9" fillId="7" borderId="8" xfId="2" applyNumberFormat="1" applyFont="1" applyFill="1" applyBorder="1" applyAlignment="1" applyProtection="1">
      <alignment horizontal="center" vertical="center"/>
    </xf>
    <xf numFmtId="0" fontId="3" fillId="2" borderId="93" xfId="1" applyFill="1" applyBorder="1" applyAlignment="1">
      <alignment horizontal="left" indent="1"/>
    </xf>
    <xf numFmtId="166" fontId="0" fillId="2" borderId="93" xfId="3" applyNumberFormat="1" applyFont="1" applyFill="1" applyBorder="1" applyAlignment="1" applyProtection="1">
      <alignment horizontal="left" indent="1"/>
    </xf>
    <xf numFmtId="164" fontId="3" fillId="2" borderId="93" xfId="1" applyNumberFormat="1" applyFill="1" applyBorder="1" applyAlignment="1">
      <alignment horizontal="left" indent="1"/>
    </xf>
    <xf numFmtId="166" fontId="0" fillId="5" borderId="14" xfId="3" applyNumberFormat="1" applyFont="1" applyFill="1" applyBorder="1" applyAlignment="1" applyProtection="1">
      <alignment horizontal="right" vertical="center" indent="2"/>
    </xf>
    <xf numFmtId="164" fontId="0" fillId="5" borderId="8" xfId="2" applyNumberFormat="1" applyFont="1" applyFill="1" applyBorder="1" applyAlignment="1" applyProtection="1">
      <alignment horizontal="right" vertical="center" indent="2"/>
    </xf>
    <xf numFmtId="0" fontId="0" fillId="2" borderId="10" xfId="1" applyFont="1" applyFill="1" applyBorder="1" applyAlignment="1">
      <alignment horizontal="left" indent="1"/>
    </xf>
    <xf numFmtId="0" fontId="4" fillId="2" borderId="12" xfId="1" applyFont="1" applyFill="1" applyBorder="1" applyAlignment="1">
      <alignment horizontal="left" indent="1"/>
    </xf>
    <xf numFmtId="0" fontId="4" fillId="2" borderId="16" xfId="1" applyFont="1" applyFill="1" applyBorder="1" applyAlignment="1">
      <alignment horizontal="left" indent="1"/>
    </xf>
    <xf numFmtId="166" fontId="4" fillId="2" borderId="16" xfId="3" applyNumberFormat="1" applyFont="1" applyFill="1" applyBorder="1" applyAlignment="1" applyProtection="1">
      <alignment horizontal="right" indent="2"/>
    </xf>
    <xf numFmtId="164" fontId="4" fillId="2" borderId="13" xfId="2" applyNumberFormat="1" applyFont="1" applyFill="1" applyBorder="1" applyAlignment="1" applyProtection="1">
      <alignment horizontal="right" indent="2"/>
    </xf>
    <xf numFmtId="0" fontId="3" fillId="2" borderId="0" xfId="1" applyFill="1" applyBorder="1" applyAlignment="1">
      <alignment horizontal="left" indent="1"/>
    </xf>
    <xf numFmtId="166" fontId="0" fillId="2" borderId="0" xfId="3" applyNumberFormat="1" applyFont="1" applyFill="1" applyBorder="1" applyAlignment="1" applyProtection="1">
      <alignment horizontal="left" indent="1"/>
    </xf>
    <xf numFmtId="164" fontId="3" fillId="2" borderId="0" xfId="1" applyNumberFormat="1" applyFill="1" applyBorder="1" applyAlignment="1">
      <alignment horizontal="left" indent="1"/>
    </xf>
    <xf numFmtId="0" fontId="4" fillId="5" borderId="86" xfId="1" applyFont="1" applyFill="1" applyBorder="1" applyAlignment="1">
      <alignment horizontal="left" vertical="center" indent="1"/>
    </xf>
    <xf numFmtId="0" fontId="4" fillId="5" borderId="87" xfId="1" applyFont="1" applyFill="1" applyBorder="1" applyAlignment="1">
      <alignment horizontal="left" vertical="center" indent="1"/>
    </xf>
    <xf numFmtId="166" fontId="0" fillId="5" borderId="87" xfId="3" applyNumberFormat="1" applyFont="1" applyFill="1" applyBorder="1" applyAlignment="1" applyProtection="1">
      <alignment horizontal="right" vertical="center" indent="2"/>
    </xf>
    <xf numFmtId="164" fontId="0" fillId="5" borderId="88" xfId="2" applyNumberFormat="1" applyFont="1" applyFill="1" applyBorder="1" applyAlignment="1" applyProtection="1">
      <alignment horizontal="right" vertical="center" indent="2"/>
    </xf>
    <xf numFmtId="0" fontId="0" fillId="0" borderId="0" xfId="0" applyBorder="1" applyAlignment="1" applyProtection="1">
      <alignment horizontal="left"/>
    </xf>
    <xf numFmtId="0" fontId="0" fillId="0" borderId="0" xfId="1" applyFont="1" applyBorder="1" applyAlignment="1" applyProtection="1">
      <alignment horizontal="left"/>
    </xf>
    <xf numFmtId="0" fontId="0" fillId="0" borderId="0" xfId="1" applyFont="1" applyBorder="1" applyAlignment="1" applyProtection="1">
      <alignment horizontal="right"/>
    </xf>
    <xf numFmtId="1" fontId="0" fillId="0" borderId="0" xfId="4" applyNumberFormat="1" applyFont="1" applyFill="1" applyBorder="1" applyAlignment="1" applyProtection="1">
      <alignment horizontal="right"/>
    </xf>
    <xf numFmtId="0" fontId="5" fillId="0" borderId="0" xfId="5" applyFont="1" applyBorder="1" applyAlignment="1" applyProtection="1">
      <alignment horizontal="center"/>
    </xf>
    <xf numFmtId="0" fontId="5" fillId="0" borderId="0" xfId="5" applyFont="1" applyBorder="1" applyAlignment="1" applyProtection="1">
      <alignment horizontal="left"/>
    </xf>
    <xf numFmtId="0" fontId="5" fillId="0" borderId="0" xfId="0" applyFont="1" applyBorder="1" applyAlignment="1" applyProtection="1">
      <alignment horizontal="left"/>
    </xf>
    <xf numFmtId="164" fontId="5" fillId="0" borderId="0" xfId="7" applyNumberFormat="1" applyFont="1" applyFill="1" applyBorder="1" applyAlignment="1" applyProtection="1">
      <alignment horizontal="center" vertical="center"/>
    </xf>
    <xf numFmtId="0" fontId="0" fillId="0" borderId="0" xfId="5" applyFont="1" applyBorder="1" applyAlignment="1" applyProtection="1">
      <alignment horizontal="left"/>
    </xf>
    <xf numFmtId="3" fontId="0" fillId="0" borderId="0" xfId="0" applyNumberFormat="1" applyBorder="1" applyAlignment="1" applyProtection="1">
      <alignment horizontal="left"/>
    </xf>
    <xf numFmtId="0" fontId="15" fillId="4" borderId="94" xfId="5" applyFont="1" applyFill="1" applyBorder="1" applyAlignment="1" applyProtection="1">
      <alignment horizontal="center" vertical="center" wrapText="1"/>
      <protection locked="0"/>
    </xf>
    <xf numFmtId="0" fontId="43" fillId="2" borderId="0" xfId="5" applyFont="1" applyFill="1" applyProtection="1">
      <protection locked="0"/>
    </xf>
    <xf numFmtId="0" fontId="0" fillId="0" borderId="0" xfId="0" applyAlignment="1" applyProtection="1">
      <alignment horizontal="left"/>
    </xf>
    <xf numFmtId="0" fontId="43" fillId="0" borderId="0" xfId="5" applyFont="1" applyAlignment="1" applyProtection="1">
      <alignment horizontal="left"/>
    </xf>
    <xf numFmtId="0" fontId="43" fillId="0" borderId="0" xfId="5" applyFont="1" applyAlignment="1" applyProtection="1">
      <alignment horizontal="right"/>
    </xf>
    <xf numFmtId="166" fontId="43" fillId="0" borderId="0" xfId="4" applyNumberFormat="1" applyFont="1" applyAlignment="1" applyProtection="1">
      <alignment horizontal="right"/>
    </xf>
    <xf numFmtId="0" fontId="43" fillId="0" borderId="0" xfId="5" applyFont="1" applyAlignment="1" applyProtection="1">
      <alignment horizontal="center" vertical="center"/>
    </xf>
    <xf numFmtId="0" fontId="43" fillId="0" borderId="0" xfId="5" applyFont="1" applyAlignment="1" applyProtection="1">
      <alignment horizontal="center"/>
    </xf>
    <xf numFmtId="0" fontId="43" fillId="2" borderId="0" xfId="5" applyFont="1" applyFill="1" applyProtection="1"/>
    <xf numFmtId="0" fontId="43" fillId="0" borderId="0" xfId="5" applyFont="1" applyProtection="1">
      <protection locked="0"/>
    </xf>
    <xf numFmtId="0" fontId="3" fillId="2" borderId="0" xfId="0" applyFont="1" applyFill="1" applyProtection="1">
      <protection locked="0"/>
    </xf>
    <xf numFmtId="0" fontId="3" fillId="0" borderId="0" xfId="0" applyFont="1" applyProtection="1">
      <protection locked="0"/>
    </xf>
    <xf numFmtId="0" fontId="3" fillId="0" borderId="0" xfId="0" applyFont="1" applyProtection="1"/>
    <xf numFmtId="0" fontId="0" fillId="0" borderId="0" xfId="0" applyProtection="1"/>
    <xf numFmtId="166" fontId="3" fillId="0" borderId="0" xfId="4" applyNumberFormat="1" applyFont="1" applyAlignment="1" applyProtection="1">
      <alignment horizontal="center" vertical="center"/>
    </xf>
    <xf numFmtId="0" fontId="0" fillId="0" borderId="0" xfId="1" applyFont="1" applyProtection="1"/>
    <xf numFmtId="0" fontId="0" fillId="0" borderId="0" xfId="1" applyFont="1" applyAlignment="1" applyProtection="1">
      <alignment horizontal="right"/>
    </xf>
  </cellXfs>
  <cellStyles count="12">
    <cellStyle name="Comma" xfId="4" builtinId="3"/>
    <cellStyle name="Comma 2" xfId="3" xr:uid="{00000000-0005-0000-0000-000001000000}"/>
    <cellStyle name="Hyperlink" xfId="6" builtinId="8"/>
    <cellStyle name="Normal" xfId="0" builtinId="0"/>
    <cellStyle name="Normal 2" xfId="1" xr:uid="{00000000-0005-0000-0000-000004000000}"/>
    <cellStyle name="Normal 2 2" xfId="5" xr:uid="{00000000-0005-0000-0000-000005000000}"/>
    <cellStyle name="Normal 3" xfId="8" xr:uid="{00000000-0005-0000-0000-000006000000}"/>
    <cellStyle name="Normal 3 2" xfId="9" xr:uid="{A9F91257-EE21-4A08-AF7D-E583A4F08EB9}"/>
    <cellStyle name="Normal 4" xfId="10" xr:uid="{2897E3BB-A643-5D43-B2BE-B393E16C9E27}"/>
    <cellStyle name="Normal 5" xfId="11" xr:uid="{4FD7C5D9-4258-4F03-9EF4-79243F62DB37}"/>
    <cellStyle name="Percent" xfId="7" builtinId="5"/>
    <cellStyle name="Percent 2" xfId="2" xr:uid="{00000000-0005-0000-0000-000008000000}"/>
  </cellStyles>
  <dxfs count="37">
    <dxf>
      <font>
        <strike val="0"/>
        <outline val="0"/>
        <shadow val="0"/>
        <u val="none"/>
        <vertAlign val="baseline"/>
        <sz val="11"/>
        <color theme="1"/>
        <name val="Calibri"/>
        <family val="2"/>
        <scheme val="minor"/>
      </font>
      <protection locked="1" hidden="0"/>
    </dxf>
    <dxf>
      <font>
        <strike val="0"/>
        <outline val="0"/>
        <shadow val="0"/>
        <u val="none"/>
        <vertAlign val="baseline"/>
        <sz val="11"/>
        <color theme="1"/>
        <name val="Calibri"/>
        <family val="2"/>
        <scheme val="minor"/>
      </font>
      <numFmt numFmtId="166" formatCode="_(* #,##0_);_(* \(#,##0\);_(* &quot;-&quot;??_);_(@_)"/>
      <alignment horizontal="center" vertical="center" textRotation="0" wrapText="0" indent="0" justifyLastLine="0" shrinkToFit="0" readingOrder="0"/>
      <border diagonalUp="0" diagonalDown="0">
        <left/>
        <right style="thin">
          <color theme="0" tint="-0.14999847407452621"/>
        </right>
      </border>
      <protection locked="1" hidden="0"/>
    </dxf>
    <dxf>
      <font>
        <b val="0"/>
        <i val="0"/>
        <strike val="0"/>
        <condense val="0"/>
        <extend val="0"/>
        <outline val="0"/>
        <shadow val="0"/>
        <u val="none"/>
        <vertAlign val="baseline"/>
        <sz val="11"/>
        <color theme="1"/>
        <name val="Calibri"/>
        <family val="2"/>
        <scheme val="minor"/>
      </font>
      <numFmt numFmtId="166" formatCode="_(* #,##0_);_(* \(#,##0\);_(* &quot;-&quot;??_);_(@_)"/>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theme="1"/>
        <name val="Calibri"/>
        <family val="2"/>
        <scheme val="minor"/>
      </font>
      <numFmt numFmtId="166" formatCode="_(* #,##0_);_(* \(#,##0\);_(* &quot;-&quot;??_);_(@_)"/>
      <alignment horizontal="center" vertical="center" textRotation="0" wrapText="0" indent="0" justifyLastLine="0" shrinkToFit="0" readingOrder="0"/>
      <protection locked="1" hidden="0"/>
    </dxf>
    <dxf>
      <font>
        <strike val="0"/>
        <outline val="0"/>
        <shadow val="0"/>
        <u val="none"/>
        <vertAlign val="baseline"/>
        <sz val="11"/>
        <color theme="1"/>
        <name val="Calibri"/>
        <family val="2"/>
        <scheme val="minor"/>
      </font>
      <protection locked="1" hidden="0"/>
    </dxf>
    <dxf>
      <font>
        <strike val="0"/>
        <outline val="0"/>
        <shadow val="0"/>
        <u val="none"/>
        <vertAlign val="baseline"/>
        <sz val="11"/>
        <color theme="1"/>
        <name val="Calibri"/>
        <family val="2"/>
        <scheme val="minor"/>
      </font>
      <alignment horizontal="left" textRotation="0" indent="0" justifyLastLine="0" shrinkToFit="0" readingOrder="0"/>
      <protection locked="1" hidden="0"/>
    </dxf>
    <dxf>
      <font>
        <strike val="0"/>
        <outline val="0"/>
        <shadow val="0"/>
        <u val="none"/>
        <vertAlign val="baseline"/>
        <sz val="11"/>
        <color theme="1"/>
        <name val="Calibri"/>
        <family val="2"/>
        <scheme val="minor"/>
      </font>
      <fill>
        <patternFill patternType="solid">
          <fgColor indexed="64"/>
          <bgColor rgb="FFFFFF00"/>
        </patternFill>
      </fill>
      <protection locked="1" hidden="0"/>
    </dxf>
    <dxf>
      <font>
        <strike val="0"/>
        <outline val="0"/>
        <shadow val="0"/>
        <u val="none"/>
        <vertAlign val="baseline"/>
        <sz val="11"/>
        <color theme="1"/>
        <name val="Calibri"/>
        <family val="2"/>
        <scheme val="minor"/>
      </font>
      <protection locked="1" hidden="0"/>
    </dxf>
    <dxf>
      <font>
        <strike val="0"/>
        <outline val="0"/>
        <shadow val="0"/>
        <u val="none"/>
        <vertAlign val="baseline"/>
        <sz val="11"/>
        <color theme="1"/>
        <name val="Calibri"/>
        <family val="2"/>
        <scheme val="minor"/>
      </font>
      <alignment horizontal="center" vertical="center" textRotation="0" wrapText="0" indent="0" justifyLastLine="0" shrinkToFit="0" readingOrder="0"/>
      <border diagonalUp="0" diagonalDown="0">
        <left style="medium">
          <color theme="0" tint="-0.14996795556505021"/>
        </left>
        <right style="medium">
          <color theme="0" tint="-0.14996795556505021"/>
        </right>
        <top/>
        <bottom/>
      </border>
      <protection locked="0" hidden="0"/>
    </dxf>
    <dxf>
      <font>
        <b/>
        <i val="0"/>
        <strike val="0"/>
        <condense val="0"/>
        <extend val="0"/>
        <outline val="0"/>
        <shadow val="0"/>
        <u val="none"/>
        <vertAlign val="baseline"/>
        <sz val="11"/>
        <color theme="0"/>
        <name val="Calibri"/>
        <family val="2"/>
        <scheme val="minor"/>
      </font>
      <fill>
        <patternFill patternType="solid">
          <fgColor indexed="64"/>
          <bgColor rgb="FF00A5B8"/>
        </patternFill>
      </fill>
      <alignment horizontal="center" vertical="center" textRotation="0" wrapText="1" indent="0" justifyLastLine="0" shrinkToFit="0" readingOrder="0"/>
      <border diagonalUp="0" diagonalDown="0">
        <left style="medium">
          <color theme="0" tint="-0.14996795556505021"/>
        </left>
        <right style="medium">
          <color theme="0" tint="-0.14996795556505021"/>
        </right>
        <top/>
        <bottom/>
      </border>
      <protection locked="0" hidden="0"/>
    </dxf>
    <dxf>
      <font>
        <strike val="0"/>
        <outline val="0"/>
        <shadow val="0"/>
        <u val="none"/>
        <vertAlign val="baseline"/>
        <sz val="11"/>
        <color auto="1"/>
        <name val="Calibri"/>
        <family val="2"/>
        <scheme val="minor"/>
      </font>
      <fill>
        <patternFill patternType="none">
          <fgColor indexed="64"/>
          <bgColor auto="1"/>
        </patternFill>
      </fill>
      <alignment horizontal="left" textRotation="0" indent="0" justifyLastLine="0" shrinkToFit="0" readingOrder="0"/>
      <protection locked="1" hidden="0"/>
    </dxf>
    <dxf>
      <font>
        <strike val="0"/>
        <outline val="0"/>
        <shadow val="0"/>
        <u val="none"/>
        <vertAlign val="baseline"/>
        <sz val="11"/>
        <color auto="1"/>
        <name val="Calibri"/>
        <family val="2"/>
        <scheme val="minor"/>
      </font>
      <numFmt numFmtId="0" formatCode="General"/>
      <fill>
        <patternFill patternType="none">
          <fgColor indexed="64"/>
          <bgColor auto="1"/>
        </patternFill>
      </fill>
      <alignment horizontal="left" textRotation="0" indent="0" justifyLastLine="0" shrinkToFit="0" readingOrder="0"/>
      <protection locked="1" hidden="0"/>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center" textRotation="0" indent="0" justifyLastLine="0" shrinkToFit="0" readingOrder="0"/>
      <protection locked="1" hidden="0"/>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center" textRotation="0" indent="0" justifyLastLine="0" shrinkToFit="0" readingOrder="0"/>
      <protection locked="1" hidden="0"/>
    </dxf>
    <dxf>
      <font>
        <b val="0"/>
        <i val="0"/>
        <strike val="0"/>
        <condense val="0"/>
        <extend val="0"/>
        <outline val="0"/>
        <shadow val="0"/>
        <u val="none"/>
        <vertAlign val="baseline"/>
        <sz val="11"/>
        <color auto="1"/>
        <name val="Calibri"/>
        <family val="2"/>
        <scheme val="minor"/>
      </font>
      <numFmt numFmtId="164" formatCode="0.0%"/>
      <fill>
        <patternFill patternType="none">
          <fgColor indexed="64"/>
          <bgColor auto="1"/>
        </patternFill>
      </fill>
      <alignment horizontal="center" vertical="center" textRotation="0" indent="0" justifyLastLine="0" shrinkToFit="0" readingOrder="0"/>
      <protection locked="1" hidden="0"/>
    </dxf>
    <dxf>
      <font>
        <strike val="0"/>
        <outline val="0"/>
        <shadow val="0"/>
        <u val="none"/>
        <vertAlign val="baseline"/>
        <sz val="11"/>
        <color theme="1"/>
        <name val="Calibri"/>
        <family val="2"/>
        <scheme val="minor"/>
      </font>
      <numFmt numFmtId="1" formatCode="0"/>
      <fill>
        <patternFill patternType="none">
          <fgColor indexed="64"/>
          <bgColor auto="1"/>
        </patternFill>
      </fill>
      <alignment horizontal="right" textRotation="0" indent="0" justifyLastLine="0" shrinkToFit="0" readingOrder="0"/>
      <protection locked="1" hidden="0"/>
    </dxf>
    <dxf>
      <font>
        <strike val="0"/>
        <outline val="0"/>
        <shadow val="0"/>
        <u val="none"/>
        <vertAlign val="baseline"/>
        <sz val="11"/>
        <color theme="1"/>
        <name val="Calibri"/>
        <family val="2"/>
        <scheme val="minor"/>
      </font>
      <numFmt numFmtId="1" formatCode="0"/>
      <fill>
        <patternFill patternType="none">
          <fgColor indexed="64"/>
          <bgColor auto="1"/>
        </patternFill>
      </fill>
      <alignment horizontal="right" textRotation="0" indent="0" justifyLastLine="0" shrinkToFit="0" readingOrder="0"/>
      <protection locked="1" hidden="0"/>
    </dxf>
    <dxf>
      <font>
        <strike val="0"/>
        <outline val="0"/>
        <shadow val="0"/>
        <u val="none"/>
        <vertAlign val="baseline"/>
        <sz val="11"/>
        <color theme="1"/>
        <name val="Calibri"/>
        <family val="2"/>
        <scheme val="minor"/>
      </font>
      <numFmt numFmtId="0" formatCode="General"/>
      <fill>
        <patternFill patternType="none">
          <fgColor indexed="64"/>
          <bgColor auto="1"/>
        </patternFill>
      </fill>
      <alignment horizontal="left" textRotation="0" indent="0" justifyLastLine="0" shrinkToFit="0" readingOrder="0"/>
      <protection locked="1" hidden="0"/>
    </dxf>
    <dxf>
      <font>
        <strike val="0"/>
        <outline val="0"/>
        <shadow val="0"/>
        <u val="none"/>
        <vertAlign val="baseline"/>
        <sz val="11"/>
        <color theme="1"/>
        <name val="Calibri"/>
        <family val="2"/>
        <scheme val="minor"/>
      </font>
      <fill>
        <patternFill patternType="none">
          <fgColor indexed="64"/>
          <bgColor auto="1"/>
        </patternFill>
      </fill>
      <alignment horizontal="right" textRotation="0" indent="0" justifyLastLine="0" shrinkToFit="0" readingOrder="0"/>
      <protection locked="1" hidden="0"/>
    </dxf>
    <dxf>
      <font>
        <strike val="0"/>
        <outline val="0"/>
        <shadow val="0"/>
        <u val="none"/>
        <vertAlign val="baseline"/>
        <sz val="11"/>
        <color theme="1"/>
        <name val="Calibri"/>
        <family val="2"/>
        <scheme val="minor"/>
      </font>
      <numFmt numFmtId="0" formatCode="General"/>
      <fill>
        <patternFill patternType="none">
          <fgColor indexed="64"/>
          <bgColor auto="1"/>
        </patternFill>
      </fill>
      <alignment horizontal="left" textRotation="0" indent="0" justifyLastLine="0" shrinkToFit="0" readingOrder="0"/>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alignment horizontal="left" textRotation="0" indent="0" justifyLastLine="0" shrinkToFit="0" readingOrder="0"/>
      <protection locked="1" hidden="0"/>
    </dxf>
    <dxf>
      <border diagonalUp="0" diagonalDown="0">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1"/>
        <color theme="1"/>
        <name val="Calibri"/>
        <family val="2"/>
        <scheme val="minor"/>
      </font>
      <numFmt numFmtId="166" formatCode="_(* #,##0_);_(* \(#,##0\);_(* &quot;-&quot;??_);_(@_)"/>
      <fill>
        <patternFill patternType="solid">
          <fgColor indexed="64"/>
          <bgColor theme="0"/>
        </patternFill>
      </fill>
      <alignment horizontal="center" vertical="center" textRotation="0" wrapText="0" indent="0" justifyLastLine="0" shrinkToFit="0" readingOrder="0"/>
      <border diagonalUp="0" diagonalDown="0" outline="0">
        <left/>
        <right style="thin">
          <color theme="0" tint="-0.14999847407452621"/>
        </right>
        <top/>
        <bottom/>
      </border>
    </dxf>
    <dxf>
      <font>
        <b val="0"/>
        <i val="0"/>
        <strike val="0"/>
        <condense val="0"/>
        <extend val="0"/>
        <outline val="0"/>
        <shadow val="0"/>
        <u val="none"/>
        <vertAlign val="baseline"/>
        <sz val="11"/>
        <color theme="1"/>
        <name val="Calibri"/>
        <family val="2"/>
        <scheme val="minor"/>
      </font>
      <numFmt numFmtId="166" formatCode="_(* #,##0_);_(* \(#,##0\);_(* &quot;-&quot;??_);_(@_)"/>
      <fill>
        <patternFill patternType="solid">
          <fgColor indexed="64"/>
          <bgColor theme="0"/>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theme="1"/>
        <name val="Calibri"/>
        <family val="2"/>
        <scheme val="minor"/>
      </font>
      <numFmt numFmtId="166" formatCode="_(* #,##0_);_(* \(#,##0\);_(* &quot;-&quot;??_);_(@_)"/>
      <fill>
        <patternFill patternType="solid">
          <fgColor indexed="64"/>
          <bgColor theme="0"/>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left"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border>
        <bottom style="medium">
          <color theme="0" tint="-0.14996795556505021"/>
        </bottom>
      </border>
    </dxf>
    <dxf>
      <border outline="0">
        <bottom style="medium">
          <color theme="0" tint="-0.14999847407452621"/>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hyperlink" Target="http://arcg.is/0vPKu9" TargetMode="External"/><Relationship Id="rId2" Type="http://schemas.openxmlformats.org/officeDocument/2006/relationships/image" Target="../media/image1.png"/><Relationship Id="rId1" Type="http://schemas.openxmlformats.org/officeDocument/2006/relationships/hyperlink" Target="http://www.shadac.org" TargetMode="External"/></Relationships>
</file>

<file path=xl/drawings/_rels/drawing2.xml.rels><?xml version="1.0" encoding="UTF-8" standalone="yes"?>
<Relationships xmlns="http://schemas.openxmlformats.org/package/2006/relationships"><Relationship Id="rId3" Type="http://schemas.openxmlformats.org/officeDocument/2006/relationships/image" Target="../media/image4.jpeg"/><Relationship Id="rId7" Type="http://schemas.openxmlformats.org/officeDocument/2006/relationships/hyperlink" Target="https://www.mnsure.org/assets/rate-regions-maps-counties_tcm34-182251.pdf" TargetMode="External"/><Relationship Id="rId2" Type="http://schemas.openxmlformats.org/officeDocument/2006/relationships/image" Target="../media/image3.jpeg"/><Relationship Id="rId1" Type="http://schemas.openxmlformats.org/officeDocument/2006/relationships/image" Target="../media/image2.png"/><Relationship Id="rId6" Type="http://schemas.openxmlformats.org/officeDocument/2006/relationships/hyperlink" Target="http://www.gis.leg.mn/iMaps/districts" TargetMode="External"/><Relationship Id="rId5" Type="http://schemas.openxmlformats.org/officeDocument/2006/relationships/hyperlink" Target="https://pollfinder.sos.state.mn.us/" TargetMode="External"/><Relationship Id="rId4" Type="http://schemas.openxmlformats.org/officeDocument/2006/relationships/image" Target="../media/image5.jpeg"/></Relationships>
</file>

<file path=xl/drawings/_rels/drawing3.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hyperlink" Target="https://www.shadac.org/" TargetMode="External"/></Relationships>
</file>

<file path=xl/drawings/_rels/drawing4.xml.rels><?xml version="1.0" encoding="UTF-8" standalone="yes"?>
<Relationships xmlns="http://schemas.openxmlformats.org/package/2006/relationships"><Relationship Id="rId3" Type="http://schemas.openxmlformats.org/officeDocument/2006/relationships/hyperlink" Target="http://www.gis.leg.mn/iMaps/districts" TargetMode="External"/><Relationship Id="rId2" Type="http://schemas.openxmlformats.org/officeDocument/2006/relationships/hyperlink" Target="https://pollfinder.sos.state.mn.us/" TargetMode="External"/><Relationship Id="rId1" Type="http://schemas.openxmlformats.org/officeDocument/2006/relationships/hyperlink" Target="https://www.census.gov/programs-surveys/geography/guidance/geo-areas/zctas.html" TargetMode="External"/><Relationship Id="rId4" Type="http://schemas.openxmlformats.org/officeDocument/2006/relationships/hyperlink" Target="http://mn.gov/commerce-stat/pdfs/rate-release-packet-2017.pdf" TargetMode="External"/></Relationships>
</file>

<file path=xl/drawings/drawing1.xml><?xml version="1.0" encoding="utf-8"?>
<xdr:wsDr xmlns:xdr="http://schemas.openxmlformats.org/drawingml/2006/spreadsheetDrawing" xmlns:a="http://schemas.openxmlformats.org/drawingml/2006/main">
  <xdr:oneCellAnchor>
    <xdr:from>
      <xdr:col>1</xdr:col>
      <xdr:colOff>60326</xdr:colOff>
      <xdr:row>0</xdr:row>
      <xdr:rowOff>0</xdr:rowOff>
    </xdr:from>
    <xdr:ext cx="3433502" cy="1908174"/>
    <xdr:pic>
      <xdr:nvPicPr>
        <xdr:cNvPr id="2" name="Picture 1">
          <a:hlinkClick xmlns:r="http://schemas.openxmlformats.org/officeDocument/2006/relationships" r:id="rId1"/>
          <a:extLst>
            <a:ext uri="{FF2B5EF4-FFF2-40B4-BE49-F238E27FC236}">
              <a16:creationId xmlns:a16="http://schemas.microsoft.com/office/drawing/2014/main" id="{F2FFB1EC-EC56-465F-B6CC-57DC337C351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69926" y="0"/>
          <a:ext cx="3433502" cy="1908174"/>
        </a:xfrm>
        <a:prstGeom prst="rect">
          <a:avLst/>
        </a:prstGeom>
      </xdr:spPr>
    </xdr:pic>
    <xdr:clientData/>
  </xdr:oneCellAnchor>
  <xdr:twoCellAnchor>
    <xdr:from>
      <xdr:col>1</xdr:col>
      <xdr:colOff>1820333</xdr:colOff>
      <xdr:row>1</xdr:row>
      <xdr:rowOff>1111250</xdr:rowOff>
    </xdr:from>
    <xdr:to>
      <xdr:col>1</xdr:col>
      <xdr:colOff>3282949</xdr:colOff>
      <xdr:row>1</xdr:row>
      <xdr:rowOff>1407582</xdr:rowOff>
    </xdr:to>
    <xdr:sp macro="" textlink="">
      <xdr:nvSpPr>
        <xdr:cNvPr id="3" name="Rectangle 2">
          <a:hlinkClick xmlns:r="http://schemas.openxmlformats.org/officeDocument/2006/relationships" r:id="rId3"/>
          <a:extLst>
            <a:ext uri="{FF2B5EF4-FFF2-40B4-BE49-F238E27FC236}">
              <a16:creationId xmlns:a16="http://schemas.microsoft.com/office/drawing/2014/main" id="{1D1F8662-09D4-4E40-88A5-B67FBC7EDFA7}"/>
            </a:ext>
          </a:extLst>
        </xdr:cNvPr>
        <xdr:cNvSpPr/>
      </xdr:nvSpPr>
      <xdr:spPr>
        <a:xfrm>
          <a:off x="1220258" y="377825"/>
          <a:ext cx="0" cy="105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278404</xdr:colOff>
      <xdr:row>1</xdr:row>
      <xdr:rowOff>183140</xdr:rowOff>
    </xdr:from>
    <xdr:to>
      <xdr:col>2</xdr:col>
      <xdr:colOff>4758964</xdr:colOff>
      <xdr:row>3</xdr:row>
      <xdr:rowOff>2184</xdr:rowOff>
    </xdr:to>
    <xdr:pic>
      <xdr:nvPicPr>
        <xdr:cNvPr id="5" name="Picture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1"/>
        <a:stretch>
          <a:fillRect/>
        </a:stretch>
      </xdr:blipFill>
      <xdr:spPr>
        <a:xfrm>
          <a:off x="4935071" y="733473"/>
          <a:ext cx="4480560" cy="2433128"/>
        </a:xfrm>
        <a:prstGeom prst="rect">
          <a:avLst/>
        </a:prstGeom>
        <a:ln w="19050">
          <a:solidFill>
            <a:schemeClr val="bg1">
              <a:lumMod val="50000"/>
            </a:schemeClr>
          </a:solidFill>
        </a:ln>
      </xdr:spPr>
    </xdr:pic>
    <xdr:clientData/>
  </xdr:twoCellAnchor>
  <xdr:twoCellAnchor editAs="oneCell">
    <xdr:from>
      <xdr:col>2</xdr:col>
      <xdr:colOff>278404</xdr:colOff>
      <xdr:row>5</xdr:row>
      <xdr:rowOff>137585</xdr:rowOff>
    </xdr:from>
    <xdr:to>
      <xdr:col>2</xdr:col>
      <xdr:colOff>4758964</xdr:colOff>
      <xdr:row>7</xdr:row>
      <xdr:rowOff>127001</xdr:rowOff>
    </xdr:to>
    <xdr:pic>
      <xdr:nvPicPr>
        <xdr:cNvPr id="16" name="Picture 15">
          <a:extLst>
            <a:ext uri="{FF2B5EF4-FFF2-40B4-BE49-F238E27FC236}">
              <a16:creationId xmlns:a16="http://schemas.microsoft.com/office/drawing/2014/main" id="{00000000-0008-0000-0100-000010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b="27267"/>
        <a:stretch/>
      </xdr:blipFill>
      <xdr:spPr>
        <a:xfrm>
          <a:off x="4935071" y="3852335"/>
          <a:ext cx="4480560" cy="1841499"/>
        </a:xfrm>
        <a:prstGeom prst="rect">
          <a:avLst/>
        </a:prstGeom>
        <a:ln w="19050">
          <a:solidFill>
            <a:schemeClr val="bg1">
              <a:lumMod val="50000"/>
            </a:schemeClr>
          </a:solidFill>
        </a:ln>
      </xdr:spPr>
    </xdr:pic>
    <xdr:clientData/>
  </xdr:twoCellAnchor>
  <xdr:twoCellAnchor editAs="oneCell">
    <xdr:from>
      <xdr:col>2</xdr:col>
      <xdr:colOff>278404</xdr:colOff>
      <xdr:row>7</xdr:row>
      <xdr:rowOff>529189</xdr:rowOff>
    </xdr:from>
    <xdr:to>
      <xdr:col>2</xdr:col>
      <xdr:colOff>4758964</xdr:colOff>
      <xdr:row>9</xdr:row>
      <xdr:rowOff>455083</xdr:rowOff>
    </xdr:to>
    <xdr:pic>
      <xdr:nvPicPr>
        <xdr:cNvPr id="17" name="Picture 16">
          <a:extLst>
            <a:ext uri="{FF2B5EF4-FFF2-40B4-BE49-F238E27FC236}">
              <a16:creationId xmlns:a16="http://schemas.microsoft.com/office/drawing/2014/main" id="{00000000-0008-0000-0100-000011000000}"/>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t="-1" b="33037"/>
        <a:stretch/>
      </xdr:blipFill>
      <xdr:spPr>
        <a:xfrm>
          <a:off x="4935071" y="6000772"/>
          <a:ext cx="4480560" cy="1682728"/>
        </a:xfrm>
        <a:prstGeom prst="rect">
          <a:avLst/>
        </a:prstGeom>
        <a:ln w="19050">
          <a:solidFill>
            <a:schemeClr val="bg1">
              <a:lumMod val="50000"/>
            </a:schemeClr>
          </a:solidFill>
        </a:ln>
      </xdr:spPr>
    </xdr:pic>
    <xdr:clientData/>
  </xdr:twoCellAnchor>
  <xdr:twoCellAnchor editAs="oneCell">
    <xdr:from>
      <xdr:col>2</xdr:col>
      <xdr:colOff>278404</xdr:colOff>
      <xdr:row>10</xdr:row>
      <xdr:rowOff>26067</xdr:rowOff>
    </xdr:from>
    <xdr:to>
      <xdr:col>2</xdr:col>
      <xdr:colOff>4758964</xdr:colOff>
      <xdr:row>11</xdr:row>
      <xdr:rowOff>36866</xdr:rowOff>
    </xdr:to>
    <xdr:pic>
      <xdr:nvPicPr>
        <xdr:cNvPr id="18" name="Picture 17">
          <a:extLst>
            <a:ext uri="{FF2B5EF4-FFF2-40B4-BE49-F238E27FC236}">
              <a16:creationId xmlns:a16="http://schemas.microsoft.com/office/drawing/2014/main" id="{00000000-0008-0000-0100-000012000000}"/>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b="43135"/>
        <a:stretch/>
      </xdr:blipFill>
      <xdr:spPr>
        <a:xfrm>
          <a:off x="4935071" y="7952984"/>
          <a:ext cx="4480560" cy="1428965"/>
        </a:xfrm>
        <a:prstGeom prst="rect">
          <a:avLst/>
        </a:prstGeom>
        <a:ln w="19050">
          <a:solidFill>
            <a:schemeClr val="bg1">
              <a:lumMod val="50000"/>
            </a:schemeClr>
          </a:solidFill>
        </a:ln>
      </xdr:spPr>
    </xdr:pic>
    <xdr:clientData/>
  </xdr:twoCellAnchor>
  <xdr:twoCellAnchor>
    <xdr:from>
      <xdr:col>1</xdr:col>
      <xdr:colOff>1979084</xdr:colOff>
      <xdr:row>9</xdr:row>
      <xdr:rowOff>402168</xdr:rowOff>
    </xdr:from>
    <xdr:to>
      <xdr:col>1</xdr:col>
      <xdr:colOff>3577168</xdr:colOff>
      <xdr:row>9</xdr:row>
      <xdr:rowOff>560918</xdr:rowOff>
    </xdr:to>
    <xdr:sp macro="" textlink="">
      <xdr:nvSpPr>
        <xdr:cNvPr id="21" name="Rectangle 20">
          <a:hlinkClick xmlns:r="http://schemas.openxmlformats.org/officeDocument/2006/relationships" r:id="rId5"/>
          <a:extLst>
            <a:ext uri="{FF2B5EF4-FFF2-40B4-BE49-F238E27FC236}">
              <a16:creationId xmlns:a16="http://schemas.microsoft.com/office/drawing/2014/main" id="{00000000-0008-0000-0100-000015000000}"/>
            </a:ext>
          </a:extLst>
        </xdr:cNvPr>
        <xdr:cNvSpPr/>
      </xdr:nvSpPr>
      <xdr:spPr>
        <a:xfrm>
          <a:off x="2201334" y="7461251"/>
          <a:ext cx="1598084" cy="1587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1979084</xdr:colOff>
      <xdr:row>9</xdr:row>
      <xdr:rowOff>179918</xdr:rowOff>
    </xdr:from>
    <xdr:to>
      <xdr:col>1</xdr:col>
      <xdr:colOff>3926417</xdr:colOff>
      <xdr:row>9</xdr:row>
      <xdr:rowOff>359834</xdr:rowOff>
    </xdr:to>
    <xdr:sp macro="" textlink="">
      <xdr:nvSpPr>
        <xdr:cNvPr id="22" name="Rectangle 21">
          <a:hlinkClick xmlns:r="http://schemas.openxmlformats.org/officeDocument/2006/relationships" r:id="rId6"/>
          <a:extLst>
            <a:ext uri="{FF2B5EF4-FFF2-40B4-BE49-F238E27FC236}">
              <a16:creationId xmlns:a16="http://schemas.microsoft.com/office/drawing/2014/main" id="{00000000-0008-0000-0100-000016000000}"/>
            </a:ext>
          </a:extLst>
        </xdr:cNvPr>
        <xdr:cNvSpPr/>
      </xdr:nvSpPr>
      <xdr:spPr>
        <a:xfrm>
          <a:off x="2201334" y="7239001"/>
          <a:ext cx="1947333" cy="17991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1979084</xdr:colOff>
      <xdr:row>9</xdr:row>
      <xdr:rowOff>211668</xdr:rowOff>
    </xdr:from>
    <xdr:to>
      <xdr:col>1</xdr:col>
      <xdr:colOff>3926417</xdr:colOff>
      <xdr:row>9</xdr:row>
      <xdr:rowOff>391584</xdr:rowOff>
    </xdr:to>
    <xdr:sp macro="" textlink="">
      <xdr:nvSpPr>
        <xdr:cNvPr id="23" name="Rectangle 22">
          <a:hlinkClick xmlns:r="http://schemas.openxmlformats.org/officeDocument/2006/relationships" r:id="rId6"/>
          <a:extLst>
            <a:ext uri="{FF2B5EF4-FFF2-40B4-BE49-F238E27FC236}">
              <a16:creationId xmlns:a16="http://schemas.microsoft.com/office/drawing/2014/main" id="{00000000-0008-0000-0100-000017000000}"/>
            </a:ext>
          </a:extLst>
        </xdr:cNvPr>
        <xdr:cNvSpPr/>
      </xdr:nvSpPr>
      <xdr:spPr>
        <a:xfrm>
          <a:off x="2201334" y="7440085"/>
          <a:ext cx="1947333" cy="17991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264583</xdr:colOff>
      <xdr:row>10</xdr:row>
      <xdr:rowOff>190500</xdr:rowOff>
    </xdr:from>
    <xdr:to>
      <xdr:col>1</xdr:col>
      <xdr:colOff>4328583</xdr:colOff>
      <xdr:row>10</xdr:row>
      <xdr:rowOff>592666</xdr:rowOff>
    </xdr:to>
    <xdr:sp macro="" textlink="">
      <xdr:nvSpPr>
        <xdr:cNvPr id="4" name="Rectangle 3">
          <a:hlinkClick xmlns:r="http://schemas.openxmlformats.org/officeDocument/2006/relationships" r:id="rId7"/>
          <a:extLst>
            <a:ext uri="{FF2B5EF4-FFF2-40B4-BE49-F238E27FC236}">
              <a16:creationId xmlns:a16="http://schemas.microsoft.com/office/drawing/2014/main" id="{00000000-0008-0000-0100-000004000000}"/>
            </a:ext>
          </a:extLst>
        </xdr:cNvPr>
        <xdr:cNvSpPr/>
      </xdr:nvSpPr>
      <xdr:spPr>
        <a:xfrm>
          <a:off x="486833" y="8117417"/>
          <a:ext cx="4064000" cy="40216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editAs="absolute">
    <xdr:from>
      <xdr:col>1</xdr:col>
      <xdr:colOff>99585</xdr:colOff>
      <xdr:row>1</xdr:row>
      <xdr:rowOff>82840</xdr:rowOff>
    </xdr:from>
    <xdr:to>
      <xdr:col>1</xdr:col>
      <xdr:colOff>1954024</xdr:colOff>
      <xdr:row>3</xdr:row>
      <xdr:rowOff>306917</xdr:rowOff>
    </xdr:to>
    <xdr:pic>
      <xdr:nvPicPr>
        <xdr:cNvPr id="4" name="Picture 3">
          <a:hlinkClick xmlns:r="http://schemas.openxmlformats.org/officeDocument/2006/relationships" r:id="rId1"/>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49775" y="285828"/>
          <a:ext cx="1860154" cy="1037089"/>
        </a:xfrm>
        <a:prstGeom prst="rect">
          <a:avLst/>
        </a:prstGeom>
      </xdr:spPr>
    </xdr:pic>
    <xdr:clientData/>
  </xdr:twoCellAnchor>
  <xdr:twoCellAnchor editAs="absolute">
    <xdr:from>
      <xdr:col>2</xdr:col>
      <xdr:colOff>1822178</xdr:colOff>
      <xdr:row>1</xdr:row>
      <xdr:rowOff>548429</xdr:rowOff>
    </xdr:from>
    <xdr:to>
      <xdr:col>2</xdr:col>
      <xdr:colOff>2006963</xdr:colOff>
      <xdr:row>2</xdr:row>
      <xdr:rowOff>167428</xdr:rowOff>
    </xdr:to>
    <xdr:sp macro="" textlink="">
      <xdr:nvSpPr>
        <xdr:cNvPr id="2" name="Bent-Up Arrow 1">
          <a:extLst>
            <a:ext uri="{FF2B5EF4-FFF2-40B4-BE49-F238E27FC236}">
              <a16:creationId xmlns:a16="http://schemas.microsoft.com/office/drawing/2014/main" id="{00000000-0008-0000-0200-000002000000}"/>
            </a:ext>
          </a:extLst>
        </xdr:cNvPr>
        <xdr:cNvSpPr/>
      </xdr:nvSpPr>
      <xdr:spPr>
        <a:xfrm rot="10800000" flipH="1">
          <a:off x="4171678" y="749512"/>
          <a:ext cx="184785" cy="211666"/>
        </a:xfrm>
        <a:prstGeom prst="bentUpArrow">
          <a:avLst/>
        </a:prstGeom>
        <a:solidFill>
          <a:sysClr val="window" lastClr="FFFFFF"/>
        </a:solidFill>
        <a:ln w="2857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6212417</xdr:colOff>
      <xdr:row>7</xdr:row>
      <xdr:rowOff>190501</xdr:rowOff>
    </xdr:from>
    <xdr:to>
      <xdr:col>1</xdr:col>
      <xdr:colOff>9323917</xdr:colOff>
      <xdr:row>7</xdr:row>
      <xdr:rowOff>381001</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00000000-0008-0000-0500-000002000000}"/>
            </a:ext>
          </a:extLst>
        </xdr:cNvPr>
        <xdr:cNvSpPr/>
      </xdr:nvSpPr>
      <xdr:spPr>
        <a:xfrm>
          <a:off x="6434667" y="2984501"/>
          <a:ext cx="3111500"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7217833</xdr:colOff>
      <xdr:row>5</xdr:row>
      <xdr:rowOff>370418</xdr:rowOff>
    </xdr:from>
    <xdr:to>
      <xdr:col>1</xdr:col>
      <xdr:colOff>8815917</xdr:colOff>
      <xdr:row>5</xdr:row>
      <xdr:rowOff>603251</xdr:rowOff>
    </xdr:to>
    <xdr:sp macro="" textlink="">
      <xdr:nvSpPr>
        <xdr:cNvPr id="3" name="Rectangle 2">
          <a:hlinkClick xmlns:r="http://schemas.openxmlformats.org/officeDocument/2006/relationships" r:id="rId2"/>
          <a:extLst>
            <a:ext uri="{FF2B5EF4-FFF2-40B4-BE49-F238E27FC236}">
              <a16:creationId xmlns:a16="http://schemas.microsoft.com/office/drawing/2014/main" id="{00000000-0008-0000-0500-000003000000}"/>
            </a:ext>
          </a:extLst>
        </xdr:cNvPr>
        <xdr:cNvSpPr/>
      </xdr:nvSpPr>
      <xdr:spPr>
        <a:xfrm>
          <a:off x="7440083" y="2349501"/>
          <a:ext cx="1598084" cy="23283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3312584</xdr:colOff>
      <xdr:row>5</xdr:row>
      <xdr:rowOff>359834</xdr:rowOff>
    </xdr:from>
    <xdr:to>
      <xdr:col>1</xdr:col>
      <xdr:colOff>5259917</xdr:colOff>
      <xdr:row>5</xdr:row>
      <xdr:rowOff>582084</xdr:rowOff>
    </xdr:to>
    <xdr:sp macro="" textlink="">
      <xdr:nvSpPr>
        <xdr:cNvPr id="4" name="Rectangle 3">
          <a:hlinkClick xmlns:r="http://schemas.openxmlformats.org/officeDocument/2006/relationships" r:id="rId3"/>
          <a:extLst>
            <a:ext uri="{FF2B5EF4-FFF2-40B4-BE49-F238E27FC236}">
              <a16:creationId xmlns:a16="http://schemas.microsoft.com/office/drawing/2014/main" id="{00000000-0008-0000-0500-000004000000}"/>
            </a:ext>
          </a:extLst>
        </xdr:cNvPr>
        <xdr:cNvSpPr/>
      </xdr:nvSpPr>
      <xdr:spPr>
        <a:xfrm>
          <a:off x="3534834" y="2338917"/>
          <a:ext cx="1947333" cy="2222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4265083</xdr:colOff>
      <xdr:row>6</xdr:row>
      <xdr:rowOff>381000</xdr:rowOff>
    </xdr:from>
    <xdr:to>
      <xdr:col>1</xdr:col>
      <xdr:colOff>8085667</xdr:colOff>
      <xdr:row>6</xdr:row>
      <xdr:rowOff>609600</xdr:rowOff>
    </xdr:to>
    <xdr:sp macro="" textlink="">
      <xdr:nvSpPr>
        <xdr:cNvPr id="7" name="Rectangle 6">
          <a:hlinkClick xmlns:r="http://schemas.openxmlformats.org/officeDocument/2006/relationships" r:id="rId4"/>
          <a:extLst>
            <a:ext uri="{FF2B5EF4-FFF2-40B4-BE49-F238E27FC236}">
              <a16:creationId xmlns:a16="http://schemas.microsoft.com/office/drawing/2014/main" id="{00000000-0008-0000-0500-000007000000}"/>
            </a:ext>
          </a:extLst>
        </xdr:cNvPr>
        <xdr:cNvSpPr/>
      </xdr:nvSpPr>
      <xdr:spPr>
        <a:xfrm>
          <a:off x="4487333" y="2984500"/>
          <a:ext cx="3820584" cy="2286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D3539D3-BE59-4B64-A809-16152D7F0C04}" name="Table2" displayName="Table2" ref="A1:J384" totalsRowShown="0" headerRowDxfId="9" dataDxfId="10" headerRowBorderDxfId="36" tableBorderDxfId="21">
  <autoFilter ref="A1:J384" xr:uid="{9D3539D3-BE59-4B64-A809-16152D7F0C04}"/>
  <sortState xmlns:xlrd2="http://schemas.microsoft.com/office/spreadsheetml/2017/richdata2" ref="A2:J384">
    <sortCondition ref="A1:A384"/>
  </sortState>
  <tableColumns count="10">
    <tableColumn id="1" xr3:uid="{07DF088D-7B6A-41C6-8054-E53F3AD331CB}" name="Economic Development Region" dataDxfId="20"/>
    <tableColumn id="2" xr3:uid="{760EF2CE-89BE-48E9-BBCA-3238F6E1CC47}" name="County" dataDxfId="19" dataCellStyle="Normal 2"/>
    <tableColumn id="3" xr3:uid="{02BD2FB8-9E44-4869-B9B5-D4AA4D43A5E1}" name="Census Defined_x000a_ZIP Code" dataDxfId="18" dataCellStyle="Normal 2"/>
    <tableColumn id="4" xr3:uid="{BF05001F-AB98-4F22-97ED-EB53E77A8CC7}" name="ZIP Name" dataDxfId="17" dataCellStyle="Normal 2"/>
    <tableColumn id="5" xr3:uid="{7A538046-BB1B-4140-B4CC-4D5EFDEAC8FE}" name="Population (#)" dataDxfId="16" dataCellStyle="Comma"/>
    <tableColumn id="6" xr3:uid="{5227ADF2-2991-47D8-9BC5-5E16E4568462}" name="Uninsured (#)" dataDxfId="15" dataCellStyle="Comma"/>
    <tableColumn id="7" xr3:uid="{FDE4B5D8-A9BD-42D1-AC82-73971DF48AF8}" name="Uninsured (%)" dataDxfId="14">
      <calculatedColumnFormula>Table2[[#This Row],[Uninsured ('#)]]/Table2[[#This Row],[Population ('#)]]</calculatedColumnFormula>
    </tableColumn>
    <tableColumn id="9" xr3:uid="{FC93636D-91CA-4FD5-965D-8BB55B95D757}" name="Regional Hotspot               (per Count)" dataDxfId="13"/>
    <tableColumn id="10" xr3:uid="{58C03454-8B38-4DDE-A068-187C8AF3B3F2}" name="Regional Hotspot (per Rate)" dataDxfId="12"/>
    <tableColumn id="8" xr3:uid="{FAA23D95-D65A-654E-9BDB-E2D19258C9F7}" name="Level of Social Vulnerability" dataDxfId="11">
      <calculatedColumnFormula>_xlfn.IFNA(VLOOKUP($C2,'Backsheet - SVI'!$A$1:$BZ$1000,58,FALSE),"N/A")</calculatedColumnFormula>
    </tableColumn>
  </tableColumns>
  <tableStyleInfo name="TableStyleLight11"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F20E01D4-B1A8-4C6A-9901-D3B592A8F039}" name="Table3" displayName="Table3" ref="A1:G510" totalsRowShown="0" headerRowDxfId="8" dataDxfId="0" headerRowBorderDxfId="35" headerRowCellStyle="Normal 2">
  <autoFilter ref="A1:G510" xr:uid="{00000000-000C-0000-FFFF-FFFF01000000}"/>
  <sortState xmlns:xlrd2="http://schemas.microsoft.com/office/spreadsheetml/2017/richdata2" ref="A2:G510">
    <sortCondition ref="C1:C510"/>
  </sortState>
  <tableColumns count="7">
    <tableColumn id="1" xr3:uid="{95C95007-3D98-41A0-95AF-56F287045818}" name="Region" dataDxfId="7" totalsRowDxfId="34" dataCellStyle="Normal 2"/>
    <tableColumn id="2" xr3:uid="{6B948764-9C43-43B2-8648-C34089780025}" name="County" dataDxfId="6" totalsRowDxfId="33" dataCellStyle="Normal 2"/>
    <tableColumn id="3" xr3:uid="{3BD4DF25-7D2A-4EC6-B21C-125B7D5097B1}" name="Census Defined _x000a_ZIP Code" dataDxfId="5" totalsRowDxfId="32" dataCellStyle="Normal 2"/>
    <tableColumn id="4" xr3:uid="{3D7B056D-040A-48C9-BE63-4DBFAB77F08C}" name="ZIP Name" dataDxfId="4" totalsRowDxfId="31" dataCellStyle="Normal 2"/>
    <tableColumn id="5" xr3:uid="{511EC8B7-F0B8-47B8-A79A-E349094F8357}" name="Population (#)" dataDxfId="3" totalsRowDxfId="30" dataCellStyle="Comma"/>
    <tableColumn id="6" xr3:uid="{B83EA3D2-9F4D-4D25-8ED2-6EF7C38A1C62}" name="Uninsured (#)" dataDxfId="2" totalsRowDxfId="29" dataCellStyle="Comma"/>
    <tableColumn id="7" xr3:uid="{BF580089-E0D0-45C1-A092-35422FC4B45F}" name="Uninsured (%)" dataDxfId="1" totalsRowDxfId="28" dataCellStyle="Comma"/>
  </tableColumns>
  <tableStyleInfo name="TableStyleLight9" showFirstColumn="0" showLastColumn="0" showRowStripes="0" showColumnStripes="0"/>
</table>
</file>

<file path=xl/theme/theme1.xml><?xml version="1.0" encoding="utf-8"?>
<a:theme xmlns:a="http://schemas.openxmlformats.org/drawingml/2006/main" name="Office Theme">
  <a:themeElements>
    <a:clrScheme name="Custom 7">
      <a:dk1>
        <a:sysClr val="windowText" lastClr="000000"/>
      </a:dk1>
      <a:lt1>
        <a:sysClr val="window" lastClr="FFFFFF"/>
      </a:lt1>
      <a:dk2>
        <a:srgbClr val="074953"/>
      </a:dk2>
      <a:lt2>
        <a:srgbClr val="FFFFFF"/>
      </a:lt2>
      <a:accent1>
        <a:srgbClr val="074953"/>
      </a:accent1>
      <a:accent2>
        <a:srgbClr val="016F7A"/>
      </a:accent2>
      <a:accent3>
        <a:srgbClr val="00A5B8"/>
      </a:accent3>
      <a:accent4>
        <a:srgbClr val="E38431"/>
      </a:accent4>
      <a:accent5>
        <a:srgbClr val="F5BC47"/>
      </a:accent5>
      <a:accent6>
        <a:srgbClr val="007298"/>
      </a:accent6>
      <a:hlink>
        <a:srgbClr val="007298"/>
      </a:hlink>
      <a:folHlink>
        <a:srgbClr val="119DAC"/>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4F1439-127F-4E6E-87FE-BE810842E579}">
  <dimension ref="B1:J14"/>
  <sheetViews>
    <sheetView tabSelected="1" zoomScale="90" zoomScaleNormal="90" workbookViewId="0"/>
  </sheetViews>
  <sheetFormatPr defaultColWidth="9.140625" defaultRowHeight="15" x14ac:dyDescent="0.25"/>
  <cols>
    <col min="1" max="1" width="3.28515625" style="70" customWidth="1"/>
    <col min="2" max="2" width="72.7109375" style="70" customWidth="1"/>
    <col min="3" max="3" width="56.85546875" style="70" customWidth="1"/>
    <col min="4" max="4" width="6.42578125" style="70" customWidth="1"/>
    <col min="5" max="5" width="2.28515625" style="70" customWidth="1"/>
    <col min="6" max="6" width="4.85546875" style="70" customWidth="1"/>
    <col min="7" max="16384" width="9.140625" style="70"/>
  </cols>
  <sheetData>
    <row r="1" spans="2:10" ht="140.25" customHeight="1" x14ac:dyDescent="0.25">
      <c r="B1" s="67"/>
      <c r="C1" s="68"/>
      <c r="D1" s="68"/>
      <c r="E1" s="69"/>
    </row>
    <row r="2" spans="2:10" s="241" customFormat="1" ht="124.5" customHeight="1" x14ac:dyDescent="0.25">
      <c r="B2" s="247" t="s">
        <v>1765</v>
      </c>
      <c r="C2" s="248"/>
      <c r="D2" s="248"/>
      <c r="E2" s="246"/>
      <c r="J2" s="245"/>
    </row>
    <row r="3" spans="2:10" s="241" customFormat="1" ht="225.75" customHeight="1" x14ac:dyDescent="0.25">
      <c r="B3" s="247" t="s">
        <v>374</v>
      </c>
      <c r="C3" s="248"/>
      <c r="D3" s="248"/>
      <c r="E3" s="242"/>
    </row>
    <row r="4" spans="2:10" s="241" customFormat="1" ht="15.75" x14ac:dyDescent="0.25">
      <c r="B4" s="244"/>
      <c r="E4" s="242"/>
    </row>
    <row r="5" spans="2:10" s="241" customFormat="1" ht="15.75" x14ac:dyDescent="0.25">
      <c r="B5" s="243"/>
      <c r="E5" s="242"/>
    </row>
    <row r="6" spans="2:10" s="241" customFormat="1" ht="15.75" x14ac:dyDescent="0.25">
      <c r="B6" s="243"/>
      <c r="E6" s="242"/>
    </row>
    <row r="7" spans="2:10" s="241" customFormat="1" ht="15.75" x14ac:dyDescent="0.25">
      <c r="B7" s="243"/>
      <c r="E7" s="242"/>
    </row>
    <row r="8" spans="2:10" s="241" customFormat="1" ht="15.75" x14ac:dyDescent="0.25">
      <c r="B8" s="243"/>
      <c r="E8" s="242"/>
    </row>
    <row r="9" spans="2:10" s="241" customFormat="1" ht="15.75" x14ac:dyDescent="0.25">
      <c r="B9" s="243"/>
      <c r="E9" s="242"/>
    </row>
    <row r="10" spans="2:10" x14ac:dyDescent="0.25">
      <c r="B10" s="73"/>
      <c r="E10" s="74"/>
    </row>
    <row r="11" spans="2:10" x14ac:dyDescent="0.25">
      <c r="B11" s="73"/>
      <c r="E11" s="74"/>
    </row>
    <row r="12" spans="2:10" x14ac:dyDescent="0.25">
      <c r="B12" s="73"/>
      <c r="E12" s="74"/>
    </row>
    <row r="13" spans="2:10" ht="15.75" thickBot="1" x14ac:dyDescent="0.3">
      <c r="B13" s="75"/>
      <c r="C13" s="76"/>
      <c r="D13" s="76"/>
      <c r="E13" s="77"/>
    </row>
    <row r="14" spans="2:10" ht="174.75" customHeight="1" x14ac:dyDescent="0.25"/>
  </sheetData>
  <sheetProtection algorithmName="SHA-512" hashValue="WgS9ZiIm2LqYF0EsjimKKlq26h1WF219d2eV25/HbIAhyG/hYAMwHKd985XVALlQ8i26E6SRmuos65Zo3AU+fA==" saltValue="So0bPd4OgkSLwFkJGkzb/g==" spinCount="100000" sheet="1" objects="1" scenarios="1" selectLockedCells="1" selectUnlockedCells="1"/>
  <mergeCells count="2">
    <mergeCell ref="B2:D2"/>
    <mergeCell ref="B3:D3"/>
  </mergeCells>
  <pageMargins left="0.7" right="0.7" top="0.75" bottom="0.75" header="0.3" footer="0.3"/>
  <pageSetup scale="60" fitToWidth="0" fitToHeight="0" orientation="portrait" horizontalDpi="4294967295" verticalDpi="4294967295"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N13"/>
  <sheetViews>
    <sheetView zoomScale="90" zoomScaleNormal="90" workbookViewId="0"/>
  </sheetViews>
  <sheetFormatPr defaultColWidth="9.140625" defaultRowHeight="15" x14ac:dyDescent="0.25"/>
  <cols>
    <col min="1" max="1" width="3.28515625" style="70" customWidth="1"/>
    <col min="2" max="2" width="66.42578125" style="70" customWidth="1"/>
    <col min="3" max="3" width="73.28515625" style="70" customWidth="1"/>
    <col min="4" max="5" width="3.7109375" style="70" customWidth="1"/>
    <col min="6" max="7" width="9.140625" style="70"/>
    <col min="8" max="8" width="9.140625" style="70" customWidth="1"/>
    <col min="9" max="16384" width="9.140625" style="70"/>
  </cols>
  <sheetData>
    <row r="1" spans="2:14" ht="43.5" customHeight="1" x14ac:dyDescent="0.25">
      <c r="B1" s="249" t="s">
        <v>338</v>
      </c>
      <c r="C1" s="250"/>
      <c r="D1" s="251"/>
    </row>
    <row r="2" spans="2:14" ht="25.5" customHeight="1" x14ac:dyDescent="0.25">
      <c r="B2" s="252" t="s">
        <v>370</v>
      </c>
      <c r="C2" s="253"/>
      <c r="D2" s="74"/>
    </row>
    <row r="3" spans="2:14" ht="180" x14ac:dyDescent="0.25">
      <c r="B3" s="79" t="s">
        <v>379</v>
      </c>
      <c r="C3" s="78"/>
      <c r="D3" s="74"/>
    </row>
    <row r="4" spans="2:14" ht="25.5" customHeight="1" x14ac:dyDescent="0.25">
      <c r="B4" s="184" t="s">
        <v>369</v>
      </c>
      <c r="C4" s="78"/>
      <c r="D4" s="74"/>
    </row>
    <row r="5" spans="2:14" ht="17.25" customHeight="1" x14ac:dyDescent="0.25">
      <c r="B5" s="185" t="s">
        <v>371</v>
      </c>
      <c r="D5" s="74"/>
    </row>
    <row r="6" spans="2:14" ht="55.5" customHeight="1" x14ac:dyDescent="0.25">
      <c r="B6" s="183" t="s">
        <v>376</v>
      </c>
      <c r="D6" s="74"/>
    </row>
    <row r="7" spans="2:14" ht="90" x14ac:dyDescent="0.25">
      <c r="B7" s="183" t="s">
        <v>578</v>
      </c>
      <c r="D7" s="74"/>
    </row>
    <row r="8" spans="2:14" ht="96" customHeight="1" x14ac:dyDescent="0.25">
      <c r="B8" s="186" t="s">
        <v>372</v>
      </c>
      <c r="D8" s="74"/>
    </row>
    <row r="9" spans="2:14" ht="42.75" customHeight="1" x14ac:dyDescent="0.25">
      <c r="B9" s="186" t="s">
        <v>373</v>
      </c>
      <c r="D9" s="74"/>
      <c r="F9" s="190"/>
      <c r="G9" s="189"/>
    </row>
    <row r="10" spans="2:14" ht="60" x14ac:dyDescent="0.25">
      <c r="B10" s="183" t="s">
        <v>384</v>
      </c>
      <c r="D10" s="74"/>
      <c r="H10" s="192"/>
      <c r="I10" s="192"/>
      <c r="J10" s="192"/>
      <c r="K10" s="192"/>
      <c r="L10" s="192"/>
      <c r="M10" s="192"/>
      <c r="N10" s="192"/>
    </row>
    <row r="11" spans="2:14" ht="111.75" customHeight="1" x14ac:dyDescent="0.25">
      <c r="B11" s="183" t="s">
        <v>383</v>
      </c>
      <c r="D11" s="74"/>
      <c r="G11" s="191"/>
      <c r="H11" s="191"/>
      <c r="I11" s="191"/>
      <c r="J11" s="191"/>
      <c r="K11" s="191"/>
      <c r="L11" s="191"/>
      <c r="M11" s="191"/>
      <c r="N11" s="191"/>
    </row>
    <row r="12" spans="2:14" ht="48" customHeight="1" x14ac:dyDescent="0.25">
      <c r="B12" s="183" t="s">
        <v>377</v>
      </c>
      <c r="D12" s="74"/>
    </row>
    <row r="13" spans="2:14" ht="24" customHeight="1" thickBot="1" x14ac:dyDescent="0.3">
      <c r="B13" s="80"/>
      <c r="C13" s="76"/>
      <c r="D13" s="77"/>
    </row>
  </sheetData>
  <sheetProtection sheet="1" objects="1" scenarios="1" selectLockedCells="1" selectUnlockedCells="1"/>
  <mergeCells count="2">
    <mergeCell ref="B1:D1"/>
    <mergeCell ref="B2:C2"/>
  </mergeCells>
  <pageMargins left="0.7" right="0.7" top="0.75" bottom="0.75" header="0.3" footer="0.3"/>
  <pageSetup scale="58" orientation="portrait" horizontalDpi="4294967295" verticalDpi="4294967295" r:id="rId1"/>
  <colBreaks count="1" manualBreakCount="1">
    <brk id="5" max="23"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AT441"/>
  <sheetViews>
    <sheetView zoomScale="90" zoomScaleNormal="90" workbookViewId="0">
      <pane ySplit="13" topLeftCell="A14" activePane="bottomLeft" state="frozen"/>
      <selection pane="bottomLeft" activeCell="C4" sqref="C4:E4"/>
    </sheetView>
  </sheetViews>
  <sheetFormatPr defaultColWidth="10.28515625" defaultRowHeight="15" x14ac:dyDescent="0.25"/>
  <cols>
    <col min="1" max="1" width="3.85546875" style="3" customWidth="1"/>
    <col min="2" max="2" width="31.42578125" style="4" customWidth="1"/>
    <col min="3" max="3" width="33.7109375" style="4" customWidth="1"/>
    <col min="4" max="4" width="1.28515625" style="60" customWidth="1"/>
    <col min="5" max="5" width="16" style="61" customWidth="1"/>
    <col min="6" max="6" width="5.28515625" style="61" customWidth="1"/>
    <col min="7" max="7" width="11.7109375" style="61" customWidth="1"/>
    <col min="8" max="8" width="7.85546875" style="60" customWidth="1"/>
    <col min="9" max="9" width="11.28515625" style="60" customWidth="1"/>
    <col min="10" max="10" width="12.42578125" style="61" customWidth="1"/>
    <col min="11" max="11" width="8.28515625" style="61" customWidth="1"/>
    <col min="12" max="12" width="20.28515625" style="62" customWidth="1"/>
    <col min="13" max="13" width="0.7109375" style="30" customWidth="1"/>
    <col min="14" max="14" width="16.7109375" style="66" customWidth="1"/>
    <col min="15" max="15" width="21.7109375" style="65" customWidth="1"/>
    <col min="16" max="16" width="23" style="65" customWidth="1"/>
    <col min="17" max="17" width="10.28515625" style="3" customWidth="1"/>
    <col min="18" max="46" width="10.28515625" style="3"/>
    <col min="47" max="16384" width="10.28515625" style="4"/>
  </cols>
  <sheetData>
    <row r="1" spans="1:46" s="3" customFormat="1" ht="15.75" thickBot="1" x14ac:dyDescent="0.3">
      <c r="D1" s="28"/>
      <c r="E1" s="29"/>
      <c r="F1" s="29"/>
      <c r="G1" s="29"/>
      <c r="H1" s="28"/>
      <c r="I1" s="28"/>
      <c r="J1" s="29"/>
      <c r="K1" s="29"/>
      <c r="L1" s="30"/>
      <c r="M1" s="30"/>
      <c r="N1" s="31"/>
    </row>
    <row r="2" spans="1:46" s="2" customFormat="1" ht="46.5" customHeight="1" x14ac:dyDescent="0.25">
      <c r="A2" s="1"/>
      <c r="B2" s="1"/>
      <c r="C2" s="260" t="s">
        <v>386</v>
      </c>
      <c r="D2" s="261"/>
      <c r="E2" s="262"/>
      <c r="F2" s="346" t="s">
        <v>387</v>
      </c>
      <c r="G2" s="347"/>
      <c r="H2" s="331" t="s">
        <v>125</v>
      </c>
      <c r="I2" s="331"/>
      <c r="J2" s="332" t="s">
        <v>126</v>
      </c>
      <c r="K2" s="332"/>
      <c r="L2" s="194" t="s">
        <v>127</v>
      </c>
      <c r="M2" s="330" t="s">
        <v>128</v>
      </c>
      <c r="N2" s="330"/>
      <c r="O2" s="193" t="s">
        <v>129</v>
      </c>
      <c r="P2" s="193" t="s">
        <v>950</v>
      </c>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row>
    <row r="3" spans="1:46" ht="17.25" customHeight="1" x14ac:dyDescent="0.25">
      <c r="B3" s="3"/>
      <c r="C3" s="263"/>
      <c r="D3" s="256"/>
      <c r="E3" s="264"/>
      <c r="F3" s="256" t="str">
        <f>VLOOKUP($C$4, Backsheet!$A$1:$ZC$860,2,FALSE)</f>
        <v>ZCTA</v>
      </c>
      <c r="G3" s="257"/>
      <c r="H3" s="343" t="str">
        <f>VLOOKUP($C$4,Backsheet!$A$1:$FC$860,3,FALSE)</f>
        <v xml:space="preserve">St. Paul </v>
      </c>
      <c r="I3" s="343"/>
      <c r="J3" s="343" t="str">
        <f>VLOOKUP($C$4, Backsheet!$A$1:$FC$860,4,FALSE)</f>
        <v>Ramsey</v>
      </c>
      <c r="K3" s="343"/>
      <c r="L3" s="343" t="str">
        <f>VLOOKUP($C$4,Backsheet!$A$1:$FC$860,5,FALSE)</f>
        <v>Twin Cities</v>
      </c>
      <c r="M3" s="343" t="str">
        <f>VLOOKUP($C$4,Backsheet!$A$1:$FC$861,6,FALSE)</f>
        <v>No</v>
      </c>
      <c r="N3" s="343"/>
      <c r="O3" s="254" t="str">
        <f>VLOOKUP($C$4,Backsheet!$A$1:$FD$861,7,FALSE)</f>
        <v>No</v>
      </c>
      <c r="P3" s="254" t="str">
        <f>_xlfn.IFNA(VLOOKUP($C$4,'Backsheet - SVI'!$A$1:$BZ$1000,58,FALSE),"N/A")</f>
        <v>Most vulnerability</v>
      </c>
    </row>
    <row r="4" spans="1:46" ht="29.25" customHeight="1" thickBot="1" x14ac:dyDescent="0.3">
      <c r="B4" s="3"/>
      <c r="C4" s="265">
        <v>55117</v>
      </c>
      <c r="D4" s="266"/>
      <c r="E4" s="267"/>
      <c r="F4" s="258"/>
      <c r="G4" s="259"/>
      <c r="H4" s="344"/>
      <c r="I4" s="344"/>
      <c r="J4" s="344"/>
      <c r="K4" s="344"/>
      <c r="L4" s="344"/>
      <c r="M4" s="344"/>
      <c r="N4" s="344"/>
      <c r="O4" s="255"/>
      <c r="P4" s="255"/>
    </row>
    <row r="5" spans="1:46" ht="22.5" customHeight="1" thickBot="1" x14ac:dyDescent="0.3">
      <c r="B5" s="115" t="s">
        <v>364</v>
      </c>
      <c r="C5" s="100"/>
      <c r="D5" s="3"/>
      <c r="E5" s="3"/>
      <c r="F5" s="3"/>
      <c r="G5" s="3"/>
      <c r="H5" s="3"/>
      <c r="I5" s="3"/>
      <c r="J5" s="3"/>
      <c r="K5" s="3"/>
      <c r="L5" s="3"/>
      <c r="M5" s="3"/>
      <c r="N5" s="3"/>
      <c r="O5" s="3"/>
      <c r="P5" s="3"/>
      <c r="Q5" s="327"/>
      <c r="R5" s="327"/>
      <c r="S5" s="327"/>
      <c r="T5" s="327"/>
      <c r="U5" s="327"/>
    </row>
    <row r="6" spans="1:46" ht="17.25" customHeight="1" thickTop="1" x14ac:dyDescent="0.25">
      <c r="B6" s="304" t="s">
        <v>393</v>
      </c>
      <c r="C6" s="305"/>
      <c r="D6" s="3"/>
      <c r="E6" s="304" t="s">
        <v>394</v>
      </c>
      <c r="F6" s="319"/>
      <c r="G6" s="319"/>
      <c r="H6" s="319"/>
      <c r="I6" s="319"/>
      <c r="J6" s="319"/>
      <c r="K6" s="319"/>
      <c r="L6" s="319"/>
      <c r="M6" s="319"/>
      <c r="N6" s="319"/>
      <c r="O6" s="319"/>
      <c r="P6" s="305"/>
      <c r="Q6" s="98"/>
      <c r="R6" s="98"/>
      <c r="S6" s="98"/>
      <c r="T6" s="98"/>
      <c r="U6" s="98"/>
    </row>
    <row r="7" spans="1:46" ht="17.25" customHeight="1" x14ac:dyDescent="0.25">
      <c r="B7" s="306">
        <f>D14</f>
        <v>45398</v>
      </c>
      <c r="C7" s="307"/>
      <c r="D7" s="3"/>
      <c r="E7" s="342">
        <f>F17</f>
        <v>0.2471105974395448</v>
      </c>
      <c r="F7" s="351"/>
      <c r="G7" s="351"/>
      <c r="H7" s="351"/>
      <c r="I7" s="351"/>
      <c r="J7" s="352">
        <f>D17</f>
        <v>11118</v>
      </c>
      <c r="K7" s="352"/>
      <c r="L7" s="352"/>
      <c r="M7" s="352"/>
      <c r="N7" s="352"/>
      <c r="O7" s="352"/>
      <c r="P7" s="337"/>
      <c r="Q7" s="98"/>
      <c r="R7" s="98"/>
      <c r="S7" s="98"/>
      <c r="T7" s="98"/>
      <c r="U7" s="98"/>
    </row>
    <row r="8" spans="1:46" ht="8.25" customHeight="1" x14ac:dyDescent="0.25">
      <c r="B8" s="306"/>
      <c r="C8" s="307"/>
      <c r="D8" s="3"/>
      <c r="E8" s="345">
        <f>N17</f>
        <v>5.216765605324699E-2</v>
      </c>
      <c r="F8" s="353"/>
      <c r="G8" s="353"/>
      <c r="H8" s="353"/>
      <c r="I8" s="353"/>
      <c r="J8" s="353"/>
      <c r="K8" s="354">
        <f>H17</f>
        <v>580</v>
      </c>
      <c r="L8" s="354"/>
      <c r="M8" s="354"/>
      <c r="N8" s="354"/>
      <c r="O8" s="354"/>
      <c r="P8" s="338"/>
      <c r="Q8" s="98"/>
      <c r="R8" s="98"/>
      <c r="S8" s="98"/>
      <c r="T8" s="98"/>
      <c r="U8" s="98"/>
    </row>
    <row r="9" spans="1:46" ht="9.75" customHeight="1" x14ac:dyDescent="0.25">
      <c r="B9" s="315">
        <f>N14</f>
        <v>5.5817436891493016E-2</v>
      </c>
      <c r="C9" s="317">
        <f>H14</f>
        <v>2534</v>
      </c>
      <c r="D9" s="3"/>
      <c r="E9" s="345"/>
      <c r="F9" s="353"/>
      <c r="G9" s="353"/>
      <c r="H9" s="353"/>
      <c r="I9" s="353"/>
      <c r="J9" s="353"/>
      <c r="K9" s="354"/>
      <c r="L9" s="354"/>
      <c r="M9" s="354"/>
      <c r="N9" s="354"/>
      <c r="O9" s="354"/>
      <c r="P9" s="338"/>
      <c r="Q9" s="98"/>
      <c r="R9" s="98"/>
      <c r="S9" s="98"/>
      <c r="T9" s="98"/>
      <c r="U9" s="98"/>
    </row>
    <row r="10" spans="1:46" ht="17.25" customHeight="1" thickBot="1" x14ac:dyDescent="0.3">
      <c r="B10" s="316"/>
      <c r="C10" s="318"/>
      <c r="D10" s="3"/>
      <c r="E10" s="333">
        <f>J17</f>
        <v>0.23237179487179488</v>
      </c>
      <c r="F10" s="334"/>
      <c r="G10" s="334"/>
      <c r="H10" s="334"/>
      <c r="I10" s="334"/>
      <c r="J10" s="334"/>
      <c r="K10" s="334"/>
      <c r="L10" s="334"/>
      <c r="M10" s="334"/>
      <c r="N10" s="334"/>
      <c r="O10" s="334"/>
      <c r="P10" s="335"/>
      <c r="Q10" s="98"/>
      <c r="R10" s="98"/>
      <c r="S10" s="98"/>
      <c r="T10" s="98"/>
      <c r="U10" s="98"/>
    </row>
    <row r="11" spans="1:46" ht="9" customHeight="1" thickTop="1" thickBot="1" x14ac:dyDescent="0.3">
      <c r="B11" s="99"/>
      <c r="C11" s="99"/>
      <c r="D11" s="3"/>
      <c r="E11" s="3"/>
      <c r="F11" s="3"/>
      <c r="G11" s="3"/>
      <c r="H11" s="3"/>
      <c r="I11" s="3"/>
      <c r="J11" s="3"/>
      <c r="K11" s="3"/>
      <c r="L11" s="3"/>
      <c r="M11" s="3"/>
      <c r="N11" s="3"/>
      <c r="O11" s="3"/>
      <c r="P11" s="3"/>
      <c r="Q11" s="98"/>
      <c r="R11" s="98"/>
      <c r="S11" s="98"/>
      <c r="T11" s="98"/>
      <c r="U11" s="98"/>
    </row>
    <row r="12" spans="1:46" ht="37.5" customHeight="1" x14ac:dyDescent="0.25">
      <c r="B12" s="297" t="s">
        <v>130</v>
      </c>
      <c r="C12" s="298"/>
      <c r="D12" s="336" t="s">
        <v>131</v>
      </c>
      <c r="E12" s="336"/>
      <c r="F12" s="336"/>
      <c r="G12" s="336"/>
      <c r="H12" s="336" t="s">
        <v>132</v>
      </c>
      <c r="I12" s="336"/>
      <c r="J12" s="336"/>
      <c r="K12" s="336"/>
      <c r="L12" s="113" t="s">
        <v>365</v>
      </c>
      <c r="M12" s="5"/>
      <c r="N12" s="328" t="s">
        <v>1766</v>
      </c>
      <c r="O12" s="368"/>
      <c r="P12" s="329"/>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row>
    <row r="13" spans="1:46" ht="18" customHeight="1" thickBot="1" x14ac:dyDescent="0.3">
      <c r="B13" s="299"/>
      <c r="C13" s="300"/>
      <c r="D13" s="303" t="s">
        <v>133</v>
      </c>
      <c r="E13" s="303"/>
      <c r="F13" s="339" t="s">
        <v>134</v>
      </c>
      <c r="G13" s="339"/>
      <c r="H13" s="303" t="s">
        <v>133</v>
      </c>
      <c r="I13" s="303"/>
      <c r="J13" s="339" t="s">
        <v>134</v>
      </c>
      <c r="K13" s="339"/>
      <c r="L13" s="114" t="s">
        <v>366</v>
      </c>
      <c r="M13" s="7"/>
      <c r="N13" s="369"/>
      <c r="O13" s="370"/>
      <c r="P13" s="371"/>
    </row>
    <row r="14" spans="1:46" s="8" customFormat="1" ht="18.75" customHeight="1" thickBot="1" x14ac:dyDescent="0.3">
      <c r="A14" s="6"/>
      <c r="B14" s="196" t="s">
        <v>136</v>
      </c>
      <c r="C14" s="197"/>
      <c r="D14" s="314">
        <f>VLOOKUP($C$4, Backsheet!$A$1:$FC$860,8,FALSE)</f>
        <v>45398</v>
      </c>
      <c r="E14" s="314"/>
      <c r="F14" s="341" t="s">
        <v>137</v>
      </c>
      <c r="G14" s="341"/>
      <c r="H14" s="312">
        <f>VLOOKUP($C$4, Backsheet!$A$1:$FC$860,9,FALSE)</f>
        <v>2534</v>
      </c>
      <c r="I14" s="312"/>
      <c r="J14" s="340" t="s">
        <v>137</v>
      </c>
      <c r="K14" s="340"/>
      <c r="L14" s="198"/>
      <c r="M14" s="118"/>
      <c r="N14" s="365">
        <f>IFERROR(H14/D14,"")</f>
        <v>5.5817436891493016E-2</v>
      </c>
      <c r="O14" s="366"/>
      <c r="P14" s="367"/>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row>
    <row r="15" spans="1:46" s="3" customFormat="1" ht="6" customHeight="1" thickBot="1" x14ac:dyDescent="0.3">
      <c r="B15" s="168"/>
      <c r="C15" s="168"/>
      <c r="D15" s="128"/>
      <c r="E15" s="128"/>
      <c r="F15" s="112"/>
      <c r="G15" s="162"/>
      <c r="H15" s="154"/>
      <c r="I15" s="156"/>
      <c r="J15" s="147"/>
      <c r="K15" s="147"/>
      <c r="L15" s="133"/>
      <c r="M15" s="9"/>
      <c r="N15" s="182"/>
      <c r="O15" s="182"/>
      <c r="P15" s="6"/>
    </row>
    <row r="16" spans="1:46" s="8" customFormat="1" ht="18.75" customHeight="1" x14ac:dyDescent="0.25">
      <c r="A16" s="6"/>
      <c r="B16" s="116" t="s">
        <v>138</v>
      </c>
      <c r="C16" s="117"/>
      <c r="D16" s="163"/>
      <c r="E16" s="163"/>
      <c r="F16" s="142"/>
      <c r="G16" s="142"/>
      <c r="H16" s="155"/>
      <c r="I16" s="157"/>
      <c r="J16" s="148"/>
      <c r="K16" s="148"/>
      <c r="L16" s="134"/>
      <c r="M16" s="11"/>
      <c r="N16" s="357"/>
      <c r="O16" s="358"/>
      <c r="P16" s="359"/>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row>
    <row r="17" spans="2:46" ht="15.75" customHeight="1" x14ac:dyDescent="0.25">
      <c r="B17" s="293" t="s">
        <v>139</v>
      </c>
      <c r="C17" s="294"/>
      <c r="D17" s="272">
        <f>VLOOKUP($C$4, Backsheet!$A$1:$FC$860,10,FALSE)</f>
        <v>11118</v>
      </c>
      <c r="E17" s="272"/>
      <c r="F17" s="270">
        <f>D17/D$21</f>
        <v>0.2471105974395448</v>
      </c>
      <c r="G17" s="270"/>
      <c r="H17" s="276">
        <f>VLOOKUP($C$4, Backsheet!$A$1:$FC$861,11,FALSE)</f>
        <v>580</v>
      </c>
      <c r="I17" s="276"/>
      <c r="J17" s="277">
        <f>H17/H$21</f>
        <v>0.23237179487179488</v>
      </c>
      <c r="K17" s="277"/>
      <c r="L17" s="164">
        <f>(J17-F17)*100</f>
        <v>-1.4738802567749927</v>
      </c>
      <c r="M17" s="122"/>
      <c r="N17" s="356">
        <f>IFERROR(H17/D17,"")</f>
        <v>5.216765605324699E-2</v>
      </c>
      <c r="O17" s="360"/>
      <c r="P17" s="361"/>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row>
    <row r="18" spans="2:46" ht="15.75" customHeight="1" x14ac:dyDescent="0.25">
      <c r="B18" s="308" t="s">
        <v>140</v>
      </c>
      <c r="C18" s="309"/>
      <c r="D18" s="287">
        <f>VLOOKUP($C$4, Backsheet!$A$1:$FC$860,12,FALSE)</f>
        <v>7908</v>
      </c>
      <c r="E18" s="287"/>
      <c r="F18" s="286">
        <f>D18/D$21</f>
        <v>0.17576458036984352</v>
      </c>
      <c r="G18" s="286"/>
      <c r="H18" s="313">
        <f>VLOOKUP($C$4, Backsheet!$A$1:$FC$861,13,FALSE)</f>
        <v>488</v>
      </c>
      <c r="I18" s="313"/>
      <c r="J18" s="284">
        <f>H18/H$21</f>
        <v>0.19551282051282051</v>
      </c>
      <c r="K18" s="284"/>
      <c r="L18" s="164">
        <f>(J18-F18)*100</f>
        <v>1.9748240142976992</v>
      </c>
      <c r="M18" s="122"/>
      <c r="N18" s="356">
        <f>IFERROR(H18/D18,"")</f>
        <v>6.1709661102680828E-2</v>
      </c>
      <c r="O18" s="360"/>
      <c r="P18" s="361"/>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row>
    <row r="19" spans="2:46" ht="15.75" customHeight="1" x14ac:dyDescent="0.25">
      <c r="B19" s="293" t="s">
        <v>141</v>
      </c>
      <c r="C19" s="294"/>
      <c r="D19" s="272">
        <f>VLOOKUP($C$4, Backsheet!$A$1:$FC$860,14,FALSE)</f>
        <v>19321</v>
      </c>
      <c r="E19" s="272"/>
      <c r="F19" s="270">
        <f>D19/D$21</f>
        <v>0.42943189900426743</v>
      </c>
      <c r="G19" s="270"/>
      <c r="H19" s="276">
        <f>VLOOKUP($C$4, Backsheet!$A$1:$FC$861,15,FALSE)</f>
        <v>1423</v>
      </c>
      <c r="I19" s="276"/>
      <c r="J19" s="277">
        <f>H19/H$21</f>
        <v>0.57011217948717952</v>
      </c>
      <c r="K19" s="277"/>
      <c r="L19" s="164">
        <f>(J19-F19)*100</f>
        <v>14.068028048291209</v>
      </c>
      <c r="M19" s="122"/>
      <c r="N19" s="356">
        <f>IFERROR(H19/D19,"")</f>
        <v>7.3650432172247815E-2</v>
      </c>
      <c r="O19" s="360"/>
      <c r="P19" s="361"/>
    </row>
    <row r="20" spans="2:46" ht="15.75" customHeight="1" thickBot="1" x14ac:dyDescent="0.3">
      <c r="B20" s="293" t="s">
        <v>142</v>
      </c>
      <c r="C20" s="294"/>
      <c r="D20" s="272">
        <f>VLOOKUP($C$4, Backsheet!$A$1:$FC$860,16,FALSE)</f>
        <v>14553</v>
      </c>
      <c r="E20" s="272"/>
      <c r="F20" s="270">
        <f>D20/D$21</f>
        <v>0.32345750355618774</v>
      </c>
      <c r="G20" s="270"/>
      <c r="H20" s="276">
        <f>VLOOKUP($C$4, Backsheet!$A$1:$FC$861,17,FALSE)</f>
        <v>493</v>
      </c>
      <c r="I20" s="276"/>
      <c r="J20" s="277">
        <f>H20/H$21</f>
        <v>0.19751602564102563</v>
      </c>
      <c r="K20" s="277"/>
      <c r="L20" s="164">
        <f>(J20-F20)*100</f>
        <v>-12.59414779151621</v>
      </c>
      <c r="M20" s="122"/>
      <c r="N20" s="362">
        <f>IFERROR(H20/D20,"")</f>
        <v>3.3876176733319593E-2</v>
      </c>
      <c r="O20" s="363"/>
      <c r="P20" s="364"/>
    </row>
    <row r="21" spans="2:46" ht="15.75" customHeight="1" thickBot="1" x14ac:dyDescent="0.3">
      <c r="B21" s="310" t="s">
        <v>143</v>
      </c>
      <c r="C21" s="311"/>
      <c r="D21" s="273">
        <f>SUM(D17,D19,D20)</f>
        <v>44992</v>
      </c>
      <c r="E21" s="273"/>
      <c r="F21" s="271">
        <f>D21/D$21</f>
        <v>1</v>
      </c>
      <c r="G21" s="271"/>
      <c r="H21" s="279">
        <f>SUM(H17,H19,H20)</f>
        <v>2496</v>
      </c>
      <c r="I21" s="279"/>
      <c r="J21" s="278">
        <f>H21/H$21</f>
        <v>1</v>
      </c>
      <c r="K21" s="278"/>
      <c r="L21" s="165"/>
      <c r="M21" s="123"/>
      <c r="N21" s="182"/>
      <c r="O21" s="182"/>
      <c r="P21" s="3"/>
    </row>
    <row r="22" spans="2:46" s="3" customFormat="1" ht="6" customHeight="1" thickBot="1" x14ac:dyDescent="0.3">
      <c r="B22" s="168"/>
      <c r="C22" s="168"/>
      <c r="D22" s="129"/>
      <c r="E22" s="129"/>
      <c r="F22" s="143"/>
      <c r="G22" s="143"/>
      <c r="H22" s="158"/>
      <c r="I22" s="158"/>
      <c r="J22" s="149"/>
      <c r="K22" s="149"/>
      <c r="L22" s="135"/>
      <c r="M22" s="16"/>
      <c r="N22" s="182"/>
      <c r="O22" s="182"/>
    </row>
    <row r="23" spans="2:46" ht="18.75" customHeight="1" x14ac:dyDescent="0.25">
      <c r="B23" s="301" t="s">
        <v>144</v>
      </c>
      <c r="C23" s="302"/>
      <c r="D23" s="130"/>
      <c r="E23" s="130"/>
      <c r="F23" s="17"/>
      <c r="G23" s="17"/>
      <c r="H23" s="159"/>
      <c r="I23" s="159"/>
      <c r="J23" s="150"/>
      <c r="K23" s="150"/>
      <c r="L23" s="136"/>
      <c r="M23" s="18"/>
      <c r="N23" s="378"/>
      <c r="O23" s="379"/>
      <c r="P23" s="355"/>
    </row>
    <row r="24" spans="2:46" ht="15.75" customHeight="1" x14ac:dyDescent="0.25">
      <c r="B24" s="293" t="s">
        <v>145</v>
      </c>
      <c r="C24" s="294"/>
      <c r="D24" s="272">
        <f>VLOOKUP($C$4, Backsheet!$A$1:$FC$861,18,FALSE)</f>
        <v>21184</v>
      </c>
      <c r="E24" s="272"/>
      <c r="F24" s="270">
        <f t="shared" ref="F24:F31" si="0">D24/D$31</f>
        <v>0.46662848583638045</v>
      </c>
      <c r="G24" s="270"/>
      <c r="H24" s="276">
        <f>VLOOKUP($C$4, Backsheet!$A$1:$FC$861,19,FALSE)</f>
        <v>1050</v>
      </c>
      <c r="I24" s="276"/>
      <c r="J24" s="277">
        <f>H24/H$31</f>
        <v>0.4143646408839779</v>
      </c>
      <c r="K24" s="277"/>
      <c r="L24" s="164">
        <f t="shared" ref="L24:L30" si="1">(J24-F24)*100</f>
        <v>-5.2263844952402554</v>
      </c>
      <c r="M24" s="11"/>
      <c r="N24" s="356">
        <f>IFERROR(H24/D24,"")</f>
        <v>4.956570996978852E-2</v>
      </c>
      <c r="O24" s="360"/>
      <c r="P24" s="380"/>
    </row>
    <row r="25" spans="2:46" ht="15.75" customHeight="1" x14ac:dyDescent="0.25">
      <c r="B25" s="293" t="s">
        <v>146</v>
      </c>
      <c r="C25" s="294"/>
      <c r="D25" s="272">
        <f>VLOOKUP($C$4, Backsheet!$A$1:$FC$861,20,FALSE)</f>
        <v>7033</v>
      </c>
      <c r="E25" s="272"/>
      <c r="F25" s="270">
        <f t="shared" si="0"/>
        <v>0.15491871888629455</v>
      </c>
      <c r="G25" s="270"/>
      <c r="H25" s="276">
        <f>VLOOKUP($C$4, Backsheet!$A$1:$FC$861,21,FALSE)</f>
        <v>565</v>
      </c>
      <c r="I25" s="276"/>
      <c r="J25" s="277">
        <f t="shared" ref="J25:J31" si="2">H25/H$31</f>
        <v>0.22296764009471193</v>
      </c>
      <c r="K25" s="277"/>
      <c r="L25" s="164">
        <f t="shared" si="1"/>
        <v>6.8048921208417381</v>
      </c>
      <c r="M25" s="11"/>
      <c r="N25" s="356">
        <f>IFERROR(H25/D25,"")</f>
        <v>8.0335560927058153E-2</v>
      </c>
      <c r="O25" s="360"/>
      <c r="P25" s="380"/>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row>
    <row r="26" spans="2:46" ht="15.75" customHeight="1" x14ac:dyDescent="0.25">
      <c r="B26" s="293" t="s">
        <v>147</v>
      </c>
      <c r="C26" s="294"/>
      <c r="D26" s="272">
        <f>VLOOKUP($C$4, Backsheet!$A$1:$FC$861,22,FALSE)</f>
        <v>122</v>
      </c>
      <c r="E26" s="272"/>
      <c r="F26" s="270">
        <f t="shared" si="0"/>
        <v>2.6873430547601218E-3</v>
      </c>
      <c r="G26" s="270"/>
      <c r="H26" s="276">
        <f>VLOOKUP($C$4, Backsheet!$A$1:$FC$861,23,FALSE)</f>
        <v>8</v>
      </c>
      <c r="I26" s="276"/>
      <c r="J26" s="277">
        <f t="shared" si="2"/>
        <v>3.1570639305445935E-3</v>
      </c>
      <c r="K26" s="277"/>
      <c r="L26" s="164">
        <f t="shared" si="1"/>
        <v>4.6972087578447175E-2</v>
      </c>
      <c r="M26" s="11"/>
      <c r="N26" s="356">
        <f>IFERROR(H26/D26,"")</f>
        <v>6.5573770491803282E-2</v>
      </c>
      <c r="O26" s="360"/>
      <c r="P26" s="380"/>
    </row>
    <row r="27" spans="2:46" ht="15.75" customHeight="1" x14ac:dyDescent="0.25">
      <c r="B27" s="293" t="s">
        <v>148</v>
      </c>
      <c r="C27" s="294"/>
      <c r="D27" s="272">
        <f>VLOOKUP($C$4, Backsheet!$A$1:$FC$861,24,FALSE)</f>
        <v>11988</v>
      </c>
      <c r="E27" s="272"/>
      <c r="F27" s="270">
        <f t="shared" si="0"/>
        <v>0.26406449623331424</v>
      </c>
      <c r="G27" s="270"/>
      <c r="H27" s="276">
        <f>VLOOKUP($C$4, Backsheet!$A$1:$FC$861,25,FALSE)</f>
        <v>653</v>
      </c>
      <c r="I27" s="276"/>
      <c r="J27" s="277">
        <f t="shared" si="2"/>
        <v>0.25769534333070243</v>
      </c>
      <c r="K27" s="277"/>
      <c r="L27" s="164">
        <f t="shared" si="1"/>
        <v>-0.63691529026118077</v>
      </c>
      <c r="M27" s="11"/>
      <c r="N27" s="356">
        <f>IFERROR(H27/D27,"")</f>
        <v>5.4471137804471138E-2</v>
      </c>
      <c r="O27" s="360"/>
      <c r="P27" s="380"/>
    </row>
    <row r="28" spans="2:46" ht="15.75" customHeight="1" x14ac:dyDescent="0.25">
      <c r="B28" s="215" t="s">
        <v>576</v>
      </c>
      <c r="C28" s="170"/>
      <c r="D28" s="206"/>
      <c r="E28" s="206">
        <f>D14-SUM(D24,D25,D26,D27,D29,D30)</f>
        <v>18</v>
      </c>
      <c r="F28" s="270">
        <f>E28/D$31</f>
        <v>3.9649323758755893E-4</v>
      </c>
      <c r="G28" s="270"/>
      <c r="H28" s="272">
        <f>H14-SUM(H24,H25,H26,H27,H29,H30)</f>
        <v>0</v>
      </c>
      <c r="I28" s="272"/>
      <c r="J28" s="277">
        <f>H28/H$31</f>
        <v>0</v>
      </c>
      <c r="K28" s="277"/>
      <c r="L28" s="164">
        <f t="shared" si="1"/>
        <v>-3.9649323758755892E-2</v>
      </c>
      <c r="M28" s="11"/>
      <c r="N28" s="356">
        <f>IFERROR(H28/E28,"")</f>
        <v>0</v>
      </c>
      <c r="O28" s="360"/>
      <c r="P28" s="380"/>
    </row>
    <row r="29" spans="2:46" ht="15.75" customHeight="1" x14ac:dyDescent="0.25">
      <c r="B29" s="293" t="s">
        <v>149</v>
      </c>
      <c r="C29" s="294"/>
      <c r="D29" s="272">
        <f>VLOOKUP($C$4, Backsheet!$A$1:$FC$861,26,FALSE)</f>
        <v>819</v>
      </c>
      <c r="E29" s="272"/>
      <c r="F29" s="270">
        <f t="shared" si="0"/>
        <v>1.8040442310233933E-2</v>
      </c>
      <c r="G29" s="270"/>
      <c r="H29" s="276">
        <f>VLOOKUP($C$4, Backsheet!$A$1:$FC$861,27,FALSE)</f>
        <v>21</v>
      </c>
      <c r="I29" s="276"/>
      <c r="J29" s="277">
        <f t="shared" si="2"/>
        <v>8.2872928176795577E-3</v>
      </c>
      <c r="K29" s="277"/>
      <c r="L29" s="164">
        <f t="shared" si="1"/>
        <v>-0.97531494925543749</v>
      </c>
      <c r="M29" s="11"/>
      <c r="N29" s="356">
        <f>IFERROR(H29/D29,"")</f>
        <v>2.564102564102564E-2</v>
      </c>
      <c r="O29" s="360"/>
      <c r="P29" s="380"/>
    </row>
    <row r="30" spans="2:46" ht="15.75" customHeight="1" thickBot="1" x14ac:dyDescent="0.3">
      <c r="B30" s="293" t="s">
        <v>150</v>
      </c>
      <c r="C30" s="294"/>
      <c r="D30" s="272">
        <f>VLOOKUP($C$4, Backsheet!$A$1:$FC$861,28,FALSE)</f>
        <v>4234</v>
      </c>
      <c r="E30" s="272"/>
      <c r="F30" s="270">
        <f t="shared" si="0"/>
        <v>9.3264020441429132E-2</v>
      </c>
      <c r="G30" s="270"/>
      <c r="H30" s="276">
        <f>VLOOKUP($C$4, Backsheet!$A$1:$FC$861,29,FALSE)</f>
        <v>237</v>
      </c>
      <c r="I30" s="276"/>
      <c r="J30" s="277">
        <f t="shared" si="2"/>
        <v>9.3528018942383578E-2</v>
      </c>
      <c r="K30" s="277"/>
      <c r="L30" s="164">
        <f t="shared" si="1"/>
        <v>2.6399850095444599E-2</v>
      </c>
      <c r="M30" s="11"/>
      <c r="N30" s="381">
        <f>IFERROR(H30/D30,"")</f>
        <v>5.5975436939064711E-2</v>
      </c>
      <c r="O30" s="382"/>
      <c r="P30" s="383"/>
    </row>
    <row r="31" spans="2:46" ht="15.75" customHeight="1" thickBot="1" x14ac:dyDescent="0.3">
      <c r="B31" s="295" t="s">
        <v>143</v>
      </c>
      <c r="C31" s="296"/>
      <c r="D31" s="281">
        <f>SUM(D24:E30)</f>
        <v>45398</v>
      </c>
      <c r="E31" s="281"/>
      <c r="F31" s="280">
        <f t="shared" si="0"/>
        <v>1</v>
      </c>
      <c r="G31" s="280"/>
      <c r="H31" s="283">
        <f>SUM(H24:H30)</f>
        <v>2534</v>
      </c>
      <c r="I31" s="283"/>
      <c r="J31" s="282">
        <f t="shared" si="2"/>
        <v>1</v>
      </c>
      <c r="K31" s="282"/>
      <c r="L31" s="164"/>
      <c r="M31" s="11"/>
      <c r="N31" s="182"/>
      <c r="O31" s="182"/>
      <c r="P31" s="213"/>
      <c r="Q31" s="214"/>
      <c r="R31" s="204"/>
    </row>
    <row r="32" spans="2:46" s="3" customFormat="1" ht="15.75" customHeight="1" x14ac:dyDescent="0.25">
      <c r="B32" s="21" t="s">
        <v>151</v>
      </c>
      <c r="C32" s="104"/>
      <c r="D32" s="131"/>
      <c r="E32" s="131"/>
      <c r="F32" s="144"/>
      <c r="G32" s="144"/>
      <c r="H32" s="160"/>
      <c r="I32" s="160"/>
      <c r="J32" s="151"/>
      <c r="K32" s="151"/>
      <c r="L32" s="137"/>
      <c r="M32" s="11"/>
      <c r="N32" s="384"/>
      <c r="O32" s="385"/>
      <c r="P32" s="386"/>
    </row>
    <row r="33" spans="1:46" s="8" customFormat="1" ht="15.75" customHeight="1" x14ac:dyDescent="0.25">
      <c r="A33" s="6"/>
      <c r="B33" s="169" t="s">
        <v>152</v>
      </c>
      <c r="C33" s="170"/>
      <c r="D33" s="272">
        <f>VLOOKUP($C$4, Backsheet!$A$1:$FC$861,30,FALSE)</f>
        <v>3301</v>
      </c>
      <c r="E33" s="272"/>
      <c r="F33" s="270">
        <f>D33/D$31</f>
        <v>7.271245429314066E-2</v>
      </c>
      <c r="G33" s="270"/>
      <c r="H33" s="276">
        <f>VLOOKUP($C$4, Backsheet!$A$1:$FC$861,31,FALSE)</f>
        <v>225</v>
      </c>
      <c r="I33" s="276"/>
      <c r="J33" s="277">
        <f>H33/H$31</f>
        <v>8.879242304656669E-2</v>
      </c>
      <c r="K33" s="277"/>
      <c r="L33" s="164">
        <f>(J33-F33)*100</f>
        <v>1.607996875342603</v>
      </c>
      <c r="M33" s="11"/>
      <c r="N33" s="389">
        <f>IFERROR(H33/D33,"")</f>
        <v>6.8161163283853382E-2</v>
      </c>
      <c r="O33" s="390"/>
      <c r="P33" s="391"/>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row>
    <row r="34" spans="1:46" ht="15.75" customHeight="1" thickBot="1" x14ac:dyDescent="0.3">
      <c r="B34" s="171" t="s">
        <v>153</v>
      </c>
      <c r="C34" s="172"/>
      <c r="D34" s="292">
        <f>VLOOKUP($C$4, Backsheet!$A$1:$FC$861,32,FALSE)</f>
        <v>20394</v>
      </c>
      <c r="E34" s="292"/>
      <c r="F34" s="288">
        <f>D34/D$31</f>
        <v>0.44922683818670428</v>
      </c>
      <c r="G34" s="288"/>
      <c r="H34" s="290">
        <f>VLOOKUP($C$4, Backsheet!$A$1:$FC$861,33,FALSE)</f>
        <v>947</v>
      </c>
      <c r="I34" s="290"/>
      <c r="J34" s="291">
        <f>H34/H$31</f>
        <v>0.37371744277821628</v>
      </c>
      <c r="K34" s="291"/>
      <c r="L34" s="166">
        <f>(J34-F34)*100</f>
        <v>-7.5509395408488</v>
      </c>
      <c r="M34" s="11"/>
      <c r="N34" s="375">
        <f>IFERROR(H34/D34,"")</f>
        <v>4.6435226046876533E-2</v>
      </c>
      <c r="O34" s="376"/>
      <c r="P34" s="377"/>
    </row>
    <row r="35" spans="1:46" s="3" customFormat="1" ht="6" customHeight="1" thickBot="1" x14ac:dyDescent="0.3">
      <c r="B35" s="126"/>
      <c r="C35" s="126"/>
      <c r="D35" s="128"/>
      <c r="E35" s="128"/>
      <c r="F35" s="112"/>
      <c r="G35" s="112"/>
      <c r="H35" s="161"/>
      <c r="I35" s="161"/>
      <c r="J35" s="147"/>
      <c r="K35" s="147"/>
      <c r="L35" s="138"/>
      <c r="M35" s="11"/>
      <c r="N35" s="182"/>
      <c r="O35" s="182"/>
    </row>
    <row r="36" spans="1:46" s="8" customFormat="1" ht="18.75" customHeight="1" x14ac:dyDescent="0.25">
      <c r="A36" s="6"/>
      <c r="B36" s="10" t="s">
        <v>154</v>
      </c>
      <c r="C36" s="127"/>
      <c r="D36" s="130"/>
      <c r="E36" s="130"/>
      <c r="F36" s="17"/>
      <c r="G36" s="17"/>
      <c r="H36" s="159"/>
      <c r="I36" s="159"/>
      <c r="J36" s="150"/>
      <c r="K36" s="150"/>
      <c r="L36" s="136"/>
      <c r="M36" s="18"/>
      <c r="N36" s="372"/>
      <c r="O36" s="373"/>
      <c r="P36" s="374"/>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row>
    <row r="37" spans="1:46" ht="15.75" customHeight="1" x14ac:dyDescent="0.25">
      <c r="B37" s="169" t="s">
        <v>155</v>
      </c>
      <c r="C37" s="119"/>
      <c r="D37" s="289">
        <f>VLOOKUP($C$4, Backsheet!$A$1:$FC$861,34,FALSE)</f>
        <v>35711</v>
      </c>
      <c r="E37" s="289"/>
      <c r="F37" s="270">
        <f>D37/D$41</f>
        <v>0.78662055597162872</v>
      </c>
      <c r="G37" s="270"/>
      <c r="H37" s="276">
        <f>VLOOKUP($C$4, Backsheet!$A$1:$FC$861,35,FALSE)</f>
        <v>1589</v>
      </c>
      <c r="I37" s="276"/>
      <c r="J37" s="277">
        <f>H37/H$41</f>
        <v>0.6270718232044199</v>
      </c>
      <c r="K37" s="277"/>
      <c r="L37" s="164">
        <f>(J37-F37)*100</f>
        <v>-15.954873276720882</v>
      </c>
      <c r="M37" s="11"/>
      <c r="N37" s="392">
        <f>IFERROR(H37/D37,"")</f>
        <v>4.4496093640614937E-2</v>
      </c>
      <c r="O37" s="393"/>
      <c r="P37" s="394"/>
    </row>
    <row r="38" spans="1:46" ht="15.75" customHeight="1" x14ac:dyDescent="0.25">
      <c r="B38" s="169" t="s">
        <v>156</v>
      </c>
      <c r="C38" s="119"/>
      <c r="D38" s="272">
        <f>VLOOKUP($C$4, Backsheet!$A$1:$FC$861,36,FALSE)</f>
        <v>9687</v>
      </c>
      <c r="E38" s="272"/>
      <c r="F38" s="270">
        <f>D38/D$41</f>
        <v>0.21337944402837131</v>
      </c>
      <c r="G38" s="270"/>
      <c r="H38" s="276">
        <f>VLOOKUP($C$4, Backsheet!$A$1:$FC$861,37,FALSE)</f>
        <v>945</v>
      </c>
      <c r="I38" s="276"/>
      <c r="J38" s="277">
        <f>H38/H$41</f>
        <v>0.3729281767955801</v>
      </c>
      <c r="K38" s="277"/>
      <c r="L38" s="164">
        <f>(J38-F38)*100</f>
        <v>15.95487327672088</v>
      </c>
      <c r="M38" s="11"/>
      <c r="N38" s="356">
        <f>IFERROR(H38/D38,"")</f>
        <v>9.7553422112109017E-2</v>
      </c>
      <c r="O38" s="360"/>
      <c r="P38" s="380"/>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row>
    <row r="39" spans="1:46" ht="15.75" customHeight="1" x14ac:dyDescent="0.25">
      <c r="B39" s="173" t="s">
        <v>157</v>
      </c>
      <c r="C39" s="120"/>
      <c r="D39" s="272">
        <f>VLOOKUP($C$4, Backsheet!$A$1:$FC$861,38,FALSE)</f>
        <v>6020</v>
      </c>
      <c r="E39" s="272"/>
      <c r="F39" s="286">
        <f>D39/D$41</f>
        <v>0.13260496057095025</v>
      </c>
      <c r="G39" s="286"/>
      <c r="H39" s="276">
        <f>VLOOKUP($C$4, Backsheet!$A$1:$FC$861,39,FALSE)</f>
        <v>437</v>
      </c>
      <c r="I39" s="276"/>
      <c r="J39" s="284">
        <f>H39/H$41</f>
        <v>0.17245461720599842</v>
      </c>
      <c r="K39" s="284"/>
      <c r="L39" s="164">
        <f>(J39-F39)*100</f>
        <v>3.9849656635048163</v>
      </c>
      <c r="M39" s="11"/>
      <c r="N39" s="356">
        <f>IFERROR(H39/D39,"")</f>
        <v>7.2591362126245854E-2</v>
      </c>
      <c r="O39" s="360"/>
      <c r="P39" s="380"/>
    </row>
    <row r="40" spans="1:46" ht="15.75" customHeight="1" thickBot="1" x14ac:dyDescent="0.3">
      <c r="B40" s="173" t="s">
        <v>158</v>
      </c>
      <c r="C40" s="120"/>
      <c r="D40" s="272">
        <f>VLOOKUP($C$4, Backsheet!$A$1:$FC$861,40,FALSE)</f>
        <v>3667</v>
      </c>
      <c r="E40" s="272"/>
      <c r="F40" s="286">
        <f>D40/D$41</f>
        <v>8.0774483457421026E-2</v>
      </c>
      <c r="G40" s="286"/>
      <c r="H40" s="285">
        <f>VLOOKUP($C$4, Backsheet!$A$1:$FC$861,41,FALSE)</f>
        <v>508</v>
      </c>
      <c r="I40" s="285"/>
      <c r="J40" s="284">
        <f>H40/H$41</f>
        <v>0.20047355958958168</v>
      </c>
      <c r="K40" s="284"/>
      <c r="L40" s="164">
        <f>(J40-F40)*100</f>
        <v>11.969907613216066</v>
      </c>
      <c r="M40" s="11"/>
      <c r="N40" s="381">
        <f>IFERROR(H40/D40,"")</f>
        <v>0.13853286064903192</v>
      </c>
      <c r="O40" s="382"/>
      <c r="P40" s="383"/>
    </row>
    <row r="41" spans="1:46" ht="15.75" customHeight="1" thickBot="1" x14ac:dyDescent="0.3">
      <c r="B41" s="174" t="s">
        <v>143</v>
      </c>
      <c r="C41" s="121"/>
      <c r="D41" s="273">
        <f>SUM(D37:D38)</f>
        <v>45398</v>
      </c>
      <c r="E41" s="273"/>
      <c r="F41" s="271">
        <f>D41/D$41</f>
        <v>1</v>
      </c>
      <c r="G41" s="271"/>
      <c r="H41" s="279">
        <f>SUM(H37:H38)</f>
        <v>2534</v>
      </c>
      <c r="I41" s="279"/>
      <c r="J41" s="278">
        <f>H41/H$41</f>
        <v>1</v>
      </c>
      <c r="K41" s="278"/>
      <c r="L41" s="166"/>
      <c r="M41" s="11"/>
      <c r="N41" s="182"/>
      <c r="O41" s="182"/>
      <c r="P41" s="3"/>
    </row>
    <row r="42" spans="1:46" s="3" customFormat="1" ht="6" customHeight="1" thickBot="1" x14ac:dyDescent="0.3">
      <c r="B42" s="168"/>
      <c r="C42" s="124"/>
      <c r="D42" s="129"/>
      <c r="E42" s="129"/>
      <c r="F42" s="143"/>
      <c r="G42" s="143"/>
      <c r="H42" s="158"/>
      <c r="I42" s="158"/>
      <c r="J42" s="149"/>
      <c r="K42" s="149"/>
      <c r="L42" s="138"/>
      <c r="M42" s="11"/>
      <c r="N42" s="182"/>
      <c r="O42" s="182"/>
    </row>
    <row r="43" spans="1:46" ht="18.75" customHeight="1" x14ac:dyDescent="0.25">
      <c r="B43" s="10" t="s">
        <v>159</v>
      </c>
      <c r="C43" s="127"/>
      <c r="D43" s="132"/>
      <c r="E43" s="132"/>
      <c r="F43" s="17"/>
      <c r="G43" s="17"/>
      <c r="H43" s="159"/>
      <c r="I43" s="159"/>
      <c r="J43" s="150"/>
      <c r="K43" s="150"/>
      <c r="L43" s="136"/>
      <c r="M43" s="18"/>
      <c r="N43" s="378"/>
      <c r="O43" s="379"/>
      <c r="P43" s="355"/>
    </row>
    <row r="44" spans="1:46" ht="15.75" customHeight="1" x14ac:dyDescent="0.25">
      <c r="B44" s="169" t="s">
        <v>160</v>
      </c>
      <c r="C44" s="119"/>
      <c r="D44" s="272">
        <f>VLOOKUP($C$4, Backsheet!$A$1:$FC$861,42,FALSE)</f>
        <v>22565</v>
      </c>
      <c r="E44" s="272"/>
      <c r="F44" s="270">
        <f>D44/D$46</f>
        <v>0.49704832812018152</v>
      </c>
      <c r="G44" s="270"/>
      <c r="H44" s="276">
        <f>VLOOKUP($C$4, Backsheet!$A$1:$FC$861,43,FALSE)</f>
        <v>1467</v>
      </c>
      <c r="I44" s="276"/>
      <c r="J44" s="277">
        <f>H44/H$46</f>
        <v>0.57892659826361481</v>
      </c>
      <c r="K44" s="277"/>
      <c r="L44" s="164">
        <f>(J44-F44)*100</f>
        <v>8.1878270143433305</v>
      </c>
      <c r="M44" s="11"/>
      <c r="N44" s="356">
        <f>IFERROR(H44/D44,"")</f>
        <v>6.5012187015289158E-2</v>
      </c>
      <c r="O44" s="360"/>
      <c r="P44" s="380"/>
    </row>
    <row r="45" spans="1:46" ht="15.75" customHeight="1" thickBot="1" x14ac:dyDescent="0.3">
      <c r="B45" s="169" t="s">
        <v>161</v>
      </c>
      <c r="C45" s="119"/>
      <c r="D45" s="272">
        <f>VLOOKUP($C$4, Backsheet!$A$1:$FC$861,44,FALSE)</f>
        <v>22833</v>
      </c>
      <c r="E45" s="272"/>
      <c r="F45" s="270">
        <f>D45/D$46</f>
        <v>0.50295167187981848</v>
      </c>
      <c r="G45" s="270"/>
      <c r="H45" s="276">
        <f>VLOOKUP($C$4, Backsheet!$A$1:$FC$861,45,FALSE)</f>
        <v>1067</v>
      </c>
      <c r="I45" s="276"/>
      <c r="J45" s="277">
        <f>H45/H$46</f>
        <v>0.42107340173638519</v>
      </c>
      <c r="K45" s="277"/>
      <c r="L45" s="164">
        <f>(J45-F45)*100</f>
        <v>-8.1878270143433305</v>
      </c>
      <c r="M45" s="11"/>
      <c r="N45" s="381">
        <f>IFERROR(H45/D45,"")</f>
        <v>4.6730609205973807E-2</v>
      </c>
      <c r="O45" s="382"/>
      <c r="P45" s="383"/>
    </row>
    <row r="46" spans="1:46" ht="15.75" customHeight="1" thickBot="1" x14ac:dyDescent="0.3">
      <c r="B46" s="174" t="s">
        <v>143</v>
      </c>
      <c r="C46" s="121"/>
      <c r="D46" s="273">
        <f>SUM(D44:D45)</f>
        <v>45398</v>
      </c>
      <c r="E46" s="273"/>
      <c r="F46" s="288">
        <f>D46/D$46</f>
        <v>1</v>
      </c>
      <c r="G46" s="288"/>
      <c r="H46" s="279">
        <f>SUM(H44:H45)</f>
        <v>2534</v>
      </c>
      <c r="I46" s="279"/>
      <c r="J46" s="278">
        <f>H46/H$46</f>
        <v>1</v>
      </c>
      <c r="K46" s="278"/>
      <c r="L46" s="167"/>
      <c r="M46" s="23"/>
      <c r="N46" s="182"/>
      <c r="O46" s="182"/>
      <c r="P46" s="3"/>
    </row>
    <row r="47" spans="1:46" ht="6" customHeight="1" thickBot="1" x14ac:dyDescent="0.3">
      <c r="B47" s="168"/>
      <c r="C47" s="124"/>
      <c r="D47" s="129"/>
      <c r="E47" s="129"/>
      <c r="F47" s="112"/>
      <c r="G47" s="112"/>
      <c r="H47" s="158"/>
      <c r="I47" s="158"/>
      <c r="J47" s="149"/>
      <c r="K47" s="149"/>
      <c r="L47" s="139"/>
      <c r="M47" s="23"/>
      <c r="N47" s="182"/>
      <c r="O47" s="182"/>
      <c r="P47" s="3"/>
    </row>
    <row r="48" spans="1:46" ht="18.75" customHeight="1" x14ac:dyDescent="0.25">
      <c r="B48" s="10" t="s">
        <v>162</v>
      </c>
      <c r="C48" s="127"/>
      <c r="D48" s="130"/>
      <c r="E48" s="130"/>
      <c r="F48" s="17"/>
      <c r="G48" s="17"/>
      <c r="H48" s="159"/>
      <c r="I48" s="159"/>
      <c r="J48" s="150"/>
      <c r="K48" s="150"/>
      <c r="L48" s="136"/>
      <c r="M48" s="18"/>
      <c r="N48" s="378"/>
      <c r="O48" s="379"/>
      <c r="P48" s="355"/>
    </row>
    <row r="49" spans="1:46" s="3" customFormat="1" ht="15.75" customHeight="1" x14ac:dyDescent="0.25">
      <c r="B49" s="169" t="s">
        <v>163</v>
      </c>
      <c r="C49" s="119"/>
      <c r="D49" s="272">
        <f>VLOOKUP($C$4, Backsheet!$A$1:$FC$861,46,FALSE)</f>
        <v>5846</v>
      </c>
      <c r="E49" s="272"/>
      <c r="F49" s="270">
        <f>D49/D$51</f>
        <v>0.12877219260760386</v>
      </c>
      <c r="G49" s="270"/>
      <c r="H49" s="276">
        <f>VLOOKUP($C$4, Backsheet!$A$1:$FC$861,47,FALSE)</f>
        <v>234</v>
      </c>
      <c r="I49" s="276"/>
      <c r="J49" s="277">
        <f>H49/H$51</f>
        <v>9.2344119968429367E-2</v>
      </c>
      <c r="K49" s="277"/>
      <c r="L49" s="164">
        <f>(J49-F49)*100</f>
        <v>-3.6428072639174496</v>
      </c>
      <c r="M49" s="11"/>
      <c r="N49" s="356">
        <f>IFERROR(H49/D49,"")</f>
        <v>4.0027369141293193E-2</v>
      </c>
      <c r="O49" s="360"/>
      <c r="P49" s="380"/>
    </row>
    <row r="50" spans="1:46" s="8" customFormat="1" ht="15.75" customHeight="1" thickBot="1" x14ac:dyDescent="0.3">
      <c r="A50" s="6"/>
      <c r="B50" s="169" t="s">
        <v>164</v>
      </c>
      <c r="C50" s="119"/>
      <c r="D50" s="272">
        <f>VLOOKUP($C$4, Backsheet!$A$1:$FC$861,48,FALSE)</f>
        <v>39552</v>
      </c>
      <c r="E50" s="272"/>
      <c r="F50" s="270">
        <f>D50/D$51</f>
        <v>0.87122780739239614</v>
      </c>
      <c r="G50" s="270"/>
      <c r="H50" s="276">
        <f>VLOOKUP($C$4, Backsheet!$A$1:$FC$861,49,FALSE)</f>
        <v>2300</v>
      </c>
      <c r="I50" s="276"/>
      <c r="J50" s="277">
        <f>H50/H$51</f>
        <v>0.90765588003157061</v>
      </c>
      <c r="K50" s="277"/>
      <c r="L50" s="164">
        <f>(J50-F50)*100</f>
        <v>3.6428072639174469</v>
      </c>
      <c r="M50" s="11"/>
      <c r="N50" s="381">
        <f>IFERROR(H50/D50,"")</f>
        <v>5.8151294498381877E-2</v>
      </c>
      <c r="O50" s="382"/>
      <c r="P50" s="38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row>
    <row r="51" spans="1:46" ht="15.75" customHeight="1" thickBot="1" x14ac:dyDescent="0.3">
      <c r="B51" s="174" t="s">
        <v>143</v>
      </c>
      <c r="C51" s="121"/>
      <c r="D51" s="273">
        <f>SUM(D49:D50)</f>
        <v>45398</v>
      </c>
      <c r="E51" s="273"/>
      <c r="F51" s="271">
        <f>D51/D$51</f>
        <v>1</v>
      </c>
      <c r="G51" s="271"/>
      <c r="H51" s="279">
        <f>SUM(H49:H50)</f>
        <v>2534</v>
      </c>
      <c r="I51" s="279"/>
      <c r="J51" s="278">
        <f>H51/H$51</f>
        <v>1</v>
      </c>
      <c r="K51" s="278"/>
      <c r="L51" s="166"/>
      <c r="M51" s="11"/>
      <c r="N51" s="387"/>
      <c r="O51" s="387"/>
      <c r="P51" s="387"/>
    </row>
    <row r="52" spans="1:46" s="3" customFormat="1" ht="6" customHeight="1" thickBot="1" x14ac:dyDescent="0.3">
      <c r="B52" s="168"/>
      <c r="C52" s="124"/>
      <c r="D52" s="129"/>
      <c r="E52" s="129"/>
      <c r="F52" s="143"/>
      <c r="G52" s="143"/>
      <c r="H52" s="158"/>
      <c r="I52" s="158"/>
      <c r="J52" s="149"/>
      <c r="K52" s="149"/>
      <c r="L52" s="138"/>
      <c r="M52" s="11"/>
      <c r="N52" s="387"/>
      <c r="O52" s="387"/>
      <c r="P52" s="387"/>
    </row>
    <row r="53" spans="1:46" ht="18.75" customHeight="1" x14ac:dyDescent="0.25">
      <c r="B53" s="10" t="s">
        <v>165</v>
      </c>
      <c r="C53" s="127"/>
      <c r="D53" s="130"/>
      <c r="E53" s="130"/>
      <c r="F53" s="17"/>
      <c r="G53" s="17"/>
      <c r="H53" s="159"/>
      <c r="I53" s="159"/>
      <c r="J53" s="150"/>
      <c r="K53" s="150"/>
      <c r="L53" s="136"/>
      <c r="M53" s="18"/>
      <c r="N53" s="378"/>
      <c r="O53" s="379"/>
      <c r="P53" s="355"/>
    </row>
    <row r="54" spans="1:46" ht="15.75" customHeight="1" x14ac:dyDescent="0.25">
      <c r="B54" s="169" t="s">
        <v>166</v>
      </c>
      <c r="C54" s="119"/>
      <c r="D54" s="272">
        <f>VLOOKUP($C$4, Backsheet!$A$1:$FC$861,50,FALSE)</f>
        <v>4272</v>
      </c>
      <c r="E54" s="272"/>
      <c r="F54" s="270">
        <f>D54/D$58</f>
        <v>0.15397368895296451</v>
      </c>
      <c r="G54" s="270"/>
      <c r="H54" s="276">
        <f>VLOOKUP($C$4, Backsheet!$A$1:$FC$861,51,FALSE)</f>
        <v>407</v>
      </c>
      <c r="I54" s="276"/>
      <c r="J54" s="277">
        <f>H54/H$58</f>
        <v>0.23759486281377701</v>
      </c>
      <c r="K54" s="277"/>
      <c r="L54" s="164">
        <f>(J54-F54)*100</f>
        <v>8.3621173860812501</v>
      </c>
      <c r="M54" s="11"/>
      <c r="N54" s="356">
        <f>IFERROR(H54/D54,"")</f>
        <v>9.5271535580524341E-2</v>
      </c>
      <c r="O54" s="360"/>
      <c r="P54" s="380"/>
    </row>
    <row r="55" spans="1:46" s="3" customFormat="1" ht="15.75" customHeight="1" x14ac:dyDescent="0.25">
      <c r="B55" s="169" t="s">
        <v>167</v>
      </c>
      <c r="C55" s="119"/>
      <c r="D55" s="272">
        <f>VLOOKUP($C$4, Backsheet!$A$1:$FC$861,52,FALSE)</f>
        <v>6181</v>
      </c>
      <c r="E55" s="272"/>
      <c r="F55" s="270">
        <f>D55/D$58</f>
        <v>0.22277887907731123</v>
      </c>
      <c r="G55" s="270"/>
      <c r="H55" s="276">
        <f>VLOOKUP($C$4, Backsheet!$A$1:$FC$861,53,FALSE)</f>
        <v>433</v>
      </c>
      <c r="I55" s="276"/>
      <c r="J55" s="277">
        <f>H55/H$58</f>
        <v>0.2527729130180969</v>
      </c>
      <c r="K55" s="277"/>
      <c r="L55" s="164">
        <f>(J55-F55)*100</f>
        <v>2.9994033940785676</v>
      </c>
      <c r="M55" s="11"/>
      <c r="N55" s="356">
        <f>IFERROR(H55/D55,"")</f>
        <v>7.0053389419187831E-2</v>
      </c>
      <c r="O55" s="360"/>
      <c r="P55" s="380"/>
    </row>
    <row r="56" spans="1:46" s="8" customFormat="1" ht="15.75" customHeight="1" x14ac:dyDescent="0.25">
      <c r="A56" s="6"/>
      <c r="B56" s="169" t="s">
        <v>168</v>
      </c>
      <c r="C56" s="119"/>
      <c r="D56" s="272">
        <f>VLOOKUP($C$4, Backsheet!$A$1:$FC$861,54,FALSE)</f>
        <v>8558</v>
      </c>
      <c r="E56" s="272"/>
      <c r="F56" s="270">
        <f>D56/D$58</f>
        <v>0.30845197332852764</v>
      </c>
      <c r="G56" s="270"/>
      <c r="H56" s="276">
        <f>VLOOKUP($C$4, Backsheet!$A$1:$FC$861,55,FALSE)</f>
        <v>605</v>
      </c>
      <c r="I56" s="276"/>
      <c r="J56" s="277">
        <f>H56/H$58</f>
        <v>0.35318155283129016</v>
      </c>
      <c r="K56" s="277"/>
      <c r="L56" s="164">
        <f>(J56-F56)*100</f>
        <v>4.4729579502762515</v>
      </c>
      <c r="M56" s="11"/>
      <c r="N56" s="356">
        <f>IFERROR(H56/D56,"")</f>
        <v>7.0694087403598976E-2</v>
      </c>
      <c r="O56" s="360"/>
      <c r="P56" s="380"/>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row>
    <row r="57" spans="1:46" ht="15.75" customHeight="1" thickBot="1" x14ac:dyDescent="0.3">
      <c r="B57" s="169" t="s">
        <v>169</v>
      </c>
      <c r="C57" s="119"/>
      <c r="D57" s="272">
        <f>VLOOKUP($C$4, Backsheet!$A$1:$FC$861,56,FALSE)</f>
        <v>8734</v>
      </c>
      <c r="E57" s="272"/>
      <c r="F57" s="270">
        <f>D57/D$58</f>
        <v>0.31479545864119662</v>
      </c>
      <c r="G57" s="270"/>
      <c r="H57" s="276">
        <f>VLOOKUP($C$4, Backsheet!$A$1:$FC$861,57,FALSE)</f>
        <v>268</v>
      </c>
      <c r="I57" s="276"/>
      <c r="J57" s="277">
        <f>H57/H$58</f>
        <v>0.15645067133683596</v>
      </c>
      <c r="K57" s="277"/>
      <c r="L57" s="164">
        <f>(J57-F57)*100</f>
        <v>-15.834478730436066</v>
      </c>
      <c r="M57" s="11"/>
      <c r="N57" s="381">
        <f>IFERROR(H57/D57,"")</f>
        <v>3.0684680558735973E-2</v>
      </c>
      <c r="O57" s="382"/>
      <c r="P57" s="383"/>
    </row>
    <row r="58" spans="1:46" ht="15.75" customHeight="1" thickBot="1" x14ac:dyDescent="0.3">
      <c r="B58" s="174" t="s">
        <v>143</v>
      </c>
      <c r="C58" s="121"/>
      <c r="D58" s="273">
        <f>SUM(D54:D57)</f>
        <v>27745</v>
      </c>
      <c r="E58" s="273"/>
      <c r="F58" s="271">
        <f>D58/D$58</f>
        <v>1</v>
      </c>
      <c r="G58" s="271"/>
      <c r="H58" s="279">
        <f>SUM(H54:H57)</f>
        <v>1713</v>
      </c>
      <c r="I58" s="279"/>
      <c r="J58" s="278">
        <f>H58/H$58</f>
        <v>1</v>
      </c>
      <c r="K58" s="278"/>
      <c r="L58" s="166"/>
      <c r="M58" s="11"/>
      <c r="N58" s="387"/>
      <c r="O58" s="387"/>
      <c r="P58" s="387"/>
    </row>
    <row r="59" spans="1:46" s="3" customFormat="1" ht="6" customHeight="1" thickBot="1" x14ac:dyDescent="0.3">
      <c r="B59" s="175"/>
      <c r="C59" s="126"/>
      <c r="D59" s="128"/>
      <c r="E59" s="128"/>
      <c r="F59" s="145"/>
      <c r="G59" s="145"/>
      <c r="H59" s="161"/>
      <c r="I59" s="161"/>
      <c r="J59" s="152"/>
      <c r="K59" s="152"/>
      <c r="L59" s="140"/>
      <c r="M59" s="22"/>
      <c r="N59" s="388"/>
      <c r="O59" s="388"/>
      <c r="P59" s="388"/>
    </row>
    <row r="60" spans="1:46" ht="18.75" customHeight="1" x14ac:dyDescent="0.25">
      <c r="B60" s="10" t="s">
        <v>170</v>
      </c>
      <c r="C60" s="127"/>
      <c r="D60" s="130"/>
      <c r="E60" s="130"/>
      <c r="F60" s="17"/>
      <c r="G60" s="17"/>
      <c r="H60" s="159"/>
      <c r="I60" s="159"/>
      <c r="J60" s="150"/>
      <c r="K60" s="150"/>
      <c r="L60" s="136"/>
      <c r="M60" s="18"/>
      <c r="N60" s="378"/>
      <c r="O60" s="379"/>
      <c r="P60" s="355"/>
    </row>
    <row r="61" spans="1:46" ht="15.75" customHeight="1" x14ac:dyDescent="0.25">
      <c r="B61" s="169" t="s">
        <v>171</v>
      </c>
      <c r="C61" s="119"/>
      <c r="D61" s="272">
        <f>VLOOKUP($C$4, Backsheet!$A$1:$FC$861,58,FALSE)</f>
        <v>5348</v>
      </c>
      <c r="E61" s="272"/>
      <c r="F61" s="270">
        <f>D61/D$65</f>
        <v>0.19606261685669246</v>
      </c>
      <c r="G61" s="270"/>
      <c r="H61" s="276">
        <f>VLOOKUP($C$4, Backsheet!$A$1:$FC$861,59,FALSE)</f>
        <v>646</v>
      </c>
      <c r="I61" s="276"/>
      <c r="J61" s="277">
        <f>H61/H$65</f>
        <v>0.29619440623567173</v>
      </c>
      <c r="K61" s="277"/>
      <c r="L61" s="164">
        <f>(J61-F61)*100</f>
        <v>10.013178937897926</v>
      </c>
      <c r="M61" s="11"/>
      <c r="N61" s="356">
        <f>IFERROR(H61/D61,"")</f>
        <v>0.12079281974569933</v>
      </c>
      <c r="O61" s="360"/>
      <c r="P61" s="380"/>
    </row>
    <row r="62" spans="1:46" s="3" customFormat="1" ht="15.75" customHeight="1" x14ac:dyDescent="0.25">
      <c r="B62" s="169" t="s">
        <v>172</v>
      </c>
      <c r="C62" s="119"/>
      <c r="D62" s="272">
        <f>VLOOKUP($C$4, Backsheet!$A$1:$FC$861,60,FALSE)</f>
        <v>21929</v>
      </c>
      <c r="E62" s="272"/>
      <c r="F62" s="270">
        <f>D62/D$65</f>
        <v>0.80393738314330754</v>
      </c>
      <c r="G62" s="270"/>
      <c r="H62" s="276">
        <f>VLOOKUP($C$4, Backsheet!$A$1:$FC$861,61,FALSE)</f>
        <v>1535</v>
      </c>
      <c r="I62" s="276"/>
      <c r="J62" s="277">
        <f>H62/H$65</f>
        <v>0.70380559376432827</v>
      </c>
      <c r="K62" s="277"/>
      <c r="L62" s="164">
        <f>(J62-F62)*100</f>
        <v>-10.013178937897926</v>
      </c>
      <c r="M62" s="11"/>
      <c r="N62" s="356">
        <f>IFERROR(H62/D62,"")</f>
        <v>6.9998631948561263E-2</v>
      </c>
      <c r="O62" s="360"/>
      <c r="P62" s="380"/>
    </row>
    <row r="63" spans="1:46" s="8" customFormat="1" ht="15.75" customHeight="1" x14ac:dyDescent="0.25">
      <c r="A63" s="6"/>
      <c r="B63" s="173" t="s">
        <v>173</v>
      </c>
      <c r="C63" s="120"/>
      <c r="D63" s="287">
        <f>VLOOKUP($C$4, Backsheet!$A$1:$FC$861,62,FALSE)</f>
        <v>20789</v>
      </c>
      <c r="E63" s="287"/>
      <c r="F63" s="286">
        <f>D63/D$65</f>
        <v>0.76214393078417719</v>
      </c>
      <c r="G63" s="286"/>
      <c r="H63" s="285">
        <f>VLOOKUP($C$4, Backsheet!$A$1:$FC$861,63,FALSE)</f>
        <v>1423</v>
      </c>
      <c r="I63" s="285"/>
      <c r="J63" s="284">
        <f>H63/H$65</f>
        <v>0.65245300320953692</v>
      </c>
      <c r="K63" s="284"/>
      <c r="L63" s="164">
        <f>(J63-F63)*100</f>
        <v>-10.969092757464027</v>
      </c>
      <c r="M63" s="11"/>
      <c r="N63" s="356">
        <f>IFERROR(H63/D63,"")</f>
        <v>6.8449660878349125E-2</v>
      </c>
      <c r="O63" s="360"/>
      <c r="P63" s="380"/>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row>
    <row r="64" spans="1:46" ht="15.75" customHeight="1" thickBot="1" x14ac:dyDescent="0.3">
      <c r="B64" s="173" t="s">
        <v>174</v>
      </c>
      <c r="C64" s="120"/>
      <c r="D64" s="287">
        <f>VLOOKUP($C$4, Backsheet!$A$1:$FC$861,64,FALSE)</f>
        <v>1140</v>
      </c>
      <c r="E64" s="287"/>
      <c r="F64" s="286">
        <f>D64/D$65</f>
        <v>4.1793452359130401E-2</v>
      </c>
      <c r="G64" s="286"/>
      <c r="H64" s="285">
        <f>VLOOKUP($C$4, Backsheet!$A$1:$FC$861,65,FALSE)</f>
        <v>112</v>
      </c>
      <c r="I64" s="285"/>
      <c r="J64" s="284">
        <f>H64/H$65</f>
        <v>5.1352590554791383E-2</v>
      </c>
      <c r="K64" s="284"/>
      <c r="L64" s="164">
        <f>(J64-F64)*100</f>
        <v>0.95591381956609822</v>
      </c>
      <c r="M64" s="11"/>
      <c r="N64" s="381">
        <f>IFERROR(H64/D64,"")</f>
        <v>9.8245614035087719E-2</v>
      </c>
      <c r="O64" s="382"/>
      <c r="P64" s="383"/>
    </row>
    <row r="65" spans="1:46" ht="15.75" customHeight="1" thickBot="1" x14ac:dyDescent="0.3">
      <c r="B65" s="174" t="s">
        <v>143</v>
      </c>
      <c r="C65" s="121"/>
      <c r="D65" s="273">
        <f>SUM(D61:D62)</f>
        <v>27277</v>
      </c>
      <c r="E65" s="273"/>
      <c r="F65" s="271">
        <f>D65/D$65</f>
        <v>1</v>
      </c>
      <c r="G65" s="271"/>
      <c r="H65" s="279">
        <f>SUM(H61:H62)</f>
        <v>2181</v>
      </c>
      <c r="I65" s="279"/>
      <c r="J65" s="278">
        <f>H65/H$65</f>
        <v>1</v>
      </c>
      <c r="K65" s="278"/>
      <c r="L65" s="166"/>
      <c r="M65" s="11"/>
      <c r="N65" s="387"/>
      <c r="O65" s="387"/>
      <c r="P65" s="387"/>
    </row>
    <row r="66" spans="1:46" s="3" customFormat="1" ht="6" customHeight="1" thickBot="1" x14ac:dyDescent="0.3">
      <c r="B66" s="175"/>
      <c r="C66" s="126"/>
      <c r="D66" s="128"/>
      <c r="E66" s="128"/>
      <c r="F66" s="145"/>
      <c r="G66" s="145"/>
      <c r="H66" s="161"/>
      <c r="I66" s="161"/>
      <c r="J66" s="152"/>
      <c r="K66" s="152"/>
      <c r="L66" s="140"/>
      <c r="M66" s="22"/>
      <c r="N66" s="388"/>
      <c r="O66" s="388"/>
      <c r="P66" s="388"/>
    </row>
    <row r="67" spans="1:46" ht="19.5" customHeight="1" x14ac:dyDescent="0.25">
      <c r="B67" s="10" t="s">
        <v>175</v>
      </c>
      <c r="C67" s="127"/>
      <c r="D67" s="130"/>
      <c r="E67" s="130"/>
      <c r="F67" s="17"/>
      <c r="G67" s="17"/>
      <c r="H67" s="159"/>
      <c r="I67" s="159"/>
      <c r="J67" s="150"/>
      <c r="K67" s="150"/>
      <c r="L67" s="136"/>
      <c r="M67" s="18"/>
      <c r="N67" s="378"/>
      <c r="O67" s="379"/>
      <c r="P67" s="355"/>
    </row>
    <row r="68" spans="1:46" ht="15.75" customHeight="1" x14ac:dyDescent="0.25">
      <c r="B68" s="169" t="s">
        <v>176</v>
      </c>
      <c r="C68" s="119"/>
      <c r="D68" s="272">
        <f>VLOOKUP($C$4, Backsheet!$A$1:$FC$861,66,FALSE)</f>
        <v>15305</v>
      </c>
      <c r="E68" s="272"/>
      <c r="F68" s="270">
        <f>D68/D$71</f>
        <v>0.56109542838288673</v>
      </c>
      <c r="G68" s="270"/>
      <c r="H68" s="276">
        <f>VLOOKUP($C$4, Backsheet!$A$1:$FC$861,67,FALSE)</f>
        <v>801</v>
      </c>
      <c r="I68" s="276"/>
      <c r="J68" s="277">
        <f>H68/H$71</f>
        <v>0.3672627235213205</v>
      </c>
      <c r="K68" s="277"/>
      <c r="L68" s="164">
        <f>(J68-F68)*100</f>
        <v>-19.383270486156622</v>
      </c>
      <c r="M68" s="11"/>
      <c r="N68" s="356">
        <f>IFERROR(H68/D68,"")</f>
        <v>5.2335837961450506E-2</v>
      </c>
      <c r="O68" s="360"/>
      <c r="P68" s="380"/>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row>
    <row r="69" spans="1:46" s="3" customFormat="1" ht="15.75" customHeight="1" x14ac:dyDescent="0.25">
      <c r="B69" s="169" t="s">
        <v>177</v>
      </c>
      <c r="C69" s="119"/>
      <c r="D69" s="272">
        <f>VLOOKUP($C$4, Backsheet!$A$1:$FC$861,68,FALSE)</f>
        <v>7389</v>
      </c>
      <c r="E69" s="272"/>
      <c r="F69" s="270">
        <f>D69/D$71</f>
        <v>0.27088756094878469</v>
      </c>
      <c r="G69" s="270"/>
      <c r="H69" s="276">
        <f>VLOOKUP($C$4, Backsheet!$A$1:$FC$861,69,FALSE)</f>
        <v>974</v>
      </c>
      <c r="I69" s="276"/>
      <c r="J69" s="277">
        <f>H69/H$71</f>
        <v>0.44658413571756073</v>
      </c>
      <c r="K69" s="277"/>
      <c r="L69" s="164">
        <f>(J69-F69)*100</f>
        <v>17.569657476877605</v>
      </c>
      <c r="M69" s="11"/>
      <c r="N69" s="356">
        <f>IFERROR(H69/D69,"")</f>
        <v>0.13181756665313304</v>
      </c>
      <c r="O69" s="360"/>
      <c r="P69" s="380"/>
    </row>
    <row r="70" spans="1:46" s="8" customFormat="1" ht="15.75" customHeight="1" thickBot="1" x14ac:dyDescent="0.3">
      <c r="A70" s="6"/>
      <c r="B70" s="169" t="s">
        <v>178</v>
      </c>
      <c r="C70" s="119"/>
      <c r="D70" s="272">
        <f>VLOOKUP($C$4, Backsheet!$A$1:$FC$861,70,FALSE)</f>
        <v>4583</v>
      </c>
      <c r="E70" s="272"/>
      <c r="F70" s="270">
        <f>D70/D$71</f>
        <v>0.16801701066832864</v>
      </c>
      <c r="G70" s="270"/>
      <c r="H70" s="276">
        <f>VLOOKUP($C$4, Backsheet!$A$1:$FC$861,71,FALSE)</f>
        <v>406</v>
      </c>
      <c r="I70" s="276"/>
      <c r="J70" s="277">
        <f>H70/H$71</f>
        <v>0.18615314076111875</v>
      </c>
      <c r="K70" s="277"/>
      <c r="L70" s="164">
        <f>(J70-F70)*100</f>
        <v>1.813613009279011</v>
      </c>
      <c r="M70" s="11"/>
      <c r="N70" s="381">
        <f>IFERROR(H70/D70,"")</f>
        <v>8.8588260964433771E-2</v>
      </c>
      <c r="O70" s="382"/>
      <c r="P70" s="38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row>
    <row r="71" spans="1:46" ht="15.75" customHeight="1" thickBot="1" x14ac:dyDescent="0.3">
      <c r="B71" s="174" t="s">
        <v>143</v>
      </c>
      <c r="C71" s="121"/>
      <c r="D71" s="273">
        <f>SUM(D68:D70)</f>
        <v>27277</v>
      </c>
      <c r="E71" s="273"/>
      <c r="F71" s="271">
        <f>D71/D$71</f>
        <v>1</v>
      </c>
      <c r="G71" s="271"/>
      <c r="H71" s="279">
        <f>SUM(H68:H70)</f>
        <v>2181</v>
      </c>
      <c r="I71" s="279"/>
      <c r="J71" s="278">
        <f>H71/H$71</f>
        <v>1</v>
      </c>
      <c r="K71" s="278"/>
      <c r="L71" s="166"/>
      <c r="M71" s="11"/>
      <c r="N71" s="387"/>
      <c r="O71" s="387"/>
      <c r="P71" s="387"/>
    </row>
    <row r="72" spans="1:46" ht="6" customHeight="1" thickBot="1" x14ac:dyDescent="0.3">
      <c r="B72" s="175"/>
      <c r="C72" s="126"/>
      <c r="D72" s="128"/>
      <c r="E72" s="128"/>
      <c r="F72" s="145"/>
      <c r="G72" s="145"/>
      <c r="H72" s="161"/>
      <c r="I72" s="161"/>
      <c r="J72" s="152"/>
      <c r="K72" s="152"/>
      <c r="L72" s="140"/>
      <c r="M72" s="22"/>
      <c r="N72" s="388"/>
      <c r="O72" s="388"/>
      <c r="P72" s="388"/>
    </row>
    <row r="73" spans="1:46" ht="18.75" customHeight="1" x14ac:dyDescent="0.25">
      <c r="B73" s="10" t="s">
        <v>179</v>
      </c>
      <c r="C73" s="127"/>
      <c r="D73" s="130"/>
      <c r="E73" s="130"/>
      <c r="F73" s="17"/>
      <c r="G73" s="17"/>
      <c r="H73" s="159"/>
      <c r="I73" s="159"/>
      <c r="J73" s="150"/>
      <c r="K73" s="150"/>
      <c r="L73" s="141"/>
      <c r="M73" s="24"/>
      <c r="N73" s="378"/>
      <c r="O73" s="379"/>
      <c r="P73" s="355"/>
    </row>
    <row r="74" spans="1:46" ht="15.75" customHeight="1" x14ac:dyDescent="0.25">
      <c r="B74" s="169" t="s">
        <v>180</v>
      </c>
      <c r="C74" s="119"/>
      <c r="D74" s="272">
        <f>VLOOKUP($C$4, Backsheet!$A$1:$FC$861,72,FALSE)</f>
        <v>13452</v>
      </c>
      <c r="E74" s="272"/>
      <c r="F74" s="270">
        <f>D74/D$87</f>
        <v>0.2963126128904357</v>
      </c>
      <c r="G74" s="270"/>
      <c r="H74" s="276">
        <f>VLOOKUP($C$4, Backsheet!$A$1:$FC$861,73,FALSE)</f>
        <v>310</v>
      </c>
      <c r="I74" s="276"/>
      <c r="J74" s="277">
        <f>H74/H$87</f>
        <v>0.122336227308603</v>
      </c>
      <c r="K74" s="277"/>
      <c r="L74" s="164">
        <f>(J74-F74)*100</f>
        <v>-17.397638558183271</v>
      </c>
      <c r="M74" s="11"/>
      <c r="N74" s="356">
        <f>IFERROR(H74/D74,"")</f>
        <v>2.3044900386559618E-2</v>
      </c>
      <c r="O74" s="360"/>
      <c r="P74" s="380"/>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row>
    <row r="75" spans="1:46" ht="15.75" customHeight="1" x14ac:dyDescent="0.25">
      <c r="B75" s="169" t="s">
        <v>181</v>
      </c>
      <c r="C75" s="119"/>
      <c r="D75" s="272">
        <f>VLOOKUP($C$4, Backsheet!$A$1:$FC$861,74,FALSE)</f>
        <v>27277</v>
      </c>
      <c r="E75" s="272"/>
      <c r="F75" s="270">
        <f>D75/D$87</f>
        <v>0.60084144675976914</v>
      </c>
      <c r="G75" s="270"/>
      <c r="H75" s="276">
        <f>VLOOKUP($C$4, Backsheet!$A$1:$FC$861,75,FALSE)</f>
        <v>2181</v>
      </c>
      <c r="I75" s="276"/>
      <c r="J75" s="277">
        <f>H75/H$87</f>
        <v>0.86069455406471984</v>
      </c>
      <c r="K75" s="277"/>
      <c r="L75" s="164">
        <f>(J75-F75)*100</f>
        <v>25.985310730495069</v>
      </c>
      <c r="M75" s="11"/>
      <c r="N75" s="356">
        <f>IFERROR(H75/D75,"")</f>
        <v>7.9957473329178436E-2</v>
      </c>
      <c r="O75" s="360"/>
      <c r="P75" s="380"/>
    </row>
    <row r="76" spans="1:46" s="3" customFormat="1" ht="15.75" customHeight="1" thickBot="1" x14ac:dyDescent="0.3">
      <c r="B76" s="169" t="s">
        <v>182</v>
      </c>
      <c r="C76" s="119"/>
      <c r="D76" s="272">
        <f>VLOOKUP($C$4, Backsheet!$A$1:$FC$861,76,FALSE)</f>
        <v>4669</v>
      </c>
      <c r="E76" s="272"/>
      <c r="F76" s="270">
        <f>D76/D$87</f>
        <v>0.10284594034979515</v>
      </c>
      <c r="G76" s="270"/>
      <c r="H76" s="276">
        <f>VLOOKUP($C$4, Backsheet!$A$1:$FC$861,77,FALSE)</f>
        <v>43</v>
      </c>
      <c r="I76" s="276"/>
      <c r="J76" s="277">
        <f>H76/H$87</f>
        <v>1.696921862667719E-2</v>
      </c>
      <c r="K76" s="277"/>
      <c r="L76" s="164">
        <f>(J76-F76)*100</f>
        <v>-8.5876721723117964</v>
      </c>
      <c r="M76" s="11"/>
      <c r="N76" s="381">
        <f>IFERROR(H76/D76,"")</f>
        <v>9.2096808738487898E-3</v>
      </c>
      <c r="O76" s="382"/>
      <c r="P76" s="383"/>
    </row>
    <row r="77" spans="1:46" s="3" customFormat="1" ht="15.75" customHeight="1" thickBot="1" x14ac:dyDescent="0.3">
      <c r="B77" s="176" t="s">
        <v>143</v>
      </c>
      <c r="C77" s="177"/>
      <c r="D77" s="281">
        <f>SUM(D74:D76)</f>
        <v>45398</v>
      </c>
      <c r="E77" s="281"/>
      <c r="F77" s="280">
        <f>SUM(F74:F76)</f>
        <v>0.99999999999999989</v>
      </c>
      <c r="G77" s="280"/>
      <c r="H77" s="283">
        <f>SUM(H74:H76)</f>
        <v>2534</v>
      </c>
      <c r="I77" s="283"/>
      <c r="J77" s="282">
        <f>SUM(J74:J76)</f>
        <v>1</v>
      </c>
      <c r="K77" s="282"/>
      <c r="L77" s="178"/>
      <c r="M77" s="11"/>
      <c r="N77" s="387"/>
      <c r="O77" s="387"/>
      <c r="P77" s="387"/>
    </row>
    <row r="78" spans="1:46" s="8" customFormat="1" ht="15.75" customHeight="1" x14ac:dyDescent="0.25">
      <c r="A78" s="6"/>
      <c r="B78" s="21" t="s">
        <v>183</v>
      </c>
      <c r="C78" s="125"/>
      <c r="D78" s="131"/>
      <c r="E78" s="131"/>
      <c r="F78" s="146"/>
      <c r="G78" s="146"/>
      <c r="H78" s="160"/>
      <c r="I78" s="160"/>
      <c r="J78" s="153"/>
      <c r="K78" s="153"/>
      <c r="L78" s="137"/>
      <c r="M78" s="11"/>
      <c r="N78" s="395"/>
      <c r="O78" s="396"/>
      <c r="P78" s="397"/>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row>
    <row r="79" spans="1:46" ht="15.75" customHeight="1" x14ac:dyDescent="0.25">
      <c r="B79" s="173" t="s">
        <v>184</v>
      </c>
      <c r="C79" s="120"/>
      <c r="D79" s="272">
        <f>VLOOKUP($C$4, Backsheet!$A$1:$FC$861,78,FALSE)</f>
        <v>3976</v>
      </c>
      <c r="E79" s="272"/>
      <c r="F79" s="270">
        <f t="shared" ref="F79:F87" si="3">D79/D$87</f>
        <v>8.7580950702674132E-2</v>
      </c>
      <c r="G79" s="270"/>
      <c r="H79" s="276">
        <f>VLOOKUP($C$4, Backsheet!$A$1:$FC$861,79,FALSE)</f>
        <v>126</v>
      </c>
      <c r="I79" s="276"/>
      <c r="J79" s="277">
        <f t="shared" ref="J79:J87" si="4">H79/H$87</f>
        <v>4.9723756906077346E-2</v>
      </c>
      <c r="K79" s="277"/>
      <c r="L79" s="164">
        <f t="shared" ref="L79:L86" si="5">(J79-F79)*100</f>
        <v>-3.7857193796596786</v>
      </c>
      <c r="M79" s="11"/>
      <c r="N79" s="356">
        <f t="shared" ref="N79:N86" si="6">IFERROR(H79/D79,"")</f>
        <v>3.1690140845070422E-2</v>
      </c>
      <c r="O79" s="360"/>
      <c r="P79" s="380"/>
    </row>
    <row r="80" spans="1:46" ht="15.75" customHeight="1" x14ac:dyDescent="0.25">
      <c r="B80" s="179" t="s">
        <v>185</v>
      </c>
      <c r="C80" s="180"/>
      <c r="D80" s="272">
        <f>VLOOKUP($C$4, Backsheet!$A$1:$FC$861,80,FALSE)</f>
        <v>9476</v>
      </c>
      <c r="E80" s="272"/>
      <c r="F80" s="270">
        <f t="shared" si="3"/>
        <v>0.20873166218776157</v>
      </c>
      <c r="G80" s="270"/>
      <c r="H80" s="276">
        <f>VLOOKUP($C$4, Backsheet!$A$1:$FC$861,81,FALSE)</f>
        <v>184</v>
      </c>
      <c r="I80" s="276"/>
      <c r="J80" s="277">
        <f t="shared" si="4"/>
        <v>7.261247040252565E-2</v>
      </c>
      <c r="K80" s="277"/>
      <c r="L80" s="164">
        <f t="shared" si="5"/>
        <v>-13.611919178523591</v>
      </c>
      <c r="M80" s="11"/>
      <c r="N80" s="356">
        <f t="shared" si="6"/>
        <v>1.9417475728155338E-2</v>
      </c>
      <c r="O80" s="360"/>
      <c r="P80" s="380"/>
    </row>
    <row r="81" spans="1:46" ht="15.75" customHeight="1" x14ac:dyDescent="0.25">
      <c r="B81" s="173" t="s">
        <v>186</v>
      </c>
      <c r="C81" s="120"/>
      <c r="D81" s="272">
        <f>VLOOKUP($C$4, Backsheet!$A$1:$FC$861,82,FALSE)</f>
        <v>4201</v>
      </c>
      <c r="E81" s="272"/>
      <c r="F81" s="270">
        <f t="shared" si="3"/>
        <v>9.2537116172518613E-2</v>
      </c>
      <c r="G81" s="270"/>
      <c r="H81" s="276">
        <f>VLOOKUP($C$4, Backsheet!$A$1:$FC$861,83,FALSE)</f>
        <v>511</v>
      </c>
      <c r="I81" s="276"/>
      <c r="J81" s="277">
        <f t="shared" si="4"/>
        <v>0.20165745856353592</v>
      </c>
      <c r="K81" s="277"/>
      <c r="L81" s="164">
        <f t="shared" si="5"/>
        <v>10.912034239101731</v>
      </c>
      <c r="M81" s="11"/>
      <c r="N81" s="356">
        <f t="shared" si="6"/>
        <v>0.12163770530825994</v>
      </c>
      <c r="O81" s="360"/>
      <c r="P81" s="380"/>
    </row>
    <row r="82" spans="1:46" ht="15.75" customHeight="1" x14ac:dyDescent="0.25">
      <c r="B82" s="173" t="s">
        <v>187</v>
      </c>
      <c r="C82" s="120"/>
      <c r="D82" s="272">
        <f>VLOOKUP($C$4, Backsheet!$A$1:$FC$861,84,FALSE)</f>
        <v>6810</v>
      </c>
      <c r="E82" s="272"/>
      <c r="F82" s="270">
        <f t="shared" si="3"/>
        <v>0.15000660822062645</v>
      </c>
      <c r="G82" s="270"/>
      <c r="H82" s="276">
        <f>VLOOKUP($C$4, Backsheet!$A$1:$FC$861,85,FALSE)</f>
        <v>733</v>
      </c>
      <c r="I82" s="276"/>
      <c r="J82" s="277">
        <f t="shared" si="4"/>
        <v>0.28926598263614839</v>
      </c>
      <c r="K82" s="277"/>
      <c r="L82" s="164">
        <f t="shared" si="5"/>
        <v>13.925937441552193</v>
      </c>
      <c r="M82" s="11"/>
      <c r="N82" s="356">
        <f t="shared" si="6"/>
        <v>0.10763582966226139</v>
      </c>
      <c r="O82" s="360"/>
      <c r="P82" s="380"/>
    </row>
    <row r="83" spans="1:46" s="3" customFormat="1" ht="15.75" customHeight="1" x14ac:dyDescent="0.25">
      <c r="B83" s="173" t="s">
        <v>188</v>
      </c>
      <c r="C83" s="120"/>
      <c r="D83" s="272">
        <f>VLOOKUP($C$4, Backsheet!$A$1:$FC$861,86,FALSE)</f>
        <v>5678</v>
      </c>
      <c r="E83" s="272"/>
      <c r="F83" s="270">
        <f t="shared" si="3"/>
        <v>0.12507158905678664</v>
      </c>
      <c r="G83" s="270"/>
      <c r="H83" s="276">
        <f>VLOOKUP($C$4, Backsheet!$A$1:$FC$861,87,FALSE)</f>
        <v>357</v>
      </c>
      <c r="I83" s="276"/>
      <c r="J83" s="277">
        <f t="shared" si="4"/>
        <v>0.14088397790055249</v>
      </c>
      <c r="K83" s="277"/>
      <c r="L83" s="164">
        <f t="shared" si="5"/>
        <v>1.5812388843765846</v>
      </c>
      <c r="M83" s="11"/>
      <c r="N83" s="356">
        <f t="shared" si="6"/>
        <v>6.2874251497005984E-2</v>
      </c>
      <c r="O83" s="360"/>
      <c r="P83" s="380"/>
    </row>
    <row r="84" spans="1:46" ht="15.75" customHeight="1" x14ac:dyDescent="0.25">
      <c r="B84" s="173" t="s">
        <v>189</v>
      </c>
      <c r="C84" s="120"/>
      <c r="D84" s="272">
        <f>VLOOKUP($C$4, Backsheet!$A$1:$FC$861,88,FALSE)</f>
        <v>4983</v>
      </c>
      <c r="E84" s="272"/>
      <c r="F84" s="270">
        <f t="shared" si="3"/>
        <v>0.10976254460548923</v>
      </c>
      <c r="G84" s="270"/>
      <c r="H84" s="276">
        <f>VLOOKUP($C$4, Backsheet!$A$1:$FC$861,89,FALSE)</f>
        <v>302</v>
      </c>
      <c r="I84" s="276"/>
      <c r="J84" s="277">
        <f t="shared" si="4"/>
        <v>0.11917916337805841</v>
      </c>
      <c r="K84" s="277"/>
      <c r="L84" s="164">
        <f t="shared" si="5"/>
        <v>0.94166187725691763</v>
      </c>
      <c r="M84" s="11"/>
      <c r="N84" s="356">
        <f t="shared" si="6"/>
        <v>6.0606060606060608E-2</v>
      </c>
      <c r="O84" s="360"/>
      <c r="P84" s="380"/>
    </row>
    <row r="85" spans="1:46" ht="15.75" customHeight="1" x14ac:dyDescent="0.25">
      <c r="B85" s="173" t="s">
        <v>190</v>
      </c>
      <c r="C85" s="120"/>
      <c r="D85" s="272">
        <f>VLOOKUP($C$4, Backsheet!$A$1:$FC$861,90,FALSE)</f>
        <v>5605</v>
      </c>
      <c r="E85" s="272"/>
      <c r="F85" s="270">
        <f t="shared" si="3"/>
        <v>0.1234635887043482</v>
      </c>
      <c r="G85" s="270"/>
      <c r="H85" s="276">
        <f>VLOOKUP($C$4, Backsheet!$A$1:$FC$861,91,FALSE)</f>
        <v>278</v>
      </c>
      <c r="I85" s="276"/>
      <c r="J85" s="277">
        <f t="shared" si="4"/>
        <v>0.10970797158642462</v>
      </c>
      <c r="K85" s="277"/>
      <c r="L85" s="164">
        <f t="shared" si="5"/>
        <v>-1.3755617117923586</v>
      </c>
      <c r="M85" s="11"/>
      <c r="N85" s="356">
        <f t="shared" si="6"/>
        <v>4.9598572702943801E-2</v>
      </c>
      <c r="O85" s="360"/>
      <c r="P85" s="380"/>
    </row>
    <row r="86" spans="1:46" ht="15.75" customHeight="1" thickBot="1" x14ac:dyDescent="0.3">
      <c r="B86" s="173" t="s">
        <v>191</v>
      </c>
      <c r="C86" s="120"/>
      <c r="D86" s="272">
        <f>VLOOKUP($C$4, Backsheet!$A$1:$FC$861,92,FALSE)</f>
        <v>4669</v>
      </c>
      <c r="E86" s="272"/>
      <c r="F86" s="270">
        <f t="shared" si="3"/>
        <v>0.10284594034979515</v>
      </c>
      <c r="G86" s="270"/>
      <c r="H86" s="276">
        <f>VLOOKUP($C$4, Backsheet!$A$1:$FC$861,93,FALSE)</f>
        <v>43</v>
      </c>
      <c r="I86" s="276"/>
      <c r="J86" s="277">
        <f t="shared" si="4"/>
        <v>1.696921862667719E-2</v>
      </c>
      <c r="K86" s="277"/>
      <c r="L86" s="164">
        <f t="shared" si="5"/>
        <v>-8.5876721723117964</v>
      </c>
      <c r="M86" s="11"/>
      <c r="N86" s="381">
        <f t="shared" si="6"/>
        <v>9.2096808738487898E-3</v>
      </c>
      <c r="O86" s="382"/>
      <c r="P86" s="383"/>
    </row>
    <row r="87" spans="1:46" ht="15.75" customHeight="1" thickBot="1" x14ac:dyDescent="0.3">
      <c r="B87" s="174" t="s">
        <v>143</v>
      </c>
      <c r="C87" s="121"/>
      <c r="D87" s="273">
        <f>SUM(D79:D86)</f>
        <v>45398</v>
      </c>
      <c r="E87" s="273"/>
      <c r="F87" s="271">
        <f t="shared" si="3"/>
        <v>1</v>
      </c>
      <c r="G87" s="271"/>
      <c r="H87" s="279">
        <f>SUM(H79:H86)</f>
        <v>2534</v>
      </c>
      <c r="I87" s="279"/>
      <c r="J87" s="278">
        <f t="shared" si="4"/>
        <v>1</v>
      </c>
      <c r="K87" s="278"/>
      <c r="L87" s="167"/>
      <c r="M87" s="23"/>
      <c r="N87" s="25"/>
      <c r="O87" s="25"/>
      <c r="P87" s="3"/>
    </row>
    <row r="88" spans="1:46" ht="15" customHeight="1" x14ac:dyDescent="0.25">
      <c r="B88" s="326" t="s">
        <v>1756</v>
      </c>
      <c r="C88" s="326"/>
      <c r="D88" s="326"/>
      <c r="E88" s="326"/>
      <c r="F88" s="326"/>
      <c r="G88" s="326"/>
      <c r="H88" s="326"/>
      <c r="I88" s="326"/>
      <c r="J88" s="326"/>
      <c r="K88" s="326"/>
      <c r="L88" s="326"/>
      <c r="M88" s="326"/>
      <c r="N88" s="326"/>
      <c r="O88" s="326"/>
      <c r="P88" s="3"/>
    </row>
    <row r="89" spans="1:46" s="27" customFormat="1" x14ac:dyDescent="0.25">
      <c r="A89" s="26"/>
      <c r="B89" s="325" t="s">
        <v>367</v>
      </c>
      <c r="C89" s="325"/>
      <c r="D89" s="325"/>
      <c r="E89" s="325"/>
      <c r="F89" s="325"/>
      <c r="G89" s="325"/>
      <c r="H89" s="325"/>
      <c r="I89" s="325"/>
      <c r="J89" s="325"/>
      <c r="K89" s="325"/>
      <c r="L89" s="325"/>
      <c r="M89" s="325"/>
      <c r="N89" s="325"/>
      <c r="O89" s="325"/>
      <c r="P89" s="26"/>
      <c r="Q89" s="26"/>
      <c r="R89" s="26"/>
      <c r="S89" s="26"/>
      <c r="T89" s="26"/>
      <c r="U89" s="26"/>
      <c r="V89" s="26"/>
      <c r="W89" s="26"/>
      <c r="X89" s="26"/>
      <c r="Y89" s="26"/>
      <c r="Z89" s="26"/>
      <c r="AA89" s="26"/>
      <c r="AB89" s="26"/>
      <c r="AC89" s="26"/>
      <c r="AD89" s="26"/>
      <c r="AE89" s="26"/>
      <c r="AF89" s="26"/>
      <c r="AG89" s="26"/>
      <c r="AH89" s="26"/>
      <c r="AI89" s="26"/>
      <c r="AJ89" s="26"/>
      <c r="AK89" s="26"/>
      <c r="AL89" s="26"/>
      <c r="AM89" s="26"/>
      <c r="AN89" s="26"/>
      <c r="AO89" s="26"/>
      <c r="AP89" s="26"/>
      <c r="AQ89" s="26"/>
      <c r="AR89" s="26"/>
      <c r="AS89" s="26"/>
      <c r="AT89" s="26"/>
    </row>
    <row r="90" spans="1:46" s="3" customFormat="1" ht="9" customHeight="1" x14ac:dyDescent="0.25"/>
    <row r="91" spans="1:46" s="3" customFormat="1" ht="9" customHeight="1" thickBot="1" x14ac:dyDescent="0.3">
      <c r="D91" s="28"/>
      <c r="E91" s="29"/>
      <c r="F91" s="29"/>
      <c r="G91" s="29"/>
      <c r="H91" s="28"/>
      <c r="I91" s="28"/>
      <c r="J91" s="29"/>
      <c r="K91" s="29"/>
      <c r="L91" s="30"/>
      <c r="M91" s="30"/>
      <c r="N91" s="31"/>
    </row>
    <row r="92" spans="1:46" s="3" customFormat="1" ht="39.75" customHeight="1" x14ac:dyDescent="0.25">
      <c r="B92" s="32" t="s">
        <v>192</v>
      </c>
      <c r="C92" s="97"/>
      <c r="D92" s="320" t="s">
        <v>193</v>
      </c>
      <c r="E92" s="320"/>
      <c r="F92" s="320"/>
      <c r="G92" s="321"/>
      <c r="H92" s="28"/>
      <c r="I92" s="28"/>
      <c r="J92" s="29"/>
      <c r="K92" s="29"/>
      <c r="L92" s="30"/>
      <c r="M92" s="30"/>
      <c r="N92" s="31"/>
      <c r="P92" s="6"/>
    </row>
    <row r="93" spans="1:46" ht="21.75" customHeight="1" thickBot="1" x14ac:dyDescent="0.3">
      <c r="B93" s="33"/>
      <c r="C93" s="105"/>
      <c r="D93" s="322" t="s">
        <v>135</v>
      </c>
      <c r="E93" s="322"/>
      <c r="F93" s="323" t="s">
        <v>134</v>
      </c>
      <c r="G93" s="324"/>
      <c r="H93" s="28"/>
      <c r="I93" s="28"/>
      <c r="J93" s="29"/>
      <c r="K93" s="29"/>
      <c r="L93" s="30"/>
      <c r="N93" s="31"/>
      <c r="O93" s="3"/>
      <c r="P93" s="3"/>
    </row>
    <row r="94" spans="1:46" s="3" customFormat="1" ht="6" customHeight="1" thickBot="1" x14ac:dyDescent="0.3">
      <c r="B94" s="34"/>
      <c r="C94" s="34"/>
      <c r="D94" s="34"/>
      <c r="E94" s="35"/>
      <c r="F94" s="35"/>
      <c r="G94" s="36"/>
      <c r="H94" s="28"/>
      <c r="I94" s="28"/>
      <c r="J94" s="29"/>
      <c r="K94" s="29"/>
      <c r="L94" s="30"/>
      <c r="M94" s="30"/>
      <c r="N94" s="31"/>
      <c r="Q94" s="6"/>
      <c r="R94" s="6"/>
      <c r="S94" s="6"/>
      <c r="T94" s="6"/>
      <c r="U94" s="6"/>
      <c r="V94" s="6"/>
      <c r="W94" s="6"/>
      <c r="X94" s="6"/>
      <c r="Y94" s="6"/>
      <c r="Z94" s="6"/>
      <c r="AA94" s="6"/>
      <c r="AB94" s="6"/>
      <c r="AC94" s="6"/>
      <c r="AD94" s="6"/>
      <c r="AE94" s="6"/>
      <c r="AF94" s="6"/>
      <c r="AG94" s="6"/>
      <c r="AH94" s="6"/>
      <c r="AI94" s="6"/>
      <c r="AJ94" s="6"/>
      <c r="AK94" s="6"/>
      <c r="AL94" s="6"/>
      <c r="AM94" s="6"/>
      <c r="AN94" s="6"/>
      <c r="AO94" s="6"/>
      <c r="AP94" s="6"/>
      <c r="AQ94" s="6"/>
      <c r="AR94" s="6"/>
      <c r="AS94" s="6"/>
      <c r="AT94" s="6"/>
    </row>
    <row r="95" spans="1:46" ht="18" customHeight="1" x14ac:dyDescent="0.25">
      <c r="B95" s="37" t="s">
        <v>194</v>
      </c>
      <c r="C95" s="106"/>
      <c r="D95" s="106"/>
      <c r="E95" s="38"/>
      <c r="F95" s="38"/>
      <c r="G95" s="39"/>
      <c r="H95" s="28"/>
      <c r="I95" s="28"/>
      <c r="J95" s="29"/>
      <c r="K95" s="29"/>
      <c r="L95" s="30"/>
      <c r="N95" s="31"/>
      <c r="O95" s="3"/>
      <c r="P95" s="3"/>
    </row>
    <row r="96" spans="1:46" x14ac:dyDescent="0.25">
      <c r="B96" s="40" t="s">
        <v>195</v>
      </c>
      <c r="C96" s="107"/>
      <c r="D96" s="107"/>
      <c r="E96" s="41">
        <f>VLOOKUP($C$4, Backsheet!$A$1:$FC$861,94,FALSE)</f>
        <v>2534</v>
      </c>
      <c r="F96" s="41"/>
      <c r="G96" s="42">
        <f>E96/E$100</f>
        <v>5.5817436891493016E-2</v>
      </c>
      <c r="H96" s="28"/>
      <c r="I96" s="28"/>
      <c r="J96" s="29"/>
      <c r="K96" s="29"/>
      <c r="L96" s="30"/>
      <c r="N96" s="31"/>
      <c r="O96" s="3"/>
      <c r="P96" s="3"/>
    </row>
    <row r="97" spans="1:46" x14ac:dyDescent="0.25">
      <c r="B97" s="12" t="s">
        <v>196</v>
      </c>
      <c r="C97" s="107"/>
      <c r="D97" s="107"/>
      <c r="E97" s="41">
        <f>VLOOKUP($C$4, Backsheet!$A$1:$FC$861,95,FALSE)</f>
        <v>42864</v>
      </c>
      <c r="F97" s="41"/>
      <c r="G97" s="43">
        <f>E97/E$100</f>
        <v>0.94418256310850701</v>
      </c>
      <c r="H97" s="28"/>
      <c r="I97" s="28"/>
      <c r="J97" s="29"/>
      <c r="K97" s="29"/>
      <c r="L97" s="30"/>
      <c r="N97" s="31"/>
      <c r="O97" s="3"/>
      <c r="P97" s="3"/>
    </row>
    <row r="98" spans="1:46" x14ac:dyDescent="0.25">
      <c r="B98" s="14" t="s">
        <v>197</v>
      </c>
      <c r="C98" s="108"/>
      <c r="D98" s="108"/>
      <c r="E98" s="41">
        <f>VLOOKUP($C$4, Backsheet!$A$1:$FC$861,96,FALSE)</f>
        <v>26131</v>
      </c>
      <c r="F98" s="41"/>
      <c r="G98" s="44">
        <f>E98/E$100</f>
        <v>0.57559804396669456</v>
      </c>
      <c r="H98" s="28"/>
      <c r="I98" s="28"/>
      <c r="J98" s="29"/>
      <c r="K98" s="29"/>
      <c r="L98" s="30"/>
      <c r="N98" s="31"/>
      <c r="O98" s="3"/>
      <c r="P98" s="3"/>
    </row>
    <row r="99" spans="1:46" x14ac:dyDescent="0.25">
      <c r="B99" s="14" t="s">
        <v>198</v>
      </c>
      <c r="C99" s="108"/>
      <c r="D99" s="108"/>
      <c r="E99" s="41">
        <f>VLOOKUP($C$4, Backsheet!$A$1:$FC$861,97,FALSE)</f>
        <v>21359</v>
      </c>
      <c r="F99" s="41"/>
      <c r="G99" s="44">
        <f>E99/E$100</f>
        <v>0.47048328120181504</v>
      </c>
      <c r="H99" s="28"/>
      <c r="I99" s="28"/>
      <c r="J99" s="29"/>
      <c r="K99" s="29"/>
      <c r="L99" s="30"/>
      <c r="N99" s="31"/>
      <c r="O99" s="3"/>
      <c r="P99" s="3"/>
    </row>
    <row r="100" spans="1:46" ht="15.75" thickBot="1" x14ac:dyDescent="0.3">
      <c r="B100" s="19" t="s">
        <v>143</v>
      </c>
      <c r="C100" s="103"/>
      <c r="D100" s="103"/>
      <c r="E100" s="20">
        <f>SUM(E96:E97)</f>
        <v>45398</v>
      </c>
      <c r="F100" s="20"/>
      <c r="G100" s="45">
        <f>E100/E$100</f>
        <v>1</v>
      </c>
      <c r="H100" s="28"/>
      <c r="I100" s="28"/>
      <c r="J100" s="29"/>
      <c r="K100" s="29"/>
      <c r="L100" s="30"/>
      <c r="N100" s="31"/>
      <c r="O100" s="6"/>
      <c r="P100" s="3"/>
    </row>
    <row r="101" spans="1:46" ht="6" customHeight="1" thickBot="1" x14ac:dyDescent="0.3">
      <c r="B101" s="34"/>
      <c r="C101" s="34"/>
      <c r="D101" s="34"/>
      <c r="E101" s="46"/>
      <c r="F101" s="46"/>
      <c r="G101" s="36"/>
      <c r="H101" s="28"/>
      <c r="I101" s="28"/>
      <c r="J101" s="29"/>
      <c r="K101" s="29"/>
      <c r="L101" s="30"/>
      <c r="N101" s="31"/>
      <c r="O101" s="3"/>
      <c r="P101" s="3"/>
    </row>
    <row r="102" spans="1:46" s="8" customFormat="1" ht="18" customHeight="1" x14ac:dyDescent="0.25">
      <c r="A102" s="6"/>
      <c r="B102" s="37" t="s">
        <v>199</v>
      </c>
      <c r="C102" s="106"/>
      <c r="D102" s="106"/>
      <c r="E102" s="47"/>
      <c r="F102" s="47"/>
      <c r="G102" s="48"/>
      <c r="H102" s="49"/>
      <c r="I102" s="49"/>
      <c r="J102" s="50"/>
      <c r="K102" s="50"/>
      <c r="L102" s="51"/>
      <c r="M102" s="51"/>
      <c r="N102" s="52"/>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row>
    <row r="103" spans="1:46" x14ac:dyDescent="0.25">
      <c r="B103" s="40" t="s">
        <v>200</v>
      </c>
      <c r="C103" s="107"/>
      <c r="D103" s="107"/>
      <c r="E103" s="41">
        <f>VLOOKUP($C$4, Backsheet!$A$1:$FC$861,98,FALSE)</f>
        <v>28229</v>
      </c>
      <c r="F103" s="41"/>
      <c r="G103" s="42">
        <f>E103/E$114</f>
        <v>0.66634406571617411</v>
      </c>
      <c r="H103" s="28"/>
      <c r="I103" s="28"/>
      <c r="J103" s="29"/>
      <c r="K103" s="29"/>
      <c r="L103" s="30"/>
      <c r="N103" s="31"/>
      <c r="O103" s="3"/>
      <c r="P103" s="6"/>
    </row>
    <row r="104" spans="1:46" x14ac:dyDescent="0.25">
      <c r="B104" s="40" t="s">
        <v>201</v>
      </c>
      <c r="C104" s="107"/>
      <c r="D104" s="107"/>
      <c r="E104" s="41">
        <f>VLOOKUP($C$4, Backsheet!$A$1:$FC$861,99,FALSE)</f>
        <v>14135</v>
      </c>
      <c r="F104" s="41"/>
      <c r="G104" s="42">
        <f t="shared" ref="G104:G113" si="7">E104/E$114</f>
        <v>0.33365593428382589</v>
      </c>
      <c r="H104" s="28"/>
      <c r="I104" s="28"/>
      <c r="J104" s="29"/>
      <c r="K104" s="29"/>
      <c r="L104" s="30"/>
      <c r="N104" s="31"/>
      <c r="O104" s="3"/>
      <c r="P104" s="6"/>
    </row>
    <row r="105" spans="1:46" x14ac:dyDescent="0.25">
      <c r="B105" s="210" t="s">
        <v>202</v>
      </c>
      <c r="C105" s="107"/>
      <c r="D105" s="107"/>
      <c r="E105" s="41">
        <f>VLOOKUP($C$4, Backsheet!$A$1:$FC$861,100,FALSE)</f>
        <v>7204</v>
      </c>
      <c r="F105" s="41"/>
      <c r="G105" s="42">
        <f t="shared" si="7"/>
        <v>0.17005004248890568</v>
      </c>
      <c r="H105" s="28"/>
      <c r="I105" s="28"/>
      <c r="J105" s="29"/>
      <c r="K105" s="29"/>
      <c r="L105" s="30"/>
      <c r="N105" s="31"/>
      <c r="O105" s="3"/>
      <c r="P105" s="6"/>
    </row>
    <row r="106" spans="1:46" x14ac:dyDescent="0.25">
      <c r="B106" s="212" t="s">
        <v>575</v>
      </c>
      <c r="C106" s="107"/>
      <c r="D106" s="107"/>
      <c r="E106" s="41">
        <f>VLOOKUP($C$4, Backsheet!$A$1:$FC$861,101,FALSE)</f>
        <v>2262</v>
      </c>
      <c r="F106" s="41"/>
      <c r="G106" s="42">
        <f t="shared" si="7"/>
        <v>5.3394391464450949E-2</v>
      </c>
      <c r="H106" s="28"/>
      <c r="J106" s="29"/>
      <c r="K106" s="29"/>
      <c r="L106" s="30"/>
      <c r="N106" s="31"/>
      <c r="O106" s="3"/>
      <c r="P106" s="6"/>
    </row>
    <row r="107" spans="1:46" x14ac:dyDescent="0.25">
      <c r="B107" s="208" t="s">
        <v>202</v>
      </c>
      <c r="C107" s="107"/>
      <c r="D107" s="107"/>
      <c r="E107" s="41">
        <f>VLOOKUP($C$4, Backsheet!$A$1:$FC$861,102,FALSE)</f>
        <v>651</v>
      </c>
      <c r="F107" s="41"/>
      <c r="G107" s="42">
        <f t="shared" si="7"/>
        <v>1.5366820885657634E-2</v>
      </c>
      <c r="H107" s="28"/>
      <c r="I107" s="28"/>
      <c r="J107" s="29"/>
      <c r="K107" s="29"/>
      <c r="L107" s="30"/>
      <c r="N107" s="31"/>
      <c r="O107" s="3"/>
      <c r="P107" s="6"/>
    </row>
    <row r="108" spans="1:46" x14ac:dyDescent="0.25">
      <c r="B108" s="207" t="s">
        <v>416</v>
      </c>
      <c r="C108" s="107"/>
      <c r="D108" s="107"/>
      <c r="E108" s="41">
        <f>VLOOKUP($C$4, Backsheet!$A$1:$FC$861,103,FALSE)</f>
        <v>1864</v>
      </c>
      <c r="F108" s="41"/>
      <c r="G108" s="42">
        <f t="shared" si="7"/>
        <v>4.3999622320838448E-2</v>
      </c>
      <c r="H108" s="28"/>
      <c r="I108" s="28"/>
      <c r="J108" s="29"/>
      <c r="K108" s="29"/>
      <c r="L108" s="30"/>
      <c r="N108" s="31"/>
      <c r="O108" s="3"/>
      <c r="P108" s="6"/>
    </row>
    <row r="109" spans="1:46" x14ac:dyDescent="0.25">
      <c r="B109" s="208" t="s">
        <v>202</v>
      </c>
      <c r="C109" s="107"/>
      <c r="D109" s="107"/>
      <c r="E109" s="41">
        <f>VLOOKUP($C$4, Backsheet!$A$1:$FC$861,104,FALSE)</f>
        <v>814</v>
      </c>
      <c r="F109" s="41"/>
      <c r="G109" s="42">
        <f t="shared" si="7"/>
        <v>1.9214427343971295E-2</v>
      </c>
      <c r="H109" s="28"/>
      <c r="I109" s="28"/>
      <c r="J109" s="29"/>
      <c r="K109" s="29"/>
      <c r="L109" s="30"/>
      <c r="N109" s="31"/>
      <c r="O109" s="3"/>
      <c r="P109" s="6"/>
    </row>
    <row r="110" spans="1:46" x14ac:dyDescent="0.25">
      <c r="B110" s="209" t="s">
        <v>417</v>
      </c>
      <c r="C110" s="107"/>
      <c r="D110" s="107"/>
      <c r="E110" s="41">
        <f>VLOOKUP($C$4, Backsheet!$A$1:$FC$861,105,FALSE)</f>
        <v>8734</v>
      </c>
      <c r="F110" s="41"/>
      <c r="G110" s="42">
        <f t="shared" si="7"/>
        <v>0.20616561231234068</v>
      </c>
      <c r="H110" s="28"/>
      <c r="I110" s="28"/>
      <c r="J110" s="29"/>
      <c r="K110" s="29"/>
      <c r="L110" s="30"/>
      <c r="N110" s="31"/>
      <c r="O110" s="3"/>
      <c r="P110" s="6"/>
    </row>
    <row r="111" spans="1:46" x14ac:dyDescent="0.25">
      <c r="B111" s="210" t="s">
        <v>202</v>
      </c>
      <c r="C111" s="107"/>
      <c r="D111" s="107"/>
      <c r="E111" s="41">
        <f>VLOOKUP($C$4, Backsheet!$A$1:$FC$861,106,FALSE)</f>
        <v>5236</v>
      </c>
      <c r="F111" s="41"/>
      <c r="G111" s="42">
        <f t="shared" si="7"/>
        <v>0.12359550561797752</v>
      </c>
      <c r="H111" s="28"/>
      <c r="I111" s="28"/>
      <c r="J111" s="29"/>
      <c r="K111" s="29"/>
      <c r="L111" s="30"/>
      <c r="N111" s="31"/>
      <c r="O111" s="3"/>
      <c r="P111" s="6"/>
    </row>
    <row r="112" spans="1:46" x14ac:dyDescent="0.25">
      <c r="B112" s="211" t="s">
        <v>574</v>
      </c>
      <c r="C112" s="107"/>
      <c r="D112" s="107"/>
      <c r="E112" s="41">
        <f>VLOOKUP($C$4, Backsheet!$A$1:$FC$861,107,FALSE)</f>
        <v>1275</v>
      </c>
      <c r="F112" s="41"/>
      <c r="G112" s="42">
        <f t="shared" si="7"/>
        <v>3.0096308186195828E-2</v>
      </c>
      <c r="H112" s="28"/>
      <c r="I112" s="28"/>
      <c r="J112" s="29"/>
      <c r="K112" s="29"/>
      <c r="L112" s="30"/>
      <c r="N112" s="31"/>
      <c r="O112" s="3"/>
      <c r="P112" s="3"/>
    </row>
    <row r="113" spans="1:46" x14ac:dyDescent="0.25">
      <c r="B113" s="210" t="s">
        <v>202</v>
      </c>
      <c r="C113" s="108"/>
      <c r="D113" s="108"/>
      <c r="E113" s="41">
        <f>VLOOKUP($C$4, Backsheet!$A$1:$FC$861,108,FALSE)</f>
        <v>503</v>
      </c>
      <c r="F113" s="41"/>
      <c r="G113" s="42">
        <f t="shared" si="7"/>
        <v>1.1873288641299216E-2</v>
      </c>
      <c r="H113" s="28"/>
      <c r="I113" s="28"/>
      <c r="J113" s="29"/>
      <c r="K113" s="29"/>
      <c r="L113" s="30"/>
      <c r="N113" s="31"/>
      <c r="O113" s="3"/>
      <c r="P113" s="3"/>
      <c r="Q113" s="6"/>
      <c r="R113" s="6"/>
      <c r="S113" s="6"/>
      <c r="T113" s="6"/>
      <c r="U113" s="6"/>
      <c r="V113" s="6"/>
      <c r="W113" s="6"/>
      <c r="X113" s="6"/>
      <c r="Y113" s="6"/>
      <c r="Z113" s="6"/>
      <c r="AA113" s="6"/>
      <c r="AB113" s="6"/>
      <c r="AC113" s="6"/>
      <c r="AD113" s="6"/>
      <c r="AE113" s="6"/>
      <c r="AF113" s="6"/>
      <c r="AG113" s="6"/>
      <c r="AH113" s="6"/>
      <c r="AI113" s="6"/>
      <c r="AJ113" s="6"/>
      <c r="AK113" s="6"/>
      <c r="AL113" s="6"/>
      <c r="AM113" s="6"/>
      <c r="AN113" s="6"/>
      <c r="AO113" s="6"/>
      <c r="AP113" s="6"/>
      <c r="AQ113" s="6"/>
      <c r="AR113" s="6"/>
      <c r="AS113" s="6"/>
      <c r="AT113" s="6"/>
    </row>
    <row r="114" spans="1:46" ht="15.75" thickBot="1" x14ac:dyDescent="0.3">
      <c r="B114" s="53" t="s">
        <v>143</v>
      </c>
      <c r="C114" s="109"/>
      <c r="D114" s="109"/>
      <c r="E114" s="54">
        <f>SUM(E103:E104)</f>
        <v>42364</v>
      </c>
      <c r="F114" s="54"/>
      <c r="G114" s="55">
        <f>E114/E$114</f>
        <v>1</v>
      </c>
      <c r="H114" s="28"/>
      <c r="I114" s="28"/>
      <c r="J114" s="29"/>
      <c r="K114" s="29"/>
      <c r="L114" s="30"/>
      <c r="N114" s="31"/>
      <c r="O114" s="6"/>
      <c r="P114" s="3"/>
    </row>
    <row r="115" spans="1:46" ht="6" customHeight="1" thickBot="1" x14ac:dyDescent="0.3">
      <c r="B115" s="34"/>
      <c r="C115" s="34"/>
      <c r="D115" s="34"/>
      <c r="E115" s="46"/>
      <c r="F115" s="46"/>
      <c r="G115" s="36"/>
      <c r="H115" s="28"/>
      <c r="I115" s="28"/>
      <c r="J115" s="29"/>
      <c r="K115" s="29"/>
      <c r="L115" s="30"/>
      <c r="N115" s="31"/>
      <c r="O115" s="3"/>
      <c r="P115" s="3"/>
    </row>
    <row r="116" spans="1:46" s="8" customFormat="1" ht="18" customHeight="1" x14ac:dyDescent="0.25">
      <c r="A116" s="6"/>
      <c r="B116" s="37" t="s">
        <v>203</v>
      </c>
      <c r="C116" s="106"/>
      <c r="D116" s="106"/>
      <c r="E116" s="47"/>
      <c r="F116" s="47"/>
      <c r="G116" s="48"/>
      <c r="H116" s="49"/>
      <c r="I116" s="49"/>
      <c r="J116" s="50"/>
      <c r="K116" s="50"/>
      <c r="L116" s="51"/>
      <c r="M116" s="51"/>
      <c r="N116" s="52"/>
      <c r="O116" s="3"/>
      <c r="P116" s="6"/>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row>
    <row r="117" spans="1:46" x14ac:dyDescent="0.25">
      <c r="B117" s="40" t="s">
        <v>204</v>
      </c>
      <c r="C117" s="107"/>
      <c r="D117" s="107"/>
      <c r="E117" s="181">
        <f>VLOOKUP($C$4, Backsheet!$A$1:$FC$861,109,FALSE)</f>
        <v>35</v>
      </c>
      <c r="F117" s="41"/>
      <c r="G117" s="42">
        <f>E117/E$130</f>
        <v>1.5645255017656787E-3</v>
      </c>
      <c r="H117" s="28"/>
      <c r="I117" s="28"/>
      <c r="J117" s="29"/>
      <c r="K117" s="29"/>
      <c r="L117" s="30"/>
      <c r="N117" s="31"/>
      <c r="O117" s="3"/>
      <c r="P117" s="3"/>
    </row>
    <row r="118" spans="1:46" x14ac:dyDescent="0.25">
      <c r="B118" s="12" t="s">
        <v>205</v>
      </c>
      <c r="C118" s="107"/>
      <c r="D118" s="107"/>
      <c r="E118" s="41">
        <f>VLOOKUP($C$4, Backsheet!$A$1:$FC$861,110,FALSE)</f>
        <v>910</v>
      </c>
      <c r="F118" s="41"/>
      <c r="G118" s="42">
        <f t="shared" ref="G118:G129" si="8">E118/E$130</f>
        <v>4.0677663045907649E-2</v>
      </c>
      <c r="H118" s="28"/>
      <c r="I118" s="28"/>
      <c r="J118" s="29"/>
      <c r="K118" s="29"/>
      <c r="L118" s="30"/>
      <c r="N118" s="31"/>
      <c r="O118" s="3"/>
      <c r="P118" s="3"/>
      <c r="Q118" s="6"/>
      <c r="R118" s="6"/>
      <c r="S118" s="6"/>
      <c r="T118" s="6"/>
      <c r="U118" s="6"/>
      <c r="V118" s="6"/>
      <c r="W118" s="6"/>
      <c r="X118" s="6"/>
      <c r="Y118" s="6"/>
      <c r="Z118" s="6"/>
      <c r="AA118" s="6"/>
      <c r="AB118" s="6"/>
      <c r="AC118" s="6"/>
      <c r="AD118" s="6"/>
      <c r="AE118" s="6"/>
      <c r="AF118" s="6"/>
      <c r="AG118" s="6"/>
      <c r="AH118" s="6"/>
      <c r="AI118" s="6"/>
      <c r="AJ118" s="6"/>
      <c r="AK118" s="6"/>
      <c r="AL118" s="6"/>
      <c r="AM118" s="6"/>
      <c r="AN118" s="6"/>
      <c r="AO118" s="6"/>
      <c r="AP118" s="6"/>
      <c r="AQ118" s="6"/>
      <c r="AR118" s="6"/>
      <c r="AS118" s="6"/>
      <c r="AT118" s="6"/>
    </row>
    <row r="119" spans="1:46" x14ac:dyDescent="0.25">
      <c r="B119" s="12" t="s">
        <v>206</v>
      </c>
      <c r="C119" s="107"/>
      <c r="D119" s="107"/>
      <c r="E119" s="41">
        <f>VLOOKUP($C$4, Backsheet!$A$1:$FC$861,111,FALSE)</f>
        <v>3164</v>
      </c>
      <c r="F119" s="41"/>
      <c r="G119" s="42">
        <f t="shared" si="8"/>
        <v>0.14143310535961737</v>
      </c>
      <c r="H119" s="28"/>
      <c r="I119" s="28"/>
      <c r="J119" s="29"/>
      <c r="K119" s="29"/>
      <c r="L119" s="30"/>
      <c r="N119" s="31"/>
      <c r="O119" s="3"/>
      <c r="P119" s="3"/>
    </row>
    <row r="120" spans="1:46" x14ac:dyDescent="0.25">
      <c r="B120" s="12" t="s">
        <v>207</v>
      </c>
      <c r="C120" s="107"/>
      <c r="D120" s="107"/>
      <c r="E120" s="41">
        <f>VLOOKUP($C$4, Backsheet!$A$1:$FC$861,112,FALSE)</f>
        <v>498</v>
      </c>
      <c r="F120" s="41"/>
      <c r="G120" s="42">
        <f t="shared" si="8"/>
        <v>2.2260962853694517E-2</v>
      </c>
      <c r="H120" s="28"/>
      <c r="I120" s="28"/>
      <c r="J120" s="29"/>
      <c r="K120" s="29"/>
      <c r="L120" s="30"/>
      <c r="N120" s="31"/>
      <c r="O120" s="3"/>
      <c r="P120" s="3"/>
    </row>
    <row r="121" spans="1:46" x14ac:dyDescent="0.25">
      <c r="B121" s="12" t="s">
        <v>208</v>
      </c>
      <c r="C121" s="107"/>
      <c r="D121" s="107"/>
      <c r="E121" s="41">
        <f>VLOOKUP($C$4, Backsheet!$A$1:$FC$861,113,FALSE)</f>
        <v>2341</v>
      </c>
      <c r="F121" s="41"/>
      <c r="G121" s="42">
        <f t="shared" si="8"/>
        <v>0.10464440570381298</v>
      </c>
      <c r="H121" s="28"/>
      <c r="I121" s="28"/>
      <c r="J121" s="29"/>
      <c r="K121" s="29"/>
      <c r="L121" s="30"/>
      <c r="N121" s="31"/>
      <c r="O121" s="3"/>
      <c r="P121" s="6"/>
    </row>
    <row r="122" spans="1:46" x14ac:dyDescent="0.25">
      <c r="B122" s="12" t="s">
        <v>209</v>
      </c>
      <c r="C122" s="107"/>
      <c r="D122" s="107"/>
      <c r="E122" s="41">
        <f>VLOOKUP($C$4, Backsheet!$A$1:$FC$861,114,FALSE)</f>
        <v>1351</v>
      </c>
      <c r="F122" s="41"/>
      <c r="G122" s="42">
        <f t="shared" si="8"/>
        <v>6.0390684368155201E-2</v>
      </c>
      <c r="H122" s="28"/>
      <c r="I122" s="200"/>
      <c r="J122" s="29"/>
      <c r="K122" s="29"/>
      <c r="L122" s="30"/>
      <c r="N122" s="31"/>
      <c r="O122" s="3"/>
      <c r="P122" s="3"/>
    </row>
    <row r="123" spans="1:46" x14ac:dyDescent="0.25">
      <c r="B123" s="12" t="s">
        <v>210</v>
      </c>
      <c r="C123" s="107"/>
      <c r="D123" s="107"/>
      <c r="E123" s="41">
        <f>VLOOKUP($C$4, Backsheet!$A$1:$FC$861,115,FALSE)</f>
        <v>400</v>
      </c>
      <c r="F123" s="41"/>
      <c r="G123" s="42">
        <f t="shared" si="8"/>
        <v>1.7880291448750616E-2</v>
      </c>
      <c r="H123" s="28"/>
      <c r="I123" s="28"/>
      <c r="J123" s="29"/>
      <c r="K123" s="29"/>
      <c r="L123" s="30"/>
      <c r="N123" s="31"/>
      <c r="O123" s="3"/>
      <c r="P123" s="3"/>
      <c r="Q123" s="6"/>
      <c r="R123" s="6"/>
      <c r="S123" s="6"/>
      <c r="T123" s="6"/>
      <c r="U123" s="6"/>
      <c r="V123" s="6"/>
      <c r="W123" s="6"/>
      <c r="X123" s="6"/>
      <c r="Y123" s="6"/>
      <c r="Z123" s="6"/>
      <c r="AA123" s="6"/>
      <c r="AB123" s="6"/>
      <c r="AC123" s="6"/>
      <c r="AD123" s="6"/>
      <c r="AE123" s="6"/>
      <c r="AF123" s="6"/>
      <c r="AG123" s="6"/>
      <c r="AH123" s="6"/>
      <c r="AI123" s="6"/>
      <c r="AJ123" s="6"/>
      <c r="AK123" s="6"/>
      <c r="AL123" s="6"/>
      <c r="AM123" s="6"/>
      <c r="AN123" s="6"/>
      <c r="AO123" s="6"/>
      <c r="AP123" s="6"/>
      <c r="AQ123" s="6"/>
      <c r="AR123" s="6"/>
      <c r="AS123" s="6"/>
      <c r="AT123" s="6"/>
    </row>
    <row r="124" spans="1:46" x14ac:dyDescent="0.25">
      <c r="B124" s="12" t="s">
        <v>211</v>
      </c>
      <c r="C124" s="107"/>
      <c r="D124" s="107"/>
      <c r="E124" s="41">
        <f>VLOOKUP($C$4, Backsheet!$A$1:$FC$861,116,FALSE)</f>
        <v>1681</v>
      </c>
      <c r="F124" s="41"/>
      <c r="G124" s="42">
        <f t="shared" si="8"/>
        <v>7.5141924813374464E-2</v>
      </c>
      <c r="H124" s="28"/>
      <c r="I124" s="28"/>
      <c r="J124" s="29"/>
      <c r="K124" s="29"/>
      <c r="L124" s="30"/>
      <c r="N124" s="31"/>
      <c r="O124" s="3"/>
      <c r="P124" s="3"/>
    </row>
    <row r="125" spans="1:46" ht="31.5" customHeight="1" x14ac:dyDescent="0.25">
      <c r="B125" s="274" t="s">
        <v>212</v>
      </c>
      <c r="C125" s="275"/>
      <c r="D125" s="110"/>
      <c r="E125" s="41">
        <f>VLOOKUP($C$4, Backsheet!$A$1:$FC$861,117,FALSE)</f>
        <v>2343</v>
      </c>
      <c r="F125" s="41"/>
      <c r="G125" s="42">
        <f t="shared" si="8"/>
        <v>0.10473380716105672</v>
      </c>
      <c r="H125" s="28"/>
      <c r="I125" s="28"/>
      <c r="J125" s="29"/>
      <c r="K125" s="29"/>
      <c r="L125" s="30"/>
      <c r="N125" s="31"/>
      <c r="O125" s="3"/>
      <c r="P125" s="3"/>
    </row>
    <row r="126" spans="1:46" x14ac:dyDescent="0.25">
      <c r="B126" s="274" t="s">
        <v>213</v>
      </c>
      <c r="C126" s="275"/>
      <c r="D126" s="110"/>
      <c r="E126" s="41">
        <f>VLOOKUP($C$4, Backsheet!$A$1:$FC$861,118,FALSE)</f>
        <v>5569</v>
      </c>
      <c r="F126" s="41"/>
      <c r="G126" s="42">
        <f t="shared" si="8"/>
        <v>0.24893835769523043</v>
      </c>
      <c r="H126" s="28"/>
      <c r="I126" s="28"/>
      <c r="J126" s="29"/>
      <c r="K126" s="29"/>
      <c r="L126" s="30"/>
      <c r="N126" s="31"/>
      <c r="O126" s="3"/>
      <c r="P126" s="3"/>
    </row>
    <row r="127" spans="1:46" ht="30" customHeight="1" x14ac:dyDescent="0.25">
      <c r="B127" s="274" t="s">
        <v>214</v>
      </c>
      <c r="C127" s="275"/>
      <c r="D127" s="110"/>
      <c r="E127" s="41">
        <f>VLOOKUP($C$4, Backsheet!$A$1:$FC$861,119,FALSE)</f>
        <v>1763</v>
      </c>
      <c r="F127" s="41"/>
      <c r="G127" s="42">
        <f t="shared" si="8"/>
        <v>7.8807384560368329E-2</v>
      </c>
      <c r="H127" s="28"/>
      <c r="I127" s="28"/>
      <c r="J127" s="29"/>
      <c r="K127" s="29"/>
      <c r="L127" s="30"/>
      <c r="N127" s="31"/>
      <c r="O127" s="3"/>
      <c r="P127" s="3"/>
    </row>
    <row r="128" spans="1:46" x14ac:dyDescent="0.25">
      <c r="B128" s="12" t="s">
        <v>215</v>
      </c>
      <c r="C128" s="107"/>
      <c r="D128" s="107"/>
      <c r="E128" s="41">
        <f>VLOOKUP($C$4, Backsheet!$A$1:$FC$861,120,FALSE)</f>
        <v>779</v>
      </c>
      <c r="F128" s="41"/>
      <c r="G128" s="42">
        <f t="shared" si="8"/>
        <v>3.4821867596441819E-2</v>
      </c>
      <c r="H128" s="28"/>
      <c r="I128" s="28"/>
      <c r="J128" s="29"/>
      <c r="K128" s="29"/>
      <c r="L128" s="30"/>
      <c r="N128" s="31"/>
      <c r="O128" s="3"/>
      <c r="P128" s="3"/>
    </row>
    <row r="129" spans="1:46" x14ac:dyDescent="0.25">
      <c r="B129" s="12" t="s">
        <v>216</v>
      </c>
      <c r="C129" s="107"/>
      <c r="D129" s="107"/>
      <c r="E129" s="41">
        <f>VLOOKUP($C$4, Backsheet!$A$1:$FC$861,121,FALSE)</f>
        <v>1537</v>
      </c>
      <c r="F129" s="41"/>
      <c r="G129" s="42">
        <f t="shared" si="8"/>
        <v>6.8705019891824232E-2</v>
      </c>
      <c r="H129" s="28"/>
      <c r="I129" s="28"/>
      <c r="J129" s="29"/>
      <c r="K129" s="29"/>
      <c r="L129" s="30"/>
      <c r="N129" s="31"/>
      <c r="O129" s="3"/>
      <c r="P129" s="3"/>
    </row>
    <row r="130" spans="1:46" ht="15.75" thickBot="1" x14ac:dyDescent="0.3">
      <c r="B130" s="19" t="s">
        <v>143</v>
      </c>
      <c r="C130" s="103"/>
      <c r="D130" s="103"/>
      <c r="E130" s="20">
        <f>SUM(E117:E129)</f>
        <v>22371</v>
      </c>
      <c r="F130" s="20"/>
      <c r="G130" s="45">
        <f t="shared" ref="G130" si="9">E130/E$130</f>
        <v>1</v>
      </c>
      <c r="H130" s="28"/>
      <c r="I130" s="28"/>
      <c r="J130" s="29"/>
      <c r="K130" s="29"/>
      <c r="L130" s="30"/>
      <c r="N130" s="31"/>
      <c r="O130" s="6"/>
      <c r="P130" s="3"/>
    </row>
    <row r="131" spans="1:46" ht="6" customHeight="1" thickBot="1" x14ac:dyDescent="0.3">
      <c r="B131" s="34"/>
      <c r="C131" s="34"/>
      <c r="D131" s="34"/>
      <c r="E131" s="46"/>
      <c r="F131" s="46"/>
      <c r="G131" s="36"/>
      <c r="H131" s="28"/>
      <c r="I131" s="28"/>
      <c r="J131" s="29"/>
      <c r="K131" s="29"/>
      <c r="L131" s="30"/>
      <c r="N131" s="31"/>
      <c r="O131" s="3"/>
      <c r="P131" s="3"/>
    </row>
    <row r="132" spans="1:46" s="8" customFormat="1" ht="18" customHeight="1" x14ac:dyDescent="0.25">
      <c r="A132" s="6"/>
      <c r="B132" s="37" t="s">
        <v>217</v>
      </c>
      <c r="C132" s="106"/>
      <c r="D132" s="106"/>
      <c r="E132" s="47"/>
      <c r="F132" s="47"/>
      <c r="G132" s="48"/>
      <c r="H132" s="49"/>
      <c r="I132" s="49"/>
      <c r="J132" s="50"/>
      <c r="K132" s="50"/>
      <c r="L132" s="51"/>
      <c r="M132" s="51"/>
      <c r="N132" s="52"/>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row>
    <row r="133" spans="1:46" x14ac:dyDescent="0.25">
      <c r="B133" s="56" t="s">
        <v>218</v>
      </c>
      <c r="C133" s="108"/>
      <c r="D133" s="108"/>
      <c r="E133" s="41">
        <f>VLOOKUP($C$4, Backsheet!$A$1:$FC$861,122,FALSE)</f>
        <v>1135</v>
      </c>
      <c r="F133" s="57"/>
      <c r="G133" s="58">
        <f>E133/E$136</f>
        <v>6.8588349045201835E-2</v>
      </c>
      <c r="H133" s="28"/>
      <c r="I133" s="28"/>
      <c r="J133" s="29"/>
      <c r="K133" s="29"/>
      <c r="L133" s="30"/>
      <c r="N133" s="31"/>
      <c r="O133" s="3"/>
      <c r="P133" s="3"/>
    </row>
    <row r="134" spans="1:46" x14ac:dyDescent="0.25">
      <c r="B134" s="14" t="s">
        <v>418</v>
      </c>
      <c r="C134" s="102"/>
      <c r="D134" s="102"/>
      <c r="E134" s="41">
        <f>VLOOKUP($C$4, Backsheet!$A$1:$FC$861,123,FALSE)</f>
        <v>1120</v>
      </c>
      <c r="F134" s="15"/>
      <c r="G134" s="58">
        <f t="shared" ref="G134:G135" si="10">E134/E$136</f>
        <v>6.7681895093062605E-2</v>
      </c>
      <c r="H134" s="28"/>
      <c r="I134" s="28"/>
      <c r="J134" s="29"/>
      <c r="K134" s="29"/>
      <c r="L134" s="30"/>
      <c r="N134" s="31"/>
      <c r="O134" s="3"/>
      <c r="P134" s="3"/>
    </row>
    <row r="135" spans="1:46" x14ac:dyDescent="0.25">
      <c r="B135" s="14" t="s">
        <v>219</v>
      </c>
      <c r="C135" s="102"/>
      <c r="D135" s="102"/>
      <c r="E135" s="41">
        <f>VLOOKUP($C$4, Backsheet!$A$1:$FC$861,124,FALSE)</f>
        <v>3446</v>
      </c>
      <c r="F135" s="15"/>
      <c r="G135" s="58">
        <f t="shared" si="10"/>
        <v>0.2082426879381194</v>
      </c>
      <c r="H135" s="28"/>
      <c r="I135" s="28"/>
      <c r="J135" s="29"/>
      <c r="K135" s="29"/>
      <c r="L135" s="30"/>
      <c r="N135" s="31"/>
      <c r="O135" s="3"/>
      <c r="P135" s="3"/>
    </row>
    <row r="136" spans="1:46" ht="15.75" thickBot="1" x14ac:dyDescent="0.3">
      <c r="B136" s="19" t="s">
        <v>143</v>
      </c>
      <c r="C136" s="103"/>
      <c r="D136" s="103"/>
      <c r="E136" s="20">
        <f>VLOOKUP($C$4, Backsheet!$A$1:$FC$861,125,FALSE)</f>
        <v>16548</v>
      </c>
      <c r="F136" s="20"/>
      <c r="G136" s="45"/>
      <c r="H136" s="28"/>
      <c r="I136" s="28"/>
      <c r="J136" s="29"/>
      <c r="K136" s="29"/>
      <c r="L136" s="30"/>
      <c r="N136" s="31"/>
      <c r="O136" s="6"/>
      <c r="P136" s="3"/>
    </row>
    <row r="137" spans="1:46" ht="6" customHeight="1" thickBot="1" x14ac:dyDescent="0.3">
      <c r="B137" s="34"/>
      <c r="C137" s="34"/>
      <c r="D137" s="34"/>
      <c r="E137" s="46"/>
      <c r="F137" s="46"/>
      <c r="G137" s="36"/>
      <c r="H137" s="28"/>
      <c r="I137" s="28"/>
      <c r="J137" s="29"/>
      <c r="K137" s="29"/>
      <c r="L137" s="30"/>
      <c r="N137" s="31"/>
      <c r="O137" s="3"/>
      <c r="P137" s="3"/>
    </row>
    <row r="138" spans="1:46" s="8" customFormat="1" ht="18" customHeight="1" x14ac:dyDescent="0.25">
      <c r="A138" s="6"/>
      <c r="B138" s="37" t="s">
        <v>220</v>
      </c>
      <c r="C138" s="106"/>
      <c r="D138" s="106"/>
      <c r="E138" s="47"/>
      <c r="F138" s="47"/>
      <c r="G138" s="48"/>
      <c r="H138" s="49"/>
      <c r="I138" s="49"/>
      <c r="J138" s="50"/>
      <c r="K138" s="50"/>
      <c r="L138" s="51"/>
      <c r="M138" s="51"/>
      <c r="N138" s="52"/>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row>
    <row r="139" spans="1:46" x14ac:dyDescent="0.25">
      <c r="B139" s="201" t="s">
        <v>888</v>
      </c>
      <c r="C139" s="107"/>
      <c r="D139" s="107"/>
      <c r="E139" s="41">
        <f>VLOOKUP($C$4, Backsheet!$A$1:$FC$861,126,FALSE)</f>
        <v>6220</v>
      </c>
      <c r="F139" s="41"/>
      <c r="G139" s="42">
        <f>E139/E$150</f>
        <v>0.37587623882040128</v>
      </c>
      <c r="H139" s="28"/>
      <c r="I139" s="28"/>
      <c r="J139" s="29"/>
      <c r="K139" s="29"/>
      <c r="L139" s="30"/>
      <c r="N139" s="31"/>
      <c r="O139" s="3"/>
      <c r="P139" s="3"/>
    </row>
    <row r="140" spans="1:46" hidden="1" x14ac:dyDescent="0.25">
      <c r="B140" s="59" t="s">
        <v>221</v>
      </c>
      <c r="C140" s="101"/>
      <c r="D140" s="101"/>
      <c r="E140" s="41">
        <f>VLOOKUP($C$4, Backsheet!$A$1:$FC$861,127,FALSE)</f>
        <v>2803</v>
      </c>
      <c r="F140" s="13"/>
      <c r="G140" s="42">
        <f t="shared" ref="G140:G149" si="11">E140/E$150</f>
        <v>0.16938602852308435</v>
      </c>
      <c r="H140" s="28"/>
      <c r="I140" s="28"/>
      <c r="J140" s="29"/>
      <c r="K140" s="29"/>
      <c r="L140" s="30"/>
      <c r="N140" s="31"/>
      <c r="O140" s="3"/>
      <c r="P140" s="3"/>
    </row>
    <row r="141" spans="1:46" x14ac:dyDescent="0.25">
      <c r="B141" s="201" t="s">
        <v>887</v>
      </c>
      <c r="C141" s="111"/>
      <c r="D141" s="111"/>
      <c r="E141" s="41">
        <f>VLOOKUP($C$4, Backsheet!$A$1:$FC$861,128,FALSE)</f>
        <v>1609</v>
      </c>
      <c r="F141" s="15"/>
      <c r="G141" s="42">
        <f t="shared" si="11"/>
        <v>9.7232293932801542E-2</v>
      </c>
      <c r="H141" s="28"/>
      <c r="I141" s="28"/>
      <c r="J141" s="29"/>
      <c r="K141" s="29"/>
      <c r="L141" s="30"/>
      <c r="N141" s="31"/>
      <c r="O141" s="3"/>
      <c r="P141" s="3"/>
    </row>
    <row r="142" spans="1:46" hidden="1" x14ac:dyDescent="0.25">
      <c r="B142" s="59" t="s">
        <v>221</v>
      </c>
      <c r="C142" s="111"/>
      <c r="D142" s="111"/>
      <c r="E142" s="13">
        <f>VLOOKUP($C$4, Backsheet!$A$1:$FC$861,129,FALSE)</f>
        <v>671</v>
      </c>
      <c r="F142" s="15"/>
      <c r="G142" s="42">
        <f t="shared" si="11"/>
        <v>4.0548706792361618E-2</v>
      </c>
      <c r="H142" s="28"/>
      <c r="I142" s="28"/>
      <c r="J142" s="29"/>
      <c r="K142" s="29"/>
      <c r="L142" s="30"/>
      <c r="N142" s="31"/>
      <c r="O142" s="3"/>
      <c r="P142" s="3"/>
    </row>
    <row r="143" spans="1:46" x14ac:dyDescent="0.25">
      <c r="B143" s="201" t="s">
        <v>889</v>
      </c>
      <c r="C143" s="111"/>
      <c r="D143" s="111"/>
      <c r="E143" s="13">
        <f>VLOOKUP($C$4, Backsheet!$A$1:$FC$861,130,FALSE)</f>
        <v>3187</v>
      </c>
      <c r="F143" s="15"/>
      <c r="G143" s="42">
        <f t="shared" si="11"/>
        <v>0.19259124969784869</v>
      </c>
      <c r="H143" s="28"/>
      <c r="I143" s="28"/>
      <c r="J143" s="29"/>
      <c r="K143" s="29"/>
      <c r="L143" s="30"/>
      <c r="N143" s="31"/>
      <c r="O143" s="3"/>
      <c r="P143" s="3"/>
    </row>
    <row r="144" spans="1:46" hidden="1" x14ac:dyDescent="0.25">
      <c r="B144" s="59" t="s">
        <v>221</v>
      </c>
      <c r="C144" s="111"/>
      <c r="D144" s="111"/>
      <c r="E144" s="13">
        <f>VLOOKUP($C$4, Backsheet!$A$1:$FC$861,131,FALSE)</f>
        <v>277</v>
      </c>
      <c r="F144" s="15"/>
      <c r="G144" s="42">
        <f t="shared" si="11"/>
        <v>1.6739182982837806E-2</v>
      </c>
      <c r="H144" s="28"/>
      <c r="I144" s="28"/>
      <c r="J144" s="29"/>
      <c r="K144" s="29"/>
      <c r="L144" s="30"/>
      <c r="N144" s="31"/>
      <c r="O144" s="3"/>
      <c r="P144" s="3"/>
    </row>
    <row r="145" spans="1:46" x14ac:dyDescent="0.25">
      <c r="B145" s="59" t="s">
        <v>419</v>
      </c>
      <c r="C145" s="111"/>
      <c r="D145" s="111"/>
      <c r="E145" s="13">
        <f>VLOOKUP($C$4, Backsheet!$A$1:$FC$861,132,FALSE)</f>
        <v>2010</v>
      </c>
      <c r="F145" s="15"/>
      <c r="G145" s="42">
        <f t="shared" si="11"/>
        <v>0.121464829586657</v>
      </c>
      <c r="H145" s="28"/>
      <c r="I145" s="28"/>
      <c r="J145" s="29"/>
      <c r="K145" s="29"/>
      <c r="L145" s="30"/>
      <c r="N145" s="31"/>
      <c r="O145" s="3"/>
      <c r="P145" s="3"/>
    </row>
    <row r="146" spans="1:46" x14ac:dyDescent="0.25">
      <c r="B146" s="201" t="s">
        <v>890</v>
      </c>
      <c r="C146" s="111"/>
      <c r="D146" s="111"/>
      <c r="E146" s="13">
        <f>VLOOKUP($C$4, Backsheet!$A$1:$FC$861,133,FALSE)</f>
        <v>5532</v>
      </c>
      <c r="F146" s="15"/>
      <c r="G146" s="42">
        <f t="shared" si="11"/>
        <v>0.33430021754894851</v>
      </c>
      <c r="H146" s="28"/>
      <c r="I146" s="28"/>
      <c r="J146" s="29"/>
      <c r="K146" s="29"/>
      <c r="L146" s="30"/>
      <c r="N146" s="31"/>
      <c r="O146" s="3"/>
      <c r="P146" s="3"/>
    </row>
    <row r="147" spans="1:46" hidden="1" x14ac:dyDescent="0.25">
      <c r="B147" s="14" t="s">
        <v>221</v>
      </c>
      <c r="C147" s="111"/>
      <c r="D147" s="111"/>
      <c r="E147" s="13">
        <f>VLOOKUP($C$4, Backsheet!$A$1:$FC$861,134,FALSE)</f>
        <v>1325</v>
      </c>
      <c r="F147" s="15"/>
      <c r="G147" s="42">
        <f t="shared" si="11"/>
        <v>8.0070099105632106E-2</v>
      </c>
      <c r="H147" s="28"/>
      <c r="I147" s="28"/>
      <c r="J147" s="29"/>
      <c r="K147" s="29"/>
      <c r="L147" s="30"/>
      <c r="N147" s="31"/>
      <c r="O147" s="3"/>
      <c r="P147" s="3"/>
    </row>
    <row r="148" spans="1:46" x14ac:dyDescent="0.25">
      <c r="B148" s="59" t="s">
        <v>419</v>
      </c>
      <c r="C148" s="111"/>
      <c r="D148" s="111"/>
      <c r="E148" s="13">
        <f>VLOOKUP($C$4, Backsheet!$A$1:$FC$861,135,FALSE)</f>
        <v>2958</v>
      </c>
      <c r="F148" s="15"/>
      <c r="G148" s="42">
        <f t="shared" si="11"/>
        <v>0.17875271936185641</v>
      </c>
      <c r="H148" s="28"/>
      <c r="I148" s="28"/>
      <c r="J148" s="29"/>
      <c r="K148" s="29"/>
      <c r="L148" s="30"/>
      <c r="N148" s="31"/>
      <c r="O148" s="3"/>
      <c r="P148" s="3"/>
    </row>
    <row r="149" spans="1:46" x14ac:dyDescent="0.25">
      <c r="B149" s="201" t="s">
        <v>420</v>
      </c>
      <c r="C149" s="111"/>
      <c r="D149" s="111"/>
      <c r="E149" s="13">
        <f>VLOOKUP($C$4, Backsheet!$A$1:$FC$861,136,FALSE)</f>
        <v>5696</v>
      </c>
      <c r="F149" s="15"/>
      <c r="G149" s="42">
        <f t="shared" si="11"/>
        <v>0.34421078075900413</v>
      </c>
      <c r="H149" s="28"/>
      <c r="I149" s="28"/>
      <c r="J149" s="29"/>
      <c r="K149" s="29"/>
      <c r="L149" s="30"/>
      <c r="N149" s="31"/>
      <c r="O149" s="3"/>
      <c r="P149" s="3"/>
    </row>
    <row r="150" spans="1:46" ht="15.75" thickBot="1" x14ac:dyDescent="0.3">
      <c r="B150" s="19" t="s">
        <v>143</v>
      </c>
      <c r="C150" s="103"/>
      <c r="D150" s="103"/>
      <c r="E150" s="20">
        <f>SUM(E139,E141,E143,E146)</f>
        <v>16548</v>
      </c>
      <c r="F150" s="20"/>
      <c r="G150" s="42">
        <f>E150/E$150</f>
        <v>1</v>
      </c>
      <c r="H150" s="28"/>
      <c r="I150" s="28"/>
      <c r="J150" s="29"/>
      <c r="K150" s="29"/>
      <c r="L150" s="30"/>
      <c r="N150" s="31"/>
      <c r="O150" s="6"/>
      <c r="P150" s="3"/>
    </row>
    <row r="151" spans="1:46" ht="6" customHeight="1" thickBot="1" x14ac:dyDescent="0.3">
      <c r="B151" s="398"/>
      <c r="C151" s="398"/>
      <c r="D151" s="398"/>
      <c r="E151" s="399"/>
      <c r="F151" s="399"/>
      <c r="G151" s="400"/>
      <c r="H151" s="28"/>
      <c r="I151" s="28"/>
      <c r="J151" s="29"/>
      <c r="K151" s="29"/>
      <c r="L151" s="30"/>
      <c r="N151" s="31"/>
      <c r="O151" s="3"/>
      <c r="P151" s="3"/>
    </row>
    <row r="152" spans="1:46" s="8" customFormat="1" ht="18" customHeight="1" thickBot="1" x14ac:dyDescent="0.3">
      <c r="A152" s="6"/>
      <c r="B152" s="411" t="s">
        <v>222</v>
      </c>
      <c r="C152" s="412"/>
      <c r="D152" s="412"/>
      <c r="E152" s="413"/>
      <c r="F152" s="413"/>
      <c r="G152" s="414"/>
      <c r="H152" s="49"/>
      <c r="I152" s="49"/>
      <c r="J152" s="50"/>
      <c r="K152" s="50"/>
      <c r="L152" s="51"/>
      <c r="M152" s="51"/>
      <c r="N152" s="52"/>
      <c r="O152" s="3"/>
      <c r="P152" s="3"/>
      <c r="Q152" s="3"/>
      <c r="R152" s="3"/>
      <c r="S152" s="3"/>
      <c r="T152" s="3"/>
      <c r="U152" s="3"/>
      <c r="V152" s="3"/>
      <c r="W152" s="3"/>
      <c r="X152" s="3"/>
      <c r="Y152" s="3"/>
      <c r="Z152" s="3"/>
      <c r="AA152" s="3"/>
      <c r="AB152" s="3"/>
      <c r="AC152" s="3"/>
      <c r="AD152" s="3"/>
      <c r="AE152" s="3"/>
      <c r="AF152" s="3"/>
      <c r="AG152" s="3"/>
      <c r="AH152" s="3"/>
      <c r="AI152" s="3"/>
      <c r="AJ152" s="3"/>
      <c r="AK152" s="3"/>
      <c r="AL152" s="3"/>
      <c r="AM152" s="3"/>
      <c r="AN152" s="3"/>
      <c r="AO152" s="3"/>
      <c r="AP152" s="3"/>
      <c r="AQ152" s="3"/>
      <c r="AR152" s="3"/>
      <c r="AS152" s="3"/>
      <c r="AT152" s="3"/>
    </row>
    <row r="153" spans="1:46" x14ac:dyDescent="0.25">
      <c r="B153" s="40" t="s">
        <v>223</v>
      </c>
      <c r="C153" s="107"/>
      <c r="D153" s="107"/>
      <c r="E153" s="41">
        <f>VLOOKUP($C$4, Backsheet!$A$1:$FC$861,137,FALSE)</f>
        <v>38098</v>
      </c>
      <c r="F153" s="41"/>
      <c r="G153" s="42">
        <f>E153/E$155</f>
        <v>0.84865900383141768</v>
      </c>
      <c r="H153" s="28"/>
      <c r="I153" s="28"/>
      <c r="J153" s="29"/>
      <c r="K153" s="29"/>
      <c r="L153" s="30"/>
      <c r="N153" s="31"/>
      <c r="O153" s="3"/>
      <c r="P153" s="3"/>
    </row>
    <row r="154" spans="1:46" x14ac:dyDescent="0.25">
      <c r="B154" s="12" t="s">
        <v>891</v>
      </c>
      <c r="C154" s="101"/>
      <c r="D154" s="101"/>
      <c r="E154" s="13">
        <f>VLOOKUP($C$4, Backsheet!$A$1:$FC$861,138,FALSE)</f>
        <v>6794</v>
      </c>
      <c r="F154" s="13"/>
      <c r="G154" s="43">
        <f>E154/E$155</f>
        <v>0.15134099616858238</v>
      </c>
      <c r="H154" s="28"/>
      <c r="I154" s="28"/>
      <c r="J154" s="29"/>
      <c r="K154" s="29"/>
      <c r="L154" s="30"/>
      <c r="N154" s="31"/>
      <c r="O154" s="3"/>
      <c r="P154" s="3"/>
    </row>
    <row r="155" spans="1:46" ht="15.75" thickBot="1" x14ac:dyDescent="0.3">
      <c r="B155" s="19" t="s">
        <v>143</v>
      </c>
      <c r="C155" s="103"/>
      <c r="D155" s="103"/>
      <c r="E155" s="20">
        <f>SUM(E153:E154)</f>
        <v>44892</v>
      </c>
      <c r="F155" s="20"/>
      <c r="G155" s="45">
        <f>E155/E$155</f>
        <v>1</v>
      </c>
      <c r="H155" s="28"/>
      <c r="I155" s="28"/>
      <c r="J155" s="29"/>
      <c r="K155" s="29"/>
      <c r="L155" s="30"/>
      <c r="N155" s="31"/>
      <c r="O155" s="6"/>
      <c r="P155" s="3"/>
    </row>
    <row r="156" spans="1:46" ht="6" customHeight="1" thickBot="1" x14ac:dyDescent="0.3">
      <c r="B156" s="398"/>
      <c r="C156" s="398"/>
      <c r="D156" s="398"/>
      <c r="E156" s="399"/>
      <c r="F156" s="399"/>
      <c r="G156" s="400"/>
      <c r="H156" s="28"/>
      <c r="I156" s="28"/>
      <c r="J156" s="29"/>
      <c r="K156" s="29"/>
      <c r="L156" s="30"/>
      <c r="N156" s="31"/>
      <c r="O156" s="3"/>
      <c r="P156" s="3"/>
    </row>
    <row r="157" spans="1:46" s="8" customFormat="1" ht="18" customHeight="1" thickBot="1" x14ac:dyDescent="0.3">
      <c r="A157" s="6"/>
      <c r="B157" s="411" t="s">
        <v>224</v>
      </c>
      <c r="C157" s="412"/>
      <c r="D157" s="412"/>
      <c r="E157" s="413"/>
      <c r="F157" s="413"/>
      <c r="G157" s="414"/>
      <c r="H157" s="49"/>
      <c r="I157" s="49"/>
      <c r="J157" s="50"/>
      <c r="K157" s="50"/>
      <c r="L157" s="51"/>
      <c r="M157" s="51"/>
      <c r="N157" s="52"/>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c r="AN157" s="3"/>
      <c r="AO157" s="3"/>
      <c r="AP157" s="3"/>
      <c r="AQ157" s="3"/>
      <c r="AR157" s="3"/>
      <c r="AS157" s="3"/>
      <c r="AT157" s="3"/>
    </row>
    <row r="158" spans="1:46" x14ac:dyDescent="0.25">
      <c r="B158" s="40" t="s">
        <v>225</v>
      </c>
      <c r="C158" s="107"/>
      <c r="D158" s="107"/>
      <c r="E158" s="41">
        <f>VLOOKUP($C$4, Backsheet!$A$1:$FC$861,139,FALSE)</f>
        <v>9889</v>
      </c>
      <c r="F158" s="41"/>
      <c r="G158" s="42">
        <f>E158/E$160</f>
        <v>0.5975948755136572</v>
      </c>
      <c r="H158" s="28"/>
      <c r="I158" s="28"/>
      <c r="J158" s="29"/>
      <c r="K158" s="29"/>
      <c r="L158" s="30"/>
      <c r="N158" s="31"/>
      <c r="O158" s="3"/>
      <c r="P158" s="3"/>
    </row>
    <row r="159" spans="1:46" x14ac:dyDescent="0.25">
      <c r="B159" s="12" t="s">
        <v>226</v>
      </c>
      <c r="C159" s="101"/>
      <c r="D159" s="101"/>
      <c r="E159" s="13">
        <f>VLOOKUP($C$4, Backsheet!$A$1:$FC$861,140,FALSE)</f>
        <v>6659</v>
      </c>
      <c r="F159" s="13"/>
      <c r="G159" s="42">
        <f>E159/E$160</f>
        <v>0.40240512448634275</v>
      </c>
      <c r="H159" s="28"/>
      <c r="I159" s="28"/>
      <c r="J159" s="29"/>
      <c r="K159" s="29"/>
      <c r="L159" s="30"/>
      <c r="N159" s="31"/>
      <c r="O159" s="3"/>
      <c r="P159" s="3"/>
    </row>
    <row r="160" spans="1:46" ht="15.75" thickBot="1" x14ac:dyDescent="0.3">
      <c r="B160" s="19" t="s">
        <v>143</v>
      </c>
      <c r="C160" s="103"/>
      <c r="D160" s="103"/>
      <c r="E160" s="20">
        <f>SUM(E158:E159)</f>
        <v>16548</v>
      </c>
      <c r="F160" s="20"/>
      <c r="G160" s="45">
        <f>E160/E$160</f>
        <v>1</v>
      </c>
      <c r="H160" s="28"/>
      <c r="I160" s="28"/>
      <c r="J160" s="29"/>
      <c r="K160" s="29"/>
      <c r="L160" s="30"/>
      <c r="N160" s="31"/>
      <c r="O160" s="6"/>
      <c r="P160" s="3"/>
    </row>
    <row r="161" spans="1:46" ht="6" customHeight="1" thickBot="1" x14ac:dyDescent="0.3">
      <c r="B161" s="398"/>
      <c r="C161" s="398"/>
      <c r="D161" s="398"/>
      <c r="E161" s="399"/>
      <c r="F161" s="399"/>
      <c r="G161" s="400"/>
      <c r="H161" s="28"/>
      <c r="I161" s="28"/>
      <c r="J161" s="29"/>
      <c r="K161" s="29"/>
      <c r="L161" s="30"/>
      <c r="N161" s="31"/>
      <c r="O161" s="3"/>
      <c r="P161" s="3"/>
    </row>
    <row r="162" spans="1:46" s="8" customFormat="1" ht="18" customHeight="1" thickBot="1" x14ac:dyDescent="0.3">
      <c r="A162" s="6"/>
      <c r="B162" s="411" t="s">
        <v>227</v>
      </c>
      <c r="C162" s="412"/>
      <c r="D162" s="412"/>
      <c r="E162" s="413"/>
      <c r="F162" s="413"/>
      <c r="G162" s="414"/>
      <c r="H162" s="49"/>
      <c r="I162" s="49"/>
      <c r="J162" s="50"/>
      <c r="K162" s="50"/>
      <c r="L162" s="51"/>
      <c r="M162" s="51"/>
      <c r="N162" s="52"/>
      <c r="O162" s="3"/>
      <c r="P162" s="3"/>
      <c r="Q162" s="3"/>
      <c r="R162" s="3"/>
      <c r="S162" s="3"/>
      <c r="T162" s="3"/>
      <c r="U162" s="3"/>
      <c r="V162" s="3"/>
      <c r="W162" s="3"/>
      <c r="X162" s="3"/>
      <c r="Y162" s="3"/>
      <c r="Z162" s="3"/>
      <c r="AA162" s="3"/>
      <c r="AB162" s="3"/>
      <c r="AC162" s="3"/>
      <c r="AD162" s="3"/>
      <c r="AE162" s="3"/>
      <c r="AF162" s="3"/>
      <c r="AG162" s="3"/>
      <c r="AH162" s="3"/>
      <c r="AI162" s="3"/>
      <c r="AJ162" s="3"/>
      <c r="AK162" s="3"/>
      <c r="AL162" s="3"/>
      <c r="AM162" s="3"/>
      <c r="AN162" s="3"/>
      <c r="AO162" s="3"/>
      <c r="AP162" s="3"/>
      <c r="AQ162" s="3"/>
      <c r="AR162" s="3"/>
      <c r="AS162" s="3"/>
      <c r="AT162" s="3"/>
    </row>
    <row r="163" spans="1:46" x14ac:dyDescent="0.25">
      <c r="B163" s="40" t="s">
        <v>228</v>
      </c>
      <c r="C163" s="107"/>
      <c r="D163" s="107"/>
      <c r="E163" s="41">
        <f>VLOOKUP($C$4, Backsheet!$A$1:$FC$861,141,FALSE)</f>
        <v>644</v>
      </c>
      <c r="F163" s="41"/>
      <c r="G163" s="42">
        <f>E163/E$169</f>
        <v>0.10135347812401636</v>
      </c>
      <c r="H163" s="28"/>
      <c r="I163" s="28"/>
      <c r="J163" s="29"/>
      <c r="K163" s="29"/>
      <c r="L163" s="30"/>
      <c r="N163" s="31"/>
      <c r="O163" s="3"/>
      <c r="P163" s="3"/>
    </row>
    <row r="164" spans="1:46" x14ac:dyDescent="0.25">
      <c r="B164" s="12" t="s">
        <v>229</v>
      </c>
      <c r="C164" s="107"/>
      <c r="D164" s="107"/>
      <c r="E164" s="13">
        <f>VLOOKUP($C$4, Backsheet!$A$1:$FC$861,142,FALSE)</f>
        <v>897</v>
      </c>
      <c r="F164" s="41"/>
      <c r="G164" s="42">
        <f t="shared" ref="G164:G168" si="12">E164/E$169</f>
        <v>0.14117091595845138</v>
      </c>
      <c r="H164" s="28"/>
      <c r="I164" s="28"/>
      <c r="J164" s="29"/>
      <c r="K164" s="29"/>
      <c r="L164" s="30"/>
      <c r="N164" s="31"/>
      <c r="O164" s="3"/>
      <c r="P164" s="3"/>
    </row>
    <row r="165" spans="1:46" x14ac:dyDescent="0.25">
      <c r="B165" s="12" t="s">
        <v>230</v>
      </c>
      <c r="C165" s="107"/>
      <c r="D165" s="107"/>
      <c r="E165" s="13">
        <f>VLOOKUP($C$4, Backsheet!$A$1:$FC$861,143,FALSE)</f>
        <v>722</v>
      </c>
      <c r="F165" s="41"/>
      <c r="G165" s="42">
        <f t="shared" si="12"/>
        <v>0.11362920994649039</v>
      </c>
      <c r="H165" s="28"/>
      <c r="I165" s="28"/>
      <c r="J165" s="29"/>
      <c r="K165" s="29"/>
      <c r="L165" s="30"/>
      <c r="N165" s="31"/>
      <c r="O165" s="3"/>
      <c r="P165" s="3"/>
    </row>
    <row r="166" spans="1:46" x14ac:dyDescent="0.25">
      <c r="B166" s="12" t="s">
        <v>231</v>
      </c>
      <c r="C166" s="107"/>
      <c r="D166" s="107"/>
      <c r="E166" s="13">
        <f>VLOOKUP($C$4, Backsheet!$A$1:$FC$861,144,FALSE)</f>
        <v>616</v>
      </c>
      <c r="F166" s="41"/>
      <c r="G166" s="42">
        <f t="shared" si="12"/>
        <v>9.6946805162102606E-2</v>
      </c>
      <c r="H166" s="28"/>
      <c r="I166" s="28"/>
      <c r="J166" s="29"/>
      <c r="K166" s="29"/>
      <c r="L166" s="30"/>
      <c r="N166" s="31"/>
      <c r="O166" s="3"/>
      <c r="P166" s="3"/>
    </row>
    <row r="167" spans="1:46" x14ac:dyDescent="0.25">
      <c r="B167" s="12" t="s">
        <v>232</v>
      </c>
      <c r="C167" s="107"/>
      <c r="D167" s="107"/>
      <c r="E167" s="13">
        <f>VLOOKUP($C$4, Backsheet!$A$1:$FC$861,145,FALSE)</f>
        <v>653</v>
      </c>
      <c r="F167" s="41"/>
      <c r="G167" s="42">
        <f t="shared" si="12"/>
        <v>0.10276990871891721</v>
      </c>
      <c r="H167" s="28"/>
      <c r="I167" s="28"/>
      <c r="J167" s="29"/>
      <c r="K167" s="29"/>
      <c r="L167" s="30"/>
      <c r="N167" s="31"/>
      <c r="O167" s="3"/>
      <c r="P167" s="3"/>
    </row>
    <row r="168" spans="1:46" x14ac:dyDescent="0.25">
      <c r="B168" s="12" t="s">
        <v>233</v>
      </c>
      <c r="C168" s="107"/>
      <c r="D168" s="107"/>
      <c r="E168" s="13">
        <f>VLOOKUP($C$4, Backsheet!$A$1:$FC$861,146,FALSE)</f>
        <v>2822</v>
      </c>
      <c r="F168" s="41"/>
      <c r="G168" s="42">
        <f t="shared" si="12"/>
        <v>0.44412968209002202</v>
      </c>
      <c r="H168" s="28"/>
      <c r="I168" s="28"/>
      <c r="J168" s="29"/>
      <c r="K168" s="29"/>
      <c r="L168" s="30"/>
      <c r="N168" s="31"/>
      <c r="O168" s="3"/>
      <c r="P168" s="3"/>
    </row>
    <row r="169" spans="1:46" ht="15.75" thickBot="1" x14ac:dyDescent="0.3">
      <c r="B169" s="53" t="s">
        <v>143</v>
      </c>
      <c r="C169" s="109"/>
      <c r="D169" s="109"/>
      <c r="E169" s="54">
        <f>SUM(E163:E168)</f>
        <v>6354</v>
      </c>
      <c r="F169" s="54"/>
      <c r="G169" s="55">
        <f t="shared" ref="G169" si="13">E169/E$169</f>
        <v>1</v>
      </c>
      <c r="H169" s="28"/>
      <c r="I169" s="28"/>
      <c r="J169" s="29"/>
      <c r="K169" s="29"/>
      <c r="L169" s="30"/>
      <c r="N169" s="31"/>
      <c r="O169" s="3"/>
      <c r="P169" s="3"/>
    </row>
    <row r="170" spans="1:46" ht="6" customHeight="1" thickBot="1" x14ac:dyDescent="0.3">
      <c r="B170" s="398"/>
      <c r="C170" s="398"/>
      <c r="D170" s="398"/>
      <c r="E170" s="399"/>
      <c r="F170" s="399"/>
      <c r="G170" s="400"/>
      <c r="H170" s="28"/>
      <c r="I170" s="28"/>
      <c r="J170" s="29"/>
      <c r="K170" s="29"/>
      <c r="L170" s="30"/>
      <c r="N170" s="31"/>
      <c r="O170" s="3"/>
      <c r="P170" s="3"/>
    </row>
    <row r="171" spans="1:46" x14ac:dyDescent="0.25">
      <c r="B171" s="10" t="s">
        <v>570</v>
      </c>
      <c r="C171" s="240"/>
      <c r="D171" s="240"/>
      <c r="E171" s="401"/>
      <c r="F171" s="401"/>
      <c r="G171" s="402"/>
      <c r="H171" s="28"/>
      <c r="I171" s="28"/>
      <c r="J171" s="29"/>
      <c r="K171" s="29"/>
      <c r="L171" s="30"/>
      <c r="N171" s="31"/>
      <c r="O171" s="3"/>
      <c r="P171" s="3"/>
    </row>
    <row r="172" spans="1:46" x14ac:dyDescent="0.25">
      <c r="B172" s="403" t="s">
        <v>388</v>
      </c>
      <c r="C172" s="103"/>
      <c r="D172" s="103"/>
      <c r="E172" s="13">
        <f>VLOOKUP($C$4, Backsheet!$A$1:$FC$861,147,FALSE)</f>
        <v>15067</v>
      </c>
      <c r="F172" s="20"/>
      <c r="G172" s="45">
        <f>E172/E173</f>
        <v>0.91050277979211991</v>
      </c>
      <c r="H172" s="28"/>
      <c r="I172" s="28"/>
      <c r="J172" s="29"/>
      <c r="K172" s="29"/>
      <c r="L172" s="30"/>
      <c r="N172" s="31"/>
      <c r="O172" s="3"/>
      <c r="P172" s="3"/>
    </row>
    <row r="173" spans="1:46" x14ac:dyDescent="0.25">
      <c r="B173" s="19" t="s">
        <v>389</v>
      </c>
      <c r="C173" s="103"/>
      <c r="D173" s="103"/>
      <c r="E173" s="20">
        <f>VLOOKUP($C$4, Backsheet!$A$1:$FC$861,148,FALSE)</f>
        <v>16548</v>
      </c>
      <c r="F173" s="20"/>
      <c r="G173" s="45">
        <f>E173/E173</f>
        <v>1</v>
      </c>
      <c r="H173" s="28"/>
      <c r="I173" s="28"/>
      <c r="J173" s="29"/>
      <c r="K173" s="29"/>
      <c r="L173" s="30"/>
      <c r="N173" s="31"/>
      <c r="O173" s="3"/>
      <c r="P173" s="3"/>
    </row>
    <row r="174" spans="1:46" ht="15.75" thickBot="1" x14ac:dyDescent="0.3">
      <c r="B174" s="404"/>
      <c r="C174" s="405"/>
      <c r="D174" s="405"/>
      <c r="E174" s="406"/>
      <c r="F174" s="406"/>
      <c r="G174" s="407"/>
      <c r="H174" s="28"/>
      <c r="I174" s="28"/>
      <c r="J174" s="29"/>
      <c r="K174" s="29"/>
      <c r="L174" s="30"/>
      <c r="N174" s="31"/>
      <c r="O174" s="3"/>
      <c r="P174" s="3"/>
    </row>
    <row r="175" spans="1:46" ht="6" customHeight="1" thickBot="1" x14ac:dyDescent="0.3">
      <c r="B175" s="408"/>
      <c r="C175" s="408"/>
      <c r="D175" s="408"/>
      <c r="E175" s="409"/>
      <c r="F175" s="409"/>
      <c r="G175" s="410"/>
      <c r="H175" s="28"/>
      <c r="I175" s="28"/>
      <c r="J175" s="29"/>
      <c r="K175" s="29"/>
      <c r="L175" s="30"/>
      <c r="N175" s="31"/>
      <c r="O175" s="3"/>
      <c r="P175" s="3"/>
    </row>
    <row r="176" spans="1:46" x14ac:dyDescent="0.25">
      <c r="B176" s="10" t="s">
        <v>390</v>
      </c>
      <c r="C176" s="240"/>
      <c r="D176" s="240"/>
      <c r="E176" s="401"/>
      <c r="F176" s="401"/>
      <c r="G176" s="402"/>
      <c r="H176" s="28"/>
      <c r="I176" s="28"/>
      <c r="J176" s="29"/>
      <c r="K176" s="29"/>
      <c r="L176" s="30"/>
      <c r="N176" s="31"/>
      <c r="O176" s="3"/>
      <c r="P176" s="3"/>
    </row>
    <row r="177" spans="2:16" x14ac:dyDescent="0.25">
      <c r="B177" s="403" t="s">
        <v>391</v>
      </c>
      <c r="C177" s="103"/>
      <c r="D177" s="103"/>
      <c r="E177" s="13">
        <f>VLOOKUP($C$4, Backsheet!$A$1:$FC$861,149,FALSE)</f>
        <v>1897</v>
      </c>
      <c r="F177" s="20"/>
      <c r="G177" s="45">
        <f>E177/E$179</f>
        <v>0.11463620981387479</v>
      </c>
      <c r="H177" s="28"/>
      <c r="I177" s="28"/>
      <c r="J177" s="29"/>
      <c r="K177" s="29"/>
      <c r="L177" s="30"/>
      <c r="N177" s="31"/>
      <c r="O177" s="3"/>
      <c r="P177" s="3"/>
    </row>
    <row r="178" spans="2:16" x14ac:dyDescent="0.25">
      <c r="B178" s="12" t="s">
        <v>392</v>
      </c>
      <c r="C178" s="103"/>
      <c r="D178" s="103"/>
      <c r="E178" s="13">
        <f>VLOOKUP($C$4, Backsheet!$A$1:$FC$861,153,FALSE)</f>
        <v>14651</v>
      </c>
      <c r="F178" s="20"/>
      <c r="G178" s="45">
        <f>E178/E$179</f>
        <v>0.88536379018612521</v>
      </c>
      <c r="H178" s="28"/>
      <c r="I178" s="28"/>
      <c r="J178" s="29"/>
      <c r="K178" s="29"/>
      <c r="L178" s="30"/>
      <c r="N178" s="31"/>
      <c r="O178" s="3"/>
      <c r="P178" s="3"/>
    </row>
    <row r="179" spans="2:16" ht="15.75" thickBot="1" x14ac:dyDescent="0.3">
      <c r="B179" s="404" t="s">
        <v>143</v>
      </c>
      <c r="C179" s="405"/>
      <c r="D179" s="405"/>
      <c r="E179" s="406">
        <f>SUM(E177:E178)</f>
        <v>16548</v>
      </c>
      <c r="F179" s="406"/>
      <c r="G179" s="407"/>
      <c r="H179" s="28"/>
      <c r="I179" s="28"/>
      <c r="J179" s="29"/>
      <c r="K179" s="29"/>
      <c r="L179" s="30"/>
      <c r="N179" s="31"/>
      <c r="O179" s="3"/>
      <c r="P179" s="3"/>
    </row>
    <row r="180" spans="2:16" s="3" customFormat="1" x14ac:dyDescent="0.25">
      <c r="B180" s="268" t="s">
        <v>234</v>
      </c>
      <c r="C180" s="268"/>
      <c r="D180" s="268"/>
      <c r="E180" s="268"/>
      <c r="F180" s="268"/>
      <c r="G180" s="268"/>
      <c r="H180" s="28"/>
      <c r="I180" s="28"/>
      <c r="J180" s="29"/>
      <c r="K180" s="29"/>
      <c r="L180" s="30"/>
      <c r="M180" s="30"/>
      <c r="N180" s="31"/>
    </row>
    <row r="181" spans="2:16" s="3" customFormat="1" ht="29.25" customHeight="1" x14ac:dyDescent="0.25">
      <c r="B181" s="269" t="s">
        <v>1759</v>
      </c>
      <c r="C181" s="269"/>
      <c r="D181" s="269"/>
      <c r="E181" s="269"/>
      <c r="F181" s="269"/>
      <c r="G181" s="269"/>
      <c r="H181" s="28"/>
      <c r="I181" s="28"/>
      <c r="J181" s="29"/>
      <c r="K181" s="29"/>
      <c r="L181" s="30"/>
      <c r="M181" s="30"/>
      <c r="N181" s="31"/>
    </row>
    <row r="182" spans="2:16" s="3" customFormat="1" x14ac:dyDescent="0.25">
      <c r="D182" s="28"/>
      <c r="E182" s="29"/>
      <c r="F182" s="29"/>
      <c r="G182" s="29"/>
      <c r="H182" s="28"/>
      <c r="I182" s="28"/>
      <c r="J182" s="29"/>
      <c r="K182" s="29"/>
      <c r="L182" s="30"/>
      <c r="M182" s="30"/>
      <c r="N182" s="31"/>
    </row>
    <row r="183" spans="2:16" s="3" customFormat="1" x14ac:dyDescent="0.25">
      <c r="D183" s="28"/>
      <c r="E183" s="29"/>
      <c r="F183" s="29"/>
      <c r="G183" s="29"/>
      <c r="H183" s="28"/>
      <c r="I183" s="28"/>
      <c r="J183" s="29"/>
      <c r="K183" s="29"/>
      <c r="L183" s="30"/>
      <c r="M183" s="30"/>
      <c r="N183" s="31"/>
    </row>
    <row r="184" spans="2:16" s="3" customFormat="1" x14ac:dyDescent="0.25">
      <c r="D184" s="28"/>
      <c r="E184" s="29"/>
      <c r="F184" s="29"/>
      <c r="G184" s="29"/>
      <c r="H184" s="28"/>
      <c r="I184" s="28"/>
      <c r="J184" s="29"/>
      <c r="K184" s="29"/>
      <c r="L184" s="30"/>
      <c r="M184" s="30"/>
      <c r="N184" s="31"/>
    </row>
    <row r="185" spans="2:16" s="3" customFormat="1" x14ac:dyDescent="0.25">
      <c r="D185" s="28"/>
      <c r="E185" s="29"/>
      <c r="F185" s="29"/>
      <c r="G185" s="29"/>
      <c r="H185" s="28"/>
      <c r="I185" s="28"/>
      <c r="J185" s="29"/>
      <c r="K185" s="29"/>
      <c r="L185" s="30"/>
      <c r="M185" s="30"/>
      <c r="N185" s="31"/>
    </row>
    <row r="186" spans="2:16" s="3" customFormat="1" x14ac:dyDescent="0.25">
      <c r="D186" s="28"/>
      <c r="E186" s="29"/>
      <c r="F186" s="29"/>
      <c r="G186" s="29"/>
      <c r="H186" s="28"/>
      <c r="I186" s="28"/>
      <c r="J186" s="29"/>
      <c r="K186" s="29"/>
      <c r="L186" s="30"/>
      <c r="M186" s="30"/>
      <c r="N186" s="31"/>
    </row>
    <row r="187" spans="2:16" s="3" customFormat="1" x14ac:dyDescent="0.25">
      <c r="D187" s="28"/>
      <c r="E187" s="29"/>
      <c r="F187" s="29"/>
      <c r="G187" s="29"/>
      <c r="H187" s="28"/>
      <c r="I187" s="28"/>
      <c r="J187" s="29"/>
      <c r="K187" s="29"/>
      <c r="L187" s="30"/>
      <c r="M187" s="30"/>
      <c r="N187" s="31"/>
    </row>
    <row r="188" spans="2:16" s="3" customFormat="1" x14ac:dyDescent="0.25">
      <c r="D188" s="28"/>
      <c r="E188" s="29"/>
      <c r="F188" s="29"/>
      <c r="G188" s="29"/>
      <c r="H188" s="28"/>
      <c r="I188" s="28"/>
      <c r="J188" s="29"/>
      <c r="K188" s="29"/>
      <c r="L188" s="30"/>
      <c r="M188" s="30"/>
      <c r="N188" s="31"/>
    </row>
    <row r="189" spans="2:16" s="3" customFormat="1" x14ac:dyDescent="0.25">
      <c r="D189" s="28"/>
      <c r="E189" s="29"/>
      <c r="F189" s="29"/>
      <c r="G189" s="29"/>
      <c r="H189" s="28"/>
      <c r="I189" s="28"/>
      <c r="J189" s="29"/>
      <c r="K189" s="29"/>
      <c r="L189" s="30"/>
      <c r="M189" s="30"/>
      <c r="N189" s="31"/>
    </row>
    <row r="190" spans="2:16" s="3" customFormat="1" x14ac:dyDescent="0.25">
      <c r="D190" s="28"/>
      <c r="E190" s="29"/>
      <c r="F190" s="29"/>
      <c r="G190" s="29"/>
      <c r="H190" s="28"/>
      <c r="I190" s="28"/>
      <c r="J190" s="29"/>
      <c r="K190" s="29"/>
      <c r="L190" s="30"/>
      <c r="M190" s="30"/>
      <c r="N190" s="31"/>
    </row>
    <row r="191" spans="2:16" s="3" customFormat="1" x14ac:dyDescent="0.25">
      <c r="D191" s="28"/>
      <c r="E191" s="29"/>
      <c r="F191" s="29"/>
      <c r="G191" s="29"/>
      <c r="H191" s="28"/>
      <c r="I191" s="28"/>
      <c r="J191" s="29"/>
      <c r="K191" s="29"/>
      <c r="L191" s="30"/>
      <c r="M191" s="30"/>
      <c r="N191" s="31"/>
    </row>
    <row r="192" spans="2:16" s="3" customFormat="1" x14ac:dyDescent="0.25">
      <c r="D192" s="28"/>
      <c r="E192" s="29"/>
      <c r="F192" s="29"/>
      <c r="G192" s="29"/>
      <c r="H192" s="28"/>
      <c r="I192" s="28"/>
      <c r="J192" s="29"/>
      <c r="K192" s="29"/>
      <c r="L192" s="30"/>
      <c r="M192" s="30"/>
      <c r="N192" s="31"/>
    </row>
    <row r="193" spans="4:14" s="3" customFormat="1" x14ac:dyDescent="0.25">
      <c r="D193" s="28"/>
      <c r="E193" s="29"/>
      <c r="F193" s="29"/>
      <c r="G193" s="29"/>
      <c r="H193" s="28"/>
      <c r="I193" s="28"/>
      <c r="J193" s="29"/>
      <c r="K193" s="29"/>
      <c r="L193" s="30"/>
      <c r="M193" s="30"/>
      <c r="N193" s="31"/>
    </row>
    <row r="194" spans="4:14" s="3" customFormat="1" x14ac:dyDescent="0.25">
      <c r="D194" s="28"/>
      <c r="E194" s="29"/>
      <c r="F194" s="29"/>
      <c r="G194" s="29"/>
      <c r="H194" s="28"/>
      <c r="I194" s="28"/>
      <c r="J194" s="29"/>
      <c r="K194" s="29"/>
      <c r="L194" s="30"/>
      <c r="M194" s="30"/>
      <c r="N194" s="31"/>
    </row>
    <row r="195" spans="4:14" s="3" customFormat="1" x14ac:dyDescent="0.25">
      <c r="D195" s="28"/>
      <c r="E195" s="29"/>
      <c r="F195" s="29"/>
      <c r="G195" s="29"/>
      <c r="H195" s="28"/>
      <c r="I195" s="28"/>
      <c r="J195" s="29"/>
      <c r="K195" s="29"/>
      <c r="L195" s="30"/>
      <c r="M195" s="30"/>
      <c r="N195" s="31"/>
    </row>
    <row r="196" spans="4:14" s="3" customFormat="1" x14ac:dyDescent="0.25">
      <c r="D196" s="28"/>
      <c r="E196" s="29"/>
      <c r="F196" s="29"/>
      <c r="G196" s="29"/>
      <c r="H196" s="28"/>
      <c r="I196" s="28"/>
      <c r="J196" s="29"/>
      <c r="K196" s="29"/>
      <c r="L196" s="30"/>
      <c r="M196" s="30"/>
      <c r="N196" s="31"/>
    </row>
    <row r="197" spans="4:14" s="3" customFormat="1" x14ac:dyDescent="0.25">
      <c r="D197" s="28"/>
      <c r="E197" s="29"/>
      <c r="F197" s="29"/>
      <c r="G197" s="29"/>
      <c r="H197" s="28"/>
      <c r="I197" s="28"/>
      <c r="J197" s="29"/>
      <c r="K197" s="29"/>
      <c r="L197" s="30"/>
      <c r="M197" s="30"/>
      <c r="N197" s="31"/>
    </row>
    <row r="198" spans="4:14" s="3" customFormat="1" x14ac:dyDescent="0.25">
      <c r="D198" s="28"/>
      <c r="E198" s="29"/>
      <c r="F198" s="29"/>
      <c r="G198" s="29"/>
      <c r="H198" s="28"/>
      <c r="I198" s="28"/>
      <c r="J198" s="29"/>
      <c r="K198" s="29"/>
      <c r="L198" s="30"/>
      <c r="M198" s="30"/>
      <c r="N198" s="31"/>
    </row>
    <row r="199" spans="4:14" s="3" customFormat="1" x14ac:dyDescent="0.25">
      <c r="D199" s="28"/>
      <c r="E199" s="29"/>
      <c r="F199" s="29"/>
      <c r="G199" s="29"/>
      <c r="H199" s="28"/>
      <c r="I199" s="28"/>
      <c r="J199" s="29"/>
      <c r="K199" s="29"/>
      <c r="L199" s="30"/>
      <c r="M199" s="30"/>
      <c r="N199" s="31"/>
    </row>
    <row r="200" spans="4:14" s="3" customFormat="1" x14ac:dyDescent="0.25">
      <c r="D200" s="28"/>
      <c r="E200" s="29"/>
      <c r="F200" s="29"/>
      <c r="G200" s="29"/>
      <c r="H200" s="28"/>
      <c r="I200" s="28"/>
      <c r="J200" s="29"/>
      <c r="K200" s="29"/>
      <c r="L200" s="30"/>
      <c r="M200" s="30"/>
      <c r="N200" s="31"/>
    </row>
    <row r="201" spans="4:14" s="3" customFormat="1" x14ac:dyDescent="0.25">
      <c r="D201" s="28"/>
      <c r="E201" s="29"/>
      <c r="F201" s="29"/>
      <c r="G201" s="29"/>
      <c r="H201" s="28"/>
      <c r="I201" s="28"/>
      <c r="J201" s="29"/>
      <c r="K201" s="29"/>
      <c r="L201" s="30"/>
      <c r="M201" s="30"/>
      <c r="N201" s="31"/>
    </row>
    <row r="202" spans="4:14" s="3" customFormat="1" x14ac:dyDescent="0.25">
      <c r="D202" s="28"/>
      <c r="E202" s="29"/>
      <c r="F202" s="29"/>
      <c r="G202" s="29"/>
      <c r="H202" s="28"/>
      <c r="I202" s="28"/>
      <c r="J202" s="29"/>
      <c r="K202" s="29"/>
      <c r="L202" s="30"/>
      <c r="M202" s="30"/>
      <c r="N202" s="31"/>
    </row>
    <row r="203" spans="4:14" s="3" customFormat="1" x14ac:dyDescent="0.25">
      <c r="D203" s="28"/>
      <c r="E203" s="29"/>
      <c r="F203" s="29"/>
      <c r="G203" s="29"/>
      <c r="H203" s="28"/>
      <c r="I203" s="28"/>
      <c r="J203" s="29"/>
      <c r="K203" s="29"/>
      <c r="L203" s="30"/>
      <c r="M203" s="30"/>
      <c r="N203" s="31"/>
    </row>
    <row r="204" spans="4:14" s="3" customFormat="1" x14ac:dyDescent="0.25">
      <c r="D204" s="28"/>
      <c r="E204" s="29"/>
      <c r="F204" s="29"/>
      <c r="G204" s="29"/>
      <c r="H204" s="28"/>
      <c r="I204" s="28"/>
      <c r="J204" s="29"/>
      <c r="K204" s="29"/>
      <c r="L204" s="30"/>
      <c r="M204" s="30"/>
      <c r="N204" s="31"/>
    </row>
    <row r="205" spans="4:14" s="3" customFormat="1" x14ac:dyDescent="0.25">
      <c r="D205" s="28"/>
      <c r="E205" s="29"/>
      <c r="F205" s="29"/>
      <c r="G205" s="29"/>
      <c r="H205" s="28"/>
      <c r="I205" s="28"/>
      <c r="J205" s="29"/>
      <c r="K205" s="29"/>
      <c r="L205" s="30"/>
      <c r="M205" s="30"/>
      <c r="N205" s="31"/>
    </row>
    <row r="206" spans="4:14" s="3" customFormat="1" x14ac:dyDescent="0.25">
      <c r="D206" s="28"/>
      <c r="E206" s="29"/>
      <c r="F206" s="29"/>
      <c r="G206" s="29"/>
      <c r="H206" s="28"/>
      <c r="I206" s="28"/>
      <c r="J206" s="29"/>
      <c r="K206" s="29"/>
      <c r="L206" s="30"/>
      <c r="M206" s="30"/>
      <c r="N206" s="31"/>
    </row>
    <row r="207" spans="4:14" s="3" customFormat="1" x14ac:dyDescent="0.25">
      <c r="D207" s="28"/>
      <c r="E207" s="29"/>
      <c r="F207" s="29"/>
      <c r="G207" s="29"/>
      <c r="H207" s="28"/>
      <c r="I207" s="28"/>
      <c r="J207" s="29"/>
      <c r="K207" s="29"/>
      <c r="L207" s="30"/>
      <c r="M207" s="30"/>
      <c r="N207" s="31"/>
    </row>
    <row r="208" spans="4:14" s="3" customFormat="1" x14ac:dyDescent="0.25">
      <c r="D208" s="28"/>
      <c r="E208" s="29"/>
      <c r="F208" s="29"/>
      <c r="G208" s="29"/>
      <c r="H208" s="28"/>
      <c r="I208" s="28"/>
      <c r="J208" s="29"/>
      <c r="K208" s="29"/>
      <c r="L208" s="30"/>
      <c r="M208" s="30"/>
      <c r="N208" s="31"/>
    </row>
    <row r="209" spans="4:14" s="3" customFormat="1" x14ac:dyDescent="0.25">
      <c r="D209" s="28"/>
      <c r="E209" s="29"/>
      <c r="F209" s="29"/>
      <c r="G209" s="29"/>
      <c r="H209" s="28"/>
      <c r="I209" s="28"/>
      <c r="J209" s="29"/>
      <c r="K209" s="29"/>
      <c r="L209" s="30"/>
      <c r="M209" s="30"/>
      <c r="N209" s="31"/>
    </row>
    <row r="210" spans="4:14" s="3" customFormat="1" x14ac:dyDescent="0.25">
      <c r="D210" s="28"/>
      <c r="E210" s="29"/>
      <c r="F210" s="29"/>
      <c r="G210" s="29"/>
      <c r="H210" s="28"/>
      <c r="I210" s="28"/>
      <c r="J210" s="29"/>
      <c r="K210" s="29"/>
      <c r="L210" s="30"/>
      <c r="M210" s="30"/>
      <c r="N210" s="31"/>
    </row>
    <row r="211" spans="4:14" s="3" customFormat="1" x14ac:dyDescent="0.25">
      <c r="D211" s="28"/>
      <c r="E211" s="29"/>
      <c r="F211" s="29"/>
      <c r="G211" s="29"/>
      <c r="H211" s="28"/>
      <c r="I211" s="28"/>
      <c r="J211" s="29"/>
      <c r="K211" s="29"/>
      <c r="L211" s="30"/>
      <c r="M211" s="30"/>
      <c r="N211" s="31"/>
    </row>
    <row r="212" spans="4:14" s="3" customFormat="1" x14ac:dyDescent="0.25">
      <c r="D212" s="28"/>
      <c r="E212" s="29"/>
      <c r="F212" s="29"/>
      <c r="G212" s="29"/>
      <c r="H212" s="28"/>
      <c r="I212" s="28"/>
      <c r="J212" s="29"/>
      <c r="K212" s="29"/>
      <c r="L212" s="30"/>
      <c r="M212" s="30"/>
      <c r="N212" s="31"/>
    </row>
    <row r="213" spans="4:14" s="3" customFormat="1" x14ac:dyDescent="0.25">
      <c r="D213" s="28"/>
      <c r="E213" s="29"/>
      <c r="F213" s="29"/>
      <c r="G213" s="29"/>
      <c r="H213" s="28"/>
      <c r="I213" s="28"/>
      <c r="J213" s="29"/>
      <c r="K213" s="29"/>
      <c r="L213" s="30"/>
      <c r="M213" s="30"/>
      <c r="N213" s="31"/>
    </row>
    <row r="214" spans="4:14" s="3" customFormat="1" x14ac:dyDescent="0.25">
      <c r="D214" s="28"/>
      <c r="E214" s="29"/>
      <c r="F214" s="29"/>
      <c r="G214" s="29"/>
      <c r="H214" s="28"/>
      <c r="I214" s="28"/>
      <c r="J214" s="29"/>
      <c r="K214" s="29"/>
      <c r="L214" s="30"/>
      <c r="M214" s="30"/>
      <c r="N214" s="31"/>
    </row>
    <row r="215" spans="4:14" s="3" customFormat="1" x14ac:dyDescent="0.25">
      <c r="D215" s="28"/>
      <c r="E215" s="29"/>
      <c r="F215" s="29"/>
      <c r="G215" s="29"/>
      <c r="H215" s="28"/>
      <c r="I215" s="28"/>
      <c r="J215" s="29"/>
      <c r="K215" s="29"/>
      <c r="L215" s="30"/>
      <c r="M215" s="30"/>
      <c r="N215" s="31"/>
    </row>
    <row r="216" spans="4:14" s="3" customFormat="1" x14ac:dyDescent="0.25">
      <c r="D216" s="28"/>
      <c r="E216" s="29"/>
      <c r="F216" s="29"/>
      <c r="G216" s="29"/>
      <c r="H216" s="28"/>
      <c r="I216" s="28"/>
      <c r="J216" s="29"/>
      <c r="K216" s="29"/>
      <c r="L216" s="30"/>
      <c r="M216" s="30"/>
      <c r="N216" s="31"/>
    </row>
    <row r="217" spans="4:14" s="3" customFormat="1" x14ac:dyDescent="0.25">
      <c r="D217" s="28"/>
      <c r="E217" s="29"/>
      <c r="F217" s="29"/>
      <c r="G217" s="29"/>
      <c r="H217" s="28"/>
      <c r="I217" s="28"/>
      <c r="J217" s="29"/>
      <c r="K217" s="29"/>
      <c r="L217" s="30"/>
      <c r="M217" s="30"/>
      <c r="N217" s="31"/>
    </row>
    <row r="218" spans="4:14" s="3" customFormat="1" x14ac:dyDescent="0.25">
      <c r="D218" s="28"/>
      <c r="E218" s="29"/>
      <c r="F218" s="29"/>
      <c r="G218" s="29"/>
      <c r="H218" s="28"/>
      <c r="I218" s="28"/>
      <c r="J218" s="29"/>
      <c r="K218" s="29"/>
      <c r="L218" s="30"/>
      <c r="M218" s="30"/>
      <c r="N218" s="31"/>
    </row>
    <row r="219" spans="4:14" s="3" customFormat="1" x14ac:dyDescent="0.25">
      <c r="D219" s="28"/>
      <c r="E219" s="29"/>
      <c r="F219" s="29"/>
      <c r="G219" s="29"/>
      <c r="H219" s="28"/>
      <c r="I219" s="28"/>
      <c r="J219" s="29"/>
      <c r="K219" s="29"/>
      <c r="L219" s="30"/>
      <c r="M219" s="30"/>
      <c r="N219" s="31"/>
    </row>
    <row r="220" spans="4:14" s="3" customFormat="1" x14ac:dyDescent="0.25">
      <c r="D220" s="28"/>
      <c r="E220" s="29"/>
      <c r="F220" s="29"/>
      <c r="G220" s="29"/>
      <c r="H220" s="28"/>
      <c r="I220" s="28"/>
      <c r="J220" s="29"/>
      <c r="K220" s="29"/>
      <c r="L220" s="30"/>
      <c r="M220" s="30"/>
      <c r="N220" s="31"/>
    </row>
    <row r="221" spans="4:14" s="3" customFormat="1" x14ac:dyDescent="0.25">
      <c r="D221" s="28"/>
      <c r="E221" s="29"/>
      <c r="F221" s="29"/>
      <c r="G221" s="29"/>
      <c r="H221" s="28"/>
      <c r="I221" s="28"/>
      <c r="J221" s="29"/>
      <c r="K221" s="29"/>
      <c r="L221" s="30"/>
      <c r="M221" s="30"/>
      <c r="N221" s="31"/>
    </row>
    <row r="222" spans="4:14" s="3" customFormat="1" x14ac:dyDescent="0.25">
      <c r="D222" s="28"/>
      <c r="E222" s="29"/>
      <c r="F222" s="29"/>
      <c r="G222" s="29"/>
      <c r="H222" s="28"/>
      <c r="I222" s="28"/>
      <c r="J222" s="29"/>
      <c r="K222" s="29"/>
      <c r="L222" s="30"/>
      <c r="M222" s="30"/>
      <c r="N222" s="31"/>
    </row>
    <row r="223" spans="4:14" s="3" customFormat="1" x14ac:dyDescent="0.25">
      <c r="D223" s="28"/>
      <c r="E223" s="29"/>
      <c r="F223" s="29"/>
      <c r="G223" s="29"/>
      <c r="H223" s="28"/>
      <c r="I223" s="28"/>
      <c r="J223" s="29"/>
      <c r="K223" s="29"/>
      <c r="L223" s="30"/>
      <c r="M223" s="30"/>
      <c r="N223" s="31"/>
    </row>
    <row r="224" spans="4:14" s="3" customFormat="1" x14ac:dyDescent="0.25">
      <c r="D224" s="28"/>
      <c r="E224" s="29"/>
      <c r="F224" s="29"/>
      <c r="G224" s="29"/>
      <c r="H224" s="28"/>
      <c r="I224" s="28"/>
      <c r="J224" s="29"/>
      <c r="K224" s="29"/>
      <c r="L224" s="30"/>
      <c r="M224" s="30"/>
      <c r="N224" s="31"/>
    </row>
    <row r="225" spans="4:14" s="3" customFormat="1" x14ac:dyDescent="0.25">
      <c r="D225" s="28"/>
      <c r="E225" s="29"/>
      <c r="F225" s="29"/>
      <c r="G225" s="29"/>
      <c r="H225" s="28"/>
      <c r="I225" s="28"/>
      <c r="J225" s="29"/>
      <c r="K225" s="29"/>
      <c r="L225" s="30"/>
      <c r="M225" s="30"/>
      <c r="N225" s="31"/>
    </row>
    <row r="226" spans="4:14" s="3" customFormat="1" x14ac:dyDescent="0.25">
      <c r="D226" s="28"/>
      <c r="E226" s="29"/>
      <c r="F226" s="29"/>
      <c r="G226" s="29"/>
      <c r="H226" s="28"/>
      <c r="I226" s="28"/>
      <c r="J226" s="29"/>
      <c r="K226" s="29"/>
      <c r="L226" s="30"/>
      <c r="M226" s="30"/>
      <c r="N226" s="31"/>
    </row>
    <row r="227" spans="4:14" s="3" customFormat="1" x14ac:dyDescent="0.25">
      <c r="D227" s="28"/>
      <c r="E227" s="29"/>
      <c r="F227" s="29"/>
      <c r="G227" s="29"/>
      <c r="H227" s="28"/>
      <c r="I227" s="28"/>
      <c r="J227" s="29"/>
      <c r="K227" s="29"/>
      <c r="L227" s="30"/>
      <c r="M227" s="30"/>
      <c r="N227" s="31"/>
    </row>
    <row r="228" spans="4:14" s="3" customFormat="1" x14ac:dyDescent="0.25">
      <c r="D228" s="28"/>
      <c r="E228" s="29"/>
      <c r="F228" s="29"/>
      <c r="G228" s="29"/>
      <c r="H228" s="28"/>
      <c r="I228" s="28"/>
      <c r="J228" s="29"/>
      <c r="K228" s="29"/>
      <c r="L228" s="30"/>
      <c r="M228" s="30"/>
      <c r="N228" s="31"/>
    </row>
    <row r="229" spans="4:14" s="3" customFormat="1" x14ac:dyDescent="0.25">
      <c r="D229" s="28"/>
      <c r="E229" s="29"/>
      <c r="F229" s="29"/>
      <c r="G229" s="29"/>
      <c r="H229" s="28"/>
      <c r="I229" s="28"/>
      <c r="J229" s="29"/>
      <c r="K229" s="29"/>
      <c r="L229" s="30"/>
      <c r="M229" s="30"/>
      <c r="N229" s="31"/>
    </row>
    <row r="230" spans="4:14" s="3" customFormat="1" x14ac:dyDescent="0.25">
      <c r="D230" s="28"/>
      <c r="E230" s="29"/>
      <c r="F230" s="29"/>
      <c r="G230" s="29"/>
      <c r="H230" s="28"/>
      <c r="I230" s="28"/>
      <c r="J230" s="29"/>
      <c r="K230" s="29"/>
      <c r="L230" s="30"/>
      <c r="M230" s="30"/>
      <c r="N230" s="31"/>
    </row>
    <row r="231" spans="4:14" s="3" customFormat="1" x14ac:dyDescent="0.25">
      <c r="D231" s="28"/>
      <c r="E231" s="29"/>
      <c r="F231" s="29"/>
      <c r="G231" s="29"/>
      <c r="H231" s="28"/>
      <c r="I231" s="28"/>
      <c r="J231" s="29"/>
      <c r="K231" s="29"/>
      <c r="L231" s="30"/>
      <c r="M231" s="30"/>
      <c r="N231" s="31"/>
    </row>
    <row r="232" spans="4:14" s="3" customFormat="1" x14ac:dyDescent="0.25">
      <c r="D232" s="28"/>
      <c r="E232" s="29"/>
      <c r="F232" s="29"/>
      <c r="G232" s="29"/>
      <c r="H232" s="28"/>
      <c r="I232" s="28"/>
      <c r="J232" s="29"/>
      <c r="K232" s="29"/>
      <c r="L232" s="30"/>
      <c r="M232" s="30"/>
      <c r="N232" s="31"/>
    </row>
    <row r="233" spans="4:14" s="3" customFormat="1" x14ac:dyDescent="0.25">
      <c r="D233" s="28"/>
      <c r="E233" s="29"/>
      <c r="F233" s="29"/>
      <c r="G233" s="29"/>
      <c r="H233" s="28"/>
      <c r="I233" s="28"/>
      <c r="J233" s="29"/>
      <c r="K233" s="29"/>
      <c r="L233" s="30"/>
      <c r="M233" s="30"/>
      <c r="N233" s="31"/>
    </row>
    <row r="234" spans="4:14" s="3" customFormat="1" x14ac:dyDescent="0.25">
      <c r="D234" s="28"/>
      <c r="E234" s="29"/>
      <c r="F234" s="29"/>
      <c r="G234" s="29"/>
      <c r="H234" s="28"/>
      <c r="I234" s="28"/>
      <c r="J234" s="29"/>
      <c r="K234" s="29"/>
      <c r="L234" s="30"/>
      <c r="M234" s="30"/>
      <c r="N234" s="31"/>
    </row>
    <row r="235" spans="4:14" s="3" customFormat="1" x14ac:dyDescent="0.25">
      <c r="D235" s="28"/>
      <c r="E235" s="29"/>
      <c r="F235" s="29"/>
      <c r="G235" s="29"/>
      <c r="H235" s="28"/>
      <c r="I235" s="28"/>
      <c r="J235" s="29"/>
      <c r="K235" s="29"/>
      <c r="L235" s="30"/>
      <c r="M235" s="30"/>
      <c r="N235" s="31"/>
    </row>
    <row r="236" spans="4:14" s="3" customFormat="1" x14ac:dyDescent="0.25">
      <c r="D236" s="28"/>
      <c r="E236" s="29"/>
      <c r="F236" s="29"/>
      <c r="G236" s="29"/>
      <c r="H236" s="28"/>
      <c r="I236" s="28"/>
      <c r="J236" s="29"/>
      <c r="K236" s="29"/>
      <c r="L236" s="30"/>
      <c r="M236" s="30"/>
      <c r="N236" s="31"/>
    </row>
    <row r="237" spans="4:14" s="3" customFormat="1" x14ac:dyDescent="0.25">
      <c r="D237" s="28"/>
      <c r="E237" s="29"/>
      <c r="F237" s="29"/>
      <c r="G237" s="29"/>
      <c r="H237" s="28"/>
      <c r="I237" s="28"/>
      <c r="J237" s="29"/>
      <c r="K237" s="29"/>
      <c r="L237" s="30"/>
      <c r="M237" s="30"/>
      <c r="N237" s="31"/>
    </row>
    <row r="238" spans="4:14" s="3" customFormat="1" x14ac:dyDescent="0.25">
      <c r="D238" s="28"/>
      <c r="E238" s="29"/>
      <c r="F238" s="29"/>
      <c r="G238" s="29"/>
      <c r="H238" s="28"/>
      <c r="I238" s="28"/>
      <c r="J238" s="29"/>
      <c r="K238" s="29"/>
      <c r="L238" s="30"/>
      <c r="M238" s="30"/>
      <c r="N238" s="31"/>
    </row>
    <row r="239" spans="4:14" s="3" customFormat="1" x14ac:dyDescent="0.25">
      <c r="D239" s="28"/>
      <c r="E239" s="29"/>
      <c r="F239" s="29"/>
      <c r="G239" s="29"/>
      <c r="H239" s="28"/>
      <c r="I239" s="28"/>
      <c r="J239" s="29"/>
      <c r="K239" s="29"/>
      <c r="L239" s="30"/>
      <c r="M239" s="30"/>
      <c r="N239" s="31"/>
    </row>
    <row r="240" spans="4:14" s="3" customFormat="1" x14ac:dyDescent="0.25">
      <c r="D240" s="28"/>
      <c r="E240" s="29"/>
      <c r="F240" s="29"/>
      <c r="G240" s="29"/>
      <c r="H240" s="28"/>
      <c r="I240" s="28"/>
      <c r="J240" s="29"/>
      <c r="K240" s="29"/>
      <c r="L240" s="30"/>
      <c r="M240" s="30"/>
      <c r="N240" s="31"/>
    </row>
    <row r="241" spans="4:14" s="3" customFormat="1" x14ac:dyDescent="0.25">
      <c r="D241" s="28"/>
      <c r="E241" s="29"/>
      <c r="F241" s="29"/>
      <c r="G241" s="29"/>
      <c r="H241" s="28"/>
      <c r="I241" s="28"/>
      <c r="J241" s="29"/>
      <c r="K241" s="29"/>
      <c r="L241" s="30"/>
      <c r="M241" s="30"/>
      <c r="N241" s="31"/>
    </row>
    <row r="242" spans="4:14" s="3" customFormat="1" x14ac:dyDescent="0.25">
      <c r="D242" s="28"/>
      <c r="E242" s="29"/>
      <c r="F242" s="29"/>
      <c r="G242" s="29"/>
      <c r="H242" s="28"/>
      <c r="I242" s="28"/>
      <c r="J242" s="29"/>
      <c r="K242" s="29"/>
      <c r="L242" s="30"/>
      <c r="M242" s="30"/>
      <c r="N242" s="31"/>
    </row>
    <row r="243" spans="4:14" s="3" customFormat="1" x14ac:dyDescent="0.25">
      <c r="D243" s="28"/>
      <c r="E243" s="29"/>
      <c r="F243" s="29"/>
      <c r="G243" s="29"/>
      <c r="H243" s="28"/>
      <c r="I243" s="28"/>
      <c r="J243" s="29"/>
      <c r="K243" s="29"/>
      <c r="L243" s="30"/>
      <c r="M243" s="30"/>
      <c r="N243" s="31"/>
    </row>
    <row r="244" spans="4:14" s="3" customFormat="1" x14ac:dyDescent="0.25">
      <c r="D244" s="28"/>
      <c r="E244" s="29"/>
      <c r="F244" s="29"/>
      <c r="G244" s="29"/>
      <c r="H244" s="28"/>
      <c r="I244" s="28"/>
      <c r="J244" s="29"/>
      <c r="K244" s="29"/>
      <c r="L244" s="30"/>
      <c r="M244" s="30"/>
      <c r="N244" s="31"/>
    </row>
    <row r="245" spans="4:14" s="3" customFormat="1" x14ac:dyDescent="0.25">
      <c r="D245" s="28"/>
      <c r="E245" s="29"/>
      <c r="F245" s="29"/>
      <c r="G245" s="29"/>
      <c r="H245" s="28"/>
      <c r="I245" s="28"/>
      <c r="J245" s="29"/>
      <c r="K245" s="29"/>
      <c r="L245" s="30"/>
      <c r="M245" s="30"/>
      <c r="N245" s="31"/>
    </row>
    <row r="246" spans="4:14" s="3" customFormat="1" x14ac:dyDescent="0.25">
      <c r="D246" s="28"/>
      <c r="E246" s="29"/>
      <c r="F246" s="29"/>
      <c r="G246" s="29"/>
      <c r="H246" s="28"/>
      <c r="I246" s="28"/>
      <c r="J246" s="29"/>
      <c r="K246" s="29"/>
      <c r="L246" s="30"/>
      <c r="M246" s="30"/>
      <c r="N246" s="31"/>
    </row>
    <row r="247" spans="4:14" s="3" customFormat="1" x14ac:dyDescent="0.25">
      <c r="D247" s="28"/>
      <c r="E247" s="29"/>
      <c r="F247" s="29"/>
      <c r="G247" s="29"/>
      <c r="H247" s="28"/>
      <c r="I247" s="28"/>
      <c r="J247" s="29"/>
      <c r="K247" s="29"/>
      <c r="L247" s="30"/>
      <c r="M247" s="30"/>
      <c r="N247" s="31"/>
    </row>
    <row r="248" spans="4:14" s="3" customFormat="1" x14ac:dyDescent="0.25">
      <c r="D248" s="28"/>
      <c r="E248" s="29"/>
      <c r="F248" s="29"/>
      <c r="G248" s="29"/>
      <c r="H248" s="28"/>
      <c r="I248" s="28"/>
      <c r="J248" s="29"/>
      <c r="K248" s="29"/>
      <c r="L248" s="30"/>
      <c r="M248" s="30"/>
      <c r="N248" s="31"/>
    </row>
    <row r="249" spans="4:14" s="3" customFormat="1" x14ac:dyDescent="0.25">
      <c r="D249" s="28"/>
      <c r="E249" s="29"/>
      <c r="F249" s="29"/>
      <c r="G249" s="29"/>
      <c r="H249" s="28"/>
      <c r="I249" s="28"/>
      <c r="J249" s="29"/>
      <c r="K249" s="29"/>
      <c r="L249" s="30"/>
      <c r="M249" s="30"/>
      <c r="N249" s="31"/>
    </row>
    <row r="250" spans="4:14" s="3" customFormat="1" x14ac:dyDescent="0.25">
      <c r="D250" s="28"/>
      <c r="E250" s="29"/>
      <c r="F250" s="29"/>
      <c r="G250" s="29"/>
      <c r="H250" s="28"/>
      <c r="I250" s="28"/>
      <c r="J250" s="29"/>
      <c r="K250" s="29"/>
      <c r="L250" s="30"/>
      <c r="M250" s="30"/>
      <c r="N250" s="31"/>
    </row>
    <row r="251" spans="4:14" s="3" customFormat="1" x14ac:dyDescent="0.25">
      <c r="D251" s="28"/>
      <c r="E251" s="29"/>
      <c r="F251" s="29"/>
      <c r="G251" s="29"/>
      <c r="H251" s="28"/>
      <c r="I251" s="28"/>
      <c r="J251" s="29"/>
      <c r="K251" s="29"/>
      <c r="L251" s="30"/>
      <c r="M251" s="30"/>
      <c r="N251" s="31"/>
    </row>
    <row r="252" spans="4:14" s="3" customFormat="1" x14ac:dyDescent="0.25">
      <c r="D252" s="28"/>
      <c r="E252" s="29"/>
      <c r="F252" s="29"/>
      <c r="G252" s="29"/>
      <c r="H252" s="28"/>
      <c r="I252" s="28"/>
      <c r="J252" s="29"/>
      <c r="K252" s="29"/>
      <c r="L252" s="30"/>
      <c r="M252" s="30"/>
      <c r="N252" s="31"/>
    </row>
    <row r="253" spans="4:14" s="3" customFormat="1" x14ac:dyDescent="0.25">
      <c r="D253" s="28"/>
      <c r="E253" s="29"/>
      <c r="F253" s="29"/>
      <c r="G253" s="29"/>
      <c r="H253" s="28"/>
      <c r="I253" s="28"/>
      <c r="J253" s="29"/>
      <c r="K253" s="29"/>
      <c r="L253" s="30"/>
      <c r="M253" s="30"/>
      <c r="N253" s="31"/>
    </row>
    <row r="254" spans="4:14" s="3" customFormat="1" x14ac:dyDescent="0.25">
      <c r="D254" s="28"/>
      <c r="E254" s="29"/>
      <c r="F254" s="29"/>
      <c r="G254" s="29"/>
      <c r="H254" s="28"/>
      <c r="I254" s="28"/>
      <c r="J254" s="29"/>
      <c r="K254" s="29"/>
      <c r="L254" s="30"/>
      <c r="M254" s="30"/>
      <c r="N254" s="31"/>
    </row>
    <row r="255" spans="4:14" s="3" customFormat="1" x14ac:dyDescent="0.25">
      <c r="D255" s="28"/>
      <c r="E255" s="29"/>
      <c r="F255" s="29"/>
      <c r="G255" s="29"/>
      <c r="H255" s="28"/>
      <c r="I255" s="28"/>
      <c r="J255" s="29"/>
      <c r="K255" s="29"/>
      <c r="L255" s="30"/>
      <c r="M255" s="30"/>
      <c r="N255" s="31"/>
    </row>
    <row r="256" spans="4:14" s="3" customFormat="1" x14ac:dyDescent="0.25">
      <c r="D256" s="28"/>
      <c r="E256" s="29"/>
      <c r="F256" s="29"/>
      <c r="G256" s="29"/>
      <c r="H256" s="28"/>
      <c r="I256" s="28"/>
      <c r="J256" s="29"/>
      <c r="K256" s="29"/>
      <c r="L256" s="30"/>
      <c r="M256" s="30"/>
      <c r="N256" s="31"/>
    </row>
    <row r="257" spans="4:16" s="3" customFormat="1" x14ac:dyDescent="0.25">
      <c r="D257" s="28"/>
      <c r="E257" s="29"/>
      <c r="F257" s="29"/>
      <c r="G257" s="29"/>
      <c r="H257" s="28"/>
      <c r="I257" s="28"/>
      <c r="J257" s="29"/>
      <c r="K257" s="29"/>
      <c r="L257" s="30"/>
      <c r="M257" s="30"/>
      <c r="N257" s="31"/>
    </row>
    <row r="258" spans="4:16" s="3" customFormat="1" x14ac:dyDescent="0.25">
      <c r="D258" s="28"/>
      <c r="E258" s="29"/>
      <c r="F258" s="29"/>
      <c r="G258" s="29"/>
      <c r="H258" s="28"/>
      <c r="I258" s="28"/>
      <c r="J258" s="29"/>
      <c r="K258" s="29"/>
      <c r="L258" s="30"/>
      <c r="M258" s="30"/>
      <c r="N258" s="31"/>
    </row>
    <row r="259" spans="4:16" s="3" customFormat="1" x14ac:dyDescent="0.25">
      <c r="D259" s="28"/>
      <c r="E259" s="29"/>
      <c r="F259" s="29"/>
      <c r="G259" s="29"/>
      <c r="H259" s="28"/>
      <c r="I259" s="28"/>
      <c r="J259" s="29"/>
      <c r="K259" s="29"/>
      <c r="L259" s="30"/>
      <c r="M259" s="30"/>
      <c r="N259" s="31"/>
    </row>
    <row r="260" spans="4:16" s="3" customFormat="1" x14ac:dyDescent="0.25">
      <c r="D260" s="28"/>
      <c r="E260" s="29"/>
      <c r="F260" s="29"/>
      <c r="G260" s="29"/>
      <c r="H260" s="28"/>
      <c r="I260" s="28"/>
      <c r="J260" s="29"/>
      <c r="K260" s="29"/>
      <c r="L260" s="30"/>
      <c r="M260" s="30"/>
      <c r="N260" s="31"/>
    </row>
    <row r="261" spans="4:16" s="3" customFormat="1" x14ac:dyDescent="0.25">
      <c r="D261" s="28"/>
      <c r="E261" s="29"/>
      <c r="F261" s="29"/>
      <c r="G261" s="29"/>
      <c r="H261" s="28"/>
      <c r="I261" s="28"/>
      <c r="J261" s="29"/>
      <c r="K261" s="29"/>
      <c r="L261" s="30"/>
      <c r="M261" s="30"/>
      <c r="N261" s="31"/>
    </row>
    <row r="262" spans="4:16" s="3" customFormat="1" x14ac:dyDescent="0.25">
      <c r="D262" s="28"/>
      <c r="E262" s="29"/>
      <c r="F262" s="29"/>
      <c r="G262" s="29"/>
      <c r="H262" s="28"/>
      <c r="I262" s="28"/>
      <c r="J262" s="29"/>
      <c r="K262" s="29"/>
      <c r="L262" s="30"/>
      <c r="M262" s="30"/>
      <c r="N262" s="31"/>
    </row>
    <row r="263" spans="4:16" s="3" customFormat="1" x14ac:dyDescent="0.25">
      <c r="D263" s="28"/>
      <c r="E263" s="29"/>
      <c r="F263" s="29"/>
      <c r="G263" s="29"/>
      <c r="H263" s="28"/>
      <c r="I263" s="28"/>
      <c r="J263" s="29"/>
      <c r="K263" s="29"/>
      <c r="L263" s="30"/>
      <c r="M263" s="30"/>
      <c r="N263" s="31"/>
    </row>
    <row r="264" spans="4:16" s="3" customFormat="1" x14ac:dyDescent="0.25">
      <c r="D264" s="28"/>
      <c r="E264" s="29"/>
      <c r="F264" s="29"/>
      <c r="G264" s="29"/>
      <c r="H264" s="28"/>
      <c r="I264" s="28"/>
      <c r="J264" s="29"/>
      <c r="K264" s="29"/>
      <c r="L264" s="30"/>
      <c r="M264" s="30"/>
      <c r="N264" s="31"/>
    </row>
    <row r="265" spans="4:16" s="3" customFormat="1" x14ac:dyDescent="0.25">
      <c r="D265" s="28"/>
      <c r="E265" s="29"/>
      <c r="F265" s="29"/>
      <c r="G265" s="29"/>
      <c r="H265" s="28"/>
      <c r="I265" s="28"/>
      <c r="J265" s="29"/>
      <c r="K265" s="29"/>
      <c r="L265" s="30"/>
      <c r="M265" s="30"/>
      <c r="N265" s="31"/>
    </row>
    <row r="266" spans="4:16" s="3" customFormat="1" x14ac:dyDescent="0.25">
      <c r="D266" s="28"/>
      <c r="E266" s="29"/>
      <c r="F266" s="29"/>
      <c r="G266" s="29"/>
      <c r="H266" s="28"/>
      <c r="I266" s="28"/>
      <c r="J266" s="29"/>
      <c r="K266" s="29"/>
      <c r="L266" s="30"/>
      <c r="M266" s="30"/>
      <c r="N266" s="31"/>
    </row>
    <row r="267" spans="4:16" s="3" customFormat="1" x14ac:dyDescent="0.25">
      <c r="D267" s="28"/>
      <c r="E267" s="29"/>
      <c r="F267" s="29"/>
      <c r="G267" s="29"/>
      <c r="H267" s="28"/>
      <c r="I267" s="28"/>
      <c r="J267" s="29"/>
      <c r="K267" s="29"/>
      <c r="L267" s="30"/>
      <c r="M267" s="30"/>
      <c r="N267" s="31"/>
    </row>
    <row r="268" spans="4:16" x14ac:dyDescent="0.25">
      <c r="H268" s="28"/>
      <c r="I268" s="28"/>
      <c r="J268" s="29"/>
      <c r="K268" s="29"/>
      <c r="L268" s="30"/>
      <c r="N268" s="31"/>
      <c r="O268" s="3"/>
      <c r="P268" s="3"/>
    </row>
    <row r="269" spans="4:16" x14ac:dyDescent="0.25">
      <c r="H269" s="28"/>
      <c r="I269" s="28"/>
      <c r="J269" s="29"/>
      <c r="K269" s="29"/>
      <c r="L269" s="30"/>
      <c r="N269" s="31"/>
      <c r="O269" s="3"/>
      <c r="P269" s="3"/>
    </row>
    <row r="270" spans="4:16" x14ac:dyDescent="0.25">
      <c r="H270" s="28"/>
      <c r="I270" s="28"/>
      <c r="J270" s="29"/>
      <c r="K270" s="29"/>
      <c r="L270" s="30"/>
      <c r="N270" s="31"/>
      <c r="O270" s="3"/>
      <c r="P270" s="3"/>
    </row>
    <row r="271" spans="4:16" x14ac:dyDescent="0.25">
      <c r="H271" s="28"/>
      <c r="I271" s="28"/>
      <c r="J271" s="29"/>
      <c r="K271" s="29"/>
      <c r="L271" s="30"/>
      <c r="N271" s="31"/>
      <c r="O271" s="3"/>
      <c r="P271" s="3"/>
    </row>
    <row r="272" spans="4:16" x14ac:dyDescent="0.25">
      <c r="H272" s="28"/>
      <c r="I272" s="28"/>
      <c r="J272" s="29"/>
      <c r="K272" s="29"/>
      <c r="L272" s="30"/>
      <c r="N272" s="31"/>
      <c r="O272" s="3"/>
      <c r="P272" s="3"/>
    </row>
    <row r="273" spans="8:16" x14ac:dyDescent="0.25">
      <c r="H273" s="28"/>
      <c r="I273" s="28"/>
      <c r="J273" s="29"/>
      <c r="K273" s="29"/>
      <c r="L273" s="30"/>
      <c r="N273" s="31"/>
      <c r="O273" s="3"/>
      <c r="P273" s="3"/>
    </row>
    <row r="274" spans="8:16" x14ac:dyDescent="0.25">
      <c r="H274" s="28"/>
      <c r="I274" s="28"/>
      <c r="J274" s="29"/>
      <c r="K274" s="29"/>
      <c r="L274" s="30"/>
      <c r="N274" s="31"/>
      <c r="O274" s="3"/>
      <c r="P274" s="3"/>
    </row>
    <row r="275" spans="8:16" x14ac:dyDescent="0.25">
      <c r="H275" s="28"/>
      <c r="I275" s="28"/>
      <c r="J275" s="29"/>
      <c r="K275" s="29"/>
      <c r="L275" s="30"/>
      <c r="N275" s="31"/>
      <c r="O275" s="3"/>
      <c r="P275" s="3"/>
    </row>
    <row r="276" spans="8:16" x14ac:dyDescent="0.25">
      <c r="H276" s="28"/>
      <c r="I276" s="28"/>
      <c r="J276" s="29"/>
      <c r="K276" s="29"/>
      <c r="L276" s="30"/>
      <c r="N276" s="31"/>
      <c r="O276" s="3"/>
      <c r="P276" s="3"/>
    </row>
    <row r="277" spans="8:16" x14ac:dyDescent="0.25">
      <c r="H277" s="28"/>
      <c r="I277" s="28"/>
      <c r="J277" s="29"/>
      <c r="K277" s="29"/>
      <c r="L277" s="30"/>
      <c r="N277" s="31"/>
      <c r="O277" s="3"/>
      <c r="P277" s="3"/>
    </row>
    <row r="278" spans="8:16" x14ac:dyDescent="0.25">
      <c r="H278" s="28"/>
      <c r="I278" s="28"/>
      <c r="J278" s="29"/>
      <c r="K278" s="29"/>
      <c r="L278" s="30"/>
      <c r="N278" s="31"/>
      <c r="O278" s="3"/>
      <c r="P278" s="3"/>
    </row>
    <row r="279" spans="8:16" x14ac:dyDescent="0.25">
      <c r="H279" s="28"/>
      <c r="I279" s="28"/>
      <c r="J279" s="29"/>
      <c r="K279" s="29"/>
      <c r="L279" s="30"/>
      <c r="N279" s="31"/>
      <c r="O279" s="3"/>
      <c r="P279" s="3"/>
    </row>
    <row r="280" spans="8:16" x14ac:dyDescent="0.25">
      <c r="H280" s="28"/>
      <c r="I280" s="28"/>
      <c r="J280" s="29"/>
      <c r="K280" s="29"/>
      <c r="L280" s="30"/>
      <c r="N280" s="31"/>
      <c r="O280" s="3"/>
      <c r="P280" s="3"/>
    </row>
    <row r="281" spans="8:16" x14ac:dyDescent="0.25">
      <c r="H281" s="28"/>
      <c r="I281" s="28"/>
      <c r="J281" s="29"/>
      <c r="K281" s="29"/>
      <c r="L281" s="30"/>
      <c r="N281" s="31"/>
      <c r="O281" s="3"/>
      <c r="P281" s="3"/>
    </row>
    <row r="282" spans="8:16" x14ac:dyDescent="0.25">
      <c r="H282" s="28"/>
      <c r="I282" s="28"/>
      <c r="J282" s="29"/>
      <c r="K282" s="29"/>
      <c r="L282" s="30"/>
      <c r="N282" s="31"/>
      <c r="O282" s="3"/>
      <c r="P282" s="3"/>
    </row>
    <row r="283" spans="8:16" x14ac:dyDescent="0.25">
      <c r="H283" s="28"/>
      <c r="I283" s="28"/>
      <c r="J283" s="29"/>
      <c r="K283" s="29"/>
      <c r="L283" s="30"/>
      <c r="N283" s="31"/>
      <c r="O283" s="3"/>
      <c r="P283" s="3"/>
    </row>
    <row r="284" spans="8:16" x14ac:dyDescent="0.25">
      <c r="H284" s="28"/>
      <c r="I284" s="28"/>
      <c r="J284" s="29"/>
      <c r="K284" s="29"/>
      <c r="L284" s="30"/>
      <c r="N284" s="31"/>
      <c r="O284" s="3"/>
      <c r="P284" s="3"/>
    </row>
    <row r="285" spans="8:16" x14ac:dyDescent="0.25">
      <c r="H285" s="28"/>
      <c r="I285" s="28"/>
      <c r="J285" s="29"/>
      <c r="K285" s="29"/>
      <c r="L285" s="30"/>
      <c r="N285" s="31"/>
      <c r="O285" s="3"/>
      <c r="P285" s="3"/>
    </row>
    <row r="286" spans="8:16" x14ac:dyDescent="0.25">
      <c r="H286" s="28"/>
      <c r="I286" s="28"/>
      <c r="J286" s="29"/>
      <c r="K286" s="29"/>
      <c r="L286" s="30"/>
      <c r="N286" s="31"/>
      <c r="O286" s="3"/>
      <c r="P286" s="3"/>
    </row>
    <row r="287" spans="8:16" x14ac:dyDescent="0.25">
      <c r="H287" s="28"/>
      <c r="I287" s="28"/>
      <c r="J287" s="29"/>
      <c r="K287" s="29"/>
      <c r="L287" s="30"/>
      <c r="N287" s="31"/>
      <c r="O287" s="3"/>
      <c r="P287" s="3"/>
    </row>
    <row r="288" spans="8:16" x14ac:dyDescent="0.25">
      <c r="H288" s="28"/>
      <c r="I288" s="28"/>
      <c r="J288" s="29"/>
      <c r="K288" s="29"/>
      <c r="L288" s="30"/>
      <c r="N288" s="31"/>
      <c r="O288" s="3"/>
      <c r="P288" s="3"/>
    </row>
    <row r="289" spans="8:16" x14ac:dyDescent="0.25">
      <c r="H289" s="28"/>
      <c r="I289" s="28"/>
      <c r="J289" s="29"/>
      <c r="K289" s="29"/>
      <c r="L289" s="30"/>
      <c r="N289" s="31"/>
      <c r="O289" s="3"/>
      <c r="P289" s="3"/>
    </row>
    <row r="290" spans="8:16" x14ac:dyDescent="0.25">
      <c r="H290" s="28"/>
      <c r="I290" s="28"/>
      <c r="J290" s="29"/>
      <c r="K290" s="29"/>
      <c r="L290" s="30"/>
      <c r="N290" s="31"/>
      <c r="O290" s="3"/>
      <c r="P290" s="3"/>
    </row>
    <row r="291" spans="8:16" x14ac:dyDescent="0.25">
      <c r="H291" s="28"/>
      <c r="I291" s="28"/>
      <c r="J291" s="29"/>
      <c r="K291" s="29"/>
      <c r="L291" s="30"/>
      <c r="N291" s="31"/>
      <c r="O291" s="3"/>
      <c r="P291" s="3"/>
    </row>
    <row r="292" spans="8:16" x14ac:dyDescent="0.25">
      <c r="H292" s="28"/>
      <c r="I292" s="28"/>
      <c r="J292" s="29"/>
      <c r="K292" s="29"/>
      <c r="L292" s="30"/>
      <c r="N292" s="31"/>
      <c r="O292" s="3"/>
      <c r="P292" s="3"/>
    </row>
    <row r="293" spans="8:16" x14ac:dyDescent="0.25">
      <c r="H293" s="28"/>
      <c r="I293" s="28"/>
      <c r="J293" s="29"/>
      <c r="K293" s="29"/>
      <c r="L293" s="30"/>
      <c r="N293" s="31"/>
      <c r="O293" s="3"/>
      <c r="P293" s="3"/>
    </row>
    <row r="294" spans="8:16" x14ac:dyDescent="0.25">
      <c r="H294" s="28"/>
      <c r="I294" s="28"/>
      <c r="J294" s="29"/>
      <c r="K294" s="29"/>
      <c r="L294" s="30"/>
      <c r="N294" s="31"/>
      <c r="O294" s="3"/>
      <c r="P294" s="3"/>
    </row>
    <row r="295" spans="8:16" x14ac:dyDescent="0.25">
      <c r="H295" s="28"/>
      <c r="I295" s="28"/>
      <c r="J295" s="29"/>
      <c r="K295" s="29"/>
      <c r="L295" s="30"/>
      <c r="N295" s="31"/>
      <c r="O295" s="3"/>
      <c r="P295" s="3"/>
    </row>
    <row r="296" spans="8:16" x14ac:dyDescent="0.25">
      <c r="H296" s="28"/>
      <c r="I296" s="28"/>
      <c r="J296" s="29"/>
      <c r="K296" s="29"/>
      <c r="L296" s="30"/>
      <c r="N296" s="31"/>
      <c r="O296" s="3"/>
      <c r="P296" s="3"/>
    </row>
    <row r="297" spans="8:16" x14ac:dyDescent="0.25">
      <c r="H297" s="28"/>
      <c r="I297" s="28"/>
      <c r="J297" s="29"/>
      <c r="K297" s="29"/>
      <c r="L297" s="30"/>
      <c r="N297" s="31"/>
      <c r="O297" s="3"/>
      <c r="P297" s="3"/>
    </row>
    <row r="298" spans="8:16" x14ac:dyDescent="0.25">
      <c r="H298" s="28"/>
      <c r="I298" s="28"/>
      <c r="J298" s="29"/>
      <c r="K298" s="29"/>
      <c r="L298" s="30"/>
      <c r="N298" s="31"/>
      <c r="O298" s="3"/>
      <c r="P298" s="3"/>
    </row>
    <row r="299" spans="8:16" x14ac:dyDescent="0.25">
      <c r="H299" s="28"/>
      <c r="I299" s="28"/>
      <c r="J299" s="29"/>
      <c r="K299" s="29"/>
      <c r="L299" s="30"/>
      <c r="N299" s="31"/>
      <c r="O299" s="3"/>
      <c r="P299" s="3"/>
    </row>
    <row r="300" spans="8:16" x14ac:dyDescent="0.25">
      <c r="H300" s="28"/>
      <c r="I300" s="28"/>
      <c r="J300" s="29"/>
      <c r="K300" s="29"/>
      <c r="L300" s="30"/>
      <c r="N300" s="31"/>
      <c r="O300" s="3"/>
      <c r="P300" s="3"/>
    </row>
    <row r="301" spans="8:16" x14ac:dyDescent="0.25">
      <c r="H301" s="28"/>
      <c r="I301" s="28"/>
      <c r="J301" s="29"/>
      <c r="K301" s="29"/>
      <c r="L301" s="30"/>
      <c r="N301" s="31"/>
      <c r="O301" s="3"/>
      <c r="P301" s="3"/>
    </row>
    <row r="302" spans="8:16" x14ac:dyDescent="0.25">
      <c r="H302" s="28"/>
      <c r="I302" s="28"/>
      <c r="J302" s="29"/>
      <c r="K302" s="29"/>
      <c r="L302" s="30"/>
      <c r="N302" s="31"/>
      <c r="O302" s="3"/>
      <c r="P302" s="3"/>
    </row>
    <row r="303" spans="8:16" x14ac:dyDescent="0.25">
      <c r="H303" s="28"/>
      <c r="I303" s="28"/>
      <c r="J303" s="29"/>
      <c r="K303" s="29"/>
      <c r="L303" s="30"/>
      <c r="N303" s="31"/>
      <c r="O303" s="3"/>
      <c r="P303" s="3"/>
    </row>
    <row r="304" spans="8:16" x14ac:dyDescent="0.25">
      <c r="H304" s="28"/>
      <c r="I304" s="28"/>
      <c r="J304" s="29"/>
      <c r="K304" s="29"/>
      <c r="L304" s="30"/>
      <c r="N304" s="31"/>
      <c r="O304" s="3"/>
      <c r="P304" s="3"/>
    </row>
    <row r="305" spans="8:16" x14ac:dyDescent="0.25">
      <c r="H305" s="28"/>
      <c r="I305" s="28"/>
      <c r="J305" s="29"/>
      <c r="K305" s="29"/>
      <c r="L305" s="30"/>
      <c r="N305" s="31"/>
      <c r="O305" s="3"/>
      <c r="P305" s="3"/>
    </row>
    <row r="306" spans="8:16" x14ac:dyDescent="0.25">
      <c r="H306" s="28"/>
      <c r="I306" s="28"/>
      <c r="J306" s="29"/>
      <c r="K306" s="29"/>
      <c r="L306" s="30"/>
      <c r="N306" s="31"/>
      <c r="O306" s="3"/>
      <c r="P306" s="3"/>
    </row>
    <row r="307" spans="8:16" x14ac:dyDescent="0.25">
      <c r="H307" s="28"/>
      <c r="I307" s="28"/>
      <c r="J307" s="29"/>
      <c r="K307" s="29"/>
      <c r="L307" s="30"/>
      <c r="N307" s="31"/>
      <c r="O307" s="3"/>
      <c r="P307" s="3"/>
    </row>
    <row r="308" spans="8:16" x14ac:dyDescent="0.25">
      <c r="H308" s="28"/>
      <c r="I308" s="28"/>
      <c r="J308" s="29"/>
      <c r="K308" s="29"/>
      <c r="L308" s="30"/>
      <c r="N308" s="31"/>
      <c r="O308" s="3"/>
      <c r="P308" s="3"/>
    </row>
    <row r="309" spans="8:16" x14ac:dyDescent="0.25">
      <c r="H309" s="28"/>
      <c r="I309" s="28"/>
      <c r="J309" s="29"/>
      <c r="K309" s="29"/>
      <c r="L309" s="30"/>
      <c r="N309" s="31"/>
      <c r="O309" s="3"/>
      <c r="P309" s="3"/>
    </row>
    <row r="310" spans="8:16" x14ac:dyDescent="0.25">
      <c r="H310" s="28"/>
      <c r="I310" s="28"/>
      <c r="J310" s="29"/>
      <c r="K310" s="29"/>
      <c r="L310" s="30"/>
      <c r="N310" s="31"/>
      <c r="O310" s="3"/>
      <c r="P310" s="3"/>
    </row>
    <row r="311" spans="8:16" x14ac:dyDescent="0.25">
      <c r="H311" s="28"/>
      <c r="I311" s="28"/>
      <c r="J311" s="29"/>
      <c r="K311" s="29"/>
      <c r="L311" s="30"/>
      <c r="N311" s="31"/>
      <c r="O311" s="3"/>
      <c r="P311" s="3"/>
    </row>
    <row r="312" spans="8:16" x14ac:dyDescent="0.25">
      <c r="H312" s="28"/>
      <c r="I312" s="28"/>
      <c r="J312" s="29"/>
      <c r="K312" s="29"/>
      <c r="L312" s="30"/>
      <c r="N312" s="31"/>
      <c r="O312" s="3"/>
      <c r="P312" s="3"/>
    </row>
    <row r="313" spans="8:16" x14ac:dyDescent="0.25">
      <c r="H313" s="28"/>
      <c r="I313" s="28"/>
      <c r="J313" s="29"/>
      <c r="K313" s="29"/>
      <c r="L313" s="30"/>
      <c r="N313" s="31"/>
      <c r="O313" s="3"/>
      <c r="P313" s="3"/>
    </row>
    <row r="314" spans="8:16" x14ac:dyDescent="0.25">
      <c r="H314" s="28"/>
      <c r="I314" s="28"/>
      <c r="J314" s="29"/>
      <c r="K314" s="29"/>
      <c r="L314" s="30"/>
      <c r="N314" s="31"/>
      <c r="O314" s="3"/>
      <c r="P314" s="3"/>
    </row>
    <row r="315" spans="8:16" x14ac:dyDescent="0.25">
      <c r="H315" s="28"/>
      <c r="I315" s="28"/>
      <c r="J315" s="29"/>
      <c r="K315" s="29"/>
      <c r="L315" s="30"/>
      <c r="N315" s="31"/>
      <c r="O315" s="3"/>
      <c r="P315" s="3"/>
    </row>
    <row r="316" spans="8:16" x14ac:dyDescent="0.25">
      <c r="H316" s="28"/>
      <c r="I316" s="28"/>
      <c r="J316" s="29"/>
      <c r="K316" s="29"/>
      <c r="L316" s="30"/>
      <c r="N316" s="31"/>
      <c r="O316" s="3"/>
      <c r="P316" s="3"/>
    </row>
    <row r="317" spans="8:16" x14ac:dyDescent="0.25">
      <c r="H317" s="28"/>
      <c r="I317" s="28"/>
      <c r="J317" s="29"/>
      <c r="K317" s="29"/>
      <c r="L317" s="30"/>
      <c r="N317" s="31"/>
      <c r="O317" s="3"/>
      <c r="P317" s="3"/>
    </row>
    <row r="318" spans="8:16" x14ac:dyDescent="0.25">
      <c r="H318" s="28"/>
      <c r="I318" s="28"/>
      <c r="J318" s="29"/>
      <c r="K318" s="29"/>
      <c r="L318" s="30"/>
      <c r="N318" s="31"/>
      <c r="O318" s="3"/>
      <c r="P318" s="3"/>
    </row>
    <row r="319" spans="8:16" x14ac:dyDescent="0.25">
      <c r="H319" s="28"/>
      <c r="I319" s="28"/>
      <c r="J319" s="29"/>
      <c r="K319" s="29"/>
      <c r="L319" s="30"/>
      <c r="N319" s="31"/>
      <c r="O319" s="3"/>
      <c r="P319" s="3"/>
    </row>
    <row r="320" spans="8:16" x14ac:dyDescent="0.25">
      <c r="H320" s="28"/>
      <c r="I320" s="28"/>
      <c r="J320" s="29"/>
      <c r="K320" s="29"/>
      <c r="L320" s="30"/>
      <c r="N320" s="31"/>
      <c r="O320" s="3"/>
      <c r="P320" s="3"/>
    </row>
    <row r="321" spans="8:16" x14ac:dyDescent="0.25">
      <c r="H321" s="28"/>
      <c r="I321" s="28"/>
      <c r="J321" s="29"/>
      <c r="K321" s="29"/>
      <c r="L321" s="30"/>
      <c r="N321" s="31"/>
      <c r="O321" s="3"/>
      <c r="P321" s="3"/>
    </row>
    <row r="322" spans="8:16" x14ac:dyDescent="0.25">
      <c r="H322" s="28"/>
      <c r="I322" s="28"/>
      <c r="J322" s="29"/>
      <c r="K322" s="29"/>
      <c r="L322" s="30"/>
      <c r="N322" s="31"/>
      <c r="O322" s="3"/>
      <c r="P322" s="3"/>
    </row>
    <row r="323" spans="8:16" x14ac:dyDescent="0.25">
      <c r="H323" s="28"/>
      <c r="I323" s="28"/>
      <c r="J323" s="29"/>
      <c r="K323" s="29"/>
      <c r="L323" s="30"/>
      <c r="N323" s="31"/>
      <c r="O323" s="3"/>
      <c r="P323" s="3"/>
    </row>
    <row r="324" spans="8:16" x14ac:dyDescent="0.25">
      <c r="H324" s="28"/>
      <c r="I324" s="28"/>
      <c r="J324" s="29"/>
      <c r="K324" s="29"/>
      <c r="L324" s="30"/>
      <c r="N324" s="31"/>
      <c r="O324" s="3"/>
      <c r="P324" s="3"/>
    </row>
    <row r="325" spans="8:16" x14ac:dyDescent="0.25">
      <c r="H325" s="28"/>
      <c r="I325" s="28"/>
      <c r="J325" s="29"/>
      <c r="K325" s="29"/>
      <c r="L325" s="30"/>
      <c r="N325" s="31"/>
      <c r="O325" s="3"/>
      <c r="P325" s="3"/>
    </row>
    <row r="326" spans="8:16" x14ac:dyDescent="0.25">
      <c r="H326" s="28"/>
      <c r="I326" s="28"/>
      <c r="J326" s="29"/>
      <c r="K326" s="29"/>
      <c r="L326" s="30"/>
      <c r="N326" s="31"/>
      <c r="O326" s="3"/>
      <c r="P326" s="3"/>
    </row>
    <row r="327" spans="8:16" x14ac:dyDescent="0.25">
      <c r="H327" s="28"/>
      <c r="I327" s="28"/>
      <c r="J327" s="29"/>
      <c r="K327" s="29"/>
      <c r="L327" s="30"/>
      <c r="N327" s="31"/>
      <c r="O327" s="3"/>
      <c r="P327" s="3"/>
    </row>
    <row r="328" spans="8:16" x14ac:dyDescent="0.25">
      <c r="H328" s="28"/>
      <c r="I328" s="28"/>
      <c r="J328" s="29"/>
      <c r="K328" s="29"/>
      <c r="L328" s="30"/>
      <c r="N328" s="31"/>
      <c r="O328" s="3"/>
      <c r="P328" s="3"/>
    </row>
    <row r="329" spans="8:16" x14ac:dyDescent="0.25">
      <c r="H329" s="28"/>
      <c r="I329" s="28"/>
      <c r="J329" s="29"/>
      <c r="K329" s="29"/>
      <c r="L329" s="30"/>
      <c r="N329" s="31"/>
      <c r="O329" s="3"/>
      <c r="P329" s="3"/>
    </row>
    <row r="330" spans="8:16" x14ac:dyDescent="0.25">
      <c r="H330" s="28"/>
      <c r="I330" s="28"/>
      <c r="J330" s="29"/>
      <c r="K330" s="29"/>
      <c r="L330" s="30"/>
      <c r="N330" s="31"/>
      <c r="O330" s="3"/>
      <c r="P330" s="3"/>
    </row>
    <row r="331" spans="8:16" x14ac:dyDescent="0.25">
      <c r="H331" s="28"/>
      <c r="I331" s="28"/>
      <c r="J331" s="29"/>
      <c r="K331" s="29"/>
      <c r="L331" s="30"/>
      <c r="N331" s="31"/>
      <c r="O331" s="3"/>
      <c r="P331" s="3"/>
    </row>
    <row r="332" spans="8:16" x14ac:dyDescent="0.25">
      <c r="H332" s="28"/>
      <c r="I332" s="28"/>
      <c r="J332" s="29"/>
      <c r="K332" s="29"/>
      <c r="L332" s="30"/>
      <c r="N332" s="31"/>
      <c r="O332" s="3"/>
      <c r="P332" s="3"/>
    </row>
    <row r="333" spans="8:16" x14ac:dyDescent="0.25">
      <c r="H333" s="28"/>
      <c r="I333" s="28"/>
      <c r="J333" s="29"/>
      <c r="K333" s="29"/>
      <c r="L333" s="30"/>
      <c r="N333" s="31"/>
      <c r="O333" s="3"/>
      <c r="P333" s="3"/>
    </row>
    <row r="334" spans="8:16" x14ac:dyDescent="0.25">
      <c r="H334" s="28"/>
      <c r="I334" s="28"/>
      <c r="J334" s="29"/>
      <c r="K334" s="29"/>
      <c r="L334" s="30"/>
      <c r="N334" s="31"/>
      <c r="O334" s="3"/>
      <c r="P334" s="3"/>
    </row>
    <row r="335" spans="8:16" x14ac:dyDescent="0.25">
      <c r="H335" s="28"/>
      <c r="I335" s="28"/>
      <c r="J335" s="29"/>
      <c r="K335" s="29"/>
      <c r="L335" s="30"/>
      <c r="N335" s="31"/>
      <c r="O335" s="3"/>
      <c r="P335" s="3"/>
    </row>
    <row r="336" spans="8:16" x14ac:dyDescent="0.25">
      <c r="H336" s="28"/>
      <c r="I336" s="28"/>
      <c r="J336" s="29"/>
      <c r="K336" s="29"/>
      <c r="L336" s="30"/>
      <c r="N336" s="31"/>
      <c r="O336" s="3"/>
      <c r="P336" s="3"/>
    </row>
    <row r="337" spans="8:16" x14ac:dyDescent="0.25">
      <c r="H337" s="28"/>
      <c r="I337" s="28"/>
      <c r="J337" s="29"/>
      <c r="K337" s="29"/>
      <c r="L337" s="30"/>
      <c r="N337" s="31"/>
      <c r="O337" s="3"/>
      <c r="P337" s="3"/>
    </row>
    <row r="338" spans="8:16" x14ac:dyDescent="0.25">
      <c r="H338" s="28"/>
      <c r="I338" s="28"/>
      <c r="J338" s="29"/>
      <c r="K338" s="29"/>
      <c r="L338" s="30"/>
      <c r="N338" s="31"/>
      <c r="O338" s="3"/>
      <c r="P338" s="3"/>
    </row>
    <row r="339" spans="8:16" x14ac:dyDescent="0.25">
      <c r="H339" s="28"/>
      <c r="I339" s="28"/>
      <c r="J339" s="29"/>
      <c r="K339" s="29"/>
      <c r="L339" s="30"/>
      <c r="N339" s="31"/>
      <c r="O339" s="3"/>
      <c r="P339" s="3"/>
    </row>
    <row r="340" spans="8:16" x14ac:dyDescent="0.25">
      <c r="H340" s="28"/>
      <c r="I340" s="28"/>
      <c r="J340" s="29"/>
      <c r="K340" s="29"/>
      <c r="L340" s="30"/>
      <c r="N340" s="31"/>
      <c r="O340" s="3"/>
      <c r="P340" s="3"/>
    </row>
    <row r="341" spans="8:16" x14ac:dyDescent="0.25">
      <c r="H341" s="28"/>
      <c r="I341" s="28"/>
      <c r="J341" s="29"/>
      <c r="K341" s="29"/>
      <c r="L341" s="30"/>
      <c r="N341" s="31"/>
      <c r="O341" s="3"/>
      <c r="P341" s="3"/>
    </row>
    <row r="342" spans="8:16" x14ac:dyDescent="0.25">
      <c r="H342" s="28"/>
      <c r="I342" s="28"/>
      <c r="J342" s="29"/>
      <c r="K342" s="29"/>
      <c r="L342" s="30"/>
      <c r="N342" s="31"/>
      <c r="O342" s="3"/>
      <c r="P342" s="3"/>
    </row>
    <row r="343" spans="8:16" x14ac:dyDescent="0.25">
      <c r="H343" s="28"/>
      <c r="I343" s="28"/>
      <c r="J343" s="29"/>
      <c r="K343" s="29"/>
      <c r="L343" s="30"/>
      <c r="N343" s="31"/>
      <c r="O343" s="3"/>
      <c r="P343" s="3"/>
    </row>
    <row r="344" spans="8:16" x14ac:dyDescent="0.25">
      <c r="H344" s="28"/>
      <c r="I344" s="28"/>
      <c r="J344" s="29"/>
      <c r="K344" s="29"/>
      <c r="L344" s="30"/>
      <c r="N344" s="31"/>
      <c r="O344" s="3"/>
      <c r="P344" s="3"/>
    </row>
    <row r="345" spans="8:16" x14ac:dyDescent="0.25">
      <c r="H345" s="28"/>
      <c r="I345" s="28"/>
      <c r="J345" s="29"/>
      <c r="K345" s="29"/>
      <c r="L345" s="30"/>
      <c r="N345" s="31"/>
      <c r="O345" s="3"/>
      <c r="P345" s="3"/>
    </row>
    <row r="346" spans="8:16" x14ac:dyDescent="0.25">
      <c r="H346" s="28"/>
      <c r="I346" s="28"/>
      <c r="J346" s="29"/>
      <c r="K346" s="29"/>
      <c r="L346" s="30"/>
      <c r="N346" s="31"/>
      <c r="O346" s="3"/>
      <c r="P346" s="3"/>
    </row>
    <row r="347" spans="8:16" x14ac:dyDescent="0.25">
      <c r="H347" s="28"/>
      <c r="I347" s="28"/>
      <c r="J347" s="29"/>
      <c r="K347" s="29"/>
      <c r="L347" s="30"/>
      <c r="N347" s="31"/>
      <c r="O347" s="3"/>
      <c r="P347" s="3"/>
    </row>
    <row r="348" spans="8:16" x14ac:dyDescent="0.25">
      <c r="H348" s="28"/>
      <c r="I348" s="28"/>
      <c r="J348" s="29"/>
      <c r="K348" s="29"/>
      <c r="L348" s="30"/>
      <c r="N348" s="31"/>
      <c r="O348" s="3"/>
      <c r="P348" s="3"/>
    </row>
    <row r="349" spans="8:16" x14ac:dyDescent="0.25">
      <c r="H349" s="28"/>
      <c r="I349" s="28"/>
      <c r="J349" s="29"/>
      <c r="K349" s="29"/>
      <c r="L349" s="30"/>
      <c r="N349" s="31"/>
      <c r="O349" s="3"/>
      <c r="P349" s="3"/>
    </row>
    <row r="350" spans="8:16" x14ac:dyDescent="0.25">
      <c r="H350" s="28"/>
      <c r="I350" s="28"/>
      <c r="J350" s="29"/>
      <c r="K350" s="29"/>
      <c r="L350" s="30"/>
      <c r="N350" s="31"/>
      <c r="O350" s="3"/>
      <c r="P350" s="3"/>
    </row>
    <row r="351" spans="8:16" x14ac:dyDescent="0.25">
      <c r="H351" s="28"/>
      <c r="I351" s="28"/>
      <c r="J351" s="29"/>
      <c r="K351" s="29"/>
      <c r="L351" s="30"/>
      <c r="N351" s="31"/>
      <c r="O351" s="3"/>
      <c r="P351" s="3"/>
    </row>
    <row r="352" spans="8:16" x14ac:dyDescent="0.25">
      <c r="H352" s="28"/>
      <c r="I352" s="28"/>
      <c r="J352" s="29"/>
      <c r="K352" s="29"/>
      <c r="L352" s="30"/>
      <c r="N352" s="31"/>
      <c r="O352" s="3"/>
      <c r="P352" s="3"/>
    </row>
    <row r="353" spans="8:16" x14ac:dyDescent="0.25">
      <c r="H353" s="28"/>
      <c r="I353" s="28"/>
      <c r="J353" s="29"/>
      <c r="K353" s="29"/>
      <c r="L353" s="30"/>
      <c r="N353" s="31"/>
      <c r="O353" s="3"/>
      <c r="P353" s="3"/>
    </row>
    <row r="354" spans="8:16" x14ac:dyDescent="0.25">
      <c r="H354" s="28"/>
      <c r="I354" s="28"/>
      <c r="J354" s="29"/>
      <c r="K354" s="29"/>
      <c r="L354" s="30"/>
      <c r="N354" s="31"/>
      <c r="O354" s="3"/>
      <c r="P354" s="3"/>
    </row>
    <row r="355" spans="8:16" x14ac:dyDescent="0.25">
      <c r="H355" s="28"/>
      <c r="I355" s="28"/>
      <c r="J355" s="29"/>
      <c r="K355" s="29"/>
      <c r="L355" s="30"/>
      <c r="N355" s="31"/>
      <c r="O355" s="3"/>
      <c r="P355" s="3"/>
    </row>
    <row r="356" spans="8:16" x14ac:dyDescent="0.25">
      <c r="H356" s="28"/>
      <c r="I356" s="28"/>
      <c r="J356" s="29"/>
      <c r="K356" s="29"/>
      <c r="L356" s="30"/>
      <c r="N356" s="31"/>
      <c r="O356" s="3"/>
      <c r="P356" s="3"/>
    </row>
    <row r="357" spans="8:16" x14ac:dyDescent="0.25">
      <c r="H357" s="28"/>
      <c r="I357" s="28"/>
      <c r="J357" s="29"/>
      <c r="K357" s="29"/>
      <c r="L357" s="30"/>
      <c r="N357" s="31"/>
      <c r="O357" s="3"/>
      <c r="P357" s="3"/>
    </row>
    <row r="358" spans="8:16" x14ac:dyDescent="0.25">
      <c r="H358" s="28"/>
      <c r="I358" s="28"/>
      <c r="J358" s="29"/>
      <c r="K358" s="29"/>
      <c r="L358" s="30"/>
      <c r="N358" s="31"/>
      <c r="O358" s="3"/>
      <c r="P358" s="3"/>
    </row>
    <row r="359" spans="8:16" x14ac:dyDescent="0.25">
      <c r="H359" s="28"/>
      <c r="I359" s="28"/>
      <c r="J359" s="29"/>
      <c r="K359" s="29"/>
      <c r="L359" s="30"/>
      <c r="N359" s="31"/>
      <c r="O359" s="3"/>
      <c r="P359" s="3"/>
    </row>
    <row r="360" spans="8:16" x14ac:dyDescent="0.25">
      <c r="H360" s="28"/>
      <c r="I360" s="28"/>
      <c r="J360" s="29"/>
      <c r="K360" s="29"/>
      <c r="L360" s="30"/>
      <c r="N360" s="31"/>
      <c r="O360" s="3"/>
      <c r="P360" s="3"/>
    </row>
    <row r="361" spans="8:16" x14ac:dyDescent="0.25">
      <c r="H361" s="28"/>
      <c r="I361" s="28"/>
      <c r="J361" s="29"/>
      <c r="K361" s="29"/>
      <c r="L361" s="30"/>
      <c r="N361" s="31"/>
      <c r="O361" s="3"/>
      <c r="P361" s="3"/>
    </row>
    <row r="362" spans="8:16" x14ac:dyDescent="0.25">
      <c r="H362" s="28"/>
      <c r="I362" s="28"/>
      <c r="J362" s="29"/>
      <c r="K362" s="29"/>
      <c r="L362" s="30"/>
      <c r="N362" s="31"/>
      <c r="O362" s="3"/>
      <c r="P362" s="3"/>
    </row>
    <row r="363" spans="8:16" x14ac:dyDescent="0.25">
      <c r="H363" s="28"/>
      <c r="I363" s="28"/>
      <c r="J363" s="29"/>
      <c r="K363" s="29"/>
      <c r="L363" s="30"/>
      <c r="N363" s="31"/>
      <c r="O363" s="3"/>
      <c r="P363" s="3"/>
    </row>
    <row r="364" spans="8:16" x14ac:dyDescent="0.25">
      <c r="H364" s="28"/>
      <c r="I364" s="28"/>
      <c r="J364" s="29"/>
      <c r="K364" s="29"/>
      <c r="L364" s="30"/>
      <c r="N364" s="31"/>
      <c r="O364" s="3"/>
      <c r="P364" s="3"/>
    </row>
    <row r="365" spans="8:16" x14ac:dyDescent="0.25">
      <c r="H365" s="28"/>
      <c r="I365" s="28"/>
      <c r="J365" s="29"/>
      <c r="K365" s="29"/>
      <c r="L365" s="30"/>
      <c r="N365" s="31"/>
      <c r="O365" s="3"/>
      <c r="P365" s="3"/>
    </row>
    <row r="366" spans="8:16" x14ac:dyDescent="0.25">
      <c r="H366" s="28"/>
      <c r="I366" s="28"/>
      <c r="J366" s="29"/>
      <c r="K366" s="29"/>
      <c r="L366" s="30"/>
      <c r="N366" s="31"/>
      <c r="O366" s="3"/>
      <c r="P366" s="3"/>
    </row>
    <row r="367" spans="8:16" x14ac:dyDescent="0.25">
      <c r="H367" s="28"/>
      <c r="I367" s="28"/>
      <c r="J367" s="29"/>
      <c r="K367" s="29"/>
      <c r="L367" s="30"/>
      <c r="N367" s="31"/>
      <c r="O367" s="3"/>
      <c r="P367" s="3"/>
    </row>
    <row r="368" spans="8:16" x14ac:dyDescent="0.25">
      <c r="H368" s="28"/>
      <c r="I368" s="28"/>
      <c r="J368" s="29"/>
      <c r="K368" s="29"/>
      <c r="L368" s="30"/>
      <c r="N368" s="31"/>
      <c r="O368" s="3"/>
      <c r="P368" s="3"/>
    </row>
    <row r="369" spans="2:16" x14ac:dyDescent="0.25">
      <c r="H369" s="28"/>
      <c r="I369" s="28"/>
      <c r="J369" s="29"/>
      <c r="K369" s="29"/>
      <c r="L369" s="30"/>
      <c r="N369" s="31"/>
      <c r="O369" s="3"/>
      <c r="P369" s="3"/>
    </row>
    <row r="370" spans="2:16" x14ac:dyDescent="0.25">
      <c r="H370" s="28"/>
      <c r="I370" s="28"/>
      <c r="J370" s="29"/>
      <c r="K370" s="29"/>
      <c r="L370" s="30"/>
      <c r="N370" s="31"/>
      <c r="O370" s="3"/>
      <c r="P370" s="3"/>
    </row>
    <row r="371" spans="2:16" x14ac:dyDescent="0.25">
      <c r="H371" s="28"/>
      <c r="I371" s="28"/>
      <c r="J371" s="29"/>
      <c r="K371" s="29"/>
      <c r="L371" s="30"/>
      <c r="N371" s="31"/>
      <c r="O371" s="3"/>
      <c r="P371" s="3"/>
    </row>
    <row r="372" spans="2:16" x14ac:dyDescent="0.25">
      <c r="H372" s="28"/>
      <c r="I372" s="28"/>
      <c r="J372" s="29"/>
      <c r="K372" s="29"/>
      <c r="L372" s="30"/>
      <c r="N372" s="31"/>
      <c r="O372" s="3"/>
      <c r="P372" s="3"/>
    </row>
    <row r="373" spans="2:16" x14ac:dyDescent="0.25">
      <c r="N373" s="63"/>
      <c r="O373" s="3"/>
      <c r="P373" s="3"/>
    </row>
    <row r="374" spans="2:16" x14ac:dyDescent="0.25">
      <c r="N374" s="63"/>
      <c r="O374" s="3"/>
      <c r="P374" s="3"/>
    </row>
    <row r="375" spans="2:16" x14ac:dyDescent="0.25">
      <c r="N375" s="63"/>
      <c r="O375" s="3"/>
      <c r="P375" s="3"/>
    </row>
    <row r="376" spans="2:16" x14ac:dyDescent="0.25">
      <c r="N376" s="63"/>
      <c r="O376" s="3"/>
      <c r="P376" s="3"/>
    </row>
    <row r="377" spans="2:16" x14ac:dyDescent="0.25">
      <c r="N377" s="63"/>
      <c r="O377" s="3"/>
      <c r="P377" s="3"/>
    </row>
    <row r="378" spans="2:16" x14ac:dyDescent="0.25">
      <c r="N378" s="63"/>
      <c r="O378" s="3"/>
      <c r="P378" s="3"/>
    </row>
    <row r="379" spans="2:16" x14ac:dyDescent="0.25">
      <c r="N379" s="63"/>
      <c r="O379" s="3"/>
      <c r="P379" s="3"/>
    </row>
    <row r="380" spans="2:16" x14ac:dyDescent="0.25">
      <c r="N380" s="63"/>
      <c r="O380" s="3"/>
      <c r="P380" s="3"/>
    </row>
    <row r="381" spans="2:16" x14ac:dyDescent="0.25">
      <c r="N381" s="63"/>
      <c r="O381" s="3"/>
      <c r="P381" s="3"/>
    </row>
    <row r="382" spans="2:16" x14ac:dyDescent="0.25">
      <c r="N382" s="63"/>
      <c r="O382" s="3"/>
      <c r="P382" s="3"/>
    </row>
    <row r="383" spans="2:16" s="3" customFormat="1" x14ac:dyDescent="0.25">
      <c r="B383" s="4"/>
      <c r="C383" s="4"/>
      <c r="D383" s="60"/>
      <c r="E383" s="61"/>
      <c r="F383" s="61"/>
      <c r="G383" s="61"/>
      <c r="H383" s="60"/>
      <c r="I383" s="60"/>
      <c r="J383" s="61"/>
      <c r="K383" s="61"/>
      <c r="L383" s="62"/>
      <c r="M383" s="30"/>
      <c r="N383" s="63"/>
    </row>
    <row r="384" spans="2:16" s="3" customFormat="1" x14ac:dyDescent="0.25">
      <c r="B384" s="4"/>
      <c r="C384" s="4"/>
      <c r="D384" s="60"/>
      <c r="E384" s="61"/>
      <c r="F384" s="61"/>
      <c r="G384" s="61"/>
      <c r="H384" s="60"/>
      <c r="I384" s="60"/>
      <c r="J384" s="61"/>
      <c r="K384" s="61"/>
      <c r="L384" s="62"/>
      <c r="M384" s="30"/>
      <c r="N384" s="63"/>
    </row>
    <row r="385" spans="2:14" s="3" customFormat="1" x14ac:dyDescent="0.25">
      <c r="B385" s="4"/>
      <c r="C385" s="4"/>
      <c r="D385" s="60"/>
      <c r="E385" s="61"/>
      <c r="F385" s="61"/>
      <c r="G385" s="61"/>
      <c r="H385" s="60"/>
      <c r="I385" s="60"/>
      <c r="J385" s="61"/>
      <c r="K385" s="61"/>
      <c r="L385" s="62"/>
      <c r="M385" s="30"/>
      <c r="N385" s="63"/>
    </row>
    <row r="386" spans="2:14" s="3" customFormat="1" x14ac:dyDescent="0.25">
      <c r="B386" s="4"/>
      <c r="C386" s="4"/>
      <c r="D386" s="60"/>
      <c r="E386" s="61"/>
      <c r="F386" s="61"/>
      <c r="G386" s="61"/>
      <c r="H386" s="60"/>
      <c r="I386" s="60"/>
      <c r="J386" s="61"/>
      <c r="K386" s="61"/>
      <c r="L386" s="62"/>
      <c r="M386" s="30"/>
      <c r="N386" s="63"/>
    </row>
    <row r="387" spans="2:14" s="3" customFormat="1" x14ac:dyDescent="0.25">
      <c r="B387" s="4"/>
      <c r="C387" s="4"/>
      <c r="D387" s="60"/>
      <c r="E387" s="61"/>
      <c r="F387" s="61"/>
      <c r="G387" s="61"/>
      <c r="H387" s="60"/>
      <c r="I387" s="60"/>
      <c r="J387" s="61"/>
      <c r="K387" s="61"/>
      <c r="L387" s="62"/>
      <c r="M387" s="30"/>
      <c r="N387" s="63"/>
    </row>
    <row r="388" spans="2:14" s="3" customFormat="1" x14ac:dyDescent="0.25">
      <c r="B388" s="4"/>
      <c r="C388" s="4"/>
      <c r="D388" s="60"/>
      <c r="E388" s="61"/>
      <c r="F388" s="61"/>
      <c r="G388" s="61"/>
      <c r="H388" s="60"/>
      <c r="I388" s="60"/>
      <c r="J388" s="61"/>
      <c r="K388" s="61"/>
      <c r="L388" s="62"/>
      <c r="M388" s="30"/>
      <c r="N388" s="63"/>
    </row>
    <row r="389" spans="2:14" s="3" customFormat="1" x14ac:dyDescent="0.25">
      <c r="B389" s="4"/>
      <c r="C389" s="4"/>
      <c r="D389" s="60"/>
      <c r="E389" s="61"/>
      <c r="F389" s="61"/>
      <c r="G389" s="61"/>
      <c r="H389" s="60"/>
      <c r="I389" s="60"/>
      <c r="J389" s="61"/>
      <c r="K389" s="61"/>
      <c r="L389" s="62"/>
      <c r="M389" s="30"/>
      <c r="N389" s="63"/>
    </row>
    <row r="390" spans="2:14" s="3" customFormat="1" x14ac:dyDescent="0.25">
      <c r="B390" s="4"/>
      <c r="C390" s="4"/>
      <c r="D390" s="60"/>
      <c r="E390" s="61"/>
      <c r="F390" s="61"/>
      <c r="G390" s="61"/>
      <c r="H390" s="60"/>
      <c r="I390" s="60"/>
      <c r="J390" s="61"/>
      <c r="K390" s="61"/>
      <c r="L390" s="62"/>
      <c r="M390" s="30"/>
      <c r="N390" s="63"/>
    </row>
    <row r="391" spans="2:14" s="3" customFormat="1" x14ac:dyDescent="0.25">
      <c r="B391" s="4"/>
      <c r="C391" s="4"/>
      <c r="D391" s="60"/>
      <c r="E391" s="61"/>
      <c r="F391" s="61"/>
      <c r="G391" s="61"/>
      <c r="H391" s="60"/>
      <c r="I391" s="60"/>
      <c r="J391" s="61"/>
      <c r="K391" s="61"/>
      <c r="L391" s="62"/>
      <c r="M391" s="30"/>
      <c r="N391" s="63"/>
    </row>
    <row r="392" spans="2:14" s="3" customFormat="1" x14ac:dyDescent="0.25">
      <c r="B392" s="4"/>
      <c r="C392" s="4"/>
      <c r="D392" s="60"/>
      <c r="E392" s="61"/>
      <c r="F392" s="61"/>
      <c r="G392" s="61"/>
      <c r="H392" s="60"/>
      <c r="I392" s="60"/>
      <c r="J392" s="61"/>
      <c r="K392" s="61"/>
      <c r="L392" s="62"/>
      <c r="M392" s="30"/>
      <c r="N392" s="63"/>
    </row>
    <row r="393" spans="2:14" s="3" customFormat="1" x14ac:dyDescent="0.25">
      <c r="B393" s="4"/>
      <c r="C393" s="4"/>
      <c r="D393" s="60"/>
      <c r="E393" s="61"/>
      <c r="F393" s="61"/>
      <c r="G393" s="61"/>
      <c r="H393" s="60"/>
      <c r="I393" s="60"/>
      <c r="J393" s="61"/>
      <c r="K393" s="61"/>
      <c r="L393" s="62"/>
      <c r="M393" s="30"/>
      <c r="N393" s="63"/>
    </row>
    <row r="394" spans="2:14" s="3" customFormat="1" x14ac:dyDescent="0.25">
      <c r="B394" s="4"/>
      <c r="C394" s="4"/>
      <c r="D394" s="60"/>
      <c r="E394" s="61"/>
      <c r="F394" s="61"/>
      <c r="G394" s="61"/>
      <c r="H394" s="60"/>
      <c r="I394" s="60"/>
      <c r="J394" s="61"/>
      <c r="K394" s="61"/>
      <c r="L394" s="62"/>
      <c r="M394" s="30"/>
      <c r="N394" s="63"/>
    </row>
    <row r="395" spans="2:14" s="3" customFormat="1" x14ac:dyDescent="0.25">
      <c r="B395" s="4"/>
      <c r="C395" s="4"/>
      <c r="D395" s="60"/>
      <c r="E395" s="61"/>
      <c r="F395" s="61"/>
      <c r="G395" s="61"/>
      <c r="H395" s="60"/>
      <c r="I395" s="60"/>
      <c r="J395" s="61"/>
      <c r="K395" s="61"/>
      <c r="L395" s="62"/>
      <c r="M395" s="30"/>
      <c r="N395" s="63"/>
    </row>
    <row r="396" spans="2:14" s="3" customFormat="1" x14ac:dyDescent="0.25">
      <c r="B396" s="4"/>
      <c r="C396" s="4"/>
      <c r="D396" s="60"/>
      <c r="E396" s="61"/>
      <c r="F396" s="61"/>
      <c r="G396" s="61"/>
      <c r="H396" s="60"/>
      <c r="I396" s="60"/>
      <c r="J396" s="61"/>
      <c r="K396" s="61"/>
      <c r="L396" s="62"/>
      <c r="M396" s="30"/>
      <c r="N396" s="63"/>
    </row>
    <row r="397" spans="2:14" s="3" customFormat="1" x14ac:dyDescent="0.25">
      <c r="B397" s="4"/>
      <c r="C397" s="4"/>
      <c r="D397" s="60"/>
      <c r="E397" s="61"/>
      <c r="F397" s="61"/>
      <c r="G397" s="61"/>
      <c r="H397" s="60"/>
      <c r="I397" s="60"/>
      <c r="J397" s="61"/>
      <c r="K397" s="61"/>
      <c r="L397" s="62"/>
      <c r="M397" s="30"/>
      <c r="N397" s="63"/>
    </row>
    <row r="398" spans="2:14" s="3" customFormat="1" x14ac:dyDescent="0.25">
      <c r="B398" s="4"/>
      <c r="C398" s="4"/>
      <c r="D398" s="60"/>
      <c r="E398" s="61"/>
      <c r="F398" s="61"/>
      <c r="G398" s="61"/>
      <c r="H398" s="60"/>
      <c r="I398" s="60"/>
      <c r="J398" s="61"/>
      <c r="K398" s="61"/>
      <c r="L398" s="62"/>
      <c r="M398" s="30"/>
      <c r="N398" s="63"/>
    </row>
    <row r="399" spans="2:14" s="3" customFormat="1" x14ac:dyDescent="0.25">
      <c r="B399" s="4"/>
      <c r="C399" s="4"/>
      <c r="D399" s="60"/>
      <c r="E399" s="61"/>
      <c r="F399" s="61"/>
      <c r="G399" s="61"/>
      <c r="H399" s="60"/>
      <c r="I399" s="60"/>
      <c r="J399" s="61"/>
      <c r="K399" s="61"/>
      <c r="L399" s="62"/>
      <c r="M399" s="30"/>
      <c r="N399" s="63"/>
    </row>
    <row r="400" spans="2:14" s="3" customFormat="1" x14ac:dyDescent="0.25">
      <c r="B400" s="4"/>
      <c r="C400" s="4"/>
      <c r="D400" s="60"/>
      <c r="E400" s="61"/>
      <c r="F400" s="61"/>
      <c r="G400" s="61"/>
      <c r="H400" s="60"/>
      <c r="I400" s="60"/>
      <c r="J400" s="61"/>
      <c r="K400" s="61"/>
      <c r="L400" s="62"/>
      <c r="M400" s="30"/>
      <c r="N400" s="63"/>
    </row>
    <row r="401" spans="2:16" s="3" customFormat="1" x14ac:dyDescent="0.25">
      <c r="B401" s="4"/>
      <c r="C401" s="4"/>
      <c r="D401" s="60"/>
      <c r="E401" s="61"/>
      <c r="F401" s="61"/>
      <c r="G401" s="61"/>
      <c r="H401" s="60"/>
      <c r="I401" s="60"/>
      <c r="J401" s="61"/>
      <c r="K401" s="61"/>
      <c r="L401" s="62"/>
      <c r="M401" s="30"/>
      <c r="N401" s="63"/>
    </row>
    <row r="402" spans="2:16" s="3" customFormat="1" x14ac:dyDescent="0.25">
      <c r="B402" s="4"/>
      <c r="C402" s="4"/>
      <c r="D402" s="60"/>
      <c r="E402" s="61"/>
      <c r="F402" s="61"/>
      <c r="G402" s="61"/>
      <c r="H402" s="60"/>
      <c r="I402" s="60"/>
      <c r="J402" s="61"/>
      <c r="K402" s="61"/>
      <c r="L402" s="62"/>
      <c r="M402" s="30"/>
      <c r="N402" s="63"/>
    </row>
    <row r="403" spans="2:16" s="3" customFormat="1" x14ac:dyDescent="0.25">
      <c r="B403" s="4"/>
      <c r="C403" s="4"/>
      <c r="D403" s="60"/>
      <c r="E403" s="61"/>
      <c r="F403" s="61"/>
      <c r="G403" s="61"/>
      <c r="H403" s="60"/>
      <c r="I403" s="60"/>
      <c r="J403" s="61"/>
      <c r="K403" s="61"/>
      <c r="L403" s="62"/>
      <c r="M403" s="30"/>
      <c r="N403" s="63"/>
    </row>
    <row r="404" spans="2:16" s="3" customFormat="1" x14ac:dyDescent="0.25">
      <c r="B404" s="4"/>
      <c r="C404" s="4"/>
      <c r="D404" s="60"/>
      <c r="E404" s="61"/>
      <c r="F404" s="61"/>
      <c r="G404" s="61"/>
      <c r="H404" s="60"/>
      <c r="I404" s="60"/>
      <c r="J404" s="61"/>
      <c r="K404" s="61"/>
      <c r="L404" s="62"/>
      <c r="M404" s="30"/>
      <c r="N404" s="63"/>
      <c r="P404" s="64"/>
    </row>
    <row r="405" spans="2:16" s="3" customFormat="1" x14ac:dyDescent="0.25">
      <c r="B405" s="4"/>
      <c r="C405" s="4"/>
      <c r="D405" s="60"/>
      <c r="E405" s="61"/>
      <c r="F405" s="61"/>
      <c r="G405" s="61"/>
      <c r="H405" s="60"/>
      <c r="I405" s="60"/>
      <c r="J405" s="61"/>
      <c r="K405" s="61"/>
      <c r="L405" s="62"/>
      <c r="M405" s="30"/>
      <c r="N405" s="63"/>
      <c r="P405" s="65"/>
    </row>
    <row r="406" spans="2:16" s="3" customFormat="1" x14ac:dyDescent="0.25">
      <c r="B406" s="4"/>
      <c r="C406" s="4"/>
      <c r="D406" s="60"/>
      <c r="E406" s="61"/>
      <c r="F406" s="61"/>
      <c r="G406" s="61"/>
      <c r="H406" s="60"/>
      <c r="I406" s="60"/>
      <c r="J406" s="61"/>
      <c r="K406" s="61"/>
      <c r="L406" s="62"/>
      <c r="M406" s="30"/>
      <c r="N406" s="63"/>
      <c r="P406" s="65"/>
    </row>
    <row r="407" spans="2:16" s="3" customFormat="1" x14ac:dyDescent="0.25">
      <c r="B407" s="4"/>
      <c r="C407" s="4"/>
      <c r="D407" s="60"/>
      <c r="E407" s="61"/>
      <c r="F407" s="61"/>
      <c r="G407" s="61"/>
      <c r="H407" s="60"/>
      <c r="I407" s="60"/>
      <c r="J407" s="61"/>
      <c r="K407" s="61"/>
      <c r="L407" s="62"/>
      <c r="M407" s="30"/>
      <c r="N407" s="63"/>
      <c r="P407" s="65"/>
    </row>
    <row r="408" spans="2:16" s="3" customFormat="1" x14ac:dyDescent="0.25">
      <c r="B408" s="4"/>
      <c r="C408" s="4"/>
      <c r="D408" s="60"/>
      <c r="E408" s="61"/>
      <c r="F408" s="61"/>
      <c r="G408" s="61"/>
      <c r="H408" s="60"/>
      <c r="I408" s="60"/>
      <c r="J408" s="61"/>
      <c r="K408" s="61"/>
      <c r="L408" s="62"/>
      <c r="M408" s="30"/>
      <c r="N408" s="63"/>
      <c r="P408" s="65"/>
    </row>
    <row r="409" spans="2:16" s="3" customFormat="1" x14ac:dyDescent="0.25">
      <c r="B409" s="4"/>
      <c r="C409" s="4"/>
      <c r="D409" s="60"/>
      <c r="E409" s="61"/>
      <c r="F409" s="61"/>
      <c r="G409" s="61"/>
      <c r="H409" s="60"/>
      <c r="I409" s="60"/>
      <c r="J409" s="61"/>
      <c r="K409" s="61"/>
      <c r="L409" s="62"/>
      <c r="M409" s="30"/>
      <c r="N409" s="63"/>
      <c r="P409" s="65"/>
    </row>
    <row r="410" spans="2:16" s="3" customFormat="1" x14ac:dyDescent="0.25">
      <c r="B410" s="4"/>
      <c r="C410" s="4"/>
      <c r="D410" s="60"/>
      <c r="E410" s="61"/>
      <c r="F410" s="61"/>
      <c r="G410" s="61"/>
      <c r="H410" s="60"/>
      <c r="I410" s="60"/>
      <c r="J410" s="61"/>
      <c r="K410" s="61"/>
      <c r="L410" s="62"/>
      <c r="M410" s="30"/>
      <c r="N410" s="63"/>
      <c r="P410" s="65"/>
    </row>
    <row r="411" spans="2:16" s="3" customFormat="1" x14ac:dyDescent="0.25">
      <c r="B411" s="4"/>
      <c r="C411" s="4"/>
      <c r="D411" s="60"/>
      <c r="E411" s="61"/>
      <c r="F411" s="61"/>
      <c r="G411" s="61"/>
      <c r="H411" s="60"/>
      <c r="I411" s="60"/>
      <c r="J411" s="61"/>
      <c r="K411" s="61"/>
      <c r="L411" s="62"/>
      <c r="M411" s="30"/>
      <c r="N411" s="63"/>
      <c r="P411" s="65"/>
    </row>
    <row r="412" spans="2:16" s="3" customFormat="1" x14ac:dyDescent="0.25">
      <c r="B412" s="4"/>
      <c r="C412" s="4"/>
      <c r="D412" s="60"/>
      <c r="E412" s="61"/>
      <c r="F412" s="61"/>
      <c r="G412" s="61"/>
      <c r="H412" s="60"/>
      <c r="I412" s="60"/>
      <c r="J412" s="61"/>
      <c r="K412" s="61"/>
      <c r="L412" s="62"/>
      <c r="M412" s="30"/>
      <c r="N412" s="63"/>
      <c r="P412" s="65"/>
    </row>
    <row r="413" spans="2:16" s="3" customFormat="1" x14ac:dyDescent="0.25">
      <c r="B413" s="4"/>
      <c r="C413" s="4"/>
      <c r="D413" s="60"/>
      <c r="E413" s="61"/>
      <c r="F413" s="61"/>
      <c r="G413" s="61"/>
      <c r="H413" s="60"/>
      <c r="I413" s="60"/>
      <c r="J413" s="61"/>
      <c r="K413" s="61"/>
      <c r="L413" s="62"/>
      <c r="M413" s="30"/>
      <c r="N413" s="63"/>
      <c r="P413" s="65"/>
    </row>
    <row r="414" spans="2:16" s="3" customFormat="1" x14ac:dyDescent="0.25">
      <c r="B414" s="4"/>
      <c r="C414" s="4"/>
      <c r="D414" s="60"/>
      <c r="E414" s="61"/>
      <c r="F414" s="61"/>
      <c r="G414" s="61"/>
      <c r="H414" s="60"/>
      <c r="I414" s="60"/>
      <c r="J414" s="61"/>
      <c r="K414" s="61"/>
      <c r="L414" s="62"/>
      <c r="M414" s="30"/>
      <c r="N414" s="63"/>
      <c r="P414" s="65"/>
    </row>
    <row r="415" spans="2:16" s="3" customFormat="1" x14ac:dyDescent="0.25">
      <c r="B415" s="4"/>
      <c r="C415" s="4"/>
      <c r="D415" s="60"/>
      <c r="E415" s="61"/>
      <c r="F415" s="61"/>
      <c r="G415" s="61"/>
      <c r="H415" s="60"/>
      <c r="I415" s="60"/>
      <c r="J415" s="61"/>
      <c r="K415" s="61"/>
      <c r="L415" s="62"/>
      <c r="M415" s="30"/>
      <c r="N415" s="63"/>
      <c r="P415" s="65"/>
    </row>
    <row r="416" spans="2:16" s="3" customFormat="1" x14ac:dyDescent="0.25">
      <c r="B416" s="4"/>
      <c r="C416" s="4"/>
      <c r="D416" s="60"/>
      <c r="E416" s="61"/>
      <c r="F416" s="61"/>
      <c r="G416" s="61"/>
      <c r="H416" s="60"/>
      <c r="I416" s="60"/>
      <c r="J416" s="61"/>
      <c r="K416" s="61"/>
      <c r="L416" s="62"/>
      <c r="M416" s="30"/>
      <c r="N416" s="63"/>
      <c r="P416" s="65"/>
    </row>
    <row r="417" spans="2:16" s="3" customFormat="1" x14ac:dyDescent="0.25">
      <c r="B417" s="4"/>
      <c r="C417" s="4"/>
      <c r="D417" s="60"/>
      <c r="E417" s="61"/>
      <c r="F417" s="61"/>
      <c r="G417" s="61"/>
      <c r="H417" s="60"/>
      <c r="I417" s="60"/>
      <c r="J417" s="61"/>
      <c r="K417" s="61"/>
      <c r="L417" s="62"/>
      <c r="M417" s="30"/>
      <c r="N417" s="63"/>
      <c r="P417" s="65"/>
    </row>
    <row r="418" spans="2:16" s="3" customFormat="1" x14ac:dyDescent="0.25">
      <c r="B418" s="4"/>
      <c r="C418" s="4"/>
      <c r="D418" s="60"/>
      <c r="E418" s="61"/>
      <c r="F418" s="61"/>
      <c r="G418" s="61"/>
      <c r="H418" s="60"/>
      <c r="I418" s="60"/>
      <c r="J418" s="61"/>
      <c r="K418" s="61"/>
      <c r="L418" s="62"/>
      <c r="M418" s="30"/>
      <c r="N418" s="63"/>
      <c r="P418" s="65"/>
    </row>
    <row r="419" spans="2:16" s="3" customFormat="1" x14ac:dyDescent="0.25">
      <c r="B419" s="4"/>
      <c r="C419" s="4"/>
      <c r="D419" s="60"/>
      <c r="E419" s="61"/>
      <c r="F419" s="61"/>
      <c r="G419" s="61"/>
      <c r="H419" s="60"/>
      <c r="I419" s="60"/>
      <c r="J419" s="61"/>
      <c r="K419" s="61"/>
      <c r="L419" s="62"/>
      <c r="M419" s="30"/>
      <c r="N419" s="63"/>
      <c r="P419" s="65"/>
    </row>
    <row r="420" spans="2:16" s="3" customFormat="1" x14ac:dyDescent="0.25">
      <c r="B420" s="4"/>
      <c r="C420" s="4"/>
      <c r="D420" s="60"/>
      <c r="E420" s="61"/>
      <c r="F420" s="61"/>
      <c r="G420" s="61"/>
      <c r="H420" s="60"/>
      <c r="I420" s="60"/>
      <c r="J420" s="61"/>
      <c r="K420" s="61"/>
      <c r="L420" s="62"/>
      <c r="M420" s="30"/>
      <c r="N420" s="63"/>
      <c r="P420" s="65"/>
    </row>
    <row r="421" spans="2:16" s="3" customFormat="1" x14ac:dyDescent="0.25">
      <c r="B421" s="4"/>
      <c r="C421" s="4"/>
      <c r="D421" s="60"/>
      <c r="E421" s="61"/>
      <c r="F421" s="61"/>
      <c r="G421" s="61"/>
      <c r="H421" s="60"/>
      <c r="I421" s="60"/>
      <c r="J421" s="61"/>
      <c r="K421" s="61"/>
      <c r="L421" s="62"/>
      <c r="M421" s="30"/>
      <c r="N421" s="63"/>
      <c r="P421" s="65"/>
    </row>
    <row r="422" spans="2:16" s="3" customFormat="1" x14ac:dyDescent="0.25">
      <c r="B422" s="4"/>
      <c r="C422" s="4"/>
      <c r="D422" s="60"/>
      <c r="E422" s="61"/>
      <c r="F422" s="61"/>
      <c r="G422" s="61"/>
      <c r="H422" s="60"/>
      <c r="I422" s="60"/>
      <c r="J422" s="61"/>
      <c r="K422" s="61"/>
      <c r="L422" s="62"/>
      <c r="M422" s="30"/>
      <c r="N422" s="63"/>
      <c r="P422" s="65"/>
    </row>
    <row r="423" spans="2:16" s="3" customFormat="1" x14ac:dyDescent="0.25">
      <c r="B423" s="4"/>
      <c r="C423" s="4"/>
      <c r="D423" s="60"/>
      <c r="E423" s="61"/>
      <c r="F423" s="61"/>
      <c r="G423" s="61"/>
      <c r="H423" s="60"/>
      <c r="I423" s="60"/>
      <c r="J423" s="61"/>
      <c r="K423" s="61"/>
      <c r="L423" s="62"/>
      <c r="M423" s="30"/>
      <c r="N423" s="63"/>
      <c r="P423" s="65"/>
    </row>
    <row r="424" spans="2:16" s="3" customFormat="1" x14ac:dyDescent="0.25">
      <c r="B424" s="4"/>
      <c r="C424" s="4"/>
      <c r="D424" s="60"/>
      <c r="E424" s="61"/>
      <c r="F424" s="61"/>
      <c r="G424" s="61"/>
      <c r="H424" s="60"/>
      <c r="I424" s="60"/>
      <c r="J424" s="61"/>
      <c r="K424" s="61"/>
      <c r="L424" s="62"/>
      <c r="M424" s="30"/>
      <c r="N424" s="63"/>
      <c r="P424" s="65"/>
    </row>
    <row r="425" spans="2:16" s="3" customFormat="1" x14ac:dyDescent="0.25">
      <c r="B425" s="4"/>
      <c r="C425" s="4"/>
      <c r="D425" s="60"/>
      <c r="E425" s="61"/>
      <c r="F425" s="61"/>
      <c r="G425" s="61"/>
      <c r="H425" s="60"/>
      <c r="I425" s="60"/>
      <c r="J425" s="61"/>
      <c r="K425" s="61"/>
      <c r="L425" s="62"/>
      <c r="M425" s="30"/>
      <c r="N425" s="63"/>
      <c r="P425" s="65"/>
    </row>
    <row r="426" spans="2:16" s="3" customFormat="1" x14ac:dyDescent="0.25">
      <c r="B426" s="4"/>
      <c r="C426" s="4"/>
      <c r="D426" s="60"/>
      <c r="E426" s="61"/>
      <c r="F426" s="61"/>
      <c r="G426" s="61"/>
      <c r="H426" s="60"/>
      <c r="I426" s="60"/>
      <c r="J426" s="61"/>
      <c r="K426" s="61"/>
      <c r="L426" s="62"/>
      <c r="M426" s="30"/>
      <c r="N426" s="63"/>
      <c r="P426" s="65"/>
    </row>
    <row r="427" spans="2:16" s="3" customFormat="1" x14ac:dyDescent="0.25">
      <c r="B427" s="4"/>
      <c r="C427" s="4"/>
      <c r="D427" s="60"/>
      <c r="E427" s="61"/>
      <c r="F427" s="61"/>
      <c r="G427" s="61"/>
      <c r="H427" s="60"/>
      <c r="I427" s="60"/>
      <c r="J427" s="61"/>
      <c r="K427" s="61"/>
      <c r="L427" s="62"/>
      <c r="M427" s="30"/>
      <c r="N427" s="63"/>
      <c r="P427" s="65"/>
    </row>
    <row r="428" spans="2:16" s="3" customFormat="1" x14ac:dyDescent="0.25">
      <c r="B428" s="4"/>
      <c r="C428" s="4"/>
      <c r="D428" s="60"/>
      <c r="E428" s="61"/>
      <c r="F428" s="61"/>
      <c r="G428" s="61"/>
      <c r="H428" s="60"/>
      <c r="I428" s="60"/>
      <c r="J428" s="61"/>
      <c r="K428" s="61"/>
      <c r="L428" s="62"/>
      <c r="M428" s="30"/>
      <c r="N428" s="63"/>
      <c r="P428" s="65"/>
    </row>
    <row r="429" spans="2:16" s="3" customFormat="1" x14ac:dyDescent="0.25">
      <c r="B429" s="4"/>
      <c r="C429" s="4"/>
      <c r="D429" s="60"/>
      <c r="E429" s="61"/>
      <c r="F429" s="61"/>
      <c r="G429" s="61"/>
      <c r="H429" s="60"/>
      <c r="I429" s="60"/>
      <c r="J429" s="61"/>
      <c r="K429" s="61"/>
      <c r="L429" s="62"/>
      <c r="M429" s="30"/>
      <c r="N429" s="63"/>
      <c r="P429" s="65"/>
    </row>
    <row r="430" spans="2:16" s="3" customFormat="1" x14ac:dyDescent="0.25">
      <c r="B430" s="4"/>
      <c r="C430" s="4"/>
      <c r="D430" s="60"/>
      <c r="E430" s="61"/>
      <c r="F430" s="61"/>
      <c r="G430" s="61"/>
      <c r="H430" s="60"/>
      <c r="I430" s="60"/>
      <c r="J430" s="61"/>
      <c r="K430" s="61"/>
      <c r="L430" s="62"/>
      <c r="M430" s="30"/>
      <c r="N430" s="63"/>
      <c r="P430" s="65"/>
    </row>
    <row r="431" spans="2:16" s="3" customFormat="1" x14ac:dyDescent="0.25">
      <c r="B431" s="4"/>
      <c r="C431" s="4"/>
      <c r="D431" s="60"/>
      <c r="E431" s="61"/>
      <c r="F431" s="61"/>
      <c r="G431" s="61"/>
      <c r="H431" s="60"/>
      <c r="I431" s="60"/>
      <c r="J431" s="61"/>
      <c r="K431" s="61"/>
      <c r="L431" s="62"/>
      <c r="M431" s="30"/>
      <c r="N431" s="63"/>
      <c r="P431" s="65"/>
    </row>
    <row r="432" spans="2:16" s="3" customFormat="1" x14ac:dyDescent="0.25">
      <c r="B432" s="4"/>
      <c r="C432" s="4"/>
      <c r="D432" s="60"/>
      <c r="E432" s="61"/>
      <c r="F432" s="61"/>
      <c r="G432" s="61"/>
      <c r="H432" s="60"/>
      <c r="I432" s="60"/>
      <c r="J432" s="61"/>
      <c r="K432" s="61"/>
      <c r="L432" s="62"/>
      <c r="M432" s="30"/>
      <c r="N432" s="63"/>
      <c r="P432" s="65"/>
    </row>
    <row r="433" spans="2:16" s="3" customFormat="1" x14ac:dyDescent="0.25">
      <c r="B433" s="4"/>
      <c r="C433" s="4"/>
      <c r="D433" s="60"/>
      <c r="E433" s="61"/>
      <c r="F433" s="61"/>
      <c r="G433" s="61"/>
      <c r="H433" s="60"/>
      <c r="I433" s="60"/>
      <c r="J433" s="61"/>
      <c r="K433" s="61"/>
      <c r="L433" s="62"/>
      <c r="M433" s="30"/>
      <c r="N433" s="63"/>
      <c r="P433" s="65"/>
    </row>
    <row r="434" spans="2:16" s="3" customFormat="1" x14ac:dyDescent="0.25">
      <c r="B434" s="4"/>
      <c r="C434" s="4"/>
      <c r="D434" s="60"/>
      <c r="E434" s="61"/>
      <c r="F434" s="61"/>
      <c r="G434" s="61"/>
      <c r="H434" s="60"/>
      <c r="I434" s="60"/>
      <c r="J434" s="61"/>
      <c r="K434" s="61"/>
      <c r="L434" s="62"/>
      <c r="M434" s="30"/>
      <c r="N434" s="63"/>
      <c r="P434" s="65"/>
    </row>
    <row r="435" spans="2:16" s="3" customFormat="1" x14ac:dyDescent="0.25">
      <c r="B435" s="4"/>
      <c r="C435" s="4"/>
      <c r="D435" s="60"/>
      <c r="E435" s="61"/>
      <c r="F435" s="61"/>
      <c r="G435" s="61"/>
      <c r="H435" s="60"/>
      <c r="I435" s="60"/>
      <c r="J435" s="61"/>
      <c r="K435" s="61"/>
      <c r="L435" s="62"/>
      <c r="M435" s="30"/>
      <c r="N435" s="63"/>
      <c r="P435" s="65"/>
    </row>
    <row r="436" spans="2:16" s="3" customFormat="1" x14ac:dyDescent="0.25">
      <c r="B436" s="4"/>
      <c r="C436" s="4"/>
      <c r="D436" s="60"/>
      <c r="E436" s="61"/>
      <c r="F436" s="61"/>
      <c r="G436" s="61"/>
      <c r="H436" s="60"/>
      <c r="I436" s="60"/>
      <c r="J436" s="61"/>
      <c r="K436" s="61"/>
      <c r="L436" s="62"/>
      <c r="M436" s="30"/>
      <c r="N436" s="63"/>
      <c r="P436" s="65"/>
    </row>
    <row r="437" spans="2:16" s="3" customFormat="1" x14ac:dyDescent="0.25">
      <c r="B437" s="4"/>
      <c r="C437" s="4"/>
      <c r="D437" s="60"/>
      <c r="E437" s="61"/>
      <c r="F437" s="61"/>
      <c r="G437" s="61"/>
      <c r="H437" s="60"/>
      <c r="I437" s="60"/>
      <c r="J437" s="61"/>
      <c r="K437" s="61"/>
      <c r="L437" s="62"/>
      <c r="M437" s="30"/>
      <c r="N437" s="63"/>
      <c r="P437" s="65"/>
    </row>
    <row r="438" spans="2:16" s="3" customFormat="1" x14ac:dyDescent="0.25">
      <c r="B438" s="4"/>
      <c r="C438" s="4"/>
      <c r="D438" s="60"/>
      <c r="E438" s="61"/>
      <c r="F438" s="61"/>
      <c r="G438" s="61"/>
      <c r="H438" s="60"/>
      <c r="I438" s="60"/>
      <c r="J438" s="61"/>
      <c r="K438" s="61"/>
      <c r="L438" s="62"/>
      <c r="M438" s="30"/>
      <c r="N438" s="63"/>
      <c r="P438" s="65"/>
    </row>
    <row r="439" spans="2:16" s="3" customFormat="1" x14ac:dyDescent="0.25">
      <c r="B439" s="4"/>
      <c r="C439" s="4"/>
      <c r="D439" s="60"/>
      <c r="E439" s="61"/>
      <c r="F439" s="61"/>
      <c r="G439" s="61"/>
      <c r="H439" s="60"/>
      <c r="I439" s="60"/>
      <c r="J439" s="61"/>
      <c r="K439" s="61"/>
      <c r="L439" s="62"/>
      <c r="M439" s="30"/>
      <c r="N439" s="63"/>
      <c r="P439" s="65"/>
    </row>
    <row r="440" spans="2:16" s="3" customFormat="1" x14ac:dyDescent="0.25">
      <c r="B440" s="4"/>
      <c r="C440" s="4"/>
      <c r="D440" s="60"/>
      <c r="E440" s="61"/>
      <c r="F440" s="61"/>
      <c r="G440" s="61"/>
      <c r="H440" s="60"/>
      <c r="I440" s="60"/>
      <c r="J440" s="61"/>
      <c r="K440" s="61"/>
      <c r="L440" s="62"/>
      <c r="M440" s="30"/>
      <c r="N440" s="63"/>
      <c r="O440" s="64"/>
      <c r="P440" s="65"/>
    </row>
    <row r="441" spans="2:16" s="3" customFormat="1" x14ac:dyDescent="0.25">
      <c r="B441" s="4"/>
      <c r="C441" s="4"/>
      <c r="D441" s="60"/>
      <c r="E441" s="61"/>
      <c r="F441" s="61"/>
      <c r="G441" s="61"/>
      <c r="H441" s="60"/>
      <c r="I441" s="60"/>
      <c r="J441" s="61"/>
      <c r="K441" s="61"/>
      <c r="L441" s="62"/>
      <c r="M441" s="30"/>
      <c r="N441" s="63"/>
      <c r="O441" s="65"/>
      <c r="P441" s="65"/>
    </row>
  </sheetData>
  <sheetProtection sheet="1" selectLockedCells="1"/>
  <protectedRanges>
    <protectedRange sqref="C4 D3:D4 F3:G4" name="Range1"/>
  </protectedRanges>
  <mergeCells count="333">
    <mergeCell ref="N85:P85"/>
    <mergeCell ref="N86:P86"/>
    <mergeCell ref="N76:P76"/>
    <mergeCell ref="N77:P77"/>
    <mergeCell ref="N78:P78"/>
    <mergeCell ref="N79:P79"/>
    <mergeCell ref="N80:P80"/>
    <mergeCell ref="N81:P81"/>
    <mergeCell ref="N82:P82"/>
    <mergeCell ref="N83:P83"/>
    <mergeCell ref="N84:P84"/>
    <mergeCell ref="N67:P67"/>
    <mergeCell ref="N68:P68"/>
    <mergeCell ref="N69:P69"/>
    <mergeCell ref="N70:P70"/>
    <mergeCell ref="N71:P71"/>
    <mergeCell ref="N72:P72"/>
    <mergeCell ref="N73:P73"/>
    <mergeCell ref="N74:P74"/>
    <mergeCell ref="N75:P75"/>
    <mergeCell ref="N58:P58"/>
    <mergeCell ref="N59:P59"/>
    <mergeCell ref="N60:P60"/>
    <mergeCell ref="N61:P61"/>
    <mergeCell ref="N62:P62"/>
    <mergeCell ref="N63:P63"/>
    <mergeCell ref="N64:P64"/>
    <mergeCell ref="N65:P65"/>
    <mergeCell ref="N66:P66"/>
    <mergeCell ref="N49:P49"/>
    <mergeCell ref="N50:P50"/>
    <mergeCell ref="N51:P51"/>
    <mergeCell ref="N52:P52"/>
    <mergeCell ref="N53:P53"/>
    <mergeCell ref="N54:P54"/>
    <mergeCell ref="N55:P55"/>
    <mergeCell ref="N56:P56"/>
    <mergeCell ref="N57:P57"/>
    <mergeCell ref="N36:P36"/>
    <mergeCell ref="N37:P37"/>
    <mergeCell ref="N38:P38"/>
    <mergeCell ref="N39:P39"/>
    <mergeCell ref="N40:P40"/>
    <mergeCell ref="N43:P43"/>
    <mergeCell ref="N44:P44"/>
    <mergeCell ref="N45:P45"/>
    <mergeCell ref="N48:P48"/>
    <mergeCell ref="N25:P25"/>
    <mergeCell ref="N26:P26"/>
    <mergeCell ref="N27:P27"/>
    <mergeCell ref="N28:P28"/>
    <mergeCell ref="N29:P29"/>
    <mergeCell ref="N30:P30"/>
    <mergeCell ref="N32:P32"/>
    <mergeCell ref="N33:P33"/>
    <mergeCell ref="N34:P34"/>
    <mergeCell ref="N12:P13"/>
    <mergeCell ref="N14:P14"/>
    <mergeCell ref="N17:P17"/>
    <mergeCell ref="N18:P18"/>
    <mergeCell ref="N19:P19"/>
    <mergeCell ref="N20:P20"/>
    <mergeCell ref="N23:P23"/>
    <mergeCell ref="N24:P24"/>
    <mergeCell ref="E6:P6"/>
    <mergeCell ref="E10:P10"/>
    <mergeCell ref="J7:P7"/>
    <mergeCell ref="E7:I7"/>
    <mergeCell ref="K8:P9"/>
    <mergeCell ref="E8:J9"/>
    <mergeCell ref="Q5:U5"/>
    <mergeCell ref="M2:N2"/>
    <mergeCell ref="H2:I2"/>
    <mergeCell ref="J2:K2"/>
    <mergeCell ref="D12:G12"/>
    <mergeCell ref="J13:K13"/>
    <mergeCell ref="J14:K14"/>
    <mergeCell ref="D13:E13"/>
    <mergeCell ref="H12:K12"/>
    <mergeCell ref="F14:G14"/>
    <mergeCell ref="F13:G13"/>
    <mergeCell ref="H3:I4"/>
    <mergeCell ref="J3:K4"/>
    <mergeCell ref="L3:L4"/>
    <mergeCell ref="M3:N4"/>
    <mergeCell ref="O3:O4"/>
    <mergeCell ref="F2:G2"/>
    <mergeCell ref="D92:G92"/>
    <mergeCell ref="D93:E93"/>
    <mergeCell ref="F93:G93"/>
    <mergeCell ref="B89:O89"/>
    <mergeCell ref="B88:O88"/>
    <mergeCell ref="H83:I83"/>
    <mergeCell ref="H82:I82"/>
    <mergeCell ref="H81:I81"/>
    <mergeCell ref="B6:C6"/>
    <mergeCell ref="B7:C8"/>
    <mergeCell ref="B18:C18"/>
    <mergeCell ref="B20:C20"/>
    <mergeCell ref="B19:C19"/>
    <mergeCell ref="B21:C21"/>
    <mergeCell ref="F19:G19"/>
    <mergeCell ref="F20:G20"/>
    <mergeCell ref="H14:I14"/>
    <mergeCell ref="H17:I17"/>
    <mergeCell ref="H18:I18"/>
    <mergeCell ref="H19:I19"/>
    <mergeCell ref="H20:I20"/>
    <mergeCell ref="D21:E21"/>
    <mergeCell ref="D19:E19"/>
    <mergeCell ref="D20:E20"/>
    <mergeCell ref="D14:E14"/>
    <mergeCell ref="F18:G18"/>
    <mergeCell ref="B9:B10"/>
    <mergeCell ref="C9:C10"/>
    <mergeCell ref="J26:K26"/>
    <mergeCell ref="J27:K27"/>
    <mergeCell ref="D24:E24"/>
    <mergeCell ref="J18:K18"/>
    <mergeCell ref="D17:E17"/>
    <mergeCell ref="F17:G17"/>
    <mergeCell ref="J17:K17"/>
    <mergeCell ref="B12:C13"/>
    <mergeCell ref="B17:C17"/>
    <mergeCell ref="B23:C23"/>
    <mergeCell ref="B24:C24"/>
    <mergeCell ref="B25:C25"/>
    <mergeCell ref="B26:C26"/>
    <mergeCell ref="B27:C27"/>
    <mergeCell ref="J19:K19"/>
    <mergeCell ref="J20:K20"/>
    <mergeCell ref="J21:K21"/>
    <mergeCell ref="H21:I21"/>
    <mergeCell ref="F21:G21"/>
    <mergeCell ref="D18:E18"/>
    <mergeCell ref="H13:I13"/>
    <mergeCell ref="J24:K24"/>
    <mergeCell ref="J25:K25"/>
    <mergeCell ref="B30:C30"/>
    <mergeCell ref="B31:C31"/>
    <mergeCell ref="D25:E25"/>
    <mergeCell ref="D26:E26"/>
    <mergeCell ref="H24:I24"/>
    <mergeCell ref="H25:I25"/>
    <mergeCell ref="H26:I26"/>
    <mergeCell ref="H27:I27"/>
    <mergeCell ref="H29:I29"/>
    <mergeCell ref="H30:I30"/>
    <mergeCell ref="H31:I31"/>
    <mergeCell ref="F24:G24"/>
    <mergeCell ref="F25:G25"/>
    <mergeCell ref="F26:G26"/>
    <mergeCell ref="F27:G27"/>
    <mergeCell ref="B29:C29"/>
    <mergeCell ref="F33:G33"/>
    <mergeCell ref="F34:G34"/>
    <mergeCell ref="H33:I33"/>
    <mergeCell ref="H34:I34"/>
    <mergeCell ref="J33:K33"/>
    <mergeCell ref="J34:K34"/>
    <mergeCell ref="D27:E27"/>
    <mergeCell ref="D29:E29"/>
    <mergeCell ref="D30:E30"/>
    <mergeCell ref="D33:E33"/>
    <mergeCell ref="D34:E34"/>
    <mergeCell ref="J30:K30"/>
    <mergeCell ref="J31:K31"/>
    <mergeCell ref="D31:E31"/>
    <mergeCell ref="J29:K29"/>
    <mergeCell ref="F29:G29"/>
    <mergeCell ref="F30:G30"/>
    <mergeCell ref="F31:G31"/>
    <mergeCell ref="F28:G28"/>
    <mergeCell ref="J28:K28"/>
    <mergeCell ref="H28:I28"/>
    <mergeCell ref="F37:G37"/>
    <mergeCell ref="F38:G38"/>
    <mergeCell ref="F39:G39"/>
    <mergeCell ref="F40:G40"/>
    <mergeCell ref="F41:G41"/>
    <mergeCell ref="D41:E41"/>
    <mergeCell ref="D40:E40"/>
    <mergeCell ref="D39:E39"/>
    <mergeCell ref="D38:E38"/>
    <mergeCell ref="D37:E37"/>
    <mergeCell ref="J37:K37"/>
    <mergeCell ref="J38:K38"/>
    <mergeCell ref="J39:K39"/>
    <mergeCell ref="J40:K40"/>
    <mergeCell ref="J41:K41"/>
    <mergeCell ref="H37:I37"/>
    <mergeCell ref="H38:I38"/>
    <mergeCell ref="H39:I39"/>
    <mergeCell ref="H40:I40"/>
    <mergeCell ref="H41:I41"/>
    <mergeCell ref="F46:G46"/>
    <mergeCell ref="F45:G45"/>
    <mergeCell ref="F44:G44"/>
    <mergeCell ref="D45:E45"/>
    <mergeCell ref="D44:E44"/>
    <mergeCell ref="D46:E46"/>
    <mergeCell ref="J44:K44"/>
    <mergeCell ref="J45:K45"/>
    <mergeCell ref="J46:K46"/>
    <mergeCell ref="H44:I44"/>
    <mergeCell ref="H45:I45"/>
    <mergeCell ref="H46:I46"/>
    <mergeCell ref="H50:I50"/>
    <mergeCell ref="H51:I51"/>
    <mergeCell ref="J50:K50"/>
    <mergeCell ref="J51:K51"/>
    <mergeCell ref="D54:E54"/>
    <mergeCell ref="H54:I54"/>
    <mergeCell ref="D49:E49"/>
    <mergeCell ref="D50:E50"/>
    <mergeCell ref="D51:E51"/>
    <mergeCell ref="F49:G49"/>
    <mergeCell ref="F50:G50"/>
    <mergeCell ref="F51:G51"/>
    <mergeCell ref="J49:K49"/>
    <mergeCell ref="H49:I49"/>
    <mergeCell ref="D55:E55"/>
    <mergeCell ref="D56:E56"/>
    <mergeCell ref="D57:E57"/>
    <mergeCell ref="D58:E58"/>
    <mergeCell ref="F54:G54"/>
    <mergeCell ref="F55:G55"/>
    <mergeCell ref="F56:G56"/>
    <mergeCell ref="F57:G57"/>
    <mergeCell ref="F58:G58"/>
    <mergeCell ref="H55:I55"/>
    <mergeCell ref="H56:I56"/>
    <mergeCell ref="H57:I57"/>
    <mergeCell ref="H58:I58"/>
    <mergeCell ref="J54:K54"/>
    <mergeCell ref="J55:K55"/>
    <mergeCell ref="J56:K56"/>
    <mergeCell ref="J57:K57"/>
    <mergeCell ref="J58:K58"/>
    <mergeCell ref="F61:G61"/>
    <mergeCell ref="F62:G62"/>
    <mergeCell ref="F63:G63"/>
    <mergeCell ref="F64:G64"/>
    <mergeCell ref="F65:G65"/>
    <mergeCell ref="D61:E61"/>
    <mergeCell ref="D62:E62"/>
    <mergeCell ref="D63:E63"/>
    <mergeCell ref="D64:E64"/>
    <mergeCell ref="D65:E65"/>
    <mergeCell ref="J61:K61"/>
    <mergeCell ref="J62:K62"/>
    <mergeCell ref="J63:K63"/>
    <mergeCell ref="J64:K64"/>
    <mergeCell ref="J65:K65"/>
    <mergeCell ref="H61:I61"/>
    <mergeCell ref="H62:I62"/>
    <mergeCell ref="H63:I63"/>
    <mergeCell ref="H64:I64"/>
    <mergeCell ref="H65:I65"/>
    <mergeCell ref="H68:I68"/>
    <mergeCell ref="H69:I69"/>
    <mergeCell ref="H70:I70"/>
    <mergeCell ref="H71:I71"/>
    <mergeCell ref="J68:K68"/>
    <mergeCell ref="J69:K69"/>
    <mergeCell ref="J70:K70"/>
    <mergeCell ref="J71:K71"/>
    <mergeCell ref="D68:E68"/>
    <mergeCell ref="D69:E69"/>
    <mergeCell ref="D70:E70"/>
    <mergeCell ref="D71:E71"/>
    <mergeCell ref="F68:G68"/>
    <mergeCell ref="F69:G69"/>
    <mergeCell ref="F70:G70"/>
    <mergeCell ref="F71:G71"/>
    <mergeCell ref="F74:G74"/>
    <mergeCell ref="F75:G75"/>
    <mergeCell ref="F76:G76"/>
    <mergeCell ref="F77:G77"/>
    <mergeCell ref="D74:E74"/>
    <mergeCell ref="D75:E75"/>
    <mergeCell ref="D76:E76"/>
    <mergeCell ref="D77:E77"/>
    <mergeCell ref="J74:K74"/>
    <mergeCell ref="J75:K75"/>
    <mergeCell ref="J76:K76"/>
    <mergeCell ref="J77:K77"/>
    <mergeCell ref="H74:I74"/>
    <mergeCell ref="H75:I75"/>
    <mergeCell ref="H76:I76"/>
    <mergeCell ref="H77:I77"/>
    <mergeCell ref="B125:C125"/>
    <mergeCell ref="B126:C126"/>
    <mergeCell ref="B127:C127"/>
    <mergeCell ref="H80:I80"/>
    <mergeCell ref="H79:I79"/>
    <mergeCell ref="J84:K84"/>
    <mergeCell ref="J85:K85"/>
    <mergeCell ref="J86:K86"/>
    <mergeCell ref="J87:K87"/>
    <mergeCell ref="H87:I87"/>
    <mergeCell ref="H86:I86"/>
    <mergeCell ref="H85:I85"/>
    <mergeCell ref="H84:I84"/>
    <mergeCell ref="J79:K79"/>
    <mergeCell ref="J80:K80"/>
    <mergeCell ref="J81:K81"/>
    <mergeCell ref="J82:K82"/>
    <mergeCell ref="J83:K83"/>
    <mergeCell ref="P3:P4"/>
    <mergeCell ref="F3:G4"/>
    <mergeCell ref="C2:E3"/>
    <mergeCell ref="C4:E4"/>
    <mergeCell ref="B180:G180"/>
    <mergeCell ref="B181:G181"/>
    <mergeCell ref="F84:G84"/>
    <mergeCell ref="F85:G85"/>
    <mergeCell ref="F86:G86"/>
    <mergeCell ref="F87:G87"/>
    <mergeCell ref="D79:E79"/>
    <mergeCell ref="D80:E80"/>
    <mergeCell ref="D81:E81"/>
    <mergeCell ref="D82:E82"/>
    <mergeCell ref="D83:E83"/>
    <mergeCell ref="D84:E84"/>
    <mergeCell ref="D85:E85"/>
    <mergeCell ref="D86:E86"/>
    <mergeCell ref="D87:E87"/>
    <mergeCell ref="F79:G79"/>
    <mergeCell ref="F80:G80"/>
    <mergeCell ref="F81:G81"/>
    <mergeCell ref="F82:G82"/>
    <mergeCell ref="F83:G83"/>
  </mergeCells>
  <pageMargins left="0.25" right="0.25" top="0.75" bottom="0.75" header="0.3" footer="0.3"/>
  <pageSetup scale="51" orientation="portrait" r:id="rId1"/>
  <ignoredErrors>
    <ignoredError sqref="I85 I76 I17 H21:I23 I18 F21 F31 H35:I36 H31 F41:I43 H65:I67 F65:G71 F87 I19 I20 I30 I24 I25 I26 I27 I29 I33 I34 I40 I37 I38 I39 F46:I48 F44:G44 I44 F45:G45 I45 F51:I53 F49:G49 I49 F50:G50 I50 F58:I58 F54:G54 I54 F55:G55 I55 F56:G56 I56 F57:G57 I57 I61 I62 I63 I64 H71:I71 I68 I69 I70 I74 I75 I79 I80 I81 I82 I83 I84" formula="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IV696"/>
  <sheetViews>
    <sheetView zoomScale="80" zoomScaleNormal="80" workbookViewId="0">
      <pane ySplit="1" topLeftCell="A635" activePane="bottomLeft" state="frozen"/>
      <selection activeCell="FG1" sqref="FG1"/>
      <selection pane="bottomLeft" activeCell="H661" sqref="H661"/>
    </sheetView>
  </sheetViews>
  <sheetFormatPr defaultColWidth="8.85546875" defaultRowHeight="15" x14ac:dyDescent="0.25"/>
  <cols>
    <col min="1" max="1" width="14" customWidth="1"/>
    <col min="2" max="150" width="8.85546875" customWidth="1"/>
    <col min="151" max="151" width="9" customWidth="1"/>
    <col min="152" max="152" width="8.85546875" customWidth="1"/>
  </cols>
  <sheetData>
    <row r="1" spans="1:156" x14ac:dyDescent="0.25">
      <c r="A1" t="s">
        <v>0</v>
      </c>
      <c r="B1" t="s">
        <v>395</v>
      </c>
      <c r="C1" t="s">
        <v>396</v>
      </c>
      <c r="D1" t="s">
        <v>126</v>
      </c>
      <c r="E1" t="s">
        <v>235</v>
      </c>
      <c r="F1" t="s">
        <v>397</v>
      </c>
      <c r="G1" t="s">
        <v>398</v>
      </c>
      <c r="H1" t="s">
        <v>1</v>
      </c>
      <c r="I1" t="s">
        <v>2</v>
      </c>
      <c r="J1" t="s">
        <v>79</v>
      </c>
      <c r="K1" t="s">
        <v>80</v>
      </c>
      <c r="L1" t="s">
        <v>77</v>
      </c>
      <c r="M1" t="s">
        <v>78</v>
      </c>
      <c r="N1" t="s">
        <v>81</v>
      </c>
      <c r="O1" t="s">
        <v>82</v>
      </c>
      <c r="P1" t="s">
        <v>83</v>
      </c>
      <c r="Q1" t="s">
        <v>84</v>
      </c>
      <c r="R1" t="s">
        <v>27</v>
      </c>
      <c r="S1" t="s">
        <v>28</v>
      </c>
      <c r="T1" t="s">
        <v>29</v>
      </c>
      <c r="U1" t="s">
        <v>30</v>
      </c>
      <c r="V1" t="s">
        <v>31</v>
      </c>
      <c r="W1" t="s">
        <v>32</v>
      </c>
      <c r="X1" t="s">
        <v>33</v>
      </c>
      <c r="Y1" t="s">
        <v>34</v>
      </c>
      <c r="Z1" t="s">
        <v>35</v>
      </c>
      <c r="AA1" t="s">
        <v>36</v>
      </c>
      <c r="AB1" t="s">
        <v>37</v>
      </c>
      <c r="AC1" t="s">
        <v>38</v>
      </c>
      <c r="AD1" t="s">
        <v>39</v>
      </c>
      <c r="AE1" t="s">
        <v>40</v>
      </c>
      <c r="AF1" t="s">
        <v>41</v>
      </c>
      <c r="AG1" t="s">
        <v>42</v>
      </c>
      <c r="AH1" t="s">
        <v>47</v>
      </c>
      <c r="AI1" t="s">
        <v>48</v>
      </c>
      <c r="AJ1" t="s">
        <v>49</v>
      </c>
      <c r="AK1" t="s">
        <v>50</v>
      </c>
      <c r="AL1" t="s">
        <v>51</v>
      </c>
      <c r="AM1" t="s">
        <v>52</v>
      </c>
      <c r="AN1" t="s">
        <v>53</v>
      </c>
      <c r="AO1" t="s">
        <v>54</v>
      </c>
      <c r="AP1" t="s">
        <v>23</v>
      </c>
      <c r="AQ1" t="s">
        <v>24</v>
      </c>
      <c r="AR1" t="s">
        <v>25</v>
      </c>
      <c r="AS1" t="s">
        <v>26</v>
      </c>
      <c r="AT1" t="s">
        <v>43</v>
      </c>
      <c r="AU1" t="s">
        <v>44</v>
      </c>
      <c r="AV1" t="s">
        <v>45</v>
      </c>
      <c r="AW1" t="s">
        <v>46</v>
      </c>
      <c r="AX1" t="s">
        <v>55</v>
      </c>
      <c r="AY1" t="s">
        <v>56</v>
      </c>
      <c r="AZ1" t="s">
        <v>57</v>
      </c>
      <c r="BA1" t="s">
        <v>58</v>
      </c>
      <c r="BB1" t="s">
        <v>59</v>
      </c>
      <c r="BC1" t="s">
        <v>60</v>
      </c>
      <c r="BD1" t="s">
        <v>61</v>
      </c>
      <c r="BE1" t="s">
        <v>62</v>
      </c>
      <c r="BF1" t="s">
        <v>69</v>
      </c>
      <c r="BG1" t="s">
        <v>70</v>
      </c>
      <c r="BH1" t="s">
        <v>63</v>
      </c>
      <c r="BI1" t="s">
        <v>64</v>
      </c>
      <c r="BJ1" t="s">
        <v>65</v>
      </c>
      <c r="BK1" t="s">
        <v>66</v>
      </c>
      <c r="BL1" t="s">
        <v>67</v>
      </c>
      <c r="BM1" t="s">
        <v>68</v>
      </c>
      <c r="BN1" t="s">
        <v>71</v>
      </c>
      <c r="BO1" t="s">
        <v>72</v>
      </c>
      <c r="BP1" t="s">
        <v>73</v>
      </c>
      <c r="BQ1" t="s">
        <v>74</v>
      </c>
      <c r="BR1" t="s">
        <v>75</v>
      </c>
      <c r="BS1" t="s">
        <v>76</v>
      </c>
      <c r="BT1" t="s">
        <v>3</v>
      </c>
      <c r="BU1" t="s">
        <v>4</v>
      </c>
      <c r="BV1" t="s">
        <v>5</v>
      </c>
      <c r="BW1" t="s">
        <v>6</v>
      </c>
      <c r="BX1" t="s">
        <v>7</v>
      </c>
      <c r="BY1" t="s">
        <v>8</v>
      </c>
      <c r="BZ1" t="s">
        <v>9</v>
      </c>
      <c r="CA1" t="s">
        <v>10</v>
      </c>
      <c r="CB1" t="s">
        <v>11</v>
      </c>
      <c r="CC1" t="s">
        <v>12</v>
      </c>
      <c r="CD1" t="s">
        <v>13</v>
      </c>
      <c r="CE1" t="s">
        <v>14</v>
      </c>
      <c r="CF1" t="s">
        <v>15</v>
      </c>
      <c r="CG1" t="s">
        <v>16</v>
      </c>
      <c r="CH1" t="s">
        <v>17</v>
      </c>
      <c r="CI1" t="s">
        <v>18</v>
      </c>
      <c r="CJ1" t="s">
        <v>19</v>
      </c>
      <c r="CK1" t="s">
        <v>20</v>
      </c>
      <c r="CL1" t="s">
        <v>21</v>
      </c>
      <c r="CM1" t="s">
        <v>22</v>
      </c>
      <c r="CN1" t="s">
        <v>7</v>
      </c>
      <c r="CO1" t="s">
        <v>8</v>
      </c>
      <c r="CP1" t="s">
        <v>85</v>
      </c>
      <c r="CQ1" t="s">
        <v>86</v>
      </c>
      <c r="CR1" t="s">
        <v>87</v>
      </c>
      <c r="CS1" t="s">
        <v>88</v>
      </c>
      <c r="CT1" t="s">
        <v>89</v>
      </c>
      <c r="CU1" t="s">
        <v>90</v>
      </c>
      <c r="CV1" t="s">
        <v>91</v>
      </c>
      <c r="CW1" t="s">
        <v>399</v>
      </c>
      <c r="CX1" t="s">
        <v>400</v>
      </c>
      <c r="CY1" t="s">
        <v>401</v>
      </c>
      <c r="CZ1" t="s">
        <v>402</v>
      </c>
      <c r="DA1" t="s">
        <v>403</v>
      </c>
      <c r="DB1" t="s">
        <v>404</v>
      </c>
      <c r="DC1" t="s">
        <v>405</v>
      </c>
      <c r="DD1" t="s">
        <v>406</v>
      </c>
      <c r="DE1" t="s">
        <v>92</v>
      </c>
      <c r="DF1" t="s">
        <v>93</v>
      </c>
      <c r="DG1" t="s">
        <v>94</v>
      </c>
      <c r="DH1" t="s">
        <v>95</v>
      </c>
      <c r="DI1" t="s">
        <v>96</v>
      </c>
      <c r="DJ1" t="s">
        <v>97</v>
      </c>
      <c r="DK1" t="s">
        <v>98</v>
      </c>
      <c r="DL1" t="s">
        <v>99</v>
      </c>
      <c r="DM1" t="s">
        <v>100</v>
      </c>
      <c r="DN1" t="s">
        <v>101</v>
      </c>
      <c r="DO1" t="s">
        <v>102</v>
      </c>
      <c r="DP1" t="s">
        <v>103</v>
      </c>
      <c r="DQ1" t="s">
        <v>104</v>
      </c>
      <c r="DR1" t="s">
        <v>105</v>
      </c>
      <c r="DS1" t="s">
        <v>106</v>
      </c>
      <c r="DT1" t="s">
        <v>107</v>
      </c>
      <c r="DU1" t="s">
        <v>124</v>
      </c>
      <c r="DV1" t="s">
        <v>108</v>
      </c>
      <c r="DW1" t="s">
        <v>109</v>
      </c>
      <c r="DX1" s="202" t="s">
        <v>421</v>
      </c>
      <c r="DY1" s="202" t="s">
        <v>422</v>
      </c>
      <c r="DZ1" t="s">
        <v>110</v>
      </c>
      <c r="EA1" t="s">
        <v>111</v>
      </c>
      <c r="EB1" t="s">
        <v>407</v>
      </c>
      <c r="EC1" t="s">
        <v>112</v>
      </c>
      <c r="ED1" t="s">
        <v>113</v>
      </c>
      <c r="EE1" t="s">
        <v>408</v>
      </c>
      <c r="EF1" t="s">
        <v>409</v>
      </c>
      <c r="EG1" t="s">
        <v>114</v>
      </c>
      <c r="EH1" t="s">
        <v>115</v>
      </c>
      <c r="EI1" t="s">
        <v>116</v>
      </c>
      <c r="EJ1" t="s">
        <v>117</v>
      </c>
      <c r="EK1" t="s">
        <v>118</v>
      </c>
      <c r="EL1" t="s">
        <v>119</v>
      </c>
      <c r="EM1" t="s">
        <v>120</v>
      </c>
      <c r="EN1" t="s">
        <v>121</v>
      </c>
      <c r="EO1" t="s">
        <v>122</v>
      </c>
      <c r="EP1" t="s">
        <v>123</v>
      </c>
      <c r="EQ1" t="s">
        <v>411</v>
      </c>
      <c r="ER1" t="s">
        <v>410</v>
      </c>
      <c r="ES1" t="s">
        <v>412</v>
      </c>
      <c r="ET1" t="s">
        <v>413</v>
      </c>
      <c r="EU1" t="s">
        <v>414</v>
      </c>
      <c r="EV1" t="s">
        <v>415</v>
      </c>
      <c r="EW1" t="s">
        <v>423</v>
      </c>
      <c r="EX1" t="s">
        <v>124</v>
      </c>
    </row>
    <row r="2" spans="1:156" x14ac:dyDescent="0.25">
      <c r="A2" t="s">
        <v>238</v>
      </c>
      <c r="B2" t="s">
        <v>126</v>
      </c>
      <c r="C2" t="s">
        <v>236</v>
      </c>
      <c r="D2" t="s">
        <v>238</v>
      </c>
      <c r="E2" t="s">
        <v>325</v>
      </c>
      <c r="F2" t="s">
        <v>236</v>
      </c>
      <c r="G2" t="s">
        <v>236</v>
      </c>
      <c r="H2" s="199">
        <v>15678</v>
      </c>
      <c r="I2" s="199">
        <v>880</v>
      </c>
      <c r="J2" s="199">
        <v>2974</v>
      </c>
      <c r="K2" s="199">
        <v>164</v>
      </c>
      <c r="L2" s="199">
        <v>1931</v>
      </c>
      <c r="M2" s="199">
        <v>123</v>
      </c>
      <c r="N2" s="199">
        <v>7496</v>
      </c>
      <c r="O2" s="199">
        <v>487</v>
      </c>
      <c r="P2" s="199">
        <v>5157</v>
      </c>
      <c r="Q2" s="199">
        <v>225</v>
      </c>
      <c r="R2" s="199">
        <v>14664</v>
      </c>
      <c r="S2" s="199">
        <v>832</v>
      </c>
      <c r="T2" s="199">
        <v>69</v>
      </c>
      <c r="U2" s="199">
        <v>9</v>
      </c>
      <c r="V2" s="199">
        <v>296</v>
      </c>
      <c r="W2" s="199">
        <v>12</v>
      </c>
      <c r="X2" s="199">
        <v>24</v>
      </c>
      <c r="Y2" s="199">
        <v>0</v>
      </c>
      <c r="Z2" s="199">
        <v>117</v>
      </c>
      <c r="AA2" s="199">
        <v>6</v>
      </c>
      <c r="AB2" s="199">
        <v>503</v>
      </c>
      <c r="AC2" s="199">
        <v>21</v>
      </c>
      <c r="AD2" s="199">
        <v>226</v>
      </c>
      <c r="AE2" s="199">
        <v>9</v>
      </c>
      <c r="AF2" s="199">
        <v>14577</v>
      </c>
      <c r="AG2" s="199">
        <v>827</v>
      </c>
      <c r="AH2" s="199">
        <v>15568</v>
      </c>
      <c r="AI2" s="199">
        <v>880</v>
      </c>
      <c r="AJ2" s="199">
        <v>110</v>
      </c>
      <c r="AK2" s="199">
        <v>0</v>
      </c>
      <c r="AL2" s="199">
        <v>64</v>
      </c>
      <c r="AM2" s="199">
        <v>0</v>
      </c>
      <c r="AN2" s="199">
        <v>46</v>
      </c>
      <c r="AO2" s="199">
        <v>0</v>
      </c>
      <c r="AP2" s="199">
        <v>7903</v>
      </c>
      <c r="AQ2" s="199">
        <v>566</v>
      </c>
      <c r="AR2" s="199">
        <v>7775</v>
      </c>
      <c r="AS2" s="199">
        <v>314</v>
      </c>
      <c r="AT2" s="199">
        <v>3237</v>
      </c>
      <c r="AU2" s="199">
        <v>137</v>
      </c>
      <c r="AV2" s="199">
        <v>12441</v>
      </c>
      <c r="AW2" s="199">
        <v>743</v>
      </c>
      <c r="AX2" s="199">
        <v>892</v>
      </c>
      <c r="AY2" s="199">
        <v>104</v>
      </c>
      <c r="AZ2" s="199">
        <v>4470</v>
      </c>
      <c r="BA2" s="199">
        <v>258</v>
      </c>
      <c r="BB2" s="199">
        <v>4529</v>
      </c>
      <c r="BC2" s="199">
        <v>297</v>
      </c>
      <c r="BD2" s="199">
        <v>2248</v>
      </c>
      <c r="BE2" s="199">
        <v>51</v>
      </c>
      <c r="BF2" s="199">
        <v>2070</v>
      </c>
      <c r="BG2" s="199">
        <v>196</v>
      </c>
      <c r="BH2" s="199">
        <v>5633</v>
      </c>
      <c r="BI2" s="199">
        <v>602</v>
      </c>
      <c r="BJ2" s="199">
        <v>5286</v>
      </c>
      <c r="BK2" s="199">
        <v>527</v>
      </c>
      <c r="BL2" s="199">
        <v>347</v>
      </c>
      <c r="BM2" s="199">
        <v>75</v>
      </c>
      <c r="BN2" s="199">
        <v>3554</v>
      </c>
      <c r="BO2" s="199">
        <v>330</v>
      </c>
      <c r="BP2" s="199">
        <v>2352</v>
      </c>
      <c r="BQ2" s="199">
        <v>303</v>
      </c>
      <c r="BR2" s="199">
        <v>1797</v>
      </c>
      <c r="BS2" s="199">
        <v>165</v>
      </c>
      <c r="BT2" s="199">
        <v>2762</v>
      </c>
      <c r="BU2" s="199">
        <v>71</v>
      </c>
      <c r="BV2" s="199">
        <v>7703</v>
      </c>
      <c r="BW2" s="199">
        <v>798</v>
      </c>
      <c r="BX2" s="199">
        <v>5213</v>
      </c>
      <c r="BY2" s="199">
        <v>11</v>
      </c>
      <c r="BZ2" s="199">
        <v>674</v>
      </c>
      <c r="CA2" s="199">
        <v>16</v>
      </c>
      <c r="CB2" s="199">
        <v>2088</v>
      </c>
      <c r="CC2" s="199">
        <v>55</v>
      </c>
      <c r="CD2" s="199">
        <v>777</v>
      </c>
      <c r="CE2" s="199">
        <v>99</v>
      </c>
      <c r="CF2" s="199">
        <v>1026</v>
      </c>
      <c r="CG2" s="199">
        <v>92</v>
      </c>
      <c r="CH2" s="199">
        <v>1358</v>
      </c>
      <c r="CI2" s="199">
        <v>143</v>
      </c>
      <c r="CJ2" s="199">
        <v>1621</v>
      </c>
      <c r="CK2" s="199">
        <v>232</v>
      </c>
      <c r="CL2" s="199">
        <v>2921</v>
      </c>
      <c r="CM2" s="199">
        <v>232</v>
      </c>
      <c r="CN2" s="199">
        <v>5213</v>
      </c>
      <c r="CO2" s="199">
        <v>11</v>
      </c>
      <c r="CP2" s="199">
        <v>880</v>
      </c>
      <c r="CQ2" s="199">
        <v>14798</v>
      </c>
      <c r="CR2" s="199">
        <v>10058</v>
      </c>
      <c r="CS2" s="199">
        <v>8793</v>
      </c>
      <c r="CT2" s="199">
        <v>15020</v>
      </c>
      <c r="CU2" s="199">
        <v>260</v>
      </c>
      <c r="CV2" s="199">
        <v>45</v>
      </c>
      <c r="CW2" s="199">
        <v>65</v>
      </c>
      <c r="CX2" s="199">
        <v>11</v>
      </c>
      <c r="CY2" s="199">
        <v>82</v>
      </c>
      <c r="CZ2" s="199">
        <v>13</v>
      </c>
      <c r="DA2" s="199">
        <v>10</v>
      </c>
      <c r="DB2" s="199">
        <v>7</v>
      </c>
      <c r="DC2" s="199">
        <v>103</v>
      </c>
      <c r="DD2" s="199">
        <v>14</v>
      </c>
      <c r="DE2" s="199">
        <v>228</v>
      </c>
      <c r="DF2" s="199">
        <v>693</v>
      </c>
      <c r="DG2" s="199">
        <v>610</v>
      </c>
      <c r="DH2" s="199">
        <v>117</v>
      </c>
      <c r="DI2" s="199">
        <v>705</v>
      </c>
      <c r="DJ2" s="199">
        <v>273</v>
      </c>
      <c r="DK2" s="199">
        <v>52</v>
      </c>
      <c r="DL2" s="199">
        <v>269</v>
      </c>
      <c r="DM2" s="199">
        <v>394</v>
      </c>
      <c r="DN2" s="199">
        <v>1480</v>
      </c>
      <c r="DO2" s="199">
        <v>664</v>
      </c>
      <c r="DP2" s="199">
        <v>295</v>
      </c>
      <c r="DQ2" s="199">
        <v>344</v>
      </c>
      <c r="DR2" s="199">
        <v>321</v>
      </c>
      <c r="DS2" s="199">
        <v>192</v>
      </c>
      <c r="DT2" s="199">
        <v>520</v>
      </c>
      <c r="DU2" s="199">
        <v>6797</v>
      </c>
      <c r="DV2" s="199">
        <v>3454</v>
      </c>
      <c r="DW2" s="199">
        <v>656</v>
      </c>
      <c r="DX2" s="199">
        <v>407</v>
      </c>
      <c r="DY2" s="199">
        <v>117</v>
      </c>
      <c r="DZ2" s="199">
        <v>1479</v>
      </c>
      <c r="EA2" s="199">
        <v>55</v>
      </c>
      <c r="EB2" s="199">
        <v>1238</v>
      </c>
      <c r="EC2" s="199">
        <v>1457</v>
      </c>
      <c r="ED2" s="199">
        <v>198</v>
      </c>
      <c r="EE2" s="199">
        <v>1055</v>
      </c>
      <c r="EF2" s="199">
        <v>1180</v>
      </c>
      <c r="EG2" s="199">
        <v>14338</v>
      </c>
      <c r="EH2" s="199">
        <v>1403</v>
      </c>
      <c r="EI2" s="199">
        <v>5751</v>
      </c>
      <c r="EJ2" s="199">
        <v>1046</v>
      </c>
      <c r="EK2" s="199">
        <v>80</v>
      </c>
      <c r="EL2" s="199">
        <v>101</v>
      </c>
      <c r="EM2" s="199">
        <v>104</v>
      </c>
      <c r="EN2" s="199">
        <v>116</v>
      </c>
      <c r="EO2" s="199">
        <v>61</v>
      </c>
      <c r="EP2" s="199">
        <v>327</v>
      </c>
      <c r="EQ2" s="199">
        <v>5513</v>
      </c>
      <c r="ER2" s="199">
        <v>6797</v>
      </c>
      <c r="ES2" s="199">
        <v>352</v>
      </c>
      <c r="ET2" s="199">
        <v>2017</v>
      </c>
      <c r="EU2" s="199">
        <v>2598</v>
      </c>
      <c r="EV2" s="199">
        <v>1830</v>
      </c>
      <c r="EW2" s="199">
        <v>6445</v>
      </c>
      <c r="EX2" s="199">
        <v>6797</v>
      </c>
      <c r="EZ2" s="199"/>
    </row>
    <row r="3" spans="1:156" x14ac:dyDescent="0.25">
      <c r="A3" t="s">
        <v>239</v>
      </c>
      <c r="B3" t="s">
        <v>126</v>
      </c>
      <c r="C3" t="s">
        <v>236</v>
      </c>
      <c r="D3" t="s">
        <v>239</v>
      </c>
      <c r="E3" t="s">
        <v>333</v>
      </c>
      <c r="F3" t="s">
        <v>236</v>
      </c>
      <c r="G3" t="s">
        <v>236</v>
      </c>
      <c r="H3" s="199">
        <v>361452</v>
      </c>
      <c r="I3" s="199">
        <v>15678</v>
      </c>
      <c r="J3" s="199">
        <v>36645</v>
      </c>
      <c r="K3" s="199">
        <v>2933</v>
      </c>
      <c r="L3" s="199">
        <v>22852</v>
      </c>
      <c r="M3" s="199">
        <v>2002</v>
      </c>
      <c r="N3" s="199">
        <v>135343</v>
      </c>
      <c r="O3" s="199">
        <v>8712</v>
      </c>
      <c r="P3" s="199">
        <v>188319</v>
      </c>
      <c r="Q3" s="199">
        <v>4011</v>
      </c>
      <c r="R3" s="199">
        <v>286346</v>
      </c>
      <c r="S3" s="199">
        <v>9763</v>
      </c>
      <c r="T3" s="199">
        <v>27998</v>
      </c>
      <c r="U3" s="199">
        <v>1852</v>
      </c>
      <c r="V3" s="199">
        <v>1878</v>
      </c>
      <c r="W3" s="199">
        <v>257</v>
      </c>
      <c r="X3" s="199">
        <v>18993</v>
      </c>
      <c r="Y3" s="199">
        <v>734</v>
      </c>
      <c r="Z3" s="199">
        <v>8299</v>
      </c>
      <c r="AA3" s="199">
        <v>1998</v>
      </c>
      <c r="AB3" s="199">
        <v>17874</v>
      </c>
      <c r="AC3" s="199">
        <v>1047</v>
      </c>
      <c r="AD3" s="199">
        <v>18524</v>
      </c>
      <c r="AE3" s="199">
        <v>2903</v>
      </c>
      <c r="AF3" s="199">
        <v>280534</v>
      </c>
      <c r="AG3" s="199">
        <v>9306</v>
      </c>
      <c r="AH3" s="199">
        <v>327400</v>
      </c>
      <c r="AI3" s="199">
        <v>11722</v>
      </c>
      <c r="AJ3" s="199">
        <v>34052</v>
      </c>
      <c r="AK3" s="199">
        <v>3956</v>
      </c>
      <c r="AL3" s="199">
        <v>22973</v>
      </c>
      <c r="AM3" s="199">
        <v>1410</v>
      </c>
      <c r="AN3" s="199">
        <v>11079</v>
      </c>
      <c r="AO3" s="199">
        <v>2546</v>
      </c>
      <c r="AP3" s="199">
        <v>181612</v>
      </c>
      <c r="AQ3" s="199">
        <v>9198</v>
      </c>
      <c r="AR3" s="199">
        <v>179840</v>
      </c>
      <c r="AS3" s="199">
        <v>6480</v>
      </c>
      <c r="AT3" s="199">
        <v>35412</v>
      </c>
      <c r="AU3" s="199">
        <v>1378</v>
      </c>
      <c r="AV3" s="199">
        <v>326040</v>
      </c>
      <c r="AW3" s="199">
        <v>14300</v>
      </c>
      <c r="AX3" s="199">
        <v>14079</v>
      </c>
      <c r="AY3" s="199">
        <v>2041</v>
      </c>
      <c r="AZ3" s="199">
        <v>65521</v>
      </c>
      <c r="BA3" s="199">
        <v>4386</v>
      </c>
      <c r="BB3" s="199">
        <v>86228</v>
      </c>
      <c r="BC3" s="199">
        <v>3249</v>
      </c>
      <c r="BD3" s="199">
        <v>76563</v>
      </c>
      <c r="BE3" s="199">
        <v>1852</v>
      </c>
      <c r="BF3" s="199">
        <v>31693</v>
      </c>
      <c r="BG3" s="199">
        <v>2895</v>
      </c>
      <c r="BH3" s="199">
        <v>186479</v>
      </c>
      <c r="BI3" s="199">
        <v>10637</v>
      </c>
      <c r="BJ3" s="199">
        <v>179511</v>
      </c>
      <c r="BK3" s="199">
        <v>9159</v>
      </c>
      <c r="BL3" s="199">
        <v>6968</v>
      </c>
      <c r="BM3" s="199">
        <v>1478</v>
      </c>
      <c r="BN3" s="199">
        <v>137340</v>
      </c>
      <c r="BO3" s="199">
        <v>5869</v>
      </c>
      <c r="BP3" s="199">
        <v>53751</v>
      </c>
      <c r="BQ3" s="199">
        <v>5170</v>
      </c>
      <c r="BR3" s="199">
        <v>27081</v>
      </c>
      <c r="BS3" s="199">
        <v>2493</v>
      </c>
      <c r="BT3" s="199">
        <v>90838</v>
      </c>
      <c r="BU3" s="199">
        <v>1944</v>
      </c>
      <c r="BV3" s="199">
        <v>218172</v>
      </c>
      <c r="BW3" s="199">
        <v>13532</v>
      </c>
      <c r="BX3" s="199">
        <v>52442</v>
      </c>
      <c r="BY3" s="199">
        <v>202</v>
      </c>
      <c r="BZ3" s="199">
        <v>25753</v>
      </c>
      <c r="CA3" s="199">
        <v>412</v>
      </c>
      <c r="CB3" s="199">
        <v>65085</v>
      </c>
      <c r="CC3" s="199">
        <v>1532</v>
      </c>
      <c r="CD3" s="199">
        <v>28223</v>
      </c>
      <c r="CE3" s="199">
        <v>2206</v>
      </c>
      <c r="CF3" s="199">
        <v>42466</v>
      </c>
      <c r="CG3" s="199">
        <v>3862</v>
      </c>
      <c r="CH3" s="199">
        <v>49616</v>
      </c>
      <c r="CI3" s="199">
        <v>2961</v>
      </c>
      <c r="CJ3" s="199">
        <v>47287</v>
      </c>
      <c r="CK3" s="199">
        <v>2077</v>
      </c>
      <c r="CL3" s="199">
        <v>50580</v>
      </c>
      <c r="CM3" s="199">
        <v>2426</v>
      </c>
      <c r="CN3" s="199">
        <v>52442</v>
      </c>
      <c r="CO3" s="199">
        <v>202</v>
      </c>
      <c r="CP3" s="199">
        <v>15678</v>
      </c>
      <c r="CQ3" s="199">
        <v>345774</v>
      </c>
      <c r="CR3" s="199">
        <v>277973</v>
      </c>
      <c r="CS3" s="199">
        <v>113883</v>
      </c>
      <c r="CT3" s="199">
        <v>297794</v>
      </c>
      <c r="CU3" s="199">
        <v>44287</v>
      </c>
      <c r="CV3" s="199">
        <v>17356</v>
      </c>
      <c r="CW3" s="199">
        <v>12022</v>
      </c>
      <c r="CX3" s="199">
        <v>5348</v>
      </c>
      <c r="CY3" s="199">
        <v>6557</v>
      </c>
      <c r="CZ3" s="199">
        <v>2414</v>
      </c>
      <c r="DA3" s="199">
        <v>11373</v>
      </c>
      <c r="DB3" s="199">
        <v>4602</v>
      </c>
      <c r="DC3" s="199">
        <v>14335</v>
      </c>
      <c r="DD3" s="199">
        <v>4992</v>
      </c>
      <c r="DE3" s="199">
        <v>1245</v>
      </c>
      <c r="DF3" s="199">
        <v>13773</v>
      </c>
      <c r="DG3" s="199">
        <v>31318</v>
      </c>
      <c r="DH3" s="199">
        <v>5508</v>
      </c>
      <c r="DI3" s="199">
        <v>22890</v>
      </c>
      <c r="DJ3" s="199">
        <v>11453</v>
      </c>
      <c r="DK3" s="199">
        <v>2211</v>
      </c>
      <c r="DL3" s="199">
        <v>13986</v>
      </c>
      <c r="DM3" s="199">
        <v>19781</v>
      </c>
      <c r="DN3" s="199">
        <v>42460</v>
      </c>
      <c r="DO3" s="199">
        <v>13494</v>
      </c>
      <c r="DP3" s="199">
        <v>8821</v>
      </c>
      <c r="DQ3" s="199">
        <v>7424</v>
      </c>
      <c r="DR3" s="199">
        <v>4464</v>
      </c>
      <c r="DS3" s="199">
        <v>4284</v>
      </c>
      <c r="DT3" s="199">
        <v>8630</v>
      </c>
      <c r="DU3" s="199">
        <v>134390</v>
      </c>
      <c r="DV3" s="199">
        <v>73862</v>
      </c>
      <c r="DW3" s="199">
        <v>29911</v>
      </c>
      <c r="DX3" s="199">
        <v>10645</v>
      </c>
      <c r="DY3" s="199">
        <v>3924</v>
      </c>
      <c r="DZ3" s="199">
        <v>21469</v>
      </c>
      <c r="EA3" s="199">
        <v>1654</v>
      </c>
      <c r="EB3" s="199">
        <v>14819</v>
      </c>
      <c r="EC3" s="199">
        <v>28414</v>
      </c>
      <c r="ED3" s="199">
        <v>5903</v>
      </c>
      <c r="EE3" s="199">
        <v>15894</v>
      </c>
      <c r="EF3" s="199">
        <v>44612</v>
      </c>
      <c r="EG3" s="199">
        <v>321888</v>
      </c>
      <c r="EH3" s="199">
        <v>38500</v>
      </c>
      <c r="EI3" s="199">
        <v>107811</v>
      </c>
      <c r="EJ3" s="199">
        <v>26579</v>
      </c>
      <c r="EK3" s="199">
        <v>2853</v>
      </c>
      <c r="EL3" s="199">
        <v>3549</v>
      </c>
      <c r="EM3" s="199">
        <v>3676</v>
      </c>
      <c r="EN3" s="199">
        <v>2863</v>
      </c>
      <c r="EO3" s="199">
        <v>2366</v>
      </c>
      <c r="EP3" s="199">
        <v>10124</v>
      </c>
      <c r="EQ3" s="199">
        <v>124651</v>
      </c>
      <c r="ER3" s="199">
        <v>134390</v>
      </c>
      <c r="ES3" s="199">
        <v>6374</v>
      </c>
      <c r="ET3" s="199">
        <v>34221</v>
      </c>
      <c r="EU3" s="199">
        <v>57884</v>
      </c>
      <c r="EV3" s="199">
        <v>35911</v>
      </c>
      <c r="EW3" s="199">
        <v>128016</v>
      </c>
      <c r="EX3" s="199">
        <v>134390</v>
      </c>
      <c r="EZ3" s="199"/>
    </row>
    <row r="4" spans="1:156" x14ac:dyDescent="0.25">
      <c r="A4" t="s">
        <v>240</v>
      </c>
      <c r="B4" t="s">
        <v>126</v>
      </c>
      <c r="C4" t="s">
        <v>236</v>
      </c>
      <c r="D4" t="s">
        <v>240</v>
      </c>
      <c r="E4" t="s">
        <v>335</v>
      </c>
      <c r="F4" t="s">
        <v>236</v>
      </c>
      <c r="G4" t="s">
        <v>236</v>
      </c>
      <c r="H4" s="199">
        <v>34776</v>
      </c>
      <c r="I4" s="199">
        <v>2240</v>
      </c>
      <c r="J4" s="199">
        <v>6434</v>
      </c>
      <c r="K4" s="199">
        <v>388</v>
      </c>
      <c r="L4" s="199">
        <v>3754</v>
      </c>
      <c r="M4" s="199">
        <v>311</v>
      </c>
      <c r="N4" s="199">
        <v>15353</v>
      </c>
      <c r="O4" s="199">
        <v>1128</v>
      </c>
      <c r="P4" s="199">
        <v>12706</v>
      </c>
      <c r="Q4" s="199">
        <v>724</v>
      </c>
      <c r="R4" s="199">
        <v>30078</v>
      </c>
      <c r="S4" s="199">
        <v>1607</v>
      </c>
      <c r="T4" s="199">
        <v>256</v>
      </c>
      <c r="U4" s="199">
        <v>0</v>
      </c>
      <c r="V4" s="199">
        <v>1791</v>
      </c>
      <c r="W4" s="199">
        <v>289</v>
      </c>
      <c r="X4" s="199">
        <v>241</v>
      </c>
      <c r="Y4" s="199">
        <v>13</v>
      </c>
      <c r="Z4" s="199">
        <v>254</v>
      </c>
      <c r="AA4" s="199">
        <v>10</v>
      </c>
      <c r="AB4" s="199">
        <v>2152</v>
      </c>
      <c r="AC4" s="199">
        <v>319</v>
      </c>
      <c r="AD4" s="199">
        <v>803</v>
      </c>
      <c r="AE4" s="199">
        <v>53</v>
      </c>
      <c r="AF4" s="199">
        <v>29716</v>
      </c>
      <c r="AG4" s="199">
        <v>1587</v>
      </c>
      <c r="AH4" s="199">
        <v>34335</v>
      </c>
      <c r="AI4" s="199">
        <v>2215</v>
      </c>
      <c r="AJ4" s="199">
        <v>441</v>
      </c>
      <c r="AK4" s="199">
        <v>25</v>
      </c>
      <c r="AL4" s="199">
        <v>258</v>
      </c>
      <c r="AM4" s="199">
        <v>9</v>
      </c>
      <c r="AN4" s="199">
        <v>183</v>
      </c>
      <c r="AO4" s="199">
        <v>16</v>
      </c>
      <c r="AP4" s="199">
        <v>17442</v>
      </c>
      <c r="AQ4" s="199">
        <v>1374</v>
      </c>
      <c r="AR4" s="199">
        <v>17334</v>
      </c>
      <c r="AS4" s="199">
        <v>866</v>
      </c>
      <c r="AT4" s="199">
        <v>5108</v>
      </c>
      <c r="AU4" s="199">
        <v>263</v>
      </c>
      <c r="AV4" s="199">
        <v>29668</v>
      </c>
      <c r="AW4" s="199">
        <v>1977</v>
      </c>
      <c r="AX4" s="199">
        <v>1556</v>
      </c>
      <c r="AY4" s="199">
        <v>187</v>
      </c>
      <c r="AZ4" s="199">
        <v>6672</v>
      </c>
      <c r="BA4" s="199">
        <v>575</v>
      </c>
      <c r="BB4" s="199">
        <v>9024</v>
      </c>
      <c r="BC4" s="199">
        <v>650</v>
      </c>
      <c r="BD4" s="199">
        <v>6279</v>
      </c>
      <c r="BE4" s="199">
        <v>129</v>
      </c>
      <c r="BF4" s="199">
        <v>3646</v>
      </c>
      <c r="BG4" s="199">
        <v>317</v>
      </c>
      <c r="BH4" s="199">
        <v>15056</v>
      </c>
      <c r="BI4" s="199">
        <v>1490</v>
      </c>
      <c r="BJ4" s="199">
        <v>14403</v>
      </c>
      <c r="BK4" s="199">
        <v>1411</v>
      </c>
      <c r="BL4" s="199">
        <v>653</v>
      </c>
      <c r="BM4" s="199">
        <v>79</v>
      </c>
      <c r="BN4" s="199">
        <v>10175</v>
      </c>
      <c r="BO4" s="199">
        <v>963</v>
      </c>
      <c r="BP4" s="199">
        <v>5533</v>
      </c>
      <c r="BQ4" s="199">
        <v>618</v>
      </c>
      <c r="BR4" s="199">
        <v>2994</v>
      </c>
      <c r="BS4" s="199">
        <v>226</v>
      </c>
      <c r="BT4" s="199">
        <v>8875</v>
      </c>
      <c r="BU4" s="199">
        <v>415</v>
      </c>
      <c r="BV4" s="199">
        <v>18702</v>
      </c>
      <c r="BW4" s="199">
        <v>1807</v>
      </c>
      <c r="BX4" s="199">
        <v>7199</v>
      </c>
      <c r="BY4" s="199">
        <v>18</v>
      </c>
      <c r="BZ4" s="199">
        <v>2682</v>
      </c>
      <c r="CA4" s="199">
        <v>83</v>
      </c>
      <c r="CB4" s="199">
        <v>6193</v>
      </c>
      <c r="CC4" s="199">
        <v>332</v>
      </c>
      <c r="CD4" s="199">
        <v>2370</v>
      </c>
      <c r="CE4" s="199">
        <v>284</v>
      </c>
      <c r="CF4" s="199">
        <v>3374</v>
      </c>
      <c r="CG4" s="199">
        <v>403</v>
      </c>
      <c r="CH4" s="199">
        <v>4018</v>
      </c>
      <c r="CI4" s="199">
        <v>285</v>
      </c>
      <c r="CJ4" s="199">
        <v>3766</v>
      </c>
      <c r="CK4" s="199">
        <v>461</v>
      </c>
      <c r="CL4" s="199">
        <v>5174</v>
      </c>
      <c r="CM4" s="199">
        <v>374</v>
      </c>
      <c r="CN4" s="199">
        <v>7199</v>
      </c>
      <c r="CO4" s="199">
        <v>18</v>
      </c>
      <c r="CP4" s="199">
        <v>2240</v>
      </c>
      <c r="CQ4" s="199">
        <v>32536</v>
      </c>
      <c r="CR4" s="199">
        <v>22947</v>
      </c>
      <c r="CS4" s="199">
        <v>15821</v>
      </c>
      <c r="CT4" s="199">
        <v>32091</v>
      </c>
      <c r="CU4" s="199">
        <v>995</v>
      </c>
      <c r="CV4" s="199">
        <v>205</v>
      </c>
      <c r="CW4" s="199">
        <v>299</v>
      </c>
      <c r="CX4" s="199">
        <v>91</v>
      </c>
      <c r="CY4" s="199">
        <v>172</v>
      </c>
      <c r="CZ4" s="199">
        <v>57</v>
      </c>
      <c r="DA4" s="199">
        <v>156</v>
      </c>
      <c r="DB4" s="199">
        <v>29</v>
      </c>
      <c r="DC4" s="199">
        <v>368</v>
      </c>
      <c r="DD4" s="199">
        <v>28</v>
      </c>
      <c r="DE4" s="199">
        <v>762</v>
      </c>
      <c r="DF4" s="199">
        <v>1559</v>
      </c>
      <c r="DG4" s="199">
        <v>2033</v>
      </c>
      <c r="DH4" s="199">
        <v>313</v>
      </c>
      <c r="DI4" s="199">
        <v>1893</v>
      </c>
      <c r="DJ4" s="199">
        <v>979</v>
      </c>
      <c r="DK4" s="199">
        <v>214</v>
      </c>
      <c r="DL4" s="199">
        <v>720</v>
      </c>
      <c r="DM4" s="199">
        <v>1086</v>
      </c>
      <c r="DN4" s="199">
        <v>3853</v>
      </c>
      <c r="DO4" s="199">
        <v>1554</v>
      </c>
      <c r="DP4" s="199">
        <v>768</v>
      </c>
      <c r="DQ4" s="199">
        <v>873</v>
      </c>
      <c r="DR4" s="199">
        <v>759</v>
      </c>
      <c r="DS4" s="199">
        <v>530</v>
      </c>
      <c r="DT4" s="199">
        <v>1515</v>
      </c>
      <c r="DU4" s="199">
        <v>14134</v>
      </c>
      <c r="DV4" s="199">
        <v>7462</v>
      </c>
      <c r="DW4" s="199">
        <v>2568</v>
      </c>
      <c r="DX4" s="199">
        <v>1037</v>
      </c>
      <c r="DY4" s="199">
        <v>470</v>
      </c>
      <c r="DZ4" s="199">
        <v>2664</v>
      </c>
      <c r="EA4" s="199">
        <v>162</v>
      </c>
      <c r="EB4" s="199">
        <v>2160</v>
      </c>
      <c r="EC4" s="199">
        <v>2971</v>
      </c>
      <c r="ED4" s="199">
        <v>527</v>
      </c>
      <c r="EE4" s="199">
        <v>2054</v>
      </c>
      <c r="EF4" s="199">
        <v>4011</v>
      </c>
      <c r="EG4" s="199">
        <v>31378</v>
      </c>
      <c r="EH4" s="199">
        <v>3491</v>
      </c>
      <c r="EI4" s="199">
        <v>11049</v>
      </c>
      <c r="EJ4" s="199">
        <v>3085</v>
      </c>
      <c r="EK4" s="199">
        <v>370</v>
      </c>
      <c r="EL4" s="199">
        <v>375</v>
      </c>
      <c r="EM4" s="199">
        <v>413</v>
      </c>
      <c r="EN4" s="199">
        <v>366</v>
      </c>
      <c r="EO4" s="199">
        <v>284</v>
      </c>
      <c r="EP4" s="199">
        <v>911</v>
      </c>
      <c r="EQ4" s="199">
        <v>12203</v>
      </c>
      <c r="ER4" s="199">
        <v>14134</v>
      </c>
      <c r="ES4" s="199">
        <v>724</v>
      </c>
      <c r="ET4" s="199">
        <v>3601</v>
      </c>
      <c r="EU4" s="199">
        <v>5044</v>
      </c>
      <c r="EV4" s="199">
        <v>4765</v>
      </c>
      <c r="EW4" s="199">
        <v>13410</v>
      </c>
      <c r="EX4" s="199">
        <v>14134</v>
      </c>
      <c r="EZ4" s="199"/>
    </row>
    <row r="5" spans="1:156" x14ac:dyDescent="0.25">
      <c r="A5" t="s">
        <v>241</v>
      </c>
      <c r="B5" t="s">
        <v>126</v>
      </c>
      <c r="C5" t="s">
        <v>236</v>
      </c>
      <c r="D5" t="s">
        <v>241</v>
      </c>
      <c r="E5" t="s">
        <v>328</v>
      </c>
      <c r="F5" t="s">
        <v>236</v>
      </c>
      <c r="G5" t="s">
        <v>236</v>
      </c>
      <c r="H5" s="199">
        <v>45679</v>
      </c>
      <c r="I5" s="199">
        <v>3709</v>
      </c>
      <c r="J5" s="199">
        <v>10832</v>
      </c>
      <c r="K5" s="199">
        <v>1322</v>
      </c>
      <c r="L5" s="199">
        <v>7160</v>
      </c>
      <c r="M5" s="199">
        <v>1064</v>
      </c>
      <c r="N5" s="199">
        <v>19122</v>
      </c>
      <c r="O5" s="199">
        <v>1556</v>
      </c>
      <c r="P5" s="199">
        <v>14360</v>
      </c>
      <c r="Q5" s="199">
        <v>799</v>
      </c>
      <c r="R5" s="199">
        <v>32542</v>
      </c>
      <c r="S5" s="199">
        <v>1634</v>
      </c>
      <c r="T5" s="199">
        <v>537</v>
      </c>
      <c r="U5" s="199">
        <v>30</v>
      </c>
      <c r="V5" s="199">
        <v>8943</v>
      </c>
      <c r="W5" s="199">
        <v>1820</v>
      </c>
      <c r="X5" s="199">
        <v>304</v>
      </c>
      <c r="Y5" s="199">
        <v>61</v>
      </c>
      <c r="Z5" s="199">
        <v>224</v>
      </c>
      <c r="AA5" s="199">
        <v>10</v>
      </c>
      <c r="AB5" s="199">
        <v>3087</v>
      </c>
      <c r="AC5" s="199">
        <v>154</v>
      </c>
      <c r="AD5" s="199">
        <v>1197</v>
      </c>
      <c r="AE5" s="199">
        <v>58</v>
      </c>
      <c r="AF5" s="199">
        <v>32298</v>
      </c>
      <c r="AG5" s="199">
        <v>1607</v>
      </c>
      <c r="AH5" s="199">
        <v>44981</v>
      </c>
      <c r="AI5" s="199">
        <v>3640</v>
      </c>
      <c r="AJ5" s="199">
        <v>698</v>
      </c>
      <c r="AK5" s="199">
        <v>69</v>
      </c>
      <c r="AL5" s="199">
        <v>375</v>
      </c>
      <c r="AM5" s="199">
        <v>46</v>
      </c>
      <c r="AN5" s="199">
        <v>323</v>
      </c>
      <c r="AO5" s="199">
        <v>23</v>
      </c>
      <c r="AP5" s="199">
        <v>23055</v>
      </c>
      <c r="AQ5" s="199">
        <v>2110</v>
      </c>
      <c r="AR5" s="199">
        <v>22624</v>
      </c>
      <c r="AS5" s="199">
        <v>1599</v>
      </c>
      <c r="AT5" s="199">
        <v>6782</v>
      </c>
      <c r="AU5" s="199">
        <v>318</v>
      </c>
      <c r="AV5" s="199">
        <v>38897</v>
      </c>
      <c r="AW5" s="199">
        <v>3391</v>
      </c>
      <c r="AX5" s="199">
        <v>2025</v>
      </c>
      <c r="AY5" s="199">
        <v>326</v>
      </c>
      <c r="AZ5" s="199">
        <v>7324</v>
      </c>
      <c r="BA5" s="199">
        <v>827</v>
      </c>
      <c r="BB5" s="199">
        <v>9683</v>
      </c>
      <c r="BC5" s="199">
        <v>683</v>
      </c>
      <c r="BD5" s="199">
        <v>8832</v>
      </c>
      <c r="BE5" s="199">
        <v>182</v>
      </c>
      <c r="BF5" s="199">
        <v>5425</v>
      </c>
      <c r="BG5" s="199">
        <v>722</v>
      </c>
      <c r="BH5" s="199">
        <v>20674</v>
      </c>
      <c r="BI5" s="199">
        <v>1953</v>
      </c>
      <c r="BJ5" s="199">
        <v>19595</v>
      </c>
      <c r="BK5" s="199">
        <v>1728</v>
      </c>
      <c r="BL5" s="199">
        <v>1079</v>
      </c>
      <c r="BM5" s="199">
        <v>225</v>
      </c>
      <c r="BN5" s="199">
        <v>12991</v>
      </c>
      <c r="BO5" s="199">
        <v>875</v>
      </c>
      <c r="BP5" s="199">
        <v>8649</v>
      </c>
      <c r="BQ5" s="199">
        <v>1183</v>
      </c>
      <c r="BR5" s="199">
        <v>4459</v>
      </c>
      <c r="BS5" s="199">
        <v>617</v>
      </c>
      <c r="BT5" s="199">
        <v>12238</v>
      </c>
      <c r="BU5" s="199">
        <v>1018</v>
      </c>
      <c r="BV5" s="199">
        <v>26099</v>
      </c>
      <c r="BW5" s="199">
        <v>2675</v>
      </c>
      <c r="BX5" s="199">
        <v>7342</v>
      </c>
      <c r="BY5" s="199">
        <v>16</v>
      </c>
      <c r="BZ5" s="199">
        <v>3814</v>
      </c>
      <c r="CA5" s="199">
        <v>319</v>
      </c>
      <c r="CB5" s="199">
        <v>8424</v>
      </c>
      <c r="CC5" s="199">
        <v>699</v>
      </c>
      <c r="CD5" s="199">
        <v>5577</v>
      </c>
      <c r="CE5" s="199">
        <v>673</v>
      </c>
      <c r="CF5" s="199">
        <v>5152</v>
      </c>
      <c r="CG5" s="199">
        <v>778</v>
      </c>
      <c r="CH5" s="199">
        <v>5212</v>
      </c>
      <c r="CI5" s="199">
        <v>316</v>
      </c>
      <c r="CJ5" s="199">
        <v>4560</v>
      </c>
      <c r="CK5" s="199">
        <v>431</v>
      </c>
      <c r="CL5" s="199">
        <v>5598</v>
      </c>
      <c r="CM5" s="199">
        <v>477</v>
      </c>
      <c r="CN5" s="199">
        <v>7342</v>
      </c>
      <c r="CO5" s="199">
        <v>16</v>
      </c>
      <c r="CP5" s="199">
        <v>3709</v>
      </c>
      <c r="CQ5" s="199">
        <v>41970</v>
      </c>
      <c r="CR5" s="199">
        <v>27622</v>
      </c>
      <c r="CS5" s="199">
        <v>21020</v>
      </c>
      <c r="CT5" s="199">
        <v>41087</v>
      </c>
      <c r="CU5" s="199">
        <v>2143</v>
      </c>
      <c r="CV5" s="199">
        <v>264</v>
      </c>
      <c r="CW5" s="199">
        <v>316</v>
      </c>
      <c r="CX5" s="199">
        <v>44</v>
      </c>
      <c r="CY5" s="199">
        <v>256</v>
      </c>
      <c r="CZ5" s="199">
        <v>20</v>
      </c>
      <c r="DA5" s="199">
        <v>203</v>
      </c>
      <c r="DB5" s="199">
        <v>113</v>
      </c>
      <c r="DC5" s="199">
        <v>1368</v>
      </c>
      <c r="DD5" s="199">
        <v>87</v>
      </c>
      <c r="DE5" s="199">
        <v>532</v>
      </c>
      <c r="DF5" s="199">
        <v>1615</v>
      </c>
      <c r="DG5" s="199">
        <v>1146</v>
      </c>
      <c r="DH5" s="199">
        <v>357</v>
      </c>
      <c r="DI5" s="199">
        <v>2471</v>
      </c>
      <c r="DJ5" s="199">
        <v>887</v>
      </c>
      <c r="DK5" s="199">
        <v>376</v>
      </c>
      <c r="DL5" s="199">
        <v>872</v>
      </c>
      <c r="DM5" s="199">
        <v>1127</v>
      </c>
      <c r="DN5" s="199">
        <v>7200</v>
      </c>
      <c r="DO5" s="199">
        <v>2113</v>
      </c>
      <c r="DP5" s="199">
        <v>831</v>
      </c>
      <c r="DQ5" s="199">
        <v>1895</v>
      </c>
      <c r="DR5" s="199">
        <v>1060</v>
      </c>
      <c r="DS5" s="199">
        <v>944</v>
      </c>
      <c r="DT5" s="199">
        <v>2453</v>
      </c>
      <c r="DU5" s="199">
        <v>17870</v>
      </c>
      <c r="DV5" s="199">
        <v>7904</v>
      </c>
      <c r="DW5" s="199">
        <v>2905</v>
      </c>
      <c r="DX5" s="199">
        <v>1779</v>
      </c>
      <c r="DY5" s="199">
        <v>711</v>
      </c>
      <c r="DZ5" s="199">
        <v>3469</v>
      </c>
      <c r="EA5" s="199">
        <v>269</v>
      </c>
      <c r="EB5" s="199">
        <v>2585</v>
      </c>
      <c r="EC5" s="199">
        <v>4718</v>
      </c>
      <c r="ED5" s="199">
        <v>858</v>
      </c>
      <c r="EE5" s="199">
        <v>2639</v>
      </c>
      <c r="EF5" s="199">
        <v>5356</v>
      </c>
      <c r="EG5" s="199">
        <v>38381</v>
      </c>
      <c r="EH5" s="199">
        <v>7348</v>
      </c>
      <c r="EI5" s="199">
        <v>12114</v>
      </c>
      <c r="EJ5" s="199">
        <v>5756</v>
      </c>
      <c r="EK5" s="199">
        <v>829</v>
      </c>
      <c r="EL5" s="199">
        <v>748</v>
      </c>
      <c r="EM5" s="199">
        <v>739</v>
      </c>
      <c r="EN5" s="199">
        <v>697</v>
      </c>
      <c r="EO5" s="199">
        <v>447</v>
      </c>
      <c r="EP5" s="199">
        <v>1801</v>
      </c>
      <c r="EQ5" s="199">
        <v>15529</v>
      </c>
      <c r="ER5" s="199">
        <v>17870</v>
      </c>
      <c r="ES5" s="199">
        <v>1229</v>
      </c>
      <c r="ET5" s="199">
        <v>5213</v>
      </c>
      <c r="EU5" s="199">
        <v>6456</v>
      </c>
      <c r="EV5" s="199">
        <v>4972</v>
      </c>
      <c r="EW5" s="199">
        <v>16641</v>
      </c>
      <c r="EX5" s="199">
        <v>17870</v>
      </c>
      <c r="EZ5" s="199"/>
    </row>
    <row r="6" spans="1:156" x14ac:dyDescent="0.25">
      <c r="A6" t="s">
        <v>242</v>
      </c>
      <c r="B6" t="s">
        <v>126</v>
      </c>
      <c r="C6" t="s">
        <v>236</v>
      </c>
      <c r="D6" t="s">
        <v>242</v>
      </c>
      <c r="E6" t="s">
        <v>326</v>
      </c>
      <c r="F6" t="s">
        <v>236</v>
      </c>
      <c r="G6" t="s">
        <v>236</v>
      </c>
      <c r="H6" s="199">
        <v>40680</v>
      </c>
      <c r="I6" s="199">
        <v>1415</v>
      </c>
      <c r="J6" s="199">
        <v>5512</v>
      </c>
      <c r="K6" s="199">
        <v>332</v>
      </c>
      <c r="L6" s="199">
        <v>3780</v>
      </c>
      <c r="M6" s="199">
        <v>290</v>
      </c>
      <c r="N6" s="199">
        <v>19321</v>
      </c>
      <c r="O6" s="199">
        <v>780</v>
      </c>
      <c r="P6" s="199">
        <v>15659</v>
      </c>
      <c r="Q6" s="199">
        <v>297</v>
      </c>
      <c r="R6" s="199">
        <v>35758</v>
      </c>
      <c r="S6" s="199">
        <v>1146</v>
      </c>
      <c r="T6" s="199">
        <v>2251</v>
      </c>
      <c r="U6" s="199">
        <v>26</v>
      </c>
      <c r="V6" s="199">
        <v>195</v>
      </c>
      <c r="W6" s="199">
        <v>17</v>
      </c>
      <c r="X6" s="199">
        <v>424</v>
      </c>
      <c r="Y6" s="199">
        <v>69</v>
      </c>
      <c r="Z6" s="199">
        <v>768</v>
      </c>
      <c r="AA6" s="199">
        <v>141</v>
      </c>
      <c r="AB6" s="199">
        <v>1278</v>
      </c>
      <c r="AC6" s="199">
        <v>16</v>
      </c>
      <c r="AD6" s="199">
        <v>1257</v>
      </c>
      <c r="AE6" s="199">
        <v>153</v>
      </c>
      <c r="AF6" s="199">
        <v>35440</v>
      </c>
      <c r="AG6" s="199">
        <v>1146</v>
      </c>
      <c r="AH6" s="199">
        <v>38930</v>
      </c>
      <c r="AI6" s="199">
        <v>1231</v>
      </c>
      <c r="AJ6" s="199">
        <v>1750</v>
      </c>
      <c r="AK6" s="199">
        <v>184</v>
      </c>
      <c r="AL6" s="199">
        <v>755</v>
      </c>
      <c r="AM6" s="199">
        <v>11</v>
      </c>
      <c r="AN6" s="199">
        <v>995</v>
      </c>
      <c r="AO6" s="199">
        <v>173</v>
      </c>
      <c r="AP6" s="199">
        <v>20557</v>
      </c>
      <c r="AQ6" s="199">
        <v>718</v>
      </c>
      <c r="AR6" s="199">
        <v>20123</v>
      </c>
      <c r="AS6" s="199">
        <v>697</v>
      </c>
      <c r="AT6" s="199">
        <v>4550</v>
      </c>
      <c r="AU6" s="199">
        <v>97</v>
      </c>
      <c r="AV6" s="199">
        <v>36130</v>
      </c>
      <c r="AW6" s="199">
        <v>1318</v>
      </c>
      <c r="AX6" s="199">
        <v>2118</v>
      </c>
      <c r="AY6" s="199">
        <v>137</v>
      </c>
      <c r="AZ6" s="199">
        <v>7438</v>
      </c>
      <c r="BA6" s="199">
        <v>321</v>
      </c>
      <c r="BB6" s="199">
        <v>10380</v>
      </c>
      <c r="BC6" s="199">
        <v>432</v>
      </c>
      <c r="BD6" s="199">
        <v>6195</v>
      </c>
      <c r="BE6" s="199">
        <v>114</v>
      </c>
      <c r="BF6" s="199">
        <v>3059</v>
      </c>
      <c r="BG6" s="199">
        <v>297</v>
      </c>
      <c r="BH6" s="199">
        <v>21429</v>
      </c>
      <c r="BI6" s="199">
        <v>951</v>
      </c>
      <c r="BJ6" s="199">
        <v>20663</v>
      </c>
      <c r="BK6" s="199">
        <v>837</v>
      </c>
      <c r="BL6" s="199">
        <v>766</v>
      </c>
      <c r="BM6" s="199">
        <v>114</v>
      </c>
      <c r="BN6" s="199">
        <v>15522</v>
      </c>
      <c r="BO6" s="199">
        <v>592</v>
      </c>
      <c r="BP6" s="199">
        <v>6097</v>
      </c>
      <c r="BQ6" s="199">
        <v>395</v>
      </c>
      <c r="BR6" s="199">
        <v>2869</v>
      </c>
      <c r="BS6" s="199">
        <v>261</v>
      </c>
      <c r="BT6" s="199">
        <v>11030</v>
      </c>
      <c r="BU6" s="199">
        <v>166</v>
      </c>
      <c r="BV6" s="199">
        <v>24488</v>
      </c>
      <c r="BW6" s="199">
        <v>1248</v>
      </c>
      <c r="BX6" s="199">
        <v>5162</v>
      </c>
      <c r="BY6" s="199">
        <v>1</v>
      </c>
      <c r="BZ6" s="199">
        <v>3128</v>
      </c>
      <c r="CA6" s="199">
        <v>12</v>
      </c>
      <c r="CB6" s="199">
        <v>7902</v>
      </c>
      <c r="CC6" s="199">
        <v>154</v>
      </c>
      <c r="CD6" s="199">
        <v>3519</v>
      </c>
      <c r="CE6" s="199">
        <v>245</v>
      </c>
      <c r="CF6" s="199">
        <v>5399</v>
      </c>
      <c r="CG6" s="199">
        <v>290</v>
      </c>
      <c r="CH6" s="199">
        <v>5834</v>
      </c>
      <c r="CI6" s="199">
        <v>307</v>
      </c>
      <c r="CJ6" s="199">
        <v>4755</v>
      </c>
      <c r="CK6" s="199">
        <v>196</v>
      </c>
      <c r="CL6" s="199">
        <v>4981</v>
      </c>
      <c r="CM6" s="199">
        <v>210</v>
      </c>
      <c r="CN6" s="199">
        <v>5162</v>
      </c>
      <c r="CO6" s="199">
        <v>1</v>
      </c>
      <c r="CP6" s="199">
        <v>1415</v>
      </c>
      <c r="CQ6" s="199">
        <v>39265</v>
      </c>
      <c r="CR6" s="199">
        <v>29890</v>
      </c>
      <c r="CS6" s="199">
        <v>14938</v>
      </c>
      <c r="CT6" s="199">
        <v>36176</v>
      </c>
      <c r="CU6" s="199">
        <v>2537</v>
      </c>
      <c r="CV6" s="199">
        <v>909</v>
      </c>
      <c r="CW6" s="199">
        <v>726</v>
      </c>
      <c r="CX6" s="199">
        <v>275</v>
      </c>
      <c r="CY6" s="199">
        <v>443</v>
      </c>
      <c r="CZ6" s="199">
        <v>72</v>
      </c>
      <c r="DA6" s="199">
        <v>226</v>
      </c>
      <c r="DB6" s="199">
        <v>123</v>
      </c>
      <c r="DC6" s="199">
        <v>1142</v>
      </c>
      <c r="DD6" s="199">
        <v>439</v>
      </c>
      <c r="DE6" s="199">
        <v>417</v>
      </c>
      <c r="DF6" s="199">
        <v>1924</v>
      </c>
      <c r="DG6" s="199">
        <v>3390</v>
      </c>
      <c r="DH6" s="199">
        <v>581</v>
      </c>
      <c r="DI6" s="199">
        <v>2585</v>
      </c>
      <c r="DJ6" s="199">
        <v>1269</v>
      </c>
      <c r="DK6" s="199">
        <v>117</v>
      </c>
      <c r="DL6" s="199">
        <v>1210</v>
      </c>
      <c r="DM6" s="199">
        <v>1439</v>
      </c>
      <c r="DN6" s="199">
        <v>6439</v>
      </c>
      <c r="DO6" s="199">
        <v>1095</v>
      </c>
      <c r="DP6" s="199">
        <v>1060</v>
      </c>
      <c r="DQ6" s="199">
        <v>880</v>
      </c>
      <c r="DR6" s="199">
        <v>601</v>
      </c>
      <c r="DS6" s="199">
        <v>516</v>
      </c>
      <c r="DT6" s="199">
        <v>1245</v>
      </c>
      <c r="DU6" s="199">
        <v>16312</v>
      </c>
      <c r="DV6" s="199">
        <v>7488</v>
      </c>
      <c r="DW6" s="199">
        <v>3116</v>
      </c>
      <c r="DX6" s="199">
        <v>1863</v>
      </c>
      <c r="DY6" s="199">
        <v>602</v>
      </c>
      <c r="DZ6" s="199">
        <v>3484</v>
      </c>
      <c r="EA6" s="199">
        <v>356</v>
      </c>
      <c r="EB6" s="199">
        <v>2512</v>
      </c>
      <c r="EC6" s="199">
        <v>3477</v>
      </c>
      <c r="ED6" s="199">
        <v>725</v>
      </c>
      <c r="EE6" s="199">
        <v>2216</v>
      </c>
      <c r="EF6" s="199">
        <v>5041</v>
      </c>
      <c r="EG6" s="199">
        <v>34588</v>
      </c>
      <c r="EH6" s="199">
        <v>6331</v>
      </c>
      <c r="EI6" s="199">
        <v>10842</v>
      </c>
      <c r="EJ6" s="199">
        <v>5470</v>
      </c>
      <c r="EK6" s="199">
        <v>1029</v>
      </c>
      <c r="EL6" s="199">
        <v>817</v>
      </c>
      <c r="EM6" s="199">
        <v>1121</v>
      </c>
      <c r="EN6" s="199">
        <v>587</v>
      </c>
      <c r="EO6" s="199">
        <v>297</v>
      </c>
      <c r="EP6" s="199">
        <v>1378</v>
      </c>
      <c r="EQ6" s="199">
        <v>14568</v>
      </c>
      <c r="ER6" s="199">
        <v>16312</v>
      </c>
      <c r="ES6" s="199">
        <v>865</v>
      </c>
      <c r="ET6" s="199">
        <v>4815</v>
      </c>
      <c r="EU6" s="199">
        <v>6203</v>
      </c>
      <c r="EV6" s="199">
        <v>4429</v>
      </c>
      <c r="EW6" s="199">
        <v>15447</v>
      </c>
      <c r="EX6" s="199">
        <v>16312</v>
      </c>
      <c r="EZ6" s="199"/>
    </row>
    <row r="7" spans="1:156" x14ac:dyDescent="0.25">
      <c r="A7" t="s">
        <v>243</v>
      </c>
      <c r="B7" t="s">
        <v>126</v>
      </c>
      <c r="C7" t="s">
        <v>236</v>
      </c>
      <c r="D7" t="s">
        <v>243</v>
      </c>
      <c r="E7" t="s">
        <v>334</v>
      </c>
      <c r="F7" t="s">
        <v>236</v>
      </c>
      <c r="G7" t="s">
        <v>236</v>
      </c>
      <c r="H7" s="199">
        <v>5016</v>
      </c>
      <c r="I7" s="199">
        <v>239</v>
      </c>
      <c r="J7" s="199">
        <v>829</v>
      </c>
      <c r="K7" s="199">
        <v>79</v>
      </c>
      <c r="L7" s="199">
        <v>523</v>
      </c>
      <c r="M7" s="199">
        <v>73</v>
      </c>
      <c r="N7" s="199">
        <v>2480</v>
      </c>
      <c r="O7" s="199">
        <v>141</v>
      </c>
      <c r="P7" s="199">
        <v>1685</v>
      </c>
      <c r="Q7" s="199">
        <v>19</v>
      </c>
      <c r="R7" s="199">
        <v>4787</v>
      </c>
      <c r="S7" s="199">
        <v>217</v>
      </c>
      <c r="T7" s="199">
        <v>6</v>
      </c>
      <c r="U7" s="199">
        <v>0</v>
      </c>
      <c r="V7" s="199">
        <v>17</v>
      </c>
      <c r="W7" s="199">
        <v>0</v>
      </c>
      <c r="X7" s="199">
        <v>39</v>
      </c>
      <c r="Y7" s="199">
        <v>0</v>
      </c>
      <c r="Z7" s="199">
        <v>62</v>
      </c>
      <c r="AA7" s="199">
        <v>11</v>
      </c>
      <c r="AB7" s="199">
        <v>105</v>
      </c>
      <c r="AC7" s="199">
        <v>11</v>
      </c>
      <c r="AD7" s="199">
        <v>115</v>
      </c>
      <c r="AE7" s="199">
        <v>18</v>
      </c>
      <c r="AF7" s="199">
        <v>4766</v>
      </c>
      <c r="AG7" s="199">
        <v>211</v>
      </c>
      <c r="AH7" s="199">
        <v>4919</v>
      </c>
      <c r="AI7" s="199">
        <v>228</v>
      </c>
      <c r="AJ7" s="199">
        <v>97</v>
      </c>
      <c r="AK7" s="199">
        <v>11</v>
      </c>
      <c r="AL7" s="199">
        <v>52</v>
      </c>
      <c r="AM7" s="199">
        <v>0</v>
      </c>
      <c r="AN7" s="199">
        <v>45</v>
      </c>
      <c r="AO7" s="199">
        <v>11</v>
      </c>
      <c r="AP7" s="199">
        <v>2596</v>
      </c>
      <c r="AQ7" s="199">
        <v>139</v>
      </c>
      <c r="AR7" s="199">
        <v>2420</v>
      </c>
      <c r="AS7" s="199">
        <v>100</v>
      </c>
      <c r="AT7" s="199">
        <v>659</v>
      </c>
      <c r="AU7" s="199">
        <v>11</v>
      </c>
      <c r="AV7" s="199">
        <v>4357</v>
      </c>
      <c r="AW7" s="199">
        <v>228</v>
      </c>
      <c r="AX7" s="199">
        <v>208</v>
      </c>
      <c r="AY7" s="199">
        <v>51</v>
      </c>
      <c r="AZ7" s="199">
        <v>1384</v>
      </c>
      <c r="BA7" s="199">
        <v>71</v>
      </c>
      <c r="BB7" s="199">
        <v>1250</v>
      </c>
      <c r="BC7" s="199">
        <v>62</v>
      </c>
      <c r="BD7" s="199">
        <v>734</v>
      </c>
      <c r="BE7" s="199">
        <v>3</v>
      </c>
      <c r="BF7" s="199">
        <v>526</v>
      </c>
      <c r="BG7" s="199">
        <v>56</v>
      </c>
      <c r="BH7" s="199">
        <v>2164</v>
      </c>
      <c r="BI7" s="199">
        <v>129</v>
      </c>
      <c r="BJ7" s="199">
        <v>2117</v>
      </c>
      <c r="BK7" s="199">
        <v>116</v>
      </c>
      <c r="BL7" s="199">
        <v>47</v>
      </c>
      <c r="BM7" s="199">
        <v>13</v>
      </c>
      <c r="BN7" s="199">
        <v>1372</v>
      </c>
      <c r="BO7" s="199">
        <v>59</v>
      </c>
      <c r="BP7" s="199">
        <v>925</v>
      </c>
      <c r="BQ7" s="199">
        <v>90</v>
      </c>
      <c r="BR7" s="199">
        <v>393</v>
      </c>
      <c r="BS7" s="199">
        <v>36</v>
      </c>
      <c r="BT7" s="199">
        <v>1136</v>
      </c>
      <c r="BU7" s="199">
        <v>41</v>
      </c>
      <c r="BV7" s="199">
        <v>2690</v>
      </c>
      <c r="BW7" s="199">
        <v>185</v>
      </c>
      <c r="BX7" s="199">
        <v>1190</v>
      </c>
      <c r="BY7" s="199">
        <v>13</v>
      </c>
      <c r="BZ7" s="199">
        <v>340</v>
      </c>
      <c r="CA7" s="199">
        <v>12</v>
      </c>
      <c r="CB7" s="199">
        <v>796</v>
      </c>
      <c r="CC7" s="199">
        <v>29</v>
      </c>
      <c r="CD7" s="199">
        <v>304</v>
      </c>
      <c r="CE7" s="199">
        <v>11</v>
      </c>
      <c r="CF7" s="199">
        <v>475</v>
      </c>
      <c r="CG7" s="199">
        <v>48</v>
      </c>
      <c r="CH7" s="199">
        <v>541</v>
      </c>
      <c r="CI7" s="199">
        <v>54</v>
      </c>
      <c r="CJ7" s="199">
        <v>527</v>
      </c>
      <c r="CK7" s="199">
        <v>48</v>
      </c>
      <c r="CL7" s="199">
        <v>843</v>
      </c>
      <c r="CM7" s="199">
        <v>24</v>
      </c>
      <c r="CN7" s="199">
        <v>1190</v>
      </c>
      <c r="CO7" s="199">
        <v>13</v>
      </c>
      <c r="CP7" s="199">
        <v>239</v>
      </c>
      <c r="CQ7" s="199">
        <v>4777</v>
      </c>
      <c r="CR7" s="199">
        <v>3498</v>
      </c>
      <c r="CS7" s="199">
        <v>2302</v>
      </c>
      <c r="CT7" s="199">
        <v>4672</v>
      </c>
      <c r="CU7" s="199">
        <v>192</v>
      </c>
      <c r="CV7" s="199">
        <v>73</v>
      </c>
      <c r="CW7" s="199">
        <v>58</v>
      </c>
      <c r="CX7" s="199">
        <v>44</v>
      </c>
      <c r="CY7" s="199">
        <v>96</v>
      </c>
      <c r="CZ7" s="199">
        <v>16</v>
      </c>
      <c r="DA7" s="199">
        <v>23</v>
      </c>
      <c r="DB7" s="199">
        <v>0</v>
      </c>
      <c r="DC7" s="199">
        <v>15</v>
      </c>
      <c r="DD7" s="199">
        <v>13</v>
      </c>
      <c r="DE7" s="199">
        <v>304</v>
      </c>
      <c r="DF7" s="199">
        <v>139</v>
      </c>
      <c r="DG7" s="199">
        <v>193</v>
      </c>
      <c r="DH7" s="199">
        <v>79</v>
      </c>
      <c r="DI7" s="199">
        <v>242</v>
      </c>
      <c r="DJ7" s="199">
        <v>149</v>
      </c>
      <c r="DK7" s="199">
        <v>15</v>
      </c>
      <c r="DL7" s="199">
        <v>104</v>
      </c>
      <c r="DM7" s="199">
        <v>100</v>
      </c>
      <c r="DN7" s="199">
        <v>842</v>
      </c>
      <c r="DO7" s="199">
        <v>77</v>
      </c>
      <c r="DP7" s="199">
        <v>76</v>
      </c>
      <c r="DQ7" s="199">
        <v>40</v>
      </c>
      <c r="DR7" s="199">
        <v>112</v>
      </c>
      <c r="DS7" s="199">
        <v>48</v>
      </c>
      <c r="DT7" s="199">
        <v>163</v>
      </c>
      <c r="DU7" s="199">
        <v>2242</v>
      </c>
      <c r="DV7" s="199">
        <v>1224</v>
      </c>
      <c r="DW7" s="199">
        <v>374</v>
      </c>
      <c r="DX7" s="199">
        <v>128</v>
      </c>
      <c r="DY7" s="199">
        <v>43</v>
      </c>
      <c r="DZ7" s="199">
        <v>407</v>
      </c>
      <c r="EA7" s="199">
        <v>23</v>
      </c>
      <c r="EB7" s="199">
        <v>336</v>
      </c>
      <c r="EC7" s="199">
        <v>483</v>
      </c>
      <c r="ED7" s="199">
        <v>30</v>
      </c>
      <c r="EE7" s="199">
        <v>428</v>
      </c>
      <c r="EF7" s="199">
        <v>489</v>
      </c>
      <c r="EG7" s="199">
        <v>4563</v>
      </c>
      <c r="EH7" s="199">
        <v>511</v>
      </c>
      <c r="EI7" s="199">
        <v>1698</v>
      </c>
      <c r="EJ7" s="199">
        <v>544</v>
      </c>
      <c r="EK7" s="199">
        <v>98</v>
      </c>
      <c r="EL7" s="199">
        <v>74</v>
      </c>
      <c r="EM7" s="199">
        <v>40</v>
      </c>
      <c r="EN7" s="199">
        <v>64</v>
      </c>
      <c r="EO7" s="199">
        <v>31</v>
      </c>
      <c r="EP7" s="199">
        <v>151</v>
      </c>
      <c r="EQ7" s="199">
        <v>1952</v>
      </c>
      <c r="ER7" s="199">
        <v>2242</v>
      </c>
      <c r="ES7" s="199">
        <v>106</v>
      </c>
      <c r="ET7" s="199">
        <v>641</v>
      </c>
      <c r="EU7" s="199">
        <v>862</v>
      </c>
      <c r="EV7" s="199">
        <v>633</v>
      </c>
      <c r="EW7" s="199">
        <v>2136</v>
      </c>
      <c r="EX7" s="199">
        <v>2242</v>
      </c>
      <c r="EZ7" s="199"/>
    </row>
    <row r="8" spans="1:156" x14ac:dyDescent="0.25">
      <c r="A8" t="s">
        <v>244</v>
      </c>
      <c r="B8" t="s">
        <v>126</v>
      </c>
      <c r="C8" t="s">
        <v>236</v>
      </c>
      <c r="D8" t="s">
        <v>244</v>
      </c>
      <c r="E8" t="s">
        <v>331</v>
      </c>
      <c r="F8" t="s">
        <v>236</v>
      </c>
      <c r="G8" t="s">
        <v>236</v>
      </c>
      <c r="H8" s="199">
        <v>68309</v>
      </c>
      <c r="I8" s="199">
        <v>2428</v>
      </c>
      <c r="J8" s="199">
        <v>14961</v>
      </c>
      <c r="K8" s="199">
        <v>543</v>
      </c>
      <c r="L8" s="199">
        <v>10756</v>
      </c>
      <c r="M8" s="199">
        <v>441</v>
      </c>
      <c r="N8" s="199">
        <v>26131</v>
      </c>
      <c r="O8" s="199">
        <v>1252</v>
      </c>
      <c r="P8" s="199">
        <v>24428</v>
      </c>
      <c r="Q8" s="199">
        <v>550</v>
      </c>
      <c r="R8" s="199">
        <v>59956</v>
      </c>
      <c r="S8" s="199">
        <v>1937</v>
      </c>
      <c r="T8" s="199">
        <v>3184</v>
      </c>
      <c r="U8" s="199">
        <v>184</v>
      </c>
      <c r="V8" s="199">
        <v>104</v>
      </c>
      <c r="W8" s="199">
        <v>3</v>
      </c>
      <c r="X8" s="199">
        <v>1717</v>
      </c>
      <c r="Y8" s="199">
        <v>94</v>
      </c>
      <c r="Z8" s="199">
        <v>840</v>
      </c>
      <c r="AA8" s="199">
        <v>60</v>
      </c>
      <c r="AB8" s="199">
        <v>2475</v>
      </c>
      <c r="AC8" s="199">
        <v>150</v>
      </c>
      <c r="AD8" s="199">
        <v>2846</v>
      </c>
      <c r="AE8" s="199">
        <v>249</v>
      </c>
      <c r="AF8" s="199">
        <v>58792</v>
      </c>
      <c r="AG8" s="199">
        <v>1804</v>
      </c>
      <c r="AH8" s="199">
        <v>64232</v>
      </c>
      <c r="AI8" s="199">
        <v>2141</v>
      </c>
      <c r="AJ8" s="199">
        <v>4077</v>
      </c>
      <c r="AK8" s="199">
        <v>287</v>
      </c>
      <c r="AL8" s="199">
        <v>1564</v>
      </c>
      <c r="AM8" s="199">
        <v>69</v>
      </c>
      <c r="AN8" s="199">
        <v>2513</v>
      </c>
      <c r="AO8" s="199">
        <v>218</v>
      </c>
      <c r="AP8" s="199">
        <v>34669</v>
      </c>
      <c r="AQ8" s="199">
        <v>1621</v>
      </c>
      <c r="AR8" s="199">
        <v>33640</v>
      </c>
      <c r="AS8" s="199">
        <v>807</v>
      </c>
      <c r="AT8" s="199">
        <v>7434</v>
      </c>
      <c r="AU8" s="199">
        <v>227</v>
      </c>
      <c r="AV8" s="199">
        <v>60875</v>
      </c>
      <c r="AW8" s="199">
        <v>2201</v>
      </c>
      <c r="AX8" s="199">
        <v>1953</v>
      </c>
      <c r="AY8" s="199">
        <v>126</v>
      </c>
      <c r="AZ8" s="199">
        <v>9399</v>
      </c>
      <c r="BA8" s="199">
        <v>413</v>
      </c>
      <c r="BB8" s="199">
        <v>13611</v>
      </c>
      <c r="BC8" s="199">
        <v>782</v>
      </c>
      <c r="BD8" s="199">
        <v>13820</v>
      </c>
      <c r="BE8" s="199">
        <v>422</v>
      </c>
      <c r="BF8" s="199">
        <v>6761</v>
      </c>
      <c r="BG8" s="199">
        <v>266</v>
      </c>
      <c r="BH8" s="199">
        <v>36727</v>
      </c>
      <c r="BI8" s="199">
        <v>1868</v>
      </c>
      <c r="BJ8" s="199">
        <v>35429</v>
      </c>
      <c r="BK8" s="199">
        <v>1725</v>
      </c>
      <c r="BL8" s="199">
        <v>1298</v>
      </c>
      <c r="BM8" s="199">
        <v>143</v>
      </c>
      <c r="BN8" s="199">
        <v>22778</v>
      </c>
      <c r="BO8" s="199">
        <v>1127</v>
      </c>
      <c r="BP8" s="199">
        <v>16103</v>
      </c>
      <c r="BQ8" s="199">
        <v>831</v>
      </c>
      <c r="BR8" s="199">
        <v>4607</v>
      </c>
      <c r="BS8" s="199">
        <v>176</v>
      </c>
      <c r="BT8" s="199">
        <v>15381</v>
      </c>
      <c r="BU8" s="199">
        <v>291</v>
      </c>
      <c r="BV8" s="199">
        <v>43488</v>
      </c>
      <c r="BW8" s="199">
        <v>2134</v>
      </c>
      <c r="BX8" s="199">
        <v>9440</v>
      </c>
      <c r="BY8" s="199">
        <v>3</v>
      </c>
      <c r="BZ8" s="199">
        <v>4395</v>
      </c>
      <c r="CA8" s="199">
        <v>89</v>
      </c>
      <c r="CB8" s="199">
        <v>10986</v>
      </c>
      <c r="CC8" s="199">
        <v>202</v>
      </c>
      <c r="CD8" s="199">
        <v>14145</v>
      </c>
      <c r="CE8" s="199">
        <v>394</v>
      </c>
      <c r="CF8" s="199">
        <v>8040</v>
      </c>
      <c r="CG8" s="199">
        <v>642</v>
      </c>
      <c r="CH8" s="199">
        <v>7821</v>
      </c>
      <c r="CI8" s="199">
        <v>648</v>
      </c>
      <c r="CJ8" s="199">
        <v>6358</v>
      </c>
      <c r="CK8" s="199">
        <v>183</v>
      </c>
      <c r="CL8" s="199">
        <v>7124</v>
      </c>
      <c r="CM8" s="199">
        <v>267</v>
      </c>
      <c r="CN8" s="199">
        <v>9440</v>
      </c>
      <c r="CO8" s="199">
        <v>3</v>
      </c>
      <c r="CP8" s="199">
        <v>2428</v>
      </c>
      <c r="CQ8" s="199">
        <v>65881</v>
      </c>
      <c r="CR8" s="199">
        <v>53186</v>
      </c>
      <c r="CS8" s="199">
        <v>21967</v>
      </c>
      <c r="CT8" s="199">
        <v>60547</v>
      </c>
      <c r="CU8" s="199">
        <v>4894</v>
      </c>
      <c r="CV8" s="199">
        <v>1659</v>
      </c>
      <c r="CW8" s="199">
        <v>1443</v>
      </c>
      <c r="CX8" s="199">
        <v>320</v>
      </c>
      <c r="CY8" s="199">
        <v>780</v>
      </c>
      <c r="CZ8" s="199">
        <v>158</v>
      </c>
      <c r="DA8" s="199">
        <v>990</v>
      </c>
      <c r="DB8" s="199">
        <v>389</v>
      </c>
      <c r="DC8" s="199">
        <v>1681</v>
      </c>
      <c r="DD8" s="199">
        <v>792</v>
      </c>
      <c r="DE8" s="199">
        <v>933</v>
      </c>
      <c r="DF8" s="199">
        <v>2113</v>
      </c>
      <c r="DG8" s="199">
        <v>5628</v>
      </c>
      <c r="DH8" s="199">
        <v>904</v>
      </c>
      <c r="DI8" s="199">
        <v>4759</v>
      </c>
      <c r="DJ8" s="199">
        <v>1430</v>
      </c>
      <c r="DK8" s="199">
        <v>743</v>
      </c>
      <c r="DL8" s="199">
        <v>1538</v>
      </c>
      <c r="DM8" s="199">
        <v>2525</v>
      </c>
      <c r="DN8" s="199">
        <v>11722</v>
      </c>
      <c r="DO8" s="199">
        <v>3776</v>
      </c>
      <c r="DP8" s="199">
        <v>1672</v>
      </c>
      <c r="DQ8" s="199">
        <v>1058</v>
      </c>
      <c r="DR8" s="199">
        <v>1218</v>
      </c>
      <c r="DS8" s="199">
        <v>934</v>
      </c>
      <c r="DT8" s="199">
        <v>2082</v>
      </c>
      <c r="DU8" s="199">
        <v>27110</v>
      </c>
      <c r="DV8" s="199">
        <v>11824</v>
      </c>
      <c r="DW8" s="199">
        <v>4598</v>
      </c>
      <c r="DX8" s="199">
        <v>3096</v>
      </c>
      <c r="DY8" s="199">
        <v>810</v>
      </c>
      <c r="DZ8" s="199">
        <v>5905</v>
      </c>
      <c r="EA8" s="199">
        <v>420</v>
      </c>
      <c r="EB8" s="199">
        <v>3798</v>
      </c>
      <c r="EC8" s="199">
        <v>6285</v>
      </c>
      <c r="ED8" s="199">
        <v>974</v>
      </c>
      <c r="EE8" s="199">
        <v>3419</v>
      </c>
      <c r="EF8" s="199">
        <v>7146</v>
      </c>
      <c r="EG8" s="199">
        <v>53493</v>
      </c>
      <c r="EH8" s="199">
        <v>14609</v>
      </c>
      <c r="EI8" s="199">
        <v>16635</v>
      </c>
      <c r="EJ8" s="199">
        <v>10475</v>
      </c>
      <c r="EK8" s="199">
        <v>1386</v>
      </c>
      <c r="EL8" s="199">
        <v>1241</v>
      </c>
      <c r="EM8" s="199">
        <v>1369</v>
      </c>
      <c r="EN8" s="199">
        <v>1226</v>
      </c>
      <c r="EO8" s="199">
        <v>925</v>
      </c>
      <c r="EP8" s="199">
        <v>3806</v>
      </c>
      <c r="EQ8" s="199">
        <v>24052</v>
      </c>
      <c r="ER8" s="199">
        <v>27110</v>
      </c>
      <c r="ES8" s="199">
        <v>1897</v>
      </c>
      <c r="ET8" s="199">
        <v>7609</v>
      </c>
      <c r="EU8" s="199">
        <v>11119</v>
      </c>
      <c r="EV8" s="199">
        <v>6485</v>
      </c>
      <c r="EW8" s="199">
        <v>25213</v>
      </c>
      <c r="EX8" s="199">
        <v>27110</v>
      </c>
      <c r="EZ8" s="199"/>
    </row>
    <row r="9" spans="1:156" x14ac:dyDescent="0.25">
      <c r="A9" t="s">
        <v>245</v>
      </c>
      <c r="B9" t="s">
        <v>126</v>
      </c>
      <c r="C9" t="s">
        <v>236</v>
      </c>
      <c r="D9" t="s">
        <v>245</v>
      </c>
      <c r="E9" t="s">
        <v>331</v>
      </c>
      <c r="F9" t="s">
        <v>236</v>
      </c>
      <c r="G9" t="s">
        <v>236</v>
      </c>
      <c r="H9" s="199">
        <v>25512</v>
      </c>
      <c r="I9" s="199">
        <v>1049</v>
      </c>
      <c r="J9" s="199">
        <v>3565</v>
      </c>
      <c r="K9" s="199">
        <v>311</v>
      </c>
      <c r="L9" s="199">
        <v>1918</v>
      </c>
      <c r="M9" s="199">
        <v>65</v>
      </c>
      <c r="N9" s="199">
        <v>11296</v>
      </c>
      <c r="O9" s="199">
        <v>545</v>
      </c>
      <c r="P9" s="199">
        <v>9949</v>
      </c>
      <c r="Q9" s="199">
        <v>180</v>
      </c>
      <c r="R9" s="199">
        <v>24043</v>
      </c>
      <c r="S9" s="199">
        <v>903</v>
      </c>
      <c r="T9" s="199">
        <v>211</v>
      </c>
      <c r="U9" s="199">
        <v>0</v>
      </c>
      <c r="V9" s="199">
        <v>79</v>
      </c>
      <c r="W9" s="199">
        <v>2</v>
      </c>
      <c r="X9" s="199">
        <v>141</v>
      </c>
      <c r="Y9" s="199">
        <v>32</v>
      </c>
      <c r="Z9" s="199">
        <v>352</v>
      </c>
      <c r="AA9" s="199">
        <v>45</v>
      </c>
      <c r="AB9" s="199">
        <v>684</v>
      </c>
      <c r="AC9" s="199">
        <v>67</v>
      </c>
      <c r="AD9" s="199">
        <v>1249</v>
      </c>
      <c r="AE9" s="199">
        <v>159</v>
      </c>
      <c r="AF9" s="199">
        <v>23540</v>
      </c>
      <c r="AG9" s="199">
        <v>852</v>
      </c>
      <c r="AH9" s="199">
        <v>24865</v>
      </c>
      <c r="AI9" s="199">
        <v>984</v>
      </c>
      <c r="AJ9" s="199">
        <v>647</v>
      </c>
      <c r="AK9" s="199">
        <v>65</v>
      </c>
      <c r="AL9" s="199">
        <v>388</v>
      </c>
      <c r="AM9" s="199">
        <v>0</v>
      </c>
      <c r="AN9" s="199">
        <v>259</v>
      </c>
      <c r="AO9" s="199">
        <v>65</v>
      </c>
      <c r="AP9" s="199">
        <v>12922</v>
      </c>
      <c r="AQ9" s="199">
        <v>679</v>
      </c>
      <c r="AR9" s="199">
        <v>12590</v>
      </c>
      <c r="AS9" s="199">
        <v>370</v>
      </c>
      <c r="AT9" s="199">
        <v>2932</v>
      </c>
      <c r="AU9" s="199">
        <v>55</v>
      </c>
      <c r="AV9" s="199">
        <v>22580</v>
      </c>
      <c r="AW9" s="199">
        <v>994</v>
      </c>
      <c r="AX9" s="199">
        <v>1128</v>
      </c>
      <c r="AY9" s="199">
        <v>158</v>
      </c>
      <c r="AZ9" s="199">
        <v>6079</v>
      </c>
      <c r="BA9" s="199">
        <v>197</v>
      </c>
      <c r="BB9" s="199">
        <v>5833</v>
      </c>
      <c r="BC9" s="199">
        <v>226</v>
      </c>
      <c r="BD9" s="199">
        <v>4128</v>
      </c>
      <c r="BE9" s="199">
        <v>141</v>
      </c>
      <c r="BF9" s="199">
        <v>2199</v>
      </c>
      <c r="BG9" s="199">
        <v>71</v>
      </c>
      <c r="BH9" s="199">
        <v>12031</v>
      </c>
      <c r="BI9" s="199">
        <v>755</v>
      </c>
      <c r="BJ9" s="199">
        <v>11724</v>
      </c>
      <c r="BK9" s="199">
        <v>726</v>
      </c>
      <c r="BL9" s="199">
        <v>307</v>
      </c>
      <c r="BM9" s="199">
        <v>29</v>
      </c>
      <c r="BN9" s="199">
        <v>8640</v>
      </c>
      <c r="BO9" s="199">
        <v>545</v>
      </c>
      <c r="BP9" s="199">
        <v>3920</v>
      </c>
      <c r="BQ9" s="199">
        <v>228</v>
      </c>
      <c r="BR9" s="199">
        <v>1670</v>
      </c>
      <c r="BS9" s="199">
        <v>53</v>
      </c>
      <c r="BT9" s="199">
        <v>6067</v>
      </c>
      <c r="BU9" s="199">
        <v>222</v>
      </c>
      <c r="BV9" s="199">
        <v>14230</v>
      </c>
      <c r="BW9" s="199">
        <v>826</v>
      </c>
      <c r="BX9" s="199">
        <v>5215</v>
      </c>
      <c r="BY9" s="199">
        <v>1</v>
      </c>
      <c r="BZ9" s="199">
        <v>1697</v>
      </c>
      <c r="CA9" s="199">
        <v>22</v>
      </c>
      <c r="CB9" s="199">
        <v>4370</v>
      </c>
      <c r="CC9" s="199">
        <v>200</v>
      </c>
      <c r="CD9" s="199">
        <v>2277</v>
      </c>
      <c r="CE9" s="199">
        <v>105</v>
      </c>
      <c r="CF9" s="199">
        <v>2493</v>
      </c>
      <c r="CG9" s="199">
        <v>186</v>
      </c>
      <c r="CH9" s="199">
        <v>2978</v>
      </c>
      <c r="CI9" s="199">
        <v>294</v>
      </c>
      <c r="CJ9" s="199">
        <v>2690</v>
      </c>
      <c r="CK9" s="199">
        <v>74</v>
      </c>
      <c r="CL9" s="199">
        <v>3792</v>
      </c>
      <c r="CM9" s="199">
        <v>167</v>
      </c>
      <c r="CN9" s="199">
        <v>5215</v>
      </c>
      <c r="CO9" s="199">
        <v>1</v>
      </c>
      <c r="CP9" s="199">
        <v>1049</v>
      </c>
      <c r="CQ9" s="199">
        <v>24463</v>
      </c>
      <c r="CR9" s="199">
        <v>20394</v>
      </c>
      <c r="CS9" s="199">
        <v>8745</v>
      </c>
      <c r="CT9" s="199">
        <v>23307</v>
      </c>
      <c r="CU9" s="199">
        <v>1190</v>
      </c>
      <c r="CV9" s="199">
        <v>467</v>
      </c>
      <c r="CW9" s="199">
        <v>790</v>
      </c>
      <c r="CX9" s="199">
        <v>296</v>
      </c>
      <c r="CY9" s="199">
        <v>256</v>
      </c>
      <c r="CZ9" s="199">
        <v>67</v>
      </c>
      <c r="DA9" s="199">
        <v>94</v>
      </c>
      <c r="DB9" s="199">
        <v>67</v>
      </c>
      <c r="DC9" s="199">
        <v>50</v>
      </c>
      <c r="DD9" s="199">
        <v>37</v>
      </c>
      <c r="DE9" s="199">
        <v>1051</v>
      </c>
      <c r="DF9" s="199">
        <v>749</v>
      </c>
      <c r="DG9" s="199">
        <v>2374</v>
      </c>
      <c r="DH9" s="199">
        <v>439</v>
      </c>
      <c r="DI9" s="199">
        <v>1400</v>
      </c>
      <c r="DJ9" s="199">
        <v>589</v>
      </c>
      <c r="DK9" s="199">
        <v>256</v>
      </c>
      <c r="DL9" s="199">
        <v>472</v>
      </c>
      <c r="DM9" s="199">
        <v>983</v>
      </c>
      <c r="DN9" s="199">
        <v>3308</v>
      </c>
      <c r="DO9" s="199">
        <v>931</v>
      </c>
      <c r="DP9" s="199">
        <v>539</v>
      </c>
      <c r="DQ9" s="199">
        <v>396</v>
      </c>
      <c r="DR9" s="199">
        <v>395</v>
      </c>
      <c r="DS9" s="199">
        <v>285</v>
      </c>
      <c r="DT9" s="199">
        <v>584</v>
      </c>
      <c r="DU9" s="199">
        <v>10926</v>
      </c>
      <c r="DV9" s="199">
        <v>5428</v>
      </c>
      <c r="DW9" s="199">
        <v>1824</v>
      </c>
      <c r="DX9" s="199">
        <v>770</v>
      </c>
      <c r="DY9" s="199">
        <v>318</v>
      </c>
      <c r="DZ9" s="199">
        <v>2248</v>
      </c>
      <c r="EA9" s="199">
        <v>142</v>
      </c>
      <c r="EB9" s="199">
        <v>1832</v>
      </c>
      <c r="EC9" s="199">
        <v>2480</v>
      </c>
      <c r="ED9" s="199">
        <v>370</v>
      </c>
      <c r="EE9" s="199">
        <v>1703</v>
      </c>
      <c r="EF9" s="199">
        <v>2761</v>
      </c>
      <c r="EG9" s="199">
        <v>23232</v>
      </c>
      <c r="EH9" s="199">
        <v>2450</v>
      </c>
      <c r="EI9" s="199">
        <v>8593</v>
      </c>
      <c r="EJ9" s="199">
        <v>2333</v>
      </c>
      <c r="EK9" s="199">
        <v>577</v>
      </c>
      <c r="EL9" s="199">
        <v>296</v>
      </c>
      <c r="EM9" s="199">
        <v>266</v>
      </c>
      <c r="EN9" s="199">
        <v>184</v>
      </c>
      <c r="EO9" s="199">
        <v>217</v>
      </c>
      <c r="EP9" s="199">
        <v>627</v>
      </c>
      <c r="EQ9" s="199">
        <v>9295</v>
      </c>
      <c r="ER9" s="199">
        <v>10926</v>
      </c>
      <c r="ES9" s="199">
        <v>508</v>
      </c>
      <c r="ET9" s="199">
        <v>3209</v>
      </c>
      <c r="EU9" s="199">
        <v>4352</v>
      </c>
      <c r="EV9" s="199">
        <v>2857</v>
      </c>
      <c r="EW9" s="199">
        <v>10418</v>
      </c>
      <c r="EX9" s="199">
        <v>10926</v>
      </c>
      <c r="EZ9" s="199"/>
    </row>
    <row r="10" spans="1:156" x14ac:dyDescent="0.25">
      <c r="A10" t="s">
        <v>246</v>
      </c>
      <c r="B10" t="s">
        <v>126</v>
      </c>
      <c r="C10" t="s">
        <v>236</v>
      </c>
      <c r="D10" t="s">
        <v>246</v>
      </c>
      <c r="E10" t="s">
        <v>325</v>
      </c>
      <c r="F10" t="s">
        <v>236</v>
      </c>
      <c r="G10" t="s">
        <v>236</v>
      </c>
      <c r="H10" s="199">
        <v>34673</v>
      </c>
      <c r="I10" s="199">
        <v>1669</v>
      </c>
      <c r="J10" s="199">
        <v>6083</v>
      </c>
      <c r="K10" s="199">
        <v>523</v>
      </c>
      <c r="L10" s="199">
        <v>4396</v>
      </c>
      <c r="M10" s="199">
        <v>406</v>
      </c>
      <c r="N10" s="199">
        <v>14219</v>
      </c>
      <c r="O10" s="199">
        <v>745</v>
      </c>
      <c r="P10" s="199">
        <v>14172</v>
      </c>
      <c r="Q10" s="199">
        <v>389</v>
      </c>
      <c r="R10" s="199">
        <v>30987</v>
      </c>
      <c r="S10" s="199">
        <v>1310</v>
      </c>
      <c r="T10" s="199">
        <v>353</v>
      </c>
      <c r="U10" s="199">
        <v>25</v>
      </c>
      <c r="V10" s="199">
        <v>1414</v>
      </c>
      <c r="W10" s="199">
        <v>165</v>
      </c>
      <c r="X10" s="199">
        <v>141</v>
      </c>
      <c r="Y10" s="199">
        <v>19</v>
      </c>
      <c r="Z10" s="199">
        <v>81</v>
      </c>
      <c r="AA10" s="199">
        <v>12</v>
      </c>
      <c r="AB10" s="199">
        <v>1695</v>
      </c>
      <c r="AC10" s="199">
        <v>138</v>
      </c>
      <c r="AD10" s="199">
        <v>545</v>
      </c>
      <c r="AE10" s="199">
        <v>62</v>
      </c>
      <c r="AF10" s="199">
        <v>30755</v>
      </c>
      <c r="AG10" s="199">
        <v>1283</v>
      </c>
      <c r="AH10" s="199">
        <v>34382</v>
      </c>
      <c r="AI10" s="199">
        <v>1629</v>
      </c>
      <c r="AJ10" s="199">
        <v>291</v>
      </c>
      <c r="AK10" s="199">
        <v>40</v>
      </c>
      <c r="AL10" s="199">
        <v>134</v>
      </c>
      <c r="AM10" s="199">
        <v>2</v>
      </c>
      <c r="AN10" s="199">
        <v>157</v>
      </c>
      <c r="AO10" s="199">
        <v>38</v>
      </c>
      <c r="AP10" s="199">
        <v>17833</v>
      </c>
      <c r="AQ10" s="199">
        <v>1038</v>
      </c>
      <c r="AR10" s="199">
        <v>16840</v>
      </c>
      <c r="AS10" s="199">
        <v>631</v>
      </c>
      <c r="AT10" s="199">
        <v>5330</v>
      </c>
      <c r="AU10" s="199">
        <v>230</v>
      </c>
      <c r="AV10" s="199">
        <v>29343</v>
      </c>
      <c r="AW10" s="199">
        <v>1439</v>
      </c>
      <c r="AX10" s="199">
        <v>1198</v>
      </c>
      <c r="AY10" s="199">
        <v>144</v>
      </c>
      <c r="AZ10" s="199">
        <v>7339</v>
      </c>
      <c r="BA10" s="199">
        <v>521</v>
      </c>
      <c r="BB10" s="199">
        <v>9010</v>
      </c>
      <c r="BC10" s="199">
        <v>474</v>
      </c>
      <c r="BD10" s="199">
        <v>6179</v>
      </c>
      <c r="BE10" s="199">
        <v>148</v>
      </c>
      <c r="BF10" s="199">
        <v>3995</v>
      </c>
      <c r="BG10" s="199">
        <v>464</v>
      </c>
      <c r="BH10" s="199">
        <v>16073</v>
      </c>
      <c r="BI10" s="199">
        <v>1015</v>
      </c>
      <c r="BJ10" s="199">
        <v>15335</v>
      </c>
      <c r="BK10" s="199">
        <v>892</v>
      </c>
      <c r="BL10" s="199">
        <v>738</v>
      </c>
      <c r="BM10" s="199">
        <v>123</v>
      </c>
      <c r="BN10" s="199">
        <v>10804</v>
      </c>
      <c r="BO10" s="199">
        <v>508</v>
      </c>
      <c r="BP10" s="199">
        <v>5900</v>
      </c>
      <c r="BQ10" s="199">
        <v>566</v>
      </c>
      <c r="BR10" s="199">
        <v>3364</v>
      </c>
      <c r="BS10" s="199">
        <v>405</v>
      </c>
      <c r="BT10" s="199">
        <v>8497</v>
      </c>
      <c r="BU10" s="199">
        <v>177</v>
      </c>
      <c r="BV10" s="199">
        <v>20068</v>
      </c>
      <c r="BW10" s="199">
        <v>1479</v>
      </c>
      <c r="BX10" s="199">
        <v>6108</v>
      </c>
      <c r="BY10" s="199">
        <v>13</v>
      </c>
      <c r="BZ10" s="199">
        <v>2313</v>
      </c>
      <c r="CA10" s="199">
        <v>35</v>
      </c>
      <c r="CB10" s="199">
        <v>6184</v>
      </c>
      <c r="CC10" s="199">
        <v>142</v>
      </c>
      <c r="CD10" s="199">
        <v>2450</v>
      </c>
      <c r="CE10" s="199">
        <v>205</v>
      </c>
      <c r="CF10" s="199">
        <v>3637</v>
      </c>
      <c r="CG10" s="199">
        <v>258</v>
      </c>
      <c r="CH10" s="199">
        <v>4381</v>
      </c>
      <c r="CI10" s="199">
        <v>379</v>
      </c>
      <c r="CJ10" s="199">
        <v>4503</v>
      </c>
      <c r="CK10" s="199">
        <v>314</v>
      </c>
      <c r="CL10" s="199">
        <v>5097</v>
      </c>
      <c r="CM10" s="199">
        <v>323</v>
      </c>
      <c r="CN10" s="199">
        <v>6108</v>
      </c>
      <c r="CO10" s="199">
        <v>13</v>
      </c>
      <c r="CP10" s="199">
        <v>1669</v>
      </c>
      <c r="CQ10" s="199">
        <v>33004</v>
      </c>
      <c r="CR10" s="199">
        <v>25082</v>
      </c>
      <c r="CS10" s="199">
        <v>13767</v>
      </c>
      <c r="CT10" s="199">
        <v>33308</v>
      </c>
      <c r="CU10" s="199">
        <v>1217</v>
      </c>
      <c r="CV10" s="199">
        <v>318</v>
      </c>
      <c r="CW10" s="199">
        <v>357</v>
      </c>
      <c r="CX10" s="199">
        <v>115</v>
      </c>
      <c r="CY10" s="199">
        <v>326</v>
      </c>
      <c r="CZ10" s="199">
        <v>105</v>
      </c>
      <c r="DA10" s="199">
        <v>107</v>
      </c>
      <c r="DB10" s="199">
        <v>33</v>
      </c>
      <c r="DC10" s="199">
        <v>427</v>
      </c>
      <c r="DD10" s="199">
        <v>65</v>
      </c>
      <c r="DE10" s="199">
        <v>195</v>
      </c>
      <c r="DF10" s="199">
        <v>1061</v>
      </c>
      <c r="DG10" s="199">
        <v>1873</v>
      </c>
      <c r="DH10" s="199">
        <v>326</v>
      </c>
      <c r="DI10" s="199">
        <v>1839</v>
      </c>
      <c r="DJ10" s="199">
        <v>1016</v>
      </c>
      <c r="DK10" s="199">
        <v>159</v>
      </c>
      <c r="DL10" s="199">
        <v>915</v>
      </c>
      <c r="DM10" s="199">
        <v>1012</v>
      </c>
      <c r="DN10" s="199">
        <v>4984</v>
      </c>
      <c r="DO10" s="199">
        <v>1297</v>
      </c>
      <c r="DP10" s="199">
        <v>657</v>
      </c>
      <c r="DQ10" s="199">
        <v>1367</v>
      </c>
      <c r="DR10" s="199">
        <v>692</v>
      </c>
      <c r="DS10" s="199">
        <v>559</v>
      </c>
      <c r="DT10" s="199">
        <v>1121</v>
      </c>
      <c r="DU10" s="199">
        <v>13795</v>
      </c>
      <c r="DV10" s="199">
        <v>6745</v>
      </c>
      <c r="DW10" s="199">
        <v>2612</v>
      </c>
      <c r="DX10" s="199">
        <v>1115</v>
      </c>
      <c r="DY10" s="199">
        <v>312</v>
      </c>
      <c r="DZ10" s="199">
        <v>2622</v>
      </c>
      <c r="EA10" s="199">
        <v>301</v>
      </c>
      <c r="EB10" s="199">
        <v>1872</v>
      </c>
      <c r="EC10" s="199">
        <v>3313</v>
      </c>
      <c r="ED10" s="199">
        <v>636</v>
      </c>
      <c r="EE10" s="199">
        <v>1840</v>
      </c>
      <c r="EF10" s="199">
        <v>4318</v>
      </c>
      <c r="EG10" s="199">
        <v>32455</v>
      </c>
      <c r="EH10" s="199">
        <v>3660</v>
      </c>
      <c r="EI10" s="199">
        <v>10979</v>
      </c>
      <c r="EJ10" s="199">
        <v>2816</v>
      </c>
      <c r="EK10" s="199">
        <v>340</v>
      </c>
      <c r="EL10" s="199">
        <v>416</v>
      </c>
      <c r="EM10" s="199">
        <v>259</v>
      </c>
      <c r="EN10" s="199">
        <v>318</v>
      </c>
      <c r="EO10" s="199">
        <v>285</v>
      </c>
      <c r="EP10" s="199">
        <v>807</v>
      </c>
      <c r="EQ10" s="199">
        <v>11569</v>
      </c>
      <c r="ER10" s="199">
        <v>13795</v>
      </c>
      <c r="ES10" s="199">
        <v>659</v>
      </c>
      <c r="ET10" s="199">
        <v>3348</v>
      </c>
      <c r="EU10" s="199">
        <v>5731</v>
      </c>
      <c r="EV10" s="199">
        <v>4057</v>
      </c>
      <c r="EW10" s="199">
        <v>13136</v>
      </c>
      <c r="EX10" s="199">
        <v>13795</v>
      </c>
      <c r="EZ10" s="199"/>
    </row>
    <row r="11" spans="1:156" x14ac:dyDescent="0.25">
      <c r="A11" t="s">
        <v>247</v>
      </c>
      <c r="B11" t="s">
        <v>126</v>
      </c>
      <c r="C11" t="s">
        <v>236</v>
      </c>
      <c r="D11" t="s">
        <v>247</v>
      </c>
      <c r="E11" t="s">
        <v>333</v>
      </c>
      <c r="F11" t="s">
        <v>236</v>
      </c>
      <c r="G11" t="s">
        <v>236</v>
      </c>
      <c r="H11" s="199">
        <v>106919</v>
      </c>
      <c r="I11" s="199">
        <v>2746</v>
      </c>
      <c r="J11" s="199">
        <v>6644</v>
      </c>
      <c r="K11" s="199">
        <v>416</v>
      </c>
      <c r="L11" s="199">
        <v>4012</v>
      </c>
      <c r="M11" s="199">
        <v>330</v>
      </c>
      <c r="N11" s="199">
        <v>28413</v>
      </c>
      <c r="O11" s="199">
        <v>1544</v>
      </c>
      <c r="P11" s="199">
        <v>70978</v>
      </c>
      <c r="Q11" s="199">
        <v>784</v>
      </c>
      <c r="R11" s="199">
        <v>94839</v>
      </c>
      <c r="S11" s="199">
        <v>2043</v>
      </c>
      <c r="T11" s="199">
        <v>1716</v>
      </c>
      <c r="U11" s="199">
        <v>187</v>
      </c>
      <c r="V11" s="199">
        <v>200</v>
      </c>
      <c r="W11" s="199">
        <v>9</v>
      </c>
      <c r="X11" s="199">
        <v>3486</v>
      </c>
      <c r="Y11" s="199">
        <v>50</v>
      </c>
      <c r="Z11" s="199">
        <v>1571</v>
      </c>
      <c r="AA11" s="199">
        <v>177</v>
      </c>
      <c r="AB11" s="199">
        <v>5077</v>
      </c>
      <c r="AC11" s="199">
        <v>280</v>
      </c>
      <c r="AD11" s="199">
        <v>4728</v>
      </c>
      <c r="AE11" s="199">
        <v>450</v>
      </c>
      <c r="AF11" s="199">
        <v>92929</v>
      </c>
      <c r="AG11" s="199">
        <v>1918</v>
      </c>
      <c r="AH11" s="199">
        <v>101149</v>
      </c>
      <c r="AI11" s="199">
        <v>2388</v>
      </c>
      <c r="AJ11" s="199">
        <v>5770</v>
      </c>
      <c r="AK11" s="199">
        <v>358</v>
      </c>
      <c r="AL11" s="199">
        <v>3322</v>
      </c>
      <c r="AM11" s="199">
        <v>16</v>
      </c>
      <c r="AN11" s="199">
        <v>2448</v>
      </c>
      <c r="AO11" s="199">
        <v>342</v>
      </c>
      <c r="AP11" s="199">
        <v>53537</v>
      </c>
      <c r="AQ11" s="199">
        <v>1426</v>
      </c>
      <c r="AR11" s="199">
        <v>53382</v>
      </c>
      <c r="AS11" s="199">
        <v>1320</v>
      </c>
      <c r="AT11" s="199">
        <v>8243</v>
      </c>
      <c r="AU11" s="199">
        <v>207</v>
      </c>
      <c r="AV11" s="199">
        <v>98676</v>
      </c>
      <c r="AW11" s="199">
        <v>2539</v>
      </c>
      <c r="AX11" s="199">
        <v>2575</v>
      </c>
      <c r="AY11" s="199">
        <v>254</v>
      </c>
      <c r="AZ11" s="199">
        <v>12288</v>
      </c>
      <c r="BA11" s="199">
        <v>697</v>
      </c>
      <c r="BB11" s="199">
        <v>19739</v>
      </c>
      <c r="BC11" s="199">
        <v>578</v>
      </c>
      <c r="BD11" s="199">
        <v>34800</v>
      </c>
      <c r="BE11" s="199">
        <v>316</v>
      </c>
      <c r="BF11" s="199">
        <v>8523</v>
      </c>
      <c r="BG11" s="199">
        <v>421</v>
      </c>
      <c r="BH11" s="199">
        <v>54984</v>
      </c>
      <c r="BI11" s="199">
        <v>1713</v>
      </c>
      <c r="BJ11" s="199">
        <v>53295</v>
      </c>
      <c r="BK11" s="199">
        <v>1548</v>
      </c>
      <c r="BL11" s="199">
        <v>1689</v>
      </c>
      <c r="BM11" s="199">
        <v>165</v>
      </c>
      <c r="BN11" s="199">
        <v>41784</v>
      </c>
      <c r="BO11" s="199">
        <v>1003</v>
      </c>
      <c r="BP11" s="199">
        <v>14396</v>
      </c>
      <c r="BQ11" s="199">
        <v>848</v>
      </c>
      <c r="BR11" s="199">
        <v>7327</v>
      </c>
      <c r="BS11" s="199">
        <v>283</v>
      </c>
      <c r="BT11" s="199">
        <v>29468</v>
      </c>
      <c r="BU11" s="199">
        <v>567</v>
      </c>
      <c r="BV11" s="199">
        <v>63507</v>
      </c>
      <c r="BW11" s="199">
        <v>2134</v>
      </c>
      <c r="BX11" s="199">
        <v>13944</v>
      </c>
      <c r="BY11" s="199">
        <v>45</v>
      </c>
      <c r="BZ11" s="199">
        <v>8199</v>
      </c>
      <c r="CA11" s="199">
        <v>40</v>
      </c>
      <c r="CB11" s="199">
        <v>21269</v>
      </c>
      <c r="CC11" s="199">
        <v>527</v>
      </c>
      <c r="CD11" s="199">
        <v>8049</v>
      </c>
      <c r="CE11" s="199">
        <v>334</v>
      </c>
      <c r="CF11" s="199">
        <v>10212</v>
      </c>
      <c r="CG11" s="199">
        <v>526</v>
      </c>
      <c r="CH11" s="199">
        <v>15828</v>
      </c>
      <c r="CI11" s="199">
        <v>575</v>
      </c>
      <c r="CJ11" s="199">
        <v>14899</v>
      </c>
      <c r="CK11" s="199">
        <v>235</v>
      </c>
      <c r="CL11" s="199">
        <v>14519</v>
      </c>
      <c r="CM11" s="199">
        <v>464</v>
      </c>
      <c r="CN11" s="199">
        <v>13944</v>
      </c>
      <c r="CO11" s="199">
        <v>45</v>
      </c>
      <c r="CP11" s="199">
        <v>2746</v>
      </c>
      <c r="CQ11" s="199">
        <v>104173</v>
      </c>
      <c r="CR11" s="199">
        <v>92027</v>
      </c>
      <c r="CS11" s="199">
        <v>24123</v>
      </c>
      <c r="CT11" s="199">
        <v>93208</v>
      </c>
      <c r="CU11" s="199">
        <v>7493</v>
      </c>
      <c r="CV11" s="199">
        <v>2182</v>
      </c>
      <c r="CW11" s="199">
        <v>2721</v>
      </c>
      <c r="CX11" s="199">
        <v>823</v>
      </c>
      <c r="CY11" s="199">
        <v>1783</v>
      </c>
      <c r="CZ11" s="199">
        <v>320</v>
      </c>
      <c r="DA11" s="199">
        <v>2483</v>
      </c>
      <c r="DB11" s="199">
        <v>942</v>
      </c>
      <c r="DC11" s="199">
        <v>506</v>
      </c>
      <c r="DD11" s="199">
        <v>97</v>
      </c>
      <c r="DE11" s="199">
        <v>1065</v>
      </c>
      <c r="DF11" s="199">
        <v>3368</v>
      </c>
      <c r="DG11" s="199">
        <v>9136</v>
      </c>
      <c r="DH11" s="199">
        <v>1864</v>
      </c>
      <c r="DI11" s="199">
        <v>6215</v>
      </c>
      <c r="DJ11" s="199">
        <v>2326</v>
      </c>
      <c r="DK11" s="199">
        <v>965</v>
      </c>
      <c r="DL11" s="199">
        <v>6057</v>
      </c>
      <c r="DM11" s="199">
        <v>7659</v>
      </c>
      <c r="DN11" s="199">
        <v>12783</v>
      </c>
      <c r="DO11" s="199">
        <v>3683</v>
      </c>
      <c r="DP11" s="199">
        <v>2198</v>
      </c>
      <c r="DQ11" s="199">
        <v>1222</v>
      </c>
      <c r="DR11" s="199">
        <v>1053</v>
      </c>
      <c r="DS11" s="199">
        <v>704</v>
      </c>
      <c r="DT11" s="199">
        <v>1331</v>
      </c>
      <c r="DU11" s="199">
        <v>39293</v>
      </c>
      <c r="DV11" s="199">
        <v>24273</v>
      </c>
      <c r="DW11" s="199">
        <v>11274</v>
      </c>
      <c r="DX11" s="199">
        <v>2168</v>
      </c>
      <c r="DY11" s="199">
        <v>770</v>
      </c>
      <c r="DZ11" s="199">
        <v>5093</v>
      </c>
      <c r="EA11" s="199">
        <v>688</v>
      </c>
      <c r="EB11" s="199">
        <v>3541</v>
      </c>
      <c r="EC11" s="199">
        <v>7759</v>
      </c>
      <c r="ED11" s="199">
        <v>1427</v>
      </c>
      <c r="EE11" s="199">
        <v>4716</v>
      </c>
      <c r="EF11" s="199">
        <v>14722</v>
      </c>
      <c r="EG11" s="199">
        <v>95857</v>
      </c>
      <c r="EH11" s="199">
        <v>10374</v>
      </c>
      <c r="EI11" s="199">
        <v>32215</v>
      </c>
      <c r="EJ11" s="199">
        <v>7078</v>
      </c>
      <c r="EK11" s="199">
        <v>650</v>
      </c>
      <c r="EL11" s="199">
        <v>903</v>
      </c>
      <c r="EM11" s="199">
        <v>1376</v>
      </c>
      <c r="EN11" s="199">
        <v>910</v>
      </c>
      <c r="EO11" s="199">
        <v>719</v>
      </c>
      <c r="EP11" s="199">
        <v>2243</v>
      </c>
      <c r="EQ11" s="199">
        <v>36607</v>
      </c>
      <c r="ER11" s="199">
        <v>39293</v>
      </c>
      <c r="ES11" s="199">
        <v>1573</v>
      </c>
      <c r="ET11" s="199">
        <v>9022</v>
      </c>
      <c r="EU11" s="199">
        <v>17914</v>
      </c>
      <c r="EV11" s="199">
        <v>10784</v>
      </c>
      <c r="EW11" s="199">
        <v>37720</v>
      </c>
      <c r="EX11" s="199">
        <v>39293</v>
      </c>
      <c r="EZ11" s="199"/>
    </row>
    <row r="12" spans="1:156" x14ac:dyDescent="0.25">
      <c r="A12" t="s">
        <v>248</v>
      </c>
      <c r="B12" t="s">
        <v>126</v>
      </c>
      <c r="C12" t="s">
        <v>236</v>
      </c>
      <c r="D12" t="s">
        <v>248</v>
      </c>
      <c r="E12" t="s">
        <v>329</v>
      </c>
      <c r="F12" t="s">
        <v>236</v>
      </c>
      <c r="G12" t="s">
        <v>236</v>
      </c>
      <c r="H12" s="199">
        <v>30016</v>
      </c>
      <c r="I12" s="199">
        <v>2317</v>
      </c>
      <c r="J12" s="199">
        <v>5890</v>
      </c>
      <c r="K12" s="199">
        <v>599</v>
      </c>
      <c r="L12" s="199">
        <v>3653</v>
      </c>
      <c r="M12" s="199">
        <v>360</v>
      </c>
      <c r="N12" s="199">
        <v>13963</v>
      </c>
      <c r="O12" s="199">
        <v>1273</v>
      </c>
      <c r="P12" s="199">
        <v>9996</v>
      </c>
      <c r="Q12" s="199">
        <v>434</v>
      </c>
      <c r="R12" s="199">
        <v>24451</v>
      </c>
      <c r="S12" s="199">
        <v>1595</v>
      </c>
      <c r="T12" s="199">
        <v>126</v>
      </c>
      <c r="U12" s="199">
        <v>25</v>
      </c>
      <c r="V12" s="199">
        <v>2838</v>
      </c>
      <c r="W12" s="199">
        <v>501</v>
      </c>
      <c r="X12" s="199">
        <v>157</v>
      </c>
      <c r="Y12" s="199">
        <v>21</v>
      </c>
      <c r="Z12" s="199">
        <v>243</v>
      </c>
      <c r="AA12" s="199">
        <v>2</v>
      </c>
      <c r="AB12" s="199">
        <v>2199</v>
      </c>
      <c r="AC12" s="199">
        <v>173</v>
      </c>
      <c r="AD12" s="199">
        <v>741</v>
      </c>
      <c r="AE12" s="199">
        <v>39</v>
      </c>
      <c r="AF12" s="199">
        <v>24159</v>
      </c>
      <c r="AG12" s="199">
        <v>1595</v>
      </c>
      <c r="AH12" s="199">
        <v>29624</v>
      </c>
      <c r="AI12" s="199">
        <v>2291</v>
      </c>
      <c r="AJ12" s="199">
        <v>392</v>
      </c>
      <c r="AK12" s="199">
        <v>26</v>
      </c>
      <c r="AL12" s="199">
        <v>291</v>
      </c>
      <c r="AM12" s="199">
        <v>19</v>
      </c>
      <c r="AN12" s="199">
        <v>101</v>
      </c>
      <c r="AO12" s="199">
        <v>7</v>
      </c>
      <c r="AP12" s="199">
        <v>15449</v>
      </c>
      <c r="AQ12" s="199">
        <v>1295</v>
      </c>
      <c r="AR12" s="199">
        <v>14567</v>
      </c>
      <c r="AS12" s="199">
        <v>1022</v>
      </c>
      <c r="AT12" s="199">
        <v>4527</v>
      </c>
      <c r="AU12" s="199">
        <v>221</v>
      </c>
      <c r="AV12" s="199">
        <v>25489</v>
      </c>
      <c r="AW12" s="199">
        <v>2096</v>
      </c>
      <c r="AX12" s="199">
        <v>1199</v>
      </c>
      <c r="AY12" s="199">
        <v>136</v>
      </c>
      <c r="AZ12" s="199">
        <v>6842</v>
      </c>
      <c r="BA12" s="199">
        <v>630</v>
      </c>
      <c r="BB12" s="199">
        <v>8161</v>
      </c>
      <c r="BC12" s="199">
        <v>612</v>
      </c>
      <c r="BD12" s="199">
        <v>5376</v>
      </c>
      <c r="BE12" s="199">
        <v>143</v>
      </c>
      <c r="BF12" s="199">
        <v>3523</v>
      </c>
      <c r="BG12" s="199">
        <v>419</v>
      </c>
      <c r="BH12" s="199">
        <v>12066</v>
      </c>
      <c r="BI12" s="199">
        <v>1348</v>
      </c>
      <c r="BJ12" s="199">
        <v>11319</v>
      </c>
      <c r="BK12" s="199">
        <v>1222</v>
      </c>
      <c r="BL12" s="199">
        <v>747</v>
      </c>
      <c r="BM12" s="199">
        <v>126</v>
      </c>
      <c r="BN12" s="199">
        <v>7946</v>
      </c>
      <c r="BO12" s="199">
        <v>829</v>
      </c>
      <c r="BP12" s="199">
        <v>4650</v>
      </c>
      <c r="BQ12" s="199">
        <v>544</v>
      </c>
      <c r="BR12" s="199">
        <v>2993</v>
      </c>
      <c r="BS12" s="199">
        <v>394</v>
      </c>
      <c r="BT12" s="199">
        <v>6625</v>
      </c>
      <c r="BU12" s="199">
        <v>532</v>
      </c>
      <c r="BV12" s="199">
        <v>15589</v>
      </c>
      <c r="BW12" s="199">
        <v>1767</v>
      </c>
      <c r="BX12" s="199">
        <v>7802</v>
      </c>
      <c r="BY12" s="199">
        <v>18</v>
      </c>
      <c r="BZ12" s="199">
        <v>1797</v>
      </c>
      <c r="CA12" s="199">
        <v>176</v>
      </c>
      <c r="CB12" s="199">
        <v>4828</v>
      </c>
      <c r="CC12" s="199">
        <v>356</v>
      </c>
      <c r="CD12" s="199">
        <v>1813</v>
      </c>
      <c r="CE12" s="199">
        <v>264</v>
      </c>
      <c r="CF12" s="199">
        <v>2426</v>
      </c>
      <c r="CG12" s="199">
        <v>407</v>
      </c>
      <c r="CH12" s="199">
        <v>2979</v>
      </c>
      <c r="CI12" s="199">
        <v>391</v>
      </c>
      <c r="CJ12" s="199">
        <v>3275</v>
      </c>
      <c r="CK12" s="199">
        <v>295</v>
      </c>
      <c r="CL12" s="199">
        <v>5096</v>
      </c>
      <c r="CM12" s="199">
        <v>410</v>
      </c>
      <c r="CN12" s="199">
        <v>7802</v>
      </c>
      <c r="CO12" s="199">
        <v>18</v>
      </c>
      <c r="CP12" s="199">
        <v>2317</v>
      </c>
      <c r="CQ12" s="199">
        <v>27699</v>
      </c>
      <c r="CR12" s="199">
        <v>18241</v>
      </c>
      <c r="CS12" s="199">
        <v>15949</v>
      </c>
      <c r="CT12" s="199">
        <v>27768</v>
      </c>
      <c r="CU12" s="199">
        <v>1032</v>
      </c>
      <c r="CV12" s="199">
        <v>157</v>
      </c>
      <c r="CW12" s="199">
        <v>157</v>
      </c>
      <c r="CX12" s="199">
        <v>43</v>
      </c>
      <c r="CY12" s="199">
        <v>203</v>
      </c>
      <c r="CZ12" s="199">
        <v>38</v>
      </c>
      <c r="DA12" s="199">
        <v>147</v>
      </c>
      <c r="DB12" s="199">
        <v>39</v>
      </c>
      <c r="DC12" s="199">
        <v>525</v>
      </c>
      <c r="DD12" s="199">
        <v>37</v>
      </c>
      <c r="DE12" s="199">
        <v>372</v>
      </c>
      <c r="DF12" s="199">
        <v>1297</v>
      </c>
      <c r="DG12" s="199">
        <v>1301</v>
      </c>
      <c r="DH12" s="199">
        <v>271</v>
      </c>
      <c r="DI12" s="199">
        <v>1767</v>
      </c>
      <c r="DJ12" s="199">
        <v>490</v>
      </c>
      <c r="DK12" s="199">
        <v>234</v>
      </c>
      <c r="DL12" s="199">
        <v>634</v>
      </c>
      <c r="DM12" s="199">
        <v>922</v>
      </c>
      <c r="DN12" s="199">
        <v>2997</v>
      </c>
      <c r="DO12" s="199">
        <v>1502</v>
      </c>
      <c r="DP12" s="199">
        <v>517</v>
      </c>
      <c r="DQ12" s="199">
        <v>683</v>
      </c>
      <c r="DR12" s="199">
        <v>658</v>
      </c>
      <c r="DS12" s="199">
        <v>551</v>
      </c>
      <c r="DT12" s="199">
        <v>1290</v>
      </c>
      <c r="DU12" s="199">
        <v>12482</v>
      </c>
      <c r="DV12" s="199">
        <v>6462</v>
      </c>
      <c r="DW12" s="199">
        <v>1571</v>
      </c>
      <c r="DX12" s="199">
        <v>1093</v>
      </c>
      <c r="DY12" s="199">
        <v>464</v>
      </c>
      <c r="DZ12" s="199">
        <v>2504</v>
      </c>
      <c r="EA12" s="199">
        <v>192</v>
      </c>
      <c r="EB12" s="199">
        <v>1990</v>
      </c>
      <c r="EC12" s="199">
        <v>2423</v>
      </c>
      <c r="ED12" s="199">
        <v>298</v>
      </c>
      <c r="EE12" s="199">
        <v>1589</v>
      </c>
      <c r="EF12" s="199">
        <v>2947</v>
      </c>
      <c r="EG12" s="199">
        <v>26567</v>
      </c>
      <c r="EH12" s="199">
        <v>3386</v>
      </c>
      <c r="EI12" s="199">
        <v>10496</v>
      </c>
      <c r="EJ12" s="199">
        <v>1986</v>
      </c>
      <c r="EK12" s="199">
        <v>320</v>
      </c>
      <c r="EL12" s="199">
        <v>235</v>
      </c>
      <c r="EM12" s="199">
        <v>192</v>
      </c>
      <c r="EN12" s="199">
        <v>241</v>
      </c>
      <c r="EO12" s="199">
        <v>195</v>
      </c>
      <c r="EP12" s="199">
        <v>532</v>
      </c>
      <c r="EQ12" s="199">
        <v>10629</v>
      </c>
      <c r="ER12" s="199">
        <v>12482</v>
      </c>
      <c r="ES12" s="199">
        <v>558</v>
      </c>
      <c r="ET12" s="199">
        <v>3492</v>
      </c>
      <c r="EU12" s="199">
        <v>4951</v>
      </c>
      <c r="EV12" s="199">
        <v>3481</v>
      </c>
      <c r="EW12" s="199">
        <v>11924</v>
      </c>
      <c r="EX12" s="199">
        <v>12482</v>
      </c>
      <c r="EZ12" s="199"/>
    </row>
    <row r="13" spans="1:156" x14ac:dyDescent="0.25">
      <c r="A13" t="s">
        <v>249</v>
      </c>
      <c r="B13" t="s">
        <v>126</v>
      </c>
      <c r="C13" t="s">
        <v>236</v>
      </c>
      <c r="D13" t="s">
        <v>249</v>
      </c>
      <c r="E13" t="s">
        <v>334</v>
      </c>
      <c r="F13" t="s">
        <v>236</v>
      </c>
      <c r="G13" t="s">
        <v>236</v>
      </c>
      <c r="H13" s="199">
        <v>12204</v>
      </c>
      <c r="I13" s="199">
        <v>838</v>
      </c>
      <c r="J13" s="199">
        <v>2522</v>
      </c>
      <c r="K13" s="199">
        <v>260</v>
      </c>
      <c r="L13" s="199">
        <v>1368</v>
      </c>
      <c r="M13" s="199">
        <v>195</v>
      </c>
      <c r="N13" s="199">
        <v>5302</v>
      </c>
      <c r="O13" s="199">
        <v>460</v>
      </c>
      <c r="P13" s="199">
        <v>4370</v>
      </c>
      <c r="Q13" s="199">
        <v>118</v>
      </c>
      <c r="R13" s="199">
        <v>10558</v>
      </c>
      <c r="S13" s="199">
        <v>372</v>
      </c>
      <c r="T13" s="199">
        <v>136</v>
      </c>
      <c r="U13" s="199">
        <v>64</v>
      </c>
      <c r="V13" s="199">
        <v>166</v>
      </c>
      <c r="W13" s="199">
        <v>18</v>
      </c>
      <c r="X13" s="199">
        <v>153</v>
      </c>
      <c r="Y13" s="199">
        <v>0</v>
      </c>
      <c r="Z13" s="199">
        <v>749</v>
      </c>
      <c r="AA13" s="199">
        <v>306</v>
      </c>
      <c r="AB13" s="199">
        <v>251</v>
      </c>
      <c r="AC13" s="199">
        <v>16</v>
      </c>
      <c r="AD13" s="199">
        <v>1011</v>
      </c>
      <c r="AE13" s="199">
        <v>326</v>
      </c>
      <c r="AF13" s="199">
        <v>10388</v>
      </c>
      <c r="AG13" s="199">
        <v>361</v>
      </c>
      <c r="AH13" s="199">
        <v>11482</v>
      </c>
      <c r="AI13" s="199">
        <v>537</v>
      </c>
      <c r="AJ13" s="199">
        <v>722</v>
      </c>
      <c r="AK13" s="199">
        <v>301</v>
      </c>
      <c r="AL13" s="199">
        <v>139</v>
      </c>
      <c r="AM13" s="199">
        <v>40</v>
      </c>
      <c r="AN13" s="199">
        <v>583</v>
      </c>
      <c r="AO13" s="199">
        <v>261</v>
      </c>
      <c r="AP13" s="199">
        <v>6157</v>
      </c>
      <c r="AQ13" s="199">
        <v>461</v>
      </c>
      <c r="AR13" s="199">
        <v>6047</v>
      </c>
      <c r="AS13" s="199">
        <v>377</v>
      </c>
      <c r="AT13" s="199">
        <v>1864</v>
      </c>
      <c r="AU13" s="199">
        <v>53</v>
      </c>
      <c r="AV13" s="199">
        <v>10340</v>
      </c>
      <c r="AW13" s="199">
        <v>785</v>
      </c>
      <c r="AX13" s="199">
        <v>699</v>
      </c>
      <c r="AY13" s="199">
        <v>169</v>
      </c>
      <c r="AZ13" s="199">
        <v>2678</v>
      </c>
      <c r="BA13" s="199">
        <v>178</v>
      </c>
      <c r="BB13" s="199">
        <v>3194</v>
      </c>
      <c r="BC13" s="199">
        <v>211</v>
      </c>
      <c r="BD13" s="199">
        <v>1641</v>
      </c>
      <c r="BE13" s="199">
        <v>24</v>
      </c>
      <c r="BF13" s="199">
        <v>1073</v>
      </c>
      <c r="BG13" s="199">
        <v>183</v>
      </c>
      <c r="BH13" s="199">
        <v>5607</v>
      </c>
      <c r="BI13" s="199">
        <v>529</v>
      </c>
      <c r="BJ13" s="199">
        <v>5370</v>
      </c>
      <c r="BK13" s="199">
        <v>458</v>
      </c>
      <c r="BL13" s="199">
        <v>237</v>
      </c>
      <c r="BM13" s="199">
        <v>71</v>
      </c>
      <c r="BN13" s="199">
        <v>3742</v>
      </c>
      <c r="BO13" s="199">
        <v>317</v>
      </c>
      <c r="BP13" s="199">
        <v>2107</v>
      </c>
      <c r="BQ13" s="199">
        <v>222</v>
      </c>
      <c r="BR13" s="199">
        <v>831</v>
      </c>
      <c r="BS13" s="199">
        <v>173</v>
      </c>
      <c r="BT13" s="199">
        <v>3024</v>
      </c>
      <c r="BU13" s="199">
        <v>126</v>
      </c>
      <c r="BV13" s="199">
        <v>6680</v>
      </c>
      <c r="BW13" s="199">
        <v>712</v>
      </c>
      <c r="BX13" s="199">
        <v>2500</v>
      </c>
      <c r="BY13" s="199">
        <v>0</v>
      </c>
      <c r="BZ13" s="199">
        <v>972</v>
      </c>
      <c r="CA13" s="199">
        <v>43</v>
      </c>
      <c r="CB13" s="199">
        <v>2052</v>
      </c>
      <c r="CC13" s="199">
        <v>83</v>
      </c>
      <c r="CD13" s="199">
        <v>968</v>
      </c>
      <c r="CE13" s="199">
        <v>130</v>
      </c>
      <c r="CF13" s="199">
        <v>1336</v>
      </c>
      <c r="CG13" s="199">
        <v>219</v>
      </c>
      <c r="CH13" s="199">
        <v>1395</v>
      </c>
      <c r="CI13" s="199">
        <v>180</v>
      </c>
      <c r="CJ13" s="199">
        <v>1248</v>
      </c>
      <c r="CK13" s="199">
        <v>109</v>
      </c>
      <c r="CL13" s="199">
        <v>1733</v>
      </c>
      <c r="CM13" s="199">
        <v>74</v>
      </c>
      <c r="CN13" s="199">
        <v>2500</v>
      </c>
      <c r="CO13" s="199">
        <v>0</v>
      </c>
      <c r="CP13" s="199">
        <v>838</v>
      </c>
      <c r="CQ13" s="199">
        <v>11366</v>
      </c>
      <c r="CR13" s="199">
        <v>8649</v>
      </c>
      <c r="CS13" s="199">
        <v>5153</v>
      </c>
      <c r="CT13" s="199">
        <v>10687</v>
      </c>
      <c r="CU13" s="199">
        <v>984</v>
      </c>
      <c r="CV13" s="199">
        <v>585</v>
      </c>
      <c r="CW13" s="199">
        <v>614</v>
      </c>
      <c r="CX13" s="199">
        <v>362</v>
      </c>
      <c r="CY13" s="199">
        <v>59</v>
      </c>
      <c r="CZ13" s="199">
        <v>25</v>
      </c>
      <c r="DA13" s="199">
        <v>282</v>
      </c>
      <c r="DB13" s="199">
        <v>186</v>
      </c>
      <c r="DC13" s="199">
        <v>29</v>
      </c>
      <c r="DD13" s="199">
        <v>12</v>
      </c>
      <c r="DE13" s="199">
        <v>408</v>
      </c>
      <c r="DF13" s="199">
        <v>532</v>
      </c>
      <c r="DG13" s="199">
        <v>853</v>
      </c>
      <c r="DH13" s="199">
        <v>127</v>
      </c>
      <c r="DI13" s="199">
        <v>833</v>
      </c>
      <c r="DJ13" s="199">
        <v>276</v>
      </c>
      <c r="DK13" s="199">
        <v>93</v>
      </c>
      <c r="DL13" s="199">
        <v>235</v>
      </c>
      <c r="DM13" s="199">
        <v>339</v>
      </c>
      <c r="DN13" s="199">
        <v>1512</v>
      </c>
      <c r="DO13" s="199">
        <v>285</v>
      </c>
      <c r="DP13" s="199">
        <v>278</v>
      </c>
      <c r="DQ13" s="199">
        <v>277</v>
      </c>
      <c r="DR13" s="199">
        <v>164</v>
      </c>
      <c r="DS13" s="199">
        <v>97</v>
      </c>
      <c r="DT13" s="199">
        <v>346</v>
      </c>
      <c r="DU13" s="199">
        <v>5206</v>
      </c>
      <c r="DV13" s="199">
        <v>2413</v>
      </c>
      <c r="DW13" s="199">
        <v>908</v>
      </c>
      <c r="DX13" s="199">
        <v>435</v>
      </c>
      <c r="DY13" s="199">
        <v>232</v>
      </c>
      <c r="DZ13" s="199">
        <v>1168</v>
      </c>
      <c r="EA13" s="199">
        <v>82</v>
      </c>
      <c r="EB13" s="199">
        <v>994</v>
      </c>
      <c r="EC13" s="199">
        <v>1190</v>
      </c>
      <c r="ED13" s="199">
        <v>173</v>
      </c>
      <c r="EE13" s="199">
        <v>896</v>
      </c>
      <c r="EF13" s="199">
        <v>1466</v>
      </c>
      <c r="EG13" s="199">
        <v>11082</v>
      </c>
      <c r="EH13" s="199">
        <v>1210</v>
      </c>
      <c r="EI13" s="199">
        <v>3685</v>
      </c>
      <c r="EJ13" s="199">
        <v>1521</v>
      </c>
      <c r="EK13" s="199">
        <v>271</v>
      </c>
      <c r="EL13" s="199">
        <v>226</v>
      </c>
      <c r="EM13" s="199">
        <v>175</v>
      </c>
      <c r="EN13" s="199">
        <v>104</v>
      </c>
      <c r="EO13" s="199">
        <v>75</v>
      </c>
      <c r="EP13" s="199">
        <v>517</v>
      </c>
      <c r="EQ13" s="199">
        <v>4329</v>
      </c>
      <c r="ER13" s="199">
        <v>5206</v>
      </c>
      <c r="ES13" s="199">
        <v>386</v>
      </c>
      <c r="ET13" s="199">
        <v>1514</v>
      </c>
      <c r="EU13" s="199">
        <v>1854</v>
      </c>
      <c r="EV13" s="199">
        <v>1452</v>
      </c>
      <c r="EW13" s="199">
        <v>4820</v>
      </c>
      <c r="EX13" s="199">
        <v>5206</v>
      </c>
      <c r="EZ13" s="199"/>
    </row>
    <row r="14" spans="1:156" x14ac:dyDescent="0.25">
      <c r="A14" t="s">
        <v>250</v>
      </c>
      <c r="B14" t="s">
        <v>126</v>
      </c>
      <c r="C14" t="s">
        <v>236</v>
      </c>
      <c r="D14" t="s">
        <v>250</v>
      </c>
      <c r="E14" t="s">
        <v>327</v>
      </c>
      <c r="F14" t="s">
        <v>236</v>
      </c>
      <c r="G14" t="s">
        <v>236</v>
      </c>
      <c r="H14" s="199">
        <v>55670</v>
      </c>
      <c r="I14" s="199">
        <v>2163</v>
      </c>
      <c r="J14" s="199">
        <v>5594</v>
      </c>
      <c r="K14" s="199">
        <v>350</v>
      </c>
      <c r="L14" s="199">
        <v>3471</v>
      </c>
      <c r="M14" s="199">
        <v>239</v>
      </c>
      <c r="N14" s="199">
        <v>21322</v>
      </c>
      <c r="O14" s="199">
        <v>1161</v>
      </c>
      <c r="P14" s="199">
        <v>28537</v>
      </c>
      <c r="Q14" s="199">
        <v>650</v>
      </c>
      <c r="R14" s="199">
        <v>52162</v>
      </c>
      <c r="S14" s="199">
        <v>1916</v>
      </c>
      <c r="T14" s="199">
        <v>142</v>
      </c>
      <c r="U14" s="199">
        <v>12</v>
      </c>
      <c r="V14" s="199">
        <v>172</v>
      </c>
      <c r="W14" s="199">
        <v>27</v>
      </c>
      <c r="X14" s="199">
        <v>690</v>
      </c>
      <c r="Y14" s="199">
        <v>33</v>
      </c>
      <c r="Z14" s="199">
        <v>261</v>
      </c>
      <c r="AA14" s="199">
        <v>46</v>
      </c>
      <c r="AB14" s="199">
        <v>2234</v>
      </c>
      <c r="AC14" s="199">
        <v>129</v>
      </c>
      <c r="AD14" s="199">
        <v>1418</v>
      </c>
      <c r="AE14" s="199">
        <v>111</v>
      </c>
      <c r="AF14" s="199">
        <v>51389</v>
      </c>
      <c r="AG14" s="199">
        <v>1873</v>
      </c>
      <c r="AH14" s="199">
        <v>54580</v>
      </c>
      <c r="AI14" s="199">
        <v>2030</v>
      </c>
      <c r="AJ14" s="199">
        <v>1090</v>
      </c>
      <c r="AK14" s="199">
        <v>133</v>
      </c>
      <c r="AL14" s="199">
        <v>661</v>
      </c>
      <c r="AM14" s="199">
        <v>42</v>
      </c>
      <c r="AN14" s="199">
        <v>429</v>
      </c>
      <c r="AO14" s="199">
        <v>91</v>
      </c>
      <c r="AP14" s="199">
        <v>28606</v>
      </c>
      <c r="AQ14" s="199">
        <v>1370</v>
      </c>
      <c r="AR14" s="199">
        <v>27064</v>
      </c>
      <c r="AS14" s="199">
        <v>793</v>
      </c>
      <c r="AT14" s="199">
        <v>6245</v>
      </c>
      <c r="AU14" s="199">
        <v>188</v>
      </c>
      <c r="AV14" s="199">
        <v>49425</v>
      </c>
      <c r="AW14" s="199">
        <v>1975</v>
      </c>
      <c r="AX14" s="199">
        <v>1654</v>
      </c>
      <c r="AY14" s="199">
        <v>80</v>
      </c>
      <c r="AZ14" s="199">
        <v>11850</v>
      </c>
      <c r="BA14" s="199">
        <v>779</v>
      </c>
      <c r="BB14" s="199">
        <v>15354</v>
      </c>
      <c r="BC14" s="199">
        <v>531</v>
      </c>
      <c r="BD14" s="199">
        <v>9320</v>
      </c>
      <c r="BE14" s="199">
        <v>172</v>
      </c>
      <c r="BF14" s="199">
        <v>4837</v>
      </c>
      <c r="BG14" s="199">
        <v>444</v>
      </c>
      <c r="BH14" s="199">
        <v>28478</v>
      </c>
      <c r="BI14" s="199">
        <v>1334</v>
      </c>
      <c r="BJ14" s="199">
        <v>27453</v>
      </c>
      <c r="BK14" s="199">
        <v>1255</v>
      </c>
      <c r="BL14" s="199">
        <v>1025</v>
      </c>
      <c r="BM14" s="199">
        <v>79</v>
      </c>
      <c r="BN14" s="199">
        <v>20434</v>
      </c>
      <c r="BO14" s="199">
        <v>833</v>
      </c>
      <c r="BP14" s="199">
        <v>8614</v>
      </c>
      <c r="BQ14" s="199">
        <v>554</v>
      </c>
      <c r="BR14" s="199">
        <v>4267</v>
      </c>
      <c r="BS14" s="199">
        <v>391</v>
      </c>
      <c r="BT14" s="199">
        <v>13578</v>
      </c>
      <c r="BU14" s="199">
        <v>379</v>
      </c>
      <c r="BV14" s="199">
        <v>33315</v>
      </c>
      <c r="BW14" s="199">
        <v>1778</v>
      </c>
      <c r="BX14" s="199">
        <v>8777</v>
      </c>
      <c r="BY14" s="199">
        <v>6</v>
      </c>
      <c r="BZ14" s="199">
        <v>3771</v>
      </c>
      <c r="CA14" s="199">
        <v>115</v>
      </c>
      <c r="CB14" s="199">
        <v>9807</v>
      </c>
      <c r="CC14" s="199">
        <v>264</v>
      </c>
      <c r="CD14" s="199">
        <v>3914</v>
      </c>
      <c r="CE14" s="199">
        <v>222</v>
      </c>
      <c r="CF14" s="199">
        <v>6001</v>
      </c>
      <c r="CG14" s="199">
        <v>505</v>
      </c>
      <c r="CH14" s="199">
        <v>7329</v>
      </c>
      <c r="CI14" s="199">
        <v>355</v>
      </c>
      <c r="CJ14" s="199">
        <v>7573</v>
      </c>
      <c r="CK14" s="199">
        <v>420</v>
      </c>
      <c r="CL14" s="199">
        <v>8498</v>
      </c>
      <c r="CM14" s="199">
        <v>276</v>
      </c>
      <c r="CN14" s="199">
        <v>8777</v>
      </c>
      <c r="CO14" s="199">
        <v>6</v>
      </c>
      <c r="CP14" s="199">
        <v>2163</v>
      </c>
      <c r="CQ14" s="199">
        <v>53507</v>
      </c>
      <c r="CR14" s="199">
        <v>44633</v>
      </c>
      <c r="CS14" s="199">
        <v>16776</v>
      </c>
      <c r="CT14" s="199">
        <v>51985</v>
      </c>
      <c r="CU14" s="199">
        <v>1753</v>
      </c>
      <c r="CV14" s="199">
        <v>517</v>
      </c>
      <c r="CW14" s="199">
        <v>850</v>
      </c>
      <c r="CX14" s="199">
        <v>205</v>
      </c>
      <c r="CY14" s="199">
        <v>235</v>
      </c>
      <c r="CZ14" s="199">
        <v>86</v>
      </c>
      <c r="DA14" s="199">
        <v>606</v>
      </c>
      <c r="DB14" s="199">
        <v>226</v>
      </c>
      <c r="DC14" s="199">
        <v>62</v>
      </c>
      <c r="DD14" s="199">
        <v>0</v>
      </c>
      <c r="DE14" s="199">
        <v>251</v>
      </c>
      <c r="DF14" s="199">
        <v>3575</v>
      </c>
      <c r="DG14" s="199">
        <v>4616</v>
      </c>
      <c r="DH14" s="199">
        <v>857</v>
      </c>
      <c r="DI14" s="199">
        <v>3314</v>
      </c>
      <c r="DJ14" s="199">
        <v>1261</v>
      </c>
      <c r="DK14" s="199">
        <v>234</v>
      </c>
      <c r="DL14" s="199">
        <v>1521</v>
      </c>
      <c r="DM14" s="199">
        <v>2605</v>
      </c>
      <c r="DN14" s="199">
        <v>7104</v>
      </c>
      <c r="DO14" s="199">
        <v>1963</v>
      </c>
      <c r="DP14" s="199">
        <v>1456</v>
      </c>
      <c r="DQ14" s="199">
        <v>1335</v>
      </c>
      <c r="DR14" s="199">
        <v>752</v>
      </c>
      <c r="DS14" s="199">
        <v>453</v>
      </c>
      <c r="DT14" s="199">
        <v>1125</v>
      </c>
      <c r="DU14" s="199">
        <v>20911</v>
      </c>
      <c r="DV14" s="199">
        <v>12978</v>
      </c>
      <c r="DW14" s="199">
        <v>4900</v>
      </c>
      <c r="DX14" s="199">
        <v>1567</v>
      </c>
      <c r="DY14" s="199">
        <v>660</v>
      </c>
      <c r="DZ14" s="199">
        <v>3180</v>
      </c>
      <c r="EA14" s="199">
        <v>362</v>
      </c>
      <c r="EB14" s="199">
        <v>2214</v>
      </c>
      <c r="EC14" s="199">
        <v>3186</v>
      </c>
      <c r="ED14" s="199">
        <v>512</v>
      </c>
      <c r="EE14" s="199">
        <v>2061</v>
      </c>
      <c r="EF14" s="199">
        <v>7006</v>
      </c>
      <c r="EG14" s="199">
        <v>50406</v>
      </c>
      <c r="EH14" s="199">
        <v>5921</v>
      </c>
      <c r="EI14" s="199">
        <v>18085</v>
      </c>
      <c r="EJ14" s="199">
        <v>2826</v>
      </c>
      <c r="EK14" s="199">
        <v>362</v>
      </c>
      <c r="EL14" s="199">
        <v>284</v>
      </c>
      <c r="EM14" s="199">
        <v>297</v>
      </c>
      <c r="EN14" s="199">
        <v>281</v>
      </c>
      <c r="EO14" s="199">
        <v>250</v>
      </c>
      <c r="EP14" s="199">
        <v>1119</v>
      </c>
      <c r="EQ14" s="199">
        <v>19122</v>
      </c>
      <c r="ER14" s="199">
        <v>20911</v>
      </c>
      <c r="ES14" s="199">
        <v>846</v>
      </c>
      <c r="ET14" s="199">
        <v>4047</v>
      </c>
      <c r="EU14" s="199">
        <v>7543</v>
      </c>
      <c r="EV14" s="199">
        <v>8475</v>
      </c>
      <c r="EW14" s="199">
        <v>20065</v>
      </c>
      <c r="EX14" s="199">
        <v>20911</v>
      </c>
      <c r="EZ14" s="199"/>
    </row>
    <row r="15" spans="1:156" x14ac:dyDescent="0.25">
      <c r="A15" t="s">
        <v>251</v>
      </c>
      <c r="B15" t="s">
        <v>126</v>
      </c>
      <c r="C15" t="s">
        <v>236</v>
      </c>
      <c r="D15" t="s">
        <v>251</v>
      </c>
      <c r="E15" t="s">
        <v>335</v>
      </c>
      <c r="F15" t="s">
        <v>236</v>
      </c>
      <c r="G15" t="s">
        <v>236</v>
      </c>
      <c r="H15" s="199">
        <v>64745</v>
      </c>
      <c r="I15" s="199">
        <v>2462</v>
      </c>
      <c r="J15" s="199">
        <v>12341</v>
      </c>
      <c r="K15" s="199">
        <v>773</v>
      </c>
      <c r="L15" s="199">
        <v>9164</v>
      </c>
      <c r="M15" s="199">
        <v>605</v>
      </c>
      <c r="N15" s="199">
        <v>23097</v>
      </c>
      <c r="O15" s="199">
        <v>928</v>
      </c>
      <c r="P15" s="199">
        <v>26590</v>
      </c>
      <c r="Q15" s="199">
        <v>605</v>
      </c>
      <c r="R15" s="199">
        <v>56612</v>
      </c>
      <c r="S15" s="199">
        <v>1856</v>
      </c>
      <c r="T15" s="199">
        <v>2941</v>
      </c>
      <c r="U15" s="199">
        <v>75</v>
      </c>
      <c r="V15" s="199">
        <v>814</v>
      </c>
      <c r="W15" s="199">
        <v>130</v>
      </c>
      <c r="X15" s="199">
        <v>966</v>
      </c>
      <c r="Y15" s="199">
        <v>51</v>
      </c>
      <c r="Z15" s="199">
        <v>247</v>
      </c>
      <c r="AA15" s="199">
        <v>39</v>
      </c>
      <c r="AB15" s="199">
        <v>3030</v>
      </c>
      <c r="AC15" s="199">
        <v>311</v>
      </c>
      <c r="AD15" s="199">
        <v>3171</v>
      </c>
      <c r="AE15" s="199">
        <v>170</v>
      </c>
      <c r="AF15" s="199">
        <v>54946</v>
      </c>
      <c r="AG15" s="199">
        <v>1791</v>
      </c>
      <c r="AH15" s="199">
        <v>61552</v>
      </c>
      <c r="AI15" s="199">
        <v>2331</v>
      </c>
      <c r="AJ15" s="199">
        <v>3193</v>
      </c>
      <c r="AK15" s="199">
        <v>131</v>
      </c>
      <c r="AL15" s="199">
        <v>1527</v>
      </c>
      <c r="AM15" s="199">
        <v>73</v>
      </c>
      <c r="AN15" s="199">
        <v>1666</v>
      </c>
      <c r="AO15" s="199">
        <v>58</v>
      </c>
      <c r="AP15" s="199">
        <v>32227</v>
      </c>
      <c r="AQ15" s="199">
        <v>1513</v>
      </c>
      <c r="AR15" s="199">
        <v>32518</v>
      </c>
      <c r="AS15" s="199">
        <v>949</v>
      </c>
      <c r="AT15" s="199">
        <v>7655</v>
      </c>
      <c r="AU15" s="199">
        <v>180</v>
      </c>
      <c r="AV15" s="199">
        <v>57090</v>
      </c>
      <c r="AW15" s="199">
        <v>2282</v>
      </c>
      <c r="AX15" s="199">
        <v>2163</v>
      </c>
      <c r="AY15" s="199">
        <v>185</v>
      </c>
      <c r="AZ15" s="199">
        <v>8543</v>
      </c>
      <c r="BA15" s="199">
        <v>620</v>
      </c>
      <c r="BB15" s="199">
        <v>13339</v>
      </c>
      <c r="BC15" s="199">
        <v>519</v>
      </c>
      <c r="BD15" s="199">
        <v>14264</v>
      </c>
      <c r="BE15" s="199">
        <v>339</v>
      </c>
      <c r="BF15" s="199">
        <v>6397</v>
      </c>
      <c r="BG15" s="199">
        <v>600</v>
      </c>
      <c r="BH15" s="199">
        <v>32479</v>
      </c>
      <c r="BI15" s="199">
        <v>1494</v>
      </c>
      <c r="BJ15" s="199">
        <v>31281</v>
      </c>
      <c r="BK15" s="199">
        <v>1251</v>
      </c>
      <c r="BL15" s="199">
        <v>1198</v>
      </c>
      <c r="BM15" s="199">
        <v>243</v>
      </c>
      <c r="BN15" s="199">
        <v>21897</v>
      </c>
      <c r="BO15" s="199">
        <v>801</v>
      </c>
      <c r="BP15" s="199">
        <v>11979</v>
      </c>
      <c r="BQ15" s="199">
        <v>688</v>
      </c>
      <c r="BR15" s="199">
        <v>5000</v>
      </c>
      <c r="BS15" s="199">
        <v>605</v>
      </c>
      <c r="BT15" s="199">
        <v>17402</v>
      </c>
      <c r="BU15" s="199">
        <v>368</v>
      </c>
      <c r="BV15" s="199">
        <v>38876</v>
      </c>
      <c r="BW15" s="199">
        <v>2094</v>
      </c>
      <c r="BX15" s="199">
        <v>8467</v>
      </c>
      <c r="BY15" s="199">
        <v>0</v>
      </c>
      <c r="BZ15" s="199">
        <v>5186</v>
      </c>
      <c r="CA15" s="199">
        <v>101</v>
      </c>
      <c r="CB15" s="199">
        <v>12216</v>
      </c>
      <c r="CC15" s="199">
        <v>267</v>
      </c>
      <c r="CD15" s="199">
        <v>9034</v>
      </c>
      <c r="CE15" s="199">
        <v>431</v>
      </c>
      <c r="CF15" s="199">
        <v>7770</v>
      </c>
      <c r="CG15" s="199">
        <v>729</v>
      </c>
      <c r="CH15" s="199">
        <v>8697</v>
      </c>
      <c r="CI15" s="199">
        <v>351</v>
      </c>
      <c r="CJ15" s="199">
        <v>6623</v>
      </c>
      <c r="CK15" s="199">
        <v>364</v>
      </c>
      <c r="CL15" s="199">
        <v>6752</v>
      </c>
      <c r="CM15" s="199">
        <v>219</v>
      </c>
      <c r="CN15" s="199">
        <v>8467</v>
      </c>
      <c r="CO15" s="199">
        <v>0</v>
      </c>
      <c r="CP15" s="199">
        <v>2462</v>
      </c>
      <c r="CQ15" s="199">
        <v>62283</v>
      </c>
      <c r="CR15" s="199">
        <v>49275</v>
      </c>
      <c r="CS15" s="199">
        <v>21507</v>
      </c>
      <c r="CT15" s="199">
        <v>55887</v>
      </c>
      <c r="CU15" s="199">
        <v>5022</v>
      </c>
      <c r="CV15" s="199">
        <v>1279</v>
      </c>
      <c r="CW15" s="199">
        <v>957</v>
      </c>
      <c r="CX15" s="199">
        <v>146</v>
      </c>
      <c r="CY15" s="199">
        <v>2000</v>
      </c>
      <c r="CZ15" s="199">
        <v>673</v>
      </c>
      <c r="DA15" s="199">
        <v>578</v>
      </c>
      <c r="DB15" s="199">
        <v>232</v>
      </c>
      <c r="DC15" s="199">
        <v>1487</v>
      </c>
      <c r="DD15" s="199">
        <v>228</v>
      </c>
      <c r="DE15" s="199">
        <v>831</v>
      </c>
      <c r="DF15" s="199">
        <v>2417</v>
      </c>
      <c r="DG15" s="199">
        <v>2739</v>
      </c>
      <c r="DH15" s="199">
        <v>1002</v>
      </c>
      <c r="DI15" s="199">
        <v>3428</v>
      </c>
      <c r="DJ15" s="199">
        <v>1559</v>
      </c>
      <c r="DK15" s="199">
        <v>502</v>
      </c>
      <c r="DL15" s="199">
        <v>2411</v>
      </c>
      <c r="DM15" s="199">
        <v>2682</v>
      </c>
      <c r="DN15" s="199">
        <v>10668</v>
      </c>
      <c r="DO15" s="199">
        <v>2547</v>
      </c>
      <c r="DP15" s="199">
        <v>1953</v>
      </c>
      <c r="DQ15" s="199">
        <v>1665</v>
      </c>
      <c r="DR15" s="199">
        <v>873</v>
      </c>
      <c r="DS15" s="199">
        <v>1189</v>
      </c>
      <c r="DT15" s="199">
        <v>2283</v>
      </c>
      <c r="DU15" s="199">
        <v>25512</v>
      </c>
      <c r="DV15" s="199">
        <v>12068</v>
      </c>
      <c r="DW15" s="199">
        <v>5428</v>
      </c>
      <c r="DX15" s="199">
        <v>1750</v>
      </c>
      <c r="DY15" s="199">
        <v>700</v>
      </c>
      <c r="DZ15" s="199">
        <v>5319</v>
      </c>
      <c r="EA15" s="199">
        <v>314</v>
      </c>
      <c r="EB15" s="199">
        <v>4098</v>
      </c>
      <c r="EC15" s="199">
        <v>6375</v>
      </c>
      <c r="ED15" s="199">
        <v>1151</v>
      </c>
      <c r="EE15" s="199">
        <v>3909</v>
      </c>
      <c r="EF15" s="199">
        <v>7995</v>
      </c>
      <c r="EG15" s="199">
        <v>53461</v>
      </c>
      <c r="EH15" s="199">
        <v>11005</v>
      </c>
      <c r="EI15" s="199">
        <v>16854</v>
      </c>
      <c r="EJ15" s="199">
        <v>8658</v>
      </c>
      <c r="EK15" s="199">
        <v>771</v>
      </c>
      <c r="EL15" s="199">
        <v>918</v>
      </c>
      <c r="EM15" s="199">
        <v>1031</v>
      </c>
      <c r="EN15" s="199">
        <v>905</v>
      </c>
      <c r="EO15" s="199">
        <v>801</v>
      </c>
      <c r="EP15" s="199">
        <v>3687</v>
      </c>
      <c r="EQ15" s="199">
        <v>22385</v>
      </c>
      <c r="ER15" s="199">
        <v>25512</v>
      </c>
      <c r="ES15" s="199">
        <v>2142</v>
      </c>
      <c r="ET15" s="199">
        <v>7143</v>
      </c>
      <c r="EU15" s="199">
        <v>10264</v>
      </c>
      <c r="EV15" s="199">
        <v>5963</v>
      </c>
      <c r="EW15" s="199">
        <v>23370</v>
      </c>
      <c r="EX15" s="199">
        <v>25512</v>
      </c>
      <c r="EZ15" s="199"/>
    </row>
    <row r="16" spans="1:156" x14ac:dyDescent="0.25">
      <c r="A16" t="s">
        <v>252</v>
      </c>
      <c r="B16" t="s">
        <v>126</v>
      </c>
      <c r="C16" t="s">
        <v>236</v>
      </c>
      <c r="D16" t="s">
        <v>252</v>
      </c>
      <c r="E16" t="s">
        <v>328</v>
      </c>
      <c r="F16" t="s">
        <v>236</v>
      </c>
      <c r="G16" t="s">
        <v>236</v>
      </c>
      <c r="H16" s="199">
        <v>8405</v>
      </c>
      <c r="I16" s="199">
        <v>1050</v>
      </c>
      <c r="J16" s="199">
        <v>1560</v>
      </c>
      <c r="K16" s="199">
        <v>227</v>
      </c>
      <c r="L16" s="199">
        <v>943</v>
      </c>
      <c r="M16" s="199">
        <v>160</v>
      </c>
      <c r="N16" s="199">
        <v>4066</v>
      </c>
      <c r="O16" s="199">
        <v>592</v>
      </c>
      <c r="P16" s="199">
        <v>2751</v>
      </c>
      <c r="Q16" s="199">
        <v>230</v>
      </c>
      <c r="R16" s="199">
        <v>7055</v>
      </c>
      <c r="S16" s="199">
        <v>738</v>
      </c>
      <c r="T16" s="199">
        <v>5</v>
      </c>
      <c r="U16" s="199">
        <v>0</v>
      </c>
      <c r="V16" s="199">
        <v>570</v>
      </c>
      <c r="W16" s="199">
        <v>108</v>
      </c>
      <c r="X16" s="199">
        <v>56</v>
      </c>
      <c r="Y16" s="199">
        <v>0</v>
      </c>
      <c r="Z16" s="199">
        <v>38</v>
      </c>
      <c r="AA16" s="199">
        <v>0</v>
      </c>
      <c r="AB16" s="199">
        <v>681</v>
      </c>
      <c r="AC16" s="199">
        <v>204</v>
      </c>
      <c r="AD16" s="199">
        <v>213</v>
      </c>
      <c r="AE16" s="199">
        <v>38</v>
      </c>
      <c r="AF16" s="199">
        <v>6988</v>
      </c>
      <c r="AG16" s="199">
        <v>723</v>
      </c>
      <c r="AH16" s="199">
        <v>8308</v>
      </c>
      <c r="AI16" s="199">
        <v>1045</v>
      </c>
      <c r="AJ16" s="199">
        <v>97</v>
      </c>
      <c r="AK16" s="199">
        <v>5</v>
      </c>
      <c r="AL16" s="199">
        <v>59</v>
      </c>
      <c r="AM16" s="199">
        <v>2</v>
      </c>
      <c r="AN16" s="199">
        <v>38</v>
      </c>
      <c r="AO16" s="199">
        <v>3</v>
      </c>
      <c r="AP16" s="199">
        <v>4243</v>
      </c>
      <c r="AQ16" s="199">
        <v>593</v>
      </c>
      <c r="AR16" s="199">
        <v>4162</v>
      </c>
      <c r="AS16" s="199">
        <v>457</v>
      </c>
      <c r="AT16" s="199">
        <v>1485</v>
      </c>
      <c r="AU16" s="199">
        <v>136</v>
      </c>
      <c r="AV16" s="199">
        <v>6920</v>
      </c>
      <c r="AW16" s="199">
        <v>914</v>
      </c>
      <c r="AX16" s="199">
        <v>657</v>
      </c>
      <c r="AY16" s="199">
        <v>145</v>
      </c>
      <c r="AZ16" s="199">
        <v>2036</v>
      </c>
      <c r="BA16" s="199">
        <v>223</v>
      </c>
      <c r="BB16" s="199">
        <v>1826</v>
      </c>
      <c r="BC16" s="199">
        <v>158</v>
      </c>
      <c r="BD16" s="199">
        <v>1047</v>
      </c>
      <c r="BE16" s="199">
        <v>50</v>
      </c>
      <c r="BF16" s="199">
        <v>990</v>
      </c>
      <c r="BG16" s="199">
        <v>157</v>
      </c>
      <c r="BH16" s="199">
        <v>3507</v>
      </c>
      <c r="BI16" s="199">
        <v>549</v>
      </c>
      <c r="BJ16" s="199">
        <v>3240</v>
      </c>
      <c r="BK16" s="199">
        <v>476</v>
      </c>
      <c r="BL16" s="199">
        <v>267</v>
      </c>
      <c r="BM16" s="199">
        <v>73</v>
      </c>
      <c r="BN16" s="199">
        <v>2226</v>
      </c>
      <c r="BO16" s="199">
        <v>314</v>
      </c>
      <c r="BP16" s="199">
        <v>1411</v>
      </c>
      <c r="BQ16" s="199">
        <v>250</v>
      </c>
      <c r="BR16" s="199">
        <v>860</v>
      </c>
      <c r="BS16" s="199">
        <v>142</v>
      </c>
      <c r="BT16" s="199">
        <v>2231</v>
      </c>
      <c r="BU16" s="199">
        <v>325</v>
      </c>
      <c r="BV16" s="199">
        <v>4497</v>
      </c>
      <c r="BW16" s="199">
        <v>706</v>
      </c>
      <c r="BX16" s="199">
        <v>1677</v>
      </c>
      <c r="BY16" s="199">
        <v>19</v>
      </c>
      <c r="BZ16" s="199">
        <v>678</v>
      </c>
      <c r="CA16" s="199">
        <v>71</v>
      </c>
      <c r="CB16" s="199">
        <v>1553</v>
      </c>
      <c r="CC16" s="199">
        <v>254</v>
      </c>
      <c r="CD16" s="199">
        <v>608</v>
      </c>
      <c r="CE16" s="199">
        <v>149</v>
      </c>
      <c r="CF16" s="199">
        <v>741</v>
      </c>
      <c r="CG16" s="199">
        <v>146</v>
      </c>
      <c r="CH16" s="199">
        <v>1002</v>
      </c>
      <c r="CI16" s="199">
        <v>177</v>
      </c>
      <c r="CJ16" s="199">
        <v>913</v>
      </c>
      <c r="CK16" s="199">
        <v>122</v>
      </c>
      <c r="CL16" s="199">
        <v>1233</v>
      </c>
      <c r="CM16" s="199">
        <v>112</v>
      </c>
      <c r="CN16" s="199">
        <v>1677</v>
      </c>
      <c r="CO16" s="199">
        <v>19</v>
      </c>
      <c r="CP16" s="199">
        <v>1050</v>
      </c>
      <c r="CQ16" s="199">
        <v>7355</v>
      </c>
      <c r="CR16" s="199">
        <v>5148</v>
      </c>
      <c r="CS16" s="199">
        <v>3513</v>
      </c>
      <c r="CT16" s="199">
        <v>7561</v>
      </c>
      <c r="CU16" s="199">
        <v>456</v>
      </c>
      <c r="CV16" s="199">
        <v>91</v>
      </c>
      <c r="CW16" s="199">
        <v>87</v>
      </c>
      <c r="CX16" s="199">
        <v>16</v>
      </c>
      <c r="CY16" s="199">
        <v>241</v>
      </c>
      <c r="CZ16" s="199">
        <v>63</v>
      </c>
      <c r="DA16" s="199">
        <v>38</v>
      </c>
      <c r="DB16" s="199">
        <v>3</v>
      </c>
      <c r="DC16" s="199">
        <v>90</v>
      </c>
      <c r="DD16" s="199">
        <v>9</v>
      </c>
      <c r="DE16" s="199">
        <v>172</v>
      </c>
      <c r="DF16" s="199">
        <v>476</v>
      </c>
      <c r="DG16" s="199">
        <v>377</v>
      </c>
      <c r="DH16" s="199">
        <v>58</v>
      </c>
      <c r="DI16" s="199">
        <v>421</v>
      </c>
      <c r="DJ16" s="199">
        <v>196</v>
      </c>
      <c r="DK16" s="199">
        <v>42</v>
      </c>
      <c r="DL16" s="199">
        <v>85</v>
      </c>
      <c r="DM16" s="199">
        <v>188</v>
      </c>
      <c r="DN16" s="199">
        <v>972</v>
      </c>
      <c r="DO16" s="199">
        <v>285</v>
      </c>
      <c r="DP16" s="199">
        <v>186</v>
      </c>
      <c r="DQ16" s="199">
        <v>170</v>
      </c>
      <c r="DR16" s="199">
        <v>203</v>
      </c>
      <c r="DS16" s="199">
        <v>114</v>
      </c>
      <c r="DT16" s="199">
        <v>395</v>
      </c>
      <c r="DU16" s="199">
        <v>3196</v>
      </c>
      <c r="DV16" s="199">
        <v>1677</v>
      </c>
      <c r="DW16" s="199">
        <v>578</v>
      </c>
      <c r="DX16" s="199">
        <v>263</v>
      </c>
      <c r="DY16" s="199">
        <v>98</v>
      </c>
      <c r="DZ16" s="199">
        <v>554</v>
      </c>
      <c r="EA16" s="199">
        <v>36</v>
      </c>
      <c r="EB16" s="199">
        <v>438</v>
      </c>
      <c r="EC16" s="199">
        <v>702</v>
      </c>
      <c r="ED16" s="199">
        <v>95</v>
      </c>
      <c r="EE16" s="199">
        <v>469</v>
      </c>
      <c r="EF16" s="199">
        <v>885</v>
      </c>
      <c r="EG16" s="199">
        <v>7658</v>
      </c>
      <c r="EH16" s="199">
        <v>792</v>
      </c>
      <c r="EI16" s="199">
        <v>2617</v>
      </c>
      <c r="EJ16" s="199">
        <v>579</v>
      </c>
      <c r="EK16" s="199">
        <v>84</v>
      </c>
      <c r="EL16" s="199">
        <v>60</v>
      </c>
      <c r="EM16" s="199">
        <v>64</v>
      </c>
      <c r="EN16" s="199">
        <v>80</v>
      </c>
      <c r="EO16" s="199">
        <v>68</v>
      </c>
      <c r="EP16" s="199">
        <v>142</v>
      </c>
      <c r="EQ16" s="199">
        <v>2680</v>
      </c>
      <c r="ER16" s="199">
        <v>3196</v>
      </c>
      <c r="ES16" s="199">
        <v>272</v>
      </c>
      <c r="ET16" s="199">
        <v>664</v>
      </c>
      <c r="EU16" s="199">
        <v>1003</v>
      </c>
      <c r="EV16" s="199">
        <v>1257</v>
      </c>
      <c r="EW16" s="199">
        <v>2924</v>
      </c>
      <c r="EX16" s="199">
        <v>3196</v>
      </c>
      <c r="EZ16" s="199"/>
    </row>
    <row r="17" spans="1:156" x14ac:dyDescent="0.25">
      <c r="A17" t="s">
        <v>253</v>
      </c>
      <c r="B17" t="s">
        <v>126</v>
      </c>
      <c r="C17" t="s">
        <v>236</v>
      </c>
      <c r="D17" t="s">
        <v>253</v>
      </c>
      <c r="E17" t="s">
        <v>325</v>
      </c>
      <c r="F17" t="s">
        <v>236</v>
      </c>
      <c r="G17" t="s">
        <v>236</v>
      </c>
      <c r="H17" s="199">
        <v>5565</v>
      </c>
      <c r="I17" s="199">
        <v>283</v>
      </c>
      <c r="J17" s="199">
        <v>691</v>
      </c>
      <c r="K17" s="199">
        <v>91</v>
      </c>
      <c r="L17" s="199">
        <v>477</v>
      </c>
      <c r="M17" s="199">
        <v>75</v>
      </c>
      <c r="N17" s="199">
        <v>2236</v>
      </c>
      <c r="O17" s="199">
        <v>147</v>
      </c>
      <c r="P17" s="199">
        <v>2630</v>
      </c>
      <c r="Q17" s="199">
        <v>45</v>
      </c>
      <c r="R17" s="199">
        <v>4747</v>
      </c>
      <c r="S17" s="199">
        <v>145</v>
      </c>
      <c r="T17" s="199">
        <v>16</v>
      </c>
      <c r="U17" s="199">
        <v>0</v>
      </c>
      <c r="V17" s="199">
        <v>413</v>
      </c>
      <c r="W17" s="199">
        <v>49</v>
      </c>
      <c r="X17" s="199">
        <v>50</v>
      </c>
      <c r="Y17" s="199">
        <v>8</v>
      </c>
      <c r="Z17" s="199">
        <v>104</v>
      </c>
      <c r="AA17" s="199">
        <v>74</v>
      </c>
      <c r="AB17" s="199">
        <v>231</v>
      </c>
      <c r="AC17" s="199">
        <v>7</v>
      </c>
      <c r="AD17" s="199">
        <v>142</v>
      </c>
      <c r="AE17" s="199">
        <v>76</v>
      </c>
      <c r="AF17" s="199">
        <v>4709</v>
      </c>
      <c r="AG17" s="199">
        <v>145</v>
      </c>
      <c r="AH17" s="199">
        <v>5354</v>
      </c>
      <c r="AI17" s="199">
        <v>227</v>
      </c>
      <c r="AJ17" s="199">
        <v>211</v>
      </c>
      <c r="AK17" s="199">
        <v>56</v>
      </c>
      <c r="AL17" s="199">
        <v>82</v>
      </c>
      <c r="AM17" s="199">
        <v>7</v>
      </c>
      <c r="AN17" s="199">
        <v>129</v>
      </c>
      <c r="AO17" s="199">
        <v>49</v>
      </c>
      <c r="AP17" s="199">
        <v>2785</v>
      </c>
      <c r="AQ17" s="199">
        <v>177</v>
      </c>
      <c r="AR17" s="199">
        <v>2780</v>
      </c>
      <c r="AS17" s="199">
        <v>106</v>
      </c>
      <c r="AT17" s="199">
        <v>733</v>
      </c>
      <c r="AU17" s="199">
        <v>43</v>
      </c>
      <c r="AV17" s="199">
        <v>4832</v>
      </c>
      <c r="AW17" s="199">
        <v>240</v>
      </c>
      <c r="AX17" s="199">
        <v>114</v>
      </c>
      <c r="AY17" s="199">
        <v>3</v>
      </c>
      <c r="AZ17" s="199">
        <v>1012</v>
      </c>
      <c r="BA17" s="199">
        <v>123</v>
      </c>
      <c r="BB17" s="199">
        <v>1239</v>
      </c>
      <c r="BC17" s="199">
        <v>30</v>
      </c>
      <c r="BD17" s="199">
        <v>2089</v>
      </c>
      <c r="BE17" s="199">
        <v>67</v>
      </c>
      <c r="BF17" s="199">
        <v>588</v>
      </c>
      <c r="BG17" s="199">
        <v>91</v>
      </c>
      <c r="BH17" s="199">
        <v>2497</v>
      </c>
      <c r="BI17" s="199">
        <v>160</v>
      </c>
      <c r="BJ17" s="199">
        <v>2413</v>
      </c>
      <c r="BK17" s="199">
        <v>141</v>
      </c>
      <c r="BL17" s="199">
        <v>84</v>
      </c>
      <c r="BM17" s="199">
        <v>19</v>
      </c>
      <c r="BN17" s="199">
        <v>1658</v>
      </c>
      <c r="BO17" s="199">
        <v>34</v>
      </c>
      <c r="BP17" s="199">
        <v>998</v>
      </c>
      <c r="BQ17" s="199">
        <v>126</v>
      </c>
      <c r="BR17" s="199">
        <v>429</v>
      </c>
      <c r="BS17" s="199">
        <v>91</v>
      </c>
      <c r="BT17" s="199">
        <v>867</v>
      </c>
      <c r="BU17" s="199">
        <v>32</v>
      </c>
      <c r="BV17" s="199">
        <v>3085</v>
      </c>
      <c r="BW17" s="199">
        <v>251</v>
      </c>
      <c r="BX17" s="199">
        <v>1613</v>
      </c>
      <c r="BY17" s="199">
        <v>0</v>
      </c>
      <c r="BZ17" s="199">
        <v>299</v>
      </c>
      <c r="CA17" s="199">
        <v>15</v>
      </c>
      <c r="CB17" s="199">
        <v>568</v>
      </c>
      <c r="CC17" s="199">
        <v>17</v>
      </c>
      <c r="CD17" s="199">
        <v>244</v>
      </c>
      <c r="CE17" s="199">
        <v>28</v>
      </c>
      <c r="CF17" s="199">
        <v>642</v>
      </c>
      <c r="CG17" s="199">
        <v>96</v>
      </c>
      <c r="CH17" s="199">
        <v>608</v>
      </c>
      <c r="CI17" s="199">
        <v>41</v>
      </c>
      <c r="CJ17" s="199">
        <v>608</v>
      </c>
      <c r="CK17" s="199">
        <v>21</v>
      </c>
      <c r="CL17" s="199">
        <v>983</v>
      </c>
      <c r="CM17" s="199">
        <v>65</v>
      </c>
      <c r="CN17" s="199">
        <v>1613</v>
      </c>
      <c r="CO17" s="199">
        <v>0</v>
      </c>
      <c r="CP17" s="199">
        <v>283</v>
      </c>
      <c r="CQ17" s="199">
        <v>5282</v>
      </c>
      <c r="CR17" s="199">
        <v>3816</v>
      </c>
      <c r="CS17" s="199">
        <v>2539</v>
      </c>
      <c r="CT17" s="199">
        <v>5061</v>
      </c>
      <c r="CU17" s="199">
        <v>317</v>
      </c>
      <c r="CV17" s="199">
        <v>104</v>
      </c>
      <c r="CW17" s="199">
        <v>156</v>
      </c>
      <c r="CX17" s="199">
        <v>81</v>
      </c>
      <c r="CY17" s="199">
        <v>78</v>
      </c>
      <c r="CZ17" s="199">
        <v>8</v>
      </c>
      <c r="DA17" s="199">
        <v>25</v>
      </c>
      <c r="DB17" s="199">
        <v>12</v>
      </c>
      <c r="DC17" s="199">
        <v>58</v>
      </c>
      <c r="DD17" s="199">
        <v>3</v>
      </c>
      <c r="DE17" s="199">
        <v>38</v>
      </c>
      <c r="DF17" s="199">
        <v>216</v>
      </c>
      <c r="DG17" s="199">
        <v>70</v>
      </c>
      <c r="DH17" s="199">
        <v>39</v>
      </c>
      <c r="DI17" s="199">
        <v>455</v>
      </c>
      <c r="DJ17" s="199">
        <v>48</v>
      </c>
      <c r="DK17" s="199">
        <v>8</v>
      </c>
      <c r="DL17" s="199">
        <v>135</v>
      </c>
      <c r="DM17" s="199">
        <v>198</v>
      </c>
      <c r="DN17" s="199">
        <v>565</v>
      </c>
      <c r="DO17" s="199">
        <v>701</v>
      </c>
      <c r="DP17" s="199">
        <v>128</v>
      </c>
      <c r="DQ17" s="199">
        <v>275</v>
      </c>
      <c r="DR17" s="199">
        <v>39</v>
      </c>
      <c r="DS17" s="199">
        <v>60</v>
      </c>
      <c r="DT17" s="199">
        <v>146</v>
      </c>
      <c r="DU17" s="199">
        <v>2672</v>
      </c>
      <c r="DV17" s="199">
        <v>1451</v>
      </c>
      <c r="DW17" s="199">
        <v>299</v>
      </c>
      <c r="DX17" s="199">
        <v>109</v>
      </c>
      <c r="DY17" s="199">
        <v>13</v>
      </c>
      <c r="DZ17" s="199">
        <v>545</v>
      </c>
      <c r="EA17" s="199">
        <v>56</v>
      </c>
      <c r="EB17" s="199">
        <v>419</v>
      </c>
      <c r="EC17" s="199">
        <v>567</v>
      </c>
      <c r="ED17" s="199">
        <v>24</v>
      </c>
      <c r="EE17" s="199">
        <v>483</v>
      </c>
      <c r="EF17" s="199">
        <v>431</v>
      </c>
      <c r="EG17" s="199">
        <v>4725</v>
      </c>
      <c r="EH17" s="199">
        <v>837</v>
      </c>
      <c r="EI17" s="199">
        <v>2086</v>
      </c>
      <c r="EJ17" s="199">
        <v>586</v>
      </c>
      <c r="EK17" s="199">
        <v>75</v>
      </c>
      <c r="EL17" s="199">
        <v>134</v>
      </c>
      <c r="EM17" s="199">
        <v>38</v>
      </c>
      <c r="EN17" s="199">
        <v>101</v>
      </c>
      <c r="EO17" s="199">
        <v>58</v>
      </c>
      <c r="EP17" s="199">
        <v>75</v>
      </c>
      <c r="EQ17" s="199">
        <v>2450</v>
      </c>
      <c r="ER17" s="199">
        <v>2672</v>
      </c>
      <c r="ES17" s="199">
        <v>106</v>
      </c>
      <c r="ET17" s="199">
        <v>826</v>
      </c>
      <c r="EU17" s="199">
        <v>1084</v>
      </c>
      <c r="EV17" s="199">
        <v>656</v>
      </c>
      <c r="EW17" s="199">
        <v>2566</v>
      </c>
      <c r="EX17" s="199">
        <v>2672</v>
      </c>
      <c r="EZ17" s="199"/>
    </row>
    <row r="18" spans="1:156" x14ac:dyDescent="0.25">
      <c r="A18" t="s">
        <v>254</v>
      </c>
      <c r="B18" t="s">
        <v>126</v>
      </c>
      <c r="C18" t="s">
        <v>236</v>
      </c>
      <c r="D18" t="s">
        <v>254</v>
      </c>
      <c r="E18" t="s">
        <v>337</v>
      </c>
      <c r="F18" t="s">
        <v>236</v>
      </c>
      <c r="G18" t="s">
        <v>236</v>
      </c>
      <c r="H18" s="199">
        <v>11267</v>
      </c>
      <c r="I18" s="199">
        <v>493</v>
      </c>
      <c r="J18" s="199">
        <v>2270</v>
      </c>
      <c r="K18" s="199">
        <v>156</v>
      </c>
      <c r="L18" s="199">
        <v>1448</v>
      </c>
      <c r="M18" s="199">
        <v>62</v>
      </c>
      <c r="N18" s="199">
        <v>5233</v>
      </c>
      <c r="O18" s="199">
        <v>174</v>
      </c>
      <c r="P18" s="199">
        <v>3759</v>
      </c>
      <c r="Q18" s="199">
        <v>163</v>
      </c>
      <c r="R18" s="199">
        <v>9578</v>
      </c>
      <c r="S18" s="199">
        <v>349</v>
      </c>
      <c r="T18" s="199">
        <v>176</v>
      </c>
      <c r="U18" s="199">
        <v>3</v>
      </c>
      <c r="V18" s="199">
        <v>33</v>
      </c>
      <c r="W18" s="199">
        <v>0</v>
      </c>
      <c r="X18" s="199">
        <v>442</v>
      </c>
      <c r="Y18" s="199">
        <v>23</v>
      </c>
      <c r="Z18" s="199">
        <v>569</v>
      </c>
      <c r="AA18" s="199">
        <v>105</v>
      </c>
      <c r="AB18" s="199">
        <v>430</v>
      </c>
      <c r="AC18" s="199">
        <v>13</v>
      </c>
      <c r="AD18" s="199">
        <v>1049</v>
      </c>
      <c r="AE18" s="199">
        <v>173</v>
      </c>
      <c r="AF18" s="199">
        <v>9376</v>
      </c>
      <c r="AG18" s="199">
        <v>299</v>
      </c>
      <c r="AH18" s="199">
        <v>10592</v>
      </c>
      <c r="AI18" s="199">
        <v>343</v>
      </c>
      <c r="AJ18" s="199">
        <v>675</v>
      </c>
      <c r="AK18" s="199">
        <v>150</v>
      </c>
      <c r="AL18" s="199">
        <v>238</v>
      </c>
      <c r="AM18" s="199">
        <v>1</v>
      </c>
      <c r="AN18" s="199">
        <v>437</v>
      </c>
      <c r="AO18" s="199">
        <v>149</v>
      </c>
      <c r="AP18" s="199">
        <v>5728</v>
      </c>
      <c r="AQ18" s="199">
        <v>302</v>
      </c>
      <c r="AR18" s="199">
        <v>5539</v>
      </c>
      <c r="AS18" s="199">
        <v>191</v>
      </c>
      <c r="AT18" s="199">
        <v>1528</v>
      </c>
      <c r="AU18" s="199">
        <v>25</v>
      </c>
      <c r="AV18" s="199">
        <v>9739</v>
      </c>
      <c r="AW18" s="199">
        <v>468</v>
      </c>
      <c r="AX18" s="199">
        <v>641</v>
      </c>
      <c r="AY18" s="199">
        <v>88</v>
      </c>
      <c r="AZ18" s="199">
        <v>2501</v>
      </c>
      <c r="BA18" s="199">
        <v>101</v>
      </c>
      <c r="BB18" s="199">
        <v>2633</v>
      </c>
      <c r="BC18" s="199">
        <v>112</v>
      </c>
      <c r="BD18" s="199">
        <v>1718</v>
      </c>
      <c r="BE18" s="199">
        <v>89</v>
      </c>
      <c r="BF18" s="199">
        <v>954</v>
      </c>
      <c r="BG18" s="199">
        <v>143</v>
      </c>
      <c r="BH18" s="199">
        <v>4925</v>
      </c>
      <c r="BI18" s="199">
        <v>292</v>
      </c>
      <c r="BJ18" s="199">
        <v>4730</v>
      </c>
      <c r="BK18" s="199">
        <v>276</v>
      </c>
      <c r="BL18" s="199">
        <v>195</v>
      </c>
      <c r="BM18" s="199">
        <v>16</v>
      </c>
      <c r="BN18" s="199">
        <v>3355</v>
      </c>
      <c r="BO18" s="199">
        <v>143</v>
      </c>
      <c r="BP18" s="199">
        <v>1682</v>
      </c>
      <c r="BQ18" s="199">
        <v>177</v>
      </c>
      <c r="BR18" s="199">
        <v>842</v>
      </c>
      <c r="BS18" s="199">
        <v>115</v>
      </c>
      <c r="BT18" s="199">
        <v>2953</v>
      </c>
      <c r="BU18" s="199">
        <v>58</v>
      </c>
      <c r="BV18" s="199">
        <v>5879</v>
      </c>
      <c r="BW18" s="199">
        <v>435</v>
      </c>
      <c r="BX18" s="199">
        <v>2435</v>
      </c>
      <c r="BY18" s="199">
        <v>0</v>
      </c>
      <c r="BZ18" s="199">
        <v>915</v>
      </c>
      <c r="CA18" s="199">
        <v>19</v>
      </c>
      <c r="CB18" s="199">
        <v>2038</v>
      </c>
      <c r="CC18" s="199">
        <v>39</v>
      </c>
      <c r="CD18" s="199">
        <v>821</v>
      </c>
      <c r="CE18" s="199">
        <v>45</v>
      </c>
      <c r="CF18" s="199">
        <v>1151</v>
      </c>
      <c r="CG18" s="199">
        <v>165</v>
      </c>
      <c r="CH18" s="199">
        <v>1230</v>
      </c>
      <c r="CI18" s="199">
        <v>79</v>
      </c>
      <c r="CJ18" s="199">
        <v>1154</v>
      </c>
      <c r="CK18" s="199">
        <v>61</v>
      </c>
      <c r="CL18" s="199">
        <v>1523</v>
      </c>
      <c r="CM18" s="199">
        <v>85</v>
      </c>
      <c r="CN18" s="199">
        <v>2435</v>
      </c>
      <c r="CO18" s="199">
        <v>0</v>
      </c>
      <c r="CP18" s="199">
        <v>493</v>
      </c>
      <c r="CQ18" s="199">
        <v>10774</v>
      </c>
      <c r="CR18" s="199">
        <v>8360</v>
      </c>
      <c r="CS18" s="199">
        <v>4476</v>
      </c>
      <c r="CT18" s="199">
        <v>9765</v>
      </c>
      <c r="CU18" s="199">
        <v>973</v>
      </c>
      <c r="CV18" s="199">
        <v>318</v>
      </c>
      <c r="CW18" s="199">
        <v>588</v>
      </c>
      <c r="CX18" s="199">
        <v>180</v>
      </c>
      <c r="CY18" s="199">
        <v>67</v>
      </c>
      <c r="CZ18" s="199">
        <v>0</v>
      </c>
      <c r="DA18" s="199">
        <v>305</v>
      </c>
      <c r="DB18" s="199">
        <v>129</v>
      </c>
      <c r="DC18" s="199">
        <v>13</v>
      </c>
      <c r="DD18" s="199">
        <v>9</v>
      </c>
      <c r="DE18" s="199">
        <v>624</v>
      </c>
      <c r="DF18" s="199">
        <v>373</v>
      </c>
      <c r="DG18" s="199">
        <v>923</v>
      </c>
      <c r="DH18" s="199">
        <v>95</v>
      </c>
      <c r="DI18" s="199">
        <v>611</v>
      </c>
      <c r="DJ18" s="199">
        <v>342</v>
      </c>
      <c r="DK18" s="199">
        <v>77</v>
      </c>
      <c r="DL18" s="199">
        <v>193</v>
      </c>
      <c r="DM18" s="199">
        <v>119</v>
      </c>
      <c r="DN18" s="199">
        <v>1253</v>
      </c>
      <c r="DO18" s="199">
        <v>176</v>
      </c>
      <c r="DP18" s="199">
        <v>287</v>
      </c>
      <c r="DQ18" s="199">
        <v>325</v>
      </c>
      <c r="DR18" s="199">
        <v>184</v>
      </c>
      <c r="DS18" s="199">
        <v>128</v>
      </c>
      <c r="DT18" s="199">
        <v>392</v>
      </c>
      <c r="DU18" s="199">
        <v>4613</v>
      </c>
      <c r="DV18" s="199">
        <v>2281</v>
      </c>
      <c r="DW18" s="199">
        <v>915</v>
      </c>
      <c r="DX18" s="199">
        <v>350</v>
      </c>
      <c r="DY18" s="199">
        <v>90</v>
      </c>
      <c r="DZ18" s="199">
        <v>1028</v>
      </c>
      <c r="EA18" s="199">
        <v>86</v>
      </c>
      <c r="EB18" s="199">
        <v>777</v>
      </c>
      <c r="EC18" s="199">
        <v>954</v>
      </c>
      <c r="ED18" s="199">
        <v>204</v>
      </c>
      <c r="EE18" s="199">
        <v>621</v>
      </c>
      <c r="EF18" s="199">
        <v>1378</v>
      </c>
      <c r="EG18" s="199">
        <v>10226</v>
      </c>
      <c r="EH18" s="199">
        <v>1120</v>
      </c>
      <c r="EI18" s="199">
        <v>3537</v>
      </c>
      <c r="EJ18" s="199">
        <v>1076</v>
      </c>
      <c r="EK18" s="199">
        <v>218</v>
      </c>
      <c r="EL18" s="199">
        <v>132</v>
      </c>
      <c r="EM18" s="199">
        <v>141</v>
      </c>
      <c r="EN18" s="199">
        <v>63</v>
      </c>
      <c r="EO18" s="199">
        <v>108</v>
      </c>
      <c r="EP18" s="199">
        <v>226</v>
      </c>
      <c r="EQ18" s="199">
        <v>3829</v>
      </c>
      <c r="ER18" s="199">
        <v>4613</v>
      </c>
      <c r="ES18" s="199">
        <v>259</v>
      </c>
      <c r="ET18" s="199">
        <v>1220</v>
      </c>
      <c r="EU18" s="199">
        <v>1900</v>
      </c>
      <c r="EV18" s="199">
        <v>1234</v>
      </c>
      <c r="EW18" s="199">
        <v>4354</v>
      </c>
      <c r="EX18" s="199">
        <v>4613</v>
      </c>
      <c r="EZ18" s="199"/>
    </row>
    <row r="19" spans="1:156" x14ac:dyDescent="0.25">
      <c r="A19" t="s">
        <v>255</v>
      </c>
      <c r="B19" t="s">
        <v>126</v>
      </c>
      <c r="C19" t="s">
        <v>236</v>
      </c>
      <c r="D19" t="s">
        <v>255</v>
      </c>
      <c r="E19" t="s">
        <v>329</v>
      </c>
      <c r="F19" t="s">
        <v>236</v>
      </c>
      <c r="G19" t="s">
        <v>236</v>
      </c>
      <c r="H19" s="199">
        <v>65752</v>
      </c>
      <c r="I19" s="199">
        <v>3929</v>
      </c>
      <c r="J19" s="199">
        <v>10463</v>
      </c>
      <c r="K19" s="199">
        <v>893</v>
      </c>
      <c r="L19" s="199">
        <v>6841</v>
      </c>
      <c r="M19" s="199">
        <v>498</v>
      </c>
      <c r="N19" s="199">
        <v>30529</v>
      </c>
      <c r="O19" s="199">
        <v>2353</v>
      </c>
      <c r="P19" s="199">
        <v>24542</v>
      </c>
      <c r="Q19" s="199">
        <v>652</v>
      </c>
      <c r="R19" s="199">
        <v>62304</v>
      </c>
      <c r="S19" s="199">
        <v>3561</v>
      </c>
      <c r="T19" s="199">
        <v>373</v>
      </c>
      <c r="U19" s="199">
        <v>25</v>
      </c>
      <c r="V19" s="199">
        <v>453</v>
      </c>
      <c r="W19" s="199">
        <v>91</v>
      </c>
      <c r="X19" s="199">
        <v>288</v>
      </c>
      <c r="Y19" s="199">
        <v>15</v>
      </c>
      <c r="Z19" s="199">
        <v>530</v>
      </c>
      <c r="AA19" s="199">
        <v>57</v>
      </c>
      <c r="AB19" s="199">
        <v>1803</v>
      </c>
      <c r="AC19" s="199">
        <v>180</v>
      </c>
      <c r="AD19" s="199">
        <v>1073</v>
      </c>
      <c r="AE19" s="199">
        <v>132</v>
      </c>
      <c r="AF19" s="199">
        <v>61701</v>
      </c>
      <c r="AG19" s="199">
        <v>3534</v>
      </c>
      <c r="AH19" s="199">
        <v>64842</v>
      </c>
      <c r="AI19" s="199">
        <v>3856</v>
      </c>
      <c r="AJ19" s="199">
        <v>910</v>
      </c>
      <c r="AK19" s="199">
        <v>73</v>
      </c>
      <c r="AL19" s="199">
        <v>536</v>
      </c>
      <c r="AM19" s="199">
        <v>10</v>
      </c>
      <c r="AN19" s="199">
        <v>374</v>
      </c>
      <c r="AO19" s="199">
        <v>63</v>
      </c>
      <c r="AP19" s="199">
        <v>32855</v>
      </c>
      <c r="AQ19" s="199">
        <v>2373</v>
      </c>
      <c r="AR19" s="199">
        <v>32897</v>
      </c>
      <c r="AS19" s="199">
        <v>1556</v>
      </c>
      <c r="AT19" s="199">
        <v>9934</v>
      </c>
      <c r="AU19" s="199">
        <v>272</v>
      </c>
      <c r="AV19" s="199">
        <v>55818</v>
      </c>
      <c r="AW19" s="199">
        <v>3657</v>
      </c>
      <c r="AX19" s="199">
        <v>2582</v>
      </c>
      <c r="AY19" s="199">
        <v>349</v>
      </c>
      <c r="AZ19" s="199">
        <v>13142</v>
      </c>
      <c r="BA19" s="199">
        <v>1014</v>
      </c>
      <c r="BB19" s="199">
        <v>18009</v>
      </c>
      <c r="BC19" s="199">
        <v>1018</v>
      </c>
      <c r="BD19" s="199">
        <v>12906</v>
      </c>
      <c r="BE19" s="199">
        <v>419</v>
      </c>
      <c r="BF19" s="199">
        <v>7281</v>
      </c>
      <c r="BG19" s="199">
        <v>514</v>
      </c>
      <c r="BH19" s="199">
        <v>28727</v>
      </c>
      <c r="BI19" s="199">
        <v>2699</v>
      </c>
      <c r="BJ19" s="199">
        <v>27245</v>
      </c>
      <c r="BK19" s="199">
        <v>2447</v>
      </c>
      <c r="BL19" s="199">
        <v>1482</v>
      </c>
      <c r="BM19" s="199">
        <v>252</v>
      </c>
      <c r="BN19" s="199">
        <v>19464</v>
      </c>
      <c r="BO19" s="199">
        <v>1653</v>
      </c>
      <c r="BP19" s="199">
        <v>10445</v>
      </c>
      <c r="BQ19" s="199">
        <v>1174</v>
      </c>
      <c r="BR19" s="199">
        <v>6099</v>
      </c>
      <c r="BS19" s="199">
        <v>386</v>
      </c>
      <c r="BT19" s="199">
        <v>14611</v>
      </c>
      <c r="BU19" s="199">
        <v>640</v>
      </c>
      <c r="BV19" s="199">
        <v>36008</v>
      </c>
      <c r="BW19" s="199">
        <v>3213</v>
      </c>
      <c r="BX19" s="199">
        <v>15133</v>
      </c>
      <c r="BY19" s="199">
        <v>76</v>
      </c>
      <c r="BZ19" s="199">
        <v>4230</v>
      </c>
      <c r="CA19" s="199">
        <v>86</v>
      </c>
      <c r="CB19" s="199">
        <v>10381</v>
      </c>
      <c r="CC19" s="199">
        <v>554</v>
      </c>
      <c r="CD19" s="199">
        <v>4502</v>
      </c>
      <c r="CE19" s="199">
        <v>489</v>
      </c>
      <c r="CF19" s="199">
        <v>6365</v>
      </c>
      <c r="CG19" s="199">
        <v>758</v>
      </c>
      <c r="CH19" s="199">
        <v>7619</v>
      </c>
      <c r="CI19" s="199">
        <v>791</v>
      </c>
      <c r="CJ19" s="199">
        <v>7359</v>
      </c>
      <c r="CK19" s="199">
        <v>536</v>
      </c>
      <c r="CL19" s="199">
        <v>10163</v>
      </c>
      <c r="CM19" s="199">
        <v>639</v>
      </c>
      <c r="CN19" s="199">
        <v>15133</v>
      </c>
      <c r="CO19" s="199">
        <v>76</v>
      </c>
      <c r="CP19" s="199">
        <v>3929</v>
      </c>
      <c r="CQ19" s="199">
        <v>61823</v>
      </c>
      <c r="CR19" s="199">
        <v>44210</v>
      </c>
      <c r="CS19" s="199">
        <v>31026</v>
      </c>
      <c r="CT19" s="199">
        <v>61849</v>
      </c>
      <c r="CU19" s="199">
        <v>1331</v>
      </c>
      <c r="CV19" s="199">
        <v>489</v>
      </c>
      <c r="CW19" s="199">
        <v>283</v>
      </c>
      <c r="CX19" s="199">
        <v>126</v>
      </c>
      <c r="CY19" s="199">
        <v>562</v>
      </c>
      <c r="CZ19" s="199">
        <v>195</v>
      </c>
      <c r="DA19" s="199">
        <v>258</v>
      </c>
      <c r="DB19" s="199">
        <v>105</v>
      </c>
      <c r="DC19" s="199">
        <v>228</v>
      </c>
      <c r="DD19" s="199">
        <v>63</v>
      </c>
      <c r="DE19" s="199">
        <v>441</v>
      </c>
      <c r="DF19" s="199">
        <v>2815</v>
      </c>
      <c r="DG19" s="199">
        <v>3107</v>
      </c>
      <c r="DH19" s="199">
        <v>480</v>
      </c>
      <c r="DI19" s="199">
        <v>3871</v>
      </c>
      <c r="DJ19" s="199">
        <v>1570</v>
      </c>
      <c r="DK19" s="199">
        <v>532</v>
      </c>
      <c r="DL19" s="199">
        <v>2148</v>
      </c>
      <c r="DM19" s="199">
        <v>2360</v>
      </c>
      <c r="DN19" s="199">
        <v>7705</v>
      </c>
      <c r="DO19" s="199">
        <v>3414</v>
      </c>
      <c r="DP19" s="199">
        <v>1231</v>
      </c>
      <c r="DQ19" s="199">
        <v>1226</v>
      </c>
      <c r="DR19" s="199">
        <v>1674</v>
      </c>
      <c r="DS19" s="199">
        <v>871</v>
      </c>
      <c r="DT19" s="199">
        <v>2117</v>
      </c>
      <c r="DU19" s="199">
        <v>28141</v>
      </c>
      <c r="DV19" s="199">
        <v>14435</v>
      </c>
      <c r="DW19" s="199">
        <v>4315</v>
      </c>
      <c r="DX19" s="199">
        <v>2230</v>
      </c>
      <c r="DY19" s="199">
        <v>760</v>
      </c>
      <c r="DZ19" s="199">
        <v>5189</v>
      </c>
      <c r="EA19" s="199">
        <v>376</v>
      </c>
      <c r="EB19" s="199">
        <v>4145</v>
      </c>
      <c r="EC19" s="199">
        <v>6287</v>
      </c>
      <c r="ED19" s="199">
        <v>875</v>
      </c>
      <c r="EE19" s="199">
        <v>4389</v>
      </c>
      <c r="EF19" s="199">
        <v>6715</v>
      </c>
      <c r="EG19" s="199">
        <v>59153</v>
      </c>
      <c r="EH19" s="199">
        <v>6924</v>
      </c>
      <c r="EI19" s="199">
        <v>21746</v>
      </c>
      <c r="EJ19" s="199">
        <v>6395</v>
      </c>
      <c r="EK19" s="199">
        <v>939</v>
      </c>
      <c r="EL19" s="199">
        <v>859</v>
      </c>
      <c r="EM19" s="199">
        <v>784</v>
      </c>
      <c r="EN19" s="199">
        <v>731</v>
      </c>
      <c r="EO19" s="199">
        <v>665</v>
      </c>
      <c r="EP19" s="199">
        <v>2007</v>
      </c>
      <c r="EQ19" s="199">
        <v>24281</v>
      </c>
      <c r="ER19" s="199">
        <v>28141</v>
      </c>
      <c r="ES19" s="199">
        <v>1351</v>
      </c>
      <c r="ET19" s="199">
        <v>8599</v>
      </c>
      <c r="EU19" s="199">
        <v>11587</v>
      </c>
      <c r="EV19" s="199">
        <v>6604</v>
      </c>
      <c r="EW19" s="199">
        <v>26790</v>
      </c>
      <c r="EX19" s="199">
        <v>28141</v>
      </c>
      <c r="EZ19" s="199"/>
    </row>
    <row r="20" spans="1:156" x14ac:dyDescent="0.25">
      <c r="A20" t="s">
        <v>256</v>
      </c>
      <c r="B20" t="s">
        <v>126</v>
      </c>
      <c r="C20" t="s">
        <v>236</v>
      </c>
      <c r="D20" t="s">
        <v>256</v>
      </c>
      <c r="E20" t="s">
        <v>333</v>
      </c>
      <c r="F20" t="s">
        <v>236</v>
      </c>
      <c r="G20" t="s">
        <v>236</v>
      </c>
      <c r="H20" s="199">
        <v>436864</v>
      </c>
      <c r="I20" s="199">
        <v>16349</v>
      </c>
      <c r="J20" s="199">
        <v>38785</v>
      </c>
      <c r="K20" s="199">
        <v>3607</v>
      </c>
      <c r="L20" s="199">
        <v>24600</v>
      </c>
      <c r="M20" s="199">
        <v>2459</v>
      </c>
      <c r="N20" s="199">
        <v>143355</v>
      </c>
      <c r="O20" s="199">
        <v>7983</v>
      </c>
      <c r="P20" s="199">
        <v>253450</v>
      </c>
      <c r="Q20" s="199">
        <v>4626</v>
      </c>
      <c r="R20" s="199">
        <v>340663</v>
      </c>
      <c r="S20" s="199">
        <v>9092</v>
      </c>
      <c r="T20" s="199">
        <v>30892</v>
      </c>
      <c r="U20" s="199">
        <v>1958</v>
      </c>
      <c r="V20" s="199">
        <v>1219</v>
      </c>
      <c r="W20" s="199">
        <v>150</v>
      </c>
      <c r="X20" s="199">
        <v>22704</v>
      </c>
      <c r="Y20" s="199">
        <v>430</v>
      </c>
      <c r="Z20" s="199">
        <v>14564</v>
      </c>
      <c r="AA20" s="199">
        <v>3239</v>
      </c>
      <c r="AB20" s="199">
        <v>26745</v>
      </c>
      <c r="AC20" s="199">
        <v>1480</v>
      </c>
      <c r="AD20" s="199">
        <v>33713</v>
      </c>
      <c r="AE20" s="199">
        <v>5220</v>
      </c>
      <c r="AF20" s="199">
        <v>329247</v>
      </c>
      <c r="AG20" s="199">
        <v>7829</v>
      </c>
      <c r="AH20" s="199">
        <v>394747</v>
      </c>
      <c r="AI20" s="199">
        <v>11220</v>
      </c>
      <c r="AJ20" s="199">
        <v>42117</v>
      </c>
      <c r="AK20" s="199">
        <v>5129</v>
      </c>
      <c r="AL20" s="199">
        <v>24478</v>
      </c>
      <c r="AM20" s="199">
        <v>1229</v>
      </c>
      <c r="AN20" s="199">
        <v>17639</v>
      </c>
      <c r="AO20" s="199">
        <v>3900</v>
      </c>
      <c r="AP20" s="199">
        <v>217098</v>
      </c>
      <c r="AQ20" s="199">
        <v>9081</v>
      </c>
      <c r="AR20" s="199">
        <v>219766</v>
      </c>
      <c r="AS20" s="199">
        <v>7268</v>
      </c>
      <c r="AT20" s="199">
        <v>43378</v>
      </c>
      <c r="AU20" s="199">
        <v>1579</v>
      </c>
      <c r="AV20" s="199">
        <v>393486</v>
      </c>
      <c r="AW20" s="199">
        <v>14770</v>
      </c>
      <c r="AX20" s="199">
        <v>12590</v>
      </c>
      <c r="AY20" s="199">
        <v>1712</v>
      </c>
      <c r="AZ20" s="199">
        <v>56886</v>
      </c>
      <c r="BA20" s="199">
        <v>3619</v>
      </c>
      <c r="BB20" s="199">
        <v>92293</v>
      </c>
      <c r="BC20" s="199">
        <v>3328</v>
      </c>
      <c r="BD20" s="199">
        <v>128935</v>
      </c>
      <c r="BE20" s="199">
        <v>1997</v>
      </c>
      <c r="BF20" s="199">
        <v>34265</v>
      </c>
      <c r="BG20" s="199">
        <v>2098</v>
      </c>
      <c r="BH20" s="199">
        <v>226781</v>
      </c>
      <c r="BI20" s="199">
        <v>10995</v>
      </c>
      <c r="BJ20" s="199">
        <v>218885</v>
      </c>
      <c r="BK20" s="199">
        <v>10228</v>
      </c>
      <c r="BL20" s="199">
        <v>7896</v>
      </c>
      <c r="BM20" s="199">
        <v>767</v>
      </c>
      <c r="BN20" s="199">
        <v>164763</v>
      </c>
      <c r="BO20" s="199">
        <v>6464</v>
      </c>
      <c r="BP20" s="199">
        <v>66953</v>
      </c>
      <c r="BQ20" s="199">
        <v>4795</v>
      </c>
      <c r="BR20" s="199">
        <v>29330</v>
      </c>
      <c r="BS20" s="199">
        <v>1834</v>
      </c>
      <c r="BT20" s="199">
        <v>111466</v>
      </c>
      <c r="BU20" s="199">
        <v>3105</v>
      </c>
      <c r="BV20" s="199">
        <v>261046</v>
      </c>
      <c r="BW20" s="199">
        <v>13093</v>
      </c>
      <c r="BX20" s="199">
        <v>64352</v>
      </c>
      <c r="BY20" s="199">
        <v>151</v>
      </c>
      <c r="BZ20" s="199">
        <v>32618</v>
      </c>
      <c r="CA20" s="199">
        <v>550</v>
      </c>
      <c r="CB20" s="199">
        <v>78848</v>
      </c>
      <c r="CC20" s="199">
        <v>2555</v>
      </c>
      <c r="CD20" s="199">
        <v>34694</v>
      </c>
      <c r="CE20" s="199">
        <v>2588</v>
      </c>
      <c r="CF20" s="199">
        <v>50245</v>
      </c>
      <c r="CG20" s="199">
        <v>3533</v>
      </c>
      <c r="CH20" s="199">
        <v>61049</v>
      </c>
      <c r="CI20" s="199">
        <v>2980</v>
      </c>
      <c r="CJ20" s="199">
        <v>55964</v>
      </c>
      <c r="CK20" s="199">
        <v>1950</v>
      </c>
      <c r="CL20" s="199">
        <v>59094</v>
      </c>
      <c r="CM20" s="199">
        <v>2042</v>
      </c>
      <c r="CN20" s="199">
        <v>64352</v>
      </c>
      <c r="CO20" s="199">
        <v>151</v>
      </c>
      <c r="CP20" s="199">
        <v>16349</v>
      </c>
      <c r="CQ20" s="199">
        <v>420515</v>
      </c>
      <c r="CR20" s="199">
        <v>353800</v>
      </c>
      <c r="CS20" s="199">
        <v>124340</v>
      </c>
      <c r="CT20" s="199">
        <v>358564</v>
      </c>
      <c r="CU20" s="199">
        <v>53699</v>
      </c>
      <c r="CV20" s="199">
        <v>19880</v>
      </c>
      <c r="CW20" s="199">
        <v>20509</v>
      </c>
      <c r="CX20" s="199">
        <v>8110</v>
      </c>
      <c r="CY20" s="199">
        <v>9088</v>
      </c>
      <c r="CZ20" s="199">
        <v>2768</v>
      </c>
      <c r="DA20" s="199">
        <v>12953</v>
      </c>
      <c r="DB20" s="199">
        <v>4673</v>
      </c>
      <c r="DC20" s="199">
        <v>11149</v>
      </c>
      <c r="DD20" s="199">
        <v>4329</v>
      </c>
      <c r="DE20" s="199">
        <v>1514</v>
      </c>
      <c r="DF20" s="199">
        <v>13250</v>
      </c>
      <c r="DG20" s="199">
        <v>25579</v>
      </c>
      <c r="DH20" s="199">
        <v>7203</v>
      </c>
      <c r="DI20" s="199">
        <v>27071</v>
      </c>
      <c r="DJ20" s="199">
        <v>15570</v>
      </c>
      <c r="DK20" s="199">
        <v>4708</v>
      </c>
      <c r="DL20" s="199">
        <v>23605</v>
      </c>
      <c r="DM20" s="199">
        <v>29818</v>
      </c>
      <c r="DN20" s="199">
        <v>53456</v>
      </c>
      <c r="DO20" s="199">
        <v>17816</v>
      </c>
      <c r="DP20" s="199">
        <v>9635</v>
      </c>
      <c r="DQ20" s="199">
        <v>10217</v>
      </c>
      <c r="DR20" s="199">
        <v>6179</v>
      </c>
      <c r="DS20" s="199">
        <v>4714</v>
      </c>
      <c r="DT20" s="199">
        <v>7939</v>
      </c>
      <c r="DU20" s="199">
        <v>169404</v>
      </c>
      <c r="DV20" s="199">
        <v>92748</v>
      </c>
      <c r="DW20" s="199">
        <v>38766</v>
      </c>
      <c r="DX20" s="199">
        <v>11977</v>
      </c>
      <c r="DY20" s="199">
        <v>3624</v>
      </c>
      <c r="DZ20" s="199">
        <v>23906</v>
      </c>
      <c r="EA20" s="199">
        <v>2302</v>
      </c>
      <c r="EB20" s="199">
        <v>16913</v>
      </c>
      <c r="EC20" s="199">
        <v>40773</v>
      </c>
      <c r="ED20" s="199">
        <v>8023</v>
      </c>
      <c r="EE20" s="199">
        <v>25549</v>
      </c>
      <c r="EF20" s="199">
        <v>56567</v>
      </c>
      <c r="EG20" s="199">
        <v>383609</v>
      </c>
      <c r="EH20" s="199">
        <v>50109</v>
      </c>
      <c r="EI20" s="199">
        <v>128582</v>
      </c>
      <c r="EJ20" s="199">
        <v>40822</v>
      </c>
      <c r="EK20" s="199">
        <v>3889</v>
      </c>
      <c r="EL20" s="199">
        <v>5502</v>
      </c>
      <c r="EM20" s="199">
        <v>5812</v>
      </c>
      <c r="EN20" s="199">
        <v>5060</v>
      </c>
      <c r="EO20" s="199">
        <v>3900</v>
      </c>
      <c r="EP20" s="199">
        <v>15306</v>
      </c>
      <c r="EQ20" s="199">
        <v>157968</v>
      </c>
      <c r="ER20" s="199">
        <v>169404</v>
      </c>
      <c r="ES20" s="199">
        <v>7540</v>
      </c>
      <c r="ET20" s="199">
        <v>49352</v>
      </c>
      <c r="EU20" s="199">
        <v>73777</v>
      </c>
      <c r="EV20" s="199">
        <v>38735</v>
      </c>
      <c r="EW20" s="199">
        <v>161864</v>
      </c>
      <c r="EX20" s="199">
        <v>169404</v>
      </c>
      <c r="EZ20" s="199"/>
    </row>
    <row r="21" spans="1:156" x14ac:dyDescent="0.25">
      <c r="A21" t="s">
        <v>257</v>
      </c>
      <c r="B21" t="s">
        <v>126</v>
      </c>
      <c r="C21" t="s">
        <v>236</v>
      </c>
      <c r="D21" t="s">
        <v>257</v>
      </c>
      <c r="E21" t="s">
        <v>336</v>
      </c>
      <c r="F21" t="s">
        <v>236</v>
      </c>
      <c r="G21" t="s">
        <v>236</v>
      </c>
      <c r="H21" s="199">
        <v>20775</v>
      </c>
      <c r="I21" s="199">
        <v>1001</v>
      </c>
      <c r="J21" s="199">
        <v>1529</v>
      </c>
      <c r="K21" s="199">
        <v>105</v>
      </c>
      <c r="L21" s="199">
        <v>1018</v>
      </c>
      <c r="M21" s="199">
        <v>89</v>
      </c>
      <c r="N21" s="199">
        <v>8434</v>
      </c>
      <c r="O21" s="199">
        <v>618</v>
      </c>
      <c r="P21" s="199">
        <v>10641</v>
      </c>
      <c r="Q21" s="199">
        <v>276</v>
      </c>
      <c r="R21" s="199">
        <v>19079</v>
      </c>
      <c r="S21" s="199">
        <v>710</v>
      </c>
      <c r="T21" s="199">
        <v>161</v>
      </c>
      <c r="U21" s="199">
        <v>4</v>
      </c>
      <c r="V21" s="199">
        <v>75</v>
      </c>
      <c r="W21" s="199">
        <v>0</v>
      </c>
      <c r="X21" s="199">
        <v>114</v>
      </c>
      <c r="Y21" s="199">
        <v>0</v>
      </c>
      <c r="Z21" s="199">
        <v>690</v>
      </c>
      <c r="AA21" s="199">
        <v>174</v>
      </c>
      <c r="AB21" s="199">
        <v>656</v>
      </c>
      <c r="AC21" s="199">
        <v>113</v>
      </c>
      <c r="AD21" s="199">
        <v>1066</v>
      </c>
      <c r="AE21" s="199">
        <v>269</v>
      </c>
      <c r="AF21" s="199">
        <v>18820</v>
      </c>
      <c r="AG21" s="199">
        <v>682</v>
      </c>
      <c r="AH21" s="199">
        <v>20049</v>
      </c>
      <c r="AI21" s="199">
        <v>840</v>
      </c>
      <c r="AJ21" s="199">
        <v>726</v>
      </c>
      <c r="AK21" s="199">
        <v>161</v>
      </c>
      <c r="AL21" s="199">
        <v>248</v>
      </c>
      <c r="AM21" s="199">
        <v>26</v>
      </c>
      <c r="AN21" s="199">
        <v>478</v>
      </c>
      <c r="AO21" s="199">
        <v>135</v>
      </c>
      <c r="AP21" s="199">
        <v>10574</v>
      </c>
      <c r="AQ21" s="199">
        <v>632</v>
      </c>
      <c r="AR21" s="199">
        <v>10201</v>
      </c>
      <c r="AS21" s="199">
        <v>369</v>
      </c>
      <c r="AT21" s="199">
        <v>2002</v>
      </c>
      <c r="AU21" s="199">
        <v>81</v>
      </c>
      <c r="AV21" s="199">
        <v>18773</v>
      </c>
      <c r="AW21" s="199">
        <v>920</v>
      </c>
      <c r="AX21" s="199">
        <v>571</v>
      </c>
      <c r="AY21" s="199">
        <v>131</v>
      </c>
      <c r="AZ21" s="199">
        <v>3935</v>
      </c>
      <c r="BA21" s="199">
        <v>274</v>
      </c>
      <c r="BB21" s="199">
        <v>4923</v>
      </c>
      <c r="BC21" s="199">
        <v>235</v>
      </c>
      <c r="BD21" s="199">
        <v>4144</v>
      </c>
      <c r="BE21" s="199">
        <v>39</v>
      </c>
      <c r="BF21" s="199">
        <v>1294</v>
      </c>
      <c r="BG21" s="199">
        <v>81</v>
      </c>
      <c r="BH21" s="199">
        <v>10707</v>
      </c>
      <c r="BI21" s="199">
        <v>686</v>
      </c>
      <c r="BJ21" s="199">
        <v>10422</v>
      </c>
      <c r="BK21" s="199">
        <v>590</v>
      </c>
      <c r="BL21" s="199">
        <v>285</v>
      </c>
      <c r="BM21" s="199">
        <v>96</v>
      </c>
      <c r="BN21" s="199">
        <v>8095</v>
      </c>
      <c r="BO21" s="199">
        <v>389</v>
      </c>
      <c r="BP21" s="199">
        <v>2952</v>
      </c>
      <c r="BQ21" s="199">
        <v>324</v>
      </c>
      <c r="BR21" s="199">
        <v>954</v>
      </c>
      <c r="BS21" s="199">
        <v>54</v>
      </c>
      <c r="BT21" s="199">
        <v>5708</v>
      </c>
      <c r="BU21" s="199">
        <v>233</v>
      </c>
      <c r="BV21" s="199">
        <v>12001</v>
      </c>
      <c r="BW21" s="199">
        <v>767</v>
      </c>
      <c r="BX21" s="199">
        <v>3066</v>
      </c>
      <c r="BY21" s="199">
        <v>1</v>
      </c>
      <c r="BZ21" s="199">
        <v>1515</v>
      </c>
      <c r="CA21" s="199">
        <v>35</v>
      </c>
      <c r="CB21" s="199">
        <v>4193</v>
      </c>
      <c r="CC21" s="199">
        <v>198</v>
      </c>
      <c r="CD21" s="199">
        <v>1494</v>
      </c>
      <c r="CE21" s="199">
        <v>89</v>
      </c>
      <c r="CF21" s="199">
        <v>2264</v>
      </c>
      <c r="CG21" s="199">
        <v>195</v>
      </c>
      <c r="CH21" s="199">
        <v>2843</v>
      </c>
      <c r="CI21" s="199">
        <v>194</v>
      </c>
      <c r="CJ21" s="199">
        <v>2657</v>
      </c>
      <c r="CK21" s="199">
        <v>156</v>
      </c>
      <c r="CL21" s="199">
        <v>2743</v>
      </c>
      <c r="CM21" s="199">
        <v>133</v>
      </c>
      <c r="CN21" s="199">
        <v>3066</v>
      </c>
      <c r="CO21" s="199">
        <v>1</v>
      </c>
      <c r="CP21" s="199">
        <v>1001</v>
      </c>
      <c r="CQ21" s="199">
        <v>19774</v>
      </c>
      <c r="CR21" s="199">
        <v>16212</v>
      </c>
      <c r="CS21" s="199">
        <v>6118</v>
      </c>
      <c r="CT21" s="199">
        <v>18403</v>
      </c>
      <c r="CU21" s="199">
        <v>1208</v>
      </c>
      <c r="CV21" s="199">
        <v>308</v>
      </c>
      <c r="CW21" s="199">
        <v>959</v>
      </c>
      <c r="CX21" s="199">
        <v>258</v>
      </c>
      <c r="CY21" s="199">
        <v>149</v>
      </c>
      <c r="CZ21" s="199">
        <v>14</v>
      </c>
      <c r="DA21" s="199">
        <v>59</v>
      </c>
      <c r="DB21" s="199">
        <v>5</v>
      </c>
      <c r="DC21" s="199">
        <v>41</v>
      </c>
      <c r="DD21" s="199">
        <v>31</v>
      </c>
      <c r="DE21" s="199">
        <v>592</v>
      </c>
      <c r="DF21" s="199">
        <v>1014</v>
      </c>
      <c r="DG21" s="199">
        <v>1464</v>
      </c>
      <c r="DH21" s="199">
        <v>236</v>
      </c>
      <c r="DI21" s="199">
        <v>978</v>
      </c>
      <c r="DJ21" s="199">
        <v>535</v>
      </c>
      <c r="DK21" s="199">
        <v>131</v>
      </c>
      <c r="DL21" s="199">
        <v>336</v>
      </c>
      <c r="DM21" s="199">
        <v>698</v>
      </c>
      <c r="DN21" s="199">
        <v>3978</v>
      </c>
      <c r="DO21" s="199">
        <v>584</v>
      </c>
      <c r="DP21" s="199">
        <v>445</v>
      </c>
      <c r="DQ21" s="199">
        <v>450</v>
      </c>
      <c r="DR21" s="199">
        <v>281</v>
      </c>
      <c r="DS21" s="199">
        <v>106</v>
      </c>
      <c r="DT21" s="199">
        <v>275</v>
      </c>
      <c r="DU21" s="199">
        <v>7827</v>
      </c>
      <c r="DV21" s="199">
        <v>4816</v>
      </c>
      <c r="DW21" s="199">
        <v>2028</v>
      </c>
      <c r="DX21" s="199">
        <v>603</v>
      </c>
      <c r="DY21" s="199">
        <v>328</v>
      </c>
      <c r="DZ21" s="199">
        <v>1201</v>
      </c>
      <c r="EA21" s="199">
        <v>150</v>
      </c>
      <c r="EB21" s="199">
        <v>860</v>
      </c>
      <c r="EC21" s="199">
        <v>1207</v>
      </c>
      <c r="ED21" s="199">
        <v>219</v>
      </c>
      <c r="EE21" s="199">
        <v>825</v>
      </c>
      <c r="EF21" s="199">
        <v>2878</v>
      </c>
      <c r="EG21" s="199">
        <v>18650</v>
      </c>
      <c r="EH21" s="199">
        <v>2076</v>
      </c>
      <c r="EI21" s="199">
        <v>6823</v>
      </c>
      <c r="EJ21" s="199">
        <v>1004</v>
      </c>
      <c r="EK21" s="199">
        <v>139</v>
      </c>
      <c r="EL21" s="199">
        <v>204</v>
      </c>
      <c r="EM21" s="199">
        <v>106</v>
      </c>
      <c r="EN21" s="199">
        <v>121</v>
      </c>
      <c r="EO21" s="199">
        <v>67</v>
      </c>
      <c r="EP21" s="199">
        <v>272</v>
      </c>
      <c r="EQ21" s="199">
        <v>6972</v>
      </c>
      <c r="ER21" s="199">
        <v>7827</v>
      </c>
      <c r="ES21" s="199">
        <v>296</v>
      </c>
      <c r="ET21" s="199">
        <v>1435</v>
      </c>
      <c r="EU21" s="199">
        <v>2976</v>
      </c>
      <c r="EV21" s="199">
        <v>3120</v>
      </c>
      <c r="EW21" s="199">
        <v>7531</v>
      </c>
      <c r="EX21" s="199">
        <v>7827</v>
      </c>
      <c r="EZ21" s="199"/>
    </row>
    <row r="22" spans="1:156" x14ac:dyDescent="0.25">
      <c r="A22" t="s">
        <v>258</v>
      </c>
      <c r="B22" t="s">
        <v>126</v>
      </c>
      <c r="C22" t="s">
        <v>236</v>
      </c>
      <c r="D22" t="s">
        <v>258</v>
      </c>
      <c r="E22" t="s">
        <v>335</v>
      </c>
      <c r="F22" t="s">
        <v>236</v>
      </c>
      <c r="G22" t="s">
        <v>236</v>
      </c>
      <c r="H22" s="199">
        <v>38561</v>
      </c>
      <c r="I22" s="199">
        <v>1393</v>
      </c>
      <c r="J22" s="199">
        <v>5074</v>
      </c>
      <c r="K22" s="199">
        <v>291</v>
      </c>
      <c r="L22" s="199">
        <v>3281</v>
      </c>
      <c r="M22" s="199">
        <v>160</v>
      </c>
      <c r="N22" s="199">
        <v>16680</v>
      </c>
      <c r="O22" s="199">
        <v>775</v>
      </c>
      <c r="P22" s="199">
        <v>16764</v>
      </c>
      <c r="Q22" s="199">
        <v>327</v>
      </c>
      <c r="R22" s="199">
        <v>36931</v>
      </c>
      <c r="S22" s="199">
        <v>1307</v>
      </c>
      <c r="T22" s="199">
        <v>131</v>
      </c>
      <c r="U22" s="199">
        <v>0</v>
      </c>
      <c r="V22" s="199">
        <v>84</v>
      </c>
      <c r="W22" s="199">
        <v>1</v>
      </c>
      <c r="X22" s="199">
        <v>194</v>
      </c>
      <c r="Y22" s="199">
        <v>3</v>
      </c>
      <c r="Z22" s="199">
        <v>307</v>
      </c>
      <c r="AA22" s="199">
        <v>44</v>
      </c>
      <c r="AB22" s="199">
        <v>794</v>
      </c>
      <c r="AC22" s="199">
        <v>38</v>
      </c>
      <c r="AD22" s="199">
        <v>763</v>
      </c>
      <c r="AE22" s="199">
        <v>118</v>
      </c>
      <c r="AF22" s="199">
        <v>36501</v>
      </c>
      <c r="AG22" s="199">
        <v>1234</v>
      </c>
      <c r="AH22" s="199">
        <v>37994</v>
      </c>
      <c r="AI22" s="199">
        <v>1359</v>
      </c>
      <c r="AJ22" s="199">
        <v>567</v>
      </c>
      <c r="AK22" s="199">
        <v>34</v>
      </c>
      <c r="AL22" s="199">
        <v>385</v>
      </c>
      <c r="AM22" s="199">
        <v>9</v>
      </c>
      <c r="AN22" s="199">
        <v>182</v>
      </c>
      <c r="AO22" s="199">
        <v>25</v>
      </c>
      <c r="AP22" s="199">
        <v>19469</v>
      </c>
      <c r="AQ22" s="199">
        <v>841</v>
      </c>
      <c r="AR22" s="199">
        <v>19092</v>
      </c>
      <c r="AS22" s="199">
        <v>552</v>
      </c>
      <c r="AT22" s="199">
        <v>4600</v>
      </c>
      <c r="AU22" s="199">
        <v>78</v>
      </c>
      <c r="AV22" s="199">
        <v>33961</v>
      </c>
      <c r="AW22" s="199">
        <v>1315</v>
      </c>
      <c r="AX22" s="199">
        <v>1164</v>
      </c>
      <c r="AY22" s="199">
        <v>78</v>
      </c>
      <c r="AZ22" s="199">
        <v>8103</v>
      </c>
      <c r="BA22" s="199">
        <v>374</v>
      </c>
      <c r="BB22" s="199">
        <v>10157</v>
      </c>
      <c r="BC22" s="199">
        <v>326</v>
      </c>
      <c r="BD22" s="199">
        <v>7689</v>
      </c>
      <c r="BE22" s="199">
        <v>194</v>
      </c>
      <c r="BF22" s="199">
        <v>2837</v>
      </c>
      <c r="BG22" s="199">
        <v>192</v>
      </c>
      <c r="BH22" s="199">
        <v>17994</v>
      </c>
      <c r="BI22" s="199">
        <v>944</v>
      </c>
      <c r="BJ22" s="199">
        <v>17501</v>
      </c>
      <c r="BK22" s="199">
        <v>923</v>
      </c>
      <c r="BL22" s="199">
        <v>493</v>
      </c>
      <c r="BM22" s="199">
        <v>21</v>
      </c>
      <c r="BN22" s="199">
        <v>13345</v>
      </c>
      <c r="BO22" s="199">
        <v>726</v>
      </c>
      <c r="BP22" s="199">
        <v>5267</v>
      </c>
      <c r="BQ22" s="199">
        <v>297</v>
      </c>
      <c r="BR22" s="199">
        <v>2219</v>
      </c>
      <c r="BS22" s="199">
        <v>113</v>
      </c>
      <c r="BT22" s="199">
        <v>8803</v>
      </c>
      <c r="BU22" s="199">
        <v>248</v>
      </c>
      <c r="BV22" s="199">
        <v>20831</v>
      </c>
      <c r="BW22" s="199">
        <v>1136</v>
      </c>
      <c r="BX22" s="199">
        <v>8927</v>
      </c>
      <c r="BY22" s="199">
        <v>9</v>
      </c>
      <c r="BZ22" s="199">
        <v>2976</v>
      </c>
      <c r="CA22" s="199">
        <v>67</v>
      </c>
      <c r="CB22" s="199">
        <v>5827</v>
      </c>
      <c r="CC22" s="199">
        <v>181</v>
      </c>
      <c r="CD22" s="199">
        <v>2645</v>
      </c>
      <c r="CE22" s="199">
        <v>173</v>
      </c>
      <c r="CF22" s="199">
        <v>3931</v>
      </c>
      <c r="CG22" s="199">
        <v>276</v>
      </c>
      <c r="CH22" s="199">
        <v>4431</v>
      </c>
      <c r="CI22" s="199">
        <v>188</v>
      </c>
      <c r="CJ22" s="199">
        <v>4181</v>
      </c>
      <c r="CK22" s="199">
        <v>241</v>
      </c>
      <c r="CL22" s="199">
        <v>5643</v>
      </c>
      <c r="CM22" s="199">
        <v>258</v>
      </c>
      <c r="CN22" s="199">
        <v>8927</v>
      </c>
      <c r="CO22" s="199">
        <v>9</v>
      </c>
      <c r="CP22" s="199">
        <v>1393</v>
      </c>
      <c r="CQ22" s="199">
        <v>37168</v>
      </c>
      <c r="CR22" s="199">
        <v>30239</v>
      </c>
      <c r="CS22" s="199">
        <v>14757</v>
      </c>
      <c r="CT22" s="199">
        <v>35915</v>
      </c>
      <c r="CU22" s="199">
        <v>933</v>
      </c>
      <c r="CV22" s="199">
        <v>297</v>
      </c>
      <c r="CW22" s="199">
        <v>470</v>
      </c>
      <c r="CX22" s="199">
        <v>107</v>
      </c>
      <c r="CY22" s="199">
        <v>184</v>
      </c>
      <c r="CZ22" s="199">
        <v>26</v>
      </c>
      <c r="DA22" s="199">
        <v>278</v>
      </c>
      <c r="DB22" s="199">
        <v>164</v>
      </c>
      <c r="DC22" s="199">
        <v>1</v>
      </c>
      <c r="DD22" s="199">
        <v>0</v>
      </c>
      <c r="DE22" s="199">
        <v>501</v>
      </c>
      <c r="DF22" s="199">
        <v>1173</v>
      </c>
      <c r="DG22" s="199">
        <v>3905</v>
      </c>
      <c r="DH22" s="199">
        <v>677</v>
      </c>
      <c r="DI22" s="199">
        <v>2479</v>
      </c>
      <c r="DJ22" s="199">
        <v>733</v>
      </c>
      <c r="DK22" s="199">
        <v>164</v>
      </c>
      <c r="DL22" s="199">
        <v>939</v>
      </c>
      <c r="DM22" s="199">
        <v>1664</v>
      </c>
      <c r="DN22" s="199">
        <v>4656</v>
      </c>
      <c r="DO22" s="199">
        <v>1221</v>
      </c>
      <c r="DP22" s="199">
        <v>1027</v>
      </c>
      <c r="DQ22" s="199">
        <v>519</v>
      </c>
      <c r="DR22" s="199">
        <v>603</v>
      </c>
      <c r="DS22" s="199">
        <v>472</v>
      </c>
      <c r="DT22" s="199">
        <v>821</v>
      </c>
      <c r="DU22" s="199">
        <v>17252</v>
      </c>
      <c r="DV22" s="199">
        <v>9208</v>
      </c>
      <c r="DW22" s="199">
        <v>3001</v>
      </c>
      <c r="DX22" s="199">
        <v>1157</v>
      </c>
      <c r="DY22" s="199">
        <v>417</v>
      </c>
      <c r="DZ22" s="199">
        <v>3056</v>
      </c>
      <c r="EA22" s="199">
        <v>157</v>
      </c>
      <c r="EB22" s="199">
        <v>2529</v>
      </c>
      <c r="EC22" s="199">
        <v>3831</v>
      </c>
      <c r="ED22" s="199">
        <v>780</v>
      </c>
      <c r="EE22" s="199">
        <v>2461</v>
      </c>
      <c r="EF22" s="199">
        <v>4598</v>
      </c>
      <c r="EG22" s="199">
        <v>34572</v>
      </c>
      <c r="EH22" s="199">
        <v>4005</v>
      </c>
      <c r="EI22" s="199">
        <v>13060</v>
      </c>
      <c r="EJ22" s="199">
        <v>4192</v>
      </c>
      <c r="EK22" s="199">
        <v>565</v>
      </c>
      <c r="EL22" s="199">
        <v>566</v>
      </c>
      <c r="EM22" s="199">
        <v>863</v>
      </c>
      <c r="EN22" s="199">
        <v>370</v>
      </c>
      <c r="EO22" s="199">
        <v>558</v>
      </c>
      <c r="EP22" s="199">
        <v>943</v>
      </c>
      <c r="EQ22" s="199">
        <v>14713</v>
      </c>
      <c r="ER22" s="199">
        <v>17252</v>
      </c>
      <c r="ES22" s="199">
        <v>938</v>
      </c>
      <c r="ET22" s="199">
        <v>4599</v>
      </c>
      <c r="EU22" s="199">
        <v>7299</v>
      </c>
      <c r="EV22" s="199">
        <v>4416</v>
      </c>
      <c r="EW22" s="199">
        <v>16314</v>
      </c>
      <c r="EX22" s="199">
        <v>17252</v>
      </c>
      <c r="EZ22" s="199"/>
    </row>
    <row r="23" spans="1:156" x14ac:dyDescent="0.25">
      <c r="A23" t="s">
        <v>259</v>
      </c>
      <c r="B23" t="s">
        <v>126</v>
      </c>
      <c r="C23" t="s">
        <v>236</v>
      </c>
      <c r="D23" t="s">
        <v>259</v>
      </c>
      <c r="E23" t="s">
        <v>331</v>
      </c>
      <c r="F23" t="s">
        <v>236</v>
      </c>
      <c r="G23" t="s">
        <v>236</v>
      </c>
      <c r="H23" s="199">
        <v>13657</v>
      </c>
      <c r="I23" s="199">
        <v>726</v>
      </c>
      <c r="J23" s="199">
        <v>2450</v>
      </c>
      <c r="K23" s="199">
        <v>160</v>
      </c>
      <c r="L23" s="199">
        <v>1555</v>
      </c>
      <c r="M23" s="199">
        <v>111</v>
      </c>
      <c r="N23" s="199">
        <v>6086</v>
      </c>
      <c r="O23" s="199">
        <v>421</v>
      </c>
      <c r="P23" s="199">
        <v>5064</v>
      </c>
      <c r="Q23" s="199">
        <v>140</v>
      </c>
      <c r="R23" s="199">
        <v>12427</v>
      </c>
      <c r="S23" s="199">
        <v>448</v>
      </c>
      <c r="T23" s="199">
        <v>59</v>
      </c>
      <c r="U23" s="199">
        <v>2</v>
      </c>
      <c r="V23" s="199">
        <v>16</v>
      </c>
      <c r="W23" s="199">
        <v>0</v>
      </c>
      <c r="X23" s="199">
        <v>66</v>
      </c>
      <c r="Y23" s="199">
        <v>16</v>
      </c>
      <c r="Z23" s="199">
        <v>347</v>
      </c>
      <c r="AA23" s="199">
        <v>96</v>
      </c>
      <c r="AB23" s="199">
        <v>742</v>
      </c>
      <c r="AC23" s="199">
        <v>164</v>
      </c>
      <c r="AD23" s="199">
        <v>1070</v>
      </c>
      <c r="AE23" s="199">
        <v>249</v>
      </c>
      <c r="AF23" s="199">
        <v>12131</v>
      </c>
      <c r="AG23" s="199">
        <v>427</v>
      </c>
      <c r="AH23" s="199">
        <v>13370</v>
      </c>
      <c r="AI23" s="199">
        <v>599</v>
      </c>
      <c r="AJ23" s="199">
        <v>287</v>
      </c>
      <c r="AK23" s="199">
        <v>127</v>
      </c>
      <c r="AL23" s="199">
        <v>97</v>
      </c>
      <c r="AM23" s="199">
        <v>0</v>
      </c>
      <c r="AN23" s="199">
        <v>190</v>
      </c>
      <c r="AO23" s="199">
        <v>127</v>
      </c>
      <c r="AP23" s="199">
        <v>7002</v>
      </c>
      <c r="AQ23" s="199">
        <v>412</v>
      </c>
      <c r="AR23" s="199">
        <v>6655</v>
      </c>
      <c r="AS23" s="199">
        <v>314</v>
      </c>
      <c r="AT23" s="199">
        <v>1820</v>
      </c>
      <c r="AU23" s="199">
        <v>85</v>
      </c>
      <c r="AV23" s="199">
        <v>11837</v>
      </c>
      <c r="AW23" s="199">
        <v>641</v>
      </c>
      <c r="AX23" s="199">
        <v>624</v>
      </c>
      <c r="AY23" s="199">
        <v>112</v>
      </c>
      <c r="AZ23" s="199">
        <v>3145</v>
      </c>
      <c r="BA23" s="199">
        <v>142</v>
      </c>
      <c r="BB23" s="199">
        <v>3650</v>
      </c>
      <c r="BC23" s="199">
        <v>152</v>
      </c>
      <c r="BD23" s="199">
        <v>2086</v>
      </c>
      <c r="BE23" s="199">
        <v>50</v>
      </c>
      <c r="BF23" s="199">
        <v>1147</v>
      </c>
      <c r="BG23" s="199">
        <v>115</v>
      </c>
      <c r="BH23" s="199">
        <v>6332</v>
      </c>
      <c r="BI23" s="199">
        <v>407</v>
      </c>
      <c r="BJ23" s="199">
        <v>6069</v>
      </c>
      <c r="BK23" s="199">
        <v>356</v>
      </c>
      <c r="BL23" s="199">
        <v>263</v>
      </c>
      <c r="BM23" s="199">
        <v>51</v>
      </c>
      <c r="BN23" s="199">
        <v>4557</v>
      </c>
      <c r="BO23" s="199">
        <v>222</v>
      </c>
      <c r="BP23" s="199">
        <v>1934</v>
      </c>
      <c r="BQ23" s="199">
        <v>256</v>
      </c>
      <c r="BR23" s="199">
        <v>988</v>
      </c>
      <c r="BS23" s="199">
        <v>44</v>
      </c>
      <c r="BT23" s="199">
        <v>3176</v>
      </c>
      <c r="BU23" s="199">
        <v>190</v>
      </c>
      <c r="BV23" s="199">
        <v>7479</v>
      </c>
      <c r="BW23" s="199">
        <v>522</v>
      </c>
      <c r="BX23" s="199">
        <v>3002</v>
      </c>
      <c r="BY23" s="199">
        <v>14</v>
      </c>
      <c r="BZ23" s="199">
        <v>903</v>
      </c>
      <c r="CA23" s="199">
        <v>19</v>
      </c>
      <c r="CB23" s="199">
        <v>2273</v>
      </c>
      <c r="CC23" s="199">
        <v>171</v>
      </c>
      <c r="CD23" s="199">
        <v>976</v>
      </c>
      <c r="CE23" s="199">
        <v>80</v>
      </c>
      <c r="CF23" s="199">
        <v>1190</v>
      </c>
      <c r="CG23" s="199">
        <v>90</v>
      </c>
      <c r="CH23" s="199">
        <v>1639</v>
      </c>
      <c r="CI23" s="199">
        <v>177</v>
      </c>
      <c r="CJ23" s="199">
        <v>1549</v>
      </c>
      <c r="CK23" s="199">
        <v>96</v>
      </c>
      <c r="CL23" s="199">
        <v>2125</v>
      </c>
      <c r="CM23" s="199">
        <v>79</v>
      </c>
      <c r="CN23" s="199">
        <v>3002</v>
      </c>
      <c r="CO23" s="199">
        <v>14</v>
      </c>
      <c r="CP23" s="199">
        <v>726</v>
      </c>
      <c r="CQ23" s="199">
        <v>12931</v>
      </c>
      <c r="CR23" s="199">
        <v>9747</v>
      </c>
      <c r="CS23" s="199">
        <v>5777</v>
      </c>
      <c r="CT23" s="199">
        <v>12562</v>
      </c>
      <c r="CU23" s="199">
        <v>647</v>
      </c>
      <c r="CV23" s="199">
        <v>277</v>
      </c>
      <c r="CW23" s="199">
        <v>560</v>
      </c>
      <c r="CX23" s="199">
        <v>245</v>
      </c>
      <c r="CY23" s="199">
        <v>58</v>
      </c>
      <c r="CZ23" s="199">
        <v>15</v>
      </c>
      <c r="DA23" s="199">
        <v>27</v>
      </c>
      <c r="DB23" s="199">
        <v>16</v>
      </c>
      <c r="DC23" s="199">
        <v>2</v>
      </c>
      <c r="DD23" s="199">
        <v>1</v>
      </c>
      <c r="DE23" s="199">
        <v>670</v>
      </c>
      <c r="DF23" s="199">
        <v>561</v>
      </c>
      <c r="DG23" s="199">
        <v>1053</v>
      </c>
      <c r="DH23" s="199">
        <v>186</v>
      </c>
      <c r="DI23" s="199">
        <v>649</v>
      </c>
      <c r="DJ23" s="199">
        <v>383</v>
      </c>
      <c r="DK23" s="199">
        <v>187</v>
      </c>
      <c r="DL23" s="199">
        <v>304</v>
      </c>
      <c r="DM23" s="199">
        <v>355</v>
      </c>
      <c r="DN23" s="199">
        <v>1480</v>
      </c>
      <c r="DO23" s="199">
        <v>399</v>
      </c>
      <c r="DP23" s="199">
        <v>397</v>
      </c>
      <c r="DQ23" s="199">
        <v>265</v>
      </c>
      <c r="DR23" s="199">
        <v>279</v>
      </c>
      <c r="DS23" s="199">
        <v>242</v>
      </c>
      <c r="DT23" s="199">
        <v>434</v>
      </c>
      <c r="DU23" s="199">
        <v>6006</v>
      </c>
      <c r="DV23" s="199">
        <v>3007</v>
      </c>
      <c r="DW23" s="199">
        <v>851</v>
      </c>
      <c r="DX23" s="199">
        <v>510</v>
      </c>
      <c r="DY23" s="199">
        <v>179</v>
      </c>
      <c r="DZ23" s="199">
        <v>1190</v>
      </c>
      <c r="EA23" s="199">
        <v>142</v>
      </c>
      <c r="EB23" s="199">
        <v>858</v>
      </c>
      <c r="EC23" s="199">
        <v>1299</v>
      </c>
      <c r="ED23" s="199">
        <v>135</v>
      </c>
      <c r="EE23" s="199">
        <v>1003</v>
      </c>
      <c r="EF23" s="199">
        <v>1380</v>
      </c>
      <c r="EG23" s="199">
        <v>12317</v>
      </c>
      <c r="EH23" s="199">
        <v>1472</v>
      </c>
      <c r="EI23" s="199">
        <v>4830</v>
      </c>
      <c r="EJ23" s="199">
        <v>1176</v>
      </c>
      <c r="EK23" s="199">
        <v>191</v>
      </c>
      <c r="EL23" s="199">
        <v>166</v>
      </c>
      <c r="EM23" s="199">
        <v>150</v>
      </c>
      <c r="EN23" s="199">
        <v>77</v>
      </c>
      <c r="EO23" s="199">
        <v>88</v>
      </c>
      <c r="EP23" s="199">
        <v>328</v>
      </c>
      <c r="EQ23" s="199">
        <v>5048</v>
      </c>
      <c r="ER23" s="199">
        <v>6006</v>
      </c>
      <c r="ES23" s="199">
        <v>309</v>
      </c>
      <c r="ET23" s="199">
        <v>1490</v>
      </c>
      <c r="EU23" s="199">
        <v>2356</v>
      </c>
      <c r="EV23" s="199">
        <v>1851</v>
      </c>
      <c r="EW23" s="199">
        <v>5697</v>
      </c>
      <c r="EX23" s="199">
        <v>6006</v>
      </c>
      <c r="EZ23" s="199"/>
    </row>
    <row r="24" spans="1:156" x14ac:dyDescent="0.25">
      <c r="A24" t="s">
        <v>260</v>
      </c>
      <c r="B24" t="s">
        <v>126</v>
      </c>
      <c r="C24" t="s">
        <v>236</v>
      </c>
      <c r="D24" t="s">
        <v>260</v>
      </c>
      <c r="E24" t="s">
        <v>336</v>
      </c>
      <c r="F24" t="s">
        <v>236</v>
      </c>
      <c r="G24" t="s">
        <v>236</v>
      </c>
      <c r="H24" s="199">
        <v>20840</v>
      </c>
      <c r="I24" s="199">
        <v>1652</v>
      </c>
      <c r="J24" s="199">
        <v>2993</v>
      </c>
      <c r="K24" s="199">
        <v>460</v>
      </c>
      <c r="L24" s="199">
        <v>1805</v>
      </c>
      <c r="M24" s="199">
        <v>350</v>
      </c>
      <c r="N24" s="199">
        <v>9786</v>
      </c>
      <c r="O24" s="199">
        <v>919</v>
      </c>
      <c r="P24" s="199">
        <v>7934</v>
      </c>
      <c r="Q24" s="199">
        <v>263</v>
      </c>
      <c r="R24" s="199">
        <v>19974</v>
      </c>
      <c r="S24" s="199">
        <v>1552</v>
      </c>
      <c r="T24" s="199">
        <v>91</v>
      </c>
      <c r="U24" s="199">
        <v>5</v>
      </c>
      <c r="V24" s="199">
        <v>7</v>
      </c>
      <c r="W24" s="199">
        <v>2</v>
      </c>
      <c r="X24" s="199">
        <v>121</v>
      </c>
      <c r="Y24" s="199">
        <v>8</v>
      </c>
      <c r="Z24" s="199">
        <v>149</v>
      </c>
      <c r="AA24" s="199">
        <v>11</v>
      </c>
      <c r="AB24" s="199">
        <v>498</v>
      </c>
      <c r="AC24" s="199">
        <v>74</v>
      </c>
      <c r="AD24" s="199">
        <v>402</v>
      </c>
      <c r="AE24" s="199">
        <v>38</v>
      </c>
      <c r="AF24" s="199">
        <v>19749</v>
      </c>
      <c r="AG24" s="199">
        <v>1541</v>
      </c>
      <c r="AH24" s="199">
        <v>20509</v>
      </c>
      <c r="AI24" s="199">
        <v>1603</v>
      </c>
      <c r="AJ24" s="199">
        <v>331</v>
      </c>
      <c r="AK24" s="199">
        <v>49</v>
      </c>
      <c r="AL24" s="199">
        <v>140</v>
      </c>
      <c r="AM24" s="199">
        <v>13</v>
      </c>
      <c r="AN24" s="199">
        <v>191</v>
      </c>
      <c r="AO24" s="199">
        <v>36</v>
      </c>
      <c r="AP24" s="199">
        <v>10701</v>
      </c>
      <c r="AQ24" s="199">
        <v>1000</v>
      </c>
      <c r="AR24" s="199">
        <v>10139</v>
      </c>
      <c r="AS24" s="199">
        <v>652</v>
      </c>
      <c r="AT24" s="199">
        <v>2317</v>
      </c>
      <c r="AU24" s="199">
        <v>94</v>
      </c>
      <c r="AV24" s="199">
        <v>18523</v>
      </c>
      <c r="AW24" s="199">
        <v>1558</v>
      </c>
      <c r="AX24" s="199">
        <v>1049</v>
      </c>
      <c r="AY24" s="199">
        <v>308</v>
      </c>
      <c r="AZ24" s="199">
        <v>4371</v>
      </c>
      <c r="BA24" s="199">
        <v>160</v>
      </c>
      <c r="BB24" s="199">
        <v>5184</v>
      </c>
      <c r="BC24" s="199">
        <v>286</v>
      </c>
      <c r="BD24" s="199">
        <v>3324</v>
      </c>
      <c r="BE24" s="199">
        <v>83</v>
      </c>
      <c r="BF24" s="199">
        <v>1547</v>
      </c>
      <c r="BG24" s="199">
        <v>260</v>
      </c>
      <c r="BH24" s="199">
        <v>9674</v>
      </c>
      <c r="BI24" s="199">
        <v>839</v>
      </c>
      <c r="BJ24" s="199">
        <v>9363</v>
      </c>
      <c r="BK24" s="199">
        <v>769</v>
      </c>
      <c r="BL24" s="199">
        <v>311</v>
      </c>
      <c r="BM24" s="199">
        <v>70</v>
      </c>
      <c r="BN24" s="199">
        <v>6843</v>
      </c>
      <c r="BO24" s="199">
        <v>584</v>
      </c>
      <c r="BP24" s="199">
        <v>3076</v>
      </c>
      <c r="BQ24" s="199">
        <v>290</v>
      </c>
      <c r="BR24" s="199">
        <v>1302</v>
      </c>
      <c r="BS24" s="199">
        <v>225</v>
      </c>
      <c r="BT24" s="199">
        <v>5427</v>
      </c>
      <c r="BU24" s="199">
        <v>544</v>
      </c>
      <c r="BV24" s="199">
        <v>11221</v>
      </c>
      <c r="BW24" s="199">
        <v>1099</v>
      </c>
      <c r="BX24" s="199">
        <v>4192</v>
      </c>
      <c r="BY24" s="199">
        <v>9</v>
      </c>
      <c r="BZ24" s="199">
        <v>1574</v>
      </c>
      <c r="CA24" s="199">
        <v>175</v>
      </c>
      <c r="CB24" s="199">
        <v>3853</v>
      </c>
      <c r="CC24" s="199">
        <v>369</v>
      </c>
      <c r="CD24" s="199">
        <v>1485</v>
      </c>
      <c r="CE24" s="199">
        <v>271</v>
      </c>
      <c r="CF24" s="199">
        <v>1863</v>
      </c>
      <c r="CG24" s="199">
        <v>238</v>
      </c>
      <c r="CH24" s="199">
        <v>2506</v>
      </c>
      <c r="CI24" s="199">
        <v>277</v>
      </c>
      <c r="CJ24" s="199">
        <v>2328</v>
      </c>
      <c r="CK24" s="199">
        <v>166</v>
      </c>
      <c r="CL24" s="199">
        <v>3039</v>
      </c>
      <c r="CM24" s="199">
        <v>147</v>
      </c>
      <c r="CN24" s="199">
        <v>4192</v>
      </c>
      <c r="CO24" s="199">
        <v>9</v>
      </c>
      <c r="CP24" s="199">
        <v>1652</v>
      </c>
      <c r="CQ24" s="199">
        <v>19188</v>
      </c>
      <c r="CR24" s="199">
        <v>14820</v>
      </c>
      <c r="CS24" s="199">
        <v>8023</v>
      </c>
      <c r="CT24" s="199">
        <v>18845</v>
      </c>
      <c r="CU24" s="199">
        <v>1154</v>
      </c>
      <c r="CV24" s="199">
        <v>603</v>
      </c>
      <c r="CW24" s="199">
        <v>232</v>
      </c>
      <c r="CX24" s="199">
        <v>119</v>
      </c>
      <c r="CY24" s="199">
        <v>822</v>
      </c>
      <c r="CZ24" s="199">
        <v>439</v>
      </c>
      <c r="DA24" s="199">
        <v>67</v>
      </c>
      <c r="DB24" s="199">
        <v>28</v>
      </c>
      <c r="DC24" s="199">
        <v>33</v>
      </c>
      <c r="DD24" s="199">
        <v>17</v>
      </c>
      <c r="DE24" s="199">
        <v>888</v>
      </c>
      <c r="DF24" s="199">
        <v>953</v>
      </c>
      <c r="DG24" s="199">
        <v>1288</v>
      </c>
      <c r="DH24" s="199">
        <v>287</v>
      </c>
      <c r="DI24" s="199">
        <v>1073</v>
      </c>
      <c r="DJ24" s="199">
        <v>546</v>
      </c>
      <c r="DK24" s="199">
        <v>97</v>
      </c>
      <c r="DL24" s="199">
        <v>315</v>
      </c>
      <c r="DM24" s="199">
        <v>533</v>
      </c>
      <c r="DN24" s="199">
        <v>3272</v>
      </c>
      <c r="DO24" s="199">
        <v>620</v>
      </c>
      <c r="DP24" s="199">
        <v>466</v>
      </c>
      <c r="DQ24" s="199">
        <v>440</v>
      </c>
      <c r="DR24" s="199">
        <v>258</v>
      </c>
      <c r="DS24" s="199">
        <v>157</v>
      </c>
      <c r="DT24" s="199">
        <v>594</v>
      </c>
      <c r="DU24" s="199">
        <v>8460</v>
      </c>
      <c r="DV24" s="199">
        <v>4728</v>
      </c>
      <c r="DW24" s="199">
        <v>1704</v>
      </c>
      <c r="DX24" s="199">
        <v>618</v>
      </c>
      <c r="DY24" s="199">
        <v>192</v>
      </c>
      <c r="DZ24" s="199">
        <v>1399</v>
      </c>
      <c r="EA24" s="199">
        <v>115</v>
      </c>
      <c r="EB24" s="199">
        <v>1057</v>
      </c>
      <c r="EC24" s="199">
        <v>1715</v>
      </c>
      <c r="ED24" s="199">
        <v>230</v>
      </c>
      <c r="EE24" s="199">
        <v>1237</v>
      </c>
      <c r="EF24" s="199">
        <v>2390</v>
      </c>
      <c r="EG24" s="199">
        <v>19354</v>
      </c>
      <c r="EH24" s="199">
        <v>1667</v>
      </c>
      <c r="EI24" s="199">
        <v>6948</v>
      </c>
      <c r="EJ24" s="199">
        <v>1512</v>
      </c>
      <c r="EK24" s="199">
        <v>314</v>
      </c>
      <c r="EL24" s="199">
        <v>174</v>
      </c>
      <c r="EM24" s="199">
        <v>153</v>
      </c>
      <c r="EN24" s="199">
        <v>190</v>
      </c>
      <c r="EO24" s="199">
        <v>146</v>
      </c>
      <c r="EP24" s="199">
        <v>349</v>
      </c>
      <c r="EQ24" s="199">
        <v>7048</v>
      </c>
      <c r="ER24" s="199">
        <v>8460</v>
      </c>
      <c r="ES24" s="199">
        <v>522</v>
      </c>
      <c r="ET24" s="199">
        <v>1894</v>
      </c>
      <c r="EU24" s="199">
        <v>3140</v>
      </c>
      <c r="EV24" s="199">
        <v>2904</v>
      </c>
      <c r="EW24" s="199">
        <v>7938</v>
      </c>
      <c r="EX24" s="199">
        <v>8460</v>
      </c>
      <c r="EZ24" s="199"/>
    </row>
    <row r="25" spans="1:156" x14ac:dyDescent="0.25">
      <c r="A25" t="s">
        <v>261</v>
      </c>
      <c r="B25" t="s">
        <v>126</v>
      </c>
      <c r="C25" t="s">
        <v>236</v>
      </c>
      <c r="D25" t="s">
        <v>261</v>
      </c>
      <c r="E25" t="s">
        <v>336</v>
      </c>
      <c r="F25" t="s">
        <v>236</v>
      </c>
      <c r="G25" t="s">
        <v>236</v>
      </c>
      <c r="H25" s="199">
        <v>30418</v>
      </c>
      <c r="I25" s="199">
        <v>2007</v>
      </c>
      <c r="J25" s="199">
        <v>4980</v>
      </c>
      <c r="K25" s="199">
        <v>589</v>
      </c>
      <c r="L25" s="199">
        <v>2895</v>
      </c>
      <c r="M25" s="199">
        <v>464</v>
      </c>
      <c r="N25" s="199">
        <v>14560</v>
      </c>
      <c r="O25" s="199">
        <v>876</v>
      </c>
      <c r="P25" s="199">
        <v>10778</v>
      </c>
      <c r="Q25" s="199">
        <v>538</v>
      </c>
      <c r="R25" s="199">
        <v>26005</v>
      </c>
      <c r="S25" s="199">
        <v>1125</v>
      </c>
      <c r="T25" s="199">
        <v>327</v>
      </c>
      <c r="U25" s="199">
        <v>9</v>
      </c>
      <c r="V25" s="199">
        <v>97</v>
      </c>
      <c r="W25" s="199">
        <v>23</v>
      </c>
      <c r="X25" s="199">
        <v>909</v>
      </c>
      <c r="Y25" s="199">
        <v>265</v>
      </c>
      <c r="Z25" s="199">
        <v>1039</v>
      </c>
      <c r="AA25" s="199">
        <v>114</v>
      </c>
      <c r="AB25" s="199">
        <v>2027</v>
      </c>
      <c r="AC25" s="199">
        <v>471</v>
      </c>
      <c r="AD25" s="199">
        <v>3261</v>
      </c>
      <c r="AE25" s="199">
        <v>576</v>
      </c>
      <c r="AF25" s="199">
        <v>25192</v>
      </c>
      <c r="AG25" s="199">
        <v>1070</v>
      </c>
      <c r="AH25" s="199">
        <v>28906</v>
      </c>
      <c r="AI25" s="199">
        <v>1484</v>
      </c>
      <c r="AJ25" s="199">
        <v>1512</v>
      </c>
      <c r="AK25" s="199">
        <v>523</v>
      </c>
      <c r="AL25" s="199">
        <v>632</v>
      </c>
      <c r="AM25" s="199">
        <v>48</v>
      </c>
      <c r="AN25" s="199">
        <v>880</v>
      </c>
      <c r="AO25" s="199">
        <v>475</v>
      </c>
      <c r="AP25" s="199">
        <v>15225</v>
      </c>
      <c r="AQ25" s="199">
        <v>1079</v>
      </c>
      <c r="AR25" s="199">
        <v>15193</v>
      </c>
      <c r="AS25" s="199">
        <v>928</v>
      </c>
      <c r="AT25" s="199">
        <v>4110</v>
      </c>
      <c r="AU25" s="199">
        <v>218</v>
      </c>
      <c r="AV25" s="199">
        <v>26308</v>
      </c>
      <c r="AW25" s="199">
        <v>1789</v>
      </c>
      <c r="AX25" s="199">
        <v>2330</v>
      </c>
      <c r="AY25" s="199">
        <v>550</v>
      </c>
      <c r="AZ25" s="199">
        <v>7073</v>
      </c>
      <c r="BA25" s="199">
        <v>409</v>
      </c>
      <c r="BB25" s="199">
        <v>8236</v>
      </c>
      <c r="BC25" s="199">
        <v>347</v>
      </c>
      <c r="BD25" s="199">
        <v>3651</v>
      </c>
      <c r="BE25" s="199">
        <v>147</v>
      </c>
      <c r="BF25" s="199">
        <v>2904</v>
      </c>
      <c r="BG25" s="199">
        <v>380</v>
      </c>
      <c r="BH25" s="199">
        <v>13779</v>
      </c>
      <c r="BI25" s="199">
        <v>1355</v>
      </c>
      <c r="BJ25" s="199">
        <v>13232</v>
      </c>
      <c r="BK25" s="199">
        <v>1161</v>
      </c>
      <c r="BL25" s="199">
        <v>547</v>
      </c>
      <c r="BM25" s="199">
        <v>194</v>
      </c>
      <c r="BN25" s="199">
        <v>9821</v>
      </c>
      <c r="BO25" s="199">
        <v>838</v>
      </c>
      <c r="BP25" s="199">
        <v>4238</v>
      </c>
      <c r="BQ25" s="199">
        <v>489</v>
      </c>
      <c r="BR25" s="199">
        <v>2624</v>
      </c>
      <c r="BS25" s="199">
        <v>408</v>
      </c>
      <c r="BT25" s="199">
        <v>7130</v>
      </c>
      <c r="BU25" s="199">
        <v>266</v>
      </c>
      <c r="BV25" s="199">
        <v>16683</v>
      </c>
      <c r="BW25" s="199">
        <v>1735</v>
      </c>
      <c r="BX25" s="199">
        <v>6605</v>
      </c>
      <c r="BY25" s="199">
        <v>6</v>
      </c>
      <c r="BZ25" s="199">
        <v>2068</v>
      </c>
      <c r="CA25" s="199">
        <v>140</v>
      </c>
      <c r="CB25" s="199">
        <v>5062</v>
      </c>
      <c r="CC25" s="199">
        <v>126</v>
      </c>
      <c r="CD25" s="199">
        <v>1998</v>
      </c>
      <c r="CE25" s="199">
        <v>288</v>
      </c>
      <c r="CF25" s="199">
        <v>2964</v>
      </c>
      <c r="CG25" s="199">
        <v>458</v>
      </c>
      <c r="CH25" s="199">
        <v>3450</v>
      </c>
      <c r="CI25" s="199">
        <v>294</v>
      </c>
      <c r="CJ25" s="199">
        <v>3603</v>
      </c>
      <c r="CK25" s="199">
        <v>394</v>
      </c>
      <c r="CL25" s="199">
        <v>4668</v>
      </c>
      <c r="CM25" s="199">
        <v>301</v>
      </c>
      <c r="CN25" s="199">
        <v>6605</v>
      </c>
      <c r="CO25" s="199">
        <v>6</v>
      </c>
      <c r="CP25" s="199">
        <v>2007</v>
      </c>
      <c r="CQ25" s="199">
        <v>28411</v>
      </c>
      <c r="CR25" s="199">
        <v>20505</v>
      </c>
      <c r="CS25" s="199">
        <v>13612</v>
      </c>
      <c r="CT25" s="199">
        <v>26548</v>
      </c>
      <c r="CU25" s="199">
        <v>2623</v>
      </c>
      <c r="CV25" s="199">
        <v>1119</v>
      </c>
      <c r="CW25" s="199">
        <v>1808</v>
      </c>
      <c r="CX25" s="199">
        <v>567</v>
      </c>
      <c r="CY25" s="199">
        <v>166</v>
      </c>
      <c r="CZ25" s="199">
        <v>25</v>
      </c>
      <c r="DA25" s="199">
        <v>608</v>
      </c>
      <c r="DB25" s="199">
        <v>508</v>
      </c>
      <c r="DC25" s="199">
        <v>41</v>
      </c>
      <c r="DD25" s="199">
        <v>19</v>
      </c>
      <c r="DE25" s="199">
        <v>699</v>
      </c>
      <c r="DF25" s="199">
        <v>991</v>
      </c>
      <c r="DG25" s="199">
        <v>3152</v>
      </c>
      <c r="DH25" s="199">
        <v>374</v>
      </c>
      <c r="DI25" s="199">
        <v>1755</v>
      </c>
      <c r="DJ25" s="199">
        <v>837</v>
      </c>
      <c r="DK25" s="199">
        <v>181</v>
      </c>
      <c r="DL25" s="199">
        <v>503</v>
      </c>
      <c r="DM25" s="199">
        <v>844</v>
      </c>
      <c r="DN25" s="199">
        <v>3243</v>
      </c>
      <c r="DO25" s="199">
        <v>927</v>
      </c>
      <c r="DP25" s="199">
        <v>747</v>
      </c>
      <c r="DQ25" s="199">
        <v>442</v>
      </c>
      <c r="DR25" s="199">
        <v>432</v>
      </c>
      <c r="DS25" s="199">
        <v>341</v>
      </c>
      <c r="DT25" s="199">
        <v>1009</v>
      </c>
      <c r="DU25" s="199">
        <v>12890</v>
      </c>
      <c r="DV25" s="199">
        <v>6087</v>
      </c>
      <c r="DW25" s="199">
        <v>1908</v>
      </c>
      <c r="DX25" s="199">
        <v>1217</v>
      </c>
      <c r="DY25" s="199">
        <v>599</v>
      </c>
      <c r="DZ25" s="199">
        <v>2521</v>
      </c>
      <c r="EA25" s="199">
        <v>228</v>
      </c>
      <c r="EB25" s="199">
        <v>1917</v>
      </c>
      <c r="EC25" s="199">
        <v>3065</v>
      </c>
      <c r="ED25" s="199">
        <v>456</v>
      </c>
      <c r="EE25" s="199">
        <v>2162</v>
      </c>
      <c r="EF25" s="199">
        <v>3480</v>
      </c>
      <c r="EG25" s="199">
        <v>27633</v>
      </c>
      <c r="EH25" s="199">
        <v>2978</v>
      </c>
      <c r="EI25" s="199">
        <v>10100</v>
      </c>
      <c r="EJ25" s="199">
        <v>2790</v>
      </c>
      <c r="EK25" s="199">
        <v>530</v>
      </c>
      <c r="EL25" s="199">
        <v>389</v>
      </c>
      <c r="EM25" s="199">
        <v>342</v>
      </c>
      <c r="EN25" s="199">
        <v>188</v>
      </c>
      <c r="EO25" s="199">
        <v>259</v>
      </c>
      <c r="EP25" s="199">
        <v>806</v>
      </c>
      <c r="EQ25" s="199">
        <v>10689</v>
      </c>
      <c r="ER25" s="199">
        <v>12890</v>
      </c>
      <c r="ES25" s="199">
        <v>816</v>
      </c>
      <c r="ET25" s="199">
        <v>3830</v>
      </c>
      <c r="EU25" s="199">
        <v>4669</v>
      </c>
      <c r="EV25" s="199">
        <v>3575</v>
      </c>
      <c r="EW25" s="199">
        <v>12074</v>
      </c>
      <c r="EX25" s="199">
        <v>12890</v>
      </c>
      <c r="EZ25" s="199"/>
    </row>
    <row r="26" spans="1:156" x14ac:dyDescent="0.25">
      <c r="A26" t="s">
        <v>262</v>
      </c>
      <c r="B26" t="s">
        <v>126</v>
      </c>
      <c r="C26" t="s">
        <v>236</v>
      </c>
      <c r="D26" t="s">
        <v>262</v>
      </c>
      <c r="E26" t="s">
        <v>336</v>
      </c>
      <c r="F26" t="s">
        <v>236</v>
      </c>
      <c r="G26" t="s">
        <v>236</v>
      </c>
      <c r="H26" s="199">
        <v>46847</v>
      </c>
      <c r="I26" s="199">
        <v>2508</v>
      </c>
      <c r="J26" s="199">
        <v>6212</v>
      </c>
      <c r="K26" s="199">
        <v>696</v>
      </c>
      <c r="L26" s="199">
        <v>4253</v>
      </c>
      <c r="M26" s="199">
        <v>538</v>
      </c>
      <c r="N26" s="199">
        <v>18457</v>
      </c>
      <c r="O26" s="199">
        <v>1162</v>
      </c>
      <c r="P26" s="199">
        <v>22130</v>
      </c>
      <c r="Q26" s="199">
        <v>649</v>
      </c>
      <c r="R26" s="199">
        <v>42770</v>
      </c>
      <c r="S26" s="199">
        <v>1901</v>
      </c>
      <c r="T26" s="199">
        <v>712</v>
      </c>
      <c r="U26" s="199">
        <v>17</v>
      </c>
      <c r="V26" s="199">
        <v>525</v>
      </c>
      <c r="W26" s="199">
        <v>238</v>
      </c>
      <c r="X26" s="199">
        <v>409</v>
      </c>
      <c r="Y26" s="199">
        <v>4</v>
      </c>
      <c r="Z26" s="199">
        <v>906</v>
      </c>
      <c r="AA26" s="199">
        <v>172</v>
      </c>
      <c r="AB26" s="199">
        <v>1509</v>
      </c>
      <c r="AC26" s="199">
        <v>176</v>
      </c>
      <c r="AD26" s="199">
        <v>1712</v>
      </c>
      <c r="AE26" s="199">
        <v>271</v>
      </c>
      <c r="AF26" s="199">
        <v>42354</v>
      </c>
      <c r="AG26" s="199">
        <v>1897</v>
      </c>
      <c r="AH26" s="199">
        <v>45795</v>
      </c>
      <c r="AI26" s="199">
        <v>2263</v>
      </c>
      <c r="AJ26" s="199">
        <v>1052</v>
      </c>
      <c r="AK26" s="199">
        <v>245</v>
      </c>
      <c r="AL26" s="199">
        <v>392</v>
      </c>
      <c r="AM26" s="199">
        <v>18</v>
      </c>
      <c r="AN26" s="199">
        <v>660</v>
      </c>
      <c r="AO26" s="199">
        <v>227</v>
      </c>
      <c r="AP26" s="199">
        <v>23517</v>
      </c>
      <c r="AQ26" s="199">
        <v>1375</v>
      </c>
      <c r="AR26" s="199">
        <v>23330</v>
      </c>
      <c r="AS26" s="199">
        <v>1133</v>
      </c>
      <c r="AT26" s="199">
        <v>4743</v>
      </c>
      <c r="AU26" s="199">
        <v>198</v>
      </c>
      <c r="AV26" s="199">
        <v>42104</v>
      </c>
      <c r="AW26" s="199">
        <v>2310</v>
      </c>
      <c r="AX26" s="199">
        <v>1657</v>
      </c>
      <c r="AY26" s="199">
        <v>322</v>
      </c>
      <c r="AZ26" s="199">
        <v>10871</v>
      </c>
      <c r="BA26" s="199">
        <v>817</v>
      </c>
      <c r="BB26" s="199">
        <v>10899</v>
      </c>
      <c r="BC26" s="199">
        <v>497</v>
      </c>
      <c r="BD26" s="199">
        <v>9163</v>
      </c>
      <c r="BE26" s="199">
        <v>187</v>
      </c>
      <c r="BF26" s="199">
        <v>4351</v>
      </c>
      <c r="BG26" s="199">
        <v>534</v>
      </c>
      <c r="BH26" s="199">
        <v>22469</v>
      </c>
      <c r="BI26" s="199">
        <v>1572</v>
      </c>
      <c r="BJ26" s="199">
        <v>21570</v>
      </c>
      <c r="BK26" s="199">
        <v>1453</v>
      </c>
      <c r="BL26" s="199">
        <v>899</v>
      </c>
      <c r="BM26" s="199">
        <v>119</v>
      </c>
      <c r="BN26" s="199">
        <v>16077</v>
      </c>
      <c r="BO26" s="199">
        <v>994</v>
      </c>
      <c r="BP26" s="199">
        <v>7223</v>
      </c>
      <c r="BQ26" s="199">
        <v>638</v>
      </c>
      <c r="BR26" s="199">
        <v>3520</v>
      </c>
      <c r="BS26" s="199">
        <v>474</v>
      </c>
      <c r="BT26" s="199">
        <v>11062</v>
      </c>
      <c r="BU26" s="199">
        <v>341</v>
      </c>
      <c r="BV26" s="199">
        <v>26820</v>
      </c>
      <c r="BW26" s="199">
        <v>2106</v>
      </c>
      <c r="BX26" s="199">
        <v>8965</v>
      </c>
      <c r="BY26" s="199">
        <v>61</v>
      </c>
      <c r="BZ26" s="199">
        <v>3023</v>
      </c>
      <c r="CA26" s="199">
        <v>152</v>
      </c>
      <c r="CB26" s="199">
        <v>8039</v>
      </c>
      <c r="CC26" s="199">
        <v>189</v>
      </c>
      <c r="CD26" s="199">
        <v>3195</v>
      </c>
      <c r="CE26" s="199">
        <v>344</v>
      </c>
      <c r="CF26" s="199">
        <v>4950</v>
      </c>
      <c r="CG26" s="199">
        <v>394</v>
      </c>
      <c r="CH26" s="199">
        <v>6045</v>
      </c>
      <c r="CI26" s="199">
        <v>629</v>
      </c>
      <c r="CJ26" s="199">
        <v>5434</v>
      </c>
      <c r="CK26" s="199">
        <v>436</v>
      </c>
      <c r="CL26" s="199">
        <v>7196</v>
      </c>
      <c r="CM26" s="199">
        <v>303</v>
      </c>
      <c r="CN26" s="199">
        <v>8965</v>
      </c>
      <c r="CO26" s="199">
        <v>61</v>
      </c>
      <c r="CP26" s="199">
        <v>2508</v>
      </c>
      <c r="CQ26" s="199">
        <v>44339</v>
      </c>
      <c r="CR26" s="199">
        <v>35190</v>
      </c>
      <c r="CS26" s="199">
        <v>16654</v>
      </c>
      <c r="CT26" s="199">
        <v>43495</v>
      </c>
      <c r="CU26" s="199">
        <v>1564</v>
      </c>
      <c r="CV26" s="199">
        <v>579</v>
      </c>
      <c r="CW26" s="199">
        <v>1008</v>
      </c>
      <c r="CX26" s="199">
        <v>418</v>
      </c>
      <c r="CY26" s="199">
        <v>192</v>
      </c>
      <c r="CZ26" s="199">
        <v>16</v>
      </c>
      <c r="DA26" s="199">
        <v>201</v>
      </c>
      <c r="DB26" s="199">
        <v>121</v>
      </c>
      <c r="DC26" s="199">
        <v>163</v>
      </c>
      <c r="DD26" s="199">
        <v>24</v>
      </c>
      <c r="DE26" s="199">
        <v>1170</v>
      </c>
      <c r="DF26" s="199">
        <v>1718</v>
      </c>
      <c r="DG26" s="199">
        <v>3866</v>
      </c>
      <c r="DH26" s="199">
        <v>549</v>
      </c>
      <c r="DI26" s="199">
        <v>2152</v>
      </c>
      <c r="DJ26" s="199">
        <v>1401</v>
      </c>
      <c r="DK26" s="199">
        <v>242</v>
      </c>
      <c r="DL26" s="199">
        <v>1048</v>
      </c>
      <c r="DM26" s="199">
        <v>1254</v>
      </c>
      <c r="DN26" s="199">
        <v>6526</v>
      </c>
      <c r="DO26" s="199">
        <v>1999</v>
      </c>
      <c r="DP26" s="199">
        <v>1115</v>
      </c>
      <c r="DQ26" s="199">
        <v>941</v>
      </c>
      <c r="DR26" s="199">
        <v>794</v>
      </c>
      <c r="DS26" s="199">
        <v>463</v>
      </c>
      <c r="DT26" s="199">
        <v>1136</v>
      </c>
      <c r="DU26" s="199">
        <v>19633</v>
      </c>
      <c r="DV26" s="199">
        <v>10030</v>
      </c>
      <c r="DW26" s="199">
        <v>3549</v>
      </c>
      <c r="DX26" s="199">
        <v>1496</v>
      </c>
      <c r="DY26" s="199">
        <v>612</v>
      </c>
      <c r="DZ26" s="199">
        <v>3811</v>
      </c>
      <c r="EA26" s="199">
        <v>187</v>
      </c>
      <c r="EB26" s="199">
        <v>3158</v>
      </c>
      <c r="EC26" s="199">
        <v>4296</v>
      </c>
      <c r="ED26" s="199">
        <v>581</v>
      </c>
      <c r="EE26" s="199">
        <v>3036</v>
      </c>
      <c r="EF26" s="199">
        <v>5251</v>
      </c>
      <c r="EG26" s="199">
        <v>41662</v>
      </c>
      <c r="EH26" s="199">
        <v>5405</v>
      </c>
      <c r="EI26" s="199">
        <v>15221</v>
      </c>
      <c r="EJ26" s="199">
        <v>4412</v>
      </c>
      <c r="EK26" s="199">
        <v>705</v>
      </c>
      <c r="EL26" s="199">
        <v>517</v>
      </c>
      <c r="EM26" s="199">
        <v>305</v>
      </c>
      <c r="EN26" s="199">
        <v>588</v>
      </c>
      <c r="EO26" s="199">
        <v>440</v>
      </c>
      <c r="EP26" s="199">
        <v>1488</v>
      </c>
      <c r="EQ26" s="199">
        <v>17479</v>
      </c>
      <c r="ER26" s="199">
        <v>19633</v>
      </c>
      <c r="ES26" s="199">
        <v>1291</v>
      </c>
      <c r="ET26" s="199">
        <v>5423</v>
      </c>
      <c r="EU26" s="199">
        <v>7484</v>
      </c>
      <c r="EV26" s="199">
        <v>5435</v>
      </c>
      <c r="EW26" s="199">
        <v>18342</v>
      </c>
      <c r="EX26" s="199">
        <v>19633</v>
      </c>
      <c r="EZ26" s="199"/>
    </row>
    <row r="27" spans="1:156" x14ac:dyDescent="0.25">
      <c r="A27" t="s">
        <v>263</v>
      </c>
      <c r="B27" t="s">
        <v>126</v>
      </c>
      <c r="C27" t="s">
        <v>236</v>
      </c>
      <c r="D27" t="s">
        <v>263</v>
      </c>
      <c r="E27" t="s">
        <v>335</v>
      </c>
      <c r="F27" t="s">
        <v>236</v>
      </c>
      <c r="G27" t="s">
        <v>236</v>
      </c>
      <c r="H27" s="199">
        <v>6046</v>
      </c>
      <c r="I27" s="199">
        <v>308</v>
      </c>
      <c r="J27" s="199">
        <v>1123</v>
      </c>
      <c r="K27" s="199">
        <v>76</v>
      </c>
      <c r="L27" s="199">
        <v>607</v>
      </c>
      <c r="M27" s="199">
        <v>42</v>
      </c>
      <c r="N27" s="199">
        <v>2818</v>
      </c>
      <c r="O27" s="199">
        <v>147</v>
      </c>
      <c r="P27" s="199">
        <v>2063</v>
      </c>
      <c r="Q27" s="199">
        <v>85</v>
      </c>
      <c r="R27" s="199">
        <v>5717</v>
      </c>
      <c r="S27" s="199">
        <v>273</v>
      </c>
      <c r="T27" s="199">
        <v>39</v>
      </c>
      <c r="U27" s="199">
        <v>9</v>
      </c>
      <c r="V27" s="199">
        <v>28</v>
      </c>
      <c r="W27" s="199">
        <v>0</v>
      </c>
      <c r="X27" s="199">
        <v>8</v>
      </c>
      <c r="Y27" s="199">
        <v>0</v>
      </c>
      <c r="Z27" s="199">
        <v>71</v>
      </c>
      <c r="AA27" s="199">
        <v>15</v>
      </c>
      <c r="AB27" s="199">
        <v>182</v>
      </c>
      <c r="AC27" s="199">
        <v>11</v>
      </c>
      <c r="AD27" s="199">
        <v>154</v>
      </c>
      <c r="AE27" s="199">
        <v>28</v>
      </c>
      <c r="AF27" s="199">
        <v>5639</v>
      </c>
      <c r="AG27" s="199">
        <v>264</v>
      </c>
      <c r="AH27" s="199">
        <v>5957</v>
      </c>
      <c r="AI27" s="199">
        <v>292</v>
      </c>
      <c r="AJ27" s="199">
        <v>89</v>
      </c>
      <c r="AK27" s="199">
        <v>16</v>
      </c>
      <c r="AL27" s="199">
        <v>45</v>
      </c>
      <c r="AM27" s="199">
        <v>13</v>
      </c>
      <c r="AN27" s="199">
        <v>44</v>
      </c>
      <c r="AO27" s="199">
        <v>3</v>
      </c>
      <c r="AP27" s="199">
        <v>3114</v>
      </c>
      <c r="AQ27" s="199">
        <v>214</v>
      </c>
      <c r="AR27" s="199">
        <v>2932</v>
      </c>
      <c r="AS27" s="199">
        <v>94</v>
      </c>
      <c r="AT27" s="199">
        <v>923</v>
      </c>
      <c r="AU27" s="199">
        <v>14</v>
      </c>
      <c r="AV27" s="199">
        <v>5123</v>
      </c>
      <c r="AW27" s="199">
        <v>294</v>
      </c>
      <c r="AX27" s="199">
        <v>283</v>
      </c>
      <c r="AY27" s="199">
        <v>30</v>
      </c>
      <c r="AZ27" s="199">
        <v>1339</v>
      </c>
      <c r="BA27" s="199">
        <v>78</v>
      </c>
      <c r="BB27" s="199">
        <v>1824</v>
      </c>
      <c r="BC27" s="199">
        <v>59</v>
      </c>
      <c r="BD27" s="199">
        <v>813</v>
      </c>
      <c r="BE27" s="199">
        <v>34</v>
      </c>
      <c r="BF27" s="199">
        <v>553</v>
      </c>
      <c r="BG27" s="199">
        <v>27</v>
      </c>
      <c r="BH27" s="199">
        <v>2664</v>
      </c>
      <c r="BI27" s="199">
        <v>230</v>
      </c>
      <c r="BJ27" s="199">
        <v>2561</v>
      </c>
      <c r="BK27" s="199">
        <v>200</v>
      </c>
      <c r="BL27" s="199">
        <v>103</v>
      </c>
      <c r="BM27" s="199">
        <v>30</v>
      </c>
      <c r="BN27" s="199">
        <v>1889</v>
      </c>
      <c r="BO27" s="199">
        <v>145</v>
      </c>
      <c r="BP27" s="199">
        <v>898</v>
      </c>
      <c r="BQ27" s="199">
        <v>94</v>
      </c>
      <c r="BR27" s="199">
        <v>430</v>
      </c>
      <c r="BS27" s="199">
        <v>18</v>
      </c>
      <c r="BT27" s="199">
        <v>1445</v>
      </c>
      <c r="BU27" s="199">
        <v>51</v>
      </c>
      <c r="BV27" s="199">
        <v>3217</v>
      </c>
      <c r="BW27" s="199">
        <v>257</v>
      </c>
      <c r="BX27" s="199">
        <v>1384</v>
      </c>
      <c r="BY27" s="199">
        <v>0</v>
      </c>
      <c r="BZ27" s="199">
        <v>433</v>
      </c>
      <c r="CA27" s="199">
        <v>3</v>
      </c>
      <c r="CB27" s="199">
        <v>1012</v>
      </c>
      <c r="CC27" s="199">
        <v>48</v>
      </c>
      <c r="CD27" s="199">
        <v>342</v>
      </c>
      <c r="CE27" s="199">
        <v>56</v>
      </c>
      <c r="CF27" s="199">
        <v>603</v>
      </c>
      <c r="CG27" s="199">
        <v>59</v>
      </c>
      <c r="CH27" s="199">
        <v>704</v>
      </c>
      <c r="CI27" s="199">
        <v>47</v>
      </c>
      <c r="CJ27" s="199">
        <v>661</v>
      </c>
      <c r="CK27" s="199">
        <v>45</v>
      </c>
      <c r="CL27" s="199">
        <v>907</v>
      </c>
      <c r="CM27" s="199">
        <v>50</v>
      </c>
      <c r="CN27" s="199">
        <v>1384</v>
      </c>
      <c r="CO27" s="199">
        <v>0</v>
      </c>
      <c r="CP27" s="199">
        <v>308</v>
      </c>
      <c r="CQ27" s="199">
        <v>5738</v>
      </c>
      <c r="CR27" s="199">
        <v>3973</v>
      </c>
      <c r="CS27" s="199">
        <v>3020</v>
      </c>
      <c r="CT27" s="199">
        <v>5610</v>
      </c>
      <c r="CU27" s="199">
        <v>150</v>
      </c>
      <c r="CV27" s="199">
        <v>58</v>
      </c>
      <c r="CW27" s="199">
        <v>86</v>
      </c>
      <c r="CX27" s="199">
        <v>38</v>
      </c>
      <c r="CY27" s="199">
        <v>42</v>
      </c>
      <c r="CZ27" s="199">
        <v>19</v>
      </c>
      <c r="DA27" s="199">
        <v>4</v>
      </c>
      <c r="DB27" s="199">
        <v>0</v>
      </c>
      <c r="DC27" s="199">
        <v>18</v>
      </c>
      <c r="DD27" s="199">
        <v>1</v>
      </c>
      <c r="DE27" s="199">
        <v>335</v>
      </c>
      <c r="DF27" s="199">
        <v>288</v>
      </c>
      <c r="DG27" s="199">
        <v>320</v>
      </c>
      <c r="DH27" s="199">
        <v>92</v>
      </c>
      <c r="DI27" s="199">
        <v>345</v>
      </c>
      <c r="DJ27" s="199">
        <v>152</v>
      </c>
      <c r="DK27" s="199">
        <v>27</v>
      </c>
      <c r="DL27" s="199">
        <v>123</v>
      </c>
      <c r="DM27" s="199">
        <v>211</v>
      </c>
      <c r="DN27" s="199">
        <v>667</v>
      </c>
      <c r="DO27" s="199">
        <v>183</v>
      </c>
      <c r="DP27" s="199">
        <v>89</v>
      </c>
      <c r="DQ27" s="199">
        <v>76</v>
      </c>
      <c r="DR27" s="199">
        <v>100</v>
      </c>
      <c r="DS27" s="199">
        <v>139</v>
      </c>
      <c r="DT27" s="199">
        <v>191</v>
      </c>
      <c r="DU27" s="199">
        <v>2540</v>
      </c>
      <c r="DV27" s="199">
        <v>1332</v>
      </c>
      <c r="DW27" s="199">
        <v>460</v>
      </c>
      <c r="DX27" s="199">
        <v>169</v>
      </c>
      <c r="DY27" s="199">
        <v>84</v>
      </c>
      <c r="DZ27" s="199">
        <v>503</v>
      </c>
      <c r="EA27" s="199">
        <v>34</v>
      </c>
      <c r="EB27" s="199">
        <v>406</v>
      </c>
      <c r="EC27" s="199">
        <v>536</v>
      </c>
      <c r="ED27" s="199">
        <v>81</v>
      </c>
      <c r="EE27" s="199">
        <v>350</v>
      </c>
      <c r="EF27" s="199">
        <v>714</v>
      </c>
      <c r="EG27" s="199">
        <v>5384</v>
      </c>
      <c r="EH27" s="199">
        <v>650</v>
      </c>
      <c r="EI27" s="199">
        <v>2030</v>
      </c>
      <c r="EJ27" s="199">
        <v>510</v>
      </c>
      <c r="EK27" s="199">
        <v>67</v>
      </c>
      <c r="EL27" s="199">
        <v>48</v>
      </c>
      <c r="EM27" s="199">
        <v>59</v>
      </c>
      <c r="EN27" s="199">
        <v>58</v>
      </c>
      <c r="EO27" s="199">
        <v>24</v>
      </c>
      <c r="EP27" s="199">
        <v>178</v>
      </c>
      <c r="EQ27" s="199">
        <v>2156</v>
      </c>
      <c r="ER27" s="199">
        <v>2540</v>
      </c>
      <c r="ES27" s="199">
        <v>107</v>
      </c>
      <c r="ET27" s="199">
        <v>607</v>
      </c>
      <c r="EU27" s="199">
        <v>854</v>
      </c>
      <c r="EV27" s="199">
        <v>972</v>
      </c>
      <c r="EW27" s="199">
        <v>2433</v>
      </c>
      <c r="EX27" s="199">
        <v>2540</v>
      </c>
      <c r="EZ27" s="199"/>
    </row>
    <row r="28" spans="1:156" x14ac:dyDescent="0.25">
      <c r="A28" t="s">
        <v>264</v>
      </c>
      <c r="B28" t="s">
        <v>126</v>
      </c>
      <c r="C28" t="s">
        <v>236</v>
      </c>
      <c r="D28" t="s">
        <v>264</v>
      </c>
      <c r="E28" t="s">
        <v>333</v>
      </c>
      <c r="F28" t="s">
        <v>236</v>
      </c>
      <c r="G28" t="s">
        <v>236</v>
      </c>
      <c r="H28" s="199">
        <v>1261222</v>
      </c>
      <c r="I28" s="199">
        <v>59369</v>
      </c>
      <c r="J28" s="199">
        <v>177154</v>
      </c>
      <c r="K28" s="199">
        <v>16140</v>
      </c>
      <c r="L28" s="199">
        <v>122898</v>
      </c>
      <c r="M28" s="199">
        <v>11174</v>
      </c>
      <c r="N28" s="199">
        <v>395300</v>
      </c>
      <c r="O28" s="199">
        <v>29991</v>
      </c>
      <c r="P28" s="199">
        <v>675477</v>
      </c>
      <c r="Q28" s="199">
        <v>12737</v>
      </c>
      <c r="R28" s="199">
        <v>869222</v>
      </c>
      <c r="S28" s="199">
        <v>26465</v>
      </c>
      <c r="T28" s="199">
        <v>167168</v>
      </c>
      <c r="U28" s="199">
        <v>13180</v>
      </c>
      <c r="V28" s="199">
        <v>7659</v>
      </c>
      <c r="W28" s="199">
        <v>917</v>
      </c>
      <c r="X28" s="199">
        <v>90575</v>
      </c>
      <c r="Y28" s="199">
        <v>4155</v>
      </c>
      <c r="Z28" s="199">
        <v>42981</v>
      </c>
      <c r="AA28" s="199">
        <v>9549</v>
      </c>
      <c r="AB28" s="199">
        <v>83312</v>
      </c>
      <c r="AC28" s="199">
        <v>5029</v>
      </c>
      <c r="AD28" s="199">
        <v>89736</v>
      </c>
      <c r="AE28" s="199">
        <v>15339</v>
      </c>
      <c r="AF28" s="199">
        <v>842975</v>
      </c>
      <c r="AG28" s="199">
        <v>22700</v>
      </c>
      <c r="AH28" s="199">
        <v>1087824</v>
      </c>
      <c r="AI28" s="199">
        <v>38797</v>
      </c>
      <c r="AJ28" s="199">
        <v>173398</v>
      </c>
      <c r="AK28" s="199">
        <v>20572</v>
      </c>
      <c r="AL28" s="199">
        <v>96974</v>
      </c>
      <c r="AM28" s="199">
        <v>5859</v>
      </c>
      <c r="AN28" s="199">
        <v>76424</v>
      </c>
      <c r="AO28" s="199">
        <v>14713</v>
      </c>
      <c r="AP28" s="199">
        <v>628309</v>
      </c>
      <c r="AQ28" s="199">
        <v>33395</v>
      </c>
      <c r="AR28" s="199">
        <v>632913</v>
      </c>
      <c r="AS28" s="199">
        <v>25974</v>
      </c>
      <c r="AT28" s="199">
        <v>127731</v>
      </c>
      <c r="AU28" s="199">
        <v>5079</v>
      </c>
      <c r="AV28" s="199">
        <v>1133491</v>
      </c>
      <c r="AW28" s="199">
        <v>54290</v>
      </c>
      <c r="AX28" s="199">
        <v>52761</v>
      </c>
      <c r="AY28" s="199">
        <v>9680</v>
      </c>
      <c r="AZ28" s="199">
        <v>129438</v>
      </c>
      <c r="BA28" s="199">
        <v>11601</v>
      </c>
      <c r="BB28" s="199">
        <v>221814</v>
      </c>
      <c r="BC28" s="199">
        <v>12855</v>
      </c>
      <c r="BD28" s="199">
        <v>450683</v>
      </c>
      <c r="BE28" s="199">
        <v>9126</v>
      </c>
      <c r="BF28" s="199">
        <v>116339</v>
      </c>
      <c r="BG28" s="199">
        <v>10473</v>
      </c>
      <c r="BH28" s="199">
        <v>671695</v>
      </c>
      <c r="BI28" s="199">
        <v>39906</v>
      </c>
      <c r="BJ28" s="199">
        <v>644677</v>
      </c>
      <c r="BK28" s="199">
        <v>35438</v>
      </c>
      <c r="BL28" s="199">
        <v>27018</v>
      </c>
      <c r="BM28" s="199">
        <v>4468</v>
      </c>
      <c r="BN28" s="199">
        <v>472911</v>
      </c>
      <c r="BO28" s="199">
        <v>20117</v>
      </c>
      <c r="BP28" s="199">
        <v>218490</v>
      </c>
      <c r="BQ28" s="199">
        <v>21165</v>
      </c>
      <c r="BR28" s="199">
        <v>96633</v>
      </c>
      <c r="BS28" s="199">
        <v>9097</v>
      </c>
      <c r="BT28" s="199">
        <v>291561</v>
      </c>
      <c r="BU28" s="199">
        <v>8268</v>
      </c>
      <c r="BV28" s="199">
        <v>788034</v>
      </c>
      <c r="BW28" s="199">
        <v>50379</v>
      </c>
      <c r="BX28" s="199">
        <v>181627</v>
      </c>
      <c r="BY28" s="199">
        <v>722</v>
      </c>
      <c r="BZ28" s="199">
        <v>91577</v>
      </c>
      <c r="CA28" s="199">
        <v>1768</v>
      </c>
      <c r="CB28" s="199">
        <v>199984</v>
      </c>
      <c r="CC28" s="199">
        <v>6500</v>
      </c>
      <c r="CD28" s="199">
        <v>114965</v>
      </c>
      <c r="CE28" s="199">
        <v>7839</v>
      </c>
      <c r="CF28" s="199">
        <v>184743</v>
      </c>
      <c r="CG28" s="199">
        <v>13237</v>
      </c>
      <c r="CH28" s="199">
        <v>180843</v>
      </c>
      <c r="CI28" s="199">
        <v>12886</v>
      </c>
      <c r="CJ28" s="199">
        <v>149992</v>
      </c>
      <c r="CK28" s="199">
        <v>9711</v>
      </c>
      <c r="CL28" s="199">
        <v>157491</v>
      </c>
      <c r="CM28" s="199">
        <v>6706</v>
      </c>
      <c r="CN28" s="199">
        <v>181627</v>
      </c>
      <c r="CO28" s="199">
        <v>722</v>
      </c>
      <c r="CP28" s="199">
        <v>59369</v>
      </c>
      <c r="CQ28" s="199">
        <v>1201853</v>
      </c>
      <c r="CR28" s="199">
        <v>962177</v>
      </c>
      <c r="CS28" s="199">
        <v>386987</v>
      </c>
      <c r="CT28" s="199">
        <v>979372</v>
      </c>
      <c r="CU28" s="199">
        <v>214456</v>
      </c>
      <c r="CV28" s="199">
        <v>75699</v>
      </c>
      <c r="CW28" s="199">
        <v>62732</v>
      </c>
      <c r="CX28" s="199">
        <v>23788</v>
      </c>
      <c r="CY28" s="199">
        <v>39131</v>
      </c>
      <c r="CZ28" s="199">
        <v>10534</v>
      </c>
      <c r="DA28" s="199">
        <v>56142</v>
      </c>
      <c r="DB28" s="199">
        <v>21057</v>
      </c>
      <c r="DC28" s="199">
        <v>56451</v>
      </c>
      <c r="DD28" s="199">
        <v>20320</v>
      </c>
      <c r="DE28" s="199">
        <v>3289</v>
      </c>
      <c r="DF28" s="199">
        <v>25728</v>
      </c>
      <c r="DG28" s="199">
        <v>87020</v>
      </c>
      <c r="DH28" s="199">
        <v>19932</v>
      </c>
      <c r="DI28" s="199">
        <v>77113</v>
      </c>
      <c r="DJ28" s="199">
        <v>27373</v>
      </c>
      <c r="DK28" s="199">
        <v>12865</v>
      </c>
      <c r="DL28" s="199">
        <v>70603</v>
      </c>
      <c r="DM28" s="199">
        <v>108311</v>
      </c>
      <c r="DN28" s="199">
        <v>168727</v>
      </c>
      <c r="DO28" s="199">
        <v>54749</v>
      </c>
      <c r="DP28" s="199">
        <v>28542</v>
      </c>
      <c r="DQ28" s="199">
        <v>18765</v>
      </c>
      <c r="DR28" s="199">
        <v>22224</v>
      </c>
      <c r="DS28" s="199">
        <v>21243</v>
      </c>
      <c r="DT28" s="199">
        <v>40832</v>
      </c>
      <c r="DU28" s="199">
        <v>529029</v>
      </c>
      <c r="DV28" s="199">
        <v>231614</v>
      </c>
      <c r="DW28" s="199">
        <v>97613</v>
      </c>
      <c r="DX28" s="199">
        <v>40835</v>
      </c>
      <c r="DY28" s="199">
        <v>8746</v>
      </c>
      <c r="DZ28" s="199">
        <v>110140</v>
      </c>
      <c r="EA28" s="199">
        <v>6135</v>
      </c>
      <c r="EB28" s="199">
        <v>80704</v>
      </c>
      <c r="EC28" s="199">
        <v>146440</v>
      </c>
      <c r="ED28" s="199">
        <v>22485</v>
      </c>
      <c r="EE28" s="199">
        <v>94871</v>
      </c>
      <c r="EF28" s="199">
        <v>143400</v>
      </c>
      <c r="EG28" s="199">
        <v>1053730</v>
      </c>
      <c r="EH28" s="199">
        <v>201732</v>
      </c>
      <c r="EI28" s="199">
        <v>333104</v>
      </c>
      <c r="EJ28" s="199">
        <v>195925</v>
      </c>
      <c r="EK28" s="199">
        <v>23415</v>
      </c>
      <c r="EL28" s="199">
        <v>27599</v>
      </c>
      <c r="EM28" s="199">
        <v>27369</v>
      </c>
      <c r="EN28" s="199">
        <v>24378</v>
      </c>
      <c r="EO28" s="199">
        <v>17937</v>
      </c>
      <c r="EP28" s="199">
        <v>68918</v>
      </c>
      <c r="EQ28" s="199">
        <v>483812</v>
      </c>
      <c r="ER28" s="199">
        <v>529029</v>
      </c>
      <c r="ES28" s="199">
        <v>47132</v>
      </c>
      <c r="ET28" s="199">
        <v>192319</v>
      </c>
      <c r="EU28" s="199">
        <v>207452</v>
      </c>
      <c r="EV28" s="199">
        <v>82126</v>
      </c>
      <c r="EW28" s="199">
        <v>481897</v>
      </c>
      <c r="EX28" s="199">
        <v>529029</v>
      </c>
      <c r="EZ28" s="199"/>
    </row>
    <row r="29" spans="1:156" x14ac:dyDescent="0.25">
      <c r="A29" t="s">
        <v>265</v>
      </c>
      <c r="B29" t="s">
        <v>126</v>
      </c>
      <c r="C29" t="s">
        <v>236</v>
      </c>
      <c r="D29" t="s">
        <v>265</v>
      </c>
      <c r="E29" t="s">
        <v>336</v>
      </c>
      <c r="F29" t="s">
        <v>236</v>
      </c>
      <c r="G29" t="s">
        <v>236</v>
      </c>
      <c r="H29" s="199">
        <v>18615</v>
      </c>
      <c r="I29" s="199">
        <v>909</v>
      </c>
      <c r="J29" s="199">
        <v>2103</v>
      </c>
      <c r="K29" s="199">
        <v>160</v>
      </c>
      <c r="L29" s="199">
        <v>1337</v>
      </c>
      <c r="M29" s="199">
        <v>116</v>
      </c>
      <c r="N29" s="199">
        <v>8236</v>
      </c>
      <c r="O29" s="199">
        <v>406</v>
      </c>
      <c r="P29" s="199">
        <v>8249</v>
      </c>
      <c r="Q29" s="199">
        <v>343</v>
      </c>
      <c r="R29" s="199">
        <v>17590</v>
      </c>
      <c r="S29" s="199">
        <v>810</v>
      </c>
      <c r="T29" s="199">
        <v>107</v>
      </c>
      <c r="U29" s="199">
        <v>62</v>
      </c>
      <c r="V29" s="199">
        <v>35</v>
      </c>
      <c r="W29" s="199">
        <v>1</v>
      </c>
      <c r="X29" s="199">
        <v>93</v>
      </c>
      <c r="Y29" s="199">
        <v>33</v>
      </c>
      <c r="Z29" s="199">
        <v>64</v>
      </c>
      <c r="AA29" s="199">
        <v>0</v>
      </c>
      <c r="AB29" s="199">
        <v>726</v>
      </c>
      <c r="AC29" s="199">
        <v>3</v>
      </c>
      <c r="AD29" s="199">
        <v>264</v>
      </c>
      <c r="AE29" s="199">
        <v>0</v>
      </c>
      <c r="AF29" s="199">
        <v>17501</v>
      </c>
      <c r="AG29" s="199">
        <v>810</v>
      </c>
      <c r="AH29" s="199">
        <v>18374</v>
      </c>
      <c r="AI29" s="199">
        <v>876</v>
      </c>
      <c r="AJ29" s="199">
        <v>241</v>
      </c>
      <c r="AK29" s="199">
        <v>33</v>
      </c>
      <c r="AL29" s="199">
        <v>182</v>
      </c>
      <c r="AM29" s="199">
        <v>0</v>
      </c>
      <c r="AN29" s="199">
        <v>59</v>
      </c>
      <c r="AO29" s="199">
        <v>33</v>
      </c>
      <c r="AP29" s="199">
        <v>9351</v>
      </c>
      <c r="AQ29" s="199">
        <v>564</v>
      </c>
      <c r="AR29" s="199">
        <v>9264</v>
      </c>
      <c r="AS29" s="199">
        <v>345</v>
      </c>
      <c r="AT29" s="199">
        <v>2118</v>
      </c>
      <c r="AU29" s="199">
        <v>34</v>
      </c>
      <c r="AV29" s="199">
        <v>16497</v>
      </c>
      <c r="AW29" s="199">
        <v>875</v>
      </c>
      <c r="AX29" s="199">
        <v>648</v>
      </c>
      <c r="AY29" s="199">
        <v>15</v>
      </c>
      <c r="AZ29" s="199">
        <v>4383</v>
      </c>
      <c r="BA29" s="199">
        <v>311</v>
      </c>
      <c r="BB29" s="199">
        <v>4597</v>
      </c>
      <c r="BC29" s="199">
        <v>160</v>
      </c>
      <c r="BD29" s="199">
        <v>3415</v>
      </c>
      <c r="BE29" s="199">
        <v>96</v>
      </c>
      <c r="BF29" s="199">
        <v>1280</v>
      </c>
      <c r="BG29" s="199">
        <v>162</v>
      </c>
      <c r="BH29" s="199">
        <v>9023</v>
      </c>
      <c r="BI29" s="199">
        <v>527</v>
      </c>
      <c r="BJ29" s="199">
        <v>8916</v>
      </c>
      <c r="BK29" s="199">
        <v>503</v>
      </c>
      <c r="BL29" s="199">
        <v>107</v>
      </c>
      <c r="BM29" s="199">
        <v>24</v>
      </c>
      <c r="BN29" s="199">
        <v>6753</v>
      </c>
      <c r="BO29" s="199">
        <v>284</v>
      </c>
      <c r="BP29" s="199">
        <v>2599</v>
      </c>
      <c r="BQ29" s="199">
        <v>239</v>
      </c>
      <c r="BR29" s="199">
        <v>951</v>
      </c>
      <c r="BS29" s="199">
        <v>166</v>
      </c>
      <c r="BT29" s="199">
        <v>4329</v>
      </c>
      <c r="BU29" s="199">
        <v>219</v>
      </c>
      <c r="BV29" s="199">
        <v>10303</v>
      </c>
      <c r="BW29" s="199">
        <v>689</v>
      </c>
      <c r="BX29" s="199">
        <v>3983</v>
      </c>
      <c r="BY29" s="199">
        <v>1</v>
      </c>
      <c r="BZ29" s="199">
        <v>1188</v>
      </c>
      <c r="CA29" s="199">
        <v>57</v>
      </c>
      <c r="CB29" s="199">
        <v>3141</v>
      </c>
      <c r="CC29" s="199">
        <v>162</v>
      </c>
      <c r="CD29" s="199">
        <v>1243</v>
      </c>
      <c r="CE29" s="199">
        <v>108</v>
      </c>
      <c r="CF29" s="199">
        <v>1621</v>
      </c>
      <c r="CG29" s="199">
        <v>143</v>
      </c>
      <c r="CH29" s="199">
        <v>2249</v>
      </c>
      <c r="CI29" s="199">
        <v>100</v>
      </c>
      <c r="CJ29" s="199">
        <v>2159</v>
      </c>
      <c r="CK29" s="199">
        <v>147</v>
      </c>
      <c r="CL29" s="199">
        <v>3031</v>
      </c>
      <c r="CM29" s="199">
        <v>191</v>
      </c>
      <c r="CN29" s="199">
        <v>3983</v>
      </c>
      <c r="CO29" s="199">
        <v>1</v>
      </c>
      <c r="CP29" s="199">
        <v>909</v>
      </c>
      <c r="CQ29" s="199">
        <v>17706</v>
      </c>
      <c r="CR29" s="199">
        <v>14158</v>
      </c>
      <c r="CS29" s="199">
        <v>6669</v>
      </c>
      <c r="CT29" s="199">
        <v>17332</v>
      </c>
      <c r="CU29" s="199">
        <v>496</v>
      </c>
      <c r="CV29" s="199">
        <v>148</v>
      </c>
      <c r="CW29" s="199">
        <v>178</v>
      </c>
      <c r="CX29" s="199">
        <v>20</v>
      </c>
      <c r="CY29" s="199">
        <v>245</v>
      </c>
      <c r="CZ29" s="199">
        <v>92</v>
      </c>
      <c r="DA29" s="199">
        <v>68</v>
      </c>
      <c r="DB29" s="199">
        <v>32</v>
      </c>
      <c r="DC29" s="199">
        <v>5</v>
      </c>
      <c r="DD29" s="199">
        <v>4</v>
      </c>
      <c r="DE29" s="199">
        <v>383</v>
      </c>
      <c r="DF29" s="199">
        <v>902</v>
      </c>
      <c r="DG29" s="199">
        <v>1298</v>
      </c>
      <c r="DH29" s="199">
        <v>414</v>
      </c>
      <c r="DI29" s="199">
        <v>1414</v>
      </c>
      <c r="DJ29" s="199">
        <v>494</v>
      </c>
      <c r="DK29" s="199">
        <v>66</v>
      </c>
      <c r="DL29" s="199">
        <v>555</v>
      </c>
      <c r="DM29" s="199">
        <v>503</v>
      </c>
      <c r="DN29" s="199">
        <v>2708</v>
      </c>
      <c r="DO29" s="199">
        <v>489</v>
      </c>
      <c r="DP29" s="199">
        <v>422</v>
      </c>
      <c r="DQ29" s="199">
        <v>385</v>
      </c>
      <c r="DR29" s="199">
        <v>149</v>
      </c>
      <c r="DS29" s="199">
        <v>123</v>
      </c>
      <c r="DT29" s="199">
        <v>290</v>
      </c>
      <c r="DU29" s="199">
        <v>8028</v>
      </c>
      <c r="DV29" s="199">
        <v>4147</v>
      </c>
      <c r="DW29" s="199">
        <v>1449</v>
      </c>
      <c r="DX29" s="199">
        <v>653</v>
      </c>
      <c r="DY29" s="199">
        <v>173</v>
      </c>
      <c r="DZ29" s="199">
        <v>1556</v>
      </c>
      <c r="EA29" s="199">
        <v>102</v>
      </c>
      <c r="EB29" s="199">
        <v>1204</v>
      </c>
      <c r="EC29" s="199">
        <v>1672</v>
      </c>
      <c r="ED29" s="199">
        <v>191</v>
      </c>
      <c r="EE29" s="199">
        <v>1201</v>
      </c>
      <c r="EF29" s="199">
        <v>2030</v>
      </c>
      <c r="EG29" s="199">
        <v>17028</v>
      </c>
      <c r="EH29" s="199">
        <v>1575</v>
      </c>
      <c r="EI29" s="199">
        <v>6653</v>
      </c>
      <c r="EJ29" s="199">
        <v>1375</v>
      </c>
      <c r="EK29" s="199">
        <v>310</v>
      </c>
      <c r="EL29" s="199">
        <v>86</v>
      </c>
      <c r="EM29" s="199">
        <v>110</v>
      </c>
      <c r="EN29" s="199">
        <v>202</v>
      </c>
      <c r="EO29" s="199">
        <v>137</v>
      </c>
      <c r="EP29" s="199">
        <v>334</v>
      </c>
      <c r="EQ29" s="199">
        <v>6965</v>
      </c>
      <c r="ER29" s="199">
        <v>8028</v>
      </c>
      <c r="ES29" s="199">
        <v>279</v>
      </c>
      <c r="ET29" s="199">
        <v>2078</v>
      </c>
      <c r="EU29" s="199">
        <v>3383</v>
      </c>
      <c r="EV29" s="199">
        <v>2288</v>
      </c>
      <c r="EW29" s="199">
        <v>7749</v>
      </c>
      <c r="EX29" s="199">
        <v>8028</v>
      </c>
      <c r="EZ29" s="199"/>
    </row>
    <row r="30" spans="1:156" x14ac:dyDescent="0.25">
      <c r="A30" t="s">
        <v>266</v>
      </c>
      <c r="B30" t="s">
        <v>126</v>
      </c>
      <c r="C30" t="s">
        <v>236</v>
      </c>
      <c r="D30" t="s">
        <v>266</v>
      </c>
      <c r="E30" t="s">
        <v>328</v>
      </c>
      <c r="F30" t="s">
        <v>236</v>
      </c>
      <c r="G30" t="s">
        <v>236</v>
      </c>
      <c r="H30" s="199">
        <v>21265</v>
      </c>
      <c r="I30" s="199">
        <v>1238</v>
      </c>
      <c r="J30" s="199">
        <v>3472</v>
      </c>
      <c r="K30" s="199">
        <v>399</v>
      </c>
      <c r="L30" s="199">
        <v>2143</v>
      </c>
      <c r="M30" s="199">
        <v>308</v>
      </c>
      <c r="N30" s="199">
        <v>9876</v>
      </c>
      <c r="O30" s="199">
        <v>649</v>
      </c>
      <c r="P30" s="199">
        <v>7761</v>
      </c>
      <c r="Q30" s="199">
        <v>190</v>
      </c>
      <c r="R30" s="199">
        <v>19635</v>
      </c>
      <c r="S30" s="199">
        <v>952</v>
      </c>
      <c r="T30" s="199">
        <v>141</v>
      </c>
      <c r="U30" s="199">
        <v>7</v>
      </c>
      <c r="V30" s="199">
        <v>495</v>
      </c>
      <c r="W30" s="199">
        <v>103</v>
      </c>
      <c r="X30" s="199">
        <v>65</v>
      </c>
      <c r="Y30" s="199">
        <v>3</v>
      </c>
      <c r="Z30" s="199">
        <v>197</v>
      </c>
      <c r="AA30" s="199">
        <v>114</v>
      </c>
      <c r="AB30" s="199">
        <v>732</v>
      </c>
      <c r="AC30" s="199">
        <v>59</v>
      </c>
      <c r="AD30" s="199">
        <v>568</v>
      </c>
      <c r="AE30" s="199">
        <v>152</v>
      </c>
      <c r="AF30" s="199">
        <v>19442</v>
      </c>
      <c r="AG30" s="199">
        <v>947</v>
      </c>
      <c r="AH30" s="199">
        <v>20928</v>
      </c>
      <c r="AI30" s="199">
        <v>1136</v>
      </c>
      <c r="AJ30" s="199">
        <v>337</v>
      </c>
      <c r="AK30" s="199">
        <v>102</v>
      </c>
      <c r="AL30" s="199">
        <v>191</v>
      </c>
      <c r="AM30" s="199">
        <v>17</v>
      </c>
      <c r="AN30" s="199">
        <v>146</v>
      </c>
      <c r="AO30" s="199">
        <v>85</v>
      </c>
      <c r="AP30" s="199">
        <v>10901</v>
      </c>
      <c r="AQ30" s="199">
        <v>788</v>
      </c>
      <c r="AR30" s="199">
        <v>10364</v>
      </c>
      <c r="AS30" s="199">
        <v>450</v>
      </c>
      <c r="AT30" s="199">
        <v>3120</v>
      </c>
      <c r="AU30" s="199">
        <v>84</v>
      </c>
      <c r="AV30" s="199">
        <v>18145</v>
      </c>
      <c r="AW30" s="199">
        <v>1154</v>
      </c>
      <c r="AX30" s="199">
        <v>879</v>
      </c>
      <c r="AY30" s="199">
        <v>96</v>
      </c>
      <c r="AZ30" s="199">
        <v>4289</v>
      </c>
      <c r="BA30" s="199">
        <v>411</v>
      </c>
      <c r="BB30" s="199">
        <v>5523</v>
      </c>
      <c r="BC30" s="199">
        <v>275</v>
      </c>
      <c r="BD30" s="199">
        <v>4560</v>
      </c>
      <c r="BE30" s="199">
        <v>115</v>
      </c>
      <c r="BF30" s="199">
        <v>2329</v>
      </c>
      <c r="BG30" s="199">
        <v>237</v>
      </c>
      <c r="BH30" s="199">
        <v>8815</v>
      </c>
      <c r="BI30" s="199">
        <v>811</v>
      </c>
      <c r="BJ30" s="199">
        <v>8454</v>
      </c>
      <c r="BK30" s="199">
        <v>715</v>
      </c>
      <c r="BL30" s="199">
        <v>361</v>
      </c>
      <c r="BM30" s="199">
        <v>96</v>
      </c>
      <c r="BN30" s="199">
        <v>6002</v>
      </c>
      <c r="BO30" s="199">
        <v>481</v>
      </c>
      <c r="BP30" s="199">
        <v>3242</v>
      </c>
      <c r="BQ30" s="199">
        <v>325</v>
      </c>
      <c r="BR30" s="199">
        <v>1900</v>
      </c>
      <c r="BS30" s="199">
        <v>242</v>
      </c>
      <c r="BT30" s="199">
        <v>4714</v>
      </c>
      <c r="BU30" s="199">
        <v>180</v>
      </c>
      <c r="BV30" s="199">
        <v>11144</v>
      </c>
      <c r="BW30" s="199">
        <v>1048</v>
      </c>
      <c r="BX30" s="199">
        <v>5407</v>
      </c>
      <c r="BY30" s="199">
        <v>10</v>
      </c>
      <c r="BZ30" s="199">
        <v>1316</v>
      </c>
      <c r="CA30" s="199">
        <v>38</v>
      </c>
      <c r="CB30" s="199">
        <v>3398</v>
      </c>
      <c r="CC30" s="199">
        <v>142</v>
      </c>
      <c r="CD30" s="199">
        <v>1300</v>
      </c>
      <c r="CE30" s="199">
        <v>161</v>
      </c>
      <c r="CF30" s="199">
        <v>1722</v>
      </c>
      <c r="CG30" s="199">
        <v>176</v>
      </c>
      <c r="CH30" s="199">
        <v>2244</v>
      </c>
      <c r="CI30" s="199">
        <v>269</v>
      </c>
      <c r="CJ30" s="199">
        <v>2373</v>
      </c>
      <c r="CK30" s="199">
        <v>191</v>
      </c>
      <c r="CL30" s="199">
        <v>3505</v>
      </c>
      <c r="CM30" s="199">
        <v>251</v>
      </c>
      <c r="CN30" s="199">
        <v>5407</v>
      </c>
      <c r="CO30" s="199">
        <v>10</v>
      </c>
      <c r="CP30" s="199">
        <v>1238</v>
      </c>
      <c r="CQ30" s="199">
        <v>20027</v>
      </c>
      <c r="CR30" s="199">
        <v>14229</v>
      </c>
      <c r="CS30" s="199">
        <v>10346</v>
      </c>
      <c r="CT30" s="199">
        <v>19678</v>
      </c>
      <c r="CU30" s="199">
        <v>704</v>
      </c>
      <c r="CV30" s="199">
        <v>196</v>
      </c>
      <c r="CW30" s="199">
        <v>321</v>
      </c>
      <c r="CX30" s="199">
        <v>143</v>
      </c>
      <c r="CY30" s="199">
        <v>245</v>
      </c>
      <c r="CZ30" s="199">
        <v>42</v>
      </c>
      <c r="DA30" s="199">
        <v>66</v>
      </c>
      <c r="DB30" s="199">
        <v>9</v>
      </c>
      <c r="DC30" s="199">
        <v>72</v>
      </c>
      <c r="DD30" s="199">
        <v>2</v>
      </c>
      <c r="DE30" s="199">
        <v>361</v>
      </c>
      <c r="DF30" s="199">
        <v>953</v>
      </c>
      <c r="DG30" s="199">
        <v>1175</v>
      </c>
      <c r="DH30" s="199">
        <v>284</v>
      </c>
      <c r="DI30" s="199">
        <v>1162</v>
      </c>
      <c r="DJ30" s="199">
        <v>352</v>
      </c>
      <c r="DK30" s="199">
        <v>65</v>
      </c>
      <c r="DL30" s="199">
        <v>520</v>
      </c>
      <c r="DM30" s="199">
        <v>596</v>
      </c>
      <c r="DN30" s="199">
        <v>2272</v>
      </c>
      <c r="DO30" s="199">
        <v>909</v>
      </c>
      <c r="DP30" s="199">
        <v>449</v>
      </c>
      <c r="DQ30" s="199">
        <v>496</v>
      </c>
      <c r="DR30" s="199">
        <v>396</v>
      </c>
      <c r="DS30" s="199">
        <v>268</v>
      </c>
      <c r="DT30" s="199">
        <v>761</v>
      </c>
      <c r="DU30" s="199">
        <v>8778</v>
      </c>
      <c r="DV30" s="199">
        <v>4855</v>
      </c>
      <c r="DW30" s="199">
        <v>1321</v>
      </c>
      <c r="DX30" s="199">
        <v>657</v>
      </c>
      <c r="DY30" s="199">
        <v>262</v>
      </c>
      <c r="DZ30" s="199">
        <v>1640</v>
      </c>
      <c r="EA30" s="199">
        <v>147</v>
      </c>
      <c r="EB30" s="199">
        <v>1223</v>
      </c>
      <c r="EC30" s="199">
        <v>1626</v>
      </c>
      <c r="ED30" s="199">
        <v>185</v>
      </c>
      <c r="EE30" s="199">
        <v>1186</v>
      </c>
      <c r="EF30" s="199">
        <v>2109</v>
      </c>
      <c r="EG30" s="199">
        <v>19119</v>
      </c>
      <c r="EH30" s="199">
        <v>2140</v>
      </c>
      <c r="EI30" s="199">
        <v>7179</v>
      </c>
      <c r="EJ30" s="199">
        <v>1599</v>
      </c>
      <c r="EK30" s="199">
        <v>198</v>
      </c>
      <c r="EL30" s="199">
        <v>235</v>
      </c>
      <c r="EM30" s="199">
        <v>125</v>
      </c>
      <c r="EN30" s="199">
        <v>170</v>
      </c>
      <c r="EO30" s="199">
        <v>83</v>
      </c>
      <c r="EP30" s="199">
        <v>603</v>
      </c>
      <c r="EQ30" s="199">
        <v>7478</v>
      </c>
      <c r="ER30" s="199">
        <v>8778</v>
      </c>
      <c r="ES30" s="199">
        <v>458</v>
      </c>
      <c r="ET30" s="199">
        <v>2115</v>
      </c>
      <c r="EU30" s="199">
        <v>3385</v>
      </c>
      <c r="EV30" s="199">
        <v>2820</v>
      </c>
      <c r="EW30" s="199">
        <v>8320</v>
      </c>
      <c r="EX30" s="199">
        <v>8778</v>
      </c>
      <c r="EZ30" s="199"/>
    </row>
    <row r="31" spans="1:156" x14ac:dyDescent="0.25">
      <c r="A31" t="s">
        <v>267</v>
      </c>
      <c r="B31" t="s">
        <v>126</v>
      </c>
      <c r="C31" t="s">
        <v>236</v>
      </c>
      <c r="D31" t="s">
        <v>267</v>
      </c>
      <c r="E31" t="s">
        <v>327</v>
      </c>
      <c r="F31" t="s">
        <v>236</v>
      </c>
      <c r="G31" t="s">
        <v>236</v>
      </c>
      <c r="H31" s="199">
        <v>41092</v>
      </c>
      <c r="I31" s="199">
        <v>2107</v>
      </c>
      <c r="J31" s="199">
        <v>5356</v>
      </c>
      <c r="K31" s="199">
        <v>672</v>
      </c>
      <c r="L31" s="199">
        <v>3591</v>
      </c>
      <c r="M31" s="199">
        <v>631</v>
      </c>
      <c r="N31" s="199">
        <v>18314</v>
      </c>
      <c r="O31" s="199">
        <v>992</v>
      </c>
      <c r="P31" s="199">
        <v>17180</v>
      </c>
      <c r="Q31" s="199">
        <v>443</v>
      </c>
      <c r="R31" s="199">
        <v>38625</v>
      </c>
      <c r="S31" s="199">
        <v>1998</v>
      </c>
      <c r="T31" s="199">
        <v>390</v>
      </c>
      <c r="U31" s="199">
        <v>8</v>
      </c>
      <c r="V31" s="199">
        <v>143</v>
      </c>
      <c r="W31" s="199">
        <v>10</v>
      </c>
      <c r="X31" s="199">
        <v>742</v>
      </c>
      <c r="Y31" s="199">
        <v>0</v>
      </c>
      <c r="Z31" s="199">
        <v>207</v>
      </c>
      <c r="AA31" s="199">
        <v>32</v>
      </c>
      <c r="AB31" s="199">
        <v>981</v>
      </c>
      <c r="AC31" s="199">
        <v>59</v>
      </c>
      <c r="AD31" s="199">
        <v>979</v>
      </c>
      <c r="AE31" s="199">
        <v>337</v>
      </c>
      <c r="AF31" s="199">
        <v>37985</v>
      </c>
      <c r="AG31" s="199">
        <v>1727</v>
      </c>
      <c r="AH31" s="199">
        <v>39932</v>
      </c>
      <c r="AI31" s="199">
        <v>1806</v>
      </c>
      <c r="AJ31" s="199">
        <v>1160</v>
      </c>
      <c r="AK31" s="199">
        <v>301</v>
      </c>
      <c r="AL31" s="199">
        <v>611</v>
      </c>
      <c r="AM31" s="199">
        <v>0</v>
      </c>
      <c r="AN31" s="199">
        <v>549</v>
      </c>
      <c r="AO31" s="199">
        <v>301</v>
      </c>
      <c r="AP31" s="199">
        <v>20861</v>
      </c>
      <c r="AQ31" s="199">
        <v>1236</v>
      </c>
      <c r="AR31" s="199">
        <v>20231</v>
      </c>
      <c r="AS31" s="199">
        <v>871</v>
      </c>
      <c r="AT31" s="199">
        <v>5234</v>
      </c>
      <c r="AU31" s="199">
        <v>307</v>
      </c>
      <c r="AV31" s="199">
        <v>35858</v>
      </c>
      <c r="AW31" s="199">
        <v>1800</v>
      </c>
      <c r="AX31" s="199">
        <v>2123</v>
      </c>
      <c r="AY31" s="199">
        <v>247</v>
      </c>
      <c r="AZ31" s="199">
        <v>9725</v>
      </c>
      <c r="BA31" s="199">
        <v>894</v>
      </c>
      <c r="BB31" s="199">
        <v>10732</v>
      </c>
      <c r="BC31" s="199">
        <v>405</v>
      </c>
      <c r="BD31" s="199">
        <v>5572</v>
      </c>
      <c r="BE31" s="199">
        <v>142</v>
      </c>
      <c r="BF31" s="199">
        <v>4040</v>
      </c>
      <c r="BG31" s="199">
        <v>488</v>
      </c>
      <c r="BH31" s="199">
        <v>20312</v>
      </c>
      <c r="BI31" s="199">
        <v>1415</v>
      </c>
      <c r="BJ31" s="199">
        <v>19466</v>
      </c>
      <c r="BK31" s="199">
        <v>1389</v>
      </c>
      <c r="BL31" s="199">
        <v>846</v>
      </c>
      <c r="BM31" s="199">
        <v>26</v>
      </c>
      <c r="BN31" s="199">
        <v>14623</v>
      </c>
      <c r="BO31" s="199">
        <v>997</v>
      </c>
      <c r="BP31" s="199">
        <v>6326</v>
      </c>
      <c r="BQ31" s="199">
        <v>447</v>
      </c>
      <c r="BR31" s="199">
        <v>3403</v>
      </c>
      <c r="BS31" s="199">
        <v>459</v>
      </c>
      <c r="BT31" s="199">
        <v>9974</v>
      </c>
      <c r="BU31" s="199">
        <v>195</v>
      </c>
      <c r="BV31" s="199">
        <v>24352</v>
      </c>
      <c r="BW31" s="199">
        <v>1903</v>
      </c>
      <c r="BX31" s="199">
        <v>6766</v>
      </c>
      <c r="BY31" s="199">
        <v>9</v>
      </c>
      <c r="BZ31" s="199">
        <v>3015</v>
      </c>
      <c r="CA31" s="199">
        <v>30</v>
      </c>
      <c r="CB31" s="199">
        <v>6959</v>
      </c>
      <c r="CC31" s="199">
        <v>165</v>
      </c>
      <c r="CD31" s="199">
        <v>2966</v>
      </c>
      <c r="CE31" s="199">
        <v>224</v>
      </c>
      <c r="CF31" s="199">
        <v>4931</v>
      </c>
      <c r="CG31" s="199">
        <v>633</v>
      </c>
      <c r="CH31" s="199">
        <v>5223</v>
      </c>
      <c r="CI31" s="199">
        <v>381</v>
      </c>
      <c r="CJ31" s="199">
        <v>5155</v>
      </c>
      <c r="CK31" s="199">
        <v>317</v>
      </c>
      <c r="CL31" s="199">
        <v>6077</v>
      </c>
      <c r="CM31" s="199">
        <v>348</v>
      </c>
      <c r="CN31" s="199">
        <v>6766</v>
      </c>
      <c r="CO31" s="199">
        <v>9</v>
      </c>
      <c r="CP31" s="199">
        <v>2107</v>
      </c>
      <c r="CQ31" s="199">
        <v>38985</v>
      </c>
      <c r="CR31" s="199">
        <v>30441</v>
      </c>
      <c r="CS31" s="199">
        <v>14839</v>
      </c>
      <c r="CT31" s="199">
        <v>37320</v>
      </c>
      <c r="CU31" s="199">
        <v>1577</v>
      </c>
      <c r="CV31" s="199">
        <v>356</v>
      </c>
      <c r="CW31" s="199">
        <v>710</v>
      </c>
      <c r="CX31" s="199">
        <v>261</v>
      </c>
      <c r="CY31" s="199">
        <v>434</v>
      </c>
      <c r="CZ31" s="199">
        <v>33</v>
      </c>
      <c r="DA31" s="199">
        <v>364</v>
      </c>
      <c r="DB31" s="199">
        <v>39</v>
      </c>
      <c r="DC31" s="199">
        <v>69</v>
      </c>
      <c r="DD31" s="199">
        <v>23</v>
      </c>
      <c r="DE31" s="199">
        <v>270</v>
      </c>
      <c r="DF31" s="199">
        <v>2819</v>
      </c>
      <c r="DG31" s="199">
        <v>3916</v>
      </c>
      <c r="DH31" s="199">
        <v>405</v>
      </c>
      <c r="DI31" s="199">
        <v>1955</v>
      </c>
      <c r="DJ31" s="199">
        <v>1248</v>
      </c>
      <c r="DK31" s="199">
        <v>154</v>
      </c>
      <c r="DL31" s="199">
        <v>890</v>
      </c>
      <c r="DM31" s="199">
        <v>1525</v>
      </c>
      <c r="DN31" s="199">
        <v>4572</v>
      </c>
      <c r="DO31" s="199">
        <v>1240</v>
      </c>
      <c r="DP31" s="199">
        <v>1036</v>
      </c>
      <c r="DQ31" s="199">
        <v>1058</v>
      </c>
      <c r="DR31" s="199">
        <v>551</v>
      </c>
      <c r="DS31" s="199">
        <v>471</v>
      </c>
      <c r="DT31" s="199">
        <v>1125</v>
      </c>
      <c r="DU31" s="199">
        <v>15572</v>
      </c>
      <c r="DV31" s="199">
        <v>8139</v>
      </c>
      <c r="DW31" s="199">
        <v>2744</v>
      </c>
      <c r="DX31" s="199">
        <v>1619</v>
      </c>
      <c r="DY31" s="199">
        <v>632</v>
      </c>
      <c r="DZ31" s="199">
        <v>2499</v>
      </c>
      <c r="EA31" s="199">
        <v>255</v>
      </c>
      <c r="EB31" s="199">
        <v>1751</v>
      </c>
      <c r="EC31" s="199">
        <v>3315</v>
      </c>
      <c r="ED31" s="199">
        <v>540</v>
      </c>
      <c r="EE31" s="199">
        <v>2087</v>
      </c>
      <c r="EF31" s="199">
        <v>4607</v>
      </c>
      <c r="EG31" s="199">
        <v>35586</v>
      </c>
      <c r="EH31" s="199">
        <v>5173</v>
      </c>
      <c r="EI31" s="199">
        <v>13084</v>
      </c>
      <c r="EJ31" s="199">
        <v>2488</v>
      </c>
      <c r="EK31" s="199">
        <v>213</v>
      </c>
      <c r="EL31" s="199">
        <v>311</v>
      </c>
      <c r="EM31" s="199">
        <v>324</v>
      </c>
      <c r="EN31" s="199">
        <v>335</v>
      </c>
      <c r="EO31" s="199">
        <v>158</v>
      </c>
      <c r="EP31" s="199">
        <v>961</v>
      </c>
      <c r="EQ31" s="199">
        <v>13873</v>
      </c>
      <c r="ER31" s="199">
        <v>15572</v>
      </c>
      <c r="ES31" s="199">
        <v>508</v>
      </c>
      <c r="ET31" s="199">
        <v>3993</v>
      </c>
      <c r="EU31" s="199">
        <v>5420</v>
      </c>
      <c r="EV31" s="199">
        <v>5651</v>
      </c>
      <c r="EW31" s="199">
        <v>15064</v>
      </c>
      <c r="EX31" s="199">
        <v>15572</v>
      </c>
      <c r="EZ31" s="199"/>
    </row>
    <row r="32" spans="1:156" x14ac:dyDescent="0.25">
      <c r="A32" t="s">
        <v>268</v>
      </c>
      <c r="B32" t="s">
        <v>126</v>
      </c>
      <c r="C32" t="s">
        <v>236</v>
      </c>
      <c r="D32" t="s">
        <v>268</v>
      </c>
      <c r="E32" t="s">
        <v>325</v>
      </c>
      <c r="F32" t="s">
        <v>236</v>
      </c>
      <c r="G32" t="s">
        <v>236</v>
      </c>
      <c r="H32" s="199">
        <v>44307</v>
      </c>
      <c r="I32" s="199">
        <v>2261</v>
      </c>
      <c r="J32" s="199">
        <v>7505</v>
      </c>
      <c r="K32" s="199">
        <v>544</v>
      </c>
      <c r="L32" s="199">
        <v>5161</v>
      </c>
      <c r="M32" s="199">
        <v>374</v>
      </c>
      <c r="N32" s="199">
        <v>19985</v>
      </c>
      <c r="O32" s="199">
        <v>1415</v>
      </c>
      <c r="P32" s="199">
        <v>16373</v>
      </c>
      <c r="Q32" s="199">
        <v>296</v>
      </c>
      <c r="R32" s="199">
        <v>39804</v>
      </c>
      <c r="S32" s="199">
        <v>1895</v>
      </c>
      <c r="T32" s="199">
        <v>238</v>
      </c>
      <c r="U32" s="199">
        <v>12</v>
      </c>
      <c r="V32" s="199">
        <v>1226</v>
      </c>
      <c r="W32" s="199">
        <v>150</v>
      </c>
      <c r="X32" s="199">
        <v>118</v>
      </c>
      <c r="Y32" s="199">
        <v>3</v>
      </c>
      <c r="Z32" s="199">
        <v>331</v>
      </c>
      <c r="AA32" s="199">
        <v>22</v>
      </c>
      <c r="AB32" s="199">
        <v>2561</v>
      </c>
      <c r="AC32" s="199">
        <v>176</v>
      </c>
      <c r="AD32" s="199">
        <v>754</v>
      </c>
      <c r="AE32" s="199">
        <v>95</v>
      </c>
      <c r="AF32" s="199">
        <v>39565</v>
      </c>
      <c r="AG32" s="199">
        <v>1877</v>
      </c>
      <c r="AH32" s="199">
        <v>43994</v>
      </c>
      <c r="AI32" s="199">
        <v>2250</v>
      </c>
      <c r="AJ32" s="199">
        <v>313</v>
      </c>
      <c r="AK32" s="199">
        <v>11</v>
      </c>
      <c r="AL32" s="199">
        <v>225</v>
      </c>
      <c r="AM32" s="199">
        <v>9</v>
      </c>
      <c r="AN32" s="199">
        <v>88</v>
      </c>
      <c r="AO32" s="199">
        <v>2</v>
      </c>
      <c r="AP32" s="199">
        <v>22521</v>
      </c>
      <c r="AQ32" s="199">
        <v>1393</v>
      </c>
      <c r="AR32" s="199">
        <v>21786</v>
      </c>
      <c r="AS32" s="199">
        <v>868</v>
      </c>
      <c r="AT32" s="199">
        <v>7987</v>
      </c>
      <c r="AU32" s="199">
        <v>262</v>
      </c>
      <c r="AV32" s="199">
        <v>36320</v>
      </c>
      <c r="AW32" s="199">
        <v>1999</v>
      </c>
      <c r="AX32" s="199">
        <v>1734</v>
      </c>
      <c r="AY32" s="199">
        <v>219</v>
      </c>
      <c r="AZ32" s="199">
        <v>9360</v>
      </c>
      <c r="BA32" s="199">
        <v>514</v>
      </c>
      <c r="BB32" s="199">
        <v>12687</v>
      </c>
      <c r="BC32" s="199">
        <v>648</v>
      </c>
      <c r="BD32" s="199">
        <v>7958</v>
      </c>
      <c r="BE32" s="199">
        <v>175</v>
      </c>
      <c r="BF32" s="199">
        <v>5633</v>
      </c>
      <c r="BG32" s="199">
        <v>355</v>
      </c>
      <c r="BH32" s="199">
        <v>18350</v>
      </c>
      <c r="BI32" s="199">
        <v>1548</v>
      </c>
      <c r="BJ32" s="199">
        <v>17219</v>
      </c>
      <c r="BK32" s="199">
        <v>1284</v>
      </c>
      <c r="BL32" s="199">
        <v>1131</v>
      </c>
      <c r="BM32" s="199">
        <v>264</v>
      </c>
      <c r="BN32" s="199">
        <v>11456</v>
      </c>
      <c r="BO32" s="199">
        <v>721</v>
      </c>
      <c r="BP32" s="199">
        <v>7813</v>
      </c>
      <c r="BQ32" s="199">
        <v>853</v>
      </c>
      <c r="BR32" s="199">
        <v>4714</v>
      </c>
      <c r="BS32" s="199">
        <v>329</v>
      </c>
      <c r="BT32" s="199">
        <v>9586</v>
      </c>
      <c r="BU32" s="199">
        <v>339</v>
      </c>
      <c r="BV32" s="199">
        <v>23983</v>
      </c>
      <c r="BW32" s="199">
        <v>1903</v>
      </c>
      <c r="BX32" s="199">
        <v>10738</v>
      </c>
      <c r="BY32" s="199">
        <v>19</v>
      </c>
      <c r="BZ32" s="199">
        <v>2579</v>
      </c>
      <c r="CA32" s="199">
        <v>46</v>
      </c>
      <c r="CB32" s="199">
        <v>7007</v>
      </c>
      <c r="CC32" s="199">
        <v>293</v>
      </c>
      <c r="CD32" s="199">
        <v>2982</v>
      </c>
      <c r="CE32" s="199">
        <v>366</v>
      </c>
      <c r="CF32" s="199">
        <v>3748</v>
      </c>
      <c r="CG32" s="199">
        <v>341</v>
      </c>
      <c r="CH32" s="199">
        <v>5101</v>
      </c>
      <c r="CI32" s="199">
        <v>492</v>
      </c>
      <c r="CJ32" s="199">
        <v>5152</v>
      </c>
      <c r="CK32" s="199">
        <v>342</v>
      </c>
      <c r="CL32" s="199">
        <v>7000</v>
      </c>
      <c r="CM32" s="199">
        <v>362</v>
      </c>
      <c r="CN32" s="199">
        <v>10738</v>
      </c>
      <c r="CO32" s="199">
        <v>19</v>
      </c>
      <c r="CP32" s="199">
        <v>2261</v>
      </c>
      <c r="CQ32" s="199">
        <v>42046</v>
      </c>
      <c r="CR32" s="199">
        <v>30379</v>
      </c>
      <c r="CS32" s="199">
        <v>21156</v>
      </c>
      <c r="CT32" s="199">
        <v>41924</v>
      </c>
      <c r="CU32" s="199">
        <v>940</v>
      </c>
      <c r="CV32" s="199">
        <v>146</v>
      </c>
      <c r="CW32" s="199">
        <v>262</v>
      </c>
      <c r="CX32" s="199">
        <v>50</v>
      </c>
      <c r="CY32" s="199">
        <v>343</v>
      </c>
      <c r="CZ32" s="199">
        <v>50</v>
      </c>
      <c r="DA32" s="199">
        <v>99</v>
      </c>
      <c r="DB32" s="199">
        <v>15</v>
      </c>
      <c r="DC32" s="199">
        <v>236</v>
      </c>
      <c r="DD32" s="199">
        <v>31</v>
      </c>
      <c r="DE32" s="199">
        <v>713</v>
      </c>
      <c r="DF32" s="199">
        <v>1769</v>
      </c>
      <c r="DG32" s="199">
        <v>1819</v>
      </c>
      <c r="DH32" s="199">
        <v>364</v>
      </c>
      <c r="DI32" s="199">
        <v>2654</v>
      </c>
      <c r="DJ32" s="199">
        <v>1095</v>
      </c>
      <c r="DK32" s="199">
        <v>281</v>
      </c>
      <c r="DL32" s="199">
        <v>739</v>
      </c>
      <c r="DM32" s="199">
        <v>1039</v>
      </c>
      <c r="DN32" s="199">
        <v>5196</v>
      </c>
      <c r="DO32" s="199">
        <v>1640</v>
      </c>
      <c r="DP32" s="199">
        <v>786</v>
      </c>
      <c r="DQ32" s="199">
        <v>1105</v>
      </c>
      <c r="DR32" s="199">
        <v>919</v>
      </c>
      <c r="DS32" s="199">
        <v>833</v>
      </c>
      <c r="DT32" s="199">
        <v>1866</v>
      </c>
      <c r="DU32" s="199">
        <v>18121</v>
      </c>
      <c r="DV32" s="199">
        <v>9545</v>
      </c>
      <c r="DW32" s="199">
        <v>2725</v>
      </c>
      <c r="DX32" s="199">
        <v>1236</v>
      </c>
      <c r="DY32" s="199">
        <v>334</v>
      </c>
      <c r="DZ32" s="199">
        <v>3218</v>
      </c>
      <c r="EA32" s="199">
        <v>247</v>
      </c>
      <c r="EB32" s="199">
        <v>2509</v>
      </c>
      <c r="EC32" s="199">
        <v>4122</v>
      </c>
      <c r="ED32" s="199">
        <v>519</v>
      </c>
      <c r="EE32" s="199">
        <v>2741</v>
      </c>
      <c r="EF32" s="199">
        <v>4184</v>
      </c>
      <c r="EG32" s="199">
        <v>40341</v>
      </c>
      <c r="EH32" s="199">
        <v>4353</v>
      </c>
      <c r="EI32" s="199">
        <v>14942</v>
      </c>
      <c r="EJ32" s="199">
        <v>3179</v>
      </c>
      <c r="EK32" s="199">
        <v>347</v>
      </c>
      <c r="EL32" s="199">
        <v>288</v>
      </c>
      <c r="EM32" s="199">
        <v>254</v>
      </c>
      <c r="EN32" s="199">
        <v>271</v>
      </c>
      <c r="EO32" s="199">
        <v>342</v>
      </c>
      <c r="EP32" s="199">
        <v>1378</v>
      </c>
      <c r="EQ32" s="199">
        <v>15330</v>
      </c>
      <c r="ER32" s="199">
        <v>18121</v>
      </c>
      <c r="ES32" s="199">
        <v>1008</v>
      </c>
      <c r="ET32" s="199">
        <v>5030</v>
      </c>
      <c r="EU32" s="199">
        <v>7371</v>
      </c>
      <c r="EV32" s="199">
        <v>4712</v>
      </c>
      <c r="EW32" s="199">
        <v>17113</v>
      </c>
      <c r="EX32" s="199">
        <v>18121</v>
      </c>
      <c r="EZ32" s="199"/>
    </row>
    <row r="33" spans="1:156" x14ac:dyDescent="0.25">
      <c r="A33" t="s">
        <v>269</v>
      </c>
      <c r="B33" t="s">
        <v>126</v>
      </c>
      <c r="C33" t="s">
        <v>236</v>
      </c>
      <c r="D33" t="s">
        <v>269</v>
      </c>
      <c r="E33" t="s">
        <v>337</v>
      </c>
      <c r="F33" t="s">
        <v>236</v>
      </c>
      <c r="G33" t="s">
        <v>236</v>
      </c>
      <c r="H33" s="199">
        <v>9875</v>
      </c>
      <c r="I33" s="199">
        <v>395</v>
      </c>
      <c r="J33" s="199">
        <v>1413</v>
      </c>
      <c r="K33" s="199">
        <v>113</v>
      </c>
      <c r="L33" s="199">
        <v>958</v>
      </c>
      <c r="M33" s="199">
        <v>90</v>
      </c>
      <c r="N33" s="199">
        <v>4614</v>
      </c>
      <c r="O33" s="199">
        <v>202</v>
      </c>
      <c r="P33" s="199">
        <v>3812</v>
      </c>
      <c r="Q33" s="199">
        <v>80</v>
      </c>
      <c r="R33" s="199">
        <v>9163</v>
      </c>
      <c r="S33" s="199">
        <v>345</v>
      </c>
      <c r="T33" s="199">
        <v>39</v>
      </c>
      <c r="U33" s="199">
        <v>0</v>
      </c>
      <c r="V33" s="199">
        <v>0</v>
      </c>
      <c r="W33" s="199">
        <v>0</v>
      </c>
      <c r="X33" s="199">
        <v>146</v>
      </c>
      <c r="Y33" s="199">
        <v>3</v>
      </c>
      <c r="Z33" s="199">
        <v>220</v>
      </c>
      <c r="AA33" s="199">
        <v>11</v>
      </c>
      <c r="AB33" s="199">
        <v>307</v>
      </c>
      <c r="AC33" s="199">
        <v>36</v>
      </c>
      <c r="AD33" s="199">
        <v>423</v>
      </c>
      <c r="AE33" s="199">
        <v>45</v>
      </c>
      <c r="AF33" s="199">
        <v>8992</v>
      </c>
      <c r="AG33" s="199">
        <v>311</v>
      </c>
      <c r="AH33" s="199">
        <v>9582</v>
      </c>
      <c r="AI33" s="199">
        <v>373</v>
      </c>
      <c r="AJ33" s="199">
        <v>293</v>
      </c>
      <c r="AK33" s="199">
        <v>22</v>
      </c>
      <c r="AL33" s="199">
        <v>187</v>
      </c>
      <c r="AM33" s="199">
        <v>5</v>
      </c>
      <c r="AN33" s="199">
        <v>106</v>
      </c>
      <c r="AO33" s="199">
        <v>17</v>
      </c>
      <c r="AP33" s="199">
        <v>5093</v>
      </c>
      <c r="AQ33" s="199">
        <v>249</v>
      </c>
      <c r="AR33" s="199">
        <v>4782</v>
      </c>
      <c r="AS33" s="199">
        <v>146</v>
      </c>
      <c r="AT33" s="199">
        <v>1416</v>
      </c>
      <c r="AU33" s="199">
        <v>41</v>
      </c>
      <c r="AV33" s="199">
        <v>8459</v>
      </c>
      <c r="AW33" s="199">
        <v>354</v>
      </c>
      <c r="AX33" s="199">
        <v>440</v>
      </c>
      <c r="AY33" s="199">
        <v>64</v>
      </c>
      <c r="AZ33" s="199">
        <v>2289</v>
      </c>
      <c r="BA33" s="199">
        <v>115</v>
      </c>
      <c r="BB33" s="199">
        <v>2554</v>
      </c>
      <c r="BC33" s="199">
        <v>64</v>
      </c>
      <c r="BD33" s="199">
        <v>1640</v>
      </c>
      <c r="BE33" s="199">
        <v>35</v>
      </c>
      <c r="BF33" s="199">
        <v>754</v>
      </c>
      <c r="BG33" s="199">
        <v>135</v>
      </c>
      <c r="BH33" s="199">
        <v>4702</v>
      </c>
      <c r="BI33" s="199">
        <v>238</v>
      </c>
      <c r="BJ33" s="199">
        <v>4641</v>
      </c>
      <c r="BK33" s="199">
        <v>234</v>
      </c>
      <c r="BL33" s="199">
        <v>61</v>
      </c>
      <c r="BM33" s="199">
        <v>4</v>
      </c>
      <c r="BN33" s="199">
        <v>3441</v>
      </c>
      <c r="BO33" s="199">
        <v>76</v>
      </c>
      <c r="BP33" s="199">
        <v>1475</v>
      </c>
      <c r="BQ33" s="199">
        <v>182</v>
      </c>
      <c r="BR33" s="199">
        <v>540</v>
      </c>
      <c r="BS33" s="199">
        <v>115</v>
      </c>
      <c r="BT33" s="199">
        <v>2264</v>
      </c>
      <c r="BU33" s="199">
        <v>12</v>
      </c>
      <c r="BV33" s="199">
        <v>5456</v>
      </c>
      <c r="BW33" s="199">
        <v>373</v>
      </c>
      <c r="BX33" s="199">
        <v>2155</v>
      </c>
      <c r="BY33" s="199">
        <v>10</v>
      </c>
      <c r="BZ33" s="199">
        <v>737</v>
      </c>
      <c r="CA33" s="199">
        <v>8</v>
      </c>
      <c r="CB33" s="199">
        <v>1527</v>
      </c>
      <c r="CC33" s="199">
        <v>4</v>
      </c>
      <c r="CD33" s="199">
        <v>688</v>
      </c>
      <c r="CE33" s="199">
        <v>105</v>
      </c>
      <c r="CF33" s="199">
        <v>929</v>
      </c>
      <c r="CG33" s="199">
        <v>46</v>
      </c>
      <c r="CH33" s="199">
        <v>1157</v>
      </c>
      <c r="CI33" s="199">
        <v>58</v>
      </c>
      <c r="CJ33" s="199">
        <v>1132</v>
      </c>
      <c r="CK33" s="199">
        <v>60</v>
      </c>
      <c r="CL33" s="199">
        <v>1550</v>
      </c>
      <c r="CM33" s="199">
        <v>104</v>
      </c>
      <c r="CN33" s="199">
        <v>2155</v>
      </c>
      <c r="CO33" s="199">
        <v>10</v>
      </c>
      <c r="CP33" s="199">
        <v>395</v>
      </c>
      <c r="CQ33" s="199">
        <v>9480</v>
      </c>
      <c r="CR33" s="199">
        <v>7639</v>
      </c>
      <c r="CS33" s="199">
        <v>3650</v>
      </c>
      <c r="CT33" s="199">
        <v>8974</v>
      </c>
      <c r="CU33" s="199">
        <v>418</v>
      </c>
      <c r="CV33" s="199">
        <v>163</v>
      </c>
      <c r="CW33" s="199">
        <v>244</v>
      </c>
      <c r="CX33" s="199">
        <v>91</v>
      </c>
      <c r="CY33" s="199">
        <v>77</v>
      </c>
      <c r="CZ33" s="199">
        <v>4</v>
      </c>
      <c r="DA33" s="199">
        <v>69</v>
      </c>
      <c r="DB33" s="199">
        <v>40</v>
      </c>
      <c r="DC33" s="199">
        <v>28</v>
      </c>
      <c r="DD33" s="199">
        <v>28</v>
      </c>
      <c r="DE33" s="199">
        <v>502</v>
      </c>
      <c r="DF33" s="199">
        <v>437</v>
      </c>
      <c r="DG33" s="199">
        <v>1109</v>
      </c>
      <c r="DH33" s="199">
        <v>126</v>
      </c>
      <c r="DI33" s="199">
        <v>532</v>
      </c>
      <c r="DJ33" s="199">
        <v>204</v>
      </c>
      <c r="DK33" s="199">
        <v>57</v>
      </c>
      <c r="DL33" s="199">
        <v>192</v>
      </c>
      <c r="DM33" s="199">
        <v>213</v>
      </c>
      <c r="DN33" s="199">
        <v>1134</v>
      </c>
      <c r="DO33" s="199">
        <v>268</v>
      </c>
      <c r="DP33" s="199">
        <v>233</v>
      </c>
      <c r="DQ33" s="199">
        <v>259</v>
      </c>
      <c r="DR33" s="199">
        <v>140</v>
      </c>
      <c r="DS33" s="199">
        <v>101</v>
      </c>
      <c r="DT33" s="199">
        <v>275</v>
      </c>
      <c r="DU33" s="199">
        <v>4391</v>
      </c>
      <c r="DV33" s="199">
        <v>2137</v>
      </c>
      <c r="DW33" s="199">
        <v>723</v>
      </c>
      <c r="DX33" s="199">
        <v>321</v>
      </c>
      <c r="DY33" s="199">
        <v>118</v>
      </c>
      <c r="DZ33" s="199">
        <v>977</v>
      </c>
      <c r="EA33" s="199">
        <v>42</v>
      </c>
      <c r="EB33" s="199">
        <v>834</v>
      </c>
      <c r="EC33" s="199">
        <v>956</v>
      </c>
      <c r="ED33" s="199">
        <v>114</v>
      </c>
      <c r="EE33" s="199">
        <v>682</v>
      </c>
      <c r="EF33" s="199">
        <v>1055</v>
      </c>
      <c r="EG33" s="199">
        <v>8953</v>
      </c>
      <c r="EH33" s="199">
        <v>927</v>
      </c>
      <c r="EI33" s="199">
        <v>3550</v>
      </c>
      <c r="EJ33" s="199">
        <v>841</v>
      </c>
      <c r="EK33" s="199">
        <v>212</v>
      </c>
      <c r="EL33" s="199">
        <v>126</v>
      </c>
      <c r="EM33" s="199">
        <v>35</v>
      </c>
      <c r="EN33" s="199">
        <v>56</v>
      </c>
      <c r="EO33" s="199">
        <v>25</v>
      </c>
      <c r="EP33" s="199">
        <v>281</v>
      </c>
      <c r="EQ33" s="199">
        <v>3729</v>
      </c>
      <c r="ER33" s="199">
        <v>4391</v>
      </c>
      <c r="ES33" s="199">
        <v>213</v>
      </c>
      <c r="ET33" s="199">
        <v>1200</v>
      </c>
      <c r="EU33" s="199">
        <v>1569</v>
      </c>
      <c r="EV33" s="199">
        <v>1409</v>
      </c>
      <c r="EW33" s="199">
        <v>4178</v>
      </c>
      <c r="EX33" s="199">
        <v>4391</v>
      </c>
      <c r="EZ33" s="199"/>
    </row>
    <row r="34" spans="1:156" x14ac:dyDescent="0.25">
      <c r="A34" t="s">
        <v>270</v>
      </c>
      <c r="B34" t="s">
        <v>126</v>
      </c>
      <c r="C34" t="s">
        <v>236</v>
      </c>
      <c r="D34" t="s">
        <v>270</v>
      </c>
      <c r="E34" t="s">
        <v>327</v>
      </c>
      <c r="F34" t="s">
        <v>236</v>
      </c>
      <c r="G34" t="s">
        <v>236</v>
      </c>
      <c r="H34" s="199">
        <v>15961</v>
      </c>
      <c r="I34" s="199">
        <v>775</v>
      </c>
      <c r="J34" s="199">
        <v>2843</v>
      </c>
      <c r="K34" s="199">
        <v>180</v>
      </c>
      <c r="L34" s="199">
        <v>1549</v>
      </c>
      <c r="M34" s="199">
        <v>117</v>
      </c>
      <c r="N34" s="199">
        <v>7273</v>
      </c>
      <c r="O34" s="199">
        <v>460</v>
      </c>
      <c r="P34" s="199">
        <v>5733</v>
      </c>
      <c r="Q34" s="199">
        <v>133</v>
      </c>
      <c r="R34" s="199">
        <v>15126</v>
      </c>
      <c r="S34" s="199">
        <v>698</v>
      </c>
      <c r="T34" s="199">
        <v>66</v>
      </c>
      <c r="U34" s="199">
        <v>9</v>
      </c>
      <c r="V34" s="199">
        <v>58</v>
      </c>
      <c r="W34" s="199">
        <v>0</v>
      </c>
      <c r="X34" s="199">
        <v>77</v>
      </c>
      <c r="Y34" s="199">
        <v>0</v>
      </c>
      <c r="Z34" s="199">
        <v>19</v>
      </c>
      <c r="AA34" s="199">
        <v>4</v>
      </c>
      <c r="AB34" s="199">
        <v>615</v>
      </c>
      <c r="AC34" s="199">
        <v>64</v>
      </c>
      <c r="AD34" s="199">
        <v>292</v>
      </c>
      <c r="AE34" s="199">
        <v>25</v>
      </c>
      <c r="AF34" s="199">
        <v>14921</v>
      </c>
      <c r="AG34" s="199">
        <v>683</v>
      </c>
      <c r="AH34" s="199">
        <v>15792</v>
      </c>
      <c r="AI34" s="199">
        <v>754</v>
      </c>
      <c r="AJ34" s="199">
        <v>169</v>
      </c>
      <c r="AK34" s="199">
        <v>21</v>
      </c>
      <c r="AL34" s="199">
        <v>115</v>
      </c>
      <c r="AM34" s="199">
        <v>13</v>
      </c>
      <c r="AN34" s="199">
        <v>54</v>
      </c>
      <c r="AO34" s="199">
        <v>8</v>
      </c>
      <c r="AP34" s="199">
        <v>7984</v>
      </c>
      <c r="AQ34" s="199">
        <v>451</v>
      </c>
      <c r="AR34" s="199">
        <v>7977</v>
      </c>
      <c r="AS34" s="199">
        <v>324</v>
      </c>
      <c r="AT34" s="199">
        <v>2536</v>
      </c>
      <c r="AU34" s="199">
        <v>92</v>
      </c>
      <c r="AV34" s="199">
        <v>13425</v>
      </c>
      <c r="AW34" s="199">
        <v>683</v>
      </c>
      <c r="AX34" s="199">
        <v>971</v>
      </c>
      <c r="AY34" s="199">
        <v>177</v>
      </c>
      <c r="AZ34" s="199">
        <v>4286</v>
      </c>
      <c r="BA34" s="199">
        <v>189</v>
      </c>
      <c r="BB34" s="199">
        <v>4254</v>
      </c>
      <c r="BC34" s="199">
        <v>137</v>
      </c>
      <c r="BD34" s="199">
        <v>1670</v>
      </c>
      <c r="BE34" s="199">
        <v>39</v>
      </c>
      <c r="BF34" s="199">
        <v>1919</v>
      </c>
      <c r="BG34" s="199">
        <v>140</v>
      </c>
      <c r="BH34" s="199">
        <v>7066</v>
      </c>
      <c r="BI34" s="199">
        <v>441</v>
      </c>
      <c r="BJ34" s="199">
        <v>6748</v>
      </c>
      <c r="BK34" s="199">
        <v>417</v>
      </c>
      <c r="BL34" s="199">
        <v>318</v>
      </c>
      <c r="BM34" s="199">
        <v>24</v>
      </c>
      <c r="BN34" s="199">
        <v>4645</v>
      </c>
      <c r="BO34" s="199">
        <v>263</v>
      </c>
      <c r="BP34" s="199">
        <v>2713</v>
      </c>
      <c r="BQ34" s="199">
        <v>201</v>
      </c>
      <c r="BR34" s="199">
        <v>1627</v>
      </c>
      <c r="BS34" s="199">
        <v>117</v>
      </c>
      <c r="BT34" s="199">
        <v>3689</v>
      </c>
      <c r="BU34" s="199">
        <v>183</v>
      </c>
      <c r="BV34" s="199">
        <v>8985</v>
      </c>
      <c r="BW34" s="199">
        <v>581</v>
      </c>
      <c r="BX34" s="199">
        <v>3287</v>
      </c>
      <c r="BY34" s="199">
        <v>11</v>
      </c>
      <c r="BZ34" s="199">
        <v>957</v>
      </c>
      <c r="CA34" s="199">
        <v>24</v>
      </c>
      <c r="CB34" s="199">
        <v>2732</v>
      </c>
      <c r="CC34" s="199">
        <v>159</v>
      </c>
      <c r="CD34" s="199">
        <v>1091</v>
      </c>
      <c r="CE34" s="199">
        <v>50</v>
      </c>
      <c r="CF34" s="199">
        <v>1374</v>
      </c>
      <c r="CG34" s="199">
        <v>93</v>
      </c>
      <c r="CH34" s="199">
        <v>1914</v>
      </c>
      <c r="CI34" s="199">
        <v>149</v>
      </c>
      <c r="CJ34" s="199">
        <v>2058</v>
      </c>
      <c r="CK34" s="199">
        <v>150</v>
      </c>
      <c r="CL34" s="199">
        <v>2548</v>
      </c>
      <c r="CM34" s="199">
        <v>139</v>
      </c>
      <c r="CN34" s="199">
        <v>3287</v>
      </c>
      <c r="CO34" s="199">
        <v>11</v>
      </c>
      <c r="CP34" s="199">
        <v>775</v>
      </c>
      <c r="CQ34" s="199">
        <v>15186</v>
      </c>
      <c r="CR34" s="199">
        <v>10618</v>
      </c>
      <c r="CS34" s="199">
        <v>7494</v>
      </c>
      <c r="CT34" s="199">
        <v>14890</v>
      </c>
      <c r="CU34" s="199">
        <v>415</v>
      </c>
      <c r="CV34" s="199">
        <v>75</v>
      </c>
      <c r="CW34" s="199">
        <v>124</v>
      </c>
      <c r="CX34" s="199">
        <v>26</v>
      </c>
      <c r="CY34" s="199">
        <v>244</v>
      </c>
      <c r="CZ34" s="199">
        <v>42</v>
      </c>
      <c r="DA34" s="199">
        <v>45</v>
      </c>
      <c r="DB34" s="199">
        <v>7</v>
      </c>
      <c r="DC34" s="199">
        <v>2</v>
      </c>
      <c r="DD34" s="199">
        <v>0</v>
      </c>
      <c r="DE34" s="199">
        <v>160</v>
      </c>
      <c r="DF34" s="199">
        <v>1051</v>
      </c>
      <c r="DG34" s="199">
        <v>991</v>
      </c>
      <c r="DH34" s="199">
        <v>94</v>
      </c>
      <c r="DI34" s="199">
        <v>913</v>
      </c>
      <c r="DJ34" s="199">
        <v>275</v>
      </c>
      <c r="DK34" s="199">
        <v>76</v>
      </c>
      <c r="DL34" s="199">
        <v>285</v>
      </c>
      <c r="DM34" s="199">
        <v>424</v>
      </c>
      <c r="DN34" s="199">
        <v>1881</v>
      </c>
      <c r="DO34" s="199">
        <v>645</v>
      </c>
      <c r="DP34" s="199">
        <v>464</v>
      </c>
      <c r="DQ34" s="199">
        <v>402</v>
      </c>
      <c r="DR34" s="199">
        <v>321</v>
      </c>
      <c r="DS34" s="199">
        <v>139</v>
      </c>
      <c r="DT34" s="199">
        <v>584</v>
      </c>
      <c r="DU34" s="199">
        <v>6518</v>
      </c>
      <c r="DV34" s="199">
        <v>3392</v>
      </c>
      <c r="DW34" s="199">
        <v>1102</v>
      </c>
      <c r="DX34" s="199">
        <v>636</v>
      </c>
      <c r="DY34" s="199">
        <v>272</v>
      </c>
      <c r="DZ34" s="199">
        <v>1265</v>
      </c>
      <c r="EA34" s="199">
        <v>82</v>
      </c>
      <c r="EB34" s="199">
        <v>899</v>
      </c>
      <c r="EC34" s="199">
        <v>1225</v>
      </c>
      <c r="ED34" s="199">
        <v>105</v>
      </c>
      <c r="EE34" s="199">
        <v>865</v>
      </c>
      <c r="EF34" s="199">
        <v>1747</v>
      </c>
      <c r="EG34" s="199">
        <v>14616</v>
      </c>
      <c r="EH34" s="199">
        <v>1380</v>
      </c>
      <c r="EI34" s="199">
        <v>5519</v>
      </c>
      <c r="EJ34" s="199">
        <v>999</v>
      </c>
      <c r="EK34" s="199">
        <v>109</v>
      </c>
      <c r="EL34" s="199">
        <v>155</v>
      </c>
      <c r="EM34" s="199">
        <v>187</v>
      </c>
      <c r="EN34" s="199">
        <v>96</v>
      </c>
      <c r="EO34" s="199">
        <v>51</v>
      </c>
      <c r="EP34" s="199">
        <v>287</v>
      </c>
      <c r="EQ34" s="199">
        <v>5387</v>
      </c>
      <c r="ER34" s="199">
        <v>6518</v>
      </c>
      <c r="ES34" s="199">
        <v>296</v>
      </c>
      <c r="ET34" s="199">
        <v>1471</v>
      </c>
      <c r="EU34" s="199">
        <v>2390</v>
      </c>
      <c r="EV34" s="199">
        <v>2361</v>
      </c>
      <c r="EW34" s="199">
        <v>6222</v>
      </c>
      <c r="EX34" s="199">
        <v>6518</v>
      </c>
      <c r="EZ34" s="199"/>
    </row>
    <row r="35" spans="1:156" x14ac:dyDescent="0.25">
      <c r="A35" t="s">
        <v>271</v>
      </c>
      <c r="B35" t="s">
        <v>126</v>
      </c>
      <c r="C35" t="s">
        <v>236</v>
      </c>
      <c r="D35" t="s">
        <v>271</v>
      </c>
      <c r="E35" t="s">
        <v>332</v>
      </c>
      <c r="F35" t="s">
        <v>236</v>
      </c>
      <c r="G35" t="s">
        <v>236</v>
      </c>
      <c r="H35" s="199">
        <v>42977</v>
      </c>
      <c r="I35" s="199">
        <v>2611</v>
      </c>
      <c r="J35" s="199">
        <v>7253</v>
      </c>
      <c r="K35" s="199">
        <v>968</v>
      </c>
      <c r="L35" s="199">
        <v>4640</v>
      </c>
      <c r="M35" s="199">
        <v>574</v>
      </c>
      <c r="N35" s="199">
        <v>19114</v>
      </c>
      <c r="O35" s="199">
        <v>1060</v>
      </c>
      <c r="P35" s="199">
        <v>16195</v>
      </c>
      <c r="Q35" s="199">
        <v>509</v>
      </c>
      <c r="R35" s="199">
        <v>35942</v>
      </c>
      <c r="S35" s="199">
        <v>1888</v>
      </c>
      <c r="T35" s="199">
        <v>2585</v>
      </c>
      <c r="U35" s="199">
        <v>178</v>
      </c>
      <c r="V35" s="199">
        <v>213</v>
      </c>
      <c r="W35" s="199">
        <v>0</v>
      </c>
      <c r="X35" s="199">
        <v>485</v>
      </c>
      <c r="Y35" s="199">
        <v>2</v>
      </c>
      <c r="Z35" s="199">
        <v>2077</v>
      </c>
      <c r="AA35" s="199">
        <v>211</v>
      </c>
      <c r="AB35" s="199">
        <v>1675</v>
      </c>
      <c r="AC35" s="199">
        <v>332</v>
      </c>
      <c r="AD35" s="199">
        <v>5683</v>
      </c>
      <c r="AE35" s="199">
        <v>1072</v>
      </c>
      <c r="AF35" s="199">
        <v>33277</v>
      </c>
      <c r="AG35" s="199">
        <v>1337</v>
      </c>
      <c r="AH35" s="199">
        <v>39091</v>
      </c>
      <c r="AI35" s="199">
        <v>1811</v>
      </c>
      <c r="AJ35" s="199">
        <v>3886</v>
      </c>
      <c r="AK35" s="199">
        <v>800</v>
      </c>
      <c r="AL35" s="199">
        <v>1581</v>
      </c>
      <c r="AM35" s="199">
        <v>60</v>
      </c>
      <c r="AN35" s="199">
        <v>2305</v>
      </c>
      <c r="AO35" s="199">
        <v>740</v>
      </c>
      <c r="AP35" s="199">
        <v>21906</v>
      </c>
      <c r="AQ35" s="199">
        <v>1558</v>
      </c>
      <c r="AR35" s="199">
        <v>21071</v>
      </c>
      <c r="AS35" s="199">
        <v>1053</v>
      </c>
      <c r="AT35" s="199">
        <v>5663</v>
      </c>
      <c r="AU35" s="199">
        <v>198</v>
      </c>
      <c r="AV35" s="199">
        <v>37314</v>
      </c>
      <c r="AW35" s="199">
        <v>2413</v>
      </c>
      <c r="AX35" s="199">
        <v>2697</v>
      </c>
      <c r="AY35" s="199">
        <v>515</v>
      </c>
      <c r="AZ35" s="199">
        <v>7440</v>
      </c>
      <c r="BA35" s="199">
        <v>528</v>
      </c>
      <c r="BB35" s="199">
        <v>10679</v>
      </c>
      <c r="BC35" s="199">
        <v>411</v>
      </c>
      <c r="BD35" s="199">
        <v>7412</v>
      </c>
      <c r="BE35" s="199">
        <v>220</v>
      </c>
      <c r="BF35" s="199">
        <v>3555</v>
      </c>
      <c r="BG35" s="199">
        <v>416</v>
      </c>
      <c r="BH35" s="199">
        <v>20315</v>
      </c>
      <c r="BI35" s="199">
        <v>1553</v>
      </c>
      <c r="BJ35" s="199">
        <v>19479</v>
      </c>
      <c r="BK35" s="199">
        <v>1313</v>
      </c>
      <c r="BL35" s="199">
        <v>836</v>
      </c>
      <c r="BM35" s="199">
        <v>240</v>
      </c>
      <c r="BN35" s="199">
        <v>14146</v>
      </c>
      <c r="BO35" s="199">
        <v>914</v>
      </c>
      <c r="BP35" s="199">
        <v>6776</v>
      </c>
      <c r="BQ35" s="199">
        <v>677</v>
      </c>
      <c r="BR35" s="199">
        <v>2948</v>
      </c>
      <c r="BS35" s="199">
        <v>378</v>
      </c>
      <c r="BT35" s="199">
        <v>10993</v>
      </c>
      <c r="BU35" s="199">
        <v>589</v>
      </c>
      <c r="BV35" s="199">
        <v>23870</v>
      </c>
      <c r="BW35" s="199">
        <v>1969</v>
      </c>
      <c r="BX35" s="199">
        <v>8114</v>
      </c>
      <c r="BY35" s="199">
        <v>53</v>
      </c>
      <c r="BZ35" s="199">
        <v>3437</v>
      </c>
      <c r="CA35" s="199">
        <v>73</v>
      </c>
      <c r="CB35" s="199">
        <v>7556</v>
      </c>
      <c r="CC35" s="199">
        <v>516</v>
      </c>
      <c r="CD35" s="199">
        <v>3756</v>
      </c>
      <c r="CE35" s="199">
        <v>348</v>
      </c>
      <c r="CF35" s="199">
        <v>4365</v>
      </c>
      <c r="CG35" s="199">
        <v>674</v>
      </c>
      <c r="CH35" s="199">
        <v>5095</v>
      </c>
      <c r="CI35" s="199">
        <v>459</v>
      </c>
      <c r="CJ35" s="199">
        <v>4769</v>
      </c>
      <c r="CK35" s="199">
        <v>245</v>
      </c>
      <c r="CL35" s="199">
        <v>5885</v>
      </c>
      <c r="CM35" s="199">
        <v>243</v>
      </c>
      <c r="CN35" s="199">
        <v>8114</v>
      </c>
      <c r="CO35" s="199">
        <v>53</v>
      </c>
      <c r="CP35" s="199">
        <v>2611</v>
      </c>
      <c r="CQ35" s="199">
        <v>40366</v>
      </c>
      <c r="CR35" s="199">
        <v>28659</v>
      </c>
      <c r="CS35" s="199">
        <v>18266</v>
      </c>
      <c r="CT35" s="199">
        <v>35114</v>
      </c>
      <c r="CU35" s="199">
        <v>5679</v>
      </c>
      <c r="CV35" s="199">
        <v>2384</v>
      </c>
      <c r="CW35" s="199">
        <v>3611</v>
      </c>
      <c r="CX35" s="199">
        <v>1404</v>
      </c>
      <c r="CY35" s="199">
        <v>302</v>
      </c>
      <c r="CZ35" s="199">
        <v>62</v>
      </c>
      <c r="DA35" s="199">
        <v>312</v>
      </c>
      <c r="DB35" s="199">
        <v>96</v>
      </c>
      <c r="DC35" s="199">
        <v>1454</v>
      </c>
      <c r="DD35" s="199">
        <v>822</v>
      </c>
      <c r="DE35" s="199">
        <v>943</v>
      </c>
      <c r="DF35" s="199">
        <v>1674</v>
      </c>
      <c r="DG35" s="199">
        <v>3147</v>
      </c>
      <c r="DH35" s="199">
        <v>465</v>
      </c>
      <c r="DI35" s="199">
        <v>2952</v>
      </c>
      <c r="DJ35" s="199">
        <v>1267</v>
      </c>
      <c r="DK35" s="199">
        <v>186</v>
      </c>
      <c r="DL35" s="199">
        <v>948</v>
      </c>
      <c r="DM35" s="199">
        <v>1410</v>
      </c>
      <c r="DN35" s="199">
        <v>5883</v>
      </c>
      <c r="DO35" s="199">
        <v>1395</v>
      </c>
      <c r="DP35" s="199">
        <v>1106</v>
      </c>
      <c r="DQ35" s="199">
        <v>845</v>
      </c>
      <c r="DR35" s="199">
        <v>744</v>
      </c>
      <c r="DS35" s="199">
        <v>487</v>
      </c>
      <c r="DT35" s="199">
        <v>1702</v>
      </c>
      <c r="DU35" s="199">
        <v>17128</v>
      </c>
      <c r="DV35" s="199">
        <v>9242</v>
      </c>
      <c r="DW35" s="199">
        <v>3220</v>
      </c>
      <c r="DX35" s="199">
        <v>1133</v>
      </c>
      <c r="DY35" s="199">
        <v>437</v>
      </c>
      <c r="DZ35" s="199">
        <v>2884</v>
      </c>
      <c r="EA35" s="199">
        <v>217</v>
      </c>
      <c r="EB35" s="199">
        <v>2052</v>
      </c>
      <c r="EC35" s="199">
        <v>3869</v>
      </c>
      <c r="ED35" s="199">
        <v>615</v>
      </c>
      <c r="EE35" s="199">
        <v>2429</v>
      </c>
      <c r="EF35" s="199">
        <v>4964</v>
      </c>
      <c r="EG35" s="199">
        <v>38190</v>
      </c>
      <c r="EH35" s="199">
        <v>4851</v>
      </c>
      <c r="EI35" s="199">
        <v>12660</v>
      </c>
      <c r="EJ35" s="199">
        <v>4468</v>
      </c>
      <c r="EK35" s="199">
        <v>878</v>
      </c>
      <c r="EL35" s="199">
        <v>423</v>
      </c>
      <c r="EM35" s="199">
        <v>659</v>
      </c>
      <c r="EN35" s="199">
        <v>471</v>
      </c>
      <c r="EO35" s="199">
        <v>283</v>
      </c>
      <c r="EP35" s="199">
        <v>1373</v>
      </c>
      <c r="EQ35" s="199">
        <v>14836</v>
      </c>
      <c r="ER35" s="199">
        <v>17128</v>
      </c>
      <c r="ES35" s="199">
        <v>949</v>
      </c>
      <c r="ET35" s="199">
        <v>4616</v>
      </c>
      <c r="EU35" s="199">
        <v>6894</v>
      </c>
      <c r="EV35" s="199">
        <v>4669</v>
      </c>
      <c r="EW35" s="199">
        <v>16179</v>
      </c>
      <c r="EX35" s="199">
        <v>17128</v>
      </c>
      <c r="EZ35" s="199"/>
    </row>
    <row r="36" spans="1:156" x14ac:dyDescent="0.25">
      <c r="A36" t="s">
        <v>272</v>
      </c>
      <c r="B36" t="s">
        <v>126</v>
      </c>
      <c r="C36" t="s">
        <v>236</v>
      </c>
      <c r="D36" t="s">
        <v>272</v>
      </c>
      <c r="E36" t="s">
        <v>330</v>
      </c>
      <c r="F36" t="s">
        <v>236</v>
      </c>
      <c r="G36" t="s">
        <v>236</v>
      </c>
      <c r="H36" s="199">
        <v>4033</v>
      </c>
      <c r="I36" s="199">
        <v>177</v>
      </c>
      <c r="J36" s="199">
        <v>600</v>
      </c>
      <c r="K36" s="199">
        <v>28</v>
      </c>
      <c r="L36" s="199">
        <v>443</v>
      </c>
      <c r="M36" s="199">
        <v>5</v>
      </c>
      <c r="N36" s="199">
        <v>1985</v>
      </c>
      <c r="O36" s="199">
        <v>107</v>
      </c>
      <c r="P36" s="199">
        <v>1444</v>
      </c>
      <c r="Q36" s="199">
        <v>42</v>
      </c>
      <c r="R36" s="199">
        <v>3792</v>
      </c>
      <c r="S36" s="199">
        <v>169</v>
      </c>
      <c r="T36" s="199">
        <v>28</v>
      </c>
      <c r="U36" s="199">
        <v>0</v>
      </c>
      <c r="V36" s="199">
        <v>3</v>
      </c>
      <c r="W36" s="199">
        <v>0</v>
      </c>
      <c r="X36" s="199">
        <v>21</v>
      </c>
      <c r="Y36" s="199">
        <v>0</v>
      </c>
      <c r="Z36" s="199">
        <v>5</v>
      </c>
      <c r="AA36" s="199">
        <v>2</v>
      </c>
      <c r="AB36" s="199">
        <v>184</v>
      </c>
      <c r="AC36" s="199">
        <v>6</v>
      </c>
      <c r="AD36" s="199">
        <v>56</v>
      </c>
      <c r="AE36" s="199">
        <v>5</v>
      </c>
      <c r="AF36" s="199">
        <v>3792</v>
      </c>
      <c r="AG36" s="199">
        <v>169</v>
      </c>
      <c r="AH36" s="199">
        <v>3942</v>
      </c>
      <c r="AI36" s="199">
        <v>172</v>
      </c>
      <c r="AJ36" s="199">
        <v>91</v>
      </c>
      <c r="AK36" s="199">
        <v>5</v>
      </c>
      <c r="AL36" s="199">
        <v>59</v>
      </c>
      <c r="AM36" s="199">
        <v>5</v>
      </c>
      <c r="AN36" s="199">
        <v>32</v>
      </c>
      <c r="AO36" s="199">
        <v>0</v>
      </c>
      <c r="AP36" s="199">
        <v>2040</v>
      </c>
      <c r="AQ36" s="199">
        <v>117</v>
      </c>
      <c r="AR36" s="199">
        <v>1993</v>
      </c>
      <c r="AS36" s="199">
        <v>60</v>
      </c>
      <c r="AT36" s="199">
        <v>439</v>
      </c>
      <c r="AU36" s="199">
        <v>1</v>
      </c>
      <c r="AV36" s="199">
        <v>3594</v>
      </c>
      <c r="AW36" s="199">
        <v>176</v>
      </c>
      <c r="AX36" s="199">
        <v>107</v>
      </c>
      <c r="AY36" s="199">
        <v>0</v>
      </c>
      <c r="AZ36" s="199">
        <v>959</v>
      </c>
      <c r="BA36" s="199">
        <v>38</v>
      </c>
      <c r="BB36" s="199">
        <v>968</v>
      </c>
      <c r="BC36" s="199">
        <v>36</v>
      </c>
      <c r="BD36" s="199">
        <v>766</v>
      </c>
      <c r="BE36" s="199">
        <v>24</v>
      </c>
      <c r="BF36" s="199">
        <v>324</v>
      </c>
      <c r="BG36" s="199">
        <v>13</v>
      </c>
      <c r="BH36" s="199">
        <v>1811</v>
      </c>
      <c r="BI36" s="199">
        <v>108</v>
      </c>
      <c r="BJ36" s="199">
        <v>1767</v>
      </c>
      <c r="BK36" s="199">
        <v>108</v>
      </c>
      <c r="BL36" s="199">
        <v>44</v>
      </c>
      <c r="BM36" s="199">
        <v>0</v>
      </c>
      <c r="BN36" s="199">
        <v>1359</v>
      </c>
      <c r="BO36" s="199">
        <v>67</v>
      </c>
      <c r="BP36" s="199">
        <v>538</v>
      </c>
      <c r="BQ36" s="199">
        <v>44</v>
      </c>
      <c r="BR36" s="199">
        <v>238</v>
      </c>
      <c r="BS36" s="199">
        <v>10</v>
      </c>
      <c r="BT36" s="199">
        <v>939</v>
      </c>
      <c r="BU36" s="199">
        <v>56</v>
      </c>
      <c r="BV36" s="199">
        <v>2135</v>
      </c>
      <c r="BW36" s="199">
        <v>121</v>
      </c>
      <c r="BX36" s="199">
        <v>959</v>
      </c>
      <c r="BY36" s="199">
        <v>0</v>
      </c>
      <c r="BZ36" s="199">
        <v>247</v>
      </c>
      <c r="CA36" s="199">
        <v>6</v>
      </c>
      <c r="CB36" s="199">
        <v>692</v>
      </c>
      <c r="CC36" s="199">
        <v>50</v>
      </c>
      <c r="CD36" s="199">
        <v>294</v>
      </c>
      <c r="CE36" s="199">
        <v>23</v>
      </c>
      <c r="CF36" s="199">
        <v>345</v>
      </c>
      <c r="CG36" s="199">
        <v>7</v>
      </c>
      <c r="CH36" s="199">
        <v>385</v>
      </c>
      <c r="CI36" s="199">
        <v>35</v>
      </c>
      <c r="CJ36" s="199">
        <v>463</v>
      </c>
      <c r="CK36" s="199">
        <v>24</v>
      </c>
      <c r="CL36" s="199">
        <v>648</v>
      </c>
      <c r="CM36" s="199">
        <v>32</v>
      </c>
      <c r="CN36" s="199">
        <v>959</v>
      </c>
      <c r="CO36" s="199">
        <v>0</v>
      </c>
      <c r="CP36" s="199">
        <v>177</v>
      </c>
      <c r="CQ36" s="199">
        <v>3856</v>
      </c>
      <c r="CR36" s="199">
        <v>3137</v>
      </c>
      <c r="CS36" s="199">
        <v>1559</v>
      </c>
      <c r="CT36" s="199">
        <v>3807</v>
      </c>
      <c r="CU36" s="199">
        <v>167</v>
      </c>
      <c r="CV36" s="199">
        <v>26</v>
      </c>
      <c r="CW36" s="199">
        <v>79</v>
      </c>
      <c r="CX36" s="199">
        <v>18</v>
      </c>
      <c r="CY36" s="199">
        <v>70</v>
      </c>
      <c r="CZ36" s="199">
        <v>1</v>
      </c>
      <c r="DA36" s="199">
        <v>13</v>
      </c>
      <c r="DB36" s="199">
        <v>2</v>
      </c>
      <c r="DC36" s="199">
        <v>5</v>
      </c>
      <c r="DD36" s="199">
        <v>5</v>
      </c>
      <c r="DE36" s="199">
        <v>282</v>
      </c>
      <c r="DF36" s="199">
        <v>115</v>
      </c>
      <c r="DG36" s="199">
        <v>268</v>
      </c>
      <c r="DH36" s="199">
        <v>79</v>
      </c>
      <c r="DI36" s="199">
        <v>202</v>
      </c>
      <c r="DJ36" s="199">
        <v>111</v>
      </c>
      <c r="DK36" s="199">
        <v>16</v>
      </c>
      <c r="DL36" s="199">
        <v>68</v>
      </c>
      <c r="DM36" s="199">
        <v>126</v>
      </c>
      <c r="DN36" s="199">
        <v>511</v>
      </c>
      <c r="DO36" s="199">
        <v>101</v>
      </c>
      <c r="DP36" s="199">
        <v>95</v>
      </c>
      <c r="DQ36" s="199">
        <v>86</v>
      </c>
      <c r="DR36" s="199">
        <v>45</v>
      </c>
      <c r="DS36" s="199">
        <v>34</v>
      </c>
      <c r="DT36" s="199">
        <v>92</v>
      </c>
      <c r="DU36" s="199">
        <v>1722</v>
      </c>
      <c r="DV36" s="199">
        <v>945</v>
      </c>
      <c r="DW36" s="199">
        <v>371</v>
      </c>
      <c r="DX36" s="199">
        <v>72</v>
      </c>
      <c r="DY36" s="199">
        <v>9</v>
      </c>
      <c r="DZ36" s="199">
        <v>375</v>
      </c>
      <c r="EA36" s="199">
        <v>27</v>
      </c>
      <c r="EB36" s="199">
        <v>288</v>
      </c>
      <c r="EC36" s="199">
        <v>330</v>
      </c>
      <c r="ED36" s="199">
        <v>44</v>
      </c>
      <c r="EE36" s="199">
        <v>245</v>
      </c>
      <c r="EF36" s="199">
        <v>475</v>
      </c>
      <c r="EG36" s="199">
        <v>3713</v>
      </c>
      <c r="EH36" s="199">
        <v>446</v>
      </c>
      <c r="EI36" s="199">
        <v>1396</v>
      </c>
      <c r="EJ36" s="199">
        <v>326</v>
      </c>
      <c r="EK36" s="199">
        <v>45</v>
      </c>
      <c r="EL36" s="199">
        <v>79</v>
      </c>
      <c r="EM36" s="199">
        <v>29</v>
      </c>
      <c r="EN36" s="199">
        <v>35</v>
      </c>
      <c r="EO36" s="199">
        <v>10</v>
      </c>
      <c r="EP36" s="199">
        <v>47</v>
      </c>
      <c r="EQ36" s="199">
        <v>1421</v>
      </c>
      <c r="ER36" s="199">
        <v>1722</v>
      </c>
      <c r="ES36" s="199">
        <v>80</v>
      </c>
      <c r="ET36" s="199">
        <v>433</v>
      </c>
      <c r="EU36" s="199">
        <v>672</v>
      </c>
      <c r="EV36" s="199">
        <v>537</v>
      </c>
      <c r="EW36" s="199">
        <v>1642</v>
      </c>
      <c r="EX36" s="199">
        <v>1722</v>
      </c>
      <c r="EZ36" s="199"/>
    </row>
    <row r="37" spans="1:156" x14ac:dyDescent="0.25">
      <c r="A37" t="s">
        <v>273</v>
      </c>
      <c r="B37" t="s">
        <v>126</v>
      </c>
      <c r="C37" t="s">
        <v>236</v>
      </c>
      <c r="D37" t="s">
        <v>273</v>
      </c>
      <c r="E37" t="s">
        <v>325</v>
      </c>
      <c r="F37" t="s">
        <v>236</v>
      </c>
      <c r="G37" t="s">
        <v>236</v>
      </c>
      <c r="H37" s="199">
        <v>11852</v>
      </c>
      <c r="I37" s="199">
        <v>710</v>
      </c>
      <c r="J37" s="199">
        <v>1995</v>
      </c>
      <c r="K37" s="199">
        <v>174</v>
      </c>
      <c r="L37" s="199">
        <v>1375</v>
      </c>
      <c r="M37" s="199">
        <v>97</v>
      </c>
      <c r="N37" s="199">
        <v>5393</v>
      </c>
      <c r="O37" s="199">
        <v>395</v>
      </c>
      <c r="P37" s="199">
        <v>4369</v>
      </c>
      <c r="Q37" s="199">
        <v>132</v>
      </c>
      <c r="R37" s="199">
        <v>10846</v>
      </c>
      <c r="S37" s="199">
        <v>630</v>
      </c>
      <c r="T37" s="199">
        <v>79</v>
      </c>
      <c r="U37" s="199">
        <v>9</v>
      </c>
      <c r="V37" s="199">
        <v>201</v>
      </c>
      <c r="W37" s="199">
        <v>18</v>
      </c>
      <c r="X37" s="199">
        <v>81</v>
      </c>
      <c r="Y37" s="199">
        <v>4</v>
      </c>
      <c r="Z37" s="199">
        <v>65</v>
      </c>
      <c r="AA37" s="199">
        <v>0</v>
      </c>
      <c r="AB37" s="199">
        <v>580</v>
      </c>
      <c r="AC37" s="199">
        <v>49</v>
      </c>
      <c r="AD37" s="199">
        <v>168</v>
      </c>
      <c r="AE37" s="199">
        <v>32</v>
      </c>
      <c r="AF37" s="199">
        <v>10786</v>
      </c>
      <c r="AG37" s="199">
        <v>630</v>
      </c>
      <c r="AH37" s="199">
        <v>11437</v>
      </c>
      <c r="AI37" s="199">
        <v>706</v>
      </c>
      <c r="AJ37" s="199">
        <v>415</v>
      </c>
      <c r="AK37" s="199">
        <v>4</v>
      </c>
      <c r="AL37" s="199">
        <v>260</v>
      </c>
      <c r="AM37" s="199">
        <v>4</v>
      </c>
      <c r="AN37" s="199">
        <v>155</v>
      </c>
      <c r="AO37" s="199">
        <v>0</v>
      </c>
      <c r="AP37" s="199">
        <v>6043</v>
      </c>
      <c r="AQ37" s="199">
        <v>382</v>
      </c>
      <c r="AR37" s="199">
        <v>5809</v>
      </c>
      <c r="AS37" s="199">
        <v>328</v>
      </c>
      <c r="AT37" s="199">
        <v>2246</v>
      </c>
      <c r="AU37" s="199">
        <v>105</v>
      </c>
      <c r="AV37" s="199">
        <v>9606</v>
      </c>
      <c r="AW37" s="199">
        <v>605</v>
      </c>
      <c r="AX37" s="199">
        <v>602</v>
      </c>
      <c r="AY37" s="199">
        <v>49</v>
      </c>
      <c r="AZ37" s="199">
        <v>2916</v>
      </c>
      <c r="BA37" s="199">
        <v>166</v>
      </c>
      <c r="BB37" s="199">
        <v>3846</v>
      </c>
      <c r="BC37" s="199">
        <v>150</v>
      </c>
      <c r="BD37" s="199">
        <v>1486</v>
      </c>
      <c r="BE37" s="199">
        <v>62</v>
      </c>
      <c r="BF37" s="199">
        <v>1272</v>
      </c>
      <c r="BG37" s="199">
        <v>118</v>
      </c>
      <c r="BH37" s="199">
        <v>5236</v>
      </c>
      <c r="BI37" s="199">
        <v>399</v>
      </c>
      <c r="BJ37" s="199">
        <v>4979</v>
      </c>
      <c r="BK37" s="199">
        <v>314</v>
      </c>
      <c r="BL37" s="199">
        <v>257</v>
      </c>
      <c r="BM37" s="199">
        <v>85</v>
      </c>
      <c r="BN37" s="199">
        <v>3375</v>
      </c>
      <c r="BO37" s="199">
        <v>211</v>
      </c>
      <c r="BP37" s="199">
        <v>2055</v>
      </c>
      <c r="BQ37" s="199">
        <v>181</v>
      </c>
      <c r="BR37" s="199">
        <v>1078</v>
      </c>
      <c r="BS37" s="199">
        <v>125</v>
      </c>
      <c r="BT37" s="199">
        <v>2262</v>
      </c>
      <c r="BU37" s="199">
        <v>193</v>
      </c>
      <c r="BV37" s="199">
        <v>6508</v>
      </c>
      <c r="BW37" s="199">
        <v>517</v>
      </c>
      <c r="BX37" s="199">
        <v>3082</v>
      </c>
      <c r="BY37" s="199">
        <v>0</v>
      </c>
      <c r="BZ37" s="199">
        <v>568</v>
      </c>
      <c r="CA37" s="199">
        <v>14</v>
      </c>
      <c r="CB37" s="199">
        <v>1694</v>
      </c>
      <c r="CC37" s="199">
        <v>179</v>
      </c>
      <c r="CD37" s="199">
        <v>740</v>
      </c>
      <c r="CE37" s="199">
        <v>90</v>
      </c>
      <c r="CF37" s="199">
        <v>1013</v>
      </c>
      <c r="CG37" s="199">
        <v>96</v>
      </c>
      <c r="CH37" s="199">
        <v>1245</v>
      </c>
      <c r="CI37" s="199">
        <v>42</v>
      </c>
      <c r="CJ37" s="199">
        <v>1455</v>
      </c>
      <c r="CK37" s="199">
        <v>95</v>
      </c>
      <c r="CL37" s="199">
        <v>2055</v>
      </c>
      <c r="CM37" s="199">
        <v>194</v>
      </c>
      <c r="CN37" s="199">
        <v>3082</v>
      </c>
      <c r="CO37" s="199">
        <v>0</v>
      </c>
      <c r="CP37" s="199">
        <v>710</v>
      </c>
      <c r="CQ37" s="199">
        <v>11142</v>
      </c>
      <c r="CR37" s="199">
        <v>8180</v>
      </c>
      <c r="CS37" s="199">
        <v>5612</v>
      </c>
      <c r="CT37" s="199">
        <v>11319</v>
      </c>
      <c r="CU37" s="199">
        <v>286</v>
      </c>
      <c r="CV37" s="199">
        <v>41</v>
      </c>
      <c r="CW37" s="199">
        <v>98</v>
      </c>
      <c r="CX37" s="199">
        <v>26</v>
      </c>
      <c r="CY37" s="199">
        <v>83</v>
      </c>
      <c r="CZ37" s="199">
        <v>8</v>
      </c>
      <c r="DA37" s="199">
        <v>47</v>
      </c>
      <c r="DB37" s="199">
        <v>5</v>
      </c>
      <c r="DC37" s="199">
        <v>58</v>
      </c>
      <c r="DD37" s="199">
        <v>2</v>
      </c>
      <c r="DE37" s="199">
        <v>164</v>
      </c>
      <c r="DF37" s="199">
        <v>379</v>
      </c>
      <c r="DG37" s="199">
        <v>831</v>
      </c>
      <c r="DH37" s="199">
        <v>63</v>
      </c>
      <c r="DI37" s="199">
        <v>899</v>
      </c>
      <c r="DJ37" s="199">
        <v>371</v>
      </c>
      <c r="DK37" s="199">
        <v>183</v>
      </c>
      <c r="DL37" s="199">
        <v>259</v>
      </c>
      <c r="DM37" s="199">
        <v>331</v>
      </c>
      <c r="DN37" s="199">
        <v>1138</v>
      </c>
      <c r="DO37" s="199">
        <v>492</v>
      </c>
      <c r="DP37" s="199">
        <v>255</v>
      </c>
      <c r="DQ37" s="199">
        <v>296</v>
      </c>
      <c r="DR37" s="199">
        <v>367</v>
      </c>
      <c r="DS37" s="199">
        <v>191</v>
      </c>
      <c r="DT37" s="199">
        <v>524</v>
      </c>
      <c r="DU37" s="199">
        <v>5703</v>
      </c>
      <c r="DV37" s="199">
        <v>2373</v>
      </c>
      <c r="DW37" s="199">
        <v>574</v>
      </c>
      <c r="DX37" s="199">
        <v>519</v>
      </c>
      <c r="DY37" s="199">
        <v>185</v>
      </c>
      <c r="DZ37" s="199">
        <v>1426</v>
      </c>
      <c r="EA37" s="199">
        <v>96</v>
      </c>
      <c r="EB37" s="199">
        <v>1173</v>
      </c>
      <c r="EC37" s="199">
        <v>1385</v>
      </c>
      <c r="ED37" s="199">
        <v>248</v>
      </c>
      <c r="EE37" s="199">
        <v>905</v>
      </c>
      <c r="EF37" s="199">
        <v>1259</v>
      </c>
      <c r="EG37" s="199">
        <v>10796</v>
      </c>
      <c r="EH37" s="199">
        <v>1209</v>
      </c>
      <c r="EI37" s="199">
        <v>4601</v>
      </c>
      <c r="EJ37" s="199">
        <v>1102</v>
      </c>
      <c r="EK37" s="199">
        <v>253</v>
      </c>
      <c r="EL37" s="199">
        <v>106</v>
      </c>
      <c r="EM37" s="199">
        <v>114</v>
      </c>
      <c r="EN37" s="199">
        <v>137</v>
      </c>
      <c r="EO37" s="199">
        <v>101</v>
      </c>
      <c r="EP37" s="199">
        <v>295</v>
      </c>
      <c r="EQ37" s="199">
        <v>4839</v>
      </c>
      <c r="ER37" s="199">
        <v>5703</v>
      </c>
      <c r="ES37" s="199">
        <v>394</v>
      </c>
      <c r="ET37" s="199">
        <v>1590</v>
      </c>
      <c r="EU37" s="199">
        <v>2205</v>
      </c>
      <c r="EV37" s="199">
        <v>1514</v>
      </c>
      <c r="EW37" s="199">
        <v>5309</v>
      </c>
      <c r="EX37" s="199">
        <v>5703</v>
      </c>
      <c r="EZ37" s="199"/>
    </row>
    <row r="38" spans="1:156" x14ac:dyDescent="0.25">
      <c r="A38" t="s">
        <v>274</v>
      </c>
      <c r="B38" t="s">
        <v>126</v>
      </c>
      <c r="C38" t="s">
        <v>236</v>
      </c>
      <c r="D38" t="s">
        <v>274</v>
      </c>
      <c r="E38" t="s">
        <v>334</v>
      </c>
      <c r="F38" t="s">
        <v>236</v>
      </c>
      <c r="G38" t="s">
        <v>236</v>
      </c>
      <c r="H38" s="199">
        <v>6598</v>
      </c>
      <c r="I38" s="199">
        <v>199</v>
      </c>
      <c r="J38" s="199">
        <v>867</v>
      </c>
      <c r="K38" s="199">
        <v>39</v>
      </c>
      <c r="L38" s="199">
        <v>570</v>
      </c>
      <c r="M38" s="199">
        <v>27</v>
      </c>
      <c r="N38" s="199">
        <v>3267</v>
      </c>
      <c r="O38" s="199">
        <v>95</v>
      </c>
      <c r="P38" s="199">
        <v>2429</v>
      </c>
      <c r="Q38" s="199">
        <v>65</v>
      </c>
      <c r="R38" s="199">
        <v>6275</v>
      </c>
      <c r="S38" s="199">
        <v>152</v>
      </c>
      <c r="T38" s="199">
        <v>21</v>
      </c>
      <c r="U38" s="199">
        <v>2</v>
      </c>
      <c r="V38" s="199">
        <v>6</v>
      </c>
      <c r="W38" s="199">
        <v>2</v>
      </c>
      <c r="X38" s="199">
        <v>46</v>
      </c>
      <c r="Y38" s="199">
        <v>2</v>
      </c>
      <c r="Z38" s="199">
        <v>92</v>
      </c>
      <c r="AA38" s="199">
        <v>26</v>
      </c>
      <c r="AB38" s="199">
        <v>158</v>
      </c>
      <c r="AC38" s="199">
        <v>15</v>
      </c>
      <c r="AD38" s="199">
        <v>174</v>
      </c>
      <c r="AE38" s="199">
        <v>34</v>
      </c>
      <c r="AF38" s="199">
        <v>6218</v>
      </c>
      <c r="AG38" s="199">
        <v>149</v>
      </c>
      <c r="AH38" s="199">
        <v>6482</v>
      </c>
      <c r="AI38" s="199">
        <v>164</v>
      </c>
      <c r="AJ38" s="199">
        <v>116</v>
      </c>
      <c r="AK38" s="199">
        <v>35</v>
      </c>
      <c r="AL38" s="199">
        <v>70</v>
      </c>
      <c r="AM38" s="199">
        <v>2</v>
      </c>
      <c r="AN38" s="199">
        <v>46</v>
      </c>
      <c r="AO38" s="199">
        <v>33</v>
      </c>
      <c r="AP38" s="199">
        <v>3364</v>
      </c>
      <c r="AQ38" s="199">
        <v>130</v>
      </c>
      <c r="AR38" s="199">
        <v>3234</v>
      </c>
      <c r="AS38" s="199">
        <v>69</v>
      </c>
      <c r="AT38" s="199">
        <v>1052</v>
      </c>
      <c r="AU38" s="199">
        <v>6</v>
      </c>
      <c r="AV38" s="199">
        <v>5546</v>
      </c>
      <c r="AW38" s="199">
        <v>193</v>
      </c>
      <c r="AX38" s="199">
        <v>259</v>
      </c>
      <c r="AY38" s="199">
        <v>15</v>
      </c>
      <c r="AZ38" s="199">
        <v>1730</v>
      </c>
      <c r="BA38" s="199">
        <v>70</v>
      </c>
      <c r="BB38" s="199">
        <v>1739</v>
      </c>
      <c r="BC38" s="199">
        <v>65</v>
      </c>
      <c r="BD38" s="199">
        <v>993</v>
      </c>
      <c r="BE38" s="199">
        <v>21</v>
      </c>
      <c r="BF38" s="199">
        <v>622</v>
      </c>
      <c r="BG38" s="199">
        <v>45</v>
      </c>
      <c r="BH38" s="199">
        <v>2752</v>
      </c>
      <c r="BI38" s="199">
        <v>132</v>
      </c>
      <c r="BJ38" s="199">
        <v>2706</v>
      </c>
      <c r="BK38" s="199">
        <v>125</v>
      </c>
      <c r="BL38" s="199">
        <v>46</v>
      </c>
      <c r="BM38" s="199">
        <v>7</v>
      </c>
      <c r="BN38" s="199">
        <v>1993</v>
      </c>
      <c r="BO38" s="199">
        <v>94</v>
      </c>
      <c r="BP38" s="199">
        <v>948</v>
      </c>
      <c r="BQ38" s="199">
        <v>63</v>
      </c>
      <c r="BR38" s="199">
        <v>433</v>
      </c>
      <c r="BS38" s="199">
        <v>20</v>
      </c>
      <c r="BT38" s="199">
        <v>1482</v>
      </c>
      <c r="BU38" s="199">
        <v>17</v>
      </c>
      <c r="BV38" s="199">
        <v>3374</v>
      </c>
      <c r="BW38" s="199">
        <v>177</v>
      </c>
      <c r="BX38" s="199">
        <v>1742</v>
      </c>
      <c r="BY38" s="199">
        <v>5</v>
      </c>
      <c r="BZ38" s="199">
        <v>416</v>
      </c>
      <c r="CA38" s="199">
        <v>2</v>
      </c>
      <c r="CB38" s="199">
        <v>1066</v>
      </c>
      <c r="CC38" s="199">
        <v>15</v>
      </c>
      <c r="CD38" s="199">
        <v>395</v>
      </c>
      <c r="CE38" s="199">
        <v>11</v>
      </c>
      <c r="CF38" s="199">
        <v>515</v>
      </c>
      <c r="CG38" s="199">
        <v>48</v>
      </c>
      <c r="CH38" s="199">
        <v>720</v>
      </c>
      <c r="CI38" s="199">
        <v>56</v>
      </c>
      <c r="CJ38" s="199">
        <v>681</v>
      </c>
      <c r="CK38" s="199">
        <v>25</v>
      </c>
      <c r="CL38" s="199">
        <v>1063</v>
      </c>
      <c r="CM38" s="199">
        <v>37</v>
      </c>
      <c r="CN38" s="199">
        <v>1742</v>
      </c>
      <c r="CO38" s="199">
        <v>5</v>
      </c>
      <c r="CP38" s="199">
        <v>199</v>
      </c>
      <c r="CQ38" s="199">
        <v>6399</v>
      </c>
      <c r="CR38" s="199">
        <v>4821</v>
      </c>
      <c r="CS38" s="199">
        <v>3000</v>
      </c>
      <c r="CT38" s="199">
        <v>6204</v>
      </c>
      <c r="CU38" s="199">
        <v>193</v>
      </c>
      <c r="CV38" s="199">
        <v>57</v>
      </c>
      <c r="CW38" s="199">
        <v>114</v>
      </c>
      <c r="CX38" s="199">
        <v>37</v>
      </c>
      <c r="CY38" s="199">
        <v>47</v>
      </c>
      <c r="CZ38" s="199">
        <v>7</v>
      </c>
      <c r="DA38" s="199">
        <v>28</v>
      </c>
      <c r="DB38" s="199">
        <v>13</v>
      </c>
      <c r="DC38" s="199">
        <v>4</v>
      </c>
      <c r="DD38" s="199">
        <v>0</v>
      </c>
      <c r="DE38" s="199">
        <v>507</v>
      </c>
      <c r="DF38" s="199">
        <v>231</v>
      </c>
      <c r="DG38" s="199">
        <v>358</v>
      </c>
      <c r="DH38" s="199">
        <v>109</v>
      </c>
      <c r="DI38" s="199">
        <v>289</v>
      </c>
      <c r="DJ38" s="199">
        <v>124</v>
      </c>
      <c r="DK38" s="199">
        <v>26</v>
      </c>
      <c r="DL38" s="199">
        <v>177</v>
      </c>
      <c r="DM38" s="199">
        <v>129</v>
      </c>
      <c r="DN38" s="199">
        <v>854</v>
      </c>
      <c r="DO38" s="199">
        <v>140</v>
      </c>
      <c r="DP38" s="199">
        <v>150</v>
      </c>
      <c r="DQ38" s="199">
        <v>111</v>
      </c>
      <c r="DR38" s="199">
        <v>108</v>
      </c>
      <c r="DS38" s="199">
        <v>57</v>
      </c>
      <c r="DT38" s="199">
        <v>178</v>
      </c>
      <c r="DU38" s="199">
        <v>2838</v>
      </c>
      <c r="DV38" s="199">
        <v>1566</v>
      </c>
      <c r="DW38" s="199">
        <v>492</v>
      </c>
      <c r="DX38" s="199">
        <v>185</v>
      </c>
      <c r="DY38" s="199">
        <v>53</v>
      </c>
      <c r="DZ38" s="199">
        <v>524</v>
      </c>
      <c r="EA38" s="199">
        <v>51</v>
      </c>
      <c r="EB38" s="199">
        <v>413</v>
      </c>
      <c r="EC38" s="199">
        <v>563</v>
      </c>
      <c r="ED38" s="199">
        <v>58</v>
      </c>
      <c r="EE38" s="199">
        <v>451</v>
      </c>
      <c r="EF38" s="199">
        <v>697</v>
      </c>
      <c r="EG38" s="199">
        <v>6129</v>
      </c>
      <c r="EH38" s="199">
        <v>548</v>
      </c>
      <c r="EI38" s="199">
        <v>2364</v>
      </c>
      <c r="EJ38" s="199">
        <v>474</v>
      </c>
      <c r="EK38" s="199">
        <v>78</v>
      </c>
      <c r="EL38" s="199">
        <v>87</v>
      </c>
      <c r="EM38" s="199">
        <v>35</v>
      </c>
      <c r="EN38" s="199">
        <v>20</v>
      </c>
      <c r="EO38" s="199">
        <v>24</v>
      </c>
      <c r="EP38" s="199">
        <v>93</v>
      </c>
      <c r="EQ38" s="199">
        <v>2376</v>
      </c>
      <c r="ER38" s="199">
        <v>2838</v>
      </c>
      <c r="ES38" s="199">
        <v>97</v>
      </c>
      <c r="ET38" s="199">
        <v>691</v>
      </c>
      <c r="EU38" s="199">
        <v>1096</v>
      </c>
      <c r="EV38" s="199">
        <v>954</v>
      </c>
      <c r="EW38" s="199">
        <v>2741</v>
      </c>
      <c r="EX38" s="199">
        <v>2838</v>
      </c>
      <c r="EZ38" s="199"/>
    </row>
    <row r="39" spans="1:156" x14ac:dyDescent="0.25">
      <c r="A39" t="s">
        <v>275</v>
      </c>
      <c r="B39" t="s">
        <v>126</v>
      </c>
      <c r="C39" t="s">
        <v>236</v>
      </c>
      <c r="D39" t="s">
        <v>275</v>
      </c>
      <c r="E39" t="s">
        <v>325</v>
      </c>
      <c r="F39" t="s">
        <v>236</v>
      </c>
      <c r="G39" t="s">
        <v>236</v>
      </c>
      <c r="H39" s="199">
        <v>10740</v>
      </c>
      <c r="I39" s="199">
        <v>528</v>
      </c>
      <c r="J39" s="199">
        <v>1513</v>
      </c>
      <c r="K39" s="199">
        <v>62</v>
      </c>
      <c r="L39" s="199">
        <v>921</v>
      </c>
      <c r="M39" s="199">
        <v>42</v>
      </c>
      <c r="N39" s="199">
        <v>4245</v>
      </c>
      <c r="O39" s="199">
        <v>262</v>
      </c>
      <c r="P39" s="199">
        <v>4947</v>
      </c>
      <c r="Q39" s="199">
        <v>204</v>
      </c>
      <c r="R39" s="199">
        <v>10327</v>
      </c>
      <c r="S39" s="199">
        <v>455</v>
      </c>
      <c r="T39" s="199">
        <v>30</v>
      </c>
      <c r="U39" s="199">
        <v>19</v>
      </c>
      <c r="V39" s="199">
        <v>22</v>
      </c>
      <c r="W39" s="199">
        <v>0</v>
      </c>
      <c r="X39" s="199">
        <v>8</v>
      </c>
      <c r="Y39" s="199">
        <v>0</v>
      </c>
      <c r="Z39" s="199">
        <v>29</v>
      </c>
      <c r="AA39" s="199">
        <v>0</v>
      </c>
      <c r="AB39" s="199">
        <v>324</v>
      </c>
      <c r="AC39" s="199">
        <v>54</v>
      </c>
      <c r="AD39" s="199">
        <v>176</v>
      </c>
      <c r="AE39" s="199">
        <v>12</v>
      </c>
      <c r="AF39" s="199">
        <v>10220</v>
      </c>
      <c r="AG39" s="199">
        <v>453</v>
      </c>
      <c r="AH39" s="199">
        <v>10672</v>
      </c>
      <c r="AI39" s="199">
        <v>522</v>
      </c>
      <c r="AJ39" s="199">
        <v>68</v>
      </c>
      <c r="AK39" s="199">
        <v>6</v>
      </c>
      <c r="AL39" s="199">
        <v>50</v>
      </c>
      <c r="AM39" s="199">
        <v>6</v>
      </c>
      <c r="AN39" s="199">
        <v>18</v>
      </c>
      <c r="AO39" s="199">
        <v>0</v>
      </c>
      <c r="AP39" s="199">
        <v>5557</v>
      </c>
      <c r="AQ39" s="199">
        <v>326</v>
      </c>
      <c r="AR39" s="199">
        <v>5183</v>
      </c>
      <c r="AS39" s="199">
        <v>202</v>
      </c>
      <c r="AT39" s="199">
        <v>1682</v>
      </c>
      <c r="AU39" s="199">
        <v>54</v>
      </c>
      <c r="AV39" s="199">
        <v>9058</v>
      </c>
      <c r="AW39" s="199">
        <v>474</v>
      </c>
      <c r="AX39" s="199">
        <v>547</v>
      </c>
      <c r="AY39" s="199">
        <v>28</v>
      </c>
      <c r="AZ39" s="199">
        <v>2450</v>
      </c>
      <c r="BA39" s="199">
        <v>179</v>
      </c>
      <c r="BB39" s="199">
        <v>2847</v>
      </c>
      <c r="BC39" s="199">
        <v>109</v>
      </c>
      <c r="BD39" s="199">
        <v>2071</v>
      </c>
      <c r="BE39" s="199">
        <v>56</v>
      </c>
      <c r="BF39" s="199">
        <v>1202</v>
      </c>
      <c r="BG39" s="199">
        <v>83</v>
      </c>
      <c r="BH39" s="199">
        <v>4605</v>
      </c>
      <c r="BI39" s="199">
        <v>344</v>
      </c>
      <c r="BJ39" s="199">
        <v>4485</v>
      </c>
      <c r="BK39" s="199">
        <v>344</v>
      </c>
      <c r="BL39" s="199">
        <v>120</v>
      </c>
      <c r="BM39" s="199">
        <v>0</v>
      </c>
      <c r="BN39" s="199">
        <v>3210</v>
      </c>
      <c r="BO39" s="199">
        <v>248</v>
      </c>
      <c r="BP39" s="199">
        <v>1624</v>
      </c>
      <c r="BQ39" s="199">
        <v>130</v>
      </c>
      <c r="BR39" s="199">
        <v>973</v>
      </c>
      <c r="BS39" s="199">
        <v>49</v>
      </c>
      <c r="BT39" s="199">
        <v>2156</v>
      </c>
      <c r="BU39" s="199">
        <v>101</v>
      </c>
      <c r="BV39" s="199">
        <v>5807</v>
      </c>
      <c r="BW39" s="199">
        <v>427</v>
      </c>
      <c r="BX39" s="199">
        <v>2777</v>
      </c>
      <c r="BY39" s="199">
        <v>0</v>
      </c>
      <c r="BZ39" s="199">
        <v>642</v>
      </c>
      <c r="CA39" s="199">
        <v>7</v>
      </c>
      <c r="CB39" s="199">
        <v>1514</v>
      </c>
      <c r="CC39" s="199">
        <v>94</v>
      </c>
      <c r="CD39" s="199">
        <v>669</v>
      </c>
      <c r="CE39" s="199">
        <v>55</v>
      </c>
      <c r="CF39" s="199">
        <v>856</v>
      </c>
      <c r="CG39" s="199">
        <v>71</v>
      </c>
      <c r="CH39" s="199">
        <v>1225</v>
      </c>
      <c r="CI39" s="199">
        <v>95</v>
      </c>
      <c r="CJ39" s="199">
        <v>1210</v>
      </c>
      <c r="CK39" s="199">
        <v>73</v>
      </c>
      <c r="CL39" s="199">
        <v>1847</v>
      </c>
      <c r="CM39" s="199">
        <v>133</v>
      </c>
      <c r="CN39" s="199">
        <v>2777</v>
      </c>
      <c r="CO39" s="199">
        <v>0</v>
      </c>
      <c r="CP39" s="199">
        <v>528</v>
      </c>
      <c r="CQ39" s="199">
        <v>10212</v>
      </c>
      <c r="CR39" s="199">
        <v>7838</v>
      </c>
      <c r="CS39" s="199">
        <v>4746</v>
      </c>
      <c r="CT39" s="199">
        <v>10262</v>
      </c>
      <c r="CU39" s="199">
        <v>138</v>
      </c>
      <c r="CV39" s="199">
        <v>26</v>
      </c>
      <c r="CW39" s="199">
        <v>62</v>
      </c>
      <c r="CX39" s="199">
        <v>6</v>
      </c>
      <c r="CY39" s="199">
        <v>15</v>
      </c>
      <c r="CZ39" s="199">
        <v>0</v>
      </c>
      <c r="DA39" s="199">
        <v>15</v>
      </c>
      <c r="DB39" s="199">
        <v>3</v>
      </c>
      <c r="DC39" s="199">
        <v>46</v>
      </c>
      <c r="DD39" s="199">
        <v>17</v>
      </c>
      <c r="DE39" s="199">
        <v>266</v>
      </c>
      <c r="DF39" s="199">
        <v>555</v>
      </c>
      <c r="DG39" s="199">
        <v>488</v>
      </c>
      <c r="DH39" s="199">
        <v>105</v>
      </c>
      <c r="DI39" s="199">
        <v>546</v>
      </c>
      <c r="DJ39" s="199">
        <v>314</v>
      </c>
      <c r="DK39" s="199">
        <v>36</v>
      </c>
      <c r="DL39" s="199">
        <v>242</v>
      </c>
      <c r="DM39" s="199">
        <v>262</v>
      </c>
      <c r="DN39" s="199">
        <v>964</v>
      </c>
      <c r="DO39" s="199">
        <v>709</v>
      </c>
      <c r="DP39" s="199">
        <v>160</v>
      </c>
      <c r="DQ39" s="199">
        <v>279</v>
      </c>
      <c r="DR39" s="199">
        <v>266</v>
      </c>
      <c r="DS39" s="199">
        <v>78</v>
      </c>
      <c r="DT39" s="199">
        <v>344</v>
      </c>
      <c r="DU39" s="199">
        <v>5036</v>
      </c>
      <c r="DV39" s="199">
        <v>2571</v>
      </c>
      <c r="DW39" s="199">
        <v>721</v>
      </c>
      <c r="DX39" s="199">
        <v>386</v>
      </c>
      <c r="DY39" s="199">
        <v>105</v>
      </c>
      <c r="DZ39" s="199">
        <v>1026</v>
      </c>
      <c r="EA39" s="199">
        <v>103</v>
      </c>
      <c r="EB39" s="199">
        <v>821</v>
      </c>
      <c r="EC39" s="199">
        <v>1053</v>
      </c>
      <c r="ED39" s="199">
        <v>145</v>
      </c>
      <c r="EE39" s="199">
        <v>745</v>
      </c>
      <c r="EF39" s="199">
        <v>1141</v>
      </c>
      <c r="EG39" s="199">
        <v>9783</v>
      </c>
      <c r="EH39" s="199">
        <v>1045</v>
      </c>
      <c r="EI39" s="199">
        <v>4182</v>
      </c>
      <c r="EJ39" s="199">
        <v>854</v>
      </c>
      <c r="EK39" s="199">
        <v>291</v>
      </c>
      <c r="EL39" s="199">
        <v>79</v>
      </c>
      <c r="EM39" s="199">
        <v>33</v>
      </c>
      <c r="EN39" s="199">
        <v>77</v>
      </c>
      <c r="EO39" s="199">
        <v>17</v>
      </c>
      <c r="EP39" s="199">
        <v>270</v>
      </c>
      <c r="EQ39" s="199">
        <v>4355</v>
      </c>
      <c r="ER39" s="199">
        <v>5036</v>
      </c>
      <c r="ES39" s="199">
        <v>218</v>
      </c>
      <c r="ET39" s="199">
        <v>1459</v>
      </c>
      <c r="EU39" s="199">
        <v>1935</v>
      </c>
      <c r="EV39" s="199">
        <v>1424</v>
      </c>
      <c r="EW39" s="199">
        <v>4818</v>
      </c>
      <c r="EX39" s="199">
        <v>5036</v>
      </c>
      <c r="EZ39" s="199"/>
    </row>
    <row r="40" spans="1:156" s="234" customFormat="1" x14ac:dyDescent="0.25">
      <c r="A40" s="234" t="s">
        <v>276</v>
      </c>
      <c r="B40" s="234" t="s">
        <v>126</v>
      </c>
      <c r="C40" s="234" t="s">
        <v>236</v>
      </c>
      <c r="D40" s="234" t="s">
        <v>276</v>
      </c>
      <c r="E40" s="234" t="s">
        <v>328</v>
      </c>
      <c r="F40" s="234" t="s">
        <v>236</v>
      </c>
      <c r="G40" s="234" t="s">
        <v>236</v>
      </c>
      <c r="H40" s="238">
        <v>3735</v>
      </c>
      <c r="I40" s="238">
        <v>177</v>
      </c>
      <c r="J40" s="238">
        <v>575</v>
      </c>
      <c r="K40" s="238">
        <v>38</v>
      </c>
      <c r="L40" s="238">
        <v>399</v>
      </c>
      <c r="M40" s="238">
        <v>38</v>
      </c>
      <c r="N40" s="238">
        <v>1921</v>
      </c>
      <c r="O40" s="238">
        <v>102</v>
      </c>
      <c r="P40" s="238">
        <v>1238</v>
      </c>
      <c r="Q40" s="238">
        <v>37</v>
      </c>
      <c r="R40" s="238">
        <v>3420</v>
      </c>
      <c r="S40" s="238">
        <v>169</v>
      </c>
      <c r="T40" s="238">
        <v>13</v>
      </c>
      <c r="U40" s="238">
        <v>0</v>
      </c>
      <c r="V40" s="238">
        <v>81</v>
      </c>
      <c r="W40" s="238">
        <v>0</v>
      </c>
      <c r="X40" s="238">
        <v>4</v>
      </c>
      <c r="Y40" s="238">
        <v>0</v>
      </c>
      <c r="Z40" s="238">
        <v>6</v>
      </c>
      <c r="AA40" s="238">
        <v>0</v>
      </c>
      <c r="AB40" s="238">
        <v>211</v>
      </c>
      <c r="AC40" s="238">
        <v>8</v>
      </c>
      <c r="AD40" s="238">
        <v>18</v>
      </c>
      <c r="AE40" s="238">
        <v>0</v>
      </c>
      <c r="AF40" s="238">
        <v>3420</v>
      </c>
      <c r="AG40" s="238">
        <v>169</v>
      </c>
      <c r="AH40" s="238">
        <v>3683</v>
      </c>
      <c r="AI40" s="238">
        <v>177</v>
      </c>
      <c r="AJ40" s="238">
        <v>52</v>
      </c>
      <c r="AK40" s="238">
        <v>0</v>
      </c>
      <c r="AL40" s="238">
        <v>15</v>
      </c>
      <c r="AM40" s="238">
        <v>0</v>
      </c>
      <c r="AN40" s="238">
        <v>37</v>
      </c>
      <c r="AO40" s="238">
        <v>0</v>
      </c>
      <c r="AP40" s="238">
        <v>1992</v>
      </c>
      <c r="AQ40" s="238">
        <v>126</v>
      </c>
      <c r="AR40" s="238">
        <v>1743</v>
      </c>
      <c r="AS40" s="238">
        <v>51</v>
      </c>
      <c r="AT40" s="238">
        <v>471</v>
      </c>
      <c r="AU40" s="238">
        <v>0</v>
      </c>
      <c r="AV40" s="238">
        <v>3264</v>
      </c>
      <c r="AW40" s="238">
        <v>177</v>
      </c>
      <c r="AX40" s="238">
        <v>102</v>
      </c>
      <c r="AY40" s="238">
        <v>6</v>
      </c>
      <c r="AZ40" s="238">
        <v>877</v>
      </c>
      <c r="BA40" s="238">
        <v>52</v>
      </c>
      <c r="BB40" s="238">
        <v>1222</v>
      </c>
      <c r="BC40" s="238">
        <v>114</v>
      </c>
      <c r="BD40" s="238">
        <v>606</v>
      </c>
      <c r="BE40" s="238">
        <v>5</v>
      </c>
      <c r="BF40" s="238">
        <v>376</v>
      </c>
      <c r="BG40" s="238">
        <v>75</v>
      </c>
      <c r="BH40" s="238">
        <v>1693</v>
      </c>
      <c r="BI40" s="238">
        <v>96</v>
      </c>
      <c r="BJ40" s="238">
        <v>1676</v>
      </c>
      <c r="BK40" s="238">
        <v>96</v>
      </c>
      <c r="BL40" s="238">
        <v>17</v>
      </c>
      <c r="BM40" s="238">
        <v>0</v>
      </c>
      <c r="BN40" s="238">
        <v>1253</v>
      </c>
      <c r="BO40" s="238">
        <v>46</v>
      </c>
      <c r="BP40" s="238">
        <v>479</v>
      </c>
      <c r="BQ40" s="238">
        <v>52</v>
      </c>
      <c r="BR40" s="238">
        <v>337</v>
      </c>
      <c r="BS40" s="238">
        <v>73</v>
      </c>
      <c r="BT40" s="238">
        <v>759</v>
      </c>
      <c r="BU40" s="238">
        <v>0</v>
      </c>
      <c r="BV40" s="238">
        <v>2069</v>
      </c>
      <c r="BW40" s="238">
        <v>171</v>
      </c>
      <c r="BX40" s="238">
        <v>907</v>
      </c>
      <c r="BY40" s="238">
        <v>6</v>
      </c>
      <c r="BZ40" s="238">
        <v>283</v>
      </c>
      <c r="CA40" s="238">
        <v>0</v>
      </c>
      <c r="CB40" s="238">
        <v>476</v>
      </c>
      <c r="CC40" s="238">
        <v>0</v>
      </c>
      <c r="CD40" s="238">
        <v>169</v>
      </c>
      <c r="CE40" s="238">
        <v>0</v>
      </c>
      <c r="CF40" s="238">
        <v>354</v>
      </c>
      <c r="CG40" s="238">
        <v>30</v>
      </c>
      <c r="CH40" s="238">
        <v>444</v>
      </c>
      <c r="CI40" s="238">
        <v>70</v>
      </c>
      <c r="CJ40" s="238">
        <v>366</v>
      </c>
      <c r="CK40" s="238">
        <v>13</v>
      </c>
      <c r="CL40" s="238">
        <v>736</v>
      </c>
      <c r="CM40" s="238">
        <v>58</v>
      </c>
      <c r="CN40" s="238">
        <v>907</v>
      </c>
      <c r="CO40" s="238">
        <v>6</v>
      </c>
      <c r="CP40" s="238">
        <v>177</v>
      </c>
      <c r="CQ40" s="238">
        <v>3558</v>
      </c>
      <c r="CR40" s="238">
        <v>2578</v>
      </c>
      <c r="CS40" s="238">
        <v>1891</v>
      </c>
      <c r="CT40" s="238">
        <v>3518</v>
      </c>
      <c r="CU40" s="238">
        <v>60</v>
      </c>
      <c r="CV40" s="238">
        <v>1</v>
      </c>
      <c r="CW40" s="238">
        <v>14</v>
      </c>
      <c r="CX40" s="238">
        <v>1</v>
      </c>
      <c r="CY40" s="238">
        <v>33</v>
      </c>
      <c r="CZ40" s="238">
        <v>0</v>
      </c>
      <c r="DA40" s="238">
        <v>0</v>
      </c>
      <c r="DB40" s="238">
        <v>0</v>
      </c>
      <c r="DC40" s="238">
        <v>13</v>
      </c>
      <c r="DD40" s="238">
        <v>0</v>
      </c>
      <c r="DE40" s="238">
        <v>64</v>
      </c>
      <c r="DF40" s="238">
        <v>53</v>
      </c>
      <c r="DG40" s="238">
        <v>520</v>
      </c>
      <c r="DH40" s="238">
        <v>16</v>
      </c>
      <c r="DI40" s="238">
        <v>208</v>
      </c>
      <c r="DJ40" s="238">
        <v>119</v>
      </c>
      <c r="DK40" s="238">
        <v>27</v>
      </c>
      <c r="DL40" s="238">
        <v>68</v>
      </c>
      <c r="DM40" s="238">
        <v>72</v>
      </c>
      <c r="DN40" s="238">
        <v>341</v>
      </c>
      <c r="DO40" s="238">
        <v>172</v>
      </c>
      <c r="DP40" s="238">
        <v>166</v>
      </c>
      <c r="DQ40" s="238">
        <v>116</v>
      </c>
      <c r="DR40" s="238">
        <v>63</v>
      </c>
      <c r="DS40" s="238">
        <v>16</v>
      </c>
      <c r="DT40" s="238">
        <v>105</v>
      </c>
      <c r="DU40" s="238">
        <v>1632</v>
      </c>
      <c r="DV40" s="238">
        <v>782</v>
      </c>
      <c r="DW40" s="238">
        <v>148</v>
      </c>
      <c r="DX40" s="238">
        <v>105</v>
      </c>
      <c r="DY40" s="238">
        <v>21</v>
      </c>
      <c r="DZ40" s="238">
        <v>442</v>
      </c>
      <c r="EA40" s="238">
        <v>13</v>
      </c>
      <c r="EB40" s="238">
        <v>368</v>
      </c>
      <c r="EC40" s="238">
        <v>303</v>
      </c>
      <c r="ED40" s="238">
        <v>43</v>
      </c>
      <c r="EE40" s="238">
        <v>168</v>
      </c>
      <c r="EF40" s="238">
        <v>269</v>
      </c>
      <c r="EG40" s="238">
        <v>3365</v>
      </c>
      <c r="EH40" s="238">
        <v>372</v>
      </c>
      <c r="EI40" s="238">
        <v>1349</v>
      </c>
      <c r="EJ40" s="238">
        <v>283</v>
      </c>
      <c r="EK40" s="238">
        <v>15</v>
      </c>
      <c r="EL40" s="238">
        <v>34</v>
      </c>
      <c r="EM40" s="238">
        <v>32</v>
      </c>
      <c r="EN40" s="238">
        <v>45</v>
      </c>
      <c r="EO40" s="238">
        <v>65</v>
      </c>
      <c r="EP40" s="238">
        <v>56</v>
      </c>
      <c r="EQ40" s="238">
        <v>1298</v>
      </c>
      <c r="ER40" s="238">
        <v>1632</v>
      </c>
      <c r="ES40" s="238">
        <v>39</v>
      </c>
      <c r="ET40" s="238">
        <v>429</v>
      </c>
      <c r="EU40" s="238">
        <v>548</v>
      </c>
      <c r="EV40" s="238">
        <v>616</v>
      </c>
      <c r="EW40" s="238">
        <v>1593</v>
      </c>
      <c r="EX40" s="238">
        <v>1632</v>
      </c>
      <c r="EZ40" s="235"/>
    </row>
    <row r="41" spans="1:156" x14ac:dyDescent="0.25">
      <c r="A41" t="s">
        <v>277</v>
      </c>
      <c r="B41" t="s">
        <v>126</v>
      </c>
      <c r="C41" t="s">
        <v>236</v>
      </c>
      <c r="D41" t="s">
        <v>277</v>
      </c>
      <c r="E41" t="s">
        <v>331</v>
      </c>
      <c r="F41" t="s">
        <v>236</v>
      </c>
      <c r="G41" t="s">
        <v>236</v>
      </c>
      <c r="H41" s="199">
        <v>28619</v>
      </c>
      <c r="I41" s="199">
        <v>1642</v>
      </c>
      <c r="J41" s="199">
        <v>3075</v>
      </c>
      <c r="K41" s="199">
        <v>574</v>
      </c>
      <c r="L41" s="199">
        <v>2123</v>
      </c>
      <c r="M41" s="199">
        <v>539</v>
      </c>
      <c r="N41" s="199">
        <v>11526</v>
      </c>
      <c r="O41" s="199">
        <v>835</v>
      </c>
      <c r="P41" s="199">
        <v>13891</v>
      </c>
      <c r="Q41" s="199">
        <v>230</v>
      </c>
      <c r="R41" s="199">
        <v>26523</v>
      </c>
      <c r="S41" s="199">
        <v>1130</v>
      </c>
      <c r="T41" s="199">
        <v>242</v>
      </c>
      <c r="U41" s="199">
        <v>43</v>
      </c>
      <c r="V41" s="199">
        <v>119</v>
      </c>
      <c r="W41" s="199">
        <v>0</v>
      </c>
      <c r="X41" s="199">
        <v>125</v>
      </c>
      <c r="Y41" s="199">
        <v>5</v>
      </c>
      <c r="Z41" s="199">
        <v>844</v>
      </c>
      <c r="AA41" s="199">
        <v>337</v>
      </c>
      <c r="AB41" s="199">
        <v>766</v>
      </c>
      <c r="AC41" s="199">
        <v>127</v>
      </c>
      <c r="AD41" s="199">
        <v>1910</v>
      </c>
      <c r="AE41" s="199">
        <v>556</v>
      </c>
      <c r="AF41" s="199">
        <v>25774</v>
      </c>
      <c r="AG41" s="199">
        <v>1033</v>
      </c>
      <c r="AH41" s="199">
        <v>27813</v>
      </c>
      <c r="AI41" s="199">
        <v>1409</v>
      </c>
      <c r="AJ41" s="199">
        <v>806</v>
      </c>
      <c r="AK41" s="199">
        <v>233</v>
      </c>
      <c r="AL41" s="199">
        <v>261</v>
      </c>
      <c r="AM41" s="199">
        <v>4</v>
      </c>
      <c r="AN41" s="199">
        <v>545</v>
      </c>
      <c r="AO41" s="199">
        <v>229</v>
      </c>
      <c r="AP41" s="199">
        <v>14583</v>
      </c>
      <c r="AQ41" s="199">
        <v>848</v>
      </c>
      <c r="AR41" s="199">
        <v>14036</v>
      </c>
      <c r="AS41" s="199">
        <v>794</v>
      </c>
      <c r="AT41" s="199">
        <v>2977</v>
      </c>
      <c r="AU41" s="199">
        <v>121</v>
      </c>
      <c r="AV41" s="199">
        <v>25642</v>
      </c>
      <c r="AW41" s="199">
        <v>1521</v>
      </c>
      <c r="AX41" s="199">
        <v>995</v>
      </c>
      <c r="AY41" s="199">
        <v>132</v>
      </c>
      <c r="AZ41" s="199">
        <v>6550</v>
      </c>
      <c r="BA41" s="199">
        <v>442</v>
      </c>
      <c r="BB41" s="199">
        <v>7240</v>
      </c>
      <c r="BC41" s="199">
        <v>345</v>
      </c>
      <c r="BD41" s="199">
        <v>4828</v>
      </c>
      <c r="BE41" s="199">
        <v>106</v>
      </c>
      <c r="BF41" s="199">
        <v>2002</v>
      </c>
      <c r="BG41" s="199">
        <v>227</v>
      </c>
      <c r="BH41" s="199">
        <v>14449</v>
      </c>
      <c r="BI41" s="199">
        <v>994</v>
      </c>
      <c r="BJ41" s="199">
        <v>13916</v>
      </c>
      <c r="BK41" s="199">
        <v>948</v>
      </c>
      <c r="BL41" s="199">
        <v>533</v>
      </c>
      <c r="BM41" s="199">
        <v>46</v>
      </c>
      <c r="BN41" s="199">
        <v>10780</v>
      </c>
      <c r="BO41" s="199">
        <v>731</v>
      </c>
      <c r="BP41" s="199">
        <v>4135</v>
      </c>
      <c r="BQ41" s="199">
        <v>307</v>
      </c>
      <c r="BR41" s="199">
        <v>1536</v>
      </c>
      <c r="BS41" s="199">
        <v>183</v>
      </c>
      <c r="BT41" s="199">
        <v>7095</v>
      </c>
      <c r="BU41" s="199">
        <v>421</v>
      </c>
      <c r="BV41" s="199">
        <v>16451</v>
      </c>
      <c r="BW41" s="199">
        <v>1221</v>
      </c>
      <c r="BX41" s="199">
        <v>5073</v>
      </c>
      <c r="BY41" s="199">
        <v>0</v>
      </c>
      <c r="BZ41" s="199">
        <v>2072</v>
      </c>
      <c r="CA41" s="199">
        <v>103</v>
      </c>
      <c r="CB41" s="199">
        <v>5023</v>
      </c>
      <c r="CC41" s="199">
        <v>318</v>
      </c>
      <c r="CD41" s="199">
        <v>1911</v>
      </c>
      <c r="CE41" s="199">
        <v>196</v>
      </c>
      <c r="CF41" s="199">
        <v>3047</v>
      </c>
      <c r="CG41" s="199">
        <v>313</v>
      </c>
      <c r="CH41" s="199">
        <v>3728</v>
      </c>
      <c r="CI41" s="199">
        <v>337</v>
      </c>
      <c r="CJ41" s="199">
        <v>3616</v>
      </c>
      <c r="CK41" s="199">
        <v>194</v>
      </c>
      <c r="CL41" s="199">
        <v>4149</v>
      </c>
      <c r="CM41" s="199">
        <v>181</v>
      </c>
      <c r="CN41" s="199">
        <v>5073</v>
      </c>
      <c r="CO41" s="199">
        <v>0</v>
      </c>
      <c r="CP41" s="199">
        <v>1642</v>
      </c>
      <c r="CQ41" s="199">
        <v>26977</v>
      </c>
      <c r="CR41" s="199">
        <v>22118</v>
      </c>
      <c r="CS41" s="199">
        <v>9428</v>
      </c>
      <c r="CT41" s="199">
        <v>25427</v>
      </c>
      <c r="CU41" s="199">
        <v>1682</v>
      </c>
      <c r="CV41" s="199">
        <v>642</v>
      </c>
      <c r="CW41" s="199">
        <v>1310</v>
      </c>
      <c r="CX41" s="199">
        <v>583</v>
      </c>
      <c r="CY41" s="199">
        <v>287</v>
      </c>
      <c r="CZ41" s="199">
        <v>36</v>
      </c>
      <c r="DA41" s="199">
        <v>71</v>
      </c>
      <c r="DB41" s="199">
        <v>9</v>
      </c>
      <c r="DC41" s="199">
        <v>14</v>
      </c>
      <c r="DD41" s="199">
        <v>14</v>
      </c>
      <c r="DE41" s="199">
        <v>595</v>
      </c>
      <c r="DF41" s="199">
        <v>1486</v>
      </c>
      <c r="DG41" s="199">
        <v>3147</v>
      </c>
      <c r="DH41" s="199">
        <v>411</v>
      </c>
      <c r="DI41" s="199">
        <v>1381</v>
      </c>
      <c r="DJ41" s="199">
        <v>623</v>
      </c>
      <c r="DK41" s="199">
        <v>126</v>
      </c>
      <c r="DL41" s="199">
        <v>587</v>
      </c>
      <c r="DM41" s="199">
        <v>1211</v>
      </c>
      <c r="DN41" s="199">
        <v>3484</v>
      </c>
      <c r="DO41" s="199">
        <v>1020</v>
      </c>
      <c r="DP41" s="199">
        <v>626</v>
      </c>
      <c r="DQ41" s="199">
        <v>728</v>
      </c>
      <c r="DR41" s="199">
        <v>267</v>
      </c>
      <c r="DS41" s="199">
        <v>205</v>
      </c>
      <c r="DT41" s="199">
        <v>675</v>
      </c>
      <c r="DU41" s="199">
        <v>11340</v>
      </c>
      <c r="DV41" s="199">
        <v>6401</v>
      </c>
      <c r="DW41" s="199">
        <v>2339</v>
      </c>
      <c r="DX41" s="199">
        <v>900</v>
      </c>
      <c r="DY41" s="199">
        <v>405</v>
      </c>
      <c r="DZ41" s="199">
        <v>1974</v>
      </c>
      <c r="EA41" s="199">
        <v>145</v>
      </c>
      <c r="EB41" s="199">
        <v>1427</v>
      </c>
      <c r="EC41" s="199">
        <v>2065</v>
      </c>
      <c r="ED41" s="199">
        <v>464</v>
      </c>
      <c r="EE41" s="199">
        <v>1315</v>
      </c>
      <c r="EF41" s="199">
        <v>3570</v>
      </c>
      <c r="EG41" s="199">
        <v>25619</v>
      </c>
      <c r="EH41" s="199">
        <v>2854</v>
      </c>
      <c r="EI41" s="199">
        <v>9228</v>
      </c>
      <c r="EJ41" s="199">
        <v>2112</v>
      </c>
      <c r="EK41" s="199">
        <v>317</v>
      </c>
      <c r="EL41" s="199">
        <v>342</v>
      </c>
      <c r="EM41" s="199">
        <v>219</v>
      </c>
      <c r="EN41" s="199">
        <v>192</v>
      </c>
      <c r="EO41" s="199">
        <v>265</v>
      </c>
      <c r="EP41" s="199">
        <v>611</v>
      </c>
      <c r="EQ41" s="199">
        <v>9987</v>
      </c>
      <c r="ER41" s="199">
        <v>11340</v>
      </c>
      <c r="ES41" s="199">
        <v>320</v>
      </c>
      <c r="ET41" s="199">
        <v>2452</v>
      </c>
      <c r="EU41" s="199">
        <v>4197</v>
      </c>
      <c r="EV41" s="199">
        <v>4371</v>
      </c>
      <c r="EW41" s="199">
        <v>11020</v>
      </c>
      <c r="EX41" s="199">
        <v>11340</v>
      </c>
      <c r="EZ41" s="199"/>
    </row>
    <row r="42" spans="1:156" x14ac:dyDescent="0.25">
      <c r="A42" t="s">
        <v>278</v>
      </c>
      <c r="B42" t="s">
        <v>126</v>
      </c>
      <c r="C42" t="s">
        <v>236</v>
      </c>
      <c r="D42" t="s">
        <v>278</v>
      </c>
      <c r="E42" t="s">
        <v>337</v>
      </c>
      <c r="F42" t="s">
        <v>236</v>
      </c>
      <c r="G42" t="s">
        <v>236</v>
      </c>
      <c r="H42" s="199">
        <v>5454</v>
      </c>
      <c r="I42" s="199">
        <v>300</v>
      </c>
      <c r="J42" s="199">
        <v>819</v>
      </c>
      <c r="K42" s="199">
        <v>81</v>
      </c>
      <c r="L42" s="199">
        <v>496</v>
      </c>
      <c r="M42" s="199">
        <v>40</v>
      </c>
      <c r="N42" s="199">
        <v>2709</v>
      </c>
      <c r="O42" s="199">
        <v>180</v>
      </c>
      <c r="P42" s="199">
        <v>1912</v>
      </c>
      <c r="Q42" s="199">
        <v>39</v>
      </c>
      <c r="R42" s="199">
        <v>5245</v>
      </c>
      <c r="S42" s="199">
        <v>296</v>
      </c>
      <c r="T42" s="199">
        <v>8</v>
      </c>
      <c r="U42" s="199">
        <v>0</v>
      </c>
      <c r="V42" s="199">
        <v>4</v>
      </c>
      <c r="W42" s="199">
        <v>1</v>
      </c>
      <c r="X42" s="199">
        <v>19</v>
      </c>
      <c r="Y42" s="199">
        <v>0</v>
      </c>
      <c r="Z42" s="199">
        <v>8</v>
      </c>
      <c r="AA42" s="199">
        <v>0</v>
      </c>
      <c r="AB42" s="199">
        <v>167</v>
      </c>
      <c r="AC42" s="199">
        <v>3</v>
      </c>
      <c r="AD42" s="199">
        <v>123</v>
      </c>
      <c r="AE42" s="199">
        <v>38</v>
      </c>
      <c r="AF42" s="199">
        <v>5154</v>
      </c>
      <c r="AG42" s="199">
        <v>258</v>
      </c>
      <c r="AH42" s="199">
        <v>5410</v>
      </c>
      <c r="AI42" s="199">
        <v>291</v>
      </c>
      <c r="AJ42" s="199">
        <v>44</v>
      </c>
      <c r="AK42" s="199">
        <v>9</v>
      </c>
      <c r="AL42" s="199">
        <v>12</v>
      </c>
      <c r="AM42" s="199">
        <v>0</v>
      </c>
      <c r="AN42" s="199">
        <v>32</v>
      </c>
      <c r="AO42" s="199">
        <v>9</v>
      </c>
      <c r="AP42" s="199">
        <v>2801</v>
      </c>
      <c r="AQ42" s="199">
        <v>165</v>
      </c>
      <c r="AR42" s="199">
        <v>2653</v>
      </c>
      <c r="AS42" s="199">
        <v>135</v>
      </c>
      <c r="AT42" s="199">
        <v>720</v>
      </c>
      <c r="AU42" s="199">
        <v>24</v>
      </c>
      <c r="AV42" s="199">
        <v>4734</v>
      </c>
      <c r="AW42" s="199">
        <v>276</v>
      </c>
      <c r="AX42" s="199">
        <v>233</v>
      </c>
      <c r="AY42" s="199">
        <v>21</v>
      </c>
      <c r="AZ42" s="199">
        <v>1311</v>
      </c>
      <c r="BA42" s="199">
        <v>101</v>
      </c>
      <c r="BB42" s="199">
        <v>1330</v>
      </c>
      <c r="BC42" s="199">
        <v>60</v>
      </c>
      <c r="BD42" s="199">
        <v>846</v>
      </c>
      <c r="BE42" s="199">
        <v>26</v>
      </c>
      <c r="BF42" s="199">
        <v>350</v>
      </c>
      <c r="BG42" s="199">
        <v>31</v>
      </c>
      <c r="BH42" s="199">
        <v>2505</v>
      </c>
      <c r="BI42" s="199">
        <v>222</v>
      </c>
      <c r="BJ42" s="199">
        <v>2453</v>
      </c>
      <c r="BK42" s="199">
        <v>192</v>
      </c>
      <c r="BL42" s="199">
        <v>52</v>
      </c>
      <c r="BM42" s="199">
        <v>30</v>
      </c>
      <c r="BN42" s="199">
        <v>1899</v>
      </c>
      <c r="BO42" s="199">
        <v>124</v>
      </c>
      <c r="BP42" s="199">
        <v>702</v>
      </c>
      <c r="BQ42" s="199">
        <v>94</v>
      </c>
      <c r="BR42" s="199">
        <v>254</v>
      </c>
      <c r="BS42" s="199">
        <v>35</v>
      </c>
      <c r="BT42" s="199">
        <v>1382</v>
      </c>
      <c r="BU42" s="199">
        <v>44</v>
      </c>
      <c r="BV42" s="199">
        <v>2855</v>
      </c>
      <c r="BW42" s="199">
        <v>253</v>
      </c>
      <c r="BX42" s="199">
        <v>1217</v>
      </c>
      <c r="BY42" s="199">
        <v>3</v>
      </c>
      <c r="BZ42" s="199">
        <v>411</v>
      </c>
      <c r="CA42" s="199">
        <v>24</v>
      </c>
      <c r="CB42" s="199">
        <v>971</v>
      </c>
      <c r="CC42" s="199">
        <v>20</v>
      </c>
      <c r="CD42" s="199">
        <v>352</v>
      </c>
      <c r="CE42" s="199">
        <v>48</v>
      </c>
      <c r="CF42" s="199">
        <v>489</v>
      </c>
      <c r="CG42" s="199">
        <v>55</v>
      </c>
      <c r="CH42" s="199">
        <v>597</v>
      </c>
      <c r="CI42" s="199">
        <v>29</v>
      </c>
      <c r="CJ42" s="199">
        <v>630</v>
      </c>
      <c r="CK42" s="199">
        <v>77</v>
      </c>
      <c r="CL42" s="199">
        <v>787</v>
      </c>
      <c r="CM42" s="199">
        <v>44</v>
      </c>
      <c r="CN42" s="199">
        <v>1217</v>
      </c>
      <c r="CO42" s="199">
        <v>3</v>
      </c>
      <c r="CP42" s="199">
        <v>300</v>
      </c>
      <c r="CQ42" s="199">
        <v>5154</v>
      </c>
      <c r="CR42" s="199">
        <v>4052</v>
      </c>
      <c r="CS42" s="199">
        <v>2060</v>
      </c>
      <c r="CT42" s="199">
        <v>5173</v>
      </c>
      <c r="CU42" s="199">
        <v>120</v>
      </c>
      <c r="CV42" s="199">
        <v>33</v>
      </c>
      <c r="CW42" s="199">
        <v>72</v>
      </c>
      <c r="CX42" s="199">
        <v>19</v>
      </c>
      <c r="CY42" s="199">
        <v>17</v>
      </c>
      <c r="CZ42" s="199">
        <v>0</v>
      </c>
      <c r="DA42" s="199">
        <v>27</v>
      </c>
      <c r="DB42" s="199">
        <v>10</v>
      </c>
      <c r="DC42" s="199">
        <v>4</v>
      </c>
      <c r="DD42" s="199">
        <v>4</v>
      </c>
      <c r="DE42" s="199">
        <v>416</v>
      </c>
      <c r="DF42" s="199">
        <v>182</v>
      </c>
      <c r="DG42" s="199">
        <v>289</v>
      </c>
      <c r="DH42" s="199">
        <v>76</v>
      </c>
      <c r="DI42" s="199">
        <v>312</v>
      </c>
      <c r="DJ42" s="199">
        <v>210</v>
      </c>
      <c r="DK42" s="199">
        <v>19</v>
      </c>
      <c r="DL42" s="199">
        <v>136</v>
      </c>
      <c r="DM42" s="199">
        <v>149</v>
      </c>
      <c r="DN42" s="199">
        <v>639</v>
      </c>
      <c r="DO42" s="199">
        <v>148</v>
      </c>
      <c r="DP42" s="199">
        <v>138</v>
      </c>
      <c r="DQ42" s="199">
        <v>96</v>
      </c>
      <c r="DR42" s="199">
        <v>75</v>
      </c>
      <c r="DS42" s="199">
        <v>76</v>
      </c>
      <c r="DT42" s="199">
        <v>181</v>
      </c>
      <c r="DU42" s="199">
        <v>2433</v>
      </c>
      <c r="DV42" s="199">
        <v>1290</v>
      </c>
      <c r="DW42" s="199">
        <v>478</v>
      </c>
      <c r="DX42" s="199">
        <v>125</v>
      </c>
      <c r="DY42" s="199">
        <v>38</v>
      </c>
      <c r="DZ42" s="199">
        <v>474</v>
      </c>
      <c r="EA42" s="199">
        <v>10</v>
      </c>
      <c r="EB42" s="199">
        <v>422</v>
      </c>
      <c r="EC42" s="199">
        <v>544</v>
      </c>
      <c r="ED42" s="199">
        <v>73</v>
      </c>
      <c r="EE42" s="199">
        <v>401</v>
      </c>
      <c r="EF42" s="199">
        <v>618</v>
      </c>
      <c r="EG42" s="199">
        <v>5018</v>
      </c>
      <c r="EH42" s="199">
        <v>552</v>
      </c>
      <c r="EI42" s="199">
        <v>1996</v>
      </c>
      <c r="EJ42" s="199">
        <v>437</v>
      </c>
      <c r="EK42" s="199">
        <v>92</v>
      </c>
      <c r="EL42" s="199">
        <v>52</v>
      </c>
      <c r="EM42" s="199">
        <v>38</v>
      </c>
      <c r="EN42" s="199">
        <v>20</v>
      </c>
      <c r="EO42" s="199">
        <v>28</v>
      </c>
      <c r="EP42" s="199">
        <v>99</v>
      </c>
      <c r="EQ42" s="199">
        <v>2041</v>
      </c>
      <c r="ER42" s="199">
        <v>2433</v>
      </c>
      <c r="ES42" s="199">
        <v>74</v>
      </c>
      <c r="ET42" s="199">
        <v>630</v>
      </c>
      <c r="EU42" s="199">
        <v>836</v>
      </c>
      <c r="EV42" s="199">
        <v>893</v>
      </c>
      <c r="EW42" s="199">
        <v>2359</v>
      </c>
      <c r="EX42" s="199">
        <v>2433</v>
      </c>
      <c r="EZ42" s="199"/>
    </row>
    <row r="43" spans="1:156" x14ac:dyDescent="0.25">
      <c r="A43" t="s">
        <v>279</v>
      </c>
      <c r="B43" t="s">
        <v>126</v>
      </c>
      <c r="C43" t="s">
        <v>236</v>
      </c>
      <c r="D43" t="s">
        <v>279</v>
      </c>
      <c r="E43" t="s">
        <v>337</v>
      </c>
      <c r="F43" t="s">
        <v>236</v>
      </c>
      <c r="G43" t="s">
        <v>236</v>
      </c>
      <c r="H43" s="199">
        <v>25056</v>
      </c>
      <c r="I43" s="199">
        <v>1601</v>
      </c>
      <c r="J43" s="199">
        <v>4463</v>
      </c>
      <c r="K43" s="199">
        <v>792</v>
      </c>
      <c r="L43" s="199">
        <v>3017</v>
      </c>
      <c r="M43" s="199">
        <v>591</v>
      </c>
      <c r="N43" s="199">
        <v>11052</v>
      </c>
      <c r="O43" s="199">
        <v>520</v>
      </c>
      <c r="P43" s="199">
        <v>8885</v>
      </c>
      <c r="Q43" s="199">
        <v>238</v>
      </c>
      <c r="R43" s="199">
        <v>21003</v>
      </c>
      <c r="S43" s="199">
        <v>802</v>
      </c>
      <c r="T43" s="199">
        <v>777</v>
      </c>
      <c r="U43" s="199">
        <v>14</v>
      </c>
      <c r="V43" s="199">
        <v>43</v>
      </c>
      <c r="W43" s="199">
        <v>8</v>
      </c>
      <c r="X43" s="199">
        <v>1230</v>
      </c>
      <c r="Y43" s="199">
        <v>153</v>
      </c>
      <c r="Z43" s="199">
        <v>1177</v>
      </c>
      <c r="AA43" s="199">
        <v>560</v>
      </c>
      <c r="AB43" s="199">
        <v>823</v>
      </c>
      <c r="AC43" s="199">
        <v>63</v>
      </c>
      <c r="AD43" s="199">
        <v>1899</v>
      </c>
      <c r="AE43" s="199">
        <v>636</v>
      </c>
      <c r="AF43" s="199">
        <v>20591</v>
      </c>
      <c r="AG43" s="199">
        <v>730</v>
      </c>
      <c r="AH43" s="199">
        <v>23313</v>
      </c>
      <c r="AI43" s="199">
        <v>1104</v>
      </c>
      <c r="AJ43" s="199">
        <v>1743</v>
      </c>
      <c r="AK43" s="199">
        <v>497</v>
      </c>
      <c r="AL43" s="199">
        <v>773</v>
      </c>
      <c r="AM43" s="199">
        <v>90</v>
      </c>
      <c r="AN43" s="199">
        <v>970</v>
      </c>
      <c r="AO43" s="199">
        <v>407</v>
      </c>
      <c r="AP43" s="199">
        <v>12409</v>
      </c>
      <c r="AQ43" s="199">
        <v>760</v>
      </c>
      <c r="AR43" s="199">
        <v>12647</v>
      </c>
      <c r="AS43" s="199">
        <v>841</v>
      </c>
      <c r="AT43" s="199">
        <v>3054</v>
      </c>
      <c r="AU43" s="199">
        <v>101</v>
      </c>
      <c r="AV43" s="199">
        <v>22002</v>
      </c>
      <c r="AW43" s="199">
        <v>1500</v>
      </c>
      <c r="AX43" s="199">
        <v>1120</v>
      </c>
      <c r="AY43" s="199">
        <v>234</v>
      </c>
      <c r="AZ43" s="199">
        <v>4345</v>
      </c>
      <c r="BA43" s="199">
        <v>229</v>
      </c>
      <c r="BB43" s="199">
        <v>5892</v>
      </c>
      <c r="BC43" s="199">
        <v>376</v>
      </c>
      <c r="BD43" s="199">
        <v>4332</v>
      </c>
      <c r="BE43" s="199">
        <v>110</v>
      </c>
      <c r="BF43" s="199">
        <v>2205</v>
      </c>
      <c r="BG43" s="199">
        <v>271</v>
      </c>
      <c r="BH43" s="199">
        <v>11760</v>
      </c>
      <c r="BI43" s="199">
        <v>910</v>
      </c>
      <c r="BJ43" s="199">
        <v>11402</v>
      </c>
      <c r="BK43" s="199">
        <v>840</v>
      </c>
      <c r="BL43" s="199">
        <v>358</v>
      </c>
      <c r="BM43" s="199">
        <v>70</v>
      </c>
      <c r="BN43" s="199">
        <v>8529</v>
      </c>
      <c r="BO43" s="199">
        <v>424</v>
      </c>
      <c r="BP43" s="199">
        <v>3740</v>
      </c>
      <c r="BQ43" s="199">
        <v>572</v>
      </c>
      <c r="BR43" s="199">
        <v>1696</v>
      </c>
      <c r="BS43" s="199">
        <v>185</v>
      </c>
      <c r="BT43" s="199">
        <v>7031</v>
      </c>
      <c r="BU43" s="199">
        <v>412</v>
      </c>
      <c r="BV43" s="199">
        <v>13965</v>
      </c>
      <c r="BW43" s="199">
        <v>1181</v>
      </c>
      <c r="BX43" s="199">
        <v>4060</v>
      </c>
      <c r="BY43" s="199">
        <v>8</v>
      </c>
      <c r="BZ43" s="199">
        <v>2080</v>
      </c>
      <c r="CA43" s="199">
        <v>95</v>
      </c>
      <c r="CB43" s="199">
        <v>4951</v>
      </c>
      <c r="CC43" s="199">
        <v>317</v>
      </c>
      <c r="CD43" s="199">
        <v>2336</v>
      </c>
      <c r="CE43" s="199">
        <v>240</v>
      </c>
      <c r="CF43" s="199">
        <v>2668</v>
      </c>
      <c r="CG43" s="199">
        <v>327</v>
      </c>
      <c r="CH43" s="199">
        <v>2913</v>
      </c>
      <c r="CI43" s="199">
        <v>263</v>
      </c>
      <c r="CJ43" s="199">
        <v>2850</v>
      </c>
      <c r="CK43" s="199">
        <v>130</v>
      </c>
      <c r="CL43" s="199">
        <v>3198</v>
      </c>
      <c r="CM43" s="199">
        <v>221</v>
      </c>
      <c r="CN43" s="199">
        <v>4060</v>
      </c>
      <c r="CO43" s="199">
        <v>8</v>
      </c>
      <c r="CP43" s="199">
        <v>1601</v>
      </c>
      <c r="CQ43" s="199">
        <v>23455</v>
      </c>
      <c r="CR43" s="199">
        <v>18152</v>
      </c>
      <c r="CS43" s="199">
        <v>9075</v>
      </c>
      <c r="CT43" s="199">
        <v>20976</v>
      </c>
      <c r="CU43" s="199">
        <v>2593</v>
      </c>
      <c r="CV43" s="199">
        <v>1271</v>
      </c>
      <c r="CW43" s="199">
        <v>1191</v>
      </c>
      <c r="CX43" s="199">
        <v>683</v>
      </c>
      <c r="CY43" s="199">
        <v>250</v>
      </c>
      <c r="CZ43" s="199">
        <v>12</v>
      </c>
      <c r="DA43" s="199">
        <v>793</v>
      </c>
      <c r="DB43" s="199">
        <v>463</v>
      </c>
      <c r="DC43" s="199">
        <v>359</v>
      </c>
      <c r="DD43" s="199">
        <v>113</v>
      </c>
      <c r="DE43" s="199">
        <v>936</v>
      </c>
      <c r="DF43" s="199">
        <v>882</v>
      </c>
      <c r="DG43" s="199">
        <v>1550</v>
      </c>
      <c r="DH43" s="199">
        <v>337</v>
      </c>
      <c r="DI43" s="199">
        <v>1518</v>
      </c>
      <c r="DJ43" s="199">
        <v>520</v>
      </c>
      <c r="DK43" s="199">
        <v>84</v>
      </c>
      <c r="DL43" s="199">
        <v>1268</v>
      </c>
      <c r="DM43" s="199">
        <v>692</v>
      </c>
      <c r="DN43" s="199">
        <v>3182</v>
      </c>
      <c r="DO43" s="199">
        <v>850</v>
      </c>
      <c r="DP43" s="199">
        <v>499</v>
      </c>
      <c r="DQ43" s="199">
        <v>429</v>
      </c>
      <c r="DR43" s="199">
        <v>437</v>
      </c>
      <c r="DS43" s="199">
        <v>461</v>
      </c>
      <c r="DT43" s="199">
        <v>788</v>
      </c>
      <c r="DU43" s="199">
        <v>9924</v>
      </c>
      <c r="DV43" s="199">
        <v>4923</v>
      </c>
      <c r="DW43" s="199">
        <v>2022</v>
      </c>
      <c r="DX43" s="199">
        <v>737</v>
      </c>
      <c r="DY43" s="199">
        <v>381</v>
      </c>
      <c r="DZ43" s="199">
        <v>1790</v>
      </c>
      <c r="EA43" s="199">
        <v>105</v>
      </c>
      <c r="EB43" s="199">
        <v>1400</v>
      </c>
      <c r="EC43" s="199">
        <v>2474</v>
      </c>
      <c r="ED43" s="199">
        <v>475</v>
      </c>
      <c r="EE43" s="199">
        <v>1642</v>
      </c>
      <c r="EF43" s="199">
        <v>3094</v>
      </c>
      <c r="EG43" s="199">
        <v>22274</v>
      </c>
      <c r="EH43" s="199">
        <v>2840</v>
      </c>
      <c r="EI43" s="199">
        <v>6954</v>
      </c>
      <c r="EJ43" s="199">
        <v>2970</v>
      </c>
      <c r="EK43" s="199">
        <v>613</v>
      </c>
      <c r="EL43" s="199">
        <v>410</v>
      </c>
      <c r="EM43" s="199">
        <v>196</v>
      </c>
      <c r="EN43" s="199">
        <v>243</v>
      </c>
      <c r="EO43" s="199">
        <v>418</v>
      </c>
      <c r="EP43" s="199">
        <v>873</v>
      </c>
      <c r="EQ43" s="199">
        <v>8774</v>
      </c>
      <c r="ER43" s="199">
        <v>9924</v>
      </c>
      <c r="ES43" s="199">
        <v>724</v>
      </c>
      <c r="ET43" s="199">
        <v>3105</v>
      </c>
      <c r="EU43" s="199">
        <v>3602</v>
      </c>
      <c r="EV43" s="199">
        <v>2493</v>
      </c>
      <c r="EW43" s="199">
        <v>9200</v>
      </c>
      <c r="EX43" s="199">
        <v>9924</v>
      </c>
      <c r="EZ43" s="199"/>
    </row>
    <row r="44" spans="1:156" x14ac:dyDescent="0.25">
      <c r="A44" t="s">
        <v>280</v>
      </c>
      <c r="B44" t="s">
        <v>126</v>
      </c>
      <c r="C44" t="s">
        <v>236</v>
      </c>
      <c r="D44" t="s">
        <v>280</v>
      </c>
      <c r="E44" t="s">
        <v>332</v>
      </c>
      <c r="F44" t="s">
        <v>236</v>
      </c>
      <c r="G44" t="s">
        <v>236</v>
      </c>
      <c r="H44" s="199">
        <v>36362</v>
      </c>
      <c r="I44" s="199">
        <v>1858</v>
      </c>
      <c r="J44" s="199">
        <v>4274</v>
      </c>
      <c r="K44" s="199">
        <v>351</v>
      </c>
      <c r="L44" s="199">
        <v>2587</v>
      </c>
      <c r="M44" s="199">
        <v>244</v>
      </c>
      <c r="N44" s="199">
        <v>16025</v>
      </c>
      <c r="O44" s="199">
        <v>923</v>
      </c>
      <c r="P44" s="199">
        <v>16016</v>
      </c>
      <c r="Q44" s="199">
        <v>563</v>
      </c>
      <c r="R44" s="199">
        <v>33510</v>
      </c>
      <c r="S44" s="199">
        <v>1353</v>
      </c>
      <c r="T44" s="199">
        <v>208</v>
      </c>
      <c r="U44" s="199">
        <v>0</v>
      </c>
      <c r="V44" s="199">
        <v>88</v>
      </c>
      <c r="W44" s="199">
        <v>0</v>
      </c>
      <c r="X44" s="199">
        <v>251</v>
      </c>
      <c r="Y44" s="199">
        <v>0</v>
      </c>
      <c r="Z44" s="199">
        <v>907</v>
      </c>
      <c r="AA44" s="199">
        <v>244</v>
      </c>
      <c r="AB44" s="199">
        <v>1376</v>
      </c>
      <c r="AC44" s="199">
        <v>261</v>
      </c>
      <c r="AD44" s="199">
        <v>2535</v>
      </c>
      <c r="AE44" s="199">
        <v>612</v>
      </c>
      <c r="AF44" s="199">
        <v>32517</v>
      </c>
      <c r="AG44" s="199">
        <v>1194</v>
      </c>
      <c r="AH44" s="199">
        <v>34981</v>
      </c>
      <c r="AI44" s="199">
        <v>1374</v>
      </c>
      <c r="AJ44" s="199">
        <v>1381</v>
      </c>
      <c r="AK44" s="199">
        <v>484</v>
      </c>
      <c r="AL44" s="199">
        <v>724</v>
      </c>
      <c r="AM44" s="199">
        <v>127</v>
      </c>
      <c r="AN44" s="199">
        <v>657</v>
      </c>
      <c r="AO44" s="199">
        <v>357</v>
      </c>
      <c r="AP44" s="199">
        <v>18279</v>
      </c>
      <c r="AQ44" s="199">
        <v>1086</v>
      </c>
      <c r="AR44" s="199">
        <v>18083</v>
      </c>
      <c r="AS44" s="199">
        <v>772</v>
      </c>
      <c r="AT44" s="199">
        <v>5048</v>
      </c>
      <c r="AU44" s="199">
        <v>176</v>
      </c>
      <c r="AV44" s="199">
        <v>31314</v>
      </c>
      <c r="AW44" s="199">
        <v>1682</v>
      </c>
      <c r="AX44" s="199">
        <v>1594</v>
      </c>
      <c r="AY44" s="199">
        <v>189</v>
      </c>
      <c r="AZ44" s="199">
        <v>8533</v>
      </c>
      <c r="BA44" s="199">
        <v>751</v>
      </c>
      <c r="BB44" s="199">
        <v>10022</v>
      </c>
      <c r="BC44" s="199">
        <v>462</v>
      </c>
      <c r="BD44" s="199">
        <v>4752</v>
      </c>
      <c r="BE44" s="199">
        <v>44</v>
      </c>
      <c r="BF44" s="199">
        <v>3169</v>
      </c>
      <c r="BG44" s="199">
        <v>302</v>
      </c>
      <c r="BH44" s="199">
        <v>17713</v>
      </c>
      <c r="BI44" s="199">
        <v>1296</v>
      </c>
      <c r="BJ44" s="199">
        <v>17291</v>
      </c>
      <c r="BK44" s="199">
        <v>1173</v>
      </c>
      <c r="BL44" s="199">
        <v>422</v>
      </c>
      <c r="BM44" s="199">
        <v>123</v>
      </c>
      <c r="BN44" s="199">
        <v>13233</v>
      </c>
      <c r="BO44" s="199">
        <v>896</v>
      </c>
      <c r="BP44" s="199">
        <v>4681</v>
      </c>
      <c r="BQ44" s="199">
        <v>406</v>
      </c>
      <c r="BR44" s="199">
        <v>2968</v>
      </c>
      <c r="BS44" s="199">
        <v>296</v>
      </c>
      <c r="BT44" s="199">
        <v>8643</v>
      </c>
      <c r="BU44" s="199">
        <v>242</v>
      </c>
      <c r="BV44" s="199">
        <v>20882</v>
      </c>
      <c r="BW44" s="199">
        <v>1598</v>
      </c>
      <c r="BX44" s="199">
        <v>6837</v>
      </c>
      <c r="BY44" s="199">
        <v>18</v>
      </c>
      <c r="BZ44" s="199">
        <v>2415</v>
      </c>
      <c r="CA44" s="199">
        <v>36</v>
      </c>
      <c r="CB44" s="199">
        <v>6228</v>
      </c>
      <c r="CC44" s="199">
        <v>206</v>
      </c>
      <c r="CD44" s="199">
        <v>2818</v>
      </c>
      <c r="CE44" s="199">
        <v>170</v>
      </c>
      <c r="CF44" s="199">
        <v>3856</v>
      </c>
      <c r="CG44" s="199">
        <v>409</v>
      </c>
      <c r="CH44" s="199">
        <v>4578</v>
      </c>
      <c r="CI44" s="199">
        <v>586</v>
      </c>
      <c r="CJ44" s="199">
        <v>4498</v>
      </c>
      <c r="CK44" s="199">
        <v>217</v>
      </c>
      <c r="CL44" s="199">
        <v>5132</v>
      </c>
      <c r="CM44" s="199">
        <v>216</v>
      </c>
      <c r="CN44" s="199">
        <v>6837</v>
      </c>
      <c r="CO44" s="199">
        <v>18</v>
      </c>
      <c r="CP44" s="199">
        <v>1858</v>
      </c>
      <c r="CQ44" s="199">
        <v>34504</v>
      </c>
      <c r="CR44" s="199">
        <v>27391</v>
      </c>
      <c r="CS44" s="199">
        <v>13675</v>
      </c>
      <c r="CT44" s="199">
        <v>32910</v>
      </c>
      <c r="CU44" s="199">
        <v>1828</v>
      </c>
      <c r="CV44" s="199">
        <v>718</v>
      </c>
      <c r="CW44" s="199">
        <v>1579</v>
      </c>
      <c r="CX44" s="199">
        <v>673</v>
      </c>
      <c r="CY44" s="199">
        <v>165</v>
      </c>
      <c r="CZ44" s="199">
        <v>13</v>
      </c>
      <c r="DA44" s="199">
        <v>54</v>
      </c>
      <c r="DB44" s="199">
        <v>28</v>
      </c>
      <c r="DC44" s="199">
        <v>30</v>
      </c>
      <c r="DD44" s="199">
        <v>4</v>
      </c>
      <c r="DE44" s="199">
        <v>530</v>
      </c>
      <c r="DF44" s="199">
        <v>1684</v>
      </c>
      <c r="DG44" s="199">
        <v>4678</v>
      </c>
      <c r="DH44" s="199">
        <v>330</v>
      </c>
      <c r="DI44" s="199">
        <v>2186</v>
      </c>
      <c r="DJ44" s="199">
        <v>1222</v>
      </c>
      <c r="DK44" s="199">
        <v>235</v>
      </c>
      <c r="DL44" s="199">
        <v>855</v>
      </c>
      <c r="DM44" s="199">
        <v>1308</v>
      </c>
      <c r="DN44" s="199">
        <v>3835</v>
      </c>
      <c r="DO44" s="199">
        <v>1012</v>
      </c>
      <c r="DP44" s="199">
        <v>735</v>
      </c>
      <c r="DQ44" s="199">
        <v>534</v>
      </c>
      <c r="DR44" s="199">
        <v>469</v>
      </c>
      <c r="DS44" s="199">
        <v>228</v>
      </c>
      <c r="DT44" s="199">
        <v>925</v>
      </c>
      <c r="DU44" s="199">
        <v>14825</v>
      </c>
      <c r="DV44" s="199">
        <v>7761</v>
      </c>
      <c r="DW44" s="199">
        <v>2655</v>
      </c>
      <c r="DX44" s="199">
        <v>1004</v>
      </c>
      <c r="DY44" s="199">
        <v>384</v>
      </c>
      <c r="DZ44" s="199">
        <v>2747</v>
      </c>
      <c r="EA44" s="199">
        <v>159</v>
      </c>
      <c r="EB44" s="199">
        <v>2148</v>
      </c>
      <c r="EC44" s="199">
        <v>3313</v>
      </c>
      <c r="ED44" s="199">
        <v>396</v>
      </c>
      <c r="EE44" s="199">
        <v>2386</v>
      </c>
      <c r="EF44" s="199">
        <v>3817</v>
      </c>
      <c r="EG44" s="199">
        <v>32752</v>
      </c>
      <c r="EH44" s="199">
        <v>3710</v>
      </c>
      <c r="EI44" s="199">
        <v>11391</v>
      </c>
      <c r="EJ44" s="199">
        <v>3434</v>
      </c>
      <c r="EK44" s="199">
        <v>563</v>
      </c>
      <c r="EL44" s="199">
        <v>606</v>
      </c>
      <c r="EM44" s="199">
        <v>532</v>
      </c>
      <c r="EN44" s="199">
        <v>308</v>
      </c>
      <c r="EO44" s="199">
        <v>213</v>
      </c>
      <c r="EP44" s="199">
        <v>1014</v>
      </c>
      <c r="EQ44" s="199">
        <v>12715</v>
      </c>
      <c r="ER44" s="199">
        <v>14825</v>
      </c>
      <c r="ES44" s="199">
        <v>591</v>
      </c>
      <c r="ET44" s="199">
        <v>4259</v>
      </c>
      <c r="EU44" s="199">
        <v>5963</v>
      </c>
      <c r="EV44" s="199">
        <v>4012</v>
      </c>
      <c r="EW44" s="199">
        <v>14234</v>
      </c>
      <c r="EX44" s="199">
        <v>14825</v>
      </c>
      <c r="EZ44" s="199"/>
    </row>
    <row r="45" spans="1:156" x14ac:dyDescent="0.25">
      <c r="A45" t="s">
        <v>281</v>
      </c>
      <c r="B45" t="s">
        <v>126</v>
      </c>
      <c r="C45" t="s">
        <v>236</v>
      </c>
      <c r="D45" t="s">
        <v>281</v>
      </c>
      <c r="E45" t="s">
        <v>328</v>
      </c>
      <c r="F45" t="s">
        <v>236</v>
      </c>
      <c r="G45" t="s">
        <v>236</v>
      </c>
      <c r="H45" s="199">
        <v>5355</v>
      </c>
      <c r="I45" s="199">
        <v>733</v>
      </c>
      <c r="J45" s="199">
        <v>1706</v>
      </c>
      <c r="K45" s="199">
        <v>266</v>
      </c>
      <c r="L45" s="199">
        <v>1083</v>
      </c>
      <c r="M45" s="199">
        <v>167</v>
      </c>
      <c r="N45" s="199">
        <v>2262</v>
      </c>
      <c r="O45" s="199">
        <v>361</v>
      </c>
      <c r="P45" s="199">
        <v>1299</v>
      </c>
      <c r="Q45" s="199">
        <v>100</v>
      </c>
      <c r="R45" s="199">
        <v>2436</v>
      </c>
      <c r="S45" s="199">
        <v>177</v>
      </c>
      <c r="T45" s="199">
        <v>23</v>
      </c>
      <c r="U45" s="199">
        <v>11</v>
      </c>
      <c r="V45" s="199">
        <v>1967</v>
      </c>
      <c r="W45" s="199">
        <v>416</v>
      </c>
      <c r="X45" s="199">
        <v>24</v>
      </c>
      <c r="Y45" s="199">
        <v>0</v>
      </c>
      <c r="Z45" s="199">
        <v>8</v>
      </c>
      <c r="AA45" s="199">
        <v>0</v>
      </c>
      <c r="AB45" s="199">
        <v>888</v>
      </c>
      <c r="AC45" s="199">
        <v>129</v>
      </c>
      <c r="AD45" s="199">
        <v>258</v>
      </c>
      <c r="AE45" s="199">
        <v>32</v>
      </c>
      <c r="AF45" s="199">
        <v>2377</v>
      </c>
      <c r="AG45" s="199">
        <v>159</v>
      </c>
      <c r="AH45" s="199">
        <v>5299</v>
      </c>
      <c r="AI45" s="199">
        <v>722</v>
      </c>
      <c r="AJ45" s="199">
        <v>56</v>
      </c>
      <c r="AK45" s="199">
        <v>11</v>
      </c>
      <c r="AL45" s="199">
        <v>37</v>
      </c>
      <c r="AM45" s="199">
        <v>0</v>
      </c>
      <c r="AN45" s="199">
        <v>19</v>
      </c>
      <c r="AO45" s="199">
        <v>11</v>
      </c>
      <c r="AP45" s="199">
        <v>2754</v>
      </c>
      <c r="AQ45" s="199">
        <v>398</v>
      </c>
      <c r="AR45" s="199">
        <v>2601</v>
      </c>
      <c r="AS45" s="199">
        <v>335</v>
      </c>
      <c r="AT45" s="199">
        <v>902</v>
      </c>
      <c r="AU45" s="199">
        <v>79</v>
      </c>
      <c r="AV45" s="199">
        <v>4453</v>
      </c>
      <c r="AW45" s="199">
        <v>654</v>
      </c>
      <c r="AX45" s="199">
        <v>410</v>
      </c>
      <c r="AY45" s="199">
        <v>94</v>
      </c>
      <c r="AZ45" s="199">
        <v>1105</v>
      </c>
      <c r="BA45" s="199">
        <v>148</v>
      </c>
      <c r="BB45" s="199">
        <v>1205</v>
      </c>
      <c r="BC45" s="199">
        <v>128</v>
      </c>
      <c r="BD45" s="199">
        <v>432</v>
      </c>
      <c r="BE45" s="199">
        <v>17</v>
      </c>
      <c r="BF45" s="199">
        <v>718</v>
      </c>
      <c r="BG45" s="199">
        <v>155</v>
      </c>
      <c r="BH45" s="199">
        <v>1979</v>
      </c>
      <c r="BI45" s="199">
        <v>328</v>
      </c>
      <c r="BJ45" s="199">
        <v>1784</v>
      </c>
      <c r="BK45" s="199">
        <v>279</v>
      </c>
      <c r="BL45" s="199">
        <v>195</v>
      </c>
      <c r="BM45" s="199">
        <v>49</v>
      </c>
      <c r="BN45" s="199">
        <v>1245</v>
      </c>
      <c r="BO45" s="199">
        <v>172</v>
      </c>
      <c r="BP45" s="199">
        <v>815</v>
      </c>
      <c r="BQ45" s="199">
        <v>174</v>
      </c>
      <c r="BR45" s="199">
        <v>637</v>
      </c>
      <c r="BS45" s="199">
        <v>137</v>
      </c>
      <c r="BT45" s="199">
        <v>1763</v>
      </c>
      <c r="BU45" s="199">
        <v>242</v>
      </c>
      <c r="BV45" s="199">
        <v>2697</v>
      </c>
      <c r="BW45" s="199">
        <v>483</v>
      </c>
      <c r="BX45" s="199">
        <v>895</v>
      </c>
      <c r="BY45" s="199">
        <v>8</v>
      </c>
      <c r="BZ45" s="199">
        <v>525</v>
      </c>
      <c r="CA45" s="199">
        <v>63</v>
      </c>
      <c r="CB45" s="199">
        <v>1238</v>
      </c>
      <c r="CC45" s="199">
        <v>179</v>
      </c>
      <c r="CD45" s="199">
        <v>440</v>
      </c>
      <c r="CE45" s="199">
        <v>104</v>
      </c>
      <c r="CF45" s="199">
        <v>487</v>
      </c>
      <c r="CG45" s="199">
        <v>117</v>
      </c>
      <c r="CH45" s="199">
        <v>564</v>
      </c>
      <c r="CI45" s="199">
        <v>106</v>
      </c>
      <c r="CJ45" s="199">
        <v>523</v>
      </c>
      <c r="CK45" s="199">
        <v>80</v>
      </c>
      <c r="CL45" s="199">
        <v>683</v>
      </c>
      <c r="CM45" s="199">
        <v>76</v>
      </c>
      <c r="CN45" s="199">
        <v>895</v>
      </c>
      <c r="CO45" s="199">
        <v>8</v>
      </c>
      <c r="CP45" s="199">
        <v>733</v>
      </c>
      <c r="CQ45" s="199">
        <v>4622</v>
      </c>
      <c r="CR45" s="199">
        <v>2233</v>
      </c>
      <c r="CS45" s="199">
        <v>3074</v>
      </c>
      <c r="CT45" s="199">
        <v>4458</v>
      </c>
      <c r="CU45" s="199">
        <v>491</v>
      </c>
      <c r="CV45" s="199">
        <v>44</v>
      </c>
      <c r="CW45" s="199">
        <v>35</v>
      </c>
      <c r="CX45" s="199">
        <v>4</v>
      </c>
      <c r="CY45" s="199">
        <v>126</v>
      </c>
      <c r="CZ45" s="199">
        <v>25</v>
      </c>
      <c r="DA45" s="199">
        <v>15</v>
      </c>
      <c r="DB45" s="199">
        <v>10</v>
      </c>
      <c r="DC45" s="199">
        <v>315</v>
      </c>
      <c r="DD45" s="199">
        <v>5</v>
      </c>
      <c r="DE45" s="199">
        <v>177</v>
      </c>
      <c r="DF45" s="199">
        <v>179</v>
      </c>
      <c r="DG45" s="199">
        <v>111</v>
      </c>
      <c r="DH45" s="199">
        <v>47</v>
      </c>
      <c r="DI45" s="199">
        <v>151</v>
      </c>
      <c r="DJ45" s="199">
        <v>101</v>
      </c>
      <c r="DK45" s="199">
        <v>13</v>
      </c>
      <c r="DL45" s="199">
        <v>68</v>
      </c>
      <c r="DM45" s="199">
        <v>52</v>
      </c>
      <c r="DN45" s="199">
        <v>547</v>
      </c>
      <c r="DO45" s="199">
        <v>355</v>
      </c>
      <c r="DP45" s="199">
        <v>65</v>
      </c>
      <c r="DQ45" s="199">
        <v>164</v>
      </c>
      <c r="DR45" s="199">
        <v>150</v>
      </c>
      <c r="DS45" s="199">
        <v>171</v>
      </c>
      <c r="DT45" s="199">
        <v>418</v>
      </c>
      <c r="DU45" s="199">
        <v>1879</v>
      </c>
      <c r="DV45" s="199">
        <v>715</v>
      </c>
      <c r="DW45" s="199">
        <v>221</v>
      </c>
      <c r="DX45" s="199">
        <v>187</v>
      </c>
      <c r="DY45" s="199">
        <v>116</v>
      </c>
      <c r="DZ45" s="199">
        <v>443</v>
      </c>
      <c r="EA45" s="199">
        <v>46</v>
      </c>
      <c r="EB45" s="199">
        <v>322</v>
      </c>
      <c r="EC45" s="199">
        <v>534</v>
      </c>
      <c r="ED45" s="199">
        <v>164</v>
      </c>
      <c r="EE45" s="199">
        <v>256</v>
      </c>
      <c r="EF45" s="199">
        <v>653</v>
      </c>
      <c r="EG45" s="199">
        <v>4832</v>
      </c>
      <c r="EH45" s="199">
        <v>468</v>
      </c>
      <c r="EI45" s="199">
        <v>1331</v>
      </c>
      <c r="EJ45" s="199">
        <v>548</v>
      </c>
      <c r="EK45" s="199">
        <v>117</v>
      </c>
      <c r="EL45" s="199">
        <v>60</v>
      </c>
      <c r="EM45" s="199">
        <v>65</v>
      </c>
      <c r="EN45" s="199">
        <v>52</v>
      </c>
      <c r="EO45" s="199">
        <v>35</v>
      </c>
      <c r="EP45" s="199">
        <v>158</v>
      </c>
      <c r="EQ45" s="199">
        <v>1537</v>
      </c>
      <c r="ER45" s="199">
        <v>1879</v>
      </c>
      <c r="ES45" s="199">
        <v>154</v>
      </c>
      <c r="ET45" s="199">
        <v>603</v>
      </c>
      <c r="EU45" s="199">
        <v>570</v>
      </c>
      <c r="EV45" s="199">
        <v>552</v>
      </c>
      <c r="EW45" s="199">
        <v>1725</v>
      </c>
      <c r="EX45" s="199">
        <v>1879</v>
      </c>
      <c r="EZ45" s="199"/>
    </row>
    <row r="46" spans="1:156" x14ac:dyDescent="0.25">
      <c r="A46" t="s">
        <v>282</v>
      </c>
      <c r="B46" t="s">
        <v>126</v>
      </c>
      <c r="C46" t="s">
        <v>236</v>
      </c>
      <c r="D46" t="s">
        <v>282</v>
      </c>
      <c r="E46" t="s">
        <v>330</v>
      </c>
      <c r="F46" t="s">
        <v>236</v>
      </c>
      <c r="G46" t="s">
        <v>236</v>
      </c>
      <c r="H46" s="199">
        <v>8917</v>
      </c>
      <c r="I46" s="199">
        <v>365</v>
      </c>
      <c r="J46" s="199">
        <v>1177</v>
      </c>
      <c r="K46" s="199">
        <v>94</v>
      </c>
      <c r="L46" s="199">
        <v>655</v>
      </c>
      <c r="M46" s="199">
        <v>78</v>
      </c>
      <c r="N46" s="199">
        <v>4045</v>
      </c>
      <c r="O46" s="199">
        <v>160</v>
      </c>
      <c r="P46" s="199">
        <v>3614</v>
      </c>
      <c r="Q46" s="199">
        <v>102</v>
      </c>
      <c r="R46" s="199">
        <v>8401</v>
      </c>
      <c r="S46" s="199">
        <v>297</v>
      </c>
      <c r="T46" s="199">
        <v>24</v>
      </c>
      <c r="U46" s="199">
        <v>9</v>
      </c>
      <c r="V46" s="199">
        <v>37</v>
      </c>
      <c r="W46" s="199">
        <v>3</v>
      </c>
      <c r="X46" s="199">
        <v>22</v>
      </c>
      <c r="Y46" s="199">
        <v>0</v>
      </c>
      <c r="Z46" s="199">
        <v>142</v>
      </c>
      <c r="AA46" s="199">
        <v>32</v>
      </c>
      <c r="AB46" s="199">
        <v>291</v>
      </c>
      <c r="AC46" s="199">
        <v>24</v>
      </c>
      <c r="AD46" s="199">
        <v>436</v>
      </c>
      <c r="AE46" s="199">
        <v>57</v>
      </c>
      <c r="AF46" s="199">
        <v>8213</v>
      </c>
      <c r="AG46" s="199">
        <v>296</v>
      </c>
      <c r="AH46" s="199">
        <v>8780</v>
      </c>
      <c r="AI46" s="199">
        <v>346</v>
      </c>
      <c r="AJ46" s="199">
        <v>137</v>
      </c>
      <c r="AK46" s="199">
        <v>19</v>
      </c>
      <c r="AL46" s="199">
        <v>101</v>
      </c>
      <c r="AM46" s="199">
        <v>2</v>
      </c>
      <c r="AN46" s="199">
        <v>36</v>
      </c>
      <c r="AO46" s="199">
        <v>17</v>
      </c>
      <c r="AP46" s="199">
        <v>4567</v>
      </c>
      <c r="AQ46" s="199">
        <v>240</v>
      </c>
      <c r="AR46" s="199">
        <v>4350</v>
      </c>
      <c r="AS46" s="199">
        <v>125</v>
      </c>
      <c r="AT46" s="199">
        <v>1109</v>
      </c>
      <c r="AU46" s="199">
        <v>27</v>
      </c>
      <c r="AV46" s="199">
        <v>7808</v>
      </c>
      <c r="AW46" s="199">
        <v>338</v>
      </c>
      <c r="AX46" s="199">
        <v>445</v>
      </c>
      <c r="AY46" s="199">
        <v>38</v>
      </c>
      <c r="AZ46" s="199">
        <v>2365</v>
      </c>
      <c r="BA46" s="199">
        <v>162</v>
      </c>
      <c r="BB46" s="199">
        <v>2183</v>
      </c>
      <c r="BC46" s="199">
        <v>45</v>
      </c>
      <c r="BD46" s="199">
        <v>1139</v>
      </c>
      <c r="BE46" s="199">
        <v>33</v>
      </c>
      <c r="BF46" s="199">
        <v>842</v>
      </c>
      <c r="BG46" s="199">
        <v>84</v>
      </c>
      <c r="BH46" s="199">
        <v>3939</v>
      </c>
      <c r="BI46" s="199">
        <v>237</v>
      </c>
      <c r="BJ46" s="199">
        <v>3844</v>
      </c>
      <c r="BK46" s="199">
        <v>220</v>
      </c>
      <c r="BL46" s="199">
        <v>95</v>
      </c>
      <c r="BM46" s="199">
        <v>17</v>
      </c>
      <c r="BN46" s="199">
        <v>3031</v>
      </c>
      <c r="BO46" s="199">
        <v>122</v>
      </c>
      <c r="BP46" s="199">
        <v>1091</v>
      </c>
      <c r="BQ46" s="199">
        <v>146</v>
      </c>
      <c r="BR46" s="199">
        <v>659</v>
      </c>
      <c r="BS46" s="199">
        <v>53</v>
      </c>
      <c r="BT46" s="199">
        <v>2203</v>
      </c>
      <c r="BU46" s="199">
        <v>42</v>
      </c>
      <c r="BV46" s="199">
        <v>4781</v>
      </c>
      <c r="BW46" s="199">
        <v>321</v>
      </c>
      <c r="BX46" s="199">
        <v>1933</v>
      </c>
      <c r="BY46" s="199">
        <v>2</v>
      </c>
      <c r="BZ46" s="199">
        <v>679</v>
      </c>
      <c r="CA46" s="199">
        <v>9</v>
      </c>
      <c r="CB46" s="199">
        <v>1524</v>
      </c>
      <c r="CC46" s="199">
        <v>33</v>
      </c>
      <c r="CD46" s="199">
        <v>582</v>
      </c>
      <c r="CE46" s="199">
        <v>45</v>
      </c>
      <c r="CF46" s="199">
        <v>854</v>
      </c>
      <c r="CG46" s="199">
        <v>90</v>
      </c>
      <c r="CH46" s="199">
        <v>1050</v>
      </c>
      <c r="CI46" s="199">
        <v>96</v>
      </c>
      <c r="CJ46" s="199">
        <v>990</v>
      </c>
      <c r="CK46" s="199">
        <v>53</v>
      </c>
      <c r="CL46" s="199">
        <v>1305</v>
      </c>
      <c r="CM46" s="199">
        <v>37</v>
      </c>
      <c r="CN46" s="199">
        <v>1933</v>
      </c>
      <c r="CO46" s="199">
        <v>2</v>
      </c>
      <c r="CP46" s="199">
        <v>365</v>
      </c>
      <c r="CQ46" s="199">
        <v>8552</v>
      </c>
      <c r="CR46" s="199">
        <v>6682</v>
      </c>
      <c r="CS46" s="199">
        <v>3361</v>
      </c>
      <c r="CT46" s="199">
        <v>8153</v>
      </c>
      <c r="CU46" s="199">
        <v>342</v>
      </c>
      <c r="CV46" s="199">
        <v>100</v>
      </c>
      <c r="CW46" s="199">
        <v>238</v>
      </c>
      <c r="CX46" s="199">
        <v>79</v>
      </c>
      <c r="CY46" s="199">
        <v>73</v>
      </c>
      <c r="CZ46" s="199">
        <v>11</v>
      </c>
      <c r="DA46" s="199">
        <v>15</v>
      </c>
      <c r="DB46" s="199">
        <v>9</v>
      </c>
      <c r="DC46" s="199">
        <v>16</v>
      </c>
      <c r="DD46" s="199">
        <v>1</v>
      </c>
      <c r="DE46" s="199">
        <v>610</v>
      </c>
      <c r="DF46" s="199">
        <v>436</v>
      </c>
      <c r="DG46" s="199">
        <v>635</v>
      </c>
      <c r="DH46" s="199">
        <v>376</v>
      </c>
      <c r="DI46" s="199">
        <v>467</v>
      </c>
      <c r="DJ46" s="199">
        <v>171</v>
      </c>
      <c r="DK46" s="199">
        <v>50</v>
      </c>
      <c r="DL46" s="199">
        <v>150</v>
      </c>
      <c r="DM46" s="199">
        <v>121</v>
      </c>
      <c r="DN46" s="199">
        <v>891</v>
      </c>
      <c r="DO46" s="199">
        <v>153</v>
      </c>
      <c r="DP46" s="199">
        <v>149</v>
      </c>
      <c r="DQ46" s="199">
        <v>137</v>
      </c>
      <c r="DR46" s="199">
        <v>168</v>
      </c>
      <c r="DS46" s="199">
        <v>59</v>
      </c>
      <c r="DT46" s="199">
        <v>170</v>
      </c>
      <c r="DU46" s="199">
        <v>3746</v>
      </c>
      <c r="DV46" s="199">
        <v>1975</v>
      </c>
      <c r="DW46" s="199">
        <v>641</v>
      </c>
      <c r="DX46" s="199">
        <v>154</v>
      </c>
      <c r="DY46" s="199">
        <v>48</v>
      </c>
      <c r="DZ46" s="199">
        <v>816</v>
      </c>
      <c r="EA46" s="199">
        <v>75</v>
      </c>
      <c r="EB46" s="199">
        <v>675</v>
      </c>
      <c r="EC46" s="199">
        <v>801</v>
      </c>
      <c r="ED46" s="199">
        <v>108</v>
      </c>
      <c r="EE46" s="199">
        <v>607</v>
      </c>
      <c r="EF46" s="199">
        <v>918</v>
      </c>
      <c r="EG46" s="199">
        <v>8183</v>
      </c>
      <c r="EH46" s="199">
        <v>756</v>
      </c>
      <c r="EI46" s="199">
        <v>3196</v>
      </c>
      <c r="EJ46" s="199">
        <v>550</v>
      </c>
      <c r="EK46" s="199">
        <v>88</v>
      </c>
      <c r="EL46" s="199">
        <v>55</v>
      </c>
      <c r="EM46" s="199">
        <v>62</v>
      </c>
      <c r="EN46" s="199">
        <v>20</v>
      </c>
      <c r="EO46" s="199">
        <v>103</v>
      </c>
      <c r="EP46" s="199">
        <v>100</v>
      </c>
      <c r="EQ46" s="199">
        <v>3177</v>
      </c>
      <c r="ER46" s="199">
        <v>3746</v>
      </c>
      <c r="ES46" s="199">
        <v>146</v>
      </c>
      <c r="ET46" s="199">
        <v>901</v>
      </c>
      <c r="EU46" s="199">
        <v>1363</v>
      </c>
      <c r="EV46" s="199">
        <v>1336</v>
      </c>
      <c r="EW46" s="199">
        <v>3600</v>
      </c>
      <c r="EX46" s="199">
        <v>3746</v>
      </c>
      <c r="EZ46" s="199"/>
    </row>
    <row r="47" spans="1:156" x14ac:dyDescent="0.25">
      <c r="A47" t="s">
        <v>283</v>
      </c>
      <c r="B47" t="s">
        <v>126</v>
      </c>
      <c r="C47" t="s">
        <v>236</v>
      </c>
      <c r="D47" t="s">
        <v>283</v>
      </c>
      <c r="E47" t="s">
        <v>331</v>
      </c>
      <c r="F47" t="s">
        <v>236</v>
      </c>
      <c r="G47" t="s">
        <v>236</v>
      </c>
      <c r="H47" s="199">
        <v>19738</v>
      </c>
      <c r="I47" s="199">
        <v>1096</v>
      </c>
      <c r="J47" s="199">
        <v>3587</v>
      </c>
      <c r="K47" s="199">
        <v>322</v>
      </c>
      <c r="L47" s="199">
        <v>2305</v>
      </c>
      <c r="M47" s="199">
        <v>181</v>
      </c>
      <c r="N47" s="199">
        <v>8770</v>
      </c>
      <c r="O47" s="199">
        <v>637</v>
      </c>
      <c r="P47" s="199">
        <v>7329</v>
      </c>
      <c r="Q47" s="199">
        <v>137</v>
      </c>
      <c r="R47" s="199">
        <v>18668</v>
      </c>
      <c r="S47" s="199">
        <v>905</v>
      </c>
      <c r="T47" s="199">
        <v>118</v>
      </c>
      <c r="U47" s="199">
        <v>11</v>
      </c>
      <c r="V47" s="199">
        <v>31</v>
      </c>
      <c r="W47" s="199">
        <v>3</v>
      </c>
      <c r="X47" s="199">
        <v>98</v>
      </c>
      <c r="Y47" s="199">
        <v>0</v>
      </c>
      <c r="Z47" s="199">
        <v>313</v>
      </c>
      <c r="AA47" s="199">
        <v>145</v>
      </c>
      <c r="AB47" s="199">
        <v>508</v>
      </c>
      <c r="AC47" s="199">
        <v>32</v>
      </c>
      <c r="AD47" s="199">
        <v>1067</v>
      </c>
      <c r="AE47" s="199">
        <v>257</v>
      </c>
      <c r="AF47" s="199">
        <v>17949</v>
      </c>
      <c r="AG47" s="199">
        <v>794</v>
      </c>
      <c r="AH47" s="199">
        <v>19292</v>
      </c>
      <c r="AI47" s="199">
        <v>967</v>
      </c>
      <c r="AJ47" s="199">
        <v>446</v>
      </c>
      <c r="AK47" s="199">
        <v>129</v>
      </c>
      <c r="AL47" s="199">
        <v>281</v>
      </c>
      <c r="AM47" s="199">
        <v>100</v>
      </c>
      <c r="AN47" s="199">
        <v>165</v>
      </c>
      <c r="AO47" s="199">
        <v>29</v>
      </c>
      <c r="AP47" s="199">
        <v>10006</v>
      </c>
      <c r="AQ47" s="199">
        <v>659</v>
      </c>
      <c r="AR47" s="199">
        <v>9732</v>
      </c>
      <c r="AS47" s="199">
        <v>437</v>
      </c>
      <c r="AT47" s="199">
        <v>3166</v>
      </c>
      <c r="AU47" s="199">
        <v>95</v>
      </c>
      <c r="AV47" s="199">
        <v>16572</v>
      </c>
      <c r="AW47" s="199">
        <v>1001</v>
      </c>
      <c r="AX47" s="199">
        <v>827</v>
      </c>
      <c r="AY47" s="199">
        <v>146</v>
      </c>
      <c r="AZ47" s="199">
        <v>4641</v>
      </c>
      <c r="BA47" s="199">
        <v>169</v>
      </c>
      <c r="BB47" s="199">
        <v>5169</v>
      </c>
      <c r="BC47" s="199">
        <v>287</v>
      </c>
      <c r="BD47" s="199">
        <v>3165</v>
      </c>
      <c r="BE47" s="199">
        <v>46</v>
      </c>
      <c r="BF47" s="199">
        <v>1468</v>
      </c>
      <c r="BG47" s="199">
        <v>64</v>
      </c>
      <c r="BH47" s="199">
        <v>9042</v>
      </c>
      <c r="BI47" s="199">
        <v>657</v>
      </c>
      <c r="BJ47" s="199">
        <v>8617</v>
      </c>
      <c r="BK47" s="199">
        <v>564</v>
      </c>
      <c r="BL47" s="199">
        <v>425</v>
      </c>
      <c r="BM47" s="199">
        <v>93</v>
      </c>
      <c r="BN47" s="199">
        <v>6551</v>
      </c>
      <c r="BO47" s="199">
        <v>406</v>
      </c>
      <c r="BP47" s="199">
        <v>2656</v>
      </c>
      <c r="BQ47" s="199">
        <v>263</v>
      </c>
      <c r="BR47" s="199">
        <v>1303</v>
      </c>
      <c r="BS47" s="199">
        <v>52</v>
      </c>
      <c r="BT47" s="199">
        <v>4677</v>
      </c>
      <c r="BU47" s="199">
        <v>368</v>
      </c>
      <c r="BV47" s="199">
        <v>10510</v>
      </c>
      <c r="BW47" s="199">
        <v>721</v>
      </c>
      <c r="BX47" s="199">
        <v>4551</v>
      </c>
      <c r="BY47" s="199">
        <v>7</v>
      </c>
      <c r="BZ47" s="199">
        <v>1405</v>
      </c>
      <c r="CA47" s="199">
        <v>79</v>
      </c>
      <c r="CB47" s="199">
        <v>3272</v>
      </c>
      <c r="CC47" s="199">
        <v>289</v>
      </c>
      <c r="CD47" s="199">
        <v>1259</v>
      </c>
      <c r="CE47" s="199">
        <v>80</v>
      </c>
      <c r="CF47" s="199">
        <v>1910</v>
      </c>
      <c r="CG47" s="199">
        <v>235</v>
      </c>
      <c r="CH47" s="199">
        <v>2151</v>
      </c>
      <c r="CI47" s="199">
        <v>138</v>
      </c>
      <c r="CJ47" s="199">
        <v>2144</v>
      </c>
      <c r="CK47" s="199">
        <v>141</v>
      </c>
      <c r="CL47" s="199">
        <v>3046</v>
      </c>
      <c r="CM47" s="199">
        <v>127</v>
      </c>
      <c r="CN47" s="199">
        <v>4551</v>
      </c>
      <c r="CO47" s="199">
        <v>7</v>
      </c>
      <c r="CP47" s="199">
        <v>1096</v>
      </c>
      <c r="CQ47" s="199">
        <v>18642</v>
      </c>
      <c r="CR47" s="199">
        <v>13314</v>
      </c>
      <c r="CS47" s="199">
        <v>9027</v>
      </c>
      <c r="CT47" s="199">
        <v>17850</v>
      </c>
      <c r="CU47" s="199">
        <v>989</v>
      </c>
      <c r="CV47" s="199">
        <v>321</v>
      </c>
      <c r="CW47" s="199">
        <v>676</v>
      </c>
      <c r="CX47" s="199">
        <v>277</v>
      </c>
      <c r="CY47" s="199">
        <v>185</v>
      </c>
      <c r="CZ47" s="199">
        <v>25</v>
      </c>
      <c r="DA47" s="199">
        <v>78</v>
      </c>
      <c r="DB47" s="199">
        <v>8</v>
      </c>
      <c r="DC47" s="199">
        <v>50</v>
      </c>
      <c r="DD47" s="199">
        <v>11</v>
      </c>
      <c r="DE47" s="199">
        <v>1058</v>
      </c>
      <c r="DF47" s="199">
        <v>442</v>
      </c>
      <c r="DG47" s="199">
        <v>1873</v>
      </c>
      <c r="DH47" s="199">
        <v>185</v>
      </c>
      <c r="DI47" s="199">
        <v>1129</v>
      </c>
      <c r="DJ47" s="199">
        <v>481</v>
      </c>
      <c r="DK47" s="199">
        <v>70</v>
      </c>
      <c r="DL47" s="199">
        <v>497</v>
      </c>
      <c r="DM47" s="199">
        <v>346</v>
      </c>
      <c r="DN47" s="199">
        <v>2503</v>
      </c>
      <c r="DO47" s="199">
        <v>661</v>
      </c>
      <c r="DP47" s="199">
        <v>340</v>
      </c>
      <c r="DQ47" s="199">
        <v>304</v>
      </c>
      <c r="DR47" s="199">
        <v>525</v>
      </c>
      <c r="DS47" s="199">
        <v>273</v>
      </c>
      <c r="DT47" s="199">
        <v>830</v>
      </c>
      <c r="DU47" s="199">
        <v>8870</v>
      </c>
      <c r="DV47" s="199">
        <v>4415</v>
      </c>
      <c r="DW47" s="199">
        <v>1374</v>
      </c>
      <c r="DX47" s="199">
        <v>855</v>
      </c>
      <c r="DY47" s="199">
        <v>234</v>
      </c>
      <c r="DZ47" s="199">
        <v>1770</v>
      </c>
      <c r="EA47" s="199">
        <v>194</v>
      </c>
      <c r="EB47" s="199">
        <v>1296</v>
      </c>
      <c r="EC47" s="199">
        <v>1830</v>
      </c>
      <c r="ED47" s="199">
        <v>216</v>
      </c>
      <c r="EE47" s="199">
        <v>1389</v>
      </c>
      <c r="EF47" s="199">
        <v>2180</v>
      </c>
      <c r="EG47" s="199">
        <v>17645</v>
      </c>
      <c r="EH47" s="199">
        <v>2150</v>
      </c>
      <c r="EI47" s="199">
        <v>6437</v>
      </c>
      <c r="EJ47" s="199">
        <v>2433</v>
      </c>
      <c r="EK47" s="199">
        <v>372</v>
      </c>
      <c r="EL47" s="199">
        <v>359</v>
      </c>
      <c r="EM47" s="199">
        <v>221</v>
      </c>
      <c r="EN47" s="199">
        <v>292</v>
      </c>
      <c r="EO47" s="199">
        <v>175</v>
      </c>
      <c r="EP47" s="199">
        <v>759</v>
      </c>
      <c r="EQ47" s="199">
        <v>7543</v>
      </c>
      <c r="ER47" s="199">
        <v>8870</v>
      </c>
      <c r="ES47" s="199">
        <v>540</v>
      </c>
      <c r="ET47" s="199">
        <v>2775</v>
      </c>
      <c r="EU47" s="199">
        <v>3137</v>
      </c>
      <c r="EV47" s="199">
        <v>2418</v>
      </c>
      <c r="EW47" s="199">
        <v>8330</v>
      </c>
      <c r="EX47" s="199">
        <v>8870</v>
      </c>
      <c r="EZ47" s="199"/>
    </row>
    <row r="48" spans="1:156" x14ac:dyDescent="0.25">
      <c r="A48" t="s">
        <v>284</v>
      </c>
      <c r="B48" t="s">
        <v>126</v>
      </c>
      <c r="C48" t="s">
        <v>236</v>
      </c>
      <c r="D48" t="s">
        <v>284</v>
      </c>
      <c r="E48" t="s">
        <v>332</v>
      </c>
      <c r="F48" t="s">
        <v>236</v>
      </c>
      <c r="G48" t="s">
        <v>236</v>
      </c>
      <c r="H48" s="199">
        <v>23026</v>
      </c>
      <c r="I48" s="199">
        <v>1182</v>
      </c>
      <c r="J48" s="199">
        <v>3041</v>
      </c>
      <c r="K48" s="199">
        <v>224</v>
      </c>
      <c r="L48" s="199">
        <v>1736</v>
      </c>
      <c r="M48" s="199">
        <v>164</v>
      </c>
      <c r="N48" s="199">
        <v>10792</v>
      </c>
      <c r="O48" s="199">
        <v>671</v>
      </c>
      <c r="P48" s="199">
        <v>9123</v>
      </c>
      <c r="Q48" s="199">
        <v>287</v>
      </c>
      <c r="R48" s="199">
        <v>21849</v>
      </c>
      <c r="S48" s="199">
        <v>1052</v>
      </c>
      <c r="T48" s="199">
        <v>72</v>
      </c>
      <c r="U48" s="199">
        <v>0</v>
      </c>
      <c r="V48" s="199">
        <v>80</v>
      </c>
      <c r="W48" s="199">
        <v>19</v>
      </c>
      <c r="X48" s="199">
        <v>33</v>
      </c>
      <c r="Y48" s="199">
        <v>11</v>
      </c>
      <c r="Z48" s="199">
        <v>469</v>
      </c>
      <c r="AA48" s="199">
        <v>83</v>
      </c>
      <c r="AB48" s="199">
        <v>523</v>
      </c>
      <c r="AC48" s="199">
        <v>17</v>
      </c>
      <c r="AD48" s="199">
        <v>997</v>
      </c>
      <c r="AE48" s="199">
        <v>137</v>
      </c>
      <c r="AF48" s="199">
        <v>21420</v>
      </c>
      <c r="AG48" s="199">
        <v>1027</v>
      </c>
      <c r="AH48" s="199">
        <v>22709</v>
      </c>
      <c r="AI48" s="199">
        <v>1085</v>
      </c>
      <c r="AJ48" s="199">
        <v>317</v>
      </c>
      <c r="AK48" s="199">
        <v>97</v>
      </c>
      <c r="AL48" s="199">
        <v>109</v>
      </c>
      <c r="AM48" s="199">
        <v>3</v>
      </c>
      <c r="AN48" s="199">
        <v>208</v>
      </c>
      <c r="AO48" s="199">
        <v>94</v>
      </c>
      <c r="AP48" s="199">
        <v>11913</v>
      </c>
      <c r="AQ48" s="199">
        <v>700</v>
      </c>
      <c r="AR48" s="199">
        <v>11113</v>
      </c>
      <c r="AS48" s="199">
        <v>482</v>
      </c>
      <c r="AT48" s="199">
        <v>2787</v>
      </c>
      <c r="AU48" s="199">
        <v>189</v>
      </c>
      <c r="AV48" s="199">
        <v>20239</v>
      </c>
      <c r="AW48" s="199">
        <v>993</v>
      </c>
      <c r="AX48" s="199">
        <v>884</v>
      </c>
      <c r="AY48" s="199">
        <v>128</v>
      </c>
      <c r="AZ48" s="199">
        <v>5400</v>
      </c>
      <c r="BA48" s="199">
        <v>341</v>
      </c>
      <c r="BB48" s="199">
        <v>5936</v>
      </c>
      <c r="BC48" s="199">
        <v>227</v>
      </c>
      <c r="BD48" s="199">
        <v>3137</v>
      </c>
      <c r="BE48" s="199">
        <v>97</v>
      </c>
      <c r="BF48" s="199">
        <v>1938</v>
      </c>
      <c r="BG48" s="199">
        <v>205</v>
      </c>
      <c r="BH48" s="199">
        <v>10786</v>
      </c>
      <c r="BI48" s="199">
        <v>784</v>
      </c>
      <c r="BJ48" s="199">
        <v>10523</v>
      </c>
      <c r="BK48" s="199">
        <v>709</v>
      </c>
      <c r="BL48" s="199">
        <v>263</v>
      </c>
      <c r="BM48" s="199">
        <v>75</v>
      </c>
      <c r="BN48" s="199">
        <v>7946</v>
      </c>
      <c r="BO48" s="199">
        <v>479</v>
      </c>
      <c r="BP48" s="199">
        <v>3200</v>
      </c>
      <c r="BQ48" s="199">
        <v>359</v>
      </c>
      <c r="BR48" s="199">
        <v>1578</v>
      </c>
      <c r="BS48" s="199">
        <v>151</v>
      </c>
      <c r="BT48" s="199">
        <v>5848</v>
      </c>
      <c r="BU48" s="199">
        <v>182</v>
      </c>
      <c r="BV48" s="199">
        <v>12724</v>
      </c>
      <c r="BW48" s="199">
        <v>989</v>
      </c>
      <c r="BX48" s="199">
        <v>4454</v>
      </c>
      <c r="BY48" s="199">
        <v>11</v>
      </c>
      <c r="BZ48" s="199">
        <v>1612</v>
      </c>
      <c r="CA48" s="199">
        <v>63</v>
      </c>
      <c r="CB48" s="199">
        <v>4236</v>
      </c>
      <c r="CC48" s="199">
        <v>119</v>
      </c>
      <c r="CD48" s="199">
        <v>1821</v>
      </c>
      <c r="CE48" s="199">
        <v>207</v>
      </c>
      <c r="CF48" s="199">
        <v>2057</v>
      </c>
      <c r="CG48" s="199">
        <v>174</v>
      </c>
      <c r="CH48" s="199">
        <v>2678</v>
      </c>
      <c r="CI48" s="199">
        <v>261</v>
      </c>
      <c r="CJ48" s="199">
        <v>2676</v>
      </c>
      <c r="CK48" s="199">
        <v>143</v>
      </c>
      <c r="CL48" s="199">
        <v>3492</v>
      </c>
      <c r="CM48" s="199">
        <v>204</v>
      </c>
      <c r="CN48" s="199">
        <v>4454</v>
      </c>
      <c r="CO48" s="199">
        <v>11</v>
      </c>
      <c r="CP48" s="199">
        <v>1182</v>
      </c>
      <c r="CQ48" s="199">
        <v>21844</v>
      </c>
      <c r="CR48" s="199">
        <v>17059</v>
      </c>
      <c r="CS48" s="199">
        <v>8762</v>
      </c>
      <c r="CT48" s="199">
        <v>21342</v>
      </c>
      <c r="CU48" s="199">
        <v>658</v>
      </c>
      <c r="CV48" s="199">
        <v>181</v>
      </c>
      <c r="CW48" s="199">
        <v>512</v>
      </c>
      <c r="CX48" s="199">
        <v>123</v>
      </c>
      <c r="CY48" s="199">
        <v>79</v>
      </c>
      <c r="CZ48" s="199">
        <v>27</v>
      </c>
      <c r="DA48" s="199">
        <v>48</v>
      </c>
      <c r="DB48" s="199">
        <v>31</v>
      </c>
      <c r="DC48" s="199">
        <v>19</v>
      </c>
      <c r="DD48" s="199">
        <v>0</v>
      </c>
      <c r="DE48" s="199">
        <v>676</v>
      </c>
      <c r="DF48" s="199">
        <v>1074</v>
      </c>
      <c r="DG48" s="199">
        <v>2436</v>
      </c>
      <c r="DH48" s="199">
        <v>275</v>
      </c>
      <c r="DI48" s="199">
        <v>1200</v>
      </c>
      <c r="DJ48" s="199">
        <v>715</v>
      </c>
      <c r="DK48" s="199">
        <v>92</v>
      </c>
      <c r="DL48" s="199">
        <v>466</v>
      </c>
      <c r="DM48" s="199">
        <v>532</v>
      </c>
      <c r="DN48" s="199">
        <v>2816</v>
      </c>
      <c r="DO48" s="199">
        <v>636</v>
      </c>
      <c r="DP48" s="199">
        <v>614</v>
      </c>
      <c r="DQ48" s="199">
        <v>232</v>
      </c>
      <c r="DR48" s="199">
        <v>367</v>
      </c>
      <c r="DS48" s="199">
        <v>136</v>
      </c>
      <c r="DT48" s="199">
        <v>634</v>
      </c>
      <c r="DU48" s="199">
        <v>8975</v>
      </c>
      <c r="DV48" s="199">
        <v>5104</v>
      </c>
      <c r="DW48" s="199">
        <v>1838</v>
      </c>
      <c r="DX48" s="199">
        <v>604</v>
      </c>
      <c r="DY48" s="199">
        <v>256</v>
      </c>
      <c r="DZ48" s="199">
        <v>1580</v>
      </c>
      <c r="EA48" s="199">
        <v>124</v>
      </c>
      <c r="EB48" s="199">
        <v>1254</v>
      </c>
      <c r="EC48" s="199">
        <v>1687</v>
      </c>
      <c r="ED48" s="199">
        <v>280</v>
      </c>
      <c r="EE48" s="199">
        <v>1206</v>
      </c>
      <c r="EF48" s="199">
        <v>2698</v>
      </c>
      <c r="EG48" s="199">
        <v>21152</v>
      </c>
      <c r="EH48" s="199">
        <v>1914</v>
      </c>
      <c r="EI48" s="199">
        <v>7358</v>
      </c>
      <c r="EJ48" s="199">
        <v>1617</v>
      </c>
      <c r="EK48" s="199">
        <v>250</v>
      </c>
      <c r="EL48" s="199">
        <v>227</v>
      </c>
      <c r="EM48" s="199">
        <v>250</v>
      </c>
      <c r="EN48" s="199">
        <v>155</v>
      </c>
      <c r="EO48" s="199">
        <v>109</v>
      </c>
      <c r="EP48" s="199">
        <v>481</v>
      </c>
      <c r="EQ48" s="199">
        <v>7702</v>
      </c>
      <c r="ER48" s="199">
        <v>8975</v>
      </c>
      <c r="ES48" s="199">
        <v>416</v>
      </c>
      <c r="ET48" s="199">
        <v>2106</v>
      </c>
      <c r="EU48" s="199">
        <v>3483</v>
      </c>
      <c r="EV48" s="199">
        <v>2970</v>
      </c>
      <c r="EW48" s="199">
        <v>8559</v>
      </c>
      <c r="EX48" s="199">
        <v>8975</v>
      </c>
      <c r="EZ48" s="199"/>
    </row>
    <row r="49" spans="1:156" x14ac:dyDescent="0.25">
      <c r="A49" t="s">
        <v>285</v>
      </c>
      <c r="B49" t="s">
        <v>126</v>
      </c>
      <c r="C49" t="s">
        <v>236</v>
      </c>
      <c r="D49" t="s">
        <v>285</v>
      </c>
      <c r="E49" t="s">
        <v>327</v>
      </c>
      <c r="F49" t="s">
        <v>236</v>
      </c>
      <c r="G49" t="s">
        <v>236</v>
      </c>
      <c r="H49" s="199">
        <v>26266</v>
      </c>
      <c r="I49" s="199">
        <v>1445</v>
      </c>
      <c r="J49" s="199">
        <v>4493</v>
      </c>
      <c r="K49" s="199">
        <v>341</v>
      </c>
      <c r="L49" s="199">
        <v>2871</v>
      </c>
      <c r="M49" s="199">
        <v>233</v>
      </c>
      <c r="N49" s="199">
        <v>12427</v>
      </c>
      <c r="O49" s="199">
        <v>682</v>
      </c>
      <c r="P49" s="199">
        <v>9209</v>
      </c>
      <c r="Q49" s="199">
        <v>422</v>
      </c>
      <c r="R49" s="199">
        <v>23400</v>
      </c>
      <c r="S49" s="199">
        <v>1052</v>
      </c>
      <c r="T49" s="199">
        <v>63</v>
      </c>
      <c r="U49" s="199">
        <v>3</v>
      </c>
      <c r="V49" s="199">
        <v>1222</v>
      </c>
      <c r="W49" s="199">
        <v>248</v>
      </c>
      <c r="X49" s="199">
        <v>160</v>
      </c>
      <c r="Y49" s="199">
        <v>65</v>
      </c>
      <c r="Z49" s="199">
        <v>187</v>
      </c>
      <c r="AA49" s="199">
        <v>44</v>
      </c>
      <c r="AB49" s="199">
        <v>1208</v>
      </c>
      <c r="AC49" s="199">
        <v>33</v>
      </c>
      <c r="AD49" s="199">
        <v>696</v>
      </c>
      <c r="AE49" s="199">
        <v>79</v>
      </c>
      <c r="AF49" s="199">
        <v>23185</v>
      </c>
      <c r="AG49" s="199">
        <v>1036</v>
      </c>
      <c r="AH49" s="199">
        <v>25966</v>
      </c>
      <c r="AI49" s="199">
        <v>1370</v>
      </c>
      <c r="AJ49" s="199">
        <v>300</v>
      </c>
      <c r="AK49" s="199">
        <v>75</v>
      </c>
      <c r="AL49" s="199">
        <v>151</v>
      </c>
      <c r="AM49" s="199">
        <v>13</v>
      </c>
      <c r="AN49" s="199">
        <v>149</v>
      </c>
      <c r="AO49" s="199">
        <v>62</v>
      </c>
      <c r="AP49" s="199">
        <v>13416</v>
      </c>
      <c r="AQ49" s="199">
        <v>847</v>
      </c>
      <c r="AR49" s="199">
        <v>12850</v>
      </c>
      <c r="AS49" s="199">
        <v>598</v>
      </c>
      <c r="AT49" s="199">
        <v>4127</v>
      </c>
      <c r="AU49" s="199">
        <v>127</v>
      </c>
      <c r="AV49" s="199">
        <v>22139</v>
      </c>
      <c r="AW49" s="199">
        <v>1318</v>
      </c>
      <c r="AX49" s="199">
        <v>1656</v>
      </c>
      <c r="AY49" s="199">
        <v>125</v>
      </c>
      <c r="AZ49" s="199">
        <v>6446</v>
      </c>
      <c r="BA49" s="199">
        <v>482</v>
      </c>
      <c r="BB49" s="199">
        <v>6790</v>
      </c>
      <c r="BC49" s="199">
        <v>309</v>
      </c>
      <c r="BD49" s="199">
        <v>3000</v>
      </c>
      <c r="BE49" s="199">
        <v>97</v>
      </c>
      <c r="BF49" s="199">
        <v>2779</v>
      </c>
      <c r="BG49" s="199">
        <v>272</v>
      </c>
      <c r="BH49" s="199">
        <v>12405</v>
      </c>
      <c r="BI49" s="199">
        <v>872</v>
      </c>
      <c r="BJ49" s="199">
        <v>11813</v>
      </c>
      <c r="BK49" s="199">
        <v>750</v>
      </c>
      <c r="BL49" s="199">
        <v>592</v>
      </c>
      <c r="BM49" s="199">
        <v>122</v>
      </c>
      <c r="BN49" s="199">
        <v>8864</v>
      </c>
      <c r="BO49" s="199">
        <v>601</v>
      </c>
      <c r="BP49" s="199">
        <v>3878</v>
      </c>
      <c r="BQ49" s="199">
        <v>317</v>
      </c>
      <c r="BR49" s="199">
        <v>2442</v>
      </c>
      <c r="BS49" s="199">
        <v>226</v>
      </c>
      <c r="BT49" s="199">
        <v>6491</v>
      </c>
      <c r="BU49" s="199">
        <v>293</v>
      </c>
      <c r="BV49" s="199">
        <v>15184</v>
      </c>
      <c r="BW49" s="199">
        <v>1144</v>
      </c>
      <c r="BX49" s="199">
        <v>4591</v>
      </c>
      <c r="BY49" s="199">
        <v>8</v>
      </c>
      <c r="BZ49" s="199">
        <v>1951</v>
      </c>
      <c r="CA49" s="199">
        <v>123</v>
      </c>
      <c r="CB49" s="199">
        <v>4540</v>
      </c>
      <c r="CC49" s="199">
        <v>170</v>
      </c>
      <c r="CD49" s="199">
        <v>1883</v>
      </c>
      <c r="CE49" s="199">
        <v>139</v>
      </c>
      <c r="CF49" s="199">
        <v>2852</v>
      </c>
      <c r="CG49" s="199">
        <v>311</v>
      </c>
      <c r="CH49" s="199">
        <v>3262</v>
      </c>
      <c r="CI49" s="199">
        <v>225</v>
      </c>
      <c r="CJ49" s="199">
        <v>3215</v>
      </c>
      <c r="CK49" s="199">
        <v>184</v>
      </c>
      <c r="CL49" s="199">
        <v>3972</v>
      </c>
      <c r="CM49" s="199">
        <v>285</v>
      </c>
      <c r="CN49" s="199">
        <v>4591</v>
      </c>
      <c r="CO49" s="199">
        <v>8</v>
      </c>
      <c r="CP49" s="199">
        <v>1445</v>
      </c>
      <c r="CQ49" s="199">
        <v>24821</v>
      </c>
      <c r="CR49" s="199">
        <v>17245</v>
      </c>
      <c r="CS49" s="199">
        <v>11870</v>
      </c>
      <c r="CT49" s="199">
        <v>24286</v>
      </c>
      <c r="CU49" s="199">
        <v>819</v>
      </c>
      <c r="CV49" s="199">
        <v>194</v>
      </c>
      <c r="CW49" s="199">
        <v>245</v>
      </c>
      <c r="CX49" s="199">
        <v>61</v>
      </c>
      <c r="CY49" s="199">
        <v>159</v>
      </c>
      <c r="CZ49" s="199">
        <v>67</v>
      </c>
      <c r="DA49" s="199">
        <v>76</v>
      </c>
      <c r="DB49" s="199">
        <v>57</v>
      </c>
      <c r="DC49" s="199">
        <v>339</v>
      </c>
      <c r="DD49" s="199">
        <v>9</v>
      </c>
      <c r="DE49" s="199">
        <v>284</v>
      </c>
      <c r="DF49" s="199">
        <v>1469</v>
      </c>
      <c r="DG49" s="199">
        <v>2154</v>
      </c>
      <c r="DH49" s="199">
        <v>227</v>
      </c>
      <c r="DI49" s="199">
        <v>1495</v>
      </c>
      <c r="DJ49" s="199">
        <v>725</v>
      </c>
      <c r="DK49" s="199">
        <v>124</v>
      </c>
      <c r="DL49" s="199">
        <v>432</v>
      </c>
      <c r="DM49" s="199">
        <v>858</v>
      </c>
      <c r="DN49" s="199">
        <v>2889</v>
      </c>
      <c r="DO49" s="199">
        <v>1184</v>
      </c>
      <c r="DP49" s="199">
        <v>558</v>
      </c>
      <c r="DQ49" s="199">
        <v>613</v>
      </c>
      <c r="DR49" s="199">
        <v>524</v>
      </c>
      <c r="DS49" s="199">
        <v>404</v>
      </c>
      <c r="DT49" s="199">
        <v>1101</v>
      </c>
      <c r="DU49" s="199">
        <v>10546</v>
      </c>
      <c r="DV49" s="199">
        <v>5064</v>
      </c>
      <c r="DW49" s="199">
        <v>1491</v>
      </c>
      <c r="DX49" s="199">
        <v>913</v>
      </c>
      <c r="DY49" s="199">
        <v>428</v>
      </c>
      <c r="DZ49" s="199">
        <v>2157</v>
      </c>
      <c r="EA49" s="199">
        <v>172</v>
      </c>
      <c r="EB49" s="199">
        <v>1610</v>
      </c>
      <c r="EC49" s="199">
        <v>2412</v>
      </c>
      <c r="ED49" s="199">
        <v>499</v>
      </c>
      <c r="EE49" s="199">
        <v>1553</v>
      </c>
      <c r="EF49" s="199">
        <v>2963</v>
      </c>
      <c r="EG49" s="199">
        <v>23249</v>
      </c>
      <c r="EH49" s="199">
        <v>3176</v>
      </c>
      <c r="EI49" s="199">
        <v>8036</v>
      </c>
      <c r="EJ49" s="199">
        <v>2510</v>
      </c>
      <c r="EK49" s="199">
        <v>345</v>
      </c>
      <c r="EL49" s="199">
        <v>157</v>
      </c>
      <c r="EM49" s="199">
        <v>312</v>
      </c>
      <c r="EN49" s="199">
        <v>443</v>
      </c>
      <c r="EO49" s="199">
        <v>147</v>
      </c>
      <c r="EP49" s="199">
        <v>863</v>
      </c>
      <c r="EQ49" s="199">
        <v>8961</v>
      </c>
      <c r="ER49" s="199">
        <v>10546</v>
      </c>
      <c r="ES49" s="199">
        <v>704</v>
      </c>
      <c r="ET49" s="199">
        <v>2736</v>
      </c>
      <c r="EU49" s="199">
        <v>3608</v>
      </c>
      <c r="EV49" s="199">
        <v>3498</v>
      </c>
      <c r="EW49" s="199">
        <v>9842</v>
      </c>
      <c r="EX49" s="199">
        <v>10546</v>
      </c>
      <c r="EZ49" s="199"/>
    </row>
    <row r="50" spans="1:156" x14ac:dyDescent="0.25">
      <c r="A50" t="s">
        <v>286</v>
      </c>
      <c r="B50" t="s">
        <v>126</v>
      </c>
      <c r="C50" t="s">
        <v>236</v>
      </c>
      <c r="D50" t="s">
        <v>286</v>
      </c>
      <c r="E50" t="s">
        <v>329</v>
      </c>
      <c r="F50" t="s">
        <v>236</v>
      </c>
      <c r="G50" t="s">
        <v>236</v>
      </c>
      <c r="H50" s="199">
        <v>33598</v>
      </c>
      <c r="I50" s="199">
        <v>1472</v>
      </c>
      <c r="J50" s="199">
        <v>5545</v>
      </c>
      <c r="K50" s="199">
        <v>351</v>
      </c>
      <c r="L50" s="199">
        <v>3448</v>
      </c>
      <c r="M50" s="199">
        <v>187</v>
      </c>
      <c r="N50" s="199">
        <v>16276</v>
      </c>
      <c r="O50" s="199">
        <v>727</v>
      </c>
      <c r="P50" s="199">
        <v>11544</v>
      </c>
      <c r="Q50" s="199">
        <v>386</v>
      </c>
      <c r="R50" s="199">
        <v>32151</v>
      </c>
      <c r="S50" s="199">
        <v>1276</v>
      </c>
      <c r="T50" s="199">
        <v>99</v>
      </c>
      <c r="U50" s="199">
        <v>0</v>
      </c>
      <c r="V50" s="199">
        <v>26</v>
      </c>
      <c r="W50" s="199">
        <v>2</v>
      </c>
      <c r="X50" s="199">
        <v>111</v>
      </c>
      <c r="Y50" s="199">
        <v>9</v>
      </c>
      <c r="Z50" s="199">
        <v>327</v>
      </c>
      <c r="AA50" s="199">
        <v>123</v>
      </c>
      <c r="AB50" s="199">
        <v>884</v>
      </c>
      <c r="AC50" s="199">
        <v>62</v>
      </c>
      <c r="AD50" s="199">
        <v>597</v>
      </c>
      <c r="AE50" s="199">
        <v>187</v>
      </c>
      <c r="AF50" s="199">
        <v>31941</v>
      </c>
      <c r="AG50" s="199">
        <v>1225</v>
      </c>
      <c r="AH50" s="199">
        <v>33250</v>
      </c>
      <c r="AI50" s="199">
        <v>1350</v>
      </c>
      <c r="AJ50" s="199">
        <v>348</v>
      </c>
      <c r="AK50" s="199">
        <v>122</v>
      </c>
      <c r="AL50" s="199">
        <v>188</v>
      </c>
      <c r="AM50" s="199">
        <v>39</v>
      </c>
      <c r="AN50" s="199">
        <v>160</v>
      </c>
      <c r="AO50" s="199">
        <v>83</v>
      </c>
      <c r="AP50" s="199">
        <v>17134</v>
      </c>
      <c r="AQ50" s="199">
        <v>891</v>
      </c>
      <c r="AR50" s="199">
        <v>16464</v>
      </c>
      <c r="AS50" s="199">
        <v>581</v>
      </c>
      <c r="AT50" s="199">
        <v>4318</v>
      </c>
      <c r="AU50" s="199">
        <v>116</v>
      </c>
      <c r="AV50" s="199">
        <v>29280</v>
      </c>
      <c r="AW50" s="199">
        <v>1356</v>
      </c>
      <c r="AX50" s="199">
        <v>1675</v>
      </c>
      <c r="AY50" s="199">
        <v>184</v>
      </c>
      <c r="AZ50" s="199">
        <v>8997</v>
      </c>
      <c r="BA50" s="199">
        <v>461</v>
      </c>
      <c r="BB50" s="199">
        <v>8231</v>
      </c>
      <c r="BC50" s="199">
        <v>364</v>
      </c>
      <c r="BD50" s="199">
        <v>4031</v>
      </c>
      <c r="BE50" s="199">
        <v>102</v>
      </c>
      <c r="BF50" s="199">
        <v>3148</v>
      </c>
      <c r="BG50" s="199">
        <v>224</v>
      </c>
      <c r="BH50" s="199">
        <v>15639</v>
      </c>
      <c r="BI50" s="199">
        <v>999</v>
      </c>
      <c r="BJ50" s="199">
        <v>14990</v>
      </c>
      <c r="BK50" s="199">
        <v>868</v>
      </c>
      <c r="BL50" s="199">
        <v>649</v>
      </c>
      <c r="BM50" s="199">
        <v>131</v>
      </c>
      <c r="BN50" s="199">
        <v>11111</v>
      </c>
      <c r="BO50" s="199">
        <v>556</v>
      </c>
      <c r="BP50" s="199">
        <v>4965</v>
      </c>
      <c r="BQ50" s="199">
        <v>450</v>
      </c>
      <c r="BR50" s="199">
        <v>2711</v>
      </c>
      <c r="BS50" s="199">
        <v>217</v>
      </c>
      <c r="BT50" s="199">
        <v>8226</v>
      </c>
      <c r="BU50" s="199">
        <v>233</v>
      </c>
      <c r="BV50" s="199">
        <v>18787</v>
      </c>
      <c r="BW50" s="199">
        <v>1223</v>
      </c>
      <c r="BX50" s="199">
        <v>6585</v>
      </c>
      <c r="BY50" s="199">
        <v>16</v>
      </c>
      <c r="BZ50" s="199">
        <v>2369</v>
      </c>
      <c r="CA50" s="199">
        <v>78</v>
      </c>
      <c r="CB50" s="199">
        <v>5857</v>
      </c>
      <c r="CC50" s="199">
        <v>155</v>
      </c>
      <c r="CD50" s="199">
        <v>2438</v>
      </c>
      <c r="CE50" s="199">
        <v>128</v>
      </c>
      <c r="CF50" s="199">
        <v>3185</v>
      </c>
      <c r="CG50" s="199">
        <v>377</v>
      </c>
      <c r="CH50" s="199">
        <v>4071</v>
      </c>
      <c r="CI50" s="199">
        <v>219</v>
      </c>
      <c r="CJ50" s="199">
        <v>3956</v>
      </c>
      <c r="CK50" s="199">
        <v>231</v>
      </c>
      <c r="CL50" s="199">
        <v>5137</v>
      </c>
      <c r="CM50" s="199">
        <v>268</v>
      </c>
      <c r="CN50" s="199">
        <v>6585</v>
      </c>
      <c r="CO50" s="199">
        <v>16</v>
      </c>
      <c r="CP50" s="199">
        <v>1472</v>
      </c>
      <c r="CQ50" s="199">
        <v>32126</v>
      </c>
      <c r="CR50" s="199">
        <v>23683</v>
      </c>
      <c r="CS50" s="199">
        <v>14565</v>
      </c>
      <c r="CT50" s="199">
        <v>31336</v>
      </c>
      <c r="CU50" s="199">
        <v>771</v>
      </c>
      <c r="CV50" s="199">
        <v>184</v>
      </c>
      <c r="CW50" s="199">
        <v>427</v>
      </c>
      <c r="CX50" s="199">
        <v>162</v>
      </c>
      <c r="CY50" s="199">
        <v>241</v>
      </c>
      <c r="CZ50" s="199">
        <v>8</v>
      </c>
      <c r="DA50" s="199">
        <v>91</v>
      </c>
      <c r="DB50" s="199">
        <v>13</v>
      </c>
      <c r="DC50" s="199">
        <v>12</v>
      </c>
      <c r="DD50" s="199">
        <v>1</v>
      </c>
      <c r="DE50" s="199">
        <v>1022</v>
      </c>
      <c r="DF50" s="199">
        <v>1367</v>
      </c>
      <c r="DG50" s="199">
        <v>2392</v>
      </c>
      <c r="DH50" s="199">
        <v>439</v>
      </c>
      <c r="DI50" s="199">
        <v>1909</v>
      </c>
      <c r="DJ50" s="199">
        <v>778</v>
      </c>
      <c r="DK50" s="199">
        <v>94</v>
      </c>
      <c r="DL50" s="199">
        <v>516</v>
      </c>
      <c r="DM50" s="199">
        <v>1321</v>
      </c>
      <c r="DN50" s="199">
        <v>3979</v>
      </c>
      <c r="DO50" s="199">
        <v>1074</v>
      </c>
      <c r="DP50" s="199">
        <v>860</v>
      </c>
      <c r="DQ50" s="199">
        <v>854</v>
      </c>
      <c r="DR50" s="199">
        <v>613</v>
      </c>
      <c r="DS50" s="199">
        <v>366</v>
      </c>
      <c r="DT50" s="199">
        <v>960</v>
      </c>
      <c r="DU50" s="199">
        <v>13718</v>
      </c>
      <c r="DV50" s="199">
        <v>7152</v>
      </c>
      <c r="DW50" s="199">
        <v>2361</v>
      </c>
      <c r="DX50" s="199">
        <v>1161</v>
      </c>
      <c r="DY50" s="199">
        <v>515</v>
      </c>
      <c r="DZ50" s="199">
        <v>2516</v>
      </c>
      <c r="EA50" s="199">
        <v>183</v>
      </c>
      <c r="EB50" s="199">
        <v>1940</v>
      </c>
      <c r="EC50" s="199">
        <v>2889</v>
      </c>
      <c r="ED50" s="199">
        <v>403</v>
      </c>
      <c r="EE50" s="199">
        <v>1986</v>
      </c>
      <c r="EF50" s="199">
        <v>3785</v>
      </c>
      <c r="EG50" s="199">
        <v>30539</v>
      </c>
      <c r="EH50" s="199">
        <v>3126</v>
      </c>
      <c r="EI50" s="199">
        <v>10989</v>
      </c>
      <c r="EJ50" s="199">
        <v>2729</v>
      </c>
      <c r="EK50" s="199">
        <v>433</v>
      </c>
      <c r="EL50" s="199">
        <v>453</v>
      </c>
      <c r="EM50" s="199">
        <v>396</v>
      </c>
      <c r="EN50" s="199">
        <v>222</v>
      </c>
      <c r="EO50" s="199">
        <v>302</v>
      </c>
      <c r="EP50" s="199">
        <v>557</v>
      </c>
      <c r="EQ50" s="199">
        <v>11374</v>
      </c>
      <c r="ER50" s="199">
        <v>13718</v>
      </c>
      <c r="ES50" s="199">
        <v>713</v>
      </c>
      <c r="ET50" s="199">
        <v>3277</v>
      </c>
      <c r="EU50" s="199">
        <v>4935</v>
      </c>
      <c r="EV50" s="199">
        <v>4793</v>
      </c>
      <c r="EW50" s="199">
        <v>13005</v>
      </c>
      <c r="EX50" s="199">
        <v>13718</v>
      </c>
      <c r="EZ50" s="199"/>
    </row>
    <row r="51" spans="1:156" x14ac:dyDescent="0.25">
      <c r="A51" t="s">
        <v>287</v>
      </c>
      <c r="B51" t="s">
        <v>126</v>
      </c>
      <c r="C51" t="s">
        <v>236</v>
      </c>
      <c r="D51" t="s">
        <v>287</v>
      </c>
      <c r="E51" t="s">
        <v>336</v>
      </c>
      <c r="F51" t="s">
        <v>236</v>
      </c>
      <c r="G51" t="s">
        <v>236</v>
      </c>
      <c r="H51" s="199">
        <v>39563</v>
      </c>
      <c r="I51" s="199">
        <v>1835</v>
      </c>
      <c r="J51" s="199">
        <v>7811</v>
      </c>
      <c r="K51" s="199">
        <v>647</v>
      </c>
      <c r="L51" s="199">
        <v>4665</v>
      </c>
      <c r="M51" s="199">
        <v>395</v>
      </c>
      <c r="N51" s="199">
        <v>18237</v>
      </c>
      <c r="O51" s="199">
        <v>888</v>
      </c>
      <c r="P51" s="199">
        <v>13248</v>
      </c>
      <c r="Q51" s="199">
        <v>300</v>
      </c>
      <c r="R51" s="199">
        <v>32085</v>
      </c>
      <c r="S51" s="199">
        <v>1261</v>
      </c>
      <c r="T51" s="199">
        <v>1474</v>
      </c>
      <c r="U51" s="199">
        <v>31</v>
      </c>
      <c r="V51" s="199">
        <v>58</v>
      </c>
      <c r="W51" s="199">
        <v>8</v>
      </c>
      <c r="X51" s="199">
        <v>2182</v>
      </c>
      <c r="Y51" s="199">
        <v>53</v>
      </c>
      <c r="Z51" s="199">
        <v>1407</v>
      </c>
      <c r="AA51" s="199">
        <v>290</v>
      </c>
      <c r="AB51" s="199">
        <v>2167</v>
      </c>
      <c r="AC51" s="199">
        <v>108</v>
      </c>
      <c r="AD51" s="199">
        <v>5050</v>
      </c>
      <c r="AE51" s="199">
        <v>749</v>
      </c>
      <c r="AF51" s="199">
        <v>29647</v>
      </c>
      <c r="AG51" s="199">
        <v>847</v>
      </c>
      <c r="AH51" s="199">
        <v>35107</v>
      </c>
      <c r="AI51" s="199">
        <v>1165</v>
      </c>
      <c r="AJ51" s="199">
        <v>4456</v>
      </c>
      <c r="AK51" s="199">
        <v>670</v>
      </c>
      <c r="AL51" s="199">
        <v>1679</v>
      </c>
      <c r="AM51" s="199">
        <v>118</v>
      </c>
      <c r="AN51" s="199">
        <v>2777</v>
      </c>
      <c r="AO51" s="199">
        <v>552</v>
      </c>
      <c r="AP51" s="199">
        <v>20252</v>
      </c>
      <c r="AQ51" s="199">
        <v>1007</v>
      </c>
      <c r="AR51" s="199">
        <v>19311</v>
      </c>
      <c r="AS51" s="199">
        <v>828</v>
      </c>
      <c r="AT51" s="199">
        <v>4754</v>
      </c>
      <c r="AU51" s="199">
        <v>185</v>
      </c>
      <c r="AV51" s="199">
        <v>34809</v>
      </c>
      <c r="AW51" s="199">
        <v>1650</v>
      </c>
      <c r="AX51" s="199">
        <v>2151</v>
      </c>
      <c r="AY51" s="199">
        <v>185</v>
      </c>
      <c r="AZ51" s="199">
        <v>8720</v>
      </c>
      <c r="BA51" s="199">
        <v>527</v>
      </c>
      <c r="BB51" s="199">
        <v>8661</v>
      </c>
      <c r="BC51" s="199">
        <v>294</v>
      </c>
      <c r="BD51" s="199">
        <v>6283</v>
      </c>
      <c r="BE51" s="199">
        <v>108</v>
      </c>
      <c r="BF51" s="199">
        <v>3812</v>
      </c>
      <c r="BG51" s="199">
        <v>334</v>
      </c>
      <c r="BH51" s="199">
        <v>18056</v>
      </c>
      <c r="BI51" s="199">
        <v>1054</v>
      </c>
      <c r="BJ51" s="199">
        <v>17560</v>
      </c>
      <c r="BK51" s="199">
        <v>1009</v>
      </c>
      <c r="BL51" s="199">
        <v>496</v>
      </c>
      <c r="BM51" s="199">
        <v>45</v>
      </c>
      <c r="BN51" s="199">
        <v>13180</v>
      </c>
      <c r="BO51" s="199">
        <v>708</v>
      </c>
      <c r="BP51" s="199">
        <v>5750</v>
      </c>
      <c r="BQ51" s="199">
        <v>419</v>
      </c>
      <c r="BR51" s="199">
        <v>2938</v>
      </c>
      <c r="BS51" s="199">
        <v>261</v>
      </c>
      <c r="BT51" s="199">
        <v>10621</v>
      </c>
      <c r="BU51" s="199">
        <v>416</v>
      </c>
      <c r="BV51" s="199">
        <v>21868</v>
      </c>
      <c r="BW51" s="199">
        <v>1388</v>
      </c>
      <c r="BX51" s="199">
        <v>7074</v>
      </c>
      <c r="BY51" s="199">
        <v>31</v>
      </c>
      <c r="BZ51" s="199">
        <v>3260</v>
      </c>
      <c r="CA51" s="199">
        <v>151</v>
      </c>
      <c r="CB51" s="199">
        <v>7361</v>
      </c>
      <c r="CC51" s="199">
        <v>265</v>
      </c>
      <c r="CD51" s="199">
        <v>3127</v>
      </c>
      <c r="CE51" s="199">
        <v>305</v>
      </c>
      <c r="CF51" s="199">
        <v>4181</v>
      </c>
      <c r="CG51" s="199">
        <v>356</v>
      </c>
      <c r="CH51" s="199">
        <v>5316</v>
      </c>
      <c r="CI51" s="199">
        <v>295</v>
      </c>
      <c r="CJ51" s="199">
        <v>4299</v>
      </c>
      <c r="CK51" s="199">
        <v>200</v>
      </c>
      <c r="CL51" s="199">
        <v>4945</v>
      </c>
      <c r="CM51" s="199">
        <v>232</v>
      </c>
      <c r="CN51" s="199">
        <v>7074</v>
      </c>
      <c r="CO51" s="199">
        <v>31</v>
      </c>
      <c r="CP51" s="199">
        <v>1835</v>
      </c>
      <c r="CQ51" s="199">
        <v>37728</v>
      </c>
      <c r="CR51" s="199">
        <v>28965</v>
      </c>
      <c r="CS51" s="199">
        <v>15769</v>
      </c>
      <c r="CT51" s="199">
        <v>30643</v>
      </c>
      <c r="CU51" s="199">
        <v>6788</v>
      </c>
      <c r="CV51" s="199">
        <v>3347</v>
      </c>
      <c r="CW51" s="199">
        <v>3748</v>
      </c>
      <c r="CX51" s="199">
        <v>1786</v>
      </c>
      <c r="CY51" s="199">
        <v>748</v>
      </c>
      <c r="CZ51" s="199">
        <v>242</v>
      </c>
      <c r="DA51" s="199">
        <v>1621</v>
      </c>
      <c r="DB51" s="199">
        <v>1002</v>
      </c>
      <c r="DC51" s="199">
        <v>671</v>
      </c>
      <c r="DD51" s="199">
        <v>317</v>
      </c>
      <c r="DE51" s="199">
        <v>675</v>
      </c>
      <c r="DF51" s="199">
        <v>1366</v>
      </c>
      <c r="DG51" s="199">
        <v>5284</v>
      </c>
      <c r="DH51" s="199">
        <v>290</v>
      </c>
      <c r="DI51" s="199">
        <v>1615</v>
      </c>
      <c r="DJ51" s="199">
        <v>844</v>
      </c>
      <c r="DK51" s="199">
        <v>123</v>
      </c>
      <c r="DL51" s="199">
        <v>598</v>
      </c>
      <c r="DM51" s="199">
        <v>1239</v>
      </c>
      <c r="DN51" s="199">
        <v>5215</v>
      </c>
      <c r="DO51" s="199">
        <v>1027</v>
      </c>
      <c r="DP51" s="199">
        <v>818</v>
      </c>
      <c r="DQ51" s="199">
        <v>400</v>
      </c>
      <c r="DR51" s="199">
        <v>753</v>
      </c>
      <c r="DS51" s="199">
        <v>488</v>
      </c>
      <c r="DT51" s="199">
        <v>1652</v>
      </c>
      <c r="DU51" s="199">
        <v>15653</v>
      </c>
      <c r="DV51" s="199">
        <v>8070</v>
      </c>
      <c r="DW51" s="199">
        <v>3003</v>
      </c>
      <c r="DX51" s="199">
        <v>1252</v>
      </c>
      <c r="DY51" s="199">
        <v>590</v>
      </c>
      <c r="DZ51" s="199">
        <v>2930</v>
      </c>
      <c r="EA51" s="199">
        <v>318</v>
      </c>
      <c r="EB51" s="199">
        <v>2270</v>
      </c>
      <c r="EC51" s="199">
        <v>3401</v>
      </c>
      <c r="ED51" s="199">
        <v>605</v>
      </c>
      <c r="EE51" s="199">
        <v>2161</v>
      </c>
      <c r="EF51" s="199">
        <v>4899</v>
      </c>
      <c r="EG51" s="199">
        <v>33841</v>
      </c>
      <c r="EH51" s="199">
        <v>5621</v>
      </c>
      <c r="EI51" s="199">
        <v>11744</v>
      </c>
      <c r="EJ51" s="199">
        <v>3909</v>
      </c>
      <c r="EK51" s="199">
        <v>598</v>
      </c>
      <c r="EL51" s="199">
        <v>401</v>
      </c>
      <c r="EM51" s="199">
        <v>575</v>
      </c>
      <c r="EN51" s="199">
        <v>494</v>
      </c>
      <c r="EO51" s="199">
        <v>285</v>
      </c>
      <c r="EP51" s="199">
        <v>1242</v>
      </c>
      <c r="EQ51" s="199">
        <v>13606</v>
      </c>
      <c r="ER51" s="199">
        <v>15653</v>
      </c>
      <c r="ES51" s="199">
        <v>930</v>
      </c>
      <c r="ET51" s="199">
        <v>4712</v>
      </c>
      <c r="EU51" s="199">
        <v>5902</v>
      </c>
      <c r="EV51" s="199">
        <v>4109</v>
      </c>
      <c r="EW51" s="199">
        <v>14723</v>
      </c>
      <c r="EX51" s="199">
        <v>15653</v>
      </c>
      <c r="EZ51" s="199"/>
    </row>
    <row r="52" spans="1:156" x14ac:dyDescent="0.25">
      <c r="A52" t="s">
        <v>288</v>
      </c>
      <c r="B52" t="s">
        <v>126</v>
      </c>
      <c r="C52" t="s">
        <v>236</v>
      </c>
      <c r="D52" t="s">
        <v>288</v>
      </c>
      <c r="E52" t="s">
        <v>337</v>
      </c>
      <c r="F52" t="s">
        <v>236</v>
      </c>
      <c r="G52" t="s">
        <v>236</v>
      </c>
      <c r="H52" s="199">
        <v>8082</v>
      </c>
      <c r="I52" s="199">
        <v>411</v>
      </c>
      <c r="J52" s="199">
        <v>1132</v>
      </c>
      <c r="K52" s="199">
        <v>66</v>
      </c>
      <c r="L52" s="199">
        <v>595</v>
      </c>
      <c r="M52" s="199">
        <v>30</v>
      </c>
      <c r="N52" s="199">
        <v>3589</v>
      </c>
      <c r="O52" s="199">
        <v>295</v>
      </c>
      <c r="P52" s="199">
        <v>3322</v>
      </c>
      <c r="Q52" s="199">
        <v>50</v>
      </c>
      <c r="R52" s="199">
        <v>7430</v>
      </c>
      <c r="S52" s="199">
        <v>289</v>
      </c>
      <c r="T52" s="199">
        <v>46</v>
      </c>
      <c r="U52" s="199">
        <v>3</v>
      </c>
      <c r="V52" s="199">
        <v>1</v>
      </c>
      <c r="W52" s="199">
        <v>0</v>
      </c>
      <c r="X52" s="199">
        <v>117</v>
      </c>
      <c r="Y52" s="199">
        <v>23</v>
      </c>
      <c r="Z52" s="199">
        <v>224</v>
      </c>
      <c r="AA52" s="199">
        <v>96</v>
      </c>
      <c r="AB52" s="199">
        <v>264</v>
      </c>
      <c r="AC52" s="199">
        <v>0</v>
      </c>
      <c r="AD52" s="199">
        <v>380</v>
      </c>
      <c r="AE52" s="199">
        <v>103</v>
      </c>
      <c r="AF52" s="199">
        <v>7296</v>
      </c>
      <c r="AG52" s="199">
        <v>275</v>
      </c>
      <c r="AH52" s="199">
        <v>7798</v>
      </c>
      <c r="AI52" s="199">
        <v>338</v>
      </c>
      <c r="AJ52" s="199">
        <v>284</v>
      </c>
      <c r="AK52" s="199">
        <v>73</v>
      </c>
      <c r="AL52" s="199">
        <v>137</v>
      </c>
      <c r="AM52" s="199">
        <v>17</v>
      </c>
      <c r="AN52" s="199">
        <v>147</v>
      </c>
      <c r="AO52" s="199">
        <v>56</v>
      </c>
      <c r="AP52" s="199">
        <v>4089</v>
      </c>
      <c r="AQ52" s="199">
        <v>223</v>
      </c>
      <c r="AR52" s="199">
        <v>3993</v>
      </c>
      <c r="AS52" s="199">
        <v>188</v>
      </c>
      <c r="AT52" s="199">
        <v>1013</v>
      </c>
      <c r="AU52" s="199">
        <v>37</v>
      </c>
      <c r="AV52" s="199">
        <v>7069</v>
      </c>
      <c r="AW52" s="199">
        <v>374</v>
      </c>
      <c r="AX52" s="199">
        <v>487</v>
      </c>
      <c r="AY52" s="199">
        <v>67</v>
      </c>
      <c r="AZ52" s="199">
        <v>2000</v>
      </c>
      <c r="BA52" s="199">
        <v>94</v>
      </c>
      <c r="BB52" s="199">
        <v>1960</v>
      </c>
      <c r="BC52" s="199">
        <v>63</v>
      </c>
      <c r="BD52" s="199">
        <v>1238</v>
      </c>
      <c r="BE52" s="199">
        <v>37</v>
      </c>
      <c r="BF52" s="199">
        <v>670</v>
      </c>
      <c r="BG52" s="199">
        <v>78</v>
      </c>
      <c r="BH52" s="199">
        <v>3486</v>
      </c>
      <c r="BI52" s="199">
        <v>265</v>
      </c>
      <c r="BJ52" s="199">
        <v>3384</v>
      </c>
      <c r="BK52" s="199">
        <v>234</v>
      </c>
      <c r="BL52" s="199">
        <v>102</v>
      </c>
      <c r="BM52" s="199">
        <v>31</v>
      </c>
      <c r="BN52" s="199">
        <v>2717</v>
      </c>
      <c r="BO52" s="199">
        <v>168</v>
      </c>
      <c r="BP52" s="199">
        <v>968</v>
      </c>
      <c r="BQ52" s="199">
        <v>126</v>
      </c>
      <c r="BR52" s="199">
        <v>471</v>
      </c>
      <c r="BS52" s="199">
        <v>49</v>
      </c>
      <c r="BT52" s="199">
        <v>1883</v>
      </c>
      <c r="BU52" s="199">
        <v>62</v>
      </c>
      <c r="BV52" s="199">
        <v>4156</v>
      </c>
      <c r="BW52" s="199">
        <v>343</v>
      </c>
      <c r="BX52" s="199">
        <v>2043</v>
      </c>
      <c r="BY52" s="199">
        <v>6</v>
      </c>
      <c r="BZ52" s="199">
        <v>516</v>
      </c>
      <c r="CA52" s="199">
        <v>6</v>
      </c>
      <c r="CB52" s="199">
        <v>1367</v>
      </c>
      <c r="CC52" s="199">
        <v>56</v>
      </c>
      <c r="CD52" s="199">
        <v>514</v>
      </c>
      <c r="CE52" s="199">
        <v>88</v>
      </c>
      <c r="CF52" s="199">
        <v>635</v>
      </c>
      <c r="CG52" s="199">
        <v>52</v>
      </c>
      <c r="CH52" s="199">
        <v>885</v>
      </c>
      <c r="CI52" s="199">
        <v>71</v>
      </c>
      <c r="CJ52" s="199">
        <v>887</v>
      </c>
      <c r="CK52" s="199">
        <v>68</v>
      </c>
      <c r="CL52" s="199">
        <v>1235</v>
      </c>
      <c r="CM52" s="199">
        <v>64</v>
      </c>
      <c r="CN52" s="199">
        <v>2043</v>
      </c>
      <c r="CO52" s="199">
        <v>6</v>
      </c>
      <c r="CP52" s="199">
        <v>411</v>
      </c>
      <c r="CQ52" s="199">
        <v>7671</v>
      </c>
      <c r="CR52" s="199">
        <v>5779</v>
      </c>
      <c r="CS52" s="199">
        <v>3433</v>
      </c>
      <c r="CT52" s="199">
        <v>7185</v>
      </c>
      <c r="CU52" s="199">
        <v>559</v>
      </c>
      <c r="CV52" s="199">
        <v>239</v>
      </c>
      <c r="CW52" s="199">
        <v>323</v>
      </c>
      <c r="CX52" s="199">
        <v>137</v>
      </c>
      <c r="CY52" s="199">
        <v>96</v>
      </c>
      <c r="CZ52" s="199">
        <v>9</v>
      </c>
      <c r="DA52" s="199">
        <v>127</v>
      </c>
      <c r="DB52" s="199">
        <v>90</v>
      </c>
      <c r="DC52" s="199">
        <v>13</v>
      </c>
      <c r="DD52" s="199">
        <v>3</v>
      </c>
      <c r="DE52" s="199">
        <v>503</v>
      </c>
      <c r="DF52" s="199">
        <v>314</v>
      </c>
      <c r="DG52" s="199">
        <v>487</v>
      </c>
      <c r="DH52" s="199">
        <v>268</v>
      </c>
      <c r="DI52" s="199">
        <v>349</v>
      </c>
      <c r="DJ52" s="199">
        <v>233</v>
      </c>
      <c r="DK52" s="199">
        <v>40</v>
      </c>
      <c r="DL52" s="199">
        <v>187</v>
      </c>
      <c r="DM52" s="199">
        <v>173</v>
      </c>
      <c r="DN52" s="199">
        <v>974</v>
      </c>
      <c r="DO52" s="199">
        <v>209</v>
      </c>
      <c r="DP52" s="199">
        <v>156</v>
      </c>
      <c r="DQ52" s="199">
        <v>138</v>
      </c>
      <c r="DR52" s="199">
        <v>106</v>
      </c>
      <c r="DS52" s="199">
        <v>43</v>
      </c>
      <c r="DT52" s="199">
        <v>204</v>
      </c>
      <c r="DU52" s="199">
        <v>3532</v>
      </c>
      <c r="DV52" s="199">
        <v>1917</v>
      </c>
      <c r="DW52" s="199">
        <v>571</v>
      </c>
      <c r="DX52" s="199">
        <v>175</v>
      </c>
      <c r="DY52" s="199">
        <v>57</v>
      </c>
      <c r="DZ52" s="199">
        <v>622</v>
      </c>
      <c r="EA52" s="199">
        <v>32</v>
      </c>
      <c r="EB52" s="199">
        <v>519</v>
      </c>
      <c r="EC52" s="199">
        <v>818</v>
      </c>
      <c r="ED52" s="199">
        <v>99</v>
      </c>
      <c r="EE52" s="199">
        <v>604</v>
      </c>
      <c r="EF52" s="199">
        <v>814</v>
      </c>
      <c r="EG52" s="199">
        <v>7458</v>
      </c>
      <c r="EH52" s="199">
        <v>628</v>
      </c>
      <c r="EI52" s="199">
        <v>2911</v>
      </c>
      <c r="EJ52" s="199">
        <v>621</v>
      </c>
      <c r="EK52" s="199">
        <v>135</v>
      </c>
      <c r="EL52" s="199">
        <v>89</v>
      </c>
      <c r="EM52" s="199">
        <v>55</v>
      </c>
      <c r="EN52" s="199">
        <v>58</v>
      </c>
      <c r="EO52" s="199">
        <v>27</v>
      </c>
      <c r="EP52" s="199">
        <v>101</v>
      </c>
      <c r="EQ52" s="199">
        <v>2836</v>
      </c>
      <c r="ER52" s="199">
        <v>3532</v>
      </c>
      <c r="ES52" s="199">
        <v>144</v>
      </c>
      <c r="ET52" s="199">
        <v>862</v>
      </c>
      <c r="EU52" s="199">
        <v>1292</v>
      </c>
      <c r="EV52" s="199">
        <v>1234</v>
      </c>
      <c r="EW52" s="199">
        <v>3388</v>
      </c>
      <c r="EX52" s="199">
        <v>3532</v>
      </c>
      <c r="EZ52" s="199"/>
    </row>
    <row r="53" spans="1:156" x14ac:dyDescent="0.25">
      <c r="A53" t="s">
        <v>289</v>
      </c>
      <c r="B53" t="s">
        <v>126</v>
      </c>
      <c r="C53" t="s">
        <v>236</v>
      </c>
      <c r="D53" t="s">
        <v>289</v>
      </c>
      <c r="E53" t="s">
        <v>331</v>
      </c>
      <c r="F53" t="s">
        <v>236</v>
      </c>
      <c r="G53" t="s">
        <v>236</v>
      </c>
      <c r="H53" s="199">
        <v>34079</v>
      </c>
      <c r="I53" s="199">
        <v>1275</v>
      </c>
      <c r="J53" s="199">
        <v>5055</v>
      </c>
      <c r="K53" s="199">
        <v>298</v>
      </c>
      <c r="L53" s="199">
        <v>3308</v>
      </c>
      <c r="M53" s="199">
        <v>290</v>
      </c>
      <c r="N53" s="199">
        <v>12085</v>
      </c>
      <c r="O53" s="199">
        <v>735</v>
      </c>
      <c r="P53" s="199">
        <v>14828</v>
      </c>
      <c r="Q53" s="199">
        <v>191</v>
      </c>
      <c r="R53" s="199">
        <v>30088</v>
      </c>
      <c r="S53" s="199">
        <v>969</v>
      </c>
      <c r="T53" s="199">
        <v>1031</v>
      </c>
      <c r="U53" s="199">
        <v>26</v>
      </c>
      <c r="V53" s="199">
        <v>130</v>
      </c>
      <c r="W53" s="199">
        <v>0</v>
      </c>
      <c r="X53" s="199">
        <v>515</v>
      </c>
      <c r="Y53" s="199">
        <v>3</v>
      </c>
      <c r="Z53" s="199">
        <v>341</v>
      </c>
      <c r="AA53" s="199">
        <v>47</v>
      </c>
      <c r="AB53" s="199">
        <v>1974</v>
      </c>
      <c r="AC53" s="199">
        <v>230</v>
      </c>
      <c r="AD53" s="199">
        <v>1698</v>
      </c>
      <c r="AE53" s="199">
        <v>274</v>
      </c>
      <c r="AF53" s="199">
        <v>29482</v>
      </c>
      <c r="AG53" s="199">
        <v>917</v>
      </c>
      <c r="AH53" s="199">
        <v>32824</v>
      </c>
      <c r="AI53" s="199">
        <v>1061</v>
      </c>
      <c r="AJ53" s="199">
        <v>1255</v>
      </c>
      <c r="AK53" s="199">
        <v>214</v>
      </c>
      <c r="AL53" s="199">
        <v>521</v>
      </c>
      <c r="AM53" s="199">
        <v>35</v>
      </c>
      <c r="AN53" s="199">
        <v>734</v>
      </c>
      <c r="AO53" s="199">
        <v>179</v>
      </c>
      <c r="AP53" s="199">
        <v>17184</v>
      </c>
      <c r="AQ53" s="199">
        <v>670</v>
      </c>
      <c r="AR53" s="199">
        <v>16895</v>
      </c>
      <c r="AS53" s="199">
        <v>605</v>
      </c>
      <c r="AT53" s="199">
        <v>4138</v>
      </c>
      <c r="AU53" s="199">
        <v>24</v>
      </c>
      <c r="AV53" s="199">
        <v>29941</v>
      </c>
      <c r="AW53" s="199">
        <v>1251</v>
      </c>
      <c r="AX53" s="199">
        <v>1031</v>
      </c>
      <c r="AY53" s="199">
        <v>71</v>
      </c>
      <c r="AZ53" s="199">
        <v>5380</v>
      </c>
      <c r="BA53" s="199">
        <v>236</v>
      </c>
      <c r="BB53" s="199">
        <v>7769</v>
      </c>
      <c r="BC53" s="199">
        <v>283</v>
      </c>
      <c r="BD53" s="199">
        <v>7550</v>
      </c>
      <c r="BE53" s="199">
        <v>111</v>
      </c>
      <c r="BF53" s="199">
        <v>2712</v>
      </c>
      <c r="BG53" s="199">
        <v>115</v>
      </c>
      <c r="BH53" s="199">
        <v>17451</v>
      </c>
      <c r="BI53" s="199">
        <v>742</v>
      </c>
      <c r="BJ53" s="199">
        <v>17136</v>
      </c>
      <c r="BK53" s="199">
        <v>705</v>
      </c>
      <c r="BL53" s="199">
        <v>315</v>
      </c>
      <c r="BM53" s="199">
        <v>37</v>
      </c>
      <c r="BN53" s="199">
        <v>11742</v>
      </c>
      <c r="BO53" s="199">
        <v>403</v>
      </c>
      <c r="BP53" s="199">
        <v>6238</v>
      </c>
      <c r="BQ53" s="199">
        <v>352</v>
      </c>
      <c r="BR53" s="199">
        <v>2183</v>
      </c>
      <c r="BS53" s="199">
        <v>102</v>
      </c>
      <c r="BT53" s="199">
        <v>8289</v>
      </c>
      <c r="BU53" s="199">
        <v>418</v>
      </c>
      <c r="BV53" s="199">
        <v>20163</v>
      </c>
      <c r="BW53" s="199">
        <v>857</v>
      </c>
      <c r="BX53" s="199">
        <v>5627</v>
      </c>
      <c r="BY53" s="199">
        <v>0</v>
      </c>
      <c r="BZ53" s="199">
        <v>2248</v>
      </c>
      <c r="CA53" s="199">
        <v>116</v>
      </c>
      <c r="CB53" s="199">
        <v>6041</v>
      </c>
      <c r="CC53" s="199">
        <v>302</v>
      </c>
      <c r="CD53" s="199">
        <v>4060</v>
      </c>
      <c r="CE53" s="199">
        <v>156</v>
      </c>
      <c r="CF53" s="199">
        <v>3556</v>
      </c>
      <c r="CG53" s="199">
        <v>214</v>
      </c>
      <c r="CH53" s="199">
        <v>4585</v>
      </c>
      <c r="CI53" s="199">
        <v>259</v>
      </c>
      <c r="CJ53" s="199">
        <v>3824</v>
      </c>
      <c r="CK53" s="199">
        <v>108</v>
      </c>
      <c r="CL53" s="199">
        <v>4138</v>
      </c>
      <c r="CM53" s="199">
        <v>120</v>
      </c>
      <c r="CN53" s="199">
        <v>5627</v>
      </c>
      <c r="CO53" s="199">
        <v>0</v>
      </c>
      <c r="CP53" s="199">
        <v>1275</v>
      </c>
      <c r="CQ53" s="199">
        <v>32804</v>
      </c>
      <c r="CR53" s="199">
        <v>27148</v>
      </c>
      <c r="CS53" s="199">
        <v>11214</v>
      </c>
      <c r="CT53" s="199">
        <v>30643</v>
      </c>
      <c r="CU53" s="199">
        <v>1836</v>
      </c>
      <c r="CV53" s="199">
        <v>640</v>
      </c>
      <c r="CW53" s="199">
        <v>703</v>
      </c>
      <c r="CX53" s="199">
        <v>186</v>
      </c>
      <c r="CY53" s="199">
        <v>442</v>
      </c>
      <c r="CZ53" s="199">
        <v>235</v>
      </c>
      <c r="DA53" s="199">
        <v>184</v>
      </c>
      <c r="DB53" s="199">
        <v>20</v>
      </c>
      <c r="DC53" s="199">
        <v>507</v>
      </c>
      <c r="DD53" s="199">
        <v>199</v>
      </c>
      <c r="DE53" s="199">
        <v>613</v>
      </c>
      <c r="DF53" s="199">
        <v>1123</v>
      </c>
      <c r="DG53" s="199">
        <v>3000</v>
      </c>
      <c r="DH53" s="199">
        <v>443</v>
      </c>
      <c r="DI53" s="199">
        <v>2033</v>
      </c>
      <c r="DJ53" s="199">
        <v>887</v>
      </c>
      <c r="DK53" s="199">
        <v>388</v>
      </c>
      <c r="DL53" s="199">
        <v>773</v>
      </c>
      <c r="DM53" s="199">
        <v>1085</v>
      </c>
      <c r="DN53" s="199">
        <v>6315</v>
      </c>
      <c r="DO53" s="199">
        <v>993</v>
      </c>
      <c r="DP53" s="199">
        <v>878</v>
      </c>
      <c r="DQ53" s="199">
        <v>664</v>
      </c>
      <c r="DR53" s="199">
        <v>282</v>
      </c>
      <c r="DS53" s="199">
        <v>364</v>
      </c>
      <c r="DT53" s="199">
        <v>904</v>
      </c>
      <c r="DU53" s="199">
        <v>12913</v>
      </c>
      <c r="DV53" s="199">
        <v>6422</v>
      </c>
      <c r="DW53" s="199">
        <v>2436</v>
      </c>
      <c r="DX53" s="199">
        <v>908</v>
      </c>
      <c r="DY53" s="199">
        <v>372</v>
      </c>
      <c r="DZ53" s="199">
        <v>2196</v>
      </c>
      <c r="EA53" s="199">
        <v>193</v>
      </c>
      <c r="EB53" s="199">
        <v>1594</v>
      </c>
      <c r="EC53" s="199">
        <v>3387</v>
      </c>
      <c r="ED53" s="199">
        <v>717</v>
      </c>
      <c r="EE53" s="199">
        <v>2240</v>
      </c>
      <c r="EF53" s="199">
        <v>3916</v>
      </c>
      <c r="EG53" s="199">
        <v>28824</v>
      </c>
      <c r="EH53" s="199">
        <v>5098</v>
      </c>
      <c r="EI53" s="199">
        <v>9585</v>
      </c>
      <c r="EJ53" s="199">
        <v>3328</v>
      </c>
      <c r="EK53" s="199">
        <v>454</v>
      </c>
      <c r="EL53" s="199">
        <v>590</v>
      </c>
      <c r="EM53" s="199">
        <v>604</v>
      </c>
      <c r="EN53" s="199">
        <v>297</v>
      </c>
      <c r="EO53" s="199">
        <v>195</v>
      </c>
      <c r="EP53" s="199">
        <v>1054</v>
      </c>
      <c r="EQ53" s="199">
        <v>11332</v>
      </c>
      <c r="ER53" s="199">
        <v>12913</v>
      </c>
      <c r="ES53" s="199">
        <v>680</v>
      </c>
      <c r="ET53" s="199">
        <v>3754</v>
      </c>
      <c r="EU53" s="199">
        <v>5402</v>
      </c>
      <c r="EV53" s="199">
        <v>3077</v>
      </c>
      <c r="EW53" s="199">
        <v>12233</v>
      </c>
      <c r="EX53" s="199">
        <v>12913</v>
      </c>
      <c r="EZ53" s="199"/>
    </row>
    <row r="54" spans="1:156" x14ac:dyDescent="0.25">
      <c r="A54" t="s">
        <v>290</v>
      </c>
      <c r="B54" t="s">
        <v>126</v>
      </c>
      <c r="C54" t="s">
        <v>236</v>
      </c>
      <c r="D54" t="s">
        <v>290</v>
      </c>
      <c r="E54" t="s">
        <v>337</v>
      </c>
      <c r="F54" t="s">
        <v>236</v>
      </c>
      <c r="G54" t="s">
        <v>236</v>
      </c>
      <c r="H54" s="199">
        <v>21842</v>
      </c>
      <c r="I54" s="199">
        <v>2630</v>
      </c>
      <c r="J54" s="199">
        <v>4664</v>
      </c>
      <c r="K54" s="199">
        <v>1129</v>
      </c>
      <c r="L54" s="199">
        <v>2665</v>
      </c>
      <c r="M54" s="199">
        <v>552</v>
      </c>
      <c r="N54" s="199">
        <v>10261</v>
      </c>
      <c r="O54" s="199">
        <v>893</v>
      </c>
      <c r="P54" s="199">
        <v>6844</v>
      </c>
      <c r="Q54" s="199">
        <v>607</v>
      </c>
      <c r="R54" s="199">
        <v>14773</v>
      </c>
      <c r="S54" s="199">
        <v>1243</v>
      </c>
      <c r="T54" s="199">
        <v>1207</v>
      </c>
      <c r="U54" s="199">
        <v>75</v>
      </c>
      <c r="V54" s="199">
        <v>362</v>
      </c>
      <c r="W54" s="199">
        <v>127</v>
      </c>
      <c r="X54" s="199">
        <v>1155</v>
      </c>
      <c r="Y54" s="199">
        <v>90</v>
      </c>
      <c r="Z54" s="199">
        <v>2204</v>
      </c>
      <c r="AA54" s="199">
        <v>546</v>
      </c>
      <c r="AB54" s="199">
        <v>2141</v>
      </c>
      <c r="AC54" s="199">
        <v>549</v>
      </c>
      <c r="AD54" s="199">
        <v>6641</v>
      </c>
      <c r="AE54" s="199">
        <v>1754</v>
      </c>
      <c r="AF54" s="199">
        <v>12031</v>
      </c>
      <c r="AG54" s="199">
        <v>599</v>
      </c>
      <c r="AH54" s="199">
        <v>17393</v>
      </c>
      <c r="AI54" s="199">
        <v>1133</v>
      </c>
      <c r="AJ54" s="199">
        <v>4449</v>
      </c>
      <c r="AK54" s="199">
        <v>1497</v>
      </c>
      <c r="AL54" s="199">
        <v>1650</v>
      </c>
      <c r="AM54" s="199">
        <v>65</v>
      </c>
      <c r="AN54" s="199">
        <v>2799</v>
      </c>
      <c r="AO54" s="199">
        <v>1432</v>
      </c>
      <c r="AP54" s="199">
        <v>11278</v>
      </c>
      <c r="AQ54" s="199">
        <v>1378</v>
      </c>
      <c r="AR54" s="199">
        <v>10564</v>
      </c>
      <c r="AS54" s="199">
        <v>1252</v>
      </c>
      <c r="AT54" s="199">
        <v>2871</v>
      </c>
      <c r="AU54" s="199">
        <v>253</v>
      </c>
      <c r="AV54" s="199">
        <v>18971</v>
      </c>
      <c r="AW54" s="199">
        <v>2377</v>
      </c>
      <c r="AX54" s="199">
        <v>2839</v>
      </c>
      <c r="AY54" s="199">
        <v>663</v>
      </c>
      <c r="AZ54" s="199">
        <v>4152</v>
      </c>
      <c r="BA54" s="199">
        <v>439</v>
      </c>
      <c r="BB54" s="199">
        <v>4191</v>
      </c>
      <c r="BC54" s="199">
        <v>536</v>
      </c>
      <c r="BD54" s="199">
        <v>2250</v>
      </c>
      <c r="BE54" s="199">
        <v>139</v>
      </c>
      <c r="BF54" s="199">
        <v>1929</v>
      </c>
      <c r="BG54" s="199">
        <v>506</v>
      </c>
      <c r="BH54" s="199">
        <v>9723</v>
      </c>
      <c r="BI54" s="199">
        <v>1409</v>
      </c>
      <c r="BJ54" s="199">
        <v>9560</v>
      </c>
      <c r="BK54" s="199">
        <v>1344</v>
      </c>
      <c r="BL54" s="199">
        <v>163</v>
      </c>
      <c r="BM54" s="199">
        <v>65</v>
      </c>
      <c r="BN54" s="199">
        <v>7352</v>
      </c>
      <c r="BO54" s="199">
        <v>1014</v>
      </c>
      <c r="BP54" s="199">
        <v>2904</v>
      </c>
      <c r="BQ54" s="199">
        <v>560</v>
      </c>
      <c r="BR54" s="199">
        <v>1396</v>
      </c>
      <c r="BS54" s="199">
        <v>341</v>
      </c>
      <c r="BT54" s="199">
        <v>6633</v>
      </c>
      <c r="BU54" s="199">
        <v>713</v>
      </c>
      <c r="BV54" s="199">
        <v>11652</v>
      </c>
      <c r="BW54" s="199">
        <v>1915</v>
      </c>
      <c r="BX54" s="199">
        <v>3557</v>
      </c>
      <c r="BY54" s="199">
        <v>2</v>
      </c>
      <c r="BZ54" s="199">
        <v>2118</v>
      </c>
      <c r="CA54" s="199">
        <v>174</v>
      </c>
      <c r="CB54" s="199">
        <v>4515</v>
      </c>
      <c r="CC54" s="199">
        <v>539</v>
      </c>
      <c r="CD54" s="199">
        <v>1777</v>
      </c>
      <c r="CE54" s="199">
        <v>140</v>
      </c>
      <c r="CF54" s="199">
        <v>2294</v>
      </c>
      <c r="CG54" s="199">
        <v>723</v>
      </c>
      <c r="CH54" s="199">
        <v>2595</v>
      </c>
      <c r="CI54" s="199">
        <v>542</v>
      </c>
      <c r="CJ54" s="199">
        <v>2333</v>
      </c>
      <c r="CK54" s="199">
        <v>283</v>
      </c>
      <c r="CL54" s="199">
        <v>2653</v>
      </c>
      <c r="CM54" s="199">
        <v>227</v>
      </c>
      <c r="CN54" s="199">
        <v>3557</v>
      </c>
      <c r="CO54" s="199">
        <v>2</v>
      </c>
      <c r="CP54" s="199">
        <v>2630</v>
      </c>
      <c r="CQ54" s="199">
        <v>19212</v>
      </c>
      <c r="CR54" s="199">
        <v>13870</v>
      </c>
      <c r="CS54" s="199">
        <v>8361</v>
      </c>
      <c r="CT54" s="199">
        <v>13808</v>
      </c>
      <c r="CU54" s="199">
        <v>6596</v>
      </c>
      <c r="CV54" s="199">
        <v>3533</v>
      </c>
      <c r="CW54" s="199">
        <v>4866</v>
      </c>
      <c r="CX54" s="199">
        <v>2720</v>
      </c>
      <c r="CY54" s="199">
        <v>73</v>
      </c>
      <c r="CZ54" s="199">
        <v>21</v>
      </c>
      <c r="DA54" s="199">
        <v>963</v>
      </c>
      <c r="DB54" s="199">
        <v>466</v>
      </c>
      <c r="DC54" s="199">
        <v>694</v>
      </c>
      <c r="DD54" s="199">
        <v>326</v>
      </c>
      <c r="DE54" s="199">
        <v>787</v>
      </c>
      <c r="DF54" s="199">
        <v>661</v>
      </c>
      <c r="DG54" s="199">
        <v>2635</v>
      </c>
      <c r="DH54" s="199">
        <v>481</v>
      </c>
      <c r="DI54" s="199">
        <v>1150</v>
      </c>
      <c r="DJ54" s="199">
        <v>478</v>
      </c>
      <c r="DK54" s="199">
        <v>130</v>
      </c>
      <c r="DL54" s="199">
        <v>395</v>
      </c>
      <c r="DM54" s="199">
        <v>433</v>
      </c>
      <c r="DN54" s="199">
        <v>2227</v>
      </c>
      <c r="DO54" s="199">
        <v>497</v>
      </c>
      <c r="DP54" s="199">
        <v>421</v>
      </c>
      <c r="DQ54" s="199">
        <v>417</v>
      </c>
      <c r="DR54" s="199">
        <v>312</v>
      </c>
      <c r="DS54" s="199">
        <v>192</v>
      </c>
      <c r="DT54" s="199">
        <v>550</v>
      </c>
      <c r="DU54" s="199">
        <v>7689</v>
      </c>
      <c r="DV54" s="199">
        <v>3563</v>
      </c>
      <c r="DW54" s="199">
        <v>1274</v>
      </c>
      <c r="DX54" s="199">
        <v>510</v>
      </c>
      <c r="DY54" s="199">
        <v>222</v>
      </c>
      <c r="DZ54" s="199">
        <v>1656</v>
      </c>
      <c r="EA54" s="199">
        <v>209</v>
      </c>
      <c r="EB54" s="199">
        <v>1069</v>
      </c>
      <c r="EC54" s="199">
        <v>1960</v>
      </c>
      <c r="ED54" s="199">
        <v>552</v>
      </c>
      <c r="EE54" s="199">
        <v>1103</v>
      </c>
      <c r="EF54" s="199">
        <v>2461</v>
      </c>
      <c r="EG54" s="199">
        <v>19605</v>
      </c>
      <c r="EH54" s="199">
        <v>2348</v>
      </c>
      <c r="EI54" s="199">
        <v>5726</v>
      </c>
      <c r="EJ54" s="199">
        <v>1963</v>
      </c>
      <c r="EK54" s="199">
        <v>367</v>
      </c>
      <c r="EL54" s="199">
        <v>319</v>
      </c>
      <c r="EM54" s="199">
        <v>305</v>
      </c>
      <c r="EN54" s="199">
        <v>117</v>
      </c>
      <c r="EO54" s="199">
        <v>155</v>
      </c>
      <c r="EP54" s="199">
        <v>459</v>
      </c>
      <c r="EQ54" s="199">
        <v>6435</v>
      </c>
      <c r="ER54" s="199">
        <v>7689</v>
      </c>
      <c r="ES54" s="199">
        <v>548</v>
      </c>
      <c r="ET54" s="199">
        <v>2138</v>
      </c>
      <c r="EU54" s="199">
        <v>2613</v>
      </c>
      <c r="EV54" s="199">
        <v>2390</v>
      </c>
      <c r="EW54" s="199">
        <v>7141</v>
      </c>
      <c r="EX54" s="199">
        <v>7689</v>
      </c>
      <c r="EZ54" s="199"/>
    </row>
    <row r="55" spans="1:156" x14ac:dyDescent="0.25">
      <c r="A55" t="s">
        <v>291</v>
      </c>
      <c r="B55" t="s">
        <v>126</v>
      </c>
      <c r="C55" t="s">
        <v>236</v>
      </c>
      <c r="D55" t="s">
        <v>291</v>
      </c>
      <c r="E55" t="s">
        <v>330</v>
      </c>
      <c r="F55" t="s">
        <v>236</v>
      </c>
      <c r="G55" t="s">
        <v>236</v>
      </c>
      <c r="H55" s="199">
        <v>6318</v>
      </c>
      <c r="I55" s="199">
        <v>394</v>
      </c>
      <c r="J55" s="199">
        <v>957</v>
      </c>
      <c r="K55" s="199">
        <v>95</v>
      </c>
      <c r="L55" s="199">
        <v>562</v>
      </c>
      <c r="M55" s="199">
        <v>49</v>
      </c>
      <c r="N55" s="199">
        <v>2907</v>
      </c>
      <c r="O55" s="199">
        <v>212</v>
      </c>
      <c r="P55" s="199">
        <v>2416</v>
      </c>
      <c r="Q55" s="199">
        <v>87</v>
      </c>
      <c r="R55" s="199">
        <v>5722</v>
      </c>
      <c r="S55" s="199">
        <v>268</v>
      </c>
      <c r="T55" s="199">
        <v>84</v>
      </c>
      <c r="U55" s="199">
        <v>9</v>
      </c>
      <c r="V55" s="199">
        <v>119</v>
      </c>
      <c r="W55" s="199">
        <v>35</v>
      </c>
      <c r="X55" s="199">
        <v>8</v>
      </c>
      <c r="Y55" s="199">
        <v>2</v>
      </c>
      <c r="Z55" s="199">
        <v>27</v>
      </c>
      <c r="AA55" s="199">
        <v>7</v>
      </c>
      <c r="AB55" s="199">
        <v>358</v>
      </c>
      <c r="AC55" s="199">
        <v>73</v>
      </c>
      <c r="AD55" s="199">
        <v>346</v>
      </c>
      <c r="AE55" s="199">
        <v>79</v>
      </c>
      <c r="AF55" s="199">
        <v>5549</v>
      </c>
      <c r="AG55" s="199">
        <v>268</v>
      </c>
      <c r="AH55" s="199">
        <v>6241</v>
      </c>
      <c r="AI55" s="199">
        <v>376</v>
      </c>
      <c r="AJ55" s="199">
        <v>77</v>
      </c>
      <c r="AK55" s="199">
        <v>18</v>
      </c>
      <c r="AL55" s="199">
        <v>25</v>
      </c>
      <c r="AM55" s="199">
        <v>0</v>
      </c>
      <c r="AN55" s="199">
        <v>52</v>
      </c>
      <c r="AO55" s="199">
        <v>18</v>
      </c>
      <c r="AP55" s="199">
        <v>3285</v>
      </c>
      <c r="AQ55" s="199">
        <v>255</v>
      </c>
      <c r="AR55" s="199">
        <v>3033</v>
      </c>
      <c r="AS55" s="199">
        <v>139</v>
      </c>
      <c r="AT55" s="199">
        <v>865</v>
      </c>
      <c r="AU55" s="199">
        <v>25</v>
      </c>
      <c r="AV55" s="199">
        <v>5453</v>
      </c>
      <c r="AW55" s="199">
        <v>369</v>
      </c>
      <c r="AX55" s="199">
        <v>290</v>
      </c>
      <c r="AY55" s="199">
        <v>61</v>
      </c>
      <c r="AZ55" s="199">
        <v>1429</v>
      </c>
      <c r="BA55" s="199">
        <v>144</v>
      </c>
      <c r="BB55" s="199">
        <v>1620</v>
      </c>
      <c r="BC55" s="199">
        <v>72</v>
      </c>
      <c r="BD55" s="199">
        <v>925</v>
      </c>
      <c r="BE55" s="199">
        <v>9</v>
      </c>
      <c r="BF55" s="199">
        <v>625</v>
      </c>
      <c r="BG55" s="199">
        <v>89</v>
      </c>
      <c r="BH55" s="199">
        <v>2841</v>
      </c>
      <c r="BI55" s="199">
        <v>220</v>
      </c>
      <c r="BJ55" s="199">
        <v>2679</v>
      </c>
      <c r="BK55" s="199">
        <v>186</v>
      </c>
      <c r="BL55" s="199">
        <v>162</v>
      </c>
      <c r="BM55" s="199">
        <v>34</v>
      </c>
      <c r="BN55" s="199">
        <v>1973</v>
      </c>
      <c r="BO55" s="199">
        <v>117</v>
      </c>
      <c r="BP55" s="199">
        <v>949</v>
      </c>
      <c r="BQ55" s="199">
        <v>138</v>
      </c>
      <c r="BR55" s="199">
        <v>544</v>
      </c>
      <c r="BS55" s="199">
        <v>54</v>
      </c>
      <c r="BT55" s="199">
        <v>1596</v>
      </c>
      <c r="BU55" s="199">
        <v>85</v>
      </c>
      <c r="BV55" s="199">
        <v>3466</v>
      </c>
      <c r="BW55" s="199">
        <v>309</v>
      </c>
      <c r="BX55" s="199">
        <v>1256</v>
      </c>
      <c r="BY55" s="199">
        <v>0</v>
      </c>
      <c r="BZ55" s="199">
        <v>454</v>
      </c>
      <c r="CA55" s="199">
        <v>20</v>
      </c>
      <c r="CB55" s="199">
        <v>1142</v>
      </c>
      <c r="CC55" s="199">
        <v>65</v>
      </c>
      <c r="CD55" s="199">
        <v>458</v>
      </c>
      <c r="CE55" s="199">
        <v>23</v>
      </c>
      <c r="CF55" s="199">
        <v>530</v>
      </c>
      <c r="CG55" s="199">
        <v>78</v>
      </c>
      <c r="CH55" s="199">
        <v>755</v>
      </c>
      <c r="CI55" s="199">
        <v>74</v>
      </c>
      <c r="CJ55" s="199">
        <v>784</v>
      </c>
      <c r="CK55" s="199">
        <v>46</v>
      </c>
      <c r="CL55" s="199">
        <v>939</v>
      </c>
      <c r="CM55" s="199">
        <v>88</v>
      </c>
      <c r="CN55" s="199">
        <v>1256</v>
      </c>
      <c r="CO55" s="199">
        <v>0</v>
      </c>
      <c r="CP55" s="199">
        <v>394</v>
      </c>
      <c r="CQ55" s="199">
        <v>5924</v>
      </c>
      <c r="CR55" s="199">
        <v>4513</v>
      </c>
      <c r="CS55" s="199">
        <v>2609</v>
      </c>
      <c r="CT55" s="199">
        <v>5850</v>
      </c>
      <c r="CU55" s="199">
        <v>238</v>
      </c>
      <c r="CV55" s="199">
        <v>31</v>
      </c>
      <c r="CW55" s="199">
        <v>152</v>
      </c>
      <c r="CX55" s="199">
        <v>15</v>
      </c>
      <c r="CY55" s="199">
        <v>52</v>
      </c>
      <c r="CZ55" s="199">
        <v>12</v>
      </c>
      <c r="DA55" s="199">
        <v>15</v>
      </c>
      <c r="DB55" s="199">
        <v>3</v>
      </c>
      <c r="DC55" s="199">
        <v>19</v>
      </c>
      <c r="DD55" s="199">
        <v>1</v>
      </c>
      <c r="DE55" s="199">
        <v>471</v>
      </c>
      <c r="DF55" s="199">
        <v>237</v>
      </c>
      <c r="DG55" s="199">
        <v>212</v>
      </c>
      <c r="DH55" s="199">
        <v>110</v>
      </c>
      <c r="DI55" s="199">
        <v>360</v>
      </c>
      <c r="DJ55" s="199">
        <v>188</v>
      </c>
      <c r="DK55" s="199">
        <v>51</v>
      </c>
      <c r="DL55" s="199">
        <v>146</v>
      </c>
      <c r="DM55" s="199">
        <v>170</v>
      </c>
      <c r="DN55" s="199">
        <v>744</v>
      </c>
      <c r="DO55" s="199">
        <v>153</v>
      </c>
      <c r="DP55" s="199">
        <v>102</v>
      </c>
      <c r="DQ55" s="199">
        <v>142</v>
      </c>
      <c r="DR55" s="199">
        <v>95</v>
      </c>
      <c r="DS55" s="199">
        <v>85</v>
      </c>
      <c r="DT55" s="199">
        <v>252</v>
      </c>
      <c r="DU55" s="199">
        <v>2660</v>
      </c>
      <c r="DV55" s="199">
        <v>1303</v>
      </c>
      <c r="DW55" s="199">
        <v>471</v>
      </c>
      <c r="DX55" s="199">
        <v>172</v>
      </c>
      <c r="DY55" s="199">
        <v>77</v>
      </c>
      <c r="DZ55" s="199">
        <v>580</v>
      </c>
      <c r="EA55" s="199">
        <v>65</v>
      </c>
      <c r="EB55" s="199">
        <v>408</v>
      </c>
      <c r="EC55" s="199">
        <v>605</v>
      </c>
      <c r="ED55" s="199">
        <v>61</v>
      </c>
      <c r="EE55" s="199">
        <v>445</v>
      </c>
      <c r="EF55" s="199">
        <v>746</v>
      </c>
      <c r="EG55" s="199">
        <v>5864</v>
      </c>
      <c r="EH55" s="199">
        <v>509</v>
      </c>
      <c r="EI55" s="199">
        <v>2156</v>
      </c>
      <c r="EJ55" s="199">
        <v>504</v>
      </c>
      <c r="EK55" s="199">
        <v>90</v>
      </c>
      <c r="EL55" s="199">
        <v>69</v>
      </c>
      <c r="EM55" s="199">
        <v>31</v>
      </c>
      <c r="EN55" s="199">
        <v>56</v>
      </c>
      <c r="EO55" s="199">
        <v>16</v>
      </c>
      <c r="EP55" s="199">
        <v>166</v>
      </c>
      <c r="EQ55" s="199">
        <v>2248</v>
      </c>
      <c r="ER55" s="199">
        <v>2660</v>
      </c>
      <c r="ES55" s="199">
        <v>136</v>
      </c>
      <c r="ET55" s="199">
        <v>650</v>
      </c>
      <c r="EU55" s="199">
        <v>1006</v>
      </c>
      <c r="EV55" s="199">
        <v>868</v>
      </c>
      <c r="EW55" s="199">
        <v>2524</v>
      </c>
      <c r="EX55" s="199">
        <v>2660</v>
      </c>
      <c r="EZ55" s="199"/>
    </row>
    <row r="56" spans="1:156" x14ac:dyDescent="0.25">
      <c r="A56" t="s">
        <v>292</v>
      </c>
      <c r="B56" t="s">
        <v>126</v>
      </c>
      <c r="C56" t="s">
        <v>236</v>
      </c>
      <c r="D56" t="s">
        <v>292</v>
      </c>
      <c r="E56" t="s">
        <v>336</v>
      </c>
      <c r="F56" t="s">
        <v>236</v>
      </c>
      <c r="G56" t="s">
        <v>236</v>
      </c>
      <c r="H56" s="199">
        <v>160411</v>
      </c>
      <c r="I56" s="199">
        <v>6172</v>
      </c>
      <c r="J56" s="199">
        <v>19166</v>
      </c>
      <c r="K56" s="199">
        <v>1652</v>
      </c>
      <c r="L56" s="199">
        <v>12543</v>
      </c>
      <c r="M56" s="199">
        <v>879</v>
      </c>
      <c r="N56" s="199">
        <v>55112</v>
      </c>
      <c r="O56" s="199">
        <v>3414</v>
      </c>
      <c r="P56" s="199">
        <v>85104</v>
      </c>
      <c r="Q56" s="199">
        <v>1102</v>
      </c>
      <c r="R56" s="199">
        <v>129148</v>
      </c>
      <c r="S56" s="199">
        <v>3761</v>
      </c>
      <c r="T56" s="199">
        <v>11127</v>
      </c>
      <c r="U56" s="199">
        <v>897</v>
      </c>
      <c r="V56" s="199">
        <v>156</v>
      </c>
      <c r="W56" s="199">
        <v>13</v>
      </c>
      <c r="X56" s="199">
        <v>10080</v>
      </c>
      <c r="Y56" s="199">
        <v>639</v>
      </c>
      <c r="Z56" s="199">
        <v>2387</v>
      </c>
      <c r="AA56" s="199">
        <v>370</v>
      </c>
      <c r="AB56" s="199">
        <v>7407</v>
      </c>
      <c r="AC56" s="199">
        <v>492</v>
      </c>
      <c r="AD56" s="199">
        <v>8506</v>
      </c>
      <c r="AE56" s="199">
        <v>1026</v>
      </c>
      <c r="AF56" s="199">
        <v>124501</v>
      </c>
      <c r="AG56" s="199">
        <v>3299</v>
      </c>
      <c r="AH56" s="199">
        <v>142238</v>
      </c>
      <c r="AI56" s="199">
        <v>4508</v>
      </c>
      <c r="AJ56" s="199">
        <v>18173</v>
      </c>
      <c r="AK56" s="199">
        <v>1664</v>
      </c>
      <c r="AL56" s="199">
        <v>9955</v>
      </c>
      <c r="AM56" s="199">
        <v>824</v>
      </c>
      <c r="AN56" s="199">
        <v>8218</v>
      </c>
      <c r="AO56" s="199">
        <v>840</v>
      </c>
      <c r="AP56" s="199">
        <v>78512</v>
      </c>
      <c r="AQ56" s="199">
        <v>3126</v>
      </c>
      <c r="AR56" s="199">
        <v>81899</v>
      </c>
      <c r="AS56" s="199">
        <v>3046</v>
      </c>
      <c r="AT56" s="199">
        <v>15251</v>
      </c>
      <c r="AU56" s="199">
        <v>593</v>
      </c>
      <c r="AV56" s="199">
        <v>145160</v>
      </c>
      <c r="AW56" s="199">
        <v>5579</v>
      </c>
      <c r="AX56" s="199">
        <v>5302</v>
      </c>
      <c r="AY56" s="199">
        <v>626</v>
      </c>
      <c r="AZ56" s="199">
        <v>20453</v>
      </c>
      <c r="BA56" s="199">
        <v>1515</v>
      </c>
      <c r="BB56" s="199">
        <v>29273</v>
      </c>
      <c r="BC56" s="199">
        <v>1273</v>
      </c>
      <c r="BD56" s="199">
        <v>51116</v>
      </c>
      <c r="BE56" s="199">
        <v>845</v>
      </c>
      <c r="BF56" s="199">
        <v>12804</v>
      </c>
      <c r="BG56" s="199">
        <v>981</v>
      </c>
      <c r="BH56" s="199">
        <v>81736</v>
      </c>
      <c r="BI56" s="199">
        <v>3781</v>
      </c>
      <c r="BJ56" s="199">
        <v>78977</v>
      </c>
      <c r="BK56" s="199">
        <v>3468</v>
      </c>
      <c r="BL56" s="199">
        <v>2759</v>
      </c>
      <c r="BM56" s="199">
        <v>313</v>
      </c>
      <c r="BN56" s="199">
        <v>56622</v>
      </c>
      <c r="BO56" s="199">
        <v>1836</v>
      </c>
      <c r="BP56" s="199">
        <v>27235</v>
      </c>
      <c r="BQ56" s="199">
        <v>2040</v>
      </c>
      <c r="BR56" s="199">
        <v>10683</v>
      </c>
      <c r="BS56" s="199">
        <v>886</v>
      </c>
      <c r="BT56" s="199">
        <v>41008</v>
      </c>
      <c r="BU56" s="199">
        <v>1297</v>
      </c>
      <c r="BV56" s="199">
        <v>94540</v>
      </c>
      <c r="BW56" s="199">
        <v>4762</v>
      </c>
      <c r="BX56" s="199">
        <v>24863</v>
      </c>
      <c r="BY56" s="199">
        <v>113</v>
      </c>
      <c r="BZ56" s="199">
        <v>12443</v>
      </c>
      <c r="CA56" s="199">
        <v>352</v>
      </c>
      <c r="CB56" s="199">
        <v>28565</v>
      </c>
      <c r="CC56" s="199">
        <v>945</v>
      </c>
      <c r="CD56" s="199">
        <v>13259</v>
      </c>
      <c r="CE56" s="199">
        <v>616</v>
      </c>
      <c r="CF56" s="199">
        <v>21018</v>
      </c>
      <c r="CG56" s="199">
        <v>1762</v>
      </c>
      <c r="CH56" s="199">
        <v>22159</v>
      </c>
      <c r="CI56" s="199">
        <v>598</v>
      </c>
      <c r="CJ56" s="199">
        <v>17770</v>
      </c>
      <c r="CK56" s="199">
        <v>1033</v>
      </c>
      <c r="CL56" s="199">
        <v>20334</v>
      </c>
      <c r="CM56" s="199">
        <v>753</v>
      </c>
      <c r="CN56" s="199">
        <v>24863</v>
      </c>
      <c r="CO56" s="199">
        <v>113</v>
      </c>
      <c r="CP56" s="199">
        <v>6172</v>
      </c>
      <c r="CQ56" s="199">
        <v>154239</v>
      </c>
      <c r="CR56" s="199">
        <v>130521</v>
      </c>
      <c r="CS56" s="199">
        <v>46771</v>
      </c>
      <c r="CT56" s="199">
        <v>130330</v>
      </c>
      <c r="CU56" s="199">
        <v>21567</v>
      </c>
      <c r="CV56" s="199">
        <v>7451</v>
      </c>
      <c r="CW56" s="199">
        <v>4940</v>
      </c>
      <c r="CX56" s="199">
        <v>1254</v>
      </c>
      <c r="CY56" s="199">
        <v>4267</v>
      </c>
      <c r="CZ56" s="199">
        <v>880</v>
      </c>
      <c r="DA56" s="199">
        <v>6093</v>
      </c>
      <c r="DB56" s="199">
        <v>2618</v>
      </c>
      <c r="DC56" s="199">
        <v>6267</v>
      </c>
      <c r="DD56" s="199">
        <v>2699</v>
      </c>
      <c r="DE56" s="199">
        <v>909</v>
      </c>
      <c r="DF56" s="199">
        <v>4382</v>
      </c>
      <c r="DG56" s="199">
        <v>6557</v>
      </c>
      <c r="DH56" s="199">
        <v>1239</v>
      </c>
      <c r="DI56" s="199">
        <v>7961</v>
      </c>
      <c r="DJ56" s="199">
        <v>2866</v>
      </c>
      <c r="DK56" s="199">
        <v>1156</v>
      </c>
      <c r="DL56" s="199">
        <v>2982</v>
      </c>
      <c r="DM56" s="199">
        <v>6937</v>
      </c>
      <c r="DN56" s="199">
        <v>40613</v>
      </c>
      <c r="DO56" s="199">
        <v>5684</v>
      </c>
      <c r="DP56" s="199">
        <v>3259</v>
      </c>
      <c r="DQ56" s="199">
        <v>2338</v>
      </c>
      <c r="DR56" s="199">
        <v>2042</v>
      </c>
      <c r="DS56" s="199">
        <v>2024</v>
      </c>
      <c r="DT56" s="199">
        <v>4609</v>
      </c>
      <c r="DU56" s="199">
        <v>65970</v>
      </c>
      <c r="DV56" s="199">
        <v>33835</v>
      </c>
      <c r="DW56" s="199">
        <v>13993</v>
      </c>
      <c r="DX56" s="199">
        <v>4739</v>
      </c>
      <c r="DY56" s="199">
        <v>1529</v>
      </c>
      <c r="DZ56" s="199">
        <v>10669</v>
      </c>
      <c r="EA56" s="199">
        <v>790</v>
      </c>
      <c r="EB56" s="199">
        <v>7714</v>
      </c>
      <c r="EC56" s="199">
        <v>16727</v>
      </c>
      <c r="ED56" s="199">
        <v>2236</v>
      </c>
      <c r="EE56" s="199">
        <v>11211</v>
      </c>
      <c r="EF56" s="199">
        <v>20065</v>
      </c>
      <c r="EG56" s="199">
        <v>135062</v>
      </c>
      <c r="EH56" s="199">
        <v>25334</v>
      </c>
      <c r="EI56" s="199">
        <v>46702</v>
      </c>
      <c r="EJ56" s="199">
        <v>19268</v>
      </c>
      <c r="EK56" s="199">
        <v>2474</v>
      </c>
      <c r="EL56" s="199">
        <v>2195</v>
      </c>
      <c r="EM56" s="199">
        <v>2456</v>
      </c>
      <c r="EN56" s="199">
        <v>2411</v>
      </c>
      <c r="EO56" s="199">
        <v>2174</v>
      </c>
      <c r="EP56" s="199">
        <v>6599</v>
      </c>
      <c r="EQ56" s="199">
        <v>59520</v>
      </c>
      <c r="ER56" s="199">
        <v>65970</v>
      </c>
      <c r="ES56" s="199">
        <v>4442</v>
      </c>
      <c r="ET56" s="199">
        <v>20943</v>
      </c>
      <c r="EU56" s="199">
        <v>27166</v>
      </c>
      <c r="EV56" s="199">
        <v>13419</v>
      </c>
      <c r="EW56" s="199">
        <v>61528</v>
      </c>
      <c r="EX56" s="199">
        <v>65970</v>
      </c>
      <c r="EZ56" s="199"/>
    </row>
    <row r="57" spans="1:156" x14ac:dyDescent="0.25">
      <c r="A57" t="s">
        <v>293</v>
      </c>
      <c r="B57" t="s">
        <v>126</v>
      </c>
      <c r="C57" t="s">
        <v>236</v>
      </c>
      <c r="D57" t="s">
        <v>293</v>
      </c>
      <c r="E57" t="s">
        <v>335</v>
      </c>
      <c r="F57" t="s">
        <v>236</v>
      </c>
      <c r="G57" t="s">
        <v>236</v>
      </c>
      <c r="H57" s="199">
        <v>59337</v>
      </c>
      <c r="I57" s="199">
        <v>3028</v>
      </c>
      <c r="J57" s="199">
        <v>8840</v>
      </c>
      <c r="K57" s="199">
        <v>657</v>
      </c>
      <c r="L57" s="199">
        <v>5110</v>
      </c>
      <c r="M57" s="199">
        <v>446</v>
      </c>
      <c r="N57" s="199">
        <v>26858</v>
      </c>
      <c r="O57" s="199">
        <v>1592</v>
      </c>
      <c r="P57" s="199">
        <v>23296</v>
      </c>
      <c r="Q57" s="199">
        <v>773</v>
      </c>
      <c r="R57" s="199">
        <v>54774</v>
      </c>
      <c r="S57" s="199">
        <v>2455</v>
      </c>
      <c r="T57" s="199">
        <v>636</v>
      </c>
      <c r="U57" s="199">
        <v>21</v>
      </c>
      <c r="V57" s="199">
        <v>144</v>
      </c>
      <c r="W57" s="199">
        <v>13</v>
      </c>
      <c r="X57" s="199">
        <v>296</v>
      </c>
      <c r="Y57" s="199">
        <v>10</v>
      </c>
      <c r="Z57" s="199">
        <v>1137</v>
      </c>
      <c r="AA57" s="199">
        <v>258</v>
      </c>
      <c r="AB57" s="199">
        <v>2320</v>
      </c>
      <c r="AC57" s="199">
        <v>271</v>
      </c>
      <c r="AD57" s="199">
        <v>2239</v>
      </c>
      <c r="AE57" s="199">
        <v>442</v>
      </c>
      <c r="AF57" s="199">
        <v>54017</v>
      </c>
      <c r="AG57" s="199">
        <v>2443</v>
      </c>
      <c r="AH57" s="199">
        <v>57839</v>
      </c>
      <c r="AI57" s="199">
        <v>2798</v>
      </c>
      <c r="AJ57" s="199">
        <v>1498</v>
      </c>
      <c r="AK57" s="199">
        <v>230</v>
      </c>
      <c r="AL57" s="199">
        <v>994</v>
      </c>
      <c r="AM57" s="199">
        <v>38</v>
      </c>
      <c r="AN57" s="199">
        <v>504</v>
      </c>
      <c r="AO57" s="199">
        <v>192</v>
      </c>
      <c r="AP57" s="199">
        <v>30065</v>
      </c>
      <c r="AQ57" s="199">
        <v>1730</v>
      </c>
      <c r="AR57" s="199">
        <v>29272</v>
      </c>
      <c r="AS57" s="199">
        <v>1298</v>
      </c>
      <c r="AT57" s="199">
        <v>8303</v>
      </c>
      <c r="AU57" s="199">
        <v>243</v>
      </c>
      <c r="AV57" s="199">
        <v>51034</v>
      </c>
      <c r="AW57" s="199">
        <v>2785</v>
      </c>
      <c r="AX57" s="199">
        <v>2774</v>
      </c>
      <c r="AY57" s="199">
        <v>460</v>
      </c>
      <c r="AZ57" s="199">
        <v>11264</v>
      </c>
      <c r="BA57" s="199">
        <v>498</v>
      </c>
      <c r="BB57" s="199">
        <v>16500</v>
      </c>
      <c r="BC57" s="199">
        <v>854</v>
      </c>
      <c r="BD57" s="199">
        <v>11190</v>
      </c>
      <c r="BE57" s="199">
        <v>243</v>
      </c>
      <c r="BF57" s="199">
        <v>5636</v>
      </c>
      <c r="BG57" s="199">
        <v>472</v>
      </c>
      <c r="BH57" s="199">
        <v>25919</v>
      </c>
      <c r="BI57" s="199">
        <v>2006</v>
      </c>
      <c r="BJ57" s="199">
        <v>24555</v>
      </c>
      <c r="BK57" s="199">
        <v>1652</v>
      </c>
      <c r="BL57" s="199">
        <v>1364</v>
      </c>
      <c r="BM57" s="199">
        <v>354</v>
      </c>
      <c r="BN57" s="199">
        <v>17692</v>
      </c>
      <c r="BO57" s="199">
        <v>1093</v>
      </c>
      <c r="BP57" s="199">
        <v>8998</v>
      </c>
      <c r="BQ57" s="199">
        <v>955</v>
      </c>
      <c r="BR57" s="199">
        <v>4865</v>
      </c>
      <c r="BS57" s="199">
        <v>430</v>
      </c>
      <c r="BT57" s="199">
        <v>13754</v>
      </c>
      <c r="BU57" s="199">
        <v>547</v>
      </c>
      <c r="BV57" s="199">
        <v>31555</v>
      </c>
      <c r="BW57" s="199">
        <v>2478</v>
      </c>
      <c r="BX57" s="199">
        <v>14028</v>
      </c>
      <c r="BY57" s="199">
        <v>3</v>
      </c>
      <c r="BZ57" s="199">
        <v>4145</v>
      </c>
      <c r="CA57" s="199">
        <v>154</v>
      </c>
      <c r="CB57" s="199">
        <v>9609</v>
      </c>
      <c r="CC57" s="199">
        <v>393</v>
      </c>
      <c r="CD57" s="199">
        <v>3855</v>
      </c>
      <c r="CE57" s="199">
        <v>426</v>
      </c>
      <c r="CF57" s="199">
        <v>5270</v>
      </c>
      <c r="CG57" s="199">
        <v>579</v>
      </c>
      <c r="CH57" s="199">
        <v>6538</v>
      </c>
      <c r="CI57" s="199">
        <v>591</v>
      </c>
      <c r="CJ57" s="199">
        <v>6378</v>
      </c>
      <c r="CK57" s="199">
        <v>435</v>
      </c>
      <c r="CL57" s="199">
        <v>9514</v>
      </c>
      <c r="CM57" s="199">
        <v>447</v>
      </c>
      <c r="CN57" s="199">
        <v>14028</v>
      </c>
      <c r="CO57" s="199">
        <v>3</v>
      </c>
      <c r="CP57" s="199">
        <v>3028</v>
      </c>
      <c r="CQ57" s="199">
        <v>56309</v>
      </c>
      <c r="CR57" s="199">
        <v>43366</v>
      </c>
      <c r="CS57" s="199">
        <v>25734</v>
      </c>
      <c r="CT57" s="199">
        <v>54546</v>
      </c>
      <c r="CU57" s="199">
        <v>2236</v>
      </c>
      <c r="CV57" s="199">
        <v>991</v>
      </c>
      <c r="CW57" s="199">
        <v>1189</v>
      </c>
      <c r="CX57" s="199">
        <v>556</v>
      </c>
      <c r="CY57" s="199">
        <v>612</v>
      </c>
      <c r="CZ57" s="199">
        <v>195</v>
      </c>
      <c r="DA57" s="199">
        <v>122</v>
      </c>
      <c r="DB57" s="199">
        <v>59</v>
      </c>
      <c r="DC57" s="199">
        <v>313</v>
      </c>
      <c r="DD57" s="199">
        <v>181</v>
      </c>
      <c r="DE57" s="199">
        <v>1393</v>
      </c>
      <c r="DF57" s="199">
        <v>2434</v>
      </c>
      <c r="DG57" s="199">
        <v>3735</v>
      </c>
      <c r="DH57" s="199">
        <v>748</v>
      </c>
      <c r="DI57" s="199">
        <v>3144</v>
      </c>
      <c r="DJ57" s="199">
        <v>1572</v>
      </c>
      <c r="DK57" s="199">
        <v>504</v>
      </c>
      <c r="DL57" s="199">
        <v>1185</v>
      </c>
      <c r="DM57" s="199">
        <v>2004</v>
      </c>
      <c r="DN57" s="199">
        <v>7503</v>
      </c>
      <c r="DO57" s="199">
        <v>1599</v>
      </c>
      <c r="DP57" s="199">
        <v>1283</v>
      </c>
      <c r="DQ57" s="199">
        <v>1104</v>
      </c>
      <c r="DR57" s="199">
        <v>1255</v>
      </c>
      <c r="DS57" s="199">
        <v>1068</v>
      </c>
      <c r="DT57" s="199">
        <v>1637</v>
      </c>
      <c r="DU57" s="199">
        <v>24910</v>
      </c>
      <c r="DV57" s="199">
        <v>13628</v>
      </c>
      <c r="DW57" s="199">
        <v>4315</v>
      </c>
      <c r="DX57" s="199">
        <v>1467</v>
      </c>
      <c r="DY57" s="199">
        <v>451</v>
      </c>
      <c r="DZ57" s="199">
        <v>4467</v>
      </c>
      <c r="EA57" s="199">
        <v>269</v>
      </c>
      <c r="EB57" s="199">
        <v>3521</v>
      </c>
      <c r="EC57" s="199">
        <v>5348</v>
      </c>
      <c r="ED57" s="199">
        <v>772</v>
      </c>
      <c r="EE57" s="199">
        <v>3838</v>
      </c>
      <c r="EF57" s="199">
        <v>6165</v>
      </c>
      <c r="EG57" s="199">
        <v>52985</v>
      </c>
      <c r="EH57" s="199">
        <v>6482</v>
      </c>
      <c r="EI57" s="199">
        <v>19963</v>
      </c>
      <c r="EJ57" s="199">
        <v>4947</v>
      </c>
      <c r="EK57" s="199">
        <v>829</v>
      </c>
      <c r="EL57" s="199">
        <v>442</v>
      </c>
      <c r="EM57" s="199">
        <v>653</v>
      </c>
      <c r="EN57" s="199">
        <v>683</v>
      </c>
      <c r="EO57" s="199">
        <v>395</v>
      </c>
      <c r="EP57" s="199">
        <v>1331</v>
      </c>
      <c r="EQ57" s="199">
        <v>20840</v>
      </c>
      <c r="ER57" s="199">
        <v>24910</v>
      </c>
      <c r="ES57" s="199">
        <v>1390</v>
      </c>
      <c r="ET57" s="199">
        <v>6288</v>
      </c>
      <c r="EU57" s="199">
        <v>9582</v>
      </c>
      <c r="EV57" s="199">
        <v>7650</v>
      </c>
      <c r="EW57" s="199">
        <v>23520</v>
      </c>
      <c r="EX57" s="199">
        <v>24910</v>
      </c>
      <c r="EZ57" s="199"/>
    </row>
    <row r="58" spans="1:156" x14ac:dyDescent="0.25">
      <c r="A58" t="s">
        <v>294</v>
      </c>
      <c r="B58" t="s">
        <v>126</v>
      </c>
      <c r="C58" t="s">
        <v>236</v>
      </c>
      <c r="D58" t="s">
        <v>294</v>
      </c>
      <c r="E58" t="s">
        <v>330</v>
      </c>
      <c r="F58" t="s">
        <v>236</v>
      </c>
      <c r="G58" t="s">
        <v>236</v>
      </c>
      <c r="H58" s="199">
        <v>13798</v>
      </c>
      <c r="I58" s="199">
        <v>436</v>
      </c>
      <c r="J58" s="199">
        <v>1893</v>
      </c>
      <c r="K58" s="199">
        <v>72</v>
      </c>
      <c r="L58" s="199">
        <v>1325</v>
      </c>
      <c r="M58" s="199">
        <v>71</v>
      </c>
      <c r="N58" s="199">
        <v>6199</v>
      </c>
      <c r="O58" s="199">
        <v>273</v>
      </c>
      <c r="P58" s="199">
        <v>5670</v>
      </c>
      <c r="Q58" s="199">
        <v>91</v>
      </c>
      <c r="R58" s="199">
        <v>12658</v>
      </c>
      <c r="S58" s="199">
        <v>384</v>
      </c>
      <c r="T58" s="199">
        <v>153</v>
      </c>
      <c r="U58" s="199">
        <v>0</v>
      </c>
      <c r="V58" s="199">
        <v>152</v>
      </c>
      <c r="W58" s="199">
        <v>7</v>
      </c>
      <c r="X58" s="199">
        <v>175</v>
      </c>
      <c r="Y58" s="199">
        <v>7</v>
      </c>
      <c r="Z58" s="199">
        <v>143</v>
      </c>
      <c r="AA58" s="199">
        <v>9</v>
      </c>
      <c r="AB58" s="199">
        <v>517</v>
      </c>
      <c r="AC58" s="199">
        <v>29</v>
      </c>
      <c r="AD58" s="199">
        <v>627</v>
      </c>
      <c r="AE58" s="199">
        <v>53</v>
      </c>
      <c r="AF58" s="199">
        <v>12295</v>
      </c>
      <c r="AG58" s="199">
        <v>369</v>
      </c>
      <c r="AH58" s="199">
        <v>13447</v>
      </c>
      <c r="AI58" s="199">
        <v>416</v>
      </c>
      <c r="AJ58" s="199">
        <v>351</v>
      </c>
      <c r="AK58" s="199">
        <v>20</v>
      </c>
      <c r="AL58" s="199">
        <v>250</v>
      </c>
      <c r="AM58" s="199">
        <v>7</v>
      </c>
      <c r="AN58" s="199">
        <v>101</v>
      </c>
      <c r="AO58" s="199">
        <v>13</v>
      </c>
      <c r="AP58" s="199">
        <v>6935</v>
      </c>
      <c r="AQ58" s="199">
        <v>278</v>
      </c>
      <c r="AR58" s="199">
        <v>6863</v>
      </c>
      <c r="AS58" s="199">
        <v>158</v>
      </c>
      <c r="AT58" s="199">
        <v>2027</v>
      </c>
      <c r="AU58" s="199">
        <v>19</v>
      </c>
      <c r="AV58" s="199">
        <v>11771</v>
      </c>
      <c r="AW58" s="199">
        <v>417</v>
      </c>
      <c r="AX58" s="199">
        <v>414</v>
      </c>
      <c r="AY58" s="199">
        <v>37</v>
      </c>
      <c r="AZ58" s="199">
        <v>2829</v>
      </c>
      <c r="BA58" s="199">
        <v>95</v>
      </c>
      <c r="BB58" s="199">
        <v>4286</v>
      </c>
      <c r="BC58" s="199">
        <v>168</v>
      </c>
      <c r="BD58" s="199">
        <v>1848</v>
      </c>
      <c r="BE58" s="199">
        <v>9</v>
      </c>
      <c r="BF58" s="199">
        <v>1137</v>
      </c>
      <c r="BG58" s="199">
        <v>53</v>
      </c>
      <c r="BH58" s="199">
        <v>6920</v>
      </c>
      <c r="BI58" s="199">
        <v>308</v>
      </c>
      <c r="BJ58" s="199">
        <v>6803</v>
      </c>
      <c r="BK58" s="199">
        <v>302</v>
      </c>
      <c r="BL58" s="199">
        <v>117</v>
      </c>
      <c r="BM58" s="199">
        <v>6</v>
      </c>
      <c r="BN58" s="199">
        <v>5423</v>
      </c>
      <c r="BO58" s="199">
        <v>190</v>
      </c>
      <c r="BP58" s="199">
        <v>1712</v>
      </c>
      <c r="BQ58" s="199">
        <v>130</v>
      </c>
      <c r="BR58" s="199">
        <v>922</v>
      </c>
      <c r="BS58" s="199">
        <v>41</v>
      </c>
      <c r="BT58" s="199">
        <v>3277</v>
      </c>
      <c r="BU58" s="199">
        <v>52</v>
      </c>
      <c r="BV58" s="199">
        <v>8057</v>
      </c>
      <c r="BW58" s="199">
        <v>361</v>
      </c>
      <c r="BX58" s="199">
        <v>2464</v>
      </c>
      <c r="BY58" s="199">
        <v>23</v>
      </c>
      <c r="BZ58" s="199">
        <v>1066</v>
      </c>
      <c r="CA58" s="199">
        <v>23</v>
      </c>
      <c r="CB58" s="199">
        <v>2211</v>
      </c>
      <c r="CC58" s="199">
        <v>29</v>
      </c>
      <c r="CD58" s="199">
        <v>1144</v>
      </c>
      <c r="CE58" s="199">
        <v>75</v>
      </c>
      <c r="CF58" s="199">
        <v>1587</v>
      </c>
      <c r="CG58" s="199">
        <v>102</v>
      </c>
      <c r="CH58" s="199">
        <v>1771</v>
      </c>
      <c r="CI58" s="199">
        <v>29</v>
      </c>
      <c r="CJ58" s="199">
        <v>1584</v>
      </c>
      <c r="CK58" s="199">
        <v>96</v>
      </c>
      <c r="CL58" s="199">
        <v>1971</v>
      </c>
      <c r="CM58" s="199">
        <v>59</v>
      </c>
      <c r="CN58" s="199">
        <v>2464</v>
      </c>
      <c r="CO58" s="199">
        <v>23</v>
      </c>
      <c r="CP58" s="199">
        <v>436</v>
      </c>
      <c r="CQ58" s="199">
        <v>13362</v>
      </c>
      <c r="CR58" s="199">
        <v>11058</v>
      </c>
      <c r="CS58" s="199">
        <v>4583</v>
      </c>
      <c r="CT58" s="199">
        <v>12541</v>
      </c>
      <c r="CU58" s="199">
        <v>625</v>
      </c>
      <c r="CV58" s="199">
        <v>94</v>
      </c>
      <c r="CW58" s="199">
        <v>344</v>
      </c>
      <c r="CX58" s="199">
        <v>40</v>
      </c>
      <c r="CY58" s="199">
        <v>152</v>
      </c>
      <c r="CZ58" s="199">
        <v>14</v>
      </c>
      <c r="DA58" s="199">
        <v>114</v>
      </c>
      <c r="DB58" s="199">
        <v>36</v>
      </c>
      <c r="DC58" s="199">
        <v>15</v>
      </c>
      <c r="DD58" s="199">
        <v>4</v>
      </c>
      <c r="DE58" s="199">
        <v>236</v>
      </c>
      <c r="DF58" s="199">
        <v>310</v>
      </c>
      <c r="DG58" s="199">
        <v>1431</v>
      </c>
      <c r="DH58" s="199">
        <v>1378</v>
      </c>
      <c r="DI58" s="199">
        <v>944</v>
      </c>
      <c r="DJ58" s="199">
        <v>377</v>
      </c>
      <c r="DK58" s="199">
        <v>54</v>
      </c>
      <c r="DL58" s="199">
        <v>237</v>
      </c>
      <c r="DM58" s="199">
        <v>246</v>
      </c>
      <c r="DN58" s="199">
        <v>1307</v>
      </c>
      <c r="DO58" s="199">
        <v>526</v>
      </c>
      <c r="DP58" s="199">
        <v>244</v>
      </c>
      <c r="DQ58" s="199">
        <v>197</v>
      </c>
      <c r="DR58" s="199">
        <v>251</v>
      </c>
      <c r="DS58" s="199">
        <v>102</v>
      </c>
      <c r="DT58" s="199">
        <v>373</v>
      </c>
      <c r="DU58" s="199">
        <v>6150</v>
      </c>
      <c r="DV58" s="199">
        <v>2895</v>
      </c>
      <c r="DW58" s="199">
        <v>1066</v>
      </c>
      <c r="DX58" s="199">
        <v>483</v>
      </c>
      <c r="DY58" s="199">
        <v>176</v>
      </c>
      <c r="DZ58" s="199">
        <v>1295</v>
      </c>
      <c r="EA58" s="199">
        <v>24</v>
      </c>
      <c r="EB58" s="199">
        <v>1167</v>
      </c>
      <c r="EC58" s="199">
        <v>1477</v>
      </c>
      <c r="ED58" s="199">
        <v>282</v>
      </c>
      <c r="EE58" s="199">
        <v>929</v>
      </c>
      <c r="EF58" s="199">
        <v>1690</v>
      </c>
      <c r="EG58" s="199">
        <v>12145</v>
      </c>
      <c r="EH58" s="199">
        <v>1716</v>
      </c>
      <c r="EI58" s="199">
        <v>4467</v>
      </c>
      <c r="EJ58" s="199">
        <v>1683</v>
      </c>
      <c r="EK58" s="199">
        <v>275</v>
      </c>
      <c r="EL58" s="199">
        <v>307</v>
      </c>
      <c r="EM58" s="199">
        <v>356</v>
      </c>
      <c r="EN58" s="199">
        <v>99</v>
      </c>
      <c r="EO58" s="199">
        <v>206</v>
      </c>
      <c r="EP58" s="199">
        <v>387</v>
      </c>
      <c r="EQ58" s="199">
        <v>5481</v>
      </c>
      <c r="ER58" s="199">
        <v>6150</v>
      </c>
      <c r="ES58" s="199">
        <v>290</v>
      </c>
      <c r="ET58" s="199">
        <v>1865</v>
      </c>
      <c r="EU58" s="199">
        <v>2452</v>
      </c>
      <c r="EV58" s="199">
        <v>1543</v>
      </c>
      <c r="EW58" s="199">
        <v>5860</v>
      </c>
      <c r="EX58" s="199">
        <v>6150</v>
      </c>
      <c r="EZ58" s="199"/>
    </row>
    <row r="59" spans="1:156" x14ac:dyDescent="0.25">
      <c r="A59" t="s">
        <v>295</v>
      </c>
      <c r="B59" t="s">
        <v>126</v>
      </c>
      <c r="C59" t="s">
        <v>236</v>
      </c>
      <c r="D59" t="s">
        <v>295</v>
      </c>
      <c r="E59" t="s">
        <v>327</v>
      </c>
      <c r="F59" t="s">
        <v>236</v>
      </c>
      <c r="G59" t="s">
        <v>236</v>
      </c>
      <c r="H59" s="199">
        <v>27830</v>
      </c>
      <c r="I59" s="199">
        <v>1681</v>
      </c>
      <c r="J59" s="199">
        <v>4989</v>
      </c>
      <c r="K59" s="199">
        <v>432</v>
      </c>
      <c r="L59" s="199">
        <v>2933</v>
      </c>
      <c r="M59" s="199">
        <v>292</v>
      </c>
      <c r="N59" s="199">
        <v>13067</v>
      </c>
      <c r="O59" s="199">
        <v>860</v>
      </c>
      <c r="P59" s="199">
        <v>9509</v>
      </c>
      <c r="Q59" s="199">
        <v>375</v>
      </c>
      <c r="R59" s="199">
        <v>25511</v>
      </c>
      <c r="S59" s="199">
        <v>1454</v>
      </c>
      <c r="T59" s="199">
        <v>343</v>
      </c>
      <c r="U59" s="199">
        <v>0</v>
      </c>
      <c r="V59" s="199">
        <v>528</v>
      </c>
      <c r="W59" s="199">
        <v>55</v>
      </c>
      <c r="X59" s="199">
        <v>271</v>
      </c>
      <c r="Y59" s="199">
        <v>24</v>
      </c>
      <c r="Z59" s="199">
        <v>34</v>
      </c>
      <c r="AA59" s="199">
        <v>0</v>
      </c>
      <c r="AB59" s="199">
        <v>1143</v>
      </c>
      <c r="AC59" s="199">
        <v>148</v>
      </c>
      <c r="AD59" s="199">
        <v>742</v>
      </c>
      <c r="AE59" s="199">
        <v>54</v>
      </c>
      <c r="AF59" s="199">
        <v>25028</v>
      </c>
      <c r="AG59" s="199">
        <v>1417</v>
      </c>
      <c r="AH59" s="199">
        <v>27570</v>
      </c>
      <c r="AI59" s="199">
        <v>1677</v>
      </c>
      <c r="AJ59" s="199">
        <v>260</v>
      </c>
      <c r="AK59" s="199">
        <v>4</v>
      </c>
      <c r="AL59" s="199">
        <v>179</v>
      </c>
      <c r="AM59" s="199">
        <v>2</v>
      </c>
      <c r="AN59" s="199">
        <v>81</v>
      </c>
      <c r="AO59" s="199">
        <v>2</v>
      </c>
      <c r="AP59" s="199">
        <v>14474</v>
      </c>
      <c r="AQ59" s="199">
        <v>1026</v>
      </c>
      <c r="AR59" s="199">
        <v>13356</v>
      </c>
      <c r="AS59" s="199">
        <v>655</v>
      </c>
      <c r="AT59" s="199">
        <v>5093</v>
      </c>
      <c r="AU59" s="199">
        <v>232</v>
      </c>
      <c r="AV59" s="199">
        <v>22737</v>
      </c>
      <c r="AW59" s="199">
        <v>1449</v>
      </c>
      <c r="AX59" s="199">
        <v>1648</v>
      </c>
      <c r="AY59" s="199">
        <v>176</v>
      </c>
      <c r="AZ59" s="199">
        <v>7984</v>
      </c>
      <c r="BA59" s="199">
        <v>641</v>
      </c>
      <c r="BB59" s="199">
        <v>7114</v>
      </c>
      <c r="BC59" s="199">
        <v>423</v>
      </c>
      <c r="BD59" s="199">
        <v>3246</v>
      </c>
      <c r="BE59" s="199">
        <v>87</v>
      </c>
      <c r="BF59" s="199">
        <v>3522</v>
      </c>
      <c r="BG59" s="199">
        <v>431</v>
      </c>
      <c r="BH59" s="199">
        <v>12213</v>
      </c>
      <c r="BI59" s="199">
        <v>995</v>
      </c>
      <c r="BJ59" s="199">
        <v>11508</v>
      </c>
      <c r="BK59" s="199">
        <v>865</v>
      </c>
      <c r="BL59" s="199">
        <v>705</v>
      </c>
      <c r="BM59" s="199">
        <v>130</v>
      </c>
      <c r="BN59" s="199">
        <v>7913</v>
      </c>
      <c r="BO59" s="199">
        <v>540</v>
      </c>
      <c r="BP59" s="199">
        <v>4587</v>
      </c>
      <c r="BQ59" s="199">
        <v>509</v>
      </c>
      <c r="BR59" s="199">
        <v>3235</v>
      </c>
      <c r="BS59" s="199">
        <v>377</v>
      </c>
      <c r="BT59" s="199">
        <v>6023</v>
      </c>
      <c r="BU59" s="199">
        <v>253</v>
      </c>
      <c r="BV59" s="199">
        <v>15735</v>
      </c>
      <c r="BW59" s="199">
        <v>1426</v>
      </c>
      <c r="BX59" s="199">
        <v>6072</v>
      </c>
      <c r="BY59" s="199">
        <v>2</v>
      </c>
      <c r="BZ59" s="199">
        <v>1656</v>
      </c>
      <c r="CA59" s="199">
        <v>58</v>
      </c>
      <c r="CB59" s="199">
        <v>4367</v>
      </c>
      <c r="CC59" s="199">
        <v>195</v>
      </c>
      <c r="CD59" s="199">
        <v>1815</v>
      </c>
      <c r="CE59" s="199">
        <v>101</v>
      </c>
      <c r="CF59" s="199">
        <v>2509</v>
      </c>
      <c r="CG59" s="199">
        <v>379</v>
      </c>
      <c r="CH59" s="199">
        <v>3239</v>
      </c>
      <c r="CI59" s="199">
        <v>300</v>
      </c>
      <c r="CJ59" s="199">
        <v>3443</v>
      </c>
      <c r="CK59" s="199">
        <v>264</v>
      </c>
      <c r="CL59" s="199">
        <v>4729</v>
      </c>
      <c r="CM59" s="199">
        <v>382</v>
      </c>
      <c r="CN59" s="199">
        <v>6072</v>
      </c>
      <c r="CO59" s="199">
        <v>2</v>
      </c>
      <c r="CP59" s="199">
        <v>1681</v>
      </c>
      <c r="CQ59" s="199">
        <v>26149</v>
      </c>
      <c r="CR59" s="199">
        <v>19078</v>
      </c>
      <c r="CS59" s="199">
        <v>12018</v>
      </c>
      <c r="CT59" s="199">
        <v>26755</v>
      </c>
      <c r="CU59" s="199">
        <v>996</v>
      </c>
      <c r="CV59" s="199">
        <v>186</v>
      </c>
      <c r="CW59" s="199">
        <v>530</v>
      </c>
      <c r="CX59" s="199">
        <v>68</v>
      </c>
      <c r="CY59" s="199">
        <v>167</v>
      </c>
      <c r="CZ59" s="199">
        <v>23</v>
      </c>
      <c r="DA59" s="199">
        <v>137</v>
      </c>
      <c r="DB59" s="199">
        <v>80</v>
      </c>
      <c r="DC59" s="199">
        <v>162</v>
      </c>
      <c r="DD59" s="199">
        <v>15</v>
      </c>
      <c r="DE59" s="199">
        <v>410</v>
      </c>
      <c r="DF59" s="199">
        <v>1422</v>
      </c>
      <c r="DG59" s="199">
        <v>1242</v>
      </c>
      <c r="DH59" s="199">
        <v>293</v>
      </c>
      <c r="DI59" s="199">
        <v>1387</v>
      </c>
      <c r="DJ59" s="199">
        <v>766</v>
      </c>
      <c r="DK59" s="199">
        <v>135</v>
      </c>
      <c r="DL59" s="199">
        <v>410</v>
      </c>
      <c r="DM59" s="199">
        <v>756</v>
      </c>
      <c r="DN59" s="199">
        <v>3145</v>
      </c>
      <c r="DO59" s="199">
        <v>1421</v>
      </c>
      <c r="DP59" s="199">
        <v>502</v>
      </c>
      <c r="DQ59" s="199">
        <v>1030</v>
      </c>
      <c r="DR59" s="199">
        <v>526</v>
      </c>
      <c r="DS59" s="199">
        <v>344</v>
      </c>
      <c r="DT59" s="199">
        <v>1186</v>
      </c>
      <c r="DU59" s="199">
        <v>11380</v>
      </c>
      <c r="DV59" s="199">
        <v>5741</v>
      </c>
      <c r="DW59" s="199">
        <v>1725</v>
      </c>
      <c r="DX59" s="199">
        <v>948</v>
      </c>
      <c r="DY59" s="199">
        <v>356</v>
      </c>
      <c r="DZ59" s="199">
        <v>2413</v>
      </c>
      <c r="EA59" s="199">
        <v>127</v>
      </c>
      <c r="EB59" s="199">
        <v>1882</v>
      </c>
      <c r="EC59" s="199">
        <v>2278</v>
      </c>
      <c r="ED59" s="199">
        <v>222</v>
      </c>
      <c r="EE59" s="199">
        <v>1512</v>
      </c>
      <c r="EF59" s="199">
        <v>2810</v>
      </c>
      <c r="EG59" s="199">
        <v>25615</v>
      </c>
      <c r="EH59" s="199">
        <v>3219</v>
      </c>
      <c r="EI59" s="199">
        <v>9518</v>
      </c>
      <c r="EJ59" s="199">
        <v>1862</v>
      </c>
      <c r="EK59" s="199">
        <v>215</v>
      </c>
      <c r="EL59" s="199">
        <v>196</v>
      </c>
      <c r="EM59" s="199">
        <v>182</v>
      </c>
      <c r="EN59" s="199">
        <v>154</v>
      </c>
      <c r="EO59" s="199">
        <v>178</v>
      </c>
      <c r="EP59" s="199">
        <v>623</v>
      </c>
      <c r="EQ59" s="199">
        <v>9488</v>
      </c>
      <c r="ER59" s="199">
        <v>11380</v>
      </c>
      <c r="ES59" s="199">
        <v>700</v>
      </c>
      <c r="ET59" s="199">
        <v>2631</v>
      </c>
      <c r="EU59" s="199">
        <v>4072</v>
      </c>
      <c r="EV59" s="199">
        <v>3977</v>
      </c>
      <c r="EW59" s="199">
        <v>10680</v>
      </c>
      <c r="EX59" s="199">
        <v>11380</v>
      </c>
      <c r="EZ59" s="199"/>
    </row>
    <row r="60" spans="1:156" x14ac:dyDescent="0.25">
      <c r="A60" t="s">
        <v>296</v>
      </c>
      <c r="B60" t="s">
        <v>126</v>
      </c>
      <c r="C60" t="s">
        <v>236</v>
      </c>
      <c r="D60" t="s">
        <v>296</v>
      </c>
      <c r="E60" t="s">
        <v>337</v>
      </c>
      <c r="F60" t="s">
        <v>236</v>
      </c>
      <c r="G60" t="s">
        <v>236</v>
      </c>
      <c r="H60" s="199">
        <v>9203</v>
      </c>
      <c r="I60" s="199">
        <v>619</v>
      </c>
      <c r="J60" s="199">
        <v>1649</v>
      </c>
      <c r="K60" s="199">
        <v>167</v>
      </c>
      <c r="L60" s="199">
        <v>1198</v>
      </c>
      <c r="M60" s="199">
        <v>153</v>
      </c>
      <c r="N60" s="199">
        <v>4517</v>
      </c>
      <c r="O60" s="199">
        <v>305</v>
      </c>
      <c r="P60" s="199">
        <v>3023</v>
      </c>
      <c r="Q60" s="199">
        <v>144</v>
      </c>
      <c r="R60" s="199">
        <v>8122</v>
      </c>
      <c r="S60" s="199">
        <v>435</v>
      </c>
      <c r="T60" s="199">
        <v>234</v>
      </c>
      <c r="U60" s="199">
        <v>63</v>
      </c>
      <c r="V60" s="199">
        <v>90</v>
      </c>
      <c r="W60" s="199">
        <v>8</v>
      </c>
      <c r="X60" s="199">
        <v>80</v>
      </c>
      <c r="Y60" s="199">
        <v>0</v>
      </c>
      <c r="Z60" s="199">
        <v>67</v>
      </c>
      <c r="AA60" s="199">
        <v>18</v>
      </c>
      <c r="AB60" s="199">
        <v>574</v>
      </c>
      <c r="AC60" s="199">
        <v>59</v>
      </c>
      <c r="AD60" s="199">
        <v>709</v>
      </c>
      <c r="AE60" s="199">
        <v>190</v>
      </c>
      <c r="AF60" s="199">
        <v>7834</v>
      </c>
      <c r="AG60" s="199">
        <v>416</v>
      </c>
      <c r="AH60" s="199">
        <v>8852</v>
      </c>
      <c r="AI60" s="199">
        <v>464</v>
      </c>
      <c r="AJ60" s="199">
        <v>351</v>
      </c>
      <c r="AK60" s="199">
        <v>155</v>
      </c>
      <c r="AL60" s="199">
        <v>103</v>
      </c>
      <c r="AM60" s="199">
        <v>1</v>
      </c>
      <c r="AN60" s="199">
        <v>248</v>
      </c>
      <c r="AO60" s="199">
        <v>154</v>
      </c>
      <c r="AP60" s="199">
        <v>4547</v>
      </c>
      <c r="AQ60" s="199">
        <v>369</v>
      </c>
      <c r="AR60" s="199">
        <v>4656</v>
      </c>
      <c r="AS60" s="199">
        <v>250</v>
      </c>
      <c r="AT60" s="199">
        <v>1231</v>
      </c>
      <c r="AU60" s="199">
        <v>90</v>
      </c>
      <c r="AV60" s="199">
        <v>7972</v>
      </c>
      <c r="AW60" s="199">
        <v>529</v>
      </c>
      <c r="AX60" s="199">
        <v>426</v>
      </c>
      <c r="AY60" s="199">
        <v>106</v>
      </c>
      <c r="AZ60" s="199">
        <v>2208</v>
      </c>
      <c r="BA60" s="199">
        <v>154</v>
      </c>
      <c r="BB60" s="199">
        <v>2166</v>
      </c>
      <c r="BC60" s="199">
        <v>121</v>
      </c>
      <c r="BD60" s="199">
        <v>1217</v>
      </c>
      <c r="BE60" s="199">
        <v>50</v>
      </c>
      <c r="BF60" s="199">
        <v>796</v>
      </c>
      <c r="BG60" s="199">
        <v>145</v>
      </c>
      <c r="BH60" s="199">
        <v>4026</v>
      </c>
      <c r="BI60" s="199">
        <v>399</v>
      </c>
      <c r="BJ60" s="199">
        <v>3901</v>
      </c>
      <c r="BK60" s="199">
        <v>342</v>
      </c>
      <c r="BL60" s="199">
        <v>125</v>
      </c>
      <c r="BM60" s="199">
        <v>57</v>
      </c>
      <c r="BN60" s="199">
        <v>2967</v>
      </c>
      <c r="BO60" s="199">
        <v>239</v>
      </c>
      <c r="BP60" s="199">
        <v>1313</v>
      </c>
      <c r="BQ60" s="199">
        <v>165</v>
      </c>
      <c r="BR60" s="199">
        <v>542</v>
      </c>
      <c r="BS60" s="199">
        <v>140</v>
      </c>
      <c r="BT60" s="199">
        <v>2617</v>
      </c>
      <c r="BU60" s="199">
        <v>71</v>
      </c>
      <c r="BV60" s="199">
        <v>4822</v>
      </c>
      <c r="BW60" s="199">
        <v>544</v>
      </c>
      <c r="BX60" s="199">
        <v>1764</v>
      </c>
      <c r="BY60" s="199">
        <v>4</v>
      </c>
      <c r="BZ60" s="199">
        <v>806</v>
      </c>
      <c r="CA60" s="199">
        <v>11</v>
      </c>
      <c r="CB60" s="199">
        <v>1811</v>
      </c>
      <c r="CC60" s="199">
        <v>60</v>
      </c>
      <c r="CD60" s="199">
        <v>569</v>
      </c>
      <c r="CE60" s="199">
        <v>117</v>
      </c>
      <c r="CF60" s="199">
        <v>945</v>
      </c>
      <c r="CG60" s="199">
        <v>97</v>
      </c>
      <c r="CH60" s="199">
        <v>1055</v>
      </c>
      <c r="CI60" s="199">
        <v>116</v>
      </c>
      <c r="CJ60" s="199">
        <v>987</v>
      </c>
      <c r="CK60" s="199">
        <v>150</v>
      </c>
      <c r="CL60" s="199">
        <v>1266</v>
      </c>
      <c r="CM60" s="199">
        <v>64</v>
      </c>
      <c r="CN60" s="199">
        <v>1764</v>
      </c>
      <c r="CO60" s="199">
        <v>4</v>
      </c>
      <c r="CP60" s="199">
        <v>619</v>
      </c>
      <c r="CQ60" s="199">
        <v>8584</v>
      </c>
      <c r="CR60" s="199">
        <v>6199</v>
      </c>
      <c r="CS60" s="199">
        <v>4156</v>
      </c>
      <c r="CT60" s="199">
        <v>8203</v>
      </c>
      <c r="CU60" s="199">
        <v>507</v>
      </c>
      <c r="CV60" s="199">
        <v>143</v>
      </c>
      <c r="CW60" s="199">
        <v>385</v>
      </c>
      <c r="CX60" s="199">
        <v>96</v>
      </c>
      <c r="CY60" s="199">
        <v>45</v>
      </c>
      <c r="CZ60" s="199">
        <v>7</v>
      </c>
      <c r="DA60" s="199">
        <v>67</v>
      </c>
      <c r="DB60" s="199">
        <v>40</v>
      </c>
      <c r="DC60" s="199">
        <v>10</v>
      </c>
      <c r="DD60" s="199">
        <v>0</v>
      </c>
      <c r="DE60" s="199">
        <v>403</v>
      </c>
      <c r="DF60" s="199">
        <v>437</v>
      </c>
      <c r="DG60" s="199">
        <v>562</v>
      </c>
      <c r="DH60" s="199">
        <v>158</v>
      </c>
      <c r="DI60" s="199">
        <v>372</v>
      </c>
      <c r="DJ60" s="199">
        <v>258</v>
      </c>
      <c r="DK60" s="199">
        <v>51</v>
      </c>
      <c r="DL60" s="199">
        <v>148</v>
      </c>
      <c r="DM60" s="199">
        <v>248</v>
      </c>
      <c r="DN60" s="199">
        <v>1148</v>
      </c>
      <c r="DO60" s="199">
        <v>365</v>
      </c>
      <c r="DP60" s="199">
        <v>239</v>
      </c>
      <c r="DQ60" s="199">
        <v>114</v>
      </c>
      <c r="DR60" s="199">
        <v>129</v>
      </c>
      <c r="DS60" s="199">
        <v>136</v>
      </c>
      <c r="DT60" s="199">
        <v>317</v>
      </c>
      <c r="DU60" s="199">
        <v>3965</v>
      </c>
      <c r="DV60" s="199">
        <v>1997</v>
      </c>
      <c r="DW60" s="199">
        <v>800</v>
      </c>
      <c r="DX60" s="199">
        <v>235</v>
      </c>
      <c r="DY60" s="199">
        <v>121</v>
      </c>
      <c r="DZ60" s="199">
        <v>801</v>
      </c>
      <c r="EA60" s="199">
        <v>52</v>
      </c>
      <c r="EB60" s="199">
        <v>637</v>
      </c>
      <c r="EC60" s="199">
        <v>932</v>
      </c>
      <c r="ED60" s="199">
        <v>150</v>
      </c>
      <c r="EE60" s="199">
        <v>710</v>
      </c>
      <c r="EF60" s="199">
        <v>1150</v>
      </c>
      <c r="EG60" s="199">
        <v>7967</v>
      </c>
      <c r="EH60" s="199">
        <v>1281</v>
      </c>
      <c r="EI60" s="199">
        <v>3153</v>
      </c>
      <c r="EJ60" s="199">
        <v>812</v>
      </c>
      <c r="EK60" s="199">
        <v>150</v>
      </c>
      <c r="EL60" s="199">
        <v>111</v>
      </c>
      <c r="EM60" s="199">
        <v>112</v>
      </c>
      <c r="EN60" s="199">
        <v>48</v>
      </c>
      <c r="EO60" s="199">
        <v>51</v>
      </c>
      <c r="EP60" s="199">
        <v>245</v>
      </c>
      <c r="EQ60" s="199">
        <v>3397</v>
      </c>
      <c r="ER60" s="199">
        <v>3965</v>
      </c>
      <c r="ES60" s="199">
        <v>221</v>
      </c>
      <c r="ET60" s="199">
        <v>1227</v>
      </c>
      <c r="EU60" s="199">
        <v>1332</v>
      </c>
      <c r="EV60" s="199">
        <v>1185</v>
      </c>
      <c r="EW60" s="199">
        <v>3744</v>
      </c>
      <c r="EX60" s="199">
        <v>3965</v>
      </c>
      <c r="EZ60" s="199"/>
    </row>
    <row r="61" spans="1:156" x14ac:dyDescent="0.25">
      <c r="A61" t="s">
        <v>297</v>
      </c>
      <c r="B61" t="s">
        <v>126</v>
      </c>
      <c r="C61" t="s">
        <v>236</v>
      </c>
      <c r="D61" t="s">
        <v>297</v>
      </c>
      <c r="E61" t="s">
        <v>330</v>
      </c>
      <c r="F61" t="s">
        <v>236</v>
      </c>
      <c r="G61" t="s">
        <v>236</v>
      </c>
      <c r="H61" s="199">
        <v>30457</v>
      </c>
      <c r="I61" s="199">
        <v>1450</v>
      </c>
      <c r="J61" s="199">
        <v>5611</v>
      </c>
      <c r="K61" s="199">
        <v>606</v>
      </c>
      <c r="L61" s="199">
        <v>3468</v>
      </c>
      <c r="M61" s="199">
        <v>499</v>
      </c>
      <c r="N61" s="199">
        <v>12599</v>
      </c>
      <c r="O61" s="199">
        <v>468</v>
      </c>
      <c r="P61" s="199">
        <v>11731</v>
      </c>
      <c r="Q61" s="199">
        <v>374</v>
      </c>
      <c r="R61" s="199">
        <v>26688</v>
      </c>
      <c r="S61" s="199">
        <v>995</v>
      </c>
      <c r="T61" s="199">
        <v>754</v>
      </c>
      <c r="U61" s="199">
        <v>37</v>
      </c>
      <c r="V61" s="199">
        <v>359</v>
      </c>
      <c r="W61" s="199">
        <v>47</v>
      </c>
      <c r="X61" s="199">
        <v>334</v>
      </c>
      <c r="Y61" s="199">
        <v>0</v>
      </c>
      <c r="Z61" s="199">
        <v>636</v>
      </c>
      <c r="AA61" s="199">
        <v>19</v>
      </c>
      <c r="AB61" s="199">
        <v>1678</v>
      </c>
      <c r="AC61" s="199">
        <v>352</v>
      </c>
      <c r="AD61" s="199">
        <v>2084</v>
      </c>
      <c r="AE61" s="199">
        <v>365</v>
      </c>
      <c r="AF61" s="199">
        <v>25837</v>
      </c>
      <c r="AG61" s="199">
        <v>967</v>
      </c>
      <c r="AH61" s="199">
        <v>29586</v>
      </c>
      <c r="AI61" s="199">
        <v>1431</v>
      </c>
      <c r="AJ61" s="199">
        <v>871</v>
      </c>
      <c r="AK61" s="199">
        <v>19</v>
      </c>
      <c r="AL61" s="199">
        <v>500</v>
      </c>
      <c r="AM61" s="199">
        <v>17</v>
      </c>
      <c r="AN61" s="199">
        <v>371</v>
      </c>
      <c r="AO61" s="199">
        <v>2</v>
      </c>
      <c r="AP61" s="199">
        <v>15643</v>
      </c>
      <c r="AQ61" s="199">
        <v>781</v>
      </c>
      <c r="AR61" s="199">
        <v>14814</v>
      </c>
      <c r="AS61" s="199">
        <v>669</v>
      </c>
      <c r="AT61" s="199">
        <v>3867</v>
      </c>
      <c r="AU61" s="199">
        <v>62</v>
      </c>
      <c r="AV61" s="199">
        <v>26590</v>
      </c>
      <c r="AW61" s="199">
        <v>1388</v>
      </c>
      <c r="AX61" s="199">
        <v>1298</v>
      </c>
      <c r="AY61" s="199">
        <v>202</v>
      </c>
      <c r="AZ61" s="199">
        <v>5482</v>
      </c>
      <c r="BA61" s="199">
        <v>223</v>
      </c>
      <c r="BB61" s="199">
        <v>7669</v>
      </c>
      <c r="BC61" s="199">
        <v>237</v>
      </c>
      <c r="BD61" s="199">
        <v>5418</v>
      </c>
      <c r="BE61" s="199">
        <v>123</v>
      </c>
      <c r="BF61" s="199">
        <v>2806</v>
      </c>
      <c r="BG61" s="199">
        <v>167</v>
      </c>
      <c r="BH61" s="199">
        <v>14220</v>
      </c>
      <c r="BI61" s="199">
        <v>756</v>
      </c>
      <c r="BJ61" s="199">
        <v>13715</v>
      </c>
      <c r="BK61" s="199">
        <v>621</v>
      </c>
      <c r="BL61" s="199">
        <v>505</v>
      </c>
      <c r="BM61" s="199">
        <v>135</v>
      </c>
      <c r="BN61" s="199">
        <v>9831</v>
      </c>
      <c r="BO61" s="199">
        <v>439</v>
      </c>
      <c r="BP61" s="199">
        <v>4922</v>
      </c>
      <c r="BQ61" s="199">
        <v>361</v>
      </c>
      <c r="BR61" s="199">
        <v>2273</v>
      </c>
      <c r="BS61" s="199">
        <v>123</v>
      </c>
      <c r="BT61" s="199">
        <v>8039</v>
      </c>
      <c r="BU61" s="199">
        <v>503</v>
      </c>
      <c r="BV61" s="199">
        <v>17026</v>
      </c>
      <c r="BW61" s="199">
        <v>923</v>
      </c>
      <c r="BX61" s="199">
        <v>5392</v>
      </c>
      <c r="BY61" s="199">
        <v>24</v>
      </c>
      <c r="BZ61" s="199">
        <v>2506</v>
      </c>
      <c r="CA61" s="199">
        <v>130</v>
      </c>
      <c r="CB61" s="199">
        <v>5533</v>
      </c>
      <c r="CC61" s="199">
        <v>373</v>
      </c>
      <c r="CD61" s="199">
        <v>2551</v>
      </c>
      <c r="CE61" s="199">
        <v>162</v>
      </c>
      <c r="CF61" s="199">
        <v>3261</v>
      </c>
      <c r="CG61" s="199">
        <v>240</v>
      </c>
      <c r="CH61" s="199">
        <v>3653</v>
      </c>
      <c r="CI61" s="199">
        <v>201</v>
      </c>
      <c r="CJ61" s="199">
        <v>3275</v>
      </c>
      <c r="CK61" s="199">
        <v>93</v>
      </c>
      <c r="CL61" s="199">
        <v>4286</v>
      </c>
      <c r="CM61" s="199">
        <v>227</v>
      </c>
      <c r="CN61" s="199">
        <v>5392</v>
      </c>
      <c r="CO61" s="199">
        <v>24</v>
      </c>
      <c r="CP61" s="199">
        <v>1450</v>
      </c>
      <c r="CQ61" s="199">
        <v>29007</v>
      </c>
      <c r="CR61" s="199">
        <v>21634</v>
      </c>
      <c r="CS61" s="199">
        <v>12023</v>
      </c>
      <c r="CT61" s="199">
        <v>27012</v>
      </c>
      <c r="CU61" s="199">
        <v>2093</v>
      </c>
      <c r="CV61" s="199">
        <v>638</v>
      </c>
      <c r="CW61" s="199">
        <v>779</v>
      </c>
      <c r="CX61" s="199">
        <v>147</v>
      </c>
      <c r="CY61" s="199">
        <v>657</v>
      </c>
      <c r="CZ61" s="199">
        <v>98</v>
      </c>
      <c r="DA61" s="199">
        <v>158</v>
      </c>
      <c r="DB61" s="199">
        <v>131</v>
      </c>
      <c r="DC61" s="199">
        <v>499</v>
      </c>
      <c r="DD61" s="199">
        <v>262</v>
      </c>
      <c r="DE61" s="199">
        <v>1070</v>
      </c>
      <c r="DF61" s="199">
        <v>1179</v>
      </c>
      <c r="DG61" s="199">
        <v>1403</v>
      </c>
      <c r="DH61" s="199">
        <v>500</v>
      </c>
      <c r="DI61" s="199">
        <v>1893</v>
      </c>
      <c r="DJ61" s="199">
        <v>643</v>
      </c>
      <c r="DK61" s="199">
        <v>142</v>
      </c>
      <c r="DL61" s="199">
        <v>629</v>
      </c>
      <c r="DM61" s="199">
        <v>971</v>
      </c>
      <c r="DN61" s="199">
        <v>4459</v>
      </c>
      <c r="DO61" s="199">
        <v>966</v>
      </c>
      <c r="DP61" s="199">
        <v>843</v>
      </c>
      <c r="DQ61" s="199">
        <v>570</v>
      </c>
      <c r="DR61" s="199">
        <v>617</v>
      </c>
      <c r="DS61" s="199">
        <v>488</v>
      </c>
      <c r="DT61" s="199">
        <v>1336</v>
      </c>
      <c r="DU61" s="199">
        <v>12472</v>
      </c>
      <c r="DV61" s="199">
        <v>6294</v>
      </c>
      <c r="DW61" s="199">
        <v>2540</v>
      </c>
      <c r="DX61" s="199">
        <v>872</v>
      </c>
      <c r="DY61" s="199">
        <v>414</v>
      </c>
      <c r="DZ61" s="199">
        <v>2481</v>
      </c>
      <c r="EA61" s="199">
        <v>139</v>
      </c>
      <c r="EB61" s="199">
        <v>2073</v>
      </c>
      <c r="EC61" s="199">
        <v>2825</v>
      </c>
      <c r="ED61" s="199">
        <v>483</v>
      </c>
      <c r="EE61" s="199">
        <v>1952</v>
      </c>
      <c r="EF61" s="199">
        <v>3834</v>
      </c>
      <c r="EG61" s="199">
        <v>26967</v>
      </c>
      <c r="EH61" s="199">
        <v>3755</v>
      </c>
      <c r="EI61" s="199">
        <v>8925</v>
      </c>
      <c r="EJ61" s="199">
        <v>3547</v>
      </c>
      <c r="EK61" s="199">
        <v>490</v>
      </c>
      <c r="EL61" s="199">
        <v>372</v>
      </c>
      <c r="EM61" s="199">
        <v>277</v>
      </c>
      <c r="EN61" s="199">
        <v>413</v>
      </c>
      <c r="EO61" s="199">
        <v>248</v>
      </c>
      <c r="EP61" s="199">
        <v>1295</v>
      </c>
      <c r="EQ61" s="199">
        <v>10957</v>
      </c>
      <c r="ER61" s="199">
        <v>12472</v>
      </c>
      <c r="ES61" s="199">
        <v>814</v>
      </c>
      <c r="ET61" s="199">
        <v>3282</v>
      </c>
      <c r="EU61" s="199">
        <v>4780</v>
      </c>
      <c r="EV61" s="199">
        <v>3596</v>
      </c>
      <c r="EW61" s="199">
        <v>11658</v>
      </c>
      <c r="EX61" s="199">
        <v>12472</v>
      </c>
      <c r="EZ61" s="199"/>
    </row>
    <row r="62" spans="1:156" x14ac:dyDescent="0.25">
      <c r="A62" t="s">
        <v>298</v>
      </c>
      <c r="B62" t="s">
        <v>126</v>
      </c>
      <c r="C62" t="s">
        <v>236</v>
      </c>
      <c r="D62" t="s">
        <v>298</v>
      </c>
      <c r="E62" t="s">
        <v>335</v>
      </c>
      <c r="F62" t="s">
        <v>236</v>
      </c>
      <c r="G62" t="s">
        <v>236</v>
      </c>
      <c r="H62" s="199">
        <v>11107</v>
      </c>
      <c r="I62" s="199">
        <v>355</v>
      </c>
      <c r="J62" s="199">
        <v>1551</v>
      </c>
      <c r="K62" s="199">
        <v>113</v>
      </c>
      <c r="L62" s="199">
        <v>1067</v>
      </c>
      <c r="M62" s="199">
        <v>104</v>
      </c>
      <c r="N62" s="199">
        <v>4768</v>
      </c>
      <c r="O62" s="199">
        <v>169</v>
      </c>
      <c r="P62" s="199">
        <v>4746</v>
      </c>
      <c r="Q62" s="199">
        <v>73</v>
      </c>
      <c r="R62" s="199">
        <v>10582</v>
      </c>
      <c r="S62" s="199">
        <v>311</v>
      </c>
      <c r="T62" s="199">
        <v>48</v>
      </c>
      <c r="U62" s="199">
        <v>0</v>
      </c>
      <c r="V62" s="199">
        <v>35</v>
      </c>
      <c r="W62" s="199">
        <v>0</v>
      </c>
      <c r="X62" s="199">
        <v>57</v>
      </c>
      <c r="Y62" s="199">
        <v>0</v>
      </c>
      <c r="Z62" s="199">
        <v>91</v>
      </c>
      <c r="AA62" s="199">
        <v>21</v>
      </c>
      <c r="AB62" s="199">
        <v>294</v>
      </c>
      <c r="AC62" s="199">
        <v>23</v>
      </c>
      <c r="AD62" s="199">
        <v>204</v>
      </c>
      <c r="AE62" s="199">
        <v>11</v>
      </c>
      <c r="AF62" s="199">
        <v>10540</v>
      </c>
      <c r="AG62" s="199">
        <v>311</v>
      </c>
      <c r="AH62" s="199">
        <v>10972</v>
      </c>
      <c r="AI62" s="199">
        <v>344</v>
      </c>
      <c r="AJ62" s="199">
        <v>135</v>
      </c>
      <c r="AK62" s="199">
        <v>11</v>
      </c>
      <c r="AL62" s="199">
        <v>101</v>
      </c>
      <c r="AM62" s="199">
        <v>0</v>
      </c>
      <c r="AN62" s="199">
        <v>34</v>
      </c>
      <c r="AO62" s="199">
        <v>11</v>
      </c>
      <c r="AP62" s="199">
        <v>5739</v>
      </c>
      <c r="AQ62" s="199">
        <v>204</v>
      </c>
      <c r="AR62" s="199">
        <v>5368</v>
      </c>
      <c r="AS62" s="199">
        <v>151</v>
      </c>
      <c r="AT62" s="199">
        <v>1472</v>
      </c>
      <c r="AU62" s="199">
        <v>28</v>
      </c>
      <c r="AV62" s="199">
        <v>9635</v>
      </c>
      <c r="AW62" s="199">
        <v>327</v>
      </c>
      <c r="AX62" s="199">
        <v>338</v>
      </c>
      <c r="AY62" s="199">
        <v>19</v>
      </c>
      <c r="AZ62" s="199">
        <v>2410</v>
      </c>
      <c r="BA62" s="199">
        <v>103</v>
      </c>
      <c r="BB62" s="199">
        <v>3397</v>
      </c>
      <c r="BC62" s="199">
        <v>74</v>
      </c>
      <c r="BD62" s="199">
        <v>1781</v>
      </c>
      <c r="BE62" s="199">
        <v>22</v>
      </c>
      <c r="BF62" s="199">
        <v>855</v>
      </c>
      <c r="BG62" s="199">
        <v>41</v>
      </c>
      <c r="BH62" s="199">
        <v>5100</v>
      </c>
      <c r="BI62" s="199">
        <v>248</v>
      </c>
      <c r="BJ62" s="199">
        <v>5054</v>
      </c>
      <c r="BK62" s="199">
        <v>247</v>
      </c>
      <c r="BL62" s="199">
        <v>46</v>
      </c>
      <c r="BM62" s="199">
        <v>1</v>
      </c>
      <c r="BN62" s="199">
        <v>3709</v>
      </c>
      <c r="BO62" s="199">
        <v>125</v>
      </c>
      <c r="BP62" s="199">
        <v>1590</v>
      </c>
      <c r="BQ62" s="199">
        <v>134</v>
      </c>
      <c r="BR62" s="199">
        <v>656</v>
      </c>
      <c r="BS62" s="199">
        <v>30</v>
      </c>
      <c r="BT62" s="199">
        <v>2491</v>
      </c>
      <c r="BU62" s="199">
        <v>58</v>
      </c>
      <c r="BV62" s="199">
        <v>5955</v>
      </c>
      <c r="BW62" s="199">
        <v>289</v>
      </c>
      <c r="BX62" s="199">
        <v>2661</v>
      </c>
      <c r="BY62" s="199">
        <v>8</v>
      </c>
      <c r="BZ62" s="199">
        <v>710</v>
      </c>
      <c r="CA62" s="199">
        <v>8</v>
      </c>
      <c r="CB62" s="199">
        <v>1781</v>
      </c>
      <c r="CC62" s="199">
        <v>50</v>
      </c>
      <c r="CD62" s="199">
        <v>690</v>
      </c>
      <c r="CE62" s="199">
        <v>79</v>
      </c>
      <c r="CF62" s="199">
        <v>1067</v>
      </c>
      <c r="CG62" s="199">
        <v>60</v>
      </c>
      <c r="CH62" s="199">
        <v>1300</v>
      </c>
      <c r="CI62" s="199">
        <v>39</v>
      </c>
      <c r="CJ62" s="199">
        <v>1130</v>
      </c>
      <c r="CK62" s="199">
        <v>47</v>
      </c>
      <c r="CL62" s="199">
        <v>1768</v>
      </c>
      <c r="CM62" s="199">
        <v>64</v>
      </c>
      <c r="CN62" s="199">
        <v>2661</v>
      </c>
      <c r="CO62" s="199">
        <v>8</v>
      </c>
      <c r="CP62" s="199">
        <v>355</v>
      </c>
      <c r="CQ62" s="199">
        <v>10752</v>
      </c>
      <c r="CR62" s="199">
        <v>8512</v>
      </c>
      <c r="CS62" s="199">
        <v>4300</v>
      </c>
      <c r="CT62" s="199">
        <v>10381</v>
      </c>
      <c r="CU62" s="199">
        <v>338</v>
      </c>
      <c r="CV62" s="199">
        <v>60</v>
      </c>
      <c r="CW62" s="199">
        <v>135</v>
      </c>
      <c r="CX62" s="199">
        <v>12</v>
      </c>
      <c r="CY62" s="199">
        <v>118</v>
      </c>
      <c r="CZ62" s="199">
        <v>7</v>
      </c>
      <c r="DA62" s="199">
        <v>79</v>
      </c>
      <c r="DB62" s="199">
        <v>35</v>
      </c>
      <c r="DC62" s="199">
        <v>6</v>
      </c>
      <c r="DD62" s="199">
        <v>6</v>
      </c>
      <c r="DE62" s="199">
        <v>449</v>
      </c>
      <c r="DF62" s="199">
        <v>437</v>
      </c>
      <c r="DG62" s="199">
        <v>983</v>
      </c>
      <c r="DH62" s="199">
        <v>188</v>
      </c>
      <c r="DI62" s="199">
        <v>564</v>
      </c>
      <c r="DJ62" s="199">
        <v>247</v>
      </c>
      <c r="DK62" s="199">
        <v>88</v>
      </c>
      <c r="DL62" s="199">
        <v>299</v>
      </c>
      <c r="DM62" s="199">
        <v>364</v>
      </c>
      <c r="DN62" s="199">
        <v>1339</v>
      </c>
      <c r="DO62" s="199">
        <v>342</v>
      </c>
      <c r="DP62" s="199">
        <v>297</v>
      </c>
      <c r="DQ62" s="199">
        <v>198</v>
      </c>
      <c r="DR62" s="199">
        <v>167</v>
      </c>
      <c r="DS62" s="199">
        <v>107</v>
      </c>
      <c r="DT62" s="199">
        <v>387</v>
      </c>
      <c r="DU62" s="199">
        <v>4897</v>
      </c>
      <c r="DV62" s="199">
        <v>2795</v>
      </c>
      <c r="DW62" s="199">
        <v>907</v>
      </c>
      <c r="DX62" s="199">
        <v>395</v>
      </c>
      <c r="DY62" s="199">
        <v>104</v>
      </c>
      <c r="DZ62" s="199">
        <v>909</v>
      </c>
      <c r="EA62" s="199">
        <v>49</v>
      </c>
      <c r="EB62" s="199">
        <v>751</v>
      </c>
      <c r="EC62" s="199">
        <v>798</v>
      </c>
      <c r="ED62" s="199">
        <v>87</v>
      </c>
      <c r="EE62" s="199">
        <v>613</v>
      </c>
      <c r="EF62" s="199">
        <v>1222</v>
      </c>
      <c r="EG62" s="199">
        <v>10035</v>
      </c>
      <c r="EH62" s="199">
        <v>1125</v>
      </c>
      <c r="EI62" s="199">
        <v>3944</v>
      </c>
      <c r="EJ62" s="199">
        <v>953</v>
      </c>
      <c r="EK62" s="199">
        <v>191</v>
      </c>
      <c r="EL62" s="199">
        <v>69</v>
      </c>
      <c r="EM62" s="199">
        <v>54</v>
      </c>
      <c r="EN62" s="199">
        <v>85</v>
      </c>
      <c r="EO62" s="199">
        <v>46</v>
      </c>
      <c r="EP62" s="199">
        <v>354</v>
      </c>
      <c r="EQ62" s="199">
        <v>4072</v>
      </c>
      <c r="ER62" s="199">
        <v>4897</v>
      </c>
      <c r="ES62" s="199">
        <v>227</v>
      </c>
      <c r="ET62" s="199">
        <v>1191</v>
      </c>
      <c r="EU62" s="199">
        <v>1879</v>
      </c>
      <c r="EV62" s="199">
        <v>1600</v>
      </c>
      <c r="EW62" s="199">
        <v>4670</v>
      </c>
      <c r="EX62" s="199">
        <v>4897</v>
      </c>
      <c r="EZ62" s="199"/>
    </row>
    <row r="63" spans="1:156" x14ac:dyDescent="0.25">
      <c r="A63" t="s">
        <v>299</v>
      </c>
      <c r="B63" t="s">
        <v>126</v>
      </c>
      <c r="C63" t="s">
        <v>236</v>
      </c>
      <c r="D63" t="s">
        <v>299</v>
      </c>
      <c r="E63" t="s">
        <v>333</v>
      </c>
      <c r="F63" t="s">
        <v>236</v>
      </c>
      <c r="G63" t="s">
        <v>236</v>
      </c>
      <c r="H63" s="199">
        <v>542912</v>
      </c>
      <c r="I63" s="199">
        <v>28683</v>
      </c>
      <c r="J63" s="199">
        <v>99505</v>
      </c>
      <c r="K63" s="199">
        <v>9627</v>
      </c>
      <c r="L63" s="199">
        <v>68789</v>
      </c>
      <c r="M63" s="199">
        <v>6732</v>
      </c>
      <c r="N63" s="199">
        <v>201415</v>
      </c>
      <c r="O63" s="199">
        <v>13687</v>
      </c>
      <c r="P63" s="199">
        <v>232481</v>
      </c>
      <c r="Q63" s="199">
        <v>5214</v>
      </c>
      <c r="R63" s="199">
        <v>337199</v>
      </c>
      <c r="S63" s="199">
        <v>12136</v>
      </c>
      <c r="T63" s="199">
        <v>64987</v>
      </c>
      <c r="U63" s="199">
        <v>5579</v>
      </c>
      <c r="V63" s="199">
        <v>2999</v>
      </c>
      <c r="W63" s="199">
        <v>326</v>
      </c>
      <c r="X63" s="199">
        <v>81881</v>
      </c>
      <c r="Y63" s="199">
        <v>4722</v>
      </c>
      <c r="Z63" s="199">
        <v>16154</v>
      </c>
      <c r="AA63" s="199">
        <v>3820</v>
      </c>
      <c r="AB63" s="199">
        <v>39541</v>
      </c>
      <c r="AC63" s="199">
        <v>2100</v>
      </c>
      <c r="AD63" s="199">
        <v>41943</v>
      </c>
      <c r="AE63" s="199">
        <v>6892</v>
      </c>
      <c r="AF63" s="199">
        <v>322825</v>
      </c>
      <c r="AG63" s="199">
        <v>9902</v>
      </c>
      <c r="AH63" s="199">
        <v>458063</v>
      </c>
      <c r="AI63" s="199">
        <v>18412</v>
      </c>
      <c r="AJ63" s="199">
        <v>84849</v>
      </c>
      <c r="AK63" s="199">
        <v>10271</v>
      </c>
      <c r="AL63" s="199">
        <v>50638</v>
      </c>
      <c r="AM63" s="199">
        <v>3442</v>
      </c>
      <c r="AN63" s="199">
        <v>34211</v>
      </c>
      <c r="AO63" s="199">
        <v>6829</v>
      </c>
      <c r="AP63" s="199">
        <v>267061</v>
      </c>
      <c r="AQ63" s="199">
        <v>16756</v>
      </c>
      <c r="AR63" s="199">
        <v>275851</v>
      </c>
      <c r="AS63" s="199">
        <v>11927</v>
      </c>
      <c r="AT63" s="199">
        <v>65163</v>
      </c>
      <c r="AU63" s="199">
        <v>2484</v>
      </c>
      <c r="AV63" s="199">
        <v>477749</v>
      </c>
      <c r="AW63" s="199">
        <v>26199</v>
      </c>
      <c r="AX63" s="199">
        <v>31472</v>
      </c>
      <c r="AY63" s="199">
        <v>4131</v>
      </c>
      <c r="AZ63" s="199">
        <v>71158</v>
      </c>
      <c r="BA63" s="199">
        <v>5973</v>
      </c>
      <c r="BB63" s="199">
        <v>93854</v>
      </c>
      <c r="BC63" s="199">
        <v>6278</v>
      </c>
      <c r="BD63" s="199">
        <v>159554</v>
      </c>
      <c r="BE63" s="199">
        <v>3523</v>
      </c>
      <c r="BF63" s="199">
        <v>57489</v>
      </c>
      <c r="BG63" s="199">
        <v>5149</v>
      </c>
      <c r="BH63" s="199">
        <v>272060</v>
      </c>
      <c r="BI63" s="199">
        <v>18561</v>
      </c>
      <c r="BJ63" s="199">
        <v>260006</v>
      </c>
      <c r="BK63" s="199">
        <v>16675</v>
      </c>
      <c r="BL63" s="199">
        <v>12054</v>
      </c>
      <c r="BM63" s="199">
        <v>1886</v>
      </c>
      <c r="BN63" s="199">
        <v>185761</v>
      </c>
      <c r="BO63" s="199">
        <v>9892</v>
      </c>
      <c r="BP63" s="199">
        <v>95767</v>
      </c>
      <c r="BQ63" s="199">
        <v>9309</v>
      </c>
      <c r="BR63" s="199">
        <v>48021</v>
      </c>
      <c r="BS63" s="199">
        <v>4509</v>
      </c>
      <c r="BT63" s="199">
        <v>133993</v>
      </c>
      <c r="BU63" s="199">
        <v>4305</v>
      </c>
      <c r="BV63" s="199">
        <v>329549</v>
      </c>
      <c r="BW63" s="199">
        <v>23710</v>
      </c>
      <c r="BX63" s="199">
        <v>79370</v>
      </c>
      <c r="BY63" s="199">
        <v>668</v>
      </c>
      <c r="BZ63" s="199">
        <v>43174</v>
      </c>
      <c r="CA63" s="199">
        <v>981</v>
      </c>
      <c r="CB63" s="199">
        <v>90819</v>
      </c>
      <c r="CC63" s="199">
        <v>3324</v>
      </c>
      <c r="CD63" s="199">
        <v>52881</v>
      </c>
      <c r="CE63" s="199">
        <v>4473</v>
      </c>
      <c r="CF63" s="199">
        <v>80681</v>
      </c>
      <c r="CG63" s="199">
        <v>7250</v>
      </c>
      <c r="CH63" s="199">
        <v>71688</v>
      </c>
      <c r="CI63" s="199">
        <v>5404</v>
      </c>
      <c r="CJ63" s="199">
        <v>59269</v>
      </c>
      <c r="CK63" s="199">
        <v>3562</v>
      </c>
      <c r="CL63" s="199">
        <v>65030</v>
      </c>
      <c r="CM63" s="199">
        <v>3021</v>
      </c>
      <c r="CN63" s="199">
        <v>79370</v>
      </c>
      <c r="CO63" s="199">
        <v>668</v>
      </c>
      <c r="CP63" s="199">
        <v>28683</v>
      </c>
      <c r="CQ63" s="199">
        <v>514229</v>
      </c>
      <c r="CR63" s="199">
        <v>375813</v>
      </c>
      <c r="CS63" s="199">
        <v>206289</v>
      </c>
      <c r="CT63" s="199">
        <v>392894</v>
      </c>
      <c r="CU63" s="199">
        <v>118629</v>
      </c>
      <c r="CV63" s="199">
        <v>53158</v>
      </c>
      <c r="CW63" s="199">
        <v>27383</v>
      </c>
      <c r="CX63" s="199">
        <v>9676</v>
      </c>
      <c r="CY63" s="199">
        <v>12071</v>
      </c>
      <c r="CZ63" s="199">
        <v>3444</v>
      </c>
      <c r="DA63" s="199">
        <v>58106</v>
      </c>
      <c r="DB63" s="199">
        <v>30036</v>
      </c>
      <c r="DC63" s="199">
        <v>21069</v>
      </c>
      <c r="DD63" s="199">
        <v>10002</v>
      </c>
      <c r="DE63" s="199">
        <v>1642</v>
      </c>
      <c r="DF63" s="199">
        <v>12405</v>
      </c>
      <c r="DG63" s="199">
        <v>36162</v>
      </c>
      <c r="DH63" s="199">
        <v>6372</v>
      </c>
      <c r="DI63" s="199">
        <v>27175</v>
      </c>
      <c r="DJ63" s="199">
        <v>13320</v>
      </c>
      <c r="DK63" s="199">
        <v>4435</v>
      </c>
      <c r="DL63" s="199">
        <v>20046</v>
      </c>
      <c r="DM63" s="199">
        <v>33723</v>
      </c>
      <c r="DN63" s="199">
        <v>78753</v>
      </c>
      <c r="DO63" s="199">
        <v>23350</v>
      </c>
      <c r="DP63" s="199">
        <v>13312</v>
      </c>
      <c r="DQ63" s="199">
        <v>12381</v>
      </c>
      <c r="DR63" s="199">
        <v>10785</v>
      </c>
      <c r="DS63" s="199">
        <v>10299</v>
      </c>
      <c r="DT63" s="199">
        <v>24085</v>
      </c>
      <c r="DU63" s="199">
        <v>216969</v>
      </c>
      <c r="DV63" s="199">
        <v>87831</v>
      </c>
      <c r="DW63" s="199">
        <v>36030</v>
      </c>
      <c r="DX63" s="199">
        <v>19172</v>
      </c>
      <c r="DY63" s="199">
        <v>6582</v>
      </c>
      <c r="DZ63" s="199">
        <v>43266</v>
      </c>
      <c r="EA63" s="199">
        <v>2483</v>
      </c>
      <c r="EB63" s="199">
        <v>32170</v>
      </c>
      <c r="EC63" s="199">
        <v>66700</v>
      </c>
      <c r="ED63" s="199">
        <v>10613</v>
      </c>
      <c r="EE63" s="199">
        <v>42411</v>
      </c>
      <c r="EF63" s="199">
        <v>60563</v>
      </c>
      <c r="EG63" s="199">
        <v>457758</v>
      </c>
      <c r="EH63" s="199">
        <v>82487</v>
      </c>
      <c r="EI63" s="199">
        <v>132415</v>
      </c>
      <c r="EJ63" s="199">
        <v>84554</v>
      </c>
      <c r="EK63" s="199">
        <v>9810</v>
      </c>
      <c r="EL63" s="199">
        <v>9965</v>
      </c>
      <c r="EM63" s="199">
        <v>10412</v>
      </c>
      <c r="EN63" s="199">
        <v>10184</v>
      </c>
      <c r="EO63" s="199">
        <v>8014</v>
      </c>
      <c r="EP63" s="199">
        <v>32764</v>
      </c>
      <c r="EQ63" s="199">
        <v>196680</v>
      </c>
      <c r="ER63" s="199">
        <v>216969</v>
      </c>
      <c r="ES63" s="199">
        <v>22413</v>
      </c>
      <c r="ET63" s="199">
        <v>80271</v>
      </c>
      <c r="EU63" s="199">
        <v>80139</v>
      </c>
      <c r="EV63" s="199">
        <v>34146</v>
      </c>
      <c r="EW63" s="199">
        <v>194556</v>
      </c>
      <c r="EX63" s="199">
        <v>216969</v>
      </c>
      <c r="EZ63" s="199"/>
    </row>
    <row r="64" spans="1:156" x14ac:dyDescent="0.25">
      <c r="A64" t="s">
        <v>300</v>
      </c>
      <c r="B64" t="s">
        <v>126</v>
      </c>
      <c r="C64" t="s">
        <v>236</v>
      </c>
      <c r="D64" t="s">
        <v>300</v>
      </c>
      <c r="E64" t="s">
        <v>330</v>
      </c>
      <c r="F64" t="s">
        <v>236</v>
      </c>
      <c r="G64" t="s">
        <v>236</v>
      </c>
      <c r="H64" s="199">
        <v>3906</v>
      </c>
      <c r="I64" s="199">
        <v>108</v>
      </c>
      <c r="J64" s="199">
        <v>592</v>
      </c>
      <c r="K64" s="199">
        <v>28</v>
      </c>
      <c r="L64" s="199">
        <v>363</v>
      </c>
      <c r="M64" s="199">
        <v>23</v>
      </c>
      <c r="N64" s="199">
        <v>1669</v>
      </c>
      <c r="O64" s="199">
        <v>49</v>
      </c>
      <c r="P64" s="199">
        <v>1639</v>
      </c>
      <c r="Q64" s="199">
        <v>31</v>
      </c>
      <c r="R64" s="199">
        <v>3643</v>
      </c>
      <c r="S64" s="199">
        <v>101</v>
      </c>
      <c r="T64" s="199">
        <v>33</v>
      </c>
      <c r="U64" s="199">
        <v>0</v>
      </c>
      <c r="V64" s="199">
        <v>63</v>
      </c>
      <c r="W64" s="199">
        <v>1</v>
      </c>
      <c r="X64" s="199">
        <v>0</v>
      </c>
      <c r="Y64" s="199">
        <v>0</v>
      </c>
      <c r="Z64" s="199">
        <v>10</v>
      </c>
      <c r="AA64" s="199">
        <v>3</v>
      </c>
      <c r="AB64" s="199">
        <v>157</v>
      </c>
      <c r="AC64" s="199">
        <v>3</v>
      </c>
      <c r="AD64" s="199">
        <v>149</v>
      </c>
      <c r="AE64" s="199">
        <v>7</v>
      </c>
      <c r="AF64" s="199">
        <v>3560</v>
      </c>
      <c r="AG64" s="199">
        <v>97</v>
      </c>
      <c r="AH64" s="199">
        <v>3874</v>
      </c>
      <c r="AI64" s="199">
        <v>103</v>
      </c>
      <c r="AJ64" s="199">
        <v>32</v>
      </c>
      <c r="AK64" s="199">
        <v>5</v>
      </c>
      <c r="AL64" s="199">
        <v>17</v>
      </c>
      <c r="AM64" s="199">
        <v>2</v>
      </c>
      <c r="AN64" s="199">
        <v>15</v>
      </c>
      <c r="AO64" s="199">
        <v>3</v>
      </c>
      <c r="AP64" s="199">
        <v>2025</v>
      </c>
      <c r="AQ64" s="199">
        <v>84</v>
      </c>
      <c r="AR64" s="199">
        <v>1881</v>
      </c>
      <c r="AS64" s="199">
        <v>24</v>
      </c>
      <c r="AT64" s="199">
        <v>517</v>
      </c>
      <c r="AU64" s="199">
        <v>14</v>
      </c>
      <c r="AV64" s="199">
        <v>3389</v>
      </c>
      <c r="AW64" s="199">
        <v>94</v>
      </c>
      <c r="AX64" s="199">
        <v>136</v>
      </c>
      <c r="AY64" s="199">
        <v>8</v>
      </c>
      <c r="AZ64" s="199">
        <v>983</v>
      </c>
      <c r="BA64" s="199">
        <v>37</v>
      </c>
      <c r="BB64" s="199">
        <v>1117</v>
      </c>
      <c r="BC64" s="199">
        <v>27</v>
      </c>
      <c r="BD64" s="199">
        <v>472</v>
      </c>
      <c r="BE64" s="199">
        <v>2</v>
      </c>
      <c r="BF64" s="199">
        <v>343</v>
      </c>
      <c r="BG64" s="199">
        <v>20</v>
      </c>
      <c r="BH64" s="199">
        <v>1735</v>
      </c>
      <c r="BI64" s="199">
        <v>78</v>
      </c>
      <c r="BJ64" s="199">
        <v>1721</v>
      </c>
      <c r="BK64" s="199">
        <v>74</v>
      </c>
      <c r="BL64" s="199">
        <v>14</v>
      </c>
      <c r="BM64" s="199">
        <v>4</v>
      </c>
      <c r="BN64" s="199">
        <v>1405</v>
      </c>
      <c r="BO64" s="199">
        <v>56</v>
      </c>
      <c r="BP64" s="199">
        <v>429</v>
      </c>
      <c r="BQ64" s="199">
        <v>32</v>
      </c>
      <c r="BR64" s="199">
        <v>244</v>
      </c>
      <c r="BS64" s="199">
        <v>10</v>
      </c>
      <c r="BT64" s="199">
        <v>982</v>
      </c>
      <c r="BU64" s="199">
        <v>10</v>
      </c>
      <c r="BV64" s="199">
        <v>2078</v>
      </c>
      <c r="BW64" s="199">
        <v>98</v>
      </c>
      <c r="BX64" s="199">
        <v>846</v>
      </c>
      <c r="BY64" s="199">
        <v>0</v>
      </c>
      <c r="BZ64" s="199">
        <v>265</v>
      </c>
      <c r="CA64" s="199">
        <v>1</v>
      </c>
      <c r="CB64" s="199">
        <v>717</v>
      </c>
      <c r="CC64" s="199">
        <v>9</v>
      </c>
      <c r="CD64" s="199">
        <v>216</v>
      </c>
      <c r="CE64" s="199">
        <v>24</v>
      </c>
      <c r="CF64" s="199">
        <v>322</v>
      </c>
      <c r="CG64" s="199">
        <v>15</v>
      </c>
      <c r="CH64" s="199">
        <v>545</v>
      </c>
      <c r="CI64" s="199">
        <v>18</v>
      </c>
      <c r="CJ64" s="199">
        <v>411</v>
      </c>
      <c r="CK64" s="199">
        <v>21</v>
      </c>
      <c r="CL64" s="199">
        <v>584</v>
      </c>
      <c r="CM64" s="199">
        <v>20</v>
      </c>
      <c r="CN64" s="199">
        <v>846</v>
      </c>
      <c r="CO64" s="199">
        <v>0</v>
      </c>
      <c r="CP64" s="199">
        <v>108</v>
      </c>
      <c r="CQ64" s="199">
        <v>3798</v>
      </c>
      <c r="CR64" s="199">
        <v>3035</v>
      </c>
      <c r="CS64" s="199">
        <v>1528</v>
      </c>
      <c r="CT64" s="199">
        <v>3582</v>
      </c>
      <c r="CU64" s="199">
        <v>107</v>
      </c>
      <c r="CV64" s="199">
        <v>21</v>
      </c>
      <c r="CW64" s="199">
        <v>54</v>
      </c>
      <c r="CX64" s="199">
        <v>17</v>
      </c>
      <c r="CY64" s="199">
        <v>35</v>
      </c>
      <c r="CZ64" s="199">
        <v>4</v>
      </c>
      <c r="DA64" s="199">
        <v>2</v>
      </c>
      <c r="DB64" s="199">
        <v>0</v>
      </c>
      <c r="DC64" s="199">
        <v>16</v>
      </c>
      <c r="DD64" s="199">
        <v>0</v>
      </c>
      <c r="DE64" s="199">
        <v>140</v>
      </c>
      <c r="DF64" s="199">
        <v>146</v>
      </c>
      <c r="DG64" s="199">
        <v>323</v>
      </c>
      <c r="DH64" s="199">
        <v>202</v>
      </c>
      <c r="DI64" s="199">
        <v>278</v>
      </c>
      <c r="DJ64" s="199">
        <v>88</v>
      </c>
      <c r="DK64" s="199">
        <v>11</v>
      </c>
      <c r="DL64" s="199">
        <v>101</v>
      </c>
      <c r="DM64" s="199">
        <v>75</v>
      </c>
      <c r="DN64" s="199">
        <v>344</v>
      </c>
      <c r="DO64" s="199">
        <v>83</v>
      </c>
      <c r="DP64" s="199">
        <v>124</v>
      </c>
      <c r="DQ64" s="199">
        <v>52</v>
      </c>
      <c r="DR64" s="199">
        <v>63</v>
      </c>
      <c r="DS64" s="199">
        <v>32</v>
      </c>
      <c r="DT64" s="199">
        <v>141</v>
      </c>
      <c r="DU64" s="199">
        <v>1638</v>
      </c>
      <c r="DV64" s="199">
        <v>855</v>
      </c>
      <c r="DW64" s="199">
        <v>276</v>
      </c>
      <c r="DX64" s="199">
        <v>106</v>
      </c>
      <c r="DY64" s="199">
        <v>56</v>
      </c>
      <c r="DZ64" s="199">
        <v>362</v>
      </c>
      <c r="EA64" s="199">
        <v>34</v>
      </c>
      <c r="EB64" s="199">
        <v>283</v>
      </c>
      <c r="EC64" s="199">
        <v>315</v>
      </c>
      <c r="ED64" s="199">
        <v>31</v>
      </c>
      <c r="EE64" s="199">
        <v>234</v>
      </c>
      <c r="EF64" s="199">
        <v>429</v>
      </c>
      <c r="EG64" s="199">
        <v>3642</v>
      </c>
      <c r="EH64" s="199">
        <v>218</v>
      </c>
      <c r="EI64" s="199">
        <v>1349</v>
      </c>
      <c r="EJ64" s="199">
        <v>289</v>
      </c>
      <c r="EK64" s="199">
        <v>58</v>
      </c>
      <c r="EL64" s="199">
        <v>41</v>
      </c>
      <c r="EM64" s="199">
        <v>20</v>
      </c>
      <c r="EN64" s="199">
        <v>18</v>
      </c>
      <c r="EO64" s="199">
        <v>49</v>
      </c>
      <c r="EP64" s="199">
        <v>54</v>
      </c>
      <c r="EQ64" s="199">
        <v>1309</v>
      </c>
      <c r="ER64" s="199">
        <v>1638</v>
      </c>
      <c r="ES64" s="199">
        <v>74</v>
      </c>
      <c r="ET64" s="199">
        <v>354</v>
      </c>
      <c r="EU64" s="199">
        <v>600</v>
      </c>
      <c r="EV64" s="199">
        <v>610</v>
      </c>
      <c r="EW64" s="199">
        <v>1564</v>
      </c>
      <c r="EX64" s="199">
        <v>1638</v>
      </c>
      <c r="EZ64" s="199"/>
    </row>
    <row r="65" spans="1:156" x14ac:dyDescent="0.25">
      <c r="A65" t="s">
        <v>301</v>
      </c>
      <c r="B65" t="s">
        <v>126</v>
      </c>
      <c r="C65" t="s">
        <v>236</v>
      </c>
      <c r="D65" t="s">
        <v>301</v>
      </c>
      <c r="E65" t="s">
        <v>337</v>
      </c>
      <c r="F65" t="s">
        <v>236</v>
      </c>
      <c r="G65" t="s">
        <v>236</v>
      </c>
      <c r="H65" s="199">
        <v>15159</v>
      </c>
      <c r="I65" s="199">
        <v>1045</v>
      </c>
      <c r="J65" s="199">
        <v>2592</v>
      </c>
      <c r="K65" s="199">
        <v>402</v>
      </c>
      <c r="L65" s="199">
        <v>1519</v>
      </c>
      <c r="M65" s="199">
        <v>246</v>
      </c>
      <c r="N65" s="199">
        <v>6859</v>
      </c>
      <c r="O65" s="199">
        <v>466</v>
      </c>
      <c r="P65" s="199">
        <v>5626</v>
      </c>
      <c r="Q65" s="199">
        <v>159</v>
      </c>
      <c r="R65" s="199">
        <v>13125</v>
      </c>
      <c r="S65" s="199">
        <v>716</v>
      </c>
      <c r="T65" s="199">
        <v>104</v>
      </c>
      <c r="U65" s="199">
        <v>0</v>
      </c>
      <c r="V65" s="199">
        <v>657</v>
      </c>
      <c r="W65" s="199">
        <v>163</v>
      </c>
      <c r="X65" s="199">
        <v>400</v>
      </c>
      <c r="Y65" s="199">
        <v>66</v>
      </c>
      <c r="Z65" s="199">
        <v>245</v>
      </c>
      <c r="AA65" s="199">
        <v>3</v>
      </c>
      <c r="AB65" s="199">
        <v>628</v>
      </c>
      <c r="AC65" s="199">
        <v>97</v>
      </c>
      <c r="AD65" s="199">
        <v>597</v>
      </c>
      <c r="AE65" s="199">
        <v>121</v>
      </c>
      <c r="AF65" s="199">
        <v>12989</v>
      </c>
      <c r="AG65" s="199">
        <v>716</v>
      </c>
      <c r="AH65" s="199">
        <v>14785</v>
      </c>
      <c r="AI65" s="199">
        <v>980</v>
      </c>
      <c r="AJ65" s="199">
        <v>374</v>
      </c>
      <c r="AK65" s="199">
        <v>65</v>
      </c>
      <c r="AL65" s="199">
        <v>275</v>
      </c>
      <c r="AM65" s="199">
        <v>25</v>
      </c>
      <c r="AN65" s="199">
        <v>99</v>
      </c>
      <c r="AO65" s="199">
        <v>40</v>
      </c>
      <c r="AP65" s="199">
        <v>7627</v>
      </c>
      <c r="AQ65" s="199">
        <v>606</v>
      </c>
      <c r="AR65" s="199">
        <v>7532</v>
      </c>
      <c r="AS65" s="199">
        <v>439</v>
      </c>
      <c r="AT65" s="199">
        <v>1714</v>
      </c>
      <c r="AU65" s="199">
        <v>100</v>
      </c>
      <c r="AV65" s="199">
        <v>13445</v>
      </c>
      <c r="AW65" s="199">
        <v>945</v>
      </c>
      <c r="AX65" s="199">
        <v>710</v>
      </c>
      <c r="AY65" s="199">
        <v>94</v>
      </c>
      <c r="AZ65" s="199">
        <v>3560</v>
      </c>
      <c r="BA65" s="199">
        <v>226</v>
      </c>
      <c r="BB65" s="199">
        <v>3720</v>
      </c>
      <c r="BC65" s="199">
        <v>214</v>
      </c>
      <c r="BD65" s="199">
        <v>2010</v>
      </c>
      <c r="BE65" s="199">
        <v>76</v>
      </c>
      <c r="BF65" s="199">
        <v>1533</v>
      </c>
      <c r="BG65" s="199">
        <v>231</v>
      </c>
      <c r="BH65" s="199">
        <v>6452</v>
      </c>
      <c r="BI65" s="199">
        <v>528</v>
      </c>
      <c r="BJ65" s="199">
        <v>6333</v>
      </c>
      <c r="BK65" s="199">
        <v>500</v>
      </c>
      <c r="BL65" s="199">
        <v>119</v>
      </c>
      <c r="BM65" s="199">
        <v>28</v>
      </c>
      <c r="BN65" s="199">
        <v>4748</v>
      </c>
      <c r="BO65" s="199">
        <v>320</v>
      </c>
      <c r="BP65" s="199">
        <v>2036</v>
      </c>
      <c r="BQ65" s="199">
        <v>235</v>
      </c>
      <c r="BR65" s="199">
        <v>1201</v>
      </c>
      <c r="BS65" s="199">
        <v>204</v>
      </c>
      <c r="BT65" s="199">
        <v>4065</v>
      </c>
      <c r="BU65" s="199">
        <v>273</v>
      </c>
      <c r="BV65" s="199">
        <v>7985</v>
      </c>
      <c r="BW65" s="199">
        <v>759</v>
      </c>
      <c r="BX65" s="199">
        <v>3109</v>
      </c>
      <c r="BY65" s="199">
        <v>13</v>
      </c>
      <c r="BZ65" s="199">
        <v>1221</v>
      </c>
      <c r="CA65" s="199">
        <v>90</v>
      </c>
      <c r="CB65" s="199">
        <v>2844</v>
      </c>
      <c r="CC65" s="199">
        <v>183</v>
      </c>
      <c r="CD65" s="199">
        <v>1094</v>
      </c>
      <c r="CE65" s="199">
        <v>162</v>
      </c>
      <c r="CF65" s="199">
        <v>1496</v>
      </c>
      <c r="CG65" s="199">
        <v>135</v>
      </c>
      <c r="CH65" s="199">
        <v>1671</v>
      </c>
      <c r="CI65" s="199">
        <v>184</v>
      </c>
      <c r="CJ65" s="199">
        <v>1632</v>
      </c>
      <c r="CK65" s="199">
        <v>150</v>
      </c>
      <c r="CL65" s="199">
        <v>2092</v>
      </c>
      <c r="CM65" s="199">
        <v>128</v>
      </c>
      <c r="CN65" s="199">
        <v>3109</v>
      </c>
      <c r="CO65" s="199">
        <v>13</v>
      </c>
      <c r="CP65" s="199">
        <v>1045</v>
      </c>
      <c r="CQ65" s="199">
        <v>14114</v>
      </c>
      <c r="CR65" s="199">
        <v>10685</v>
      </c>
      <c r="CS65" s="199">
        <v>6179</v>
      </c>
      <c r="CT65" s="199">
        <v>13726</v>
      </c>
      <c r="CU65" s="199">
        <v>708</v>
      </c>
      <c r="CV65" s="199">
        <v>213</v>
      </c>
      <c r="CW65" s="199">
        <v>275</v>
      </c>
      <c r="CX65" s="199">
        <v>67</v>
      </c>
      <c r="CY65" s="199">
        <v>95</v>
      </c>
      <c r="CZ65" s="199">
        <v>19</v>
      </c>
      <c r="DA65" s="199">
        <v>258</v>
      </c>
      <c r="DB65" s="199">
        <v>124</v>
      </c>
      <c r="DC65" s="199">
        <v>80</v>
      </c>
      <c r="DD65" s="199">
        <v>3</v>
      </c>
      <c r="DE65" s="199">
        <v>851</v>
      </c>
      <c r="DF65" s="199">
        <v>577</v>
      </c>
      <c r="DG65" s="199">
        <v>881</v>
      </c>
      <c r="DH65" s="199">
        <v>253</v>
      </c>
      <c r="DI65" s="199">
        <v>748</v>
      </c>
      <c r="DJ65" s="199">
        <v>391</v>
      </c>
      <c r="DK65" s="199">
        <v>82</v>
      </c>
      <c r="DL65" s="199">
        <v>383</v>
      </c>
      <c r="DM65" s="199">
        <v>265</v>
      </c>
      <c r="DN65" s="199">
        <v>1764</v>
      </c>
      <c r="DO65" s="199">
        <v>550</v>
      </c>
      <c r="DP65" s="199">
        <v>307</v>
      </c>
      <c r="DQ65" s="199">
        <v>302</v>
      </c>
      <c r="DR65" s="199">
        <v>186</v>
      </c>
      <c r="DS65" s="199">
        <v>114</v>
      </c>
      <c r="DT65" s="199">
        <v>401</v>
      </c>
      <c r="DU65" s="199">
        <v>6075</v>
      </c>
      <c r="DV65" s="199">
        <v>3249</v>
      </c>
      <c r="DW65" s="199">
        <v>1201</v>
      </c>
      <c r="DX65" s="199">
        <v>383</v>
      </c>
      <c r="DY65" s="199">
        <v>144</v>
      </c>
      <c r="DZ65" s="199">
        <v>1111</v>
      </c>
      <c r="EA65" s="199">
        <v>76</v>
      </c>
      <c r="EB65" s="199">
        <v>872</v>
      </c>
      <c r="EC65" s="199">
        <v>1332</v>
      </c>
      <c r="ED65" s="199">
        <v>127</v>
      </c>
      <c r="EE65" s="199">
        <v>1007</v>
      </c>
      <c r="EF65" s="199">
        <v>1631</v>
      </c>
      <c r="EG65" s="199">
        <v>13860</v>
      </c>
      <c r="EH65" s="199">
        <v>1415</v>
      </c>
      <c r="EI65" s="199">
        <v>4864</v>
      </c>
      <c r="EJ65" s="199">
        <v>1211</v>
      </c>
      <c r="EK65" s="199">
        <v>214</v>
      </c>
      <c r="EL65" s="199">
        <v>186</v>
      </c>
      <c r="EM65" s="199">
        <v>114</v>
      </c>
      <c r="EN65" s="199">
        <v>82</v>
      </c>
      <c r="EO65" s="199">
        <v>31</v>
      </c>
      <c r="EP65" s="199">
        <v>404</v>
      </c>
      <c r="EQ65" s="199">
        <v>5019</v>
      </c>
      <c r="ER65" s="199">
        <v>6075</v>
      </c>
      <c r="ES65" s="199">
        <v>258</v>
      </c>
      <c r="ET65" s="199">
        <v>1669</v>
      </c>
      <c r="EU65" s="199">
        <v>2396</v>
      </c>
      <c r="EV65" s="199">
        <v>1752</v>
      </c>
      <c r="EW65" s="199">
        <v>5817</v>
      </c>
      <c r="EX65" s="199">
        <v>6075</v>
      </c>
      <c r="EZ65" s="199"/>
    </row>
    <row r="66" spans="1:156" x14ac:dyDescent="0.25">
      <c r="A66" t="s">
        <v>302</v>
      </c>
      <c r="B66" t="s">
        <v>126</v>
      </c>
      <c r="C66" t="s">
        <v>236</v>
      </c>
      <c r="D66" t="s">
        <v>302</v>
      </c>
      <c r="E66" t="s">
        <v>332</v>
      </c>
      <c r="F66" t="s">
        <v>236</v>
      </c>
      <c r="G66" t="s">
        <v>236</v>
      </c>
      <c r="H66" s="199">
        <v>14387</v>
      </c>
      <c r="I66" s="199">
        <v>676</v>
      </c>
      <c r="J66" s="199">
        <v>2513</v>
      </c>
      <c r="K66" s="199">
        <v>228</v>
      </c>
      <c r="L66" s="199">
        <v>1489</v>
      </c>
      <c r="M66" s="199">
        <v>207</v>
      </c>
      <c r="N66" s="199">
        <v>6663</v>
      </c>
      <c r="O66" s="199">
        <v>306</v>
      </c>
      <c r="P66" s="199">
        <v>5147</v>
      </c>
      <c r="Q66" s="199">
        <v>134</v>
      </c>
      <c r="R66" s="199">
        <v>12674</v>
      </c>
      <c r="S66" s="199">
        <v>411</v>
      </c>
      <c r="T66" s="199">
        <v>86</v>
      </c>
      <c r="U66" s="199">
        <v>15</v>
      </c>
      <c r="V66" s="199">
        <v>99</v>
      </c>
      <c r="W66" s="199">
        <v>3</v>
      </c>
      <c r="X66" s="199">
        <v>109</v>
      </c>
      <c r="Y66" s="199">
        <v>4</v>
      </c>
      <c r="Z66" s="199">
        <v>810</v>
      </c>
      <c r="AA66" s="199">
        <v>166</v>
      </c>
      <c r="AB66" s="199">
        <v>609</v>
      </c>
      <c r="AC66" s="199">
        <v>77</v>
      </c>
      <c r="AD66" s="199">
        <v>1384</v>
      </c>
      <c r="AE66" s="199">
        <v>205</v>
      </c>
      <c r="AF66" s="199">
        <v>12362</v>
      </c>
      <c r="AG66" s="199">
        <v>392</v>
      </c>
      <c r="AH66" s="199">
        <v>14039</v>
      </c>
      <c r="AI66" s="199">
        <v>603</v>
      </c>
      <c r="AJ66" s="199">
        <v>348</v>
      </c>
      <c r="AK66" s="199">
        <v>73</v>
      </c>
      <c r="AL66" s="199">
        <v>118</v>
      </c>
      <c r="AM66" s="199">
        <v>10</v>
      </c>
      <c r="AN66" s="199">
        <v>230</v>
      </c>
      <c r="AO66" s="199">
        <v>63</v>
      </c>
      <c r="AP66" s="199">
        <v>7442</v>
      </c>
      <c r="AQ66" s="199">
        <v>406</v>
      </c>
      <c r="AR66" s="199">
        <v>6945</v>
      </c>
      <c r="AS66" s="199">
        <v>270</v>
      </c>
      <c r="AT66" s="199">
        <v>1794</v>
      </c>
      <c r="AU66" s="199">
        <v>48</v>
      </c>
      <c r="AV66" s="199">
        <v>12593</v>
      </c>
      <c r="AW66" s="199">
        <v>628</v>
      </c>
      <c r="AX66" s="199">
        <v>785</v>
      </c>
      <c r="AY66" s="199">
        <v>75</v>
      </c>
      <c r="AZ66" s="199">
        <v>3406</v>
      </c>
      <c r="BA66" s="199">
        <v>237</v>
      </c>
      <c r="BB66" s="199">
        <v>3834</v>
      </c>
      <c r="BC66" s="199">
        <v>160</v>
      </c>
      <c r="BD66" s="199">
        <v>1792</v>
      </c>
      <c r="BE66" s="199">
        <v>37</v>
      </c>
      <c r="BF66" s="199">
        <v>1468</v>
      </c>
      <c r="BG66" s="199">
        <v>109</v>
      </c>
      <c r="BH66" s="199">
        <v>6449</v>
      </c>
      <c r="BI66" s="199">
        <v>428</v>
      </c>
      <c r="BJ66" s="199">
        <v>6270</v>
      </c>
      <c r="BK66" s="199">
        <v>395</v>
      </c>
      <c r="BL66" s="199">
        <v>179</v>
      </c>
      <c r="BM66" s="199">
        <v>33</v>
      </c>
      <c r="BN66" s="199">
        <v>4870</v>
      </c>
      <c r="BO66" s="199">
        <v>282</v>
      </c>
      <c r="BP66" s="199">
        <v>1857</v>
      </c>
      <c r="BQ66" s="199">
        <v>192</v>
      </c>
      <c r="BR66" s="199">
        <v>1190</v>
      </c>
      <c r="BS66" s="199">
        <v>63</v>
      </c>
      <c r="BT66" s="199">
        <v>3616</v>
      </c>
      <c r="BU66" s="199">
        <v>127</v>
      </c>
      <c r="BV66" s="199">
        <v>7917</v>
      </c>
      <c r="BW66" s="199">
        <v>537</v>
      </c>
      <c r="BX66" s="199">
        <v>2854</v>
      </c>
      <c r="BY66" s="199">
        <v>12</v>
      </c>
      <c r="BZ66" s="199">
        <v>1071</v>
      </c>
      <c r="CA66" s="199">
        <v>8</v>
      </c>
      <c r="CB66" s="199">
        <v>2545</v>
      </c>
      <c r="CC66" s="199">
        <v>119</v>
      </c>
      <c r="CD66" s="199">
        <v>954</v>
      </c>
      <c r="CE66" s="199">
        <v>40</v>
      </c>
      <c r="CF66" s="199">
        <v>1455</v>
      </c>
      <c r="CG66" s="199">
        <v>161</v>
      </c>
      <c r="CH66" s="199">
        <v>1646</v>
      </c>
      <c r="CI66" s="199">
        <v>152</v>
      </c>
      <c r="CJ66" s="199">
        <v>1631</v>
      </c>
      <c r="CK66" s="199">
        <v>91</v>
      </c>
      <c r="CL66" s="199">
        <v>2231</v>
      </c>
      <c r="CM66" s="199">
        <v>93</v>
      </c>
      <c r="CN66" s="199">
        <v>2854</v>
      </c>
      <c r="CO66" s="199">
        <v>12</v>
      </c>
      <c r="CP66" s="199">
        <v>676</v>
      </c>
      <c r="CQ66" s="199">
        <v>13711</v>
      </c>
      <c r="CR66" s="199">
        <v>10065</v>
      </c>
      <c r="CS66" s="199">
        <v>6113</v>
      </c>
      <c r="CT66" s="199">
        <v>12963</v>
      </c>
      <c r="CU66" s="199">
        <v>909</v>
      </c>
      <c r="CV66" s="199">
        <v>196</v>
      </c>
      <c r="CW66" s="199">
        <v>772</v>
      </c>
      <c r="CX66" s="199">
        <v>128</v>
      </c>
      <c r="CY66" s="199">
        <v>74</v>
      </c>
      <c r="CZ66" s="199">
        <v>32</v>
      </c>
      <c r="DA66" s="199">
        <v>49</v>
      </c>
      <c r="DB66" s="199">
        <v>32</v>
      </c>
      <c r="DC66" s="199">
        <v>14</v>
      </c>
      <c r="DD66" s="199">
        <v>4</v>
      </c>
      <c r="DE66" s="199">
        <v>847</v>
      </c>
      <c r="DF66" s="199">
        <v>474</v>
      </c>
      <c r="DG66" s="199">
        <v>1166</v>
      </c>
      <c r="DH66" s="199">
        <v>258</v>
      </c>
      <c r="DI66" s="199">
        <v>587</v>
      </c>
      <c r="DJ66" s="199">
        <v>464</v>
      </c>
      <c r="DK66" s="199">
        <v>54</v>
      </c>
      <c r="DL66" s="199">
        <v>286</v>
      </c>
      <c r="DM66" s="199">
        <v>277</v>
      </c>
      <c r="DN66" s="199">
        <v>1642</v>
      </c>
      <c r="DO66" s="199">
        <v>406</v>
      </c>
      <c r="DP66" s="199">
        <v>345</v>
      </c>
      <c r="DQ66" s="199">
        <v>293</v>
      </c>
      <c r="DR66" s="199">
        <v>194</v>
      </c>
      <c r="DS66" s="199">
        <v>213</v>
      </c>
      <c r="DT66" s="199">
        <v>458</v>
      </c>
      <c r="DU66" s="199">
        <v>5876</v>
      </c>
      <c r="DV66" s="199">
        <v>2970</v>
      </c>
      <c r="DW66" s="199">
        <v>997</v>
      </c>
      <c r="DX66" s="199">
        <v>377</v>
      </c>
      <c r="DY66" s="199">
        <v>171</v>
      </c>
      <c r="DZ66" s="199">
        <v>1312</v>
      </c>
      <c r="EA66" s="199">
        <v>132</v>
      </c>
      <c r="EB66" s="199">
        <v>1004</v>
      </c>
      <c r="EC66" s="199">
        <v>1217</v>
      </c>
      <c r="ED66" s="199">
        <v>181</v>
      </c>
      <c r="EE66" s="199">
        <v>862</v>
      </c>
      <c r="EF66" s="199">
        <v>1542</v>
      </c>
      <c r="EG66" s="199">
        <v>13299</v>
      </c>
      <c r="EH66" s="199">
        <v>1284</v>
      </c>
      <c r="EI66" s="199">
        <v>4631</v>
      </c>
      <c r="EJ66" s="199">
        <v>1245</v>
      </c>
      <c r="EK66" s="199">
        <v>210</v>
      </c>
      <c r="EL66" s="199">
        <v>114</v>
      </c>
      <c r="EM66" s="199">
        <v>130</v>
      </c>
      <c r="EN66" s="199">
        <v>142</v>
      </c>
      <c r="EO66" s="199">
        <v>45</v>
      </c>
      <c r="EP66" s="199">
        <v>410</v>
      </c>
      <c r="EQ66" s="199">
        <v>4740</v>
      </c>
      <c r="ER66" s="199">
        <v>5876</v>
      </c>
      <c r="ES66" s="199">
        <v>369</v>
      </c>
      <c r="ET66" s="199">
        <v>1415</v>
      </c>
      <c r="EU66" s="199">
        <v>2229</v>
      </c>
      <c r="EV66" s="199">
        <v>1863</v>
      </c>
      <c r="EW66" s="199">
        <v>5507</v>
      </c>
      <c r="EX66" s="199">
        <v>5876</v>
      </c>
      <c r="EZ66" s="199"/>
    </row>
    <row r="67" spans="1:156" x14ac:dyDescent="0.25">
      <c r="A67" t="s">
        <v>303</v>
      </c>
      <c r="B67" t="s">
        <v>126</v>
      </c>
      <c r="C67" t="s">
        <v>236</v>
      </c>
      <c r="D67" t="s">
        <v>303</v>
      </c>
      <c r="E67" t="s">
        <v>336</v>
      </c>
      <c r="F67" t="s">
        <v>236</v>
      </c>
      <c r="G67" t="s">
        <v>236</v>
      </c>
      <c r="H67" s="199">
        <v>64757</v>
      </c>
      <c r="I67" s="199">
        <v>3915</v>
      </c>
      <c r="J67" s="199">
        <v>8551</v>
      </c>
      <c r="K67" s="199">
        <v>1207</v>
      </c>
      <c r="L67" s="199">
        <v>5499</v>
      </c>
      <c r="M67" s="199">
        <v>639</v>
      </c>
      <c r="N67" s="199">
        <v>25447</v>
      </c>
      <c r="O67" s="199">
        <v>1896</v>
      </c>
      <c r="P67" s="199">
        <v>25459</v>
      </c>
      <c r="Q67" s="199">
        <v>752</v>
      </c>
      <c r="R67" s="199">
        <v>53911</v>
      </c>
      <c r="S67" s="199">
        <v>2025</v>
      </c>
      <c r="T67" s="199">
        <v>3585</v>
      </c>
      <c r="U67" s="199">
        <v>494</v>
      </c>
      <c r="V67" s="199">
        <v>269</v>
      </c>
      <c r="W67" s="199">
        <v>73</v>
      </c>
      <c r="X67" s="199">
        <v>1384</v>
      </c>
      <c r="Y67" s="199">
        <v>92</v>
      </c>
      <c r="Z67" s="199">
        <v>2385</v>
      </c>
      <c r="AA67" s="199">
        <v>961</v>
      </c>
      <c r="AB67" s="199">
        <v>3157</v>
      </c>
      <c r="AC67" s="199">
        <v>270</v>
      </c>
      <c r="AD67" s="199">
        <v>5726</v>
      </c>
      <c r="AE67" s="199">
        <v>1346</v>
      </c>
      <c r="AF67" s="199">
        <v>52417</v>
      </c>
      <c r="AG67" s="199">
        <v>1920</v>
      </c>
      <c r="AH67" s="199">
        <v>59522</v>
      </c>
      <c r="AI67" s="199">
        <v>2551</v>
      </c>
      <c r="AJ67" s="199">
        <v>5235</v>
      </c>
      <c r="AK67" s="199">
        <v>1364</v>
      </c>
      <c r="AL67" s="199">
        <v>1546</v>
      </c>
      <c r="AM67" s="199">
        <v>175</v>
      </c>
      <c r="AN67" s="199">
        <v>3689</v>
      </c>
      <c r="AO67" s="199">
        <v>1189</v>
      </c>
      <c r="AP67" s="199">
        <v>32400</v>
      </c>
      <c r="AQ67" s="199">
        <v>2239</v>
      </c>
      <c r="AR67" s="199">
        <v>32357</v>
      </c>
      <c r="AS67" s="199">
        <v>1676</v>
      </c>
      <c r="AT67" s="199">
        <v>6206</v>
      </c>
      <c r="AU67" s="199">
        <v>70</v>
      </c>
      <c r="AV67" s="199">
        <v>58551</v>
      </c>
      <c r="AW67" s="199">
        <v>3845</v>
      </c>
      <c r="AX67" s="199">
        <v>3058</v>
      </c>
      <c r="AY67" s="199">
        <v>902</v>
      </c>
      <c r="AZ67" s="199">
        <v>12071</v>
      </c>
      <c r="BA67" s="199">
        <v>927</v>
      </c>
      <c r="BB67" s="199">
        <v>12517</v>
      </c>
      <c r="BC67" s="199">
        <v>516</v>
      </c>
      <c r="BD67" s="199">
        <v>12651</v>
      </c>
      <c r="BE67" s="199">
        <v>351</v>
      </c>
      <c r="BF67" s="199">
        <v>7056</v>
      </c>
      <c r="BG67" s="199">
        <v>867</v>
      </c>
      <c r="BH67" s="199">
        <v>31244</v>
      </c>
      <c r="BI67" s="199">
        <v>2488</v>
      </c>
      <c r="BJ67" s="199">
        <v>29623</v>
      </c>
      <c r="BK67" s="199">
        <v>2227</v>
      </c>
      <c r="BL67" s="199">
        <v>1621</v>
      </c>
      <c r="BM67" s="199">
        <v>261</v>
      </c>
      <c r="BN67" s="199">
        <v>20075</v>
      </c>
      <c r="BO67" s="199">
        <v>1548</v>
      </c>
      <c r="BP67" s="199">
        <v>12807</v>
      </c>
      <c r="BQ67" s="199">
        <v>1005</v>
      </c>
      <c r="BR67" s="199">
        <v>5418</v>
      </c>
      <c r="BS67" s="199">
        <v>802</v>
      </c>
      <c r="BT67" s="199">
        <v>16099</v>
      </c>
      <c r="BU67" s="199">
        <v>491</v>
      </c>
      <c r="BV67" s="199">
        <v>38300</v>
      </c>
      <c r="BW67" s="199">
        <v>3355</v>
      </c>
      <c r="BX67" s="199">
        <v>10358</v>
      </c>
      <c r="BY67" s="199">
        <v>69</v>
      </c>
      <c r="BZ67" s="199">
        <v>4402</v>
      </c>
      <c r="CA67" s="199">
        <v>53</v>
      </c>
      <c r="CB67" s="199">
        <v>11697</v>
      </c>
      <c r="CC67" s="199">
        <v>438</v>
      </c>
      <c r="CD67" s="199">
        <v>8361</v>
      </c>
      <c r="CE67" s="199">
        <v>728</v>
      </c>
      <c r="CF67" s="199">
        <v>6650</v>
      </c>
      <c r="CG67" s="199">
        <v>846</v>
      </c>
      <c r="CH67" s="199">
        <v>7670</v>
      </c>
      <c r="CI67" s="199">
        <v>897</v>
      </c>
      <c r="CJ67" s="199">
        <v>7441</v>
      </c>
      <c r="CK67" s="199">
        <v>492</v>
      </c>
      <c r="CL67" s="199">
        <v>8178</v>
      </c>
      <c r="CM67" s="199">
        <v>392</v>
      </c>
      <c r="CN67" s="199">
        <v>10358</v>
      </c>
      <c r="CO67" s="199">
        <v>69</v>
      </c>
      <c r="CP67" s="199">
        <v>3915</v>
      </c>
      <c r="CQ67" s="199">
        <v>60842</v>
      </c>
      <c r="CR67" s="199">
        <v>46181</v>
      </c>
      <c r="CS67" s="199">
        <v>22997</v>
      </c>
      <c r="CT67" s="199">
        <v>55087</v>
      </c>
      <c r="CU67" s="199">
        <v>8389</v>
      </c>
      <c r="CV67" s="199">
        <v>3587</v>
      </c>
      <c r="CW67" s="199">
        <v>4344</v>
      </c>
      <c r="CX67" s="199">
        <v>1882</v>
      </c>
      <c r="CY67" s="199">
        <v>841</v>
      </c>
      <c r="CZ67" s="199">
        <v>159</v>
      </c>
      <c r="DA67" s="199">
        <v>911</v>
      </c>
      <c r="DB67" s="199">
        <v>242</v>
      </c>
      <c r="DC67" s="199">
        <v>2293</v>
      </c>
      <c r="DD67" s="199">
        <v>1304</v>
      </c>
      <c r="DE67" s="199">
        <v>1081</v>
      </c>
      <c r="DF67" s="199">
        <v>2621</v>
      </c>
      <c r="DG67" s="199">
        <v>4997</v>
      </c>
      <c r="DH67" s="199">
        <v>954</v>
      </c>
      <c r="DI67" s="199">
        <v>3147</v>
      </c>
      <c r="DJ67" s="199">
        <v>1655</v>
      </c>
      <c r="DK67" s="199">
        <v>191</v>
      </c>
      <c r="DL67" s="199">
        <v>1184</v>
      </c>
      <c r="DM67" s="199">
        <v>2140</v>
      </c>
      <c r="DN67" s="199">
        <v>9957</v>
      </c>
      <c r="DO67" s="199">
        <v>2585</v>
      </c>
      <c r="DP67" s="199">
        <v>1277</v>
      </c>
      <c r="DQ67" s="199">
        <v>1237</v>
      </c>
      <c r="DR67" s="199">
        <v>771</v>
      </c>
      <c r="DS67" s="199">
        <v>439</v>
      </c>
      <c r="DT67" s="199">
        <v>1498</v>
      </c>
      <c r="DU67" s="199">
        <v>23265</v>
      </c>
      <c r="DV67" s="199">
        <v>12261</v>
      </c>
      <c r="DW67" s="199">
        <v>4782</v>
      </c>
      <c r="DX67" s="199">
        <v>1702</v>
      </c>
      <c r="DY67" s="199">
        <v>579</v>
      </c>
      <c r="DZ67" s="199">
        <v>4329</v>
      </c>
      <c r="EA67" s="199">
        <v>332</v>
      </c>
      <c r="EB67" s="199">
        <v>3248</v>
      </c>
      <c r="EC67" s="199">
        <v>4973</v>
      </c>
      <c r="ED67" s="199">
        <v>1029</v>
      </c>
      <c r="EE67" s="199">
        <v>3270</v>
      </c>
      <c r="EF67" s="199">
        <v>7110</v>
      </c>
      <c r="EG67" s="199">
        <v>57088</v>
      </c>
      <c r="EH67" s="199">
        <v>9306</v>
      </c>
      <c r="EI67" s="199">
        <v>17566</v>
      </c>
      <c r="EJ67" s="199">
        <v>5699</v>
      </c>
      <c r="EK67" s="199">
        <v>514</v>
      </c>
      <c r="EL67" s="199">
        <v>656</v>
      </c>
      <c r="EM67" s="199">
        <v>744</v>
      </c>
      <c r="EN67" s="199">
        <v>943</v>
      </c>
      <c r="EO67" s="199">
        <v>430</v>
      </c>
      <c r="EP67" s="199">
        <v>1985</v>
      </c>
      <c r="EQ67" s="199">
        <v>21010</v>
      </c>
      <c r="ER67" s="199">
        <v>23265</v>
      </c>
      <c r="ES67" s="199">
        <v>1156</v>
      </c>
      <c r="ET67" s="199">
        <v>6356</v>
      </c>
      <c r="EU67" s="199">
        <v>9442</v>
      </c>
      <c r="EV67" s="199">
        <v>6311</v>
      </c>
      <c r="EW67" s="199">
        <v>22109</v>
      </c>
      <c r="EX67" s="199">
        <v>23265</v>
      </c>
      <c r="EZ67" s="199"/>
    </row>
    <row r="68" spans="1:156" x14ac:dyDescent="0.25">
      <c r="A68" t="s">
        <v>304</v>
      </c>
      <c r="B68" t="s">
        <v>126</v>
      </c>
      <c r="C68" t="s">
        <v>236</v>
      </c>
      <c r="D68" t="s">
        <v>304</v>
      </c>
      <c r="E68" t="s">
        <v>337</v>
      </c>
      <c r="F68" t="s">
        <v>236</v>
      </c>
      <c r="G68" t="s">
        <v>236</v>
      </c>
      <c r="H68" s="199">
        <v>9422</v>
      </c>
      <c r="I68" s="199">
        <v>395</v>
      </c>
      <c r="J68" s="199">
        <v>1323</v>
      </c>
      <c r="K68" s="199">
        <v>119</v>
      </c>
      <c r="L68" s="199">
        <v>827</v>
      </c>
      <c r="M68" s="199">
        <v>64</v>
      </c>
      <c r="N68" s="199">
        <v>4364</v>
      </c>
      <c r="O68" s="199">
        <v>179</v>
      </c>
      <c r="P68" s="199">
        <v>3708</v>
      </c>
      <c r="Q68" s="199">
        <v>97</v>
      </c>
      <c r="R68" s="199">
        <v>8940</v>
      </c>
      <c r="S68" s="199">
        <v>332</v>
      </c>
      <c r="T68" s="199">
        <v>10</v>
      </c>
      <c r="U68" s="199">
        <v>0</v>
      </c>
      <c r="V68" s="199">
        <v>63</v>
      </c>
      <c r="W68" s="199">
        <v>2</v>
      </c>
      <c r="X68" s="199">
        <v>67</v>
      </c>
      <c r="Y68" s="199">
        <v>27</v>
      </c>
      <c r="Z68" s="199">
        <v>37</v>
      </c>
      <c r="AA68" s="199">
        <v>18</v>
      </c>
      <c r="AB68" s="199">
        <v>305</v>
      </c>
      <c r="AC68" s="199">
        <v>16</v>
      </c>
      <c r="AD68" s="199">
        <v>326</v>
      </c>
      <c r="AE68" s="199">
        <v>29</v>
      </c>
      <c r="AF68" s="199">
        <v>8724</v>
      </c>
      <c r="AG68" s="199">
        <v>321</v>
      </c>
      <c r="AH68" s="199">
        <v>9260</v>
      </c>
      <c r="AI68" s="199">
        <v>366</v>
      </c>
      <c r="AJ68" s="199">
        <v>162</v>
      </c>
      <c r="AK68" s="199">
        <v>29</v>
      </c>
      <c r="AL68" s="199">
        <v>113</v>
      </c>
      <c r="AM68" s="199">
        <v>0</v>
      </c>
      <c r="AN68" s="199">
        <v>49</v>
      </c>
      <c r="AO68" s="199">
        <v>29</v>
      </c>
      <c r="AP68" s="199">
        <v>4572</v>
      </c>
      <c r="AQ68" s="199">
        <v>213</v>
      </c>
      <c r="AR68" s="199">
        <v>4850</v>
      </c>
      <c r="AS68" s="199">
        <v>182</v>
      </c>
      <c r="AT68" s="199">
        <v>1111</v>
      </c>
      <c r="AU68" s="199">
        <v>16</v>
      </c>
      <c r="AV68" s="199">
        <v>8311</v>
      </c>
      <c r="AW68" s="199">
        <v>379</v>
      </c>
      <c r="AX68" s="199">
        <v>338</v>
      </c>
      <c r="AY68" s="199">
        <v>39</v>
      </c>
      <c r="AZ68" s="199">
        <v>2061</v>
      </c>
      <c r="BA68" s="199">
        <v>71</v>
      </c>
      <c r="BB68" s="199">
        <v>2078</v>
      </c>
      <c r="BC68" s="199">
        <v>95</v>
      </c>
      <c r="BD68" s="199">
        <v>1719</v>
      </c>
      <c r="BE68" s="199">
        <v>74</v>
      </c>
      <c r="BF68" s="199">
        <v>701</v>
      </c>
      <c r="BG68" s="199">
        <v>62</v>
      </c>
      <c r="BH68" s="199">
        <v>4397</v>
      </c>
      <c r="BI68" s="199">
        <v>260</v>
      </c>
      <c r="BJ68" s="199">
        <v>4280</v>
      </c>
      <c r="BK68" s="199">
        <v>220</v>
      </c>
      <c r="BL68" s="199">
        <v>117</v>
      </c>
      <c r="BM68" s="199">
        <v>40</v>
      </c>
      <c r="BN68" s="199">
        <v>3248</v>
      </c>
      <c r="BO68" s="199">
        <v>120</v>
      </c>
      <c r="BP68" s="199">
        <v>1422</v>
      </c>
      <c r="BQ68" s="199">
        <v>146</v>
      </c>
      <c r="BR68" s="199">
        <v>428</v>
      </c>
      <c r="BS68" s="199">
        <v>56</v>
      </c>
      <c r="BT68" s="199">
        <v>2591</v>
      </c>
      <c r="BU68" s="199">
        <v>73</v>
      </c>
      <c r="BV68" s="199">
        <v>5098</v>
      </c>
      <c r="BW68" s="199">
        <v>322</v>
      </c>
      <c r="BX68" s="199">
        <v>1733</v>
      </c>
      <c r="BY68" s="199">
        <v>0</v>
      </c>
      <c r="BZ68" s="199">
        <v>648</v>
      </c>
      <c r="CA68" s="199">
        <v>17</v>
      </c>
      <c r="CB68" s="199">
        <v>1943</v>
      </c>
      <c r="CC68" s="199">
        <v>56</v>
      </c>
      <c r="CD68" s="199">
        <v>635</v>
      </c>
      <c r="CE68" s="199">
        <v>43</v>
      </c>
      <c r="CF68" s="199">
        <v>952</v>
      </c>
      <c r="CG68" s="199">
        <v>27</v>
      </c>
      <c r="CH68" s="199">
        <v>1141</v>
      </c>
      <c r="CI68" s="199">
        <v>90</v>
      </c>
      <c r="CJ68" s="199">
        <v>1061</v>
      </c>
      <c r="CK68" s="199">
        <v>59</v>
      </c>
      <c r="CL68" s="199">
        <v>1309</v>
      </c>
      <c r="CM68" s="199">
        <v>103</v>
      </c>
      <c r="CN68" s="199">
        <v>1733</v>
      </c>
      <c r="CO68" s="199">
        <v>0</v>
      </c>
      <c r="CP68" s="199">
        <v>395</v>
      </c>
      <c r="CQ68" s="199">
        <v>9027</v>
      </c>
      <c r="CR68" s="199">
        <v>7134</v>
      </c>
      <c r="CS68" s="199">
        <v>3418</v>
      </c>
      <c r="CT68" s="199">
        <v>8822</v>
      </c>
      <c r="CU68" s="199">
        <v>297</v>
      </c>
      <c r="CV68" s="199">
        <v>48</v>
      </c>
      <c r="CW68" s="199">
        <v>179</v>
      </c>
      <c r="CX68" s="199">
        <v>37</v>
      </c>
      <c r="CY68" s="199">
        <v>72</v>
      </c>
      <c r="CZ68" s="199">
        <v>7</v>
      </c>
      <c r="DA68" s="199">
        <v>32</v>
      </c>
      <c r="DB68" s="199">
        <v>4</v>
      </c>
      <c r="DC68" s="199">
        <v>14</v>
      </c>
      <c r="DD68" s="199">
        <v>0</v>
      </c>
      <c r="DE68" s="199">
        <v>478</v>
      </c>
      <c r="DF68" s="199">
        <v>297</v>
      </c>
      <c r="DG68" s="199">
        <v>359</v>
      </c>
      <c r="DH68" s="199">
        <v>143</v>
      </c>
      <c r="DI68" s="199">
        <v>415</v>
      </c>
      <c r="DJ68" s="199">
        <v>307</v>
      </c>
      <c r="DK68" s="199">
        <v>20</v>
      </c>
      <c r="DL68" s="199">
        <v>340</v>
      </c>
      <c r="DM68" s="199">
        <v>297</v>
      </c>
      <c r="DN68" s="199">
        <v>1557</v>
      </c>
      <c r="DO68" s="199">
        <v>413</v>
      </c>
      <c r="DP68" s="199">
        <v>199</v>
      </c>
      <c r="DQ68" s="199">
        <v>172</v>
      </c>
      <c r="DR68" s="199">
        <v>175</v>
      </c>
      <c r="DS68" s="199">
        <v>87</v>
      </c>
      <c r="DT68" s="199">
        <v>298</v>
      </c>
      <c r="DU68" s="199">
        <v>3923</v>
      </c>
      <c r="DV68" s="199">
        <v>2165</v>
      </c>
      <c r="DW68" s="199">
        <v>829</v>
      </c>
      <c r="DX68" s="199">
        <v>282</v>
      </c>
      <c r="DY68" s="199">
        <v>129</v>
      </c>
      <c r="DZ68" s="199">
        <v>595</v>
      </c>
      <c r="EA68" s="199">
        <v>2</v>
      </c>
      <c r="EB68" s="199">
        <v>549</v>
      </c>
      <c r="EC68" s="199">
        <v>881</v>
      </c>
      <c r="ED68" s="199">
        <v>163</v>
      </c>
      <c r="EE68" s="199">
        <v>617</v>
      </c>
      <c r="EF68" s="199">
        <v>1173</v>
      </c>
      <c r="EG68" s="199">
        <v>8522</v>
      </c>
      <c r="EH68" s="199">
        <v>929</v>
      </c>
      <c r="EI68" s="199">
        <v>3025</v>
      </c>
      <c r="EJ68" s="199">
        <v>898</v>
      </c>
      <c r="EK68" s="199">
        <v>186</v>
      </c>
      <c r="EL68" s="199">
        <v>67</v>
      </c>
      <c r="EM68" s="199">
        <v>105</v>
      </c>
      <c r="EN68" s="199">
        <v>47</v>
      </c>
      <c r="EO68" s="199">
        <v>130</v>
      </c>
      <c r="EP68" s="199">
        <v>291</v>
      </c>
      <c r="EQ68" s="199">
        <v>3458</v>
      </c>
      <c r="ER68" s="199">
        <v>3923</v>
      </c>
      <c r="ES68" s="199">
        <v>241</v>
      </c>
      <c r="ET68" s="199">
        <v>764</v>
      </c>
      <c r="EU68" s="199">
        <v>1561</v>
      </c>
      <c r="EV68" s="199">
        <v>1357</v>
      </c>
      <c r="EW68" s="199">
        <v>3682</v>
      </c>
      <c r="EX68" s="199">
        <v>3923</v>
      </c>
      <c r="EZ68" s="199"/>
    </row>
    <row r="69" spans="1:156" x14ac:dyDescent="0.25">
      <c r="A69" t="s">
        <v>305</v>
      </c>
      <c r="B69" t="s">
        <v>126</v>
      </c>
      <c r="C69" t="s">
        <v>236</v>
      </c>
      <c r="D69" t="s">
        <v>305</v>
      </c>
      <c r="E69" t="s">
        <v>330</v>
      </c>
      <c r="F69" t="s">
        <v>236</v>
      </c>
      <c r="G69" t="s">
        <v>236</v>
      </c>
      <c r="H69" s="199">
        <v>15108</v>
      </c>
      <c r="I69" s="199">
        <v>728</v>
      </c>
      <c r="J69" s="199">
        <v>2156</v>
      </c>
      <c r="K69" s="199">
        <v>152</v>
      </c>
      <c r="L69" s="199">
        <v>1563</v>
      </c>
      <c r="M69" s="199">
        <v>103</v>
      </c>
      <c r="N69" s="199">
        <v>7181</v>
      </c>
      <c r="O69" s="199">
        <v>319</v>
      </c>
      <c r="P69" s="199">
        <v>5710</v>
      </c>
      <c r="Q69" s="199">
        <v>256</v>
      </c>
      <c r="R69" s="199">
        <v>13591</v>
      </c>
      <c r="S69" s="199">
        <v>586</v>
      </c>
      <c r="T69" s="199">
        <v>149</v>
      </c>
      <c r="U69" s="199">
        <v>47</v>
      </c>
      <c r="V69" s="199">
        <v>204</v>
      </c>
      <c r="W69" s="199">
        <v>0</v>
      </c>
      <c r="X69" s="199">
        <v>462</v>
      </c>
      <c r="Y69" s="199">
        <v>54</v>
      </c>
      <c r="Z69" s="199">
        <v>77</v>
      </c>
      <c r="AA69" s="199">
        <v>18</v>
      </c>
      <c r="AB69" s="199">
        <v>625</v>
      </c>
      <c r="AC69" s="199">
        <v>23</v>
      </c>
      <c r="AD69" s="199">
        <v>247</v>
      </c>
      <c r="AE69" s="199">
        <v>37</v>
      </c>
      <c r="AF69" s="199">
        <v>13530</v>
      </c>
      <c r="AG69" s="199">
        <v>586</v>
      </c>
      <c r="AH69" s="199">
        <v>14515</v>
      </c>
      <c r="AI69" s="199">
        <v>698</v>
      </c>
      <c r="AJ69" s="199">
        <v>593</v>
      </c>
      <c r="AK69" s="199">
        <v>30</v>
      </c>
      <c r="AL69" s="199">
        <v>401</v>
      </c>
      <c r="AM69" s="199">
        <v>10</v>
      </c>
      <c r="AN69" s="199">
        <v>192</v>
      </c>
      <c r="AO69" s="199">
        <v>20</v>
      </c>
      <c r="AP69" s="199">
        <v>7974</v>
      </c>
      <c r="AQ69" s="199">
        <v>515</v>
      </c>
      <c r="AR69" s="199">
        <v>7134</v>
      </c>
      <c r="AS69" s="199">
        <v>213</v>
      </c>
      <c r="AT69" s="199">
        <v>1641</v>
      </c>
      <c r="AU69" s="199">
        <v>84</v>
      </c>
      <c r="AV69" s="199">
        <v>13467</v>
      </c>
      <c r="AW69" s="199">
        <v>644</v>
      </c>
      <c r="AX69" s="199">
        <v>708</v>
      </c>
      <c r="AY69" s="199">
        <v>143</v>
      </c>
      <c r="AZ69" s="199">
        <v>3777</v>
      </c>
      <c r="BA69" s="199">
        <v>208</v>
      </c>
      <c r="BB69" s="199">
        <v>3683</v>
      </c>
      <c r="BC69" s="199">
        <v>110</v>
      </c>
      <c r="BD69" s="199">
        <v>2077</v>
      </c>
      <c r="BE69" s="199">
        <v>68</v>
      </c>
      <c r="BF69" s="199">
        <v>1324</v>
      </c>
      <c r="BG69" s="199">
        <v>94</v>
      </c>
      <c r="BH69" s="199">
        <v>7274</v>
      </c>
      <c r="BI69" s="199">
        <v>480</v>
      </c>
      <c r="BJ69" s="199">
        <v>6941</v>
      </c>
      <c r="BK69" s="199">
        <v>377</v>
      </c>
      <c r="BL69" s="199">
        <v>333</v>
      </c>
      <c r="BM69" s="199">
        <v>103</v>
      </c>
      <c r="BN69" s="199">
        <v>5322</v>
      </c>
      <c r="BO69" s="199">
        <v>262</v>
      </c>
      <c r="BP69" s="199">
        <v>2199</v>
      </c>
      <c r="BQ69" s="199">
        <v>256</v>
      </c>
      <c r="BR69" s="199">
        <v>1077</v>
      </c>
      <c r="BS69" s="199">
        <v>56</v>
      </c>
      <c r="BT69" s="199">
        <v>3875</v>
      </c>
      <c r="BU69" s="199">
        <v>154</v>
      </c>
      <c r="BV69" s="199">
        <v>8598</v>
      </c>
      <c r="BW69" s="199">
        <v>574</v>
      </c>
      <c r="BX69" s="199">
        <v>2635</v>
      </c>
      <c r="BY69" s="199">
        <v>0</v>
      </c>
      <c r="BZ69" s="199">
        <v>1041</v>
      </c>
      <c r="CA69" s="199">
        <v>36</v>
      </c>
      <c r="CB69" s="199">
        <v>2834</v>
      </c>
      <c r="CC69" s="199">
        <v>118</v>
      </c>
      <c r="CD69" s="199">
        <v>988</v>
      </c>
      <c r="CE69" s="199">
        <v>45</v>
      </c>
      <c r="CF69" s="199">
        <v>1423</v>
      </c>
      <c r="CG69" s="199">
        <v>153</v>
      </c>
      <c r="CH69" s="199">
        <v>1778</v>
      </c>
      <c r="CI69" s="199">
        <v>205</v>
      </c>
      <c r="CJ69" s="199">
        <v>1990</v>
      </c>
      <c r="CK69" s="199">
        <v>78</v>
      </c>
      <c r="CL69" s="199">
        <v>2419</v>
      </c>
      <c r="CM69" s="199">
        <v>93</v>
      </c>
      <c r="CN69" s="199">
        <v>2635</v>
      </c>
      <c r="CO69" s="199">
        <v>0</v>
      </c>
      <c r="CP69" s="199">
        <v>728</v>
      </c>
      <c r="CQ69" s="199">
        <v>14380</v>
      </c>
      <c r="CR69" s="199">
        <v>11837</v>
      </c>
      <c r="CS69" s="199">
        <v>4862</v>
      </c>
      <c r="CT69" s="199">
        <v>13823</v>
      </c>
      <c r="CU69" s="199">
        <v>635</v>
      </c>
      <c r="CV69" s="199">
        <v>215</v>
      </c>
      <c r="CW69" s="199">
        <v>121</v>
      </c>
      <c r="CX69" s="199">
        <v>64</v>
      </c>
      <c r="CY69" s="199">
        <v>126</v>
      </c>
      <c r="CZ69" s="199">
        <v>13</v>
      </c>
      <c r="DA69" s="199">
        <v>305</v>
      </c>
      <c r="DB69" s="199">
        <v>135</v>
      </c>
      <c r="DC69" s="199">
        <v>83</v>
      </c>
      <c r="DD69" s="199">
        <v>3</v>
      </c>
      <c r="DE69" s="199">
        <v>491</v>
      </c>
      <c r="DF69" s="199">
        <v>322</v>
      </c>
      <c r="DG69" s="199">
        <v>2897</v>
      </c>
      <c r="DH69" s="199">
        <v>129</v>
      </c>
      <c r="DI69" s="199">
        <v>667</v>
      </c>
      <c r="DJ69" s="199">
        <v>354</v>
      </c>
      <c r="DK69" s="199">
        <v>35</v>
      </c>
      <c r="DL69" s="199">
        <v>370</v>
      </c>
      <c r="DM69" s="199">
        <v>305</v>
      </c>
      <c r="DN69" s="199">
        <v>1313</v>
      </c>
      <c r="DO69" s="199">
        <v>541</v>
      </c>
      <c r="DP69" s="199">
        <v>255</v>
      </c>
      <c r="DQ69" s="199">
        <v>196</v>
      </c>
      <c r="DR69" s="199">
        <v>264</v>
      </c>
      <c r="DS69" s="199">
        <v>215</v>
      </c>
      <c r="DT69" s="199">
        <v>306</v>
      </c>
      <c r="DU69" s="199">
        <v>5833</v>
      </c>
      <c r="DV69" s="199">
        <v>3184</v>
      </c>
      <c r="DW69" s="199">
        <v>1067</v>
      </c>
      <c r="DX69" s="199">
        <v>330</v>
      </c>
      <c r="DY69" s="199">
        <v>134</v>
      </c>
      <c r="DZ69" s="199">
        <v>1184</v>
      </c>
      <c r="EA69" s="199">
        <v>92</v>
      </c>
      <c r="EB69" s="199">
        <v>967</v>
      </c>
      <c r="EC69" s="199">
        <v>1135</v>
      </c>
      <c r="ED69" s="199">
        <v>276</v>
      </c>
      <c r="EE69" s="199">
        <v>749</v>
      </c>
      <c r="EF69" s="199">
        <v>1661</v>
      </c>
      <c r="EG69" s="199">
        <v>13885</v>
      </c>
      <c r="EH69" s="199">
        <v>1233</v>
      </c>
      <c r="EI69" s="199">
        <v>4688</v>
      </c>
      <c r="EJ69" s="199">
        <v>1145</v>
      </c>
      <c r="EK69" s="199">
        <v>291</v>
      </c>
      <c r="EL69" s="199">
        <v>93</v>
      </c>
      <c r="EM69" s="199">
        <v>119</v>
      </c>
      <c r="EN69" s="199">
        <v>126</v>
      </c>
      <c r="EO69" s="199">
        <v>41</v>
      </c>
      <c r="EP69" s="199">
        <v>375</v>
      </c>
      <c r="EQ69" s="199">
        <v>4681</v>
      </c>
      <c r="ER69" s="199">
        <v>5833</v>
      </c>
      <c r="ES69" s="199">
        <v>313</v>
      </c>
      <c r="ET69" s="199">
        <v>1450</v>
      </c>
      <c r="EU69" s="199">
        <v>2144</v>
      </c>
      <c r="EV69" s="199">
        <v>1926</v>
      </c>
      <c r="EW69" s="199">
        <v>5520</v>
      </c>
      <c r="EX69" s="199">
        <v>5833</v>
      </c>
      <c r="EZ69" s="199"/>
    </row>
    <row r="70" spans="1:156" x14ac:dyDescent="0.25">
      <c r="A70" t="s">
        <v>306</v>
      </c>
      <c r="B70" t="s">
        <v>126</v>
      </c>
      <c r="C70" t="s">
        <v>236</v>
      </c>
      <c r="D70" t="s">
        <v>306</v>
      </c>
      <c r="E70" t="s">
        <v>325</v>
      </c>
      <c r="F70" t="s">
        <v>236</v>
      </c>
      <c r="G70" t="s">
        <v>236</v>
      </c>
      <c r="H70" s="199">
        <v>196802</v>
      </c>
      <c r="I70" s="199">
        <v>7291</v>
      </c>
      <c r="J70" s="199">
        <v>37545</v>
      </c>
      <c r="K70" s="199">
        <v>2301</v>
      </c>
      <c r="L70" s="199">
        <v>26458</v>
      </c>
      <c r="M70" s="199">
        <v>1739</v>
      </c>
      <c r="N70" s="199">
        <v>78166</v>
      </c>
      <c r="O70" s="199">
        <v>3681</v>
      </c>
      <c r="P70" s="199">
        <v>76582</v>
      </c>
      <c r="Q70" s="199">
        <v>1142</v>
      </c>
      <c r="R70" s="199">
        <v>179304</v>
      </c>
      <c r="S70" s="199">
        <v>6165</v>
      </c>
      <c r="T70" s="199">
        <v>2821</v>
      </c>
      <c r="U70" s="199">
        <v>187</v>
      </c>
      <c r="V70" s="199">
        <v>3492</v>
      </c>
      <c r="W70" s="199">
        <v>349</v>
      </c>
      <c r="X70" s="199">
        <v>1874</v>
      </c>
      <c r="Y70" s="199">
        <v>71</v>
      </c>
      <c r="Z70" s="199">
        <v>1016</v>
      </c>
      <c r="AA70" s="199">
        <v>99</v>
      </c>
      <c r="AB70" s="199">
        <v>8260</v>
      </c>
      <c r="AC70" s="199">
        <v>415</v>
      </c>
      <c r="AD70" s="199">
        <v>3679</v>
      </c>
      <c r="AE70" s="199">
        <v>246</v>
      </c>
      <c r="AF70" s="199">
        <v>177894</v>
      </c>
      <c r="AG70" s="199">
        <v>6048</v>
      </c>
      <c r="AH70" s="199">
        <v>192837</v>
      </c>
      <c r="AI70" s="199">
        <v>7190</v>
      </c>
      <c r="AJ70" s="199">
        <v>3965</v>
      </c>
      <c r="AK70" s="199">
        <v>101</v>
      </c>
      <c r="AL70" s="199">
        <v>2302</v>
      </c>
      <c r="AM70" s="199">
        <v>38</v>
      </c>
      <c r="AN70" s="199">
        <v>1663</v>
      </c>
      <c r="AO70" s="199">
        <v>63</v>
      </c>
      <c r="AP70" s="199">
        <v>99087</v>
      </c>
      <c r="AQ70" s="199">
        <v>4461</v>
      </c>
      <c r="AR70" s="199">
        <v>97715</v>
      </c>
      <c r="AS70" s="199">
        <v>2830</v>
      </c>
      <c r="AT70" s="199">
        <v>28853</v>
      </c>
      <c r="AU70" s="199">
        <v>1057</v>
      </c>
      <c r="AV70" s="199">
        <v>167949</v>
      </c>
      <c r="AW70" s="199">
        <v>6234</v>
      </c>
      <c r="AX70" s="199">
        <v>6386</v>
      </c>
      <c r="AY70" s="199">
        <v>494</v>
      </c>
      <c r="AZ70" s="199">
        <v>33256</v>
      </c>
      <c r="BA70" s="199">
        <v>1699</v>
      </c>
      <c r="BB70" s="199">
        <v>50244</v>
      </c>
      <c r="BC70" s="199">
        <v>2170</v>
      </c>
      <c r="BD70" s="199">
        <v>42401</v>
      </c>
      <c r="BE70" s="199">
        <v>690</v>
      </c>
      <c r="BF70" s="199">
        <v>25153</v>
      </c>
      <c r="BG70" s="199">
        <v>1574</v>
      </c>
      <c r="BH70" s="199">
        <v>92080</v>
      </c>
      <c r="BI70" s="199">
        <v>4887</v>
      </c>
      <c r="BJ70" s="199">
        <v>88016</v>
      </c>
      <c r="BK70" s="199">
        <v>4479</v>
      </c>
      <c r="BL70" s="199">
        <v>4064</v>
      </c>
      <c r="BM70" s="199">
        <v>408</v>
      </c>
      <c r="BN70" s="199">
        <v>57693</v>
      </c>
      <c r="BO70" s="199">
        <v>2741</v>
      </c>
      <c r="BP70" s="199">
        <v>39866</v>
      </c>
      <c r="BQ70" s="199">
        <v>2515</v>
      </c>
      <c r="BR70" s="199">
        <v>19674</v>
      </c>
      <c r="BS70" s="199">
        <v>1205</v>
      </c>
      <c r="BT70" s="199">
        <v>40673</v>
      </c>
      <c r="BU70" s="199">
        <v>783</v>
      </c>
      <c r="BV70" s="199">
        <v>117233</v>
      </c>
      <c r="BW70" s="199">
        <v>6461</v>
      </c>
      <c r="BX70" s="199">
        <v>38896</v>
      </c>
      <c r="BY70" s="199">
        <v>47</v>
      </c>
      <c r="BZ70" s="199">
        <v>11639</v>
      </c>
      <c r="CA70" s="199">
        <v>214</v>
      </c>
      <c r="CB70" s="199">
        <v>29034</v>
      </c>
      <c r="CC70" s="199">
        <v>569</v>
      </c>
      <c r="CD70" s="199">
        <v>23842</v>
      </c>
      <c r="CE70" s="199">
        <v>1455</v>
      </c>
      <c r="CF70" s="199">
        <v>20414</v>
      </c>
      <c r="CG70" s="199">
        <v>1593</v>
      </c>
      <c r="CH70" s="199">
        <v>22867</v>
      </c>
      <c r="CI70" s="199">
        <v>1200</v>
      </c>
      <c r="CJ70" s="199">
        <v>21762</v>
      </c>
      <c r="CK70" s="199">
        <v>898</v>
      </c>
      <c r="CL70" s="199">
        <v>28348</v>
      </c>
      <c r="CM70" s="199">
        <v>1315</v>
      </c>
      <c r="CN70" s="199">
        <v>38896</v>
      </c>
      <c r="CO70" s="199">
        <v>47</v>
      </c>
      <c r="CP70" s="199">
        <v>7291</v>
      </c>
      <c r="CQ70" s="199">
        <v>189511</v>
      </c>
      <c r="CR70" s="199">
        <v>147524</v>
      </c>
      <c r="CS70" s="199">
        <v>78041</v>
      </c>
      <c r="CT70" s="199">
        <v>184026</v>
      </c>
      <c r="CU70" s="199">
        <v>6551</v>
      </c>
      <c r="CV70" s="199">
        <v>1551</v>
      </c>
      <c r="CW70" s="199">
        <v>2256</v>
      </c>
      <c r="CX70" s="199">
        <v>698</v>
      </c>
      <c r="CY70" s="199">
        <v>2128</v>
      </c>
      <c r="CZ70" s="199">
        <v>299</v>
      </c>
      <c r="DA70" s="199">
        <v>883</v>
      </c>
      <c r="DB70" s="199">
        <v>297</v>
      </c>
      <c r="DC70" s="199">
        <v>1284</v>
      </c>
      <c r="DD70" s="199">
        <v>257</v>
      </c>
      <c r="DE70" s="199">
        <v>3058</v>
      </c>
      <c r="DF70" s="199">
        <v>6870</v>
      </c>
      <c r="DG70" s="199">
        <v>7125</v>
      </c>
      <c r="DH70" s="199">
        <v>1892</v>
      </c>
      <c r="DI70" s="199">
        <v>11875</v>
      </c>
      <c r="DJ70" s="199">
        <v>5195</v>
      </c>
      <c r="DK70" s="199">
        <v>1188</v>
      </c>
      <c r="DL70" s="199">
        <v>5115</v>
      </c>
      <c r="DM70" s="199">
        <v>6906</v>
      </c>
      <c r="DN70" s="199">
        <v>28272</v>
      </c>
      <c r="DO70" s="199">
        <v>10081</v>
      </c>
      <c r="DP70" s="199">
        <v>4470</v>
      </c>
      <c r="DQ70" s="199">
        <v>4681</v>
      </c>
      <c r="DR70" s="199">
        <v>5322</v>
      </c>
      <c r="DS70" s="199">
        <v>2960</v>
      </c>
      <c r="DT70" s="199">
        <v>8367</v>
      </c>
      <c r="DU70" s="199">
        <v>85726</v>
      </c>
      <c r="DV70" s="199">
        <v>37205</v>
      </c>
      <c r="DW70" s="199">
        <v>12313</v>
      </c>
      <c r="DX70" s="199">
        <v>7657</v>
      </c>
      <c r="DY70" s="199">
        <v>2236</v>
      </c>
      <c r="DZ70" s="199">
        <v>19197</v>
      </c>
      <c r="EA70" s="199">
        <v>1087</v>
      </c>
      <c r="EB70" s="199">
        <v>14780</v>
      </c>
      <c r="EC70" s="199">
        <v>21667</v>
      </c>
      <c r="ED70" s="199">
        <v>2874</v>
      </c>
      <c r="EE70" s="199">
        <v>14097</v>
      </c>
      <c r="EF70" s="199">
        <v>20053</v>
      </c>
      <c r="EG70" s="199">
        <v>169754</v>
      </c>
      <c r="EH70" s="199">
        <v>28559</v>
      </c>
      <c r="EI70" s="199">
        <v>61629</v>
      </c>
      <c r="EJ70" s="199">
        <v>24097</v>
      </c>
      <c r="EK70" s="199">
        <v>3104</v>
      </c>
      <c r="EL70" s="199">
        <v>2217</v>
      </c>
      <c r="EM70" s="199">
        <v>2701</v>
      </c>
      <c r="EN70" s="199">
        <v>2387</v>
      </c>
      <c r="EO70" s="199">
        <v>2384</v>
      </c>
      <c r="EP70" s="199">
        <v>9336</v>
      </c>
      <c r="EQ70" s="199">
        <v>73895</v>
      </c>
      <c r="ER70" s="199">
        <v>85726</v>
      </c>
      <c r="ES70" s="199">
        <v>7310</v>
      </c>
      <c r="ET70" s="199">
        <v>26291</v>
      </c>
      <c r="EU70" s="199">
        <v>31618</v>
      </c>
      <c r="EV70" s="199">
        <v>20507</v>
      </c>
      <c r="EW70" s="199">
        <v>78416</v>
      </c>
      <c r="EX70" s="199">
        <v>85726</v>
      </c>
      <c r="EZ70" s="199"/>
    </row>
    <row r="71" spans="1:156" x14ac:dyDescent="0.25">
      <c r="A71" t="s">
        <v>307</v>
      </c>
      <c r="B71" t="s">
        <v>126</v>
      </c>
      <c r="C71" t="s">
        <v>236</v>
      </c>
      <c r="D71" t="s">
        <v>307</v>
      </c>
      <c r="E71" t="s">
        <v>333</v>
      </c>
      <c r="F71" t="s">
        <v>236</v>
      </c>
      <c r="G71" t="s">
        <v>236</v>
      </c>
      <c r="H71" s="199">
        <v>149789</v>
      </c>
      <c r="I71" s="199">
        <v>5025</v>
      </c>
      <c r="J71" s="199">
        <v>12503</v>
      </c>
      <c r="K71" s="199">
        <v>1052</v>
      </c>
      <c r="L71" s="199">
        <v>7517</v>
      </c>
      <c r="M71" s="199">
        <v>704</v>
      </c>
      <c r="N71" s="199">
        <v>45388</v>
      </c>
      <c r="O71" s="199">
        <v>2569</v>
      </c>
      <c r="P71" s="199">
        <v>91374</v>
      </c>
      <c r="Q71" s="199">
        <v>1369</v>
      </c>
      <c r="R71" s="199">
        <v>119975</v>
      </c>
      <c r="S71" s="199">
        <v>3003</v>
      </c>
      <c r="T71" s="199">
        <v>7484</v>
      </c>
      <c r="U71" s="199">
        <v>39</v>
      </c>
      <c r="V71" s="199">
        <v>688</v>
      </c>
      <c r="W71" s="199">
        <v>172</v>
      </c>
      <c r="X71" s="199">
        <v>9616</v>
      </c>
      <c r="Y71" s="199">
        <v>765</v>
      </c>
      <c r="Z71" s="199">
        <v>3633</v>
      </c>
      <c r="AA71" s="199">
        <v>755</v>
      </c>
      <c r="AB71" s="199">
        <v>8385</v>
      </c>
      <c r="AC71" s="199">
        <v>291</v>
      </c>
      <c r="AD71" s="199">
        <v>8448</v>
      </c>
      <c r="AE71" s="199">
        <v>1384</v>
      </c>
      <c r="AF71" s="199">
        <v>116601</v>
      </c>
      <c r="AG71" s="199">
        <v>2464</v>
      </c>
      <c r="AH71" s="199">
        <v>134455</v>
      </c>
      <c r="AI71" s="199">
        <v>3189</v>
      </c>
      <c r="AJ71" s="199">
        <v>15334</v>
      </c>
      <c r="AK71" s="199">
        <v>1836</v>
      </c>
      <c r="AL71" s="199">
        <v>10101</v>
      </c>
      <c r="AM71" s="199">
        <v>790</v>
      </c>
      <c r="AN71" s="199">
        <v>5233</v>
      </c>
      <c r="AO71" s="199">
        <v>1046</v>
      </c>
      <c r="AP71" s="199">
        <v>75187</v>
      </c>
      <c r="AQ71" s="199">
        <v>2660</v>
      </c>
      <c r="AR71" s="199">
        <v>74602</v>
      </c>
      <c r="AS71" s="199">
        <v>2365</v>
      </c>
      <c r="AT71" s="199">
        <v>12164</v>
      </c>
      <c r="AU71" s="199">
        <v>342</v>
      </c>
      <c r="AV71" s="199">
        <v>137625</v>
      </c>
      <c r="AW71" s="199">
        <v>4683</v>
      </c>
      <c r="AX71" s="199">
        <v>4752</v>
      </c>
      <c r="AY71" s="199">
        <v>640</v>
      </c>
      <c r="AZ71" s="199">
        <v>18981</v>
      </c>
      <c r="BA71" s="199">
        <v>864</v>
      </c>
      <c r="BB71" s="199">
        <v>30314</v>
      </c>
      <c r="BC71" s="199">
        <v>1074</v>
      </c>
      <c r="BD71" s="199">
        <v>41470</v>
      </c>
      <c r="BE71" s="199">
        <v>717</v>
      </c>
      <c r="BF71" s="199">
        <v>10042</v>
      </c>
      <c r="BG71" s="199">
        <v>760</v>
      </c>
      <c r="BH71" s="199">
        <v>79765</v>
      </c>
      <c r="BI71" s="199">
        <v>3435</v>
      </c>
      <c r="BJ71" s="199">
        <v>77245</v>
      </c>
      <c r="BK71" s="199">
        <v>3045</v>
      </c>
      <c r="BL71" s="199">
        <v>2520</v>
      </c>
      <c r="BM71" s="199">
        <v>390</v>
      </c>
      <c r="BN71" s="199">
        <v>57796</v>
      </c>
      <c r="BO71" s="199">
        <v>1739</v>
      </c>
      <c r="BP71" s="199">
        <v>23424</v>
      </c>
      <c r="BQ71" s="199">
        <v>1703</v>
      </c>
      <c r="BR71" s="199">
        <v>8587</v>
      </c>
      <c r="BS71" s="199">
        <v>753</v>
      </c>
      <c r="BT71" s="199">
        <v>42723</v>
      </c>
      <c r="BU71" s="199">
        <v>810</v>
      </c>
      <c r="BV71" s="199">
        <v>89807</v>
      </c>
      <c r="BW71" s="199">
        <v>4195</v>
      </c>
      <c r="BX71" s="199">
        <v>17259</v>
      </c>
      <c r="BY71" s="199">
        <v>20</v>
      </c>
      <c r="BZ71" s="199">
        <v>11424</v>
      </c>
      <c r="CA71" s="199">
        <v>84</v>
      </c>
      <c r="CB71" s="199">
        <v>31299</v>
      </c>
      <c r="CC71" s="199">
        <v>726</v>
      </c>
      <c r="CD71" s="199">
        <v>11549</v>
      </c>
      <c r="CE71" s="199">
        <v>920</v>
      </c>
      <c r="CF71" s="199">
        <v>15814</v>
      </c>
      <c r="CG71" s="199">
        <v>1062</v>
      </c>
      <c r="CH71" s="199">
        <v>22226</v>
      </c>
      <c r="CI71" s="199">
        <v>987</v>
      </c>
      <c r="CJ71" s="199">
        <v>21497</v>
      </c>
      <c r="CK71" s="199">
        <v>777</v>
      </c>
      <c r="CL71" s="199">
        <v>18721</v>
      </c>
      <c r="CM71" s="199">
        <v>449</v>
      </c>
      <c r="CN71" s="199">
        <v>17259</v>
      </c>
      <c r="CO71" s="199">
        <v>20</v>
      </c>
      <c r="CP71" s="199">
        <v>5025</v>
      </c>
      <c r="CQ71" s="199">
        <v>144764</v>
      </c>
      <c r="CR71" s="199">
        <v>122995</v>
      </c>
      <c r="CS71" s="199">
        <v>38156</v>
      </c>
      <c r="CT71" s="199">
        <v>122839</v>
      </c>
      <c r="CU71" s="199">
        <v>19107</v>
      </c>
      <c r="CV71" s="199">
        <v>7002</v>
      </c>
      <c r="CW71" s="199">
        <v>5678</v>
      </c>
      <c r="CX71" s="199">
        <v>1775</v>
      </c>
      <c r="CY71" s="199">
        <v>3878</v>
      </c>
      <c r="CZ71" s="199">
        <v>874</v>
      </c>
      <c r="DA71" s="199">
        <v>5694</v>
      </c>
      <c r="DB71" s="199">
        <v>3154</v>
      </c>
      <c r="DC71" s="199">
        <v>3857</v>
      </c>
      <c r="DD71" s="199">
        <v>1199</v>
      </c>
      <c r="DE71" s="199">
        <v>992</v>
      </c>
      <c r="DF71" s="199">
        <v>5927</v>
      </c>
      <c r="DG71" s="199">
        <v>11998</v>
      </c>
      <c r="DH71" s="199">
        <v>3019</v>
      </c>
      <c r="DI71" s="199">
        <v>10003</v>
      </c>
      <c r="DJ71" s="199">
        <v>4720</v>
      </c>
      <c r="DK71" s="199">
        <v>997</v>
      </c>
      <c r="DL71" s="199">
        <v>7432</v>
      </c>
      <c r="DM71" s="199">
        <v>9180</v>
      </c>
      <c r="DN71" s="199">
        <v>17960</v>
      </c>
      <c r="DO71" s="199">
        <v>6188</v>
      </c>
      <c r="DP71" s="199">
        <v>3823</v>
      </c>
      <c r="DQ71" s="199">
        <v>2264</v>
      </c>
      <c r="DR71" s="199">
        <v>1461</v>
      </c>
      <c r="DS71" s="199">
        <v>953</v>
      </c>
      <c r="DT71" s="199">
        <v>2706</v>
      </c>
      <c r="DU71" s="199">
        <v>53014</v>
      </c>
      <c r="DV71" s="199">
        <v>32456</v>
      </c>
      <c r="DW71" s="199">
        <v>15931</v>
      </c>
      <c r="DX71" s="199">
        <v>3968</v>
      </c>
      <c r="DY71" s="199">
        <v>1261</v>
      </c>
      <c r="DZ71" s="199">
        <v>7093</v>
      </c>
      <c r="EA71" s="199">
        <v>908</v>
      </c>
      <c r="EB71" s="199">
        <v>4545</v>
      </c>
      <c r="EC71" s="199">
        <v>9497</v>
      </c>
      <c r="ED71" s="199">
        <v>2266</v>
      </c>
      <c r="EE71" s="199">
        <v>4856</v>
      </c>
      <c r="EF71" s="199">
        <v>22064</v>
      </c>
      <c r="EG71" s="199">
        <v>136545</v>
      </c>
      <c r="EH71" s="199">
        <v>13432</v>
      </c>
      <c r="EI71" s="199">
        <v>44244</v>
      </c>
      <c r="EJ71" s="199">
        <v>8770</v>
      </c>
      <c r="EK71" s="199">
        <v>1059</v>
      </c>
      <c r="EL71" s="199">
        <v>996</v>
      </c>
      <c r="EM71" s="199">
        <v>1227</v>
      </c>
      <c r="EN71" s="199">
        <v>1051</v>
      </c>
      <c r="EO71" s="199">
        <v>969</v>
      </c>
      <c r="EP71" s="199">
        <v>3154</v>
      </c>
      <c r="EQ71" s="199">
        <v>49666</v>
      </c>
      <c r="ER71" s="199">
        <v>53014</v>
      </c>
      <c r="ES71" s="199">
        <v>1566</v>
      </c>
      <c r="ET71" s="199">
        <v>11113</v>
      </c>
      <c r="EU71" s="199">
        <v>24195</v>
      </c>
      <c r="EV71" s="199">
        <v>16140</v>
      </c>
      <c r="EW71" s="199">
        <v>51448</v>
      </c>
      <c r="EX71" s="199">
        <v>53014</v>
      </c>
      <c r="EZ71" s="199"/>
    </row>
    <row r="72" spans="1:156" x14ac:dyDescent="0.25">
      <c r="A72" t="s">
        <v>308</v>
      </c>
      <c r="B72" t="s">
        <v>126</v>
      </c>
      <c r="C72" t="s">
        <v>236</v>
      </c>
      <c r="D72" t="s">
        <v>308</v>
      </c>
      <c r="E72" t="s">
        <v>326</v>
      </c>
      <c r="F72" t="s">
        <v>236</v>
      </c>
      <c r="G72" t="s">
        <v>236</v>
      </c>
      <c r="H72" s="199">
        <v>95948</v>
      </c>
      <c r="I72" s="199">
        <v>3154</v>
      </c>
      <c r="J72" s="199">
        <v>8267</v>
      </c>
      <c r="K72" s="199">
        <v>629</v>
      </c>
      <c r="L72" s="199">
        <v>5570</v>
      </c>
      <c r="M72" s="199">
        <v>277</v>
      </c>
      <c r="N72" s="199">
        <v>36245</v>
      </c>
      <c r="O72" s="199">
        <v>1436</v>
      </c>
      <c r="P72" s="199">
        <v>51083</v>
      </c>
      <c r="Q72" s="199">
        <v>1089</v>
      </c>
      <c r="R72" s="199">
        <v>85798</v>
      </c>
      <c r="S72" s="199">
        <v>2819</v>
      </c>
      <c r="T72" s="199">
        <v>2835</v>
      </c>
      <c r="U72" s="199">
        <v>88</v>
      </c>
      <c r="V72" s="199">
        <v>183</v>
      </c>
      <c r="W72" s="199">
        <v>13</v>
      </c>
      <c r="X72" s="199">
        <v>1281</v>
      </c>
      <c r="Y72" s="199">
        <v>31</v>
      </c>
      <c r="Z72" s="199">
        <v>1365</v>
      </c>
      <c r="AA72" s="199">
        <v>103</v>
      </c>
      <c r="AB72" s="199">
        <v>4486</v>
      </c>
      <c r="AC72" s="199">
        <v>100</v>
      </c>
      <c r="AD72" s="199">
        <v>2697</v>
      </c>
      <c r="AE72" s="199">
        <v>197</v>
      </c>
      <c r="AF72" s="199">
        <v>84782</v>
      </c>
      <c r="AG72" s="199">
        <v>2728</v>
      </c>
      <c r="AH72" s="199">
        <v>92894</v>
      </c>
      <c r="AI72" s="199">
        <v>2979</v>
      </c>
      <c r="AJ72" s="199">
        <v>3054</v>
      </c>
      <c r="AK72" s="199">
        <v>175</v>
      </c>
      <c r="AL72" s="199">
        <v>2003</v>
      </c>
      <c r="AM72" s="199">
        <v>76</v>
      </c>
      <c r="AN72" s="199">
        <v>1051</v>
      </c>
      <c r="AO72" s="199">
        <v>99</v>
      </c>
      <c r="AP72" s="199">
        <v>48934</v>
      </c>
      <c r="AQ72" s="199">
        <v>1854</v>
      </c>
      <c r="AR72" s="199">
        <v>47014</v>
      </c>
      <c r="AS72" s="199">
        <v>1300</v>
      </c>
      <c r="AT72" s="199">
        <v>9147</v>
      </c>
      <c r="AU72" s="199">
        <v>259</v>
      </c>
      <c r="AV72" s="199">
        <v>86801</v>
      </c>
      <c r="AW72" s="199">
        <v>2895</v>
      </c>
      <c r="AX72" s="199">
        <v>3263</v>
      </c>
      <c r="AY72" s="199">
        <v>558</v>
      </c>
      <c r="AZ72" s="199">
        <v>16633</v>
      </c>
      <c r="BA72" s="199">
        <v>832</v>
      </c>
      <c r="BB72" s="199">
        <v>24089</v>
      </c>
      <c r="BC72" s="199">
        <v>653</v>
      </c>
      <c r="BD72" s="199">
        <v>17242</v>
      </c>
      <c r="BE72" s="199">
        <v>264</v>
      </c>
      <c r="BF72" s="199">
        <v>7330</v>
      </c>
      <c r="BG72" s="199">
        <v>566</v>
      </c>
      <c r="BH72" s="199">
        <v>51130</v>
      </c>
      <c r="BI72" s="199">
        <v>2142</v>
      </c>
      <c r="BJ72" s="199">
        <v>49630</v>
      </c>
      <c r="BK72" s="199">
        <v>1816</v>
      </c>
      <c r="BL72" s="199">
        <v>1500</v>
      </c>
      <c r="BM72" s="199">
        <v>326</v>
      </c>
      <c r="BN72" s="199">
        <v>36634</v>
      </c>
      <c r="BO72" s="199">
        <v>1098</v>
      </c>
      <c r="BP72" s="199">
        <v>15580</v>
      </c>
      <c r="BQ72" s="199">
        <v>1198</v>
      </c>
      <c r="BR72" s="199">
        <v>6246</v>
      </c>
      <c r="BS72" s="199">
        <v>412</v>
      </c>
      <c r="BT72" s="199">
        <v>26483</v>
      </c>
      <c r="BU72" s="199">
        <v>382</v>
      </c>
      <c r="BV72" s="199">
        <v>58460</v>
      </c>
      <c r="BW72" s="199">
        <v>2708</v>
      </c>
      <c r="BX72" s="199">
        <v>11005</v>
      </c>
      <c r="BY72" s="199">
        <v>64</v>
      </c>
      <c r="BZ72" s="199">
        <v>7850</v>
      </c>
      <c r="CA72" s="199">
        <v>127</v>
      </c>
      <c r="CB72" s="199">
        <v>18633</v>
      </c>
      <c r="CC72" s="199">
        <v>255</v>
      </c>
      <c r="CD72" s="199">
        <v>8238</v>
      </c>
      <c r="CE72" s="199">
        <v>465</v>
      </c>
      <c r="CF72" s="199">
        <v>10875</v>
      </c>
      <c r="CG72" s="199">
        <v>563</v>
      </c>
      <c r="CH72" s="199">
        <v>13694</v>
      </c>
      <c r="CI72" s="199">
        <v>497</v>
      </c>
      <c r="CJ72" s="199">
        <v>13550</v>
      </c>
      <c r="CK72" s="199">
        <v>671</v>
      </c>
      <c r="CL72" s="199">
        <v>12103</v>
      </c>
      <c r="CM72" s="199">
        <v>512</v>
      </c>
      <c r="CN72" s="199">
        <v>11005</v>
      </c>
      <c r="CO72" s="199">
        <v>64</v>
      </c>
      <c r="CP72" s="199">
        <v>3154</v>
      </c>
      <c r="CQ72" s="199">
        <v>92794</v>
      </c>
      <c r="CR72" s="199">
        <v>80280</v>
      </c>
      <c r="CS72" s="199">
        <v>24168</v>
      </c>
      <c r="CT72" s="199">
        <v>87366</v>
      </c>
      <c r="CU72" s="199">
        <v>4079</v>
      </c>
      <c r="CV72" s="199">
        <v>1477</v>
      </c>
      <c r="CW72" s="199">
        <v>1616</v>
      </c>
      <c r="CX72" s="199">
        <v>505</v>
      </c>
      <c r="CY72" s="199">
        <v>444</v>
      </c>
      <c r="CZ72" s="199">
        <v>91</v>
      </c>
      <c r="DA72" s="199">
        <v>741</v>
      </c>
      <c r="DB72" s="199">
        <v>398</v>
      </c>
      <c r="DC72" s="199">
        <v>1278</v>
      </c>
      <c r="DD72" s="199">
        <v>483</v>
      </c>
      <c r="DE72" s="199">
        <v>495</v>
      </c>
      <c r="DF72" s="199">
        <v>6022</v>
      </c>
      <c r="DG72" s="199">
        <v>8807</v>
      </c>
      <c r="DH72" s="199">
        <v>1382</v>
      </c>
      <c r="DI72" s="199">
        <v>6058</v>
      </c>
      <c r="DJ72" s="199">
        <v>3777</v>
      </c>
      <c r="DK72" s="199">
        <v>331</v>
      </c>
      <c r="DL72" s="199">
        <v>3174</v>
      </c>
      <c r="DM72" s="199">
        <v>4042</v>
      </c>
      <c r="DN72" s="199">
        <v>11372</v>
      </c>
      <c r="DO72" s="199">
        <v>3333</v>
      </c>
      <c r="DP72" s="199">
        <v>2820</v>
      </c>
      <c r="DQ72" s="199">
        <v>2014</v>
      </c>
      <c r="DR72" s="199">
        <v>1020</v>
      </c>
      <c r="DS72" s="199">
        <v>754</v>
      </c>
      <c r="DT72" s="199">
        <v>1464</v>
      </c>
      <c r="DU72" s="199">
        <v>34379</v>
      </c>
      <c r="DV72" s="199">
        <v>19721</v>
      </c>
      <c r="DW72" s="199">
        <v>8793</v>
      </c>
      <c r="DX72" s="199">
        <v>3131</v>
      </c>
      <c r="DY72" s="199">
        <v>1097</v>
      </c>
      <c r="DZ72" s="199">
        <v>4606</v>
      </c>
      <c r="EA72" s="199">
        <v>675</v>
      </c>
      <c r="EB72" s="199">
        <v>2775</v>
      </c>
      <c r="EC72" s="199">
        <v>6921</v>
      </c>
      <c r="ED72" s="199">
        <v>1581</v>
      </c>
      <c r="EE72" s="199">
        <v>4029</v>
      </c>
      <c r="EF72" s="199">
        <v>12877</v>
      </c>
      <c r="EG72" s="199">
        <v>85471</v>
      </c>
      <c r="EH72" s="199">
        <v>11191</v>
      </c>
      <c r="EI72" s="199">
        <v>28655</v>
      </c>
      <c r="EJ72" s="199">
        <v>5724</v>
      </c>
      <c r="EK72" s="199">
        <v>979</v>
      </c>
      <c r="EL72" s="199">
        <v>493</v>
      </c>
      <c r="EM72" s="199">
        <v>862</v>
      </c>
      <c r="EN72" s="199">
        <v>894</v>
      </c>
      <c r="EO72" s="199">
        <v>483</v>
      </c>
      <c r="EP72" s="199">
        <v>1740</v>
      </c>
      <c r="EQ72" s="199">
        <v>31860</v>
      </c>
      <c r="ER72" s="199">
        <v>34379</v>
      </c>
      <c r="ES72" s="199">
        <v>1410</v>
      </c>
      <c r="ET72" s="199">
        <v>6701</v>
      </c>
      <c r="EU72" s="199">
        <v>13674</v>
      </c>
      <c r="EV72" s="199">
        <v>12594</v>
      </c>
      <c r="EW72" s="199">
        <v>32969</v>
      </c>
      <c r="EX72" s="199">
        <v>34379</v>
      </c>
      <c r="EZ72" s="199"/>
    </row>
    <row r="73" spans="1:156" x14ac:dyDescent="0.25">
      <c r="A73" t="s">
        <v>309</v>
      </c>
      <c r="B73" t="s">
        <v>126</v>
      </c>
      <c r="C73" t="s">
        <v>236</v>
      </c>
      <c r="D73" t="s">
        <v>309</v>
      </c>
      <c r="E73" t="s">
        <v>331</v>
      </c>
      <c r="F73" t="s">
        <v>236</v>
      </c>
      <c r="G73" t="s">
        <v>236</v>
      </c>
      <c r="H73" s="199">
        <v>14828</v>
      </c>
      <c r="I73" s="199">
        <v>673</v>
      </c>
      <c r="J73" s="199">
        <v>1938</v>
      </c>
      <c r="K73" s="199">
        <v>157</v>
      </c>
      <c r="L73" s="199">
        <v>1278</v>
      </c>
      <c r="M73" s="199">
        <v>125</v>
      </c>
      <c r="N73" s="199">
        <v>6940</v>
      </c>
      <c r="O73" s="199">
        <v>370</v>
      </c>
      <c r="P73" s="199">
        <v>5923</v>
      </c>
      <c r="Q73" s="199">
        <v>146</v>
      </c>
      <c r="R73" s="199">
        <v>13438</v>
      </c>
      <c r="S73" s="199">
        <v>560</v>
      </c>
      <c r="T73" s="199">
        <v>137</v>
      </c>
      <c r="U73" s="199">
        <v>2</v>
      </c>
      <c r="V73" s="199">
        <v>54</v>
      </c>
      <c r="W73" s="199">
        <v>4</v>
      </c>
      <c r="X73" s="199">
        <v>67</v>
      </c>
      <c r="Y73" s="199">
        <v>11</v>
      </c>
      <c r="Z73" s="199">
        <v>628</v>
      </c>
      <c r="AA73" s="199">
        <v>81</v>
      </c>
      <c r="AB73" s="199">
        <v>495</v>
      </c>
      <c r="AC73" s="199">
        <v>15</v>
      </c>
      <c r="AD73" s="199">
        <v>1384</v>
      </c>
      <c r="AE73" s="199">
        <v>184</v>
      </c>
      <c r="AF73" s="199">
        <v>12972</v>
      </c>
      <c r="AG73" s="199">
        <v>472</v>
      </c>
      <c r="AH73" s="199">
        <v>14268</v>
      </c>
      <c r="AI73" s="199">
        <v>527</v>
      </c>
      <c r="AJ73" s="199">
        <v>560</v>
      </c>
      <c r="AK73" s="199">
        <v>146</v>
      </c>
      <c r="AL73" s="199">
        <v>143</v>
      </c>
      <c r="AM73" s="199">
        <v>0</v>
      </c>
      <c r="AN73" s="199">
        <v>417</v>
      </c>
      <c r="AO73" s="199">
        <v>146</v>
      </c>
      <c r="AP73" s="199">
        <v>7590</v>
      </c>
      <c r="AQ73" s="199">
        <v>432</v>
      </c>
      <c r="AR73" s="199">
        <v>7238</v>
      </c>
      <c r="AS73" s="199">
        <v>241</v>
      </c>
      <c r="AT73" s="199">
        <v>1858</v>
      </c>
      <c r="AU73" s="199">
        <v>25</v>
      </c>
      <c r="AV73" s="199">
        <v>12970</v>
      </c>
      <c r="AW73" s="199">
        <v>648</v>
      </c>
      <c r="AX73" s="199">
        <v>711</v>
      </c>
      <c r="AY73" s="199">
        <v>96</v>
      </c>
      <c r="AZ73" s="199">
        <v>3805</v>
      </c>
      <c r="BA73" s="199">
        <v>210</v>
      </c>
      <c r="BB73" s="199">
        <v>3832</v>
      </c>
      <c r="BC73" s="199">
        <v>145</v>
      </c>
      <c r="BD73" s="199">
        <v>1772</v>
      </c>
      <c r="BE73" s="199">
        <v>14</v>
      </c>
      <c r="BF73" s="199">
        <v>1245</v>
      </c>
      <c r="BG73" s="199">
        <v>78</v>
      </c>
      <c r="BH73" s="199">
        <v>7231</v>
      </c>
      <c r="BI73" s="199">
        <v>522</v>
      </c>
      <c r="BJ73" s="199">
        <v>6984</v>
      </c>
      <c r="BK73" s="199">
        <v>403</v>
      </c>
      <c r="BL73" s="199">
        <v>247</v>
      </c>
      <c r="BM73" s="199">
        <v>119</v>
      </c>
      <c r="BN73" s="199">
        <v>5366</v>
      </c>
      <c r="BO73" s="199">
        <v>234</v>
      </c>
      <c r="BP73" s="199">
        <v>2096</v>
      </c>
      <c r="BQ73" s="199">
        <v>240</v>
      </c>
      <c r="BR73" s="199">
        <v>1014</v>
      </c>
      <c r="BS73" s="199">
        <v>126</v>
      </c>
      <c r="BT73" s="199">
        <v>3623</v>
      </c>
      <c r="BU73" s="199">
        <v>68</v>
      </c>
      <c r="BV73" s="199">
        <v>8476</v>
      </c>
      <c r="BW73" s="199">
        <v>600</v>
      </c>
      <c r="BX73" s="199">
        <v>2729</v>
      </c>
      <c r="BY73" s="199">
        <v>5</v>
      </c>
      <c r="BZ73" s="199">
        <v>1044</v>
      </c>
      <c r="CA73" s="199">
        <v>25</v>
      </c>
      <c r="CB73" s="199">
        <v>2579</v>
      </c>
      <c r="CC73" s="199">
        <v>43</v>
      </c>
      <c r="CD73" s="199">
        <v>1085</v>
      </c>
      <c r="CE73" s="199">
        <v>140</v>
      </c>
      <c r="CF73" s="199">
        <v>1525</v>
      </c>
      <c r="CG73" s="199">
        <v>136</v>
      </c>
      <c r="CH73" s="199">
        <v>1817</v>
      </c>
      <c r="CI73" s="199">
        <v>129</v>
      </c>
      <c r="CJ73" s="199">
        <v>1761</v>
      </c>
      <c r="CK73" s="199">
        <v>115</v>
      </c>
      <c r="CL73" s="199">
        <v>2288</v>
      </c>
      <c r="CM73" s="199">
        <v>80</v>
      </c>
      <c r="CN73" s="199">
        <v>2729</v>
      </c>
      <c r="CO73" s="199">
        <v>5</v>
      </c>
      <c r="CP73" s="199">
        <v>673</v>
      </c>
      <c r="CQ73" s="199">
        <v>14155</v>
      </c>
      <c r="CR73" s="199">
        <v>11448</v>
      </c>
      <c r="CS73" s="199">
        <v>5238</v>
      </c>
      <c r="CT73" s="199">
        <v>13037</v>
      </c>
      <c r="CU73" s="199">
        <v>1052</v>
      </c>
      <c r="CV73" s="199">
        <v>387</v>
      </c>
      <c r="CW73" s="199">
        <v>927</v>
      </c>
      <c r="CX73" s="199">
        <v>366</v>
      </c>
      <c r="CY73" s="199">
        <v>105</v>
      </c>
      <c r="CZ73" s="199">
        <v>18</v>
      </c>
      <c r="DA73" s="199">
        <v>7</v>
      </c>
      <c r="DB73" s="199">
        <v>0</v>
      </c>
      <c r="DC73" s="199">
        <v>13</v>
      </c>
      <c r="DD73" s="199">
        <v>3</v>
      </c>
      <c r="DE73" s="199">
        <v>752</v>
      </c>
      <c r="DF73" s="199">
        <v>792</v>
      </c>
      <c r="DG73" s="199">
        <v>1620</v>
      </c>
      <c r="DH73" s="199">
        <v>228</v>
      </c>
      <c r="DI73" s="199">
        <v>613</v>
      </c>
      <c r="DJ73" s="199">
        <v>361</v>
      </c>
      <c r="DK73" s="199">
        <v>41</v>
      </c>
      <c r="DL73" s="199">
        <v>312</v>
      </c>
      <c r="DM73" s="199">
        <v>475</v>
      </c>
      <c r="DN73" s="199">
        <v>1782</v>
      </c>
      <c r="DO73" s="199">
        <v>365</v>
      </c>
      <c r="DP73" s="199">
        <v>257</v>
      </c>
      <c r="DQ73" s="199">
        <v>272</v>
      </c>
      <c r="DR73" s="199">
        <v>212</v>
      </c>
      <c r="DS73" s="199">
        <v>207</v>
      </c>
      <c r="DT73" s="199">
        <v>334</v>
      </c>
      <c r="DU73" s="199">
        <v>5882</v>
      </c>
      <c r="DV73" s="199">
        <v>3199</v>
      </c>
      <c r="DW73" s="199">
        <v>1140</v>
      </c>
      <c r="DX73" s="199">
        <v>383</v>
      </c>
      <c r="DY73" s="199">
        <v>136</v>
      </c>
      <c r="DZ73" s="199">
        <v>1185</v>
      </c>
      <c r="EA73" s="199">
        <v>26</v>
      </c>
      <c r="EB73" s="199">
        <v>960</v>
      </c>
      <c r="EC73" s="199">
        <v>1115</v>
      </c>
      <c r="ED73" s="199">
        <v>85</v>
      </c>
      <c r="EE73" s="199">
        <v>800</v>
      </c>
      <c r="EF73" s="199">
        <v>1475</v>
      </c>
      <c r="EG73" s="199">
        <v>13782</v>
      </c>
      <c r="EH73" s="199">
        <v>1008</v>
      </c>
      <c r="EI73" s="199">
        <v>4782</v>
      </c>
      <c r="EJ73" s="199">
        <v>1100</v>
      </c>
      <c r="EK73" s="199">
        <v>299</v>
      </c>
      <c r="EL73" s="199">
        <v>108</v>
      </c>
      <c r="EM73" s="199">
        <v>134</v>
      </c>
      <c r="EN73" s="199">
        <v>115</v>
      </c>
      <c r="EO73" s="199">
        <v>76</v>
      </c>
      <c r="EP73" s="199">
        <v>240</v>
      </c>
      <c r="EQ73" s="199">
        <v>4849</v>
      </c>
      <c r="ER73" s="199">
        <v>5882</v>
      </c>
      <c r="ES73" s="199">
        <v>292</v>
      </c>
      <c r="ET73" s="199">
        <v>1302</v>
      </c>
      <c r="EU73" s="199">
        <v>2163</v>
      </c>
      <c r="EV73" s="199">
        <v>2125</v>
      </c>
      <c r="EW73" s="199">
        <v>5590</v>
      </c>
      <c r="EX73" s="199">
        <v>5882</v>
      </c>
      <c r="EZ73" s="199"/>
    </row>
    <row r="74" spans="1:156" x14ac:dyDescent="0.25">
      <c r="A74" t="s">
        <v>310</v>
      </c>
      <c r="B74" t="s">
        <v>126</v>
      </c>
      <c r="C74" t="s">
        <v>236</v>
      </c>
      <c r="D74" t="s">
        <v>310</v>
      </c>
      <c r="E74" t="s">
        <v>326</v>
      </c>
      <c r="F74" t="s">
        <v>236</v>
      </c>
      <c r="G74" t="s">
        <v>236</v>
      </c>
      <c r="H74" s="199">
        <v>157136</v>
      </c>
      <c r="I74" s="199">
        <v>6696</v>
      </c>
      <c r="J74" s="199">
        <v>28813</v>
      </c>
      <c r="K74" s="199">
        <v>2271</v>
      </c>
      <c r="L74" s="199">
        <v>19300</v>
      </c>
      <c r="M74" s="199">
        <v>1766</v>
      </c>
      <c r="N74" s="199">
        <v>62744</v>
      </c>
      <c r="O74" s="199">
        <v>3029</v>
      </c>
      <c r="P74" s="199">
        <v>60456</v>
      </c>
      <c r="Q74" s="199">
        <v>1340</v>
      </c>
      <c r="R74" s="199">
        <v>132489</v>
      </c>
      <c r="S74" s="199">
        <v>4835</v>
      </c>
      <c r="T74" s="199">
        <v>12786</v>
      </c>
      <c r="U74" s="199">
        <v>730</v>
      </c>
      <c r="V74" s="199">
        <v>195</v>
      </c>
      <c r="W74" s="199">
        <v>18</v>
      </c>
      <c r="X74" s="199">
        <v>2983</v>
      </c>
      <c r="Y74" s="199">
        <v>246</v>
      </c>
      <c r="Z74" s="199">
        <v>2765</v>
      </c>
      <c r="AA74" s="199">
        <v>459</v>
      </c>
      <c r="AB74" s="199">
        <v>5873</v>
      </c>
      <c r="AC74" s="199">
        <v>395</v>
      </c>
      <c r="AD74" s="199">
        <v>5944</v>
      </c>
      <c r="AE74" s="199">
        <v>737</v>
      </c>
      <c r="AF74" s="199">
        <v>130371</v>
      </c>
      <c r="AG74" s="199">
        <v>4673</v>
      </c>
      <c r="AH74" s="199">
        <v>146294</v>
      </c>
      <c r="AI74" s="199">
        <v>5811</v>
      </c>
      <c r="AJ74" s="199">
        <v>10842</v>
      </c>
      <c r="AK74" s="199">
        <v>885</v>
      </c>
      <c r="AL74" s="199">
        <v>5586</v>
      </c>
      <c r="AM74" s="199">
        <v>383</v>
      </c>
      <c r="AN74" s="199">
        <v>5256</v>
      </c>
      <c r="AO74" s="199">
        <v>502</v>
      </c>
      <c r="AP74" s="199">
        <v>79261</v>
      </c>
      <c r="AQ74" s="199">
        <v>4185</v>
      </c>
      <c r="AR74" s="199">
        <v>77875</v>
      </c>
      <c r="AS74" s="199">
        <v>2511</v>
      </c>
      <c r="AT74" s="199">
        <v>17570</v>
      </c>
      <c r="AU74" s="199">
        <v>655</v>
      </c>
      <c r="AV74" s="199">
        <v>139566</v>
      </c>
      <c r="AW74" s="199">
        <v>6041</v>
      </c>
      <c r="AX74" s="199">
        <v>6773</v>
      </c>
      <c r="AY74" s="199">
        <v>653</v>
      </c>
      <c r="AZ74" s="199">
        <v>25924</v>
      </c>
      <c r="BA74" s="199">
        <v>1437</v>
      </c>
      <c r="BB74" s="199">
        <v>34833</v>
      </c>
      <c r="BC74" s="199">
        <v>1375</v>
      </c>
      <c r="BD74" s="199">
        <v>27098</v>
      </c>
      <c r="BE74" s="199">
        <v>646</v>
      </c>
      <c r="BF74" s="199">
        <v>13845</v>
      </c>
      <c r="BG74" s="199">
        <v>1188</v>
      </c>
      <c r="BH74" s="199">
        <v>79363</v>
      </c>
      <c r="BI74" s="199">
        <v>4427</v>
      </c>
      <c r="BJ74" s="199">
        <v>75890</v>
      </c>
      <c r="BK74" s="199">
        <v>4089</v>
      </c>
      <c r="BL74" s="199">
        <v>3473</v>
      </c>
      <c r="BM74" s="199">
        <v>338</v>
      </c>
      <c r="BN74" s="199">
        <v>52659</v>
      </c>
      <c r="BO74" s="199">
        <v>2438</v>
      </c>
      <c r="BP74" s="199">
        <v>30056</v>
      </c>
      <c r="BQ74" s="199">
        <v>2251</v>
      </c>
      <c r="BR74" s="199">
        <v>10493</v>
      </c>
      <c r="BS74" s="199">
        <v>926</v>
      </c>
      <c r="BT74" s="199">
        <v>40264</v>
      </c>
      <c r="BU74" s="199">
        <v>1037</v>
      </c>
      <c r="BV74" s="199">
        <v>93208</v>
      </c>
      <c r="BW74" s="199">
        <v>5615</v>
      </c>
      <c r="BX74" s="199">
        <v>23664</v>
      </c>
      <c r="BY74" s="199">
        <v>44</v>
      </c>
      <c r="BZ74" s="199">
        <v>11902</v>
      </c>
      <c r="CA74" s="199">
        <v>405</v>
      </c>
      <c r="CB74" s="199">
        <v>28362</v>
      </c>
      <c r="CC74" s="199">
        <v>632</v>
      </c>
      <c r="CD74" s="199">
        <v>22244</v>
      </c>
      <c r="CE74" s="199">
        <v>1548</v>
      </c>
      <c r="CF74" s="199">
        <v>16698</v>
      </c>
      <c r="CG74" s="199">
        <v>1369</v>
      </c>
      <c r="CH74" s="199">
        <v>18378</v>
      </c>
      <c r="CI74" s="199">
        <v>1365</v>
      </c>
      <c r="CJ74" s="199">
        <v>16593</v>
      </c>
      <c r="CK74" s="199">
        <v>598</v>
      </c>
      <c r="CL74" s="199">
        <v>19295</v>
      </c>
      <c r="CM74" s="199">
        <v>735</v>
      </c>
      <c r="CN74" s="199">
        <v>23664</v>
      </c>
      <c r="CO74" s="199">
        <v>44</v>
      </c>
      <c r="CP74" s="199">
        <v>6696</v>
      </c>
      <c r="CQ74" s="199">
        <v>150440</v>
      </c>
      <c r="CR74" s="199">
        <v>119708</v>
      </c>
      <c r="CS74" s="199">
        <v>53644</v>
      </c>
      <c r="CT74" s="199">
        <v>133214</v>
      </c>
      <c r="CU74" s="199">
        <v>15325</v>
      </c>
      <c r="CV74" s="199">
        <v>5301</v>
      </c>
      <c r="CW74" s="199">
        <v>4175</v>
      </c>
      <c r="CX74" s="199">
        <v>1213</v>
      </c>
      <c r="CY74" s="199">
        <v>2243</v>
      </c>
      <c r="CZ74" s="199">
        <v>414</v>
      </c>
      <c r="DA74" s="199">
        <v>2045</v>
      </c>
      <c r="DB74" s="199">
        <v>802</v>
      </c>
      <c r="DC74" s="199">
        <v>6862</v>
      </c>
      <c r="DD74" s="199">
        <v>2872</v>
      </c>
      <c r="DE74" s="199">
        <v>2640</v>
      </c>
      <c r="DF74" s="199">
        <v>6460</v>
      </c>
      <c r="DG74" s="199">
        <v>10709</v>
      </c>
      <c r="DH74" s="199">
        <v>2221</v>
      </c>
      <c r="DI74" s="199">
        <v>10437</v>
      </c>
      <c r="DJ74" s="199">
        <v>5319</v>
      </c>
      <c r="DK74" s="199">
        <v>777</v>
      </c>
      <c r="DL74" s="199">
        <v>4233</v>
      </c>
      <c r="DM74" s="199">
        <v>5453</v>
      </c>
      <c r="DN74" s="199">
        <v>24242</v>
      </c>
      <c r="DO74" s="199">
        <v>6582</v>
      </c>
      <c r="DP74" s="199">
        <v>3395</v>
      </c>
      <c r="DQ74" s="199">
        <v>2005</v>
      </c>
      <c r="DR74" s="199">
        <v>2469</v>
      </c>
      <c r="DS74" s="199">
        <v>1960</v>
      </c>
      <c r="DT74" s="199">
        <v>5968</v>
      </c>
      <c r="DU74" s="199">
        <v>60509</v>
      </c>
      <c r="DV74" s="199">
        <v>30131</v>
      </c>
      <c r="DW74" s="199">
        <v>11987</v>
      </c>
      <c r="DX74" s="199">
        <v>5324</v>
      </c>
      <c r="DY74" s="199">
        <v>1636</v>
      </c>
      <c r="DZ74" s="199">
        <v>10952</v>
      </c>
      <c r="EA74" s="199">
        <v>804</v>
      </c>
      <c r="EB74" s="199">
        <v>7863</v>
      </c>
      <c r="EC74" s="199">
        <v>14102</v>
      </c>
      <c r="ED74" s="199">
        <v>2563</v>
      </c>
      <c r="EE74" s="199">
        <v>8503</v>
      </c>
      <c r="EF74" s="199">
        <v>17995</v>
      </c>
      <c r="EG74" s="199">
        <v>132540</v>
      </c>
      <c r="EH74" s="199">
        <v>24525</v>
      </c>
      <c r="EI74" s="199">
        <v>40819</v>
      </c>
      <c r="EJ74" s="199">
        <v>19690</v>
      </c>
      <c r="EK74" s="199">
        <v>3182</v>
      </c>
      <c r="EL74" s="199">
        <v>2482</v>
      </c>
      <c r="EM74" s="199">
        <v>2110</v>
      </c>
      <c r="EN74" s="199">
        <v>2548</v>
      </c>
      <c r="EO74" s="199">
        <v>1132</v>
      </c>
      <c r="EP74" s="199">
        <v>7370</v>
      </c>
      <c r="EQ74" s="199">
        <v>53225</v>
      </c>
      <c r="ER74" s="199">
        <v>60509</v>
      </c>
      <c r="ES74" s="199">
        <v>3399</v>
      </c>
      <c r="ET74" s="199">
        <v>17985</v>
      </c>
      <c r="EU74" s="199">
        <v>23536</v>
      </c>
      <c r="EV74" s="199">
        <v>15589</v>
      </c>
      <c r="EW74" s="199">
        <v>57110</v>
      </c>
      <c r="EX74" s="199">
        <v>60509</v>
      </c>
      <c r="EZ74" s="199"/>
    </row>
    <row r="75" spans="1:156" x14ac:dyDescent="0.25">
      <c r="A75" t="s">
        <v>311</v>
      </c>
      <c r="B75" t="s">
        <v>126</v>
      </c>
      <c r="C75" t="s">
        <v>236</v>
      </c>
      <c r="D75" t="s">
        <v>311</v>
      </c>
      <c r="E75" t="s">
        <v>336</v>
      </c>
      <c r="F75" t="s">
        <v>236</v>
      </c>
      <c r="G75" t="s">
        <v>236</v>
      </c>
      <c r="H75" s="199">
        <v>36988</v>
      </c>
      <c r="I75" s="199">
        <v>1353</v>
      </c>
      <c r="J75" s="199">
        <v>5204</v>
      </c>
      <c r="K75" s="199">
        <v>225</v>
      </c>
      <c r="L75" s="199">
        <v>3121</v>
      </c>
      <c r="M75" s="199">
        <v>167</v>
      </c>
      <c r="N75" s="199">
        <v>15532</v>
      </c>
      <c r="O75" s="199">
        <v>878</v>
      </c>
      <c r="P75" s="199">
        <v>16147</v>
      </c>
      <c r="Q75" s="199">
        <v>250</v>
      </c>
      <c r="R75" s="199">
        <v>32589</v>
      </c>
      <c r="S75" s="199">
        <v>1120</v>
      </c>
      <c r="T75" s="199">
        <v>1164</v>
      </c>
      <c r="U75" s="199">
        <v>3</v>
      </c>
      <c r="V75" s="199">
        <v>53</v>
      </c>
      <c r="W75" s="199">
        <v>5</v>
      </c>
      <c r="X75" s="199">
        <v>162</v>
      </c>
      <c r="Y75" s="199">
        <v>4</v>
      </c>
      <c r="Z75" s="199">
        <v>906</v>
      </c>
      <c r="AA75" s="199">
        <v>155</v>
      </c>
      <c r="AB75" s="199">
        <v>2098</v>
      </c>
      <c r="AC75" s="199">
        <v>50</v>
      </c>
      <c r="AD75" s="199">
        <v>3060</v>
      </c>
      <c r="AE75" s="199">
        <v>299</v>
      </c>
      <c r="AF75" s="199">
        <v>31461</v>
      </c>
      <c r="AG75" s="199">
        <v>1041</v>
      </c>
      <c r="AH75" s="199">
        <v>35287</v>
      </c>
      <c r="AI75" s="199">
        <v>1188</v>
      </c>
      <c r="AJ75" s="199">
        <v>1701</v>
      </c>
      <c r="AK75" s="199">
        <v>165</v>
      </c>
      <c r="AL75" s="199">
        <v>823</v>
      </c>
      <c r="AM75" s="199">
        <v>31</v>
      </c>
      <c r="AN75" s="199">
        <v>878</v>
      </c>
      <c r="AO75" s="199">
        <v>134</v>
      </c>
      <c r="AP75" s="199">
        <v>18566</v>
      </c>
      <c r="AQ75" s="199">
        <v>923</v>
      </c>
      <c r="AR75" s="199">
        <v>18422</v>
      </c>
      <c r="AS75" s="199">
        <v>430</v>
      </c>
      <c r="AT75" s="199">
        <v>4054</v>
      </c>
      <c r="AU75" s="199">
        <v>74</v>
      </c>
      <c r="AV75" s="199">
        <v>32934</v>
      </c>
      <c r="AW75" s="199">
        <v>1279</v>
      </c>
      <c r="AX75" s="199">
        <v>1671</v>
      </c>
      <c r="AY75" s="199">
        <v>235</v>
      </c>
      <c r="AZ75" s="199">
        <v>7340</v>
      </c>
      <c r="BA75" s="199">
        <v>282</v>
      </c>
      <c r="BB75" s="199">
        <v>8434</v>
      </c>
      <c r="BC75" s="199">
        <v>263</v>
      </c>
      <c r="BD75" s="199">
        <v>7032</v>
      </c>
      <c r="BE75" s="199">
        <v>98</v>
      </c>
      <c r="BF75" s="199">
        <v>2838</v>
      </c>
      <c r="BG75" s="199">
        <v>128</v>
      </c>
      <c r="BH75" s="199">
        <v>17789</v>
      </c>
      <c r="BI75" s="199">
        <v>1001</v>
      </c>
      <c r="BJ75" s="199">
        <v>17197</v>
      </c>
      <c r="BK75" s="199">
        <v>919</v>
      </c>
      <c r="BL75" s="199">
        <v>592</v>
      </c>
      <c r="BM75" s="199">
        <v>82</v>
      </c>
      <c r="BN75" s="199">
        <v>13421</v>
      </c>
      <c r="BO75" s="199">
        <v>637</v>
      </c>
      <c r="BP75" s="199">
        <v>5000</v>
      </c>
      <c r="BQ75" s="199">
        <v>334</v>
      </c>
      <c r="BR75" s="199">
        <v>2206</v>
      </c>
      <c r="BS75" s="199">
        <v>158</v>
      </c>
      <c r="BT75" s="199">
        <v>9737</v>
      </c>
      <c r="BU75" s="199">
        <v>215</v>
      </c>
      <c r="BV75" s="199">
        <v>20627</v>
      </c>
      <c r="BW75" s="199">
        <v>1129</v>
      </c>
      <c r="BX75" s="199">
        <v>6624</v>
      </c>
      <c r="BY75" s="199">
        <v>9</v>
      </c>
      <c r="BZ75" s="199">
        <v>2675</v>
      </c>
      <c r="CA75" s="199">
        <v>103</v>
      </c>
      <c r="CB75" s="199">
        <v>7062</v>
      </c>
      <c r="CC75" s="199">
        <v>112</v>
      </c>
      <c r="CD75" s="199">
        <v>2774</v>
      </c>
      <c r="CE75" s="199">
        <v>260</v>
      </c>
      <c r="CF75" s="199">
        <v>3796</v>
      </c>
      <c r="CG75" s="199">
        <v>154</v>
      </c>
      <c r="CH75" s="199">
        <v>4661</v>
      </c>
      <c r="CI75" s="199">
        <v>347</v>
      </c>
      <c r="CJ75" s="199">
        <v>4463</v>
      </c>
      <c r="CK75" s="199">
        <v>182</v>
      </c>
      <c r="CL75" s="199">
        <v>4933</v>
      </c>
      <c r="CM75" s="199">
        <v>186</v>
      </c>
      <c r="CN75" s="199">
        <v>6624</v>
      </c>
      <c r="CO75" s="199">
        <v>9</v>
      </c>
      <c r="CP75" s="199">
        <v>1353</v>
      </c>
      <c r="CQ75" s="199">
        <v>35635</v>
      </c>
      <c r="CR75" s="199">
        <v>27432</v>
      </c>
      <c r="CS75" s="199">
        <v>13604</v>
      </c>
      <c r="CT75" s="199">
        <v>32894</v>
      </c>
      <c r="CU75" s="199">
        <v>2335</v>
      </c>
      <c r="CV75" s="199">
        <v>862</v>
      </c>
      <c r="CW75" s="199">
        <v>1486</v>
      </c>
      <c r="CX75" s="199">
        <v>512</v>
      </c>
      <c r="CY75" s="199">
        <v>167</v>
      </c>
      <c r="CZ75" s="199">
        <v>30</v>
      </c>
      <c r="DA75" s="199">
        <v>114</v>
      </c>
      <c r="DB75" s="199">
        <v>44</v>
      </c>
      <c r="DC75" s="199">
        <v>568</v>
      </c>
      <c r="DD75" s="199">
        <v>276</v>
      </c>
      <c r="DE75" s="199">
        <v>690</v>
      </c>
      <c r="DF75" s="199">
        <v>1250</v>
      </c>
      <c r="DG75" s="199">
        <v>4172</v>
      </c>
      <c r="DH75" s="199">
        <v>327</v>
      </c>
      <c r="DI75" s="199">
        <v>2365</v>
      </c>
      <c r="DJ75" s="199">
        <v>744</v>
      </c>
      <c r="DK75" s="199">
        <v>266</v>
      </c>
      <c r="DL75" s="199">
        <v>1461</v>
      </c>
      <c r="DM75" s="199">
        <v>892</v>
      </c>
      <c r="DN75" s="199">
        <v>3908</v>
      </c>
      <c r="DO75" s="199">
        <v>1196</v>
      </c>
      <c r="DP75" s="199">
        <v>863</v>
      </c>
      <c r="DQ75" s="199">
        <v>1002</v>
      </c>
      <c r="DR75" s="199">
        <v>502</v>
      </c>
      <c r="DS75" s="199">
        <v>394</v>
      </c>
      <c r="DT75" s="199">
        <v>1022</v>
      </c>
      <c r="DU75" s="199">
        <v>15011</v>
      </c>
      <c r="DV75" s="199">
        <v>8061</v>
      </c>
      <c r="DW75" s="199">
        <v>3128</v>
      </c>
      <c r="DX75" s="199">
        <v>893</v>
      </c>
      <c r="DY75" s="199">
        <v>348</v>
      </c>
      <c r="DZ75" s="199">
        <v>2733</v>
      </c>
      <c r="EA75" s="199">
        <v>185</v>
      </c>
      <c r="EB75" s="199">
        <v>2173</v>
      </c>
      <c r="EC75" s="199">
        <v>3324</v>
      </c>
      <c r="ED75" s="199">
        <v>631</v>
      </c>
      <c r="EE75" s="199">
        <v>2257</v>
      </c>
      <c r="EF75" s="199">
        <v>4562</v>
      </c>
      <c r="EG75" s="199">
        <v>32922</v>
      </c>
      <c r="EH75" s="199">
        <v>4003</v>
      </c>
      <c r="EI75" s="199">
        <v>11624</v>
      </c>
      <c r="EJ75" s="199">
        <v>3387</v>
      </c>
      <c r="EK75" s="199">
        <v>451</v>
      </c>
      <c r="EL75" s="199">
        <v>312</v>
      </c>
      <c r="EM75" s="199">
        <v>362</v>
      </c>
      <c r="EN75" s="199">
        <v>151</v>
      </c>
      <c r="EO75" s="199">
        <v>430</v>
      </c>
      <c r="EP75" s="199">
        <v>1439</v>
      </c>
      <c r="EQ75" s="199">
        <v>12982</v>
      </c>
      <c r="ER75" s="199">
        <v>15011</v>
      </c>
      <c r="ES75" s="199">
        <v>1115</v>
      </c>
      <c r="ET75" s="199">
        <v>3995</v>
      </c>
      <c r="EU75" s="199">
        <v>5441</v>
      </c>
      <c r="EV75" s="199">
        <v>4460</v>
      </c>
      <c r="EW75" s="199">
        <v>13896</v>
      </c>
      <c r="EX75" s="199">
        <v>15011</v>
      </c>
      <c r="EZ75" s="199"/>
    </row>
    <row r="76" spans="1:156" x14ac:dyDescent="0.25">
      <c r="A76" t="s">
        <v>312</v>
      </c>
      <c r="B76" t="s">
        <v>126</v>
      </c>
      <c r="C76" t="s">
        <v>236</v>
      </c>
      <c r="D76" t="s">
        <v>312</v>
      </c>
      <c r="E76" t="s">
        <v>335</v>
      </c>
      <c r="F76" t="s">
        <v>236</v>
      </c>
      <c r="G76" t="s">
        <v>236</v>
      </c>
      <c r="H76" s="199">
        <v>9588</v>
      </c>
      <c r="I76" s="199">
        <v>479</v>
      </c>
      <c r="J76" s="199">
        <v>1802</v>
      </c>
      <c r="K76" s="199">
        <v>73</v>
      </c>
      <c r="L76" s="199">
        <v>1095</v>
      </c>
      <c r="M76" s="199">
        <v>53</v>
      </c>
      <c r="N76" s="199">
        <v>3479</v>
      </c>
      <c r="O76" s="199">
        <v>202</v>
      </c>
      <c r="P76" s="199">
        <v>4061</v>
      </c>
      <c r="Q76" s="199">
        <v>142</v>
      </c>
      <c r="R76" s="199">
        <v>8252</v>
      </c>
      <c r="S76" s="199">
        <v>332</v>
      </c>
      <c r="T76" s="199">
        <v>179</v>
      </c>
      <c r="U76" s="199">
        <v>0</v>
      </c>
      <c r="V76" s="199">
        <v>158</v>
      </c>
      <c r="W76" s="199">
        <v>21</v>
      </c>
      <c r="X76" s="199">
        <v>103</v>
      </c>
      <c r="Y76" s="199">
        <v>1</v>
      </c>
      <c r="Z76" s="199">
        <v>364</v>
      </c>
      <c r="AA76" s="199">
        <v>24</v>
      </c>
      <c r="AB76" s="199">
        <v>493</v>
      </c>
      <c r="AC76" s="199">
        <v>101</v>
      </c>
      <c r="AD76" s="199">
        <v>768</v>
      </c>
      <c r="AE76" s="199">
        <v>86</v>
      </c>
      <c r="AF76" s="199">
        <v>8178</v>
      </c>
      <c r="AG76" s="199">
        <v>319</v>
      </c>
      <c r="AH76" s="199">
        <v>9124</v>
      </c>
      <c r="AI76" s="199">
        <v>397</v>
      </c>
      <c r="AJ76" s="199">
        <v>464</v>
      </c>
      <c r="AK76" s="199">
        <v>82</v>
      </c>
      <c r="AL76" s="199">
        <v>107</v>
      </c>
      <c r="AM76" s="199">
        <v>2</v>
      </c>
      <c r="AN76" s="199">
        <v>357</v>
      </c>
      <c r="AO76" s="199">
        <v>80</v>
      </c>
      <c r="AP76" s="199">
        <v>4947</v>
      </c>
      <c r="AQ76" s="199">
        <v>252</v>
      </c>
      <c r="AR76" s="199">
        <v>4641</v>
      </c>
      <c r="AS76" s="199">
        <v>227</v>
      </c>
      <c r="AT76" s="199">
        <v>1081</v>
      </c>
      <c r="AU76" s="199">
        <v>11</v>
      </c>
      <c r="AV76" s="199">
        <v>8507</v>
      </c>
      <c r="AW76" s="199">
        <v>468</v>
      </c>
      <c r="AX76" s="199">
        <v>338</v>
      </c>
      <c r="AY76" s="199">
        <v>85</v>
      </c>
      <c r="AZ76" s="199">
        <v>1711</v>
      </c>
      <c r="BA76" s="199">
        <v>46</v>
      </c>
      <c r="BB76" s="199">
        <v>1921</v>
      </c>
      <c r="BC76" s="199">
        <v>136</v>
      </c>
      <c r="BD76" s="199">
        <v>1621</v>
      </c>
      <c r="BE76" s="199">
        <v>9</v>
      </c>
      <c r="BF76" s="199">
        <v>956</v>
      </c>
      <c r="BG76" s="199">
        <v>97</v>
      </c>
      <c r="BH76" s="199">
        <v>4504</v>
      </c>
      <c r="BI76" s="199">
        <v>264</v>
      </c>
      <c r="BJ76" s="199">
        <v>4448</v>
      </c>
      <c r="BK76" s="199">
        <v>256</v>
      </c>
      <c r="BL76" s="199">
        <v>56</v>
      </c>
      <c r="BM76" s="199">
        <v>8</v>
      </c>
      <c r="BN76" s="199">
        <v>2993</v>
      </c>
      <c r="BO76" s="199">
        <v>140</v>
      </c>
      <c r="BP76" s="199">
        <v>1847</v>
      </c>
      <c r="BQ76" s="199">
        <v>129</v>
      </c>
      <c r="BR76" s="199">
        <v>620</v>
      </c>
      <c r="BS76" s="199">
        <v>92</v>
      </c>
      <c r="BT76" s="199">
        <v>2539</v>
      </c>
      <c r="BU76" s="199">
        <v>118</v>
      </c>
      <c r="BV76" s="199">
        <v>5460</v>
      </c>
      <c r="BW76" s="199">
        <v>361</v>
      </c>
      <c r="BX76" s="199">
        <v>1589</v>
      </c>
      <c r="BY76" s="199">
        <v>0</v>
      </c>
      <c r="BZ76" s="199">
        <v>681</v>
      </c>
      <c r="CA76" s="199">
        <v>22</v>
      </c>
      <c r="CB76" s="199">
        <v>1858</v>
      </c>
      <c r="CC76" s="199">
        <v>96</v>
      </c>
      <c r="CD76" s="199">
        <v>1458</v>
      </c>
      <c r="CE76" s="199">
        <v>85</v>
      </c>
      <c r="CF76" s="199">
        <v>962</v>
      </c>
      <c r="CG76" s="199">
        <v>24</v>
      </c>
      <c r="CH76" s="199">
        <v>1136</v>
      </c>
      <c r="CI76" s="199">
        <v>93</v>
      </c>
      <c r="CJ76" s="199">
        <v>834</v>
      </c>
      <c r="CK76" s="199">
        <v>89</v>
      </c>
      <c r="CL76" s="199">
        <v>1070</v>
      </c>
      <c r="CM76" s="199">
        <v>70</v>
      </c>
      <c r="CN76" s="199">
        <v>1589</v>
      </c>
      <c r="CO76" s="199">
        <v>0</v>
      </c>
      <c r="CP76" s="199">
        <v>479</v>
      </c>
      <c r="CQ76" s="199">
        <v>9109</v>
      </c>
      <c r="CR76" s="199">
        <v>7274</v>
      </c>
      <c r="CS76" s="199">
        <v>3235</v>
      </c>
      <c r="CT76" s="199">
        <v>8337</v>
      </c>
      <c r="CU76" s="199">
        <v>768</v>
      </c>
      <c r="CV76" s="199">
        <v>368</v>
      </c>
      <c r="CW76" s="199">
        <v>609</v>
      </c>
      <c r="CX76" s="199">
        <v>310</v>
      </c>
      <c r="CY76" s="199">
        <v>22</v>
      </c>
      <c r="CZ76" s="199">
        <v>2</v>
      </c>
      <c r="DA76" s="199">
        <v>84</v>
      </c>
      <c r="DB76" s="199">
        <v>54</v>
      </c>
      <c r="DC76" s="199">
        <v>53</v>
      </c>
      <c r="DD76" s="199">
        <v>2</v>
      </c>
      <c r="DE76" s="199">
        <v>825</v>
      </c>
      <c r="DF76" s="199">
        <v>379</v>
      </c>
      <c r="DG76" s="199">
        <v>602</v>
      </c>
      <c r="DH76" s="199">
        <v>57</v>
      </c>
      <c r="DI76" s="199">
        <v>472</v>
      </c>
      <c r="DJ76" s="199">
        <v>197</v>
      </c>
      <c r="DK76" s="199">
        <v>26</v>
      </c>
      <c r="DL76" s="199">
        <v>180</v>
      </c>
      <c r="DM76" s="199">
        <v>190</v>
      </c>
      <c r="DN76" s="199">
        <v>1444</v>
      </c>
      <c r="DO76" s="199">
        <v>405</v>
      </c>
      <c r="DP76" s="199">
        <v>135</v>
      </c>
      <c r="DQ76" s="199">
        <v>222</v>
      </c>
      <c r="DR76" s="199">
        <v>166</v>
      </c>
      <c r="DS76" s="199">
        <v>174</v>
      </c>
      <c r="DT76" s="199">
        <v>367</v>
      </c>
      <c r="DU76" s="199">
        <v>3798</v>
      </c>
      <c r="DV76" s="199">
        <v>1938</v>
      </c>
      <c r="DW76" s="199">
        <v>852</v>
      </c>
      <c r="DX76" s="199">
        <v>234</v>
      </c>
      <c r="DY76" s="199">
        <v>53</v>
      </c>
      <c r="DZ76" s="199">
        <v>700</v>
      </c>
      <c r="EA76" s="199">
        <v>17</v>
      </c>
      <c r="EB76" s="199">
        <v>586</v>
      </c>
      <c r="EC76" s="199">
        <v>926</v>
      </c>
      <c r="ED76" s="199">
        <v>109</v>
      </c>
      <c r="EE76" s="199">
        <v>576</v>
      </c>
      <c r="EF76" s="199">
        <v>1059</v>
      </c>
      <c r="EG76" s="199">
        <v>8195</v>
      </c>
      <c r="EH76" s="199">
        <v>1355</v>
      </c>
      <c r="EI76" s="199">
        <v>2575</v>
      </c>
      <c r="EJ76" s="199">
        <v>1223</v>
      </c>
      <c r="EK76" s="199">
        <v>169</v>
      </c>
      <c r="EL76" s="199">
        <v>165</v>
      </c>
      <c r="EM76" s="199">
        <v>190</v>
      </c>
      <c r="EN76" s="199">
        <v>166</v>
      </c>
      <c r="EO76" s="199">
        <v>102</v>
      </c>
      <c r="EP76" s="199">
        <v>342</v>
      </c>
      <c r="EQ76" s="199">
        <v>3376</v>
      </c>
      <c r="ER76" s="199">
        <v>3798</v>
      </c>
      <c r="ES76" s="199">
        <v>164</v>
      </c>
      <c r="ET76" s="199">
        <v>1135</v>
      </c>
      <c r="EU76" s="199">
        <v>1489</v>
      </c>
      <c r="EV76" s="199">
        <v>1010</v>
      </c>
      <c r="EW76" s="199">
        <v>3634</v>
      </c>
      <c r="EX76" s="199">
        <v>3798</v>
      </c>
      <c r="EZ76" s="199"/>
    </row>
    <row r="77" spans="1:156" x14ac:dyDescent="0.25">
      <c r="A77" t="s">
        <v>313</v>
      </c>
      <c r="B77" t="s">
        <v>126</v>
      </c>
      <c r="C77" t="s">
        <v>236</v>
      </c>
      <c r="D77" t="s">
        <v>313</v>
      </c>
      <c r="E77" t="s">
        <v>334</v>
      </c>
      <c r="F77" t="s">
        <v>236</v>
      </c>
      <c r="G77" t="s">
        <v>236</v>
      </c>
      <c r="H77" s="199">
        <v>9648</v>
      </c>
      <c r="I77" s="199">
        <v>565</v>
      </c>
      <c r="J77" s="199">
        <v>2076</v>
      </c>
      <c r="K77" s="199">
        <v>205</v>
      </c>
      <c r="L77" s="199">
        <v>1034</v>
      </c>
      <c r="M77" s="199">
        <v>169</v>
      </c>
      <c r="N77" s="199">
        <v>4204</v>
      </c>
      <c r="O77" s="199">
        <v>255</v>
      </c>
      <c r="P77" s="199">
        <v>3348</v>
      </c>
      <c r="Q77" s="199">
        <v>105</v>
      </c>
      <c r="R77" s="199">
        <v>8856</v>
      </c>
      <c r="S77" s="199">
        <v>404</v>
      </c>
      <c r="T77" s="199">
        <v>82</v>
      </c>
      <c r="U77" s="199">
        <v>0</v>
      </c>
      <c r="V77" s="199">
        <v>43</v>
      </c>
      <c r="W77" s="199">
        <v>24</v>
      </c>
      <c r="X77" s="199">
        <v>0</v>
      </c>
      <c r="Y77" s="199">
        <v>0</v>
      </c>
      <c r="Z77" s="199">
        <v>149</v>
      </c>
      <c r="AA77" s="199">
        <v>59</v>
      </c>
      <c r="AB77" s="199">
        <v>440</v>
      </c>
      <c r="AC77" s="199">
        <v>39</v>
      </c>
      <c r="AD77" s="199">
        <v>556</v>
      </c>
      <c r="AE77" s="199">
        <v>131</v>
      </c>
      <c r="AF77" s="199">
        <v>8490</v>
      </c>
      <c r="AG77" s="199">
        <v>343</v>
      </c>
      <c r="AH77" s="199">
        <v>9355</v>
      </c>
      <c r="AI77" s="199">
        <v>429</v>
      </c>
      <c r="AJ77" s="199">
        <v>293</v>
      </c>
      <c r="AK77" s="199">
        <v>136</v>
      </c>
      <c r="AL77" s="199">
        <v>37</v>
      </c>
      <c r="AM77" s="199">
        <v>21</v>
      </c>
      <c r="AN77" s="199">
        <v>256</v>
      </c>
      <c r="AO77" s="199">
        <v>115</v>
      </c>
      <c r="AP77" s="199">
        <v>4970</v>
      </c>
      <c r="AQ77" s="199">
        <v>325</v>
      </c>
      <c r="AR77" s="199">
        <v>4678</v>
      </c>
      <c r="AS77" s="199">
        <v>240</v>
      </c>
      <c r="AT77" s="199">
        <v>1601</v>
      </c>
      <c r="AU77" s="199">
        <v>78</v>
      </c>
      <c r="AV77" s="199">
        <v>8047</v>
      </c>
      <c r="AW77" s="199">
        <v>487</v>
      </c>
      <c r="AX77" s="199">
        <v>462</v>
      </c>
      <c r="AY77" s="199">
        <v>86</v>
      </c>
      <c r="AZ77" s="199">
        <v>2061</v>
      </c>
      <c r="BA77" s="199">
        <v>117</v>
      </c>
      <c r="BB77" s="199">
        <v>2537</v>
      </c>
      <c r="BC77" s="199">
        <v>149</v>
      </c>
      <c r="BD77" s="199">
        <v>1528</v>
      </c>
      <c r="BE77" s="199">
        <v>42</v>
      </c>
      <c r="BF77" s="199">
        <v>933</v>
      </c>
      <c r="BG77" s="199">
        <v>194</v>
      </c>
      <c r="BH77" s="199">
        <v>4211</v>
      </c>
      <c r="BI77" s="199">
        <v>301</v>
      </c>
      <c r="BJ77" s="199">
        <v>4043</v>
      </c>
      <c r="BK77" s="199">
        <v>264</v>
      </c>
      <c r="BL77" s="199">
        <v>168</v>
      </c>
      <c r="BM77" s="199">
        <v>37</v>
      </c>
      <c r="BN77" s="199">
        <v>3065</v>
      </c>
      <c r="BO77" s="199">
        <v>172</v>
      </c>
      <c r="BP77" s="199">
        <v>1344</v>
      </c>
      <c r="BQ77" s="199">
        <v>206</v>
      </c>
      <c r="BR77" s="199">
        <v>735</v>
      </c>
      <c r="BS77" s="199">
        <v>117</v>
      </c>
      <c r="BT77" s="199">
        <v>2336</v>
      </c>
      <c r="BU77" s="199">
        <v>68</v>
      </c>
      <c r="BV77" s="199">
        <v>5144</v>
      </c>
      <c r="BW77" s="199">
        <v>495</v>
      </c>
      <c r="BX77" s="199">
        <v>2168</v>
      </c>
      <c r="BY77" s="199">
        <v>2</v>
      </c>
      <c r="BZ77" s="199">
        <v>654</v>
      </c>
      <c r="CA77" s="199">
        <v>28</v>
      </c>
      <c r="CB77" s="199">
        <v>1682</v>
      </c>
      <c r="CC77" s="199">
        <v>40</v>
      </c>
      <c r="CD77" s="199">
        <v>724</v>
      </c>
      <c r="CE77" s="199">
        <v>103</v>
      </c>
      <c r="CF77" s="199">
        <v>883</v>
      </c>
      <c r="CG77" s="199">
        <v>176</v>
      </c>
      <c r="CH77" s="199">
        <v>1092</v>
      </c>
      <c r="CI77" s="199">
        <v>59</v>
      </c>
      <c r="CJ77" s="199">
        <v>1050</v>
      </c>
      <c r="CK77" s="199">
        <v>78</v>
      </c>
      <c r="CL77" s="199">
        <v>1395</v>
      </c>
      <c r="CM77" s="199">
        <v>79</v>
      </c>
      <c r="CN77" s="199">
        <v>2168</v>
      </c>
      <c r="CO77" s="199">
        <v>2</v>
      </c>
      <c r="CP77" s="199">
        <v>565</v>
      </c>
      <c r="CQ77" s="199">
        <v>9083</v>
      </c>
      <c r="CR77" s="199">
        <v>6595</v>
      </c>
      <c r="CS77" s="199">
        <v>4386</v>
      </c>
      <c r="CT77" s="199">
        <v>8704</v>
      </c>
      <c r="CU77" s="199">
        <v>535</v>
      </c>
      <c r="CV77" s="199">
        <v>206</v>
      </c>
      <c r="CW77" s="199">
        <v>340</v>
      </c>
      <c r="CX77" s="199">
        <v>158</v>
      </c>
      <c r="CY77" s="199">
        <v>122</v>
      </c>
      <c r="CZ77" s="199">
        <v>15</v>
      </c>
      <c r="DA77" s="199">
        <v>66</v>
      </c>
      <c r="DB77" s="199">
        <v>33</v>
      </c>
      <c r="DC77" s="199">
        <v>7</v>
      </c>
      <c r="DD77" s="199">
        <v>0</v>
      </c>
      <c r="DE77" s="199">
        <v>691</v>
      </c>
      <c r="DF77" s="199">
        <v>245</v>
      </c>
      <c r="DG77" s="199">
        <v>629</v>
      </c>
      <c r="DH77" s="199">
        <v>105</v>
      </c>
      <c r="DI77" s="199">
        <v>397</v>
      </c>
      <c r="DJ77" s="199">
        <v>332</v>
      </c>
      <c r="DK77" s="199">
        <v>53</v>
      </c>
      <c r="DL77" s="199">
        <v>91</v>
      </c>
      <c r="DM77" s="199">
        <v>219</v>
      </c>
      <c r="DN77" s="199">
        <v>1205</v>
      </c>
      <c r="DO77" s="199">
        <v>250</v>
      </c>
      <c r="DP77" s="199">
        <v>242</v>
      </c>
      <c r="DQ77" s="199">
        <v>199</v>
      </c>
      <c r="DR77" s="199">
        <v>184</v>
      </c>
      <c r="DS77" s="199">
        <v>105</v>
      </c>
      <c r="DT77" s="199">
        <v>474</v>
      </c>
      <c r="DU77" s="199">
        <v>4154</v>
      </c>
      <c r="DV77" s="199">
        <v>1998</v>
      </c>
      <c r="DW77" s="199">
        <v>669</v>
      </c>
      <c r="DX77" s="199">
        <v>304</v>
      </c>
      <c r="DY77" s="199">
        <v>193</v>
      </c>
      <c r="DZ77" s="199">
        <v>822</v>
      </c>
      <c r="EA77" s="199">
        <v>121</v>
      </c>
      <c r="EB77" s="199">
        <v>576</v>
      </c>
      <c r="EC77" s="199">
        <v>1030</v>
      </c>
      <c r="ED77" s="199">
        <v>169</v>
      </c>
      <c r="EE77" s="199">
        <v>710</v>
      </c>
      <c r="EF77" s="199">
        <v>1186</v>
      </c>
      <c r="EG77" s="199">
        <v>8486</v>
      </c>
      <c r="EH77" s="199">
        <v>1146</v>
      </c>
      <c r="EI77" s="199">
        <v>3063</v>
      </c>
      <c r="EJ77" s="199">
        <v>1091</v>
      </c>
      <c r="EK77" s="199">
        <v>157</v>
      </c>
      <c r="EL77" s="199">
        <v>112</v>
      </c>
      <c r="EM77" s="199">
        <v>86</v>
      </c>
      <c r="EN77" s="199">
        <v>122</v>
      </c>
      <c r="EO77" s="199">
        <v>74</v>
      </c>
      <c r="EP77" s="199">
        <v>404</v>
      </c>
      <c r="EQ77" s="199">
        <v>3320</v>
      </c>
      <c r="ER77" s="199">
        <v>4154</v>
      </c>
      <c r="ES77" s="199">
        <v>191</v>
      </c>
      <c r="ET77" s="199">
        <v>1288</v>
      </c>
      <c r="EU77" s="199">
        <v>1586</v>
      </c>
      <c r="EV77" s="199">
        <v>1089</v>
      </c>
      <c r="EW77" s="199">
        <v>3963</v>
      </c>
      <c r="EX77" s="199">
        <v>4154</v>
      </c>
      <c r="EZ77" s="199"/>
    </row>
    <row r="78" spans="1:156" x14ac:dyDescent="0.25">
      <c r="A78" t="s">
        <v>314</v>
      </c>
      <c r="B78" t="s">
        <v>126</v>
      </c>
      <c r="C78" t="s">
        <v>236</v>
      </c>
      <c r="D78" t="s">
        <v>314</v>
      </c>
      <c r="E78" t="s">
        <v>329</v>
      </c>
      <c r="F78" t="s">
        <v>236</v>
      </c>
      <c r="G78" t="s">
        <v>236</v>
      </c>
      <c r="H78" s="199">
        <v>25018</v>
      </c>
      <c r="I78" s="199">
        <v>2346</v>
      </c>
      <c r="J78" s="199">
        <v>4669</v>
      </c>
      <c r="K78" s="199">
        <v>1069</v>
      </c>
      <c r="L78" s="199">
        <v>2988</v>
      </c>
      <c r="M78" s="199">
        <v>652</v>
      </c>
      <c r="N78" s="199">
        <v>12978</v>
      </c>
      <c r="O78" s="199">
        <v>1049</v>
      </c>
      <c r="P78" s="199">
        <v>7204</v>
      </c>
      <c r="Q78" s="199">
        <v>225</v>
      </c>
      <c r="R78" s="199">
        <v>22539</v>
      </c>
      <c r="S78" s="199">
        <v>2181</v>
      </c>
      <c r="T78" s="199">
        <v>74</v>
      </c>
      <c r="U78" s="199">
        <v>23</v>
      </c>
      <c r="V78" s="199">
        <v>48</v>
      </c>
      <c r="W78" s="199">
        <v>0</v>
      </c>
      <c r="X78" s="199">
        <v>122</v>
      </c>
      <c r="Y78" s="199">
        <v>1</v>
      </c>
      <c r="Z78" s="199">
        <v>520</v>
      </c>
      <c r="AA78" s="199">
        <v>61</v>
      </c>
      <c r="AB78" s="199">
        <v>1661</v>
      </c>
      <c r="AC78" s="199">
        <v>80</v>
      </c>
      <c r="AD78" s="199">
        <v>1875</v>
      </c>
      <c r="AE78" s="199">
        <v>119</v>
      </c>
      <c r="AF78" s="199">
        <v>21986</v>
      </c>
      <c r="AG78" s="199">
        <v>2146</v>
      </c>
      <c r="AH78" s="199">
        <v>24014</v>
      </c>
      <c r="AI78" s="199">
        <v>2193</v>
      </c>
      <c r="AJ78" s="199">
        <v>1004</v>
      </c>
      <c r="AK78" s="199">
        <v>153</v>
      </c>
      <c r="AL78" s="199">
        <v>310</v>
      </c>
      <c r="AM78" s="199">
        <v>36</v>
      </c>
      <c r="AN78" s="199">
        <v>694</v>
      </c>
      <c r="AO78" s="199">
        <v>117</v>
      </c>
      <c r="AP78" s="199">
        <v>12986</v>
      </c>
      <c r="AQ78" s="199">
        <v>1228</v>
      </c>
      <c r="AR78" s="199">
        <v>12032</v>
      </c>
      <c r="AS78" s="199">
        <v>1118</v>
      </c>
      <c r="AT78" s="199">
        <v>3396</v>
      </c>
      <c r="AU78" s="199">
        <v>119</v>
      </c>
      <c r="AV78" s="199">
        <v>21622</v>
      </c>
      <c r="AW78" s="199">
        <v>2227</v>
      </c>
      <c r="AX78" s="199">
        <v>1871</v>
      </c>
      <c r="AY78" s="199">
        <v>453</v>
      </c>
      <c r="AZ78" s="199">
        <v>6877</v>
      </c>
      <c r="BA78" s="199">
        <v>339</v>
      </c>
      <c r="BB78" s="199">
        <v>5821</v>
      </c>
      <c r="BC78" s="199">
        <v>208</v>
      </c>
      <c r="BD78" s="199">
        <v>2538</v>
      </c>
      <c r="BE78" s="199">
        <v>83</v>
      </c>
      <c r="BF78" s="199">
        <v>2876</v>
      </c>
      <c r="BG78" s="199">
        <v>424</v>
      </c>
      <c r="BH78" s="199">
        <v>10434</v>
      </c>
      <c r="BI78" s="199">
        <v>945</v>
      </c>
      <c r="BJ78" s="199">
        <v>10018</v>
      </c>
      <c r="BK78" s="199">
        <v>903</v>
      </c>
      <c r="BL78" s="199">
        <v>416</v>
      </c>
      <c r="BM78" s="199">
        <v>42</v>
      </c>
      <c r="BN78" s="199">
        <v>7503</v>
      </c>
      <c r="BO78" s="199">
        <v>638</v>
      </c>
      <c r="BP78" s="199">
        <v>3296</v>
      </c>
      <c r="BQ78" s="199">
        <v>337</v>
      </c>
      <c r="BR78" s="199">
        <v>2511</v>
      </c>
      <c r="BS78" s="199">
        <v>394</v>
      </c>
      <c r="BT78" s="199">
        <v>6290</v>
      </c>
      <c r="BU78" s="199">
        <v>955</v>
      </c>
      <c r="BV78" s="199">
        <v>13310</v>
      </c>
      <c r="BW78" s="199">
        <v>1369</v>
      </c>
      <c r="BX78" s="199">
        <v>5418</v>
      </c>
      <c r="BY78" s="199">
        <v>22</v>
      </c>
      <c r="BZ78" s="199">
        <v>1872</v>
      </c>
      <c r="CA78" s="199">
        <v>326</v>
      </c>
      <c r="CB78" s="199">
        <v>4418</v>
      </c>
      <c r="CC78" s="199">
        <v>629</v>
      </c>
      <c r="CD78" s="199">
        <v>1621</v>
      </c>
      <c r="CE78" s="199">
        <v>308</v>
      </c>
      <c r="CF78" s="199">
        <v>2337</v>
      </c>
      <c r="CG78" s="199">
        <v>305</v>
      </c>
      <c r="CH78" s="199">
        <v>2704</v>
      </c>
      <c r="CI78" s="199">
        <v>320</v>
      </c>
      <c r="CJ78" s="199">
        <v>2687</v>
      </c>
      <c r="CK78" s="199">
        <v>292</v>
      </c>
      <c r="CL78" s="199">
        <v>3961</v>
      </c>
      <c r="CM78" s="199">
        <v>144</v>
      </c>
      <c r="CN78" s="199">
        <v>5418</v>
      </c>
      <c r="CO78" s="199">
        <v>22</v>
      </c>
      <c r="CP78" s="199">
        <v>2346</v>
      </c>
      <c r="CQ78" s="199">
        <v>22672</v>
      </c>
      <c r="CR78" s="199">
        <v>16000</v>
      </c>
      <c r="CS78" s="199">
        <v>11152</v>
      </c>
      <c r="CT78" s="199">
        <v>20766</v>
      </c>
      <c r="CU78" s="199">
        <v>2850</v>
      </c>
      <c r="CV78" s="199">
        <v>1118</v>
      </c>
      <c r="CW78" s="199">
        <v>1417</v>
      </c>
      <c r="CX78" s="199">
        <v>733</v>
      </c>
      <c r="CY78" s="199">
        <v>1293</v>
      </c>
      <c r="CZ78" s="199">
        <v>355</v>
      </c>
      <c r="DA78" s="199">
        <v>90</v>
      </c>
      <c r="DB78" s="199">
        <v>30</v>
      </c>
      <c r="DC78" s="199">
        <v>50</v>
      </c>
      <c r="DD78" s="199">
        <v>0</v>
      </c>
      <c r="DE78" s="199">
        <v>968</v>
      </c>
      <c r="DF78" s="199">
        <v>822</v>
      </c>
      <c r="DG78" s="199">
        <v>2411</v>
      </c>
      <c r="DH78" s="199">
        <v>246</v>
      </c>
      <c r="DI78" s="199">
        <v>1162</v>
      </c>
      <c r="DJ78" s="199">
        <v>680</v>
      </c>
      <c r="DK78" s="199">
        <v>106</v>
      </c>
      <c r="DL78" s="199">
        <v>345</v>
      </c>
      <c r="DM78" s="199">
        <v>553</v>
      </c>
      <c r="DN78" s="199">
        <v>2745</v>
      </c>
      <c r="DO78" s="199">
        <v>534</v>
      </c>
      <c r="DP78" s="199">
        <v>432</v>
      </c>
      <c r="DQ78" s="199">
        <v>295</v>
      </c>
      <c r="DR78" s="199">
        <v>635</v>
      </c>
      <c r="DS78" s="199">
        <v>420</v>
      </c>
      <c r="DT78" s="199">
        <v>682</v>
      </c>
      <c r="DU78" s="199">
        <v>9767</v>
      </c>
      <c r="DV78" s="199">
        <v>5364</v>
      </c>
      <c r="DW78" s="199">
        <v>1682</v>
      </c>
      <c r="DX78" s="199">
        <v>790</v>
      </c>
      <c r="DY78" s="199">
        <v>336</v>
      </c>
      <c r="DZ78" s="199">
        <v>1799</v>
      </c>
      <c r="EA78" s="199">
        <v>175</v>
      </c>
      <c r="EB78" s="199">
        <v>1413</v>
      </c>
      <c r="EC78" s="199">
        <v>1814</v>
      </c>
      <c r="ED78" s="199">
        <v>244</v>
      </c>
      <c r="EE78" s="199">
        <v>1291</v>
      </c>
      <c r="EF78" s="199">
        <v>2645</v>
      </c>
      <c r="EG78" s="199">
        <v>22759</v>
      </c>
      <c r="EH78" s="199">
        <v>2197</v>
      </c>
      <c r="EI78" s="199">
        <v>8154</v>
      </c>
      <c r="EJ78" s="199">
        <v>1613</v>
      </c>
      <c r="EK78" s="199">
        <v>316</v>
      </c>
      <c r="EL78" s="199">
        <v>216</v>
      </c>
      <c r="EM78" s="199">
        <v>144</v>
      </c>
      <c r="EN78" s="199">
        <v>146</v>
      </c>
      <c r="EO78" s="199">
        <v>126</v>
      </c>
      <c r="EP78" s="199">
        <v>442</v>
      </c>
      <c r="EQ78" s="199">
        <v>7468</v>
      </c>
      <c r="ER78" s="199">
        <v>9767</v>
      </c>
      <c r="ES78" s="199">
        <v>596</v>
      </c>
      <c r="ET78" s="199">
        <v>2134</v>
      </c>
      <c r="EU78" s="199">
        <v>3755</v>
      </c>
      <c r="EV78" s="199">
        <v>3282</v>
      </c>
      <c r="EW78" s="199">
        <v>9171</v>
      </c>
      <c r="EX78" s="199">
        <v>9767</v>
      </c>
      <c r="EZ78" s="199"/>
    </row>
    <row r="79" spans="1:156" x14ac:dyDescent="0.25">
      <c r="A79" t="s">
        <v>315</v>
      </c>
      <c r="B79" t="s">
        <v>126</v>
      </c>
      <c r="C79" t="s">
        <v>236</v>
      </c>
      <c r="D79" t="s">
        <v>315</v>
      </c>
      <c r="E79" t="s">
        <v>335</v>
      </c>
      <c r="F79" t="s">
        <v>236</v>
      </c>
      <c r="G79" t="s">
        <v>236</v>
      </c>
      <c r="H79" s="199">
        <v>3244</v>
      </c>
      <c r="I79" s="199">
        <v>78</v>
      </c>
      <c r="J79" s="199">
        <v>551</v>
      </c>
      <c r="K79" s="199">
        <v>35</v>
      </c>
      <c r="L79" s="199">
        <v>273</v>
      </c>
      <c r="M79" s="199">
        <v>23</v>
      </c>
      <c r="N79" s="199">
        <v>1509</v>
      </c>
      <c r="O79" s="199">
        <v>31</v>
      </c>
      <c r="P79" s="199">
        <v>1183</v>
      </c>
      <c r="Q79" s="199">
        <v>12</v>
      </c>
      <c r="R79" s="199">
        <v>2854</v>
      </c>
      <c r="S79" s="199">
        <v>43</v>
      </c>
      <c r="T79" s="199">
        <v>17</v>
      </c>
      <c r="U79" s="199">
        <v>0</v>
      </c>
      <c r="V79" s="199">
        <v>224</v>
      </c>
      <c r="W79" s="199">
        <v>16</v>
      </c>
      <c r="X79" s="199">
        <v>0</v>
      </c>
      <c r="Y79" s="199">
        <v>0</v>
      </c>
      <c r="Z79" s="199">
        <v>51</v>
      </c>
      <c r="AA79" s="199">
        <v>5</v>
      </c>
      <c r="AB79" s="199">
        <v>98</v>
      </c>
      <c r="AC79" s="199">
        <v>14</v>
      </c>
      <c r="AD79" s="199">
        <v>146</v>
      </c>
      <c r="AE79" s="199">
        <v>12</v>
      </c>
      <c r="AF79" s="199">
        <v>2788</v>
      </c>
      <c r="AG79" s="199">
        <v>43</v>
      </c>
      <c r="AH79" s="199">
        <v>3180</v>
      </c>
      <c r="AI79" s="199">
        <v>62</v>
      </c>
      <c r="AJ79" s="199">
        <v>64</v>
      </c>
      <c r="AK79" s="199">
        <v>16</v>
      </c>
      <c r="AL79" s="199">
        <v>17</v>
      </c>
      <c r="AM79" s="199">
        <v>7</v>
      </c>
      <c r="AN79" s="199">
        <v>47</v>
      </c>
      <c r="AO79" s="199">
        <v>9</v>
      </c>
      <c r="AP79" s="199">
        <v>1615</v>
      </c>
      <c r="AQ79" s="199">
        <v>48</v>
      </c>
      <c r="AR79" s="199">
        <v>1629</v>
      </c>
      <c r="AS79" s="199">
        <v>30</v>
      </c>
      <c r="AT79" s="199">
        <v>464</v>
      </c>
      <c r="AU79" s="199">
        <v>7</v>
      </c>
      <c r="AV79" s="199">
        <v>2780</v>
      </c>
      <c r="AW79" s="199">
        <v>71</v>
      </c>
      <c r="AX79" s="199">
        <v>97</v>
      </c>
      <c r="AY79" s="199">
        <v>2</v>
      </c>
      <c r="AZ79" s="199">
        <v>806</v>
      </c>
      <c r="BA79" s="199">
        <v>27</v>
      </c>
      <c r="BB79" s="199">
        <v>933</v>
      </c>
      <c r="BC79" s="199">
        <v>26</v>
      </c>
      <c r="BD79" s="199">
        <v>373</v>
      </c>
      <c r="BE79" s="199">
        <v>6</v>
      </c>
      <c r="BF79" s="199">
        <v>288</v>
      </c>
      <c r="BG79" s="199">
        <v>18</v>
      </c>
      <c r="BH79" s="199">
        <v>1433</v>
      </c>
      <c r="BI79" s="199">
        <v>52</v>
      </c>
      <c r="BJ79" s="199">
        <v>1393</v>
      </c>
      <c r="BK79" s="199">
        <v>44</v>
      </c>
      <c r="BL79" s="199">
        <v>40</v>
      </c>
      <c r="BM79" s="199">
        <v>8</v>
      </c>
      <c r="BN79" s="199">
        <v>1039</v>
      </c>
      <c r="BO79" s="199">
        <v>30</v>
      </c>
      <c r="BP79" s="199">
        <v>459</v>
      </c>
      <c r="BQ79" s="199">
        <v>35</v>
      </c>
      <c r="BR79" s="199">
        <v>223</v>
      </c>
      <c r="BS79" s="199">
        <v>5</v>
      </c>
      <c r="BT79" s="199">
        <v>771</v>
      </c>
      <c r="BU79" s="199">
        <v>6</v>
      </c>
      <c r="BV79" s="199">
        <v>1721</v>
      </c>
      <c r="BW79" s="199">
        <v>70</v>
      </c>
      <c r="BX79" s="199">
        <v>752</v>
      </c>
      <c r="BY79" s="199">
        <v>2</v>
      </c>
      <c r="BZ79" s="199">
        <v>250</v>
      </c>
      <c r="CA79" s="199">
        <v>0</v>
      </c>
      <c r="CB79" s="199">
        <v>521</v>
      </c>
      <c r="CC79" s="199">
        <v>6</v>
      </c>
      <c r="CD79" s="199">
        <v>264</v>
      </c>
      <c r="CE79" s="199">
        <v>11</v>
      </c>
      <c r="CF79" s="199">
        <v>259</v>
      </c>
      <c r="CG79" s="199">
        <v>20</v>
      </c>
      <c r="CH79" s="199">
        <v>352</v>
      </c>
      <c r="CI79" s="199">
        <v>12</v>
      </c>
      <c r="CJ79" s="199">
        <v>349</v>
      </c>
      <c r="CK79" s="199">
        <v>15</v>
      </c>
      <c r="CL79" s="199">
        <v>497</v>
      </c>
      <c r="CM79" s="199">
        <v>12</v>
      </c>
      <c r="CN79" s="199">
        <v>752</v>
      </c>
      <c r="CO79" s="199">
        <v>2</v>
      </c>
      <c r="CP79" s="199">
        <v>78</v>
      </c>
      <c r="CQ79" s="199">
        <v>3166</v>
      </c>
      <c r="CR79" s="199">
        <v>2317</v>
      </c>
      <c r="CS79" s="199">
        <v>1501</v>
      </c>
      <c r="CT79" s="199">
        <v>2936</v>
      </c>
      <c r="CU79" s="199">
        <v>189</v>
      </c>
      <c r="CV79" s="199">
        <v>64</v>
      </c>
      <c r="CW79" s="199">
        <v>99</v>
      </c>
      <c r="CX79" s="199">
        <v>53</v>
      </c>
      <c r="CY79" s="199">
        <v>38</v>
      </c>
      <c r="CZ79" s="199">
        <v>11</v>
      </c>
      <c r="DA79" s="199">
        <v>0</v>
      </c>
      <c r="DB79" s="199">
        <v>0</v>
      </c>
      <c r="DC79" s="199">
        <v>52</v>
      </c>
      <c r="DD79" s="199">
        <v>0</v>
      </c>
      <c r="DE79" s="199">
        <v>325</v>
      </c>
      <c r="DF79" s="199">
        <v>70</v>
      </c>
      <c r="DG79" s="199">
        <v>153</v>
      </c>
      <c r="DH79" s="199">
        <v>69</v>
      </c>
      <c r="DI79" s="199">
        <v>146</v>
      </c>
      <c r="DJ79" s="199">
        <v>65</v>
      </c>
      <c r="DK79" s="199">
        <v>14</v>
      </c>
      <c r="DL79" s="199">
        <v>77</v>
      </c>
      <c r="DM79" s="199">
        <v>108</v>
      </c>
      <c r="DN79" s="199">
        <v>389</v>
      </c>
      <c r="DO79" s="199">
        <v>36</v>
      </c>
      <c r="DP79" s="199">
        <v>76</v>
      </c>
      <c r="DQ79" s="199">
        <v>77</v>
      </c>
      <c r="DR79" s="199">
        <v>46</v>
      </c>
      <c r="DS79" s="199">
        <v>123</v>
      </c>
      <c r="DT79" s="199">
        <v>189</v>
      </c>
      <c r="DU79" s="199">
        <v>1433</v>
      </c>
      <c r="DV79" s="199">
        <v>728</v>
      </c>
      <c r="DW79" s="199">
        <v>267</v>
      </c>
      <c r="DX79" s="199">
        <v>61</v>
      </c>
      <c r="DY79" s="199">
        <v>26</v>
      </c>
      <c r="DZ79" s="199">
        <v>283</v>
      </c>
      <c r="EA79" s="199">
        <v>14</v>
      </c>
      <c r="EB79" s="199">
        <v>252</v>
      </c>
      <c r="EC79" s="199">
        <v>361</v>
      </c>
      <c r="ED79" s="199">
        <v>32</v>
      </c>
      <c r="EE79" s="199">
        <v>267</v>
      </c>
      <c r="EF79" s="199">
        <v>374</v>
      </c>
      <c r="EG79" s="199">
        <v>2949</v>
      </c>
      <c r="EH79" s="199">
        <v>354</v>
      </c>
      <c r="EI79" s="199">
        <v>1139</v>
      </c>
      <c r="EJ79" s="199">
        <v>294</v>
      </c>
      <c r="EK79" s="199">
        <v>71</v>
      </c>
      <c r="EL79" s="199">
        <v>24</v>
      </c>
      <c r="EM79" s="199">
        <v>26</v>
      </c>
      <c r="EN79" s="199">
        <v>16</v>
      </c>
      <c r="EO79" s="199">
        <v>51</v>
      </c>
      <c r="EP79" s="199">
        <v>45</v>
      </c>
      <c r="EQ79" s="199">
        <v>1137</v>
      </c>
      <c r="ER79" s="199">
        <v>1433</v>
      </c>
      <c r="ES79" s="199">
        <v>74</v>
      </c>
      <c r="ET79" s="199">
        <v>444</v>
      </c>
      <c r="EU79" s="199">
        <v>501</v>
      </c>
      <c r="EV79" s="199">
        <v>414</v>
      </c>
      <c r="EW79" s="199">
        <v>1359</v>
      </c>
      <c r="EX79" s="199">
        <v>1433</v>
      </c>
      <c r="EZ79" s="199"/>
    </row>
    <row r="80" spans="1:156" x14ac:dyDescent="0.25">
      <c r="A80" t="s">
        <v>316</v>
      </c>
      <c r="B80" t="s">
        <v>126</v>
      </c>
      <c r="C80" t="s">
        <v>236</v>
      </c>
      <c r="D80" t="s">
        <v>316</v>
      </c>
      <c r="E80" t="s">
        <v>336</v>
      </c>
      <c r="F80" t="s">
        <v>236</v>
      </c>
      <c r="G80" t="s">
        <v>236</v>
      </c>
      <c r="H80" s="199">
        <v>21262</v>
      </c>
      <c r="I80" s="199">
        <v>869</v>
      </c>
      <c r="J80" s="199">
        <v>2584</v>
      </c>
      <c r="K80" s="199">
        <v>294</v>
      </c>
      <c r="L80" s="199">
        <v>1606</v>
      </c>
      <c r="M80" s="199">
        <v>248</v>
      </c>
      <c r="N80" s="199">
        <v>9108</v>
      </c>
      <c r="O80" s="199">
        <v>416</v>
      </c>
      <c r="P80" s="199">
        <v>9510</v>
      </c>
      <c r="Q80" s="199">
        <v>159</v>
      </c>
      <c r="R80" s="199">
        <v>20294</v>
      </c>
      <c r="S80" s="199">
        <v>726</v>
      </c>
      <c r="T80" s="199">
        <v>46</v>
      </c>
      <c r="U80" s="199">
        <v>0</v>
      </c>
      <c r="V80" s="199">
        <v>62</v>
      </c>
      <c r="W80" s="199">
        <v>12</v>
      </c>
      <c r="X80" s="199">
        <v>122</v>
      </c>
      <c r="Y80" s="199">
        <v>1</v>
      </c>
      <c r="Z80" s="199">
        <v>213</v>
      </c>
      <c r="AA80" s="199">
        <v>88</v>
      </c>
      <c r="AB80" s="199">
        <v>433</v>
      </c>
      <c r="AC80" s="199">
        <v>42</v>
      </c>
      <c r="AD80" s="199">
        <v>677</v>
      </c>
      <c r="AE80" s="199">
        <v>242</v>
      </c>
      <c r="AF80" s="199">
        <v>19984</v>
      </c>
      <c r="AG80" s="199">
        <v>590</v>
      </c>
      <c r="AH80" s="199">
        <v>20828</v>
      </c>
      <c r="AI80" s="199">
        <v>743</v>
      </c>
      <c r="AJ80" s="199">
        <v>434</v>
      </c>
      <c r="AK80" s="199">
        <v>126</v>
      </c>
      <c r="AL80" s="199">
        <v>167</v>
      </c>
      <c r="AM80" s="199">
        <v>1</v>
      </c>
      <c r="AN80" s="199">
        <v>267</v>
      </c>
      <c r="AO80" s="199">
        <v>125</v>
      </c>
      <c r="AP80" s="199">
        <v>10775</v>
      </c>
      <c r="AQ80" s="199">
        <v>579</v>
      </c>
      <c r="AR80" s="199">
        <v>10487</v>
      </c>
      <c r="AS80" s="199">
        <v>290</v>
      </c>
      <c r="AT80" s="199">
        <v>2685</v>
      </c>
      <c r="AU80" s="199">
        <v>85</v>
      </c>
      <c r="AV80" s="199">
        <v>18577</v>
      </c>
      <c r="AW80" s="199">
        <v>784</v>
      </c>
      <c r="AX80" s="199">
        <v>807</v>
      </c>
      <c r="AY80" s="199">
        <v>151</v>
      </c>
      <c r="AZ80" s="199">
        <v>4866</v>
      </c>
      <c r="BA80" s="199">
        <v>225</v>
      </c>
      <c r="BB80" s="199">
        <v>5399</v>
      </c>
      <c r="BC80" s="199">
        <v>204</v>
      </c>
      <c r="BD80" s="199">
        <v>4080</v>
      </c>
      <c r="BE80" s="199">
        <v>43</v>
      </c>
      <c r="BF80" s="199">
        <v>1625</v>
      </c>
      <c r="BG80" s="199">
        <v>140</v>
      </c>
      <c r="BH80" s="199">
        <v>10102</v>
      </c>
      <c r="BI80" s="199">
        <v>513</v>
      </c>
      <c r="BJ80" s="199">
        <v>9900</v>
      </c>
      <c r="BK80" s="199">
        <v>444</v>
      </c>
      <c r="BL80" s="199">
        <v>202</v>
      </c>
      <c r="BM80" s="199">
        <v>69</v>
      </c>
      <c r="BN80" s="199">
        <v>7657</v>
      </c>
      <c r="BO80" s="199">
        <v>262</v>
      </c>
      <c r="BP80" s="199">
        <v>2724</v>
      </c>
      <c r="BQ80" s="199">
        <v>268</v>
      </c>
      <c r="BR80" s="199">
        <v>1346</v>
      </c>
      <c r="BS80" s="199">
        <v>123</v>
      </c>
      <c r="BT80" s="199">
        <v>4885</v>
      </c>
      <c r="BU80" s="199">
        <v>208</v>
      </c>
      <c r="BV80" s="199">
        <v>11727</v>
      </c>
      <c r="BW80" s="199">
        <v>653</v>
      </c>
      <c r="BX80" s="199">
        <v>4650</v>
      </c>
      <c r="BY80" s="199">
        <v>8</v>
      </c>
      <c r="BZ80" s="199">
        <v>1356</v>
      </c>
      <c r="CA80" s="199">
        <v>40</v>
      </c>
      <c r="CB80" s="199">
        <v>3529</v>
      </c>
      <c r="CC80" s="199">
        <v>168</v>
      </c>
      <c r="CD80" s="199">
        <v>1225</v>
      </c>
      <c r="CE80" s="199">
        <v>38</v>
      </c>
      <c r="CF80" s="199">
        <v>2120</v>
      </c>
      <c r="CG80" s="199">
        <v>177</v>
      </c>
      <c r="CH80" s="199">
        <v>2398</v>
      </c>
      <c r="CI80" s="199">
        <v>179</v>
      </c>
      <c r="CJ80" s="199">
        <v>2612</v>
      </c>
      <c r="CK80" s="199">
        <v>108</v>
      </c>
      <c r="CL80" s="199">
        <v>3372</v>
      </c>
      <c r="CM80" s="199">
        <v>151</v>
      </c>
      <c r="CN80" s="199">
        <v>4650</v>
      </c>
      <c r="CO80" s="199">
        <v>8</v>
      </c>
      <c r="CP80" s="199">
        <v>869</v>
      </c>
      <c r="CQ80" s="199">
        <v>20393</v>
      </c>
      <c r="CR80" s="199">
        <v>16815</v>
      </c>
      <c r="CS80" s="199">
        <v>7691</v>
      </c>
      <c r="CT80" s="199">
        <v>19697</v>
      </c>
      <c r="CU80" s="199">
        <v>623</v>
      </c>
      <c r="CV80" s="199">
        <v>244</v>
      </c>
      <c r="CW80" s="199">
        <v>452</v>
      </c>
      <c r="CX80" s="199">
        <v>195</v>
      </c>
      <c r="CY80" s="199">
        <v>86</v>
      </c>
      <c r="CZ80" s="199">
        <v>7</v>
      </c>
      <c r="DA80" s="199">
        <v>52</v>
      </c>
      <c r="DB80" s="199">
        <v>20</v>
      </c>
      <c r="DC80" s="199">
        <v>33</v>
      </c>
      <c r="DD80" s="199">
        <v>22</v>
      </c>
      <c r="DE80" s="199">
        <v>760</v>
      </c>
      <c r="DF80" s="199">
        <v>885</v>
      </c>
      <c r="DG80" s="199">
        <v>1657</v>
      </c>
      <c r="DH80" s="199">
        <v>183</v>
      </c>
      <c r="DI80" s="199">
        <v>1046</v>
      </c>
      <c r="DJ80" s="199">
        <v>515</v>
      </c>
      <c r="DK80" s="199">
        <v>95</v>
      </c>
      <c r="DL80" s="199">
        <v>518</v>
      </c>
      <c r="DM80" s="199">
        <v>594</v>
      </c>
      <c r="DN80" s="199">
        <v>3385</v>
      </c>
      <c r="DO80" s="199">
        <v>743</v>
      </c>
      <c r="DP80" s="199">
        <v>407</v>
      </c>
      <c r="DQ80" s="199">
        <v>386</v>
      </c>
      <c r="DR80" s="199">
        <v>317</v>
      </c>
      <c r="DS80" s="199">
        <v>216</v>
      </c>
      <c r="DT80" s="199">
        <v>466</v>
      </c>
      <c r="DU80" s="199">
        <v>9229</v>
      </c>
      <c r="DV80" s="199">
        <v>5303</v>
      </c>
      <c r="DW80" s="199">
        <v>1852</v>
      </c>
      <c r="DX80" s="199">
        <v>446</v>
      </c>
      <c r="DY80" s="199">
        <v>127</v>
      </c>
      <c r="DZ80" s="199">
        <v>1575</v>
      </c>
      <c r="EA80" s="199">
        <v>131</v>
      </c>
      <c r="EB80" s="199">
        <v>1275</v>
      </c>
      <c r="EC80" s="199">
        <v>1905</v>
      </c>
      <c r="ED80" s="199">
        <v>278</v>
      </c>
      <c r="EE80" s="199">
        <v>1346</v>
      </c>
      <c r="EF80" s="199">
        <v>2529</v>
      </c>
      <c r="EG80" s="199">
        <v>18989</v>
      </c>
      <c r="EH80" s="199">
        <v>2276</v>
      </c>
      <c r="EI80" s="199">
        <v>7517</v>
      </c>
      <c r="EJ80" s="199">
        <v>1712</v>
      </c>
      <c r="EK80" s="199">
        <v>205</v>
      </c>
      <c r="EL80" s="199">
        <v>199</v>
      </c>
      <c r="EM80" s="199">
        <v>229</v>
      </c>
      <c r="EN80" s="199">
        <v>186</v>
      </c>
      <c r="EO80" s="199">
        <v>173</v>
      </c>
      <c r="EP80" s="199">
        <v>522</v>
      </c>
      <c r="EQ80" s="199">
        <v>7806</v>
      </c>
      <c r="ER80" s="199">
        <v>9229</v>
      </c>
      <c r="ES80" s="199">
        <v>437</v>
      </c>
      <c r="ET80" s="199">
        <v>2468</v>
      </c>
      <c r="EU80" s="199">
        <v>3324</v>
      </c>
      <c r="EV80" s="199">
        <v>3000</v>
      </c>
      <c r="EW80" s="199">
        <v>8792</v>
      </c>
      <c r="EX80" s="199">
        <v>9229</v>
      </c>
      <c r="EZ80" s="199"/>
    </row>
    <row r="81" spans="1:160" x14ac:dyDescent="0.25">
      <c r="A81" t="s">
        <v>317</v>
      </c>
      <c r="B81" t="s">
        <v>126</v>
      </c>
      <c r="C81" t="s">
        <v>236</v>
      </c>
      <c r="D81" t="s">
        <v>317</v>
      </c>
      <c r="E81" t="s">
        <v>329</v>
      </c>
      <c r="F81" t="s">
        <v>236</v>
      </c>
      <c r="G81" t="s">
        <v>236</v>
      </c>
      <c r="H81" s="199">
        <v>13750</v>
      </c>
      <c r="I81" s="199">
        <v>844</v>
      </c>
      <c r="J81" s="199">
        <v>2891</v>
      </c>
      <c r="K81" s="199">
        <v>134</v>
      </c>
      <c r="L81" s="199">
        <v>1636</v>
      </c>
      <c r="M81" s="199">
        <v>103</v>
      </c>
      <c r="N81" s="199">
        <v>7257</v>
      </c>
      <c r="O81" s="199">
        <v>555</v>
      </c>
      <c r="P81" s="199">
        <v>3573</v>
      </c>
      <c r="Q81" s="199">
        <v>155</v>
      </c>
      <c r="R81" s="199">
        <v>12652</v>
      </c>
      <c r="S81" s="199">
        <v>806</v>
      </c>
      <c r="T81" s="199">
        <v>73</v>
      </c>
      <c r="U81" s="199">
        <v>0</v>
      </c>
      <c r="V81" s="199">
        <v>43</v>
      </c>
      <c r="W81" s="199">
        <v>9</v>
      </c>
      <c r="X81" s="199">
        <v>71</v>
      </c>
      <c r="Y81" s="199">
        <v>2</v>
      </c>
      <c r="Z81" s="199">
        <v>59</v>
      </c>
      <c r="AA81" s="199">
        <v>9</v>
      </c>
      <c r="AB81" s="199">
        <v>852</v>
      </c>
      <c r="AC81" s="199">
        <v>18</v>
      </c>
      <c r="AD81" s="199">
        <v>303</v>
      </c>
      <c r="AE81" s="199">
        <v>10</v>
      </c>
      <c r="AF81" s="199">
        <v>12581</v>
      </c>
      <c r="AG81" s="199">
        <v>805</v>
      </c>
      <c r="AH81" s="199">
        <v>13507</v>
      </c>
      <c r="AI81" s="199">
        <v>721</v>
      </c>
      <c r="AJ81" s="199">
        <v>243</v>
      </c>
      <c r="AK81" s="199">
        <v>123</v>
      </c>
      <c r="AL81" s="199">
        <v>84</v>
      </c>
      <c r="AM81" s="199">
        <v>2</v>
      </c>
      <c r="AN81" s="199">
        <v>159</v>
      </c>
      <c r="AO81" s="199">
        <v>121</v>
      </c>
      <c r="AP81" s="199">
        <v>6883</v>
      </c>
      <c r="AQ81" s="199">
        <v>445</v>
      </c>
      <c r="AR81" s="199">
        <v>6867</v>
      </c>
      <c r="AS81" s="199">
        <v>399</v>
      </c>
      <c r="AT81" s="199">
        <v>2121</v>
      </c>
      <c r="AU81" s="199">
        <v>106</v>
      </c>
      <c r="AV81" s="199">
        <v>11629</v>
      </c>
      <c r="AW81" s="199">
        <v>738</v>
      </c>
      <c r="AX81" s="199">
        <v>644</v>
      </c>
      <c r="AY81" s="199">
        <v>45</v>
      </c>
      <c r="AZ81" s="199">
        <v>3070</v>
      </c>
      <c r="BA81" s="199">
        <v>260</v>
      </c>
      <c r="BB81" s="199">
        <v>3551</v>
      </c>
      <c r="BC81" s="199">
        <v>112</v>
      </c>
      <c r="BD81" s="199">
        <v>1643</v>
      </c>
      <c r="BE81" s="199">
        <v>96</v>
      </c>
      <c r="BF81" s="199">
        <v>1443</v>
      </c>
      <c r="BG81" s="199">
        <v>73</v>
      </c>
      <c r="BH81" s="199">
        <v>5917</v>
      </c>
      <c r="BI81" s="199">
        <v>671</v>
      </c>
      <c r="BJ81" s="199">
        <v>5545</v>
      </c>
      <c r="BK81" s="199">
        <v>590</v>
      </c>
      <c r="BL81" s="199">
        <v>372</v>
      </c>
      <c r="BM81" s="199">
        <v>81</v>
      </c>
      <c r="BN81" s="199">
        <v>3854</v>
      </c>
      <c r="BO81" s="199">
        <v>314</v>
      </c>
      <c r="BP81" s="199">
        <v>2094</v>
      </c>
      <c r="BQ81" s="199">
        <v>323</v>
      </c>
      <c r="BR81" s="199">
        <v>1412</v>
      </c>
      <c r="BS81" s="199">
        <v>107</v>
      </c>
      <c r="BT81" s="199">
        <v>3822</v>
      </c>
      <c r="BU81" s="199">
        <v>84</v>
      </c>
      <c r="BV81" s="199">
        <v>7360</v>
      </c>
      <c r="BW81" s="199">
        <v>744</v>
      </c>
      <c r="BX81" s="199">
        <v>2568</v>
      </c>
      <c r="BY81" s="199">
        <v>16</v>
      </c>
      <c r="BZ81" s="199">
        <v>1202</v>
      </c>
      <c r="CA81" s="199">
        <v>12</v>
      </c>
      <c r="CB81" s="199">
        <v>2620</v>
      </c>
      <c r="CC81" s="199">
        <v>72</v>
      </c>
      <c r="CD81" s="199">
        <v>1020</v>
      </c>
      <c r="CE81" s="199">
        <v>247</v>
      </c>
      <c r="CF81" s="199">
        <v>1380</v>
      </c>
      <c r="CG81" s="199">
        <v>143</v>
      </c>
      <c r="CH81" s="199">
        <v>1503</v>
      </c>
      <c r="CI81" s="199">
        <v>85</v>
      </c>
      <c r="CJ81" s="199">
        <v>1560</v>
      </c>
      <c r="CK81" s="199">
        <v>92</v>
      </c>
      <c r="CL81" s="199">
        <v>1897</v>
      </c>
      <c r="CM81" s="199">
        <v>177</v>
      </c>
      <c r="CN81" s="199">
        <v>2568</v>
      </c>
      <c r="CO81" s="199">
        <v>16</v>
      </c>
      <c r="CP81" s="199">
        <v>844</v>
      </c>
      <c r="CQ81" s="199">
        <v>12906</v>
      </c>
      <c r="CR81" s="199">
        <v>8003</v>
      </c>
      <c r="CS81" s="199">
        <v>7328</v>
      </c>
      <c r="CT81" s="199">
        <v>12808</v>
      </c>
      <c r="CU81" s="199">
        <v>369</v>
      </c>
      <c r="CV81" s="199">
        <v>158</v>
      </c>
      <c r="CW81" s="199">
        <v>73</v>
      </c>
      <c r="CX81" s="199">
        <v>8</v>
      </c>
      <c r="CY81" s="199">
        <v>69</v>
      </c>
      <c r="CZ81" s="199">
        <v>6</v>
      </c>
      <c r="DA81" s="199">
        <v>31</v>
      </c>
      <c r="DB81" s="199">
        <v>13</v>
      </c>
      <c r="DC81" s="199">
        <v>196</v>
      </c>
      <c r="DD81" s="199">
        <v>131</v>
      </c>
      <c r="DE81" s="199">
        <v>475</v>
      </c>
      <c r="DF81" s="199">
        <v>541</v>
      </c>
      <c r="DG81" s="199">
        <v>989</v>
      </c>
      <c r="DH81" s="199">
        <v>300</v>
      </c>
      <c r="DI81" s="199">
        <v>686</v>
      </c>
      <c r="DJ81" s="199">
        <v>341</v>
      </c>
      <c r="DK81" s="199">
        <v>56</v>
      </c>
      <c r="DL81" s="199">
        <v>192</v>
      </c>
      <c r="DM81" s="199">
        <v>261</v>
      </c>
      <c r="DN81" s="199">
        <v>1621</v>
      </c>
      <c r="DO81" s="199">
        <v>273</v>
      </c>
      <c r="DP81" s="199">
        <v>351</v>
      </c>
      <c r="DQ81" s="199">
        <v>159</v>
      </c>
      <c r="DR81" s="199">
        <v>324</v>
      </c>
      <c r="DS81" s="199">
        <v>445</v>
      </c>
      <c r="DT81" s="199">
        <v>878</v>
      </c>
      <c r="DU81" s="199">
        <v>5734</v>
      </c>
      <c r="DV81" s="199">
        <v>2741</v>
      </c>
      <c r="DW81" s="199">
        <v>1006</v>
      </c>
      <c r="DX81" s="199">
        <v>343</v>
      </c>
      <c r="DY81" s="199">
        <v>116</v>
      </c>
      <c r="DZ81" s="199">
        <v>1210</v>
      </c>
      <c r="EA81" s="199">
        <v>143</v>
      </c>
      <c r="EB81" s="199">
        <v>716</v>
      </c>
      <c r="EC81" s="199">
        <v>1440</v>
      </c>
      <c r="ED81" s="199">
        <v>289</v>
      </c>
      <c r="EE81" s="199">
        <v>941</v>
      </c>
      <c r="EF81" s="199">
        <v>1697</v>
      </c>
      <c r="EG81" s="199">
        <v>12421</v>
      </c>
      <c r="EH81" s="199">
        <v>1551</v>
      </c>
      <c r="EI81" s="199">
        <v>4144</v>
      </c>
      <c r="EJ81" s="199">
        <v>1590</v>
      </c>
      <c r="EK81" s="199">
        <v>259</v>
      </c>
      <c r="EL81" s="199">
        <v>206</v>
      </c>
      <c r="EM81" s="199">
        <v>145</v>
      </c>
      <c r="EN81" s="199">
        <v>142</v>
      </c>
      <c r="EO81" s="199">
        <v>229</v>
      </c>
      <c r="EP81" s="199">
        <v>397</v>
      </c>
      <c r="EQ81" s="199">
        <v>4722</v>
      </c>
      <c r="ER81" s="199">
        <v>5734</v>
      </c>
      <c r="ES81" s="199">
        <v>522</v>
      </c>
      <c r="ET81" s="199">
        <v>1484</v>
      </c>
      <c r="EU81" s="199">
        <v>1831</v>
      </c>
      <c r="EV81" s="199">
        <v>1897</v>
      </c>
      <c r="EW81" s="199">
        <v>5212</v>
      </c>
      <c r="EX81" s="199">
        <v>5734</v>
      </c>
      <c r="EZ81" s="199"/>
    </row>
    <row r="82" spans="1:160" x14ac:dyDescent="0.25">
      <c r="A82" t="s">
        <v>318</v>
      </c>
      <c r="B82" t="s">
        <v>126</v>
      </c>
      <c r="C82" t="s">
        <v>236</v>
      </c>
      <c r="D82" t="s">
        <v>318</v>
      </c>
      <c r="E82" t="s">
        <v>331</v>
      </c>
      <c r="F82" t="s">
        <v>236</v>
      </c>
      <c r="G82" t="s">
        <v>236</v>
      </c>
      <c r="H82" s="199">
        <v>18146</v>
      </c>
      <c r="I82" s="199">
        <v>699</v>
      </c>
      <c r="J82" s="199">
        <v>2517</v>
      </c>
      <c r="K82" s="199">
        <v>164</v>
      </c>
      <c r="L82" s="199">
        <v>1198</v>
      </c>
      <c r="M82" s="199">
        <v>154</v>
      </c>
      <c r="N82" s="199">
        <v>8593</v>
      </c>
      <c r="O82" s="199">
        <v>299</v>
      </c>
      <c r="P82" s="199">
        <v>7001</v>
      </c>
      <c r="Q82" s="199">
        <v>236</v>
      </c>
      <c r="R82" s="199">
        <v>16512</v>
      </c>
      <c r="S82" s="199">
        <v>519</v>
      </c>
      <c r="T82" s="199">
        <v>80</v>
      </c>
      <c r="U82" s="199">
        <v>0</v>
      </c>
      <c r="V82" s="199">
        <v>87</v>
      </c>
      <c r="W82" s="199">
        <v>9</v>
      </c>
      <c r="X82" s="199">
        <v>142</v>
      </c>
      <c r="Y82" s="199">
        <v>0</v>
      </c>
      <c r="Z82" s="199">
        <v>711</v>
      </c>
      <c r="AA82" s="199">
        <v>147</v>
      </c>
      <c r="AB82" s="199">
        <v>614</v>
      </c>
      <c r="AC82" s="199">
        <v>24</v>
      </c>
      <c r="AD82" s="199">
        <v>1106</v>
      </c>
      <c r="AE82" s="199">
        <v>232</v>
      </c>
      <c r="AF82" s="199">
        <v>16271</v>
      </c>
      <c r="AG82" s="199">
        <v>445</v>
      </c>
      <c r="AH82" s="199">
        <v>17711</v>
      </c>
      <c r="AI82" s="199">
        <v>607</v>
      </c>
      <c r="AJ82" s="199">
        <v>435</v>
      </c>
      <c r="AK82" s="199">
        <v>92</v>
      </c>
      <c r="AL82" s="199">
        <v>159</v>
      </c>
      <c r="AM82" s="199">
        <v>0</v>
      </c>
      <c r="AN82" s="199">
        <v>276</v>
      </c>
      <c r="AO82" s="199">
        <v>92</v>
      </c>
      <c r="AP82" s="199">
        <v>9041</v>
      </c>
      <c r="AQ82" s="199">
        <v>406</v>
      </c>
      <c r="AR82" s="199">
        <v>9105</v>
      </c>
      <c r="AS82" s="199">
        <v>293</v>
      </c>
      <c r="AT82" s="199">
        <v>2140</v>
      </c>
      <c r="AU82" s="199">
        <v>81</v>
      </c>
      <c r="AV82" s="199">
        <v>16006</v>
      </c>
      <c r="AW82" s="199">
        <v>618</v>
      </c>
      <c r="AX82" s="199">
        <v>773</v>
      </c>
      <c r="AY82" s="199">
        <v>42</v>
      </c>
      <c r="AZ82" s="199">
        <v>4094</v>
      </c>
      <c r="BA82" s="199">
        <v>257</v>
      </c>
      <c r="BB82" s="199">
        <v>4401</v>
      </c>
      <c r="BC82" s="199">
        <v>128</v>
      </c>
      <c r="BD82" s="199">
        <v>2771</v>
      </c>
      <c r="BE82" s="199">
        <v>71</v>
      </c>
      <c r="BF82" s="199">
        <v>1457</v>
      </c>
      <c r="BG82" s="199">
        <v>133</v>
      </c>
      <c r="BH82" s="199">
        <v>8825</v>
      </c>
      <c r="BI82" s="199">
        <v>490</v>
      </c>
      <c r="BJ82" s="199">
        <v>8559</v>
      </c>
      <c r="BK82" s="199">
        <v>414</v>
      </c>
      <c r="BL82" s="199">
        <v>266</v>
      </c>
      <c r="BM82" s="199">
        <v>76</v>
      </c>
      <c r="BN82" s="199">
        <v>6881</v>
      </c>
      <c r="BO82" s="199">
        <v>350</v>
      </c>
      <c r="BP82" s="199">
        <v>2230</v>
      </c>
      <c r="BQ82" s="199">
        <v>184</v>
      </c>
      <c r="BR82" s="199">
        <v>1171</v>
      </c>
      <c r="BS82" s="199">
        <v>89</v>
      </c>
      <c r="BT82" s="199">
        <v>4581</v>
      </c>
      <c r="BU82" s="199">
        <v>68</v>
      </c>
      <c r="BV82" s="199">
        <v>10282</v>
      </c>
      <c r="BW82" s="199">
        <v>623</v>
      </c>
      <c r="BX82" s="199">
        <v>3283</v>
      </c>
      <c r="BY82" s="199">
        <v>8</v>
      </c>
      <c r="BZ82" s="199">
        <v>1390</v>
      </c>
      <c r="CA82" s="199">
        <v>17</v>
      </c>
      <c r="CB82" s="199">
        <v>3191</v>
      </c>
      <c r="CC82" s="199">
        <v>51</v>
      </c>
      <c r="CD82" s="199">
        <v>1526</v>
      </c>
      <c r="CE82" s="199">
        <v>133</v>
      </c>
      <c r="CF82" s="199">
        <v>1818</v>
      </c>
      <c r="CG82" s="199">
        <v>114</v>
      </c>
      <c r="CH82" s="199">
        <v>2357</v>
      </c>
      <c r="CI82" s="199">
        <v>105</v>
      </c>
      <c r="CJ82" s="199">
        <v>2151</v>
      </c>
      <c r="CK82" s="199">
        <v>127</v>
      </c>
      <c r="CL82" s="199">
        <v>2430</v>
      </c>
      <c r="CM82" s="199">
        <v>144</v>
      </c>
      <c r="CN82" s="199">
        <v>3283</v>
      </c>
      <c r="CO82" s="199">
        <v>8</v>
      </c>
      <c r="CP82" s="199">
        <v>699</v>
      </c>
      <c r="CQ82" s="199">
        <v>17447</v>
      </c>
      <c r="CR82" s="199">
        <v>13784</v>
      </c>
      <c r="CS82" s="199">
        <v>7008</v>
      </c>
      <c r="CT82" s="199">
        <v>16656</v>
      </c>
      <c r="CU82" s="199">
        <v>1206</v>
      </c>
      <c r="CV82" s="199">
        <v>496</v>
      </c>
      <c r="CW82" s="199">
        <v>928</v>
      </c>
      <c r="CX82" s="199">
        <v>421</v>
      </c>
      <c r="CY82" s="199">
        <v>105</v>
      </c>
      <c r="CZ82" s="199">
        <v>10</v>
      </c>
      <c r="DA82" s="199">
        <v>103</v>
      </c>
      <c r="DB82" s="199">
        <v>55</v>
      </c>
      <c r="DC82" s="199">
        <v>70</v>
      </c>
      <c r="DD82" s="199">
        <v>10</v>
      </c>
      <c r="DE82" s="199">
        <v>546</v>
      </c>
      <c r="DF82" s="199">
        <v>630</v>
      </c>
      <c r="DG82" s="199">
        <v>1737</v>
      </c>
      <c r="DH82" s="199">
        <v>293</v>
      </c>
      <c r="DI82" s="199">
        <v>1050</v>
      </c>
      <c r="DJ82" s="199">
        <v>417</v>
      </c>
      <c r="DK82" s="199">
        <v>125</v>
      </c>
      <c r="DL82" s="199">
        <v>513</v>
      </c>
      <c r="DM82" s="199">
        <v>620</v>
      </c>
      <c r="DN82" s="199">
        <v>2313</v>
      </c>
      <c r="DO82" s="199">
        <v>444</v>
      </c>
      <c r="DP82" s="199">
        <v>365</v>
      </c>
      <c r="DQ82" s="199">
        <v>485</v>
      </c>
      <c r="DR82" s="199">
        <v>420</v>
      </c>
      <c r="DS82" s="199">
        <v>155</v>
      </c>
      <c r="DT82" s="199">
        <v>499</v>
      </c>
      <c r="DU82" s="199">
        <v>7493</v>
      </c>
      <c r="DV82" s="199">
        <v>3987</v>
      </c>
      <c r="DW82" s="199">
        <v>1624</v>
      </c>
      <c r="DX82" s="199">
        <v>500</v>
      </c>
      <c r="DY82" s="199">
        <v>214</v>
      </c>
      <c r="DZ82" s="199">
        <v>1306</v>
      </c>
      <c r="EA82" s="199">
        <v>57</v>
      </c>
      <c r="EB82" s="199">
        <v>1101</v>
      </c>
      <c r="EC82" s="199">
        <v>1700</v>
      </c>
      <c r="ED82" s="199">
        <v>448</v>
      </c>
      <c r="EE82" s="199">
        <v>987</v>
      </c>
      <c r="EF82" s="199">
        <v>2476</v>
      </c>
      <c r="EG82" s="199">
        <v>17024</v>
      </c>
      <c r="EH82" s="199">
        <v>1778</v>
      </c>
      <c r="EI82" s="199">
        <v>6100</v>
      </c>
      <c r="EJ82" s="199">
        <v>1393</v>
      </c>
      <c r="EK82" s="199">
        <v>164</v>
      </c>
      <c r="EL82" s="199">
        <v>138</v>
      </c>
      <c r="EM82" s="199">
        <v>141</v>
      </c>
      <c r="EN82" s="199">
        <v>117</v>
      </c>
      <c r="EO82" s="199">
        <v>151</v>
      </c>
      <c r="EP82" s="199">
        <v>463</v>
      </c>
      <c r="EQ82" s="199">
        <v>6400</v>
      </c>
      <c r="ER82" s="199">
        <v>7493</v>
      </c>
      <c r="ES82" s="199">
        <v>249</v>
      </c>
      <c r="ET82" s="199">
        <v>1884</v>
      </c>
      <c r="EU82" s="199">
        <v>3013</v>
      </c>
      <c r="EV82" s="199">
        <v>2347</v>
      </c>
      <c r="EW82" s="199">
        <v>7244</v>
      </c>
      <c r="EX82" s="199">
        <v>7493</v>
      </c>
      <c r="EZ82" s="199"/>
    </row>
    <row r="83" spans="1:160" x14ac:dyDescent="0.25">
      <c r="A83" t="s">
        <v>319</v>
      </c>
      <c r="B83" t="s">
        <v>126</v>
      </c>
      <c r="C83" t="s">
        <v>236</v>
      </c>
      <c r="D83" t="s">
        <v>319</v>
      </c>
      <c r="E83" t="s">
        <v>333</v>
      </c>
      <c r="F83" t="s">
        <v>236</v>
      </c>
      <c r="G83" t="s">
        <v>236</v>
      </c>
      <c r="H83" s="199">
        <v>265915</v>
      </c>
      <c r="I83" s="199">
        <v>9182</v>
      </c>
      <c r="J83" s="199">
        <v>18703</v>
      </c>
      <c r="K83" s="199">
        <v>1155</v>
      </c>
      <c r="L83" s="199">
        <v>12377</v>
      </c>
      <c r="M83" s="199">
        <v>667</v>
      </c>
      <c r="N83" s="199">
        <v>80394</v>
      </c>
      <c r="O83" s="199">
        <v>4673</v>
      </c>
      <c r="P83" s="199">
        <v>165893</v>
      </c>
      <c r="Q83" s="199">
        <v>3333</v>
      </c>
      <c r="R83" s="199">
        <v>217481</v>
      </c>
      <c r="S83" s="199">
        <v>5639</v>
      </c>
      <c r="T83" s="199">
        <v>12023</v>
      </c>
      <c r="U83" s="199">
        <v>623</v>
      </c>
      <c r="V83" s="199">
        <v>549</v>
      </c>
      <c r="W83" s="199">
        <v>35</v>
      </c>
      <c r="X83" s="199">
        <v>18570</v>
      </c>
      <c r="Y83" s="199">
        <v>1201</v>
      </c>
      <c r="Z83" s="199">
        <v>3876</v>
      </c>
      <c r="AA83" s="199">
        <v>712</v>
      </c>
      <c r="AB83" s="199">
        <v>13305</v>
      </c>
      <c r="AC83" s="199">
        <v>958</v>
      </c>
      <c r="AD83" s="199">
        <v>12327</v>
      </c>
      <c r="AE83" s="199">
        <v>1483</v>
      </c>
      <c r="AF83" s="199">
        <v>213085</v>
      </c>
      <c r="AG83" s="199">
        <v>5368</v>
      </c>
      <c r="AH83" s="199">
        <v>245304</v>
      </c>
      <c r="AI83" s="199">
        <v>7037</v>
      </c>
      <c r="AJ83" s="199">
        <v>20611</v>
      </c>
      <c r="AK83" s="199">
        <v>2145</v>
      </c>
      <c r="AL83" s="199">
        <v>14039</v>
      </c>
      <c r="AM83" s="199">
        <v>795</v>
      </c>
      <c r="AN83" s="199">
        <v>6572</v>
      </c>
      <c r="AO83" s="199">
        <v>1350</v>
      </c>
      <c r="AP83" s="199">
        <v>131670</v>
      </c>
      <c r="AQ83" s="199">
        <v>5266</v>
      </c>
      <c r="AR83" s="199">
        <v>134245</v>
      </c>
      <c r="AS83" s="199">
        <v>3916</v>
      </c>
      <c r="AT83" s="199">
        <v>25069</v>
      </c>
      <c r="AU83" s="199">
        <v>960</v>
      </c>
      <c r="AV83" s="199">
        <v>240846</v>
      </c>
      <c r="AW83" s="199">
        <v>8222</v>
      </c>
      <c r="AX83" s="199">
        <v>6395</v>
      </c>
      <c r="AY83" s="199">
        <v>745</v>
      </c>
      <c r="AZ83" s="199">
        <v>32771</v>
      </c>
      <c r="BA83" s="199">
        <v>2196</v>
      </c>
      <c r="BB83" s="199">
        <v>51674</v>
      </c>
      <c r="BC83" s="199">
        <v>1934</v>
      </c>
      <c r="BD83" s="199">
        <v>85760</v>
      </c>
      <c r="BE83" s="199">
        <v>1384</v>
      </c>
      <c r="BF83" s="199">
        <v>21749</v>
      </c>
      <c r="BG83" s="199">
        <v>1543</v>
      </c>
      <c r="BH83" s="199">
        <v>134519</v>
      </c>
      <c r="BI83" s="199">
        <v>6186</v>
      </c>
      <c r="BJ83" s="199">
        <v>130665</v>
      </c>
      <c r="BK83" s="199">
        <v>5745</v>
      </c>
      <c r="BL83" s="199">
        <v>3854</v>
      </c>
      <c r="BM83" s="199">
        <v>441</v>
      </c>
      <c r="BN83" s="199">
        <v>96743</v>
      </c>
      <c r="BO83" s="199">
        <v>3729</v>
      </c>
      <c r="BP83" s="199">
        <v>41179</v>
      </c>
      <c r="BQ83" s="199">
        <v>2784</v>
      </c>
      <c r="BR83" s="199">
        <v>18346</v>
      </c>
      <c r="BS83" s="199">
        <v>1216</v>
      </c>
      <c r="BT83" s="199">
        <v>68044</v>
      </c>
      <c r="BU83" s="199">
        <v>1380</v>
      </c>
      <c r="BV83" s="199">
        <v>156268</v>
      </c>
      <c r="BW83" s="199">
        <v>7729</v>
      </c>
      <c r="BX83" s="199">
        <v>41603</v>
      </c>
      <c r="BY83" s="199">
        <v>73</v>
      </c>
      <c r="BZ83" s="199">
        <v>18849</v>
      </c>
      <c r="CA83" s="199">
        <v>236</v>
      </c>
      <c r="CB83" s="199">
        <v>49195</v>
      </c>
      <c r="CC83" s="199">
        <v>1144</v>
      </c>
      <c r="CD83" s="199">
        <v>21271</v>
      </c>
      <c r="CE83" s="199">
        <v>1543</v>
      </c>
      <c r="CF83" s="199">
        <v>26805</v>
      </c>
      <c r="CG83" s="199">
        <v>2204</v>
      </c>
      <c r="CH83" s="199">
        <v>36062</v>
      </c>
      <c r="CI83" s="199">
        <v>1164</v>
      </c>
      <c r="CJ83" s="199">
        <v>35237</v>
      </c>
      <c r="CK83" s="199">
        <v>1412</v>
      </c>
      <c r="CL83" s="199">
        <v>36893</v>
      </c>
      <c r="CM83" s="199">
        <v>1406</v>
      </c>
      <c r="CN83" s="199">
        <v>41603</v>
      </c>
      <c r="CO83" s="199">
        <v>73</v>
      </c>
      <c r="CP83" s="199">
        <v>9182</v>
      </c>
      <c r="CQ83" s="199">
        <v>256733</v>
      </c>
      <c r="CR83" s="199">
        <v>223589</v>
      </c>
      <c r="CS83" s="199">
        <v>68546</v>
      </c>
      <c r="CT83" s="199">
        <v>225217</v>
      </c>
      <c r="CU83" s="199">
        <v>28181</v>
      </c>
      <c r="CV83" s="199">
        <v>9064</v>
      </c>
      <c r="CW83" s="199">
        <v>7747</v>
      </c>
      <c r="CX83" s="199">
        <v>2780</v>
      </c>
      <c r="CY83" s="199">
        <v>5496</v>
      </c>
      <c r="CZ83" s="199">
        <v>1258</v>
      </c>
      <c r="DA83" s="199">
        <v>10778</v>
      </c>
      <c r="DB83" s="199">
        <v>3637</v>
      </c>
      <c r="DC83" s="199">
        <v>4160</v>
      </c>
      <c r="DD83" s="199">
        <v>1389</v>
      </c>
      <c r="DE83" s="199">
        <v>1176</v>
      </c>
      <c r="DF83" s="199">
        <v>8404</v>
      </c>
      <c r="DG83" s="199">
        <v>19635</v>
      </c>
      <c r="DH83" s="199">
        <v>4111</v>
      </c>
      <c r="DI83" s="199">
        <v>13281</v>
      </c>
      <c r="DJ83" s="199">
        <v>7158</v>
      </c>
      <c r="DK83" s="199">
        <v>2401</v>
      </c>
      <c r="DL83" s="199">
        <v>12270</v>
      </c>
      <c r="DM83" s="199">
        <v>15982</v>
      </c>
      <c r="DN83" s="199">
        <v>34755</v>
      </c>
      <c r="DO83" s="199">
        <v>9576</v>
      </c>
      <c r="DP83" s="199">
        <v>5808</v>
      </c>
      <c r="DQ83" s="199">
        <v>7202</v>
      </c>
      <c r="DR83" s="199">
        <v>2887</v>
      </c>
      <c r="DS83" s="199">
        <v>2043</v>
      </c>
      <c r="DT83" s="199">
        <v>4090</v>
      </c>
      <c r="DU83" s="199">
        <v>101177</v>
      </c>
      <c r="DV83" s="199">
        <v>59297</v>
      </c>
      <c r="DW83" s="199">
        <v>25413</v>
      </c>
      <c r="DX83" s="199">
        <v>7024</v>
      </c>
      <c r="DY83" s="199">
        <v>1975</v>
      </c>
      <c r="DZ83" s="199">
        <v>13718</v>
      </c>
      <c r="EA83" s="199">
        <v>1592</v>
      </c>
      <c r="EB83" s="199">
        <v>9521</v>
      </c>
      <c r="EC83" s="199">
        <v>21138</v>
      </c>
      <c r="ED83" s="199">
        <v>3184</v>
      </c>
      <c r="EE83" s="199">
        <v>13162</v>
      </c>
      <c r="EF83" s="199">
        <v>34164</v>
      </c>
      <c r="EG83" s="199">
        <v>233994</v>
      </c>
      <c r="EH83" s="199">
        <v>32029</v>
      </c>
      <c r="EI83" s="199">
        <v>82419</v>
      </c>
      <c r="EJ83" s="199">
        <v>18758</v>
      </c>
      <c r="EK83" s="199">
        <v>1749</v>
      </c>
      <c r="EL83" s="199">
        <v>2139</v>
      </c>
      <c r="EM83" s="199">
        <v>2924</v>
      </c>
      <c r="EN83" s="199">
        <v>2303</v>
      </c>
      <c r="EO83" s="199">
        <v>1426</v>
      </c>
      <c r="EP83" s="199">
        <v>7269</v>
      </c>
      <c r="EQ83" s="199">
        <v>94725</v>
      </c>
      <c r="ER83" s="199">
        <v>101177</v>
      </c>
      <c r="ES83" s="199">
        <v>4181</v>
      </c>
      <c r="ET83" s="199">
        <v>24691</v>
      </c>
      <c r="EU83" s="199">
        <v>46344</v>
      </c>
      <c r="EV83" s="199">
        <v>25961</v>
      </c>
      <c r="EW83" s="199">
        <v>96996</v>
      </c>
      <c r="EX83" s="199">
        <v>101177</v>
      </c>
      <c r="EZ83" s="199"/>
    </row>
    <row r="84" spans="1:160" x14ac:dyDescent="0.25">
      <c r="A84" t="s">
        <v>320</v>
      </c>
      <c r="B84" t="s">
        <v>126</v>
      </c>
      <c r="C84" t="s">
        <v>236</v>
      </c>
      <c r="D84" t="s">
        <v>320</v>
      </c>
      <c r="E84" t="s">
        <v>331</v>
      </c>
      <c r="F84" t="s">
        <v>236</v>
      </c>
      <c r="G84" t="s">
        <v>236</v>
      </c>
      <c r="H84" s="199">
        <v>11066</v>
      </c>
      <c r="I84" s="199">
        <v>1260</v>
      </c>
      <c r="J84" s="199">
        <v>1883</v>
      </c>
      <c r="K84" s="199">
        <v>521</v>
      </c>
      <c r="L84" s="199">
        <v>1467</v>
      </c>
      <c r="M84" s="199">
        <v>453</v>
      </c>
      <c r="N84" s="199">
        <v>5539</v>
      </c>
      <c r="O84" s="199">
        <v>411</v>
      </c>
      <c r="P84" s="199">
        <v>3637</v>
      </c>
      <c r="Q84" s="199">
        <v>328</v>
      </c>
      <c r="R84" s="199">
        <v>8940</v>
      </c>
      <c r="S84" s="199">
        <v>579</v>
      </c>
      <c r="T84" s="199">
        <v>41</v>
      </c>
      <c r="U84" s="199">
        <v>41</v>
      </c>
      <c r="V84" s="199">
        <v>3</v>
      </c>
      <c r="W84" s="199">
        <v>0</v>
      </c>
      <c r="X84" s="199">
        <v>157</v>
      </c>
      <c r="Y84" s="199">
        <v>61</v>
      </c>
      <c r="Z84" s="199">
        <v>931</v>
      </c>
      <c r="AA84" s="199">
        <v>241</v>
      </c>
      <c r="AB84" s="199">
        <v>994</v>
      </c>
      <c r="AC84" s="199">
        <v>338</v>
      </c>
      <c r="AD84" s="199">
        <v>3044</v>
      </c>
      <c r="AE84" s="199">
        <v>684</v>
      </c>
      <c r="AF84" s="199">
        <v>7678</v>
      </c>
      <c r="AG84" s="199">
        <v>451</v>
      </c>
      <c r="AH84" s="199">
        <v>9612</v>
      </c>
      <c r="AI84" s="199">
        <v>786</v>
      </c>
      <c r="AJ84" s="199">
        <v>1454</v>
      </c>
      <c r="AK84" s="199">
        <v>474</v>
      </c>
      <c r="AL84" s="199">
        <v>470</v>
      </c>
      <c r="AM84" s="199">
        <v>24</v>
      </c>
      <c r="AN84" s="199">
        <v>984</v>
      </c>
      <c r="AO84" s="199">
        <v>450</v>
      </c>
      <c r="AP84" s="199">
        <v>5639</v>
      </c>
      <c r="AQ84" s="199">
        <v>623</v>
      </c>
      <c r="AR84" s="199">
        <v>5427</v>
      </c>
      <c r="AS84" s="199">
        <v>637</v>
      </c>
      <c r="AT84" s="199">
        <v>1340</v>
      </c>
      <c r="AU84" s="199">
        <v>25</v>
      </c>
      <c r="AV84" s="199">
        <v>9726</v>
      </c>
      <c r="AW84" s="199">
        <v>1235</v>
      </c>
      <c r="AX84" s="199">
        <v>889</v>
      </c>
      <c r="AY84" s="199">
        <v>233</v>
      </c>
      <c r="AZ84" s="199">
        <v>2484</v>
      </c>
      <c r="BA84" s="199">
        <v>167</v>
      </c>
      <c r="BB84" s="199">
        <v>2539</v>
      </c>
      <c r="BC84" s="199">
        <v>168</v>
      </c>
      <c r="BD84" s="199">
        <v>1371</v>
      </c>
      <c r="BE84" s="199">
        <v>137</v>
      </c>
      <c r="BF84" s="199">
        <v>1151</v>
      </c>
      <c r="BG84" s="199">
        <v>311</v>
      </c>
      <c r="BH84" s="199">
        <v>4905</v>
      </c>
      <c r="BI84" s="199">
        <v>630</v>
      </c>
      <c r="BJ84" s="199">
        <v>4588</v>
      </c>
      <c r="BK84" s="199">
        <v>578</v>
      </c>
      <c r="BL84" s="199">
        <v>317</v>
      </c>
      <c r="BM84" s="199">
        <v>52</v>
      </c>
      <c r="BN84" s="199">
        <v>3498</v>
      </c>
      <c r="BO84" s="199">
        <v>328</v>
      </c>
      <c r="BP84" s="199">
        <v>1717</v>
      </c>
      <c r="BQ84" s="199">
        <v>404</v>
      </c>
      <c r="BR84" s="199">
        <v>841</v>
      </c>
      <c r="BS84" s="199">
        <v>209</v>
      </c>
      <c r="BT84" s="199">
        <v>2836</v>
      </c>
      <c r="BU84" s="199">
        <v>317</v>
      </c>
      <c r="BV84" s="199">
        <v>6056</v>
      </c>
      <c r="BW84" s="199">
        <v>941</v>
      </c>
      <c r="BX84" s="199">
        <v>2174</v>
      </c>
      <c r="BY84" s="199">
        <v>2</v>
      </c>
      <c r="BZ84" s="199">
        <v>1040</v>
      </c>
      <c r="CA84" s="199">
        <v>132</v>
      </c>
      <c r="CB84" s="199">
        <v>1796</v>
      </c>
      <c r="CC84" s="199">
        <v>185</v>
      </c>
      <c r="CD84" s="199">
        <v>947</v>
      </c>
      <c r="CE84" s="199">
        <v>238</v>
      </c>
      <c r="CF84" s="199">
        <v>1130</v>
      </c>
      <c r="CG84" s="199">
        <v>359</v>
      </c>
      <c r="CH84" s="199">
        <v>1166</v>
      </c>
      <c r="CI84" s="199">
        <v>121</v>
      </c>
      <c r="CJ84" s="199">
        <v>1253</v>
      </c>
      <c r="CK84" s="199">
        <v>146</v>
      </c>
      <c r="CL84" s="199">
        <v>1560</v>
      </c>
      <c r="CM84" s="199">
        <v>77</v>
      </c>
      <c r="CN84" s="199">
        <v>2174</v>
      </c>
      <c r="CO84" s="199">
        <v>2</v>
      </c>
      <c r="CP84" s="199">
        <v>1260</v>
      </c>
      <c r="CQ84" s="199">
        <v>9806</v>
      </c>
      <c r="CR84" s="199">
        <v>7402</v>
      </c>
      <c r="CS84" s="199">
        <v>4420</v>
      </c>
      <c r="CT84" s="199">
        <v>8017</v>
      </c>
      <c r="CU84" s="199">
        <v>2378</v>
      </c>
      <c r="CV84" s="199">
        <v>1299</v>
      </c>
      <c r="CW84" s="199">
        <v>2190</v>
      </c>
      <c r="CX84" s="199">
        <v>1222</v>
      </c>
      <c r="CY84" s="199">
        <v>39</v>
      </c>
      <c r="CZ84" s="199">
        <v>3</v>
      </c>
      <c r="DA84" s="199">
        <v>127</v>
      </c>
      <c r="DB84" s="199">
        <v>74</v>
      </c>
      <c r="DC84" s="199">
        <v>22</v>
      </c>
      <c r="DD84" s="199">
        <v>0</v>
      </c>
      <c r="DE84" s="199">
        <v>476</v>
      </c>
      <c r="DF84" s="199">
        <v>519</v>
      </c>
      <c r="DG84" s="199">
        <v>865</v>
      </c>
      <c r="DH84" s="199">
        <v>77</v>
      </c>
      <c r="DI84" s="199">
        <v>632</v>
      </c>
      <c r="DJ84" s="199">
        <v>382</v>
      </c>
      <c r="DK84" s="199">
        <v>45</v>
      </c>
      <c r="DL84" s="199">
        <v>222</v>
      </c>
      <c r="DM84" s="199">
        <v>218</v>
      </c>
      <c r="DN84" s="199">
        <v>1253</v>
      </c>
      <c r="DO84" s="199">
        <v>198</v>
      </c>
      <c r="DP84" s="199">
        <v>163</v>
      </c>
      <c r="DQ84" s="199">
        <v>229</v>
      </c>
      <c r="DR84" s="199">
        <v>255</v>
      </c>
      <c r="DS84" s="199">
        <v>120</v>
      </c>
      <c r="DT84" s="199">
        <v>377</v>
      </c>
      <c r="DU84" s="199">
        <v>4301</v>
      </c>
      <c r="DV84" s="199">
        <v>2240</v>
      </c>
      <c r="DW84" s="199">
        <v>793</v>
      </c>
      <c r="DX84" s="199">
        <v>265</v>
      </c>
      <c r="DY84" s="199">
        <v>110</v>
      </c>
      <c r="DZ84" s="199">
        <v>693</v>
      </c>
      <c r="EA84" s="199">
        <v>39</v>
      </c>
      <c r="EB84" s="199">
        <v>555</v>
      </c>
      <c r="EC84" s="199">
        <v>1103</v>
      </c>
      <c r="ED84" s="199">
        <v>147</v>
      </c>
      <c r="EE84" s="199">
        <v>756</v>
      </c>
      <c r="EF84" s="199">
        <v>1169</v>
      </c>
      <c r="EG84" s="199">
        <v>10465</v>
      </c>
      <c r="EH84" s="199">
        <v>592</v>
      </c>
      <c r="EI84" s="199">
        <v>3439</v>
      </c>
      <c r="EJ84" s="199">
        <v>862</v>
      </c>
      <c r="EK84" s="199">
        <v>138</v>
      </c>
      <c r="EL84" s="199">
        <v>129</v>
      </c>
      <c r="EM84" s="199">
        <v>164</v>
      </c>
      <c r="EN84" s="199">
        <v>74</v>
      </c>
      <c r="EO84" s="199">
        <v>82</v>
      </c>
      <c r="EP84" s="199">
        <v>189</v>
      </c>
      <c r="EQ84" s="199">
        <v>3467</v>
      </c>
      <c r="ER84" s="199">
        <v>4301</v>
      </c>
      <c r="ES84" s="199">
        <v>280</v>
      </c>
      <c r="ET84" s="199">
        <v>1039</v>
      </c>
      <c r="EU84" s="199">
        <v>1494</v>
      </c>
      <c r="EV84" s="199">
        <v>1488</v>
      </c>
      <c r="EW84" s="199">
        <v>4021</v>
      </c>
      <c r="EX84" s="199">
        <v>4301</v>
      </c>
      <c r="EZ84" s="199"/>
    </row>
    <row r="85" spans="1:160" x14ac:dyDescent="0.25">
      <c r="A85" t="s">
        <v>321</v>
      </c>
      <c r="B85" t="s">
        <v>126</v>
      </c>
      <c r="C85" t="s">
        <v>236</v>
      </c>
      <c r="D85" t="s">
        <v>321</v>
      </c>
      <c r="E85" t="s">
        <v>335</v>
      </c>
      <c r="F85" t="s">
        <v>236</v>
      </c>
      <c r="G85" t="s">
        <v>236</v>
      </c>
      <c r="H85" s="199">
        <v>6340</v>
      </c>
      <c r="I85" s="199">
        <v>165</v>
      </c>
      <c r="J85" s="199">
        <v>1150</v>
      </c>
      <c r="K85" s="199">
        <v>62</v>
      </c>
      <c r="L85" s="199">
        <v>856</v>
      </c>
      <c r="M85" s="199">
        <v>16</v>
      </c>
      <c r="N85" s="199">
        <v>2736</v>
      </c>
      <c r="O85" s="199">
        <v>62</v>
      </c>
      <c r="P85" s="199">
        <v>2435</v>
      </c>
      <c r="Q85" s="199">
        <v>41</v>
      </c>
      <c r="R85" s="199">
        <v>5924</v>
      </c>
      <c r="S85" s="199">
        <v>151</v>
      </c>
      <c r="T85" s="199">
        <v>22</v>
      </c>
      <c r="U85" s="199">
        <v>0</v>
      </c>
      <c r="V85" s="199">
        <v>31</v>
      </c>
      <c r="W85" s="199">
        <v>0</v>
      </c>
      <c r="X85" s="199">
        <v>4</v>
      </c>
      <c r="Y85" s="199">
        <v>0</v>
      </c>
      <c r="Z85" s="199">
        <v>132</v>
      </c>
      <c r="AA85" s="199">
        <v>0</v>
      </c>
      <c r="AB85" s="199">
        <v>227</v>
      </c>
      <c r="AC85" s="199">
        <v>14</v>
      </c>
      <c r="AD85" s="199">
        <v>229</v>
      </c>
      <c r="AE85" s="199">
        <v>0</v>
      </c>
      <c r="AF85" s="199">
        <v>5839</v>
      </c>
      <c r="AG85" s="199">
        <v>151</v>
      </c>
      <c r="AH85" s="199">
        <v>6293</v>
      </c>
      <c r="AI85" s="199">
        <v>164</v>
      </c>
      <c r="AJ85" s="199">
        <v>47</v>
      </c>
      <c r="AK85" s="199">
        <v>1</v>
      </c>
      <c r="AL85" s="199">
        <v>29</v>
      </c>
      <c r="AM85" s="199">
        <v>0</v>
      </c>
      <c r="AN85" s="199">
        <v>18</v>
      </c>
      <c r="AO85" s="199">
        <v>1</v>
      </c>
      <c r="AP85" s="199">
        <v>3387</v>
      </c>
      <c r="AQ85" s="199">
        <v>114</v>
      </c>
      <c r="AR85" s="199">
        <v>2953</v>
      </c>
      <c r="AS85" s="199">
        <v>51</v>
      </c>
      <c r="AT85" s="199">
        <v>902</v>
      </c>
      <c r="AU85" s="199">
        <v>14</v>
      </c>
      <c r="AV85" s="199">
        <v>5438</v>
      </c>
      <c r="AW85" s="199">
        <v>151</v>
      </c>
      <c r="AX85" s="199">
        <v>261</v>
      </c>
      <c r="AY85" s="199">
        <v>0</v>
      </c>
      <c r="AZ85" s="199">
        <v>1353</v>
      </c>
      <c r="BA85" s="199">
        <v>50</v>
      </c>
      <c r="BB85" s="199">
        <v>1674</v>
      </c>
      <c r="BC85" s="199">
        <v>63</v>
      </c>
      <c r="BD85" s="199">
        <v>1060</v>
      </c>
      <c r="BE85" s="199">
        <v>4</v>
      </c>
      <c r="BF85" s="199">
        <v>659</v>
      </c>
      <c r="BG85" s="199">
        <v>42</v>
      </c>
      <c r="BH85" s="199">
        <v>3043</v>
      </c>
      <c r="BI85" s="199">
        <v>82</v>
      </c>
      <c r="BJ85" s="199">
        <v>2879</v>
      </c>
      <c r="BK85" s="199">
        <v>77</v>
      </c>
      <c r="BL85" s="199">
        <v>164</v>
      </c>
      <c r="BM85" s="199">
        <v>5</v>
      </c>
      <c r="BN85" s="199">
        <v>2176</v>
      </c>
      <c r="BO85" s="199">
        <v>35</v>
      </c>
      <c r="BP85" s="199">
        <v>917</v>
      </c>
      <c r="BQ85" s="199">
        <v>57</v>
      </c>
      <c r="BR85" s="199">
        <v>609</v>
      </c>
      <c r="BS85" s="199">
        <v>32</v>
      </c>
      <c r="BT85" s="199">
        <v>1505</v>
      </c>
      <c r="BU85" s="199">
        <v>39</v>
      </c>
      <c r="BV85" s="199">
        <v>3702</v>
      </c>
      <c r="BW85" s="199">
        <v>124</v>
      </c>
      <c r="BX85" s="199">
        <v>1133</v>
      </c>
      <c r="BY85" s="199">
        <v>2</v>
      </c>
      <c r="BZ85" s="199">
        <v>468</v>
      </c>
      <c r="CA85" s="199">
        <v>21</v>
      </c>
      <c r="CB85" s="199">
        <v>1037</v>
      </c>
      <c r="CC85" s="199">
        <v>18</v>
      </c>
      <c r="CD85" s="199">
        <v>487</v>
      </c>
      <c r="CE85" s="199">
        <v>9</v>
      </c>
      <c r="CF85" s="199">
        <v>597</v>
      </c>
      <c r="CG85" s="199">
        <v>33</v>
      </c>
      <c r="CH85" s="199">
        <v>811</v>
      </c>
      <c r="CI85" s="199">
        <v>28</v>
      </c>
      <c r="CJ85" s="199">
        <v>750</v>
      </c>
      <c r="CK85" s="199">
        <v>23</v>
      </c>
      <c r="CL85" s="199">
        <v>1057</v>
      </c>
      <c r="CM85" s="199">
        <v>31</v>
      </c>
      <c r="CN85" s="199">
        <v>1133</v>
      </c>
      <c r="CO85" s="199">
        <v>2</v>
      </c>
      <c r="CP85" s="199">
        <v>165</v>
      </c>
      <c r="CQ85" s="199">
        <v>6175</v>
      </c>
      <c r="CR85" s="199">
        <v>4614</v>
      </c>
      <c r="CS85" s="199">
        <v>2414</v>
      </c>
      <c r="CT85" s="199">
        <v>5944</v>
      </c>
      <c r="CU85" s="199">
        <v>138</v>
      </c>
      <c r="CV85" s="199">
        <v>35</v>
      </c>
      <c r="CW85" s="199">
        <v>97</v>
      </c>
      <c r="CX85" s="199">
        <v>20</v>
      </c>
      <c r="CY85" s="199">
        <v>36</v>
      </c>
      <c r="CZ85" s="199">
        <v>15</v>
      </c>
      <c r="DA85" s="199">
        <v>2</v>
      </c>
      <c r="DB85" s="199">
        <v>0</v>
      </c>
      <c r="DC85" s="199">
        <v>3</v>
      </c>
      <c r="DD85" s="199">
        <v>0</v>
      </c>
      <c r="DE85" s="199">
        <v>382</v>
      </c>
      <c r="DF85" s="199">
        <v>251</v>
      </c>
      <c r="DG85" s="199">
        <v>352</v>
      </c>
      <c r="DH85" s="199">
        <v>118</v>
      </c>
      <c r="DI85" s="199">
        <v>275</v>
      </c>
      <c r="DJ85" s="199">
        <v>152</v>
      </c>
      <c r="DK85" s="199">
        <v>16</v>
      </c>
      <c r="DL85" s="199">
        <v>203</v>
      </c>
      <c r="DM85" s="199">
        <v>275</v>
      </c>
      <c r="DN85" s="199">
        <v>742</v>
      </c>
      <c r="DO85" s="199">
        <v>110</v>
      </c>
      <c r="DP85" s="199">
        <v>189</v>
      </c>
      <c r="DQ85" s="199">
        <v>133</v>
      </c>
      <c r="DR85" s="199">
        <v>116</v>
      </c>
      <c r="DS85" s="199">
        <v>138</v>
      </c>
      <c r="DT85" s="199">
        <v>209</v>
      </c>
      <c r="DU85" s="199">
        <v>2667</v>
      </c>
      <c r="DV85" s="199">
        <v>1275</v>
      </c>
      <c r="DW85" s="199">
        <v>542</v>
      </c>
      <c r="DX85" s="199">
        <v>233</v>
      </c>
      <c r="DY85" s="199">
        <v>86</v>
      </c>
      <c r="DZ85" s="199">
        <v>664</v>
      </c>
      <c r="EA85" s="199">
        <v>23</v>
      </c>
      <c r="EB85" s="199">
        <v>554</v>
      </c>
      <c r="EC85" s="199">
        <v>495</v>
      </c>
      <c r="ED85" s="199">
        <v>85</v>
      </c>
      <c r="EE85" s="199">
        <v>292</v>
      </c>
      <c r="EF85" s="199">
        <v>759</v>
      </c>
      <c r="EG85" s="199">
        <v>5784</v>
      </c>
      <c r="EH85" s="199">
        <v>592</v>
      </c>
      <c r="EI85" s="199">
        <v>2143</v>
      </c>
      <c r="EJ85" s="199">
        <v>524</v>
      </c>
      <c r="EK85" s="199">
        <v>121</v>
      </c>
      <c r="EL85" s="199">
        <v>88</v>
      </c>
      <c r="EM85" s="199">
        <v>31</v>
      </c>
      <c r="EN85" s="199">
        <v>24</v>
      </c>
      <c r="EO85" s="199">
        <v>76</v>
      </c>
      <c r="EP85" s="199">
        <v>115</v>
      </c>
      <c r="EQ85" s="199">
        <v>2163</v>
      </c>
      <c r="ER85" s="199">
        <v>2667</v>
      </c>
      <c r="ES85" s="199">
        <v>140</v>
      </c>
      <c r="ET85" s="199">
        <v>663</v>
      </c>
      <c r="EU85" s="199">
        <v>1070</v>
      </c>
      <c r="EV85" s="199">
        <v>794</v>
      </c>
      <c r="EW85" s="199">
        <v>2527</v>
      </c>
      <c r="EX85" s="199">
        <v>2667</v>
      </c>
      <c r="EZ85" s="199"/>
    </row>
    <row r="86" spans="1:160" x14ac:dyDescent="0.25">
      <c r="A86" t="s">
        <v>322</v>
      </c>
      <c r="B86" t="s">
        <v>126</v>
      </c>
      <c r="C86" t="s">
        <v>236</v>
      </c>
      <c r="D86" t="s">
        <v>322</v>
      </c>
      <c r="E86" t="s">
        <v>336</v>
      </c>
      <c r="F86" t="s">
        <v>236</v>
      </c>
      <c r="G86" t="s">
        <v>236</v>
      </c>
      <c r="H86" s="199">
        <v>49328</v>
      </c>
      <c r="I86" s="199">
        <v>2557</v>
      </c>
      <c r="J86" s="199">
        <v>9151</v>
      </c>
      <c r="K86" s="199">
        <v>809</v>
      </c>
      <c r="L86" s="199">
        <v>6518</v>
      </c>
      <c r="M86" s="199">
        <v>637</v>
      </c>
      <c r="N86" s="199">
        <v>20094</v>
      </c>
      <c r="O86" s="199">
        <v>1454</v>
      </c>
      <c r="P86" s="199">
        <v>17204</v>
      </c>
      <c r="Q86" s="199">
        <v>258</v>
      </c>
      <c r="R86" s="199">
        <v>45187</v>
      </c>
      <c r="S86" s="199">
        <v>2136</v>
      </c>
      <c r="T86" s="199">
        <v>665</v>
      </c>
      <c r="U86" s="199">
        <v>64</v>
      </c>
      <c r="V86" s="199">
        <v>224</v>
      </c>
      <c r="W86" s="199">
        <v>30</v>
      </c>
      <c r="X86" s="199">
        <v>1180</v>
      </c>
      <c r="Y86" s="199">
        <v>196</v>
      </c>
      <c r="Z86" s="199">
        <v>439</v>
      </c>
      <c r="AA86" s="199">
        <v>1</v>
      </c>
      <c r="AB86" s="199">
        <v>1629</v>
      </c>
      <c r="AC86" s="199">
        <v>130</v>
      </c>
      <c r="AD86" s="199">
        <v>1587</v>
      </c>
      <c r="AE86" s="199">
        <v>135</v>
      </c>
      <c r="AF86" s="199">
        <v>44489</v>
      </c>
      <c r="AG86" s="199">
        <v>2105</v>
      </c>
      <c r="AH86" s="199">
        <v>47814</v>
      </c>
      <c r="AI86" s="199">
        <v>2368</v>
      </c>
      <c r="AJ86" s="199">
        <v>1514</v>
      </c>
      <c r="AK86" s="199">
        <v>189</v>
      </c>
      <c r="AL86" s="199">
        <v>628</v>
      </c>
      <c r="AM86" s="199">
        <v>15</v>
      </c>
      <c r="AN86" s="199">
        <v>886</v>
      </c>
      <c r="AO86" s="199">
        <v>174</v>
      </c>
      <c r="AP86" s="199">
        <v>24614</v>
      </c>
      <c r="AQ86" s="199">
        <v>1546</v>
      </c>
      <c r="AR86" s="199">
        <v>24714</v>
      </c>
      <c r="AS86" s="199">
        <v>1011</v>
      </c>
      <c r="AT86" s="199">
        <v>5466</v>
      </c>
      <c r="AU86" s="199">
        <v>82</v>
      </c>
      <c r="AV86" s="199">
        <v>43862</v>
      </c>
      <c r="AW86" s="199">
        <v>2475</v>
      </c>
      <c r="AX86" s="199">
        <v>1990</v>
      </c>
      <c r="AY86" s="199">
        <v>350</v>
      </c>
      <c r="AZ86" s="199">
        <v>7803</v>
      </c>
      <c r="BA86" s="199">
        <v>410</v>
      </c>
      <c r="BB86" s="199">
        <v>10573</v>
      </c>
      <c r="BC86" s="199">
        <v>490</v>
      </c>
      <c r="BD86" s="199">
        <v>9686</v>
      </c>
      <c r="BE86" s="199">
        <v>114</v>
      </c>
      <c r="BF86" s="199">
        <v>5271</v>
      </c>
      <c r="BG86" s="199">
        <v>293</v>
      </c>
      <c r="BH86" s="199">
        <v>25340</v>
      </c>
      <c r="BI86" s="199">
        <v>1547</v>
      </c>
      <c r="BJ86" s="199">
        <v>24673</v>
      </c>
      <c r="BK86" s="199">
        <v>1482</v>
      </c>
      <c r="BL86" s="199">
        <v>667</v>
      </c>
      <c r="BM86" s="199">
        <v>65</v>
      </c>
      <c r="BN86" s="199">
        <v>16549</v>
      </c>
      <c r="BO86" s="199">
        <v>936</v>
      </c>
      <c r="BP86" s="199">
        <v>10632</v>
      </c>
      <c r="BQ86" s="199">
        <v>628</v>
      </c>
      <c r="BR86" s="199">
        <v>3430</v>
      </c>
      <c r="BS86" s="199">
        <v>276</v>
      </c>
      <c r="BT86" s="199">
        <v>10234</v>
      </c>
      <c r="BU86" s="199">
        <v>674</v>
      </c>
      <c r="BV86" s="199">
        <v>30611</v>
      </c>
      <c r="BW86" s="199">
        <v>1840</v>
      </c>
      <c r="BX86" s="199">
        <v>8483</v>
      </c>
      <c r="BY86" s="199">
        <v>43</v>
      </c>
      <c r="BZ86" s="199">
        <v>2920</v>
      </c>
      <c r="CA86" s="199">
        <v>200</v>
      </c>
      <c r="CB86" s="199">
        <v>7314</v>
      </c>
      <c r="CC86" s="199">
        <v>474</v>
      </c>
      <c r="CD86" s="199">
        <v>9042</v>
      </c>
      <c r="CE86" s="199">
        <v>519</v>
      </c>
      <c r="CF86" s="199">
        <v>5262</v>
      </c>
      <c r="CG86" s="199">
        <v>558</v>
      </c>
      <c r="CH86" s="199">
        <v>5040</v>
      </c>
      <c r="CI86" s="199">
        <v>291</v>
      </c>
      <c r="CJ86" s="199">
        <v>4971</v>
      </c>
      <c r="CK86" s="199">
        <v>207</v>
      </c>
      <c r="CL86" s="199">
        <v>6296</v>
      </c>
      <c r="CM86" s="199">
        <v>265</v>
      </c>
      <c r="CN86" s="199">
        <v>8483</v>
      </c>
      <c r="CO86" s="199">
        <v>43</v>
      </c>
      <c r="CP86" s="199">
        <v>2557</v>
      </c>
      <c r="CQ86" s="199">
        <v>46771</v>
      </c>
      <c r="CR86" s="199">
        <v>38226</v>
      </c>
      <c r="CS86" s="199">
        <v>15688</v>
      </c>
      <c r="CT86" s="199">
        <v>45009</v>
      </c>
      <c r="CU86" s="199">
        <v>2483</v>
      </c>
      <c r="CV86" s="199">
        <v>726</v>
      </c>
      <c r="CW86" s="199">
        <v>726</v>
      </c>
      <c r="CX86" s="199">
        <v>190</v>
      </c>
      <c r="CY86" s="199">
        <v>688</v>
      </c>
      <c r="CZ86" s="199">
        <v>171</v>
      </c>
      <c r="DA86" s="199">
        <v>830</v>
      </c>
      <c r="DB86" s="199">
        <v>312</v>
      </c>
      <c r="DC86" s="199">
        <v>239</v>
      </c>
      <c r="DD86" s="199">
        <v>53</v>
      </c>
      <c r="DE86" s="199">
        <v>988</v>
      </c>
      <c r="DF86" s="199">
        <v>1266</v>
      </c>
      <c r="DG86" s="199">
        <v>5735</v>
      </c>
      <c r="DH86" s="199">
        <v>912</v>
      </c>
      <c r="DI86" s="199">
        <v>3085</v>
      </c>
      <c r="DJ86" s="199">
        <v>985</v>
      </c>
      <c r="DK86" s="199">
        <v>418</v>
      </c>
      <c r="DL86" s="199">
        <v>953</v>
      </c>
      <c r="DM86" s="199">
        <v>1432</v>
      </c>
      <c r="DN86" s="199">
        <v>8254</v>
      </c>
      <c r="DO86" s="199">
        <v>1894</v>
      </c>
      <c r="DP86" s="199">
        <v>1200</v>
      </c>
      <c r="DQ86" s="199">
        <v>531</v>
      </c>
      <c r="DR86" s="199">
        <v>831</v>
      </c>
      <c r="DS86" s="199">
        <v>353</v>
      </c>
      <c r="DT86" s="199">
        <v>1199</v>
      </c>
      <c r="DU86" s="199">
        <v>20215</v>
      </c>
      <c r="DV86" s="199">
        <v>8695</v>
      </c>
      <c r="DW86" s="199">
        <v>2769</v>
      </c>
      <c r="DX86" s="199">
        <v>1820</v>
      </c>
      <c r="DY86" s="199">
        <v>409</v>
      </c>
      <c r="DZ86" s="199">
        <v>4512</v>
      </c>
      <c r="EA86" s="199">
        <v>244</v>
      </c>
      <c r="EB86" s="199">
        <v>3465</v>
      </c>
      <c r="EC86" s="199">
        <v>5188</v>
      </c>
      <c r="ED86" s="199">
        <v>490</v>
      </c>
      <c r="EE86" s="199">
        <v>3514</v>
      </c>
      <c r="EF86" s="199">
        <v>4202</v>
      </c>
      <c r="EG86" s="199">
        <v>41493</v>
      </c>
      <c r="EH86" s="199">
        <v>7877</v>
      </c>
      <c r="EI86" s="199">
        <v>13891</v>
      </c>
      <c r="EJ86" s="199">
        <v>6324</v>
      </c>
      <c r="EK86" s="199">
        <v>1073</v>
      </c>
      <c r="EL86" s="199">
        <v>747</v>
      </c>
      <c r="EM86" s="199">
        <v>799</v>
      </c>
      <c r="EN86" s="199">
        <v>643</v>
      </c>
      <c r="EO86" s="199">
        <v>446</v>
      </c>
      <c r="EP86" s="199">
        <v>2343</v>
      </c>
      <c r="EQ86" s="199">
        <v>18318</v>
      </c>
      <c r="ER86" s="199">
        <v>20215</v>
      </c>
      <c r="ES86" s="199">
        <v>1468</v>
      </c>
      <c r="ET86" s="199">
        <v>6348</v>
      </c>
      <c r="EU86" s="199">
        <v>7825</v>
      </c>
      <c r="EV86" s="199">
        <v>4574</v>
      </c>
      <c r="EW86" s="199">
        <v>18747</v>
      </c>
      <c r="EX86" s="199">
        <v>20215</v>
      </c>
      <c r="EZ86" s="199"/>
    </row>
    <row r="87" spans="1:160" x14ac:dyDescent="0.25">
      <c r="A87" t="s">
        <v>323</v>
      </c>
      <c r="B87" t="s">
        <v>126</v>
      </c>
      <c r="C87" t="s">
        <v>236</v>
      </c>
      <c r="D87" t="s">
        <v>323</v>
      </c>
      <c r="E87" t="s">
        <v>326</v>
      </c>
      <c r="F87" t="s">
        <v>236</v>
      </c>
      <c r="G87" t="s">
        <v>236</v>
      </c>
      <c r="H87" s="199">
        <v>141809</v>
      </c>
      <c r="I87" s="199">
        <v>6359</v>
      </c>
      <c r="J87" s="199">
        <v>10537</v>
      </c>
      <c r="K87" s="199">
        <v>1033</v>
      </c>
      <c r="L87" s="199">
        <v>6771</v>
      </c>
      <c r="M87" s="199">
        <v>899</v>
      </c>
      <c r="N87" s="199">
        <v>53439</v>
      </c>
      <c r="O87" s="199">
        <v>3657</v>
      </c>
      <c r="P87" s="199">
        <v>77256</v>
      </c>
      <c r="Q87" s="199">
        <v>1544</v>
      </c>
      <c r="R87" s="199">
        <v>129038</v>
      </c>
      <c r="S87" s="199">
        <v>5310</v>
      </c>
      <c r="T87" s="199">
        <v>2002</v>
      </c>
      <c r="U87" s="199">
        <v>51</v>
      </c>
      <c r="V87" s="199">
        <v>363</v>
      </c>
      <c r="W87" s="199">
        <v>0</v>
      </c>
      <c r="X87" s="199">
        <v>1916</v>
      </c>
      <c r="Y87" s="199">
        <v>226</v>
      </c>
      <c r="Z87" s="199">
        <v>2225</v>
      </c>
      <c r="AA87" s="199">
        <v>246</v>
      </c>
      <c r="AB87" s="199">
        <v>6258</v>
      </c>
      <c r="AC87" s="199">
        <v>526</v>
      </c>
      <c r="AD87" s="199">
        <v>4752</v>
      </c>
      <c r="AE87" s="199">
        <v>502</v>
      </c>
      <c r="AF87" s="199">
        <v>127473</v>
      </c>
      <c r="AG87" s="199">
        <v>5237</v>
      </c>
      <c r="AH87" s="199">
        <v>137209</v>
      </c>
      <c r="AI87" s="199">
        <v>5707</v>
      </c>
      <c r="AJ87" s="199">
        <v>4600</v>
      </c>
      <c r="AK87" s="199">
        <v>652</v>
      </c>
      <c r="AL87" s="199">
        <v>2926</v>
      </c>
      <c r="AM87" s="199">
        <v>145</v>
      </c>
      <c r="AN87" s="199">
        <v>1674</v>
      </c>
      <c r="AO87" s="199">
        <v>507</v>
      </c>
      <c r="AP87" s="199">
        <v>72537</v>
      </c>
      <c r="AQ87" s="199">
        <v>3319</v>
      </c>
      <c r="AR87" s="199">
        <v>69272</v>
      </c>
      <c r="AS87" s="199">
        <v>3040</v>
      </c>
      <c r="AT87" s="199">
        <v>12887</v>
      </c>
      <c r="AU87" s="199">
        <v>400</v>
      </c>
      <c r="AV87" s="199">
        <v>128922</v>
      </c>
      <c r="AW87" s="199">
        <v>5959</v>
      </c>
      <c r="AX87" s="199">
        <v>4601</v>
      </c>
      <c r="AY87" s="199">
        <v>945</v>
      </c>
      <c r="AZ87" s="199">
        <v>25363</v>
      </c>
      <c r="BA87" s="199">
        <v>1403</v>
      </c>
      <c r="BB87" s="199">
        <v>30706</v>
      </c>
      <c r="BC87" s="199">
        <v>1357</v>
      </c>
      <c r="BD87" s="199">
        <v>30274</v>
      </c>
      <c r="BE87" s="199">
        <v>387</v>
      </c>
      <c r="BF87" s="199">
        <v>10862</v>
      </c>
      <c r="BG87" s="199">
        <v>1193</v>
      </c>
      <c r="BH87" s="199">
        <v>71922</v>
      </c>
      <c r="BI87" s="199">
        <v>3430</v>
      </c>
      <c r="BJ87" s="199">
        <v>70451</v>
      </c>
      <c r="BK87" s="199">
        <v>3241</v>
      </c>
      <c r="BL87" s="199">
        <v>1471</v>
      </c>
      <c r="BM87" s="199">
        <v>189</v>
      </c>
      <c r="BN87" s="199">
        <v>53380</v>
      </c>
      <c r="BO87" s="199">
        <v>1753</v>
      </c>
      <c r="BP87" s="199">
        <v>20865</v>
      </c>
      <c r="BQ87" s="199">
        <v>2037</v>
      </c>
      <c r="BR87" s="199">
        <v>8539</v>
      </c>
      <c r="BS87" s="199">
        <v>833</v>
      </c>
      <c r="BT87" s="199">
        <v>40898</v>
      </c>
      <c r="BU87" s="199">
        <v>1699</v>
      </c>
      <c r="BV87" s="199">
        <v>82784</v>
      </c>
      <c r="BW87" s="199">
        <v>4623</v>
      </c>
      <c r="BX87" s="199">
        <v>18127</v>
      </c>
      <c r="BY87" s="199">
        <v>37</v>
      </c>
      <c r="BZ87" s="199">
        <v>11958</v>
      </c>
      <c r="CA87" s="199">
        <v>634</v>
      </c>
      <c r="CB87" s="199">
        <v>28940</v>
      </c>
      <c r="CC87" s="199">
        <v>1065</v>
      </c>
      <c r="CD87" s="199">
        <v>9967</v>
      </c>
      <c r="CE87" s="199">
        <v>568</v>
      </c>
      <c r="CF87" s="199">
        <v>15586</v>
      </c>
      <c r="CG87" s="199">
        <v>1039</v>
      </c>
      <c r="CH87" s="199">
        <v>20506</v>
      </c>
      <c r="CI87" s="199">
        <v>1032</v>
      </c>
      <c r="CJ87" s="199">
        <v>19023</v>
      </c>
      <c r="CK87" s="199">
        <v>769</v>
      </c>
      <c r="CL87" s="199">
        <v>17702</v>
      </c>
      <c r="CM87" s="199">
        <v>1215</v>
      </c>
      <c r="CN87" s="199">
        <v>18127</v>
      </c>
      <c r="CO87" s="199">
        <v>37</v>
      </c>
      <c r="CP87" s="199">
        <v>6359</v>
      </c>
      <c r="CQ87" s="199">
        <v>135450</v>
      </c>
      <c r="CR87" s="199">
        <v>117704</v>
      </c>
      <c r="CS87" s="199">
        <v>34872</v>
      </c>
      <c r="CT87" s="199">
        <v>126888</v>
      </c>
      <c r="CU87" s="199">
        <v>6160</v>
      </c>
      <c r="CV87" s="199">
        <v>1883</v>
      </c>
      <c r="CW87" s="199">
        <v>2811</v>
      </c>
      <c r="CX87" s="199">
        <v>857</v>
      </c>
      <c r="CY87" s="199">
        <v>1211</v>
      </c>
      <c r="CZ87" s="199">
        <v>406</v>
      </c>
      <c r="DA87" s="199">
        <v>1279</v>
      </c>
      <c r="DB87" s="199">
        <v>566</v>
      </c>
      <c r="DC87" s="199">
        <v>859</v>
      </c>
      <c r="DD87" s="199">
        <v>54</v>
      </c>
      <c r="DE87" s="199">
        <v>1262</v>
      </c>
      <c r="DF87" s="199">
        <v>9056</v>
      </c>
      <c r="DG87" s="199">
        <v>12182</v>
      </c>
      <c r="DH87" s="199">
        <v>2673</v>
      </c>
      <c r="DI87" s="199">
        <v>8491</v>
      </c>
      <c r="DJ87" s="199">
        <v>3134</v>
      </c>
      <c r="DK87" s="199">
        <v>811</v>
      </c>
      <c r="DL87" s="199">
        <v>5651</v>
      </c>
      <c r="DM87" s="199">
        <v>6374</v>
      </c>
      <c r="DN87" s="199">
        <v>17246</v>
      </c>
      <c r="DO87" s="199">
        <v>4559</v>
      </c>
      <c r="DP87" s="199">
        <v>3698</v>
      </c>
      <c r="DQ87" s="199">
        <v>1844</v>
      </c>
      <c r="DR87" s="199">
        <v>1252</v>
      </c>
      <c r="DS87" s="199">
        <v>1262</v>
      </c>
      <c r="DT87" s="199">
        <v>2111</v>
      </c>
      <c r="DU87" s="199">
        <v>51523</v>
      </c>
      <c r="DV87" s="199">
        <v>31231</v>
      </c>
      <c r="DW87" s="199">
        <v>14832</v>
      </c>
      <c r="DX87" s="199">
        <v>3390</v>
      </c>
      <c r="DY87" s="199">
        <v>1311</v>
      </c>
      <c r="DZ87" s="199">
        <v>7667</v>
      </c>
      <c r="EA87" s="199">
        <v>723</v>
      </c>
      <c r="EB87" s="199">
        <v>5462</v>
      </c>
      <c r="EC87" s="199">
        <v>9235</v>
      </c>
      <c r="ED87" s="199">
        <v>1828</v>
      </c>
      <c r="EE87" s="199">
        <v>5779</v>
      </c>
      <c r="EF87" s="199">
        <v>19882</v>
      </c>
      <c r="EG87" s="199">
        <v>128026</v>
      </c>
      <c r="EH87" s="199">
        <v>12662</v>
      </c>
      <c r="EI87" s="199">
        <v>42848</v>
      </c>
      <c r="EJ87" s="199">
        <v>8675</v>
      </c>
      <c r="EK87" s="199">
        <v>1207</v>
      </c>
      <c r="EL87" s="199">
        <v>1287</v>
      </c>
      <c r="EM87" s="199">
        <v>955</v>
      </c>
      <c r="EN87" s="199">
        <v>1254</v>
      </c>
      <c r="EO87" s="199">
        <v>653</v>
      </c>
      <c r="EP87" s="199">
        <v>2759</v>
      </c>
      <c r="EQ87" s="199">
        <v>46977</v>
      </c>
      <c r="ER87" s="199">
        <v>51523</v>
      </c>
      <c r="ES87" s="199">
        <v>1430</v>
      </c>
      <c r="ET87" s="199">
        <v>11697</v>
      </c>
      <c r="EU87" s="199">
        <v>21632</v>
      </c>
      <c r="EV87" s="199">
        <v>16764</v>
      </c>
      <c r="EW87" s="199">
        <v>50093</v>
      </c>
      <c r="EX87" s="199">
        <v>51523</v>
      </c>
      <c r="EZ87" s="199"/>
    </row>
    <row r="88" spans="1:160" x14ac:dyDescent="0.25">
      <c r="A88" t="s">
        <v>324</v>
      </c>
      <c r="B88" t="s">
        <v>126</v>
      </c>
      <c r="C88" t="s">
        <v>236</v>
      </c>
      <c r="D88" t="s">
        <v>324</v>
      </c>
      <c r="E88" t="s">
        <v>334</v>
      </c>
      <c r="F88" t="s">
        <v>236</v>
      </c>
      <c r="G88" t="s">
        <v>236</v>
      </c>
      <c r="H88" s="199">
        <v>9452</v>
      </c>
      <c r="I88" s="199">
        <v>370</v>
      </c>
      <c r="J88" s="199">
        <v>1517</v>
      </c>
      <c r="K88" s="199">
        <v>83</v>
      </c>
      <c r="L88" s="199">
        <v>936</v>
      </c>
      <c r="M88" s="199">
        <v>42</v>
      </c>
      <c r="N88" s="199">
        <v>4180</v>
      </c>
      <c r="O88" s="199">
        <v>184</v>
      </c>
      <c r="P88" s="199">
        <v>3695</v>
      </c>
      <c r="Q88" s="199">
        <v>103</v>
      </c>
      <c r="R88" s="199">
        <v>8475</v>
      </c>
      <c r="S88" s="199">
        <v>236</v>
      </c>
      <c r="T88" s="199">
        <v>74</v>
      </c>
      <c r="U88" s="199">
        <v>0</v>
      </c>
      <c r="V88" s="199">
        <v>266</v>
      </c>
      <c r="W88" s="199">
        <v>43</v>
      </c>
      <c r="X88" s="199">
        <v>53</v>
      </c>
      <c r="Y88" s="199">
        <v>0</v>
      </c>
      <c r="Z88" s="199">
        <v>194</v>
      </c>
      <c r="AA88" s="199">
        <v>48</v>
      </c>
      <c r="AB88" s="199">
        <v>390</v>
      </c>
      <c r="AC88" s="199">
        <v>43</v>
      </c>
      <c r="AD88" s="199">
        <v>491</v>
      </c>
      <c r="AE88" s="199">
        <v>88</v>
      </c>
      <c r="AF88" s="199">
        <v>8375</v>
      </c>
      <c r="AG88" s="199">
        <v>222</v>
      </c>
      <c r="AH88" s="199">
        <v>9222</v>
      </c>
      <c r="AI88" s="199">
        <v>294</v>
      </c>
      <c r="AJ88" s="199">
        <v>230</v>
      </c>
      <c r="AK88" s="199">
        <v>76</v>
      </c>
      <c r="AL88" s="199">
        <v>68</v>
      </c>
      <c r="AM88" s="199">
        <v>0</v>
      </c>
      <c r="AN88" s="199">
        <v>162</v>
      </c>
      <c r="AO88" s="199">
        <v>76</v>
      </c>
      <c r="AP88" s="199">
        <v>4776</v>
      </c>
      <c r="AQ88" s="199">
        <v>206</v>
      </c>
      <c r="AR88" s="199">
        <v>4676</v>
      </c>
      <c r="AS88" s="199">
        <v>164</v>
      </c>
      <c r="AT88" s="199">
        <v>1245</v>
      </c>
      <c r="AU88" s="199">
        <v>56</v>
      </c>
      <c r="AV88" s="199">
        <v>8207</v>
      </c>
      <c r="AW88" s="199">
        <v>314</v>
      </c>
      <c r="AX88" s="199">
        <v>413</v>
      </c>
      <c r="AY88" s="199">
        <v>37</v>
      </c>
      <c r="AZ88" s="199">
        <v>2088</v>
      </c>
      <c r="BA88" s="199">
        <v>94</v>
      </c>
      <c r="BB88" s="199">
        <v>2624</v>
      </c>
      <c r="BC88" s="199">
        <v>125</v>
      </c>
      <c r="BD88" s="199">
        <v>1242</v>
      </c>
      <c r="BE88" s="199">
        <v>7</v>
      </c>
      <c r="BF88" s="199">
        <v>899</v>
      </c>
      <c r="BG88" s="199">
        <v>81</v>
      </c>
      <c r="BH88" s="199">
        <v>4345</v>
      </c>
      <c r="BI88" s="199">
        <v>196</v>
      </c>
      <c r="BJ88" s="199">
        <v>4218</v>
      </c>
      <c r="BK88" s="199">
        <v>183</v>
      </c>
      <c r="BL88" s="199">
        <v>127</v>
      </c>
      <c r="BM88" s="199">
        <v>13</v>
      </c>
      <c r="BN88" s="199">
        <v>3242</v>
      </c>
      <c r="BO88" s="199">
        <v>137</v>
      </c>
      <c r="BP88" s="199">
        <v>1281</v>
      </c>
      <c r="BQ88" s="199">
        <v>72</v>
      </c>
      <c r="BR88" s="199">
        <v>721</v>
      </c>
      <c r="BS88" s="199">
        <v>68</v>
      </c>
      <c r="BT88" s="199">
        <v>2335</v>
      </c>
      <c r="BU88" s="199">
        <v>79</v>
      </c>
      <c r="BV88" s="199">
        <v>5244</v>
      </c>
      <c r="BW88" s="199">
        <v>277</v>
      </c>
      <c r="BX88" s="199">
        <v>1873</v>
      </c>
      <c r="BY88" s="199">
        <v>14</v>
      </c>
      <c r="BZ88" s="199">
        <v>661</v>
      </c>
      <c r="CA88" s="199">
        <v>30</v>
      </c>
      <c r="CB88" s="199">
        <v>1674</v>
      </c>
      <c r="CC88" s="199">
        <v>49</v>
      </c>
      <c r="CD88" s="199">
        <v>750</v>
      </c>
      <c r="CE88" s="199">
        <v>28</v>
      </c>
      <c r="CF88" s="199">
        <v>959</v>
      </c>
      <c r="CG88" s="199">
        <v>78</v>
      </c>
      <c r="CH88" s="199">
        <v>1072</v>
      </c>
      <c r="CI88" s="199">
        <v>47</v>
      </c>
      <c r="CJ88" s="199">
        <v>1045</v>
      </c>
      <c r="CK88" s="199">
        <v>83</v>
      </c>
      <c r="CL88" s="199">
        <v>1418</v>
      </c>
      <c r="CM88" s="199">
        <v>41</v>
      </c>
      <c r="CN88" s="199">
        <v>1873</v>
      </c>
      <c r="CO88" s="199">
        <v>14</v>
      </c>
      <c r="CP88" s="199">
        <v>370</v>
      </c>
      <c r="CQ88" s="199">
        <v>9082</v>
      </c>
      <c r="CR88" s="199">
        <v>6743</v>
      </c>
      <c r="CS88" s="199">
        <v>3975</v>
      </c>
      <c r="CT88" s="199">
        <v>8641</v>
      </c>
      <c r="CU88" s="199">
        <v>358</v>
      </c>
      <c r="CV88" s="199">
        <v>162</v>
      </c>
      <c r="CW88" s="199">
        <v>298</v>
      </c>
      <c r="CX88" s="199">
        <v>137</v>
      </c>
      <c r="CY88" s="199">
        <v>20</v>
      </c>
      <c r="CZ88" s="199">
        <v>1</v>
      </c>
      <c r="DA88" s="199">
        <v>7</v>
      </c>
      <c r="DB88" s="199">
        <v>3</v>
      </c>
      <c r="DC88" s="199">
        <v>33</v>
      </c>
      <c r="DD88" s="199">
        <v>21</v>
      </c>
      <c r="DE88" s="199">
        <v>569</v>
      </c>
      <c r="DF88" s="199">
        <v>349</v>
      </c>
      <c r="DG88" s="199">
        <v>552</v>
      </c>
      <c r="DH88" s="199">
        <v>186</v>
      </c>
      <c r="DI88" s="199">
        <v>571</v>
      </c>
      <c r="DJ88" s="199">
        <v>238</v>
      </c>
      <c r="DK88" s="199">
        <v>52</v>
      </c>
      <c r="DL88" s="199">
        <v>258</v>
      </c>
      <c r="DM88" s="199">
        <v>171</v>
      </c>
      <c r="DN88" s="199">
        <v>1232</v>
      </c>
      <c r="DO88" s="199">
        <v>271</v>
      </c>
      <c r="DP88" s="199">
        <v>173</v>
      </c>
      <c r="DQ88" s="199">
        <v>111</v>
      </c>
      <c r="DR88" s="199">
        <v>163</v>
      </c>
      <c r="DS88" s="199">
        <v>87</v>
      </c>
      <c r="DT88" s="199">
        <v>220</v>
      </c>
      <c r="DU88" s="199">
        <v>3978</v>
      </c>
      <c r="DV88" s="199">
        <v>2135</v>
      </c>
      <c r="DW88" s="199">
        <v>771</v>
      </c>
      <c r="DX88" s="199">
        <v>278</v>
      </c>
      <c r="DY88" s="199">
        <v>94</v>
      </c>
      <c r="DZ88" s="199">
        <v>826</v>
      </c>
      <c r="EA88" s="199">
        <v>92</v>
      </c>
      <c r="EB88" s="199">
        <v>620</v>
      </c>
      <c r="EC88" s="199">
        <v>739</v>
      </c>
      <c r="ED88" s="199">
        <v>126</v>
      </c>
      <c r="EE88" s="199">
        <v>527</v>
      </c>
      <c r="EF88" s="199">
        <v>1164</v>
      </c>
      <c r="EG88" s="199">
        <v>8737</v>
      </c>
      <c r="EH88" s="199">
        <v>742</v>
      </c>
      <c r="EI88" s="199">
        <v>3298</v>
      </c>
      <c r="EJ88" s="199">
        <v>680</v>
      </c>
      <c r="EK88" s="199">
        <v>194</v>
      </c>
      <c r="EL88" s="199">
        <v>45</v>
      </c>
      <c r="EM88" s="199">
        <v>100</v>
      </c>
      <c r="EN88" s="199">
        <v>54</v>
      </c>
      <c r="EO88" s="199">
        <v>52</v>
      </c>
      <c r="EP88" s="199">
        <v>115</v>
      </c>
      <c r="EQ88" s="199">
        <v>3322</v>
      </c>
      <c r="ER88" s="199">
        <v>3978</v>
      </c>
      <c r="ES88" s="199">
        <v>214</v>
      </c>
      <c r="ET88" s="199">
        <v>862</v>
      </c>
      <c r="EU88" s="199">
        <v>1528</v>
      </c>
      <c r="EV88" s="199">
        <v>1374</v>
      </c>
      <c r="EW88" s="199">
        <v>3764</v>
      </c>
      <c r="EX88" s="199">
        <v>3978</v>
      </c>
      <c r="EZ88" s="199"/>
    </row>
    <row r="89" spans="1:160" x14ac:dyDescent="0.25">
      <c r="EW89" s="199"/>
      <c r="EZ89" s="199"/>
    </row>
    <row r="90" spans="1:160" x14ac:dyDescent="0.25">
      <c r="EW90" s="199"/>
      <c r="EZ90" s="199"/>
    </row>
    <row r="91" spans="1:160" x14ac:dyDescent="0.25">
      <c r="A91" s="236" t="s">
        <v>237</v>
      </c>
      <c r="B91" s="236" t="s">
        <v>378</v>
      </c>
      <c r="C91" s="236" t="s">
        <v>236</v>
      </c>
      <c r="D91" s="236" t="s">
        <v>236</v>
      </c>
      <c r="E91" s="236" t="s">
        <v>236</v>
      </c>
      <c r="F91" s="236" t="s">
        <v>236</v>
      </c>
      <c r="G91" s="236" t="s">
        <v>236</v>
      </c>
      <c r="H91" s="237">
        <v>5634724</v>
      </c>
      <c r="I91" s="237">
        <v>260483</v>
      </c>
      <c r="J91" s="237">
        <v>778636</v>
      </c>
      <c r="K91" s="237">
        <v>69226</v>
      </c>
      <c r="L91" s="237">
        <v>516254</v>
      </c>
      <c r="M91" s="237">
        <v>48197</v>
      </c>
      <c r="N91" s="237">
        <v>2082827</v>
      </c>
      <c r="O91" s="237">
        <v>130928</v>
      </c>
      <c r="P91" s="237">
        <v>2708513</v>
      </c>
      <c r="Q91" s="237">
        <v>58281</v>
      </c>
      <c r="R91" s="237">
        <v>4489247</v>
      </c>
      <c r="S91" s="237">
        <v>160994</v>
      </c>
      <c r="T91" s="237">
        <v>374143</v>
      </c>
      <c r="U91" s="237">
        <v>27246</v>
      </c>
      <c r="V91" s="237">
        <v>49440</v>
      </c>
      <c r="W91" s="237">
        <v>7454</v>
      </c>
      <c r="X91" s="237">
        <v>285367</v>
      </c>
      <c r="Y91" s="237">
        <v>15030</v>
      </c>
      <c r="Z91" s="237">
        <v>132650</v>
      </c>
      <c r="AA91" s="237">
        <v>28466</v>
      </c>
      <c r="AB91" s="237">
        <v>301592</v>
      </c>
      <c r="AC91" s="237">
        <v>20917</v>
      </c>
      <c r="AD91" s="237">
        <v>324929</v>
      </c>
      <c r="AE91" s="237">
        <v>52195</v>
      </c>
      <c r="AF91" s="237">
        <v>4376613</v>
      </c>
      <c r="AG91" s="237">
        <v>147233</v>
      </c>
      <c r="AH91" s="237">
        <v>5156101</v>
      </c>
      <c r="AI91" s="237">
        <v>200756</v>
      </c>
      <c r="AJ91" s="237">
        <v>478623</v>
      </c>
      <c r="AK91" s="237">
        <v>59727</v>
      </c>
      <c r="AL91" s="237">
        <v>272193</v>
      </c>
      <c r="AM91" s="237">
        <v>16625</v>
      </c>
      <c r="AN91" s="237">
        <v>206430</v>
      </c>
      <c r="AO91" s="237">
        <v>43102</v>
      </c>
      <c r="AP91" s="237">
        <v>2824229</v>
      </c>
      <c r="AQ91" s="237">
        <v>149634</v>
      </c>
      <c r="AR91" s="237">
        <v>2810495</v>
      </c>
      <c r="AS91" s="237">
        <v>110849</v>
      </c>
      <c r="AT91" s="237">
        <v>630528</v>
      </c>
      <c r="AU91" s="237">
        <v>22749</v>
      </c>
      <c r="AV91" s="237">
        <v>5004196</v>
      </c>
      <c r="AW91" s="237">
        <v>237734</v>
      </c>
      <c r="AX91" s="237">
        <v>230720</v>
      </c>
      <c r="AY91" s="237">
        <v>34243</v>
      </c>
      <c r="AZ91" s="237">
        <v>874689</v>
      </c>
      <c r="BA91" s="237">
        <v>59424</v>
      </c>
      <c r="BB91" s="237">
        <v>1199176</v>
      </c>
      <c r="BC91" s="237">
        <v>56464</v>
      </c>
      <c r="BD91" s="237">
        <v>1441737</v>
      </c>
      <c r="BE91" s="237">
        <v>28912</v>
      </c>
      <c r="BF91" s="237">
        <v>518542</v>
      </c>
      <c r="BG91" s="237">
        <v>45298</v>
      </c>
      <c r="BH91" s="237">
        <v>2824688</v>
      </c>
      <c r="BI91" s="237">
        <v>168090</v>
      </c>
      <c r="BJ91" s="237">
        <v>2718206</v>
      </c>
      <c r="BK91" s="237">
        <v>151113</v>
      </c>
      <c r="BL91" s="237">
        <v>106482</v>
      </c>
      <c r="BM91" s="237">
        <v>16977</v>
      </c>
      <c r="BN91" s="237">
        <v>1988127</v>
      </c>
      <c r="BO91" s="237">
        <v>93250</v>
      </c>
      <c r="BP91" s="237">
        <v>927284</v>
      </c>
      <c r="BQ91" s="237">
        <v>81566</v>
      </c>
      <c r="BR91" s="237">
        <v>427819</v>
      </c>
      <c r="BS91" s="237">
        <v>38572</v>
      </c>
      <c r="BT91" s="237">
        <v>1385898</v>
      </c>
      <c r="BU91" s="237">
        <v>44079</v>
      </c>
      <c r="BV91" s="237">
        <v>3343230</v>
      </c>
      <c r="BW91" s="237">
        <v>213388</v>
      </c>
      <c r="BX91" s="237">
        <v>905596</v>
      </c>
      <c r="BY91" s="237">
        <v>3016</v>
      </c>
      <c r="BZ91" s="237">
        <v>412019</v>
      </c>
      <c r="CA91" s="237">
        <v>10598</v>
      </c>
      <c r="CB91" s="237">
        <v>973879</v>
      </c>
      <c r="CC91" s="237">
        <v>33481</v>
      </c>
      <c r="CD91" s="237">
        <v>502504</v>
      </c>
      <c r="CE91" s="237">
        <v>37361</v>
      </c>
      <c r="CF91" s="237">
        <v>673689</v>
      </c>
      <c r="CG91" s="237">
        <v>56692</v>
      </c>
      <c r="CH91" s="237">
        <v>744382</v>
      </c>
      <c r="CI91" s="237">
        <v>48591</v>
      </c>
      <c r="CJ91" s="237">
        <v>671436</v>
      </c>
      <c r="CK91" s="237">
        <v>36464</v>
      </c>
      <c r="CL91" s="237">
        <v>751219</v>
      </c>
      <c r="CM91" s="237">
        <v>34280</v>
      </c>
      <c r="CN91" s="237">
        <v>905596</v>
      </c>
      <c r="CO91" s="237">
        <v>3016</v>
      </c>
      <c r="CP91" s="237">
        <v>260483</v>
      </c>
      <c r="CQ91" s="237">
        <v>5374241</v>
      </c>
      <c r="CR91" s="237">
        <v>4270124</v>
      </c>
      <c r="CS91" s="237">
        <v>1897135</v>
      </c>
      <c r="CT91" s="237">
        <v>4711130</v>
      </c>
      <c r="CU91" s="237">
        <v>643616</v>
      </c>
      <c r="CV91" s="237">
        <v>240339</v>
      </c>
      <c r="CW91" s="237">
        <v>208102</v>
      </c>
      <c r="CX91" s="237">
        <v>77964</v>
      </c>
      <c r="CY91" s="237">
        <v>106681</v>
      </c>
      <c r="CZ91" s="237">
        <v>28158</v>
      </c>
      <c r="DA91" s="237">
        <v>182913</v>
      </c>
      <c r="DB91" s="237">
        <v>79353</v>
      </c>
      <c r="DC91" s="237">
        <v>145920</v>
      </c>
      <c r="DD91" s="237">
        <v>54864</v>
      </c>
      <c r="DE91" s="237">
        <v>61965</v>
      </c>
      <c r="DF91" s="237">
        <v>186392</v>
      </c>
      <c r="DG91" s="237">
        <v>400765</v>
      </c>
      <c r="DH91" s="237">
        <v>80986</v>
      </c>
      <c r="DI91" s="237">
        <v>326222</v>
      </c>
      <c r="DJ91" s="237">
        <v>145813</v>
      </c>
      <c r="DK91" s="237">
        <v>43020</v>
      </c>
      <c r="DL91" s="237">
        <v>215098</v>
      </c>
      <c r="DM91" s="237">
        <v>308080</v>
      </c>
      <c r="DN91" s="237">
        <v>760510</v>
      </c>
      <c r="DO91" s="237">
        <v>222096</v>
      </c>
      <c r="DP91" s="237">
        <v>129050</v>
      </c>
      <c r="DQ91" s="237">
        <v>109155</v>
      </c>
      <c r="DR91" s="237">
        <v>91591</v>
      </c>
      <c r="DS91" s="237">
        <v>75222</v>
      </c>
      <c r="DT91" s="237">
        <v>167713</v>
      </c>
      <c r="DU91" s="237">
        <v>2256126</v>
      </c>
      <c r="DV91" s="237">
        <v>1120173</v>
      </c>
      <c r="DW91" s="237">
        <v>444289</v>
      </c>
      <c r="DX91" s="237">
        <v>175101</v>
      </c>
      <c r="DY91" s="237">
        <v>55309</v>
      </c>
      <c r="DZ91" s="237">
        <v>414872</v>
      </c>
      <c r="EA91" s="237">
        <v>30093</v>
      </c>
      <c r="EB91" s="237">
        <v>306089</v>
      </c>
      <c r="EC91" s="237">
        <v>545980</v>
      </c>
      <c r="ED91" s="237">
        <v>89970</v>
      </c>
      <c r="EE91" s="237">
        <v>349479</v>
      </c>
      <c r="EF91" s="237">
        <v>664163</v>
      </c>
      <c r="EG91" s="237">
        <v>4894002</v>
      </c>
      <c r="EH91" s="237">
        <v>737388</v>
      </c>
      <c r="EI91" s="237">
        <v>1631701</v>
      </c>
      <c r="EJ91" s="237">
        <v>624425</v>
      </c>
      <c r="EK91" s="237">
        <v>79654</v>
      </c>
      <c r="EL91" s="237">
        <v>79648</v>
      </c>
      <c r="EM91" s="237">
        <v>82106</v>
      </c>
      <c r="EN91" s="237">
        <v>73579</v>
      </c>
      <c r="EO91" s="237">
        <v>56193</v>
      </c>
      <c r="EP91" s="237">
        <v>219384</v>
      </c>
      <c r="EQ91" s="237">
        <v>2024014</v>
      </c>
      <c r="ER91" s="237">
        <v>2256126</v>
      </c>
      <c r="ES91" s="237">
        <v>148463</v>
      </c>
      <c r="ET91" s="237">
        <v>675445</v>
      </c>
      <c r="EU91" s="237">
        <v>898926</v>
      </c>
      <c r="EV91" s="237">
        <v>533292</v>
      </c>
      <c r="EW91" s="237">
        <v>2107663</v>
      </c>
      <c r="EX91" s="237">
        <v>2256126</v>
      </c>
      <c r="EZ91" s="199"/>
    </row>
    <row r="92" spans="1:160" x14ac:dyDescent="0.25">
      <c r="EZ92" s="199"/>
    </row>
    <row r="93" spans="1:160" x14ac:dyDescent="0.25">
      <c r="A93" s="202"/>
      <c r="B93" s="202"/>
      <c r="C93" s="202"/>
      <c r="D93" s="202"/>
      <c r="E93" s="202"/>
      <c r="F93" s="202"/>
      <c r="G93" s="202"/>
      <c r="H93" s="202"/>
      <c r="I93" s="202"/>
      <c r="J93" s="202"/>
      <c r="K93" s="202"/>
      <c r="L93" s="202"/>
      <c r="M93" s="202"/>
      <c r="N93" s="202"/>
      <c r="O93" s="202"/>
      <c r="P93" s="202"/>
      <c r="Q93" s="202"/>
      <c r="R93" s="202"/>
      <c r="S93" s="202"/>
      <c r="T93" s="202"/>
      <c r="U93" s="202"/>
      <c r="V93" s="202"/>
      <c r="W93" s="202"/>
      <c r="X93" s="202"/>
      <c r="Y93" s="202"/>
      <c r="Z93" s="202"/>
      <c r="AA93" s="202"/>
      <c r="AB93" s="202"/>
      <c r="AC93" s="202"/>
      <c r="AD93" s="202"/>
      <c r="AE93" s="202"/>
      <c r="AF93" s="202"/>
      <c r="AG93" s="202"/>
      <c r="AH93" s="202"/>
      <c r="AI93" s="202"/>
      <c r="AJ93" s="202"/>
      <c r="AK93" s="202"/>
      <c r="AL93" s="202"/>
      <c r="AM93" s="202"/>
      <c r="AN93" s="202"/>
      <c r="AO93" s="202"/>
      <c r="AP93" s="202"/>
      <c r="AQ93" s="202"/>
      <c r="AR93" s="202"/>
      <c r="AS93" s="202"/>
      <c r="AT93" s="202"/>
      <c r="AU93" s="202"/>
      <c r="AV93" s="202"/>
      <c r="AW93" s="202"/>
      <c r="AX93" s="202"/>
      <c r="AY93" s="202"/>
      <c r="AZ93" s="202"/>
      <c r="BA93" s="202"/>
      <c r="BB93" s="202"/>
      <c r="BC93" s="202"/>
      <c r="BD93" s="202"/>
      <c r="BE93" s="202"/>
      <c r="BF93" s="202"/>
      <c r="BG93" s="202"/>
      <c r="BH93" s="202"/>
      <c r="BI93" s="202"/>
      <c r="BJ93" s="202"/>
      <c r="BK93" s="202"/>
      <c r="BL93" s="202"/>
      <c r="BM93" s="202"/>
      <c r="BN93" s="202"/>
      <c r="BO93" s="202"/>
      <c r="BP93" s="202"/>
      <c r="BQ93" s="202"/>
      <c r="BR93" s="202"/>
      <c r="BS93" s="202"/>
      <c r="BT93" s="202"/>
      <c r="BU93" s="202"/>
      <c r="BV93" s="202"/>
      <c r="BW93" s="202"/>
      <c r="BX93" s="202"/>
      <c r="BY93" s="202"/>
      <c r="BZ93" s="202"/>
      <c r="CA93" s="202"/>
      <c r="CB93" s="202"/>
      <c r="CC93" s="202"/>
      <c r="CD93" s="202"/>
      <c r="CE93" s="202"/>
      <c r="CF93" s="202"/>
      <c r="CG93" s="202"/>
      <c r="CH93" s="202"/>
      <c r="CI93" s="202"/>
      <c r="CJ93" s="202"/>
      <c r="CK93" s="202"/>
      <c r="CL93" s="202"/>
      <c r="CM93" s="202"/>
      <c r="CN93" s="202"/>
      <c r="CO93" s="202"/>
      <c r="CP93" s="202"/>
      <c r="CQ93" s="202"/>
      <c r="CR93" s="202"/>
      <c r="CS93" s="202"/>
      <c r="CT93" s="202"/>
      <c r="CU93" s="202"/>
      <c r="CV93" s="202"/>
      <c r="CW93" s="202"/>
      <c r="CX93" s="202"/>
      <c r="CY93" s="202"/>
      <c r="CZ93" s="202"/>
      <c r="DA93" s="202"/>
      <c r="DB93" s="202"/>
      <c r="DC93" s="202"/>
      <c r="DD93" s="202"/>
      <c r="DE93" s="202"/>
      <c r="DF93" s="202"/>
      <c r="DG93" s="202"/>
      <c r="DH93" s="202"/>
      <c r="DI93" s="202"/>
      <c r="DJ93" s="202"/>
      <c r="DK93" s="202"/>
      <c r="DL93" s="202"/>
      <c r="DM93" s="202"/>
      <c r="DN93" s="202"/>
      <c r="DO93" s="202"/>
      <c r="DP93" s="202"/>
      <c r="DQ93" s="202"/>
      <c r="DR93" s="202"/>
      <c r="DS93" s="202"/>
      <c r="DT93" s="202"/>
      <c r="DU93" s="202"/>
      <c r="DV93" s="202"/>
      <c r="DW93" s="202"/>
      <c r="DX93" s="202"/>
      <c r="DY93" s="202"/>
      <c r="DZ93" s="202"/>
      <c r="EA93" s="202"/>
      <c r="EB93" s="202"/>
      <c r="EC93" s="202"/>
      <c r="ED93" s="202"/>
      <c r="EE93" s="202"/>
      <c r="EF93" s="202"/>
      <c r="EG93" s="202"/>
      <c r="EH93" s="202"/>
      <c r="EI93" s="202"/>
      <c r="EJ93" s="202"/>
      <c r="EK93" s="202"/>
      <c r="EL93" s="202"/>
      <c r="EM93" s="202"/>
      <c r="EN93" s="202"/>
      <c r="EO93" s="202"/>
      <c r="EP93" s="202"/>
      <c r="EQ93" s="202"/>
      <c r="ER93" s="202"/>
      <c r="ES93" s="202"/>
      <c r="ET93" s="202"/>
      <c r="EU93" s="202"/>
      <c r="EV93" s="202"/>
      <c r="EW93" s="202"/>
      <c r="EX93" s="202"/>
      <c r="EY93" s="202"/>
      <c r="EZ93" s="199"/>
    </row>
    <row r="94" spans="1:160" x14ac:dyDescent="0.25">
      <c r="A94" s="202"/>
      <c r="B94" s="202"/>
      <c r="C94" s="202"/>
      <c r="D94" s="202"/>
      <c r="E94" s="202"/>
      <c r="F94" s="202"/>
      <c r="G94" s="202"/>
      <c r="H94" s="202"/>
      <c r="I94" s="202"/>
      <c r="J94" s="202"/>
      <c r="K94" s="202"/>
      <c r="L94" s="202"/>
      <c r="M94" s="202"/>
      <c r="N94" s="202"/>
      <c r="O94" s="202"/>
      <c r="P94" s="202"/>
      <c r="Q94" s="202"/>
      <c r="R94" s="202"/>
      <c r="S94" s="202"/>
      <c r="T94" s="202"/>
      <c r="U94" s="202"/>
      <c r="V94" s="202"/>
      <c r="W94" s="202"/>
      <c r="X94" s="202"/>
      <c r="Y94" s="202"/>
      <c r="Z94" s="202"/>
      <c r="AA94" s="202"/>
      <c r="AB94" s="202"/>
      <c r="AC94" s="202"/>
      <c r="AD94" s="202"/>
      <c r="AE94" s="202"/>
      <c r="AF94" s="202"/>
      <c r="AG94" s="202"/>
      <c r="AH94" s="202"/>
      <c r="AI94" s="202"/>
      <c r="AJ94" s="202"/>
      <c r="AK94" s="202"/>
      <c r="AL94" s="202"/>
      <c r="AM94" s="202"/>
      <c r="AN94" s="202"/>
      <c r="AO94" s="202"/>
      <c r="AP94" s="202"/>
      <c r="AQ94" s="202"/>
      <c r="AR94" s="202"/>
      <c r="AS94" s="202"/>
      <c r="AT94" s="202"/>
      <c r="AU94" s="202"/>
      <c r="AV94" s="202"/>
      <c r="AW94" s="202"/>
      <c r="AX94" s="202"/>
      <c r="AY94" s="202"/>
      <c r="AZ94" s="202"/>
      <c r="BA94" s="202"/>
      <c r="BB94" s="202"/>
      <c r="BC94" s="202"/>
      <c r="BD94" s="202"/>
      <c r="BE94" s="202"/>
      <c r="BF94" s="202"/>
      <c r="BG94" s="202"/>
      <c r="BH94" s="202"/>
      <c r="BI94" s="202"/>
      <c r="BJ94" s="202"/>
      <c r="BK94" s="202"/>
      <c r="BL94" s="202"/>
      <c r="BM94" s="202"/>
      <c r="BN94" s="202"/>
      <c r="BO94" s="202"/>
      <c r="BP94" s="202"/>
      <c r="BQ94" s="202"/>
      <c r="BR94" s="202"/>
      <c r="BS94" s="202"/>
      <c r="BT94" s="202"/>
      <c r="BU94" s="202"/>
      <c r="BV94" s="202"/>
      <c r="BW94" s="202"/>
      <c r="BX94" s="202"/>
      <c r="BY94" s="202"/>
      <c r="BZ94" s="202"/>
      <c r="CA94" s="202"/>
      <c r="CB94" s="202"/>
      <c r="CC94" s="202"/>
      <c r="CD94" s="202"/>
      <c r="CE94" s="202"/>
      <c r="CF94" s="202"/>
      <c r="CG94" s="202"/>
      <c r="CH94" s="202"/>
      <c r="CI94" s="202"/>
      <c r="CJ94" s="202"/>
      <c r="CK94" s="202"/>
      <c r="CL94" s="202"/>
      <c r="CM94" s="202"/>
      <c r="CN94" s="202"/>
      <c r="CO94" s="202"/>
      <c r="CP94" s="202"/>
      <c r="CQ94" s="202"/>
      <c r="CR94" s="202"/>
      <c r="CS94" s="202"/>
      <c r="CT94" s="202"/>
      <c r="CU94" s="202"/>
      <c r="CV94" s="202"/>
      <c r="CW94" s="202"/>
      <c r="CX94" s="202"/>
      <c r="CY94" s="202"/>
      <c r="CZ94" s="202"/>
      <c r="DA94" s="202"/>
      <c r="DB94" s="202"/>
      <c r="DC94" s="202"/>
      <c r="DD94" s="202"/>
      <c r="DE94" s="202"/>
      <c r="DF94" s="202"/>
      <c r="DG94" s="202"/>
      <c r="DH94" s="202"/>
      <c r="DI94" s="202"/>
      <c r="DJ94" s="202"/>
      <c r="DK94" s="202"/>
      <c r="DL94" s="202"/>
      <c r="DM94" s="202"/>
      <c r="DN94" s="202"/>
      <c r="DO94" s="202"/>
      <c r="DP94" s="202"/>
      <c r="DQ94" s="202"/>
      <c r="DR94" s="202"/>
      <c r="DS94" s="202"/>
      <c r="DT94" s="202"/>
      <c r="DU94" s="202"/>
      <c r="DV94" s="202"/>
      <c r="DW94" s="202"/>
      <c r="DX94" s="202"/>
      <c r="DY94" s="202"/>
      <c r="DZ94" s="202"/>
      <c r="EA94" s="202"/>
      <c r="EB94" s="202"/>
      <c r="EC94" s="202"/>
      <c r="ED94" s="202"/>
      <c r="EE94" s="202"/>
      <c r="EF94" s="202"/>
      <c r="EG94" s="202"/>
      <c r="EH94" s="202"/>
      <c r="EI94" s="202"/>
      <c r="EJ94" s="202"/>
      <c r="EK94" s="202"/>
      <c r="EL94" s="202"/>
      <c r="EM94" s="202"/>
      <c r="EN94" s="202"/>
      <c r="EO94" s="202"/>
      <c r="EP94" s="202"/>
      <c r="EQ94" s="202"/>
      <c r="ER94" s="202"/>
      <c r="ES94" s="202"/>
      <c r="ET94" s="202"/>
      <c r="EU94" s="202"/>
      <c r="EV94" s="202"/>
      <c r="EW94" s="202"/>
      <c r="EX94" s="202"/>
      <c r="EY94" s="202"/>
      <c r="EZ94" s="199"/>
      <c r="FA94" s="202"/>
      <c r="FB94" s="202"/>
      <c r="FC94" s="202"/>
      <c r="FD94" s="202"/>
    </row>
    <row r="95" spans="1:160" x14ac:dyDescent="0.25">
      <c r="A95" t="s">
        <v>539</v>
      </c>
      <c r="B95" t="s">
        <v>1758</v>
      </c>
      <c r="C95" t="s">
        <v>236</v>
      </c>
      <c r="D95" t="s">
        <v>236</v>
      </c>
      <c r="E95" t="s">
        <v>236</v>
      </c>
      <c r="F95" t="s">
        <v>236</v>
      </c>
      <c r="G95" t="s">
        <v>236</v>
      </c>
      <c r="H95" s="199">
        <v>41856</v>
      </c>
      <c r="I95" s="199">
        <v>1706</v>
      </c>
      <c r="J95" s="199">
        <v>5826</v>
      </c>
      <c r="K95" s="199">
        <v>346</v>
      </c>
      <c r="L95" s="199">
        <v>3986</v>
      </c>
      <c r="M95" s="199">
        <v>257</v>
      </c>
      <c r="N95" s="199">
        <v>19410</v>
      </c>
      <c r="O95" s="199">
        <v>859</v>
      </c>
      <c r="P95" s="199">
        <v>16438</v>
      </c>
      <c r="Q95" s="199">
        <v>491</v>
      </c>
      <c r="R95" s="199">
        <v>38442</v>
      </c>
      <c r="S95" s="199">
        <v>1436</v>
      </c>
      <c r="T95" s="199">
        <v>354</v>
      </c>
      <c r="U95" s="199">
        <v>56</v>
      </c>
      <c r="V95" s="199">
        <v>396</v>
      </c>
      <c r="W95" s="199">
        <v>10</v>
      </c>
      <c r="X95" s="199">
        <v>680</v>
      </c>
      <c r="Y95" s="199">
        <v>61</v>
      </c>
      <c r="Z95" s="199">
        <v>367</v>
      </c>
      <c r="AA95" s="199">
        <v>61</v>
      </c>
      <c r="AB95" s="199">
        <v>1617</v>
      </c>
      <c r="AC95" s="199">
        <v>82</v>
      </c>
      <c r="AD95" s="199">
        <v>1366</v>
      </c>
      <c r="AE95" s="199">
        <v>152</v>
      </c>
      <c r="AF95" s="199">
        <v>37830</v>
      </c>
      <c r="AG95" s="199">
        <v>1420</v>
      </c>
      <c r="AH95" s="199">
        <v>40684</v>
      </c>
      <c r="AI95" s="199">
        <v>1632</v>
      </c>
      <c r="AJ95" s="199">
        <v>1172</v>
      </c>
      <c r="AK95" s="199">
        <v>74</v>
      </c>
      <c r="AL95" s="199">
        <v>811</v>
      </c>
      <c r="AM95" s="199">
        <v>24</v>
      </c>
      <c r="AN95" s="199">
        <v>361</v>
      </c>
      <c r="AO95" s="199">
        <v>50</v>
      </c>
      <c r="AP95" s="199">
        <v>21516</v>
      </c>
      <c r="AQ95" s="199">
        <v>1150</v>
      </c>
      <c r="AR95" s="199">
        <v>20340</v>
      </c>
      <c r="AS95" s="199">
        <v>556</v>
      </c>
      <c r="AT95" s="199">
        <v>5216</v>
      </c>
      <c r="AU95" s="199">
        <v>131</v>
      </c>
      <c r="AV95" s="199">
        <v>36640</v>
      </c>
      <c r="AW95" s="199">
        <v>1575</v>
      </c>
      <c r="AX95" s="199">
        <v>1674</v>
      </c>
      <c r="AY95" s="199">
        <v>218</v>
      </c>
      <c r="AZ95" s="199">
        <v>9930</v>
      </c>
      <c r="BA95" s="199">
        <v>503</v>
      </c>
      <c r="BB95" s="199">
        <v>11120</v>
      </c>
      <c r="BC95" s="199">
        <v>359</v>
      </c>
      <c r="BD95" s="199">
        <v>5830</v>
      </c>
      <c r="BE95" s="199">
        <v>134</v>
      </c>
      <c r="BF95" s="199">
        <v>3627</v>
      </c>
      <c r="BG95" s="199">
        <v>244</v>
      </c>
      <c r="BH95" s="199">
        <v>19944</v>
      </c>
      <c r="BI95" s="199">
        <v>1133</v>
      </c>
      <c r="BJ95" s="199">
        <v>19355</v>
      </c>
      <c r="BK95" s="199">
        <v>1007</v>
      </c>
      <c r="BL95" s="199">
        <v>589</v>
      </c>
      <c r="BM95" s="199">
        <v>126</v>
      </c>
      <c r="BN95" s="199">
        <v>15135</v>
      </c>
      <c r="BO95" s="199">
        <v>641</v>
      </c>
      <c r="BP95" s="199">
        <v>5540</v>
      </c>
      <c r="BQ95" s="199">
        <v>576</v>
      </c>
      <c r="BR95" s="199">
        <v>2896</v>
      </c>
      <c r="BS95" s="199">
        <v>160</v>
      </c>
      <c r="BT95" s="199">
        <v>10294</v>
      </c>
      <c r="BU95" s="199">
        <v>304</v>
      </c>
      <c r="BV95" s="199">
        <v>23571</v>
      </c>
      <c r="BW95" s="199">
        <v>1377</v>
      </c>
      <c r="BX95" s="199">
        <v>7991</v>
      </c>
      <c r="BY95" s="199">
        <v>25</v>
      </c>
      <c r="BZ95" s="199">
        <v>3033</v>
      </c>
      <c r="CA95" s="199">
        <v>74</v>
      </c>
      <c r="CB95" s="199">
        <v>7261</v>
      </c>
      <c r="CC95" s="199">
        <v>230</v>
      </c>
      <c r="CD95" s="199">
        <v>3008</v>
      </c>
      <c r="CE95" s="199">
        <v>188</v>
      </c>
      <c r="CF95" s="199">
        <v>4209</v>
      </c>
      <c r="CG95" s="199">
        <v>352</v>
      </c>
      <c r="CH95" s="199">
        <v>4984</v>
      </c>
      <c r="CI95" s="199">
        <v>365</v>
      </c>
      <c r="CJ95" s="199">
        <v>5027</v>
      </c>
      <c r="CK95" s="199">
        <v>251</v>
      </c>
      <c r="CL95" s="199">
        <v>6343</v>
      </c>
      <c r="CM95" s="199">
        <v>221</v>
      </c>
      <c r="CN95" s="199">
        <v>7991</v>
      </c>
      <c r="CO95" s="199">
        <v>25</v>
      </c>
      <c r="CP95" s="199">
        <v>1706</v>
      </c>
      <c r="CQ95" s="199">
        <v>40150</v>
      </c>
      <c r="CR95" s="199">
        <v>32714</v>
      </c>
      <c r="CS95" s="199">
        <v>14365</v>
      </c>
      <c r="CT95" s="199">
        <v>38324</v>
      </c>
      <c r="CU95" s="199">
        <v>1769</v>
      </c>
      <c r="CV95" s="199">
        <v>435</v>
      </c>
      <c r="CW95" s="199">
        <v>782</v>
      </c>
      <c r="CX95" s="199">
        <v>201</v>
      </c>
      <c r="CY95" s="199">
        <v>421</v>
      </c>
      <c r="CZ95" s="199">
        <v>39</v>
      </c>
      <c r="DA95" s="199">
        <v>447</v>
      </c>
      <c r="DB95" s="199">
        <v>182</v>
      </c>
      <c r="DC95" s="199">
        <v>119</v>
      </c>
      <c r="DD95" s="199">
        <v>13</v>
      </c>
      <c r="DE95" s="199">
        <v>1619</v>
      </c>
      <c r="DF95" s="199">
        <v>1183</v>
      </c>
      <c r="DG95" s="199">
        <v>5231</v>
      </c>
      <c r="DH95" s="199">
        <v>1962</v>
      </c>
      <c r="DI95" s="199">
        <v>2280</v>
      </c>
      <c r="DJ95" s="199">
        <v>1013</v>
      </c>
      <c r="DK95" s="199">
        <v>155</v>
      </c>
      <c r="DL95" s="199">
        <v>825</v>
      </c>
      <c r="DM95" s="199">
        <v>798</v>
      </c>
      <c r="DN95" s="199">
        <v>4022</v>
      </c>
      <c r="DO95" s="199">
        <v>1321</v>
      </c>
      <c r="DP95" s="199">
        <v>743</v>
      </c>
      <c r="DQ95" s="199">
        <v>616</v>
      </c>
      <c r="DR95" s="199">
        <v>728</v>
      </c>
      <c r="DS95" s="199">
        <v>410</v>
      </c>
      <c r="DT95" s="199">
        <v>941</v>
      </c>
      <c r="DU95" s="199">
        <v>17451</v>
      </c>
      <c r="DV95" s="199">
        <v>8999</v>
      </c>
      <c r="DW95" s="199">
        <v>3145</v>
      </c>
      <c r="DX95" s="199">
        <v>1039</v>
      </c>
      <c r="DY95" s="199">
        <v>367</v>
      </c>
      <c r="DZ95" s="199">
        <v>3670</v>
      </c>
      <c r="EA95" s="199">
        <v>218</v>
      </c>
      <c r="EB95" s="199">
        <v>3097</v>
      </c>
      <c r="EC95" s="199">
        <v>3743</v>
      </c>
      <c r="ED95" s="199">
        <v>710</v>
      </c>
      <c r="EE95" s="199">
        <v>2530</v>
      </c>
      <c r="EF95" s="199">
        <v>4744</v>
      </c>
      <c r="EG95" s="199">
        <v>37926</v>
      </c>
      <c r="EH95" s="199">
        <v>4151</v>
      </c>
      <c r="EI95" s="199">
        <v>13747</v>
      </c>
      <c r="EJ95" s="199">
        <v>3704</v>
      </c>
      <c r="EK95" s="199">
        <v>699</v>
      </c>
      <c r="EL95" s="199">
        <v>534</v>
      </c>
      <c r="EM95" s="199">
        <v>566</v>
      </c>
      <c r="EN95" s="199">
        <v>280</v>
      </c>
      <c r="EO95" s="199">
        <v>360</v>
      </c>
      <c r="EP95" s="199">
        <v>909</v>
      </c>
      <c r="EQ95" s="199">
        <v>14760</v>
      </c>
      <c r="ER95" s="199">
        <v>17451</v>
      </c>
      <c r="ES95" s="199">
        <v>829</v>
      </c>
      <c r="ET95" s="199">
        <v>4649</v>
      </c>
      <c r="EU95" s="199">
        <v>6631</v>
      </c>
      <c r="EV95" s="199">
        <v>5342</v>
      </c>
      <c r="EW95" s="199">
        <v>16622</v>
      </c>
      <c r="EX95" s="199">
        <v>17451</v>
      </c>
      <c r="EZ95" s="199"/>
    </row>
    <row r="96" spans="1:160" x14ac:dyDescent="0.25">
      <c r="A96" t="s">
        <v>540</v>
      </c>
      <c r="B96" t="s">
        <v>1758</v>
      </c>
      <c r="C96" t="s">
        <v>236</v>
      </c>
      <c r="D96" t="s">
        <v>236</v>
      </c>
      <c r="E96" t="s">
        <v>236</v>
      </c>
      <c r="F96" t="s">
        <v>236</v>
      </c>
      <c r="G96" t="s">
        <v>236</v>
      </c>
      <c r="H96" s="199">
        <v>41708</v>
      </c>
      <c r="I96" s="199">
        <v>2018</v>
      </c>
      <c r="J96" s="199">
        <v>7331</v>
      </c>
      <c r="K96" s="199">
        <v>739</v>
      </c>
      <c r="L96" s="199">
        <v>4524</v>
      </c>
      <c r="M96" s="199">
        <v>581</v>
      </c>
      <c r="N96" s="199">
        <v>17656</v>
      </c>
      <c r="O96" s="199">
        <v>763</v>
      </c>
      <c r="P96" s="199">
        <v>16161</v>
      </c>
      <c r="Q96" s="199">
        <v>514</v>
      </c>
      <c r="R96" s="199">
        <v>37018</v>
      </c>
      <c r="S96" s="199">
        <v>1415</v>
      </c>
      <c r="T96" s="199">
        <v>871</v>
      </c>
      <c r="U96" s="199">
        <v>46</v>
      </c>
      <c r="V96" s="199">
        <v>559</v>
      </c>
      <c r="W96" s="199">
        <v>98</v>
      </c>
      <c r="X96" s="199">
        <v>342</v>
      </c>
      <c r="Y96" s="199">
        <v>2</v>
      </c>
      <c r="Z96" s="199">
        <v>676</v>
      </c>
      <c r="AA96" s="199">
        <v>29</v>
      </c>
      <c r="AB96" s="199">
        <v>2234</v>
      </c>
      <c r="AC96" s="199">
        <v>428</v>
      </c>
      <c r="AD96" s="199">
        <v>2593</v>
      </c>
      <c r="AE96" s="199">
        <v>451</v>
      </c>
      <c r="AF96" s="199">
        <v>35909</v>
      </c>
      <c r="AG96" s="199">
        <v>1383</v>
      </c>
      <c r="AH96" s="199">
        <v>40724</v>
      </c>
      <c r="AI96" s="199">
        <v>1976</v>
      </c>
      <c r="AJ96" s="199">
        <v>984</v>
      </c>
      <c r="AK96" s="199">
        <v>42</v>
      </c>
      <c r="AL96" s="199">
        <v>542</v>
      </c>
      <c r="AM96" s="199">
        <v>19</v>
      </c>
      <c r="AN96" s="199">
        <v>442</v>
      </c>
      <c r="AO96" s="199">
        <v>23</v>
      </c>
      <c r="AP96" s="199">
        <v>21490</v>
      </c>
      <c r="AQ96" s="199">
        <v>1164</v>
      </c>
      <c r="AR96" s="199">
        <v>20218</v>
      </c>
      <c r="AS96" s="199">
        <v>854</v>
      </c>
      <c r="AT96" s="199">
        <v>5467</v>
      </c>
      <c r="AU96" s="199">
        <v>106</v>
      </c>
      <c r="AV96" s="199">
        <v>36241</v>
      </c>
      <c r="AW96" s="199">
        <v>1912</v>
      </c>
      <c r="AX96" s="199">
        <v>1776</v>
      </c>
      <c r="AY96" s="199">
        <v>289</v>
      </c>
      <c r="AZ96" s="199">
        <v>8179</v>
      </c>
      <c r="BA96" s="199">
        <v>407</v>
      </c>
      <c r="BB96" s="199">
        <v>10702</v>
      </c>
      <c r="BC96" s="199">
        <v>351</v>
      </c>
      <c r="BD96" s="199">
        <v>6936</v>
      </c>
      <c r="BE96" s="199">
        <v>136</v>
      </c>
      <c r="BF96" s="199">
        <v>3887</v>
      </c>
      <c r="BG96" s="199">
        <v>283</v>
      </c>
      <c r="BH96" s="199">
        <v>19149</v>
      </c>
      <c r="BI96" s="199">
        <v>1090</v>
      </c>
      <c r="BJ96" s="199">
        <v>18455</v>
      </c>
      <c r="BK96" s="199">
        <v>915</v>
      </c>
      <c r="BL96" s="199">
        <v>694</v>
      </c>
      <c r="BM96" s="199">
        <v>175</v>
      </c>
      <c r="BN96" s="199">
        <v>13460</v>
      </c>
      <c r="BO96" s="199">
        <v>635</v>
      </c>
      <c r="BP96" s="199">
        <v>6417</v>
      </c>
      <c r="BQ96" s="199">
        <v>544</v>
      </c>
      <c r="BR96" s="199">
        <v>3159</v>
      </c>
      <c r="BS96" s="199">
        <v>194</v>
      </c>
      <c r="BT96" s="199">
        <v>10858</v>
      </c>
      <c r="BU96" s="199">
        <v>621</v>
      </c>
      <c r="BV96" s="199">
        <v>23036</v>
      </c>
      <c r="BW96" s="199">
        <v>1373</v>
      </c>
      <c r="BX96" s="199">
        <v>7814</v>
      </c>
      <c r="BY96" s="199">
        <v>24</v>
      </c>
      <c r="BZ96" s="199">
        <v>3302</v>
      </c>
      <c r="CA96" s="199">
        <v>155</v>
      </c>
      <c r="CB96" s="199">
        <v>7556</v>
      </c>
      <c r="CC96" s="199">
        <v>466</v>
      </c>
      <c r="CD96" s="199">
        <v>3257</v>
      </c>
      <c r="CE96" s="199">
        <v>214</v>
      </c>
      <c r="CF96" s="199">
        <v>4197</v>
      </c>
      <c r="CG96" s="199">
        <v>334</v>
      </c>
      <c r="CH96" s="199">
        <v>5039</v>
      </c>
      <c r="CI96" s="199">
        <v>304</v>
      </c>
      <c r="CJ96" s="199">
        <v>4600</v>
      </c>
      <c r="CK96" s="199">
        <v>167</v>
      </c>
      <c r="CL96" s="199">
        <v>5943</v>
      </c>
      <c r="CM96" s="199">
        <v>354</v>
      </c>
      <c r="CN96" s="199">
        <v>7814</v>
      </c>
      <c r="CO96" s="199">
        <v>24</v>
      </c>
      <c r="CP96" s="199">
        <v>2018</v>
      </c>
      <c r="CQ96" s="199">
        <v>39690</v>
      </c>
      <c r="CR96" s="199">
        <v>29788</v>
      </c>
      <c r="CS96" s="199">
        <v>16730</v>
      </c>
      <c r="CT96" s="199">
        <v>37409</v>
      </c>
      <c r="CU96" s="199">
        <v>2465</v>
      </c>
      <c r="CV96" s="199">
        <v>695</v>
      </c>
      <c r="CW96" s="199">
        <v>993</v>
      </c>
      <c r="CX96" s="199">
        <v>179</v>
      </c>
      <c r="CY96" s="199">
        <v>762</v>
      </c>
      <c r="CZ96" s="199">
        <v>119</v>
      </c>
      <c r="DA96" s="199">
        <v>175</v>
      </c>
      <c r="DB96" s="199">
        <v>134</v>
      </c>
      <c r="DC96" s="199">
        <v>535</v>
      </c>
      <c r="DD96" s="199">
        <v>263</v>
      </c>
      <c r="DE96" s="199">
        <v>1734</v>
      </c>
      <c r="DF96" s="199">
        <v>1624</v>
      </c>
      <c r="DG96" s="199">
        <v>1971</v>
      </c>
      <c r="DH96" s="199">
        <v>818</v>
      </c>
      <c r="DI96" s="199">
        <v>2571</v>
      </c>
      <c r="DJ96" s="199">
        <v>936</v>
      </c>
      <c r="DK96" s="199">
        <v>204</v>
      </c>
      <c r="DL96" s="199">
        <v>909</v>
      </c>
      <c r="DM96" s="199">
        <v>1232</v>
      </c>
      <c r="DN96" s="199">
        <v>5650</v>
      </c>
      <c r="DO96" s="199">
        <v>1220</v>
      </c>
      <c r="DP96" s="199">
        <v>1090</v>
      </c>
      <c r="DQ96" s="199">
        <v>780</v>
      </c>
      <c r="DR96" s="199">
        <v>808</v>
      </c>
      <c r="DS96" s="199">
        <v>630</v>
      </c>
      <c r="DT96" s="199">
        <v>1801</v>
      </c>
      <c r="DU96" s="199">
        <v>17254</v>
      </c>
      <c r="DV96" s="199">
        <v>8688</v>
      </c>
      <c r="DW96" s="199">
        <v>3352</v>
      </c>
      <c r="DX96" s="199">
        <v>1172</v>
      </c>
      <c r="DY96" s="199">
        <v>549</v>
      </c>
      <c r="DZ96" s="199">
        <v>3532</v>
      </c>
      <c r="EA96" s="199">
        <v>248</v>
      </c>
      <c r="EB96" s="199">
        <v>2846</v>
      </c>
      <c r="EC96" s="199">
        <v>3862</v>
      </c>
      <c r="ED96" s="199">
        <v>597</v>
      </c>
      <c r="EE96" s="199">
        <v>2717</v>
      </c>
      <c r="EF96" s="199">
        <v>5118</v>
      </c>
      <c r="EG96" s="199">
        <v>37433</v>
      </c>
      <c r="EH96" s="199">
        <v>4564</v>
      </c>
      <c r="EI96" s="199">
        <v>12815</v>
      </c>
      <c r="EJ96" s="199">
        <v>4439</v>
      </c>
      <c r="EK96" s="199">
        <v>657</v>
      </c>
      <c r="EL96" s="199">
        <v>484</v>
      </c>
      <c r="EM96" s="199">
        <v>337</v>
      </c>
      <c r="EN96" s="199">
        <v>497</v>
      </c>
      <c r="EO96" s="199">
        <v>313</v>
      </c>
      <c r="EP96" s="199">
        <v>1563</v>
      </c>
      <c r="EQ96" s="199">
        <v>14876</v>
      </c>
      <c r="ER96" s="199">
        <v>17254</v>
      </c>
      <c r="ES96" s="199">
        <v>1052</v>
      </c>
      <c r="ET96" s="199">
        <v>4411</v>
      </c>
      <c r="EU96" s="199">
        <v>6557</v>
      </c>
      <c r="EV96" s="199">
        <v>5234</v>
      </c>
      <c r="EW96" s="199">
        <v>16202</v>
      </c>
      <c r="EX96" s="199">
        <v>17254</v>
      </c>
      <c r="EZ96" s="199"/>
    </row>
    <row r="97" spans="1:156" x14ac:dyDescent="0.25">
      <c r="A97" t="s">
        <v>541</v>
      </c>
      <c r="B97" t="s">
        <v>1758</v>
      </c>
      <c r="C97" t="s">
        <v>236</v>
      </c>
      <c r="D97" t="s">
        <v>236</v>
      </c>
      <c r="E97" t="s">
        <v>236</v>
      </c>
      <c r="F97" t="s">
        <v>236</v>
      </c>
      <c r="G97" t="s">
        <v>236</v>
      </c>
      <c r="H97" s="199">
        <v>42762</v>
      </c>
      <c r="I97" s="199">
        <v>3805</v>
      </c>
      <c r="J97" s="199">
        <v>10056</v>
      </c>
      <c r="K97" s="199">
        <v>1231</v>
      </c>
      <c r="L97" s="199">
        <v>6708</v>
      </c>
      <c r="M97" s="199">
        <v>971</v>
      </c>
      <c r="N97" s="199">
        <v>18432</v>
      </c>
      <c r="O97" s="199">
        <v>1736</v>
      </c>
      <c r="P97" s="199">
        <v>12959</v>
      </c>
      <c r="Q97" s="199">
        <v>808</v>
      </c>
      <c r="R97" s="199">
        <v>30889</v>
      </c>
      <c r="S97" s="199">
        <v>1897</v>
      </c>
      <c r="T97" s="199">
        <v>527</v>
      </c>
      <c r="U97" s="199">
        <v>27</v>
      </c>
      <c r="V97" s="199">
        <v>7976</v>
      </c>
      <c r="W97" s="199">
        <v>1626</v>
      </c>
      <c r="X97" s="199">
        <v>273</v>
      </c>
      <c r="Y97" s="199">
        <v>58</v>
      </c>
      <c r="Z97" s="199">
        <v>204</v>
      </c>
      <c r="AA97" s="199">
        <v>8</v>
      </c>
      <c r="AB97" s="199">
        <v>2851</v>
      </c>
      <c r="AC97" s="199">
        <v>189</v>
      </c>
      <c r="AD97" s="199">
        <v>1019</v>
      </c>
      <c r="AE97" s="199">
        <v>45</v>
      </c>
      <c r="AF97" s="199">
        <v>30701</v>
      </c>
      <c r="AG97" s="199">
        <v>1877</v>
      </c>
      <c r="AH97" s="199">
        <v>42109</v>
      </c>
      <c r="AI97" s="199">
        <v>3745</v>
      </c>
      <c r="AJ97" s="199">
        <v>653</v>
      </c>
      <c r="AK97" s="199">
        <v>60</v>
      </c>
      <c r="AL97" s="199">
        <v>328</v>
      </c>
      <c r="AM97" s="199">
        <v>42</v>
      </c>
      <c r="AN97" s="199">
        <v>325</v>
      </c>
      <c r="AO97" s="199">
        <v>18</v>
      </c>
      <c r="AP97" s="199">
        <v>21724</v>
      </c>
      <c r="AQ97" s="199">
        <v>2214</v>
      </c>
      <c r="AR97" s="199">
        <v>21038</v>
      </c>
      <c r="AS97" s="199">
        <v>1591</v>
      </c>
      <c r="AT97" s="199">
        <v>6271</v>
      </c>
      <c r="AU97" s="199">
        <v>348</v>
      </c>
      <c r="AV97" s="199">
        <v>36491</v>
      </c>
      <c r="AW97" s="199">
        <v>3457</v>
      </c>
      <c r="AX97" s="199">
        <v>1904</v>
      </c>
      <c r="AY97" s="199">
        <v>351</v>
      </c>
      <c r="AZ97" s="199">
        <v>6691</v>
      </c>
      <c r="BA97" s="199">
        <v>794</v>
      </c>
      <c r="BB97" s="199">
        <v>9168</v>
      </c>
      <c r="BC97" s="199">
        <v>753</v>
      </c>
      <c r="BD97" s="199">
        <v>8010</v>
      </c>
      <c r="BE97" s="199">
        <v>191</v>
      </c>
      <c r="BF97" s="199">
        <v>4999</v>
      </c>
      <c r="BG97" s="199">
        <v>726</v>
      </c>
      <c r="BH97" s="199">
        <v>19491</v>
      </c>
      <c r="BI97" s="199">
        <v>2035</v>
      </c>
      <c r="BJ97" s="199">
        <v>18480</v>
      </c>
      <c r="BK97" s="199">
        <v>1797</v>
      </c>
      <c r="BL97" s="199">
        <v>1011</v>
      </c>
      <c r="BM97" s="199">
        <v>238</v>
      </c>
      <c r="BN97" s="199">
        <v>12205</v>
      </c>
      <c r="BO97" s="199">
        <v>949</v>
      </c>
      <c r="BP97" s="199">
        <v>8141</v>
      </c>
      <c r="BQ97" s="199">
        <v>1153</v>
      </c>
      <c r="BR97" s="199">
        <v>4144</v>
      </c>
      <c r="BS97" s="199">
        <v>659</v>
      </c>
      <c r="BT97" s="199">
        <v>11547</v>
      </c>
      <c r="BU97" s="199">
        <v>1017</v>
      </c>
      <c r="BV97" s="199">
        <v>24490</v>
      </c>
      <c r="BW97" s="199">
        <v>2761</v>
      </c>
      <c r="BX97" s="199">
        <v>6725</v>
      </c>
      <c r="BY97" s="199">
        <v>27</v>
      </c>
      <c r="BZ97" s="199">
        <v>3675</v>
      </c>
      <c r="CA97" s="199">
        <v>347</v>
      </c>
      <c r="CB97" s="199">
        <v>7872</v>
      </c>
      <c r="CC97" s="199">
        <v>670</v>
      </c>
      <c r="CD97" s="199">
        <v>5442</v>
      </c>
      <c r="CE97" s="199">
        <v>699</v>
      </c>
      <c r="CF97" s="199">
        <v>4681</v>
      </c>
      <c r="CG97" s="199">
        <v>769</v>
      </c>
      <c r="CH97" s="199">
        <v>4983</v>
      </c>
      <c r="CI97" s="199">
        <v>400</v>
      </c>
      <c r="CJ97" s="199">
        <v>4190</v>
      </c>
      <c r="CK97" s="199">
        <v>407</v>
      </c>
      <c r="CL97" s="199">
        <v>5194</v>
      </c>
      <c r="CM97" s="199">
        <v>486</v>
      </c>
      <c r="CN97" s="199">
        <v>6725</v>
      </c>
      <c r="CO97" s="199">
        <v>27</v>
      </c>
      <c r="CP97" s="199">
        <v>3805</v>
      </c>
      <c r="CQ97" s="199">
        <v>38957</v>
      </c>
      <c r="CR97" s="199">
        <v>25585</v>
      </c>
      <c r="CS97" s="199">
        <v>19729</v>
      </c>
      <c r="CT97" s="199">
        <v>38265</v>
      </c>
      <c r="CU97" s="199">
        <v>2176</v>
      </c>
      <c r="CV97" s="199">
        <v>290</v>
      </c>
      <c r="CW97" s="199">
        <v>289</v>
      </c>
      <c r="CX97" s="199">
        <v>41</v>
      </c>
      <c r="CY97" s="199">
        <v>411</v>
      </c>
      <c r="CZ97" s="199">
        <v>59</v>
      </c>
      <c r="DA97" s="199">
        <v>188</v>
      </c>
      <c r="DB97" s="199">
        <v>103</v>
      </c>
      <c r="DC97" s="199">
        <v>1288</v>
      </c>
      <c r="DD97" s="199">
        <v>87</v>
      </c>
      <c r="DE97" s="199">
        <v>499</v>
      </c>
      <c r="DF97" s="199">
        <v>1445</v>
      </c>
      <c r="DG97" s="199">
        <v>1419</v>
      </c>
      <c r="DH97" s="199">
        <v>300</v>
      </c>
      <c r="DI97" s="199">
        <v>2376</v>
      </c>
      <c r="DJ97" s="199">
        <v>844</v>
      </c>
      <c r="DK97" s="199">
        <v>372</v>
      </c>
      <c r="DL97" s="199">
        <v>786</v>
      </c>
      <c r="DM97" s="199">
        <v>1053</v>
      </c>
      <c r="DN97" s="199">
        <v>6587</v>
      </c>
      <c r="DO97" s="199">
        <v>2047</v>
      </c>
      <c r="DP97" s="199">
        <v>890</v>
      </c>
      <c r="DQ97" s="199">
        <v>1717</v>
      </c>
      <c r="DR97" s="199">
        <v>978</v>
      </c>
      <c r="DS97" s="199">
        <v>892</v>
      </c>
      <c r="DT97" s="199">
        <v>2346</v>
      </c>
      <c r="DU97" s="199">
        <v>16775</v>
      </c>
      <c r="DV97" s="199">
        <v>7157</v>
      </c>
      <c r="DW97" s="199">
        <v>2608</v>
      </c>
      <c r="DX97" s="199">
        <v>1698</v>
      </c>
      <c r="DY97" s="199">
        <v>682</v>
      </c>
      <c r="DZ97" s="199">
        <v>3494</v>
      </c>
      <c r="EA97" s="199">
        <v>252</v>
      </c>
      <c r="EB97" s="199">
        <v>2633</v>
      </c>
      <c r="EC97" s="199">
        <v>4426</v>
      </c>
      <c r="ED97" s="199">
        <v>789</v>
      </c>
      <c r="EE97" s="199">
        <v>2546</v>
      </c>
      <c r="EF97" s="199">
        <v>4919</v>
      </c>
      <c r="EG97" s="199">
        <v>35598</v>
      </c>
      <c r="EH97" s="199">
        <v>7183</v>
      </c>
      <c r="EI97" s="199">
        <v>11035</v>
      </c>
      <c r="EJ97" s="199">
        <v>5740</v>
      </c>
      <c r="EK97" s="199">
        <v>803</v>
      </c>
      <c r="EL97" s="199">
        <v>751</v>
      </c>
      <c r="EM97" s="199">
        <v>698</v>
      </c>
      <c r="EN97" s="199">
        <v>738</v>
      </c>
      <c r="EO97" s="199">
        <v>489</v>
      </c>
      <c r="EP97" s="199">
        <v>1827</v>
      </c>
      <c r="EQ97" s="199">
        <v>14408</v>
      </c>
      <c r="ER97" s="199">
        <v>16775</v>
      </c>
      <c r="ES97" s="199">
        <v>1206</v>
      </c>
      <c r="ET97" s="199">
        <v>5074</v>
      </c>
      <c r="EU97" s="199">
        <v>5868</v>
      </c>
      <c r="EV97" s="199">
        <v>4627</v>
      </c>
      <c r="EW97" s="199">
        <v>15569</v>
      </c>
      <c r="EX97" s="199">
        <v>16775</v>
      </c>
      <c r="EZ97" s="199"/>
    </row>
    <row r="98" spans="1:156" x14ac:dyDescent="0.25">
      <c r="A98" t="s">
        <v>542</v>
      </c>
      <c r="B98" t="s">
        <v>1758</v>
      </c>
      <c r="C98" t="s">
        <v>236</v>
      </c>
      <c r="D98" t="s">
        <v>236</v>
      </c>
      <c r="E98" t="s">
        <v>236</v>
      </c>
      <c r="F98" t="s">
        <v>236</v>
      </c>
      <c r="G98" t="s">
        <v>236</v>
      </c>
      <c r="H98" s="199">
        <v>41634</v>
      </c>
      <c r="I98" s="199">
        <v>3850</v>
      </c>
      <c r="J98" s="199">
        <v>9843</v>
      </c>
      <c r="K98" s="199">
        <v>1296</v>
      </c>
      <c r="L98" s="199">
        <v>6648</v>
      </c>
      <c r="M98" s="199">
        <v>953</v>
      </c>
      <c r="N98" s="199">
        <v>18130</v>
      </c>
      <c r="O98" s="199">
        <v>1869</v>
      </c>
      <c r="P98" s="199">
        <v>13305</v>
      </c>
      <c r="Q98" s="199">
        <v>667</v>
      </c>
      <c r="R98" s="199">
        <v>28457</v>
      </c>
      <c r="S98" s="199">
        <v>1612</v>
      </c>
      <c r="T98" s="199">
        <v>125</v>
      </c>
      <c r="U98" s="199">
        <v>28</v>
      </c>
      <c r="V98" s="199">
        <v>8362</v>
      </c>
      <c r="W98" s="199">
        <v>1562</v>
      </c>
      <c r="X98" s="199">
        <v>259</v>
      </c>
      <c r="Y98" s="199">
        <v>8</v>
      </c>
      <c r="Z98" s="199">
        <v>240</v>
      </c>
      <c r="AA98" s="199">
        <v>4</v>
      </c>
      <c r="AB98" s="199">
        <v>4176</v>
      </c>
      <c r="AC98" s="199">
        <v>634</v>
      </c>
      <c r="AD98" s="199">
        <v>1447</v>
      </c>
      <c r="AE98" s="199">
        <v>170</v>
      </c>
      <c r="AF98" s="199">
        <v>28033</v>
      </c>
      <c r="AG98" s="199">
        <v>1565</v>
      </c>
      <c r="AH98" s="199">
        <v>41146</v>
      </c>
      <c r="AI98" s="199">
        <v>3799</v>
      </c>
      <c r="AJ98" s="199">
        <v>488</v>
      </c>
      <c r="AK98" s="199">
        <v>51</v>
      </c>
      <c r="AL98" s="199">
        <v>342</v>
      </c>
      <c r="AM98" s="199">
        <v>22</v>
      </c>
      <c r="AN98" s="199">
        <v>146</v>
      </c>
      <c r="AO98" s="199">
        <v>29</v>
      </c>
      <c r="AP98" s="199">
        <v>20990</v>
      </c>
      <c r="AQ98" s="199">
        <v>2125</v>
      </c>
      <c r="AR98" s="199">
        <v>20644</v>
      </c>
      <c r="AS98" s="199">
        <v>1725</v>
      </c>
      <c r="AT98" s="199">
        <v>6758</v>
      </c>
      <c r="AU98" s="199">
        <v>345</v>
      </c>
      <c r="AV98" s="199">
        <v>34876</v>
      </c>
      <c r="AW98" s="199">
        <v>3505</v>
      </c>
      <c r="AX98" s="199">
        <v>2296</v>
      </c>
      <c r="AY98" s="199">
        <v>396</v>
      </c>
      <c r="AZ98" s="199">
        <v>9406</v>
      </c>
      <c r="BA98" s="199">
        <v>1003</v>
      </c>
      <c r="BB98" s="199">
        <v>9825</v>
      </c>
      <c r="BC98" s="199">
        <v>814</v>
      </c>
      <c r="BD98" s="199">
        <v>6312</v>
      </c>
      <c r="BE98" s="199">
        <v>154</v>
      </c>
      <c r="BF98" s="199">
        <v>5193</v>
      </c>
      <c r="BG98" s="199">
        <v>679</v>
      </c>
      <c r="BH98" s="199">
        <v>16692</v>
      </c>
      <c r="BI98" s="199">
        <v>2124</v>
      </c>
      <c r="BJ98" s="199">
        <v>15522</v>
      </c>
      <c r="BK98" s="199">
        <v>1833</v>
      </c>
      <c r="BL98" s="199">
        <v>1170</v>
      </c>
      <c r="BM98" s="199">
        <v>291</v>
      </c>
      <c r="BN98" s="199">
        <v>10816</v>
      </c>
      <c r="BO98" s="199">
        <v>1095</v>
      </c>
      <c r="BP98" s="199">
        <v>6611</v>
      </c>
      <c r="BQ98" s="199">
        <v>1086</v>
      </c>
      <c r="BR98" s="199">
        <v>4458</v>
      </c>
      <c r="BS98" s="199">
        <v>622</v>
      </c>
      <c r="BT98" s="199">
        <v>11022</v>
      </c>
      <c r="BU98" s="199">
        <v>1009</v>
      </c>
      <c r="BV98" s="199">
        <v>21885</v>
      </c>
      <c r="BW98" s="199">
        <v>2803</v>
      </c>
      <c r="BX98" s="199">
        <v>8727</v>
      </c>
      <c r="BY98" s="199">
        <v>38</v>
      </c>
      <c r="BZ98" s="199">
        <v>3194</v>
      </c>
      <c r="CA98" s="199">
        <v>275</v>
      </c>
      <c r="CB98" s="199">
        <v>7828</v>
      </c>
      <c r="CC98" s="199">
        <v>734</v>
      </c>
      <c r="CD98" s="199">
        <v>2773</v>
      </c>
      <c r="CE98" s="199">
        <v>474</v>
      </c>
      <c r="CF98" s="199">
        <v>3869</v>
      </c>
      <c r="CG98" s="199">
        <v>726</v>
      </c>
      <c r="CH98" s="199">
        <v>4559</v>
      </c>
      <c r="CI98" s="199">
        <v>566</v>
      </c>
      <c r="CJ98" s="199">
        <v>4432</v>
      </c>
      <c r="CK98" s="199">
        <v>515</v>
      </c>
      <c r="CL98" s="199">
        <v>6252</v>
      </c>
      <c r="CM98" s="199">
        <v>522</v>
      </c>
      <c r="CN98" s="199">
        <v>8727</v>
      </c>
      <c r="CO98" s="199">
        <v>38</v>
      </c>
      <c r="CP98" s="199">
        <v>3850</v>
      </c>
      <c r="CQ98" s="199">
        <v>37784</v>
      </c>
      <c r="CR98" s="199">
        <v>24243</v>
      </c>
      <c r="CS98" s="199">
        <v>20737</v>
      </c>
      <c r="CT98" s="199">
        <v>37149</v>
      </c>
      <c r="CU98" s="199">
        <v>2199</v>
      </c>
      <c r="CV98" s="199">
        <v>210</v>
      </c>
      <c r="CW98" s="199">
        <v>279</v>
      </c>
      <c r="CX98" s="199">
        <v>37</v>
      </c>
      <c r="CY98" s="199">
        <v>430</v>
      </c>
      <c r="CZ98" s="199">
        <v>66</v>
      </c>
      <c r="DA98" s="199">
        <v>180</v>
      </c>
      <c r="DB98" s="199">
        <v>54</v>
      </c>
      <c r="DC98" s="199">
        <v>1310</v>
      </c>
      <c r="DD98" s="199">
        <v>53</v>
      </c>
      <c r="DE98" s="199">
        <v>780</v>
      </c>
      <c r="DF98" s="199">
        <v>1740</v>
      </c>
      <c r="DG98" s="199">
        <v>1383</v>
      </c>
      <c r="DH98" s="199">
        <v>324</v>
      </c>
      <c r="DI98" s="199">
        <v>1959</v>
      </c>
      <c r="DJ98" s="199">
        <v>895</v>
      </c>
      <c r="DK98" s="199">
        <v>195</v>
      </c>
      <c r="DL98" s="199">
        <v>691</v>
      </c>
      <c r="DM98" s="199">
        <v>844</v>
      </c>
      <c r="DN98" s="199">
        <v>4654</v>
      </c>
      <c r="DO98" s="199">
        <v>2112</v>
      </c>
      <c r="DP98" s="199">
        <v>662</v>
      </c>
      <c r="DQ98" s="199">
        <v>1276</v>
      </c>
      <c r="DR98" s="199">
        <v>1031</v>
      </c>
      <c r="DS98" s="199">
        <v>836</v>
      </c>
      <c r="DT98" s="199">
        <v>2239</v>
      </c>
      <c r="DU98" s="199">
        <v>15939</v>
      </c>
      <c r="DV98" s="199">
        <v>7755</v>
      </c>
      <c r="DW98" s="199">
        <v>2209</v>
      </c>
      <c r="DX98" s="199">
        <v>1425</v>
      </c>
      <c r="DY98" s="199">
        <v>710</v>
      </c>
      <c r="DZ98" s="199">
        <v>2992</v>
      </c>
      <c r="EA98" s="199">
        <v>215</v>
      </c>
      <c r="EB98" s="199">
        <v>2305</v>
      </c>
      <c r="EC98" s="199">
        <v>3767</v>
      </c>
      <c r="ED98" s="199">
        <v>671</v>
      </c>
      <c r="EE98" s="199">
        <v>2055</v>
      </c>
      <c r="EF98" s="199">
        <v>4556</v>
      </c>
      <c r="EG98" s="199">
        <v>37656</v>
      </c>
      <c r="EH98" s="199">
        <v>3833</v>
      </c>
      <c r="EI98" s="199">
        <v>13043</v>
      </c>
      <c r="EJ98" s="199">
        <v>2896</v>
      </c>
      <c r="EK98" s="199">
        <v>458</v>
      </c>
      <c r="EL98" s="199">
        <v>396</v>
      </c>
      <c r="EM98" s="199">
        <v>296</v>
      </c>
      <c r="EN98" s="199">
        <v>296</v>
      </c>
      <c r="EO98" s="199">
        <v>277</v>
      </c>
      <c r="EP98" s="199">
        <v>762</v>
      </c>
      <c r="EQ98" s="199">
        <v>13417</v>
      </c>
      <c r="ER98" s="199">
        <v>15939</v>
      </c>
      <c r="ES98" s="199">
        <v>1012</v>
      </c>
      <c r="ET98" s="199">
        <v>4028</v>
      </c>
      <c r="EU98" s="199">
        <v>5719</v>
      </c>
      <c r="EV98" s="199">
        <v>5180</v>
      </c>
      <c r="EW98" s="199">
        <v>14927</v>
      </c>
      <c r="EX98" s="199">
        <v>15939</v>
      </c>
      <c r="EZ98" s="199"/>
    </row>
    <row r="99" spans="1:156" x14ac:dyDescent="0.25">
      <c r="A99" t="s">
        <v>543</v>
      </c>
      <c r="B99" t="s">
        <v>1758</v>
      </c>
      <c r="C99" t="s">
        <v>236</v>
      </c>
      <c r="D99" t="s">
        <v>236</v>
      </c>
      <c r="E99" t="s">
        <v>236</v>
      </c>
      <c r="F99" t="s">
        <v>236</v>
      </c>
      <c r="G99" t="s">
        <v>236</v>
      </c>
      <c r="H99" s="199">
        <v>41245</v>
      </c>
      <c r="I99" s="199">
        <v>2030</v>
      </c>
      <c r="J99" s="199">
        <v>6345</v>
      </c>
      <c r="K99" s="199">
        <v>635</v>
      </c>
      <c r="L99" s="199">
        <v>4179</v>
      </c>
      <c r="M99" s="199">
        <v>468</v>
      </c>
      <c r="N99" s="199">
        <v>17891</v>
      </c>
      <c r="O99" s="199">
        <v>1006</v>
      </c>
      <c r="P99" s="199">
        <v>16585</v>
      </c>
      <c r="Q99" s="199">
        <v>369</v>
      </c>
      <c r="R99" s="199">
        <v>37523</v>
      </c>
      <c r="S99" s="199">
        <v>1648</v>
      </c>
      <c r="T99" s="199">
        <v>166</v>
      </c>
      <c r="U99" s="199">
        <v>26</v>
      </c>
      <c r="V99" s="199">
        <v>1352</v>
      </c>
      <c r="W99" s="199">
        <v>172</v>
      </c>
      <c r="X99" s="199">
        <v>172</v>
      </c>
      <c r="Y99" s="199">
        <v>17</v>
      </c>
      <c r="Z99" s="199">
        <v>292</v>
      </c>
      <c r="AA99" s="199">
        <v>74</v>
      </c>
      <c r="AB99" s="199">
        <v>1735</v>
      </c>
      <c r="AC99" s="199">
        <v>93</v>
      </c>
      <c r="AD99" s="199">
        <v>762</v>
      </c>
      <c r="AE99" s="199">
        <v>129</v>
      </c>
      <c r="AF99" s="199">
        <v>37308</v>
      </c>
      <c r="AG99" s="199">
        <v>1639</v>
      </c>
      <c r="AH99" s="199">
        <v>40350</v>
      </c>
      <c r="AI99" s="199">
        <v>1959</v>
      </c>
      <c r="AJ99" s="199">
        <v>895</v>
      </c>
      <c r="AK99" s="199">
        <v>71</v>
      </c>
      <c r="AL99" s="199">
        <v>516</v>
      </c>
      <c r="AM99" s="199">
        <v>20</v>
      </c>
      <c r="AN99" s="199">
        <v>379</v>
      </c>
      <c r="AO99" s="199">
        <v>51</v>
      </c>
      <c r="AP99" s="199">
        <v>21312</v>
      </c>
      <c r="AQ99" s="199">
        <v>1191</v>
      </c>
      <c r="AR99" s="199">
        <v>19933</v>
      </c>
      <c r="AS99" s="199">
        <v>839</v>
      </c>
      <c r="AT99" s="199">
        <v>6905</v>
      </c>
      <c r="AU99" s="199">
        <v>249</v>
      </c>
      <c r="AV99" s="199">
        <v>34340</v>
      </c>
      <c r="AW99" s="199">
        <v>1781</v>
      </c>
      <c r="AX99" s="199">
        <v>1812</v>
      </c>
      <c r="AY99" s="199">
        <v>199</v>
      </c>
      <c r="AZ99" s="199">
        <v>9180</v>
      </c>
      <c r="BA99" s="199">
        <v>577</v>
      </c>
      <c r="BB99" s="199">
        <v>12195</v>
      </c>
      <c r="BC99" s="199">
        <v>487</v>
      </c>
      <c r="BD99" s="199">
        <v>8422</v>
      </c>
      <c r="BE99" s="199">
        <v>207</v>
      </c>
      <c r="BF99" s="199">
        <v>4925</v>
      </c>
      <c r="BG99" s="199">
        <v>520</v>
      </c>
      <c r="BH99" s="199">
        <v>17213</v>
      </c>
      <c r="BI99" s="199">
        <v>1159</v>
      </c>
      <c r="BJ99" s="199">
        <v>16371</v>
      </c>
      <c r="BK99" s="199">
        <v>1008</v>
      </c>
      <c r="BL99" s="199">
        <v>842</v>
      </c>
      <c r="BM99" s="199">
        <v>151</v>
      </c>
      <c r="BN99" s="199">
        <v>11210</v>
      </c>
      <c r="BO99" s="199">
        <v>544</v>
      </c>
      <c r="BP99" s="199">
        <v>6907</v>
      </c>
      <c r="BQ99" s="199">
        <v>740</v>
      </c>
      <c r="BR99" s="199">
        <v>4021</v>
      </c>
      <c r="BS99" s="199">
        <v>395</v>
      </c>
      <c r="BT99" s="199">
        <v>7141</v>
      </c>
      <c r="BU99" s="199">
        <v>337</v>
      </c>
      <c r="BV99" s="199">
        <v>22138</v>
      </c>
      <c r="BW99" s="199">
        <v>1679</v>
      </c>
      <c r="BX99" s="199">
        <v>11966</v>
      </c>
      <c r="BY99" s="199">
        <v>14</v>
      </c>
      <c r="BZ99" s="199">
        <v>1858</v>
      </c>
      <c r="CA99" s="199">
        <v>57</v>
      </c>
      <c r="CB99" s="199">
        <v>5283</v>
      </c>
      <c r="CC99" s="199">
        <v>280</v>
      </c>
      <c r="CD99" s="199">
        <v>2495</v>
      </c>
      <c r="CE99" s="199">
        <v>223</v>
      </c>
      <c r="CF99" s="199">
        <v>3285</v>
      </c>
      <c r="CG99" s="199">
        <v>355</v>
      </c>
      <c r="CH99" s="199">
        <v>4298</v>
      </c>
      <c r="CI99" s="199">
        <v>294</v>
      </c>
      <c r="CJ99" s="199">
        <v>4272</v>
      </c>
      <c r="CK99" s="199">
        <v>248</v>
      </c>
      <c r="CL99" s="199">
        <v>7788</v>
      </c>
      <c r="CM99" s="199">
        <v>559</v>
      </c>
      <c r="CN99" s="199">
        <v>11966</v>
      </c>
      <c r="CO99" s="199">
        <v>14</v>
      </c>
      <c r="CP99" s="199">
        <v>2030</v>
      </c>
      <c r="CQ99" s="199">
        <v>39215</v>
      </c>
      <c r="CR99" s="199">
        <v>29489</v>
      </c>
      <c r="CS99" s="199">
        <v>19871</v>
      </c>
      <c r="CT99" s="199">
        <v>39274</v>
      </c>
      <c r="CU99" s="199">
        <v>1161</v>
      </c>
      <c r="CV99" s="199">
        <v>231</v>
      </c>
      <c r="CW99" s="199">
        <v>466</v>
      </c>
      <c r="CX99" s="199">
        <v>143</v>
      </c>
      <c r="CY99" s="199">
        <v>298</v>
      </c>
      <c r="CZ99" s="199">
        <v>25</v>
      </c>
      <c r="DA99" s="199">
        <v>105</v>
      </c>
      <c r="DB99" s="199">
        <v>29</v>
      </c>
      <c r="DC99" s="199">
        <v>292</v>
      </c>
      <c r="DD99" s="199">
        <v>34</v>
      </c>
      <c r="DE99" s="199">
        <v>940</v>
      </c>
      <c r="DF99" s="199">
        <v>1680</v>
      </c>
      <c r="DG99" s="199">
        <v>1614</v>
      </c>
      <c r="DH99" s="199">
        <v>269</v>
      </c>
      <c r="DI99" s="199">
        <v>2544</v>
      </c>
      <c r="DJ99" s="199">
        <v>970</v>
      </c>
      <c r="DK99" s="199">
        <v>320</v>
      </c>
      <c r="DL99" s="199">
        <v>915</v>
      </c>
      <c r="DM99" s="199">
        <v>1182</v>
      </c>
      <c r="DN99" s="199">
        <v>4089</v>
      </c>
      <c r="DO99" s="199">
        <v>2247</v>
      </c>
      <c r="DP99" s="199">
        <v>829</v>
      </c>
      <c r="DQ99" s="199">
        <v>1228</v>
      </c>
      <c r="DR99" s="199">
        <v>987</v>
      </c>
      <c r="DS99" s="199">
        <v>508</v>
      </c>
      <c r="DT99" s="199">
        <v>1316</v>
      </c>
      <c r="DU99" s="199">
        <v>19652</v>
      </c>
      <c r="DV99" s="199">
        <v>9436</v>
      </c>
      <c r="DW99" s="199">
        <v>2095</v>
      </c>
      <c r="DX99" s="199">
        <v>1432</v>
      </c>
      <c r="DY99" s="199">
        <v>466</v>
      </c>
      <c r="DZ99" s="199">
        <v>4623</v>
      </c>
      <c r="EA99" s="199">
        <v>299</v>
      </c>
      <c r="EB99" s="199">
        <v>3793</v>
      </c>
      <c r="EC99" s="199">
        <v>4161</v>
      </c>
      <c r="ED99" s="199">
        <v>431</v>
      </c>
      <c r="EE99" s="199">
        <v>3110</v>
      </c>
      <c r="EF99" s="199">
        <v>3670</v>
      </c>
      <c r="EG99" s="199">
        <v>37425</v>
      </c>
      <c r="EH99" s="199">
        <v>4250</v>
      </c>
      <c r="EI99" s="199">
        <v>16286</v>
      </c>
      <c r="EJ99" s="199">
        <v>3366</v>
      </c>
      <c r="EK99" s="199">
        <v>614</v>
      </c>
      <c r="EL99" s="199">
        <v>425</v>
      </c>
      <c r="EM99" s="199">
        <v>250</v>
      </c>
      <c r="EN99" s="199">
        <v>356</v>
      </c>
      <c r="EO99" s="199">
        <v>302</v>
      </c>
      <c r="EP99" s="199">
        <v>927</v>
      </c>
      <c r="EQ99" s="199">
        <v>16740</v>
      </c>
      <c r="ER99" s="199">
        <v>19652</v>
      </c>
      <c r="ES99" s="199">
        <v>1128</v>
      </c>
      <c r="ET99" s="199">
        <v>5512</v>
      </c>
      <c r="EU99" s="199">
        <v>7701</v>
      </c>
      <c r="EV99" s="199">
        <v>5311</v>
      </c>
      <c r="EW99" s="199">
        <v>18524</v>
      </c>
      <c r="EX99" s="199">
        <v>19652</v>
      </c>
      <c r="EZ99" s="199"/>
    </row>
    <row r="100" spans="1:156" x14ac:dyDescent="0.25">
      <c r="A100" t="s">
        <v>544</v>
      </c>
      <c r="B100" t="s">
        <v>1758</v>
      </c>
      <c r="C100" t="s">
        <v>236</v>
      </c>
      <c r="D100" t="s">
        <v>236</v>
      </c>
      <c r="E100" t="s">
        <v>236</v>
      </c>
      <c r="F100" t="s">
        <v>236</v>
      </c>
      <c r="G100" t="s">
        <v>236</v>
      </c>
      <c r="H100" s="199">
        <v>41209</v>
      </c>
      <c r="I100" s="199">
        <v>1493</v>
      </c>
      <c r="J100" s="199">
        <v>4309</v>
      </c>
      <c r="K100" s="199">
        <v>187</v>
      </c>
      <c r="L100" s="199">
        <v>2431</v>
      </c>
      <c r="M100" s="199">
        <v>92</v>
      </c>
      <c r="N100" s="199">
        <v>15555</v>
      </c>
      <c r="O100" s="199">
        <v>887</v>
      </c>
      <c r="P100" s="199">
        <v>21275</v>
      </c>
      <c r="Q100" s="199">
        <v>413</v>
      </c>
      <c r="R100" s="199">
        <v>38645</v>
      </c>
      <c r="S100" s="199">
        <v>1332</v>
      </c>
      <c r="T100" s="199">
        <v>188</v>
      </c>
      <c r="U100" s="199">
        <v>11</v>
      </c>
      <c r="V100" s="199">
        <v>386</v>
      </c>
      <c r="W100" s="199">
        <v>8</v>
      </c>
      <c r="X100" s="199">
        <v>241</v>
      </c>
      <c r="Y100" s="199">
        <v>0</v>
      </c>
      <c r="Z100" s="199">
        <v>128</v>
      </c>
      <c r="AA100" s="199">
        <v>2</v>
      </c>
      <c r="AB100" s="199">
        <v>1606</v>
      </c>
      <c r="AC100" s="199">
        <v>140</v>
      </c>
      <c r="AD100" s="199">
        <v>520</v>
      </c>
      <c r="AE100" s="199">
        <v>7</v>
      </c>
      <c r="AF100" s="199">
        <v>38472</v>
      </c>
      <c r="AG100" s="199">
        <v>1332</v>
      </c>
      <c r="AH100" s="199">
        <v>40768</v>
      </c>
      <c r="AI100" s="199">
        <v>1479</v>
      </c>
      <c r="AJ100" s="199">
        <v>441</v>
      </c>
      <c r="AK100" s="199">
        <v>14</v>
      </c>
      <c r="AL100" s="199">
        <v>246</v>
      </c>
      <c r="AM100" s="199">
        <v>4</v>
      </c>
      <c r="AN100" s="199">
        <v>195</v>
      </c>
      <c r="AO100" s="199">
        <v>10</v>
      </c>
      <c r="AP100" s="199">
        <v>21256</v>
      </c>
      <c r="AQ100" s="199">
        <v>957</v>
      </c>
      <c r="AR100" s="199">
        <v>19953</v>
      </c>
      <c r="AS100" s="199">
        <v>536</v>
      </c>
      <c r="AT100" s="199">
        <v>5332</v>
      </c>
      <c r="AU100" s="199">
        <v>346</v>
      </c>
      <c r="AV100" s="199">
        <v>35877</v>
      </c>
      <c r="AW100" s="199">
        <v>1147</v>
      </c>
      <c r="AX100" s="199">
        <v>1357</v>
      </c>
      <c r="AY100" s="199">
        <v>125</v>
      </c>
      <c r="AZ100" s="199">
        <v>7496</v>
      </c>
      <c r="BA100" s="199">
        <v>250</v>
      </c>
      <c r="BB100" s="199">
        <v>10577</v>
      </c>
      <c r="BC100" s="199">
        <v>427</v>
      </c>
      <c r="BD100" s="199">
        <v>9368</v>
      </c>
      <c r="BE100" s="199">
        <v>78</v>
      </c>
      <c r="BF100" s="199">
        <v>4111</v>
      </c>
      <c r="BG100" s="199">
        <v>230</v>
      </c>
      <c r="BH100" s="199">
        <v>19536</v>
      </c>
      <c r="BI100" s="199">
        <v>1074</v>
      </c>
      <c r="BJ100" s="199">
        <v>18826</v>
      </c>
      <c r="BK100" s="199">
        <v>1033</v>
      </c>
      <c r="BL100" s="199">
        <v>710</v>
      </c>
      <c r="BM100" s="199">
        <v>41</v>
      </c>
      <c r="BN100" s="199">
        <v>13252</v>
      </c>
      <c r="BO100" s="199">
        <v>703</v>
      </c>
      <c r="BP100" s="199">
        <v>7151</v>
      </c>
      <c r="BQ100" s="199">
        <v>462</v>
      </c>
      <c r="BR100" s="199">
        <v>3244</v>
      </c>
      <c r="BS100" s="199">
        <v>139</v>
      </c>
      <c r="BT100" s="199">
        <v>9506</v>
      </c>
      <c r="BU100" s="199">
        <v>179</v>
      </c>
      <c r="BV100" s="199">
        <v>23647</v>
      </c>
      <c r="BW100" s="199">
        <v>1304</v>
      </c>
      <c r="BX100" s="199">
        <v>8056</v>
      </c>
      <c r="BY100" s="199">
        <v>10</v>
      </c>
      <c r="BZ100" s="199">
        <v>2535</v>
      </c>
      <c r="CA100" s="199">
        <v>49</v>
      </c>
      <c r="CB100" s="199">
        <v>6971</v>
      </c>
      <c r="CC100" s="199">
        <v>130</v>
      </c>
      <c r="CD100" s="199">
        <v>2905</v>
      </c>
      <c r="CE100" s="199">
        <v>434</v>
      </c>
      <c r="CF100" s="199">
        <v>3638</v>
      </c>
      <c r="CG100" s="199">
        <v>144</v>
      </c>
      <c r="CH100" s="199">
        <v>5475</v>
      </c>
      <c r="CI100" s="199">
        <v>262</v>
      </c>
      <c r="CJ100" s="199">
        <v>4827</v>
      </c>
      <c r="CK100" s="199">
        <v>118</v>
      </c>
      <c r="CL100" s="199">
        <v>6802</v>
      </c>
      <c r="CM100" s="199">
        <v>346</v>
      </c>
      <c r="CN100" s="199">
        <v>8056</v>
      </c>
      <c r="CO100" s="199">
        <v>10</v>
      </c>
      <c r="CP100" s="199">
        <v>1493</v>
      </c>
      <c r="CQ100" s="199">
        <v>39716</v>
      </c>
      <c r="CR100" s="199">
        <v>33523</v>
      </c>
      <c r="CS100" s="199">
        <v>13921</v>
      </c>
      <c r="CT100" s="199">
        <v>39292</v>
      </c>
      <c r="CU100" s="199">
        <v>888</v>
      </c>
      <c r="CV100" s="199">
        <v>119</v>
      </c>
      <c r="CW100" s="199">
        <v>285</v>
      </c>
      <c r="CX100" s="199">
        <v>48</v>
      </c>
      <c r="CY100" s="199">
        <v>352</v>
      </c>
      <c r="CZ100" s="199">
        <v>42</v>
      </c>
      <c r="DA100" s="199">
        <v>104</v>
      </c>
      <c r="DB100" s="199">
        <v>24</v>
      </c>
      <c r="DC100" s="199">
        <v>147</v>
      </c>
      <c r="DD100" s="199">
        <v>5</v>
      </c>
      <c r="DE100" s="199">
        <v>299</v>
      </c>
      <c r="DF100" s="199">
        <v>2079</v>
      </c>
      <c r="DG100" s="199">
        <v>1548</v>
      </c>
      <c r="DH100" s="199">
        <v>437</v>
      </c>
      <c r="DI100" s="199">
        <v>2272</v>
      </c>
      <c r="DJ100" s="199">
        <v>1460</v>
      </c>
      <c r="DK100" s="199">
        <v>64</v>
      </c>
      <c r="DL100" s="199">
        <v>988</v>
      </c>
      <c r="DM100" s="199">
        <v>1412</v>
      </c>
      <c r="DN100" s="199">
        <v>5849</v>
      </c>
      <c r="DO100" s="199">
        <v>2173</v>
      </c>
      <c r="DP100" s="199">
        <v>979</v>
      </c>
      <c r="DQ100" s="199">
        <v>1290</v>
      </c>
      <c r="DR100" s="199">
        <v>621</v>
      </c>
      <c r="DS100" s="199">
        <v>277</v>
      </c>
      <c r="DT100" s="199">
        <v>877</v>
      </c>
      <c r="DU100" s="199">
        <v>16926</v>
      </c>
      <c r="DV100" s="199">
        <v>9920</v>
      </c>
      <c r="DW100" s="199">
        <v>3444</v>
      </c>
      <c r="DX100" s="199">
        <v>1335</v>
      </c>
      <c r="DY100" s="199">
        <v>275</v>
      </c>
      <c r="DZ100" s="199">
        <v>2781</v>
      </c>
      <c r="EA100" s="199">
        <v>241</v>
      </c>
      <c r="EB100" s="199">
        <v>2059</v>
      </c>
      <c r="EC100" s="199">
        <v>2890</v>
      </c>
      <c r="ED100" s="199">
        <v>520</v>
      </c>
      <c r="EE100" s="199">
        <v>1892</v>
      </c>
      <c r="EF100" s="199">
        <v>4794</v>
      </c>
      <c r="EG100" s="199">
        <v>38073</v>
      </c>
      <c r="EH100" s="199">
        <v>3806</v>
      </c>
      <c r="EI100" s="199">
        <v>14263</v>
      </c>
      <c r="EJ100" s="199">
        <v>2663</v>
      </c>
      <c r="EK100" s="199">
        <v>638</v>
      </c>
      <c r="EL100" s="199">
        <v>231</v>
      </c>
      <c r="EM100" s="199">
        <v>237</v>
      </c>
      <c r="EN100" s="199">
        <v>179</v>
      </c>
      <c r="EO100" s="199">
        <v>164</v>
      </c>
      <c r="EP100" s="199">
        <v>1037</v>
      </c>
      <c r="EQ100" s="199">
        <v>14798</v>
      </c>
      <c r="ER100" s="199">
        <v>16926</v>
      </c>
      <c r="ES100" s="199">
        <v>614</v>
      </c>
      <c r="ET100" s="199">
        <v>3903</v>
      </c>
      <c r="EU100" s="199">
        <v>6962</v>
      </c>
      <c r="EV100" s="199">
        <v>5447</v>
      </c>
      <c r="EW100" s="199">
        <v>16312</v>
      </c>
      <c r="EX100" s="199">
        <v>16926</v>
      </c>
      <c r="EZ100" s="199"/>
    </row>
    <row r="101" spans="1:156" x14ac:dyDescent="0.25">
      <c r="A101" t="s">
        <v>545</v>
      </c>
      <c r="B101" t="s">
        <v>1758</v>
      </c>
      <c r="C101" t="s">
        <v>236</v>
      </c>
      <c r="D101" t="s">
        <v>236</v>
      </c>
      <c r="E101" t="s">
        <v>236</v>
      </c>
      <c r="F101" t="s">
        <v>236</v>
      </c>
      <c r="G101" t="s">
        <v>236</v>
      </c>
      <c r="H101" s="199">
        <v>42019</v>
      </c>
      <c r="I101" s="199">
        <v>1600</v>
      </c>
      <c r="J101" s="199">
        <v>9711</v>
      </c>
      <c r="K101" s="199">
        <v>564</v>
      </c>
      <c r="L101" s="199">
        <v>7503</v>
      </c>
      <c r="M101" s="199">
        <v>453</v>
      </c>
      <c r="N101" s="199">
        <v>14645</v>
      </c>
      <c r="O101" s="199">
        <v>599</v>
      </c>
      <c r="P101" s="199">
        <v>15038</v>
      </c>
      <c r="Q101" s="199">
        <v>285</v>
      </c>
      <c r="R101" s="199">
        <v>35589</v>
      </c>
      <c r="S101" s="199">
        <v>1142</v>
      </c>
      <c r="T101" s="199">
        <v>2663</v>
      </c>
      <c r="U101" s="199">
        <v>70</v>
      </c>
      <c r="V101" s="199">
        <v>566</v>
      </c>
      <c r="W101" s="199">
        <v>67</v>
      </c>
      <c r="X101" s="199">
        <v>769</v>
      </c>
      <c r="Y101" s="199">
        <v>50</v>
      </c>
      <c r="Z101" s="199">
        <v>176</v>
      </c>
      <c r="AA101" s="199">
        <v>30</v>
      </c>
      <c r="AB101" s="199">
        <v>2146</v>
      </c>
      <c r="AC101" s="199">
        <v>241</v>
      </c>
      <c r="AD101" s="199">
        <v>2115</v>
      </c>
      <c r="AE101" s="199">
        <v>60</v>
      </c>
      <c r="AF101" s="199">
        <v>34405</v>
      </c>
      <c r="AG101" s="199">
        <v>1112</v>
      </c>
      <c r="AH101" s="199">
        <v>39103</v>
      </c>
      <c r="AI101" s="199">
        <v>1477</v>
      </c>
      <c r="AJ101" s="199">
        <v>2916</v>
      </c>
      <c r="AK101" s="199">
        <v>123</v>
      </c>
      <c r="AL101" s="199">
        <v>1309</v>
      </c>
      <c r="AM101" s="199">
        <v>69</v>
      </c>
      <c r="AN101" s="199">
        <v>1607</v>
      </c>
      <c r="AO101" s="199">
        <v>54</v>
      </c>
      <c r="AP101" s="199">
        <v>20928</v>
      </c>
      <c r="AQ101" s="199">
        <v>1099</v>
      </c>
      <c r="AR101" s="199">
        <v>21091</v>
      </c>
      <c r="AS101" s="199">
        <v>501</v>
      </c>
      <c r="AT101" s="199">
        <v>5234</v>
      </c>
      <c r="AU101" s="199">
        <v>111</v>
      </c>
      <c r="AV101" s="199">
        <v>36785</v>
      </c>
      <c r="AW101" s="199">
        <v>1489</v>
      </c>
      <c r="AX101" s="199">
        <v>1375</v>
      </c>
      <c r="AY101" s="199">
        <v>58</v>
      </c>
      <c r="AZ101" s="199">
        <v>4865</v>
      </c>
      <c r="BA101" s="199">
        <v>405</v>
      </c>
      <c r="BB101" s="199">
        <v>7783</v>
      </c>
      <c r="BC101" s="199">
        <v>298</v>
      </c>
      <c r="BD101" s="199">
        <v>9504</v>
      </c>
      <c r="BE101" s="199">
        <v>233</v>
      </c>
      <c r="BF101" s="199">
        <v>4529</v>
      </c>
      <c r="BG101" s="199">
        <v>346</v>
      </c>
      <c r="BH101" s="199">
        <v>21805</v>
      </c>
      <c r="BI101" s="199">
        <v>994</v>
      </c>
      <c r="BJ101" s="199">
        <v>20770</v>
      </c>
      <c r="BK101" s="199">
        <v>775</v>
      </c>
      <c r="BL101" s="199">
        <v>1035</v>
      </c>
      <c r="BM101" s="199">
        <v>219</v>
      </c>
      <c r="BN101" s="199">
        <v>13693</v>
      </c>
      <c r="BO101" s="199">
        <v>558</v>
      </c>
      <c r="BP101" s="199">
        <v>9136</v>
      </c>
      <c r="BQ101" s="199">
        <v>373</v>
      </c>
      <c r="BR101" s="199">
        <v>3505</v>
      </c>
      <c r="BS101" s="199">
        <v>409</v>
      </c>
      <c r="BT101" s="199">
        <v>10787</v>
      </c>
      <c r="BU101" s="199">
        <v>260</v>
      </c>
      <c r="BV101" s="199">
        <v>26334</v>
      </c>
      <c r="BW101" s="199">
        <v>1340</v>
      </c>
      <c r="BX101" s="199">
        <v>4898</v>
      </c>
      <c r="BY101" s="199">
        <v>0</v>
      </c>
      <c r="BZ101" s="199">
        <v>3291</v>
      </c>
      <c r="CA101" s="199">
        <v>78</v>
      </c>
      <c r="CB101" s="199">
        <v>7496</v>
      </c>
      <c r="CC101" s="199">
        <v>182</v>
      </c>
      <c r="CD101" s="199">
        <v>7705</v>
      </c>
      <c r="CE101" s="199">
        <v>346</v>
      </c>
      <c r="CF101" s="199">
        <v>5606</v>
      </c>
      <c r="CG101" s="199">
        <v>500</v>
      </c>
      <c r="CH101" s="199">
        <v>5201</v>
      </c>
      <c r="CI101" s="199">
        <v>220</v>
      </c>
      <c r="CJ101" s="199">
        <v>3879</v>
      </c>
      <c r="CK101" s="199">
        <v>221</v>
      </c>
      <c r="CL101" s="199">
        <v>3943</v>
      </c>
      <c r="CM101" s="199">
        <v>53</v>
      </c>
      <c r="CN101" s="199">
        <v>4898</v>
      </c>
      <c r="CO101" s="199">
        <v>0</v>
      </c>
      <c r="CP101" s="199">
        <v>1600</v>
      </c>
      <c r="CQ101" s="199">
        <v>40419</v>
      </c>
      <c r="CR101" s="199">
        <v>30963</v>
      </c>
      <c r="CS101" s="199">
        <v>14619</v>
      </c>
      <c r="CT101" s="199">
        <v>35447</v>
      </c>
      <c r="CU101" s="199">
        <v>4051</v>
      </c>
      <c r="CV101" s="199">
        <v>1125</v>
      </c>
      <c r="CW101" s="199">
        <v>603</v>
      </c>
      <c r="CX101" s="199">
        <v>140</v>
      </c>
      <c r="CY101" s="199">
        <v>1775</v>
      </c>
      <c r="CZ101" s="199">
        <v>658</v>
      </c>
      <c r="DA101" s="199">
        <v>451</v>
      </c>
      <c r="DB101" s="199">
        <v>174</v>
      </c>
      <c r="DC101" s="199">
        <v>1222</v>
      </c>
      <c r="DD101" s="199">
        <v>153</v>
      </c>
      <c r="DE101" s="199">
        <v>254</v>
      </c>
      <c r="DF101" s="199">
        <v>1345</v>
      </c>
      <c r="DG101" s="199">
        <v>1586</v>
      </c>
      <c r="DH101" s="199">
        <v>633</v>
      </c>
      <c r="DI101" s="199">
        <v>2373</v>
      </c>
      <c r="DJ101" s="199">
        <v>903</v>
      </c>
      <c r="DK101" s="199">
        <v>377</v>
      </c>
      <c r="DL101" s="199">
        <v>1572</v>
      </c>
      <c r="DM101" s="199">
        <v>1770</v>
      </c>
      <c r="DN101" s="199">
        <v>7417</v>
      </c>
      <c r="DO101" s="199">
        <v>1824</v>
      </c>
      <c r="DP101" s="199">
        <v>1351</v>
      </c>
      <c r="DQ101" s="199">
        <v>1250</v>
      </c>
      <c r="DR101" s="199">
        <v>626</v>
      </c>
      <c r="DS101" s="199">
        <v>850</v>
      </c>
      <c r="DT101" s="199">
        <v>1787</v>
      </c>
      <c r="DU101" s="199">
        <v>16844</v>
      </c>
      <c r="DV101" s="199">
        <v>6943</v>
      </c>
      <c r="DW101" s="199">
        <v>3151</v>
      </c>
      <c r="DX101" s="199">
        <v>1303</v>
      </c>
      <c r="DY101" s="199">
        <v>477</v>
      </c>
      <c r="DZ101" s="199">
        <v>3913</v>
      </c>
      <c r="EA101" s="199">
        <v>241</v>
      </c>
      <c r="EB101" s="199">
        <v>2961</v>
      </c>
      <c r="EC101" s="199">
        <v>4685</v>
      </c>
      <c r="ED101" s="199">
        <v>750</v>
      </c>
      <c r="EE101" s="199">
        <v>2864</v>
      </c>
      <c r="EF101" s="199">
        <v>4879</v>
      </c>
      <c r="EG101" s="199">
        <v>32459</v>
      </c>
      <c r="EH101" s="199">
        <v>9388</v>
      </c>
      <c r="EI101" s="199">
        <v>9548</v>
      </c>
      <c r="EJ101" s="199">
        <v>7296</v>
      </c>
      <c r="EK101" s="199">
        <v>605</v>
      </c>
      <c r="EL101" s="199">
        <v>745</v>
      </c>
      <c r="EM101" s="199">
        <v>876</v>
      </c>
      <c r="EN101" s="199">
        <v>713</v>
      </c>
      <c r="EO101" s="199">
        <v>711</v>
      </c>
      <c r="EP101" s="199">
        <v>3248</v>
      </c>
      <c r="EQ101" s="199">
        <v>14594</v>
      </c>
      <c r="ER101" s="199">
        <v>16844</v>
      </c>
      <c r="ES101" s="199">
        <v>1761</v>
      </c>
      <c r="ET101" s="199">
        <v>5353</v>
      </c>
      <c r="EU101" s="199">
        <v>6791</v>
      </c>
      <c r="EV101" s="199">
        <v>2939</v>
      </c>
      <c r="EW101" s="199">
        <v>15083</v>
      </c>
      <c r="EX101" s="199">
        <v>16844</v>
      </c>
      <c r="EZ101" s="199"/>
    </row>
    <row r="102" spans="1:156" x14ac:dyDescent="0.25">
      <c r="A102" t="s">
        <v>546</v>
      </c>
      <c r="B102" t="s">
        <v>1758</v>
      </c>
      <c r="C102" t="s">
        <v>236</v>
      </c>
      <c r="D102" t="s">
        <v>236</v>
      </c>
      <c r="E102" t="s">
        <v>236</v>
      </c>
      <c r="F102" t="s">
        <v>236</v>
      </c>
      <c r="G102" t="s">
        <v>236</v>
      </c>
      <c r="H102" s="199">
        <v>41803</v>
      </c>
      <c r="I102" s="199">
        <v>1818</v>
      </c>
      <c r="J102" s="199">
        <v>5731</v>
      </c>
      <c r="K102" s="199">
        <v>284</v>
      </c>
      <c r="L102" s="199">
        <v>3169</v>
      </c>
      <c r="M102" s="199">
        <v>214</v>
      </c>
      <c r="N102" s="199">
        <v>16550</v>
      </c>
      <c r="O102" s="199">
        <v>914</v>
      </c>
      <c r="P102" s="199">
        <v>19243</v>
      </c>
      <c r="Q102" s="199">
        <v>616</v>
      </c>
      <c r="R102" s="199">
        <v>38602</v>
      </c>
      <c r="S102" s="199">
        <v>1541</v>
      </c>
      <c r="T102" s="199">
        <v>347</v>
      </c>
      <c r="U102" s="199">
        <v>5</v>
      </c>
      <c r="V102" s="199">
        <v>548</v>
      </c>
      <c r="W102" s="199">
        <v>107</v>
      </c>
      <c r="X102" s="199">
        <v>364</v>
      </c>
      <c r="Y102" s="199">
        <v>1</v>
      </c>
      <c r="Z102" s="199">
        <v>192</v>
      </c>
      <c r="AA102" s="199">
        <v>9</v>
      </c>
      <c r="AB102" s="199">
        <v>1725</v>
      </c>
      <c r="AC102" s="199">
        <v>155</v>
      </c>
      <c r="AD102" s="199">
        <v>1327</v>
      </c>
      <c r="AE102" s="199">
        <v>110</v>
      </c>
      <c r="AF102" s="199">
        <v>37907</v>
      </c>
      <c r="AG102" s="199">
        <v>1506</v>
      </c>
      <c r="AH102" s="199">
        <v>41287</v>
      </c>
      <c r="AI102" s="199">
        <v>1810</v>
      </c>
      <c r="AJ102" s="199">
        <v>516</v>
      </c>
      <c r="AK102" s="199">
        <v>8</v>
      </c>
      <c r="AL102" s="199">
        <v>366</v>
      </c>
      <c r="AM102" s="199">
        <v>4</v>
      </c>
      <c r="AN102" s="199">
        <v>150</v>
      </c>
      <c r="AO102" s="199">
        <v>4</v>
      </c>
      <c r="AP102" s="199">
        <v>20779</v>
      </c>
      <c r="AQ102" s="199">
        <v>1004</v>
      </c>
      <c r="AR102" s="199">
        <v>21024</v>
      </c>
      <c r="AS102" s="199">
        <v>814</v>
      </c>
      <c r="AT102" s="199">
        <v>5201</v>
      </c>
      <c r="AU102" s="199">
        <v>209</v>
      </c>
      <c r="AV102" s="199">
        <v>36602</v>
      </c>
      <c r="AW102" s="199">
        <v>1609</v>
      </c>
      <c r="AX102" s="199">
        <v>1512</v>
      </c>
      <c r="AY102" s="199">
        <v>172</v>
      </c>
      <c r="AZ102" s="199">
        <v>6705</v>
      </c>
      <c r="BA102" s="199">
        <v>419</v>
      </c>
      <c r="BB102" s="199">
        <v>10675</v>
      </c>
      <c r="BC102" s="199">
        <v>570</v>
      </c>
      <c r="BD102" s="199">
        <v>9068</v>
      </c>
      <c r="BE102" s="199">
        <v>184</v>
      </c>
      <c r="BF102" s="199">
        <v>3816</v>
      </c>
      <c r="BG102" s="199">
        <v>367</v>
      </c>
      <c r="BH102" s="199">
        <v>19109</v>
      </c>
      <c r="BI102" s="199">
        <v>1207</v>
      </c>
      <c r="BJ102" s="199">
        <v>18624</v>
      </c>
      <c r="BK102" s="199">
        <v>1168</v>
      </c>
      <c r="BL102" s="199">
        <v>485</v>
      </c>
      <c r="BM102" s="199">
        <v>39</v>
      </c>
      <c r="BN102" s="199">
        <v>13899</v>
      </c>
      <c r="BO102" s="199">
        <v>768</v>
      </c>
      <c r="BP102" s="199">
        <v>5959</v>
      </c>
      <c r="BQ102" s="199">
        <v>557</v>
      </c>
      <c r="BR102" s="199">
        <v>3067</v>
      </c>
      <c r="BS102" s="199">
        <v>249</v>
      </c>
      <c r="BT102" s="199">
        <v>11151</v>
      </c>
      <c r="BU102" s="199">
        <v>244</v>
      </c>
      <c r="BV102" s="199">
        <v>22925</v>
      </c>
      <c r="BW102" s="199">
        <v>1574</v>
      </c>
      <c r="BX102" s="199">
        <v>7727</v>
      </c>
      <c r="BY102" s="199">
        <v>0</v>
      </c>
      <c r="BZ102" s="199">
        <v>3233</v>
      </c>
      <c r="CA102" s="199">
        <v>41</v>
      </c>
      <c r="CB102" s="199">
        <v>7918</v>
      </c>
      <c r="CC102" s="199">
        <v>203</v>
      </c>
      <c r="CD102" s="199">
        <v>2692</v>
      </c>
      <c r="CE102" s="199">
        <v>229</v>
      </c>
      <c r="CF102" s="199">
        <v>4021</v>
      </c>
      <c r="CG102" s="199">
        <v>432</v>
      </c>
      <c r="CH102" s="199">
        <v>5820</v>
      </c>
      <c r="CI102" s="199">
        <v>256</v>
      </c>
      <c r="CJ102" s="199">
        <v>4793</v>
      </c>
      <c r="CK102" s="199">
        <v>357</v>
      </c>
      <c r="CL102" s="199">
        <v>5599</v>
      </c>
      <c r="CM102" s="199">
        <v>300</v>
      </c>
      <c r="CN102" s="199">
        <v>7727</v>
      </c>
      <c r="CO102" s="199">
        <v>0</v>
      </c>
      <c r="CP102" s="199">
        <v>1818</v>
      </c>
      <c r="CQ102" s="199">
        <v>39985</v>
      </c>
      <c r="CR102" s="199">
        <v>31700</v>
      </c>
      <c r="CS102" s="199">
        <v>15155</v>
      </c>
      <c r="CT102" s="199">
        <v>38465</v>
      </c>
      <c r="CU102" s="199">
        <v>1354</v>
      </c>
      <c r="CV102" s="199">
        <v>240</v>
      </c>
      <c r="CW102" s="199">
        <v>515</v>
      </c>
      <c r="CX102" s="199">
        <v>51</v>
      </c>
      <c r="CY102" s="199">
        <v>304</v>
      </c>
      <c r="CZ102" s="199">
        <v>34</v>
      </c>
      <c r="DA102" s="199">
        <v>234</v>
      </c>
      <c r="DB102" s="199">
        <v>76</v>
      </c>
      <c r="DC102" s="199">
        <v>301</v>
      </c>
      <c r="DD102" s="199">
        <v>79</v>
      </c>
      <c r="DE102" s="199">
        <v>870</v>
      </c>
      <c r="DF102" s="199">
        <v>1860</v>
      </c>
      <c r="DG102" s="199">
        <v>2343</v>
      </c>
      <c r="DH102" s="199">
        <v>568</v>
      </c>
      <c r="DI102" s="199">
        <v>2181</v>
      </c>
      <c r="DJ102" s="199">
        <v>1100</v>
      </c>
      <c r="DK102" s="199">
        <v>286</v>
      </c>
      <c r="DL102" s="199">
        <v>1289</v>
      </c>
      <c r="DM102" s="199">
        <v>1637</v>
      </c>
      <c r="DN102" s="199">
        <v>5602</v>
      </c>
      <c r="DO102" s="199">
        <v>1643</v>
      </c>
      <c r="DP102" s="199">
        <v>1032</v>
      </c>
      <c r="DQ102" s="199">
        <v>831</v>
      </c>
      <c r="DR102" s="199">
        <v>639</v>
      </c>
      <c r="DS102" s="199">
        <v>627</v>
      </c>
      <c r="DT102" s="199">
        <v>1300</v>
      </c>
      <c r="DU102" s="199">
        <v>16679</v>
      </c>
      <c r="DV102" s="199">
        <v>9269</v>
      </c>
      <c r="DW102" s="199">
        <v>3755</v>
      </c>
      <c r="DX102" s="199">
        <v>980</v>
      </c>
      <c r="DY102" s="199">
        <v>437</v>
      </c>
      <c r="DZ102" s="199">
        <v>2941</v>
      </c>
      <c r="EA102" s="199">
        <v>185</v>
      </c>
      <c r="EB102" s="199">
        <v>2373</v>
      </c>
      <c r="EC102" s="199">
        <v>3489</v>
      </c>
      <c r="ED102" s="199">
        <v>743</v>
      </c>
      <c r="EE102" s="199">
        <v>2366</v>
      </c>
      <c r="EF102" s="199">
        <v>5356</v>
      </c>
      <c r="EG102" s="199">
        <v>37991</v>
      </c>
      <c r="EH102" s="199">
        <v>3895</v>
      </c>
      <c r="EI102" s="199">
        <v>13268</v>
      </c>
      <c r="EJ102" s="199">
        <v>3411</v>
      </c>
      <c r="EK102" s="199">
        <v>375</v>
      </c>
      <c r="EL102" s="199">
        <v>377</v>
      </c>
      <c r="EM102" s="199">
        <v>473</v>
      </c>
      <c r="EN102" s="199">
        <v>438</v>
      </c>
      <c r="EO102" s="199">
        <v>340</v>
      </c>
      <c r="EP102" s="199">
        <v>1079</v>
      </c>
      <c r="EQ102" s="199">
        <v>14923</v>
      </c>
      <c r="ER102" s="199">
        <v>16679</v>
      </c>
      <c r="ES102" s="199">
        <v>763</v>
      </c>
      <c r="ET102" s="199">
        <v>4138</v>
      </c>
      <c r="EU102" s="199">
        <v>6305</v>
      </c>
      <c r="EV102" s="199">
        <v>5473</v>
      </c>
      <c r="EW102" s="199">
        <v>15916</v>
      </c>
      <c r="EX102" s="199">
        <v>16679</v>
      </c>
      <c r="EZ102" s="199"/>
    </row>
    <row r="103" spans="1:156" x14ac:dyDescent="0.25">
      <c r="A103" t="s">
        <v>547</v>
      </c>
      <c r="B103" t="s">
        <v>1758</v>
      </c>
      <c r="C103" t="s">
        <v>236</v>
      </c>
      <c r="D103" t="s">
        <v>236</v>
      </c>
      <c r="E103" t="s">
        <v>236</v>
      </c>
      <c r="F103" t="s">
        <v>236</v>
      </c>
      <c r="G103" t="s">
        <v>236</v>
      </c>
      <c r="H103" s="199">
        <v>42411</v>
      </c>
      <c r="I103" s="199">
        <v>2597</v>
      </c>
      <c r="J103" s="199">
        <v>7442</v>
      </c>
      <c r="K103" s="199">
        <v>630</v>
      </c>
      <c r="L103" s="199">
        <v>4195</v>
      </c>
      <c r="M103" s="199">
        <v>423</v>
      </c>
      <c r="N103" s="199">
        <v>20064</v>
      </c>
      <c r="O103" s="199">
        <v>1283</v>
      </c>
      <c r="P103" s="199">
        <v>14698</v>
      </c>
      <c r="Q103" s="199">
        <v>684</v>
      </c>
      <c r="R103" s="199">
        <v>38951</v>
      </c>
      <c r="S103" s="199">
        <v>2237</v>
      </c>
      <c r="T103" s="199">
        <v>347</v>
      </c>
      <c r="U103" s="199">
        <v>6</v>
      </c>
      <c r="V103" s="199">
        <v>514</v>
      </c>
      <c r="W103" s="199">
        <v>73</v>
      </c>
      <c r="X103" s="199">
        <v>159</v>
      </c>
      <c r="Y103" s="199">
        <v>32</v>
      </c>
      <c r="Z103" s="199">
        <v>357</v>
      </c>
      <c r="AA103" s="199">
        <v>124</v>
      </c>
      <c r="AB103" s="199">
        <v>2083</v>
      </c>
      <c r="AC103" s="199">
        <v>125</v>
      </c>
      <c r="AD103" s="199">
        <v>1085</v>
      </c>
      <c r="AE103" s="199">
        <v>154</v>
      </c>
      <c r="AF103" s="199">
        <v>38541</v>
      </c>
      <c r="AG103" s="199">
        <v>2219</v>
      </c>
      <c r="AH103" s="199">
        <v>41807</v>
      </c>
      <c r="AI103" s="199">
        <v>2470</v>
      </c>
      <c r="AJ103" s="199">
        <v>604</v>
      </c>
      <c r="AK103" s="199">
        <v>127</v>
      </c>
      <c r="AL103" s="199">
        <v>349</v>
      </c>
      <c r="AM103" s="199">
        <v>29</v>
      </c>
      <c r="AN103" s="199">
        <v>255</v>
      </c>
      <c r="AO103" s="199">
        <v>98</v>
      </c>
      <c r="AP103" s="199">
        <v>21894</v>
      </c>
      <c r="AQ103" s="199">
        <v>1598</v>
      </c>
      <c r="AR103" s="199">
        <v>20517</v>
      </c>
      <c r="AS103" s="199">
        <v>999</v>
      </c>
      <c r="AT103" s="199">
        <v>5929</v>
      </c>
      <c r="AU103" s="199">
        <v>233</v>
      </c>
      <c r="AV103" s="199">
        <v>36482</v>
      </c>
      <c r="AW103" s="199">
        <v>2364</v>
      </c>
      <c r="AX103" s="199">
        <v>1903</v>
      </c>
      <c r="AY103" s="199">
        <v>187</v>
      </c>
      <c r="AZ103" s="199">
        <v>9302</v>
      </c>
      <c r="BA103" s="199">
        <v>839</v>
      </c>
      <c r="BB103" s="199">
        <v>11152</v>
      </c>
      <c r="BC103" s="199">
        <v>601</v>
      </c>
      <c r="BD103" s="199">
        <v>7515</v>
      </c>
      <c r="BE103" s="199">
        <v>162</v>
      </c>
      <c r="BF103" s="199">
        <v>4521</v>
      </c>
      <c r="BG103" s="199">
        <v>445</v>
      </c>
      <c r="BH103" s="199">
        <v>17840</v>
      </c>
      <c r="BI103" s="199">
        <v>1650</v>
      </c>
      <c r="BJ103" s="199">
        <v>17055</v>
      </c>
      <c r="BK103" s="199">
        <v>1487</v>
      </c>
      <c r="BL103" s="199">
        <v>785</v>
      </c>
      <c r="BM103" s="199">
        <v>163</v>
      </c>
      <c r="BN103" s="199">
        <v>12039</v>
      </c>
      <c r="BO103" s="199">
        <v>1026</v>
      </c>
      <c r="BP103" s="199">
        <v>6558</v>
      </c>
      <c r="BQ103" s="199">
        <v>622</v>
      </c>
      <c r="BR103" s="199">
        <v>3764</v>
      </c>
      <c r="BS103" s="199">
        <v>447</v>
      </c>
      <c r="BT103" s="199">
        <v>9958</v>
      </c>
      <c r="BU103" s="199">
        <v>472</v>
      </c>
      <c r="BV103" s="199">
        <v>22361</v>
      </c>
      <c r="BW103" s="199">
        <v>2095</v>
      </c>
      <c r="BX103" s="199">
        <v>10092</v>
      </c>
      <c r="BY103" s="199">
        <v>30</v>
      </c>
      <c r="BZ103" s="199">
        <v>2851</v>
      </c>
      <c r="CA103" s="199">
        <v>94</v>
      </c>
      <c r="CB103" s="199">
        <v>7107</v>
      </c>
      <c r="CC103" s="199">
        <v>378</v>
      </c>
      <c r="CD103" s="199">
        <v>2581</v>
      </c>
      <c r="CE103" s="199">
        <v>336</v>
      </c>
      <c r="CF103" s="199">
        <v>3618</v>
      </c>
      <c r="CG103" s="199">
        <v>322</v>
      </c>
      <c r="CH103" s="199">
        <v>4515</v>
      </c>
      <c r="CI103" s="199">
        <v>473</v>
      </c>
      <c r="CJ103" s="199">
        <v>4640</v>
      </c>
      <c r="CK103" s="199">
        <v>426</v>
      </c>
      <c r="CL103" s="199">
        <v>7007</v>
      </c>
      <c r="CM103" s="199">
        <v>538</v>
      </c>
      <c r="CN103" s="199">
        <v>10092</v>
      </c>
      <c r="CO103" s="199">
        <v>30</v>
      </c>
      <c r="CP103" s="199">
        <v>2597</v>
      </c>
      <c r="CQ103" s="199">
        <v>39814</v>
      </c>
      <c r="CR103" s="199">
        <v>27657</v>
      </c>
      <c r="CS103" s="199">
        <v>21066</v>
      </c>
      <c r="CT103" s="199">
        <v>39390</v>
      </c>
      <c r="CU103" s="199">
        <v>1165</v>
      </c>
      <c r="CV103" s="199">
        <v>343</v>
      </c>
      <c r="CW103" s="199">
        <v>486</v>
      </c>
      <c r="CX103" s="199">
        <v>205</v>
      </c>
      <c r="CY103" s="199">
        <v>319</v>
      </c>
      <c r="CZ103" s="199">
        <v>93</v>
      </c>
      <c r="DA103" s="199">
        <v>147</v>
      </c>
      <c r="DB103" s="199">
        <v>12</v>
      </c>
      <c r="DC103" s="199">
        <v>213</v>
      </c>
      <c r="DD103" s="199">
        <v>33</v>
      </c>
      <c r="DE103" s="199">
        <v>909</v>
      </c>
      <c r="DF103" s="199">
        <v>2010</v>
      </c>
      <c r="DG103" s="199">
        <v>2482</v>
      </c>
      <c r="DH103" s="199">
        <v>486</v>
      </c>
      <c r="DI103" s="199">
        <v>2399</v>
      </c>
      <c r="DJ103" s="199">
        <v>942</v>
      </c>
      <c r="DK103" s="199">
        <v>243</v>
      </c>
      <c r="DL103" s="199">
        <v>906</v>
      </c>
      <c r="DM103" s="199">
        <v>1249</v>
      </c>
      <c r="DN103" s="199">
        <v>4159</v>
      </c>
      <c r="DO103" s="199">
        <v>1756</v>
      </c>
      <c r="DP103" s="199">
        <v>932</v>
      </c>
      <c r="DQ103" s="199">
        <v>881</v>
      </c>
      <c r="DR103" s="199">
        <v>790</v>
      </c>
      <c r="DS103" s="199">
        <v>550</v>
      </c>
      <c r="DT103" s="199">
        <v>1414</v>
      </c>
      <c r="DU103" s="199">
        <v>17429</v>
      </c>
      <c r="DV103" s="199">
        <v>9710</v>
      </c>
      <c r="DW103" s="199">
        <v>2825</v>
      </c>
      <c r="DX103" s="199">
        <v>1326</v>
      </c>
      <c r="DY103" s="199">
        <v>517</v>
      </c>
      <c r="DZ103" s="199">
        <v>3320</v>
      </c>
      <c r="EA103" s="199">
        <v>260</v>
      </c>
      <c r="EB103" s="199">
        <v>2630</v>
      </c>
      <c r="EC103" s="199">
        <v>3073</v>
      </c>
      <c r="ED103" s="199">
        <v>334</v>
      </c>
      <c r="EE103" s="199">
        <v>2206</v>
      </c>
      <c r="EF103" s="199">
        <v>4281</v>
      </c>
      <c r="EG103" s="199">
        <v>38331</v>
      </c>
      <c r="EH103" s="199">
        <v>4116</v>
      </c>
      <c r="EI103" s="199">
        <v>14419</v>
      </c>
      <c r="EJ103" s="199">
        <v>3010</v>
      </c>
      <c r="EK103" s="199">
        <v>467</v>
      </c>
      <c r="EL103" s="199">
        <v>348</v>
      </c>
      <c r="EM103" s="199">
        <v>296</v>
      </c>
      <c r="EN103" s="199">
        <v>372</v>
      </c>
      <c r="EO103" s="199">
        <v>151</v>
      </c>
      <c r="EP103" s="199">
        <v>945</v>
      </c>
      <c r="EQ103" s="199">
        <v>14761</v>
      </c>
      <c r="ER103" s="199">
        <v>17429</v>
      </c>
      <c r="ES103" s="199">
        <v>800</v>
      </c>
      <c r="ET103" s="199">
        <v>4094</v>
      </c>
      <c r="EU103" s="199">
        <v>6749</v>
      </c>
      <c r="EV103" s="199">
        <v>5786</v>
      </c>
      <c r="EW103" s="199">
        <v>16629</v>
      </c>
      <c r="EX103" s="199">
        <v>17429</v>
      </c>
      <c r="EZ103" s="199"/>
    </row>
    <row r="104" spans="1:156" x14ac:dyDescent="0.25">
      <c r="A104" t="s">
        <v>548</v>
      </c>
      <c r="B104" t="s">
        <v>1758</v>
      </c>
      <c r="C104" t="s">
        <v>236</v>
      </c>
      <c r="D104" t="s">
        <v>236</v>
      </c>
      <c r="E104" t="s">
        <v>236</v>
      </c>
      <c r="F104" t="s">
        <v>236</v>
      </c>
      <c r="G104" t="s">
        <v>236</v>
      </c>
      <c r="H104" s="199">
        <v>42202</v>
      </c>
      <c r="I104" s="199">
        <v>3413</v>
      </c>
      <c r="J104" s="199">
        <v>7666</v>
      </c>
      <c r="K104" s="199">
        <v>1276</v>
      </c>
      <c r="L104" s="199">
        <v>4753</v>
      </c>
      <c r="M104" s="199">
        <v>820</v>
      </c>
      <c r="N104" s="199">
        <v>22117</v>
      </c>
      <c r="O104" s="199">
        <v>1737</v>
      </c>
      <c r="P104" s="199">
        <v>12199</v>
      </c>
      <c r="Q104" s="199">
        <v>397</v>
      </c>
      <c r="R104" s="199">
        <v>38591</v>
      </c>
      <c r="S104" s="199">
        <v>3186</v>
      </c>
      <c r="T104" s="199">
        <v>156</v>
      </c>
      <c r="U104" s="199">
        <v>26</v>
      </c>
      <c r="V104" s="199">
        <v>96</v>
      </c>
      <c r="W104" s="199">
        <v>8</v>
      </c>
      <c r="X104" s="199">
        <v>165</v>
      </c>
      <c r="Y104" s="199">
        <v>3</v>
      </c>
      <c r="Z104" s="199">
        <v>594</v>
      </c>
      <c r="AA104" s="199">
        <v>85</v>
      </c>
      <c r="AB104" s="199">
        <v>2546</v>
      </c>
      <c r="AC104" s="199">
        <v>105</v>
      </c>
      <c r="AD104" s="199">
        <v>2179</v>
      </c>
      <c r="AE104" s="199">
        <v>145</v>
      </c>
      <c r="AF104" s="199">
        <v>37975</v>
      </c>
      <c r="AG104" s="199">
        <v>3147</v>
      </c>
      <c r="AH104" s="199">
        <v>40900</v>
      </c>
      <c r="AI104" s="199">
        <v>3137</v>
      </c>
      <c r="AJ104" s="199">
        <v>1302</v>
      </c>
      <c r="AK104" s="199">
        <v>276</v>
      </c>
      <c r="AL104" s="199">
        <v>431</v>
      </c>
      <c r="AM104" s="199">
        <v>38</v>
      </c>
      <c r="AN104" s="199">
        <v>871</v>
      </c>
      <c r="AO104" s="199">
        <v>238</v>
      </c>
      <c r="AP104" s="199">
        <v>21627</v>
      </c>
      <c r="AQ104" s="199">
        <v>1824</v>
      </c>
      <c r="AR104" s="199">
        <v>20575</v>
      </c>
      <c r="AS104" s="199">
        <v>1589</v>
      </c>
      <c r="AT104" s="199">
        <v>5979</v>
      </c>
      <c r="AU104" s="199">
        <v>229</v>
      </c>
      <c r="AV104" s="199">
        <v>36223</v>
      </c>
      <c r="AW104" s="199">
        <v>3184</v>
      </c>
      <c r="AX104" s="199">
        <v>2607</v>
      </c>
      <c r="AY104" s="199">
        <v>501</v>
      </c>
      <c r="AZ104" s="199">
        <v>10657</v>
      </c>
      <c r="BA104" s="199">
        <v>606</v>
      </c>
      <c r="BB104" s="199">
        <v>10676</v>
      </c>
      <c r="BC104" s="199">
        <v>415</v>
      </c>
      <c r="BD104" s="199">
        <v>4806</v>
      </c>
      <c r="BE104" s="199">
        <v>219</v>
      </c>
      <c r="BF104" s="199">
        <v>4543</v>
      </c>
      <c r="BG104" s="199">
        <v>531</v>
      </c>
      <c r="BH104" s="199">
        <v>18196</v>
      </c>
      <c r="BI104" s="199">
        <v>1735</v>
      </c>
      <c r="BJ104" s="199">
        <v>17375</v>
      </c>
      <c r="BK104" s="199">
        <v>1620</v>
      </c>
      <c r="BL104" s="199">
        <v>821</v>
      </c>
      <c r="BM104" s="199">
        <v>115</v>
      </c>
      <c r="BN104" s="199">
        <v>12655</v>
      </c>
      <c r="BO104" s="199">
        <v>1040</v>
      </c>
      <c r="BP104" s="199">
        <v>5979</v>
      </c>
      <c r="BQ104" s="199">
        <v>704</v>
      </c>
      <c r="BR104" s="199">
        <v>4105</v>
      </c>
      <c r="BS104" s="199">
        <v>522</v>
      </c>
      <c r="BT104" s="199">
        <v>10556</v>
      </c>
      <c r="BU104" s="199">
        <v>1104</v>
      </c>
      <c r="BV104" s="199">
        <v>22739</v>
      </c>
      <c r="BW104" s="199">
        <v>2266</v>
      </c>
      <c r="BX104" s="199">
        <v>8907</v>
      </c>
      <c r="BY104" s="199">
        <v>43</v>
      </c>
      <c r="BZ104" s="199">
        <v>3160</v>
      </c>
      <c r="CA104" s="199">
        <v>350</v>
      </c>
      <c r="CB104" s="199">
        <v>7396</v>
      </c>
      <c r="CC104" s="199">
        <v>754</v>
      </c>
      <c r="CD104" s="199">
        <v>2900</v>
      </c>
      <c r="CE104" s="199">
        <v>568</v>
      </c>
      <c r="CF104" s="199">
        <v>3908</v>
      </c>
      <c r="CG104" s="199">
        <v>484</v>
      </c>
      <c r="CH104" s="199">
        <v>4509</v>
      </c>
      <c r="CI104" s="199">
        <v>420</v>
      </c>
      <c r="CJ104" s="199">
        <v>4879</v>
      </c>
      <c r="CK104" s="199">
        <v>441</v>
      </c>
      <c r="CL104" s="199">
        <v>6543</v>
      </c>
      <c r="CM104" s="199">
        <v>353</v>
      </c>
      <c r="CN104" s="199">
        <v>8907</v>
      </c>
      <c r="CO104" s="199">
        <v>43</v>
      </c>
      <c r="CP104" s="199">
        <v>3413</v>
      </c>
      <c r="CQ104" s="199">
        <v>38789</v>
      </c>
      <c r="CR104" s="199">
        <v>26521</v>
      </c>
      <c r="CS104" s="199">
        <v>19668</v>
      </c>
      <c r="CT104" s="199">
        <v>36859</v>
      </c>
      <c r="CU104" s="199">
        <v>3211</v>
      </c>
      <c r="CV104" s="199">
        <v>1285</v>
      </c>
      <c r="CW104" s="199">
        <v>1495</v>
      </c>
      <c r="CX104" s="199">
        <v>745</v>
      </c>
      <c r="CY104" s="199">
        <v>1398</v>
      </c>
      <c r="CZ104" s="199">
        <v>369</v>
      </c>
      <c r="DA104" s="199">
        <v>116</v>
      </c>
      <c r="DB104" s="199">
        <v>49</v>
      </c>
      <c r="DC104" s="199">
        <v>202</v>
      </c>
      <c r="DD104" s="199">
        <v>122</v>
      </c>
      <c r="DE104" s="199">
        <v>1402</v>
      </c>
      <c r="DF104" s="199">
        <v>1518</v>
      </c>
      <c r="DG104" s="199">
        <v>3602</v>
      </c>
      <c r="DH104" s="199">
        <v>595</v>
      </c>
      <c r="DI104" s="199">
        <v>2115</v>
      </c>
      <c r="DJ104" s="199">
        <v>1059</v>
      </c>
      <c r="DK104" s="199">
        <v>162</v>
      </c>
      <c r="DL104" s="199">
        <v>618</v>
      </c>
      <c r="DM104" s="199">
        <v>977</v>
      </c>
      <c r="DN104" s="199">
        <v>4908</v>
      </c>
      <c r="DO104" s="199">
        <v>1018</v>
      </c>
      <c r="DP104" s="199">
        <v>903</v>
      </c>
      <c r="DQ104" s="199">
        <v>635</v>
      </c>
      <c r="DR104" s="199">
        <v>986</v>
      </c>
      <c r="DS104" s="199">
        <v>903</v>
      </c>
      <c r="DT104" s="199">
        <v>1647</v>
      </c>
      <c r="DU104" s="199">
        <v>17019</v>
      </c>
      <c r="DV104" s="199">
        <v>9079</v>
      </c>
      <c r="DW104" s="199">
        <v>2948</v>
      </c>
      <c r="DX104" s="199">
        <v>1276</v>
      </c>
      <c r="DY104" s="199">
        <v>488</v>
      </c>
      <c r="DZ104" s="199">
        <v>3181</v>
      </c>
      <c r="EA104" s="199">
        <v>339</v>
      </c>
      <c r="EB104" s="199">
        <v>2265</v>
      </c>
      <c r="EC104" s="199">
        <v>3483</v>
      </c>
      <c r="ED104" s="199">
        <v>570</v>
      </c>
      <c r="EE104" s="199">
        <v>2429</v>
      </c>
      <c r="EF104" s="199">
        <v>4702</v>
      </c>
      <c r="EG104" s="199">
        <v>38118</v>
      </c>
      <c r="EH104" s="199">
        <v>4182</v>
      </c>
      <c r="EI104" s="199">
        <v>13662</v>
      </c>
      <c r="EJ104" s="199">
        <v>3357</v>
      </c>
      <c r="EK104" s="199">
        <v>593</v>
      </c>
      <c r="EL104" s="199">
        <v>497</v>
      </c>
      <c r="EM104" s="199">
        <v>300</v>
      </c>
      <c r="EN104" s="199">
        <v>302</v>
      </c>
      <c r="EO104" s="199">
        <v>364</v>
      </c>
      <c r="EP104" s="199">
        <v>838</v>
      </c>
      <c r="EQ104" s="199">
        <v>13584</v>
      </c>
      <c r="ER104" s="199">
        <v>17019</v>
      </c>
      <c r="ES104" s="199">
        <v>1161</v>
      </c>
      <c r="ET104" s="199">
        <v>4051</v>
      </c>
      <c r="EU104" s="199">
        <v>6140</v>
      </c>
      <c r="EV104" s="199">
        <v>5667</v>
      </c>
      <c r="EW104" s="199">
        <v>15858</v>
      </c>
      <c r="EX104" s="199">
        <v>17019</v>
      </c>
      <c r="EZ104" s="199"/>
    </row>
    <row r="105" spans="1:156" x14ac:dyDescent="0.25">
      <c r="A105" t="s">
        <v>549</v>
      </c>
      <c r="B105" t="s">
        <v>1758</v>
      </c>
      <c r="C105" t="s">
        <v>236</v>
      </c>
      <c r="D105" t="s">
        <v>236</v>
      </c>
      <c r="E105" t="s">
        <v>236</v>
      </c>
      <c r="F105" t="s">
        <v>236</v>
      </c>
      <c r="G105" t="s">
        <v>236</v>
      </c>
      <c r="H105" s="199">
        <v>42481</v>
      </c>
      <c r="I105" s="199">
        <v>2291</v>
      </c>
      <c r="J105" s="199">
        <v>6421</v>
      </c>
      <c r="K105" s="199">
        <v>393</v>
      </c>
      <c r="L105" s="199">
        <v>4411</v>
      </c>
      <c r="M105" s="199">
        <v>225</v>
      </c>
      <c r="N105" s="199">
        <v>19396</v>
      </c>
      <c r="O105" s="199">
        <v>1518</v>
      </c>
      <c r="P105" s="199">
        <v>16209</v>
      </c>
      <c r="Q105" s="199">
        <v>351</v>
      </c>
      <c r="R105" s="199">
        <v>39385</v>
      </c>
      <c r="S105" s="199">
        <v>2061</v>
      </c>
      <c r="T105" s="199">
        <v>234</v>
      </c>
      <c r="U105" s="199">
        <v>31</v>
      </c>
      <c r="V105" s="199">
        <v>404</v>
      </c>
      <c r="W105" s="199">
        <v>5</v>
      </c>
      <c r="X105" s="199">
        <v>139</v>
      </c>
      <c r="Y105" s="199">
        <v>2</v>
      </c>
      <c r="Z105" s="199">
        <v>405</v>
      </c>
      <c r="AA105" s="199">
        <v>55</v>
      </c>
      <c r="AB105" s="199">
        <v>1892</v>
      </c>
      <c r="AC105" s="199">
        <v>137</v>
      </c>
      <c r="AD105" s="199">
        <v>636</v>
      </c>
      <c r="AE105" s="199">
        <v>160</v>
      </c>
      <c r="AF105" s="199">
        <v>39130</v>
      </c>
      <c r="AG105" s="199">
        <v>2028</v>
      </c>
      <c r="AH105" s="199">
        <v>42104</v>
      </c>
      <c r="AI105" s="199">
        <v>2241</v>
      </c>
      <c r="AJ105" s="199">
        <v>377</v>
      </c>
      <c r="AK105" s="199">
        <v>50</v>
      </c>
      <c r="AL105" s="199">
        <v>259</v>
      </c>
      <c r="AM105" s="199">
        <v>19</v>
      </c>
      <c r="AN105" s="199">
        <v>118</v>
      </c>
      <c r="AO105" s="199">
        <v>31</v>
      </c>
      <c r="AP105" s="199">
        <v>20922</v>
      </c>
      <c r="AQ105" s="199">
        <v>1405</v>
      </c>
      <c r="AR105" s="199">
        <v>21559</v>
      </c>
      <c r="AS105" s="199">
        <v>886</v>
      </c>
      <c r="AT105" s="199">
        <v>7448</v>
      </c>
      <c r="AU105" s="199">
        <v>224</v>
      </c>
      <c r="AV105" s="199">
        <v>35033</v>
      </c>
      <c r="AW105" s="199">
        <v>2067</v>
      </c>
      <c r="AX105" s="199">
        <v>1643</v>
      </c>
      <c r="AY105" s="199">
        <v>295</v>
      </c>
      <c r="AZ105" s="199">
        <v>9146</v>
      </c>
      <c r="BA105" s="199">
        <v>487</v>
      </c>
      <c r="BB105" s="199">
        <v>11918</v>
      </c>
      <c r="BC105" s="199">
        <v>660</v>
      </c>
      <c r="BD105" s="199">
        <v>8982</v>
      </c>
      <c r="BE105" s="199">
        <v>201</v>
      </c>
      <c r="BF105" s="199">
        <v>5369</v>
      </c>
      <c r="BG105" s="199">
        <v>477</v>
      </c>
      <c r="BH105" s="199">
        <v>16638</v>
      </c>
      <c r="BI105" s="199">
        <v>1465</v>
      </c>
      <c r="BJ105" s="199">
        <v>15616</v>
      </c>
      <c r="BK105" s="199">
        <v>1280</v>
      </c>
      <c r="BL105" s="199">
        <v>1022</v>
      </c>
      <c r="BM105" s="199">
        <v>185</v>
      </c>
      <c r="BN105" s="199">
        <v>10474</v>
      </c>
      <c r="BO105" s="199">
        <v>733</v>
      </c>
      <c r="BP105" s="199">
        <v>7175</v>
      </c>
      <c r="BQ105" s="199">
        <v>887</v>
      </c>
      <c r="BR105" s="199">
        <v>4358</v>
      </c>
      <c r="BS105" s="199">
        <v>322</v>
      </c>
      <c r="BT105" s="199">
        <v>8660</v>
      </c>
      <c r="BU105" s="199">
        <v>344</v>
      </c>
      <c r="BV105" s="199">
        <v>22007</v>
      </c>
      <c r="BW105" s="199">
        <v>1942</v>
      </c>
      <c r="BX105" s="199">
        <v>11814</v>
      </c>
      <c r="BY105" s="199">
        <v>5</v>
      </c>
      <c r="BZ105" s="199">
        <v>2300</v>
      </c>
      <c r="CA105" s="199">
        <v>27</v>
      </c>
      <c r="CB105" s="199">
        <v>6360</v>
      </c>
      <c r="CC105" s="199">
        <v>317</v>
      </c>
      <c r="CD105" s="199">
        <v>2132</v>
      </c>
      <c r="CE105" s="199">
        <v>304</v>
      </c>
      <c r="CF105" s="199">
        <v>3518</v>
      </c>
      <c r="CG105" s="199">
        <v>427</v>
      </c>
      <c r="CH105" s="199">
        <v>4467</v>
      </c>
      <c r="CI105" s="199">
        <v>527</v>
      </c>
      <c r="CJ105" s="199">
        <v>4671</v>
      </c>
      <c r="CK105" s="199">
        <v>337</v>
      </c>
      <c r="CL105" s="199">
        <v>7219</v>
      </c>
      <c r="CM105" s="199">
        <v>347</v>
      </c>
      <c r="CN105" s="199">
        <v>11814</v>
      </c>
      <c r="CO105" s="199">
        <v>5</v>
      </c>
      <c r="CP105" s="199">
        <v>2291</v>
      </c>
      <c r="CQ105" s="199">
        <v>40190</v>
      </c>
      <c r="CR105" s="199">
        <v>28847</v>
      </c>
      <c r="CS105" s="199">
        <v>21381</v>
      </c>
      <c r="CT105" s="199">
        <v>40607</v>
      </c>
      <c r="CU105" s="199">
        <v>720</v>
      </c>
      <c r="CV105" s="199">
        <v>244</v>
      </c>
      <c r="CW105" s="199">
        <v>218</v>
      </c>
      <c r="CX105" s="199">
        <v>72</v>
      </c>
      <c r="CY105" s="199">
        <v>275</v>
      </c>
      <c r="CZ105" s="199">
        <v>42</v>
      </c>
      <c r="DA105" s="199">
        <v>101</v>
      </c>
      <c r="DB105" s="199">
        <v>74</v>
      </c>
      <c r="DC105" s="199">
        <v>126</v>
      </c>
      <c r="DD105" s="199">
        <v>56</v>
      </c>
      <c r="DE105" s="199">
        <v>343</v>
      </c>
      <c r="DF105" s="199">
        <v>1833</v>
      </c>
      <c r="DG105" s="199">
        <v>1628</v>
      </c>
      <c r="DH105" s="199">
        <v>276</v>
      </c>
      <c r="DI105" s="199">
        <v>2204</v>
      </c>
      <c r="DJ105" s="199">
        <v>874</v>
      </c>
      <c r="DK105" s="199">
        <v>232</v>
      </c>
      <c r="DL105" s="199">
        <v>959</v>
      </c>
      <c r="DM105" s="199">
        <v>1372</v>
      </c>
      <c r="DN105" s="199">
        <v>4623</v>
      </c>
      <c r="DO105" s="199">
        <v>2025</v>
      </c>
      <c r="DP105" s="199">
        <v>770</v>
      </c>
      <c r="DQ105" s="199">
        <v>785</v>
      </c>
      <c r="DR105" s="199">
        <v>936</v>
      </c>
      <c r="DS105" s="199">
        <v>837</v>
      </c>
      <c r="DT105" s="199">
        <v>1560</v>
      </c>
      <c r="DU105" s="199">
        <v>18441</v>
      </c>
      <c r="DV105" s="199">
        <v>9700</v>
      </c>
      <c r="DW105" s="199">
        <v>2522</v>
      </c>
      <c r="DX105" s="199">
        <v>1111</v>
      </c>
      <c r="DY105" s="199">
        <v>233</v>
      </c>
      <c r="DZ105" s="199">
        <v>3409</v>
      </c>
      <c r="EA105" s="199">
        <v>256</v>
      </c>
      <c r="EB105" s="199">
        <v>2749</v>
      </c>
      <c r="EC105" s="199">
        <v>4221</v>
      </c>
      <c r="ED105" s="199">
        <v>472</v>
      </c>
      <c r="EE105" s="199">
        <v>3006</v>
      </c>
      <c r="EF105" s="199">
        <v>3819</v>
      </c>
      <c r="EG105" s="199">
        <v>38255</v>
      </c>
      <c r="EH105" s="199">
        <v>4555</v>
      </c>
      <c r="EI105" s="199">
        <v>14872</v>
      </c>
      <c r="EJ105" s="199">
        <v>3569</v>
      </c>
      <c r="EK105" s="199">
        <v>422</v>
      </c>
      <c r="EL105" s="199">
        <v>407</v>
      </c>
      <c r="EM105" s="199">
        <v>442</v>
      </c>
      <c r="EN105" s="199">
        <v>262</v>
      </c>
      <c r="EO105" s="199">
        <v>374</v>
      </c>
      <c r="EP105" s="199">
        <v>1365</v>
      </c>
      <c r="EQ105" s="199">
        <v>16021</v>
      </c>
      <c r="ER105" s="199">
        <v>18441</v>
      </c>
      <c r="ES105" s="199">
        <v>1016</v>
      </c>
      <c r="ET105" s="199">
        <v>5668</v>
      </c>
      <c r="EU105" s="199">
        <v>7309</v>
      </c>
      <c r="EV105" s="199">
        <v>4448</v>
      </c>
      <c r="EW105" s="199">
        <v>17425</v>
      </c>
      <c r="EX105" s="199">
        <v>18441</v>
      </c>
      <c r="EZ105" s="199"/>
    </row>
    <row r="106" spans="1:156" x14ac:dyDescent="0.25">
      <c r="A106" t="s">
        <v>550</v>
      </c>
      <c r="B106" t="s">
        <v>1758</v>
      </c>
      <c r="C106" t="s">
        <v>236</v>
      </c>
      <c r="D106" t="s">
        <v>236</v>
      </c>
      <c r="E106" t="s">
        <v>236</v>
      </c>
      <c r="F106" t="s">
        <v>236</v>
      </c>
      <c r="G106" t="s">
        <v>236</v>
      </c>
      <c r="H106" s="199">
        <v>41649</v>
      </c>
      <c r="I106" s="199">
        <v>2581</v>
      </c>
      <c r="J106" s="199">
        <v>7330</v>
      </c>
      <c r="K106" s="199">
        <v>630</v>
      </c>
      <c r="L106" s="199">
        <v>4783</v>
      </c>
      <c r="M106" s="199">
        <v>330</v>
      </c>
      <c r="N106" s="199">
        <v>19314</v>
      </c>
      <c r="O106" s="199">
        <v>1545</v>
      </c>
      <c r="P106" s="199">
        <v>14889</v>
      </c>
      <c r="Q106" s="199">
        <v>396</v>
      </c>
      <c r="R106" s="199">
        <v>39509</v>
      </c>
      <c r="S106" s="199">
        <v>2361</v>
      </c>
      <c r="T106" s="199">
        <v>301</v>
      </c>
      <c r="U106" s="199">
        <v>14</v>
      </c>
      <c r="V106" s="199">
        <v>267</v>
      </c>
      <c r="W106" s="199">
        <v>65</v>
      </c>
      <c r="X106" s="199">
        <v>188</v>
      </c>
      <c r="Y106" s="199">
        <v>13</v>
      </c>
      <c r="Z106" s="199">
        <v>298</v>
      </c>
      <c r="AA106" s="199">
        <v>0</v>
      </c>
      <c r="AB106" s="199">
        <v>1086</v>
      </c>
      <c r="AC106" s="199">
        <v>128</v>
      </c>
      <c r="AD106" s="199">
        <v>831</v>
      </c>
      <c r="AE106" s="199">
        <v>37</v>
      </c>
      <c r="AF106" s="199">
        <v>39025</v>
      </c>
      <c r="AG106" s="199">
        <v>2356</v>
      </c>
      <c r="AH106" s="199">
        <v>40989</v>
      </c>
      <c r="AI106" s="199">
        <v>2549</v>
      </c>
      <c r="AJ106" s="199">
        <v>660</v>
      </c>
      <c r="AK106" s="199">
        <v>32</v>
      </c>
      <c r="AL106" s="199">
        <v>377</v>
      </c>
      <c r="AM106" s="199">
        <v>0</v>
      </c>
      <c r="AN106" s="199">
        <v>283</v>
      </c>
      <c r="AO106" s="199">
        <v>32</v>
      </c>
      <c r="AP106" s="199">
        <v>20577</v>
      </c>
      <c r="AQ106" s="199">
        <v>1551</v>
      </c>
      <c r="AR106" s="199">
        <v>21072</v>
      </c>
      <c r="AS106" s="199">
        <v>1030</v>
      </c>
      <c r="AT106" s="199">
        <v>6226</v>
      </c>
      <c r="AU106" s="199">
        <v>137</v>
      </c>
      <c r="AV106" s="199">
        <v>35423</v>
      </c>
      <c r="AW106" s="199">
        <v>2444</v>
      </c>
      <c r="AX106" s="199">
        <v>1450</v>
      </c>
      <c r="AY106" s="199">
        <v>176</v>
      </c>
      <c r="AZ106" s="199">
        <v>7589</v>
      </c>
      <c r="BA106" s="199">
        <v>670</v>
      </c>
      <c r="BB106" s="199">
        <v>11167</v>
      </c>
      <c r="BC106" s="199">
        <v>620</v>
      </c>
      <c r="BD106" s="199">
        <v>8241</v>
      </c>
      <c r="BE106" s="199">
        <v>336</v>
      </c>
      <c r="BF106" s="199">
        <v>4356</v>
      </c>
      <c r="BG106" s="199">
        <v>255</v>
      </c>
      <c r="BH106" s="199">
        <v>19029</v>
      </c>
      <c r="BI106" s="199">
        <v>1817</v>
      </c>
      <c r="BJ106" s="199">
        <v>17927</v>
      </c>
      <c r="BK106" s="199">
        <v>1611</v>
      </c>
      <c r="BL106" s="199">
        <v>1102</v>
      </c>
      <c r="BM106" s="199">
        <v>206</v>
      </c>
      <c r="BN106" s="199">
        <v>13093</v>
      </c>
      <c r="BO106" s="199">
        <v>1180</v>
      </c>
      <c r="BP106" s="199">
        <v>6545</v>
      </c>
      <c r="BQ106" s="199">
        <v>670</v>
      </c>
      <c r="BR106" s="199">
        <v>3747</v>
      </c>
      <c r="BS106" s="199">
        <v>222</v>
      </c>
      <c r="BT106" s="199">
        <v>9780</v>
      </c>
      <c r="BU106" s="199">
        <v>440</v>
      </c>
      <c r="BV106" s="199">
        <v>23385</v>
      </c>
      <c r="BW106" s="199">
        <v>2072</v>
      </c>
      <c r="BX106" s="199">
        <v>8484</v>
      </c>
      <c r="BY106" s="199">
        <v>69</v>
      </c>
      <c r="BZ106" s="199">
        <v>3022</v>
      </c>
      <c r="CA106" s="199">
        <v>55</v>
      </c>
      <c r="CB106" s="199">
        <v>6758</v>
      </c>
      <c r="CC106" s="199">
        <v>385</v>
      </c>
      <c r="CD106" s="199">
        <v>3422</v>
      </c>
      <c r="CE106" s="199">
        <v>339</v>
      </c>
      <c r="CF106" s="199">
        <v>4346</v>
      </c>
      <c r="CG106" s="199">
        <v>502</v>
      </c>
      <c r="CH106" s="199">
        <v>5209</v>
      </c>
      <c r="CI106" s="199">
        <v>512</v>
      </c>
      <c r="CJ106" s="199">
        <v>4667</v>
      </c>
      <c r="CK106" s="199">
        <v>302</v>
      </c>
      <c r="CL106" s="199">
        <v>5741</v>
      </c>
      <c r="CM106" s="199">
        <v>417</v>
      </c>
      <c r="CN106" s="199">
        <v>8484</v>
      </c>
      <c r="CO106" s="199">
        <v>69</v>
      </c>
      <c r="CP106" s="199">
        <v>2581</v>
      </c>
      <c r="CQ106" s="199">
        <v>39068</v>
      </c>
      <c r="CR106" s="199">
        <v>27439</v>
      </c>
      <c r="CS106" s="199">
        <v>19442</v>
      </c>
      <c r="CT106" s="199">
        <v>38970</v>
      </c>
      <c r="CU106" s="199">
        <v>864</v>
      </c>
      <c r="CV106" s="199">
        <v>275</v>
      </c>
      <c r="CW106" s="199">
        <v>183</v>
      </c>
      <c r="CX106" s="199">
        <v>69</v>
      </c>
      <c r="CY106" s="199">
        <v>379</v>
      </c>
      <c r="CZ106" s="199">
        <v>158</v>
      </c>
      <c r="DA106" s="199">
        <v>185</v>
      </c>
      <c r="DB106" s="199">
        <v>41</v>
      </c>
      <c r="DC106" s="199">
        <v>117</v>
      </c>
      <c r="DD106" s="199">
        <v>7</v>
      </c>
      <c r="DE106" s="199">
        <v>214</v>
      </c>
      <c r="DF106" s="199">
        <v>1549</v>
      </c>
      <c r="DG106" s="199">
        <v>1988</v>
      </c>
      <c r="DH106" s="199">
        <v>327</v>
      </c>
      <c r="DI106" s="199">
        <v>2787</v>
      </c>
      <c r="DJ106" s="199">
        <v>1092</v>
      </c>
      <c r="DK106" s="199">
        <v>392</v>
      </c>
      <c r="DL106" s="199">
        <v>1493</v>
      </c>
      <c r="DM106" s="199">
        <v>1444</v>
      </c>
      <c r="DN106" s="199">
        <v>5190</v>
      </c>
      <c r="DO106" s="199">
        <v>2201</v>
      </c>
      <c r="DP106" s="199">
        <v>678</v>
      </c>
      <c r="DQ106" s="199">
        <v>823</v>
      </c>
      <c r="DR106" s="199">
        <v>1119</v>
      </c>
      <c r="DS106" s="199">
        <v>527</v>
      </c>
      <c r="DT106" s="199">
        <v>1557</v>
      </c>
      <c r="DU106" s="199">
        <v>17595</v>
      </c>
      <c r="DV106" s="199">
        <v>8600</v>
      </c>
      <c r="DW106" s="199">
        <v>2935</v>
      </c>
      <c r="DX106" s="199">
        <v>1516</v>
      </c>
      <c r="DY106" s="199">
        <v>584</v>
      </c>
      <c r="DZ106" s="199">
        <v>3097</v>
      </c>
      <c r="EA106" s="199">
        <v>207</v>
      </c>
      <c r="EB106" s="199">
        <v>2479</v>
      </c>
      <c r="EC106" s="199">
        <v>4382</v>
      </c>
      <c r="ED106" s="199">
        <v>670</v>
      </c>
      <c r="EE106" s="199">
        <v>2945</v>
      </c>
      <c r="EF106" s="199">
        <v>4568</v>
      </c>
      <c r="EG106" s="199">
        <v>37412</v>
      </c>
      <c r="EH106" s="199">
        <v>4574</v>
      </c>
      <c r="EI106" s="199">
        <v>12628</v>
      </c>
      <c r="EJ106" s="199">
        <v>4967</v>
      </c>
      <c r="EK106" s="199">
        <v>752</v>
      </c>
      <c r="EL106" s="199">
        <v>622</v>
      </c>
      <c r="EM106" s="199">
        <v>547</v>
      </c>
      <c r="EN106" s="199">
        <v>642</v>
      </c>
      <c r="EO106" s="199">
        <v>523</v>
      </c>
      <c r="EP106" s="199">
        <v>1667</v>
      </c>
      <c r="EQ106" s="199">
        <v>15094</v>
      </c>
      <c r="ER106" s="199">
        <v>17595</v>
      </c>
      <c r="ES106" s="199">
        <v>997</v>
      </c>
      <c r="ET106" s="199">
        <v>5834</v>
      </c>
      <c r="EU106" s="199">
        <v>7367</v>
      </c>
      <c r="EV106" s="199">
        <v>3397</v>
      </c>
      <c r="EW106" s="199">
        <v>16598</v>
      </c>
      <c r="EX106" s="199">
        <v>17595</v>
      </c>
      <c r="EZ106" s="199"/>
    </row>
    <row r="107" spans="1:156" x14ac:dyDescent="0.25">
      <c r="A107" t="s">
        <v>551</v>
      </c>
      <c r="B107" t="s">
        <v>1758</v>
      </c>
      <c r="C107" t="s">
        <v>236</v>
      </c>
      <c r="D107" t="s">
        <v>236</v>
      </c>
      <c r="E107" t="s">
        <v>236</v>
      </c>
      <c r="F107" t="s">
        <v>236</v>
      </c>
      <c r="G107" t="s">
        <v>236</v>
      </c>
      <c r="H107" s="199">
        <v>42555</v>
      </c>
      <c r="I107" s="199">
        <v>1966</v>
      </c>
      <c r="J107" s="199">
        <v>8203</v>
      </c>
      <c r="K107" s="199">
        <v>508</v>
      </c>
      <c r="L107" s="199">
        <v>5269</v>
      </c>
      <c r="M107" s="199">
        <v>322</v>
      </c>
      <c r="N107" s="199">
        <v>19299</v>
      </c>
      <c r="O107" s="199">
        <v>1059</v>
      </c>
      <c r="P107" s="199">
        <v>14797</v>
      </c>
      <c r="Q107" s="199">
        <v>378</v>
      </c>
      <c r="R107" s="199">
        <v>39235</v>
      </c>
      <c r="S107" s="199">
        <v>1724</v>
      </c>
      <c r="T107" s="199">
        <v>449</v>
      </c>
      <c r="U107" s="199">
        <v>8</v>
      </c>
      <c r="V107" s="199">
        <v>588</v>
      </c>
      <c r="W107" s="199">
        <v>74</v>
      </c>
      <c r="X107" s="199">
        <v>108</v>
      </c>
      <c r="Y107" s="199">
        <v>0</v>
      </c>
      <c r="Z107" s="199">
        <v>226</v>
      </c>
      <c r="AA107" s="199">
        <v>17</v>
      </c>
      <c r="AB107" s="199">
        <v>1941</v>
      </c>
      <c r="AC107" s="199">
        <v>140</v>
      </c>
      <c r="AD107" s="199">
        <v>559</v>
      </c>
      <c r="AE107" s="199">
        <v>23</v>
      </c>
      <c r="AF107" s="199">
        <v>39060</v>
      </c>
      <c r="AG107" s="199">
        <v>1716</v>
      </c>
      <c r="AH107" s="199">
        <v>42013</v>
      </c>
      <c r="AI107" s="199">
        <v>1963</v>
      </c>
      <c r="AJ107" s="199">
        <v>542</v>
      </c>
      <c r="AK107" s="199">
        <v>3</v>
      </c>
      <c r="AL107" s="199">
        <v>433</v>
      </c>
      <c r="AM107" s="199">
        <v>1</v>
      </c>
      <c r="AN107" s="199">
        <v>109</v>
      </c>
      <c r="AO107" s="199">
        <v>2</v>
      </c>
      <c r="AP107" s="199">
        <v>21950</v>
      </c>
      <c r="AQ107" s="199">
        <v>1149</v>
      </c>
      <c r="AR107" s="199">
        <v>20605</v>
      </c>
      <c r="AS107" s="199">
        <v>817</v>
      </c>
      <c r="AT107" s="199">
        <v>7377</v>
      </c>
      <c r="AU107" s="199">
        <v>340</v>
      </c>
      <c r="AV107" s="199">
        <v>35178</v>
      </c>
      <c r="AW107" s="199">
        <v>1626</v>
      </c>
      <c r="AX107" s="199">
        <v>1888</v>
      </c>
      <c r="AY107" s="199">
        <v>139</v>
      </c>
      <c r="AZ107" s="199">
        <v>9141</v>
      </c>
      <c r="BA107" s="199">
        <v>560</v>
      </c>
      <c r="BB107" s="199">
        <v>13474</v>
      </c>
      <c r="BC107" s="199">
        <v>588</v>
      </c>
      <c r="BD107" s="199">
        <v>6185</v>
      </c>
      <c r="BE107" s="199">
        <v>144</v>
      </c>
      <c r="BF107" s="199">
        <v>5820</v>
      </c>
      <c r="BG107" s="199">
        <v>374</v>
      </c>
      <c r="BH107" s="199">
        <v>17723</v>
      </c>
      <c r="BI107" s="199">
        <v>1287</v>
      </c>
      <c r="BJ107" s="199">
        <v>16789</v>
      </c>
      <c r="BK107" s="199">
        <v>1143</v>
      </c>
      <c r="BL107" s="199">
        <v>934</v>
      </c>
      <c r="BM107" s="199">
        <v>144</v>
      </c>
      <c r="BN107" s="199">
        <v>10980</v>
      </c>
      <c r="BO107" s="199">
        <v>694</v>
      </c>
      <c r="BP107" s="199">
        <v>7573</v>
      </c>
      <c r="BQ107" s="199">
        <v>677</v>
      </c>
      <c r="BR107" s="199">
        <v>4990</v>
      </c>
      <c r="BS107" s="199">
        <v>290</v>
      </c>
      <c r="BT107" s="199">
        <v>8647</v>
      </c>
      <c r="BU107" s="199">
        <v>299</v>
      </c>
      <c r="BV107" s="199">
        <v>23543</v>
      </c>
      <c r="BW107" s="199">
        <v>1661</v>
      </c>
      <c r="BX107" s="199">
        <v>10365</v>
      </c>
      <c r="BY107" s="199">
        <v>6</v>
      </c>
      <c r="BZ107" s="199">
        <v>2284</v>
      </c>
      <c r="CA107" s="199">
        <v>70</v>
      </c>
      <c r="CB107" s="199">
        <v>6363</v>
      </c>
      <c r="CC107" s="199">
        <v>229</v>
      </c>
      <c r="CD107" s="199">
        <v>3220</v>
      </c>
      <c r="CE107" s="199">
        <v>236</v>
      </c>
      <c r="CF107" s="199">
        <v>4111</v>
      </c>
      <c r="CG107" s="199">
        <v>369</v>
      </c>
      <c r="CH107" s="199">
        <v>4348</v>
      </c>
      <c r="CI107" s="199">
        <v>297</v>
      </c>
      <c r="CJ107" s="199">
        <v>4875</v>
      </c>
      <c r="CK107" s="199">
        <v>349</v>
      </c>
      <c r="CL107" s="199">
        <v>6989</v>
      </c>
      <c r="CM107" s="199">
        <v>410</v>
      </c>
      <c r="CN107" s="199">
        <v>10365</v>
      </c>
      <c r="CO107" s="199">
        <v>6</v>
      </c>
      <c r="CP107" s="199">
        <v>1966</v>
      </c>
      <c r="CQ107" s="199">
        <v>40589</v>
      </c>
      <c r="CR107" s="199">
        <v>28975</v>
      </c>
      <c r="CS107" s="199">
        <v>20976</v>
      </c>
      <c r="CT107" s="199">
        <v>39664</v>
      </c>
      <c r="CU107" s="199">
        <v>1129</v>
      </c>
      <c r="CV107" s="199">
        <v>246</v>
      </c>
      <c r="CW107" s="199">
        <v>332</v>
      </c>
      <c r="CX107" s="199">
        <v>131</v>
      </c>
      <c r="CY107" s="199">
        <v>341</v>
      </c>
      <c r="CZ107" s="199">
        <v>40</v>
      </c>
      <c r="DA107" s="199">
        <v>71</v>
      </c>
      <c r="DB107" s="199">
        <v>9</v>
      </c>
      <c r="DC107" s="199">
        <v>385</v>
      </c>
      <c r="DD107" s="199">
        <v>66</v>
      </c>
      <c r="DE107" s="199">
        <v>1023</v>
      </c>
      <c r="DF107" s="199">
        <v>1529</v>
      </c>
      <c r="DG107" s="199">
        <v>1831</v>
      </c>
      <c r="DH107" s="199">
        <v>438</v>
      </c>
      <c r="DI107" s="199">
        <v>2667</v>
      </c>
      <c r="DJ107" s="199">
        <v>911</v>
      </c>
      <c r="DK107" s="199">
        <v>346</v>
      </c>
      <c r="DL107" s="199">
        <v>774</v>
      </c>
      <c r="DM107" s="199">
        <v>903</v>
      </c>
      <c r="DN107" s="199">
        <v>4999</v>
      </c>
      <c r="DO107" s="199">
        <v>1439</v>
      </c>
      <c r="DP107" s="199">
        <v>919</v>
      </c>
      <c r="DQ107" s="199">
        <v>950</v>
      </c>
      <c r="DR107" s="199">
        <v>1526</v>
      </c>
      <c r="DS107" s="199">
        <v>638</v>
      </c>
      <c r="DT107" s="199">
        <v>1926</v>
      </c>
      <c r="DU107" s="199">
        <v>18433</v>
      </c>
      <c r="DV107" s="199">
        <v>8826</v>
      </c>
      <c r="DW107" s="199">
        <v>2319</v>
      </c>
      <c r="DX107" s="199">
        <v>1438</v>
      </c>
      <c r="DY107" s="199">
        <v>521</v>
      </c>
      <c r="DZ107" s="199">
        <v>3935</v>
      </c>
      <c r="EA107" s="199">
        <v>261</v>
      </c>
      <c r="EB107" s="199">
        <v>2945</v>
      </c>
      <c r="EC107" s="199">
        <v>4234</v>
      </c>
      <c r="ED107" s="199">
        <v>520</v>
      </c>
      <c r="EE107" s="199">
        <v>3025</v>
      </c>
      <c r="EF107" s="199">
        <v>3956</v>
      </c>
      <c r="EG107" s="199">
        <v>38143</v>
      </c>
      <c r="EH107" s="199">
        <v>4282</v>
      </c>
      <c r="EI107" s="199">
        <v>15104</v>
      </c>
      <c r="EJ107" s="199">
        <v>3329</v>
      </c>
      <c r="EK107" s="199">
        <v>330</v>
      </c>
      <c r="EL107" s="199">
        <v>264</v>
      </c>
      <c r="EM107" s="199">
        <v>425</v>
      </c>
      <c r="EN107" s="199">
        <v>302</v>
      </c>
      <c r="EO107" s="199">
        <v>272</v>
      </c>
      <c r="EP107" s="199">
        <v>1181</v>
      </c>
      <c r="EQ107" s="199">
        <v>15662</v>
      </c>
      <c r="ER107" s="199">
        <v>18433</v>
      </c>
      <c r="ES107" s="199">
        <v>1172</v>
      </c>
      <c r="ET107" s="199">
        <v>5233</v>
      </c>
      <c r="EU107" s="199">
        <v>6959</v>
      </c>
      <c r="EV107" s="199">
        <v>5069</v>
      </c>
      <c r="EW107" s="199">
        <v>17261</v>
      </c>
      <c r="EX107" s="199">
        <v>18433</v>
      </c>
      <c r="EZ107" s="199"/>
    </row>
    <row r="108" spans="1:156" x14ac:dyDescent="0.25">
      <c r="A108" t="s">
        <v>552</v>
      </c>
      <c r="B108" t="s">
        <v>1758</v>
      </c>
      <c r="C108" t="s">
        <v>236</v>
      </c>
      <c r="D108" t="s">
        <v>236</v>
      </c>
      <c r="E108" t="s">
        <v>236</v>
      </c>
      <c r="F108" t="s">
        <v>236</v>
      </c>
      <c r="G108" t="s">
        <v>236</v>
      </c>
      <c r="H108" s="199">
        <v>42368</v>
      </c>
      <c r="I108" s="199">
        <v>1446</v>
      </c>
      <c r="J108" s="199">
        <v>8159</v>
      </c>
      <c r="K108" s="199">
        <v>527</v>
      </c>
      <c r="L108" s="199">
        <v>6021</v>
      </c>
      <c r="M108" s="199">
        <v>427</v>
      </c>
      <c r="N108" s="199">
        <v>18761</v>
      </c>
      <c r="O108" s="199">
        <v>707</v>
      </c>
      <c r="P108" s="199">
        <v>15093</v>
      </c>
      <c r="Q108" s="199">
        <v>206</v>
      </c>
      <c r="R108" s="199">
        <v>40035</v>
      </c>
      <c r="S108" s="199">
        <v>1313</v>
      </c>
      <c r="T108" s="199">
        <v>240</v>
      </c>
      <c r="U108" s="199">
        <v>20</v>
      </c>
      <c r="V108" s="199">
        <v>550</v>
      </c>
      <c r="W108" s="199">
        <v>17</v>
      </c>
      <c r="X108" s="199">
        <v>176</v>
      </c>
      <c r="Y108" s="199">
        <v>0</v>
      </c>
      <c r="Z108" s="199">
        <v>66</v>
      </c>
      <c r="AA108" s="199">
        <v>1</v>
      </c>
      <c r="AB108" s="199">
        <v>1292</v>
      </c>
      <c r="AC108" s="199">
        <v>95</v>
      </c>
      <c r="AD108" s="199">
        <v>352</v>
      </c>
      <c r="AE108" s="199">
        <v>17</v>
      </c>
      <c r="AF108" s="199">
        <v>39834</v>
      </c>
      <c r="AG108" s="199">
        <v>1300</v>
      </c>
      <c r="AH108" s="199">
        <v>41861</v>
      </c>
      <c r="AI108" s="199">
        <v>1446</v>
      </c>
      <c r="AJ108" s="199">
        <v>507</v>
      </c>
      <c r="AK108" s="199">
        <v>0</v>
      </c>
      <c r="AL108" s="199">
        <v>322</v>
      </c>
      <c r="AM108" s="199">
        <v>0</v>
      </c>
      <c r="AN108" s="199">
        <v>185</v>
      </c>
      <c r="AO108" s="199">
        <v>0</v>
      </c>
      <c r="AP108" s="199">
        <v>21820</v>
      </c>
      <c r="AQ108" s="199">
        <v>838</v>
      </c>
      <c r="AR108" s="199">
        <v>20548</v>
      </c>
      <c r="AS108" s="199">
        <v>608</v>
      </c>
      <c r="AT108" s="199">
        <v>7153</v>
      </c>
      <c r="AU108" s="199">
        <v>162</v>
      </c>
      <c r="AV108" s="199">
        <v>35215</v>
      </c>
      <c r="AW108" s="199">
        <v>1284</v>
      </c>
      <c r="AX108" s="199">
        <v>1638</v>
      </c>
      <c r="AY108" s="199">
        <v>89</v>
      </c>
      <c r="AZ108" s="199">
        <v>9618</v>
      </c>
      <c r="BA108" s="199">
        <v>523</v>
      </c>
      <c r="BB108" s="199">
        <v>12870</v>
      </c>
      <c r="BC108" s="199">
        <v>433</v>
      </c>
      <c r="BD108" s="199">
        <v>6483</v>
      </c>
      <c r="BE108" s="199">
        <v>114</v>
      </c>
      <c r="BF108" s="199">
        <v>5836</v>
      </c>
      <c r="BG108" s="199">
        <v>402</v>
      </c>
      <c r="BH108" s="199">
        <v>17471</v>
      </c>
      <c r="BI108" s="199">
        <v>832</v>
      </c>
      <c r="BJ108" s="199">
        <v>16749</v>
      </c>
      <c r="BK108" s="199">
        <v>780</v>
      </c>
      <c r="BL108" s="199">
        <v>722</v>
      </c>
      <c r="BM108" s="199">
        <v>52</v>
      </c>
      <c r="BN108" s="199">
        <v>11981</v>
      </c>
      <c r="BO108" s="199">
        <v>519</v>
      </c>
      <c r="BP108" s="199">
        <v>6057</v>
      </c>
      <c r="BQ108" s="199">
        <v>355</v>
      </c>
      <c r="BR108" s="199">
        <v>5269</v>
      </c>
      <c r="BS108" s="199">
        <v>360</v>
      </c>
      <c r="BT108" s="199">
        <v>9119</v>
      </c>
      <c r="BU108" s="199">
        <v>203</v>
      </c>
      <c r="BV108" s="199">
        <v>23307</v>
      </c>
      <c r="BW108" s="199">
        <v>1234</v>
      </c>
      <c r="BX108" s="199">
        <v>9942</v>
      </c>
      <c r="BY108" s="199">
        <v>9</v>
      </c>
      <c r="BZ108" s="199">
        <v>2151</v>
      </c>
      <c r="CA108" s="199">
        <v>32</v>
      </c>
      <c r="CB108" s="199">
        <v>6968</v>
      </c>
      <c r="CC108" s="199">
        <v>171</v>
      </c>
      <c r="CD108" s="199">
        <v>2640</v>
      </c>
      <c r="CE108" s="199">
        <v>84</v>
      </c>
      <c r="CF108" s="199">
        <v>3508</v>
      </c>
      <c r="CG108" s="199">
        <v>251</v>
      </c>
      <c r="CH108" s="199">
        <v>4768</v>
      </c>
      <c r="CI108" s="199">
        <v>265</v>
      </c>
      <c r="CJ108" s="199">
        <v>5473</v>
      </c>
      <c r="CK108" s="199">
        <v>284</v>
      </c>
      <c r="CL108" s="199">
        <v>6918</v>
      </c>
      <c r="CM108" s="199">
        <v>350</v>
      </c>
      <c r="CN108" s="199">
        <v>9942</v>
      </c>
      <c r="CO108" s="199">
        <v>9</v>
      </c>
      <c r="CP108" s="199">
        <v>1446</v>
      </c>
      <c r="CQ108" s="199">
        <v>40922</v>
      </c>
      <c r="CR108" s="199">
        <v>30234</v>
      </c>
      <c r="CS108" s="199">
        <v>19462</v>
      </c>
      <c r="CT108" s="199">
        <v>40231</v>
      </c>
      <c r="CU108" s="199">
        <v>912</v>
      </c>
      <c r="CV108" s="199">
        <v>205</v>
      </c>
      <c r="CW108" s="199">
        <v>238</v>
      </c>
      <c r="CX108" s="199">
        <v>82</v>
      </c>
      <c r="CY108" s="199">
        <v>344</v>
      </c>
      <c r="CZ108" s="199">
        <v>6</v>
      </c>
      <c r="DA108" s="199">
        <v>103</v>
      </c>
      <c r="DB108" s="199">
        <v>53</v>
      </c>
      <c r="DC108" s="199">
        <v>227</v>
      </c>
      <c r="DD108" s="199">
        <v>64</v>
      </c>
      <c r="DE108" s="199">
        <v>1427</v>
      </c>
      <c r="DF108" s="199">
        <v>1507</v>
      </c>
      <c r="DG108" s="199">
        <v>1625</v>
      </c>
      <c r="DH108" s="199">
        <v>498</v>
      </c>
      <c r="DI108" s="199">
        <v>1999</v>
      </c>
      <c r="DJ108" s="199">
        <v>1204</v>
      </c>
      <c r="DK108" s="199">
        <v>84</v>
      </c>
      <c r="DL108" s="199">
        <v>1068</v>
      </c>
      <c r="DM108" s="199">
        <v>1119</v>
      </c>
      <c r="DN108" s="199">
        <v>4721</v>
      </c>
      <c r="DO108" s="199">
        <v>1728</v>
      </c>
      <c r="DP108" s="199">
        <v>795</v>
      </c>
      <c r="DQ108" s="199">
        <v>883</v>
      </c>
      <c r="DR108" s="199">
        <v>1598</v>
      </c>
      <c r="DS108" s="199">
        <v>668</v>
      </c>
      <c r="DT108" s="199">
        <v>2211</v>
      </c>
      <c r="DU108" s="199">
        <v>19111</v>
      </c>
      <c r="DV108" s="199">
        <v>8398</v>
      </c>
      <c r="DW108" s="199">
        <v>2633</v>
      </c>
      <c r="DX108" s="199">
        <v>1833</v>
      </c>
      <c r="DY108" s="199">
        <v>527</v>
      </c>
      <c r="DZ108" s="199">
        <v>4486</v>
      </c>
      <c r="EA108" s="199">
        <v>312</v>
      </c>
      <c r="EB108" s="199">
        <v>3747</v>
      </c>
      <c r="EC108" s="199">
        <v>4394</v>
      </c>
      <c r="ED108" s="199">
        <v>775</v>
      </c>
      <c r="EE108" s="199">
        <v>2987</v>
      </c>
      <c r="EF108" s="199">
        <v>4581</v>
      </c>
      <c r="EG108" s="199">
        <v>38569</v>
      </c>
      <c r="EH108" s="199">
        <v>3962</v>
      </c>
      <c r="EI108" s="199">
        <v>14866</v>
      </c>
      <c r="EJ108" s="199">
        <v>4245</v>
      </c>
      <c r="EK108" s="199">
        <v>615</v>
      </c>
      <c r="EL108" s="199">
        <v>295</v>
      </c>
      <c r="EM108" s="199">
        <v>626</v>
      </c>
      <c r="EN108" s="199">
        <v>292</v>
      </c>
      <c r="EO108" s="199">
        <v>505</v>
      </c>
      <c r="EP108" s="199">
        <v>1173</v>
      </c>
      <c r="EQ108" s="199">
        <v>15735</v>
      </c>
      <c r="ER108" s="199">
        <v>19111</v>
      </c>
      <c r="ES108" s="199">
        <v>1782</v>
      </c>
      <c r="ET108" s="199">
        <v>5519</v>
      </c>
      <c r="EU108" s="199">
        <v>6766</v>
      </c>
      <c r="EV108" s="199">
        <v>5044</v>
      </c>
      <c r="EW108" s="199">
        <v>17329</v>
      </c>
      <c r="EX108" s="199">
        <v>19111</v>
      </c>
      <c r="EZ108" s="199"/>
    </row>
    <row r="109" spans="1:156" x14ac:dyDescent="0.25">
      <c r="A109" t="s">
        <v>553</v>
      </c>
      <c r="B109" t="s">
        <v>1758</v>
      </c>
      <c r="C109" t="s">
        <v>236</v>
      </c>
      <c r="D109" t="s">
        <v>236</v>
      </c>
      <c r="E109" t="s">
        <v>236</v>
      </c>
      <c r="F109" t="s">
        <v>236</v>
      </c>
      <c r="G109" t="s">
        <v>236</v>
      </c>
      <c r="H109" s="199">
        <v>39406</v>
      </c>
      <c r="I109" s="199">
        <v>1997</v>
      </c>
      <c r="J109" s="199">
        <v>10094</v>
      </c>
      <c r="K109" s="199">
        <v>668</v>
      </c>
      <c r="L109" s="199">
        <v>7127</v>
      </c>
      <c r="M109" s="199">
        <v>556</v>
      </c>
      <c r="N109" s="199">
        <v>18299</v>
      </c>
      <c r="O109" s="199">
        <v>1125</v>
      </c>
      <c r="P109" s="199">
        <v>10770</v>
      </c>
      <c r="Q109" s="199">
        <v>204</v>
      </c>
      <c r="R109" s="199">
        <v>34259</v>
      </c>
      <c r="S109" s="199">
        <v>1556</v>
      </c>
      <c r="T109" s="199">
        <v>1026</v>
      </c>
      <c r="U109" s="199">
        <v>69</v>
      </c>
      <c r="V109" s="199">
        <v>1117</v>
      </c>
      <c r="W109" s="199">
        <v>142</v>
      </c>
      <c r="X109" s="199">
        <v>438</v>
      </c>
      <c r="Y109" s="199">
        <v>50</v>
      </c>
      <c r="Z109" s="199">
        <v>369</v>
      </c>
      <c r="AA109" s="199">
        <v>73</v>
      </c>
      <c r="AB109" s="199">
        <v>2197</v>
      </c>
      <c r="AC109" s="199">
        <v>107</v>
      </c>
      <c r="AD109" s="199">
        <v>1036</v>
      </c>
      <c r="AE109" s="199">
        <v>160</v>
      </c>
      <c r="AF109" s="199">
        <v>33910</v>
      </c>
      <c r="AG109" s="199">
        <v>1487</v>
      </c>
      <c r="AH109" s="199">
        <v>38461</v>
      </c>
      <c r="AI109" s="199">
        <v>1952</v>
      </c>
      <c r="AJ109" s="199">
        <v>945</v>
      </c>
      <c r="AK109" s="199">
        <v>45</v>
      </c>
      <c r="AL109" s="199">
        <v>490</v>
      </c>
      <c r="AM109" s="199">
        <v>28</v>
      </c>
      <c r="AN109" s="199">
        <v>455</v>
      </c>
      <c r="AO109" s="199">
        <v>17</v>
      </c>
      <c r="AP109" s="199">
        <v>19434</v>
      </c>
      <c r="AQ109" s="199">
        <v>1336</v>
      </c>
      <c r="AR109" s="199">
        <v>19972</v>
      </c>
      <c r="AS109" s="199">
        <v>661</v>
      </c>
      <c r="AT109" s="199">
        <v>7304</v>
      </c>
      <c r="AU109" s="199">
        <v>200</v>
      </c>
      <c r="AV109" s="199">
        <v>32102</v>
      </c>
      <c r="AW109" s="199">
        <v>1797</v>
      </c>
      <c r="AX109" s="199">
        <v>1671</v>
      </c>
      <c r="AY109" s="199">
        <v>98</v>
      </c>
      <c r="AZ109" s="199">
        <v>7237</v>
      </c>
      <c r="BA109" s="199">
        <v>432</v>
      </c>
      <c r="BB109" s="199">
        <v>10094</v>
      </c>
      <c r="BC109" s="199">
        <v>646</v>
      </c>
      <c r="BD109" s="199">
        <v>7753</v>
      </c>
      <c r="BE109" s="199">
        <v>227</v>
      </c>
      <c r="BF109" s="199">
        <v>5365</v>
      </c>
      <c r="BG109" s="199">
        <v>296</v>
      </c>
      <c r="BH109" s="199">
        <v>20030</v>
      </c>
      <c r="BI109" s="199">
        <v>1511</v>
      </c>
      <c r="BJ109" s="199">
        <v>19116</v>
      </c>
      <c r="BK109" s="199">
        <v>1368</v>
      </c>
      <c r="BL109" s="199">
        <v>914</v>
      </c>
      <c r="BM109" s="199">
        <v>143</v>
      </c>
      <c r="BN109" s="199">
        <v>12398</v>
      </c>
      <c r="BO109" s="199">
        <v>813</v>
      </c>
      <c r="BP109" s="199">
        <v>8510</v>
      </c>
      <c r="BQ109" s="199">
        <v>689</v>
      </c>
      <c r="BR109" s="199">
        <v>4487</v>
      </c>
      <c r="BS109" s="199">
        <v>305</v>
      </c>
      <c r="BT109" s="199">
        <v>7266</v>
      </c>
      <c r="BU109" s="199">
        <v>177</v>
      </c>
      <c r="BV109" s="199">
        <v>25395</v>
      </c>
      <c r="BW109" s="199">
        <v>1807</v>
      </c>
      <c r="BX109" s="199">
        <v>6745</v>
      </c>
      <c r="BY109" s="199">
        <v>13</v>
      </c>
      <c r="BZ109" s="199">
        <v>2797</v>
      </c>
      <c r="CA109" s="199">
        <v>79</v>
      </c>
      <c r="CB109" s="199">
        <v>4469</v>
      </c>
      <c r="CC109" s="199">
        <v>98</v>
      </c>
      <c r="CD109" s="199">
        <v>5385</v>
      </c>
      <c r="CE109" s="199">
        <v>417</v>
      </c>
      <c r="CF109" s="199">
        <v>5694</v>
      </c>
      <c r="CG109" s="199">
        <v>510</v>
      </c>
      <c r="CH109" s="199">
        <v>4877</v>
      </c>
      <c r="CI109" s="199">
        <v>317</v>
      </c>
      <c r="CJ109" s="199">
        <v>4386</v>
      </c>
      <c r="CK109" s="199">
        <v>269</v>
      </c>
      <c r="CL109" s="199">
        <v>5053</v>
      </c>
      <c r="CM109" s="199">
        <v>294</v>
      </c>
      <c r="CN109" s="199">
        <v>6745</v>
      </c>
      <c r="CO109" s="199">
        <v>13</v>
      </c>
      <c r="CP109" s="199">
        <v>1997</v>
      </c>
      <c r="CQ109" s="199">
        <v>37409</v>
      </c>
      <c r="CR109" s="199">
        <v>26196</v>
      </c>
      <c r="CS109" s="199">
        <v>17258</v>
      </c>
      <c r="CT109" s="199">
        <v>35951</v>
      </c>
      <c r="CU109" s="199">
        <v>1810</v>
      </c>
      <c r="CV109" s="199">
        <v>595</v>
      </c>
      <c r="CW109" s="199">
        <v>706</v>
      </c>
      <c r="CX109" s="199">
        <v>277</v>
      </c>
      <c r="CY109" s="199">
        <v>536</v>
      </c>
      <c r="CZ109" s="199">
        <v>135</v>
      </c>
      <c r="DA109" s="199">
        <v>214</v>
      </c>
      <c r="DB109" s="199">
        <v>69</v>
      </c>
      <c r="DC109" s="199">
        <v>354</v>
      </c>
      <c r="DD109" s="199">
        <v>114</v>
      </c>
      <c r="DE109" s="199">
        <v>190</v>
      </c>
      <c r="DF109" s="199">
        <v>983</v>
      </c>
      <c r="DG109" s="199">
        <v>1701</v>
      </c>
      <c r="DH109" s="199">
        <v>390</v>
      </c>
      <c r="DI109" s="199">
        <v>3239</v>
      </c>
      <c r="DJ109" s="199">
        <v>1028</v>
      </c>
      <c r="DK109" s="199">
        <v>372</v>
      </c>
      <c r="DL109" s="199">
        <v>1154</v>
      </c>
      <c r="DM109" s="199">
        <v>1453</v>
      </c>
      <c r="DN109" s="199">
        <v>5933</v>
      </c>
      <c r="DO109" s="199">
        <v>2267</v>
      </c>
      <c r="DP109" s="199">
        <v>923</v>
      </c>
      <c r="DQ109" s="199">
        <v>810</v>
      </c>
      <c r="DR109" s="199">
        <v>1429</v>
      </c>
      <c r="DS109" s="199">
        <v>1037</v>
      </c>
      <c r="DT109" s="199">
        <v>2974</v>
      </c>
      <c r="DU109" s="199">
        <v>19006</v>
      </c>
      <c r="DV109" s="199">
        <v>5903</v>
      </c>
      <c r="DW109" s="199">
        <v>2077</v>
      </c>
      <c r="DX109" s="199">
        <v>1875</v>
      </c>
      <c r="DY109" s="199">
        <v>467</v>
      </c>
      <c r="DZ109" s="199">
        <v>5022</v>
      </c>
      <c r="EA109" s="199">
        <v>160</v>
      </c>
      <c r="EB109" s="199">
        <v>4065</v>
      </c>
      <c r="EC109" s="199">
        <v>6206</v>
      </c>
      <c r="ED109" s="199">
        <v>909</v>
      </c>
      <c r="EE109" s="199">
        <v>3843</v>
      </c>
      <c r="EF109" s="199">
        <v>4088</v>
      </c>
      <c r="EG109" s="199">
        <v>32777</v>
      </c>
      <c r="EH109" s="199">
        <v>6902</v>
      </c>
      <c r="EI109" s="199">
        <v>10801</v>
      </c>
      <c r="EJ109" s="199">
        <v>8205</v>
      </c>
      <c r="EK109" s="199">
        <v>722</v>
      </c>
      <c r="EL109" s="199">
        <v>651</v>
      </c>
      <c r="EM109" s="199">
        <v>880</v>
      </c>
      <c r="EN109" s="199">
        <v>1102</v>
      </c>
      <c r="EO109" s="199">
        <v>1011</v>
      </c>
      <c r="EP109" s="199">
        <v>3421</v>
      </c>
      <c r="EQ109" s="199">
        <v>16213</v>
      </c>
      <c r="ER109" s="199">
        <v>19006</v>
      </c>
      <c r="ES109" s="199">
        <v>2758</v>
      </c>
      <c r="ET109" s="199">
        <v>7357</v>
      </c>
      <c r="EU109" s="199">
        <v>6034</v>
      </c>
      <c r="EV109" s="199">
        <v>2857</v>
      </c>
      <c r="EW109" s="199">
        <v>16248</v>
      </c>
      <c r="EX109" s="199">
        <v>19006</v>
      </c>
      <c r="EZ109" s="199"/>
    </row>
    <row r="110" spans="1:156" x14ac:dyDescent="0.25">
      <c r="A110" t="s">
        <v>554</v>
      </c>
      <c r="B110" t="s">
        <v>1758</v>
      </c>
      <c r="C110" t="s">
        <v>236</v>
      </c>
      <c r="D110" t="s">
        <v>236</v>
      </c>
      <c r="E110" t="s">
        <v>236</v>
      </c>
      <c r="F110" t="s">
        <v>236</v>
      </c>
      <c r="G110" t="s">
        <v>236</v>
      </c>
      <c r="H110" s="199">
        <v>44241</v>
      </c>
      <c r="I110" s="199">
        <v>1227</v>
      </c>
      <c r="J110" s="199">
        <v>8875</v>
      </c>
      <c r="K110" s="199">
        <v>375</v>
      </c>
      <c r="L110" s="199">
        <v>6966</v>
      </c>
      <c r="M110" s="199">
        <v>269</v>
      </c>
      <c r="N110" s="199">
        <v>12573</v>
      </c>
      <c r="O110" s="199">
        <v>499</v>
      </c>
      <c r="P110" s="199">
        <v>19376</v>
      </c>
      <c r="Q110" s="199">
        <v>228</v>
      </c>
      <c r="R110" s="199">
        <v>39638</v>
      </c>
      <c r="S110" s="199">
        <v>1029</v>
      </c>
      <c r="T110" s="199">
        <v>997</v>
      </c>
      <c r="U110" s="199">
        <v>87</v>
      </c>
      <c r="V110" s="199">
        <v>352</v>
      </c>
      <c r="W110" s="199">
        <v>34</v>
      </c>
      <c r="X110" s="199">
        <v>975</v>
      </c>
      <c r="Y110" s="199">
        <v>18</v>
      </c>
      <c r="Z110" s="199">
        <v>326</v>
      </c>
      <c r="AA110" s="199">
        <v>22</v>
      </c>
      <c r="AB110" s="199">
        <v>1950</v>
      </c>
      <c r="AC110" s="199">
        <v>37</v>
      </c>
      <c r="AD110" s="199">
        <v>1289</v>
      </c>
      <c r="AE110" s="199">
        <v>55</v>
      </c>
      <c r="AF110" s="199">
        <v>38986</v>
      </c>
      <c r="AG110" s="199">
        <v>997</v>
      </c>
      <c r="AH110" s="199">
        <v>42686</v>
      </c>
      <c r="AI110" s="199">
        <v>1193</v>
      </c>
      <c r="AJ110" s="199">
        <v>1555</v>
      </c>
      <c r="AK110" s="199">
        <v>34</v>
      </c>
      <c r="AL110" s="199">
        <v>844</v>
      </c>
      <c r="AM110" s="199">
        <v>0</v>
      </c>
      <c r="AN110" s="199">
        <v>711</v>
      </c>
      <c r="AO110" s="199">
        <v>34</v>
      </c>
      <c r="AP110" s="199">
        <v>21422</v>
      </c>
      <c r="AQ110" s="199">
        <v>699</v>
      </c>
      <c r="AR110" s="199">
        <v>22819</v>
      </c>
      <c r="AS110" s="199">
        <v>528</v>
      </c>
      <c r="AT110" s="199">
        <v>4263</v>
      </c>
      <c r="AU110" s="199">
        <v>154</v>
      </c>
      <c r="AV110" s="199">
        <v>39978</v>
      </c>
      <c r="AW110" s="199">
        <v>1073</v>
      </c>
      <c r="AX110" s="199">
        <v>592</v>
      </c>
      <c r="AY110" s="199">
        <v>38</v>
      </c>
      <c r="AZ110" s="199">
        <v>3199</v>
      </c>
      <c r="BA110" s="199">
        <v>250</v>
      </c>
      <c r="BB110" s="199">
        <v>6676</v>
      </c>
      <c r="BC110" s="199">
        <v>267</v>
      </c>
      <c r="BD110" s="199">
        <v>13906</v>
      </c>
      <c r="BE110" s="199">
        <v>192</v>
      </c>
      <c r="BF110" s="199">
        <v>5580</v>
      </c>
      <c r="BG110" s="199">
        <v>254</v>
      </c>
      <c r="BH110" s="199">
        <v>22946</v>
      </c>
      <c r="BI110" s="199">
        <v>887</v>
      </c>
      <c r="BJ110" s="199">
        <v>21977</v>
      </c>
      <c r="BK110" s="199">
        <v>801</v>
      </c>
      <c r="BL110" s="199">
        <v>969</v>
      </c>
      <c r="BM110" s="199">
        <v>86</v>
      </c>
      <c r="BN110" s="199">
        <v>12781</v>
      </c>
      <c r="BO110" s="199">
        <v>465</v>
      </c>
      <c r="BP110" s="199">
        <v>12785</v>
      </c>
      <c r="BQ110" s="199">
        <v>534</v>
      </c>
      <c r="BR110" s="199">
        <v>2960</v>
      </c>
      <c r="BS110" s="199">
        <v>142</v>
      </c>
      <c r="BT110" s="199">
        <v>9233</v>
      </c>
      <c r="BU110" s="199">
        <v>82</v>
      </c>
      <c r="BV110" s="199">
        <v>28526</v>
      </c>
      <c r="BW110" s="199">
        <v>1141</v>
      </c>
      <c r="BX110" s="199">
        <v>6482</v>
      </c>
      <c r="BY110" s="199">
        <v>4</v>
      </c>
      <c r="BZ110" s="199">
        <v>2805</v>
      </c>
      <c r="CA110" s="199">
        <v>8</v>
      </c>
      <c r="CB110" s="199">
        <v>6428</v>
      </c>
      <c r="CC110" s="199">
        <v>74</v>
      </c>
      <c r="CD110" s="199">
        <v>10635</v>
      </c>
      <c r="CE110" s="199">
        <v>398</v>
      </c>
      <c r="CF110" s="199">
        <v>4766</v>
      </c>
      <c r="CG110" s="199">
        <v>316</v>
      </c>
      <c r="CH110" s="199">
        <v>4732</v>
      </c>
      <c r="CI110" s="199">
        <v>178</v>
      </c>
      <c r="CJ110" s="199">
        <v>4165</v>
      </c>
      <c r="CK110" s="199">
        <v>144</v>
      </c>
      <c r="CL110" s="199">
        <v>4228</v>
      </c>
      <c r="CM110" s="199">
        <v>105</v>
      </c>
      <c r="CN110" s="199">
        <v>6482</v>
      </c>
      <c r="CO110" s="199">
        <v>4</v>
      </c>
      <c r="CP110" s="199">
        <v>1227</v>
      </c>
      <c r="CQ110" s="199">
        <v>43014</v>
      </c>
      <c r="CR110" s="199">
        <v>36454</v>
      </c>
      <c r="CS110" s="199">
        <v>12757</v>
      </c>
      <c r="CT110" s="199">
        <v>40821</v>
      </c>
      <c r="CU110" s="199">
        <v>2011</v>
      </c>
      <c r="CV110" s="199">
        <v>442</v>
      </c>
      <c r="CW110" s="199">
        <v>706</v>
      </c>
      <c r="CX110" s="199">
        <v>157</v>
      </c>
      <c r="CY110" s="199">
        <v>688</v>
      </c>
      <c r="CZ110" s="199">
        <v>108</v>
      </c>
      <c r="DA110" s="199">
        <v>445</v>
      </c>
      <c r="DB110" s="199">
        <v>146</v>
      </c>
      <c r="DC110" s="199">
        <v>172</v>
      </c>
      <c r="DD110" s="199">
        <v>31</v>
      </c>
      <c r="DE110" s="199">
        <v>201</v>
      </c>
      <c r="DF110" s="199">
        <v>1282</v>
      </c>
      <c r="DG110" s="199">
        <v>1484</v>
      </c>
      <c r="DH110" s="199">
        <v>283</v>
      </c>
      <c r="DI110" s="199">
        <v>2600</v>
      </c>
      <c r="DJ110" s="199">
        <v>959</v>
      </c>
      <c r="DK110" s="199">
        <v>425</v>
      </c>
      <c r="DL110" s="199">
        <v>1217</v>
      </c>
      <c r="DM110" s="199">
        <v>2200</v>
      </c>
      <c r="DN110" s="199">
        <v>8195</v>
      </c>
      <c r="DO110" s="199">
        <v>2950</v>
      </c>
      <c r="DP110" s="199">
        <v>1025</v>
      </c>
      <c r="DQ110" s="199">
        <v>1005</v>
      </c>
      <c r="DR110" s="199">
        <v>437</v>
      </c>
      <c r="DS110" s="199">
        <v>453</v>
      </c>
      <c r="DT110" s="199">
        <v>1011</v>
      </c>
      <c r="DU110" s="199">
        <v>16993</v>
      </c>
      <c r="DV110" s="199">
        <v>7093</v>
      </c>
      <c r="DW110" s="199">
        <v>2681</v>
      </c>
      <c r="DX110" s="199">
        <v>1553</v>
      </c>
      <c r="DY110" s="199">
        <v>548</v>
      </c>
      <c r="DZ110" s="199">
        <v>3509</v>
      </c>
      <c r="EA110" s="199">
        <v>193</v>
      </c>
      <c r="EB110" s="199">
        <v>2263</v>
      </c>
      <c r="EC110" s="199">
        <v>4838</v>
      </c>
      <c r="ED110" s="199">
        <v>396</v>
      </c>
      <c r="EE110" s="199">
        <v>2800</v>
      </c>
      <c r="EF110" s="199">
        <v>3961</v>
      </c>
      <c r="EG110" s="199">
        <v>33749</v>
      </c>
      <c r="EH110" s="199">
        <v>10921</v>
      </c>
      <c r="EI110" s="199">
        <v>10808</v>
      </c>
      <c r="EJ110" s="199">
        <v>6185</v>
      </c>
      <c r="EK110" s="199">
        <v>941</v>
      </c>
      <c r="EL110" s="199">
        <v>812</v>
      </c>
      <c r="EM110" s="199">
        <v>573</v>
      </c>
      <c r="EN110" s="199">
        <v>580</v>
      </c>
      <c r="EO110" s="199">
        <v>426</v>
      </c>
      <c r="EP110" s="199">
        <v>2656</v>
      </c>
      <c r="EQ110" s="199">
        <v>15438</v>
      </c>
      <c r="ER110" s="199">
        <v>16993</v>
      </c>
      <c r="ES110" s="199">
        <v>1011</v>
      </c>
      <c r="ET110" s="199">
        <v>5348</v>
      </c>
      <c r="EU110" s="199">
        <v>7103</v>
      </c>
      <c r="EV110" s="199">
        <v>3531</v>
      </c>
      <c r="EW110" s="199">
        <v>15982</v>
      </c>
      <c r="EX110" s="199">
        <v>16993</v>
      </c>
      <c r="EZ110" s="199"/>
    </row>
    <row r="111" spans="1:156" x14ac:dyDescent="0.25">
      <c r="A111" t="s">
        <v>555</v>
      </c>
      <c r="B111" t="s">
        <v>1758</v>
      </c>
      <c r="C111" t="s">
        <v>236</v>
      </c>
      <c r="D111" t="s">
        <v>236</v>
      </c>
      <c r="E111" t="s">
        <v>236</v>
      </c>
      <c r="F111" t="s">
        <v>236</v>
      </c>
      <c r="G111" t="s">
        <v>236</v>
      </c>
      <c r="H111" s="199">
        <v>42204</v>
      </c>
      <c r="I111" s="199">
        <v>1883</v>
      </c>
      <c r="J111" s="199">
        <v>7302</v>
      </c>
      <c r="K111" s="199">
        <v>421</v>
      </c>
      <c r="L111" s="199">
        <v>4081</v>
      </c>
      <c r="M111" s="199">
        <v>228</v>
      </c>
      <c r="N111" s="199">
        <v>19421</v>
      </c>
      <c r="O111" s="199">
        <v>949</v>
      </c>
      <c r="P111" s="199">
        <v>15169</v>
      </c>
      <c r="Q111" s="199">
        <v>508</v>
      </c>
      <c r="R111" s="199">
        <v>38521</v>
      </c>
      <c r="S111" s="199">
        <v>1597</v>
      </c>
      <c r="T111" s="199">
        <v>540</v>
      </c>
      <c r="U111" s="199">
        <v>29</v>
      </c>
      <c r="V111" s="199">
        <v>335</v>
      </c>
      <c r="W111" s="199">
        <v>25</v>
      </c>
      <c r="X111" s="199">
        <v>216</v>
      </c>
      <c r="Y111" s="199">
        <v>8</v>
      </c>
      <c r="Z111" s="199">
        <v>838</v>
      </c>
      <c r="AA111" s="199">
        <v>77</v>
      </c>
      <c r="AB111" s="199">
        <v>1723</v>
      </c>
      <c r="AC111" s="199">
        <v>147</v>
      </c>
      <c r="AD111" s="199">
        <v>1900</v>
      </c>
      <c r="AE111" s="199">
        <v>143</v>
      </c>
      <c r="AF111" s="199">
        <v>37654</v>
      </c>
      <c r="AG111" s="199">
        <v>1578</v>
      </c>
      <c r="AH111" s="199">
        <v>40949</v>
      </c>
      <c r="AI111" s="199">
        <v>1752</v>
      </c>
      <c r="AJ111" s="199">
        <v>1255</v>
      </c>
      <c r="AK111" s="199">
        <v>131</v>
      </c>
      <c r="AL111" s="199">
        <v>895</v>
      </c>
      <c r="AM111" s="199">
        <v>55</v>
      </c>
      <c r="AN111" s="199">
        <v>360</v>
      </c>
      <c r="AO111" s="199">
        <v>76</v>
      </c>
      <c r="AP111" s="199">
        <v>21135</v>
      </c>
      <c r="AQ111" s="199">
        <v>1126</v>
      </c>
      <c r="AR111" s="199">
        <v>21069</v>
      </c>
      <c r="AS111" s="199">
        <v>757</v>
      </c>
      <c r="AT111" s="199">
        <v>6444</v>
      </c>
      <c r="AU111" s="199">
        <v>188</v>
      </c>
      <c r="AV111" s="199">
        <v>35760</v>
      </c>
      <c r="AW111" s="199">
        <v>1695</v>
      </c>
      <c r="AX111" s="199">
        <v>1949</v>
      </c>
      <c r="AY111" s="199">
        <v>229</v>
      </c>
      <c r="AZ111" s="199">
        <v>8112</v>
      </c>
      <c r="BA111" s="199">
        <v>381</v>
      </c>
      <c r="BB111" s="199">
        <v>11845</v>
      </c>
      <c r="BC111" s="199">
        <v>573</v>
      </c>
      <c r="BD111" s="199">
        <v>7194</v>
      </c>
      <c r="BE111" s="199">
        <v>200</v>
      </c>
      <c r="BF111" s="199">
        <v>4286</v>
      </c>
      <c r="BG111" s="199">
        <v>369</v>
      </c>
      <c r="BH111" s="199">
        <v>18930</v>
      </c>
      <c r="BI111" s="199">
        <v>1239</v>
      </c>
      <c r="BJ111" s="199">
        <v>18061</v>
      </c>
      <c r="BK111" s="199">
        <v>1043</v>
      </c>
      <c r="BL111" s="199">
        <v>869</v>
      </c>
      <c r="BM111" s="199">
        <v>196</v>
      </c>
      <c r="BN111" s="199">
        <v>12990</v>
      </c>
      <c r="BO111" s="199">
        <v>708</v>
      </c>
      <c r="BP111" s="199">
        <v>6601</v>
      </c>
      <c r="BQ111" s="199">
        <v>628</v>
      </c>
      <c r="BR111" s="199">
        <v>3625</v>
      </c>
      <c r="BS111" s="199">
        <v>272</v>
      </c>
      <c r="BT111" s="199">
        <v>10243</v>
      </c>
      <c r="BU111" s="199">
        <v>271</v>
      </c>
      <c r="BV111" s="199">
        <v>23216</v>
      </c>
      <c r="BW111" s="199">
        <v>1608</v>
      </c>
      <c r="BX111" s="199">
        <v>8745</v>
      </c>
      <c r="BY111" s="199">
        <v>4</v>
      </c>
      <c r="BZ111" s="199">
        <v>3176</v>
      </c>
      <c r="CA111" s="199">
        <v>95</v>
      </c>
      <c r="CB111" s="199">
        <v>7067</v>
      </c>
      <c r="CC111" s="199">
        <v>176</v>
      </c>
      <c r="CD111" s="199">
        <v>2861</v>
      </c>
      <c r="CE111" s="199">
        <v>229</v>
      </c>
      <c r="CF111" s="199">
        <v>4020</v>
      </c>
      <c r="CG111" s="199">
        <v>395</v>
      </c>
      <c r="CH111" s="199">
        <v>5139</v>
      </c>
      <c r="CI111" s="199">
        <v>413</v>
      </c>
      <c r="CJ111" s="199">
        <v>4512</v>
      </c>
      <c r="CK111" s="199">
        <v>248</v>
      </c>
      <c r="CL111" s="199">
        <v>6684</v>
      </c>
      <c r="CM111" s="199">
        <v>323</v>
      </c>
      <c r="CN111" s="199">
        <v>8745</v>
      </c>
      <c r="CO111" s="199">
        <v>4</v>
      </c>
      <c r="CP111" s="199">
        <v>1883</v>
      </c>
      <c r="CQ111" s="199">
        <v>40321</v>
      </c>
      <c r="CR111" s="199">
        <v>30058</v>
      </c>
      <c r="CS111" s="199">
        <v>18332</v>
      </c>
      <c r="CT111" s="199">
        <v>38688</v>
      </c>
      <c r="CU111" s="199">
        <v>1704</v>
      </c>
      <c r="CV111" s="199">
        <v>750</v>
      </c>
      <c r="CW111" s="199">
        <v>1034</v>
      </c>
      <c r="CX111" s="199">
        <v>464</v>
      </c>
      <c r="CY111" s="199">
        <v>325</v>
      </c>
      <c r="CZ111" s="199">
        <v>95</v>
      </c>
      <c r="DA111" s="199">
        <v>85</v>
      </c>
      <c r="DB111" s="199">
        <v>30</v>
      </c>
      <c r="DC111" s="199">
        <v>260</v>
      </c>
      <c r="DD111" s="199">
        <v>161</v>
      </c>
      <c r="DE111" s="199">
        <v>1467</v>
      </c>
      <c r="DF111" s="199">
        <v>1541</v>
      </c>
      <c r="DG111" s="199">
        <v>2347</v>
      </c>
      <c r="DH111" s="199">
        <v>553</v>
      </c>
      <c r="DI111" s="199">
        <v>2376</v>
      </c>
      <c r="DJ111" s="199">
        <v>1235</v>
      </c>
      <c r="DK111" s="199">
        <v>188</v>
      </c>
      <c r="DL111" s="199">
        <v>809</v>
      </c>
      <c r="DM111" s="199">
        <v>1620</v>
      </c>
      <c r="DN111" s="199">
        <v>5433</v>
      </c>
      <c r="DO111" s="199">
        <v>1112</v>
      </c>
      <c r="DP111" s="199">
        <v>931</v>
      </c>
      <c r="DQ111" s="199">
        <v>919</v>
      </c>
      <c r="DR111" s="199">
        <v>907</v>
      </c>
      <c r="DS111" s="199">
        <v>1043</v>
      </c>
      <c r="DT111" s="199">
        <v>1565</v>
      </c>
      <c r="DU111" s="199">
        <v>17849</v>
      </c>
      <c r="DV111" s="199">
        <v>8877</v>
      </c>
      <c r="DW111" s="199">
        <v>3246</v>
      </c>
      <c r="DX111" s="199">
        <v>1190</v>
      </c>
      <c r="DY111" s="199">
        <v>424</v>
      </c>
      <c r="DZ111" s="199">
        <v>3469</v>
      </c>
      <c r="EA111" s="199">
        <v>175</v>
      </c>
      <c r="EB111" s="199">
        <v>2768</v>
      </c>
      <c r="EC111" s="199">
        <v>4313</v>
      </c>
      <c r="ED111" s="199">
        <v>581</v>
      </c>
      <c r="EE111" s="199">
        <v>3006</v>
      </c>
      <c r="EF111" s="199">
        <v>4675</v>
      </c>
      <c r="EG111" s="199">
        <v>37516</v>
      </c>
      <c r="EH111" s="199">
        <v>4858</v>
      </c>
      <c r="EI111" s="199">
        <v>13676</v>
      </c>
      <c r="EJ111" s="199">
        <v>4173</v>
      </c>
      <c r="EK111" s="199">
        <v>706</v>
      </c>
      <c r="EL111" s="199">
        <v>425</v>
      </c>
      <c r="EM111" s="199">
        <v>462</v>
      </c>
      <c r="EN111" s="199">
        <v>502</v>
      </c>
      <c r="EO111" s="199">
        <v>431</v>
      </c>
      <c r="EP111" s="199">
        <v>1198</v>
      </c>
      <c r="EQ111" s="199">
        <v>14873</v>
      </c>
      <c r="ER111" s="199">
        <v>17849</v>
      </c>
      <c r="ES111" s="199">
        <v>1209</v>
      </c>
      <c r="ET111" s="199">
        <v>5066</v>
      </c>
      <c r="EU111" s="199">
        <v>6366</v>
      </c>
      <c r="EV111" s="199">
        <v>5208</v>
      </c>
      <c r="EW111" s="199">
        <v>16640</v>
      </c>
      <c r="EX111" s="199">
        <v>17849</v>
      </c>
      <c r="EZ111" s="199"/>
    </row>
    <row r="112" spans="1:156" x14ac:dyDescent="0.25">
      <c r="A112" t="s">
        <v>556</v>
      </c>
      <c r="B112" t="s">
        <v>1758</v>
      </c>
      <c r="C112" t="s">
        <v>236</v>
      </c>
      <c r="D112" t="s">
        <v>236</v>
      </c>
      <c r="E112" t="s">
        <v>236</v>
      </c>
      <c r="F112" t="s">
        <v>236</v>
      </c>
      <c r="G112" t="s">
        <v>236</v>
      </c>
      <c r="H112" s="199">
        <v>41622</v>
      </c>
      <c r="I112" s="199">
        <v>1995</v>
      </c>
      <c r="J112" s="199">
        <v>5409</v>
      </c>
      <c r="K112" s="199">
        <v>482</v>
      </c>
      <c r="L112" s="199">
        <v>3409</v>
      </c>
      <c r="M112" s="199">
        <v>338</v>
      </c>
      <c r="N112" s="199">
        <v>18436</v>
      </c>
      <c r="O112" s="199">
        <v>1043</v>
      </c>
      <c r="P112" s="199">
        <v>17679</v>
      </c>
      <c r="Q112" s="199">
        <v>469</v>
      </c>
      <c r="R112" s="199">
        <v>39363</v>
      </c>
      <c r="S112" s="199">
        <v>1612</v>
      </c>
      <c r="T112" s="199">
        <v>196</v>
      </c>
      <c r="U112" s="199">
        <v>1</v>
      </c>
      <c r="V112" s="199">
        <v>101</v>
      </c>
      <c r="W112" s="199">
        <v>4</v>
      </c>
      <c r="X112" s="199">
        <v>133</v>
      </c>
      <c r="Y112" s="199">
        <v>5</v>
      </c>
      <c r="Z112" s="199">
        <v>573</v>
      </c>
      <c r="AA112" s="199">
        <v>201</v>
      </c>
      <c r="AB112" s="199">
        <v>1256</v>
      </c>
      <c r="AC112" s="199">
        <v>172</v>
      </c>
      <c r="AD112" s="199">
        <v>901</v>
      </c>
      <c r="AE112" s="199">
        <v>339</v>
      </c>
      <c r="AF112" s="199">
        <v>39229</v>
      </c>
      <c r="AG112" s="199">
        <v>1610</v>
      </c>
      <c r="AH112" s="199">
        <v>41102</v>
      </c>
      <c r="AI112" s="199">
        <v>1860</v>
      </c>
      <c r="AJ112" s="199">
        <v>520</v>
      </c>
      <c r="AK112" s="199">
        <v>135</v>
      </c>
      <c r="AL112" s="199">
        <v>245</v>
      </c>
      <c r="AM112" s="199">
        <v>6</v>
      </c>
      <c r="AN112" s="199">
        <v>275</v>
      </c>
      <c r="AO112" s="199">
        <v>129</v>
      </c>
      <c r="AP112" s="199">
        <v>21699</v>
      </c>
      <c r="AQ112" s="199">
        <v>1182</v>
      </c>
      <c r="AR112" s="199">
        <v>19923</v>
      </c>
      <c r="AS112" s="199">
        <v>813</v>
      </c>
      <c r="AT112" s="199">
        <v>5094</v>
      </c>
      <c r="AU112" s="199">
        <v>117</v>
      </c>
      <c r="AV112" s="199">
        <v>36528</v>
      </c>
      <c r="AW112" s="199">
        <v>1878</v>
      </c>
      <c r="AX112" s="199">
        <v>1707</v>
      </c>
      <c r="AY112" s="199">
        <v>297</v>
      </c>
      <c r="AZ112" s="199">
        <v>8670</v>
      </c>
      <c r="BA112" s="199">
        <v>369</v>
      </c>
      <c r="BB112" s="199">
        <v>11895</v>
      </c>
      <c r="BC112" s="199">
        <v>513</v>
      </c>
      <c r="BD112" s="199">
        <v>7754</v>
      </c>
      <c r="BE112" s="199">
        <v>112</v>
      </c>
      <c r="BF112" s="199">
        <v>3560</v>
      </c>
      <c r="BG112" s="199">
        <v>262</v>
      </c>
      <c r="BH112" s="199">
        <v>18199</v>
      </c>
      <c r="BI112" s="199">
        <v>1314</v>
      </c>
      <c r="BJ112" s="199">
        <v>17256</v>
      </c>
      <c r="BK112" s="199">
        <v>1107</v>
      </c>
      <c r="BL112" s="199">
        <v>943</v>
      </c>
      <c r="BM112" s="199">
        <v>207</v>
      </c>
      <c r="BN112" s="199">
        <v>12846</v>
      </c>
      <c r="BO112" s="199">
        <v>726</v>
      </c>
      <c r="BP112" s="199">
        <v>5803</v>
      </c>
      <c r="BQ112" s="199">
        <v>582</v>
      </c>
      <c r="BR112" s="199">
        <v>3110</v>
      </c>
      <c r="BS112" s="199">
        <v>268</v>
      </c>
      <c r="BT112" s="199">
        <v>9085</v>
      </c>
      <c r="BU112" s="199">
        <v>416</v>
      </c>
      <c r="BV112" s="199">
        <v>21759</v>
      </c>
      <c r="BW112" s="199">
        <v>1576</v>
      </c>
      <c r="BX112" s="199">
        <v>10778</v>
      </c>
      <c r="BY112" s="199">
        <v>3</v>
      </c>
      <c r="BZ112" s="199">
        <v>2741</v>
      </c>
      <c r="CA112" s="199">
        <v>105</v>
      </c>
      <c r="CB112" s="199">
        <v>6344</v>
      </c>
      <c r="CC112" s="199">
        <v>311</v>
      </c>
      <c r="CD112" s="199">
        <v>2511</v>
      </c>
      <c r="CE112" s="199">
        <v>288</v>
      </c>
      <c r="CF112" s="199">
        <v>3586</v>
      </c>
      <c r="CG112" s="199">
        <v>366</v>
      </c>
      <c r="CH112" s="199">
        <v>4224</v>
      </c>
      <c r="CI112" s="199">
        <v>298</v>
      </c>
      <c r="CJ112" s="199">
        <v>4711</v>
      </c>
      <c r="CK112" s="199">
        <v>346</v>
      </c>
      <c r="CL112" s="199">
        <v>6727</v>
      </c>
      <c r="CM112" s="199">
        <v>278</v>
      </c>
      <c r="CN112" s="199">
        <v>10778</v>
      </c>
      <c r="CO112" s="199">
        <v>3</v>
      </c>
      <c r="CP112" s="199">
        <v>1995</v>
      </c>
      <c r="CQ112" s="199">
        <v>39627</v>
      </c>
      <c r="CR112" s="199">
        <v>31294</v>
      </c>
      <c r="CS112" s="199">
        <v>17719</v>
      </c>
      <c r="CT112" s="199">
        <v>38629</v>
      </c>
      <c r="CU112" s="199">
        <v>1118</v>
      </c>
      <c r="CV112" s="199">
        <v>416</v>
      </c>
      <c r="CW112" s="199">
        <v>465</v>
      </c>
      <c r="CX112" s="199">
        <v>207</v>
      </c>
      <c r="CY112" s="199">
        <v>445</v>
      </c>
      <c r="CZ112" s="199">
        <v>153</v>
      </c>
      <c r="DA112" s="199">
        <v>81</v>
      </c>
      <c r="DB112" s="199">
        <v>35</v>
      </c>
      <c r="DC112" s="199">
        <v>127</v>
      </c>
      <c r="DD112" s="199">
        <v>21</v>
      </c>
      <c r="DE112" s="199">
        <v>1214</v>
      </c>
      <c r="DF112" s="199">
        <v>1972</v>
      </c>
      <c r="DG112" s="199">
        <v>2985</v>
      </c>
      <c r="DH112" s="199">
        <v>636</v>
      </c>
      <c r="DI112" s="199">
        <v>2100</v>
      </c>
      <c r="DJ112" s="199">
        <v>874</v>
      </c>
      <c r="DK112" s="199">
        <v>409</v>
      </c>
      <c r="DL112" s="199">
        <v>1014</v>
      </c>
      <c r="DM112" s="199">
        <v>1270</v>
      </c>
      <c r="DN112" s="199">
        <v>4777</v>
      </c>
      <c r="DO112" s="199">
        <v>1078</v>
      </c>
      <c r="DP112" s="199">
        <v>938</v>
      </c>
      <c r="DQ112" s="199">
        <v>627</v>
      </c>
      <c r="DR112" s="199">
        <v>714</v>
      </c>
      <c r="DS112" s="199">
        <v>530</v>
      </c>
      <c r="DT112" s="199">
        <v>801</v>
      </c>
      <c r="DU112" s="199">
        <v>17517</v>
      </c>
      <c r="DV112" s="199">
        <v>10473</v>
      </c>
      <c r="DW112" s="199">
        <v>3022</v>
      </c>
      <c r="DX112" s="199">
        <v>1026</v>
      </c>
      <c r="DY112" s="199">
        <v>270</v>
      </c>
      <c r="DZ112" s="199">
        <v>3058</v>
      </c>
      <c r="EA112" s="199">
        <v>212</v>
      </c>
      <c r="EB112" s="199">
        <v>2467</v>
      </c>
      <c r="EC112" s="199">
        <v>2960</v>
      </c>
      <c r="ED112" s="199">
        <v>460</v>
      </c>
      <c r="EE112" s="199">
        <v>2148</v>
      </c>
      <c r="EF112" s="199">
        <v>4241</v>
      </c>
      <c r="EG112" s="199">
        <v>37848</v>
      </c>
      <c r="EH112" s="199">
        <v>3746</v>
      </c>
      <c r="EI112" s="199">
        <v>14977</v>
      </c>
      <c r="EJ112" s="199">
        <v>2540</v>
      </c>
      <c r="EK112" s="199">
        <v>442</v>
      </c>
      <c r="EL112" s="199">
        <v>230</v>
      </c>
      <c r="EM112" s="199">
        <v>392</v>
      </c>
      <c r="EN112" s="199">
        <v>311</v>
      </c>
      <c r="EO112" s="199">
        <v>143</v>
      </c>
      <c r="EP112" s="199">
        <v>546</v>
      </c>
      <c r="EQ112" s="199">
        <v>14683</v>
      </c>
      <c r="ER112" s="199">
        <v>17517</v>
      </c>
      <c r="ES112" s="199">
        <v>583</v>
      </c>
      <c r="ET112" s="199">
        <v>3655</v>
      </c>
      <c r="EU112" s="199">
        <v>7207</v>
      </c>
      <c r="EV112" s="199">
        <v>6072</v>
      </c>
      <c r="EW112" s="199">
        <v>16934</v>
      </c>
      <c r="EX112" s="199">
        <v>17517</v>
      </c>
      <c r="EZ112" s="199"/>
    </row>
    <row r="113" spans="1:156" x14ac:dyDescent="0.25">
      <c r="A113" t="s">
        <v>424</v>
      </c>
      <c r="B113" t="s">
        <v>1758</v>
      </c>
      <c r="C113" t="s">
        <v>236</v>
      </c>
      <c r="D113" t="s">
        <v>236</v>
      </c>
      <c r="E113" t="s">
        <v>236</v>
      </c>
      <c r="F113" t="s">
        <v>236</v>
      </c>
      <c r="G113" t="s">
        <v>236</v>
      </c>
      <c r="H113" s="199">
        <v>42334</v>
      </c>
      <c r="I113" s="199">
        <v>2195</v>
      </c>
      <c r="J113" s="199">
        <v>7902</v>
      </c>
      <c r="K113" s="199">
        <v>610</v>
      </c>
      <c r="L113" s="199">
        <v>4975</v>
      </c>
      <c r="M113" s="199">
        <v>359</v>
      </c>
      <c r="N113" s="199">
        <v>20137</v>
      </c>
      <c r="O113" s="199">
        <v>1135</v>
      </c>
      <c r="P113" s="199">
        <v>14098</v>
      </c>
      <c r="Q113" s="199">
        <v>450</v>
      </c>
      <c r="R113" s="199">
        <v>38732</v>
      </c>
      <c r="S113" s="199">
        <v>1747</v>
      </c>
      <c r="T113" s="199">
        <v>89</v>
      </c>
      <c r="U113" s="199">
        <v>5</v>
      </c>
      <c r="V113" s="199">
        <v>1410</v>
      </c>
      <c r="W113" s="199">
        <v>234</v>
      </c>
      <c r="X113" s="199">
        <v>138</v>
      </c>
      <c r="Y113" s="199">
        <v>0</v>
      </c>
      <c r="Z113" s="199">
        <v>461</v>
      </c>
      <c r="AA113" s="199">
        <v>126</v>
      </c>
      <c r="AB113" s="199">
        <v>1497</v>
      </c>
      <c r="AC113" s="199">
        <v>83</v>
      </c>
      <c r="AD113" s="199">
        <v>785</v>
      </c>
      <c r="AE113" s="199">
        <v>195</v>
      </c>
      <c r="AF113" s="199">
        <v>38530</v>
      </c>
      <c r="AG113" s="199">
        <v>1703</v>
      </c>
      <c r="AH113" s="199">
        <v>41918</v>
      </c>
      <c r="AI113" s="199">
        <v>2107</v>
      </c>
      <c r="AJ113" s="199">
        <v>416</v>
      </c>
      <c r="AK113" s="199">
        <v>88</v>
      </c>
      <c r="AL113" s="199">
        <v>218</v>
      </c>
      <c r="AM113" s="199">
        <v>14</v>
      </c>
      <c r="AN113" s="199">
        <v>198</v>
      </c>
      <c r="AO113" s="199">
        <v>74</v>
      </c>
      <c r="AP113" s="199">
        <v>21549</v>
      </c>
      <c r="AQ113" s="199">
        <v>1350</v>
      </c>
      <c r="AR113" s="199">
        <v>20785</v>
      </c>
      <c r="AS113" s="199">
        <v>845</v>
      </c>
      <c r="AT113" s="199">
        <v>7176</v>
      </c>
      <c r="AU113" s="199">
        <v>240</v>
      </c>
      <c r="AV113" s="199">
        <v>35158</v>
      </c>
      <c r="AW113" s="199">
        <v>1955</v>
      </c>
      <c r="AX113" s="199">
        <v>2336</v>
      </c>
      <c r="AY113" s="199">
        <v>229</v>
      </c>
      <c r="AZ113" s="199">
        <v>11264</v>
      </c>
      <c r="BA113" s="199">
        <v>624</v>
      </c>
      <c r="BB113" s="199">
        <v>11130</v>
      </c>
      <c r="BC113" s="199">
        <v>598</v>
      </c>
      <c r="BD113" s="199">
        <v>5696</v>
      </c>
      <c r="BE113" s="199">
        <v>132</v>
      </c>
      <c r="BF113" s="199">
        <v>4849</v>
      </c>
      <c r="BG113" s="199">
        <v>400</v>
      </c>
      <c r="BH113" s="199">
        <v>17785</v>
      </c>
      <c r="BI113" s="199">
        <v>1382</v>
      </c>
      <c r="BJ113" s="199">
        <v>16856</v>
      </c>
      <c r="BK113" s="199">
        <v>1186</v>
      </c>
      <c r="BL113" s="199">
        <v>929</v>
      </c>
      <c r="BM113" s="199">
        <v>196</v>
      </c>
      <c r="BN113" s="199">
        <v>11889</v>
      </c>
      <c r="BO113" s="199">
        <v>713</v>
      </c>
      <c r="BP113" s="199">
        <v>6416</v>
      </c>
      <c r="BQ113" s="199">
        <v>681</v>
      </c>
      <c r="BR113" s="199">
        <v>4329</v>
      </c>
      <c r="BS113" s="199">
        <v>388</v>
      </c>
      <c r="BT113" s="199">
        <v>9293</v>
      </c>
      <c r="BU113" s="199">
        <v>387</v>
      </c>
      <c r="BV113" s="199">
        <v>22634</v>
      </c>
      <c r="BW113" s="199">
        <v>1782</v>
      </c>
      <c r="BX113" s="199">
        <v>10407</v>
      </c>
      <c r="BY113" s="199">
        <v>26</v>
      </c>
      <c r="BZ113" s="199">
        <v>2765</v>
      </c>
      <c r="CA113" s="199">
        <v>155</v>
      </c>
      <c r="CB113" s="199">
        <v>6528</v>
      </c>
      <c r="CC113" s="199">
        <v>232</v>
      </c>
      <c r="CD113" s="199">
        <v>2615</v>
      </c>
      <c r="CE113" s="199">
        <v>225</v>
      </c>
      <c r="CF113" s="199">
        <v>3805</v>
      </c>
      <c r="CG113" s="199">
        <v>474</v>
      </c>
      <c r="CH113" s="199">
        <v>4477</v>
      </c>
      <c r="CI113" s="199">
        <v>337</v>
      </c>
      <c r="CJ113" s="199">
        <v>4565</v>
      </c>
      <c r="CK113" s="199">
        <v>343</v>
      </c>
      <c r="CL113" s="199">
        <v>7172</v>
      </c>
      <c r="CM113" s="199">
        <v>403</v>
      </c>
      <c r="CN113" s="199">
        <v>10407</v>
      </c>
      <c r="CO113" s="199">
        <v>26</v>
      </c>
      <c r="CP113" s="199">
        <v>2195</v>
      </c>
      <c r="CQ113" s="199">
        <v>40139</v>
      </c>
      <c r="CR113" s="199">
        <v>27814</v>
      </c>
      <c r="CS113" s="199">
        <v>21239</v>
      </c>
      <c r="CT113" s="199">
        <v>39392</v>
      </c>
      <c r="CU113" s="199">
        <v>1287</v>
      </c>
      <c r="CV113" s="199">
        <v>207</v>
      </c>
      <c r="CW113" s="199">
        <v>474</v>
      </c>
      <c r="CX113" s="199">
        <v>146</v>
      </c>
      <c r="CY113" s="199">
        <v>277</v>
      </c>
      <c r="CZ113" s="199">
        <v>26</v>
      </c>
      <c r="DA113" s="199">
        <v>104</v>
      </c>
      <c r="DB113" s="199">
        <v>15</v>
      </c>
      <c r="DC113" s="199">
        <v>432</v>
      </c>
      <c r="DD113" s="199">
        <v>20</v>
      </c>
      <c r="DE113" s="199">
        <v>782</v>
      </c>
      <c r="DF113" s="199">
        <v>1720</v>
      </c>
      <c r="DG113" s="199">
        <v>2219</v>
      </c>
      <c r="DH113" s="199">
        <v>464</v>
      </c>
      <c r="DI113" s="199">
        <v>2191</v>
      </c>
      <c r="DJ113" s="199">
        <v>742</v>
      </c>
      <c r="DK113" s="199">
        <v>96</v>
      </c>
      <c r="DL113" s="199">
        <v>742</v>
      </c>
      <c r="DM113" s="199">
        <v>1388</v>
      </c>
      <c r="DN113" s="199">
        <v>4557</v>
      </c>
      <c r="DO113" s="199">
        <v>1678</v>
      </c>
      <c r="DP113" s="199">
        <v>1039</v>
      </c>
      <c r="DQ113" s="199">
        <v>1182</v>
      </c>
      <c r="DR113" s="199">
        <v>1003</v>
      </c>
      <c r="DS113" s="199">
        <v>636</v>
      </c>
      <c r="DT113" s="199">
        <v>1529</v>
      </c>
      <c r="DU113" s="199">
        <v>17860</v>
      </c>
      <c r="DV113" s="199">
        <v>8806</v>
      </c>
      <c r="DW113" s="199">
        <v>2282</v>
      </c>
      <c r="DX113" s="199">
        <v>1446</v>
      </c>
      <c r="DY113" s="199">
        <v>569</v>
      </c>
      <c r="DZ113" s="199">
        <v>3715</v>
      </c>
      <c r="EA113" s="199">
        <v>271</v>
      </c>
      <c r="EB113" s="199">
        <v>2947</v>
      </c>
      <c r="EC113" s="199">
        <v>3893</v>
      </c>
      <c r="ED113" s="199">
        <v>542</v>
      </c>
      <c r="EE113" s="199">
        <v>2727</v>
      </c>
      <c r="EF113" s="199">
        <v>4168</v>
      </c>
      <c r="EG113" s="199">
        <v>38420</v>
      </c>
      <c r="EH113" s="199">
        <v>4101</v>
      </c>
      <c r="EI113" s="199">
        <v>14591</v>
      </c>
      <c r="EJ113" s="199">
        <v>3269</v>
      </c>
      <c r="EK113" s="199">
        <v>385</v>
      </c>
      <c r="EL113" s="199">
        <v>380</v>
      </c>
      <c r="EM113" s="199">
        <v>426</v>
      </c>
      <c r="EN113" s="199">
        <v>332</v>
      </c>
      <c r="EO113" s="199">
        <v>359</v>
      </c>
      <c r="EP113" s="199">
        <v>844</v>
      </c>
      <c r="EQ113" s="199">
        <v>14759</v>
      </c>
      <c r="ER113" s="199">
        <v>17860</v>
      </c>
      <c r="ES113" s="199">
        <v>1020</v>
      </c>
      <c r="ET113" s="199">
        <v>4709</v>
      </c>
      <c r="EU113" s="199">
        <v>6678</v>
      </c>
      <c r="EV113" s="199">
        <v>5453</v>
      </c>
      <c r="EW113" s="199">
        <v>16840</v>
      </c>
      <c r="EX113" s="199">
        <v>17860</v>
      </c>
      <c r="EZ113" s="199"/>
    </row>
    <row r="114" spans="1:156" x14ac:dyDescent="0.25">
      <c r="A114" t="s">
        <v>425</v>
      </c>
      <c r="B114" t="s">
        <v>1758</v>
      </c>
      <c r="C114" t="s">
        <v>236</v>
      </c>
      <c r="D114" t="s">
        <v>236</v>
      </c>
      <c r="E114" t="s">
        <v>236</v>
      </c>
      <c r="F114" t="s">
        <v>236</v>
      </c>
      <c r="G114" t="s">
        <v>236</v>
      </c>
      <c r="H114" s="199">
        <v>42939</v>
      </c>
      <c r="I114" s="199">
        <v>1861</v>
      </c>
      <c r="J114" s="199">
        <v>5326</v>
      </c>
      <c r="K114" s="199">
        <v>396</v>
      </c>
      <c r="L114" s="199">
        <v>3367</v>
      </c>
      <c r="M114" s="199">
        <v>323</v>
      </c>
      <c r="N114" s="199">
        <v>19652</v>
      </c>
      <c r="O114" s="199">
        <v>851</v>
      </c>
      <c r="P114" s="199">
        <v>17699</v>
      </c>
      <c r="Q114" s="199">
        <v>600</v>
      </c>
      <c r="R114" s="199">
        <v>41063</v>
      </c>
      <c r="S114" s="199">
        <v>1663</v>
      </c>
      <c r="T114" s="199">
        <v>182</v>
      </c>
      <c r="U114" s="199">
        <v>16</v>
      </c>
      <c r="V114" s="199">
        <v>129</v>
      </c>
      <c r="W114" s="199">
        <v>20</v>
      </c>
      <c r="X114" s="199">
        <v>165</v>
      </c>
      <c r="Y114" s="199">
        <v>33</v>
      </c>
      <c r="Z114" s="199">
        <v>349</v>
      </c>
      <c r="AA114" s="199">
        <v>94</v>
      </c>
      <c r="AB114" s="199">
        <v>1022</v>
      </c>
      <c r="AC114" s="199">
        <v>35</v>
      </c>
      <c r="AD114" s="199">
        <v>786</v>
      </c>
      <c r="AE114" s="199">
        <v>142</v>
      </c>
      <c r="AF114" s="199">
        <v>40799</v>
      </c>
      <c r="AG114" s="199">
        <v>1640</v>
      </c>
      <c r="AH114" s="199">
        <v>42554</v>
      </c>
      <c r="AI114" s="199">
        <v>1768</v>
      </c>
      <c r="AJ114" s="199">
        <v>385</v>
      </c>
      <c r="AK114" s="199">
        <v>93</v>
      </c>
      <c r="AL114" s="199">
        <v>205</v>
      </c>
      <c r="AM114" s="199">
        <v>46</v>
      </c>
      <c r="AN114" s="199">
        <v>180</v>
      </c>
      <c r="AO114" s="199">
        <v>47</v>
      </c>
      <c r="AP114" s="199">
        <v>22311</v>
      </c>
      <c r="AQ114" s="199">
        <v>1082</v>
      </c>
      <c r="AR114" s="199">
        <v>20628</v>
      </c>
      <c r="AS114" s="199">
        <v>779</v>
      </c>
      <c r="AT114" s="199">
        <v>4703</v>
      </c>
      <c r="AU114" s="199">
        <v>147</v>
      </c>
      <c r="AV114" s="199">
        <v>38236</v>
      </c>
      <c r="AW114" s="199">
        <v>1714</v>
      </c>
      <c r="AX114" s="199">
        <v>2050</v>
      </c>
      <c r="AY114" s="199">
        <v>137</v>
      </c>
      <c r="AZ114" s="199">
        <v>10001</v>
      </c>
      <c r="BA114" s="199">
        <v>599</v>
      </c>
      <c r="BB114" s="199">
        <v>10970</v>
      </c>
      <c r="BC114" s="199">
        <v>490</v>
      </c>
      <c r="BD114" s="199">
        <v>5051</v>
      </c>
      <c r="BE114" s="199">
        <v>126</v>
      </c>
      <c r="BF114" s="199">
        <v>3654</v>
      </c>
      <c r="BG114" s="199">
        <v>402</v>
      </c>
      <c r="BH114" s="199">
        <v>21549</v>
      </c>
      <c r="BI114" s="199">
        <v>1141</v>
      </c>
      <c r="BJ114" s="199">
        <v>20798</v>
      </c>
      <c r="BK114" s="199">
        <v>1055</v>
      </c>
      <c r="BL114" s="199">
        <v>751</v>
      </c>
      <c r="BM114" s="199">
        <v>86</v>
      </c>
      <c r="BN114" s="199">
        <v>15954</v>
      </c>
      <c r="BO114" s="199">
        <v>808</v>
      </c>
      <c r="BP114" s="199">
        <v>6309</v>
      </c>
      <c r="BQ114" s="199">
        <v>446</v>
      </c>
      <c r="BR114" s="199">
        <v>2940</v>
      </c>
      <c r="BS114" s="199">
        <v>289</v>
      </c>
      <c r="BT114" s="199">
        <v>11879</v>
      </c>
      <c r="BU114" s="199">
        <v>305</v>
      </c>
      <c r="BV114" s="199">
        <v>25203</v>
      </c>
      <c r="BW114" s="199">
        <v>1543</v>
      </c>
      <c r="BX114" s="199">
        <v>5857</v>
      </c>
      <c r="BY114" s="199">
        <v>13</v>
      </c>
      <c r="BZ114" s="199">
        <v>3509</v>
      </c>
      <c r="CA114" s="199">
        <v>64</v>
      </c>
      <c r="CB114" s="199">
        <v>8370</v>
      </c>
      <c r="CC114" s="199">
        <v>241</v>
      </c>
      <c r="CD114" s="199">
        <v>2988</v>
      </c>
      <c r="CE114" s="199">
        <v>204</v>
      </c>
      <c r="CF114" s="199">
        <v>4226</v>
      </c>
      <c r="CG114" s="199">
        <v>389</v>
      </c>
      <c r="CH114" s="199">
        <v>5994</v>
      </c>
      <c r="CI114" s="199">
        <v>352</v>
      </c>
      <c r="CJ114" s="199">
        <v>5595</v>
      </c>
      <c r="CK114" s="199">
        <v>240</v>
      </c>
      <c r="CL114" s="199">
        <v>6400</v>
      </c>
      <c r="CM114" s="199">
        <v>358</v>
      </c>
      <c r="CN114" s="199">
        <v>5857</v>
      </c>
      <c r="CO114" s="199">
        <v>13</v>
      </c>
      <c r="CP114" s="199">
        <v>1861</v>
      </c>
      <c r="CQ114" s="199">
        <v>41078</v>
      </c>
      <c r="CR114" s="199">
        <v>32359</v>
      </c>
      <c r="CS114" s="199">
        <v>14628</v>
      </c>
      <c r="CT114" s="199">
        <v>39822</v>
      </c>
      <c r="CU114" s="199">
        <v>673</v>
      </c>
      <c r="CV114" s="199">
        <v>280</v>
      </c>
      <c r="CW114" s="199">
        <v>335</v>
      </c>
      <c r="CX114" s="199">
        <v>159</v>
      </c>
      <c r="CY114" s="199">
        <v>213</v>
      </c>
      <c r="CZ114" s="199">
        <v>70</v>
      </c>
      <c r="DA114" s="199">
        <v>83</v>
      </c>
      <c r="DB114" s="199">
        <v>37</v>
      </c>
      <c r="DC114" s="199">
        <v>42</v>
      </c>
      <c r="DD114" s="199">
        <v>14</v>
      </c>
      <c r="DE114" s="199">
        <v>1063</v>
      </c>
      <c r="DF114" s="199">
        <v>2704</v>
      </c>
      <c r="DG114" s="199">
        <v>3615</v>
      </c>
      <c r="DH114" s="199">
        <v>629</v>
      </c>
      <c r="DI114" s="199">
        <v>2276</v>
      </c>
      <c r="DJ114" s="199">
        <v>1339</v>
      </c>
      <c r="DK114" s="199">
        <v>174</v>
      </c>
      <c r="DL114" s="199">
        <v>935</v>
      </c>
      <c r="DM114" s="199">
        <v>1423</v>
      </c>
      <c r="DN114" s="199">
        <v>5767</v>
      </c>
      <c r="DO114" s="199">
        <v>1079</v>
      </c>
      <c r="DP114" s="199">
        <v>1004</v>
      </c>
      <c r="DQ114" s="199">
        <v>1029</v>
      </c>
      <c r="DR114" s="199">
        <v>506</v>
      </c>
      <c r="DS114" s="199">
        <v>396</v>
      </c>
      <c r="DT114" s="199">
        <v>1020</v>
      </c>
      <c r="DU114" s="199">
        <v>16135</v>
      </c>
      <c r="DV114" s="199">
        <v>9273</v>
      </c>
      <c r="DW114" s="199">
        <v>3671</v>
      </c>
      <c r="DX114" s="199">
        <v>1401</v>
      </c>
      <c r="DY114" s="199">
        <v>546</v>
      </c>
      <c r="DZ114" s="199">
        <v>2797</v>
      </c>
      <c r="EA114" s="199">
        <v>224</v>
      </c>
      <c r="EB114" s="199">
        <v>2016</v>
      </c>
      <c r="EC114" s="199">
        <v>2664</v>
      </c>
      <c r="ED114" s="199">
        <v>546</v>
      </c>
      <c r="EE114" s="199">
        <v>1640</v>
      </c>
      <c r="EF114" s="199">
        <v>5290</v>
      </c>
      <c r="EG114" s="199">
        <v>38966</v>
      </c>
      <c r="EH114" s="199">
        <v>3892</v>
      </c>
      <c r="EI114" s="199">
        <v>13657</v>
      </c>
      <c r="EJ114" s="199">
        <v>2478</v>
      </c>
      <c r="EK114" s="199">
        <v>371</v>
      </c>
      <c r="EL114" s="199">
        <v>331</v>
      </c>
      <c r="EM114" s="199">
        <v>321</v>
      </c>
      <c r="EN114" s="199">
        <v>326</v>
      </c>
      <c r="EO114" s="199">
        <v>159</v>
      </c>
      <c r="EP114" s="199">
        <v>680</v>
      </c>
      <c r="EQ114" s="199">
        <v>13855</v>
      </c>
      <c r="ER114" s="199">
        <v>16135</v>
      </c>
      <c r="ES114" s="199">
        <v>666</v>
      </c>
      <c r="ET114" s="199">
        <v>3043</v>
      </c>
      <c r="EU114" s="199">
        <v>5650</v>
      </c>
      <c r="EV114" s="199">
        <v>6776</v>
      </c>
      <c r="EW114" s="199">
        <v>15469</v>
      </c>
      <c r="EX114" s="199">
        <v>16135</v>
      </c>
      <c r="EZ114" s="199"/>
    </row>
    <row r="115" spans="1:156" x14ac:dyDescent="0.25">
      <c r="A115" t="s">
        <v>426</v>
      </c>
      <c r="B115" t="s">
        <v>1758</v>
      </c>
      <c r="C115" t="s">
        <v>236</v>
      </c>
      <c r="D115" t="s">
        <v>236</v>
      </c>
      <c r="E115" t="s">
        <v>236</v>
      </c>
      <c r="F115" t="s">
        <v>236</v>
      </c>
      <c r="G115" t="s">
        <v>236</v>
      </c>
      <c r="H115" s="199">
        <v>40457</v>
      </c>
      <c r="I115" s="199">
        <v>2023</v>
      </c>
      <c r="J115" s="199">
        <v>7061</v>
      </c>
      <c r="K115" s="199">
        <v>659</v>
      </c>
      <c r="L115" s="199">
        <v>5087</v>
      </c>
      <c r="M115" s="199">
        <v>528</v>
      </c>
      <c r="N115" s="199">
        <v>16630</v>
      </c>
      <c r="O115" s="199">
        <v>886</v>
      </c>
      <c r="P115" s="199">
        <v>16541</v>
      </c>
      <c r="Q115" s="199">
        <v>464</v>
      </c>
      <c r="R115" s="199">
        <v>35943</v>
      </c>
      <c r="S115" s="199">
        <v>1559</v>
      </c>
      <c r="T115" s="199">
        <v>427</v>
      </c>
      <c r="U115" s="199">
        <v>27</v>
      </c>
      <c r="V115" s="199">
        <v>1792</v>
      </c>
      <c r="W115" s="199">
        <v>210</v>
      </c>
      <c r="X115" s="199">
        <v>171</v>
      </c>
      <c r="Y115" s="199">
        <v>23</v>
      </c>
      <c r="Z115" s="199">
        <v>90</v>
      </c>
      <c r="AA115" s="199">
        <v>13</v>
      </c>
      <c r="AB115" s="199">
        <v>2024</v>
      </c>
      <c r="AC115" s="199">
        <v>186</v>
      </c>
      <c r="AD115" s="199">
        <v>648</v>
      </c>
      <c r="AE115" s="199">
        <v>64</v>
      </c>
      <c r="AF115" s="199">
        <v>35679</v>
      </c>
      <c r="AG115" s="199">
        <v>1532</v>
      </c>
      <c r="AH115" s="199">
        <v>40106</v>
      </c>
      <c r="AI115" s="199">
        <v>1981</v>
      </c>
      <c r="AJ115" s="199">
        <v>351</v>
      </c>
      <c r="AK115" s="199">
        <v>42</v>
      </c>
      <c r="AL115" s="199">
        <v>176</v>
      </c>
      <c r="AM115" s="199">
        <v>4</v>
      </c>
      <c r="AN115" s="199">
        <v>175</v>
      </c>
      <c r="AO115" s="199">
        <v>38</v>
      </c>
      <c r="AP115" s="199">
        <v>20952</v>
      </c>
      <c r="AQ115" s="199">
        <v>1231</v>
      </c>
      <c r="AR115" s="199">
        <v>19505</v>
      </c>
      <c r="AS115" s="199">
        <v>792</v>
      </c>
      <c r="AT115" s="199">
        <v>6285</v>
      </c>
      <c r="AU115" s="199">
        <v>313</v>
      </c>
      <c r="AV115" s="199">
        <v>34172</v>
      </c>
      <c r="AW115" s="199">
        <v>1710</v>
      </c>
      <c r="AX115" s="199">
        <v>1474</v>
      </c>
      <c r="AY115" s="199">
        <v>185</v>
      </c>
      <c r="AZ115" s="199">
        <v>8829</v>
      </c>
      <c r="BA115" s="199">
        <v>644</v>
      </c>
      <c r="BB115" s="199">
        <v>10679</v>
      </c>
      <c r="BC115" s="199">
        <v>568</v>
      </c>
      <c r="BD115" s="199">
        <v>6910</v>
      </c>
      <c r="BE115" s="199">
        <v>157</v>
      </c>
      <c r="BF115" s="199">
        <v>4786</v>
      </c>
      <c r="BG115" s="199">
        <v>579</v>
      </c>
      <c r="BH115" s="199">
        <v>18488</v>
      </c>
      <c r="BI115" s="199">
        <v>1206</v>
      </c>
      <c r="BJ115" s="199">
        <v>17609</v>
      </c>
      <c r="BK115" s="199">
        <v>1047</v>
      </c>
      <c r="BL115" s="199">
        <v>879</v>
      </c>
      <c r="BM115" s="199">
        <v>159</v>
      </c>
      <c r="BN115" s="199">
        <v>12428</v>
      </c>
      <c r="BO115" s="199">
        <v>602</v>
      </c>
      <c r="BP115" s="199">
        <v>6775</v>
      </c>
      <c r="BQ115" s="199">
        <v>652</v>
      </c>
      <c r="BR115" s="199">
        <v>4071</v>
      </c>
      <c r="BS115" s="199">
        <v>531</v>
      </c>
      <c r="BT115" s="199">
        <v>9796</v>
      </c>
      <c r="BU115" s="199">
        <v>220</v>
      </c>
      <c r="BV115" s="199">
        <v>23274</v>
      </c>
      <c r="BW115" s="199">
        <v>1785</v>
      </c>
      <c r="BX115" s="199">
        <v>7387</v>
      </c>
      <c r="BY115" s="199">
        <v>18</v>
      </c>
      <c r="BZ115" s="199">
        <v>2610</v>
      </c>
      <c r="CA115" s="199">
        <v>35</v>
      </c>
      <c r="CB115" s="199">
        <v>7186</v>
      </c>
      <c r="CC115" s="199">
        <v>185</v>
      </c>
      <c r="CD115" s="199">
        <v>2769</v>
      </c>
      <c r="CE115" s="199">
        <v>249</v>
      </c>
      <c r="CF115" s="199">
        <v>4088</v>
      </c>
      <c r="CG115" s="199">
        <v>377</v>
      </c>
      <c r="CH115" s="199">
        <v>5027</v>
      </c>
      <c r="CI115" s="199">
        <v>438</v>
      </c>
      <c r="CJ115" s="199">
        <v>5293</v>
      </c>
      <c r="CK115" s="199">
        <v>352</v>
      </c>
      <c r="CL115" s="199">
        <v>6097</v>
      </c>
      <c r="CM115" s="199">
        <v>369</v>
      </c>
      <c r="CN115" s="199">
        <v>7387</v>
      </c>
      <c r="CO115" s="199">
        <v>18</v>
      </c>
      <c r="CP115" s="199">
        <v>2023</v>
      </c>
      <c r="CQ115" s="199">
        <v>38434</v>
      </c>
      <c r="CR115" s="199">
        <v>29224</v>
      </c>
      <c r="CS115" s="199">
        <v>16126</v>
      </c>
      <c r="CT115" s="199">
        <v>38881</v>
      </c>
      <c r="CU115" s="199">
        <v>1353</v>
      </c>
      <c r="CV115" s="199">
        <v>341</v>
      </c>
      <c r="CW115" s="199">
        <v>385</v>
      </c>
      <c r="CX115" s="199">
        <v>119</v>
      </c>
      <c r="CY115" s="199">
        <v>350</v>
      </c>
      <c r="CZ115" s="199">
        <v>106</v>
      </c>
      <c r="DA115" s="199">
        <v>134</v>
      </c>
      <c r="DB115" s="199">
        <v>46</v>
      </c>
      <c r="DC115" s="199">
        <v>484</v>
      </c>
      <c r="DD115" s="199">
        <v>70</v>
      </c>
      <c r="DE115" s="199">
        <v>281</v>
      </c>
      <c r="DF115" s="199">
        <v>1311</v>
      </c>
      <c r="DG115" s="199">
        <v>2078</v>
      </c>
      <c r="DH115" s="199">
        <v>366</v>
      </c>
      <c r="DI115" s="199">
        <v>2089</v>
      </c>
      <c r="DJ115" s="199">
        <v>1273</v>
      </c>
      <c r="DK115" s="199">
        <v>173</v>
      </c>
      <c r="DL115" s="199">
        <v>1026</v>
      </c>
      <c r="DM115" s="199">
        <v>1141</v>
      </c>
      <c r="DN115" s="199">
        <v>5715</v>
      </c>
      <c r="DO115" s="199">
        <v>1507</v>
      </c>
      <c r="DP115" s="199">
        <v>746</v>
      </c>
      <c r="DQ115" s="199">
        <v>1581</v>
      </c>
      <c r="DR115" s="199">
        <v>774</v>
      </c>
      <c r="DS115" s="199">
        <v>626</v>
      </c>
      <c r="DT115" s="199">
        <v>1316</v>
      </c>
      <c r="DU115" s="199">
        <v>16077</v>
      </c>
      <c r="DV115" s="199">
        <v>7974</v>
      </c>
      <c r="DW115" s="199">
        <v>2971</v>
      </c>
      <c r="DX115" s="199">
        <v>1306</v>
      </c>
      <c r="DY115" s="199">
        <v>368</v>
      </c>
      <c r="DZ115" s="199">
        <v>3122</v>
      </c>
      <c r="EA115" s="199">
        <v>337</v>
      </c>
      <c r="EB115" s="199">
        <v>2233</v>
      </c>
      <c r="EC115" s="199">
        <v>3675</v>
      </c>
      <c r="ED115" s="199">
        <v>695</v>
      </c>
      <c r="EE115" s="199">
        <v>2053</v>
      </c>
      <c r="EF115" s="199">
        <v>4913</v>
      </c>
      <c r="EG115" s="199">
        <v>37870</v>
      </c>
      <c r="EH115" s="199">
        <v>4150</v>
      </c>
      <c r="EI115" s="199">
        <v>13058</v>
      </c>
      <c r="EJ115" s="199">
        <v>3019</v>
      </c>
      <c r="EK115" s="199">
        <v>377</v>
      </c>
      <c r="EL115" s="199">
        <v>433</v>
      </c>
      <c r="EM115" s="199">
        <v>268</v>
      </c>
      <c r="EN115" s="199">
        <v>349</v>
      </c>
      <c r="EO115" s="199">
        <v>301</v>
      </c>
      <c r="EP115" s="199">
        <v>836</v>
      </c>
      <c r="EQ115" s="199">
        <v>13480</v>
      </c>
      <c r="ER115" s="199">
        <v>16077</v>
      </c>
      <c r="ES115" s="199">
        <v>725</v>
      </c>
      <c r="ET115" s="199">
        <v>3885</v>
      </c>
      <c r="EU115" s="199">
        <v>6525</v>
      </c>
      <c r="EV115" s="199">
        <v>4942</v>
      </c>
      <c r="EW115" s="199">
        <v>15352</v>
      </c>
      <c r="EX115" s="199">
        <v>16077</v>
      </c>
      <c r="EZ115" s="199"/>
    </row>
    <row r="116" spans="1:156" x14ac:dyDescent="0.25">
      <c r="A116" t="s">
        <v>427</v>
      </c>
      <c r="B116" t="s">
        <v>1758</v>
      </c>
      <c r="C116" t="s">
        <v>236</v>
      </c>
      <c r="D116" t="s">
        <v>236</v>
      </c>
      <c r="E116" t="s">
        <v>236</v>
      </c>
      <c r="F116" t="s">
        <v>236</v>
      </c>
      <c r="G116" t="s">
        <v>236</v>
      </c>
      <c r="H116" s="199">
        <v>40800</v>
      </c>
      <c r="I116" s="199">
        <v>2293</v>
      </c>
      <c r="J116" s="199">
        <v>7396</v>
      </c>
      <c r="K116" s="199">
        <v>560</v>
      </c>
      <c r="L116" s="199">
        <v>4372</v>
      </c>
      <c r="M116" s="199">
        <v>367</v>
      </c>
      <c r="N116" s="199">
        <v>19208</v>
      </c>
      <c r="O116" s="199">
        <v>1275</v>
      </c>
      <c r="P116" s="199">
        <v>13887</v>
      </c>
      <c r="Q116" s="199">
        <v>442</v>
      </c>
      <c r="R116" s="199">
        <v>37914</v>
      </c>
      <c r="S116" s="199">
        <v>2036</v>
      </c>
      <c r="T116" s="199">
        <v>345</v>
      </c>
      <c r="U116" s="199">
        <v>0</v>
      </c>
      <c r="V116" s="199">
        <v>537</v>
      </c>
      <c r="W116" s="199">
        <v>51</v>
      </c>
      <c r="X116" s="199">
        <v>348</v>
      </c>
      <c r="Y116" s="199">
        <v>21</v>
      </c>
      <c r="Z116" s="199">
        <v>60</v>
      </c>
      <c r="AA116" s="199">
        <v>2</v>
      </c>
      <c r="AB116" s="199">
        <v>1596</v>
      </c>
      <c r="AC116" s="199">
        <v>183</v>
      </c>
      <c r="AD116" s="199">
        <v>1038</v>
      </c>
      <c r="AE116" s="199">
        <v>73</v>
      </c>
      <c r="AF116" s="199">
        <v>37221</v>
      </c>
      <c r="AG116" s="199">
        <v>1984</v>
      </c>
      <c r="AH116" s="199">
        <v>40365</v>
      </c>
      <c r="AI116" s="199">
        <v>2268</v>
      </c>
      <c r="AJ116" s="199">
        <v>435</v>
      </c>
      <c r="AK116" s="199">
        <v>25</v>
      </c>
      <c r="AL116" s="199">
        <v>267</v>
      </c>
      <c r="AM116" s="199">
        <v>15</v>
      </c>
      <c r="AN116" s="199">
        <v>168</v>
      </c>
      <c r="AO116" s="199">
        <v>10</v>
      </c>
      <c r="AP116" s="199">
        <v>20803</v>
      </c>
      <c r="AQ116" s="199">
        <v>1354</v>
      </c>
      <c r="AR116" s="199">
        <v>19997</v>
      </c>
      <c r="AS116" s="199">
        <v>939</v>
      </c>
      <c r="AT116" s="199">
        <v>7073</v>
      </c>
      <c r="AU116" s="199">
        <v>290</v>
      </c>
      <c r="AV116" s="199">
        <v>33727</v>
      </c>
      <c r="AW116" s="199">
        <v>2003</v>
      </c>
      <c r="AX116" s="199">
        <v>2338</v>
      </c>
      <c r="AY116" s="199">
        <v>337</v>
      </c>
      <c r="AZ116" s="199">
        <v>11447</v>
      </c>
      <c r="BA116" s="199">
        <v>736</v>
      </c>
      <c r="BB116" s="199">
        <v>10483</v>
      </c>
      <c r="BC116" s="199">
        <v>503</v>
      </c>
      <c r="BD116" s="199">
        <v>4621</v>
      </c>
      <c r="BE116" s="199">
        <v>123</v>
      </c>
      <c r="BF116" s="199">
        <v>5063</v>
      </c>
      <c r="BG116" s="199">
        <v>534</v>
      </c>
      <c r="BH116" s="199">
        <v>18266</v>
      </c>
      <c r="BI116" s="199">
        <v>1322</v>
      </c>
      <c r="BJ116" s="199">
        <v>17340</v>
      </c>
      <c r="BK116" s="199">
        <v>1185</v>
      </c>
      <c r="BL116" s="199">
        <v>926</v>
      </c>
      <c r="BM116" s="199">
        <v>137</v>
      </c>
      <c r="BN116" s="199">
        <v>11994</v>
      </c>
      <c r="BO116" s="199">
        <v>743</v>
      </c>
      <c r="BP116" s="199">
        <v>6813</v>
      </c>
      <c r="BQ116" s="199">
        <v>658</v>
      </c>
      <c r="BR116" s="199">
        <v>4522</v>
      </c>
      <c r="BS116" s="199">
        <v>455</v>
      </c>
      <c r="BT116" s="199">
        <v>9164</v>
      </c>
      <c r="BU116" s="199">
        <v>425</v>
      </c>
      <c r="BV116" s="199">
        <v>23329</v>
      </c>
      <c r="BW116" s="199">
        <v>1856</v>
      </c>
      <c r="BX116" s="199">
        <v>8307</v>
      </c>
      <c r="BY116" s="199">
        <v>12</v>
      </c>
      <c r="BZ116" s="199">
        <v>2432</v>
      </c>
      <c r="CA116" s="199">
        <v>85</v>
      </c>
      <c r="CB116" s="199">
        <v>6732</v>
      </c>
      <c r="CC116" s="199">
        <v>340</v>
      </c>
      <c r="CD116" s="199">
        <v>2747</v>
      </c>
      <c r="CE116" s="199">
        <v>169</v>
      </c>
      <c r="CF116" s="199">
        <v>3861</v>
      </c>
      <c r="CG116" s="199">
        <v>425</v>
      </c>
      <c r="CH116" s="199">
        <v>4857</v>
      </c>
      <c r="CI116" s="199">
        <v>420</v>
      </c>
      <c r="CJ116" s="199">
        <v>5094</v>
      </c>
      <c r="CK116" s="199">
        <v>387</v>
      </c>
      <c r="CL116" s="199">
        <v>6770</v>
      </c>
      <c r="CM116" s="199">
        <v>455</v>
      </c>
      <c r="CN116" s="199">
        <v>8307</v>
      </c>
      <c r="CO116" s="199">
        <v>12</v>
      </c>
      <c r="CP116" s="199">
        <v>2293</v>
      </c>
      <c r="CQ116" s="199">
        <v>38507</v>
      </c>
      <c r="CR116" s="199">
        <v>27753</v>
      </c>
      <c r="CS116" s="199">
        <v>17913</v>
      </c>
      <c r="CT116" s="199">
        <v>39506</v>
      </c>
      <c r="CU116" s="199">
        <v>1476</v>
      </c>
      <c r="CV116" s="199">
        <v>282</v>
      </c>
      <c r="CW116" s="199">
        <v>672</v>
      </c>
      <c r="CX116" s="199">
        <v>113</v>
      </c>
      <c r="CY116" s="199">
        <v>406</v>
      </c>
      <c r="CZ116" s="199">
        <v>65</v>
      </c>
      <c r="DA116" s="199">
        <v>217</v>
      </c>
      <c r="DB116" s="199">
        <v>94</v>
      </c>
      <c r="DC116" s="199">
        <v>181</v>
      </c>
      <c r="DD116" s="199">
        <v>10</v>
      </c>
      <c r="DE116" s="199">
        <v>476</v>
      </c>
      <c r="DF116" s="199">
        <v>2447</v>
      </c>
      <c r="DG116" s="199">
        <v>2372</v>
      </c>
      <c r="DH116" s="199">
        <v>346</v>
      </c>
      <c r="DI116" s="199">
        <v>2129</v>
      </c>
      <c r="DJ116" s="199">
        <v>902</v>
      </c>
      <c r="DK116" s="199">
        <v>193</v>
      </c>
      <c r="DL116" s="199">
        <v>679</v>
      </c>
      <c r="DM116" s="199">
        <v>1118</v>
      </c>
      <c r="DN116" s="199">
        <v>4726</v>
      </c>
      <c r="DO116" s="199">
        <v>1910</v>
      </c>
      <c r="DP116" s="199">
        <v>880</v>
      </c>
      <c r="DQ116" s="199">
        <v>1223</v>
      </c>
      <c r="DR116" s="199">
        <v>784</v>
      </c>
      <c r="DS116" s="199">
        <v>495</v>
      </c>
      <c r="DT116" s="199">
        <v>1679</v>
      </c>
      <c r="DU116" s="199">
        <v>16607</v>
      </c>
      <c r="DV116" s="199">
        <v>8315</v>
      </c>
      <c r="DW116" s="199">
        <v>2656</v>
      </c>
      <c r="DX116" s="199">
        <v>1481</v>
      </c>
      <c r="DY116" s="199">
        <v>625</v>
      </c>
      <c r="DZ116" s="199">
        <v>3393</v>
      </c>
      <c r="EA116" s="199">
        <v>195</v>
      </c>
      <c r="EB116" s="199">
        <v>2549</v>
      </c>
      <c r="EC116" s="199">
        <v>3418</v>
      </c>
      <c r="ED116" s="199">
        <v>336</v>
      </c>
      <c r="EE116" s="199">
        <v>2299</v>
      </c>
      <c r="EF116" s="199">
        <v>4339</v>
      </c>
      <c r="EG116" s="199">
        <v>37836</v>
      </c>
      <c r="EH116" s="199">
        <v>4811</v>
      </c>
      <c r="EI116" s="199">
        <v>13573</v>
      </c>
      <c r="EJ116" s="199">
        <v>3034</v>
      </c>
      <c r="EK116" s="199">
        <v>303</v>
      </c>
      <c r="EL116" s="199">
        <v>357</v>
      </c>
      <c r="EM116" s="199">
        <v>427</v>
      </c>
      <c r="EN116" s="199">
        <v>255</v>
      </c>
      <c r="EO116" s="199">
        <v>225</v>
      </c>
      <c r="EP116" s="199">
        <v>1040</v>
      </c>
      <c r="EQ116" s="199">
        <v>13904</v>
      </c>
      <c r="ER116" s="199">
        <v>16607</v>
      </c>
      <c r="ES116" s="199">
        <v>1024</v>
      </c>
      <c r="ET116" s="199">
        <v>3804</v>
      </c>
      <c r="EU116" s="199">
        <v>5864</v>
      </c>
      <c r="EV116" s="199">
        <v>5915</v>
      </c>
      <c r="EW116" s="199">
        <v>15583</v>
      </c>
      <c r="EX116" s="199">
        <v>16607</v>
      </c>
      <c r="EZ116" s="199"/>
    </row>
    <row r="117" spans="1:156" x14ac:dyDescent="0.25">
      <c r="A117" t="s">
        <v>428</v>
      </c>
      <c r="B117" t="s">
        <v>1758</v>
      </c>
      <c r="C117" t="s">
        <v>236</v>
      </c>
      <c r="D117" t="s">
        <v>236</v>
      </c>
      <c r="E117" t="s">
        <v>236</v>
      </c>
      <c r="F117" t="s">
        <v>236</v>
      </c>
      <c r="G117" t="s">
        <v>236</v>
      </c>
      <c r="H117" s="199">
        <v>41706</v>
      </c>
      <c r="I117" s="199">
        <v>2252</v>
      </c>
      <c r="J117" s="199">
        <v>7194</v>
      </c>
      <c r="K117" s="199">
        <v>656</v>
      </c>
      <c r="L117" s="199">
        <v>4240</v>
      </c>
      <c r="M117" s="199">
        <v>544</v>
      </c>
      <c r="N117" s="199">
        <v>17686</v>
      </c>
      <c r="O117" s="199">
        <v>1109</v>
      </c>
      <c r="P117" s="199">
        <v>16453</v>
      </c>
      <c r="Q117" s="199">
        <v>425</v>
      </c>
      <c r="R117" s="199">
        <v>38440</v>
      </c>
      <c r="S117" s="199">
        <v>1767</v>
      </c>
      <c r="T117" s="199">
        <v>333</v>
      </c>
      <c r="U117" s="199">
        <v>0</v>
      </c>
      <c r="V117" s="199">
        <v>256</v>
      </c>
      <c r="W117" s="199">
        <v>45</v>
      </c>
      <c r="X117" s="199">
        <v>201</v>
      </c>
      <c r="Y117" s="199">
        <v>1</v>
      </c>
      <c r="Z117" s="199">
        <v>902</v>
      </c>
      <c r="AA117" s="199">
        <v>192</v>
      </c>
      <c r="AB117" s="199">
        <v>1457</v>
      </c>
      <c r="AC117" s="199">
        <v>208</v>
      </c>
      <c r="AD117" s="199">
        <v>1992</v>
      </c>
      <c r="AE117" s="199">
        <v>385</v>
      </c>
      <c r="AF117" s="199">
        <v>37857</v>
      </c>
      <c r="AG117" s="199">
        <v>1648</v>
      </c>
      <c r="AH117" s="199">
        <v>40580</v>
      </c>
      <c r="AI117" s="199">
        <v>1904</v>
      </c>
      <c r="AJ117" s="199">
        <v>1126</v>
      </c>
      <c r="AK117" s="199">
        <v>348</v>
      </c>
      <c r="AL117" s="199">
        <v>346</v>
      </c>
      <c r="AM117" s="199">
        <v>48</v>
      </c>
      <c r="AN117" s="199">
        <v>780</v>
      </c>
      <c r="AO117" s="199">
        <v>300</v>
      </c>
      <c r="AP117" s="199">
        <v>21606</v>
      </c>
      <c r="AQ117" s="199">
        <v>1234</v>
      </c>
      <c r="AR117" s="199">
        <v>20100</v>
      </c>
      <c r="AS117" s="199">
        <v>1018</v>
      </c>
      <c r="AT117" s="199">
        <v>5267</v>
      </c>
      <c r="AU117" s="199">
        <v>151</v>
      </c>
      <c r="AV117" s="199">
        <v>36439</v>
      </c>
      <c r="AW117" s="199">
        <v>2101</v>
      </c>
      <c r="AX117" s="199">
        <v>1752</v>
      </c>
      <c r="AY117" s="199">
        <v>357</v>
      </c>
      <c r="AZ117" s="199">
        <v>9085</v>
      </c>
      <c r="BA117" s="199">
        <v>434</v>
      </c>
      <c r="BB117" s="199">
        <v>10414</v>
      </c>
      <c r="BC117" s="199">
        <v>503</v>
      </c>
      <c r="BD117" s="199">
        <v>6273</v>
      </c>
      <c r="BE117" s="199">
        <v>106</v>
      </c>
      <c r="BF117" s="199">
        <v>3573</v>
      </c>
      <c r="BG117" s="199">
        <v>481</v>
      </c>
      <c r="BH117" s="199">
        <v>19150</v>
      </c>
      <c r="BI117" s="199">
        <v>1265</v>
      </c>
      <c r="BJ117" s="199">
        <v>18773</v>
      </c>
      <c r="BK117" s="199">
        <v>1185</v>
      </c>
      <c r="BL117" s="199">
        <v>377</v>
      </c>
      <c r="BM117" s="199">
        <v>80</v>
      </c>
      <c r="BN117" s="199">
        <v>13636</v>
      </c>
      <c r="BO117" s="199">
        <v>697</v>
      </c>
      <c r="BP117" s="199">
        <v>6486</v>
      </c>
      <c r="BQ117" s="199">
        <v>700</v>
      </c>
      <c r="BR117" s="199">
        <v>2601</v>
      </c>
      <c r="BS117" s="199">
        <v>349</v>
      </c>
      <c r="BT117" s="199">
        <v>10503</v>
      </c>
      <c r="BU117" s="199">
        <v>480</v>
      </c>
      <c r="BV117" s="199">
        <v>22723</v>
      </c>
      <c r="BW117" s="199">
        <v>1746</v>
      </c>
      <c r="BX117" s="199">
        <v>8480</v>
      </c>
      <c r="BY117" s="199">
        <v>26</v>
      </c>
      <c r="BZ117" s="199">
        <v>3059</v>
      </c>
      <c r="CA117" s="199">
        <v>139</v>
      </c>
      <c r="CB117" s="199">
        <v>7444</v>
      </c>
      <c r="CC117" s="199">
        <v>341</v>
      </c>
      <c r="CD117" s="199">
        <v>3679</v>
      </c>
      <c r="CE117" s="199">
        <v>372</v>
      </c>
      <c r="CF117" s="199">
        <v>4100</v>
      </c>
      <c r="CG117" s="199">
        <v>425</v>
      </c>
      <c r="CH117" s="199">
        <v>4807</v>
      </c>
      <c r="CI117" s="199">
        <v>305</v>
      </c>
      <c r="CJ117" s="199">
        <v>4236</v>
      </c>
      <c r="CK117" s="199">
        <v>332</v>
      </c>
      <c r="CL117" s="199">
        <v>5901</v>
      </c>
      <c r="CM117" s="199">
        <v>312</v>
      </c>
      <c r="CN117" s="199">
        <v>8480</v>
      </c>
      <c r="CO117" s="199">
        <v>26</v>
      </c>
      <c r="CP117" s="199">
        <v>2252</v>
      </c>
      <c r="CQ117" s="199">
        <v>39454</v>
      </c>
      <c r="CR117" s="199">
        <v>30602</v>
      </c>
      <c r="CS117" s="199">
        <v>16106</v>
      </c>
      <c r="CT117" s="199">
        <v>37652</v>
      </c>
      <c r="CU117" s="199">
        <v>2141</v>
      </c>
      <c r="CV117" s="199">
        <v>840</v>
      </c>
      <c r="CW117" s="199">
        <v>1352</v>
      </c>
      <c r="CX117" s="199">
        <v>641</v>
      </c>
      <c r="CY117" s="199">
        <v>458</v>
      </c>
      <c r="CZ117" s="199">
        <v>60</v>
      </c>
      <c r="DA117" s="199">
        <v>254</v>
      </c>
      <c r="DB117" s="199">
        <v>122</v>
      </c>
      <c r="DC117" s="199">
        <v>77</v>
      </c>
      <c r="DD117" s="199">
        <v>17</v>
      </c>
      <c r="DE117" s="199">
        <v>2939</v>
      </c>
      <c r="DF117" s="199">
        <v>1505</v>
      </c>
      <c r="DG117" s="199">
        <v>2972</v>
      </c>
      <c r="DH117" s="199">
        <v>522</v>
      </c>
      <c r="DI117" s="199">
        <v>2049</v>
      </c>
      <c r="DJ117" s="199">
        <v>1120</v>
      </c>
      <c r="DK117" s="199">
        <v>207</v>
      </c>
      <c r="DL117" s="199">
        <v>786</v>
      </c>
      <c r="DM117" s="199">
        <v>984</v>
      </c>
      <c r="DN117" s="199">
        <v>5516</v>
      </c>
      <c r="DO117" s="199">
        <v>1272</v>
      </c>
      <c r="DP117" s="199">
        <v>891</v>
      </c>
      <c r="DQ117" s="199">
        <v>682</v>
      </c>
      <c r="DR117" s="199">
        <v>669</v>
      </c>
      <c r="DS117" s="199">
        <v>477</v>
      </c>
      <c r="DT117" s="199">
        <v>1518</v>
      </c>
      <c r="DU117" s="199">
        <v>17330</v>
      </c>
      <c r="DV117" s="199">
        <v>9226</v>
      </c>
      <c r="DW117" s="199">
        <v>3374</v>
      </c>
      <c r="DX117" s="199">
        <v>1191</v>
      </c>
      <c r="DY117" s="199">
        <v>427</v>
      </c>
      <c r="DZ117" s="199">
        <v>3296</v>
      </c>
      <c r="EA117" s="199">
        <v>241</v>
      </c>
      <c r="EB117" s="199">
        <v>2591</v>
      </c>
      <c r="EC117" s="199">
        <v>3617</v>
      </c>
      <c r="ED117" s="199">
        <v>470</v>
      </c>
      <c r="EE117" s="199">
        <v>2550</v>
      </c>
      <c r="EF117" s="199">
        <v>4700</v>
      </c>
      <c r="EG117" s="199">
        <v>37178</v>
      </c>
      <c r="EH117" s="199">
        <v>4557</v>
      </c>
      <c r="EI117" s="199">
        <v>13207</v>
      </c>
      <c r="EJ117" s="199">
        <v>4123</v>
      </c>
      <c r="EK117" s="199">
        <v>676</v>
      </c>
      <c r="EL117" s="199">
        <v>470</v>
      </c>
      <c r="EM117" s="199">
        <v>405</v>
      </c>
      <c r="EN117" s="199">
        <v>466</v>
      </c>
      <c r="EO117" s="199">
        <v>273</v>
      </c>
      <c r="EP117" s="199">
        <v>1319</v>
      </c>
      <c r="EQ117" s="199">
        <v>14613</v>
      </c>
      <c r="ER117" s="199">
        <v>17330</v>
      </c>
      <c r="ES117" s="199">
        <v>771</v>
      </c>
      <c r="ET117" s="199">
        <v>4688</v>
      </c>
      <c r="EU117" s="199">
        <v>6650</v>
      </c>
      <c r="EV117" s="199">
        <v>5221</v>
      </c>
      <c r="EW117" s="199">
        <v>16559</v>
      </c>
      <c r="EX117" s="199">
        <v>17330</v>
      </c>
      <c r="EZ117" s="199"/>
    </row>
    <row r="118" spans="1:156" x14ac:dyDescent="0.25">
      <c r="A118" t="s">
        <v>429</v>
      </c>
      <c r="B118" t="s">
        <v>1758</v>
      </c>
      <c r="C118" t="s">
        <v>236</v>
      </c>
      <c r="D118" t="s">
        <v>236</v>
      </c>
      <c r="E118" t="s">
        <v>236</v>
      </c>
      <c r="F118" t="s">
        <v>236</v>
      </c>
      <c r="G118" t="s">
        <v>236</v>
      </c>
      <c r="H118" s="199">
        <v>42662</v>
      </c>
      <c r="I118" s="199">
        <v>2057</v>
      </c>
      <c r="J118" s="199">
        <v>5771</v>
      </c>
      <c r="K118" s="199">
        <v>537</v>
      </c>
      <c r="L118" s="199">
        <v>3869</v>
      </c>
      <c r="M118" s="199">
        <v>366</v>
      </c>
      <c r="N118" s="199">
        <v>18829</v>
      </c>
      <c r="O118" s="199">
        <v>901</v>
      </c>
      <c r="P118" s="199">
        <v>17994</v>
      </c>
      <c r="Q118" s="199">
        <v>619</v>
      </c>
      <c r="R118" s="199">
        <v>40113</v>
      </c>
      <c r="S118" s="199">
        <v>1764</v>
      </c>
      <c r="T118" s="199">
        <v>164</v>
      </c>
      <c r="U118" s="199">
        <v>1</v>
      </c>
      <c r="V118" s="199">
        <v>141</v>
      </c>
      <c r="W118" s="199">
        <v>14</v>
      </c>
      <c r="X118" s="199">
        <v>240</v>
      </c>
      <c r="Y118" s="199">
        <v>51</v>
      </c>
      <c r="Z118" s="199">
        <v>804</v>
      </c>
      <c r="AA118" s="199">
        <v>140</v>
      </c>
      <c r="AB118" s="199">
        <v>1080</v>
      </c>
      <c r="AC118" s="199">
        <v>87</v>
      </c>
      <c r="AD118" s="199">
        <v>1778</v>
      </c>
      <c r="AE118" s="199">
        <v>322</v>
      </c>
      <c r="AF118" s="199">
        <v>39332</v>
      </c>
      <c r="AG118" s="199">
        <v>1605</v>
      </c>
      <c r="AH118" s="199">
        <v>41837</v>
      </c>
      <c r="AI118" s="199">
        <v>1955</v>
      </c>
      <c r="AJ118" s="199">
        <v>825</v>
      </c>
      <c r="AK118" s="199">
        <v>102</v>
      </c>
      <c r="AL118" s="199">
        <v>430</v>
      </c>
      <c r="AM118" s="199">
        <v>6</v>
      </c>
      <c r="AN118" s="199">
        <v>395</v>
      </c>
      <c r="AO118" s="199">
        <v>96</v>
      </c>
      <c r="AP118" s="199">
        <v>21282</v>
      </c>
      <c r="AQ118" s="199">
        <v>1169</v>
      </c>
      <c r="AR118" s="199">
        <v>21380</v>
      </c>
      <c r="AS118" s="199">
        <v>888</v>
      </c>
      <c r="AT118" s="199">
        <v>5317</v>
      </c>
      <c r="AU118" s="199">
        <v>193</v>
      </c>
      <c r="AV118" s="199">
        <v>37345</v>
      </c>
      <c r="AW118" s="199">
        <v>1864</v>
      </c>
      <c r="AX118" s="199">
        <v>1632</v>
      </c>
      <c r="AY118" s="199">
        <v>148</v>
      </c>
      <c r="AZ118" s="199">
        <v>9249</v>
      </c>
      <c r="BA118" s="199">
        <v>425</v>
      </c>
      <c r="BB118" s="199">
        <v>10654</v>
      </c>
      <c r="BC118" s="199">
        <v>373</v>
      </c>
      <c r="BD118" s="199">
        <v>7865</v>
      </c>
      <c r="BE118" s="199">
        <v>267</v>
      </c>
      <c r="BF118" s="199">
        <v>3272</v>
      </c>
      <c r="BG118" s="199">
        <v>261</v>
      </c>
      <c r="BH118" s="199">
        <v>20024</v>
      </c>
      <c r="BI118" s="199">
        <v>1305</v>
      </c>
      <c r="BJ118" s="199">
        <v>19460</v>
      </c>
      <c r="BK118" s="199">
        <v>1236</v>
      </c>
      <c r="BL118" s="199">
        <v>564</v>
      </c>
      <c r="BM118" s="199">
        <v>69</v>
      </c>
      <c r="BN118" s="199">
        <v>14863</v>
      </c>
      <c r="BO118" s="199">
        <v>868</v>
      </c>
      <c r="BP118" s="199">
        <v>5897</v>
      </c>
      <c r="BQ118" s="199">
        <v>506</v>
      </c>
      <c r="BR118" s="199">
        <v>2536</v>
      </c>
      <c r="BS118" s="199">
        <v>192</v>
      </c>
      <c r="BT118" s="199">
        <v>10047</v>
      </c>
      <c r="BU118" s="199">
        <v>482</v>
      </c>
      <c r="BV118" s="199">
        <v>23296</v>
      </c>
      <c r="BW118" s="199">
        <v>1566</v>
      </c>
      <c r="BX118" s="199">
        <v>9319</v>
      </c>
      <c r="BY118" s="199">
        <v>9</v>
      </c>
      <c r="BZ118" s="199">
        <v>3492</v>
      </c>
      <c r="CA118" s="199">
        <v>173</v>
      </c>
      <c r="CB118" s="199">
        <v>6555</v>
      </c>
      <c r="CC118" s="199">
        <v>309</v>
      </c>
      <c r="CD118" s="199">
        <v>3215</v>
      </c>
      <c r="CE118" s="199">
        <v>362</v>
      </c>
      <c r="CF118" s="199">
        <v>4670</v>
      </c>
      <c r="CG118" s="199">
        <v>325</v>
      </c>
      <c r="CH118" s="199">
        <v>4763</v>
      </c>
      <c r="CI118" s="199">
        <v>256</v>
      </c>
      <c r="CJ118" s="199">
        <v>4359</v>
      </c>
      <c r="CK118" s="199">
        <v>229</v>
      </c>
      <c r="CL118" s="199">
        <v>6289</v>
      </c>
      <c r="CM118" s="199">
        <v>394</v>
      </c>
      <c r="CN118" s="199">
        <v>9319</v>
      </c>
      <c r="CO118" s="199">
        <v>9</v>
      </c>
      <c r="CP118" s="199">
        <v>2057</v>
      </c>
      <c r="CQ118" s="199">
        <v>40605</v>
      </c>
      <c r="CR118" s="199">
        <v>32605</v>
      </c>
      <c r="CS118" s="199">
        <v>16323</v>
      </c>
      <c r="CT118" s="199">
        <v>38725</v>
      </c>
      <c r="CU118" s="199">
        <v>1935</v>
      </c>
      <c r="CV118" s="199">
        <v>688</v>
      </c>
      <c r="CW118" s="199">
        <v>1416</v>
      </c>
      <c r="CX118" s="199">
        <v>492</v>
      </c>
      <c r="CY118" s="199">
        <v>250</v>
      </c>
      <c r="CZ118" s="199">
        <v>34</v>
      </c>
      <c r="DA118" s="199">
        <v>265</v>
      </c>
      <c r="DB118" s="199">
        <v>158</v>
      </c>
      <c r="DC118" s="199">
        <v>4</v>
      </c>
      <c r="DD118" s="199">
        <v>4</v>
      </c>
      <c r="DE118" s="199">
        <v>701</v>
      </c>
      <c r="DF118" s="199">
        <v>1132</v>
      </c>
      <c r="DG118" s="199">
        <v>4439</v>
      </c>
      <c r="DH118" s="199">
        <v>713</v>
      </c>
      <c r="DI118" s="199">
        <v>2845</v>
      </c>
      <c r="DJ118" s="199">
        <v>971</v>
      </c>
      <c r="DK118" s="199">
        <v>189</v>
      </c>
      <c r="DL118" s="199">
        <v>1016</v>
      </c>
      <c r="DM118" s="199">
        <v>1803</v>
      </c>
      <c r="DN118" s="199">
        <v>4920</v>
      </c>
      <c r="DO118" s="199">
        <v>1381</v>
      </c>
      <c r="DP118" s="199">
        <v>1159</v>
      </c>
      <c r="DQ118" s="199">
        <v>537</v>
      </c>
      <c r="DR118" s="199">
        <v>625</v>
      </c>
      <c r="DS118" s="199">
        <v>467</v>
      </c>
      <c r="DT118" s="199">
        <v>1179</v>
      </c>
      <c r="DU118" s="199">
        <v>18859</v>
      </c>
      <c r="DV118" s="199">
        <v>9723</v>
      </c>
      <c r="DW118" s="199">
        <v>3359</v>
      </c>
      <c r="DX118" s="199">
        <v>1261</v>
      </c>
      <c r="DY118" s="199">
        <v>458</v>
      </c>
      <c r="DZ118" s="199">
        <v>3439</v>
      </c>
      <c r="EA118" s="199">
        <v>216</v>
      </c>
      <c r="EB118" s="199">
        <v>2764</v>
      </c>
      <c r="EC118" s="199">
        <v>4436</v>
      </c>
      <c r="ED118" s="199">
        <v>833</v>
      </c>
      <c r="EE118" s="199">
        <v>2816</v>
      </c>
      <c r="EF118" s="199">
        <v>5118</v>
      </c>
      <c r="EG118" s="199">
        <v>38102</v>
      </c>
      <c r="EH118" s="199">
        <v>4702</v>
      </c>
      <c r="EI118" s="199">
        <v>13667</v>
      </c>
      <c r="EJ118" s="199">
        <v>5192</v>
      </c>
      <c r="EK118" s="199">
        <v>699</v>
      </c>
      <c r="EL118" s="199">
        <v>777</v>
      </c>
      <c r="EM118" s="199">
        <v>908</v>
      </c>
      <c r="EN118" s="199">
        <v>555</v>
      </c>
      <c r="EO118" s="199">
        <v>589</v>
      </c>
      <c r="EP118" s="199">
        <v>1268</v>
      </c>
      <c r="EQ118" s="199">
        <v>15979</v>
      </c>
      <c r="ER118" s="199">
        <v>18859</v>
      </c>
      <c r="ES118" s="199">
        <v>1197</v>
      </c>
      <c r="ET118" s="199">
        <v>5350</v>
      </c>
      <c r="EU118" s="199">
        <v>7900</v>
      </c>
      <c r="EV118" s="199">
        <v>4412</v>
      </c>
      <c r="EW118" s="199">
        <v>17662</v>
      </c>
      <c r="EX118" s="199">
        <v>18859</v>
      </c>
      <c r="EZ118" s="199"/>
    </row>
    <row r="119" spans="1:156" x14ac:dyDescent="0.25">
      <c r="A119" t="s">
        <v>430</v>
      </c>
      <c r="B119" t="s">
        <v>1758</v>
      </c>
      <c r="C119" t="s">
        <v>236</v>
      </c>
      <c r="D119" t="s">
        <v>236</v>
      </c>
      <c r="E119" t="s">
        <v>236</v>
      </c>
      <c r="F119" t="s">
        <v>236</v>
      </c>
      <c r="G119" t="s">
        <v>236</v>
      </c>
      <c r="H119" s="199">
        <v>42619</v>
      </c>
      <c r="I119" s="199">
        <v>1420</v>
      </c>
      <c r="J119" s="199">
        <v>4906</v>
      </c>
      <c r="K119" s="199">
        <v>437</v>
      </c>
      <c r="L119" s="199">
        <v>3381</v>
      </c>
      <c r="M119" s="199">
        <v>403</v>
      </c>
      <c r="N119" s="199">
        <v>15900</v>
      </c>
      <c r="O119" s="199">
        <v>553</v>
      </c>
      <c r="P119" s="199">
        <v>19069</v>
      </c>
      <c r="Q119" s="199">
        <v>398</v>
      </c>
      <c r="R119" s="199">
        <v>40187</v>
      </c>
      <c r="S119" s="199">
        <v>1198</v>
      </c>
      <c r="T119" s="199">
        <v>700</v>
      </c>
      <c r="U119" s="199">
        <v>119</v>
      </c>
      <c r="V119" s="199">
        <v>47</v>
      </c>
      <c r="W119" s="199">
        <v>5</v>
      </c>
      <c r="X119" s="199">
        <v>269</v>
      </c>
      <c r="Y119" s="199">
        <v>12</v>
      </c>
      <c r="Z119" s="199">
        <v>434</v>
      </c>
      <c r="AA119" s="199">
        <v>59</v>
      </c>
      <c r="AB119" s="199">
        <v>974</v>
      </c>
      <c r="AC119" s="199">
        <v>27</v>
      </c>
      <c r="AD119" s="199">
        <v>1024</v>
      </c>
      <c r="AE119" s="199">
        <v>93</v>
      </c>
      <c r="AF119" s="199">
        <v>39821</v>
      </c>
      <c r="AG119" s="199">
        <v>1172</v>
      </c>
      <c r="AH119" s="199">
        <v>41647</v>
      </c>
      <c r="AI119" s="199">
        <v>1251</v>
      </c>
      <c r="AJ119" s="199">
        <v>972</v>
      </c>
      <c r="AK119" s="199">
        <v>169</v>
      </c>
      <c r="AL119" s="199">
        <v>466</v>
      </c>
      <c r="AM119" s="199">
        <v>56</v>
      </c>
      <c r="AN119" s="199">
        <v>506</v>
      </c>
      <c r="AO119" s="199">
        <v>113</v>
      </c>
      <c r="AP119" s="199">
        <v>21988</v>
      </c>
      <c r="AQ119" s="199">
        <v>923</v>
      </c>
      <c r="AR119" s="199">
        <v>20631</v>
      </c>
      <c r="AS119" s="199">
        <v>497</v>
      </c>
      <c r="AT119" s="199">
        <v>4306</v>
      </c>
      <c r="AU119" s="199">
        <v>90</v>
      </c>
      <c r="AV119" s="199">
        <v>38313</v>
      </c>
      <c r="AW119" s="199">
        <v>1330</v>
      </c>
      <c r="AX119" s="199">
        <v>1727</v>
      </c>
      <c r="AY119" s="199">
        <v>252</v>
      </c>
      <c r="AZ119" s="199">
        <v>7776</v>
      </c>
      <c r="BA119" s="199">
        <v>236</v>
      </c>
      <c r="BB119" s="199">
        <v>9783</v>
      </c>
      <c r="BC119" s="199">
        <v>312</v>
      </c>
      <c r="BD119" s="199">
        <v>7178</v>
      </c>
      <c r="BE119" s="199">
        <v>173</v>
      </c>
      <c r="BF119" s="199">
        <v>3289</v>
      </c>
      <c r="BG119" s="199">
        <v>249</v>
      </c>
      <c r="BH119" s="199">
        <v>21048</v>
      </c>
      <c r="BI119" s="199">
        <v>960</v>
      </c>
      <c r="BJ119" s="199">
        <v>20359</v>
      </c>
      <c r="BK119" s="199">
        <v>901</v>
      </c>
      <c r="BL119" s="199">
        <v>689</v>
      </c>
      <c r="BM119" s="199">
        <v>59</v>
      </c>
      <c r="BN119" s="199">
        <v>14236</v>
      </c>
      <c r="BO119" s="199">
        <v>668</v>
      </c>
      <c r="BP119" s="199">
        <v>7919</v>
      </c>
      <c r="BQ119" s="199">
        <v>332</v>
      </c>
      <c r="BR119" s="199">
        <v>2182</v>
      </c>
      <c r="BS119" s="199">
        <v>209</v>
      </c>
      <c r="BT119" s="199">
        <v>10900</v>
      </c>
      <c r="BU119" s="199">
        <v>205</v>
      </c>
      <c r="BV119" s="199">
        <v>24337</v>
      </c>
      <c r="BW119" s="199">
        <v>1209</v>
      </c>
      <c r="BX119" s="199">
        <v>7382</v>
      </c>
      <c r="BY119" s="199">
        <v>6</v>
      </c>
      <c r="BZ119" s="199">
        <v>2891</v>
      </c>
      <c r="CA119" s="199">
        <v>77</v>
      </c>
      <c r="CB119" s="199">
        <v>8009</v>
      </c>
      <c r="CC119" s="199">
        <v>128</v>
      </c>
      <c r="CD119" s="199">
        <v>5255</v>
      </c>
      <c r="CE119" s="199">
        <v>242</v>
      </c>
      <c r="CF119" s="199">
        <v>3513</v>
      </c>
      <c r="CG119" s="199">
        <v>310</v>
      </c>
      <c r="CH119" s="199">
        <v>4843</v>
      </c>
      <c r="CI119" s="199">
        <v>300</v>
      </c>
      <c r="CJ119" s="199">
        <v>4811</v>
      </c>
      <c r="CK119" s="199">
        <v>166</v>
      </c>
      <c r="CL119" s="199">
        <v>5915</v>
      </c>
      <c r="CM119" s="199">
        <v>191</v>
      </c>
      <c r="CN119" s="199">
        <v>7382</v>
      </c>
      <c r="CO119" s="199">
        <v>6</v>
      </c>
      <c r="CP119" s="199">
        <v>1420</v>
      </c>
      <c r="CQ119" s="199">
        <v>41199</v>
      </c>
      <c r="CR119" s="199">
        <v>35182</v>
      </c>
      <c r="CS119" s="199">
        <v>12735</v>
      </c>
      <c r="CT119" s="199">
        <v>38647</v>
      </c>
      <c r="CU119" s="199">
        <v>1844</v>
      </c>
      <c r="CV119" s="199">
        <v>515</v>
      </c>
      <c r="CW119" s="199">
        <v>736</v>
      </c>
      <c r="CX119" s="199">
        <v>152</v>
      </c>
      <c r="CY119" s="199">
        <v>438</v>
      </c>
      <c r="CZ119" s="199">
        <v>60</v>
      </c>
      <c r="DA119" s="199">
        <v>243</v>
      </c>
      <c r="DB119" s="199">
        <v>97</v>
      </c>
      <c r="DC119" s="199">
        <v>427</v>
      </c>
      <c r="DD119" s="199">
        <v>206</v>
      </c>
      <c r="DE119" s="199">
        <v>915</v>
      </c>
      <c r="DF119" s="199">
        <v>2354</v>
      </c>
      <c r="DG119" s="199">
        <v>3151</v>
      </c>
      <c r="DH119" s="199">
        <v>610</v>
      </c>
      <c r="DI119" s="199">
        <v>2256</v>
      </c>
      <c r="DJ119" s="199">
        <v>1345</v>
      </c>
      <c r="DK119" s="199">
        <v>192</v>
      </c>
      <c r="DL119" s="199">
        <v>973</v>
      </c>
      <c r="DM119" s="199">
        <v>1427</v>
      </c>
      <c r="DN119" s="199">
        <v>6664</v>
      </c>
      <c r="DO119" s="199">
        <v>1577</v>
      </c>
      <c r="DP119" s="199">
        <v>867</v>
      </c>
      <c r="DQ119" s="199">
        <v>669</v>
      </c>
      <c r="DR119" s="199">
        <v>383</v>
      </c>
      <c r="DS119" s="199">
        <v>385</v>
      </c>
      <c r="DT119" s="199">
        <v>893</v>
      </c>
      <c r="DU119" s="199">
        <v>15106</v>
      </c>
      <c r="DV119" s="199">
        <v>9060</v>
      </c>
      <c r="DW119" s="199">
        <v>3284</v>
      </c>
      <c r="DX119" s="199">
        <v>1122</v>
      </c>
      <c r="DY119" s="199">
        <v>405</v>
      </c>
      <c r="DZ119" s="199">
        <v>2330</v>
      </c>
      <c r="EA119" s="199">
        <v>179</v>
      </c>
      <c r="EB119" s="199">
        <v>1689</v>
      </c>
      <c r="EC119" s="199">
        <v>2594</v>
      </c>
      <c r="ED119" s="199">
        <v>445</v>
      </c>
      <c r="EE119" s="199">
        <v>1674</v>
      </c>
      <c r="EF119" s="199">
        <v>4509</v>
      </c>
      <c r="EG119" s="199">
        <v>37626</v>
      </c>
      <c r="EH119" s="199">
        <v>4822</v>
      </c>
      <c r="EI119" s="199">
        <v>12717</v>
      </c>
      <c r="EJ119" s="199">
        <v>2389</v>
      </c>
      <c r="EK119" s="199">
        <v>429</v>
      </c>
      <c r="EL119" s="199">
        <v>182</v>
      </c>
      <c r="EM119" s="199">
        <v>281</v>
      </c>
      <c r="EN119" s="199">
        <v>302</v>
      </c>
      <c r="EO119" s="199">
        <v>132</v>
      </c>
      <c r="EP119" s="199">
        <v>898</v>
      </c>
      <c r="EQ119" s="199">
        <v>13095</v>
      </c>
      <c r="ER119" s="199">
        <v>15106</v>
      </c>
      <c r="ES119" s="199">
        <v>526</v>
      </c>
      <c r="ET119" s="199">
        <v>3280</v>
      </c>
      <c r="EU119" s="199">
        <v>6062</v>
      </c>
      <c r="EV119" s="199">
        <v>5238</v>
      </c>
      <c r="EW119" s="199">
        <v>14580</v>
      </c>
      <c r="EX119" s="199">
        <v>15106</v>
      </c>
      <c r="EZ119" s="199"/>
    </row>
    <row r="120" spans="1:156" x14ac:dyDescent="0.25">
      <c r="A120" t="s">
        <v>431</v>
      </c>
      <c r="B120" t="s">
        <v>1758</v>
      </c>
      <c r="C120" t="s">
        <v>236</v>
      </c>
      <c r="D120" t="s">
        <v>236</v>
      </c>
      <c r="E120" t="s">
        <v>236</v>
      </c>
      <c r="F120" t="s">
        <v>236</v>
      </c>
      <c r="G120" t="s">
        <v>236</v>
      </c>
      <c r="H120" s="199">
        <v>42544</v>
      </c>
      <c r="I120" s="199">
        <v>1085</v>
      </c>
      <c r="J120" s="199">
        <v>4763</v>
      </c>
      <c r="K120" s="199">
        <v>118</v>
      </c>
      <c r="L120" s="199">
        <v>2929</v>
      </c>
      <c r="M120" s="199">
        <v>80</v>
      </c>
      <c r="N120" s="199">
        <v>18124</v>
      </c>
      <c r="O120" s="199">
        <v>703</v>
      </c>
      <c r="P120" s="199">
        <v>19373</v>
      </c>
      <c r="Q120" s="199">
        <v>264</v>
      </c>
      <c r="R120" s="199">
        <v>39098</v>
      </c>
      <c r="S120" s="199">
        <v>886</v>
      </c>
      <c r="T120" s="199">
        <v>570</v>
      </c>
      <c r="U120" s="199">
        <v>42</v>
      </c>
      <c r="V120" s="199">
        <v>57</v>
      </c>
      <c r="W120" s="199">
        <v>10</v>
      </c>
      <c r="X120" s="199">
        <v>651</v>
      </c>
      <c r="Y120" s="199">
        <v>0</v>
      </c>
      <c r="Z120" s="199">
        <v>515</v>
      </c>
      <c r="AA120" s="199">
        <v>50</v>
      </c>
      <c r="AB120" s="199">
        <v>1639</v>
      </c>
      <c r="AC120" s="199">
        <v>84</v>
      </c>
      <c r="AD120" s="199">
        <v>1065</v>
      </c>
      <c r="AE120" s="199">
        <v>50</v>
      </c>
      <c r="AF120" s="199">
        <v>38501</v>
      </c>
      <c r="AG120" s="199">
        <v>886</v>
      </c>
      <c r="AH120" s="199">
        <v>41016</v>
      </c>
      <c r="AI120" s="199">
        <v>1032</v>
      </c>
      <c r="AJ120" s="199">
        <v>1528</v>
      </c>
      <c r="AK120" s="199">
        <v>53</v>
      </c>
      <c r="AL120" s="199">
        <v>993</v>
      </c>
      <c r="AM120" s="199">
        <v>3</v>
      </c>
      <c r="AN120" s="199">
        <v>535</v>
      </c>
      <c r="AO120" s="199">
        <v>50</v>
      </c>
      <c r="AP120" s="199">
        <v>21110</v>
      </c>
      <c r="AQ120" s="199">
        <v>723</v>
      </c>
      <c r="AR120" s="199">
        <v>21434</v>
      </c>
      <c r="AS120" s="199">
        <v>362</v>
      </c>
      <c r="AT120" s="199">
        <v>4554</v>
      </c>
      <c r="AU120" s="199">
        <v>110</v>
      </c>
      <c r="AV120" s="199">
        <v>37990</v>
      </c>
      <c r="AW120" s="199">
        <v>975</v>
      </c>
      <c r="AX120" s="199">
        <v>1281</v>
      </c>
      <c r="AY120" s="199">
        <v>52</v>
      </c>
      <c r="AZ120" s="199">
        <v>6048</v>
      </c>
      <c r="BA120" s="199">
        <v>172</v>
      </c>
      <c r="BB120" s="199">
        <v>10551</v>
      </c>
      <c r="BC120" s="199">
        <v>373</v>
      </c>
      <c r="BD120" s="199">
        <v>8440</v>
      </c>
      <c r="BE120" s="199">
        <v>105</v>
      </c>
      <c r="BF120" s="199">
        <v>2898</v>
      </c>
      <c r="BG120" s="199">
        <v>60</v>
      </c>
      <c r="BH120" s="199">
        <v>21772</v>
      </c>
      <c r="BI120" s="199">
        <v>879</v>
      </c>
      <c r="BJ120" s="199">
        <v>21209</v>
      </c>
      <c r="BK120" s="199">
        <v>791</v>
      </c>
      <c r="BL120" s="199">
        <v>563</v>
      </c>
      <c r="BM120" s="199">
        <v>88</v>
      </c>
      <c r="BN120" s="199">
        <v>15864</v>
      </c>
      <c r="BO120" s="199">
        <v>515</v>
      </c>
      <c r="BP120" s="199">
        <v>6394</v>
      </c>
      <c r="BQ120" s="199">
        <v>370</v>
      </c>
      <c r="BR120" s="199">
        <v>2412</v>
      </c>
      <c r="BS120" s="199">
        <v>54</v>
      </c>
      <c r="BT120" s="199">
        <v>12239</v>
      </c>
      <c r="BU120" s="199">
        <v>146</v>
      </c>
      <c r="BV120" s="199">
        <v>24670</v>
      </c>
      <c r="BW120" s="199">
        <v>939</v>
      </c>
      <c r="BX120" s="199">
        <v>5635</v>
      </c>
      <c r="BY120" s="199">
        <v>0</v>
      </c>
      <c r="BZ120" s="199">
        <v>3273</v>
      </c>
      <c r="CA120" s="199">
        <v>49</v>
      </c>
      <c r="CB120" s="199">
        <v>8966</v>
      </c>
      <c r="CC120" s="199">
        <v>97</v>
      </c>
      <c r="CD120" s="199">
        <v>3985</v>
      </c>
      <c r="CE120" s="199">
        <v>237</v>
      </c>
      <c r="CF120" s="199">
        <v>5022</v>
      </c>
      <c r="CG120" s="199">
        <v>198</v>
      </c>
      <c r="CH120" s="199">
        <v>6192</v>
      </c>
      <c r="CI120" s="199">
        <v>268</v>
      </c>
      <c r="CJ120" s="199">
        <v>4767</v>
      </c>
      <c r="CK120" s="199">
        <v>154</v>
      </c>
      <c r="CL120" s="199">
        <v>4704</v>
      </c>
      <c r="CM120" s="199">
        <v>82</v>
      </c>
      <c r="CN120" s="199">
        <v>5635</v>
      </c>
      <c r="CO120" s="199">
        <v>0</v>
      </c>
      <c r="CP120" s="199">
        <v>1085</v>
      </c>
      <c r="CQ120" s="199">
        <v>41459</v>
      </c>
      <c r="CR120" s="199">
        <v>35279</v>
      </c>
      <c r="CS120" s="199">
        <v>12530</v>
      </c>
      <c r="CT120" s="199">
        <v>38505</v>
      </c>
      <c r="CU120" s="199">
        <v>1862</v>
      </c>
      <c r="CV120" s="199">
        <v>446</v>
      </c>
      <c r="CW120" s="199">
        <v>511</v>
      </c>
      <c r="CX120" s="199">
        <v>188</v>
      </c>
      <c r="CY120" s="199">
        <v>493</v>
      </c>
      <c r="CZ120" s="199">
        <v>19</v>
      </c>
      <c r="DA120" s="199">
        <v>409</v>
      </c>
      <c r="DB120" s="199">
        <v>165</v>
      </c>
      <c r="DC120" s="199">
        <v>449</v>
      </c>
      <c r="DD120" s="199">
        <v>74</v>
      </c>
      <c r="DE120" s="199">
        <v>279</v>
      </c>
      <c r="DF120" s="199">
        <v>1605</v>
      </c>
      <c r="DG120" s="199">
        <v>2847</v>
      </c>
      <c r="DH120" s="199">
        <v>525</v>
      </c>
      <c r="DI120" s="199">
        <v>2995</v>
      </c>
      <c r="DJ120" s="199">
        <v>1542</v>
      </c>
      <c r="DK120" s="199">
        <v>165</v>
      </c>
      <c r="DL120" s="199">
        <v>1523</v>
      </c>
      <c r="DM120" s="199">
        <v>1940</v>
      </c>
      <c r="DN120" s="199">
        <v>7048</v>
      </c>
      <c r="DO120" s="199">
        <v>1243</v>
      </c>
      <c r="DP120" s="199">
        <v>861</v>
      </c>
      <c r="DQ120" s="199">
        <v>755</v>
      </c>
      <c r="DR120" s="199">
        <v>443</v>
      </c>
      <c r="DS120" s="199">
        <v>186</v>
      </c>
      <c r="DT120" s="199">
        <v>666</v>
      </c>
      <c r="DU120" s="199">
        <v>16822</v>
      </c>
      <c r="DV120" s="199">
        <v>8513</v>
      </c>
      <c r="DW120" s="199">
        <v>3874</v>
      </c>
      <c r="DX120" s="199">
        <v>1838</v>
      </c>
      <c r="DY120" s="199">
        <v>538</v>
      </c>
      <c r="DZ120" s="199">
        <v>2654</v>
      </c>
      <c r="EA120" s="199">
        <v>308</v>
      </c>
      <c r="EB120" s="199">
        <v>1939</v>
      </c>
      <c r="EC120" s="199">
        <v>3817</v>
      </c>
      <c r="ED120" s="199">
        <v>618</v>
      </c>
      <c r="EE120" s="199">
        <v>2731</v>
      </c>
      <c r="EF120" s="199">
        <v>5544</v>
      </c>
      <c r="EG120" s="199">
        <v>37136</v>
      </c>
      <c r="EH120" s="199">
        <v>5671</v>
      </c>
      <c r="EI120" s="199">
        <v>11242</v>
      </c>
      <c r="EJ120" s="199">
        <v>5580</v>
      </c>
      <c r="EK120" s="199">
        <v>859</v>
      </c>
      <c r="EL120" s="199">
        <v>698</v>
      </c>
      <c r="EM120" s="199">
        <v>1085</v>
      </c>
      <c r="EN120" s="199">
        <v>668</v>
      </c>
      <c r="EO120" s="199">
        <v>328</v>
      </c>
      <c r="EP120" s="199">
        <v>1784</v>
      </c>
      <c r="EQ120" s="199">
        <v>15122</v>
      </c>
      <c r="ER120" s="199">
        <v>16822</v>
      </c>
      <c r="ES120" s="199">
        <v>637</v>
      </c>
      <c r="ET120" s="199">
        <v>4901</v>
      </c>
      <c r="EU120" s="199">
        <v>7354</v>
      </c>
      <c r="EV120" s="199">
        <v>3930</v>
      </c>
      <c r="EW120" s="199">
        <v>16185</v>
      </c>
      <c r="EX120" s="199">
        <v>16822</v>
      </c>
      <c r="EZ120" s="199"/>
    </row>
    <row r="121" spans="1:156" x14ac:dyDescent="0.25">
      <c r="A121" t="s">
        <v>432</v>
      </c>
      <c r="B121" t="s">
        <v>1758</v>
      </c>
      <c r="C121" t="s">
        <v>236</v>
      </c>
      <c r="D121" t="s">
        <v>236</v>
      </c>
      <c r="E121" t="s">
        <v>236</v>
      </c>
      <c r="F121" t="s">
        <v>236</v>
      </c>
      <c r="G121" t="s">
        <v>236</v>
      </c>
      <c r="H121" s="199">
        <v>44303</v>
      </c>
      <c r="I121" s="199">
        <v>1852</v>
      </c>
      <c r="J121" s="199">
        <v>13161</v>
      </c>
      <c r="K121" s="199">
        <v>690</v>
      </c>
      <c r="L121" s="199">
        <v>9124</v>
      </c>
      <c r="M121" s="199">
        <v>506</v>
      </c>
      <c r="N121" s="199">
        <v>16473</v>
      </c>
      <c r="O121" s="199">
        <v>861</v>
      </c>
      <c r="P121" s="199">
        <v>12664</v>
      </c>
      <c r="Q121" s="199">
        <v>277</v>
      </c>
      <c r="R121" s="199">
        <v>30473</v>
      </c>
      <c r="S121" s="199">
        <v>990</v>
      </c>
      <c r="T121" s="199">
        <v>9132</v>
      </c>
      <c r="U121" s="199">
        <v>408</v>
      </c>
      <c r="V121" s="199">
        <v>26</v>
      </c>
      <c r="W121" s="199">
        <v>0</v>
      </c>
      <c r="X121" s="199">
        <v>1482</v>
      </c>
      <c r="Y121" s="199">
        <v>168</v>
      </c>
      <c r="Z121" s="199">
        <v>1151</v>
      </c>
      <c r="AA121" s="199">
        <v>169</v>
      </c>
      <c r="AB121" s="199">
        <v>2016</v>
      </c>
      <c r="AC121" s="199">
        <v>117</v>
      </c>
      <c r="AD121" s="199">
        <v>2060</v>
      </c>
      <c r="AE121" s="199">
        <v>209</v>
      </c>
      <c r="AF121" s="199">
        <v>29931</v>
      </c>
      <c r="AG121" s="199">
        <v>989</v>
      </c>
      <c r="AH121" s="199">
        <v>37390</v>
      </c>
      <c r="AI121" s="199">
        <v>1373</v>
      </c>
      <c r="AJ121" s="199">
        <v>6913</v>
      </c>
      <c r="AK121" s="199">
        <v>479</v>
      </c>
      <c r="AL121" s="199">
        <v>3393</v>
      </c>
      <c r="AM121" s="199">
        <v>297</v>
      </c>
      <c r="AN121" s="199">
        <v>3520</v>
      </c>
      <c r="AO121" s="199">
        <v>182</v>
      </c>
      <c r="AP121" s="199">
        <v>22022</v>
      </c>
      <c r="AQ121" s="199">
        <v>1159</v>
      </c>
      <c r="AR121" s="199">
        <v>22281</v>
      </c>
      <c r="AS121" s="199">
        <v>693</v>
      </c>
      <c r="AT121" s="199">
        <v>4878</v>
      </c>
      <c r="AU121" s="199">
        <v>101</v>
      </c>
      <c r="AV121" s="199">
        <v>39425</v>
      </c>
      <c r="AW121" s="199">
        <v>1751</v>
      </c>
      <c r="AX121" s="199">
        <v>2216</v>
      </c>
      <c r="AY121" s="199">
        <v>97</v>
      </c>
      <c r="AZ121" s="199">
        <v>5942</v>
      </c>
      <c r="BA121" s="199">
        <v>548</v>
      </c>
      <c r="BB121" s="199">
        <v>8509</v>
      </c>
      <c r="BC121" s="199">
        <v>317</v>
      </c>
      <c r="BD121" s="199">
        <v>7050</v>
      </c>
      <c r="BE121" s="199">
        <v>76</v>
      </c>
      <c r="BF121" s="199">
        <v>4653</v>
      </c>
      <c r="BG121" s="199">
        <v>366</v>
      </c>
      <c r="BH121" s="199">
        <v>23160</v>
      </c>
      <c r="BI121" s="199">
        <v>1285</v>
      </c>
      <c r="BJ121" s="199">
        <v>21394</v>
      </c>
      <c r="BK121" s="199">
        <v>1202</v>
      </c>
      <c r="BL121" s="199">
        <v>1766</v>
      </c>
      <c r="BM121" s="199">
        <v>83</v>
      </c>
      <c r="BN121" s="199">
        <v>13469</v>
      </c>
      <c r="BO121" s="199">
        <v>775</v>
      </c>
      <c r="BP121" s="199">
        <v>10899</v>
      </c>
      <c r="BQ121" s="199">
        <v>686</v>
      </c>
      <c r="BR121" s="199">
        <v>3445</v>
      </c>
      <c r="BS121" s="199">
        <v>190</v>
      </c>
      <c r="BT121" s="199">
        <v>11132</v>
      </c>
      <c r="BU121" s="199">
        <v>180</v>
      </c>
      <c r="BV121" s="199">
        <v>27813</v>
      </c>
      <c r="BW121" s="199">
        <v>1651</v>
      </c>
      <c r="BX121" s="199">
        <v>5358</v>
      </c>
      <c r="BY121" s="199">
        <v>21</v>
      </c>
      <c r="BZ121" s="199">
        <v>3245</v>
      </c>
      <c r="CA121" s="199">
        <v>75</v>
      </c>
      <c r="CB121" s="199">
        <v>7887</v>
      </c>
      <c r="CC121" s="199">
        <v>105</v>
      </c>
      <c r="CD121" s="199">
        <v>9454</v>
      </c>
      <c r="CE121" s="199">
        <v>634</v>
      </c>
      <c r="CF121" s="199">
        <v>5153</v>
      </c>
      <c r="CG121" s="199">
        <v>486</v>
      </c>
      <c r="CH121" s="199">
        <v>4517</v>
      </c>
      <c r="CI121" s="199">
        <v>262</v>
      </c>
      <c r="CJ121" s="199">
        <v>4274</v>
      </c>
      <c r="CK121" s="199">
        <v>141</v>
      </c>
      <c r="CL121" s="199">
        <v>4415</v>
      </c>
      <c r="CM121" s="199">
        <v>128</v>
      </c>
      <c r="CN121" s="199">
        <v>5358</v>
      </c>
      <c r="CO121" s="199">
        <v>21</v>
      </c>
      <c r="CP121" s="199">
        <v>1852</v>
      </c>
      <c r="CQ121" s="199">
        <v>42451</v>
      </c>
      <c r="CR121" s="199">
        <v>30349</v>
      </c>
      <c r="CS121" s="199">
        <v>17519</v>
      </c>
      <c r="CT121" s="199">
        <v>33066</v>
      </c>
      <c r="CU121" s="199">
        <v>8614</v>
      </c>
      <c r="CV121" s="199">
        <v>3285</v>
      </c>
      <c r="CW121" s="199">
        <v>1371</v>
      </c>
      <c r="CX121" s="199">
        <v>416</v>
      </c>
      <c r="CY121" s="199">
        <v>741</v>
      </c>
      <c r="CZ121" s="199">
        <v>128</v>
      </c>
      <c r="DA121" s="199">
        <v>967</v>
      </c>
      <c r="DB121" s="199">
        <v>366</v>
      </c>
      <c r="DC121" s="199">
        <v>5535</v>
      </c>
      <c r="DD121" s="199">
        <v>2375</v>
      </c>
      <c r="DE121" s="199">
        <v>247</v>
      </c>
      <c r="DF121" s="199">
        <v>1064</v>
      </c>
      <c r="DG121" s="199">
        <v>2627</v>
      </c>
      <c r="DH121" s="199">
        <v>551</v>
      </c>
      <c r="DI121" s="199">
        <v>3468</v>
      </c>
      <c r="DJ121" s="199">
        <v>1545</v>
      </c>
      <c r="DK121" s="199">
        <v>212</v>
      </c>
      <c r="DL121" s="199">
        <v>969</v>
      </c>
      <c r="DM121" s="199">
        <v>1360</v>
      </c>
      <c r="DN121" s="199">
        <v>7620</v>
      </c>
      <c r="DO121" s="199">
        <v>2452</v>
      </c>
      <c r="DP121" s="199">
        <v>906</v>
      </c>
      <c r="DQ121" s="199">
        <v>389</v>
      </c>
      <c r="DR121" s="199">
        <v>968</v>
      </c>
      <c r="DS121" s="199">
        <v>955</v>
      </c>
      <c r="DT121" s="199">
        <v>2741</v>
      </c>
      <c r="DU121" s="199">
        <v>16833</v>
      </c>
      <c r="DV121" s="199">
        <v>6996</v>
      </c>
      <c r="DW121" s="199">
        <v>2964</v>
      </c>
      <c r="DX121" s="199">
        <v>1537</v>
      </c>
      <c r="DY121" s="199">
        <v>424</v>
      </c>
      <c r="DZ121" s="199">
        <v>3389</v>
      </c>
      <c r="EA121" s="199">
        <v>188</v>
      </c>
      <c r="EB121" s="199">
        <v>2163</v>
      </c>
      <c r="EC121" s="199">
        <v>4911</v>
      </c>
      <c r="ED121" s="199">
        <v>1032</v>
      </c>
      <c r="EE121" s="199">
        <v>2407</v>
      </c>
      <c r="EF121" s="199">
        <v>5010</v>
      </c>
      <c r="EG121" s="199">
        <v>34114</v>
      </c>
      <c r="EH121" s="199">
        <v>9752</v>
      </c>
      <c r="EI121" s="199">
        <v>8499</v>
      </c>
      <c r="EJ121" s="199">
        <v>8334</v>
      </c>
      <c r="EK121" s="199">
        <v>1311</v>
      </c>
      <c r="EL121" s="199">
        <v>1098</v>
      </c>
      <c r="EM121" s="199">
        <v>725</v>
      </c>
      <c r="EN121" s="199">
        <v>985</v>
      </c>
      <c r="EO121" s="199">
        <v>562</v>
      </c>
      <c r="EP121" s="199">
        <v>3477</v>
      </c>
      <c r="EQ121" s="199">
        <v>15142</v>
      </c>
      <c r="ER121" s="199">
        <v>16833</v>
      </c>
      <c r="ES121" s="199">
        <v>1242</v>
      </c>
      <c r="ET121" s="199">
        <v>5654</v>
      </c>
      <c r="EU121" s="199">
        <v>6228</v>
      </c>
      <c r="EV121" s="199">
        <v>3709</v>
      </c>
      <c r="EW121" s="199">
        <v>15591</v>
      </c>
      <c r="EX121" s="199">
        <v>16833</v>
      </c>
      <c r="EZ121" s="199"/>
    </row>
    <row r="122" spans="1:156" x14ac:dyDescent="0.25">
      <c r="A122" t="s">
        <v>433</v>
      </c>
      <c r="B122" t="s">
        <v>1758</v>
      </c>
      <c r="C122" t="s">
        <v>236</v>
      </c>
      <c r="D122" t="s">
        <v>236</v>
      </c>
      <c r="E122" t="s">
        <v>236</v>
      </c>
      <c r="F122" t="s">
        <v>236</v>
      </c>
      <c r="G122" t="s">
        <v>236</v>
      </c>
      <c r="H122" s="199">
        <v>38978</v>
      </c>
      <c r="I122" s="199">
        <v>1917</v>
      </c>
      <c r="J122" s="199">
        <v>9570</v>
      </c>
      <c r="K122" s="199">
        <v>887</v>
      </c>
      <c r="L122" s="199">
        <v>6240</v>
      </c>
      <c r="M122" s="199">
        <v>545</v>
      </c>
      <c r="N122" s="199">
        <v>18474</v>
      </c>
      <c r="O122" s="199">
        <v>867</v>
      </c>
      <c r="P122" s="199">
        <v>10794</v>
      </c>
      <c r="Q122" s="199">
        <v>163</v>
      </c>
      <c r="R122" s="199">
        <v>28510</v>
      </c>
      <c r="S122" s="199">
        <v>1392</v>
      </c>
      <c r="T122" s="199">
        <v>5889</v>
      </c>
      <c r="U122" s="199">
        <v>205</v>
      </c>
      <c r="V122" s="199">
        <v>188</v>
      </c>
      <c r="W122" s="199">
        <v>0</v>
      </c>
      <c r="X122" s="199">
        <v>1467</v>
      </c>
      <c r="Y122" s="199">
        <v>82</v>
      </c>
      <c r="Z122" s="199">
        <v>567</v>
      </c>
      <c r="AA122" s="199">
        <v>163</v>
      </c>
      <c r="AB122" s="199">
        <v>2357</v>
      </c>
      <c r="AC122" s="199">
        <v>75</v>
      </c>
      <c r="AD122" s="199">
        <v>1566</v>
      </c>
      <c r="AE122" s="199">
        <v>197</v>
      </c>
      <c r="AF122" s="199">
        <v>28089</v>
      </c>
      <c r="AG122" s="199">
        <v>1382</v>
      </c>
      <c r="AH122" s="199">
        <v>35267</v>
      </c>
      <c r="AI122" s="199">
        <v>1733</v>
      </c>
      <c r="AJ122" s="199">
        <v>3711</v>
      </c>
      <c r="AK122" s="199">
        <v>184</v>
      </c>
      <c r="AL122" s="199">
        <v>1907</v>
      </c>
      <c r="AM122" s="199">
        <v>27</v>
      </c>
      <c r="AN122" s="199">
        <v>1804</v>
      </c>
      <c r="AO122" s="199">
        <v>157</v>
      </c>
      <c r="AP122" s="199">
        <v>19537</v>
      </c>
      <c r="AQ122" s="199">
        <v>1214</v>
      </c>
      <c r="AR122" s="199">
        <v>19441</v>
      </c>
      <c r="AS122" s="199">
        <v>703</v>
      </c>
      <c r="AT122" s="199">
        <v>5897</v>
      </c>
      <c r="AU122" s="199">
        <v>378</v>
      </c>
      <c r="AV122" s="199">
        <v>33081</v>
      </c>
      <c r="AW122" s="199">
        <v>1539</v>
      </c>
      <c r="AX122" s="199">
        <v>2231</v>
      </c>
      <c r="AY122" s="199">
        <v>151</v>
      </c>
      <c r="AZ122" s="199">
        <v>6442</v>
      </c>
      <c r="BA122" s="199">
        <v>377</v>
      </c>
      <c r="BB122" s="199">
        <v>8658</v>
      </c>
      <c r="BC122" s="199">
        <v>447</v>
      </c>
      <c r="BD122" s="199">
        <v>7027</v>
      </c>
      <c r="BE122" s="199">
        <v>281</v>
      </c>
      <c r="BF122" s="199">
        <v>3813</v>
      </c>
      <c r="BG122" s="199">
        <v>380</v>
      </c>
      <c r="BH122" s="199">
        <v>20529</v>
      </c>
      <c r="BI122" s="199">
        <v>1398</v>
      </c>
      <c r="BJ122" s="199">
        <v>19491</v>
      </c>
      <c r="BK122" s="199">
        <v>1167</v>
      </c>
      <c r="BL122" s="199">
        <v>1038</v>
      </c>
      <c r="BM122" s="199">
        <v>231</v>
      </c>
      <c r="BN122" s="199">
        <v>13044</v>
      </c>
      <c r="BO122" s="199">
        <v>441</v>
      </c>
      <c r="BP122" s="199">
        <v>7720</v>
      </c>
      <c r="BQ122" s="199">
        <v>955</v>
      </c>
      <c r="BR122" s="199">
        <v>3578</v>
      </c>
      <c r="BS122" s="199">
        <v>382</v>
      </c>
      <c r="BT122" s="199">
        <v>8856</v>
      </c>
      <c r="BU122" s="199">
        <v>125</v>
      </c>
      <c r="BV122" s="199">
        <v>24342</v>
      </c>
      <c r="BW122" s="199">
        <v>1778</v>
      </c>
      <c r="BX122" s="199">
        <v>5780</v>
      </c>
      <c r="BY122" s="199">
        <v>14</v>
      </c>
      <c r="BZ122" s="199">
        <v>2822</v>
      </c>
      <c r="CA122" s="199">
        <v>38</v>
      </c>
      <c r="CB122" s="199">
        <v>6034</v>
      </c>
      <c r="CC122" s="199">
        <v>87</v>
      </c>
      <c r="CD122" s="199">
        <v>5764</v>
      </c>
      <c r="CE122" s="199">
        <v>536</v>
      </c>
      <c r="CF122" s="199">
        <v>5137</v>
      </c>
      <c r="CG122" s="199">
        <v>275</v>
      </c>
      <c r="CH122" s="199">
        <v>5002</v>
      </c>
      <c r="CI122" s="199">
        <v>622</v>
      </c>
      <c r="CJ122" s="199">
        <v>4063</v>
      </c>
      <c r="CK122" s="199">
        <v>176</v>
      </c>
      <c r="CL122" s="199">
        <v>4376</v>
      </c>
      <c r="CM122" s="199">
        <v>169</v>
      </c>
      <c r="CN122" s="199">
        <v>5780</v>
      </c>
      <c r="CO122" s="199">
        <v>14</v>
      </c>
      <c r="CP122" s="199">
        <v>1917</v>
      </c>
      <c r="CQ122" s="199">
        <v>37061</v>
      </c>
      <c r="CR122" s="199">
        <v>25398</v>
      </c>
      <c r="CS122" s="199">
        <v>17362</v>
      </c>
      <c r="CT122" s="199">
        <v>32745</v>
      </c>
      <c r="CU122" s="199">
        <v>5193</v>
      </c>
      <c r="CV122" s="199">
        <v>1855</v>
      </c>
      <c r="CW122" s="199">
        <v>1122</v>
      </c>
      <c r="CX122" s="199">
        <v>156</v>
      </c>
      <c r="CY122" s="199">
        <v>818</v>
      </c>
      <c r="CZ122" s="199">
        <v>256</v>
      </c>
      <c r="DA122" s="199">
        <v>841</v>
      </c>
      <c r="DB122" s="199">
        <v>468</v>
      </c>
      <c r="DC122" s="199">
        <v>2412</v>
      </c>
      <c r="DD122" s="199">
        <v>975</v>
      </c>
      <c r="DE122" s="199">
        <v>161</v>
      </c>
      <c r="DF122" s="199">
        <v>1866</v>
      </c>
      <c r="DG122" s="199">
        <v>2672</v>
      </c>
      <c r="DH122" s="199">
        <v>575</v>
      </c>
      <c r="DI122" s="199">
        <v>2785</v>
      </c>
      <c r="DJ122" s="199">
        <v>1264</v>
      </c>
      <c r="DK122" s="199">
        <v>255</v>
      </c>
      <c r="DL122" s="199">
        <v>1198</v>
      </c>
      <c r="DM122" s="199">
        <v>1431</v>
      </c>
      <c r="DN122" s="199">
        <v>5884</v>
      </c>
      <c r="DO122" s="199">
        <v>1724</v>
      </c>
      <c r="DP122" s="199">
        <v>1040</v>
      </c>
      <c r="DQ122" s="199">
        <v>380</v>
      </c>
      <c r="DR122" s="199">
        <v>1012</v>
      </c>
      <c r="DS122" s="199">
        <v>759</v>
      </c>
      <c r="DT122" s="199">
        <v>2287</v>
      </c>
      <c r="DU122" s="199">
        <v>17231</v>
      </c>
      <c r="DV122" s="199">
        <v>5850</v>
      </c>
      <c r="DW122" s="199">
        <v>2123</v>
      </c>
      <c r="DX122" s="199">
        <v>1909</v>
      </c>
      <c r="DY122" s="199">
        <v>666</v>
      </c>
      <c r="DZ122" s="199">
        <v>4329</v>
      </c>
      <c r="EA122" s="199">
        <v>368</v>
      </c>
      <c r="EB122" s="199">
        <v>3168</v>
      </c>
      <c r="EC122" s="199">
        <v>5143</v>
      </c>
      <c r="ED122" s="199">
        <v>1094</v>
      </c>
      <c r="EE122" s="199">
        <v>3246</v>
      </c>
      <c r="EF122" s="199">
        <v>4499</v>
      </c>
      <c r="EG122" s="199">
        <v>30869</v>
      </c>
      <c r="EH122" s="199">
        <v>9176</v>
      </c>
      <c r="EI122" s="199">
        <v>8977</v>
      </c>
      <c r="EJ122" s="199">
        <v>8254</v>
      </c>
      <c r="EK122" s="199">
        <v>1659</v>
      </c>
      <c r="EL122" s="199">
        <v>1098</v>
      </c>
      <c r="EM122" s="199">
        <v>1042</v>
      </c>
      <c r="EN122" s="199">
        <v>1009</v>
      </c>
      <c r="EO122" s="199">
        <v>325</v>
      </c>
      <c r="EP122" s="199">
        <v>2749</v>
      </c>
      <c r="EQ122" s="199">
        <v>14975</v>
      </c>
      <c r="ER122" s="199">
        <v>17231</v>
      </c>
      <c r="ES122" s="199">
        <v>1800</v>
      </c>
      <c r="ET122" s="199">
        <v>7192</v>
      </c>
      <c r="EU122" s="199">
        <v>5675</v>
      </c>
      <c r="EV122" s="199">
        <v>2564</v>
      </c>
      <c r="EW122" s="199">
        <v>15431</v>
      </c>
      <c r="EX122" s="199">
        <v>17231</v>
      </c>
      <c r="EZ122" s="199"/>
    </row>
    <row r="123" spans="1:156" x14ac:dyDescent="0.25">
      <c r="A123" t="s">
        <v>434</v>
      </c>
      <c r="B123" t="s">
        <v>1758</v>
      </c>
      <c r="C123" t="s">
        <v>236</v>
      </c>
      <c r="D123" t="s">
        <v>236</v>
      </c>
      <c r="E123" t="s">
        <v>236</v>
      </c>
      <c r="F123" t="s">
        <v>236</v>
      </c>
      <c r="G123" t="s">
        <v>236</v>
      </c>
      <c r="H123" s="199">
        <v>41833</v>
      </c>
      <c r="I123" s="199">
        <v>2230</v>
      </c>
      <c r="J123" s="199">
        <v>6995</v>
      </c>
      <c r="K123" s="199">
        <v>962</v>
      </c>
      <c r="L123" s="199">
        <v>4617</v>
      </c>
      <c r="M123" s="199">
        <v>701</v>
      </c>
      <c r="N123" s="199">
        <v>18807</v>
      </c>
      <c r="O123" s="199">
        <v>811</v>
      </c>
      <c r="P123" s="199">
        <v>15280</v>
      </c>
      <c r="Q123" s="199">
        <v>406</v>
      </c>
      <c r="R123" s="199">
        <v>36399</v>
      </c>
      <c r="S123" s="199">
        <v>1224</v>
      </c>
      <c r="T123" s="199">
        <v>872</v>
      </c>
      <c r="U123" s="199">
        <v>16</v>
      </c>
      <c r="V123" s="199">
        <v>388</v>
      </c>
      <c r="W123" s="199">
        <v>71</v>
      </c>
      <c r="X123" s="199">
        <v>1329</v>
      </c>
      <c r="Y123" s="199">
        <v>155</v>
      </c>
      <c r="Z123" s="199">
        <v>1471</v>
      </c>
      <c r="AA123" s="199">
        <v>642</v>
      </c>
      <c r="AB123" s="199">
        <v>1371</v>
      </c>
      <c r="AC123" s="199">
        <v>121</v>
      </c>
      <c r="AD123" s="199">
        <v>2596</v>
      </c>
      <c r="AE123" s="199">
        <v>777</v>
      </c>
      <c r="AF123" s="199">
        <v>35819</v>
      </c>
      <c r="AG123" s="199">
        <v>1124</v>
      </c>
      <c r="AH123" s="199">
        <v>39718</v>
      </c>
      <c r="AI123" s="199">
        <v>1615</v>
      </c>
      <c r="AJ123" s="199">
        <v>2115</v>
      </c>
      <c r="AK123" s="199">
        <v>615</v>
      </c>
      <c r="AL123" s="199">
        <v>937</v>
      </c>
      <c r="AM123" s="199">
        <v>99</v>
      </c>
      <c r="AN123" s="199">
        <v>1178</v>
      </c>
      <c r="AO123" s="199">
        <v>516</v>
      </c>
      <c r="AP123" s="199">
        <v>20866</v>
      </c>
      <c r="AQ123" s="199">
        <v>1106</v>
      </c>
      <c r="AR123" s="199">
        <v>20967</v>
      </c>
      <c r="AS123" s="199">
        <v>1124</v>
      </c>
      <c r="AT123" s="199">
        <v>5435</v>
      </c>
      <c r="AU123" s="199">
        <v>163</v>
      </c>
      <c r="AV123" s="199">
        <v>36398</v>
      </c>
      <c r="AW123" s="199">
        <v>2067</v>
      </c>
      <c r="AX123" s="199">
        <v>1814</v>
      </c>
      <c r="AY123" s="199">
        <v>302</v>
      </c>
      <c r="AZ123" s="199">
        <v>8294</v>
      </c>
      <c r="BA123" s="199">
        <v>395</v>
      </c>
      <c r="BB123" s="199">
        <v>10468</v>
      </c>
      <c r="BC123" s="199">
        <v>581</v>
      </c>
      <c r="BD123" s="199">
        <v>6704</v>
      </c>
      <c r="BE123" s="199">
        <v>138</v>
      </c>
      <c r="BF123" s="199">
        <v>3757</v>
      </c>
      <c r="BG123" s="199">
        <v>413</v>
      </c>
      <c r="BH123" s="199">
        <v>19201</v>
      </c>
      <c r="BI123" s="199">
        <v>1282</v>
      </c>
      <c r="BJ123" s="199">
        <v>18670</v>
      </c>
      <c r="BK123" s="199">
        <v>1192</v>
      </c>
      <c r="BL123" s="199">
        <v>531</v>
      </c>
      <c r="BM123" s="199">
        <v>90</v>
      </c>
      <c r="BN123" s="199">
        <v>13977</v>
      </c>
      <c r="BO123" s="199">
        <v>676</v>
      </c>
      <c r="BP123" s="199">
        <v>6105</v>
      </c>
      <c r="BQ123" s="199">
        <v>730</v>
      </c>
      <c r="BR123" s="199">
        <v>2876</v>
      </c>
      <c r="BS123" s="199">
        <v>289</v>
      </c>
      <c r="BT123" s="199">
        <v>10964</v>
      </c>
      <c r="BU123" s="199">
        <v>508</v>
      </c>
      <c r="BV123" s="199">
        <v>22958</v>
      </c>
      <c r="BW123" s="199">
        <v>1695</v>
      </c>
      <c r="BX123" s="199">
        <v>7911</v>
      </c>
      <c r="BY123" s="199">
        <v>27</v>
      </c>
      <c r="BZ123" s="199">
        <v>3222</v>
      </c>
      <c r="CA123" s="199">
        <v>127</v>
      </c>
      <c r="CB123" s="199">
        <v>7742</v>
      </c>
      <c r="CC123" s="199">
        <v>381</v>
      </c>
      <c r="CD123" s="199">
        <v>3589</v>
      </c>
      <c r="CE123" s="199">
        <v>306</v>
      </c>
      <c r="CF123" s="199">
        <v>4235</v>
      </c>
      <c r="CG123" s="199">
        <v>486</v>
      </c>
      <c r="CH123" s="199">
        <v>4752</v>
      </c>
      <c r="CI123" s="199">
        <v>366</v>
      </c>
      <c r="CJ123" s="199">
        <v>4620</v>
      </c>
      <c r="CK123" s="199">
        <v>238</v>
      </c>
      <c r="CL123" s="199">
        <v>5762</v>
      </c>
      <c r="CM123" s="199">
        <v>299</v>
      </c>
      <c r="CN123" s="199">
        <v>7911</v>
      </c>
      <c r="CO123" s="199">
        <v>27</v>
      </c>
      <c r="CP123" s="199">
        <v>2230</v>
      </c>
      <c r="CQ123" s="199">
        <v>39603</v>
      </c>
      <c r="CR123" s="199">
        <v>30293</v>
      </c>
      <c r="CS123" s="199">
        <v>16305</v>
      </c>
      <c r="CT123" s="199">
        <v>36529</v>
      </c>
      <c r="CU123" s="199">
        <v>3163</v>
      </c>
      <c r="CV123" s="199">
        <v>1509</v>
      </c>
      <c r="CW123" s="199">
        <v>1603</v>
      </c>
      <c r="CX123" s="199">
        <v>857</v>
      </c>
      <c r="CY123" s="199">
        <v>336</v>
      </c>
      <c r="CZ123" s="199">
        <v>39</v>
      </c>
      <c r="DA123" s="199">
        <v>828</v>
      </c>
      <c r="DB123" s="199">
        <v>479</v>
      </c>
      <c r="DC123" s="199">
        <v>396</v>
      </c>
      <c r="DD123" s="199">
        <v>134</v>
      </c>
      <c r="DE123" s="199">
        <v>2012</v>
      </c>
      <c r="DF123" s="199">
        <v>1480</v>
      </c>
      <c r="DG123" s="199">
        <v>2490</v>
      </c>
      <c r="DH123" s="199">
        <v>648</v>
      </c>
      <c r="DI123" s="199">
        <v>2431</v>
      </c>
      <c r="DJ123" s="199">
        <v>916</v>
      </c>
      <c r="DK123" s="199">
        <v>185</v>
      </c>
      <c r="DL123" s="199">
        <v>1736</v>
      </c>
      <c r="DM123" s="199">
        <v>998</v>
      </c>
      <c r="DN123" s="199">
        <v>5382</v>
      </c>
      <c r="DO123" s="199">
        <v>1289</v>
      </c>
      <c r="DP123" s="199">
        <v>833</v>
      </c>
      <c r="DQ123" s="199">
        <v>658</v>
      </c>
      <c r="DR123" s="199">
        <v>762</v>
      </c>
      <c r="DS123" s="199">
        <v>605</v>
      </c>
      <c r="DT123" s="199">
        <v>1225</v>
      </c>
      <c r="DU123" s="199">
        <v>17155</v>
      </c>
      <c r="DV123" s="199">
        <v>8750</v>
      </c>
      <c r="DW123" s="199">
        <v>3326</v>
      </c>
      <c r="DX123" s="199">
        <v>1232</v>
      </c>
      <c r="DY123" s="199">
        <v>534</v>
      </c>
      <c r="DZ123" s="199">
        <v>3249</v>
      </c>
      <c r="EA123" s="199">
        <v>248</v>
      </c>
      <c r="EB123" s="199">
        <v>2542</v>
      </c>
      <c r="EC123" s="199">
        <v>3924</v>
      </c>
      <c r="ED123" s="199">
        <v>659</v>
      </c>
      <c r="EE123" s="199">
        <v>2746</v>
      </c>
      <c r="EF123" s="199">
        <v>5002</v>
      </c>
      <c r="EG123" s="199">
        <v>37782</v>
      </c>
      <c r="EH123" s="199">
        <v>4243</v>
      </c>
      <c r="EI123" s="199">
        <v>12877</v>
      </c>
      <c r="EJ123" s="199">
        <v>4278</v>
      </c>
      <c r="EK123" s="199">
        <v>908</v>
      </c>
      <c r="EL123" s="199">
        <v>551</v>
      </c>
      <c r="EM123" s="199">
        <v>361</v>
      </c>
      <c r="EN123" s="199">
        <v>317</v>
      </c>
      <c r="EO123" s="199">
        <v>521</v>
      </c>
      <c r="EP123" s="199">
        <v>1135</v>
      </c>
      <c r="EQ123" s="199">
        <v>14852</v>
      </c>
      <c r="ER123" s="199">
        <v>17155</v>
      </c>
      <c r="ES123" s="199">
        <v>1105</v>
      </c>
      <c r="ET123" s="199">
        <v>4820</v>
      </c>
      <c r="EU123" s="199">
        <v>6334</v>
      </c>
      <c r="EV123" s="199">
        <v>4896</v>
      </c>
      <c r="EW123" s="199">
        <v>16050</v>
      </c>
      <c r="EX123" s="199">
        <v>17155</v>
      </c>
      <c r="EZ123" s="199"/>
    </row>
    <row r="124" spans="1:156" x14ac:dyDescent="0.25">
      <c r="A124" t="s">
        <v>435</v>
      </c>
      <c r="B124" t="s">
        <v>1758</v>
      </c>
      <c r="C124" t="s">
        <v>236</v>
      </c>
      <c r="D124" t="s">
        <v>236</v>
      </c>
      <c r="E124" t="s">
        <v>236</v>
      </c>
      <c r="F124" t="s">
        <v>236</v>
      </c>
      <c r="G124" t="s">
        <v>236</v>
      </c>
      <c r="H124" s="199">
        <v>41893</v>
      </c>
      <c r="I124" s="199">
        <v>2139</v>
      </c>
      <c r="J124" s="199">
        <v>6252</v>
      </c>
      <c r="K124" s="199">
        <v>716</v>
      </c>
      <c r="L124" s="199">
        <v>3504</v>
      </c>
      <c r="M124" s="199">
        <v>314</v>
      </c>
      <c r="N124" s="199">
        <v>18685</v>
      </c>
      <c r="O124" s="199">
        <v>1048</v>
      </c>
      <c r="P124" s="199">
        <v>16172</v>
      </c>
      <c r="Q124" s="199">
        <v>344</v>
      </c>
      <c r="R124" s="199">
        <v>38346</v>
      </c>
      <c r="S124" s="199">
        <v>1660</v>
      </c>
      <c r="T124" s="199">
        <v>327</v>
      </c>
      <c r="U124" s="199">
        <v>0</v>
      </c>
      <c r="V124" s="199">
        <v>742</v>
      </c>
      <c r="W124" s="199">
        <v>165</v>
      </c>
      <c r="X124" s="199">
        <v>541</v>
      </c>
      <c r="Y124" s="199">
        <v>98</v>
      </c>
      <c r="Z124" s="199">
        <v>608</v>
      </c>
      <c r="AA124" s="199">
        <v>52</v>
      </c>
      <c r="AB124" s="199">
        <v>1327</v>
      </c>
      <c r="AC124" s="199">
        <v>164</v>
      </c>
      <c r="AD124" s="199">
        <v>1855</v>
      </c>
      <c r="AE124" s="199">
        <v>280</v>
      </c>
      <c r="AF124" s="199">
        <v>37707</v>
      </c>
      <c r="AG124" s="199">
        <v>1609</v>
      </c>
      <c r="AH124" s="199">
        <v>40864</v>
      </c>
      <c r="AI124" s="199">
        <v>2005</v>
      </c>
      <c r="AJ124" s="199">
        <v>1029</v>
      </c>
      <c r="AK124" s="199">
        <v>134</v>
      </c>
      <c r="AL124" s="199">
        <v>671</v>
      </c>
      <c r="AM124" s="199">
        <v>29</v>
      </c>
      <c r="AN124" s="199">
        <v>358</v>
      </c>
      <c r="AO124" s="199">
        <v>105</v>
      </c>
      <c r="AP124" s="199">
        <v>21178</v>
      </c>
      <c r="AQ124" s="199">
        <v>1304</v>
      </c>
      <c r="AR124" s="199">
        <v>20715</v>
      </c>
      <c r="AS124" s="199">
        <v>835</v>
      </c>
      <c r="AT124" s="199">
        <v>4754</v>
      </c>
      <c r="AU124" s="199">
        <v>158</v>
      </c>
      <c r="AV124" s="199">
        <v>37139</v>
      </c>
      <c r="AW124" s="199">
        <v>1981</v>
      </c>
      <c r="AX124" s="199">
        <v>1862</v>
      </c>
      <c r="AY124" s="199">
        <v>252</v>
      </c>
      <c r="AZ124" s="199">
        <v>9943</v>
      </c>
      <c r="BA124" s="199">
        <v>444</v>
      </c>
      <c r="BB124" s="199">
        <v>9827</v>
      </c>
      <c r="BC124" s="199">
        <v>444</v>
      </c>
      <c r="BD124" s="199">
        <v>6411</v>
      </c>
      <c r="BE124" s="199">
        <v>220</v>
      </c>
      <c r="BF124" s="199">
        <v>3784</v>
      </c>
      <c r="BG124" s="199">
        <v>304</v>
      </c>
      <c r="BH124" s="199">
        <v>19055</v>
      </c>
      <c r="BI124" s="199">
        <v>1313</v>
      </c>
      <c r="BJ124" s="199">
        <v>18620</v>
      </c>
      <c r="BK124" s="199">
        <v>1256</v>
      </c>
      <c r="BL124" s="199">
        <v>435</v>
      </c>
      <c r="BM124" s="199">
        <v>57</v>
      </c>
      <c r="BN124" s="199">
        <v>13810</v>
      </c>
      <c r="BO124" s="199">
        <v>882</v>
      </c>
      <c r="BP124" s="199">
        <v>6107</v>
      </c>
      <c r="BQ124" s="199">
        <v>478</v>
      </c>
      <c r="BR124" s="199">
        <v>2922</v>
      </c>
      <c r="BS124" s="199">
        <v>257</v>
      </c>
      <c r="BT124" s="199">
        <v>10427</v>
      </c>
      <c r="BU124" s="199">
        <v>508</v>
      </c>
      <c r="BV124" s="199">
        <v>22839</v>
      </c>
      <c r="BW124" s="199">
        <v>1617</v>
      </c>
      <c r="BX124" s="199">
        <v>8627</v>
      </c>
      <c r="BY124" s="199">
        <v>14</v>
      </c>
      <c r="BZ124" s="199">
        <v>2996</v>
      </c>
      <c r="CA124" s="199">
        <v>116</v>
      </c>
      <c r="CB124" s="199">
        <v>7431</v>
      </c>
      <c r="CC124" s="199">
        <v>392</v>
      </c>
      <c r="CD124" s="199">
        <v>3423</v>
      </c>
      <c r="CE124" s="199">
        <v>271</v>
      </c>
      <c r="CF124" s="199">
        <v>4106</v>
      </c>
      <c r="CG124" s="199">
        <v>326</v>
      </c>
      <c r="CH124" s="199">
        <v>4820</v>
      </c>
      <c r="CI124" s="199">
        <v>490</v>
      </c>
      <c r="CJ124" s="199">
        <v>4406</v>
      </c>
      <c r="CK124" s="199">
        <v>226</v>
      </c>
      <c r="CL124" s="199">
        <v>6084</v>
      </c>
      <c r="CM124" s="199">
        <v>304</v>
      </c>
      <c r="CN124" s="199">
        <v>8627</v>
      </c>
      <c r="CO124" s="199">
        <v>14</v>
      </c>
      <c r="CP124" s="199">
        <v>2139</v>
      </c>
      <c r="CQ124" s="199">
        <v>39754</v>
      </c>
      <c r="CR124" s="199">
        <v>32074</v>
      </c>
      <c r="CS124" s="199">
        <v>15347</v>
      </c>
      <c r="CT124" s="199">
        <v>38162</v>
      </c>
      <c r="CU124" s="199">
        <v>1925</v>
      </c>
      <c r="CV124" s="199">
        <v>689</v>
      </c>
      <c r="CW124" s="199">
        <v>1073</v>
      </c>
      <c r="CX124" s="199">
        <v>368</v>
      </c>
      <c r="CY124" s="199">
        <v>370</v>
      </c>
      <c r="CZ124" s="199">
        <v>90</v>
      </c>
      <c r="DA124" s="199">
        <v>352</v>
      </c>
      <c r="DB124" s="199">
        <v>191</v>
      </c>
      <c r="DC124" s="199">
        <v>130</v>
      </c>
      <c r="DD124" s="199">
        <v>40</v>
      </c>
      <c r="DE124" s="199">
        <v>1936</v>
      </c>
      <c r="DF124" s="199">
        <v>1393</v>
      </c>
      <c r="DG124" s="199">
        <v>3411</v>
      </c>
      <c r="DH124" s="199">
        <v>701</v>
      </c>
      <c r="DI124" s="199">
        <v>2193</v>
      </c>
      <c r="DJ124" s="199">
        <v>1011</v>
      </c>
      <c r="DK124" s="199">
        <v>345</v>
      </c>
      <c r="DL124" s="199">
        <v>869</v>
      </c>
      <c r="DM124" s="199">
        <v>1286</v>
      </c>
      <c r="DN124" s="199">
        <v>5246</v>
      </c>
      <c r="DO124" s="199">
        <v>1498</v>
      </c>
      <c r="DP124" s="199">
        <v>873</v>
      </c>
      <c r="DQ124" s="199">
        <v>725</v>
      </c>
      <c r="DR124" s="199">
        <v>587</v>
      </c>
      <c r="DS124" s="199">
        <v>400</v>
      </c>
      <c r="DT124" s="199">
        <v>1005</v>
      </c>
      <c r="DU124" s="199">
        <v>17484</v>
      </c>
      <c r="DV124" s="199">
        <v>9018</v>
      </c>
      <c r="DW124" s="199">
        <v>3119</v>
      </c>
      <c r="DX124" s="199">
        <v>1186</v>
      </c>
      <c r="DY124" s="199">
        <v>477</v>
      </c>
      <c r="DZ124" s="199">
        <v>3427</v>
      </c>
      <c r="EA124" s="199">
        <v>227</v>
      </c>
      <c r="EB124" s="199">
        <v>2757</v>
      </c>
      <c r="EC124" s="199">
        <v>3853</v>
      </c>
      <c r="ED124" s="199">
        <v>505</v>
      </c>
      <c r="EE124" s="199">
        <v>2739</v>
      </c>
      <c r="EF124" s="199">
        <v>4529</v>
      </c>
      <c r="EG124" s="199">
        <v>38267</v>
      </c>
      <c r="EH124" s="199">
        <v>3900</v>
      </c>
      <c r="EI124" s="199">
        <v>13869</v>
      </c>
      <c r="EJ124" s="199">
        <v>3615</v>
      </c>
      <c r="EK124" s="199">
        <v>796</v>
      </c>
      <c r="EL124" s="199">
        <v>509</v>
      </c>
      <c r="EM124" s="199">
        <v>382</v>
      </c>
      <c r="EN124" s="199">
        <v>266</v>
      </c>
      <c r="EO124" s="199">
        <v>248</v>
      </c>
      <c r="EP124" s="199">
        <v>1040</v>
      </c>
      <c r="EQ124" s="199">
        <v>14749</v>
      </c>
      <c r="ER124" s="199">
        <v>17484</v>
      </c>
      <c r="ES124" s="199">
        <v>771</v>
      </c>
      <c r="ET124" s="199">
        <v>4938</v>
      </c>
      <c r="EU124" s="199">
        <v>6941</v>
      </c>
      <c r="EV124" s="199">
        <v>4834</v>
      </c>
      <c r="EW124" s="199">
        <v>16713</v>
      </c>
      <c r="EX124" s="199">
        <v>17484</v>
      </c>
      <c r="EZ124" s="199"/>
    </row>
    <row r="125" spans="1:156" x14ac:dyDescent="0.25">
      <c r="A125" t="s">
        <v>436</v>
      </c>
      <c r="B125" t="s">
        <v>1758</v>
      </c>
      <c r="C125" t="s">
        <v>236</v>
      </c>
      <c r="D125" t="s">
        <v>236</v>
      </c>
      <c r="E125" t="s">
        <v>236</v>
      </c>
      <c r="F125" t="s">
        <v>236</v>
      </c>
      <c r="G125" t="s">
        <v>236</v>
      </c>
      <c r="H125" s="199">
        <v>42215</v>
      </c>
      <c r="I125" s="199">
        <v>2335</v>
      </c>
      <c r="J125" s="199">
        <v>7221</v>
      </c>
      <c r="K125" s="199">
        <v>582</v>
      </c>
      <c r="L125" s="199">
        <v>4152</v>
      </c>
      <c r="M125" s="199">
        <v>468</v>
      </c>
      <c r="N125" s="199">
        <v>19532</v>
      </c>
      <c r="O125" s="199">
        <v>1269</v>
      </c>
      <c r="P125" s="199">
        <v>15314</v>
      </c>
      <c r="Q125" s="199">
        <v>473</v>
      </c>
      <c r="R125" s="199">
        <v>38091</v>
      </c>
      <c r="S125" s="199">
        <v>1503</v>
      </c>
      <c r="T125" s="199">
        <v>294</v>
      </c>
      <c r="U125" s="199">
        <v>79</v>
      </c>
      <c r="V125" s="199">
        <v>262</v>
      </c>
      <c r="W125" s="199">
        <v>22</v>
      </c>
      <c r="X125" s="199">
        <v>294</v>
      </c>
      <c r="Y125" s="199">
        <v>15</v>
      </c>
      <c r="Z125" s="199">
        <v>1928</v>
      </c>
      <c r="AA125" s="199">
        <v>550</v>
      </c>
      <c r="AB125" s="199">
        <v>1155</v>
      </c>
      <c r="AC125" s="199">
        <v>104</v>
      </c>
      <c r="AD125" s="199">
        <v>3190</v>
      </c>
      <c r="AE125" s="199">
        <v>643</v>
      </c>
      <c r="AF125" s="199">
        <v>37216</v>
      </c>
      <c r="AG125" s="199">
        <v>1461</v>
      </c>
      <c r="AH125" s="199">
        <v>40890</v>
      </c>
      <c r="AI125" s="199">
        <v>1874</v>
      </c>
      <c r="AJ125" s="199">
        <v>1325</v>
      </c>
      <c r="AK125" s="199">
        <v>461</v>
      </c>
      <c r="AL125" s="199">
        <v>310</v>
      </c>
      <c r="AM125" s="199">
        <v>45</v>
      </c>
      <c r="AN125" s="199">
        <v>1015</v>
      </c>
      <c r="AO125" s="199">
        <v>416</v>
      </c>
      <c r="AP125" s="199">
        <v>21796</v>
      </c>
      <c r="AQ125" s="199">
        <v>1381</v>
      </c>
      <c r="AR125" s="199">
        <v>20419</v>
      </c>
      <c r="AS125" s="199">
        <v>954</v>
      </c>
      <c r="AT125" s="199">
        <v>5739</v>
      </c>
      <c r="AU125" s="199">
        <v>239</v>
      </c>
      <c r="AV125" s="199">
        <v>36476</v>
      </c>
      <c r="AW125" s="199">
        <v>2096</v>
      </c>
      <c r="AX125" s="199">
        <v>2142</v>
      </c>
      <c r="AY125" s="199">
        <v>317</v>
      </c>
      <c r="AZ125" s="199">
        <v>9868</v>
      </c>
      <c r="BA125" s="199">
        <v>660</v>
      </c>
      <c r="BB125" s="199">
        <v>11080</v>
      </c>
      <c r="BC125" s="199">
        <v>527</v>
      </c>
      <c r="BD125" s="199">
        <v>5355</v>
      </c>
      <c r="BE125" s="199">
        <v>107</v>
      </c>
      <c r="BF125" s="199">
        <v>3821</v>
      </c>
      <c r="BG125" s="199">
        <v>373</v>
      </c>
      <c r="BH125" s="199">
        <v>19477</v>
      </c>
      <c r="BI125" s="199">
        <v>1544</v>
      </c>
      <c r="BJ125" s="199">
        <v>18848</v>
      </c>
      <c r="BK125" s="199">
        <v>1417</v>
      </c>
      <c r="BL125" s="199">
        <v>629</v>
      </c>
      <c r="BM125" s="199">
        <v>127</v>
      </c>
      <c r="BN125" s="199">
        <v>14113</v>
      </c>
      <c r="BO125" s="199">
        <v>982</v>
      </c>
      <c r="BP125" s="199">
        <v>6082</v>
      </c>
      <c r="BQ125" s="199">
        <v>639</v>
      </c>
      <c r="BR125" s="199">
        <v>3103</v>
      </c>
      <c r="BS125" s="199">
        <v>296</v>
      </c>
      <c r="BT125" s="199">
        <v>10592</v>
      </c>
      <c r="BU125" s="199">
        <v>394</v>
      </c>
      <c r="BV125" s="199">
        <v>23298</v>
      </c>
      <c r="BW125" s="199">
        <v>1917</v>
      </c>
      <c r="BX125" s="199">
        <v>8325</v>
      </c>
      <c r="BY125" s="199">
        <v>24</v>
      </c>
      <c r="BZ125" s="199">
        <v>3068</v>
      </c>
      <c r="CA125" s="199">
        <v>92</v>
      </c>
      <c r="CB125" s="199">
        <v>7524</v>
      </c>
      <c r="CC125" s="199">
        <v>302</v>
      </c>
      <c r="CD125" s="199">
        <v>3178</v>
      </c>
      <c r="CE125" s="199">
        <v>330</v>
      </c>
      <c r="CF125" s="199">
        <v>4213</v>
      </c>
      <c r="CG125" s="199">
        <v>480</v>
      </c>
      <c r="CH125" s="199">
        <v>4814</v>
      </c>
      <c r="CI125" s="199">
        <v>486</v>
      </c>
      <c r="CJ125" s="199">
        <v>4832</v>
      </c>
      <c r="CK125" s="199">
        <v>313</v>
      </c>
      <c r="CL125" s="199">
        <v>6261</v>
      </c>
      <c r="CM125" s="199">
        <v>308</v>
      </c>
      <c r="CN125" s="199">
        <v>8325</v>
      </c>
      <c r="CO125" s="199">
        <v>24</v>
      </c>
      <c r="CP125" s="199">
        <v>2335</v>
      </c>
      <c r="CQ125" s="199">
        <v>39880</v>
      </c>
      <c r="CR125" s="199">
        <v>30086</v>
      </c>
      <c r="CS125" s="199">
        <v>17407</v>
      </c>
      <c r="CT125" s="199">
        <v>38007</v>
      </c>
      <c r="CU125" s="199">
        <v>2473</v>
      </c>
      <c r="CV125" s="199">
        <v>911</v>
      </c>
      <c r="CW125" s="199">
        <v>1869</v>
      </c>
      <c r="CX125" s="199">
        <v>601</v>
      </c>
      <c r="CY125" s="199">
        <v>197</v>
      </c>
      <c r="CZ125" s="199">
        <v>60</v>
      </c>
      <c r="DA125" s="199">
        <v>362</v>
      </c>
      <c r="DB125" s="199">
        <v>234</v>
      </c>
      <c r="DC125" s="199">
        <v>45</v>
      </c>
      <c r="DD125" s="199">
        <v>16</v>
      </c>
      <c r="DE125" s="199">
        <v>1804</v>
      </c>
      <c r="DF125" s="199">
        <v>1675</v>
      </c>
      <c r="DG125" s="199">
        <v>3708</v>
      </c>
      <c r="DH125" s="199">
        <v>615</v>
      </c>
      <c r="DI125" s="199">
        <v>2247</v>
      </c>
      <c r="DJ125" s="199">
        <v>1247</v>
      </c>
      <c r="DK125" s="199">
        <v>185</v>
      </c>
      <c r="DL125" s="199">
        <v>814</v>
      </c>
      <c r="DM125" s="199">
        <v>1013</v>
      </c>
      <c r="DN125" s="199">
        <v>4963</v>
      </c>
      <c r="DO125" s="199">
        <v>1162</v>
      </c>
      <c r="DP125" s="199">
        <v>1052</v>
      </c>
      <c r="DQ125" s="199">
        <v>732</v>
      </c>
      <c r="DR125" s="199">
        <v>613</v>
      </c>
      <c r="DS125" s="199">
        <v>414</v>
      </c>
      <c r="DT125" s="199">
        <v>1325</v>
      </c>
      <c r="DU125" s="199">
        <v>17233</v>
      </c>
      <c r="DV125" s="199">
        <v>8663</v>
      </c>
      <c r="DW125" s="199">
        <v>3105</v>
      </c>
      <c r="DX125" s="199">
        <v>1234</v>
      </c>
      <c r="DY125" s="199">
        <v>598</v>
      </c>
      <c r="DZ125" s="199">
        <v>3683</v>
      </c>
      <c r="EA125" s="199">
        <v>329</v>
      </c>
      <c r="EB125" s="199">
        <v>2897</v>
      </c>
      <c r="EC125" s="199">
        <v>3653</v>
      </c>
      <c r="ED125" s="199">
        <v>615</v>
      </c>
      <c r="EE125" s="199">
        <v>2620</v>
      </c>
      <c r="EF125" s="199">
        <v>4954</v>
      </c>
      <c r="EG125" s="199">
        <v>38656</v>
      </c>
      <c r="EH125" s="199">
        <v>3853</v>
      </c>
      <c r="EI125" s="199">
        <v>13230</v>
      </c>
      <c r="EJ125" s="199">
        <v>4003</v>
      </c>
      <c r="EK125" s="199">
        <v>684</v>
      </c>
      <c r="EL125" s="199">
        <v>557</v>
      </c>
      <c r="EM125" s="199">
        <v>482</v>
      </c>
      <c r="EN125" s="199">
        <v>374</v>
      </c>
      <c r="EO125" s="199">
        <v>182</v>
      </c>
      <c r="EP125" s="199">
        <v>1274</v>
      </c>
      <c r="EQ125" s="199">
        <v>14283</v>
      </c>
      <c r="ER125" s="199">
        <v>17233</v>
      </c>
      <c r="ES125" s="199">
        <v>1020</v>
      </c>
      <c r="ET125" s="199">
        <v>4486</v>
      </c>
      <c r="EU125" s="199">
        <v>6451</v>
      </c>
      <c r="EV125" s="199">
        <v>5276</v>
      </c>
      <c r="EW125" s="199">
        <v>16213</v>
      </c>
      <c r="EX125" s="199">
        <v>17233</v>
      </c>
      <c r="EZ125" s="199"/>
    </row>
    <row r="126" spans="1:156" x14ac:dyDescent="0.25">
      <c r="A126" t="s">
        <v>437</v>
      </c>
      <c r="B126" t="s">
        <v>1758</v>
      </c>
      <c r="C126" t="s">
        <v>236</v>
      </c>
      <c r="D126" t="s">
        <v>236</v>
      </c>
      <c r="E126" t="s">
        <v>236</v>
      </c>
      <c r="F126" t="s">
        <v>236</v>
      </c>
      <c r="G126" t="s">
        <v>236</v>
      </c>
      <c r="H126" s="199">
        <v>41819</v>
      </c>
      <c r="I126" s="199">
        <v>2562</v>
      </c>
      <c r="J126" s="199">
        <v>7156</v>
      </c>
      <c r="K126" s="199">
        <v>963</v>
      </c>
      <c r="L126" s="199">
        <v>4575</v>
      </c>
      <c r="M126" s="199">
        <v>572</v>
      </c>
      <c r="N126" s="199">
        <v>18428</v>
      </c>
      <c r="O126" s="199">
        <v>1024</v>
      </c>
      <c r="P126" s="199">
        <v>15827</v>
      </c>
      <c r="Q126" s="199">
        <v>504</v>
      </c>
      <c r="R126" s="199">
        <v>34819</v>
      </c>
      <c r="S126" s="199">
        <v>1842</v>
      </c>
      <c r="T126" s="199">
        <v>2585</v>
      </c>
      <c r="U126" s="199">
        <v>178</v>
      </c>
      <c r="V126" s="199">
        <v>213</v>
      </c>
      <c r="W126" s="199">
        <v>0</v>
      </c>
      <c r="X126" s="199">
        <v>483</v>
      </c>
      <c r="Y126" s="199">
        <v>2</v>
      </c>
      <c r="Z126" s="199">
        <v>2066</v>
      </c>
      <c r="AA126" s="199">
        <v>208</v>
      </c>
      <c r="AB126" s="199">
        <v>1653</v>
      </c>
      <c r="AC126" s="199">
        <v>332</v>
      </c>
      <c r="AD126" s="199">
        <v>5666</v>
      </c>
      <c r="AE126" s="199">
        <v>1072</v>
      </c>
      <c r="AF126" s="199">
        <v>32156</v>
      </c>
      <c r="AG126" s="199">
        <v>1291</v>
      </c>
      <c r="AH126" s="199">
        <v>37952</v>
      </c>
      <c r="AI126" s="199">
        <v>1765</v>
      </c>
      <c r="AJ126" s="199">
        <v>3867</v>
      </c>
      <c r="AK126" s="199">
        <v>797</v>
      </c>
      <c r="AL126" s="199">
        <v>1570</v>
      </c>
      <c r="AM126" s="199">
        <v>59</v>
      </c>
      <c r="AN126" s="199">
        <v>2297</v>
      </c>
      <c r="AO126" s="199">
        <v>738</v>
      </c>
      <c r="AP126" s="199">
        <v>21235</v>
      </c>
      <c r="AQ126" s="199">
        <v>1524</v>
      </c>
      <c r="AR126" s="199">
        <v>20584</v>
      </c>
      <c r="AS126" s="199">
        <v>1038</v>
      </c>
      <c r="AT126" s="199">
        <v>5543</v>
      </c>
      <c r="AU126" s="199">
        <v>198</v>
      </c>
      <c r="AV126" s="199">
        <v>36276</v>
      </c>
      <c r="AW126" s="199">
        <v>2364</v>
      </c>
      <c r="AX126" s="199">
        <v>2666</v>
      </c>
      <c r="AY126" s="199">
        <v>515</v>
      </c>
      <c r="AZ126" s="199">
        <v>7173</v>
      </c>
      <c r="BA126" s="199">
        <v>494</v>
      </c>
      <c r="BB126" s="199">
        <v>10374</v>
      </c>
      <c r="BC126" s="199">
        <v>405</v>
      </c>
      <c r="BD126" s="199">
        <v>7241</v>
      </c>
      <c r="BE126" s="199">
        <v>220</v>
      </c>
      <c r="BF126" s="199">
        <v>3468</v>
      </c>
      <c r="BG126" s="199">
        <v>415</v>
      </c>
      <c r="BH126" s="199">
        <v>19759</v>
      </c>
      <c r="BI126" s="199">
        <v>1512</v>
      </c>
      <c r="BJ126" s="199">
        <v>18955</v>
      </c>
      <c r="BK126" s="199">
        <v>1276</v>
      </c>
      <c r="BL126" s="199">
        <v>804</v>
      </c>
      <c r="BM126" s="199">
        <v>236</v>
      </c>
      <c r="BN126" s="199">
        <v>13776</v>
      </c>
      <c r="BO126" s="199">
        <v>908</v>
      </c>
      <c r="BP126" s="199">
        <v>6582</v>
      </c>
      <c r="BQ126" s="199">
        <v>642</v>
      </c>
      <c r="BR126" s="199">
        <v>2869</v>
      </c>
      <c r="BS126" s="199">
        <v>377</v>
      </c>
      <c r="BT126" s="199">
        <v>10717</v>
      </c>
      <c r="BU126" s="199">
        <v>583</v>
      </c>
      <c r="BV126" s="199">
        <v>23227</v>
      </c>
      <c r="BW126" s="199">
        <v>1927</v>
      </c>
      <c r="BX126" s="199">
        <v>7875</v>
      </c>
      <c r="BY126" s="199">
        <v>52</v>
      </c>
      <c r="BZ126" s="199">
        <v>3335</v>
      </c>
      <c r="CA126" s="199">
        <v>70</v>
      </c>
      <c r="CB126" s="199">
        <v>7382</v>
      </c>
      <c r="CC126" s="199">
        <v>513</v>
      </c>
      <c r="CD126" s="199">
        <v>3648</v>
      </c>
      <c r="CE126" s="199">
        <v>345</v>
      </c>
      <c r="CF126" s="199">
        <v>4210</v>
      </c>
      <c r="CG126" s="199">
        <v>646</v>
      </c>
      <c r="CH126" s="199">
        <v>5015</v>
      </c>
      <c r="CI126" s="199">
        <v>455</v>
      </c>
      <c r="CJ126" s="199">
        <v>4645</v>
      </c>
      <c r="CK126" s="199">
        <v>243</v>
      </c>
      <c r="CL126" s="199">
        <v>5709</v>
      </c>
      <c r="CM126" s="199">
        <v>238</v>
      </c>
      <c r="CN126" s="199">
        <v>7875</v>
      </c>
      <c r="CO126" s="199">
        <v>52</v>
      </c>
      <c r="CP126" s="199">
        <v>2562</v>
      </c>
      <c r="CQ126" s="199">
        <v>39257</v>
      </c>
      <c r="CR126" s="199">
        <v>27763</v>
      </c>
      <c r="CS126" s="199">
        <v>17854</v>
      </c>
      <c r="CT126" s="199">
        <v>34054</v>
      </c>
      <c r="CU126" s="199">
        <v>5645</v>
      </c>
      <c r="CV126" s="199">
        <v>2377</v>
      </c>
      <c r="CW126" s="199">
        <v>3595</v>
      </c>
      <c r="CX126" s="199">
        <v>1399</v>
      </c>
      <c r="CY126" s="199">
        <v>284</v>
      </c>
      <c r="CZ126" s="199">
        <v>60</v>
      </c>
      <c r="DA126" s="199">
        <v>312</v>
      </c>
      <c r="DB126" s="199">
        <v>96</v>
      </c>
      <c r="DC126" s="199">
        <v>1454</v>
      </c>
      <c r="DD126" s="199">
        <v>822</v>
      </c>
      <c r="DE126" s="199">
        <v>853</v>
      </c>
      <c r="DF126" s="199">
        <v>1611</v>
      </c>
      <c r="DG126" s="199">
        <v>3079</v>
      </c>
      <c r="DH126" s="199">
        <v>412</v>
      </c>
      <c r="DI126" s="199">
        <v>2912</v>
      </c>
      <c r="DJ126" s="199">
        <v>1227</v>
      </c>
      <c r="DK126" s="199">
        <v>173</v>
      </c>
      <c r="DL126" s="199">
        <v>935</v>
      </c>
      <c r="DM126" s="199">
        <v>1361</v>
      </c>
      <c r="DN126" s="199">
        <v>5789</v>
      </c>
      <c r="DO126" s="199">
        <v>1378</v>
      </c>
      <c r="DP126" s="199">
        <v>1080</v>
      </c>
      <c r="DQ126" s="199">
        <v>820</v>
      </c>
      <c r="DR126" s="199">
        <v>720</v>
      </c>
      <c r="DS126" s="199">
        <v>473</v>
      </c>
      <c r="DT126" s="199">
        <v>1679</v>
      </c>
      <c r="DU126" s="199">
        <v>16636</v>
      </c>
      <c r="DV126" s="199">
        <v>8979</v>
      </c>
      <c r="DW126" s="199">
        <v>3127</v>
      </c>
      <c r="DX126" s="199">
        <v>1104</v>
      </c>
      <c r="DY126" s="199">
        <v>433</v>
      </c>
      <c r="DZ126" s="199">
        <v>2759</v>
      </c>
      <c r="EA126" s="199">
        <v>208</v>
      </c>
      <c r="EB126" s="199">
        <v>1956</v>
      </c>
      <c r="EC126" s="199">
        <v>3794</v>
      </c>
      <c r="ED126" s="199">
        <v>595</v>
      </c>
      <c r="EE126" s="199">
        <v>2376</v>
      </c>
      <c r="EF126" s="199">
        <v>4835</v>
      </c>
      <c r="EG126" s="199">
        <v>37095</v>
      </c>
      <c r="EH126" s="199">
        <v>4775</v>
      </c>
      <c r="EI126" s="199">
        <v>12246</v>
      </c>
      <c r="EJ126" s="199">
        <v>4390</v>
      </c>
      <c r="EK126" s="199">
        <v>863</v>
      </c>
      <c r="EL126" s="199">
        <v>386</v>
      </c>
      <c r="EM126" s="199">
        <v>654</v>
      </c>
      <c r="EN126" s="199">
        <v>471</v>
      </c>
      <c r="EO126" s="199">
        <v>283</v>
      </c>
      <c r="EP126" s="199">
        <v>1364</v>
      </c>
      <c r="EQ126" s="199">
        <v>14409</v>
      </c>
      <c r="ER126" s="199">
        <v>16636</v>
      </c>
      <c r="ES126" s="199">
        <v>947</v>
      </c>
      <c r="ET126" s="199">
        <v>4482</v>
      </c>
      <c r="EU126" s="199">
        <v>6746</v>
      </c>
      <c r="EV126" s="199">
        <v>4461</v>
      </c>
      <c r="EW126" s="199">
        <v>15689</v>
      </c>
      <c r="EX126" s="199">
        <v>16636</v>
      </c>
      <c r="EZ126" s="199"/>
    </row>
    <row r="127" spans="1:156" x14ac:dyDescent="0.25">
      <c r="A127" t="s">
        <v>438</v>
      </c>
      <c r="B127" t="s">
        <v>1758</v>
      </c>
      <c r="C127" t="s">
        <v>236</v>
      </c>
      <c r="D127" t="s">
        <v>236</v>
      </c>
      <c r="E127" t="s">
        <v>236</v>
      </c>
      <c r="F127" t="s">
        <v>236</v>
      </c>
      <c r="G127" t="s">
        <v>236</v>
      </c>
      <c r="H127" s="199">
        <v>40989</v>
      </c>
      <c r="I127" s="199">
        <v>2357</v>
      </c>
      <c r="J127" s="199">
        <v>4726</v>
      </c>
      <c r="K127" s="199">
        <v>418</v>
      </c>
      <c r="L127" s="199">
        <v>2772</v>
      </c>
      <c r="M127" s="199">
        <v>290</v>
      </c>
      <c r="N127" s="199">
        <v>18657</v>
      </c>
      <c r="O127" s="199">
        <v>1165</v>
      </c>
      <c r="P127" s="199">
        <v>17432</v>
      </c>
      <c r="Q127" s="199">
        <v>628</v>
      </c>
      <c r="R127" s="199">
        <v>37839</v>
      </c>
      <c r="S127" s="199">
        <v>1771</v>
      </c>
      <c r="T127" s="199">
        <v>162</v>
      </c>
      <c r="U127" s="199">
        <v>0</v>
      </c>
      <c r="V127" s="199">
        <v>120</v>
      </c>
      <c r="W127" s="199">
        <v>0</v>
      </c>
      <c r="X127" s="199">
        <v>262</v>
      </c>
      <c r="Y127" s="199">
        <v>0</v>
      </c>
      <c r="Z127" s="199">
        <v>1135</v>
      </c>
      <c r="AA127" s="199">
        <v>234</v>
      </c>
      <c r="AB127" s="199">
        <v>1471</v>
      </c>
      <c r="AC127" s="199">
        <v>352</v>
      </c>
      <c r="AD127" s="199">
        <v>2524</v>
      </c>
      <c r="AE127" s="199">
        <v>681</v>
      </c>
      <c r="AF127" s="199">
        <v>37103</v>
      </c>
      <c r="AG127" s="199">
        <v>1668</v>
      </c>
      <c r="AH127" s="199">
        <v>39534</v>
      </c>
      <c r="AI127" s="199">
        <v>1881</v>
      </c>
      <c r="AJ127" s="199">
        <v>1455</v>
      </c>
      <c r="AK127" s="199">
        <v>476</v>
      </c>
      <c r="AL127" s="199">
        <v>854</v>
      </c>
      <c r="AM127" s="199">
        <v>124</v>
      </c>
      <c r="AN127" s="199">
        <v>601</v>
      </c>
      <c r="AO127" s="199">
        <v>352</v>
      </c>
      <c r="AP127" s="199">
        <v>20788</v>
      </c>
      <c r="AQ127" s="199">
        <v>1379</v>
      </c>
      <c r="AR127" s="199">
        <v>20201</v>
      </c>
      <c r="AS127" s="199">
        <v>978</v>
      </c>
      <c r="AT127" s="199">
        <v>5566</v>
      </c>
      <c r="AU127" s="199">
        <v>210</v>
      </c>
      <c r="AV127" s="199">
        <v>35423</v>
      </c>
      <c r="AW127" s="199">
        <v>2147</v>
      </c>
      <c r="AX127" s="199">
        <v>1647</v>
      </c>
      <c r="AY127" s="199">
        <v>255</v>
      </c>
      <c r="AZ127" s="199">
        <v>9596</v>
      </c>
      <c r="BA127" s="199">
        <v>877</v>
      </c>
      <c r="BB127" s="199">
        <v>10897</v>
      </c>
      <c r="BC127" s="199">
        <v>537</v>
      </c>
      <c r="BD127" s="199">
        <v>5761</v>
      </c>
      <c r="BE127" s="199">
        <v>88</v>
      </c>
      <c r="BF127" s="199">
        <v>3792</v>
      </c>
      <c r="BG127" s="199">
        <v>459</v>
      </c>
      <c r="BH127" s="199">
        <v>19139</v>
      </c>
      <c r="BI127" s="199">
        <v>1414</v>
      </c>
      <c r="BJ127" s="199">
        <v>18640</v>
      </c>
      <c r="BK127" s="199">
        <v>1270</v>
      </c>
      <c r="BL127" s="199">
        <v>499</v>
      </c>
      <c r="BM127" s="199">
        <v>144</v>
      </c>
      <c r="BN127" s="199">
        <v>14275</v>
      </c>
      <c r="BO127" s="199">
        <v>1023</v>
      </c>
      <c r="BP127" s="199">
        <v>5214</v>
      </c>
      <c r="BQ127" s="199">
        <v>422</v>
      </c>
      <c r="BR127" s="199">
        <v>3442</v>
      </c>
      <c r="BS127" s="199">
        <v>428</v>
      </c>
      <c r="BT127" s="199">
        <v>10149</v>
      </c>
      <c r="BU127" s="199">
        <v>462</v>
      </c>
      <c r="BV127" s="199">
        <v>22931</v>
      </c>
      <c r="BW127" s="199">
        <v>1873</v>
      </c>
      <c r="BX127" s="199">
        <v>7909</v>
      </c>
      <c r="BY127" s="199">
        <v>22</v>
      </c>
      <c r="BZ127" s="199">
        <v>3009</v>
      </c>
      <c r="CA127" s="199">
        <v>98</v>
      </c>
      <c r="CB127" s="199">
        <v>7140</v>
      </c>
      <c r="CC127" s="199">
        <v>364</v>
      </c>
      <c r="CD127" s="199">
        <v>2939</v>
      </c>
      <c r="CE127" s="199">
        <v>138</v>
      </c>
      <c r="CF127" s="199">
        <v>4238</v>
      </c>
      <c r="CG127" s="199">
        <v>481</v>
      </c>
      <c r="CH127" s="199">
        <v>4946</v>
      </c>
      <c r="CI127" s="199">
        <v>717</v>
      </c>
      <c r="CJ127" s="199">
        <v>4907</v>
      </c>
      <c r="CK127" s="199">
        <v>260</v>
      </c>
      <c r="CL127" s="199">
        <v>5901</v>
      </c>
      <c r="CM127" s="199">
        <v>277</v>
      </c>
      <c r="CN127" s="199">
        <v>7909</v>
      </c>
      <c r="CO127" s="199">
        <v>22</v>
      </c>
      <c r="CP127" s="199">
        <v>2357</v>
      </c>
      <c r="CQ127" s="199">
        <v>38632</v>
      </c>
      <c r="CR127" s="199">
        <v>30391</v>
      </c>
      <c r="CS127" s="199">
        <v>15676</v>
      </c>
      <c r="CT127" s="199">
        <v>37202</v>
      </c>
      <c r="CU127" s="199">
        <v>1730</v>
      </c>
      <c r="CV127" s="199">
        <v>661</v>
      </c>
      <c r="CW127" s="199">
        <v>1395</v>
      </c>
      <c r="CX127" s="199">
        <v>593</v>
      </c>
      <c r="CY127" s="199">
        <v>174</v>
      </c>
      <c r="CZ127" s="199">
        <v>20</v>
      </c>
      <c r="DA127" s="199">
        <v>80</v>
      </c>
      <c r="DB127" s="199">
        <v>43</v>
      </c>
      <c r="DC127" s="199">
        <v>81</v>
      </c>
      <c r="DD127" s="199">
        <v>5</v>
      </c>
      <c r="DE127" s="199">
        <v>679</v>
      </c>
      <c r="DF127" s="199">
        <v>1912</v>
      </c>
      <c r="DG127" s="199">
        <v>4921</v>
      </c>
      <c r="DH127" s="199">
        <v>334</v>
      </c>
      <c r="DI127" s="199">
        <v>2383</v>
      </c>
      <c r="DJ127" s="199">
        <v>1229</v>
      </c>
      <c r="DK127" s="199">
        <v>261</v>
      </c>
      <c r="DL127" s="199">
        <v>816</v>
      </c>
      <c r="DM127" s="199">
        <v>1284</v>
      </c>
      <c r="DN127" s="199">
        <v>4367</v>
      </c>
      <c r="DO127" s="199">
        <v>1158</v>
      </c>
      <c r="DP127" s="199">
        <v>852</v>
      </c>
      <c r="DQ127" s="199">
        <v>608</v>
      </c>
      <c r="DR127" s="199">
        <v>507</v>
      </c>
      <c r="DS127" s="199">
        <v>289</v>
      </c>
      <c r="DT127" s="199">
        <v>940</v>
      </c>
      <c r="DU127" s="199">
        <v>16474</v>
      </c>
      <c r="DV127" s="199">
        <v>8978</v>
      </c>
      <c r="DW127" s="199">
        <v>3185</v>
      </c>
      <c r="DX127" s="199">
        <v>1100</v>
      </c>
      <c r="DY127" s="199">
        <v>402</v>
      </c>
      <c r="DZ127" s="199">
        <v>2873</v>
      </c>
      <c r="EA127" s="199">
        <v>162</v>
      </c>
      <c r="EB127" s="199">
        <v>2275</v>
      </c>
      <c r="EC127" s="199">
        <v>3523</v>
      </c>
      <c r="ED127" s="199">
        <v>424</v>
      </c>
      <c r="EE127" s="199">
        <v>2550</v>
      </c>
      <c r="EF127" s="199">
        <v>4401</v>
      </c>
      <c r="EG127" s="199">
        <v>37036</v>
      </c>
      <c r="EH127" s="199">
        <v>4089</v>
      </c>
      <c r="EI127" s="199">
        <v>12769</v>
      </c>
      <c r="EJ127" s="199">
        <v>3705</v>
      </c>
      <c r="EK127" s="199">
        <v>610</v>
      </c>
      <c r="EL127" s="199">
        <v>588</v>
      </c>
      <c r="EM127" s="199">
        <v>572</v>
      </c>
      <c r="EN127" s="199">
        <v>310</v>
      </c>
      <c r="EO127" s="199">
        <v>268</v>
      </c>
      <c r="EP127" s="199">
        <v>1093</v>
      </c>
      <c r="EQ127" s="199">
        <v>14205</v>
      </c>
      <c r="ER127" s="199">
        <v>16474</v>
      </c>
      <c r="ES127" s="199">
        <v>759</v>
      </c>
      <c r="ET127" s="199">
        <v>4450</v>
      </c>
      <c r="EU127" s="199">
        <v>6806</v>
      </c>
      <c r="EV127" s="199">
        <v>4459</v>
      </c>
      <c r="EW127" s="199">
        <v>15715</v>
      </c>
      <c r="EX127" s="199">
        <v>16474</v>
      </c>
      <c r="EZ127" s="199"/>
    </row>
    <row r="128" spans="1:156" x14ac:dyDescent="0.25">
      <c r="A128" t="s">
        <v>439</v>
      </c>
      <c r="B128" t="s">
        <v>1758</v>
      </c>
      <c r="C128" t="s">
        <v>236</v>
      </c>
      <c r="D128" t="s">
        <v>236</v>
      </c>
      <c r="E128" t="s">
        <v>236</v>
      </c>
      <c r="F128" t="s">
        <v>236</v>
      </c>
      <c r="G128" t="s">
        <v>236</v>
      </c>
      <c r="H128" s="199">
        <v>42495</v>
      </c>
      <c r="I128" s="199">
        <v>1576</v>
      </c>
      <c r="J128" s="199">
        <v>4279</v>
      </c>
      <c r="K128" s="199">
        <v>302</v>
      </c>
      <c r="L128" s="199">
        <v>2696</v>
      </c>
      <c r="M128" s="199">
        <v>251</v>
      </c>
      <c r="N128" s="199">
        <v>17530</v>
      </c>
      <c r="O128" s="199">
        <v>888</v>
      </c>
      <c r="P128" s="199">
        <v>20609</v>
      </c>
      <c r="Q128" s="199">
        <v>386</v>
      </c>
      <c r="R128" s="199">
        <v>39263</v>
      </c>
      <c r="S128" s="199">
        <v>1314</v>
      </c>
      <c r="T128" s="199">
        <v>221</v>
      </c>
      <c r="U128" s="199">
        <v>4</v>
      </c>
      <c r="V128" s="199">
        <v>61</v>
      </c>
      <c r="W128" s="199">
        <v>4</v>
      </c>
      <c r="X128" s="199">
        <v>392</v>
      </c>
      <c r="Y128" s="199">
        <v>38</v>
      </c>
      <c r="Z128" s="199">
        <v>1072</v>
      </c>
      <c r="AA128" s="199">
        <v>124</v>
      </c>
      <c r="AB128" s="199">
        <v>1455</v>
      </c>
      <c r="AC128" s="199">
        <v>92</v>
      </c>
      <c r="AD128" s="199">
        <v>2554</v>
      </c>
      <c r="AE128" s="199">
        <v>287</v>
      </c>
      <c r="AF128" s="199">
        <v>38423</v>
      </c>
      <c r="AG128" s="199">
        <v>1162</v>
      </c>
      <c r="AH128" s="199">
        <v>41055</v>
      </c>
      <c r="AI128" s="199">
        <v>1334</v>
      </c>
      <c r="AJ128" s="199">
        <v>1440</v>
      </c>
      <c r="AK128" s="199">
        <v>242</v>
      </c>
      <c r="AL128" s="199">
        <v>755</v>
      </c>
      <c r="AM128" s="199">
        <v>15</v>
      </c>
      <c r="AN128" s="199">
        <v>685</v>
      </c>
      <c r="AO128" s="199">
        <v>227</v>
      </c>
      <c r="AP128" s="199">
        <v>21757</v>
      </c>
      <c r="AQ128" s="199">
        <v>905</v>
      </c>
      <c r="AR128" s="199">
        <v>20738</v>
      </c>
      <c r="AS128" s="199">
        <v>671</v>
      </c>
      <c r="AT128" s="199">
        <v>4101</v>
      </c>
      <c r="AU128" s="199">
        <v>63</v>
      </c>
      <c r="AV128" s="199">
        <v>38394</v>
      </c>
      <c r="AW128" s="199">
        <v>1513</v>
      </c>
      <c r="AX128" s="199">
        <v>1611</v>
      </c>
      <c r="AY128" s="199">
        <v>210</v>
      </c>
      <c r="AZ128" s="199">
        <v>9336</v>
      </c>
      <c r="BA128" s="199">
        <v>535</v>
      </c>
      <c r="BB128" s="199">
        <v>10242</v>
      </c>
      <c r="BC128" s="199">
        <v>275</v>
      </c>
      <c r="BD128" s="199">
        <v>7138</v>
      </c>
      <c r="BE128" s="199">
        <v>32</v>
      </c>
      <c r="BF128" s="199">
        <v>3477</v>
      </c>
      <c r="BG128" s="199">
        <v>194</v>
      </c>
      <c r="BH128" s="199">
        <v>21801</v>
      </c>
      <c r="BI128" s="199">
        <v>1070</v>
      </c>
      <c r="BJ128" s="199">
        <v>21177</v>
      </c>
      <c r="BK128" s="199">
        <v>881</v>
      </c>
      <c r="BL128" s="199">
        <v>624</v>
      </c>
      <c r="BM128" s="199">
        <v>189</v>
      </c>
      <c r="BN128" s="199">
        <v>16567</v>
      </c>
      <c r="BO128" s="199">
        <v>531</v>
      </c>
      <c r="BP128" s="199">
        <v>5816</v>
      </c>
      <c r="BQ128" s="199">
        <v>560</v>
      </c>
      <c r="BR128" s="199">
        <v>2895</v>
      </c>
      <c r="BS128" s="199">
        <v>173</v>
      </c>
      <c r="BT128" s="199">
        <v>10777</v>
      </c>
      <c r="BU128" s="199">
        <v>272</v>
      </c>
      <c r="BV128" s="199">
        <v>25278</v>
      </c>
      <c r="BW128" s="199">
        <v>1264</v>
      </c>
      <c r="BX128" s="199">
        <v>6440</v>
      </c>
      <c r="BY128" s="199">
        <v>40</v>
      </c>
      <c r="BZ128" s="199">
        <v>2993</v>
      </c>
      <c r="CA128" s="199">
        <v>30</v>
      </c>
      <c r="CB128" s="199">
        <v>7784</v>
      </c>
      <c r="CC128" s="199">
        <v>242</v>
      </c>
      <c r="CD128" s="199">
        <v>3391</v>
      </c>
      <c r="CE128" s="199">
        <v>252</v>
      </c>
      <c r="CF128" s="199">
        <v>4289</v>
      </c>
      <c r="CG128" s="199">
        <v>283</v>
      </c>
      <c r="CH128" s="199">
        <v>5823</v>
      </c>
      <c r="CI128" s="199">
        <v>293</v>
      </c>
      <c r="CJ128" s="199">
        <v>5398</v>
      </c>
      <c r="CK128" s="199">
        <v>171</v>
      </c>
      <c r="CL128" s="199">
        <v>6377</v>
      </c>
      <c r="CM128" s="199">
        <v>265</v>
      </c>
      <c r="CN128" s="199">
        <v>6440</v>
      </c>
      <c r="CO128" s="199">
        <v>40</v>
      </c>
      <c r="CP128" s="199">
        <v>1576</v>
      </c>
      <c r="CQ128" s="199">
        <v>40919</v>
      </c>
      <c r="CR128" s="199">
        <v>34269</v>
      </c>
      <c r="CS128" s="199">
        <v>12596</v>
      </c>
      <c r="CT128" s="199">
        <v>38146</v>
      </c>
      <c r="CU128" s="199">
        <v>2295</v>
      </c>
      <c r="CV128" s="199">
        <v>996</v>
      </c>
      <c r="CW128" s="199">
        <v>1635</v>
      </c>
      <c r="CX128" s="199">
        <v>768</v>
      </c>
      <c r="CY128" s="199">
        <v>479</v>
      </c>
      <c r="CZ128" s="199">
        <v>107</v>
      </c>
      <c r="DA128" s="199">
        <v>140</v>
      </c>
      <c r="DB128" s="199">
        <v>109</v>
      </c>
      <c r="DC128" s="199">
        <v>41</v>
      </c>
      <c r="DD128" s="199">
        <v>12</v>
      </c>
      <c r="DE128" s="199">
        <v>1130</v>
      </c>
      <c r="DF128" s="199">
        <v>2462</v>
      </c>
      <c r="DG128" s="199">
        <v>4466</v>
      </c>
      <c r="DH128" s="199">
        <v>660</v>
      </c>
      <c r="DI128" s="199">
        <v>2319</v>
      </c>
      <c r="DJ128" s="199">
        <v>1191</v>
      </c>
      <c r="DK128" s="199">
        <v>183</v>
      </c>
      <c r="DL128" s="199">
        <v>1394</v>
      </c>
      <c r="DM128" s="199">
        <v>2026</v>
      </c>
      <c r="DN128" s="199">
        <v>5082</v>
      </c>
      <c r="DO128" s="199">
        <v>995</v>
      </c>
      <c r="DP128" s="199">
        <v>832</v>
      </c>
      <c r="DQ128" s="199">
        <v>626</v>
      </c>
      <c r="DR128" s="199">
        <v>482</v>
      </c>
      <c r="DS128" s="199">
        <v>408</v>
      </c>
      <c r="DT128" s="199">
        <v>643</v>
      </c>
      <c r="DU128" s="199">
        <v>16088</v>
      </c>
      <c r="DV128" s="199">
        <v>9467</v>
      </c>
      <c r="DW128" s="199">
        <v>3771</v>
      </c>
      <c r="DX128" s="199">
        <v>1046</v>
      </c>
      <c r="DY128" s="199">
        <v>440</v>
      </c>
      <c r="DZ128" s="199">
        <v>2756</v>
      </c>
      <c r="EA128" s="199">
        <v>131</v>
      </c>
      <c r="EB128" s="199">
        <v>2167</v>
      </c>
      <c r="EC128" s="199">
        <v>2819</v>
      </c>
      <c r="ED128" s="199">
        <v>319</v>
      </c>
      <c r="EE128" s="199">
        <v>1923</v>
      </c>
      <c r="EF128" s="199">
        <v>4906</v>
      </c>
      <c r="EG128" s="199">
        <v>39555</v>
      </c>
      <c r="EH128" s="199">
        <v>2810</v>
      </c>
      <c r="EI128" s="199">
        <v>13513</v>
      </c>
      <c r="EJ128" s="199">
        <v>2575</v>
      </c>
      <c r="EK128" s="199">
        <v>513</v>
      </c>
      <c r="EL128" s="199">
        <v>346</v>
      </c>
      <c r="EM128" s="199">
        <v>311</v>
      </c>
      <c r="EN128" s="199">
        <v>323</v>
      </c>
      <c r="EO128" s="199">
        <v>145</v>
      </c>
      <c r="EP128" s="199">
        <v>740</v>
      </c>
      <c r="EQ128" s="199">
        <v>13780</v>
      </c>
      <c r="ER128" s="199">
        <v>16088</v>
      </c>
      <c r="ES128" s="199">
        <v>626</v>
      </c>
      <c r="ET128" s="199">
        <v>3368</v>
      </c>
      <c r="EU128" s="199">
        <v>6131</v>
      </c>
      <c r="EV128" s="199">
        <v>5963</v>
      </c>
      <c r="EW128" s="199">
        <v>15462</v>
      </c>
      <c r="EX128" s="199">
        <v>16088</v>
      </c>
      <c r="EZ128" s="199"/>
    </row>
    <row r="129" spans="1:156" x14ac:dyDescent="0.25">
      <c r="A129" t="s">
        <v>440</v>
      </c>
      <c r="B129" t="s">
        <v>1758</v>
      </c>
      <c r="C129" t="s">
        <v>236</v>
      </c>
      <c r="D129" t="s">
        <v>236</v>
      </c>
      <c r="E129" t="s">
        <v>236</v>
      </c>
      <c r="F129" t="s">
        <v>236</v>
      </c>
      <c r="G129" t="s">
        <v>236</v>
      </c>
      <c r="H129" s="199">
        <v>42361</v>
      </c>
      <c r="I129" s="199">
        <v>1490</v>
      </c>
      <c r="J129" s="199">
        <v>6601</v>
      </c>
      <c r="K129" s="199">
        <v>365</v>
      </c>
      <c r="L129" s="199">
        <v>4433</v>
      </c>
      <c r="M129" s="199">
        <v>354</v>
      </c>
      <c r="N129" s="199">
        <v>15143</v>
      </c>
      <c r="O129" s="199">
        <v>873</v>
      </c>
      <c r="P129" s="199">
        <v>18414</v>
      </c>
      <c r="Q129" s="199">
        <v>201</v>
      </c>
      <c r="R129" s="199">
        <v>37509</v>
      </c>
      <c r="S129" s="199">
        <v>1134</v>
      </c>
      <c r="T129" s="199">
        <v>1348</v>
      </c>
      <c r="U129" s="199">
        <v>50</v>
      </c>
      <c r="V129" s="199">
        <v>144</v>
      </c>
      <c r="W129" s="199">
        <v>3</v>
      </c>
      <c r="X129" s="199">
        <v>577</v>
      </c>
      <c r="Y129" s="199">
        <v>7</v>
      </c>
      <c r="Z129" s="199">
        <v>490</v>
      </c>
      <c r="AA129" s="199">
        <v>60</v>
      </c>
      <c r="AB129" s="199">
        <v>2260</v>
      </c>
      <c r="AC129" s="199">
        <v>236</v>
      </c>
      <c r="AD129" s="199">
        <v>2063</v>
      </c>
      <c r="AE129" s="199">
        <v>291</v>
      </c>
      <c r="AF129" s="199">
        <v>36729</v>
      </c>
      <c r="AG129" s="199">
        <v>1082</v>
      </c>
      <c r="AH129" s="199">
        <v>40908</v>
      </c>
      <c r="AI129" s="199">
        <v>1273</v>
      </c>
      <c r="AJ129" s="199">
        <v>1453</v>
      </c>
      <c r="AK129" s="199">
        <v>217</v>
      </c>
      <c r="AL129" s="199">
        <v>681</v>
      </c>
      <c r="AM129" s="199">
        <v>38</v>
      </c>
      <c r="AN129" s="199">
        <v>772</v>
      </c>
      <c r="AO129" s="199">
        <v>179</v>
      </c>
      <c r="AP129" s="199">
        <v>21545</v>
      </c>
      <c r="AQ129" s="199">
        <v>850</v>
      </c>
      <c r="AR129" s="199">
        <v>20816</v>
      </c>
      <c r="AS129" s="199">
        <v>640</v>
      </c>
      <c r="AT129" s="199">
        <v>4800</v>
      </c>
      <c r="AU129" s="199">
        <v>63</v>
      </c>
      <c r="AV129" s="199">
        <v>37561</v>
      </c>
      <c r="AW129" s="199">
        <v>1427</v>
      </c>
      <c r="AX129" s="199">
        <v>1339</v>
      </c>
      <c r="AY129" s="199">
        <v>101</v>
      </c>
      <c r="AZ129" s="199">
        <v>6761</v>
      </c>
      <c r="BA129" s="199">
        <v>278</v>
      </c>
      <c r="BB129" s="199">
        <v>9633</v>
      </c>
      <c r="BC129" s="199">
        <v>385</v>
      </c>
      <c r="BD129" s="199">
        <v>9095</v>
      </c>
      <c r="BE129" s="199">
        <v>120</v>
      </c>
      <c r="BF129" s="199">
        <v>3327</v>
      </c>
      <c r="BG129" s="199">
        <v>144</v>
      </c>
      <c r="BH129" s="199">
        <v>21657</v>
      </c>
      <c r="BI129" s="199">
        <v>911</v>
      </c>
      <c r="BJ129" s="199">
        <v>21179</v>
      </c>
      <c r="BK129" s="199">
        <v>869</v>
      </c>
      <c r="BL129" s="199">
        <v>478</v>
      </c>
      <c r="BM129" s="199">
        <v>42</v>
      </c>
      <c r="BN129" s="199">
        <v>14596</v>
      </c>
      <c r="BO129" s="199">
        <v>509</v>
      </c>
      <c r="BP129" s="199">
        <v>7687</v>
      </c>
      <c r="BQ129" s="199">
        <v>414</v>
      </c>
      <c r="BR129" s="199">
        <v>2701</v>
      </c>
      <c r="BS129" s="199">
        <v>132</v>
      </c>
      <c r="BT129" s="199">
        <v>10645</v>
      </c>
      <c r="BU129" s="199">
        <v>435</v>
      </c>
      <c r="BV129" s="199">
        <v>24984</v>
      </c>
      <c r="BW129" s="199">
        <v>1055</v>
      </c>
      <c r="BX129" s="199">
        <v>6732</v>
      </c>
      <c r="BY129" s="199">
        <v>0</v>
      </c>
      <c r="BZ129" s="199">
        <v>3080</v>
      </c>
      <c r="CA129" s="199">
        <v>119</v>
      </c>
      <c r="CB129" s="199">
        <v>7565</v>
      </c>
      <c r="CC129" s="199">
        <v>316</v>
      </c>
      <c r="CD129" s="199">
        <v>4888</v>
      </c>
      <c r="CE129" s="199">
        <v>171</v>
      </c>
      <c r="CF129" s="199">
        <v>4813</v>
      </c>
      <c r="CG129" s="199">
        <v>330</v>
      </c>
      <c r="CH129" s="199">
        <v>5685</v>
      </c>
      <c r="CI129" s="199">
        <v>285</v>
      </c>
      <c r="CJ129" s="199">
        <v>4547</v>
      </c>
      <c r="CK129" s="199">
        <v>136</v>
      </c>
      <c r="CL129" s="199">
        <v>5051</v>
      </c>
      <c r="CM129" s="199">
        <v>133</v>
      </c>
      <c r="CN129" s="199">
        <v>6732</v>
      </c>
      <c r="CO129" s="199">
        <v>0</v>
      </c>
      <c r="CP129" s="199">
        <v>1490</v>
      </c>
      <c r="CQ129" s="199">
        <v>40871</v>
      </c>
      <c r="CR129" s="199">
        <v>33150</v>
      </c>
      <c r="CS129" s="199">
        <v>14275</v>
      </c>
      <c r="CT129" s="199">
        <v>37912</v>
      </c>
      <c r="CU129" s="199">
        <v>2277</v>
      </c>
      <c r="CV129" s="199">
        <v>690</v>
      </c>
      <c r="CW129" s="199">
        <v>988</v>
      </c>
      <c r="CX129" s="199">
        <v>208</v>
      </c>
      <c r="CY129" s="199">
        <v>472</v>
      </c>
      <c r="CZ129" s="199">
        <v>249</v>
      </c>
      <c r="DA129" s="199">
        <v>197</v>
      </c>
      <c r="DB129" s="199">
        <v>20</v>
      </c>
      <c r="DC129" s="199">
        <v>620</v>
      </c>
      <c r="DD129" s="199">
        <v>213</v>
      </c>
      <c r="DE129" s="199">
        <v>680</v>
      </c>
      <c r="DF129" s="199">
        <v>1369</v>
      </c>
      <c r="DG129" s="199">
        <v>3817</v>
      </c>
      <c r="DH129" s="199">
        <v>552</v>
      </c>
      <c r="DI129" s="199">
        <v>2404</v>
      </c>
      <c r="DJ129" s="199">
        <v>1019</v>
      </c>
      <c r="DK129" s="199">
        <v>467</v>
      </c>
      <c r="DL129" s="199">
        <v>1010</v>
      </c>
      <c r="DM129" s="199">
        <v>1492</v>
      </c>
      <c r="DN129" s="199">
        <v>7378</v>
      </c>
      <c r="DO129" s="199">
        <v>1486</v>
      </c>
      <c r="DP129" s="199">
        <v>1057</v>
      </c>
      <c r="DQ129" s="199">
        <v>881</v>
      </c>
      <c r="DR129" s="199">
        <v>364</v>
      </c>
      <c r="DS129" s="199">
        <v>461</v>
      </c>
      <c r="DT129" s="199">
        <v>1135</v>
      </c>
      <c r="DU129" s="199">
        <v>16058</v>
      </c>
      <c r="DV129" s="199">
        <v>8024</v>
      </c>
      <c r="DW129" s="199">
        <v>3221</v>
      </c>
      <c r="DX129" s="199">
        <v>1294</v>
      </c>
      <c r="DY129" s="199">
        <v>491</v>
      </c>
      <c r="DZ129" s="199">
        <v>2818</v>
      </c>
      <c r="EA129" s="199">
        <v>299</v>
      </c>
      <c r="EB129" s="199">
        <v>2022</v>
      </c>
      <c r="EC129" s="199">
        <v>3922</v>
      </c>
      <c r="ED129" s="199">
        <v>859</v>
      </c>
      <c r="EE129" s="199">
        <v>2451</v>
      </c>
      <c r="EF129" s="199">
        <v>5162</v>
      </c>
      <c r="EG129" s="199">
        <v>35770</v>
      </c>
      <c r="EH129" s="199">
        <v>6412</v>
      </c>
      <c r="EI129" s="199">
        <v>11892</v>
      </c>
      <c r="EJ129" s="199">
        <v>4166</v>
      </c>
      <c r="EK129" s="199">
        <v>547</v>
      </c>
      <c r="EL129" s="199">
        <v>776</v>
      </c>
      <c r="EM129" s="199">
        <v>644</v>
      </c>
      <c r="EN129" s="199">
        <v>389</v>
      </c>
      <c r="EO129" s="199">
        <v>323</v>
      </c>
      <c r="EP129" s="199">
        <v>1331</v>
      </c>
      <c r="EQ129" s="199">
        <v>14225</v>
      </c>
      <c r="ER129" s="199">
        <v>16058</v>
      </c>
      <c r="ES129" s="199">
        <v>812</v>
      </c>
      <c r="ET129" s="199">
        <v>4455</v>
      </c>
      <c r="EU129" s="199">
        <v>7043</v>
      </c>
      <c r="EV129" s="199">
        <v>3748</v>
      </c>
      <c r="EW129" s="199">
        <v>15246</v>
      </c>
      <c r="EX129" s="199">
        <v>16058</v>
      </c>
      <c r="EZ129" s="199"/>
    </row>
    <row r="130" spans="1:156" x14ac:dyDescent="0.25">
      <c r="A130" t="s">
        <v>441</v>
      </c>
      <c r="B130" t="s">
        <v>1758</v>
      </c>
      <c r="C130" t="s">
        <v>236</v>
      </c>
      <c r="D130" t="s">
        <v>236</v>
      </c>
      <c r="E130" t="s">
        <v>236</v>
      </c>
      <c r="F130" t="s">
        <v>236</v>
      </c>
      <c r="G130" t="s">
        <v>236</v>
      </c>
      <c r="H130" s="199">
        <v>41957</v>
      </c>
      <c r="I130" s="199">
        <v>1632</v>
      </c>
      <c r="J130" s="199">
        <v>11624</v>
      </c>
      <c r="K130" s="199">
        <v>394</v>
      </c>
      <c r="L130" s="199">
        <v>8560</v>
      </c>
      <c r="M130" s="199">
        <v>326</v>
      </c>
      <c r="N130" s="199">
        <v>15927</v>
      </c>
      <c r="O130" s="199">
        <v>766</v>
      </c>
      <c r="P130" s="199">
        <v>11750</v>
      </c>
      <c r="Q130" s="199">
        <v>389</v>
      </c>
      <c r="R130" s="199">
        <v>35397</v>
      </c>
      <c r="S130" s="199">
        <v>1254</v>
      </c>
      <c r="T130" s="199">
        <v>2836</v>
      </c>
      <c r="U130" s="199">
        <v>182</v>
      </c>
      <c r="V130" s="199">
        <v>90</v>
      </c>
      <c r="W130" s="199">
        <v>0</v>
      </c>
      <c r="X130" s="199">
        <v>1603</v>
      </c>
      <c r="Y130" s="199">
        <v>93</v>
      </c>
      <c r="Z130" s="199">
        <v>595</v>
      </c>
      <c r="AA130" s="199">
        <v>36</v>
      </c>
      <c r="AB130" s="199">
        <v>1436</v>
      </c>
      <c r="AC130" s="199">
        <v>67</v>
      </c>
      <c r="AD130" s="199">
        <v>1891</v>
      </c>
      <c r="AE130" s="199">
        <v>193</v>
      </c>
      <c r="AF130" s="199">
        <v>34649</v>
      </c>
      <c r="AG130" s="199">
        <v>1129</v>
      </c>
      <c r="AH130" s="199">
        <v>38271</v>
      </c>
      <c r="AI130" s="199">
        <v>1369</v>
      </c>
      <c r="AJ130" s="199">
        <v>3686</v>
      </c>
      <c r="AK130" s="199">
        <v>263</v>
      </c>
      <c r="AL130" s="199">
        <v>1297</v>
      </c>
      <c r="AM130" s="199">
        <v>62</v>
      </c>
      <c r="AN130" s="199">
        <v>2389</v>
      </c>
      <c r="AO130" s="199">
        <v>201</v>
      </c>
      <c r="AP130" s="199">
        <v>21084</v>
      </c>
      <c r="AQ130" s="199">
        <v>1145</v>
      </c>
      <c r="AR130" s="199">
        <v>20873</v>
      </c>
      <c r="AS130" s="199">
        <v>487</v>
      </c>
      <c r="AT130" s="199">
        <v>5100</v>
      </c>
      <c r="AU130" s="199">
        <v>142</v>
      </c>
      <c r="AV130" s="199">
        <v>36857</v>
      </c>
      <c r="AW130" s="199">
        <v>1490</v>
      </c>
      <c r="AX130" s="199">
        <v>1256</v>
      </c>
      <c r="AY130" s="199">
        <v>87</v>
      </c>
      <c r="AZ130" s="199">
        <v>4253</v>
      </c>
      <c r="BA130" s="199">
        <v>171</v>
      </c>
      <c r="BB130" s="199">
        <v>7312</v>
      </c>
      <c r="BC130" s="199">
        <v>545</v>
      </c>
      <c r="BD130" s="199">
        <v>8428</v>
      </c>
      <c r="BE130" s="199">
        <v>351</v>
      </c>
      <c r="BF130" s="199">
        <v>4898</v>
      </c>
      <c r="BG130" s="199">
        <v>166</v>
      </c>
      <c r="BH130" s="199">
        <v>23573</v>
      </c>
      <c r="BI130" s="199">
        <v>1314</v>
      </c>
      <c r="BJ130" s="199">
        <v>22632</v>
      </c>
      <c r="BK130" s="199">
        <v>1196</v>
      </c>
      <c r="BL130" s="199">
        <v>941</v>
      </c>
      <c r="BM130" s="199">
        <v>118</v>
      </c>
      <c r="BN130" s="199">
        <v>12978</v>
      </c>
      <c r="BO130" s="199">
        <v>759</v>
      </c>
      <c r="BP130" s="199">
        <v>12391</v>
      </c>
      <c r="BQ130" s="199">
        <v>623</v>
      </c>
      <c r="BR130" s="199">
        <v>3102</v>
      </c>
      <c r="BS130" s="199">
        <v>98</v>
      </c>
      <c r="BT130" s="199">
        <v>8444</v>
      </c>
      <c r="BU130" s="199">
        <v>152</v>
      </c>
      <c r="BV130" s="199">
        <v>28471</v>
      </c>
      <c r="BW130" s="199">
        <v>1480</v>
      </c>
      <c r="BX130" s="199">
        <v>5042</v>
      </c>
      <c r="BY130" s="199">
        <v>0</v>
      </c>
      <c r="BZ130" s="199">
        <v>2302</v>
      </c>
      <c r="CA130" s="199">
        <v>76</v>
      </c>
      <c r="CB130" s="199">
        <v>6142</v>
      </c>
      <c r="CC130" s="199">
        <v>76</v>
      </c>
      <c r="CD130" s="199">
        <v>12264</v>
      </c>
      <c r="CE130" s="199">
        <v>326</v>
      </c>
      <c r="CF130" s="199">
        <v>5121</v>
      </c>
      <c r="CG130" s="199">
        <v>384</v>
      </c>
      <c r="CH130" s="199">
        <v>4298</v>
      </c>
      <c r="CI130" s="199">
        <v>540</v>
      </c>
      <c r="CJ130" s="199">
        <v>3236</v>
      </c>
      <c r="CK130" s="199">
        <v>86</v>
      </c>
      <c r="CL130" s="199">
        <v>3552</v>
      </c>
      <c r="CM130" s="199">
        <v>144</v>
      </c>
      <c r="CN130" s="199">
        <v>5042</v>
      </c>
      <c r="CO130" s="199">
        <v>0</v>
      </c>
      <c r="CP130" s="199">
        <v>1632</v>
      </c>
      <c r="CQ130" s="199">
        <v>40325</v>
      </c>
      <c r="CR130" s="199">
        <v>32756</v>
      </c>
      <c r="CS130" s="199">
        <v>12942</v>
      </c>
      <c r="CT130" s="199">
        <v>36235</v>
      </c>
      <c r="CU130" s="199">
        <v>4111</v>
      </c>
      <c r="CV130" s="199">
        <v>1516</v>
      </c>
      <c r="CW130" s="199">
        <v>948</v>
      </c>
      <c r="CX130" s="199">
        <v>241</v>
      </c>
      <c r="CY130" s="199">
        <v>678</v>
      </c>
      <c r="CZ130" s="199">
        <v>126</v>
      </c>
      <c r="DA130" s="199">
        <v>953</v>
      </c>
      <c r="DB130" s="199">
        <v>387</v>
      </c>
      <c r="DC130" s="199">
        <v>1532</v>
      </c>
      <c r="DD130" s="199">
        <v>762</v>
      </c>
      <c r="DE130" s="199">
        <v>227</v>
      </c>
      <c r="DF130" s="199">
        <v>928</v>
      </c>
      <c r="DG130" s="199">
        <v>3141</v>
      </c>
      <c r="DH130" s="199">
        <v>493</v>
      </c>
      <c r="DI130" s="199">
        <v>3553</v>
      </c>
      <c r="DJ130" s="199">
        <v>747</v>
      </c>
      <c r="DK130" s="199">
        <v>473</v>
      </c>
      <c r="DL130" s="199">
        <v>843</v>
      </c>
      <c r="DM130" s="199">
        <v>1561</v>
      </c>
      <c r="DN130" s="199">
        <v>8191</v>
      </c>
      <c r="DO130" s="199">
        <v>2913</v>
      </c>
      <c r="DP130" s="199">
        <v>1029</v>
      </c>
      <c r="DQ130" s="199">
        <v>518</v>
      </c>
      <c r="DR130" s="199">
        <v>964</v>
      </c>
      <c r="DS130" s="199">
        <v>680</v>
      </c>
      <c r="DT130" s="199">
        <v>1560</v>
      </c>
      <c r="DU130" s="199">
        <v>16758</v>
      </c>
      <c r="DV130" s="199">
        <v>5660</v>
      </c>
      <c r="DW130" s="199">
        <v>2210</v>
      </c>
      <c r="DX130" s="199">
        <v>2169</v>
      </c>
      <c r="DY130" s="199">
        <v>463</v>
      </c>
      <c r="DZ130" s="199">
        <v>4232</v>
      </c>
      <c r="EA130" s="199">
        <v>190</v>
      </c>
      <c r="EB130" s="199">
        <v>2528</v>
      </c>
      <c r="EC130" s="199">
        <v>4697</v>
      </c>
      <c r="ED130" s="199">
        <v>628</v>
      </c>
      <c r="EE130" s="199">
        <v>2470</v>
      </c>
      <c r="EF130" s="199">
        <v>3658</v>
      </c>
      <c r="EG130" s="199">
        <v>29777</v>
      </c>
      <c r="EH130" s="199">
        <v>11917</v>
      </c>
      <c r="EI130" s="199">
        <v>8206</v>
      </c>
      <c r="EJ130" s="199">
        <v>8552</v>
      </c>
      <c r="EK130" s="199">
        <v>1110</v>
      </c>
      <c r="EL130" s="199">
        <v>891</v>
      </c>
      <c r="EM130" s="199">
        <v>1190</v>
      </c>
      <c r="EN130" s="199">
        <v>993</v>
      </c>
      <c r="EO130" s="199">
        <v>720</v>
      </c>
      <c r="EP130" s="199">
        <v>3345</v>
      </c>
      <c r="EQ130" s="199">
        <v>14648</v>
      </c>
      <c r="ER130" s="199">
        <v>16758</v>
      </c>
      <c r="ES130" s="199">
        <v>1601</v>
      </c>
      <c r="ET130" s="199">
        <v>5400</v>
      </c>
      <c r="EU130" s="199">
        <v>6506</v>
      </c>
      <c r="EV130" s="199">
        <v>3251</v>
      </c>
      <c r="EW130" s="199">
        <v>15157</v>
      </c>
      <c r="EX130" s="199">
        <v>16758</v>
      </c>
      <c r="EZ130" s="199"/>
    </row>
    <row r="131" spans="1:156" x14ac:dyDescent="0.25">
      <c r="A131" t="s">
        <v>442</v>
      </c>
      <c r="B131" t="s">
        <v>1758</v>
      </c>
      <c r="C131" t="s">
        <v>236</v>
      </c>
      <c r="D131" t="s">
        <v>236</v>
      </c>
      <c r="E131" t="s">
        <v>236</v>
      </c>
      <c r="F131" t="s">
        <v>236</v>
      </c>
      <c r="G131" t="s">
        <v>236</v>
      </c>
      <c r="H131" s="199">
        <v>40527</v>
      </c>
      <c r="I131" s="199">
        <v>2913</v>
      </c>
      <c r="J131" s="199">
        <v>7363</v>
      </c>
      <c r="K131" s="199">
        <v>1017</v>
      </c>
      <c r="L131" s="199">
        <v>4775</v>
      </c>
      <c r="M131" s="199">
        <v>542</v>
      </c>
      <c r="N131" s="199">
        <v>17819</v>
      </c>
      <c r="O131" s="199">
        <v>1440</v>
      </c>
      <c r="P131" s="199">
        <v>15246</v>
      </c>
      <c r="Q131" s="199">
        <v>452</v>
      </c>
      <c r="R131" s="199">
        <v>33193</v>
      </c>
      <c r="S131" s="199">
        <v>1599</v>
      </c>
      <c r="T131" s="199">
        <v>3251</v>
      </c>
      <c r="U131" s="199">
        <v>494</v>
      </c>
      <c r="V131" s="199">
        <v>184</v>
      </c>
      <c r="W131" s="199">
        <v>41</v>
      </c>
      <c r="X131" s="199">
        <v>330</v>
      </c>
      <c r="Y131" s="199">
        <v>0</v>
      </c>
      <c r="Z131" s="199">
        <v>1720</v>
      </c>
      <c r="AA131" s="199">
        <v>714</v>
      </c>
      <c r="AB131" s="199">
        <v>1818</v>
      </c>
      <c r="AC131" s="199">
        <v>65</v>
      </c>
      <c r="AD131" s="199">
        <v>3899</v>
      </c>
      <c r="AE131" s="199">
        <v>804</v>
      </c>
      <c r="AF131" s="199">
        <v>32226</v>
      </c>
      <c r="AG131" s="199">
        <v>1599</v>
      </c>
      <c r="AH131" s="199">
        <v>36905</v>
      </c>
      <c r="AI131" s="199">
        <v>2087</v>
      </c>
      <c r="AJ131" s="199">
        <v>3622</v>
      </c>
      <c r="AK131" s="199">
        <v>826</v>
      </c>
      <c r="AL131" s="199">
        <v>1084</v>
      </c>
      <c r="AM131" s="199">
        <v>86</v>
      </c>
      <c r="AN131" s="199">
        <v>2538</v>
      </c>
      <c r="AO131" s="199">
        <v>740</v>
      </c>
      <c r="AP131" s="199">
        <v>20499</v>
      </c>
      <c r="AQ131" s="199">
        <v>1766</v>
      </c>
      <c r="AR131" s="199">
        <v>20028</v>
      </c>
      <c r="AS131" s="199">
        <v>1147</v>
      </c>
      <c r="AT131" s="199">
        <v>4622</v>
      </c>
      <c r="AU131" s="199">
        <v>65</v>
      </c>
      <c r="AV131" s="199">
        <v>35905</v>
      </c>
      <c r="AW131" s="199">
        <v>2848</v>
      </c>
      <c r="AX131" s="199">
        <v>2639</v>
      </c>
      <c r="AY131" s="199">
        <v>750</v>
      </c>
      <c r="AZ131" s="199">
        <v>9604</v>
      </c>
      <c r="BA131" s="199">
        <v>717</v>
      </c>
      <c r="BB131" s="199">
        <v>9128</v>
      </c>
      <c r="BC131" s="199">
        <v>338</v>
      </c>
      <c r="BD131" s="199">
        <v>6270</v>
      </c>
      <c r="BE131" s="199">
        <v>180</v>
      </c>
      <c r="BF131" s="199">
        <v>3910</v>
      </c>
      <c r="BG131" s="199">
        <v>661</v>
      </c>
      <c r="BH131" s="199">
        <v>19498</v>
      </c>
      <c r="BI131" s="199">
        <v>1879</v>
      </c>
      <c r="BJ131" s="199">
        <v>18640</v>
      </c>
      <c r="BK131" s="199">
        <v>1667</v>
      </c>
      <c r="BL131" s="199">
        <v>858</v>
      </c>
      <c r="BM131" s="199">
        <v>212</v>
      </c>
      <c r="BN131" s="199">
        <v>13808</v>
      </c>
      <c r="BO131" s="199">
        <v>1108</v>
      </c>
      <c r="BP131" s="199">
        <v>6221</v>
      </c>
      <c r="BQ131" s="199">
        <v>809</v>
      </c>
      <c r="BR131" s="199">
        <v>3379</v>
      </c>
      <c r="BS131" s="199">
        <v>623</v>
      </c>
      <c r="BT131" s="199">
        <v>9684</v>
      </c>
      <c r="BU131" s="199">
        <v>351</v>
      </c>
      <c r="BV131" s="199">
        <v>23408</v>
      </c>
      <c r="BW131" s="199">
        <v>2540</v>
      </c>
      <c r="BX131" s="199">
        <v>7435</v>
      </c>
      <c r="BY131" s="199">
        <v>22</v>
      </c>
      <c r="BZ131" s="199">
        <v>2853</v>
      </c>
      <c r="CA131" s="199">
        <v>18</v>
      </c>
      <c r="CB131" s="199">
        <v>6831</v>
      </c>
      <c r="CC131" s="199">
        <v>333</v>
      </c>
      <c r="CD131" s="199">
        <v>3202</v>
      </c>
      <c r="CE131" s="199">
        <v>577</v>
      </c>
      <c r="CF131" s="199">
        <v>4778</v>
      </c>
      <c r="CG131" s="199">
        <v>705</v>
      </c>
      <c r="CH131" s="199">
        <v>4901</v>
      </c>
      <c r="CI131" s="199">
        <v>658</v>
      </c>
      <c r="CJ131" s="199">
        <v>4811</v>
      </c>
      <c r="CK131" s="199">
        <v>331</v>
      </c>
      <c r="CL131" s="199">
        <v>5716</v>
      </c>
      <c r="CM131" s="199">
        <v>269</v>
      </c>
      <c r="CN131" s="199">
        <v>7435</v>
      </c>
      <c r="CO131" s="199">
        <v>22</v>
      </c>
      <c r="CP131" s="199">
        <v>2913</v>
      </c>
      <c r="CQ131" s="199">
        <v>37614</v>
      </c>
      <c r="CR131" s="199">
        <v>26726</v>
      </c>
      <c r="CS131" s="199">
        <v>16865</v>
      </c>
      <c r="CT131" s="199">
        <v>34849</v>
      </c>
      <c r="CU131" s="199">
        <v>5628</v>
      </c>
      <c r="CV131" s="199">
        <v>2621</v>
      </c>
      <c r="CW131" s="199">
        <v>3019</v>
      </c>
      <c r="CX131" s="199">
        <v>1279</v>
      </c>
      <c r="CY131" s="199">
        <v>219</v>
      </c>
      <c r="CZ131" s="199">
        <v>26</v>
      </c>
      <c r="DA131" s="199">
        <v>238</v>
      </c>
      <c r="DB131" s="199">
        <v>22</v>
      </c>
      <c r="DC131" s="199">
        <v>2152</v>
      </c>
      <c r="DD131" s="199">
        <v>1294</v>
      </c>
      <c r="DE131" s="199">
        <v>1015</v>
      </c>
      <c r="DF131" s="199">
        <v>1743</v>
      </c>
      <c r="DG131" s="199">
        <v>3969</v>
      </c>
      <c r="DH131" s="199">
        <v>523</v>
      </c>
      <c r="DI131" s="199">
        <v>2262</v>
      </c>
      <c r="DJ131" s="199">
        <v>1205</v>
      </c>
      <c r="DK131" s="199">
        <v>178</v>
      </c>
      <c r="DL131" s="199">
        <v>728</v>
      </c>
      <c r="DM131" s="199">
        <v>1225</v>
      </c>
      <c r="DN131" s="199">
        <v>4895</v>
      </c>
      <c r="DO131" s="199">
        <v>1190</v>
      </c>
      <c r="DP131" s="199">
        <v>727</v>
      </c>
      <c r="DQ131" s="199">
        <v>886</v>
      </c>
      <c r="DR131" s="199">
        <v>611</v>
      </c>
      <c r="DS131" s="199">
        <v>305</v>
      </c>
      <c r="DT131" s="199">
        <v>1213</v>
      </c>
      <c r="DU131" s="199">
        <v>16190</v>
      </c>
      <c r="DV131" s="199">
        <v>7976</v>
      </c>
      <c r="DW131" s="199">
        <v>2851</v>
      </c>
      <c r="DX131" s="199">
        <v>1420</v>
      </c>
      <c r="DY131" s="199">
        <v>541</v>
      </c>
      <c r="DZ131" s="199">
        <v>3198</v>
      </c>
      <c r="EA131" s="199">
        <v>202</v>
      </c>
      <c r="EB131" s="199">
        <v>2453</v>
      </c>
      <c r="EC131" s="199">
        <v>3596</v>
      </c>
      <c r="ED131" s="199">
        <v>866</v>
      </c>
      <c r="EE131" s="199">
        <v>2206</v>
      </c>
      <c r="EF131" s="199">
        <v>4750</v>
      </c>
      <c r="EG131" s="199">
        <v>37976</v>
      </c>
      <c r="EH131" s="199">
        <v>4349</v>
      </c>
      <c r="EI131" s="199">
        <v>12146</v>
      </c>
      <c r="EJ131" s="199">
        <v>4044</v>
      </c>
      <c r="EK131" s="199">
        <v>323</v>
      </c>
      <c r="EL131" s="199">
        <v>488</v>
      </c>
      <c r="EM131" s="199">
        <v>501</v>
      </c>
      <c r="EN131" s="199">
        <v>691</v>
      </c>
      <c r="EO131" s="199">
        <v>267</v>
      </c>
      <c r="EP131" s="199">
        <v>1563</v>
      </c>
      <c r="EQ131" s="199">
        <v>14232</v>
      </c>
      <c r="ER131" s="199">
        <v>16190</v>
      </c>
      <c r="ES131" s="199">
        <v>922</v>
      </c>
      <c r="ET131" s="199">
        <v>4379</v>
      </c>
      <c r="EU131" s="199">
        <v>6172</v>
      </c>
      <c r="EV131" s="199">
        <v>4717</v>
      </c>
      <c r="EW131" s="199">
        <v>15268</v>
      </c>
      <c r="EX131" s="199">
        <v>16190</v>
      </c>
      <c r="EZ131" s="199"/>
    </row>
    <row r="132" spans="1:156" x14ac:dyDescent="0.25">
      <c r="A132" t="s">
        <v>443</v>
      </c>
      <c r="B132" t="s">
        <v>1758</v>
      </c>
      <c r="C132" t="s">
        <v>236</v>
      </c>
      <c r="D132" t="s">
        <v>236</v>
      </c>
      <c r="E132" t="s">
        <v>236</v>
      </c>
      <c r="F132" t="s">
        <v>236</v>
      </c>
      <c r="G132" t="s">
        <v>236</v>
      </c>
      <c r="H132" s="199">
        <v>41531</v>
      </c>
      <c r="I132" s="199">
        <v>1494</v>
      </c>
      <c r="J132" s="199">
        <v>6136</v>
      </c>
      <c r="K132" s="199">
        <v>279</v>
      </c>
      <c r="L132" s="199">
        <v>3418</v>
      </c>
      <c r="M132" s="199">
        <v>244</v>
      </c>
      <c r="N132" s="199">
        <v>17888</v>
      </c>
      <c r="O132" s="199">
        <v>854</v>
      </c>
      <c r="P132" s="199">
        <v>17401</v>
      </c>
      <c r="Q132" s="199">
        <v>361</v>
      </c>
      <c r="R132" s="199">
        <v>36355</v>
      </c>
      <c r="S132" s="199">
        <v>1196</v>
      </c>
      <c r="T132" s="199">
        <v>1173</v>
      </c>
      <c r="U132" s="199">
        <v>3</v>
      </c>
      <c r="V132" s="199">
        <v>97</v>
      </c>
      <c r="W132" s="199">
        <v>14</v>
      </c>
      <c r="X132" s="199">
        <v>274</v>
      </c>
      <c r="Y132" s="199">
        <v>4</v>
      </c>
      <c r="Z132" s="199">
        <v>1520</v>
      </c>
      <c r="AA132" s="199">
        <v>256</v>
      </c>
      <c r="AB132" s="199">
        <v>2096</v>
      </c>
      <c r="AC132" s="199">
        <v>5</v>
      </c>
      <c r="AD132" s="199">
        <v>3452</v>
      </c>
      <c r="AE132" s="199">
        <v>393</v>
      </c>
      <c r="AF132" s="199">
        <v>35279</v>
      </c>
      <c r="AG132" s="199">
        <v>1071</v>
      </c>
      <c r="AH132" s="199">
        <v>39599</v>
      </c>
      <c r="AI132" s="199">
        <v>1318</v>
      </c>
      <c r="AJ132" s="199">
        <v>1932</v>
      </c>
      <c r="AK132" s="199">
        <v>176</v>
      </c>
      <c r="AL132" s="199">
        <v>891</v>
      </c>
      <c r="AM132" s="199">
        <v>31</v>
      </c>
      <c r="AN132" s="199">
        <v>1041</v>
      </c>
      <c r="AO132" s="199">
        <v>145</v>
      </c>
      <c r="AP132" s="199">
        <v>20476</v>
      </c>
      <c r="AQ132" s="199">
        <v>986</v>
      </c>
      <c r="AR132" s="199">
        <v>21055</v>
      </c>
      <c r="AS132" s="199">
        <v>508</v>
      </c>
      <c r="AT132" s="199">
        <v>4829</v>
      </c>
      <c r="AU132" s="199">
        <v>110</v>
      </c>
      <c r="AV132" s="199">
        <v>36702</v>
      </c>
      <c r="AW132" s="199">
        <v>1384</v>
      </c>
      <c r="AX132" s="199">
        <v>1824</v>
      </c>
      <c r="AY132" s="199">
        <v>190</v>
      </c>
      <c r="AZ132" s="199">
        <v>8655</v>
      </c>
      <c r="BA132" s="199">
        <v>441</v>
      </c>
      <c r="BB132" s="199">
        <v>9382</v>
      </c>
      <c r="BC132" s="199">
        <v>276</v>
      </c>
      <c r="BD132" s="199">
        <v>7570</v>
      </c>
      <c r="BE132" s="199">
        <v>105</v>
      </c>
      <c r="BF132" s="199">
        <v>3442</v>
      </c>
      <c r="BG132" s="199">
        <v>212</v>
      </c>
      <c r="BH132" s="199">
        <v>19869</v>
      </c>
      <c r="BI132" s="199">
        <v>1083</v>
      </c>
      <c r="BJ132" s="199">
        <v>19156</v>
      </c>
      <c r="BK132" s="199">
        <v>949</v>
      </c>
      <c r="BL132" s="199">
        <v>713</v>
      </c>
      <c r="BM132" s="199">
        <v>134</v>
      </c>
      <c r="BN132" s="199">
        <v>15085</v>
      </c>
      <c r="BO132" s="199">
        <v>717</v>
      </c>
      <c r="BP132" s="199">
        <v>5575</v>
      </c>
      <c r="BQ132" s="199">
        <v>375</v>
      </c>
      <c r="BR132" s="199">
        <v>2651</v>
      </c>
      <c r="BS132" s="199">
        <v>203</v>
      </c>
      <c r="BT132" s="199">
        <v>10883</v>
      </c>
      <c r="BU132" s="199">
        <v>191</v>
      </c>
      <c r="BV132" s="199">
        <v>23311</v>
      </c>
      <c r="BW132" s="199">
        <v>1295</v>
      </c>
      <c r="BX132" s="199">
        <v>7337</v>
      </c>
      <c r="BY132" s="199">
        <v>8</v>
      </c>
      <c r="BZ132" s="199">
        <v>3086</v>
      </c>
      <c r="CA132" s="199">
        <v>87</v>
      </c>
      <c r="CB132" s="199">
        <v>7797</v>
      </c>
      <c r="CC132" s="199">
        <v>104</v>
      </c>
      <c r="CD132" s="199">
        <v>3217</v>
      </c>
      <c r="CE132" s="199">
        <v>291</v>
      </c>
      <c r="CF132" s="199">
        <v>4162</v>
      </c>
      <c r="CG132" s="199">
        <v>157</v>
      </c>
      <c r="CH132" s="199">
        <v>5505</v>
      </c>
      <c r="CI132" s="199">
        <v>369</v>
      </c>
      <c r="CJ132" s="199">
        <v>5082</v>
      </c>
      <c r="CK132" s="199">
        <v>231</v>
      </c>
      <c r="CL132" s="199">
        <v>5345</v>
      </c>
      <c r="CM132" s="199">
        <v>247</v>
      </c>
      <c r="CN132" s="199">
        <v>7337</v>
      </c>
      <c r="CO132" s="199">
        <v>8</v>
      </c>
      <c r="CP132" s="199">
        <v>1494</v>
      </c>
      <c r="CQ132" s="199">
        <v>40037</v>
      </c>
      <c r="CR132" s="199">
        <v>30647</v>
      </c>
      <c r="CS132" s="199">
        <v>15817</v>
      </c>
      <c r="CT132" s="199">
        <v>37040</v>
      </c>
      <c r="CU132" s="199">
        <v>3075</v>
      </c>
      <c r="CV132" s="199">
        <v>1254</v>
      </c>
      <c r="CW132" s="199">
        <v>2002</v>
      </c>
      <c r="CX132" s="199">
        <v>843</v>
      </c>
      <c r="CY132" s="199">
        <v>241</v>
      </c>
      <c r="CZ132" s="199">
        <v>33</v>
      </c>
      <c r="DA132" s="199">
        <v>199</v>
      </c>
      <c r="DB132" s="199">
        <v>92</v>
      </c>
      <c r="DC132" s="199">
        <v>633</v>
      </c>
      <c r="DD132" s="199">
        <v>286</v>
      </c>
      <c r="DE132" s="199">
        <v>686</v>
      </c>
      <c r="DF132" s="199">
        <v>1381</v>
      </c>
      <c r="DG132" s="199">
        <v>4565</v>
      </c>
      <c r="DH132" s="199">
        <v>463</v>
      </c>
      <c r="DI132" s="199">
        <v>2454</v>
      </c>
      <c r="DJ132" s="199">
        <v>780</v>
      </c>
      <c r="DK132" s="199">
        <v>267</v>
      </c>
      <c r="DL132" s="199">
        <v>1557</v>
      </c>
      <c r="DM132" s="199">
        <v>1156</v>
      </c>
      <c r="DN132" s="199">
        <v>4416</v>
      </c>
      <c r="DO132" s="199">
        <v>1339</v>
      </c>
      <c r="DP132" s="199">
        <v>938</v>
      </c>
      <c r="DQ132" s="199">
        <v>1182</v>
      </c>
      <c r="DR132" s="199">
        <v>751</v>
      </c>
      <c r="DS132" s="199">
        <v>463</v>
      </c>
      <c r="DT132" s="199">
        <v>1292</v>
      </c>
      <c r="DU132" s="199">
        <v>17066</v>
      </c>
      <c r="DV132" s="199">
        <v>8897</v>
      </c>
      <c r="DW132" s="199">
        <v>3676</v>
      </c>
      <c r="DX132" s="199">
        <v>993</v>
      </c>
      <c r="DY132" s="199">
        <v>414</v>
      </c>
      <c r="DZ132" s="199">
        <v>3100</v>
      </c>
      <c r="EA132" s="199">
        <v>148</v>
      </c>
      <c r="EB132" s="199">
        <v>2556</v>
      </c>
      <c r="EC132" s="199">
        <v>4076</v>
      </c>
      <c r="ED132" s="199">
        <v>892</v>
      </c>
      <c r="EE132" s="199">
        <v>2623</v>
      </c>
      <c r="EF132" s="199">
        <v>5435</v>
      </c>
      <c r="EG132" s="199">
        <v>37226</v>
      </c>
      <c r="EH132" s="199">
        <v>4853</v>
      </c>
      <c r="EI132" s="199">
        <v>12988</v>
      </c>
      <c r="EJ132" s="199">
        <v>4078</v>
      </c>
      <c r="EK132" s="199">
        <v>502</v>
      </c>
      <c r="EL132" s="199">
        <v>378</v>
      </c>
      <c r="EM132" s="199">
        <v>387</v>
      </c>
      <c r="EN132" s="199">
        <v>217</v>
      </c>
      <c r="EO132" s="199">
        <v>541</v>
      </c>
      <c r="EP132" s="199">
        <v>1701</v>
      </c>
      <c r="EQ132" s="199">
        <v>14753</v>
      </c>
      <c r="ER132" s="199">
        <v>17066</v>
      </c>
      <c r="ES132" s="199">
        <v>1197</v>
      </c>
      <c r="ET132" s="199">
        <v>4748</v>
      </c>
      <c r="EU132" s="199">
        <v>6497</v>
      </c>
      <c r="EV132" s="199">
        <v>4624</v>
      </c>
      <c r="EW132" s="199">
        <v>15869</v>
      </c>
      <c r="EX132" s="199">
        <v>17066</v>
      </c>
      <c r="EZ132" s="199"/>
    </row>
    <row r="133" spans="1:156" x14ac:dyDescent="0.25">
      <c r="A133" t="s">
        <v>444</v>
      </c>
      <c r="B133" t="s">
        <v>1758</v>
      </c>
      <c r="C133" t="s">
        <v>236</v>
      </c>
      <c r="D133" t="s">
        <v>236</v>
      </c>
      <c r="E133" t="s">
        <v>236</v>
      </c>
      <c r="F133" t="s">
        <v>236</v>
      </c>
      <c r="G133" t="s">
        <v>236</v>
      </c>
      <c r="H133" s="199">
        <v>41699</v>
      </c>
      <c r="I133" s="199">
        <v>2380</v>
      </c>
      <c r="J133" s="199">
        <v>5853</v>
      </c>
      <c r="K133" s="199">
        <v>693</v>
      </c>
      <c r="L133" s="199">
        <v>3753</v>
      </c>
      <c r="M133" s="199">
        <v>522</v>
      </c>
      <c r="N133" s="199">
        <v>17068</v>
      </c>
      <c r="O133" s="199">
        <v>1098</v>
      </c>
      <c r="P133" s="199">
        <v>18729</v>
      </c>
      <c r="Q133" s="199">
        <v>589</v>
      </c>
      <c r="R133" s="199">
        <v>38140</v>
      </c>
      <c r="S133" s="199">
        <v>1684</v>
      </c>
      <c r="T133" s="199">
        <v>567</v>
      </c>
      <c r="U133" s="199">
        <v>13</v>
      </c>
      <c r="V133" s="199">
        <v>516</v>
      </c>
      <c r="W133" s="199">
        <v>246</v>
      </c>
      <c r="X133" s="199">
        <v>346</v>
      </c>
      <c r="Y133" s="199">
        <v>4</v>
      </c>
      <c r="Z133" s="199">
        <v>831</v>
      </c>
      <c r="AA133" s="199">
        <v>231</v>
      </c>
      <c r="AB133" s="199">
        <v>1191</v>
      </c>
      <c r="AC133" s="199">
        <v>202</v>
      </c>
      <c r="AD133" s="199">
        <v>1529</v>
      </c>
      <c r="AE133" s="199">
        <v>338</v>
      </c>
      <c r="AF133" s="199">
        <v>37724</v>
      </c>
      <c r="AG133" s="199">
        <v>1679</v>
      </c>
      <c r="AH133" s="199">
        <v>40633</v>
      </c>
      <c r="AI133" s="199">
        <v>2055</v>
      </c>
      <c r="AJ133" s="199">
        <v>1066</v>
      </c>
      <c r="AK133" s="199">
        <v>325</v>
      </c>
      <c r="AL133" s="199">
        <v>355</v>
      </c>
      <c r="AM133" s="199">
        <v>18</v>
      </c>
      <c r="AN133" s="199">
        <v>711</v>
      </c>
      <c r="AO133" s="199">
        <v>307</v>
      </c>
      <c r="AP133" s="199">
        <v>20901</v>
      </c>
      <c r="AQ133" s="199">
        <v>1287</v>
      </c>
      <c r="AR133" s="199">
        <v>20798</v>
      </c>
      <c r="AS133" s="199">
        <v>1093</v>
      </c>
      <c r="AT133" s="199">
        <v>4737</v>
      </c>
      <c r="AU133" s="199">
        <v>169</v>
      </c>
      <c r="AV133" s="199">
        <v>36962</v>
      </c>
      <c r="AW133" s="199">
        <v>2211</v>
      </c>
      <c r="AX133" s="199">
        <v>1698</v>
      </c>
      <c r="AY133" s="199">
        <v>348</v>
      </c>
      <c r="AZ133" s="199">
        <v>9864</v>
      </c>
      <c r="BA133" s="199">
        <v>706</v>
      </c>
      <c r="BB133" s="199">
        <v>9930</v>
      </c>
      <c r="BC133" s="199">
        <v>441</v>
      </c>
      <c r="BD133" s="199">
        <v>7975</v>
      </c>
      <c r="BE133" s="199">
        <v>148</v>
      </c>
      <c r="BF133" s="199">
        <v>3896</v>
      </c>
      <c r="BG133" s="199">
        <v>549</v>
      </c>
      <c r="BH133" s="199">
        <v>19683</v>
      </c>
      <c r="BI133" s="199">
        <v>1408</v>
      </c>
      <c r="BJ133" s="199">
        <v>19031</v>
      </c>
      <c r="BK133" s="199">
        <v>1304</v>
      </c>
      <c r="BL133" s="199">
        <v>652</v>
      </c>
      <c r="BM133" s="199">
        <v>104</v>
      </c>
      <c r="BN133" s="199">
        <v>14190</v>
      </c>
      <c r="BO133" s="199">
        <v>927</v>
      </c>
      <c r="BP133" s="199">
        <v>6157</v>
      </c>
      <c r="BQ133" s="199">
        <v>571</v>
      </c>
      <c r="BR133" s="199">
        <v>3232</v>
      </c>
      <c r="BS133" s="199">
        <v>459</v>
      </c>
      <c r="BT133" s="199">
        <v>9435</v>
      </c>
      <c r="BU133" s="199">
        <v>414</v>
      </c>
      <c r="BV133" s="199">
        <v>23579</v>
      </c>
      <c r="BW133" s="199">
        <v>1957</v>
      </c>
      <c r="BX133" s="199">
        <v>8685</v>
      </c>
      <c r="BY133" s="199">
        <v>9</v>
      </c>
      <c r="BZ133" s="199">
        <v>2511</v>
      </c>
      <c r="CA133" s="199">
        <v>178</v>
      </c>
      <c r="CB133" s="199">
        <v>6924</v>
      </c>
      <c r="CC133" s="199">
        <v>236</v>
      </c>
      <c r="CD133" s="199">
        <v>2797</v>
      </c>
      <c r="CE133" s="199">
        <v>323</v>
      </c>
      <c r="CF133" s="199">
        <v>4229</v>
      </c>
      <c r="CG133" s="199">
        <v>389</v>
      </c>
      <c r="CH133" s="199">
        <v>4912</v>
      </c>
      <c r="CI133" s="199">
        <v>539</v>
      </c>
      <c r="CJ133" s="199">
        <v>4845</v>
      </c>
      <c r="CK133" s="199">
        <v>410</v>
      </c>
      <c r="CL133" s="199">
        <v>6796</v>
      </c>
      <c r="CM133" s="199">
        <v>296</v>
      </c>
      <c r="CN133" s="199">
        <v>8685</v>
      </c>
      <c r="CO133" s="199">
        <v>9</v>
      </c>
      <c r="CP133" s="199">
        <v>2380</v>
      </c>
      <c r="CQ133" s="199">
        <v>39319</v>
      </c>
      <c r="CR133" s="199">
        <v>31266</v>
      </c>
      <c r="CS133" s="199">
        <v>15294</v>
      </c>
      <c r="CT133" s="199">
        <v>38892</v>
      </c>
      <c r="CU133" s="199">
        <v>1404</v>
      </c>
      <c r="CV133" s="199">
        <v>490</v>
      </c>
      <c r="CW133" s="199">
        <v>905</v>
      </c>
      <c r="CX133" s="199">
        <v>376</v>
      </c>
      <c r="CY133" s="199">
        <v>198</v>
      </c>
      <c r="CZ133" s="199">
        <v>10</v>
      </c>
      <c r="DA133" s="199">
        <v>126</v>
      </c>
      <c r="DB133" s="199">
        <v>74</v>
      </c>
      <c r="DC133" s="199">
        <v>175</v>
      </c>
      <c r="DD133" s="199">
        <v>30</v>
      </c>
      <c r="DE133" s="199">
        <v>1212</v>
      </c>
      <c r="DF133" s="199">
        <v>1363</v>
      </c>
      <c r="DG133" s="199">
        <v>3732</v>
      </c>
      <c r="DH133" s="199">
        <v>471</v>
      </c>
      <c r="DI133" s="199">
        <v>1788</v>
      </c>
      <c r="DJ133" s="199">
        <v>1252</v>
      </c>
      <c r="DK133" s="199">
        <v>211</v>
      </c>
      <c r="DL133" s="199">
        <v>1006</v>
      </c>
      <c r="DM133" s="199">
        <v>1118</v>
      </c>
      <c r="DN133" s="199">
        <v>5222</v>
      </c>
      <c r="DO133" s="199">
        <v>2074</v>
      </c>
      <c r="DP133" s="199">
        <v>903</v>
      </c>
      <c r="DQ133" s="199">
        <v>850</v>
      </c>
      <c r="DR133" s="199">
        <v>664</v>
      </c>
      <c r="DS133" s="199">
        <v>448</v>
      </c>
      <c r="DT133" s="199">
        <v>1095</v>
      </c>
      <c r="DU133" s="199">
        <v>17961</v>
      </c>
      <c r="DV133" s="199">
        <v>9098</v>
      </c>
      <c r="DW133" s="199">
        <v>3094</v>
      </c>
      <c r="DX133" s="199">
        <v>1197</v>
      </c>
      <c r="DY133" s="199">
        <v>549</v>
      </c>
      <c r="DZ133" s="199">
        <v>3515</v>
      </c>
      <c r="EA133" s="199">
        <v>128</v>
      </c>
      <c r="EB133" s="199">
        <v>2928</v>
      </c>
      <c r="EC133" s="199">
        <v>4151</v>
      </c>
      <c r="ED133" s="199">
        <v>524</v>
      </c>
      <c r="EE133" s="199">
        <v>2969</v>
      </c>
      <c r="EF133" s="199">
        <v>4582</v>
      </c>
      <c r="EG133" s="199">
        <v>36919</v>
      </c>
      <c r="EH133" s="199">
        <v>5069</v>
      </c>
      <c r="EI133" s="199">
        <v>13858</v>
      </c>
      <c r="EJ133" s="199">
        <v>4103</v>
      </c>
      <c r="EK133" s="199">
        <v>439</v>
      </c>
      <c r="EL133" s="199">
        <v>479</v>
      </c>
      <c r="EM133" s="199">
        <v>379</v>
      </c>
      <c r="EN133" s="199">
        <v>580</v>
      </c>
      <c r="EO133" s="199">
        <v>451</v>
      </c>
      <c r="EP133" s="199">
        <v>1384</v>
      </c>
      <c r="EQ133" s="199">
        <v>15859</v>
      </c>
      <c r="ER133" s="199">
        <v>17961</v>
      </c>
      <c r="ES133" s="199">
        <v>1380</v>
      </c>
      <c r="ET133" s="199">
        <v>5143</v>
      </c>
      <c r="EU133" s="199">
        <v>6469</v>
      </c>
      <c r="EV133" s="199">
        <v>4969</v>
      </c>
      <c r="EW133" s="199">
        <v>16581</v>
      </c>
      <c r="EX133" s="199">
        <v>17961</v>
      </c>
      <c r="EZ133" s="199"/>
    </row>
    <row r="134" spans="1:156" x14ac:dyDescent="0.25">
      <c r="A134" t="s">
        <v>445</v>
      </c>
      <c r="B134" t="s">
        <v>1758</v>
      </c>
      <c r="C134" t="s">
        <v>236</v>
      </c>
      <c r="D134" t="s">
        <v>236</v>
      </c>
      <c r="E134" t="s">
        <v>236</v>
      </c>
      <c r="F134" t="s">
        <v>236</v>
      </c>
      <c r="G134" t="s">
        <v>236</v>
      </c>
      <c r="H134" s="199">
        <v>42332</v>
      </c>
      <c r="I134" s="199">
        <v>1859</v>
      </c>
      <c r="J134" s="199">
        <v>3728</v>
      </c>
      <c r="K134" s="199">
        <v>562</v>
      </c>
      <c r="L134" s="199">
        <v>2468</v>
      </c>
      <c r="M134" s="199">
        <v>423</v>
      </c>
      <c r="N134" s="199">
        <v>16629</v>
      </c>
      <c r="O134" s="199">
        <v>991</v>
      </c>
      <c r="P134" s="199">
        <v>21826</v>
      </c>
      <c r="Q134" s="199">
        <v>305</v>
      </c>
      <c r="R134" s="199">
        <v>40188</v>
      </c>
      <c r="S134" s="199">
        <v>1737</v>
      </c>
      <c r="T134" s="199">
        <v>142</v>
      </c>
      <c r="U134" s="199">
        <v>6</v>
      </c>
      <c r="V134" s="199">
        <v>88</v>
      </c>
      <c r="W134" s="199">
        <v>5</v>
      </c>
      <c r="X134" s="199">
        <v>575</v>
      </c>
      <c r="Y134" s="199">
        <v>86</v>
      </c>
      <c r="Z134" s="199">
        <v>354</v>
      </c>
      <c r="AA134" s="199">
        <v>5</v>
      </c>
      <c r="AB134" s="199">
        <v>985</v>
      </c>
      <c r="AC134" s="199">
        <v>20</v>
      </c>
      <c r="AD134" s="199">
        <v>1085</v>
      </c>
      <c r="AE134" s="199">
        <v>162</v>
      </c>
      <c r="AF134" s="199">
        <v>39672</v>
      </c>
      <c r="AG134" s="199">
        <v>1592</v>
      </c>
      <c r="AH134" s="199">
        <v>41540</v>
      </c>
      <c r="AI134" s="199">
        <v>1803</v>
      </c>
      <c r="AJ134" s="199">
        <v>792</v>
      </c>
      <c r="AK134" s="199">
        <v>56</v>
      </c>
      <c r="AL134" s="199">
        <v>454</v>
      </c>
      <c r="AM134" s="199">
        <v>4</v>
      </c>
      <c r="AN134" s="199">
        <v>338</v>
      </c>
      <c r="AO134" s="199">
        <v>52</v>
      </c>
      <c r="AP134" s="199">
        <v>21640</v>
      </c>
      <c r="AQ134" s="199">
        <v>1088</v>
      </c>
      <c r="AR134" s="199">
        <v>20692</v>
      </c>
      <c r="AS134" s="199">
        <v>771</v>
      </c>
      <c r="AT134" s="199">
        <v>3901</v>
      </c>
      <c r="AU134" s="199">
        <v>146</v>
      </c>
      <c r="AV134" s="199">
        <v>38431</v>
      </c>
      <c r="AW134" s="199">
        <v>1713</v>
      </c>
      <c r="AX134" s="199">
        <v>1299</v>
      </c>
      <c r="AY134" s="199">
        <v>232</v>
      </c>
      <c r="AZ134" s="199">
        <v>8227</v>
      </c>
      <c r="BA134" s="199">
        <v>409</v>
      </c>
      <c r="BB134" s="199">
        <v>10057</v>
      </c>
      <c r="BC134" s="199">
        <v>269</v>
      </c>
      <c r="BD134" s="199">
        <v>9154</v>
      </c>
      <c r="BE134" s="199">
        <v>149</v>
      </c>
      <c r="BF134" s="199">
        <v>3103</v>
      </c>
      <c r="BG134" s="199">
        <v>268</v>
      </c>
      <c r="BH134" s="199">
        <v>20677</v>
      </c>
      <c r="BI134" s="199">
        <v>879</v>
      </c>
      <c r="BJ134" s="199">
        <v>20187</v>
      </c>
      <c r="BK134" s="199">
        <v>813</v>
      </c>
      <c r="BL134" s="199">
        <v>490</v>
      </c>
      <c r="BM134" s="199">
        <v>66</v>
      </c>
      <c r="BN134" s="199">
        <v>15517</v>
      </c>
      <c r="BO134" s="199">
        <v>484</v>
      </c>
      <c r="BP134" s="199">
        <v>6048</v>
      </c>
      <c r="BQ134" s="199">
        <v>430</v>
      </c>
      <c r="BR134" s="199">
        <v>2215</v>
      </c>
      <c r="BS134" s="199">
        <v>233</v>
      </c>
      <c r="BT134" s="199">
        <v>10833</v>
      </c>
      <c r="BU134" s="199">
        <v>653</v>
      </c>
      <c r="BV134" s="199">
        <v>23780</v>
      </c>
      <c r="BW134" s="199">
        <v>1147</v>
      </c>
      <c r="BX134" s="199">
        <v>7719</v>
      </c>
      <c r="BY134" s="199">
        <v>59</v>
      </c>
      <c r="BZ134" s="199">
        <v>3137</v>
      </c>
      <c r="CA134" s="199">
        <v>183</v>
      </c>
      <c r="CB134" s="199">
        <v>7696</v>
      </c>
      <c r="CC134" s="199">
        <v>470</v>
      </c>
      <c r="CD134" s="199">
        <v>2762</v>
      </c>
      <c r="CE134" s="199">
        <v>147</v>
      </c>
      <c r="CF134" s="199">
        <v>4263</v>
      </c>
      <c r="CG134" s="199">
        <v>294</v>
      </c>
      <c r="CH134" s="199">
        <v>5479</v>
      </c>
      <c r="CI134" s="199">
        <v>341</v>
      </c>
      <c r="CJ134" s="199">
        <v>5265</v>
      </c>
      <c r="CK134" s="199">
        <v>169</v>
      </c>
      <c r="CL134" s="199">
        <v>6011</v>
      </c>
      <c r="CM134" s="199">
        <v>196</v>
      </c>
      <c r="CN134" s="199">
        <v>7719</v>
      </c>
      <c r="CO134" s="199">
        <v>59</v>
      </c>
      <c r="CP134" s="199">
        <v>1859</v>
      </c>
      <c r="CQ134" s="199">
        <v>40473</v>
      </c>
      <c r="CR134" s="199">
        <v>34284</v>
      </c>
      <c r="CS134" s="199">
        <v>12857</v>
      </c>
      <c r="CT134" s="199">
        <v>38500</v>
      </c>
      <c r="CU134" s="199">
        <v>1435</v>
      </c>
      <c r="CV134" s="199">
        <v>519</v>
      </c>
      <c r="CW134" s="199">
        <v>507</v>
      </c>
      <c r="CX134" s="199">
        <v>191</v>
      </c>
      <c r="CY134" s="199">
        <v>544</v>
      </c>
      <c r="CZ134" s="199">
        <v>82</v>
      </c>
      <c r="DA134" s="199">
        <v>364</v>
      </c>
      <c r="DB134" s="199">
        <v>230</v>
      </c>
      <c r="DC134" s="199">
        <v>20</v>
      </c>
      <c r="DD134" s="199">
        <v>16</v>
      </c>
      <c r="DE134" s="199">
        <v>1153</v>
      </c>
      <c r="DF134" s="199">
        <v>1990</v>
      </c>
      <c r="DG134" s="199">
        <v>2631</v>
      </c>
      <c r="DH134" s="199">
        <v>449</v>
      </c>
      <c r="DI134" s="199">
        <v>2076</v>
      </c>
      <c r="DJ134" s="199">
        <v>971</v>
      </c>
      <c r="DK134" s="199">
        <v>198</v>
      </c>
      <c r="DL134" s="199">
        <v>915</v>
      </c>
      <c r="DM134" s="199">
        <v>1223</v>
      </c>
      <c r="DN134" s="199">
        <v>8353</v>
      </c>
      <c r="DO134" s="199">
        <v>869</v>
      </c>
      <c r="DP134" s="199">
        <v>941</v>
      </c>
      <c r="DQ134" s="199">
        <v>811</v>
      </c>
      <c r="DR134" s="199">
        <v>474</v>
      </c>
      <c r="DS134" s="199">
        <v>285</v>
      </c>
      <c r="DT134" s="199">
        <v>649</v>
      </c>
      <c r="DU134" s="199">
        <v>16858</v>
      </c>
      <c r="DV134" s="199">
        <v>10384</v>
      </c>
      <c r="DW134" s="199">
        <v>3895</v>
      </c>
      <c r="DX134" s="199">
        <v>1157</v>
      </c>
      <c r="DY134" s="199">
        <v>252</v>
      </c>
      <c r="DZ134" s="199">
        <v>2472</v>
      </c>
      <c r="EA134" s="199">
        <v>287</v>
      </c>
      <c r="EB134" s="199">
        <v>1922</v>
      </c>
      <c r="EC134" s="199">
        <v>2845</v>
      </c>
      <c r="ED134" s="199">
        <v>444</v>
      </c>
      <c r="EE134" s="199">
        <v>1927</v>
      </c>
      <c r="EF134" s="199">
        <v>5139</v>
      </c>
      <c r="EG134" s="199">
        <v>38358</v>
      </c>
      <c r="EH134" s="199">
        <v>3801</v>
      </c>
      <c r="EI134" s="199">
        <v>14196</v>
      </c>
      <c r="EJ134" s="199">
        <v>2662</v>
      </c>
      <c r="EK134" s="199">
        <v>651</v>
      </c>
      <c r="EL134" s="199">
        <v>412</v>
      </c>
      <c r="EM134" s="199">
        <v>212</v>
      </c>
      <c r="EN134" s="199">
        <v>269</v>
      </c>
      <c r="EO134" s="199">
        <v>179</v>
      </c>
      <c r="EP134" s="199">
        <v>670</v>
      </c>
      <c r="EQ134" s="199">
        <v>14672</v>
      </c>
      <c r="ER134" s="199">
        <v>16858</v>
      </c>
      <c r="ES134" s="199">
        <v>435</v>
      </c>
      <c r="ET134" s="199">
        <v>3582</v>
      </c>
      <c r="EU134" s="199">
        <v>6872</v>
      </c>
      <c r="EV134" s="199">
        <v>5969</v>
      </c>
      <c r="EW134" s="199">
        <v>16423</v>
      </c>
      <c r="EX134" s="199">
        <v>16858</v>
      </c>
      <c r="EZ134" s="199"/>
    </row>
    <row r="135" spans="1:156" x14ac:dyDescent="0.25">
      <c r="A135" t="s">
        <v>446</v>
      </c>
      <c r="B135" t="s">
        <v>1758</v>
      </c>
      <c r="C135" t="s">
        <v>236</v>
      </c>
      <c r="D135" t="s">
        <v>236</v>
      </c>
      <c r="E135" t="s">
        <v>236</v>
      </c>
      <c r="F135" t="s">
        <v>236</v>
      </c>
      <c r="G135" t="s">
        <v>236</v>
      </c>
      <c r="H135" s="199">
        <v>41250</v>
      </c>
      <c r="I135" s="199">
        <v>2177</v>
      </c>
      <c r="J135" s="199">
        <v>6548</v>
      </c>
      <c r="K135" s="199">
        <v>589</v>
      </c>
      <c r="L135" s="199">
        <v>4135</v>
      </c>
      <c r="M135" s="199">
        <v>371</v>
      </c>
      <c r="N135" s="199">
        <v>19561</v>
      </c>
      <c r="O135" s="199">
        <v>1128</v>
      </c>
      <c r="P135" s="199">
        <v>15037</v>
      </c>
      <c r="Q135" s="199">
        <v>457</v>
      </c>
      <c r="R135" s="199">
        <v>37760</v>
      </c>
      <c r="S135" s="199">
        <v>1717</v>
      </c>
      <c r="T135" s="199">
        <v>303</v>
      </c>
      <c r="U135" s="199">
        <v>66</v>
      </c>
      <c r="V135" s="199">
        <v>189</v>
      </c>
      <c r="W135" s="199">
        <v>11</v>
      </c>
      <c r="X135" s="199">
        <v>691</v>
      </c>
      <c r="Y135" s="199">
        <v>60</v>
      </c>
      <c r="Z135" s="199">
        <v>602</v>
      </c>
      <c r="AA135" s="199">
        <v>174</v>
      </c>
      <c r="AB135" s="199">
        <v>1666</v>
      </c>
      <c r="AC135" s="199">
        <v>113</v>
      </c>
      <c r="AD135" s="199">
        <v>2282</v>
      </c>
      <c r="AE135" s="199">
        <v>472</v>
      </c>
      <c r="AF135" s="199">
        <v>36765</v>
      </c>
      <c r="AG135" s="199">
        <v>1599</v>
      </c>
      <c r="AH135" s="199">
        <v>40010</v>
      </c>
      <c r="AI135" s="199">
        <v>1828</v>
      </c>
      <c r="AJ135" s="199">
        <v>1240</v>
      </c>
      <c r="AK135" s="199">
        <v>349</v>
      </c>
      <c r="AL135" s="199">
        <v>581</v>
      </c>
      <c r="AM135" s="199">
        <v>19</v>
      </c>
      <c r="AN135" s="199">
        <v>659</v>
      </c>
      <c r="AO135" s="199">
        <v>330</v>
      </c>
      <c r="AP135" s="199">
        <v>20636</v>
      </c>
      <c r="AQ135" s="199">
        <v>1208</v>
      </c>
      <c r="AR135" s="199">
        <v>20614</v>
      </c>
      <c r="AS135" s="199">
        <v>969</v>
      </c>
      <c r="AT135" s="199">
        <v>5112</v>
      </c>
      <c r="AU135" s="199">
        <v>188</v>
      </c>
      <c r="AV135" s="199">
        <v>36138</v>
      </c>
      <c r="AW135" s="199">
        <v>1989</v>
      </c>
      <c r="AX135" s="199">
        <v>1926</v>
      </c>
      <c r="AY135" s="199">
        <v>254</v>
      </c>
      <c r="AZ135" s="199">
        <v>9707</v>
      </c>
      <c r="BA135" s="199">
        <v>556</v>
      </c>
      <c r="BB135" s="199">
        <v>9648</v>
      </c>
      <c r="BC135" s="199">
        <v>450</v>
      </c>
      <c r="BD135" s="199">
        <v>6186</v>
      </c>
      <c r="BE135" s="199">
        <v>246</v>
      </c>
      <c r="BF135" s="199">
        <v>3248</v>
      </c>
      <c r="BG135" s="199">
        <v>409</v>
      </c>
      <c r="BH135" s="199">
        <v>18355</v>
      </c>
      <c r="BI135" s="199">
        <v>1413</v>
      </c>
      <c r="BJ135" s="199">
        <v>17860</v>
      </c>
      <c r="BK135" s="199">
        <v>1250</v>
      </c>
      <c r="BL135" s="199">
        <v>495</v>
      </c>
      <c r="BM135" s="199">
        <v>163</v>
      </c>
      <c r="BN135" s="199">
        <v>13716</v>
      </c>
      <c r="BO135" s="199">
        <v>791</v>
      </c>
      <c r="BP135" s="199">
        <v>5652</v>
      </c>
      <c r="BQ135" s="199">
        <v>704</v>
      </c>
      <c r="BR135" s="199">
        <v>2235</v>
      </c>
      <c r="BS135" s="199">
        <v>327</v>
      </c>
      <c r="BT135" s="199">
        <v>11058</v>
      </c>
      <c r="BU135" s="199">
        <v>342</v>
      </c>
      <c r="BV135" s="199">
        <v>21603</v>
      </c>
      <c r="BW135" s="199">
        <v>1822</v>
      </c>
      <c r="BX135" s="199">
        <v>8589</v>
      </c>
      <c r="BY135" s="199">
        <v>13</v>
      </c>
      <c r="BZ135" s="199">
        <v>3292</v>
      </c>
      <c r="CA135" s="199">
        <v>79</v>
      </c>
      <c r="CB135" s="199">
        <v>7766</v>
      </c>
      <c r="CC135" s="199">
        <v>263</v>
      </c>
      <c r="CD135" s="199">
        <v>2725</v>
      </c>
      <c r="CE135" s="199">
        <v>329</v>
      </c>
      <c r="CF135" s="199">
        <v>3827</v>
      </c>
      <c r="CG135" s="199">
        <v>339</v>
      </c>
      <c r="CH135" s="199">
        <v>4598</v>
      </c>
      <c r="CI135" s="199">
        <v>413</v>
      </c>
      <c r="CJ135" s="199">
        <v>4651</v>
      </c>
      <c r="CK135" s="199">
        <v>405</v>
      </c>
      <c r="CL135" s="199">
        <v>5802</v>
      </c>
      <c r="CM135" s="199">
        <v>336</v>
      </c>
      <c r="CN135" s="199">
        <v>8589</v>
      </c>
      <c r="CO135" s="199">
        <v>13</v>
      </c>
      <c r="CP135" s="199">
        <v>2177</v>
      </c>
      <c r="CQ135" s="199">
        <v>39073</v>
      </c>
      <c r="CR135" s="199">
        <v>29772</v>
      </c>
      <c r="CS135" s="199">
        <v>16645</v>
      </c>
      <c r="CT135" s="199">
        <v>37125</v>
      </c>
      <c r="CU135" s="199">
        <v>2227</v>
      </c>
      <c r="CV135" s="199">
        <v>786</v>
      </c>
      <c r="CW135" s="199">
        <v>1407</v>
      </c>
      <c r="CX135" s="199">
        <v>495</v>
      </c>
      <c r="CY135" s="199">
        <v>280</v>
      </c>
      <c r="CZ135" s="199">
        <v>23</v>
      </c>
      <c r="DA135" s="199">
        <v>495</v>
      </c>
      <c r="DB135" s="199">
        <v>261</v>
      </c>
      <c r="DC135" s="199">
        <v>45</v>
      </c>
      <c r="DD135" s="199">
        <v>7</v>
      </c>
      <c r="DE135" s="199">
        <v>2488</v>
      </c>
      <c r="DF135" s="199">
        <v>1573</v>
      </c>
      <c r="DG135" s="199">
        <v>2403</v>
      </c>
      <c r="DH135" s="199">
        <v>768</v>
      </c>
      <c r="DI135" s="199">
        <v>1887</v>
      </c>
      <c r="DJ135" s="199">
        <v>1294</v>
      </c>
      <c r="DK135" s="199">
        <v>208</v>
      </c>
      <c r="DL135" s="199">
        <v>982</v>
      </c>
      <c r="DM135" s="199">
        <v>994</v>
      </c>
      <c r="DN135" s="199">
        <v>5271</v>
      </c>
      <c r="DO135" s="199">
        <v>1272</v>
      </c>
      <c r="DP135" s="199">
        <v>941</v>
      </c>
      <c r="DQ135" s="199">
        <v>650</v>
      </c>
      <c r="DR135" s="199">
        <v>617</v>
      </c>
      <c r="DS135" s="199">
        <v>432</v>
      </c>
      <c r="DT135" s="199">
        <v>1248</v>
      </c>
      <c r="DU135" s="199">
        <v>17545</v>
      </c>
      <c r="DV135" s="199">
        <v>9316</v>
      </c>
      <c r="DW135" s="199">
        <v>3415</v>
      </c>
      <c r="DX135" s="199">
        <v>1081</v>
      </c>
      <c r="DY135" s="199">
        <v>413</v>
      </c>
      <c r="DZ135" s="199">
        <v>3231</v>
      </c>
      <c r="EA135" s="199">
        <v>139</v>
      </c>
      <c r="EB135" s="199">
        <v>2708</v>
      </c>
      <c r="EC135" s="199">
        <v>3917</v>
      </c>
      <c r="ED135" s="199">
        <v>661</v>
      </c>
      <c r="EE135" s="199">
        <v>2825</v>
      </c>
      <c r="EF135" s="199">
        <v>4818</v>
      </c>
      <c r="EG135" s="199">
        <v>37310</v>
      </c>
      <c r="EH135" s="199">
        <v>4144</v>
      </c>
      <c r="EI135" s="199">
        <v>14131</v>
      </c>
      <c r="EJ135" s="199">
        <v>3414</v>
      </c>
      <c r="EK135" s="199">
        <v>702</v>
      </c>
      <c r="EL135" s="199">
        <v>379</v>
      </c>
      <c r="EM135" s="199">
        <v>420</v>
      </c>
      <c r="EN135" s="199">
        <v>200</v>
      </c>
      <c r="EO135" s="199">
        <v>254</v>
      </c>
      <c r="EP135" s="199">
        <v>842</v>
      </c>
      <c r="EQ135" s="199">
        <v>14783</v>
      </c>
      <c r="ER135" s="199">
        <v>17545</v>
      </c>
      <c r="ES135" s="199">
        <v>797</v>
      </c>
      <c r="ET135" s="199">
        <v>4369</v>
      </c>
      <c r="EU135" s="199">
        <v>6392</v>
      </c>
      <c r="EV135" s="199">
        <v>5987</v>
      </c>
      <c r="EW135" s="199">
        <v>16748</v>
      </c>
      <c r="EX135" s="199">
        <v>17545</v>
      </c>
      <c r="EZ135" s="199"/>
    </row>
    <row r="136" spans="1:156" x14ac:dyDescent="0.25">
      <c r="A136" t="s">
        <v>447</v>
      </c>
      <c r="B136" t="s">
        <v>1758</v>
      </c>
      <c r="C136" t="s">
        <v>236</v>
      </c>
      <c r="D136" t="s">
        <v>236</v>
      </c>
      <c r="E136" t="s">
        <v>236</v>
      </c>
      <c r="F136" t="s">
        <v>236</v>
      </c>
      <c r="G136" t="s">
        <v>236</v>
      </c>
      <c r="H136" s="199">
        <v>42181</v>
      </c>
      <c r="I136" s="199">
        <v>3941</v>
      </c>
      <c r="J136" s="199">
        <v>8293</v>
      </c>
      <c r="K136" s="199">
        <v>1672</v>
      </c>
      <c r="L136" s="199">
        <v>5328</v>
      </c>
      <c r="M136" s="199">
        <v>1029</v>
      </c>
      <c r="N136" s="199">
        <v>19728</v>
      </c>
      <c r="O136" s="199">
        <v>1360</v>
      </c>
      <c r="P136" s="199">
        <v>14046</v>
      </c>
      <c r="Q136" s="199">
        <v>908</v>
      </c>
      <c r="R136" s="199">
        <v>32415</v>
      </c>
      <c r="S136" s="199">
        <v>1954</v>
      </c>
      <c r="T136" s="199">
        <v>1423</v>
      </c>
      <c r="U136" s="199">
        <v>78</v>
      </c>
      <c r="V136" s="199">
        <v>367</v>
      </c>
      <c r="W136" s="199">
        <v>127</v>
      </c>
      <c r="X136" s="199">
        <v>1449</v>
      </c>
      <c r="Y136" s="199">
        <v>134</v>
      </c>
      <c r="Z136" s="199">
        <v>3290</v>
      </c>
      <c r="AA136" s="199">
        <v>798</v>
      </c>
      <c r="AB136" s="199">
        <v>3198</v>
      </c>
      <c r="AC136" s="199">
        <v>850</v>
      </c>
      <c r="AD136" s="199">
        <v>9653</v>
      </c>
      <c r="AE136" s="199">
        <v>2430</v>
      </c>
      <c r="AF136" s="199">
        <v>28382</v>
      </c>
      <c r="AG136" s="199">
        <v>1134</v>
      </c>
      <c r="AH136" s="199">
        <v>36007</v>
      </c>
      <c r="AI136" s="199">
        <v>1963</v>
      </c>
      <c r="AJ136" s="199">
        <v>6174</v>
      </c>
      <c r="AK136" s="199">
        <v>1978</v>
      </c>
      <c r="AL136" s="199">
        <v>2217</v>
      </c>
      <c r="AM136" s="199">
        <v>76</v>
      </c>
      <c r="AN136" s="199">
        <v>3957</v>
      </c>
      <c r="AO136" s="199">
        <v>1902</v>
      </c>
      <c r="AP136" s="199">
        <v>21775</v>
      </c>
      <c r="AQ136" s="199">
        <v>2107</v>
      </c>
      <c r="AR136" s="199">
        <v>20406</v>
      </c>
      <c r="AS136" s="199">
        <v>1834</v>
      </c>
      <c r="AT136" s="199">
        <v>5867</v>
      </c>
      <c r="AU136" s="199">
        <v>306</v>
      </c>
      <c r="AV136" s="199">
        <v>36314</v>
      </c>
      <c r="AW136" s="199">
        <v>3635</v>
      </c>
      <c r="AX136" s="199">
        <v>4109</v>
      </c>
      <c r="AY136" s="199">
        <v>985</v>
      </c>
      <c r="AZ136" s="199">
        <v>8629</v>
      </c>
      <c r="BA136" s="199">
        <v>624</v>
      </c>
      <c r="BB136" s="199">
        <v>9286</v>
      </c>
      <c r="BC136" s="199">
        <v>707</v>
      </c>
      <c r="BD136" s="199">
        <v>5412</v>
      </c>
      <c r="BE136" s="199">
        <v>253</v>
      </c>
      <c r="BF136" s="199">
        <v>3851</v>
      </c>
      <c r="BG136" s="199">
        <v>944</v>
      </c>
      <c r="BH136" s="199">
        <v>18811</v>
      </c>
      <c r="BI136" s="199">
        <v>2028</v>
      </c>
      <c r="BJ136" s="199">
        <v>18209</v>
      </c>
      <c r="BK136" s="199">
        <v>1911</v>
      </c>
      <c r="BL136" s="199">
        <v>602</v>
      </c>
      <c r="BM136" s="199">
        <v>117</v>
      </c>
      <c r="BN136" s="199">
        <v>13662</v>
      </c>
      <c r="BO136" s="199">
        <v>1294</v>
      </c>
      <c r="BP136" s="199">
        <v>6093</v>
      </c>
      <c r="BQ136" s="199">
        <v>981</v>
      </c>
      <c r="BR136" s="199">
        <v>2907</v>
      </c>
      <c r="BS136" s="199">
        <v>697</v>
      </c>
      <c r="BT136" s="199">
        <v>11426</v>
      </c>
      <c r="BU136" s="199">
        <v>953</v>
      </c>
      <c r="BV136" s="199">
        <v>22662</v>
      </c>
      <c r="BW136" s="199">
        <v>2972</v>
      </c>
      <c r="BX136" s="199">
        <v>8093</v>
      </c>
      <c r="BY136" s="199">
        <v>16</v>
      </c>
      <c r="BZ136" s="199">
        <v>3556</v>
      </c>
      <c r="CA136" s="199">
        <v>288</v>
      </c>
      <c r="CB136" s="199">
        <v>7870</v>
      </c>
      <c r="CC136" s="199">
        <v>665</v>
      </c>
      <c r="CD136" s="199">
        <v>3319</v>
      </c>
      <c r="CE136" s="199">
        <v>419</v>
      </c>
      <c r="CF136" s="199">
        <v>4322</v>
      </c>
      <c r="CG136" s="199">
        <v>1032</v>
      </c>
      <c r="CH136" s="199">
        <v>4924</v>
      </c>
      <c r="CI136" s="199">
        <v>679</v>
      </c>
      <c r="CJ136" s="199">
        <v>4430</v>
      </c>
      <c r="CK136" s="199">
        <v>467</v>
      </c>
      <c r="CL136" s="199">
        <v>5667</v>
      </c>
      <c r="CM136" s="199">
        <v>375</v>
      </c>
      <c r="CN136" s="199">
        <v>8093</v>
      </c>
      <c r="CO136" s="199">
        <v>16</v>
      </c>
      <c r="CP136" s="199">
        <v>3941</v>
      </c>
      <c r="CQ136" s="199">
        <v>38240</v>
      </c>
      <c r="CR136" s="199">
        <v>28809</v>
      </c>
      <c r="CS136" s="199">
        <v>16380</v>
      </c>
      <c r="CT136" s="199">
        <v>30789</v>
      </c>
      <c r="CU136" s="199">
        <v>9094</v>
      </c>
      <c r="CV136" s="199">
        <v>4715</v>
      </c>
      <c r="CW136" s="199">
        <v>6980</v>
      </c>
      <c r="CX136" s="199">
        <v>3740</v>
      </c>
      <c r="CY136" s="199">
        <v>183</v>
      </c>
      <c r="CZ136" s="199">
        <v>28</v>
      </c>
      <c r="DA136" s="199">
        <v>1200</v>
      </c>
      <c r="DB136" s="199">
        <v>584</v>
      </c>
      <c r="DC136" s="199">
        <v>731</v>
      </c>
      <c r="DD136" s="199">
        <v>363</v>
      </c>
      <c r="DE136" s="199">
        <v>1705</v>
      </c>
      <c r="DF136" s="199">
        <v>1468</v>
      </c>
      <c r="DG136" s="199">
        <v>4530</v>
      </c>
      <c r="DH136" s="199">
        <v>644</v>
      </c>
      <c r="DI136" s="199">
        <v>2200</v>
      </c>
      <c r="DJ136" s="199">
        <v>1081</v>
      </c>
      <c r="DK136" s="199">
        <v>202</v>
      </c>
      <c r="DL136" s="199">
        <v>749</v>
      </c>
      <c r="DM136" s="199">
        <v>815</v>
      </c>
      <c r="DN136" s="199">
        <v>4468</v>
      </c>
      <c r="DO136" s="199">
        <v>898</v>
      </c>
      <c r="DP136" s="199">
        <v>880</v>
      </c>
      <c r="DQ136" s="199">
        <v>1049</v>
      </c>
      <c r="DR136" s="199">
        <v>741</v>
      </c>
      <c r="DS136" s="199">
        <v>418</v>
      </c>
      <c r="DT136" s="199">
        <v>1267</v>
      </c>
      <c r="DU136" s="199">
        <v>16384</v>
      </c>
      <c r="DV136" s="199">
        <v>7779</v>
      </c>
      <c r="DW136" s="199">
        <v>2776</v>
      </c>
      <c r="DX136" s="199">
        <v>1087</v>
      </c>
      <c r="DY136" s="199">
        <v>435</v>
      </c>
      <c r="DZ136" s="199">
        <v>3538</v>
      </c>
      <c r="EA136" s="199">
        <v>343</v>
      </c>
      <c r="EB136" s="199">
        <v>2577</v>
      </c>
      <c r="EC136" s="199">
        <v>3980</v>
      </c>
      <c r="ED136" s="199">
        <v>769</v>
      </c>
      <c r="EE136" s="199">
        <v>2539</v>
      </c>
      <c r="EF136" s="199">
        <v>4683</v>
      </c>
      <c r="EG136" s="199">
        <v>38289</v>
      </c>
      <c r="EH136" s="199">
        <v>4124</v>
      </c>
      <c r="EI136" s="199">
        <v>12509</v>
      </c>
      <c r="EJ136" s="199">
        <v>3875</v>
      </c>
      <c r="EK136" s="199">
        <v>752</v>
      </c>
      <c r="EL136" s="199">
        <v>604</v>
      </c>
      <c r="EM136" s="199">
        <v>505</v>
      </c>
      <c r="EN136" s="199">
        <v>280</v>
      </c>
      <c r="EO136" s="199">
        <v>330</v>
      </c>
      <c r="EP136" s="199">
        <v>998</v>
      </c>
      <c r="EQ136" s="199">
        <v>13720</v>
      </c>
      <c r="ER136" s="199">
        <v>16384</v>
      </c>
      <c r="ES136" s="199">
        <v>1122</v>
      </c>
      <c r="ET136" s="199">
        <v>4509</v>
      </c>
      <c r="EU136" s="199">
        <v>5878</v>
      </c>
      <c r="EV136" s="199">
        <v>4875</v>
      </c>
      <c r="EW136" s="199">
        <v>15262</v>
      </c>
      <c r="EX136" s="199">
        <v>16384</v>
      </c>
      <c r="EZ136" s="199"/>
    </row>
    <row r="137" spans="1:156" x14ac:dyDescent="0.25">
      <c r="A137" t="s">
        <v>448</v>
      </c>
      <c r="B137" t="s">
        <v>1758</v>
      </c>
      <c r="C137" t="s">
        <v>236</v>
      </c>
      <c r="D137" t="s">
        <v>236</v>
      </c>
      <c r="E137" t="s">
        <v>236</v>
      </c>
      <c r="F137" t="s">
        <v>236</v>
      </c>
      <c r="G137" t="s">
        <v>236</v>
      </c>
      <c r="H137" s="199">
        <v>41751</v>
      </c>
      <c r="I137" s="199">
        <v>2341</v>
      </c>
      <c r="J137" s="199">
        <v>6213</v>
      </c>
      <c r="K137" s="199">
        <v>565</v>
      </c>
      <c r="L137" s="199">
        <v>3920</v>
      </c>
      <c r="M137" s="199">
        <v>342</v>
      </c>
      <c r="N137" s="199">
        <v>18476</v>
      </c>
      <c r="O137" s="199">
        <v>1317</v>
      </c>
      <c r="P137" s="199">
        <v>16960</v>
      </c>
      <c r="Q137" s="199">
        <v>454</v>
      </c>
      <c r="R137" s="199">
        <v>38500</v>
      </c>
      <c r="S137" s="199">
        <v>1678</v>
      </c>
      <c r="T137" s="199">
        <v>216</v>
      </c>
      <c r="U137" s="199">
        <v>56</v>
      </c>
      <c r="V137" s="199">
        <v>40</v>
      </c>
      <c r="W137" s="199">
        <v>3</v>
      </c>
      <c r="X137" s="199">
        <v>184</v>
      </c>
      <c r="Y137" s="199">
        <v>43</v>
      </c>
      <c r="Z137" s="199">
        <v>1039</v>
      </c>
      <c r="AA137" s="199">
        <v>297</v>
      </c>
      <c r="AB137" s="199">
        <v>1770</v>
      </c>
      <c r="AC137" s="199">
        <v>264</v>
      </c>
      <c r="AD137" s="199">
        <v>3015</v>
      </c>
      <c r="AE137" s="199">
        <v>634</v>
      </c>
      <c r="AF137" s="199">
        <v>37378</v>
      </c>
      <c r="AG137" s="199">
        <v>1549</v>
      </c>
      <c r="AH137" s="199">
        <v>40663</v>
      </c>
      <c r="AI137" s="199">
        <v>2006</v>
      </c>
      <c r="AJ137" s="199">
        <v>1088</v>
      </c>
      <c r="AK137" s="199">
        <v>335</v>
      </c>
      <c r="AL137" s="199">
        <v>534</v>
      </c>
      <c r="AM137" s="199">
        <v>121</v>
      </c>
      <c r="AN137" s="199">
        <v>554</v>
      </c>
      <c r="AO137" s="199">
        <v>214</v>
      </c>
      <c r="AP137" s="199">
        <v>21150</v>
      </c>
      <c r="AQ137" s="199">
        <v>1332</v>
      </c>
      <c r="AR137" s="199">
        <v>20601</v>
      </c>
      <c r="AS137" s="199">
        <v>1009</v>
      </c>
      <c r="AT137" s="199">
        <v>5407</v>
      </c>
      <c r="AU137" s="199">
        <v>215</v>
      </c>
      <c r="AV137" s="199">
        <v>36344</v>
      </c>
      <c r="AW137" s="199">
        <v>2126</v>
      </c>
      <c r="AX137" s="199">
        <v>1749</v>
      </c>
      <c r="AY137" s="199">
        <v>306</v>
      </c>
      <c r="AZ137" s="199">
        <v>9595</v>
      </c>
      <c r="BA137" s="199">
        <v>473</v>
      </c>
      <c r="BB137" s="199">
        <v>10707</v>
      </c>
      <c r="BC137" s="199">
        <v>550</v>
      </c>
      <c r="BD137" s="199">
        <v>7038</v>
      </c>
      <c r="BE137" s="199">
        <v>194</v>
      </c>
      <c r="BF137" s="199">
        <v>3091</v>
      </c>
      <c r="BG137" s="199">
        <v>258</v>
      </c>
      <c r="BH137" s="199">
        <v>20121</v>
      </c>
      <c r="BI137" s="199">
        <v>1481</v>
      </c>
      <c r="BJ137" s="199">
        <v>19364</v>
      </c>
      <c r="BK137" s="199">
        <v>1336</v>
      </c>
      <c r="BL137" s="199">
        <v>757</v>
      </c>
      <c r="BM137" s="199">
        <v>145</v>
      </c>
      <c r="BN137" s="199">
        <v>14885</v>
      </c>
      <c r="BO137" s="199">
        <v>897</v>
      </c>
      <c r="BP137" s="199">
        <v>5772</v>
      </c>
      <c r="BQ137" s="199">
        <v>701</v>
      </c>
      <c r="BR137" s="199">
        <v>2555</v>
      </c>
      <c r="BS137" s="199">
        <v>141</v>
      </c>
      <c r="BT137" s="199">
        <v>9918</v>
      </c>
      <c r="BU137" s="199">
        <v>584</v>
      </c>
      <c r="BV137" s="199">
        <v>23212</v>
      </c>
      <c r="BW137" s="199">
        <v>1739</v>
      </c>
      <c r="BX137" s="199">
        <v>8621</v>
      </c>
      <c r="BY137" s="199">
        <v>18</v>
      </c>
      <c r="BZ137" s="199">
        <v>2989</v>
      </c>
      <c r="CA137" s="199">
        <v>108</v>
      </c>
      <c r="CB137" s="199">
        <v>6929</v>
      </c>
      <c r="CC137" s="199">
        <v>476</v>
      </c>
      <c r="CD137" s="199">
        <v>2744</v>
      </c>
      <c r="CE137" s="199">
        <v>234</v>
      </c>
      <c r="CF137" s="199">
        <v>4130</v>
      </c>
      <c r="CG137" s="199">
        <v>552</v>
      </c>
      <c r="CH137" s="199">
        <v>5091</v>
      </c>
      <c r="CI137" s="199">
        <v>330</v>
      </c>
      <c r="CJ137" s="199">
        <v>4822</v>
      </c>
      <c r="CK137" s="199">
        <v>307</v>
      </c>
      <c r="CL137" s="199">
        <v>6425</v>
      </c>
      <c r="CM137" s="199">
        <v>316</v>
      </c>
      <c r="CN137" s="199">
        <v>8621</v>
      </c>
      <c r="CO137" s="199">
        <v>18</v>
      </c>
      <c r="CP137" s="199">
        <v>2341</v>
      </c>
      <c r="CQ137" s="199">
        <v>39410</v>
      </c>
      <c r="CR137" s="199">
        <v>29800</v>
      </c>
      <c r="CS137" s="199">
        <v>17024</v>
      </c>
      <c r="CT137" s="199">
        <v>37891</v>
      </c>
      <c r="CU137" s="199">
        <v>2220</v>
      </c>
      <c r="CV137" s="199">
        <v>894</v>
      </c>
      <c r="CW137" s="199">
        <v>1740</v>
      </c>
      <c r="CX137" s="199">
        <v>809</v>
      </c>
      <c r="CY137" s="199">
        <v>259</v>
      </c>
      <c r="CZ137" s="199">
        <v>31</v>
      </c>
      <c r="DA137" s="199">
        <v>117</v>
      </c>
      <c r="DB137" s="199">
        <v>28</v>
      </c>
      <c r="DC137" s="199">
        <v>104</v>
      </c>
      <c r="DD137" s="199">
        <v>26</v>
      </c>
      <c r="DE137" s="199">
        <v>1834</v>
      </c>
      <c r="DF137" s="199">
        <v>1553</v>
      </c>
      <c r="DG137" s="199">
        <v>3879</v>
      </c>
      <c r="DH137" s="199">
        <v>498</v>
      </c>
      <c r="DI137" s="199">
        <v>2384</v>
      </c>
      <c r="DJ137" s="199">
        <v>1121</v>
      </c>
      <c r="DK137" s="199">
        <v>339</v>
      </c>
      <c r="DL137" s="199">
        <v>1077</v>
      </c>
      <c r="DM137" s="199">
        <v>1012</v>
      </c>
      <c r="DN137" s="199">
        <v>5265</v>
      </c>
      <c r="DO137" s="199">
        <v>1213</v>
      </c>
      <c r="DP137" s="199">
        <v>873</v>
      </c>
      <c r="DQ137" s="199">
        <v>672</v>
      </c>
      <c r="DR137" s="199">
        <v>787</v>
      </c>
      <c r="DS137" s="199">
        <v>580</v>
      </c>
      <c r="DT137" s="199">
        <v>1351</v>
      </c>
      <c r="DU137" s="199">
        <v>17859</v>
      </c>
      <c r="DV137" s="199">
        <v>9501</v>
      </c>
      <c r="DW137" s="199">
        <v>3047</v>
      </c>
      <c r="DX137" s="199">
        <v>1588</v>
      </c>
      <c r="DY137" s="199">
        <v>535</v>
      </c>
      <c r="DZ137" s="199">
        <v>3183</v>
      </c>
      <c r="EA137" s="199">
        <v>319</v>
      </c>
      <c r="EB137" s="199">
        <v>2386</v>
      </c>
      <c r="EC137" s="199">
        <v>3587</v>
      </c>
      <c r="ED137" s="199">
        <v>520</v>
      </c>
      <c r="EE137" s="199">
        <v>2620</v>
      </c>
      <c r="EF137" s="199">
        <v>4695</v>
      </c>
      <c r="EG137" s="199">
        <v>38023</v>
      </c>
      <c r="EH137" s="199">
        <v>4026</v>
      </c>
      <c r="EI137" s="199">
        <v>13721</v>
      </c>
      <c r="EJ137" s="199">
        <v>4138</v>
      </c>
      <c r="EK137" s="199">
        <v>677</v>
      </c>
      <c r="EL137" s="199">
        <v>601</v>
      </c>
      <c r="EM137" s="199">
        <v>445</v>
      </c>
      <c r="EN137" s="199">
        <v>440</v>
      </c>
      <c r="EO137" s="199">
        <v>317</v>
      </c>
      <c r="EP137" s="199">
        <v>1155</v>
      </c>
      <c r="EQ137" s="199">
        <v>15386</v>
      </c>
      <c r="ER137" s="199">
        <v>17859</v>
      </c>
      <c r="ES137" s="199">
        <v>919</v>
      </c>
      <c r="ET137" s="199">
        <v>4846</v>
      </c>
      <c r="EU137" s="199">
        <v>6686</v>
      </c>
      <c r="EV137" s="199">
        <v>5408</v>
      </c>
      <c r="EW137" s="199">
        <v>16940</v>
      </c>
      <c r="EX137" s="199">
        <v>17859</v>
      </c>
      <c r="EZ137" s="199"/>
    </row>
    <row r="138" spans="1:156" x14ac:dyDescent="0.25">
      <c r="A138" t="s">
        <v>449</v>
      </c>
      <c r="B138" t="s">
        <v>1758</v>
      </c>
      <c r="C138" t="s">
        <v>236</v>
      </c>
      <c r="D138" t="s">
        <v>236</v>
      </c>
      <c r="E138" t="s">
        <v>236</v>
      </c>
      <c r="F138" t="s">
        <v>236</v>
      </c>
      <c r="G138" t="s">
        <v>236</v>
      </c>
      <c r="H138" s="199">
        <v>42227</v>
      </c>
      <c r="I138" s="199">
        <v>1991</v>
      </c>
      <c r="J138" s="199">
        <v>3950</v>
      </c>
      <c r="K138" s="199">
        <v>601</v>
      </c>
      <c r="L138" s="199">
        <v>2510</v>
      </c>
      <c r="M138" s="199">
        <v>517</v>
      </c>
      <c r="N138" s="199">
        <v>16964</v>
      </c>
      <c r="O138" s="199">
        <v>1010</v>
      </c>
      <c r="P138" s="199">
        <v>21138</v>
      </c>
      <c r="Q138" s="199">
        <v>360</v>
      </c>
      <c r="R138" s="199">
        <v>39223</v>
      </c>
      <c r="S138" s="199">
        <v>1450</v>
      </c>
      <c r="T138" s="199">
        <v>510</v>
      </c>
      <c r="U138" s="199">
        <v>19</v>
      </c>
      <c r="V138" s="199">
        <v>131</v>
      </c>
      <c r="W138" s="199">
        <v>4</v>
      </c>
      <c r="X138" s="199">
        <v>192</v>
      </c>
      <c r="Y138" s="199">
        <v>2</v>
      </c>
      <c r="Z138" s="199">
        <v>932</v>
      </c>
      <c r="AA138" s="199">
        <v>338</v>
      </c>
      <c r="AB138" s="199">
        <v>1239</v>
      </c>
      <c r="AC138" s="199">
        <v>178</v>
      </c>
      <c r="AD138" s="199">
        <v>2046</v>
      </c>
      <c r="AE138" s="199">
        <v>564</v>
      </c>
      <c r="AF138" s="199">
        <v>38425</v>
      </c>
      <c r="AG138" s="199">
        <v>1348</v>
      </c>
      <c r="AH138" s="199">
        <v>41196</v>
      </c>
      <c r="AI138" s="199">
        <v>1755</v>
      </c>
      <c r="AJ138" s="199">
        <v>1031</v>
      </c>
      <c r="AK138" s="199">
        <v>236</v>
      </c>
      <c r="AL138" s="199">
        <v>454</v>
      </c>
      <c r="AM138" s="199">
        <v>1</v>
      </c>
      <c r="AN138" s="199">
        <v>577</v>
      </c>
      <c r="AO138" s="199">
        <v>235</v>
      </c>
      <c r="AP138" s="199">
        <v>21668</v>
      </c>
      <c r="AQ138" s="199">
        <v>1038</v>
      </c>
      <c r="AR138" s="199">
        <v>20559</v>
      </c>
      <c r="AS138" s="199">
        <v>953</v>
      </c>
      <c r="AT138" s="199">
        <v>4183</v>
      </c>
      <c r="AU138" s="199">
        <v>120</v>
      </c>
      <c r="AV138" s="199">
        <v>38044</v>
      </c>
      <c r="AW138" s="199">
        <v>1871</v>
      </c>
      <c r="AX138" s="199">
        <v>1504</v>
      </c>
      <c r="AY138" s="199">
        <v>120</v>
      </c>
      <c r="AZ138" s="199">
        <v>8887</v>
      </c>
      <c r="BA138" s="199">
        <v>541</v>
      </c>
      <c r="BB138" s="199">
        <v>10402</v>
      </c>
      <c r="BC138" s="199">
        <v>409</v>
      </c>
      <c r="BD138" s="199">
        <v>7752</v>
      </c>
      <c r="BE138" s="199">
        <v>145</v>
      </c>
      <c r="BF138" s="199">
        <v>2620</v>
      </c>
      <c r="BG138" s="199">
        <v>243</v>
      </c>
      <c r="BH138" s="199">
        <v>21507</v>
      </c>
      <c r="BI138" s="199">
        <v>1239</v>
      </c>
      <c r="BJ138" s="199">
        <v>20907</v>
      </c>
      <c r="BK138" s="199">
        <v>1180</v>
      </c>
      <c r="BL138" s="199">
        <v>600</v>
      </c>
      <c r="BM138" s="199">
        <v>59</v>
      </c>
      <c r="BN138" s="199">
        <v>16152</v>
      </c>
      <c r="BO138" s="199">
        <v>872</v>
      </c>
      <c r="BP138" s="199">
        <v>5989</v>
      </c>
      <c r="BQ138" s="199">
        <v>418</v>
      </c>
      <c r="BR138" s="199">
        <v>1986</v>
      </c>
      <c r="BS138" s="199">
        <v>192</v>
      </c>
      <c r="BT138" s="199">
        <v>10968</v>
      </c>
      <c r="BU138" s="199">
        <v>508</v>
      </c>
      <c r="BV138" s="199">
        <v>24127</v>
      </c>
      <c r="BW138" s="199">
        <v>1482</v>
      </c>
      <c r="BX138" s="199">
        <v>7132</v>
      </c>
      <c r="BY138" s="199">
        <v>1</v>
      </c>
      <c r="BZ138" s="199">
        <v>3171</v>
      </c>
      <c r="CA138" s="199">
        <v>104</v>
      </c>
      <c r="CB138" s="199">
        <v>7797</v>
      </c>
      <c r="CC138" s="199">
        <v>404</v>
      </c>
      <c r="CD138" s="199">
        <v>2714</v>
      </c>
      <c r="CE138" s="199">
        <v>268</v>
      </c>
      <c r="CF138" s="199">
        <v>4204</v>
      </c>
      <c r="CG138" s="199">
        <v>362</v>
      </c>
      <c r="CH138" s="199">
        <v>5688</v>
      </c>
      <c r="CI138" s="199">
        <v>394</v>
      </c>
      <c r="CJ138" s="199">
        <v>5627</v>
      </c>
      <c r="CK138" s="199">
        <v>243</v>
      </c>
      <c r="CL138" s="199">
        <v>5894</v>
      </c>
      <c r="CM138" s="199">
        <v>215</v>
      </c>
      <c r="CN138" s="199">
        <v>7132</v>
      </c>
      <c r="CO138" s="199">
        <v>1</v>
      </c>
      <c r="CP138" s="199">
        <v>1991</v>
      </c>
      <c r="CQ138" s="199">
        <v>40236</v>
      </c>
      <c r="CR138" s="199">
        <v>33672</v>
      </c>
      <c r="CS138" s="199">
        <v>13034</v>
      </c>
      <c r="CT138" s="199">
        <v>38293</v>
      </c>
      <c r="CU138" s="199">
        <v>1937</v>
      </c>
      <c r="CV138" s="199">
        <v>765</v>
      </c>
      <c r="CW138" s="199">
        <v>1453</v>
      </c>
      <c r="CX138" s="199">
        <v>670</v>
      </c>
      <c r="CY138" s="199">
        <v>366</v>
      </c>
      <c r="CZ138" s="199">
        <v>70</v>
      </c>
      <c r="DA138" s="199">
        <v>98</v>
      </c>
      <c r="DB138" s="199">
        <v>9</v>
      </c>
      <c r="DC138" s="199">
        <v>20</v>
      </c>
      <c r="DD138" s="199">
        <v>16</v>
      </c>
      <c r="DE138" s="199">
        <v>834</v>
      </c>
      <c r="DF138" s="199">
        <v>2345</v>
      </c>
      <c r="DG138" s="199">
        <v>4072</v>
      </c>
      <c r="DH138" s="199">
        <v>612</v>
      </c>
      <c r="DI138" s="199">
        <v>2083</v>
      </c>
      <c r="DJ138" s="199">
        <v>1186</v>
      </c>
      <c r="DK138" s="199">
        <v>222</v>
      </c>
      <c r="DL138" s="199">
        <v>990</v>
      </c>
      <c r="DM138" s="199">
        <v>1575</v>
      </c>
      <c r="DN138" s="199">
        <v>5454</v>
      </c>
      <c r="DO138" s="199">
        <v>1587</v>
      </c>
      <c r="DP138" s="199">
        <v>1278</v>
      </c>
      <c r="DQ138" s="199">
        <v>927</v>
      </c>
      <c r="DR138" s="199">
        <v>417</v>
      </c>
      <c r="DS138" s="199">
        <v>299</v>
      </c>
      <c r="DT138" s="199">
        <v>814</v>
      </c>
      <c r="DU138" s="199">
        <v>16361</v>
      </c>
      <c r="DV138" s="199">
        <v>9570</v>
      </c>
      <c r="DW138" s="199">
        <v>3580</v>
      </c>
      <c r="DX138" s="199">
        <v>1265</v>
      </c>
      <c r="DY138" s="199">
        <v>510</v>
      </c>
      <c r="DZ138" s="199">
        <v>2740</v>
      </c>
      <c r="EA138" s="199">
        <v>292</v>
      </c>
      <c r="EB138" s="199">
        <v>1988</v>
      </c>
      <c r="EC138" s="199">
        <v>2786</v>
      </c>
      <c r="ED138" s="199">
        <v>640</v>
      </c>
      <c r="EE138" s="199">
        <v>1678</v>
      </c>
      <c r="EF138" s="199">
        <v>5428</v>
      </c>
      <c r="EG138" s="199">
        <v>38615</v>
      </c>
      <c r="EH138" s="199">
        <v>3672</v>
      </c>
      <c r="EI138" s="199">
        <v>13632</v>
      </c>
      <c r="EJ138" s="199">
        <v>2729</v>
      </c>
      <c r="EK138" s="199">
        <v>381</v>
      </c>
      <c r="EL138" s="199">
        <v>394</v>
      </c>
      <c r="EM138" s="199">
        <v>323</v>
      </c>
      <c r="EN138" s="199">
        <v>283</v>
      </c>
      <c r="EO138" s="199">
        <v>400</v>
      </c>
      <c r="EP138" s="199">
        <v>726</v>
      </c>
      <c r="EQ138" s="199">
        <v>14452</v>
      </c>
      <c r="ER138" s="199">
        <v>16361</v>
      </c>
      <c r="ES138" s="199">
        <v>511</v>
      </c>
      <c r="ET138" s="199">
        <v>3492</v>
      </c>
      <c r="EU138" s="199">
        <v>6349</v>
      </c>
      <c r="EV138" s="199">
        <v>6009</v>
      </c>
      <c r="EW138" s="199">
        <v>15850</v>
      </c>
      <c r="EX138" s="199">
        <v>16361</v>
      </c>
      <c r="EZ138" s="199"/>
    </row>
    <row r="139" spans="1:156" x14ac:dyDescent="0.25">
      <c r="A139" t="s">
        <v>450</v>
      </c>
      <c r="B139" t="s">
        <v>1758</v>
      </c>
      <c r="C139" t="s">
        <v>236</v>
      </c>
      <c r="D139" t="s">
        <v>236</v>
      </c>
      <c r="E139" t="s">
        <v>236</v>
      </c>
      <c r="F139" t="s">
        <v>236</v>
      </c>
      <c r="G139" t="s">
        <v>236</v>
      </c>
      <c r="H139" s="199">
        <v>41791</v>
      </c>
      <c r="I139" s="199">
        <v>2442</v>
      </c>
      <c r="J139" s="199">
        <v>7070</v>
      </c>
      <c r="K139" s="199">
        <v>738</v>
      </c>
      <c r="L139" s="199">
        <v>4142</v>
      </c>
      <c r="M139" s="199">
        <v>546</v>
      </c>
      <c r="N139" s="199">
        <v>19577</v>
      </c>
      <c r="O139" s="199">
        <v>1101</v>
      </c>
      <c r="P139" s="199">
        <v>15002</v>
      </c>
      <c r="Q139" s="199">
        <v>599</v>
      </c>
      <c r="R139" s="199">
        <v>36759</v>
      </c>
      <c r="S139" s="199">
        <v>1487</v>
      </c>
      <c r="T139" s="199">
        <v>380</v>
      </c>
      <c r="U139" s="199">
        <v>9</v>
      </c>
      <c r="V139" s="199">
        <v>111</v>
      </c>
      <c r="W139" s="199">
        <v>23</v>
      </c>
      <c r="X139" s="199">
        <v>938</v>
      </c>
      <c r="Y139" s="199">
        <v>268</v>
      </c>
      <c r="Z139" s="199">
        <v>1069</v>
      </c>
      <c r="AA139" s="199">
        <v>148</v>
      </c>
      <c r="AB139" s="199">
        <v>2520</v>
      </c>
      <c r="AC139" s="199">
        <v>507</v>
      </c>
      <c r="AD139" s="199">
        <v>3829</v>
      </c>
      <c r="AE139" s="199">
        <v>659</v>
      </c>
      <c r="AF139" s="199">
        <v>35612</v>
      </c>
      <c r="AG139" s="199">
        <v>1403</v>
      </c>
      <c r="AH139" s="199">
        <v>40123</v>
      </c>
      <c r="AI139" s="199">
        <v>1873</v>
      </c>
      <c r="AJ139" s="199">
        <v>1668</v>
      </c>
      <c r="AK139" s="199">
        <v>569</v>
      </c>
      <c r="AL139" s="199">
        <v>715</v>
      </c>
      <c r="AM139" s="199">
        <v>48</v>
      </c>
      <c r="AN139" s="199">
        <v>953</v>
      </c>
      <c r="AO139" s="199">
        <v>521</v>
      </c>
      <c r="AP139" s="199">
        <v>21279</v>
      </c>
      <c r="AQ139" s="199">
        <v>1353</v>
      </c>
      <c r="AR139" s="199">
        <v>20512</v>
      </c>
      <c r="AS139" s="199">
        <v>1089</v>
      </c>
      <c r="AT139" s="199">
        <v>5550</v>
      </c>
      <c r="AU139" s="199">
        <v>252</v>
      </c>
      <c r="AV139" s="199">
        <v>36241</v>
      </c>
      <c r="AW139" s="199">
        <v>2190</v>
      </c>
      <c r="AX139" s="199">
        <v>2783</v>
      </c>
      <c r="AY139" s="199">
        <v>575</v>
      </c>
      <c r="AZ139" s="199">
        <v>9684</v>
      </c>
      <c r="BA139" s="199">
        <v>465</v>
      </c>
      <c r="BB139" s="199">
        <v>11140</v>
      </c>
      <c r="BC139" s="199">
        <v>434</v>
      </c>
      <c r="BD139" s="199">
        <v>5363</v>
      </c>
      <c r="BE139" s="199">
        <v>192</v>
      </c>
      <c r="BF139" s="199">
        <v>3914</v>
      </c>
      <c r="BG139" s="199">
        <v>423</v>
      </c>
      <c r="BH139" s="199">
        <v>18887</v>
      </c>
      <c r="BI139" s="199">
        <v>1598</v>
      </c>
      <c r="BJ139" s="199">
        <v>18103</v>
      </c>
      <c r="BK139" s="199">
        <v>1357</v>
      </c>
      <c r="BL139" s="199">
        <v>784</v>
      </c>
      <c r="BM139" s="199">
        <v>241</v>
      </c>
      <c r="BN139" s="199">
        <v>13557</v>
      </c>
      <c r="BO139" s="199">
        <v>959</v>
      </c>
      <c r="BP139" s="199">
        <v>5687</v>
      </c>
      <c r="BQ139" s="199">
        <v>619</v>
      </c>
      <c r="BR139" s="199">
        <v>3557</v>
      </c>
      <c r="BS139" s="199">
        <v>443</v>
      </c>
      <c r="BT139" s="199">
        <v>10013</v>
      </c>
      <c r="BU139" s="199">
        <v>414</v>
      </c>
      <c r="BV139" s="199">
        <v>22801</v>
      </c>
      <c r="BW139" s="199">
        <v>2021</v>
      </c>
      <c r="BX139" s="199">
        <v>8977</v>
      </c>
      <c r="BY139" s="199">
        <v>7</v>
      </c>
      <c r="BZ139" s="199">
        <v>2939</v>
      </c>
      <c r="CA139" s="199">
        <v>189</v>
      </c>
      <c r="CB139" s="199">
        <v>7074</v>
      </c>
      <c r="CC139" s="199">
        <v>225</v>
      </c>
      <c r="CD139" s="199">
        <v>2808</v>
      </c>
      <c r="CE139" s="199">
        <v>362</v>
      </c>
      <c r="CF139" s="199">
        <v>4018</v>
      </c>
      <c r="CG139" s="199">
        <v>524</v>
      </c>
      <c r="CH139" s="199">
        <v>4582</v>
      </c>
      <c r="CI139" s="199">
        <v>335</v>
      </c>
      <c r="CJ139" s="199">
        <v>4960</v>
      </c>
      <c r="CK139" s="199">
        <v>456</v>
      </c>
      <c r="CL139" s="199">
        <v>6433</v>
      </c>
      <c r="CM139" s="199">
        <v>344</v>
      </c>
      <c r="CN139" s="199">
        <v>8977</v>
      </c>
      <c r="CO139" s="199">
        <v>7</v>
      </c>
      <c r="CP139" s="199">
        <v>2442</v>
      </c>
      <c r="CQ139" s="199">
        <v>39349</v>
      </c>
      <c r="CR139" s="199">
        <v>28874</v>
      </c>
      <c r="CS139" s="199">
        <v>18266</v>
      </c>
      <c r="CT139" s="199">
        <v>37029</v>
      </c>
      <c r="CU139" s="199">
        <v>2909</v>
      </c>
      <c r="CV139" s="199">
        <v>1179</v>
      </c>
      <c r="CW139" s="199">
        <v>2038</v>
      </c>
      <c r="CX139" s="199">
        <v>614</v>
      </c>
      <c r="CY139" s="199">
        <v>214</v>
      </c>
      <c r="CZ139" s="199">
        <v>41</v>
      </c>
      <c r="DA139" s="199">
        <v>613</v>
      </c>
      <c r="DB139" s="199">
        <v>505</v>
      </c>
      <c r="DC139" s="199">
        <v>44</v>
      </c>
      <c r="DD139" s="199">
        <v>19</v>
      </c>
      <c r="DE139" s="199">
        <v>1282</v>
      </c>
      <c r="DF139" s="199">
        <v>1458</v>
      </c>
      <c r="DG139" s="199">
        <v>4153</v>
      </c>
      <c r="DH139" s="199">
        <v>512</v>
      </c>
      <c r="DI139" s="199">
        <v>2311</v>
      </c>
      <c r="DJ139" s="199">
        <v>1070</v>
      </c>
      <c r="DK139" s="199">
        <v>287</v>
      </c>
      <c r="DL139" s="199">
        <v>805</v>
      </c>
      <c r="DM139" s="199">
        <v>1091</v>
      </c>
      <c r="DN139" s="199">
        <v>4490</v>
      </c>
      <c r="DO139" s="199">
        <v>1181</v>
      </c>
      <c r="DP139" s="199">
        <v>1042</v>
      </c>
      <c r="DQ139" s="199">
        <v>681</v>
      </c>
      <c r="DR139" s="199">
        <v>655</v>
      </c>
      <c r="DS139" s="199">
        <v>476</v>
      </c>
      <c r="DT139" s="199">
        <v>1318</v>
      </c>
      <c r="DU139" s="199">
        <v>17705</v>
      </c>
      <c r="DV139" s="199">
        <v>8661</v>
      </c>
      <c r="DW139" s="199">
        <v>2723</v>
      </c>
      <c r="DX139" s="199">
        <v>1657</v>
      </c>
      <c r="DY139" s="199">
        <v>782</v>
      </c>
      <c r="DZ139" s="199">
        <v>3451</v>
      </c>
      <c r="EA139" s="199">
        <v>355</v>
      </c>
      <c r="EB139" s="199">
        <v>2616</v>
      </c>
      <c r="EC139" s="199">
        <v>3936</v>
      </c>
      <c r="ED139" s="199">
        <v>601</v>
      </c>
      <c r="EE139" s="199">
        <v>2778</v>
      </c>
      <c r="EF139" s="199">
        <v>4814</v>
      </c>
      <c r="EG139" s="199">
        <v>38082</v>
      </c>
      <c r="EH139" s="199">
        <v>3892</v>
      </c>
      <c r="EI139" s="199">
        <v>14108</v>
      </c>
      <c r="EJ139" s="199">
        <v>3597</v>
      </c>
      <c r="EK139" s="199">
        <v>667</v>
      </c>
      <c r="EL139" s="199">
        <v>531</v>
      </c>
      <c r="EM139" s="199">
        <v>429</v>
      </c>
      <c r="EN139" s="199">
        <v>230</v>
      </c>
      <c r="EO139" s="199">
        <v>316</v>
      </c>
      <c r="EP139" s="199">
        <v>1042</v>
      </c>
      <c r="EQ139" s="199">
        <v>14707</v>
      </c>
      <c r="ER139" s="199">
        <v>17705</v>
      </c>
      <c r="ES139" s="199">
        <v>992</v>
      </c>
      <c r="ET139" s="199">
        <v>4944</v>
      </c>
      <c r="EU139" s="199">
        <v>6527</v>
      </c>
      <c r="EV139" s="199">
        <v>5242</v>
      </c>
      <c r="EW139" s="199">
        <v>16713</v>
      </c>
      <c r="EX139" s="199">
        <v>17705</v>
      </c>
      <c r="EZ139" s="199"/>
    </row>
    <row r="140" spans="1:156" x14ac:dyDescent="0.25">
      <c r="A140" t="s">
        <v>451</v>
      </c>
      <c r="B140" t="s">
        <v>1758</v>
      </c>
      <c r="C140" t="s">
        <v>236</v>
      </c>
      <c r="D140" t="s">
        <v>236</v>
      </c>
      <c r="E140" t="s">
        <v>236</v>
      </c>
      <c r="F140" t="s">
        <v>236</v>
      </c>
      <c r="G140" t="s">
        <v>236</v>
      </c>
      <c r="H140" s="199">
        <v>41643</v>
      </c>
      <c r="I140" s="199">
        <v>2012</v>
      </c>
      <c r="J140" s="199">
        <v>8136</v>
      </c>
      <c r="K140" s="199">
        <v>675</v>
      </c>
      <c r="L140" s="199">
        <v>4886</v>
      </c>
      <c r="M140" s="199">
        <v>420</v>
      </c>
      <c r="N140" s="199">
        <v>19402</v>
      </c>
      <c r="O140" s="199">
        <v>1017</v>
      </c>
      <c r="P140" s="199">
        <v>13838</v>
      </c>
      <c r="Q140" s="199">
        <v>320</v>
      </c>
      <c r="R140" s="199">
        <v>33752</v>
      </c>
      <c r="S140" s="199">
        <v>1375</v>
      </c>
      <c r="T140" s="199">
        <v>1469</v>
      </c>
      <c r="U140" s="199">
        <v>31</v>
      </c>
      <c r="V140" s="199">
        <v>47</v>
      </c>
      <c r="W140" s="199">
        <v>0</v>
      </c>
      <c r="X140" s="199">
        <v>2213</v>
      </c>
      <c r="Y140" s="199">
        <v>56</v>
      </c>
      <c r="Z140" s="199">
        <v>1512</v>
      </c>
      <c r="AA140" s="199">
        <v>315</v>
      </c>
      <c r="AB140" s="199">
        <v>2460</v>
      </c>
      <c r="AC140" s="199">
        <v>151</v>
      </c>
      <c r="AD140" s="199">
        <v>5451</v>
      </c>
      <c r="AE140" s="199">
        <v>817</v>
      </c>
      <c r="AF140" s="199">
        <v>31231</v>
      </c>
      <c r="AG140" s="199">
        <v>954</v>
      </c>
      <c r="AH140" s="199">
        <v>37123</v>
      </c>
      <c r="AI140" s="199">
        <v>1296</v>
      </c>
      <c r="AJ140" s="199">
        <v>4520</v>
      </c>
      <c r="AK140" s="199">
        <v>716</v>
      </c>
      <c r="AL140" s="199">
        <v>1700</v>
      </c>
      <c r="AM140" s="199">
        <v>118</v>
      </c>
      <c r="AN140" s="199">
        <v>2820</v>
      </c>
      <c r="AO140" s="199">
        <v>598</v>
      </c>
      <c r="AP140" s="199">
        <v>21127</v>
      </c>
      <c r="AQ140" s="199">
        <v>1123</v>
      </c>
      <c r="AR140" s="199">
        <v>20516</v>
      </c>
      <c r="AS140" s="199">
        <v>889</v>
      </c>
      <c r="AT140" s="199">
        <v>5077</v>
      </c>
      <c r="AU140" s="199">
        <v>216</v>
      </c>
      <c r="AV140" s="199">
        <v>36566</v>
      </c>
      <c r="AW140" s="199">
        <v>1796</v>
      </c>
      <c r="AX140" s="199">
        <v>2380</v>
      </c>
      <c r="AY140" s="199">
        <v>257</v>
      </c>
      <c r="AZ140" s="199">
        <v>9190</v>
      </c>
      <c r="BA140" s="199">
        <v>556</v>
      </c>
      <c r="BB140" s="199">
        <v>9293</v>
      </c>
      <c r="BC140" s="199">
        <v>362</v>
      </c>
      <c r="BD140" s="199">
        <v>6506</v>
      </c>
      <c r="BE140" s="199">
        <v>110</v>
      </c>
      <c r="BF140" s="199">
        <v>3889</v>
      </c>
      <c r="BG140" s="199">
        <v>358</v>
      </c>
      <c r="BH140" s="199">
        <v>19067</v>
      </c>
      <c r="BI140" s="199">
        <v>1209</v>
      </c>
      <c r="BJ140" s="199">
        <v>18554</v>
      </c>
      <c r="BK140" s="199">
        <v>1156</v>
      </c>
      <c r="BL140" s="199">
        <v>513</v>
      </c>
      <c r="BM140" s="199">
        <v>53</v>
      </c>
      <c r="BN140" s="199">
        <v>13865</v>
      </c>
      <c r="BO140" s="199">
        <v>807</v>
      </c>
      <c r="BP140" s="199">
        <v>6035</v>
      </c>
      <c r="BQ140" s="199">
        <v>472</v>
      </c>
      <c r="BR140" s="199">
        <v>3056</v>
      </c>
      <c r="BS140" s="199">
        <v>288</v>
      </c>
      <c r="BT140" s="199">
        <v>11028</v>
      </c>
      <c r="BU140" s="199">
        <v>411</v>
      </c>
      <c r="BV140" s="199">
        <v>22956</v>
      </c>
      <c r="BW140" s="199">
        <v>1567</v>
      </c>
      <c r="BX140" s="199">
        <v>7659</v>
      </c>
      <c r="BY140" s="199">
        <v>34</v>
      </c>
      <c r="BZ140" s="199">
        <v>3441</v>
      </c>
      <c r="CA140" s="199">
        <v>148</v>
      </c>
      <c r="CB140" s="199">
        <v>7587</v>
      </c>
      <c r="CC140" s="199">
        <v>263</v>
      </c>
      <c r="CD140" s="199">
        <v>3246</v>
      </c>
      <c r="CE140" s="199">
        <v>316</v>
      </c>
      <c r="CF140" s="199">
        <v>4465</v>
      </c>
      <c r="CG140" s="199">
        <v>367</v>
      </c>
      <c r="CH140" s="199">
        <v>5517</v>
      </c>
      <c r="CI140" s="199">
        <v>374</v>
      </c>
      <c r="CJ140" s="199">
        <v>4420</v>
      </c>
      <c r="CK140" s="199">
        <v>247</v>
      </c>
      <c r="CL140" s="199">
        <v>5308</v>
      </c>
      <c r="CM140" s="199">
        <v>263</v>
      </c>
      <c r="CN140" s="199">
        <v>7659</v>
      </c>
      <c r="CO140" s="199">
        <v>34</v>
      </c>
      <c r="CP140" s="199">
        <v>2012</v>
      </c>
      <c r="CQ140" s="199">
        <v>39631</v>
      </c>
      <c r="CR140" s="199">
        <v>30086</v>
      </c>
      <c r="CS140" s="199">
        <v>17050</v>
      </c>
      <c r="CT140" s="199">
        <v>32347</v>
      </c>
      <c r="CU140" s="199">
        <v>7057</v>
      </c>
      <c r="CV140" s="199">
        <v>3393</v>
      </c>
      <c r="CW140" s="199">
        <v>4019</v>
      </c>
      <c r="CX140" s="199">
        <v>1838</v>
      </c>
      <c r="CY140" s="199">
        <v>740</v>
      </c>
      <c r="CZ140" s="199">
        <v>239</v>
      </c>
      <c r="DA140" s="199">
        <v>1627</v>
      </c>
      <c r="DB140" s="199">
        <v>999</v>
      </c>
      <c r="DC140" s="199">
        <v>671</v>
      </c>
      <c r="DD140" s="199">
        <v>317</v>
      </c>
      <c r="DE140" s="199">
        <v>789</v>
      </c>
      <c r="DF140" s="199">
        <v>1411</v>
      </c>
      <c r="DG140" s="199">
        <v>5559</v>
      </c>
      <c r="DH140" s="199">
        <v>282</v>
      </c>
      <c r="DI140" s="199">
        <v>1774</v>
      </c>
      <c r="DJ140" s="199">
        <v>960</v>
      </c>
      <c r="DK140" s="199">
        <v>126</v>
      </c>
      <c r="DL140" s="199">
        <v>627</v>
      </c>
      <c r="DM140" s="199">
        <v>1296</v>
      </c>
      <c r="DN140" s="199">
        <v>5331</v>
      </c>
      <c r="DO140" s="199">
        <v>1119</v>
      </c>
      <c r="DP140" s="199">
        <v>893</v>
      </c>
      <c r="DQ140" s="199">
        <v>472</v>
      </c>
      <c r="DR140" s="199">
        <v>773</v>
      </c>
      <c r="DS140" s="199">
        <v>512</v>
      </c>
      <c r="DT140" s="199">
        <v>1727</v>
      </c>
      <c r="DU140" s="199">
        <v>16559</v>
      </c>
      <c r="DV140" s="199">
        <v>8518</v>
      </c>
      <c r="DW140" s="199">
        <v>3063</v>
      </c>
      <c r="DX140" s="199">
        <v>1285</v>
      </c>
      <c r="DY140" s="199">
        <v>597</v>
      </c>
      <c r="DZ140" s="199">
        <v>3087</v>
      </c>
      <c r="EA140" s="199">
        <v>327</v>
      </c>
      <c r="EB140" s="199">
        <v>2381</v>
      </c>
      <c r="EC140" s="199">
        <v>3669</v>
      </c>
      <c r="ED140" s="199">
        <v>625</v>
      </c>
      <c r="EE140" s="199">
        <v>2360</v>
      </c>
      <c r="EF140" s="199">
        <v>5027</v>
      </c>
      <c r="EG140" s="199">
        <v>35733</v>
      </c>
      <c r="EH140" s="199">
        <v>5813</v>
      </c>
      <c r="EI140" s="199">
        <v>12558</v>
      </c>
      <c r="EJ140" s="199">
        <v>4001</v>
      </c>
      <c r="EK140" s="199">
        <v>611</v>
      </c>
      <c r="EL140" s="199">
        <v>407</v>
      </c>
      <c r="EM140" s="199">
        <v>585</v>
      </c>
      <c r="EN140" s="199">
        <v>513</v>
      </c>
      <c r="EO140" s="199">
        <v>283</v>
      </c>
      <c r="EP140" s="199">
        <v>1265</v>
      </c>
      <c r="EQ140" s="199">
        <v>14284</v>
      </c>
      <c r="ER140" s="199">
        <v>16559</v>
      </c>
      <c r="ES140" s="199">
        <v>977</v>
      </c>
      <c r="ET140" s="199">
        <v>4962</v>
      </c>
      <c r="EU140" s="199">
        <v>6258</v>
      </c>
      <c r="EV140" s="199">
        <v>4362</v>
      </c>
      <c r="EW140" s="199">
        <v>15582</v>
      </c>
      <c r="EX140" s="199">
        <v>16559</v>
      </c>
      <c r="EZ140" s="199"/>
    </row>
    <row r="141" spans="1:156" x14ac:dyDescent="0.25">
      <c r="A141" t="s">
        <v>452</v>
      </c>
      <c r="B141" t="s">
        <v>1758</v>
      </c>
      <c r="C141" t="s">
        <v>236</v>
      </c>
      <c r="D141" t="s">
        <v>236</v>
      </c>
      <c r="E141" t="s">
        <v>236</v>
      </c>
      <c r="F141" t="s">
        <v>236</v>
      </c>
      <c r="G141" t="s">
        <v>236</v>
      </c>
      <c r="H141" s="199">
        <v>42258</v>
      </c>
      <c r="I141" s="199">
        <v>1352</v>
      </c>
      <c r="J141" s="199">
        <v>3387</v>
      </c>
      <c r="K141" s="199">
        <v>149</v>
      </c>
      <c r="L141" s="199">
        <v>2183</v>
      </c>
      <c r="M141" s="199">
        <v>95</v>
      </c>
      <c r="N141" s="199">
        <v>14902</v>
      </c>
      <c r="O141" s="199">
        <v>885</v>
      </c>
      <c r="P141" s="199">
        <v>23616</v>
      </c>
      <c r="Q141" s="199">
        <v>316</v>
      </c>
      <c r="R141" s="199">
        <v>38185</v>
      </c>
      <c r="S141" s="199">
        <v>1055</v>
      </c>
      <c r="T141" s="199">
        <v>390</v>
      </c>
      <c r="U141" s="199">
        <v>4</v>
      </c>
      <c r="V141" s="199">
        <v>108</v>
      </c>
      <c r="W141" s="199">
        <v>0</v>
      </c>
      <c r="X141" s="199">
        <v>1078</v>
      </c>
      <c r="Y141" s="199">
        <v>3</v>
      </c>
      <c r="Z141" s="199">
        <v>958</v>
      </c>
      <c r="AA141" s="199">
        <v>177</v>
      </c>
      <c r="AB141" s="199">
        <v>1539</v>
      </c>
      <c r="AC141" s="199">
        <v>113</v>
      </c>
      <c r="AD141" s="199">
        <v>1822</v>
      </c>
      <c r="AE141" s="199">
        <v>272</v>
      </c>
      <c r="AF141" s="199">
        <v>37708</v>
      </c>
      <c r="AG141" s="199">
        <v>1027</v>
      </c>
      <c r="AH141" s="199">
        <v>40828</v>
      </c>
      <c r="AI141" s="199">
        <v>1188</v>
      </c>
      <c r="AJ141" s="199">
        <v>1430</v>
      </c>
      <c r="AK141" s="199">
        <v>164</v>
      </c>
      <c r="AL141" s="199">
        <v>783</v>
      </c>
      <c r="AM141" s="199">
        <v>26</v>
      </c>
      <c r="AN141" s="199">
        <v>647</v>
      </c>
      <c r="AO141" s="199">
        <v>138</v>
      </c>
      <c r="AP141" s="199">
        <v>20507</v>
      </c>
      <c r="AQ141" s="199">
        <v>834</v>
      </c>
      <c r="AR141" s="199">
        <v>21751</v>
      </c>
      <c r="AS141" s="199">
        <v>518</v>
      </c>
      <c r="AT141" s="199">
        <v>3813</v>
      </c>
      <c r="AU141" s="199">
        <v>101</v>
      </c>
      <c r="AV141" s="199">
        <v>38445</v>
      </c>
      <c r="AW141" s="199">
        <v>1251</v>
      </c>
      <c r="AX141" s="199">
        <v>902</v>
      </c>
      <c r="AY141" s="199">
        <v>137</v>
      </c>
      <c r="AZ141" s="199">
        <v>6893</v>
      </c>
      <c r="BA141" s="199">
        <v>415</v>
      </c>
      <c r="BB141" s="199">
        <v>9230</v>
      </c>
      <c r="BC141" s="199">
        <v>289</v>
      </c>
      <c r="BD141" s="199">
        <v>10208</v>
      </c>
      <c r="BE141" s="199">
        <v>82</v>
      </c>
      <c r="BF141" s="199">
        <v>2490</v>
      </c>
      <c r="BG141" s="199">
        <v>89</v>
      </c>
      <c r="BH141" s="199">
        <v>21695</v>
      </c>
      <c r="BI141" s="199">
        <v>934</v>
      </c>
      <c r="BJ141" s="199">
        <v>21169</v>
      </c>
      <c r="BK141" s="199">
        <v>838</v>
      </c>
      <c r="BL141" s="199">
        <v>526</v>
      </c>
      <c r="BM141" s="199">
        <v>96</v>
      </c>
      <c r="BN141" s="199">
        <v>15979</v>
      </c>
      <c r="BO141" s="199">
        <v>547</v>
      </c>
      <c r="BP141" s="199">
        <v>6424</v>
      </c>
      <c r="BQ141" s="199">
        <v>416</v>
      </c>
      <c r="BR141" s="199">
        <v>1782</v>
      </c>
      <c r="BS141" s="199">
        <v>60</v>
      </c>
      <c r="BT141" s="199">
        <v>12042</v>
      </c>
      <c r="BU141" s="199">
        <v>328</v>
      </c>
      <c r="BV141" s="199">
        <v>24185</v>
      </c>
      <c r="BW141" s="199">
        <v>1023</v>
      </c>
      <c r="BX141" s="199">
        <v>6031</v>
      </c>
      <c r="BY141" s="199">
        <v>1</v>
      </c>
      <c r="BZ141" s="199">
        <v>2918</v>
      </c>
      <c r="CA141" s="199">
        <v>73</v>
      </c>
      <c r="CB141" s="199">
        <v>9124</v>
      </c>
      <c r="CC141" s="199">
        <v>255</v>
      </c>
      <c r="CD141" s="199">
        <v>2983</v>
      </c>
      <c r="CE141" s="199">
        <v>101</v>
      </c>
      <c r="CF141" s="199">
        <v>4743</v>
      </c>
      <c r="CG141" s="199">
        <v>240</v>
      </c>
      <c r="CH141" s="199">
        <v>6031</v>
      </c>
      <c r="CI141" s="199">
        <v>259</v>
      </c>
      <c r="CJ141" s="199">
        <v>5213</v>
      </c>
      <c r="CK141" s="199">
        <v>224</v>
      </c>
      <c r="CL141" s="199">
        <v>5215</v>
      </c>
      <c r="CM141" s="199">
        <v>199</v>
      </c>
      <c r="CN141" s="199">
        <v>6031</v>
      </c>
      <c r="CO141" s="199">
        <v>1</v>
      </c>
      <c r="CP141" s="199">
        <v>1352</v>
      </c>
      <c r="CQ141" s="199">
        <v>40906</v>
      </c>
      <c r="CR141" s="199">
        <v>34873</v>
      </c>
      <c r="CS141" s="199">
        <v>11347</v>
      </c>
      <c r="CT141" s="199">
        <v>37913</v>
      </c>
      <c r="CU141" s="199">
        <v>2128</v>
      </c>
      <c r="CV141" s="199">
        <v>428</v>
      </c>
      <c r="CW141" s="199">
        <v>1241</v>
      </c>
      <c r="CX141" s="199">
        <v>294</v>
      </c>
      <c r="CY141" s="199">
        <v>321</v>
      </c>
      <c r="CZ141" s="199">
        <v>47</v>
      </c>
      <c r="DA141" s="199">
        <v>450</v>
      </c>
      <c r="DB141" s="199">
        <v>56</v>
      </c>
      <c r="DC141" s="199">
        <v>116</v>
      </c>
      <c r="DD141" s="199">
        <v>31</v>
      </c>
      <c r="DE141" s="199">
        <v>790</v>
      </c>
      <c r="DF141" s="199">
        <v>1892</v>
      </c>
      <c r="DG141" s="199">
        <v>2186</v>
      </c>
      <c r="DH141" s="199">
        <v>366</v>
      </c>
      <c r="DI141" s="199">
        <v>2160</v>
      </c>
      <c r="DJ141" s="199">
        <v>895</v>
      </c>
      <c r="DK141" s="199">
        <v>206</v>
      </c>
      <c r="DL141" s="199">
        <v>833</v>
      </c>
      <c r="DM141" s="199">
        <v>1395</v>
      </c>
      <c r="DN141" s="199">
        <v>9386</v>
      </c>
      <c r="DO141" s="199">
        <v>1281</v>
      </c>
      <c r="DP141" s="199">
        <v>873</v>
      </c>
      <c r="DQ141" s="199">
        <v>824</v>
      </c>
      <c r="DR141" s="199">
        <v>364</v>
      </c>
      <c r="DS141" s="199">
        <v>226</v>
      </c>
      <c r="DT141" s="199">
        <v>712</v>
      </c>
      <c r="DU141" s="199">
        <v>16252</v>
      </c>
      <c r="DV141" s="199">
        <v>9551</v>
      </c>
      <c r="DW141" s="199">
        <v>4255</v>
      </c>
      <c r="DX141" s="199">
        <v>1336</v>
      </c>
      <c r="DY141" s="199">
        <v>488</v>
      </c>
      <c r="DZ141" s="199">
        <v>2071</v>
      </c>
      <c r="EA141" s="199">
        <v>344</v>
      </c>
      <c r="EB141" s="199">
        <v>1454</v>
      </c>
      <c r="EC141" s="199">
        <v>3294</v>
      </c>
      <c r="ED141" s="199">
        <v>502</v>
      </c>
      <c r="EE141" s="199">
        <v>2330</v>
      </c>
      <c r="EF141" s="199">
        <v>5873</v>
      </c>
      <c r="EG141" s="199">
        <v>36057</v>
      </c>
      <c r="EH141" s="199">
        <v>5991</v>
      </c>
      <c r="EI141" s="199">
        <v>13388</v>
      </c>
      <c r="EJ141" s="199">
        <v>2864</v>
      </c>
      <c r="EK141" s="199">
        <v>271</v>
      </c>
      <c r="EL141" s="199">
        <v>447</v>
      </c>
      <c r="EM141" s="199">
        <v>353</v>
      </c>
      <c r="EN141" s="199">
        <v>353</v>
      </c>
      <c r="EO141" s="199">
        <v>318</v>
      </c>
      <c r="EP141" s="199">
        <v>950</v>
      </c>
      <c r="EQ141" s="199">
        <v>14692</v>
      </c>
      <c r="ER141" s="199">
        <v>16252</v>
      </c>
      <c r="ES141" s="199">
        <v>527</v>
      </c>
      <c r="ET141" s="199">
        <v>3777</v>
      </c>
      <c r="EU141" s="199">
        <v>6524</v>
      </c>
      <c r="EV141" s="199">
        <v>5424</v>
      </c>
      <c r="EW141" s="199">
        <v>15725</v>
      </c>
      <c r="EX141" s="199">
        <v>16252</v>
      </c>
      <c r="EZ141" s="199"/>
    </row>
    <row r="142" spans="1:156" x14ac:dyDescent="0.25">
      <c r="A142" t="s">
        <v>453</v>
      </c>
      <c r="B142" t="s">
        <v>1758</v>
      </c>
      <c r="C142" t="s">
        <v>236</v>
      </c>
      <c r="D142" t="s">
        <v>236</v>
      </c>
      <c r="E142" t="s">
        <v>236</v>
      </c>
      <c r="F142" t="s">
        <v>236</v>
      </c>
      <c r="G142" t="s">
        <v>236</v>
      </c>
      <c r="H142" s="199">
        <v>40768</v>
      </c>
      <c r="I142" s="199">
        <v>1911</v>
      </c>
      <c r="J142" s="199">
        <v>4140</v>
      </c>
      <c r="K142" s="199">
        <v>570</v>
      </c>
      <c r="L142" s="199">
        <v>2337</v>
      </c>
      <c r="M142" s="199">
        <v>245</v>
      </c>
      <c r="N142" s="199">
        <v>14125</v>
      </c>
      <c r="O142" s="199">
        <v>846</v>
      </c>
      <c r="P142" s="199">
        <v>22501</v>
      </c>
      <c r="Q142" s="199">
        <v>495</v>
      </c>
      <c r="R142" s="199">
        <v>33521</v>
      </c>
      <c r="S142" s="199">
        <v>1051</v>
      </c>
      <c r="T142" s="199">
        <v>2350</v>
      </c>
      <c r="U142" s="199">
        <v>313</v>
      </c>
      <c r="V142" s="199">
        <v>23</v>
      </c>
      <c r="W142" s="199">
        <v>0</v>
      </c>
      <c r="X142" s="199">
        <v>2515</v>
      </c>
      <c r="Y142" s="199">
        <v>51</v>
      </c>
      <c r="Z142" s="199">
        <v>434</v>
      </c>
      <c r="AA142" s="199">
        <v>215</v>
      </c>
      <c r="AB142" s="199">
        <v>1925</v>
      </c>
      <c r="AC142" s="199">
        <v>281</v>
      </c>
      <c r="AD142" s="199">
        <v>2437</v>
      </c>
      <c r="AE142" s="199">
        <v>515</v>
      </c>
      <c r="AF142" s="199">
        <v>31851</v>
      </c>
      <c r="AG142" s="199">
        <v>930</v>
      </c>
      <c r="AH142" s="199">
        <v>35187</v>
      </c>
      <c r="AI142" s="199">
        <v>1226</v>
      </c>
      <c r="AJ142" s="199">
        <v>5581</v>
      </c>
      <c r="AK142" s="199">
        <v>685</v>
      </c>
      <c r="AL142" s="199">
        <v>3342</v>
      </c>
      <c r="AM142" s="199">
        <v>307</v>
      </c>
      <c r="AN142" s="199">
        <v>2239</v>
      </c>
      <c r="AO142" s="199">
        <v>378</v>
      </c>
      <c r="AP142" s="199">
        <v>20466</v>
      </c>
      <c r="AQ142" s="199">
        <v>1174</v>
      </c>
      <c r="AR142" s="199">
        <v>20302</v>
      </c>
      <c r="AS142" s="199">
        <v>737</v>
      </c>
      <c r="AT142" s="199">
        <v>3940</v>
      </c>
      <c r="AU142" s="199">
        <v>148</v>
      </c>
      <c r="AV142" s="199">
        <v>36828</v>
      </c>
      <c r="AW142" s="199">
        <v>1763</v>
      </c>
      <c r="AX142" s="199">
        <v>1281</v>
      </c>
      <c r="AY142" s="199">
        <v>259</v>
      </c>
      <c r="AZ142" s="199">
        <v>4623</v>
      </c>
      <c r="BA142" s="199">
        <v>479</v>
      </c>
      <c r="BB142" s="199">
        <v>7117</v>
      </c>
      <c r="BC142" s="199">
        <v>361</v>
      </c>
      <c r="BD142" s="199">
        <v>14399</v>
      </c>
      <c r="BE142" s="199">
        <v>462</v>
      </c>
      <c r="BF142" s="199">
        <v>3590</v>
      </c>
      <c r="BG142" s="199">
        <v>321</v>
      </c>
      <c r="BH142" s="199">
        <v>20676</v>
      </c>
      <c r="BI142" s="199">
        <v>1274</v>
      </c>
      <c r="BJ142" s="199">
        <v>19969</v>
      </c>
      <c r="BK142" s="199">
        <v>1172</v>
      </c>
      <c r="BL142" s="199">
        <v>707</v>
      </c>
      <c r="BM142" s="199">
        <v>102</v>
      </c>
      <c r="BN142" s="199">
        <v>14339</v>
      </c>
      <c r="BO142" s="199">
        <v>478</v>
      </c>
      <c r="BP142" s="199">
        <v>7121</v>
      </c>
      <c r="BQ142" s="199">
        <v>858</v>
      </c>
      <c r="BR142" s="199">
        <v>2806</v>
      </c>
      <c r="BS142" s="199">
        <v>259</v>
      </c>
      <c r="BT142" s="199">
        <v>9965</v>
      </c>
      <c r="BU142" s="199">
        <v>259</v>
      </c>
      <c r="BV142" s="199">
        <v>24266</v>
      </c>
      <c r="BW142" s="199">
        <v>1595</v>
      </c>
      <c r="BX142" s="199">
        <v>6537</v>
      </c>
      <c r="BY142" s="199">
        <v>57</v>
      </c>
      <c r="BZ142" s="199">
        <v>3273</v>
      </c>
      <c r="CA142" s="199">
        <v>19</v>
      </c>
      <c r="CB142" s="199">
        <v>6692</v>
      </c>
      <c r="CC142" s="199">
        <v>240</v>
      </c>
      <c r="CD142" s="199">
        <v>3383</v>
      </c>
      <c r="CE142" s="199">
        <v>91</v>
      </c>
      <c r="CF142" s="199">
        <v>5304</v>
      </c>
      <c r="CG142" s="199">
        <v>540</v>
      </c>
      <c r="CH142" s="199">
        <v>5170</v>
      </c>
      <c r="CI142" s="199">
        <v>220</v>
      </c>
      <c r="CJ142" s="199">
        <v>4463</v>
      </c>
      <c r="CK142" s="199">
        <v>416</v>
      </c>
      <c r="CL142" s="199">
        <v>5946</v>
      </c>
      <c r="CM142" s="199">
        <v>328</v>
      </c>
      <c r="CN142" s="199">
        <v>6537</v>
      </c>
      <c r="CO142" s="199">
        <v>57</v>
      </c>
      <c r="CP142" s="199">
        <v>1911</v>
      </c>
      <c r="CQ142" s="199">
        <v>38857</v>
      </c>
      <c r="CR142" s="199">
        <v>33771</v>
      </c>
      <c r="CS142" s="199">
        <v>10763</v>
      </c>
      <c r="CT142" s="199">
        <v>31346</v>
      </c>
      <c r="CU142" s="199">
        <v>6820</v>
      </c>
      <c r="CV142" s="199">
        <v>2262</v>
      </c>
      <c r="CW142" s="199">
        <v>1779</v>
      </c>
      <c r="CX142" s="199">
        <v>397</v>
      </c>
      <c r="CY142" s="199">
        <v>1427</v>
      </c>
      <c r="CZ142" s="199">
        <v>398</v>
      </c>
      <c r="DA142" s="199">
        <v>1853</v>
      </c>
      <c r="DB142" s="199">
        <v>796</v>
      </c>
      <c r="DC142" s="199">
        <v>1761</v>
      </c>
      <c r="DD142" s="199">
        <v>671</v>
      </c>
      <c r="DE142" s="199">
        <v>188</v>
      </c>
      <c r="DF142" s="199">
        <v>1169</v>
      </c>
      <c r="DG142" s="199">
        <v>1444</v>
      </c>
      <c r="DH142" s="199">
        <v>239</v>
      </c>
      <c r="DI142" s="199">
        <v>1885</v>
      </c>
      <c r="DJ142" s="199">
        <v>519</v>
      </c>
      <c r="DK142" s="199">
        <v>216</v>
      </c>
      <c r="DL142" s="199">
        <v>766</v>
      </c>
      <c r="DM142" s="199">
        <v>1719</v>
      </c>
      <c r="DN142" s="199">
        <v>10919</v>
      </c>
      <c r="DO142" s="199">
        <v>1491</v>
      </c>
      <c r="DP142" s="199">
        <v>824</v>
      </c>
      <c r="DQ142" s="199">
        <v>545</v>
      </c>
      <c r="DR142" s="199">
        <v>419</v>
      </c>
      <c r="DS142" s="199">
        <v>324</v>
      </c>
      <c r="DT142" s="199">
        <v>772</v>
      </c>
      <c r="DU142" s="199">
        <v>16601</v>
      </c>
      <c r="DV142" s="199">
        <v>8973</v>
      </c>
      <c r="DW142" s="199">
        <v>3647</v>
      </c>
      <c r="DX142" s="199">
        <v>1082</v>
      </c>
      <c r="DY142" s="199">
        <v>370</v>
      </c>
      <c r="DZ142" s="199">
        <v>2848</v>
      </c>
      <c r="EA142" s="199">
        <v>144</v>
      </c>
      <c r="EB142" s="199">
        <v>1924</v>
      </c>
      <c r="EC142" s="199">
        <v>3698</v>
      </c>
      <c r="ED142" s="199">
        <v>289</v>
      </c>
      <c r="EE142" s="199">
        <v>2645</v>
      </c>
      <c r="EF142" s="199">
        <v>4813</v>
      </c>
      <c r="EG142" s="199">
        <v>34873</v>
      </c>
      <c r="EH142" s="199">
        <v>5474</v>
      </c>
      <c r="EI142" s="199">
        <v>12656</v>
      </c>
      <c r="EJ142" s="199">
        <v>3945</v>
      </c>
      <c r="EK142" s="199">
        <v>532</v>
      </c>
      <c r="EL142" s="199">
        <v>432</v>
      </c>
      <c r="EM142" s="199">
        <v>540</v>
      </c>
      <c r="EN142" s="199">
        <v>394</v>
      </c>
      <c r="EO142" s="199">
        <v>508</v>
      </c>
      <c r="EP142" s="199">
        <v>1393</v>
      </c>
      <c r="EQ142" s="199">
        <v>15216</v>
      </c>
      <c r="ER142" s="199">
        <v>16601</v>
      </c>
      <c r="ES142" s="199">
        <v>993</v>
      </c>
      <c r="ET142" s="199">
        <v>4574</v>
      </c>
      <c r="EU142" s="199">
        <v>8247</v>
      </c>
      <c r="EV142" s="199">
        <v>2787</v>
      </c>
      <c r="EW142" s="199">
        <v>15608</v>
      </c>
      <c r="EX142" s="199">
        <v>16601</v>
      </c>
      <c r="EZ142" s="199"/>
    </row>
    <row r="143" spans="1:156" x14ac:dyDescent="0.25">
      <c r="A143" t="s">
        <v>454</v>
      </c>
      <c r="B143" t="s">
        <v>1758</v>
      </c>
      <c r="C143" t="s">
        <v>236</v>
      </c>
      <c r="D143" t="s">
        <v>236</v>
      </c>
      <c r="E143" t="s">
        <v>236</v>
      </c>
      <c r="F143" t="s">
        <v>236</v>
      </c>
      <c r="G143" t="s">
        <v>236</v>
      </c>
      <c r="H143" s="199">
        <v>41321</v>
      </c>
      <c r="I143" s="199">
        <v>1265</v>
      </c>
      <c r="J143" s="199">
        <v>4626</v>
      </c>
      <c r="K143" s="199">
        <v>284</v>
      </c>
      <c r="L143" s="199">
        <v>3671</v>
      </c>
      <c r="M143" s="199">
        <v>160</v>
      </c>
      <c r="N143" s="199">
        <v>12454</v>
      </c>
      <c r="O143" s="199">
        <v>801</v>
      </c>
      <c r="P143" s="199">
        <v>23644</v>
      </c>
      <c r="Q143" s="199">
        <v>180</v>
      </c>
      <c r="R143" s="199">
        <v>31086</v>
      </c>
      <c r="S143" s="199">
        <v>715</v>
      </c>
      <c r="T143" s="199">
        <v>3995</v>
      </c>
      <c r="U143" s="199">
        <v>68</v>
      </c>
      <c r="V143" s="199">
        <v>32</v>
      </c>
      <c r="W143" s="199">
        <v>0</v>
      </c>
      <c r="X143" s="199">
        <v>3335</v>
      </c>
      <c r="Y143" s="199">
        <v>345</v>
      </c>
      <c r="Z143" s="199">
        <v>676</v>
      </c>
      <c r="AA143" s="199">
        <v>22</v>
      </c>
      <c r="AB143" s="199">
        <v>2197</v>
      </c>
      <c r="AC143" s="199">
        <v>115</v>
      </c>
      <c r="AD143" s="199">
        <v>1781</v>
      </c>
      <c r="AE143" s="199">
        <v>125</v>
      </c>
      <c r="AF143" s="199">
        <v>30304</v>
      </c>
      <c r="AG143" s="199">
        <v>598</v>
      </c>
      <c r="AH143" s="199">
        <v>35596</v>
      </c>
      <c r="AI143" s="199">
        <v>851</v>
      </c>
      <c r="AJ143" s="199">
        <v>5725</v>
      </c>
      <c r="AK143" s="199">
        <v>414</v>
      </c>
      <c r="AL143" s="199">
        <v>3218</v>
      </c>
      <c r="AM143" s="199">
        <v>297</v>
      </c>
      <c r="AN143" s="199">
        <v>2507</v>
      </c>
      <c r="AO143" s="199">
        <v>117</v>
      </c>
      <c r="AP143" s="199">
        <v>20016</v>
      </c>
      <c r="AQ143" s="199">
        <v>591</v>
      </c>
      <c r="AR143" s="199">
        <v>21305</v>
      </c>
      <c r="AS143" s="199">
        <v>674</v>
      </c>
      <c r="AT143" s="199">
        <v>2946</v>
      </c>
      <c r="AU143" s="199">
        <v>172</v>
      </c>
      <c r="AV143" s="199">
        <v>38375</v>
      </c>
      <c r="AW143" s="199">
        <v>1093</v>
      </c>
      <c r="AX143" s="199">
        <v>1586</v>
      </c>
      <c r="AY143" s="199">
        <v>191</v>
      </c>
      <c r="AZ143" s="199">
        <v>4466</v>
      </c>
      <c r="BA143" s="199">
        <v>282</v>
      </c>
      <c r="BB143" s="199">
        <v>6258</v>
      </c>
      <c r="BC143" s="199">
        <v>251</v>
      </c>
      <c r="BD143" s="199">
        <v>13756</v>
      </c>
      <c r="BE143" s="199">
        <v>117</v>
      </c>
      <c r="BF143" s="199">
        <v>2884</v>
      </c>
      <c r="BG143" s="199">
        <v>255</v>
      </c>
      <c r="BH143" s="199">
        <v>21610</v>
      </c>
      <c r="BI143" s="199">
        <v>788</v>
      </c>
      <c r="BJ143" s="199">
        <v>20858</v>
      </c>
      <c r="BK143" s="199">
        <v>746</v>
      </c>
      <c r="BL143" s="199">
        <v>752</v>
      </c>
      <c r="BM143" s="199">
        <v>42</v>
      </c>
      <c r="BN143" s="199">
        <v>14798</v>
      </c>
      <c r="BO143" s="199">
        <v>461</v>
      </c>
      <c r="BP143" s="199">
        <v>6960</v>
      </c>
      <c r="BQ143" s="199">
        <v>340</v>
      </c>
      <c r="BR143" s="199">
        <v>2736</v>
      </c>
      <c r="BS143" s="199">
        <v>242</v>
      </c>
      <c r="BT143" s="199">
        <v>11885</v>
      </c>
      <c r="BU143" s="199">
        <v>221</v>
      </c>
      <c r="BV143" s="199">
        <v>24494</v>
      </c>
      <c r="BW143" s="199">
        <v>1043</v>
      </c>
      <c r="BX143" s="199">
        <v>4942</v>
      </c>
      <c r="BY143" s="199">
        <v>1</v>
      </c>
      <c r="BZ143" s="199">
        <v>3744</v>
      </c>
      <c r="CA143" s="199">
        <v>14</v>
      </c>
      <c r="CB143" s="199">
        <v>8141</v>
      </c>
      <c r="CC143" s="199">
        <v>207</v>
      </c>
      <c r="CD143" s="199">
        <v>3370</v>
      </c>
      <c r="CE143" s="199">
        <v>203</v>
      </c>
      <c r="CF143" s="199">
        <v>5048</v>
      </c>
      <c r="CG143" s="199">
        <v>360</v>
      </c>
      <c r="CH143" s="199">
        <v>6457</v>
      </c>
      <c r="CI143" s="199">
        <v>149</v>
      </c>
      <c r="CJ143" s="199">
        <v>4764</v>
      </c>
      <c r="CK143" s="199">
        <v>184</v>
      </c>
      <c r="CL143" s="199">
        <v>4855</v>
      </c>
      <c r="CM143" s="199">
        <v>147</v>
      </c>
      <c r="CN143" s="199">
        <v>4942</v>
      </c>
      <c r="CO143" s="199">
        <v>1</v>
      </c>
      <c r="CP143" s="199">
        <v>1265</v>
      </c>
      <c r="CQ143" s="199">
        <v>40056</v>
      </c>
      <c r="CR143" s="199">
        <v>34553</v>
      </c>
      <c r="CS143" s="199">
        <v>11248</v>
      </c>
      <c r="CT143" s="199">
        <v>31942</v>
      </c>
      <c r="CU143" s="199">
        <v>6336</v>
      </c>
      <c r="CV143" s="199">
        <v>2202</v>
      </c>
      <c r="CW143" s="199">
        <v>1005</v>
      </c>
      <c r="CX143" s="199">
        <v>197</v>
      </c>
      <c r="CY143" s="199">
        <v>936</v>
      </c>
      <c r="CZ143" s="199">
        <v>132</v>
      </c>
      <c r="DA143" s="199">
        <v>2042</v>
      </c>
      <c r="DB143" s="199">
        <v>922</v>
      </c>
      <c r="DC143" s="199">
        <v>2353</v>
      </c>
      <c r="DD143" s="199">
        <v>951</v>
      </c>
      <c r="DE143" s="199">
        <v>79</v>
      </c>
      <c r="DF143" s="199">
        <v>809</v>
      </c>
      <c r="DG143" s="199">
        <v>1668</v>
      </c>
      <c r="DH143" s="199">
        <v>313</v>
      </c>
      <c r="DI143" s="199">
        <v>2128</v>
      </c>
      <c r="DJ143" s="199">
        <v>788</v>
      </c>
      <c r="DK143" s="199">
        <v>382</v>
      </c>
      <c r="DL143" s="199">
        <v>796</v>
      </c>
      <c r="DM143" s="199">
        <v>1995</v>
      </c>
      <c r="DN143" s="199">
        <v>11102</v>
      </c>
      <c r="DO143" s="199">
        <v>1201</v>
      </c>
      <c r="DP143" s="199">
        <v>810</v>
      </c>
      <c r="DQ143" s="199">
        <v>639</v>
      </c>
      <c r="DR143" s="199">
        <v>325</v>
      </c>
      <c r="DS143" s="199">
        <v>366</v>
      </c>
      <c r="DT143" s="199">
        <v>1084</v>
      </c>
      <c r="DU143" s="199">
        <v>15590</v>
      </c>
      <c r="DV143" s="199">
        <v>9019</v>
      </c>
      <c r="DW143" s="199">
        <v>4327</v>
      </c>
      <c r="DX143" s="199">
        <v>962</v>
      </c>
      <c r="DY143" s="199">
        <v>527</v>
      </c>
      <c r="DZ143" s="199">
        <v>1705</v>
      </c>
      <c r="EA143" s="199">
        <v>104</v>
      </c>
      <c r="EB143" s="199">
        <v>1140</v>
      </c>
      <c r="EC143" s="199">
        <v>3904</v>
      </c>
      <c r="ED143" s="199">
        <v>765</v>
      </c>
      <c r="EE143" s="199">
        <v>2310</v>
      </c>
      <c r="EF143" s="199">
        <v>6103</v>
      </c>
      <c r="EG143" s="199">
        <v>34701</v>
      </c>
      <c r="EH143" s="199">
        <v>6266</v>
      </c>
      <c r="EI143" s="199">
        <v>11490</v>
      </c>
      <c r="EJ143" s="199">
        <v>4100</v>
      </c>
      <c r="EK143" s="199">
        <v>578</v>
      </c>
      <c r="EL143" s="199">
        <v>359</v>
      </c>
      <c r="EM143" s="199">
        <v>465</v>
      </c>
      <c r="EN143" s="199">
        <v>628</v>
      </c>
      <c r="EO143" s="199">
        <v>525</v>
      </c>
      <c r="EP143" s="199">
        <v>1386</v>
      </c>
      <c r="EQ143" s="199">
        <v>14579</v>
      </c>
      <c r="ER143" s="199">
        <v>15590</v>
      </c>
      <c r="ES143" s="199">
        <v>639</v>
      </c>
      <c r="ET143" s="199">
        <v>4731</v>
      </c>
      <c r="EU143" s="199">
        <v>6702</v>
      </c>
      <c r="EV143" s="199">
        <v>3518</v>
      </c>
      <c r="EW143" s="199">
        <v>14951</v>
      </c>
      <c r="EX143" s="199">
        <v>15590</v>
      </c>
      <c r="EZ143" s="199"/>
    </row>
    <row r="144" spans="1:156" x14ac:dyDescent="0.25">
      <c r="A144" t="s">
        <v>455</v>
      </c>
      <c r="B144" t="s">
        <v>1758</v>
      </c>
      <c r="C144" t="s">
        <v>236</v>
      </c>
      <c r="D144" t="s">
        <v>236</v>
      </c>
      <c r="E144" t="s">
        <v>236</v>
      </c>
      <c r="F144" t="s">
        <v>236</v>
      </c>
      <c r="G144" t="s">
        <v>236</v>
      </c>
      <c r="H144" s="199">
        <v>42833</v>
      </c>
      <c r="I144" s="199">
        <v>2301</v>
      </c>
      <c r="J144" s="199">
        <v>7785</v>
      </c>
      <c r="K144" s="199">
        <v>725</v>
      </c>
      <c r="L144" s="199">
        <v>4858</v>
      </c>
      <c r="M144" s="199">
        <v>452</v>
      </c>
      <c r="N144" s="199">
        <v>17142</v>
      </c>
      <c r="O144" s="199">
        <v>1315</v>
      </c>
      <c r="P144" s="199">
        <v>17715</v>
      </c>
      <c r="Q144" s="199">
        <v>257</v>
      </c>
      <c r="R144" s="199">
        <v>32088</v>
      </c>
      <c r="S144" s="199">
        <v>1312</v>
      </c>
      <c r="T144" s="199">
        <v>4481</v>
      </c>
      <c r="U144" s="199">
        <v>514</v>
      </c>
      <c r="V144" s="199">
        <v>49</v>
      </c>
      <c r="W144" s="199">
        <v>12</v>
      </c>
      <c r="X144" s="199">
        <v>3140</v>
      </c>
      <c r="Y144" s="199">
        <v>240</v>
      </c>
      <c r="Z144" s="199">
        <v>968</v>
      </c>
      <c r="AA144" s="199">
        <v>130</v>
      </c>
      <c r="AB144" s="199">
        <v>2001</v>
      </c>
      <c r="AC144" s="199">
        <v>93</v>
      </c>
      <c r="AD144" s="199">
        <v>3212</v>
      </c>
      <c r="AE144" s="199">
        <v>374</v>
      </c>
      <c r="AF144" s="199">
        <v>30304</v>
      </c>
      <c r="AG144" s="199">
        <v>1097</v>
      </c>
      <c r="AH144" s="199">
        <v>36873</v>
      </c>
      <c r="AI144" s="199">
        <v>1739</v>
      </c>
      <c r="AJ144" s="199">
        <v>5960</v>
      </c>
      <c r="AK144" s="199">
        <v>562</v>
      </c>
      <c r="AL144" s="199">
        <v>2739</v>
      </c>
      <c r="AM144" s="199">
        <v>220</v>
      </c>
      <c r="AN144" s="199">
        <v>3221</v>
      </c>
      <c r="AO144" s="199">
        <v>342</v>
      </c>
      <c r="AP144" s="199">
        <v>20913</v>
      </c>
      <c r="AQ144" s="199">
        <v>945</v>
      </c>
      <c r="AR144" s="199">
        <v>21920</v>
      </c>
      <c r="AS144" s="199">
        <v>1356</v>
      </c>
      <c r="AT144" s="199">
        <v>5412</v>
      </c>
      <c r="AU144" s="199">
        <v>234</v>
      </c>
      <c r="AV144" s="199">
        <v>37421</v>
      </c>
      <c r="AW144" s="199">
        <v>2067</v>
      </c>
      <c r="AX144" s="199">
        <v>1761</v>
      </c>
      <c r="AY144" s="199">
        <v>159</v>
      </c>
      <c r="AZ144" s="199">
        <v>5959</v>
      </c>
      <c r="BA144" s="199">
        <v>514</v>
      </c>
      <c r="BB144" s="199">
        <v>8087</v>
      </c>
      <c r="BC144" s="199">
        <v>535</v>
      </c>
      <c r="BD144" s="199">
        <v>13537</v>
      </c>
      <c r="BE144" s="199">
        <v>187</v>
      </c>
      <c r="BF144" s="199">
        <v>4143</v>
      </c>
      <c r="BG144" s="199">
        <v>335</v>
      </c>
      <c r="BH144" s="199">
        <v>21566</v>
      </c>
      <c r="BI144" s="199">
        <v>1295</v>
      </c>
      <c r="BJ144" s="199">
        <v>20630</v>
      </c>
      <c r="BK144" s="199">
        <v>1130</v>
      </c>
      <c r="BL144" s="199">
        <v>936</v>
      </c>
      <c r="BM144" s="199">
        <v>165</v>
      </c>
      <c r="BN144" s="199">
        <v>14526</v>
      </c>
      <c r="BO144" s="199">
        <v>653</v>
      </c>
      <c r="BP144" s="199">
        <v>7481</v>
      </c>
      <c r="BQ144" s="199">
        <v>631</v>
      </c>
      <c r="BR144" s="199">
        <v>3702</v>
      </c>
      <c r="BS144" s="199">
        <v>346</v>
      </c>
      <c r="BT144" s="199">
        <v>9451</v>
      </c>
      <c r="BU144" s="199">
        <v>616</v>
      </c>
      <c r="BV144" s="199">
        <v>25709</v>
      </c>
      <c r="BW144" s="199">
        <v>1630</v>
      </c>
      <c r="BX144" s="199">
        <v>7673</v>
      </c>
      <c r="BY144" s="199">
        <v>55</v>
      </c>
      <c r="BZ144" s="199">
        <v>3136</v>
      </c>
      <c r="CA144" s="199">
        <v>252</v>
      </c>
      <c r="CB144" s="199">
        <v>6315</v>
      </c>
      <c r="CC144" s="199">
        <v>364</v>
      </c>
      <c r="CD144" s="199">
        <v>4038</v>
      </c>
      <c r="CE144" s="199">
        <v>290</v>
      </c>
      <c r="CF144" s="199">
        <v>6934</v>
      </c>
      <c r="CG144" s="199">
        <v>755</v>
      </c>
      <c r="CH144" s="199">
        <v>5837</v>
      </c>
      <c r="CI144" s="199">
        <v>124</v>
      </c>
      <c r="CJ144" s="199">
        <v>3870</v>
      </c>
      <c r="CK144" s="199">
        <v>303</v>
      </c>
      <c r="CL144" s="199">
        <v>5030</v>
      </c>
      <c r="CM144" s="199">
        <v>158</v>
      </c>
      <c r="CN144" s="199">
        <v>7673</v>
      </c>
      <c r="CO144" s="199">
        <v>55</v>
      </c>
      <c r="CP144" s="199">
        <v>2301</v>
      </c>
      <c r="CQ144" s="199">
        <v>40532</v>
      </c>
      <c r="CR144" s="199">
        <v>31438</v>
      </c>
      <c r="CS144" s="199">
        <v>15517</v>
      </c>
      <c r="CT144" s="199">
        <v>34452</v>
      </c>
      <c r="CU144" s="199">
        <v>7222</v>
      </c>
      <c r="CV144" s="199">
        <v>2787</v>
      </c>
      <c r="CW144" s="199">
        <v>1772</v>
      </c>
      <c r="CX144" s="199">
        <v>610</v>
      </c>
      <c r="CY144" s="199">
        <v>1642</v>
      </c>
      <c r="CZ144" s="199">
        <v>289</v>
      </c>
      <c r="DA144" s="199">
        <v>1730</v>
      </c>
      <c r="DB144" s="199">
        <v>811</v>
      </c>
      <c r="DC144" s="199">
        <v>2078</v>
      </c>
      <c r="DD144" s="199">
        <v>1077</v>
      </c>
      <c r="DE144" s="199">
        <v>137</v>
      </c>
      <c r="DF144" s="199">
        <v>894</v>
      </c>
      <c r="DG144" s="199">
        <v>2038</v>
      </c>
      <c r="DH144" s="199">
        <v>396</v>
      </c>
      <c r="DI144" s="199">
        <v>2051</v>
      </c>
      <c r="DJ144" s="199">
        <v>863</v>
      </c>
      <c r="DK144" s="199">
        <v>430</v>
      </c>
      <c r="DL144" s="199">
        <v>642</v>
      </c>
      <c r="DM144" s="199">
        <v>2063</v>
      </c>
      <c r="DN144" s="199">
        <v>10139</v>
      </c>
      <c r="DO144" s="199">
        <v>1999</v>
      </c>
      <c r="DP144" s="199">
        <v>857</v>
      </c>
      <c r="DQ144" s="199">
        <v>444</v>
      </c>
      <c r="DR144" s="199">
        <v>1164</v>
      </c>
      <c r="DS144" s="199">
        <v>1140</v>
      </c>
      <c r="DT144" s="199">
        <v>2106</v>
      </c>
      <c r="DU144" s="199">
        <v>19952</v>
      </c>
      <c r="DV144" s="199">
        <v>7452</v>
      </c>
      <c r="DW144" s="199">
        <v>2517</v>
      </c>
      <c r="DX144" s="199">
        <v>1628</v>
      </c>
      <c r="DY144" s="199">
        <v>374</v>
      </c>
      <c r="DZ144" s="199">
        <v>4630</v>
      </c>
      <c r="EA144" s="199">
        <v>267</v>
      </c>
      <c r="EB144" s="199">
        <v>3631</v>
      </c>
      <c r="EC144" s="199">
        <v>6242</v>
      </c>
      <c r="ED144" s="199">
        <v>769</v>
      </c>
      <c r="EE144" s="199">
        <v>4277</v>
      </c>
      <c r="EF144" s="199">
        <v>4507</v>
      </c>
      <c r="EG144" s="199">
        <v>35111</v>
      </c>
      <c r="EH144" s="199">
        <v>8687</v>
      </c>
      <c r="EI144" s="199">
        <v>11190</v>
      </c>
      <c r="EJ144" s="199">
        <v>8762</v>
      </c>
      <c r="EK144" s="199">
        <v>1148</v>
      </c>
      <c r="EL144" s="199">
        <v>994</v>
      </c>
      <c r="EM144" s="199">
        <v>1154</v>
      </c>
      <c r="EN144" s="199">
        <v>1094</v>
      </c>
      <c r="EO144" s="199">
        <v>852</v>
      </c>
      <c r="EP144" s="199">
        <v>3036</v>
      </c>
      <c r="EQ144" s="199">
        <v>17256</v>
      </c>
      <c r="ER144" s="199">
        <v>19952</v>
      </c>
      <c r="ES144" s="199">
        <v>2493</v>
      </c>
      <c r="ET144" s="199">
        <v>8526</v>
      </c>
      <c r="EU144" s="199">
        <v>6556</v>
      </c>
      <c r="EV144" s="199">
        <v>2377</v>
      </c>
      <c r="EW144" s="199">
        <v>17459</v>
      </c>
      <c r="EX144" s="199">
        <v>19952</v>
      </c>
      <c r="EZ144" s="199"/>
    </row>
    <row r="145" spans="1:156" x14ac:dyDescent="0.25">
      <c r="A145" t="s">
        <v>456</v>
      </c>
      <c r="B145" t="s">
        <v>1758</v>
      </c>
      <c r="C145" t="s">
        <v>236</v>
      </c>
      <c r="D145" t="s">
        <v>236</v>
      </c>
      <c r="E145" t="s">
        <v>236</v>
      </c>
      <c r="F145" t="s">
        <v>236</v>
      </c>
      <c r="G145" t="s">
        <v>236</v>
      </c>
      <c r="H145" s="199">
        <v>42013</v>
      </c>
      <c r="I145" s="199">
        <v>1788</v>
      </c>
      <c r="J145" s="199">
        <v>8411</v>
      </c>
      <c r="K145" s="199">
        <v>562</v>
      </c>
      <c r="L145" s="199">
        <v>6077</v>
      </c>
      <c r="M145" s="199">
        <v>493</v>
      </c>
      <c r="N145" s="199">
        <v>16891</v>
      </c>
      <c r="O145" s="199">
        <v>976</v>
      </c>
      <c r="P145" s="199">
        <v>13873</v>
      </c>
      <c r="Q145" s="199">
        <v>214</v>
      </c>
      <c r="R145" s="199">
        <v>38393</v>
      </c>
      <c r="S145" s="199">
        <v>1454</v>
      </c>
      <c r="T145" s="199">
        <v>661</v>
      </c>
      <c r="U145" s="199">
        <v>64</v>
      </c>
      <c r="V145" s="199">
        <v>221</v>
      </c>
      <c r="W145" s="199">
        <v>30</v>
      </c>
      <c r="X145" s="199">
        <v>901</v>
      </c>
      <c r="Y145" s="199">
        <v>111</v>
      </c>
      <c r="Z145" s="199">
        <v>318</v>
      </c>
      <c r="AA145" s="199">
        <v>0</v>
      </c>
      <c r="AB145" s="199">
        <v>1515</v>
      </c>
      <c r="AC145" s="199">
        <v>129</v>
      </c>
      <c r="AD145" s="199">
        <v>1407</v>
      </c>
      <c r="AE145" s="199">
        <v>133</v>
      </c>
      <c r="AF145" s="199">
        <v>37743</v>
      </c>
      <c r="AG145" s="199">
        <v>1423</v>
      </c>
      <c r="AH145" s="199">
        <v>40752</v>
      </c>
      <c r="AI145" s="199">
        <v>1618</v>
      </c>
      <c r="AJ145" s="199">
        <v>1261</v>
      </c>
      <c r="AK145" s="199">
        <v>170</v>
      </c>
      <c r="AL145" s="199">
        <v>444</v>
      </c>
      <c r="AM145" s="199">
        <v>12</v>
      </c>
      <c r="AN145" s="199">
        <v>817</v>
      </c>
      <c r="AO145" s="199">
        <v>158</v>
      </c>
      <c r="AP145" s="199">
        <v>20800</v>
      </c>
      <c r="AQ145" s="199">
        <v>1158</v>
      </c>
      <c r="AR145" s="199">
        <v>21213</v>
      </c>
      <c r="AS145" s="199">
        <v>630</v>
      </c>
      <c r="AT145" s="199">
        <v>4799</v>
      </c>
      <c r="AU145" s="199">
        <v>69</v>
      </c>
      <c r="AV145" s="199">
        <v>37214</v>
      </c>
      <c r="AW145" s="199">
        <v>1719</v>
      </c>
      <c r="AX145" s="199">
        <v>1627</v>
      </c>
      <c r="AY145" s="199">
        <v>227</v>
      </c>
      <c r="AZ145" s="199">
        <v>6610</v>
      </c>
      <c r="BA145" s="199">
        <v>356</v>
      </c>
      <c r="BB145" s="199">
        <v>8898</v>
      </c>
      <c r="BC145" s="199">
        <v>454</v>
      </c>
      <c r="BD145" s="199">
        <v>8219</v>
      </c>
      <c r="BE145" s="199">
        <v>73</v>
      </c>
      <c r="BF145" s="199">
        <v>4747</v>
      </c>
      <c r="BG145" s="199">
        <v>183</v>
      </c>
      <c r="BH145" s="199">
        <v>21760</v>
      </c>
      <c r="BI145" s="199">
        <v>1306</v>
      </c>
      <c r="BJ145" s="199">
        <v>21122</v>
      </c>
      <c r="BK145" s="199">
        <v>1244</v>
      </c>
      <c r="BL145" s="199">
        <v>638</v>
      </c>
      <c r="BM145" s="199">
        <v>62</v>
      </c>
      <c r="BN145" s="199">
        <v>13617</v>
      </c>
      <c r="BO145" s="199">
        <v>759</v>
      </c>
      <c r="BP145" s="199">
        <v>9854</v>
      </c>
      <c r="BQ145" s="199">
        <v>558</v>
      </c>
      <c r="BR145" s="199">
        <v>3036</v>
      </c>
      <c r="BS145" s="199">
        <v>172</v>
      </c>
      <c r="BT145" s="199">
        <v>8121</v>
      </c>
      <c r="BU145" s="199">
        <v>256</v>
      </c>
      <c r="BV145" s="199">
        <v>26507</v>
      </c>
      <c r="BW145" s="199">
        <v>1489</v>
      </c>
      <c r="BX145" s="199">
        <v>7385</v>
      </c>
      <c r="BY145" s="199">
        <v>43</v>
      </c>
      <c r="BZ145" s="199">
        <v>2253</v>
      </c>
      <c r="CA145" s="199">
        <v>57</v>
      </c>
      <c r="CB145" s="199">
        <v>5868</v>
      </c>
      <c r="CC145" s="199">
        <v>199</v>
      </c>
      <c r="CD145" s="199">
        <v>8538</v>
      </c>
      <c r="CE145" s="199">
        <v>422</v>
      </c>
      <c r="CF145" s="199">
        <v>4457</v>
      </c>
      <c r="CG145" s="199">
        <v>454</v>
      </c>
      <c r="CH145" s="199">
        <v>3992</v>
      </c>
      <c r="CI145" s="199">
        <v>213</v>
      </c>
      <c r="CJ145" s="199">
        <v>4201</v>
      </c>
      <c r="CK145" s="199">
        <v>177</v>
      </c>
      <c r="CL145" s="199">
        <v>5319</v>
      </c>
      <c r="CM145" s="199">
        <v>223</v>
      </c>
      <c r="CN145" s="199">
        <v>7385</v>
      </c>
      <c r="CO145" s="199">
        <v>43</v>
      </c>
      <c r="CP145" s="199">
        <v>1788</v>
      </c>
      <c r="CQ145" s="199">
        <v>40225</v>
      </c>
      <c r="CR145" s="199">
        <v>32690</v>
      </c>
      <c r="CS145" s="199">
        <v>13895</v>
      </c>
      <c r="CT145" s="199">
        <v>38884</v>
      </c>
      <c r="CU145" s="199">
        <v>1844</v>
      </c>
      <c r="CV145" s="199">
        <v>520</v>
      </c>
      <c r="CW145" s="199">
        <v>668</v>
      </c>
      <c r="CX145" s="199">
        <v>162</v>
      </c>
      <c r="CY145" s="199">
        <v>299</v>
      </c>
      <c r="CZ145" s="199">
        <v>124</v>
      </c>
      <c r="DA145" s="199">
        <v>638</v>
      </c>
      <c r="DB145" s="199">
        <v>181</v>
      </c>
      <c r="DC145" s="199">
        <v>239</v>
      </c>
      <c r="DD145" s="199">
        <v>53</v>
      </c>
      <c r="DE145" s="199">
        <v>678</v>
      </c>
      <c r="DF145" s="199">
        <v>927</v>
      </c>
      <c r="DG145" s="199">
        <v>5068</v>
      </c>
      <c r="DH145" s="199">
        <v>812</v>
      </c>
      <c r="DI145" s="199">
        <v>2778</v>
      </c>
      <c r="DJ145" s="199">
        <v>784</v>
      </c>
      <c r="DK145" s="199">
        <v>350</v>
      </c>
      <c r="DL145" s="199">
        <v>781</v>
      </c>
      <c r="DM145" s="199">
        <v>1250</v>
      </c>
      <c r="DN145" s="199">
        <v>6974</v>
      </c>
      <c r="DO145" s="199">
        <v>1816</v>
      </c>
      <c r="DP145" s="199">
        <v>1080</v>
      </c>
      <c r="DQ145" s="199">
        <v>461</v>
      </c>
      <c r="DR145" s="199">
        <v>728</v>
      </c>
      <c r="DS145" s="199">
        <v>341</v>
      </c>
      <c r="DT145" s="199">
        <v>1148</v>
      </c>
      <c r="DU145" s="199">
        <v>17423</v>
      </c>
      <c r="DV145" s="199">
        <v>7048</v>
      </c>
      <c r="DW145" s="199">
        <v>2090</v>
      </c>
      <c r="DX145" s="199">
        <v>1565</v>
      </c>
      <c r="DY145" s="199">
        <v>365</v>
      </c>
      <c r="DZ145" s="199">
        <v>4051</v>
      </c>
      <c r="EA145" s="199">
        <v>221</v>
      </c>
      <c r="EB145" s="199">
        <v>3081</v>
      </c>
      <c r="EC145" s="199">
        <v>4759</v>
      </c>
      <c r="ED145" s="199">
        <v>419</v>
      </c>
      <c r="EE145" s="199">
        <v>3199</v>
      </c>
      <c r="EF145" s="199">
        <v>3340</v>
      </c>
      <c r="EG145" s="199">
        <v>34817</v>
      </c>
      <c r="EH145" s="199">
        <v>7272</v>
      </c>
      <c r="EI145" s="199">
        <v>11490</v>
      </c>
      <c r="EJ145" s="199">
        <v>5933</v>
      </c>
      <c r="EK145" s="199">
        <v>932</v>
      </c>
      <c r="EL145" s="199">
        <v>679</v>
      </c>
      <c r="EM145" s="199">
        <v>747</v>
      </c>
      <c r="EN145" s="199">
        <v>600</v>
      </c>
      <c r="EO145" s="199">
        <v>427</v>
      </c>
      <c r="EP145" s="199">
        <v>2298</v>
      </c>
      <c r="EQ145" s="199">
        <v>15885</v>
      </c>
      <c r="ER145" s="199">
        <v>17423</v>
      </c>
      <c r="ES145" s="199">
        <v>1380</v>
      </c>
      <c r="ET145" s="199">
        <v>5815</v>
      </c>
      <c r="EU145" s="199">
        <v>6558</v>
      </c>
      <c r="EV145" s="199">
        <v>3670</v>
      </c>
      <c r="EW145" s="199">
        <v>16043</v>
      </c>
      <c r="EX145" s="199">
        <v>17423</v>
      </c>
      <c r="EZ145" s="199"/>
    </row>
    <row r="146" spans="1:156" x14ac:dyDescent="0.25">
      <c r="A146" t="s">
        <v>457</v>
      </c>
      <c r="B146" t="s">
        <v>1758</v>
      </c>
      <c r="C146" t="s">
        <v>236</v>
      </c>
      <c r="D146" t="s">
        <v>236</v>
      </c>
      <c r="E146" t="s">
        <v>236</v>
      </c>
      <c r="F146" t="s">
        <v>236</v>
      </c>
      <c r="G146" t="s">
        <v>236</v>
      </c>
      <c r="H146" s="199">
        <v>42284</v>
      </c>
      <c r="I146" s="199">
        <v>2624</v>
      </c>
      <c r="J146" s="199">
        <v>5329</v>
      </c>
      <c r="K146" s="199">
        <v>622</v>
      </c>
      <c r="L146" s="199">
        <v>3295</v>
      </c>
      <c r="M146" s="199">
        <v>466</v>
      </c>
      <c r="N146" s="199">
        <v>19312</v>
      </c>
      <c r="O146" s="199">
        <v>1371</v>
      </c>
      <c r="P146" s="199">
        <v>17485</v>
      </c>
      <c r="Q146" s="199">
        <v>621</v>
      </c>
      <c r="R146" s="199">
        <v>40294</v>
      </c>
      <c r="S146" s="199">
        <v>2414</v>
      </c>
      <c r="T146" s="199">
        <v>203</v>
      </c>
      <c r="U146" s="199">
        <v>67</v>
      </c>
      <c r="V146" s="199">
        <v>53</v>
      </c>
      <c r="W146" s="199">
        <v>11</v>
      </c>
      <c r="X146" s="199">
        <v>219</v>
      </c>
      <c r="Y146" s="199">
        <v>41</v>
      </c>
      <c r="Z146" s="199">
        <v>236</v>
      </c>
      <c r="AA146" s="199">
        <v>11</v>
      </c>
      <c r="AB146" s="199">
        <v>1279</v>
      </c>
      <c r="AC146" s="199">
        <v>80</v>
      </c>
      <c r="AD146" s="199">
        <v>734</v>
      </c>
      <c r="AE146" s="199">
        <v>46</v>
      </c>
      <c r="AF146" s="199">
        <v>39950</v>
      </c>
      <c r="AG146" s="199">
        <v>2403</v>
      </c>
      <c r="AH146" s="199">
        <v>41667</v>
      </c>
      <c r="AI146" s="199">
        <v>2534</v>
      </c>
      <c r="AJ146" s="199">
        <v>617</v>
      </c>
      <c r="AK146" s="199">
        <v>90</v>
      </c>
      <c r="AL146" s="199">
        <v>333</v>
      </c>
      <c r="AM146" s="199">
        <v>13</v>
      </c>
      <c r="AN146" s="199">
        <v>284</v>
      </c>
      <c r="AO146" s="199">
        <v>77</v>
      </c>
      <c r="AP146" s="199">
        <v>21575</v>
      </c>
      <c r="AQ146" s="199">
        <v>1601</v>
      </c>
      <c r="AR146" s="199">
        <v>20709</v>
      </c>
      <c r="AS146" s="199">
        <v>1023</v>
      </c>
      <c r="AT146" s="199">
        <v>4726</v>
      </c>
      <c r="AU146" s="199">
        <v>130</v>
      </c>
      <c r="AV146" s="199">
        <v>37558</v>
      </c>
      <c r="AW146" s="199">
        <v>2494</v>
      </c>
      <c r="AX146" s="199">
        <v>1785</v>
      </c>
      <c r="AY146" s="199">
        <v>333</v>
      </c>
      <c r="AZ146" s="199">
        <v>9384</v>
      </c>
      <c r="BA146" s="199">
        <v>495</v>
      </c>
      <c r="BB146" s="199">
        <v>10475</v>
      </c>
      <c r="BC146" s="199">
        <v>452</v>
      </c>
      <c r="BD146" s="199">
        <v>7166</v>
      </c>
      <c r="BE146" s="199">
        <v>179</v>
      </c>
      <c r="BF146" s="199">
        <v>3060</v>
      </c>
      <c r="BG146" s="199">
        <v>432</v>
      </c>
      <c r="BH146" s="199">
        <v>19944</v>
      </c>
      <c r="BI146" s="199">
        <v>1400</v>
      </c>
      <c r="BJ146" s="199">
        <v>19515</v>
      </c>
      <c r="BK146" s="199">
        <v>1306</v>
      </c>
      <c r="BL146" s="199">
        <v>429</v>
      </c>
      <c r="BM146" s="199">
        <v>94</v>
      </c>
      <c r="BN146" s="199">
        <v>14576</v>
      </c>
      <c r="BO146" s="199">
        <v>897</v>
      </c>
      <c r="BP146" s="199">
        <v>6011</v>
      </c>
      <c r="BQ146" s="199">
        <v>535</v>
      </c>
      <c r="BR146" s="199">
        <v>2417</v>
      </c>
      <c r="BS146" s="199">
        <v>400</v>
      </c>
      <c r="BT146" s="199">
        <v>10598</v>
      </c>
      <c r="BU146" s="199">
        <v>782</v>
      </c>
      <c r="BV146" s="199">
        <v>23004</v>
      </c>
      <c r="BW146" s="199">
        <v>1832</v>
      </c>
      <c r="BX146" s="199">
        <v>8682</v>
      </c>
      <c r="BY146" s="199">
        <v>10</v>
      </c>
      <c r="BZ146" s="199">
        <v>2969</v>
      </c>
      <c r="CA146" s="199">
        <v>235</v>
      </c>
      <c r="CB146" s="199">
        <v>7629</v>
      </c>
      <c r="CC146" s="199">
        <v>547</v>
      </c>
      <c r="CD146" s="199">
        <v>2876</v>
      </c>
      <c r="CE146" s="199">
        <v>383</v>
      </c>
      <c r="CF146" s="199">
        <v>3710</v>
      </c>
      <c r="CG146" s="199">
        <v>396</v>
      </c>
      <c r="CH146" s="199">
        <v>5099</v>
      </c>
      <c r="CI146" s="199">
        <v>384</v>
      </c>
      <c r="CJ146" s="199">
        <v>4863</v>
      </c>
      <c r="CK146" s="199">
        <v>315</v>
      </c>
      <c r="CL146" s="199">
        <v>6456</v>
      </c>
      <c r="CM146" s="199">
        <v>354</v>
      </c>
      <c r="CN146" s="199">
        <v>8682</v>
      </c>
      <c r="CO146" s="199">
        <v>10</v>
      </c>
      <c r="CP146" s="199">
        <v>2624</v>
      </c>
      <c r="CQ146" s="199">
        <v>39660</v>
      </c>
      <c r="CR146" s="199">
        <v>31335</v>
      </c>
      <c r="CS146" s="199">
        <v>15588</v>
      </c>
      <c r="CT146" s="199">
        <v>38813</v>
      </c>
      <c r="CU146" s="199">
        <v>1715</v>
      </c>
      <c r="CV146" s="199">
        <v>781</v>
      </c>
      <c r="CW146" s="199">
        <v>437</v>
      </c>
      <c r="CX146" s="199">
        <v>146</v>
      </c>
      <c r="CY146" s="199">
        <v>1087</v>
      </c>
      <c r="CZ146" s="199">
        <v>536</v>
      </c>
      <c r="DA146" s="199">
        <v>153</v>
      </c>
      <c r="DB146" s="199">
        <v>78</v>
      </c>
      <c r="DC146" s="199">
        <v>38</v>
      </c>
      <c r="DD146" s="199">
        <v>21</v>
      </c>
      <c r="DE146" s="199">
        <v>1366</v>
      </c>
      <c r="DF146" s="199">
        <v>1963</v>
      </c>
      <c r="DG146" s="199">
        <v>2749</v>
      </c>
      <c r="DH146" s="199">
        <v>759</v>
      </c>
      <c r="DI146" s="199">
        <v>2644</v>
      </c>
      <c r="DJ146" s="199">
        <v>1124</v>
      </c>
      <c r="DK146" s="199">
        <v>172</v>
      </c>
      <c r="DL146" s="199">
        <v>944</v>
      </c>
      <c r="DM146" s="199">
        <v>1112</v>
      </c>
      <c r="DN146" s="199">
        <v>6450</v>
      </c>
      <c r="DO146" s="199">
        <v>1158</v>
      </c>
      <c r="DP146" s="199">
        <v>928</v>
      </c>
      <c r="DQ146" s="199">
        <v>843</v>
      </c>
      <c r="DR146" s="199">
        <v>442</v>
      </c>
      <c r="DS146" s="199">
        <v>293</v>
      </c>
      <c r="DT146" s="199">
        <v>917</v>
      </c>
      <c r="DU146" s="199">
        <v>17554</v>
      </c>
      <c r="DV146" s="199">
        <v>9501</v>
      </c>
      <c r="DW146" s="199">
        <v>3424</v>
      </c>
      <c r="DX146" s="199">
        <v>1345</v>
      </c>
      <c r="DY146" s="199">
        <v>401</v>
      </c>
      <c r="DZ146" s="199">
        <v>3139</v>
      </c>
      <c r="EA146" s="199">
        <v>228</v>
      </c>
      <c r="EB146" s="199">
        <v>2416</v>
      </c>
      <c r="EC146" s="199">
        <v>3569</v>
      </c>
      <c r="ED146" s="199">
        <v>452</v>
      </c>
      <c r="EE146" s="199">
        <v>2572</v>
      </c>
      <c r="EF146" s="199">
        <v>4782</v>
      </c>
      <c r="EG146" s="199">
        <v>39074</v>
      </c>
      <c r="EH146" s="199">
        <v>3390</v>
      </c>
      <c r="EI146" s="199">
        <v>14525</v>
      </c>
      <c r="EJ146" s="199">
        <v>3029</v>
      </c>
      <c r="EK146" s="199">
        <v>651</v>
      </c>
      <c r="EL146" s="199">
        <v>274</v>
      </c>
      <c r="EM146" s="199">
        <v>269</v>
      </c>
      <c r="EN146" s="199">
        <v>396</v>
      </c>
      <c r="EO146" s="199">
        <v>290</v>
      </c>
      <c r="EP146" s="199">
        <v>742</v>
      </c>
      <c r="EQ146" s="199">
        <v>14917</v>
      </c>
      <c r="ER146" s="199">
        <v>17554</v>
      </c>
      <c r="ES146" s="199">
        <v>851</v>
      </c>
      <c r="ET146" s="199">
        <v>4182</v>
      </c>
      <c r="EU146" s="199">
        <v>6851</v>
      </c>
      <c r="EV146" s="199">
        <v>5670</v>
      </c>
      <c r="EW146" s="199">
        <v>16703</v>
      </c>
      <c r="EX146" s="199">
        <v>17554</v>
      </c>
      <c r="EZ146" s="199"/>
    </row>
    <row r="147" spans="1:156" x14ac:dyDescent="0.25">
      <c r="A147" t="s">
        <v>458</v>
      </c>
      <c r="B147" t="s">
        <v>1758</v>
      </c>
      <c r="C147" t="s">
        <v>236</v>
      </c>
      <c r="D147" t="s">
        <v>236</v>
      </c>
      <c r="E147" t="s">
        <v>236</v>
      </c>
      <c r="F147" t="s">
        <v>236</v>
      </c>
      <c r="G147" t="s">
        <v>236</v>
      </c>
      <c r="H147" s="199">
        <v>42648</v>
      </c>
      <c r="I147" s="199">
        <v>1491</v>
      </c>
      <c r="J147" s="199">
        <v>2451</v>
      </c>
      <c r="K147" s="199">
        <v>168</v>
      </c>
      <c r="L147" s="199">
        <v>1576</v>
      </c>
      <c r="M147" s="199">
        <v>98</v>
      </c>
      <c r="N147" s="199">
        <v>15941</v>
      </c>
      <c r="O147" s="199">
        <v>676</v>
      </c>
      <c r="P147" s="199">
        <v>24140</v>
      </c>
      <c r="Q147" s="199">
        <v>647</v>
      </c>
      <c r="R147" s="199">
        <v>40110</v>
      </c>
      <c r="S147" s="199">
        <v>1388</v>
      </c>
      <c r="T147" s="199">
        <v>498</v>
      </c>
      <c r="U147" s="199">
        <v>18</v>
      </c>
      <c r="V147" s="199">
        <v>101</v>
      </c>
      <c r="W147" s="199">
        <v>13</v>
      </c>
      <c r="X147" s="199">
        <v>153</v>
      </c>
      <c r="Y147" s="199">
        <v>9</v>
      </c>
      <c r="Z147" s="199">
        <v>493</v>
      </c>
      <c r="AA147" s="199">
        <v>18</v>
      </c>
      <c r="AB147" s="199">
        <v>1293</v>
      </c>
      <c r="AC147" s="199">
        <v>45</v>
      </c>
      <c r="AD147" s="199">
        <v>1086</v>
      </c>
      <c r="AE147" s="199">
        <v>55</v>
      </c>
      <c r="AF147" s="199">
        <v>39749</v>
      </c>
      <c r="AG147" s="199">
        <v>1354</v>
      </c>
      <c r="AH147" s="199">
        <v>42101</v>
      </c>
      <c r="AI147" s="199">
        <v>1438</v>
      </c>
      <c r="AJ147" s="199">
        <v>547</v>
      </c>
      <c r="AK147" s="199">
        <v>53</v>
      </c>
      <c r="AL147" s="199">
        <v>394</v>
      </c>
      <c r="AM147" s="199">
        <v>22</v>
      </c>
      <c r="AN147" s="199">
        <v>153</v>
      </c>
      <c r="AO147" s="199">
        <v>31</v>
      </c>
      <c r="AP147" s="199">
        <v>21806</v>
      </c>
      <c r="AQ147" s="199">
        <v>762</v>
      </c>
      <c r="AR147" s="199">
        <v>20842</v>
      </c>
      <c r="AS147" s="199">
        <v>729</v>
      </c>
      <c r="AT147" s="199">
        <v>3764</v>
      </c>
      <c r="AU147" s="199">
        <v>105</v>
      </c>
      <c r="AV147" s="199">
        <v>38884</v>
      </c>
      <c r="AW147" s="199">
        <v>1386</v>
      </c>
      <c r="AX147" s="199">
        <v>1277</v>
      </c>
      <c r="AY147" s="199">
        <v>256</v>
      </c>
      <c r="AZ147" s="199">
        <v>7399</v>
      </c>
      <c r="BA147" s="199">
        <v>393</v>
      </c>
      <c r="BB147" s="199">
        <v>10317</v>
      </c>
      <c r="BC147" s="199">
        <v>314</v>
      </c>
      <c r="BD147" s="199">
        <v>7897</v>
      </c>
      <c r="BE147" s="199">
        <v>127</v>
      </c>
      <c r="BF147" s="199">
        <v>3253</v>
      </c>
      <c r="BG147" s="199">
        <v>358</v>
      </c>
      <c r="BH147" s="199">
        <v>22634</v>
      </c>
      <c r="BI147" s="199">
        <v>808</v>
      </c>
      <c r="BJ147" s="199">
        <v>21992</v>
      </c>
      <c r="BK147" s="199">
        <v>748</v>
      </c>
      <c r="BL147" s="199">
        <v>642</v>
      </c>
      <c r="BM147" s="199">
        <v>60</v>
      </c>
      <c r="BN147" s="199">
        <v>16076</v>
      </c>
      <c r="BO147" s="199">
        <v>481</v>
      </c>
      <c r="BP147" s="199">
        <v>7178</v>
      </c>
      <c r="BQ147" s="199">
        <v>513</v>
      </c>
      <c r="BR147" s="199">
        <v>2633</v>
      </c>
      <c r="BS147" s="199">
        <v>172</v>
      </c>
      <c r="BT147" s="199">
        <v>12117</v>
      </c>
      <c r="BU147" s="199">
        <v>283</v>
      </c>
      <c r="BV147" s="199">
        <v>25887</v>
      </c>
      <c r="BW147" s="199">
        <v>1166</v>
      </c>
      <c r="BX147" s="199">
        <v>4644</v>
      </c>
      <c r="BY147" s="199">
        <v>42</v>
      </c>
      <c r="BZ147" s="199">
        <v>3315</v>
      </c>
      <c r="CA147" s="199">
        <v>83</v>
      </c>
      <c r="CB147" s="199">
        <v>8802</v>
      </c>
      <c r="CC147" s="199">
        <v>200</v>
      </c>
      <c r="CD147" s="199">
        <v>3641</v>
      </c>
      <c r="CE147" s="199">
        <v>118</v>
      </c>
      <c r="CF147" s="199">
        <v>3645</v>
      </c>
      <c r="CG147" s="199">
        <v>136</v>
      </c>
      <c r="CH147" s="199">
        <v>6047</v>
      </c>
      <c r="CI147" s="199">
        <v>197</v>
      </c>
      <c r="CJ147" s="199">
        <v>6706</v>
      </c>
      <c r="CK147" s="199">
        <v>405</v>
      </c>
      <c r="CL147" s="199">
        <v>5848</v>
      </c>
      <c r="CM147" s="199">
        <v>310</v>
      </c>
      <c r="CN147" s="199">
        <v>4644</v>
      </c>
      <c r="CO147" s="199">
        <v>42</v>
      </c>
      <c r="CP147" s="199">
        <v>1491</v>
      </c>
      <c r="CQ147" s="199">
        <v>41157</v>
      </c>
      <c r="CR147" s="199">
        <v>36466</v>
      </c>
      <c r="CS147" s="199">
        <v>9925</v>
      </c>
      <c r="CT147" s="199">
        <v>39665</v>
      </c>
      <c r="CU147" s="199">
        <v>740</v>
      </c>
      <c r="CV147" s="199">
        <v>221</v>
      </c>
      <c r="CW147" s="199">
        <v>494</v>
      </c>
      <c r="CX147" s="199">
        <v>159</v>
      </c>
      <c r="CY147" s="199">
        <v>114</v>
      </c>
      <c r="CZ147" s="199">
        <v>0</v>
      </c>
      <c r="DA147" s="199">
        <v>109</v>
      </c>
      <c r="DB147" s="199">
        <v>62</v>
      </c>
      <c r="DC147" s="199">
        <v>23</v>
      </c>
      <c r="DD147" s="199">
        <v>0</v>
      </c>
      <c r="DE147" s="199">
        <v>236</v>
      </c>
      <c r="DF147" s="199">
        <v>3030</v>
      </c>
      <c r="DG147" s="199">
        <v>3323</v>
      </c>
      <c r="DH147" s="199">
        <v>844</v>
      </c>
      <c r="DI147" s="199">
        <v>2262</v>
      </c>
      <c r="DJ147" s="199">
        <v>2080</v>
      </c>
      <c r="DK147" s="199">
        <v>138</v>
      </c>
      <c r="DL147" s="199">
        <v>1374</v>
      </c>
      <c r="DM147" s="199">
        <v>1840</v>
      </c>
      <c r="DN147" s="199">
        <v>5101</v>
      </c>
      <c r="DO147" s="199">
        <v>1935</v>
      </c>
      <c r="DP147" s="199">
        <v>1044</v>
      </c>
      <c r="DQ147" s="199">
        <v>769</v>
      </c>
      <c r="DR147" s="199">
        <v>442</v>
      </c>
      <c r="DS147" s="199">
        <v>252</v>
      </c>
      <c r="DT147" s="199">
        <v>428</v>
      </c>
      <c r="DU147" s="199">
        <v>14757</v>
      </c>
      <c r="DV147" s="199">
        <v>9504</v>
      </c>
      <c r="DW147" s="199">
        <v>4171</v>
      </c>
      <c r="DX147" s="199">
        <v>1179</v>
      </c>
      <c r="DY147" s="199">
        <v>443</v>
      </c>
      <c r="DZ147" s="199">
        <v>1719</v>
      </c>
      <c r="EA147" s="199">
        <v>242</v>
      </c>
      <c r="EB147" s="199">
        <v>1008</v>
      </c>
      <c r="EC147" s="199">
        <v>2355</v>
      </c>
      <c r="ED147" s="199">
        <v>631</v>
      </c>
      <c r="EE147" s="199">
        <v>1107</v>
      </c>
      <c r="EF147" s="199">
        <v>5893</v>
      </c>
      <c r="EG147" s="199">
        <v>38365</v>
      </c>
      <c r="EH147" s="199">
        <v>4164</v>
      </c>
      <c r="EI147" s="199">
        <v>13500</v>
      </c>
      <c r="EJ147" s="199">
        <v>1257</v>
      </c>
      <c r="EK147" s="199">
        <v>366</v>
      </c>
      <c r="EL147" s="199">
        <v>94</v>
      </c>
      <c r="EM147" s="199">
        <v>106</v>
      </c>
      <c r="EN147" s="199">
        <v>221</v>
      </c>
      <c r="EO147" s="199">
        <v>71</v>
      </c>
      <c r="EP147" s="199">
        <v>304</v>
      </c>
      <c r="EQ147" s="199">
        <v>14039</v>
      </c>
      <c r="ER147" s="199">
        <v>14757</v>
      </c>
      <c r="ES147" s="199">
        <v>424</v>
      </c>
      <c r="ET147" s="199">
        <v>2003</v>
      </c>
      <c r="EU147" s="199">
        <v>5889</v>
      </c>
      <c r="EV147" s="199">
        <v>6441</v>
      </c>
      <c r="EW147" s="199">
        <v>14333</v>
      </c>
      <c r="EX147" s="199">
        <v>14757</v>
      </c>
      <c r="EZ147" s="199"/>
    </row>
    <row r="148" spans="1:156" x14ac:dyDescent="0.25">
      <c r="A148" t="s">
        <v>459</v>
      </c>
      <c r="B148" t="s">
        <v>1758</v>
      </c>
      <c r="C148" t="s">
        <v>236</v>
      </c>
      <c r="D148" t="s">
        <v>236</v>
      </c>
      <c r="E148" t="s">
        <v>236</v>
      </c>
      <c r="F148" t="s">
        <v>236</v>
      </c>
      <c r="G148" t="s">
        <v>236</v>
      </c>
      <c r="H148" s="199">
        <v>43126</v>
      </c>
      <c r="I148" s="199">
        <v>1781</v>
      </c>
      <c r="J148" s="199">
        <v>4409</v>
      </c>
      <c r="K148" s="199">
        <v>206</v>
      </c>
      <c r="L148" s="199">
        <v>3016</v>
      </c>
      <c r="M148" s="199">
        <v>111</v>
      </c>
      <c r="N148" s="199">
        <v>16487</v>
      </c>
      <c r="O148" s="199">
        <v>998</v>
      </c>
      <c r="P148" s="199">
        <v>21860</v>
      </c>
      <c r="Q148" s="199">
        <v>577</v>
      </c>
      <c r="R148" s="199">
        <v>40249</v>
      </c>
      <c r="S148" s="199">
        <v>1645</v>
      </c>
      <c r="T148" s="199">
        <v>229</v>
      </c>
      <c r="U148" s="199">
        <v>25</v>
      </c>
      <c r="V148" s="199">
        <v>68</v>
      </c>
      <c r="W148" s="199">
        <v>32</v>
      </c>
      <c r="X148" s="199">
        <v>367</v>
      </c>
      <c r="Y148" s="199">
        <v>47</v>
      </c>
      <c r="Z148" s="199">
        <v>363</v>
      </c>
      <c r="AA148" s="199">
        <v>0</v>
      </c>
      <c r="AB148" s="199">
        <v>1850</v>
      </c>
      <c r="AC148" s="199">
        <v>32</v>
      </c>
      <c r="AD148" s="199">
        <v>1126</v>
      </c>
      <c r="AE148" s="199">
        <v>70</v>
      </c>
      <c r="AF148" s="199">
        <v>39576</v>
      </c>
      <c r="AG148" s="199">
        <v>1575</v>
      </c>
      <c r="AH148" s="199">
        <v>42436</v>
      </c>
      <c r="AI148" s="199">
        <v>1729</v>
      </c>
      <c r="AJ148" s="199">
        <v>690</v>
      </c>
      <c r="AK148" s="199">
        <v>52</v>
      </c>
      <c r="AL148" s="199">
        <v>338</v>
      </c>
      <c r="AM148" s="199">
        <v>0</v>
      </c>
      <c r="AN148" s="199">
        <v>352</v>
      </c>
      <c r="AO148" s="199">
        <v>52</v>
      </c>
      <c r="AP148" s="199">
        <v>22370</v>
      </c>
      <c r="AQ148" s="199">
        <v>1146</v>
      </c>
      <c r="AR148" s="199">
        <v>20756</v>
      </c>
      <c r="AS148" s="199">
        <v>635</v>
      </c>
      <c r="AT148" s="199">
        <v>4379</v>
      </c>
      <c r="AU148" s="199">
        <v>74</v>
      </c>
      <c r="AV148" s="199">
        <v>38747</v>
      </c>
      <c r="AW148" s="199">
        <v>1707</v>
      </c>
      <c r="AX148" s="199">
        <v>1909</v>
      </c>
      <c r="AY148" s="199">
        <v>306</v>
      </c>
      <c r="AZ148" s="199">
        <v>9533</v>
      </c>
      <c r="BA148" s="199">
        <v>651</v>
      </c>
      <c r="BB148" s="199">
        <v>11273</v>
      </c>
      <c r="BC148" s="199">
        <v>306</v>
      </c>
      <c r="BD148" s="199">
        <v>5693</v>
      </c>
      <c r="BE148" s="199">
        <v>152</v>
      </c>
      <c r="BF148" s="199">
        <v>3669</v>
      </c>
      <c r="BG148" s="199">
        <v>271</v>
      </c>
      <c r="BH148" s="199">
        <v>22189</v>
      </c>
      <c r="BI148" s="199">
        <v>1310</v>
      </c>
      <c r="BJ148" s="199">
        <v>21636</v>
      </c>
      <c r="BK148" s="199">
        <v>1152</v>
      </c>
      <c r="BL148" s="199">
        <v>553</v>
      </c>
      <c r="BM148" s="199">
        <v>158</v>
      </c>
      <c r="BN148" s="199">
        <v>16376</v>
      </c>
      <c r="BO148" s="199">
        <v>859</v>
      </c>
      <c r="BP148" s="199">
        <v>6422</v>
      </c>
      <c r="BQ148" s="199">
        <v>486</v>
      </c>
      <c r="BR148" s="199">
        <v>3060</v>
      </c>
      <c r="BS148" s="199">
        <v>236</v>
      </c>
      <c r="BT148" s="199">
        <v>11871</v>
      </c>
      <c r="BU148" s="199">
        <v>190</v>
      </c>
      <c r="BV148" s="199">
        <v>25858</v>
      </c>
      <c r="BW148" s="199">
        <v>1581</v>
      </c>
      <c r="BX148" s="199">
        <v>5397</v>
      </c>
      <c r="BY148" s="199">
        <v>10</v>
      </c>
      <c r="BZ148" s="199">
        <v>3597</v>
      </c>
      <c r="CA148" s="199">
        <v>39</v>
      </c>
      <c r="CB148" s="199">
        <v>8274</v>
      </c>
      <c r="CC148" s="199">
        <v>151</v>
      </c>
      <c r="CD148" s="199">
        <v>2847</v>
      </c>
      <c r="CE148" s="199">
        <v>176</v>
      </c>
      <c r="CF148" s="199">
        <v>5150</v>
      </c>
      <c r="CG148" s="199">
        <v>424</v>
      </c>
      <c r="CH148" s="199">
        <v>6219</v>
      </c>
      <c r="CI148" s="199">
        <v>349</v>
      </c>
      <c r="CJ148" s="199">
        <v>6111</v>
      </c>
      <c r="CK148" s="199">
        <v>267</v>
      </c>
      <c r="CL148" s="199">
        <v>5531</v>
      </c>
      <c r="CM148" s="199">
        <v>365</v>
      </c>
      <c r="CN148" s="199">
        <v>5397</v>
      </c>
      <c r="CO148" s="199">
        <v>10</v>
      </c>
      <c r="CP148" s="199">
        <v>1781</v>
      </c>
      <c r="CQ148" s="199">
        <v>41345</v>
      </c>
      <c r="CR148" s="199">
        <v>33635</v>
      </c>
      <c r="CS148" s="199">
        <v>12992</v>
      </c>
      <c r="CT148" s="199">
        <v>39325</v>
      </c>
      <c r="CU148" s="199">
        <v>1238</v>
      </c>
      <c r="CV148" s="199">
        <v>372</v>
      </c>
      <c r="CW148" s="199">
        <v>735</v>
      </c>
      <c r="CX148" s="199">
        <v>209</v>
      </c>
      <c r="CY148" s="199">
        <v>320</v>
      </c>
      <c r="CZ148" s="199">
        <v>104</v>
      </c>
      <c r="DA148" s="199">
        <v>95</v>
      </c>
      <c r="DB148" s="199">
        <v>59</v>
      </c>
      <c r="DC148" s="199">
        <v>88</v>
      </c>
      <c r="DD148" s="199">
        <v>0</v>
      </c>
      <c r="DE148" s="199">
        <v>291</v>
      </c>
      <c r="DF148" s="199">
        <v>2809</v>
      </c>
      <c r="DG148" s="199">
        <v>4598</v>
      </c>
      <c r="DH148" s="199">
        <v>486</v>
      </c>
      <c r="DI148" s="199">
        <v>2522</v>
      </c>
      <c r="DJ148" s="199">
        <v>1699</v>
      </c>
      <c r="DK148" s="199">
        <v>186</v>
      </c>
      <c r="DL148" s="199">
        <v>1173</v>
      </c>
      <c r="DM148" s="199">
        <v>1634</v>
      </c>
      <c r="DN148" s="199">
        <v>4533</v>
      </c>
      <c r="DO148" s="199">
        <v>1064</v>
      </c>
      <c r="DP148" s="199">
        <v>1459</v>
      </c>
      <c r="DQ148" s="199">
        <v>837</v>
      </c>
      <c r="DR148" s="199">
        <v>579</v>
      </c>
      <c r="DS148" s="199">
        <v>394</v>
      </c>
      <c r="DT148" s="199">
        <v>1052</v>
      </c>
      <c r="DU148" s="199">
        <v>15356</v>
      </c>
      <c r="DV148" s="199">
        <v>8926</v>
      </c>
      <c r="DW148" s="199">
        <v>3718</v>
      </c>
      <c r="DX148" s="199">
        <v>1727</v>
      </c>
      <c r="DY148" s="199">
        <v>682</v>
      </c>
      <c r="DZ148" s="199">
        <v>2232</v>
      </c>
      <c r="EA148" s="199">
        <v>128</v>
      </c>
      <c r="EB148" s="199">
        <v>1530</v>
      </c>
      <c r="EC148" s="199">
        <v>2471</v>
      </c>
      <c r="ED148" s="199">
        <v>445</v>
      </c>
      <c r="EE148" s="199">
        <v>1529</v>
      </c>
      <c r="EF148" s="199">
        <v>5455</v>
      </c>
      <c r="EG148" s="199">
        <v>38867</v>
      </c>
      <c r="EH148" s="199">
        <v>4109</v>
      </c>
      <c r="EI148" s="199">
        <v>13300</v>
      </c>
      <c r="EJ148" s="199">
        <v>2056</v>
      </c>
      <c r="EK148" s="199">
        <v>319</v>
      </c>
      <c r="EL148" s="199">
        <v>210</v>
      </c>
      <c r="EM148" s="199">
        <v>229</v>
      </c>
      <c r="EN148" s="199">
        <v>375</v>
      </c>
      <c r="EO148" s="199">
        <v>186</v>
      </c>
      <c r="EP148" s="199">
        <v>571</v>
      </c>
      <c r="EQ148" s="199">
        <v>14109</v>
      </c>
      <c r="ER148" s="199">
        <v>15356</v>
      </c>
      <c r="ES148" s="199">
        <v>405</v>
      </c>
      <c r="ET148" s="199">
        <v>2850</v>
      </c>
      <c r="EU148" s="199">
        <v>6041</v>
      </c>
      <c r="EV148" s="199">
        <v>6060</v>
      </c>
      <c r="EW148" s="199">
        <v>14951</v>
      </c>
      <c r="EX148" s="199">
        <v>15356</v>
      </c>
      <c r="EZ148" s="199"/>
    </row>
    <row r="149" spans="1:156" x14ac:dyDescent="0.25">
      <c r="A149" t="s">
        <v>460</v>
      </c>
      <c r="B149" t="s">
        <v>1758</v>
      </c>
      <c r="C149" t="s">
        <v>236</v>
      </c>
      <c r="D149" t="s">
        <v>236</v>
      </c>
      <c r="E149" t="s">
        <v>236</v>
      </c>
      <c r="F149" t="s">
        <v>236</v>
      </c>
      <c r="G149" t="s">
        <v>236</v>
      </c>
      <c r="H149" s="199">
        <v>42147</v>
      </c>
      <c r="I149" s="199">
        <v>1963</v>
      </c>
      <c r="J149" s="199">
        <v>5731</v>
      </c>
      <c r="K149" s="199">
        <v>701</v>
      </c>
      <c r="L149" s="199">
        <v>3862</v>
      </c>
      <c r="M149" s="199">
        <v>661</v>
      </c>
      <c r="N149" s="199">
        <v>18555</v>
      </c>
      <c r="O149" s="199">
        <v>854</v>
      </c>
      <c r="P149" s="199">
        <v>17662</v>
      </c>
      <c r="Q149" s="199">
        <v>406</v>
      </c>
      <c r="R149" s="199">
        <v>39491</v>
      </c>
      <c r="S149" s="199">
        <v>1846</v>
      </c>
      <c r="T149" s="199">
        <v>393</v>
      </c>
      <c r="U149" s="199">
        <v>15</v>
      </c>
      <c r="V149" s="199">
        <v>165</v>
      </c>
      <c r="W149" s="199">
        <v>17</v>
      </c>
      <c r="X149" s="199">
        <v>756</v>
      </c>
      <c r="Y149" s="199">
        <v>6</v>
      </c>
      <c r="Z149" s="199">
        <v>181</v>
      </c>
      <c r="AA149" s="199">
        <v>32</v>
      </c>
      <c r="AB149" s="199">
        <v>1161</v>
      </c>
      <c r="AC149" s="199">
        <v>47</v>
      </c>
      <c r="AD149" s="199">
        <v>1163</v>
      </c>
      <c r="AE149" s="199">
        <v>333</v>
      </c>
      <c r="AF149" s="199">
        <v>38652</v>
      </c>
      <c r="AG149" s="199">
        <v>1579</v>
      </c>
      <c r="AH149" s="199">
        <v>41010</v>
      </c>
      <c r="AI149" s="199">
        <v>1650</v>
      </c>
      <c r="AJ149" s="199">
        <v>1137</v>
      </c>
      <c r="AK149" s="199">
        <v>313</v>
      </c>
      <c r="AL149" s="199">
        <v>597</v>
      </c>
      <c r="AM149" s="199">
        <v>0</v>
      </c>
      <c r="AN149" s="199">
        <v>540</v>
      </c>
      <c r="AO149" s="199">
        <v>313</v>
      </c>
      <c r="AP149" s="199">
        <v>21195</v>
      </c>
      <c r="AQ149" s="199">
        <v>1089</v>
      </c>
      <c r="AR149" s="199">
        <v>20952</v>
      </c>
      <c r="AS149" s="199">
        <v>874</v>
      </c>
      <c r="AT149" s="199">
        <v>5355</v>
      </c>
      <c r="AU149" s="199">
        <v>316</v>
      </c>
      <c r="AV149" s="199">
        <v>36792</v>
      </c>
      <c r="AW149" s="199">
        <v>1647</v>
      </c>
      <c r="AX149" s="199">
        <v>2097</v>
      </c>
      <c r="AY149" s="199">
        <v>202</v>
      </c>
      <c r="AZ149" s="199">
        <v>9737</v>
      </c>
      <c r="BA149" s="199">
        <v>865</v>
      </c>
      <c r="BB149" s="199">
        <v>11156</v>
      </c>
      <c r="BC149" s="199">
        <v>364</v>
      </c>
      <c r="BD149" s="199">
        <v>5801</v>
      </c>
      <c r="BE149" s="199">
        <v>115</v>
      </c>
      <c r="BF149" s="199">
        <v>4123</v>
      </c>
      <c r="BG149" s="199">
        <v>439</v>
      </c>
      <c r="BH149" s="199">
        <v>21198</v>
      </c>
      <c r="BI149" s="199">
        <v>1339</v>
      </c>
      <c r="BJ149" s="199">
        <v>20261</v>
      </c>
      <c r="BK149" s="199">
        <v>1296</v>
      </c>
      <c r="BL149" s="199">
        <v>937</v>
      </c>
      <c r="BM149" s="199">
        <v>43</v>
      </c>
      <c r="BN149" s="199">
        <v>15131</v>
      </c>
      <c r="BO149" s="199">
        <v>908</v>
      </c>
      <c r="BP149" s="199">
        <v>6646</v>
      </c>
      <c r="BQ149" s="199">
        <v>428</v>
      </c>
      <c r="BR149" s="199">
        <v>3544</v>
      </c>
      <c r="BS149" s="199">
        <v>442</v>
      </c>
      <c r="BT149" s="199">
        <v>10251</v>
      </c>
      <c r="BU149" s="199">
        <v>177</v>
      </c>
      <c r="BV149" s="199">
        <v>25321</v>
      </c>
      <c r="BW149" s="199">
        <v>1778</v>
      </c>
      <c r="BX149" s="199">
        <v>6575</v>
      </c>
      <c r="BY149" s="199">
        <v>8</v>
      </c>
      <c r="BZ149" s="199">
        <v>2920</v>
      </c>
      <c r="CA149" s="199">
        <v>25</v>
      </c>
      <c r="CB149" s="199">
        <v>7331</v>
      </c>
      <c r="CC149" s="199">
        <v>152</v>
      </c>
      <c r="CD149" s="199">
        <v>3105</v>
      </c>
      <c r="CE149" s="199">
        <v>240</v>
      </c>
      <c r="CF149" s="199">
        <v>5186</v>
      </c>
      <c r="CG149" s="199">
        <v>604</v>
      </c>
      <c r="CH149" s="199">
        <v>5474</v>
      </c>
      <c r="CI149" s="199">
        <v>392</v>
      </c>
      <c r="CJ149" s="199">
        <v>5283</v>
      </c>
      <c r="CK149" s="199">
        <v>259</v>
      </c>
      <c r="CL149" s="199">
        <v>6273</v>
      </c>
      <c r="CM149" s="199">
        <v>283</v>
      </c>
      <c r="CN149" s="199">
        <v>6575</v>
      </c>
      <c r="CO149" s="199">
        <v>8</v>
      </c>
      <c r="CP149" s="199">
        <v>1963</v>
      </c>
      <c r="CQ149" s="199">
        <v>40184</v>
      </c>
      <c r="CR149" s="199">
        <v>31554</v>
      </c>
      <c r="CS149" s="199">
        <v>14973</v>
      </c>
      <c r="CT149" s="199">
        <v>38537</v>
      </c>
      <c r="CU149" s="199">
        <v>1547</v>
      </c>
      <c r="CV149" s="199">
        <v>375</v>
      </c>
      <c r="CW149" s="199">
        <v>706</v>
      </c>
      <c r="CX149" s="199">
        <v>259</v>
      </c>
      <c r="CY149" s="199">
        <v>402</v>
      </c>
      <c r="CZ149" s="199">
        <v>33</v>
      </c>
      <c r="DA149" s="199">
        <v>394</v>
      </c>
      <c r="DB149" s="199">
        <v>60</v>
      </c>
      <c r="DC149" s="199">
        <v>45</v>
      </c>
      <c r="DD149" s="199">
        <v>23</v>
      </c>
      <c r="DE149" s="199">
        <v>287</v>
      </c>
      <c r="DF149" s="199">
        <v>2855</v>
      </c>
      <c r="DG149" s="199">
        <v>3827</v>
      </c>
      <c r="DH149" s="199">
        <v>442</v>
      </c>
      <c r="DI149" s="199">
        <v>2131</v>
      </c>
      <c r="DJ149" s="199">
        <v>1196</v>
      </c>
      <c r="DK149" s="199">
        <v>183</v>
      </c>
      <c r="DL149" s="199">
        <v>927</v>
      </c>
      <c r="DM149" s="199">
        <v>1612</v>
      </c>
      <c r="DN149" s="199">
        <v>4762</v>
      </c>
      <c r="DO149" s="199">
        <v>1409</v>
      </c>
      <c r="DP149" s="199">
        <v>1081</v>
      </c>
      <c r="DQ149" s="199">
        <v>1141</v>
      </c>
      <c r="DR149" s="199">
        <v>545</v>
      </c>
      <c r="DS149" s="199">
        <v>540</v>
      </c>
      <c r="DT149" s="199">
        <v>1230</v>
      </c>
      <c r="DU149" s="199">
        <v>16119</v>
      </c>
      <c r="DV149" s="199">
        <v>8315</v>
      </c>
      <c r="DW149" s="199">
        <v>2797</v>
      </c>
      <c r="DX149" s="199">
        <v>1610</v>
      </c>
      <c r="DY149" s="199">
        <v>612</v>
      </c>
      <c r="DZ149" s="199">
        <v>2655</v>
      </c>
      <c r="EA149" s="199">
        <v>281</v>
      </c>
      <c r="EB149" s="199">
        <v>1829</v>
      </c>
      <c r="EC149" s="199">
        <v>3539</v>
      </c>
      <c r="ED149" s="199">
        <v>605</v>
      </c>
      <c r="EE149" s="199">
        <v>2196</v>
      </c>
      <c r="EF149" s="199">
        <v>4832</v>
      </c>
      <c r="EG149" s="199">
        <v>36466</v>
      </c>
      <c r="EH149" s="199">
        <v>5390</v>
      </c>
      <c r="EI149" s="199">
        <v>13350</v>
      </c>
      <c r="EJ149" s="199">
        <v>2769</v>
      </c>
      <c r="EK149" s="199">
        <v>229</v>
      </c>
      <c r="EL149" s="199">
        <v>343</v>
      </c>
      <c r="EM149" s="199">
        <v>316</v>
      </c>
      <c r="EN149" s="199">
        <v>362</v>
      </c>
      <c r="EO149" s="199">
        <v>196</v>
      </c>
      <c r="EP149" s="199">
        <v>1197</v>
      </c>
      <c r="EQ149" s="199">
        <v>14300</v>
      </c>
      <c r="ER149" s="199">
        <v>16119</v>
      </c>
      <c r="ES149" s="199">
        <v>655</v>
      </c>
      <c r="ET149" s="199">
        <v>4387</v>
      </c>
      <c r="EU149" s="199">
        <v>5479</v>
      </c>
      <c r="EV149" s="199">
        <v>5598</v>
      </c>
      <c r="EW149" s="199">
        <v>15464</v>
      </c>
      <c r="EX149" s="199">
        <v>16119</v>
      </c>
      <c r="EZ149" s="199"/>
    </row>
    <row r="150" spans="1:156" x14ac:dyDescent="0.25">
      <c r="A150" t="s">
        <v>461</v>
      </c>
      <c r="B150" t="s">
        <v>1758</v>
      </c>
      <c r="C150" t="s">
        <v>236</v>
      </c>
      <c r="D150" t="s">
        <v>236</v>
      </c>
      <c r="E150" t="s">
        <v>236</v>
      </c>
      <c r="F150" t="s">
        <v>236</v>
      </c>
      <c r="G150" t="s">
        <v>236</v>
      </c>
      <c r="H150" s="199">
        <v>42396</v>
      </c>
      <c r="I150" s="199">
        <v>1685</v>
      </c>
      <c r="J150" s="199">
        <v>3721</v>
      </c>
      <c r="K150" s="199">
        <v>215</v>
      </c>
      <c r="L150" s="199">
        <v>2126</v>
      </c>
      <c r="M150" s="199">
        <v>135</v>
      </c>
      <c r="N150" s="199">
        <v>15868</v>
      </c>
      <c r="O150" s="199">
        <v>898</v>
      </c>
      <c r="P150" s="199">
        <v>22634</v>
      </c>
      <c r="Q150" s="199">
        <v>572</v>
      </c>
      <c r="R150" s="199">
        <v>39651</v>
      </c>
      <c r="S150" s="199">
        <v>1464</v>
      </c>
      <c r="T150" s="199">
        <v>93</v>
      </c>
      <c r="U150" s="199">
        <v>1</v>
      </c>
      <c r="V150" s="199">
        <v>145</v>
      </c>
      <c r="W150" s="199">
        <v>20</v>
      </c>
      <c r="X150" s="199">
        <v>587</v>
      </c>
      <c r="Y150" s="199">
        <v>27</v>
      </c>
      <c r="Z150" s="199">
        <v>236</v>
      </c>
      <c r="AA150" s="199">
        <v>44</v>
      </c>
      <c r="AB150" s="199">
        <v>1675</v>
      </c>
      <c r="AC150" s="199">
        <v>129</v>
      </c>
      <c r="AD150" s="199">
        <v>1074</v>
      </c>
      <c r="AE150" s="199">
        <v>108</v>
      </c>
      <c r="AF150" s="199">
        <v>39139</v>
      </c>
      <c r="AG150" s="199">
        <v>1424</v>
      </c>
      <c r="AH150" s="199">
        <v>41432</v>
      </c>
      <c r="AI150" s="199">
        <v>1564</v>
      </c>
      <c r="AJ150" s="199">
        <v>964</v>
      </c>
      <c r="AK150" s="199">
        <v>121</v>
      </c>
      <c r="AL150" s="199">
        <v>611</v>
      </c>
      <c r="AM150" s="199">
        <v>42</v>
      </c>
      <c r="AN150" s="199">
        <v>353</v>
      </c>
      <c r="AO150" s="199">
        <v>79</v>
      </c>
      <c r="AP150" s="199">
        <v>21641</v>
      </c>
      <c r="AQ150" s="199">
        <v>1105</v>
      </c>
      <c r="AR150" s="199">
        <v>20755</v>
      </c>
      <c r="AS150" s="199">
        <v>580</v>
      </c>
      <c r="AT150" s="199">
        <v>4594</v>
      </c>
      <c r="AU150" s="199">
        <v>111</v>
      </c>
      <c r="AV150" s="199">
        <v>37802</v>
      </c>
      <c r="AW150" s="199">
        <v>1574</v>
      </c>
      <c r="AX150" s="199">
        <v>1114</v>
      </c>
      <c r="AY150" s="199">
        <v>67</v>
      </c>
      <c r="AZ150" s="199">
        <v>8459</v>
      </c>
      <c r="BA150" s="199">
        <v>547</v>
      </c>
      <c r="BB150" s="199">
        <v>11675</v>
      </c>
      <c r="BC150" s="199">
        <v>453</v>
      </c>
      <c r="BD150" s="199">
        <v>7650</v>
      </c>
      <c r="BE150" s="199">
        <v>143</v>
      </c>
      <c r="BF150" s="199">
        <v>3463</v>
      </c>
      <c r="BG150" s="199">
        <v>339</v>
      </c>
      <c r="BH150" s="199">
        <v>21542</v>
      </c>
      <c r="BI150" s="199">
        <v>1004</v>
      </c>
      <c r="BJ150" s="199">
        <v>20803</v>
      </c>
      <c r="BK150" s="199">
        <v>956</v>
      </c>
      <c r="BL150" s="199">
        <v>739</v>
      </c>
      <c r="BM150" s="199">
        <v>48</v>
      </c>
      <c r="BN150" s="199">
        <v>15482</v>
      </c>
      <c r="BO150" s="199">
        <v>633</v>
      </c>
      <c r="BP150" s="199">
        <v>6414</v>
      </c>
      <c r="BQ150" s="199">
        <v>415</v>
      </c>
      <c r="BR150" s="199">
        <v>3109</v>
      </c>
      <c r="BS150" s="199">
        <v>295</v>
      </c>
      <c r="BT150" s="199">
        <v>10483</v>
      </c>
      <c r="BU150" s="199">
        <v>336</v>
      </c>
      <c r="BV150" s="199">
        <v>25005</v>
      </c>
      <c r="BW150" s="199">
        <v>1343</v>
      </c>
      <c r="BX150" s="199">
        <v>6908</v>
      </c>
      <c r="BY150" s="199">
        <v>6</v>
      </c>
      <c r="BZ150" s="199">
        <v>3015</v>
      </c>
      <c r="CA150" s="199">
        <v>110</v>
      </c>
      <c r="CB150" s="199">
        <v>7468</v>
      </c>
      <c r="CC150" s="199">
        <v>226</v>
      </c>
      <c r="CD150" s="199">
        <v>3015</v>
      </c>
      <c r="CE150" s="199">
        <v>139</v>
      </c>
      <c r="CF150" s="199">
        <v>4485</v>
      </c>
      <c r="CG150" s="199">
        <v>422</v>
      </c>
      <c r="CH150" s="199">
        <v>5639</v>
      </c>
      <c r="CI150" s="199">
        <v>235</v>
      </c>
      <c r="CJ150" s="199">
        <v>5741</v>
      </c>
      <c r="CK150" s="199">
        <v>342</v>
      </c>
      <c r="CL150" s="199">
        <v>6125</v>
      </c>
      <c r="CM150" s="199">
        <v>205</v>
      </c>
      <c r="CN150" s="199">
        <v>6908</v>
      </c>
      <c r="CO150" s="199">
        <v>6</v>
      </c>
      <c r="CP150" s="199">
        <v>1685</v>
      </c>
      <c r="CQ150" s="199">
        <v>40711</v>
      </c>
      <c r="CR150" s="199">
        <v>34446</v>
      </c>
      <c r="CS150" s="199">
        <v>12287</v>
      </c>
      <c r="CT150" s="199">
        <v>38608</v>
      </c>
      <c r="CU150" s="199">
        <v>1460</v>
      </c>
      <c r="CV150" s="199">
        <v>417</v>
      </c>
      <c r="CW150" s="199">
        <v>747</v>
      </c>
      <c r="CX150" s="199">
        <v>162</v>
      </c>
      <c r="CY150" s="199">
        <v>196</v>
      </c>
      <c r="CZ150" s="199">
        <v>78</v>
      </c>
      <c r="DA150" s="199">
        <v>489</v>
      </c>
      <c r="DB150" s="199">
        <v>177</v>
      </c>
      <c r="DC150" s="199">
        <v>28</v>
      </c>
      <c r="DD150" s="199">
        <v>0</v>
      </c>
      <c r="DE150" s="199">
        <v>156</v>
      </c>
      <c r="DF150" s="199">
        <v>2540</v>
      </c>
      <c r="DG150" s="199">
        <v>3335</v>
      </c>
      <c r="DH150" s="199">
        <v>698</v>
      </c>
      <c r="DI150" s="199">
        <v>2581</v>
      </c>
      <c r="DJ150" s="199">
        <v>945</v>
      </c>
      <c r="DK150" s="199">
        <v>190</v>
      </c>
      <c r="DL150" s="199">
        <v>1189</v>
      </c>
      <c r="DM150" s="199">
        <v>2109</v>
      </c>
      <c r="DN150" s="199">
        <v>5483</v>
      </c>
      <c r="DO150" s="199">
        <v>1553</v>
      </c>
      <c r="DP150" s="199">
        <v>1148</v>
      </c>
      <c r="DQ150" s="199">
        <v>1073</v>
      </c>
      <c r="DR150" s="199">
        <v>567</v>
      </c>
      <c r="DS150" s="199">
        <v>255</v>
      </c>
      <c r="DT150" s="199">
        <v>737</v>
      </c>
      <c r="DU150" s="199">
        <v>15646</v>
      </c>
      <c r="DV150" s="199">
        <v>10145</v>
      </c>
      <c r="DW150" s="199">
        <v>4021</v>
      </c>
      <c r="DX150" s="199">
        <v>1094</v>
      </c>
      <c r="DY150" s="199">
        <v>473</v>
      </c>
      <c r="DZ150" s="199">
        <v>2131</v>
      </c>
      <c r="EA150" s="199">
        <v>284</v>
      </c>
      <c r="EB150" s="199">
        <v>1455</v>
      </c>
      <c r="EC150" s="199">
        <v>2276</v>
      </c>
      <c r="ED150" s="199">
        <v>342</v>
      </c>
      <c r="EE150" s="199">
        <v>1537</v>
      </c>
      <c r="EF150" s="199">
        <v>5463</v>
      </c>
      <c r="EG150" s="199">
        <v>37942</v>
      </c>
      <c r="EH150" s="199">
        <v>4231</v>
      </c>
      <c r="EI150" s="199">
        <v>13750</v>
      </c>
      <c r="EJ150" s="199">
        <v>1896</v>
      </c>
      <c r="EK150" s="199">
        <v>279</v>
      </c>
      <c r="EL150" s="199">
        <v>182</v>
      </c>
      <c r="EM150" s="199">
        <v>222</v>
      </c>
      <c r="EN150" s="199">
        <v>205</v>
      </c>
      <c r="EO150" s="199">
        <v>187</v>
      </c>
      <c r="EP150" s="199">
        <v>686</v>
      </c>
      <c r="EQ150" s="199">
        <v>14456</v>
      </c>
      <c r="ER150" s="199">
        <v>15646</v>
      </c>
      <c r="ES150" s="199">
        <v>550</v>
      </c>
      <c r="ET150" s="199">
        <v>2870</v>
      </c>
      <c r="EU150" s="199">
        <v>5838</v>
      </c>
      <c r="EV150" s="199">
        <v>6388</v>
      </c>
      <c r="EW150" s="199">
        <v>15096</v>
      </c>
      <c r="EX150" s="199">
        <v>15646</v>
      </c>
      <c r="EZ150" s="199"/>
    </row>
    <row r="151" spans="1:156" x14ac:dyDescent="0.25">
      <c r="A151" t="s">
        <v>462</v>
      </c>
      <c r="B151" t="s">
        <v>1758</v>
      </c>
      <c r="C151" t="s">
        <v>236</v>
      </c>
      <c r="D151" t="s">
        <v>236</v>
      </c>
      <c r="E151" t="s">
        <v>236</v>
      </c>
      <c r="F151" t="s">
        <v>236</v>
      </c>
      <c r="G151" t="s">
        <v>236</v>
      </c>
      <c r="H151" s="199">
        <v>42896</v>
      </c>
      <c r="I151" s="199">
        <v>1924</v>
      </c>
      <c r="J151" s="199">
        <v>4483</v>
      </c>
      <c r="K151" s="199">
        <v>374</v>
      </c>
      <c r="L151" s="199">
        <v>2742</v>
      </c>
      <c r="M151" s="199">
        <v>295</v>
      </c>
      <c r="N151" s="199">
        <v>15472</v>
      </c>
      <c r="O151" s="199">
        <v>778</v>
      </c>
      <c r="P151" s="199">
        <v>22857</v>
      </c>
      <c r="Q151" s="199">
        <v>772</v>
      </c>
      <c r="R151" s="199">
        <v>40034</v>
      </c>
      <c r="S151" s="199">
        <v>1700</v>
      </c>
      <c r="T151" s="199">
        <v>106</v>
      </c>
      <c r="U151" s="199">
        <v>2</v>
      </c>
      <c r="V151" s="199">
        <v>177</v>
      </c>
      <c r="W151" s="199">
        <v>0</v>
      </c>
      <c r="X151" s="199">
        <v>285</v>
      </c>
      <c r="Y151" s="199">
        <v>6</v>
      </c>
      <c r="Z151" s="199">
        <v>378</v>
      </c>
      <c r="AA151" s="199">
        <v>84</v>
      </c>
      <c r="AB151" s="199">
        <v>1916</v>
      </c>
      <c r="AC151" s="199">
        <v>132</v>
      </c>
      <c r="AD151" s="199">
        <v>1333</v>
      </c>
      <c r="AE151" s="199">
        <v>122</v>
      </c>
      <c r="AF151" s="199">
        <v>39578</v>
      </c>
      <c r="AG151" s="199">
        <v>1675</v>
      </c>
      <c r="AH151" s="199">
        <v>42151</v>
      </c>
      <c r="AI151" s="199">
        <v>1863</v>
      </c>
      <c r="AJ151" s="199">
        <v>745</v>
      </c>
      <c r="AK151" s="199">
        <v>61</v>
      </c>
      <c r="AL151" s="199">
        <v>409</v>
      </c>
      <c r="AM151" s="199">
        <v>0</v>
      </c>
      <c r="AN151" s="199">
        <v>336</v>
      </c>
      <c r="AO151" s="199">
        <v>61</v>
      </c>
      <c r="AP151" s="199">
        <v>21820</v>
      </c>
      <c r="AQ151" s="199">
        <v>1055</v>
      </c>
      <c r="AR151" s="199">
        <v>21076</v>
      </c>
      <c r="AS151" s="199">
        <v>869</v>
      </c>
      <c r="AT151" s="199">
        <v>4347</v>
      </c>
      <c r="AU151" s="199">
        <v>259</v>
      </c>
      <c r="AV151" s="199">
        <v>38549</v>
      </c>
      <c r="AW151" s="199">
        <v>1665</v>
      </c>
      <c r="AX151" s="199">
        <v>1348</v>
      </c>
      <c r="AY151" s="199">
        <v>184</v>
      </c>
      <c r="AZ151" s="199">
        <v>9088</v>
      </c>
      <c r="BA151" s="199">
        <v>431</v>
      </c>
      <c r="BB151" s="199">
        <v>9322</v>
      </c>
      <c r="BC151" s="199">
        <v>350</v>
      </c>
      <c r="BD151" s="199">
        <v>8524</v>
      </c>
      <c r="BE151" s="199">
        <v>198</v>
      </c>
      <c r="BF151" s="199">
        <v>3390</v>
      </c>
      <c r="BG151" s="199">
        <v>302</v>
      </c>
      <c r="BH151" s="199">
        <v>20999</v>
      </c>
      <c r="BI151" s="199">
        <v>1235</v>
      </c>
      <c r="BJ151" s="199">
        <v>20497</v>
      </c>
      <c r="BK151" s="199">
        <v>1112</v>
      </c>
      <c r="BL151" s="199">
        <v>502</v>
      </c>
      <c r="BM151" s="199">
        <v>123</v>
      </c>
      <c r="BN151" s="199">
        <v>15235</v>
      </c>
      <c r="BO151" s="199">
        <v>649</v>
      </c>
      <c r="BP151" s="199">
        <v>6407</v>
      </c>
      <c r="BQ151" s="199">
        <v>637</v>
      </c>
      <c r="BR151" s="199">
        <v>2747</v>
      </c>
      <c r="BS151" s="199">
        <v>251</v>
      </c>
      <c r="BT151" s="199">
        <v>11806</v>
      </c>
      <c r="BU151" s="199">
        <v>384</v>
      </c>
      <c r="BV151" s="199">
        <v>24389</v>
      </c>
      <c r="BW151" s="199">
        <v>1537</v>
      </c>
      <c r="BX151" s="199">
        <v>6701</v>
      </c>
      <c r="BY151" s="199">
        <v>3</v>
      </c>
      <c r="BZ151" s="199">
        <v>3426</v>
      </c>
      <c r="CA151" s="199">
        <v>98</v>
      </c>
      <c r="CB151" s="199">
        <v>8380</v>
      </c>
      <c r="CC151" s="199">
        <v>286</v>
      </c>
      <c r="CD151" s="199">
        <v>2808</v>
      </c>
      <c r="CE151" s="199">
        <v>377</v>
      </c>
      <c r="CF151" s="199">
        <v>4335</v>
      </c>
      <c r="CG151" s="199">
        <v>310</v>
      </c>
      <c r="CH151" s="199">
        <v>5738</v>
      </c>
      <c r="CI151" s="199">
        <v>384</v>
      </c>
      <c r="CJ151" s="199">
        <v>5899</v>
      </c>
      <c r="CK151" s="199">
        <v>175</v>
      </c>
      <c r="CL151" s="199">
        <v>5609</v>
      </c>
      <c r="CM151" s="199">
        <v>291</v>
      </c>
      <c r="CN151" s="199">
        <v>6701</v>
      </c>
      <c r="CO151" s="199">
        <v>3</v>
      </c>
      <c r="CP151" s="199">
        <v>1924</v>
      </c>
      <c r="CQ151" s="199">
        <v>40972</v>
      </c>
      <c r="CR151" s="199">
        <v>33999</v>
      </c>
      <c r="CS151" s="199">
        <v>12953</v>
      </c>
      <c r="CT151" s="199">
        <v>38772</v>
      </c>
      <c r="CU151" s="199">
        <v>1585</v>
      </c>
      <c r="CV151" s="199">
        <v>343</v>
      </c>
      <c r="CW151" s="199">
        <v>1037</v>
      </c>
      <c r="CX151" s="199">
        <v>256</v>
      </c>
      <c r="CY151" s="199">
        <v>376</v>
      </c>
      <c r="CZ151" s="199">
        <v>46</v>
      </c>
      <c r="DA151" s="199">
        <v>109</v>
      </c>
      <c r="DB151" s="199">
        <v>41</v>
      </c>
      <c r="DC151" s="199">
        <v>63</v>
      </c>
      <c r="DD151" s="199">
        <v>0</v>
      </c>
      <c r="DE151" s="199">
        <v>501</v>
      </c>
      <c r="DF151" s="199">
        <v>2856</v>
      </c>
      <c r="DG151" s="199">
        <v>3401</v>
      </c>
      <c r="DH151" s="199">
        <v>606</v>
      </c>
      <c r="DI151" s="199">
        <v>2087</v>
      </c>
      <c r="DJ151" s="199">
        <v>929</v>
      </c>
      <c r="DK151" s="199">
        <v>252</v>
      </c>
      <c r="DL151" s="199">
        <v>1638</v>
      </c>
      <c r="DM151" s="199">
        <v>2097</v>
      </c>
      <c r="DN151" s="199">
        <v>5261</v>
      </c>
      <c r="DO151" s="199">
        <v>1427</v>
      </c>
      <c r="DP151" s="199">
        <v>902</v>
      </c>
      <c r="DQ151" s="199">
        <v>582</v>
      </c>
      <c r="DR151" s="199">
        <v>472</v>
      </c>
      <c r="DS151" s="199">
        <v>355</v>
      </c>
      <c r="DT151" s="199">
        <v>779</v>
      </c>
      <c r="DU151" s="199">
        <v>16015</v>
      </c>
      <c r="DV151" s="199">
        <v>9441</v>
      </c>
      <c r="DW151" s="199">
        <v>4153</v>
      </c>
      <c r="DX151" s="199">
        <v>1116</v>
      </c>
      <c r="DY151" s="199">
        <v>438</v>
      </c>
      <c r="DZ151" s="199">
        <v>2450</v>
      </c>
      <c r="EA151" s="199">
        <v>219</v>
      </c>
      <c r="EB151" s="199">
        <v>1772</v>
      </c>
      <c r="EC151" s="199">
        <v>3008</v>
      </c>
      <c r="ED151" s="199">
        <v>522</v>
      </c>
      <c r="EE151" s="199">
        <v>1910</v>
      </c>
      <c r="EF151" s="199">
        <v>5621</v>
      </c>
      <c r="EG151" s="199">
        <v>39243</v>
      </c>
      <c r="EH151" s="199">
        <v>3346</v>
      </c>
      <c r="EI151" s="199">
        <v>13422</v>
      </c>
      <c r="EJ151" s="199">
        <v>2593</v>
      </c>
      <c r="EK151" s="199">
        <v>351</v>
      </c>
      <c r="EL151" s="199">
        <v>348</v>
      </c>
      <c r="EM151" s="199">
        <v>321</v>
      </c>
      <c r="EN151" s="199">
        <v>342</v>
      </c>
      <c r="EO151" s="199">
        <v>186</v>
      </c>
      <c r="EP151" s="199">
        <v>838</v>
      </c>
      <c r="EQ151" s="199">
        <v>14347</v>
      </c>
      <c r="ER151" s="199">
        <v>16015</v>
      </c>
      <c r="ES151" s="199">
        <v>496</v>
      </c>
      <c r="ET151" s="199">
        <v>3562</v>
      </c>
      <c r="EU151" s="199">
        <v>6461</v>
      </c>
      <c r="EV151" s="199">
        <v>5496</v>
      </c>
      <c r="EW151" s="199">
        <v>15519</v>
      </c>
      <c r="EX151" s="199">
        <v>16015</v>
      </c>
      <c r="EZ151" s="199"/>
    </row>
    <row r="152" spans="1:156" x14ac:dyDescent="0.25">
      <c r="A152" t="s">
        <v>463</v>
      </c>
      <c r="B152" t="s">
        <v>1758</v>
      </c>
      <c r="C152" t="s">
        <v>236</v>
      </c>
      <c r="D152" t="s">
        <v>236</v>
      </c>
      <c r="E152" t="s">
        <v>236</v>
      </c>
      <c r="F152" t="s">
        <v>236</v>
      </c>
      <c r="G152" t="s">
        <v>236</v>
      </c>
      <c r="H152" s="199">
        <v>43118</v>
      </c>
      <c r="I152" s="199">
        <v>2499</v>
      </c>
      <c r="J152" s="199">
        <v>4381</v>
      </c>
      <c r="K152" s="199">
        <v>462</v>
      </c>
      <c r="L152" s="199">
        <v>3029</v>
      </c>
      <c r="M152" s="199">
        <v>410</v>
      </c>
      <c r="N152" s="199">
        <v>19335</v>
      </c>
      <c r="O152" s="199">
        <v>1669</v>
      </c>
      <c r="P152" s="199">
        <v>19211</v>
      </c>
      <c r="Q152" s="199">
        <v>368</v>
      </c>
      <c r="R152" s="199">
        <v>39309</v>
      </c>
      <c r="S152" s="199">
        <v>2090</v>
      </c>
      <c r="T152" s="199">
        <v>147</v>
      </c>
      <c r="U152" s="199">
        <v>11</v>
      </c>
      <c r="V152" s="199">
        <v>42</v>
      </c>
      <c r="W152" s="199">
        <v>0</v>
      </c>
      <c r="X152" s="199">
        <v>828</v>
      </c>
      <c r="Y152" s="199">
        <v>210</v>
      </c>
      <c r="Z152" s="199">
        <v>1103</v>
      </c>
      <c r="AA152" s="199">
        <v>162</v>
      </c>
      <c r="AB152" s="199">
        <v>1689</v>
      </c>
      <c r="AC152" s="199">
        <v>26</v>
      </c>
      <c r="AD152" s="199">
        <v>1964</v>
      </c>
      <c r="AE152" s="199">
        <v>210</v>
      </c>
      <c r="AF152" s="199">
        <v>38822</v>
      </c>
      <c r="AG152" s="199">
        <v>2042</v>
      </c>
      <c r="AH152" s="199">
        <v>41120</v>
      </c>
      <c r="AI152" s="199">
        <v>1954</v>
      </c>
      <c r="AJ152" s="199">
        <v>1998</v>
      </c>
      <c r="AK152" s="199">
        <v>545</v>
      </c>
      <c r="AL152" s="199">
        <v>1088</v>
      </c>
      <c r="AM152" s="199">
        <v>127</v>
      </c>
      <c r="AN152" s="199">
        <v>910</v>
      </c>
      <c r="AO152" s="199">
        <v>418</v>
      </c>
      <c r="AP152" s="199">
        <v>21537</v>
      </c>
      <c r="AQ152" s="199">
        <v>1274</v>
      </c>
      <c r="AR152" s="199">
        <v>21581</v>
      </c>
      <c r="AS152" s="199">
        <v>1225</v>
      </c>
      <c r="AT152" s="199">
        <v>5306</v>
      </c>
      <c r="AU152" s="199">
        <v>164</v>
      </c>
      <c r="AV152" s="199">
        <v>37812</v>
      </c>
      <c r="AW152" s="199">
        <v>2335</v>
      </c>
      <c r="AX152" s="199">
        <v>2220</v>
      </c>
      <c r="AY152" s="199">
        <v>642</v>
      </c>
      <c r="AZ152" s="199">
        <v>8314</v>
      </c>
      <c r="BA152" s="199">
        <v>426</v>
      </c>
      <c r="BB152" s="199">
        <v>9552</v>
      </c>
      <c r="BC152" s="199">
        <v>555</v>
      </c>
      <c r="BD152" s="199">
        <v>7524</v>
      </c>
      <c r="BE152" s="199">
        <v>132</v>
      </c>
      <c r="BF152" s="199">
        <v>3766</v>
      </c>
      <c r="BG152" s="199">
        <v>603</v>
      </c>
      <c r="BH152" s="199">
        <v>21486</v>
      </c>
      <c r="BI152" s="199">
        <v>1321</v>
      </c>
      <c r="BJ152" s="199">
        <v>20952</v>
      </c>
      <c r="BK152" s="199">
        <v>1247</v>
      </c>
      <c r="BL152" s="199">
        <v>534</v>
      </c>
      <c r="BM152" s="199">
        <v>74</v>
      </c>
      <c r="BN152" s="199">
        <v>15254</v>
      </c>
      <c r="BO152" s="199">
        <v>570</v>
      </c>
      <c r="BP152" s="199">
        <v>7284</v>
      </c>
      <c r="BQ152" s="199">
        <v>1013</v>
      </c>
      <c r="BR152" s="199">
        <v>2714</v>
      </c>
      <c r="BS152" s="199">
        <v>341</v>
      </c>
      <c r="BT152" s="199">
        <v>11832</v>
      </c>
      <c r="BU152" s="199">
        <v>547</v>
      </c>
      <c r="BV152" s="199">
        <v>25252</v>
      </c>
      <c r="BW152" s="199">
        <v>1924</v>
      </c>
      <c r="BX152" s="199">
        <v>6034</v>
      </c>
      <c r="BY152" s="199">
        <v>28</v>
      </c>
      <c r="BZ152" s="199">
        <v>3443</v>
      </c>
      <c r="CA152" s="199">
        <v>177</v>
      </c>
      <c r="CB152" s="199">
        <v>8389</v>
      </c>
      <c r="CC152" s="199">
        <v>370</v>
      </c>
      <c r="CD152" s="199">
        <v>3676</v>
      </c>
      <c r="CE152" s="199">
        <v>197</v>
      </c>
      <c r="CF152" s="199">
        <v>4629</v>
      </c>
      <c r="CG152" s="199">
        <v>345</v>
      </c>
      <c r="CH152" s="199">
        <v>6206</v>
      </c>
      <c r="CI152" s="199">
        <v>477</v>
      </c>
      <c r="CJ152" s="199">
        <v>5141</v>
      </c>
      <c r="CK152" s="199">
        <v>453</v>
      </c>
      <c r="CL152" s="199">
        <v>5600</v>
      </c>
      <c r="CM152" s="199">
        <v>452</v>
      </c>
      <c r="CN152" s="199">
        <v>6034</v>
      </c>
      <c r="CO152" s="199">
        <v>28</v>
      </c>
      <c r="CP152" s="199">
        <v>2499</v>
      </c>
      <c r="CQ152" s="199">
        <v>40619</v>
      </c>
      <c r="CR152" s="199">
        <v>33863</v>
      </c>
      <c r="CS152" s="199">
        <v>12385</v>
      </c>
      <c r="CT152" s="199">
        <v>38206</v>
      </c>
      <c r="CU152" s="199">
        <v>2495</v>
      </c>
      <c r="CV152" s="199">
        <v>1134</v>
      </c>
      <c r="CW152" s="199">
        <v>1135</v>
      </c>
      <c r="CX152" s="199">
        <v>430</v>
      </c>
      <c r="CY152" s="199">
        <v>519</v>
      </c>
      <c r="CZ152" s="199">
        <v>246</v>
      </c>
      <c r="DA152" s="199">
        <v>732</v>
      </c>
      <c r="DB152" s="199">
        <v>458</v>
      </c>
      <c r="DC152" s="199">
        <v>109</v>
      </c>
      <c r="DD152" s="199">
        <v>0</v>
      </c>
      <c r="DE152" s="199">
        <v>494</v>
      </c>
      <c r="DF152" s="199">
        <v>2261</v>
      </c>
      <c r="DG152" s="199">
        <v>3977</v>
      </c>
      <c r="DH152" s="199">
        <v>687</v>
      </c>
      <c r="DI152" s="199">
        <v>2979</v>
      </c>
      <c r="DJ152" s="199">
        <v>954</v>
      </c>
      <c r="DK152" s="199">
        <v>123</v>
      </c>
      <c r="DL152" s="199">
        <v>1387</v>
      </c>
      <c r="DM152" s="199">
        <v>1533</v>
      </c>
      <c r="DN152" s="199">
        <v>5237</v>
      </c>
      <c r="DO152" s="199">
        <v>1710</v>
      </c>
      <c r="DP152" s="199">
        <v>1232</v>
      </c>
      <c r="DQ152" s="199">
        <v>466</v>
      </c>
      <c r="DR152" s="199">
        <v>488</v>
      </c>
      <c r="DS152" s="199">
        <v>616</v>
      </c>
      <c r="DT152" s="199">
        <v>864</v>
      </c>
      <c r="DU152" s="199">
        <v>16260</v>
      </c>
      <c r="DV152" s="199">
        <v>8925</v>
      </c>
      <c r="DW152" s="199">
        <v>3877</v>
      </c>
      <c r="DX152" s="199">
        <v>1195</v>
      </c>
      <c r="DY152" s="199">
        <v>502</v>
      </c>
      <c r="DZ152" s="199">
        <v>2853</v>
      </c>
      <c r="EA152" s="199">
        <v>333</v>
      </c>
      <c r="EB152" s="199">
        <v>2032</v>
      </c>
      <c r="EC152" s="199">
        <v>3287</v>
      </c>
      <c r="ED152" s="199">
        <v>665</v>
      </c>
      <c r="EE152" s="199">
        <v>2168</v>
      </c>
      <c r="EF152" s="199">
        <v>5710</v>
      </c>
      <c r="EG152" s="199">
        <v>38807</v>
      </c>
      <c r="EH152" s="199">
        <v>4122</v>
      </c>
      <c r="EI152" s="199">
        <v>12447</v>
      </c>
      <c r="EJ152" s="199">
        <v>3813</v>
      </c>
      <c r="EK152" s="199">
        <v>455</v>
      </c>
      <c r="EL152" s="199">
        <v>594</v>
      </c>
      <c r="EM152" s="199">
        <v>371</v>
      </c>
      <c r="EN152" s="199">
        <v>643</v>
      </c>
      <c r="EO152" s="199">
        <v>198</v>
      </c>
      <c r="EP152" s="199">
        <v>1348</v>
      </c>
      <c r="EQ152" s="199">
        <v>14645</v>
      </c>
      <c r="ER152" s="199">
        <v>16260</v>
      </c>
      <c r="ES152" s="199">
        <v>505</v>
      </c>
      <c r="ET152" s="199">
        <v>4444</v>
      </c>
      <c r="EU152" s="199">
        <v>6512</v>
      </c>
      <c r="EV152" s="199">
        <v>4799</v>
      </c>
      <c r="EW152" s="199">
        <v>15755</v>
      </c>
      <c r="EX152" s="199">
        <v>16260</v>
      </c>
      <c r="EZ152" s="199"/>
    </row>
    <row r="153" spans="1:156" x14ac:dyDescent="0.25">
      <c r="A153" t="s">
        <v>464</v>
      </c>
      <c r="B153" t="s">
        <v>1758</v>
      </c>
      <c r="C153" t="s">
        <v>236</v>
      </c>
      <c r="D153" t="s">
        <v>236</v>
      </c>
      <c r="E153" t="s">
        <v>236</v>
      </c>
      <c r="F153" t="s">
        <v>236</v>
      </c>
      <c r="G153" t="s">
        <v>236</v>
      </c>
      <c r="H153" s="199">
        <v>42703</v>
      </c>
      <c r="I153" s="199">
        <v>994</v>
      </c>
      <c r="J153" s="199">
        <v>1241</v>
      </c>
      <c r="K153" s="199">
        <v>269</v>
      </c>
      <c r="L153" s="199">
        <v>990</v>
      </c>
      <c r="M153" s="199">
        <v>269</v>
      </c>
      <c r="N153" s="199">
        <v>14190</v>
      </c>
      <c r="O153" s="199">
        <v>582</v>
      </c>
      <c r="P153" s="199">
        <v>27211</v>
      </c>
      <c r="Q153" s="199">
        <v>143</v>
      </c>
      <c r="R153" s="199">
        <v>38172</v>
      </c>
      <c r="S153" s="199">
        <v>877</v>
      </c>
      <c r="T153" s="199">
        <v>1622</v>
      </c>
      <c r="U153" s="199">
        <v>38</v>
      </c>
      <c r="V153" s="199">
        <v>22</v>
      </c>
      <c r="W153" s="199">
        <v>0</v>
      </c>
      <c r="X153" s="199">
        <v>640</v>
      </c>
      <c r="Y153" s="199">
        <v>10</v>
      </c>
      <c r="Z153" s="199">
        <v>378</v>
      </c>
      <c r="AA153" s="199">
        <v>0</v>
      </c>
      <c r="AB153" s="199">
        <v>1862</v>
      </c>
      <c r="AC153" s="199">
        <v>69</v>
      </c>
      <c r="AD153" s="199">
        <v>577</v>
      </c>
      <c r="AE153" s="199">
        <v>69</v>
      </c>
      <c r="AF153" s="199">
        <v>37752</v>
      </c>
      <c r="AG153" s="199">
        <v>877</v>
      </c>
      <c r="AH153" s="199">
        <v>41505</v>
      </c>
      <c r="AI153" s="199">
        <v>962</v>
      </c>
      <c r="AJ153" s="199">
        <v>1198</v>
      </c>
      <c r="AK153" s="199">
        <v>32</v>
      </c>
      <c r="AL153" s="199">
        <v>926</v>
      </c>
      <c r="AM153" s="199">
        <v>10</v>
      </c>
      <c r="AN153" s="199">
        <v>272</v>
      </c>
      <c r="AO153" s="199">
        <v>22</v>
      </c>
      <c r="AP153" s="199">
        <v>22530</v>
      </c>
      <c r="AQ153" s="199">
        <v>497</v>
      </c>
      <c r="AR153" s="199">
        <v>20173</v>
      </c>
      <c r="AS153" s="199">
        <v>497</v>
      </c>
      <c r="AT153" s="199">
        <v>2621</v>
      </c>
      <c r="AU153" s="199">
        <v>0</v>
      </c>
      <c r="AV153" s="199">
        <v>40082</v>
      </c>
      <c r="AW153" s="199">
        <v>994</v>
      </c>
      <c r="AX153" s="199">
        <v>458</v>
      </c>
      <c r="AY153" s="199">
        <v>58</v>
      </c>
      <c r="AZ153" s="199">
        <v>5775</v>
      </c>
      <c r="BA153" s="199">
        <v>166</v>
      </c>
      <c r="BB153" s="199">
        <v>8675</v>
      </c>
      <c r="BC153" s="199">
        <v>247</v>
      </c>
      <c r="BD153" s="199">
        <v>11610</v>
      </c>
      <c r="BE153" s="199">
        <v>21</v>
      </c>
      <c r="BF153" s="199">
        <v>2378</v>
      </c>
      <c r="BG153" s="199">
        <v>94</v>
      </c>
      <c r="BH153" s="199">
        <v>23256</v>
      </c>
      <c r="BI153" s="199">
        <v>421</v>
      </c>
      <c r="BJ153" s="199">
        <v>22854</v>
      </c>
      <c r="BK153" s="199">
        <v>390</v>
      </c>
      <c r="BL153" s="199">
        <v>402</v>
      </c>
      <c r="BM153" s="199">
        <v>31</v>
      </c>
      <c r="BN153" s="199">
        <v>18227</v>
      </c>
      <c r="BO153" s="199">
        <v>178</v>
      </c>
      <c r="BP153" s="199">
        <v>5402</v>
      </c>
      <c r="BQ153" s="199">
        <v>248</v>
      </c>
      <c r="BR153" s="199">
        <v>2005</v>
      </c>
      <c r="BS153" s="199">
        <v>89</v>
      </c>
      <c r="BT153" s="199">
        <v>13535</v>
      </c>
      <c r="BU153" s="199">
        <v>479</v>
      </c>
      <c r="BV153" s="199">
        <v>25634</v>
      </c>
      <c r="BW153" s="199">
        <v>515</v>
      </c>
      <c r="BX153" s="199">
        <v>3534</v>
      </c>
      <c r="BY153" s="199">
        <v>0</v>
      </c>
      <c r="BZ153" s="199">
        <v>3887</v>
      </c>
      <c r="CA153" s="199">
        <v>230</v>
      </c>
      <c r="CB153" s="199">
        <v>9648</v>
      </c>
      <c r="CC153" s="199">
        <v>249</v>
      </c>
      <c r="CD153" s="199">
        <v>2650</v>
      </c>
      <c r="CE153" s="199">
        <v>23</v>
      </c>
      <c r="CF153" s="199">
        <v>5103</v>
      </c>
      <c r="CG153" s="199">
        <v>74</v>
      </c>
      <c r="CH153" s="199">
        <v>6958</v>
      </c>
      <c r="CI153" s="199">
        <v>99</v>
      </c>
      <c r="CJ153" s="199">
        <v>6120</v>
      </c>
      <c r="CK153" s="199">
        <v>60</v>
      </c>
      <c r="CL153" s="199">
        <v>4803</v>
      </c>
      <c r="CM153" s="199">
        <v>259</v>
      </c>
      <c r="CN153" s="199">
        <v>3534</v>
      </c>
      <c r="CO153" s="199">
        <v>0</v>
      </c>
      <c r="CP153" s="199">
        <v>994</v>
      </c>
      <c r="CQ153" s="199">
        <v>41709</v>
      </c>
      <c r="CR153" s="199">
        <v>38811</v>
      </c>
      <c r="CS153" s="199">
        <v>6488</v>
      </c>
      <c r="CT153" s="199">
        <v>38483</v>
      </c>
      <c r="CU153" s="199">
        <v>1296</v>
      </c>
      <c r="CV153" s="199">
        <v>316</v>
      </c>
      <c r="CW153" s="199">
        <v>394</v>
      </c>
      <c r="CX153" s="199">
        <v>94</v>
      </c>
      <c r="CY153" s="199">
        <v>181</v>
      </c>
      <c r="CZ153" s="199">
        <v>104</v>
      </c>
      <c r="DA153" s="199">
        <v>328</v>
      </c>
      <c r="DB153" s="199">
        <v>67</v>
      </c>
      <c r="DC153" s="199">
        <v>393</v>
      </c>
      <c r="DD153" s="199">
        <v>51</v>
      </c>
      <c r="DE153" s="199">
        <v>156</v>
      </c>
      <c r="DF153" s="199">
        <v>2857</v>
      </c>
      <c r="DG153" s="199">
        <v>3250</v>
      </c>
      <c r="DH153" s="199">
        <v>1387</v>
      </c>
      <c r="DI153" s="199">
        <v>2817</v>
      </c>
      <c r="DJ153" s="199">
        <v>1031</v>
      </c>
      <c r="DK153" s="199">
        <v>346</v>
      </c>
      <c r="DL153" s="199">
        <v>2275</v>
      </c>
      <c r="DM153" s="199">
        <v>1971</v>
      </c>
      <c r="DN153" s="199">
        <v>5586</v>
      </c>
      <c r="DO153" s="199">
        <v>972</v>
      </c>
      <c r="DP153" s="199">
        <v>1237</v>
      </c>
      <c r="DQ153" s="199">
        <v>575</v>
      </c>
      <c r="DR153" s="199">
        <v>220</v>
      </c>
      <c r="DS153" s="199">
        <v>255</v>
      </c>
      <c r="DT153" s="199">
        <v>210</v>
      </c>
      <c r="DU153" s="199">
        <v>14680</v>
      </c>
      <c r="DV153" s="199">
        <v>9940</v>
      </c>
      <c r="DW153" s="199">
        <v>5463</v>
      </c>
      <c r="DX153" s="199">
        <v>819</v>
      </c>
      <c r="DY153" s="199">
        <v>318</v>
      </c>
      <c r="DZ153" s="199">
        <v>1868</v>
      </c>
      <c r="EA153" s="199">
        <v>133</v>
      </c>
      <c r="EB153" s="199">
        <v>1288</v>
      </c>
      <c r="EC153" s="199">
        <v>2053</v>
      </c>
      <c r="ED153" s="199">
        <v>386</v>
      </c>
      <c r="EE153" s="199">
        <v>1098</v>
      </c>
      <c r="EF153" s="199">
        <v>6625</v>
      </c>
      <c r="EG153" s="199">
        <v>38738</v>
      </c>
      <c r="EH153" s="199">
        <v>3462</v>
      </c>
      <c r="EI153" s="199">
        <v>13036</v>
      </c>
      <c r="EJ153" s="199">
        <v>1644</v>
      </c>
      <c r="EK153" s="199">
        <v>321</v>
      </c>
      <c r="EL153" s="199">
        <v>291</v>
      </c>
      <c r="EM153" s="199">
        <v>215</v>
      </c>
      <c r="EN153" s="199">
        <v>179</v>
      </c>
      <c r="EO153" s="199">
        <v>98</v>
      </c>
      <c r="EP153" s="199">
        <v>381</v>
      </c>
      <c r="EQ153" s="199">
        <v>13690</v>
      </c>
      <c r="ER153" s="199">
        <v>14680</v>
      </c>
      <c r="ES153" s="199">
        <v>264</v>
      </c>
      <c r="ET153" s="199">
        <v>2506</v>
      </c>
      <c r="EU153" s="199">
        <v>6815</v>
      </c>
      <c r="EV153" s="199">
        <v>5095</v>
      </c>
      <c r="EW153" s="199">
        <v>14416</v>
      </c>
      <c r="EX153" s="199">
        <v>14680</v>
      </c>
      <c r="EZ153" s="199"/>
    </row>
    <row r="154" spans="1:156" x14ac:dyDescent="0.25">
      <c r="A154" t="s">
        <v>465</v>
      </c>
      <c r="B154" t="s">
        <v>1758</v>
      </c>
      <c r="C154" t="s">
        <v>236</v>
      </c>
      <c r="D154" t="s">
        <v>236</v>
      </c>
      <c r="E154" t="s">
        <v>236</v>
      </c>
      <c r="F154" t="s">
        <v>236</v>
      </c>
      <c r="G154" t="s">
        <v>236</v>
      </c>
      <c r="H154" s="199">
        <v>43315</v>
      </c>
      <c r="I154" s="199">
        <v>1540</v>
      </c>
      <c r="J154" s="199">
        <v>2217</v>
      </c>
      <c r="K154" s="199">
        <v>174</v>
      </c>
      <c r="L154" s="199">
        <v>1540</v>
      </c>
      <c r="M154" s="199">
        <v>128</v>
      </c>
      <c r="N154" s="199">
        <v>15408</v>
      </c>
      <c r="O154" s="199">
        <v>937</v>
      </c>
      <c r="P154" s="199">
        <v>25411</v>
      </c>
      <c r="Q154" s="199">
        <v>420</v>
      </c>
      <c r="R154" s="199">
        <v>38507</v>
      </c>
      <c r="S154" s="199">
        <v>1217</v>
      </c>
      <c r="T154" s="199">
        <v>1012</v>
      </c>
      <c r="U154" s="199">
        <v>48</v>
      </c>
      <c r="V154" s="199">
        <v>322</v>
      </c>
      <c r="W154" s="199">
        <v>0</v>
      </c>
      <c r="X154" s="199">
        <v>492</v>
      </c>
      <c r="Y154" s="199">
        <v>18</v>
      </c>
      <c r="Z154" s="199">
        <v>641</v>
      </c>
      <c r="AA154" s="199">
        <v>20</v>
      </c>
      <c r="AB154" s="199">
        <v>2341</v>
      </c>
      <c r="AC154" s="199">
        <v>237</v>
      </c>
      <c r="AD154" s="199">
        <v>1421</v>
      </c>
      <c r="AE154" s="199">
        <v>20</v>
      </c>
      <c r="AF154" s="199">
        <v>37924</v>
      </c>
      <c r="AG154" s="199">
        <v>1217</v>
      </c>
      <c r="AH154" s="199">
        <v>41705</v>
      </c>
      <c r="AI154" s="199">
        <v>1440</v>
      </c>
      <c r="AJ154" s="199">
        <v>1610</v>
      </c>
      <c r="AK154" s="199">
        <v>100</v>
      </c>
      <c r="AL154" s="199">
        <v>1215</v>
      </c>
      <c r="AM154" s="199">
        <v>32</v>
      </c>
      <c r="AN154" s="199">
        <v>395</v>
      </c>
      <c r="AO154" s="199">
        <v>68</v>
      </c>
      <c r="AP154" s="199">
        <v>21740</v>
      </c>
      <c r="AQ154" s="199">
        <v>840</v>
      </c>
      <c r="AR154" s="199">
        <v>21575</v>
      </c>
      <c r="AS154" s="199">
        <v>700</v>
      </c>
      <c r="AT154" s="199">
        <v>3328</v>
      </c>
      <c r="AU154" s="199">
        <v>75</v>
      </c>
      <c r="AV154" s="199">
        <v>39987</v>
      </c>
      <c r="AW154" s="199">
        <v>1465</v>
      </c>
      <c r="AX154" s="199">
        <v>1478</v>
      </c>
      <c r="AY154" s="199">
        <v>108</v>
      </c>
      <c r="AZ154" s="199">
        <v>7225</v>
      </c>
      <c r="BA154" s="199">
        <v>618</v>
      </c>
      <c r="BB154" s="199">
        <v>10800</v>
      </c>
      <c r="BC154" s="199">
        <v>472</v>
      </c>
      <c r="BD154" s="199">
        <v>9075</v>
      </c>
      <c r="BE154" s="199">
        <v>121</v>
      </c>
      <c r="BF154" s="199">
        <v>3690</v>
      </c>
      <c r="BG154" s="199">
        <v>256</v>
      </c>
      <c r="BH154" s="199">
        <v>22745</v>
      </c>
      <c r="BI154" s="199">
        <v>1105</v>
      </c>
      <c r="BJ154" s="199">
        <v>22273</v>
      </c>
      <c r="BK154" s="199">
        <v>1045</v>
      </c>
      <c r="BL154" s="199">
        <v>472</v>
      </c>
      <c r="BM154" s="199">
        <v>60</v>
      </c>
      <c r="BN154" s="199">
        <v>17252</v>
      </c>
      <c r="BO154" s="199">
        <v>630</v>
      </c>
      <c r="BP154" s="199">
        <v>6072</v>
      </c>
      <c r="BQ154" s="199">
        <v>470</v>
      </c>
      <c r="BR154" s="199">
        <v>3111</v>
      </c>
      <c r="BS154" s="199">
        <v>261</v>
      </c>
      <c r="BT154" s="199">
        <v>11195</v>
      </c>
      <c r="BU154" s="199">
        <v>157</v>
      </c>
      <c r="BV154" s="199">
        <v>26435</v>
      </c>
      <c r="BW154" s="199">
        <v>1361</v>
      </c>
      <c r="BX154" s="199">
        <v>5685</v>
      </c>
      <c r="BY154" s="199">
        <v>22</v>
      </c>
      <c r="BZ154" s="199">
        <v>3379</v>
      </c>
      <c r="CA154" s="199">
        <v>114</v>
      </c>
      <c r="CB154" s="199">
        <v>7816</v>
      </c>
      <c r="CC154" s="199">
        <v>43</v>
      </c>
      <c r="CD154" s="199">
        <v>3542</v>
      </c>
      <c r="CE154" s="199">
        <v>64</v>
      </c>
      <c r="CF154" s="199">
        <v>5468</v>
      </c>
      <c r="CG154" s="199">
        <v>593</v>
      </c>
      <c r="CH154" s="199">
        <v>6171</v>
      </c>
      <c r="CI154" s="199">
        <v>255</v>
      </c>
      <c r="CJ154" s="199">
        <v>5570</v>
      </c>
      <c r="CK154" s="199">
        <v>139</v>
      </c>
      <c r="CL154" s="199">
        <v>5684</v>
      </c>
      <c r="CM154" s="199">
        <v>310</v>
      </c>
      <c r="CN154" s="199">
        <v>5685</v>
      </c>
      <c r="CO154" s="199">
        <v>22</v>
      </c>
      <c r="CP154" s="199">
        <v>1540</v>
      </c>
      <c r="CQ154" s="199">
        <v>41775</v>
      </c>
      <c r="CR154" s="199">
        <v>37469</v>
      </c>
      <c r="CS154" s="199">
        <v>9624</v>
      </c>
      <c r="CT154" s="199">
        <v>39324</v>
      </c>
      <c r="CU154" s="199">
        <v>1956</v>
      </c>
      <c r="CV154" s="199">
        <v>575</v>
      </c>
      <c r="CW154" s="199">
        <v>552</v>
      </c>
      <c r="CX154" s="199">
        <v>240</v>
      </c>
      <c r="CY154" s="199">
        <v>335</v>
      </c>
      <c r="CZ154" s="199">
        <v>48</v>
      </c>
      <c r="DA154" s="199">
        <v>447</v>
      </c>
      <c r="DB154" s="199">
        <v>137</v>
      </c>
      <c r="DC154" s="199">
        <v>622</v>
      </c>
      <c r="DD154" s="199">
        <v>150</v>
      </c>
      <c r="DE154" s="199">
        <v>264</v>
      </c>
      <c r="DF154" s="199">
        <v>2836</v>
      </c>
      <c r="DG154" s="199">
        <v>4409</v>
      </c>
      <c r="DH154" s="199">
        <v>448</v>
      </c>
      <c r="DI154" s="199">
        <v>2667</v>
      </c>
      <c r="DJ154" s="199">
        <v>985</v>
      </c>
      <c r="DK154" s="199">
        <v>145</v>
      </c>
      <c r="DL154" s="199">
        <v>1589</v>
      </c>
      <c r="DM154" s="199">
        <v>2209</v>
      </c>
      <c r="DN154" s="199">
        <v>4903</v>
      </c>
      <c r="DO154" s="199">
        <v>1537</v>
      </c>
      <c r="DP154" s="199">
        <v>1285</v>
      </c>
      <c r="DQ154" s="199">
        <v>1096</v>
      </c>
      <c r="DR154" s="199">
        <v>281</v>
      </c>
      <c r="DS154" s="199">
        <v>322</v>
      </c>
      <c r="DT154" s="199">
        <v>661</v>
      </c>
      <c r="DU154" s="199">
        <v>15523</v>
      </c>
      <c r="DV154" s="199">
        <v>9077</v>
      </c>
      <c r="DW154" s="199">
        <v>3916</v>
      </c>
      <c r="DX154" s="199">
        <v>1184</v>
      </c>
      <c r="DY154" s="199">
        <v>350</v>
      </c>
      <c r="DZ154" s="199">
        <v>1923</v>
      </c>
      <c r="EA154" s="199">
        <v>339</v>
      </c>
      <c r="EB154" s="199">
        <v>1214</v>
      </c>
      <c r="EC154" s="199">
        <v>3339</v>
      </c>
      <c r="ED154" s="199">
        <v>766</v>
      </c>
      <c r="EE154" s="199">
        <v>2043</v>
      </c>
      <c r="EF154" s="199">
        <v>5819</v>
      </c>
      <c r="EG154" s="199">
        <v>37963</v>
      </c>
      <c r="EH154" s="199">
        <v>5534</v>
      </c>
      <c r="EI154" s="199">
        <v>12975</v>
      </c>
      <c r="EJ154" s="199">
        <v>2548</v>
      </c>
      <c r="EK154" s="199">
        <v>225</v>
      </c>
      <c r="EL154" s="199">
        <v>244</v>
      </c>
      <c r="EM154" s="199">
        <v>584</v>
      </c>
      <c r="EN154" s="199">
        <v>439</v>
      </c>
      <c r="EO154" s="199">
        <v>388</v>
      </c>
      <c r="EP154" s="199">
        <v>624</v>
      </c>
      <c r="EQ154" s="199">
        <v>14393</v>
      </c>
      <c r="ER154" s="199">
        <v>15523</v>
      </c>
      <c r="ES154" s="199">
        <v>421</v>
      </c>
      <c r="ET154" s="199">
        <v>3720</v>
      </c>
      <c r="EU154" s="199">
        <v>6116</v>
      </c>
      <c r="EV154" s="199">
        <v>5266</v>
      </c>
      <c r="EW154" s="199">
        <v>15102</v>
      </c>
      <c r="EX154" s="199">
        <v>15523</v>
      </c>
      <c r="EZ154" s="199"/>
    </row>
    <row r="155" spans="1:156" x14ac:dyDescent="0.25">
      <c r="A155" t="s">
        <v>466</v>
      </c>
      <c r="B155" t="s">
        <v>1758</v>
      </c>
      <c r="C155" t="s">
        <v>236</v>
      </c>
      <c r="D155" t="s">
        <v>236</v>
      </c>
      <c r="E155" t="s">
        <v>236</v>
      </c>
      <c r="F155" t="s">
        <v>236</v>
      </c>
      <c r="G155" t="s">
        <v>236</v>
      </c>
      <c r="H155" s="199">
        <v>42746</v>
      </c>
      <c r="I155" s="199">
        <v>1272</v>
      </c>
      <c r="J155" s="199">
        <v>2115</v>
      </c>
      <c r="K155" s="199">
        <v>176</v>
      </c>
      <c r="L155" s="199">
        <v>1473</v>
      </c>
      <c r="M155" s="199">
        <v>164</v>
      </c>
      <c r="N155" s="199">
        <v>15817</v>
      </c>
      <c r="O155" s="199">
        <v>684</v>
      </c>
      <c r="P155" s="199">
        <v>24653</v>
      </c>
      <c r="Q155" s="199">
        <v>412</v>
      </c>
      <c r="R155" s="199">
        <v>37212</v>
      </c>
      <c r="S155" s="199">
        <v>997</v>
      </c>
      <c r="T155" s="199">
        <v>1992</v>
      </c>
      <c r="U155" s="199">
        <v>26</v>
      </c>
      <c r="V155" s="199">
        <v>75</v>
      </c>
      <c r="W155" s="199">
        <v>0</v>
      </c>
      <c r="X155" s="199">
        <v>1350</v>
      </c>
      <c r="Y155" s="199">
        <v>39</v>
      </c>
      <c r="Z155" s="199">
        <v>454</v>
      </c>
      <c r="AA155" s="199">
        <v>122</v>
      </c>
      <c r="AB155" s="199">
        <v>1658</v>
      </c>
      <c r="AC155" s="199">
        <v>88</v>
      </c>
      <c r="AD155" s="199">
        <v>846</v>
      </c>
      <c r="AE155" s="199">
        <v>114</v>
      </c>
      <c r="AF155" s="199">
        <v>36811</v>
      </c>
      <c r="AG155" s="199">
        <v>991</v>
      </c>
      <c r="AH155" s="199">
        <v>40250</v>
      </c>
      <c r="AI155" s="199">
        <v>1127</v>
      </c>
      <c r="AJ155" s="199">
        <v>2496</v>
      </c>
      <c r="AK155" s="199">
        <v>145</v>
      </c>
      <c r="AL155" s="199">
        <v>2041</v>
      </c>
      <c r="AM155" s="199">
        <v>66</v>
      </c>
      <c r="AN155" s="199">
        <v>455</v>
      </c>
      <c r="AO155" s="199">
        <v>79</v>
      </c>
      <c r="AP155" s="199">
        <v>21358</v>
      </c>
      <c r="AQ155" s="199">
        <v>846</v>
      </c>
      <c r="AR155" s="199">
        <v>21388</v>
      </c>
      <c r="AS155" s="199">
        <v>426</v>
      </c>
      <c r="AT155" s="199">
        <v>3722</v>
      </c>
      <c r="AU155" s="199">
        <v>71</v>
      </c>
      <c r="AV155" s="199">
        <v>39024</v>
      </c>
      <c r="AW155" s="199">
        <v>1201</v>
      </c>
      <c r="AX155" s="199">
        <v>1098</v>
      </c>
      <c r="AY155" s="199">
        <v>76</v>
      </c>
      <c r="AZ155" s="199">
        <v>6899</v>
      </c>
      <c r="BA155" s="199">
        <v>312</v>
      </c>
      <c r="BB155" s="199">
        <v>11057</v>
      </c>
      <c r="BC155" s="199">
        <v>322</v>
      </c>
      <c r="BD155" s="199">
        <v>9308</v>
      </c>
      <c r="BE155" s="199">
        <v>291</v>
      </c>
      <c r="BF155" s="199">
        <v>3215</v>
      </c>
      <c r="BG155" s="199">
        <v>219</v>
      </c>
      <c r="BH155" s="199">
        <v>22210</v>
      </c>
      <c r="BI155" s="199">
        <v>842</v>
      </c>
      <c r="BJ155" s="199">
        <v>21313</v>
      </c>
      <c r="BK155" s="199">
        <v>664</v>
      </c>
      <c r="BL155" s="199">
        <v>897</v>
      </c>
      <c r="BM155" s="199">
        <v>178</v>
      </c>
      <c r="BN155" s="199">
        <v>16851</v>
      </c>
      <c r="BO155" s="199">
        <v>484</v>
      </c>
      <c r="BP155" s="199">
        <v>5732</v>
      </c>
      <c r="BQ155" s="199">
        <v>287</v>
      </c>
      <c r="BR155" s="199">
        <v>2842</v>
      </c>
      <c r="BS155" s="199">
        <v>290</v>
      </c>
      <c r="BT155" s="199">
        <v>11099</v>
      </c>
      <c r="BU155" s="199">
        <v>211</v>
      </c>
      <c r="BV155" s="199">
        <v>25425</v>
      </c>
      <c r="BW155" s="199">
        <v>1061</v>
      </c>
      <c r="BX155" s="199">
        <v>6222</v>
      </c>
      <c r="BY155" s="199">
        <v>0</v>
      </c>
      <c r="BZ155" s="199">
        <v>2768</v>
      </c>
      <c r="CA155" s="199">
        <v>39</v>
      </c>
      <c r="CB155" s="199">
        <v>8331</v>
      </c>
      <c r="CC155" s="199">
        <v>172</v>
      </c>
      <c r="CD155" s="199">
        <v>3285</v>
      </c>
      <c r="CE155" s="199">
        <v>60</v>
      </c>
      <c r="CF155" s="199">
        <v>5068</v>
      </c>
      <c r="CG155" s="199">
        <v>510</v>
      </c>
      <c r="CH155" s="199">
        <v>5636</v>
      </c>
      <c r="CI155" s="199">
        <v>106</v>
      </c>
      <c r="CJ155" s="199">
        <v>5807</v>
      </c>
      <c r="CK155" s="199">
        <v>109</v>
      </c>
      <c r="CL155" s="199">
        <v>5629</v>
      </c>
      <c r="CM155" s="199">
        <v>276</v>
      </c>
      <c r="CN155" s="199">
        <v>6222</v>
      </c>
      <c r="CO155" s="199">
        <v>0</v>
      </c>
      <c r="CP155" s="199">
        <v>1272</v>
      </c>
      <c r="CQ155" s="199">
        <v>41474</v>
      </c>
      <c r="CR155" s="199">
        <v>36254</v>
      </c>
      <c r="CS155" s="199">
        <v>11054</v>
      </c>
      <c r="CT155" s="199">
        <v>37754</v>
      </c>
      <c r="CU155" s="199">
        <v>2722</v>
      </c>
      <c r="CV155" s="199">
        <v>727</v>
      </c>
      <c r="CW155" s="199">
        <v>356</v>
      </c>
      <c r="CX155" s="199">
        <v>97</v>
      </c>
      <c r="CY155" s="199">
        <v>451</v>
      </c>
      <c r="CZ155" s="199">
        <v>109</v>
      </c>
      <c r="DA155" s="199">
        <v>818</v>
      </c>
      <c r="DB155" s="199">
        <v>345</v>
      </c>
      <c r="DC155" s="199">
        <v>1097</v>
      </c>
      <c r="DD155" s="199">
        <v>176</v>
      </c>
      <c r="DE155" s="199">
        <v>156</v>
      </c>
      <c r="DF155" s="199">
        <v>1781</v>
      </c>
      <c r="DG155" s="199">
        <v>3979</v>
      </c>
      <c r="DH155" s="199">
        <v>705</v>
      </c>
      <c r="DI155" s="199">
        <v>2312</v>
      </c>
      <c r="DJ155" s="199">
        <v>1099</v>
      </c>
      <c r="DK155" s="199">
        <v>271</v>
      </c>
      <c r="DL155" s="199">
        <v>1640</v>
      </c>
      <c r="DM155" s="199">
        <v>2102</v>
      </c>
      <c r="DN155" s="199">
        <v>5441</v>
      </c>
      <c r="DO155" s="199">
        <v>1443</v>
      </c>
      <c r="DP155" s="199">
        <v>956</v>
      </c>
      <c r="DQ155" s="199">
        <v>1290</v>
      </c>
      <c r="DR155" s="199">
        <v>392</v>
      </c>
      <c r="DS155" s="199">
        <v>301</v>
      </c>
      <c r="DT155" s="199">
        <v>498</v>
      </c>
      <c r="DU155" s="199">
        <v>15394</v>
      </c>
      <c r="DV155" s="199">
        <v>9509</v>
      </c>
      <c r="DW155" s="199">
        <v>3984</v>
      </c>
      <c r="DX155" s="199">
        <v>1204</v>
      </c>
      <c r="DY155" s="199">
        <v>458</v>
      </c>
      <c r="DZ155" s="199">
        <v>2098</v>
      </c>
      <c r="EA155" s="199">
        <v>255</v>
      </c>
      <c r="EB155" s="199">
        <v>1399</v>
      </c>
      <c r="EC155" s="199">
        <v>2583</v>
      </c>
      <c r="ED155" s="199">
        <v>673</v>
      </c>
      <c r="EE155" s="199">
        <v>1442</v>
      </c>
      <c r="EF155" s="199">
        <v>5658</v>
      </c>
      <c r="EG155" s="199">
        <v>38870</v>
      </c>
      <c r="EH155" s="199">
        <v>3536</v>
      </c>
      <c r="EI155" s="199">
        <v>13332</v>
      </c>
      <c r="EJ155" s="199">
        <v>2062</v>
      </c>
      <c r="EK155" s="199">
        <v>242</v>
      </c>
      <c r="EL155" s="199">
        <v>326</v>
      </c>
      <c r="EM155" s="199">
        <v>313</v>
      </c>
      <c r="EN155" s="199">
        <v>200</v>
      </c>
      <c r="EO155" s="199">
        <v>163</v>
      </c>
      <c r="EP155" s="199">
        <v>635</v>
      </c>
      <c r="EQ155" s="199">
        <v>14500</v>
      </c>
      <c r="ER155" s="199">
        <v>15394</v>
      </c>
      <c r="ES155" s="199">
        <v>268</v>
      </c>
      <c r="ET155" s="199">
        <v>3007</v>
      </c>
      <c r="EU155" s="199">
        <v>7288</v>
      </c>
      <c r="EV155" s="199">
        <v>4831</v>
      </c>
      <c r="EW155" s="199">
        <v>15126</v>
      </c>
      <c r="EX155" s="199">
        <v>15394</v>
      </c>
      <c r="EZ155" s="199"/>
    </row>
    <row r="156" spans="1:156" x14ac:dyDescent="0.25">
      <c r="A156" t="s">
        <v>467</v>
      </c>
      <c r="B156" t="s">
        <v>1758</v>
      </c>
      <c r="C156" t="s">
        <v>236</v>
      </c>
      <c r="D156" t="s">
        <v>236</v>
      </c>
      <c r="E156" t="s">
        <v>236</v>
      </c>
      <c r="F156" t="s">
        <v>236</v>
      </c>
      <c r="G156" t="s">
        <v>236</v>
      </c>
      <c r="H156" s="199">
        <v>42670</v>
      </c>
      <c r="I156" s="199">
        <v>980</v>
      </c>
      <c r="J156" s="199">
        <v>2092</v>
      </c>
      <c r="K156" s="199">
        <v>222</v>
      </c>
      <c r="L156" s="199">
        <v>1217</v>
      </c>
      <c r="M156" s="199">
        <v>206</v>
      </c>
      <c r="N156" s="199">
        <v>13974</v>
      </c>
      <c r="O156" s="199">
        <v>464</v>
      </c>
      <c r="P156" s="199">
        <v>26518</v>
      </c>
      <c r="Q156" s="199">
        <v>294</v>
      </c>
      <c r="R156" s="199">
        <v>39165</v>
      </c>
      <c r="S156" s="199">
        <v>837</v>
      </c>
      <c r="T156" s="199">
        <v>485</v>
      </c>
      <c r="U156" s="199">
        <v>5</v>
      </c>
      <c r="V156" s="199">
        <v>113</v>
      </c>
      <c r="W156" s="199">
        <v>0</v>
      </c>
      <c r="X156" s="199">
        <v>1080</v>
      </c>
      <c r="Y156" s="199">
        <v>0</v>
      </c>
      <c r="Z156" s="199">
        <v>434</v>
      </c>
      <c r="AA156" s="199">
        <v>116</v>
      </c>
      <c r="AB156" s="199">
        <v>1389</v>
      </c>
      <c r="AC156" s="199">
        <v>22</v>
      </c>
      <c r="AD156" s="199">
        <v>843</v>
      </c>
      <c r="AE156" s="199">
        <v>106</v>
      </c>
      <c r="AF156" s="199">
        <v>38806</v>
      </c>
      <c r="AG156" s="199">
        <v>837</v>
      </c>
      <c r="AH156" s="199">
        <v>41618</v>
      </c>
      <c r="AI156" s="199">
        <v>919</v>
      </c>
      <c r="AJ156" s="199">
        <v>1052</v>
      </c>
      <c r="AK156" s="199">
        <v>61</v>
      </c>
      <c r="AL156" s="199">
        <v>695</v>
      </c>
      <c r="AM156" s="199">
        <v>0</v>
      </c>
      <c r="AN156" s="199">
        <v>357</v>
      </c>
      <c r="AO156" s="199">
        <v>61</v>
      </c>
      <c r="AP156" s="199">
        <v>21617</v>
      </c>
      <c r="AQ156" s="199">
        <v>612</v>
      </c>
      <c r="AR156" s="199">
        <v>21053</v>
      </c>
      <c r="AS156" s="199">
        <v>368</v>
      </c>
      <c r="AT156" s="199">
        <v>3708</v>
      </c>
      <c r="AU156" s="199">
        <v>27</v>
      </c>
      <c r="AV156" s="199">
        <v>38962</v>
      </c>
      <c r="AW156" s="199">
        <v>953</v>
      </c>
      <c r="AX156" s="199">
        <v>1392</v>
      </c>
      <c r="AY156" s="199">
        <v>163</v>
      </c>
      <c r="AZ156" s="199">
        <v>8143</v>
      </c>
      <c r="BA156" s="199">
        <v>354</v>
      </c>
      <c r="BB156" s="199">
        <v>11556</v>
      </c>
      <c r="BC156" s="199">
        <v>204</v>
      </c>
      <c r="BD156" s="199">
        <v>8008</v>
      </c>
      <c r="BE156" s="199">
        <v>84</v>
      </c>
      <c r="BF156" s="199">
        <v>3908</v>
      </c>
      <c r="BG156" s="199">
        <v>185</v>
      </c>
      <c r="BH156" s="199">
        <v>22481</v>
      </c>
      <c r="BI156" s="199">
        <v>732</v>
      </c>
      <c r="BJ156" s="199">
        <v>21894</v>
      </c>
      <c r="BK156" s="199">
        <v>636</v>
      </c>
      <c r="BL156" s="199">
        <v>587</v>
      </c>
      <c r="BM156" s="199">
        <v>96</v>
      </c>
      <c r="BN156" s="199">
        <v>16983</v>
      </c>
      <c r="BO156" s="199">
        <v>421</v>
      </c>
      <c r="BP156" s="199">
        <v>6282</v>
      </c>
      <c r="BQ156" s="199">
        <v>365</v>
      </c>
      <c r="BR156" s="199">
        <v>3124</v>
      </c>
      <c r="BS156" s="199">
        <v>131</v>
      </c>
      <c r="BT156" s="199">
        <v>10554</v>
      </c>
      <c r="BU156" s="199">
        <v>63</v>
      </c>
      <c r="BV156" s="199">
        <v>26389</v>
      </c>
      <c r="BW156" s="199">
        <v>917</v>
      </c>
      <c r="BX156" s="199">
        <v>5727</v>
      </c>
      <c r="BY156" s="199">
        <v>0</v>
      </c>
      <c r="BZ156" s="199">
        <v>3108</v>
      </c>
      <c r="CA156" s="199">
        <v>11</v>
      </c>
      <c r="CB156" s="199">
        <v>7446</v>
      </c>
      <c r="CC156" s="199">
        <v>52</v>
      </c>
      <c r="CD156" s="199">
        <v>3017</v>
      </c>
      <c r="CE156" s="199">
        <v>112</v>
      </c>
      <c r="CF156" s="199">
        <v>4081</v>
      </c>
      <c r="CG156" s="199">
        <v>238</v>
      </c>
      <c r="CH156" s="199">
        <v>5794</v>
      </c>
      <c r="CI156" s="199">
        <v>155</v>
      </c>
      <c r="CJ156" s="199">
        <v>5875</v>
      </c>
      <c r="CK156" s="199">
        <v>157</v>
      </c>
      <c r="CL156" s="199">
        <v>7622</v>
      </c>
      <c r="CM156" s="199">
        <v>255</v>
      </c>
      <c r="CN156" s="199">
        <v>5727</v>
      </c>
      <c r="CO156" s="199">
        <v>0</v>
      </c>
      <c r="CP156" s="199">
        <v>980</v>
      </c>
      <c r="CQ156" s="199">
        <v>41690</v>
      </c>
      <c r="CR156" s="199">
        <v>36087</v>
      </c>
      <c r="CS156" s="199">
        <v>10532</v>
      </c>
      <c r="CT156" s="199">
        <v>38049</v>
      </c>
      <c r="CU156" s="199">
        <v>2046</v>
      </c>
      <c r="CV156" s="199">
        <v>566</v>
      </c>
      <c r="CW156" s="199">
        <v>652</v>
      </c>
      <c r="CX156" s="199">
        <v>154</v>
      </c>
      <c r="CY156" s="199">
        <v>496</v>
      </c>
      <c r="CZ156" s="199">
        <v>85</v>
      </c>
      <c r="DA156" s="199">
        <v>740</v>
      </c>
      <c r="DB156" s="199">
        <v>301</v>
      </c>
      <c r="DC156" s="199">
        <v>158</v>
      </c>
      <c r="DD156" s="199">
        <v>26</v>
      </c>
      <c r="DE156" s="199">
        <v>244</v>
      </c>
      <c r="DF156" s="199">
        <v>3107</v>
      </c>
      <c r="DG156" s="199">
        <v>4376</v>
      </c>
      <c r="DH156" s="199">
        <v>618</v>
      </c>
      <c r="DI156" s="199">
        <v>2339</v>
      </c>
      <c r="DJ156" s="199">
        <v>1367</v>
      </c>
      <c r="DK156" s="199">
        <v>148</v>
      </c>
      <c r="DL156" s="199">
        <v>1464</v>
      </c>
      <c r="DM156" s="199">
        <v>1888</v>
      </c>
      <c r="DN156" s="199">
        <v>4534</v>
      </c>
      <c r="DO156" s="199">
        <v>1278</v>
      </c>
      <c r="DP156" s="199">
        <v>1025</v>
      </c>
      <c r="DQ156" s="199">
        <v>1139</v>
      </c>
      <c r="DR156" s="199">
        <v>533</v>
      </c>
      <c r="DS156" s="199">
        <v>461</v>
      </c>
      <c r="DT156" s="199">
        <v>543</v>
      </c>
      <c r="DU156" s="199">
        <v>15196</v>
      </c>
      <c r="DV156" s="199">
        <v>10702</v>
      </c>
      <c r="DW156" s="199">
        <v>3753</v>
      </c>
      <c r="DX156" s="199">
        <v>803</v>
      </c>
      <c r="DY156" s="199">
        <v>249</v>
      </c>
      <c r="DZ156" s="199">
        <v>1925</v>
      </c>
      <c r="EA156" s="199">
        <v>84</v>
      </c>
      <c r="EB156" s="199">
        <v>1420</v>
      </c>
      <c r="EC156" s="199">
        <v>1766</v>
      </c>
      <c r="ED156" s="199">
        <v>461</v>
      </c>
      <c r="EE156" s="199">
        <v>754</v>
      </c>
      <c r="EF156" s="199">
        <v>4795</v>
      </c>
      <c r="EG156" s="199">
        <v>39914</v>
      </c>
      <c r="EH156" s="199">
        <v>2424</v>
      </c>
      <c r="EI156" s="199">
        <v>14511</v>
      </c>
      <c r="EJ156" s="199">
        <v>685</v>
      </c>
      <c r="EK156" s="199">
        <v>103</v>
      </c>
      <c r="EL156" s="199">
        <v>111</v>
      </c>
      <c r="EM156" s="199">
        <v>46</v>
      </c>
      <c r="EN156" s="199">
        <v>31</v>
      </c>
      <c r="EO156" s="199">
        <v>96</v>
      </c>
      <c r="EP156" s="199">
        <v>194</v>
      </c>
      <c r="EQ156" s="199">
        <v>14225</v>
      </c>
      <c r="ER156" s="199">
        <v>15196</v>
      </c>
      <c r="ES156" s="199">
        <v>172</v>
      </c>
      <c r="ET156" s="199">
        <v>2005</v>
      </c>
      <c r="EU156" s="199">
        <v>6164</v>
      </c>
      <c r="EV156" s="199">
        <v>6855</v>
      </c>
      <c r="EW156" s="199">
        <v>15024</v>
      </c>
      <c r="EX156" s="199">
        <v>15196</v>
      </c>
      <c r="EZ156" s="199"/>
    </row>
    <row r="157" spans="1:156" x14ac:dyDescent="0.25">
      <c r="A157" t="s">
        <v>468</v>
      </c>
      <c r="B157" t="s">
        <v>1758</v>
      </c>
      <c r="C157" t="s">
        <v>236</v>
      </c>
      <c r="D157" t="s">
        <v>236</v>
      </c>
      <c r="E157" t="s">
        <v>236</v>
      </c>
      <c r="F157" t="s">
        <v>236</v>
      </c>
      <c r="G157" t="s">
        <v>236</v>
      </c>
      <c r="H157" s="199">
        <v>42313</v>
      </c>
      <c r="I157" s="199">
        <v>1777</v>
      </c>
      <c r="J157" s="199">
        <v>4065</v>
      </c>
      <c r="K157" s="199">
        <v>229</v>
      </c>
      <c r="L157" s="199">
        <v>2380</v>
      </c>
      <c r="M157" s="199">
        <v>50</v>
      </c>
      <c r="N157" s="199">
        <v>14154</v>
      </c>
      <c r="O157" s="199">
        <v>1009</v>
      </c>
      <c r="P157" s="199">
        <v>23820</v>
      </c>
      <c r="Q157" s="199">
        <v>539</v>
      </c>
      <c r="R157" s="199">
        <v>33874</v>
      </c>
      <c r="S157" s="199">
        <v>937</v>
      </c>
      <c r="T157" s="199">
        <v>2461</v>
      </c>
      <c r="U157" s="199">
        <v>266</v>
      </c>
      <c r="V157" s="199">
        <v>168</v>
      </c>
      <c r="W157" s="199">
        <v>52</v>
      </c>
      <c r="X157" s="199">
        <v>3501</v>
      </c>
      <c r="Y157" s="199">
        <v>83</v>
      </c>
      <c r="Z157" s="199">
        <v>536</v>
      </c>
      <c r="AA157" s="199">
        <v>329</v>
      </c>
      <c r="AB157" s="199">
        <v>1773</v>
      </c>
      <c r="AC157" s="199">
        <v>110</v>
      </c>
      <c r="AD157" s="199">
        <v>1430</v>
      </c>
      <c r="AE157" s="199">
        <v>347</v>
      </c>
      <c r="AF157" s="199">
        <v>33324</v>
      </c>
      <c r="AG157" s="199">
        <v>918</v>
      </c>
      <c r="AH157" s="199">
        <v>37552</v>
      </c>
      <c r="AI157" s="199">
        <v>1025</v>
      </c>
      <c r="AJ157" s="199">
        <v>4761</v>
      </c>
      <c r="AK157" s="199">
        <v>752</v>
      </c>
      <c r="AL157" s="199">
        <v>3366</v>
      </c>
      <c r="AM157" s="199">
        <v>333</v>
      </c>
      <c r="AN157" s="199">
        <v>1395</v>
      </c>
      <c r="AO157" s="199">
        <v>419</v>
      </c>
      <c r="AP157" s="199">
        <v>21464</v>
      </c>
      <c r="AQ157" s="199">
        <v>969</v>
      </c>
      <c r="AR157" s="199">
        <v>20849</v>
      </c>
      <c r="AS157" s="199">
        <v>808</v>
      </c>
      <c r="AT157" s="199">
        <v>3103</v>
      </c>
      <c r="AU157" s="199">
        <v>131</v>
      </c>
      <c r="AV157" s="199">
        <v>39210</v>
      </c>
      <c r="AW157" s="199">
        <v>1646</v>
      </c>
      <c r="AX157" s="199">
        <v>1129</v>
      </c>
      <c r="AY157" s="199">
        <v>169</v>
      </c>
      <c r="AZ157" s="199">
        <v>6971</v>
      </c>
      <c r="BA157" s="199">
        <v>573</v>
      </c>
      <c r="BB157" s="199">
        <v>9388</v>
      </c>
      <c r="BC157" s="199">
        <v>174</v>
      </c>
      <c r="BD157" s="199">
        <v>9987</v>
      </c>
      <c r="BE157" s="199">
        <v>177</v>
      </c>
      <c r="BF157" s="199">
        <v>3183</v>
      </c>
      <c r="BG157" s="199">
        <v>371</v>
      </c>
      <c r="BH157" s="199">
        <v>21806</v>
      </c>
      <c r="BI157" s="199">
        <v>1050</v>
      </c>
      <c r="BJ157" s="199">
        <v>21253</v>
      </c>
      <c r="BK157" s="199">
        <v>993</v>
      </c>
      <c r="BL157" s="199">
        <v>553</v>
      </c>
      <c r="BM157" s="199">
        <v>57</v>
      </c>
      <c r="BN157" s="199">
        <v>16230</v>
      </c>
      <c r="BO157" s="199">
        <v>605</v>
      </c>
      <c r="BP157" s="199">
        <v>5950</v>
      </c>
      <c r="BQ157" s="199">
        <v>547</v>
      </c>
      <c r="BR157" s="199">
        <v>2809</v>
      </c>
      <c r="BS157" s="199">
        <v>269</v>
      </c>
      <c r="BT157" s="199">
        <v>11737</v>
      </c>
      <c r="BU157" s="199">
        <v>294</v>
      </c>
      <c r="BV157" s="199">
        <v>24989</v>
      </c>
      <c r="BW157" s="199">
        <v>1421</v>
      </c>
      <c r="BX157" s="199">
        <v>5587</v>
      </c>
      <c r="BY157" s="199">
        <v>62</v>
      </c>
      <c r="BZ157" s="199">
        <v>3396</v>
      </c>
      <c r="CA157" s="199">
        <v>41</v>
      </c>
      <c r="CB157" s="199">
        <v>8341</v>
      </c>
      <c r="CC157" s="199">
        <v>253</v>
      </c>
      <c r="CD157" s="199">
        <v>3101</v>
      </c>
      <c r="CE157" s="199">
        <v>390</v>
      </c>
      <c r="CF157" s="199">
        <v>4270</v>
      </c>
      <c r="CG157" s="199">
        <v>270</v>
      </c>
      <c r="CH157" s="199">
        <v>6416</v>
      </c>
      <c r="CI157" s="199">
        <v>173</v>
      </c>
      <c r="CJ157" s="199">
        <v>5670</v>
      </c>
      <c r="CK157" s="199">
        <v>246</v>
      </c>
      <c r="CL157" s="199">
        <v>5532</v>
      </c>
      <c r="CM157" s="199">
        <v>342</v>
      </c>
      <c r="CN157" s="199">
        <v>5587</v>
      </c>
      <c r="CO157" s="199">
        <v>62</v>
      </c>
      <c r="CP157" s="199">
        <v>1777</v>
      </c>
      <c r="CQ157" s="199">
        <v>40536</v>
      </c>
      <c r="CR157" s="199">
        <v>33792</v>
      </c>
      <c r="CS157" s="199">
        <v>11785</v>
      </c>
      <c r="CT157" s="199">
        <v>32766</v>
      </c>
      <c r="CU157" s="199">
        <v>6726</v>
      </c>
      <c r="CV157" s="199">
        <v>2830</v>
      </c>
      <c r="CW157" s="199">
        <v>1054</v>
      </c>
      <c r="CX157" s="199">
        <v>379</v>
      </c>
      <c r="CY157" s="199">
        <v>821</v>
      </c>
      <c r="CZ157" s="199">
        <v>437</v>
      </c>
      <c r="DA157" s="199">
        <v>2407</v>
      </c>
      <c r="DB157" s="199">
        <v>1084</v>
      </c>
      <c r="DC157" s="199">
        <v>2444</v>
      </c>
      <c r="DD157" s="199">
        <v>930</v>
      </c>
      <c r="DE157" s="199">
        <v>159</v>
      </c>
      <c r="DF157" s="199">
        <v>1607</v>
      </c>
      <c r="DG157" s="199">
        <v>3409</v>
      </c>
      <c r="DH157" s="199">
        <v>651</v>
      </c>
      <c r="DI157" s="199">
        <v>2832</v>
      </c>
      <c r="DJ157" s="199">
        <v>1481</v>
      </c>
      <c r="DK157" s="199">
        <v>302</v>
      </c>
      <c r="DL157" s="199">
        <v>1624</v>
      </c>
      <c r="DM157" s="199">
        <v>2360</v>
      </c>
      <c r="DN157" s="199">
        <v>4965</v>
      </c>
      <c r="DO157" s="199">
        <v>1614</v>
      </c>
      <c r="DP157" s="199">
        <v>1132</v>
      </c>
      <c r="DQ157" s="199">
        <v>748</v>
      </c>
      <c r="DR157" s="199">
        <v>307</v>
      </c>
      <c r="DS157" s="199">
        <v>286</v>
      </c>
      <c r="DT157" s="199">
        <v>540</v>
      </c>
      <c r="DU157" s="199">
        <v>14813</v>
      </c>
      <c r="DV157" s="199">
        <v>9408</v>
      </c>
      <c r="DW157" s="199">
        <v>4260</v>
      </c>
      <c r="DX157" s="199">
        <v>1076</v>
      </c>
      <c r="DY157" s="199">
        <v>426</v>
      </c>
      <c r="DZ157" s="199">
        <v>1976</v>
      </c>
      <c r="EA157" s="199">
        <v>115</v>
      </c>
      <c r="EB157" s="199">
        <v>1300</v>
      </c>
      <c r="EC157" s="199">
        <v>2353</v>
      </c>
      <c r="ED157" s="199">
        <v>506</v>
      </c>
      <c r="EE157" s="199">
        <v>1419</v>
      </c>
      <c r="EF157" s="199">
        <v>5697</v>
      </c>
      <c r="EG157" s="199">
        <v>37548</v>
      </c>
      <c r="EH157" s="199">
        <v>4351</v>
      </c>
      <c r="EI157" s="199">
        <v>13060</v>
      </c>
      <c r="EJ157" s="199">
        <v>1753</v>
      </c>
      <c r="EK157" s="199">
        <v>140</v>
      </c>
      <c r="EL157" s="199">
        <v>227</v>
      </c>
      <c r="EM157" s="199">
        <v>390</v>
      </c>
      <c r="EN157" s="199">
        <v>210</v>
      </c>
      <c r="EO157" s="199">
        <v>180</v>
      </c>
      <c r="EP157" s="199">
        <v>538</v>
      </c>
      <c r="EQ157" s="199">
        <v>14052</v>
      </c>
      <c r="ER157" s="199">
        <v>14813</v>
      </c>
      <c r="ES157" s="199">
        <v>311</v>
      </c>
      <c r="ET157" s="199">
        <v>2984</v>
      </c>
      <c r="EU157" s="199">
        <v>7145</v>
      </c>
      <c r="EV157" s="199">
        <v>4373</v>
      </c>
      <c r="EW157" s="199">
        <v>14502</v>
      </c>
      <c r="EX157" s="199">
        <v>14813</v>
      </c>
      <c r="EZ157" s="199"/>
    </row>
    <row r="158" spans="1:156" x14ac:dyDescent="0.25">
      <c r="A158" t="s">
        <v>469</v>
      </c>
      <c r="B158" t="s">
        <v>1758</v>
      </c>
      <c r="C158" t="s">
        <v>236</v>
      </c>
      <c r="D158" t="s">
        <v>236</v>
      </c>
      <c r="E158" t="s">
        <v>236</v>
      </c>
      <c r="F158" t="s">
        <v>236</v>
      </c>
      <c r="G158" t="s">
        <v>236</v>
      </c>
      <c r="H158" s="199">
        <v>43790</v>
      </c>
      <c r="I158" s="199">
        <v>1946</v>
      </c>
      <c r="J158" s="199">
        <v>4468</v>
      </c>
      <c r="K158" s="199">
        <v>599</v>
      </c>
      <c r="L158" s="199">
        <v>2621</v>
      </c>
      <c r="M158" s="199">
        <v>282</v>
      </c>
      <c r="N158" s="199">
        <v>16428</v>
      </c>
      <c r="O158" s="199">
        <v>932</v>
      </c>
      <c r="P158" s="199">
        <v>22746</v>
      </c>
      <c r="Q158" s="199">
        <v>415</v>
      </c>
      <c r="R158" s="199">
        <v>33492</v>
      </c>
      <c r="S158" s="199">
        <v>1436</v>
      </c>
      <c r="T158" s="199">
        <v>2854</v>
      </c>
      <c r="U158" s="199">
        <v>154</v>
      </c>
      <c r="V158" s="199">
        <v>244</v>
      </c>
      <c r="W158" s="199">
        <v>38</v>
      </c>
      <c r="X158" s="199">
        <v>3816</v>
      </c>
      <c r="Y158" s="199">
        <v>202</v>
      </c>
      <c r="Z158" s="199">
        <v>921</v>
      </c>
      <c r="AA158" s="199">
        <v>70</v>
      </c>
      <c r="AB158" s="199">
        <v>2458</v>
      </c>
      <c r="AC158" s="199">
        <v>46</v>
      </c>
      <c r="AD158" s="199">
        <v>2242</v>
      </c>
      <c r="AE158" s="199">
        <v>205</v>
      </c>
      <c r="AF158" s="199">
        <v>32785</v>
      </c>
      <c r="AG158" s="199">
        <v>1330</v>
      </c>
      <c r="AH158" s="199">
        <v>38581</v>
      </c>
      <c r="AI158" s="199">
        <v>1650</v>
      </c>
      <c r="AJ158" s="199">
        <v>5209</v>
      </c>
      <c r="AK158" s="199">
        <v>296</v>
      </c>
      <c r="AL158" s="199">
        <v>3916</v>
      </c>
      <c r="AM158" s="199">
        <v>79</v>
      </c>
      <c r="AN158" s="199">
        <v>1293</v>
      </c>
      <c r="AO158" s="199">
        <v>217</v>
      </c>
      <c r="AP158" s="199">
        <v>21904</v>
      </c>
      <c r="AQ158" s="199">
        <v>1085</v>
      </c>
      <c r="AR158" s="199">
        <v>21886</v>
      </c>
      <c r="AS158" s="199">
        <v>861</v>
      </c>
      <c r="AT158" s="199">
        <v>3973</v>
      </c>
      <c r="AU158" s="199">
        <v>169</v>
      </c>
      <c r="AV158" s="199">
        <v>39817</v>
      </c>
      <c r="AW158" s="199">
        <v>1777</v>
      </c>
      <c r="AX158" s="199">
        <v>1875</v>
      </c>
      <c r="AY158" s="199">
        <v>372</v>
      </c>
      <c r="AZ158" s="199">
        <v>7634</v>
      </c>
      <c r="BA158" s="199">
        <v>427</v>
      </c>
      <c r="BB158" s="199">
        <v>9471</v>
      </c>
      <c r="BC158" s="199">
        <v>282</v>
      </c>
      <c r="BD158" s="199">
        <v>10098</v>
      </c>
      <c r="BE158" s="199">
        <v>306</v>
      </c>
      <c r="BF158" s="199">
        <v>4478</v>
      </c>
      <c r="BG158" s="199">
        <v>408</v>
      </c>
      <c r="BH158" s="199">
        <v>21689</v>
      </c>
      <c r="BI158" s="199">
        <v>1217</v>
      </c>
      <c r="BJ158" s="199">
        <v>20702</v>
      </c>
      <c r="BK158" s="199">
        <v>992</v>
      </c>
      <c r="BL158" s="199">
        <v>987</v>
      </c>
      <c r="BM158" s="199">
        <v>225</v>
      </c>
      <c r="BN158" s="199">
        <v>15411</v>
      </c>
      <c r="BO158" s="199">
        <v>597</v>
      </c>
      <c r="BP158" s="199">
        <v>7115</v>
      </c>
      <c r="BQ158" s="199">
        <v>701</v>
      </c>
      <c r="BR158" s="199">
        <v>3641</v>
      </c>
      <c r="BS158" s="199">
        <v>327</v>
      </c>
      <c r="BT158" s="199">
        <v>11605</v>
      </c>
      <c r="BU158" s="199">
        <v>321</v>
      </c>
      <c r="BV158" s="199">
        <v>26167</v>
      </c>
      <c r="BW158" s="199">
        <v>1625</v>
      </c>
      <c r="BX158" s="199">
        <v>6018</v>
      </c>
      <c r="BY158" s="199">
        <v>0</v>
      </c>
      <c r="BZ158" s="199">
        <v>3231</v>
      </c>
      <c r="CA158" s="199">
        <v>49</v>
      </c>
      <c r="CB158" s="199">
        <v>8374</v>
      </c>
      <c r="CC158" s="199">
        <v>272</v>
      </c>
      <c r="CD158" s="199">
        <v>3107</v>
      </c>
      <c r="CE158" s="199">
        <v>238</v>
      </c>
      <c r="CF158" s="199">
        <v>4720</v>
      </c>
      <c r="CG158" s="199">
        <v>337</v>
      </c>
      <c r="CH158" s="199">
        <v>6125</v>
      </c>
      <c r="CI158" s="199">
        <v>382</v>
      </c>
      <c r="CJ158" s="199">
        <v>5674</v>
      </c>
      <c r="CK158" s="199">
        <v>236</v>
      </c>
      <c r="CL158" s="199">
        <v>6541</v>
      </c>
      <c r="CM158" s="199">
        <v>432</v>
      </c>
      <c r="CN158" s="199">
        <v>6018</v>
      </c>
      <c r="CO158" s="199">
        <v>0</v>
      </c>
      <c r="CP158" s="199">
        <v>1946</v>
      </c>
      <c r="CQ158" s="199">
        <v>41844</v>
      </c>
      <c r="CR158" s="199">
        <v>34071</v>
      </c>
      <c r="CS158" s="199">
        <v>13439</v>
      </c>
      <c r="CT158" s="199">
        <v>34895</v>
      </c>
      <c r="CU158" s="199">
        <v>6315</v>
      </c>
      <c r="CV158" s="199">
        <v>2430</v>
      </c>
      <c r="CW158" s="199">
        <v>1458</v>
      </c>
      <c r="CX158" s="199">
        <v>628</v>
      </c>
      <c r="CY158" s="199">
        <v>1061</v>
      </c>
      <c r="CZ158" s="199">
        <v>359</v>
      </c>
      <c r="DA158" s="199">
        <v>2068</v>
      </c>
      <c r="DB158" s="199">
        <v>857</v>
      </c>
      <c r="DC158" s="199">
        <v>1728</v>
      </c>
      <c r="DD158" s="199">
        <v>586</v>
      </c>
      <c r="DE158" s="199">
        <v>123</v>
      </c>
      <c r="DF158" s="199">
        <v>1009</v>
      </c>
      <c r="DG158" s="199">
        <v>4073</v>
      </c>
      <c r="DH158" s="199">
        <v>584</v>
      </c>
      <c r="DI158" s="199">
        <v>2851</v>
      </c>
      <c r="DJ158" s="199">
        <v>1244</v>
      </c>
      <c r="DK158" s="199">
        <v>202</v>
      </c>
      <c r="DL158" s="199">
        <v>1775</v>
      </c>
      <c r="DM158" s="199">
        <v>2377</v>
      </c>
      <c r="DN158" s="199">
        <v>4811</v>
      </c>
      <c r="DO158" s="199">
        <v>1618</v>
      </c>
      <c r="DP158" s="199">
        <v>956</v>
      </c>
      <c r="DQ158" s="199">
        <v>825</v>
      </c>
      <c r="DR158" s="199">
        <v>697</v>
      </c>
      <c r="DS158" s="199">
        <v>562</v>
      </c>
      <c r="DT158" s="199">
        <v>1108</v>
      </c>
      <c r="DU158" s="199">
        <v>16063</v>
      </c>
      <c r="DV158" s="199">
        <v>8653</v>
      </c>
      <c r="DW158" s="199">
        <v>4003</v>
      </c>
      <c r="DX158" s="199">
        <v>1462</v>
      </c>
      <c r="DY158" s="199">
        <v>428</v>
      </c>
      <c r="DZ158" s="199">
        <v>2480</v>
      </c>
      <c r="EA158" s="199">
        <v>330</v>
      </c>
      <c r="EB158" s="199">
        <v>1700</v>
      </c>
      <c r="EC158" s="199">
        <v>3468</v>
      </c>
      <c r="ED158" s="199">
        <v>565</v>
      </c>
      <c r="EE158" s="199">
        <v>1954</v>
      </c>
      <c r="EF158" s="199">
        <v>5606</v>
      </c>
      <c r="EG158" s="199">
        <v>38471</v>
      </c>
      <c r="EH158" s="199">
        <v>4991</v>
      </c>
      <c r="EI158" s="199">
        <v>13380</v>
      </c>
      <c r="EJ158" s="199">
        <v>2683</v>
      </c>
      <c r="EK158" s="199">
        <v>275</v>
      </c>
      <c r="EL158" s="199">
        <v>430</v>
      </c>
      <c r="EM158" s="199">
        <v>404</v>
      </c>
      <c r="EN158" s="199">
        <v>159</v>
      </c>
      <c r="EO158" s="199">
        <v>233</v>
      </c>
      <c r="EP158" s="199">
        <v>1082</v>
      </c>
      <c r="EQ158" s="199">
        <v>15162</v>
      </c>
      <c r="ER158" s="199">
        <v>16063</v>
      </c>
      <c r="ES158" s="199">
        <v>578</v>
      </c>
      <c r="ET158" s="199">
        <v>4034</v>
      </c>
      <c r="EU158" s="199">
        <v>7719</v>
      </c>
      <c r="EV158" s="199">
        <v>3732</v>
      </c>
      <c r="EW158" s="199">
        <v>15485</v>
      </c>
      <c r="EX158" s="199">
        <v>16063</v>
      </c>
      <c r="EZ158" s="199"/>
    </row>
    <row r="159" spans="1:156" x14ac:dyDescent="0.25">
      <c r="A159" t="s">
        <v>470</v>
      </c>
      <c r="B159" t="s">
        <v>1758</v>
      </c>
      <c r="C159" t="s">
        <v>236</v>
      </c>
      <c r="D159" t="s">
        <v>236</v>
      </c>
      <c r="E159" t="s">
        <v>236</v>
      </c>
      <c r="F159" t="s">
        <v>236</v>
      </c>
      <c r="G159" t="s">
        <v>236</v>
      </c>
      <c r="H159" s="199">
        <v>42255</v>
      </c>
      <c r="I159" s="199">
        <v>1619</v>
      </c>
      <c r="J159" s="199">
        <v>2949</v>
      </c>
      <c r="K159" s="199">
        <v>109</v>
      </c>
      <c r="L159" s="199">
        <v>1812</v>
      </c>
      <c r="M159" s="199">
        <v>109</v>
      </c>
      <c r="N159" s="199">
        <v>12490</v>
      </c>
      <c r="O159" s="199">
        <v>1092</v>
      </c>
      <c r="P159" s="199">
        <v>26732</v>
      </c>
      <c r="Q159" s="199">
        <v>418</v>
      </c>
      <c r="R159" s="199">
        <v>37644</v>
      </c>
      <c r="S159" s="199">
        <v>1340</v>
      </c>
      <c r="T159" s="199">
        <v>934</v>
      </c>
      <c r="U159" s="199">
        <v>133</v>
      </c>
      <c r="V159" s="199">
        <v>56</v>
      </c>
      <c r="W159" s="199">
        <v>0</v>
      </c>
      <c r="X159" s="199">
        <v>1393</v>
      </c>
      <c r="Y159" s="199">
        <v>41</v>
      </c>
      <c r="Z159" s="199">
        <v>295</v>
      </c>
      <c r="AA159" s="199">
        <v>29</v>
      </c>
      <c r="AB159" s="199">
        <v>1918</v>
      </c>
      <c r="AC159" s="199">
        <v>76</v>
      </c>
      <c r="AD159" s="199">
        <v>1700</v>
      </c>
      <c r="AE159" s="199">
        <v>135</v>
      </c>
      <c r="AF159" s="199">
        <v>37002</v>
      </c>
      <c r="AG159" s="199">
        <v>1267</v>
      </c>
      <c r="AH159" s="199">
        <v>40644</v>
      </c>
      <c r="AI159" s="199">
        <v>1394</v>
      </c>
      <c r="AJ159" s="199">
        <v>1611</v>
      </c>
      <c r="AK159" s="199">
        <v>225</v>
      </c>
      <c r="AL159" s="199">
        <v>895</v>
      </c>
      <c r="AM159" s="199">
        <v>68</v>
      </c>
      <c r="AN159" s="199">
        <v>716</v>
      </c>
      <c r="AO159" s="199">
        <v>157</v>
      </c>
      <c r="AP159" s="199">
        <v>20323</v>
      </c>
      <c r="AQ159" s="199">
        <v>834</v>
      </c>
      <c r="AR159" s="199">
        <v>21932</v>
      </c>
      <c r="AS159" s="199">
        <v>785</v>
      </c>
      <c r="AT159" s="199">
        <v>4270</v>
      </c>
      <c r="AU159" s="199">
        <v>135</v>
      </c>
      <c r="AV159" s="199">
        <v>37985</v>
      </c>
      <c r="AW159" s="199">
        <v>1484</v>
      </c>
      <c r="AX159" s="199">
        <v>1044</v>
      </c>
      <c r="AY159" s="199">
        <v>61</v>
      </c>
      <c r="AZ159" s="199">
        <v>6109</v>
      </c>
      <c r="BA159" s="199">
        <v>502</v>
      </c>
      <c r="BB159" s="199">
        <v>9119</v>
      </c>
      <c r="BC159" s="199">
        <v>331</v>
      </c>
      <c r="BD159" s="199">
        <v>12178</v>
      </c>
      <c r="BE159" s="199">
        <v>213</v>
      </c>
      <c r="BF159" s="199">
        <v>2879</v>
      </c>
      <c r="BG159" s="199">
        <v>136</v>
      </c>
      <c r="BH159" s="199">
        <v>21895</v>
      </c>
      <c r="BI159" s="199">
        <v>1260</v>
      </c>
      <c r="BJ159" s="199">
        <v>21345</v>
      </c>
      <c r="BK159" s="199">
        <v>1114</v>
      </c>
      <c r="BL159" s="199">
        <v>550</v>
      </c>
      <c r="BM159" s="199">
        <v>146</v>
      </c>
      <c r="BN159" s="199">
        <v>15927</v>
      </c>
      <c r="BO159" s="199">
        <v>776</v>
      </c>
      <c r="BP159" s="199">
        <v>6144</v>
      </c>
      <c r="BQ159" s="199">
        <v>439</v>
      </c>
      <c r="BR159" s="199">
        <v>2703</v>
      </c>
      <c r="BS159" s="199">
        <v>181</v>
      </c>
      <c r="BT159" s="199">
        <v>10508</v>
      </c>
      <c r="BU159" s="199">
        <v>207</v>
      </c>
      <c r="BV159" s="199">
        <v>24774</v>
      </c>
      <c r="BW159" s="199">
        <v>1396</v>
      </c>
      <c r="BX159" s="199">
        <v>6973</v>
      </c>
      <c r="BY159" s="199">
        <v>16</v>
      </c>
      <c r="BZ159" s="199">
        <v>3515</v>
      </c>
      <c r="CA159" s="199">
        <v>15</v>
      </c>
      <c r="CB159" s="199">
        <v>6993</v>
      </c>
      <c r="CC159" s="199">
        <v>192</v>
      </c>
      <c r="CD159" s="199">
        <v>3297</v>
      </c>
      <c r="CE159" s="199">
        <v>305</v>
      </c>
      <c r="CF159" s="199">
        <v>4930</v>
      </c>
      <c r="CG159" s="199">
        <v>403</v>
      </c>
      <c r="CH159" s="199">
        <v>5409</v>
      </c>
      <c r="CI159" s="199">
        <v>148</v>
      </c>
      <c r="CJ159" s="199">
        <v>5120</v>
      </c>
      <c r="CK159" s="199">
        <v>268</v>
      </c>
      <c r="CL159" s="199">
        <v>6018</v>
      </c>
      <c r="CM159" s="199">
        <v>272</v>
      </c>
      <c r="CN159" s="199">
        <v>6973</v>
      </c>
      <c r="CO159" s="199">
        <v>16</v>
      </c>
      <c r="CP159" s="199">
        <v>1619</v>
      </c>
      <c r="CQ159" s="199">
        <v>40636</v>
      </c>
      <c r="CR159" s="199">
        <v>34767</v>
      </c>
      <c r="CS159" s="199">
        <v>12052</v>
      </c>
      <c r="CT159" s="199">
        <v>37106</v>
      </c>
      <c r="CU159" s="199">
        <v>2190</v>
      </c>
      <c r="CV159" s="199">
        <v>774</v>
      </c>
      <c r="CW159" s="199">
        <v>629</v>
      </c>
      <c r="CX159" s="199">
        <v>205</v>
      </c>
      <c r="CY159" s="199">
        <v>541</v>
      </c>
      <c r="CZ159" s="199">
        <v>168</v>
      </c>
      <c r="DA159" s="199">
        <v>742</v>
      </c>
      <c r="DB159" s="199">
        <v>251</v>
      </c>
      <c r="DC159" s="199">
        <v>278</v>
      </c>
      <c r="DD159" s="199">
        <v>150</v>
      </c>
      <c r="DE159" s="199">
        <v>335</v>
      </c>
      <c r="DF159" s="199">
        <v>2006</v>
      </c>
      <c r="DG159" s="199">
        <v>3244</v>
      </c>
      <c r="DH159" s="199">
        <v>643</v>
      </c>
      <c r="DI159" s="199">
        <v>2267</v>
      </c>
      <c r="DJ159" s="199">
        <v>1207</v>
      </c>
      <c r="DK159" s="199">
        <v>323</v>
      </c>
      <c r="DL159" s="199">
        <v>1955</v>
      </c>
      <c r="DM159" s="199">
        <v>2471</v>
      </c>
      <c r="DN159" s="199">
        <v>5587</v>
      </c>
      <c r="DO159" s="199">
        <v>1311</v>
      </c>
      <c r="DP159" s="199">
        <v>1000</v>
      </c>
      <c r="DQ159" s="199">
        <v>983</v>
      </c>
      <c r="DR159" s="199">
        <v>576</v>
      </c>
      <c r="DS159" s="199">
        <v>470</v>
      </c>
      <c r="DT159" s="199">
        <v>827</v>
      </c>
      <c r="DU159" s="199">
        <v>16262</v>
      </c>
      <c r="DV159" s="199">
        <v>9524</v>
      </c>
      <c r="DW159" s="199">
        <v>3944</v>
      </c>
      <c r="DX159" s="199">
        <v>1036</v>
      </c>
      <c r="DY159" s="199">
        <v>204</v>
      </c>
      <c r="DZ159" s="199">
        <v>1910</v>
      </c>
      <c r="EA159" s="199">
        <v>165</v>
      </c>
      <c r="EB159" s="199">
        <v>1366</v>
      </c>
      <c r="EC159" s="199">
        <v>3792</v>
      </c>
      <c r="ED159" s="199">
        <v>567</v>
      </c>
      <c r="EE159" s="199">
        <v>2352</v>
      </c>
      <c r="EF159" s="199">
        <v>5178</v>
      </c>
      <c r="EG159" s="199">
        <v>36942</v>
      </c>
      <c r="EH159" s="199">
        <v>4930</v>
      </c>
      <c r="EI159" s="199">
        <v>13152</v>
      </c>
      <c r="EJ159" s="199">
        <v>3110</v>
      </c>
      <c r="EK159" s="199">
        <v>335</v>
      </c>
      <c r="EL159" s="199">
        <v>233</v>
      </c>
      <c r="EM159" s="199">
        <v>527</v>
      </c>
      <c r="EN159" s="199">
        <v>327</v>
      </c>
      <c r="EO159" s="199">
        <v>352</v>
      </c>
      <c r="EP159" s="199">
        <v>1214</v>
      </c>
      <c r="EQ159" s="199">
        <v>15161</v>
      </c>
      <c r="ER159" s="199">
        <v>16262</v>
      </c>
      <c r="ES159" s="199">
        <v>602</v>
      </c>
      <c r="ET159" s="199">
        <v>3953</v>
      </c>
      <c r="EU159" s="199">
        <v>7454</v>
      </c>
      <c r="EV159" s="199">
        <v>4253</v>
      </c>
      <c r="EW159" s="199">
        <v>15660</v>
      </c>
      <c r="EX159" s="199">
        <v>16262</v>
      </c>
      <c r="EZ159" s="199"/>
    </row>
    <row r="160" spans="1:156" x14ac:dyDescent="0.25">
      <c r="A160" t="s">
        <v>471</v>
      </c>
      <c r="B160" t="s">
        <v>1758</v>
      </c>
      <c r="C160" t="s">
        <v>236</v>
      </c>
      <c r="D160" t="s">
        <v>236</v>
      </c>
      <c r="E160" t="s">
        <v>236</v>
      </c>
      <c r="F160" t="s">
        <v>236</v>
      </c>
      <c r="G160" t="s">
        <v>236</v>
      </c>
      <c r="H160" s="199">
        <v>39833</v>
      </c>
      <c r="I160" s="199">
        <v>914</v>
      </c>
      <c r="J160" s="199">
        <v>2754</v>
      </c>
      <c r="K160" s="199">
        <v>43</v>
      </c>
      <c r="L160" s="199">
        <v>1973</v>
      </c>
      <c r="M160" s="199">
        <v>20</v>
      </c>
      <c r="N160" s="199">
        <v>12522</v>
      </c>
      <c r="O160" s="199">
        <v>546</v>
      </c>
      <c r="P160" s="199">
        <v>24414</v>
      </c>
      <c r="Q160" s="199">
        <v>325</v>
      </c>
      <c r="R160" s="199">
        <v>36055</v>
      </c>
      <c r="S160" s="199">
        <v>628</v>
      </c>
      <c r="T160" s="199">
        <v>829</v>
      </c>
      <c r="U160" s="199">
        <v>3</v>
      </c>
      <c r="V160" s="199">
        <v>78</v>
      </c>
      <c r="W160" s="199">
        <v>0</v>
      </c>
      <c r="X160" s="199">
        <v>662</v>
      </c>
      <c r="Y160" s="199">
        <v>64</v>
      </c>
      <c r="Z160" s="199">
        <v>615</v>
      </c>
      <c r="AA160" s="199">
        <v>42</v>
      </c>
      <c r="AB160" s="199">
        <v>1594</v>
      </c>
      <c r="AC160" s="199">
        <v>177</v>
      </c>
      <c r="AD160" s="199">
        <v>1740</v>
      </c>
      <c r="AE160" s="199">
        <v>79</v>
      </c>
      <c r="AF160" s="199">
        <v>35444</v>
      </c>
      <c r="AG160" s="199">
        <v>619</v>
      </c>
      <c r="AH160" s="199">
        <v>38312</v>
      </c>
      <c r="AI160" s="199">
        <v>814</v>
      </c>
      <c r="AJ160" s="199">
        <v>1521</v>
      </c>
      <c r="AK160" s="199">
        <v>100</v>
      </c>
      <c r="AL160" s="199">
        <v>846</v>
      </c>
      <c r="AM160" s="199">
        <v>0</v>
      </c>
      <c r="AN160" s="199">
        <v>675</v>
      </c>
      <c r="AO160" s="199">
        <v>100</v>
      </c>
      <c r="AP160" s="199">
        <v>19690</v>
      </c>
      <c r="AQ160" s="199">
        <v>516</v>
      </c>
      <c r="AR160" s="199">
        <v>20143</v>
      </c>
      <c r="AS160" s="199">
        <v>398</v>
      </c>
      <c r="AT160" s="199">
        <v>4508</v>
      </c>
      <c r="AU160" s="199">
        <v>92</v>
      </c>
      <c r="AV160" s="199">
        <v>35325</v>
      </c>
      <c r="AW160" s="199">
        <v>822</v>
      </c>
      <c r="AX160" s="199">
        <v>939</v>
      </c>
      <c r="AY160" s="199">
        <v>64</v>
      </c>
      <c r="AZ160" s="199">
        <v>5275</v>
      </c>
      <c r="BA160" s="199">
        <v>277</v>
      </c>
      <c r="BB160" s="199">
        <v>8089</v>
      </c>
      <c r="BC160" s="199">
        <v>169</v>
      </c>
      <c r="BD160" s="199">
        <v>13169</v>
      </c>
      <c r="BE160" s="199">
        <v>185</v>
      </c>
      <c r="BF160" s="199">
        <v>3713</v>
      </c>
      <c r="BG160" s="199">
        <v>115</v>
      </c>
      <c r="BH160" s="199">
        <v>18547</v>
      </c>
      <c r="BI160" s="199">
        <v>648</v>
      </c>
      <c r="BJ160" s="199">
        <v>17975</v>
      </c>
      <c r="BK160" s="199">
        <v>644</v>
      </c>
      <c r="BL160" s="199">
        <v>572</v>
      </c>
      <c r="BM160" s="199">
        <v>4</v>
      </c>
      <c r="BN160" s="199">
        <v>12719</v>
      </c>
      <c r="BO160" s="199">
        <v>356</v>
      </c>
      <c r="BP160" s="199">
        <v>6530</v>
      </c>
      <c r="BQ160" s="199">
        <v>325</v>
      </c>
      <c r="BR160" s="199">
        <v>3011</v>
      </c>
      <c r="BS160" s="199">
        <v>82</v>
      </c>
      <c r="BT160" s="199">
        <v>9096</v>
      </c>
      <c r="BU160" s="199">
        <v>143</v>
      </c>
      <c r="BV160" s="199">
        <v>22260</v>
      </c>
      <c r="BW160" s="199">
        <v>763</v>
      </c>
      <c r="BX160" s="199">
        <v>8477</v>
      </c>
      <c r="BY160" s="199">
        <v>8</v>
      </c>
      <c r="BZ160" s="199">
        <v>2352</v>
      </c>
      <c r="CA160" s="199">
        <v>14</v>
      </c>
      <c r="CB160" s="199">
        <v>6744</v>
      </c>
      <c r="CC160" s="199">
        <v>129</v>
      </c>
      <c r="CD160" s="199">
        <v>3265</v>
      </c>
      <c r="CE160" s="199">
        <v>76</v>
      </c>
      <c r="CF160" s="199">
        <v>3596</v>
      </c>
      <c r="CG160" s="199">
        <v>219</v>
      </c>
      <c r="CH160" s="199">
        <v>4591</v>
      </c>
      <c r="CI160" s="199">
        <v>143</v>
      </c>
      <c r="CJ160" s="199">
        <v>4899</v>
      </c>
      <c r="CK160" s="199">
        <v>131</v>
      </c>
      <c r="CL160" s="199">
        <v>5909</v>
      </c>
      <c r="CM160" s="199">
        <v>194</v>
      </c>
      <c r="CN160" s="199">
        <v>8477</v>
      </c>
      <c r="CO160" s="199">
        <v>8</v>
      </c>
      <c r="CP160" s="199">
        <v>914</v>
      </c>
      <c r="CQ160" s="199">
        <v>38919</v>
      </c>
      <c r="CR160" s="199">
        <v>33509</v>
      </c>
      <c r="CS160" s="199">
        <v>12613</v>
      </c>
      <c r="CT160" s="199">
        <v>37727</v>
      </c>
      <c r="CU160" s="199">
        <v>2451</v>
      </c>
      <c r="CV160" s="199">
        <v>707</v>
      </c>
      <c r="CW160" s="199">
        <v>1280</v>
      </c>
      <c r="CX160" s="199">
        <v>281</v>
      </c>
      <c r="CY160" s="199">
        <v>327</v>
      </c>
      <c r="CZ160" s="199">
        <v>115</v>
      </c>
      <c r="DA160" s="199">
        <v>574</v>
      </c>
      <c r="DB160" s="199">
        <v>299</v>
      </c>
      <c r="DC160" s="199">
        <v>270</v>
      </c>
      <c r="DD160" s="199">
        <v>12</v>
      </c>
      <c r="DE160" s="199">
        <v>327</v>
      </c>
      <c r="DF160" s="199">
        <v>1686</v>
      </c>
      <c r="DG160" s="199">
        <v>2251</v>
      </c>
      <c r="DH160" s="199">
        <v>719</v>
      </c>
      <c r="DI160" s="199">
        <v>1722</v>
      </c>
      <c r="DJ160" s="199">
        <v>738</v>
      </c>
      <c r="DK160" s="199">
        <v>228</v>
      </c>
      <c r="DL160" s="199">
        <v>1292</v>
      </c>
      <c r="DM160" s="199">
        <v>2535</v>
      </c>
      <c r="DN160" s="199">
        <v>5073</v>
      </c>
      <c r="DO160" s="199">
        <v>1470</v>
      </c>
      <c r="DP160" s="199">
        <v>880</v>
      </c>
      <c r="DQ160" s="199">
        <v>961</v>
      </c>
      <c r="DR160" s="199">
        <v>366</v>
      </c>
      <c r="DS160" s="199">
        <v>419</v>
      </c>
      <c r="DT160" s="199">
        <v>778</v>
      </c>
      <c r="DU160" s="199">
        <v>16361</v>
      </c>
      <c r="DV160" s="199">
        <v>8958</v>
      </c>
      <c r="DW160" s="199">
        <v>3242</v>
      </c>
      <c r="DX160" s="199">
        <v>923</v>
      </c>
      <c r="DY160" s="199">
        <v>249</v>
      </c>
      <c r="DZ160" s="199">
        <v>2830</v>
      </c>
      <c r="EA160" s="199">
        <v>295</v>
      </c>
      <c r="EB160" s="199">
        <v>2070</v>
      </c>
      <c r="EC160" s="199">
        <v>3650</v>
      </c>
      <c r="ED160" s="199">
        <v>496</v>
      </c>
      <c r="EE160" s="199">
        <v>2336</v>
      </c>
      <c r="EF160" s="199">
        <v>4636</v>
      </c>
      <c r="EG160" s="199">
        <v>36315</v>
      </c>
      <c r="EH160" s="199">
        <v>5468</v>
      </c>
      <c r="EI160" s="199">
        <v>12585</v>
      </c>
      <c r="EJ160" s="199">
        <v>3776</v>
      </c>
      <c r="EK160" s="199">
        <v>376</v>
      </c>
      <c r="EL160" s="199">
        <v>419</v>
      </c>
      <c r="EM160" s="199">
        <v>529</v>
      </c>
      <c r="EN160" s="199">
        <v>244</v>
      </c>
      <c r="EO160" s="199">
        <v>246</v>
      </c>
      <c r="EP160" s="199">
        <v>1816</v>
      </c>
      <c r="EQ160" s="199">
        <v>14832</v>
      </c>
      <c r="ER160" s="199">
        <v>16361</v>
      </c>
      <c r="ES160" s="199">
        <v>1127</v>
      </c>
      <c r="ET160" s="199">
        <v>4103</v>
      </c>
      <c r="EU160" s="199">
        <v>7273</v>
      </c>
      <c r="EV160" s="199">
        <v>3858</v>
      </c>
      <c r="EW160" s="199">
        <v>15234</v>
      </c>
      <c r="EX160" s="199">
        <v>16361</v>
      </c>
      <c r="EZ160" s="199"/>
    </row>
    <row r="161" spans="1:156" x14ac:dyDescent="0.25">
      <c r="A161" t="s">
        <v>472</v>
      </c>
      <c r="B161" t="s">
        <v>1758</v>
      </c>
      <c r="C161" t="s">
        <v>236</v>
      </c>
      <c r="D161" t="s">
        <v>236</v>
      </c>
      <c r="E161" t="s">
        <v>236</v>
      </c>
      <c r="F161" t="s">
        <v>236</v>
      </c>
      <c r="G161" t="s">
        <v>236</v>
      </c>
      <c r="H161" s="199">
        <v>42730</v>
      </c>
      <c r="I161" s="199">
        <v>1172</v>
      </c>
      <c r="J161" s="199">
        <v>2877</v>
      </c>
      <c r="K161" s="199">
        <v>95</v>
      </c>
      <c r="L161" s="199">
        <v>2014</v>
      </c>
      <c r="M161" s="199">
        <v>95</v>
      </c>
      <c r="N161" s="199">
        <v>12433</v>
      </c>
      <c r="O161" s="199">
        <v>851</v>
      </c>
      <c r="P161" s="199">
        <v>27281</v>
      </c>
      <c r="Q161" s="199">
        <v>214</v>
      </c>
      <c r="R161" s="199">
        <v>35988</v>
      </c>
      <c r="S161" s="199">
        <v>854</v>
      </c>
      <c r="T161" s="199">
        <v>2744</v>
      </c>
      <c r="U161" s="199">
        <v>124</v>
      </c>
      <c r="V161" s="199">
        <v>55</v>
      </c>
      <c r="W161" s="199">
        <v>37</v>
      </c>
      <c r="X161" s="199">
        <v>1641</v>
      </c>
      <c r="Y161" s="199">
        <v>81</v>
      </c>
      <c r="Z161" s="199">
        <v>338</v>
      </c>
      <c r="AA161" s="199">
        <v>39</v>
      </c>
      <c r="AB161" s="199">
        <v>1964</v>
      </c>
      <c r="AC161" s="199">
        <v>37</v>
      </c>
      <c r="AD161" s="199">
        <v>956</v>
      </c>
      <c r="AE161" s="199">
        <v>250</v>
      </c>
      <c r="AF161" s="199">
        <v>35451</v>
      </c>
      <c r="AG161" s="199">
        <v>643</v>
      </c>
      <c r="AH161" s="199">
        <v>39497</v>
      </c>
      <c r="AI161" s="199">
        <v>881</v>
      </c>
      <c r="AJ161" s="199">
        <v>3233</v>
      </c>
      <c r="AK161" s="199">
        <v>291</v>
      </c>
      <c r="AL161" s="199">
        <v>2247</v>
      </c>
      <c r="AM161" s="199">
        <v>133</v>
      </c>
      <c r="AN161" s="199">
        <v>986</v>
      </c>
      <c r="AO161" s="199">
        <v>158</v>
      </c>
      <c r="AP161" s="199">
        <v>21408</v>
      </c>
      <c r="AQ161" s="199">
        <v>805</v>
      </c>
      <c r="AR161" s="199">
        <v>21322</v>
      </c>
      <c r="AS161" s="199">
        <v>367</v>
      </c>
      <c r="AT161" s="199">
        <v>3534</v>
      </c>
      <c r="AU161" s="199">
        <v>55</v>
      </c>
      <c r="AV161" s="199">
        <v>39196</v>
      </c>
      <c r="AW161" s="199">
        <v>1117</v>
      </c>
      <c r="AX161" s="199">
        <v>879</v>
      </c>
      <c r="AY161" s="199">
        <v>178</v>
      </c>
      <c r="AZ161" s="199">
        <v>6067</v>
      </c>
      <c r="BA161" s="199">
        <v>280</v>
      </c>
      <c r="BB161" s="199">
        <v>9490</v>
      </c>
      <c r="BC161" s="199">
        <v>254</v>
      </c>
      <c r="BD161" s="199">
        <v>12085</v>
      </c>
      <c r="BE161" s="199">
        <v>126</v>
      </c>
      <c r="BF161" s="199">
        <v>3342</v>
      </c>
      <c r="BG161" s="199">
        <v>189</v>
      </c>
      <c r="BH161" s="199">
        <v>22373</v>
      </c>
      <c r="BI161" s="199">
        <v>746</v>
      </c>
      <c r="BJ161" s="199">
        <v>21942</v>
      </c>
      <c r="BK161" s="199">
        <v>726</v>
      </c>
      <c r="BL161" s="199">
        <v>431</v>
      </c>
      <c r="BM161" s="199">
        <v>20</v>
      </c>
      <c r="BN161" s="199">
        <v>17203</v>
      </c>
      <c r="BO161" s="199">
        <v>486</v>
      </c>
      <c r="BP161" s="199">
        <v>5820</v>
      </c>
      <c r="BQ161" s="199">
        <v>285</v>
      </c>
      <c r="BR161" s="199">
        <v>2692</v>
      </c>
      <c r="BS161" s="199">
        <v>164</v>
      </c>
      <c r="BT161" s="199">
        <v>11882</v>
      </c>
      <c r="BU161" s="199">
        <v>233</v>
      </c>
      <c r="BV161" s="199">
        <v>25715</v>
      </c>
      <c r="BW161" s="199">
        <v>935</v>
      </c>
      <c r="BX161" s="199">
        <v>5133</v>
      </c>
      <c r="BY161" s="199">
        <v>4</v>
      </c>
      <c r="BZ161" s="199">
        <v>3483</v>
      </c>
      <c r="CA161" s="199">
        <v>39</v>
      </c>
      <c r="CB161" s="199">
        <v>8399</v>
      </c>
      <c r="CC161" s="199">
        <v>194</v>
      </c>
      <c r="CD161" s="199">
        <v>2327</v>
      </c>
      <c r="CE161" s="199">
        <v>101</v>
      </c>
      <c r="CF161" s="199">
        <v>3948</v>
      </c>
      <c r="CG161" s="199">
        <v>355</v>
      </c>
      <c r="CH161" s="199">
        <v>5859</v>
      </c>
      <c r="CI161" s="199">
        <v>258</v>
      </c>
      <c r="CJ161" s="199">
        <v>6336</v>
      </c>
      <c r="CK161" s="199">
        <v>115</v>
      </c>
      <c r="CL161" s="199">
        <v>7245</v>
      </c>
      <c r="CM161" s="199">
        <v>106</v>
      </c>
      <c r="CN161" s="199">
        <v>5133</v>
      </c>
      <c r="CO161" s="199">
        <v>4</v>
      </c>
      <c r="CP161" s="199">
        <v>1172</v>
      </c>
      <c r="CQ161" s="199">
        <v>41558</v>
      </c>
      <c r="CR161" s="199">
        <v>36547</v>
      </c>
      <c r="CS161" s="199">
        <v>10248</v>
      </c>
      <c r="CT161" s="199">
        <v>36637</v>
      </c>
      <c r="CU161" s="199">
        <v>3556</v>
      </c>
      <c r="CV161" s="199">
        <v>1340</v>
      </c>
      <c r="CW161" s="199">
        <v>661</v>
      </c>
      <c r="CX161" s="199">
        <v>246</v>
      </c>
      <c r="CY161" s="199">
        <v>677</v>
      </c>
      <c r="CZ161" s="199">
        <v>375</v>
      </c>
      <c r="DA161" s="199">
        <v>979</v>
      </c>
      <c r="DB161" s="199">
        <v>310</v>
      </c>
      <c r="DC161" s="199">
        <v>1239</v>
      </c>
      <c r="DD161" s="199">
        <v>409</v>
      </c>
      <c r="DE161" s="199">
        <v>27</v>
      </c>
      <c r="DF161" s="199">
        <v>1706</v>
      </c>
      <c r="DG161" s="199">
        <v>4446</v>
      </c>
      <c r="DH161" s="199">
        <v>621</v>
      </c>
      <c r="DI161" s="199">
        <v>2322</v>
      </c>
      <c r="DJ161" s="199">
        <v>992</v>
      </c>
      <c r="DK161" s="199">
        <v>441</v>
      </c>
      <c r="DL161" s="199">
        <v>2316</v>
      </c>
      <c r="DM161" s="199">
        <v>2710</v>
      </c>
      <c r="DN161" s="199">
        <v>5324</v>
      </c>
      <c r="DO161" s="199">
        <v>1141</v>
      </c>
      <c r="DP161" s="199">
        <v>918</v>
      </c>
      <c r="DQ161" s="199">
        <v>763</v>
      </c>
      <c r="DR161" s="199">
        <v>373</v>
      </c>
      <c r="DS161" s="199">
        <v>390</v>
      </c>
      <c r="DT161" s="199">
        <v>543</v>
      </c>
      <c r="DU161" s="199">
        <v>15152</v>
      </c>
      <c r="DV161" s="199">
        <v>10098</v>
      </c>
      <c r="DW161" s="199">
        <v>4364</v>
      </c>
      <c r="DX161" s="199">
        <v>1025</v>
      </c>
      <c r="DY161" s="199">
        <v>478</v>
      </c>
      <c r="DZ161" s="199">
        <v>1709</v>
      </c>
      <c r="EA161" s="199">
        <v>210</v>
      </c>
      <c r="EB161" s="199">
        <v>1113</v>
      </c>
      <c r="EC161" s="199">
        <v>2320</v>
      </c>
      <c r="ED161" s="199">
        <v>557</v>
      </c>
      <c r="EE161" s="199">
        <v>1410</v>
      </c>
      <c r="EF161" s="199">
        <v>5897</v>
      </c>
      <c r="EG161" s="199">
        <v>38148</v>
      </c>
      <c r="EH161" s="199">
        <v>4231</v>
      </c>
      <c r="EI161" s="199">
        <v>13603</v>
      </c>
      <c r="EJ161" s="199">
        <v>1549</v>
      </c>
      <c r="EK161" s="199">
        <v>126</v>
      </c>
      <c r="EL161" s="199">
        <v>106</v>
      </c>
      <c r="EM161" s="199">
        <v>285</v>
      </c>
      <c r="EN161" s="199">
        <v>387</v>
      </c>
      <c r="EO161" s="199">
        <v>58</v>
      </c>
      <c r="EP161" s="199">
        <v>504</v>
      </c>
      <c r="EQ161" s="199">
        <v>14424</v>
      </c>
      <c r="ER161" s="199">
        <v>15152</v>
      </c>
      <c r="ES161" s="199">
        <v>427</v>
      </c>
      <c r="ET161" s="199">
        <v>2902</v>
      </c>
      <c r="EU161" s="199">
        <v>7561</v>
      </c>
      <c r="EV161" s="199">
        <v>4262</v>
      </c>
      <c r="EW161" s="199">
        <v>14725</v>
      </c>
      <c r="EX161" s="199">
        <v>15152</v>
      </c>
      <c r="EZ161" s="199"/>
    </row>
    <row r="162" spans="1:156" x14ac:dyDescent="0.25">
      <c r="A162" t="s">
        <v>473</v>
      </c>
      <c r="B162" t="s">
        <v>1758</v>
      </c>
      <c r="C162" t="s">
        <v>236</v>
      </c>
      <c r="D162" t="s">
        <v>236</v>
      </c>
      <c r="E162" t="s">
        <v>236</v>
      </c>
      <c r="F162" t="s">
        <v>236</v>
      </c>
      <c r="G162" t="s">
        <v>236</v>
      </c>
      <c r="H162" s="199">
        <v>39579</v>
      </c>
      <c r="I162" s="199">
        <v>1269</v>
      </c>
      <c r="J162" s="199">
        <v>3666</v>
      </c>
      <c r="K162" s="199">
        <v>163</v>
      </c>
      <c r="L162" s="199">
        <v>1827</v>
      </c>
      <c r="M162" s="199">
        <v>98</v>
      </c>
      <c r="N162" s="199">
        <v>12241</v>
      </c>
      <c r="O162" s="199">
        <v>537</v>
      </c>
      <c r="P162" s="199">
        <v>23631</v>
      </c>
      <c r="Q162" s="199">
        <v>569</v>
      </c>
      <c r="R162" s="199">
        <v>21522</v>
      </c>
      <c r="S162" s="199">
        <v>378</v>
      </c>
      <c r="T162" s="199">
        <v>7130</v>
      </c>
      <c r="U162" s="199">
        <v>298</v>
      </c>
      <c r="V162" s="199">
        <v>220</v>
      </c>
      <c r="W162" s="199">
        <v>0</v>
      </c>
      <c r="X162" s="199">
        <v>7495</v>
      </c>
      <c r="Y162" s="199">
        <v>420</v>
      </c>
      <c r="Z162" s="199">
        <v>395</v>
      </c>
      <c r="AA162" s="199">
        <v>53</v>
      </c>
      <c r="AB162" s="199">
        <v>2810</v>
      </c>
      <c r="AC162" s="199">
        <v>120</v>
      </c>
      <c r="AD162" s="199">
        <v>1578</v>
      </c>
      <c r="AE162" s="199">
        <v>88</v>
      </c>
      <c r="AF162" s="199">
        <v>20899</v>
      </c>
      <c r="AG162" s="199">
        <v>378</v>
      </c>
      <c r="AH162" s="199">
        <v>32506</v>
      </c>
      <c r="AI162" s="199">
        <v>743</v>
      </c>
      <c r="AJ162" s="199">
        <v>7073</v>
      </c>
      <c r="AK162" s="199">
        <v>526</v>
      </c>
      <c r="AL162" s="199">
        <v>5166</v>
      </c>
      <c r="AM162" s="199">
        <v>396</v>
      </c>
      <c r="AN162" s="199">
        <v>1907</v>
      </c>
      <c r="AO162" s="199">
        <v>130</v>
      </c>
      <c r="AP162" s="199">
        <v>19647</v>
      </c>
      <c r="AQ162" s="199">
        <v>873</v>
      </c>
      <c r="AR162" s="199">
        <v>19932</v>
      </c>
      <c r="AS162" s="199">
        <v>396</v>
      </c>
      <c r="AT162" s="199">
        <v>3203</v>
      </c>
      <c r="AU162" s="199">
        <v>45</v>
      </c>
      <c r="AV162" s="199">
        <v>36376</v>
      </c>
      <c r="AW162" s="199">
        <v>1224</v>
      </c>
      <c r="AX162" s="199">
        <v>2170</v>
      </c>
      <c r="AY162" s="199">
        <v>103</v>
      </c>
      <c r="AZ162" s="199">
        <v>5330</v>
      </c>
      <c r="BA162" s="199">
        <v>328</v>
      </c>
      <c r="BB162" s="199">
        <v>9694</v>
      </c>
      <c r="BC162" s="199">
        <v>249</v>
      </c>
      <c r="BD162" s="199">
        <v>9240</v>
      </c>
      <c r="BE162" s="199">
        <v>183</v>
      </c>
      <c r="BF162" s="199">
        <v>3115</v>
      </c>
      <c r="BG162" s="199">
        <v>212</v>
      </c>
      <c r="BH162" s="199">
        <v>20697</v>
      </c>
      <c r="BI162" s="199">
        <v>892</v>
      </c>
      <c r="BJ162" s="199">
        <v>20324</v>
      </c>
      <c r="BK162" s="199">
        <v>817</v>
      </c>
      <c r="BL162" s="199">
        <v>373</v>
      </c>
      <c r="BM162" s="199">
        <v>75</v>
      </c>
      <c r="BN162" s="199">
        <v>15756</v>
      </c>
      <c r="BO162" s="199">
        <v>509</v>
      </c>
      <c r="BP162" s="199">
        <v>5311</v>
      </c>
      <c r="BQ162" s="199">
        <v>446</v>
      </c>
      <c r="BR162" s="199">
        <v>2745</v>
      </c>
      <c r="BS162" s="199">
        <v>149</v>
      </c>
      <c r="BT162" s="199">
        <v>10224</v>
      </c>
      <c r="BU162" s="199">
        <v>136</v>
      </c>
      <c r="BV162" s="199">
        <v>23812</v>
      </c>
      <c r="BW162" s="199">
        <v>1104</v>
      </c>
      <c r="BX162" s="199">
        <v>5543</v>
      </c>
      <c r="BY162" s="199">
        <v>29</v>
      </c>
      <c r="BZ162" s="199">
        <v>2888</v>
      </c>
      <c r="CA162" s="199">
        <v>34</v>
      </c>
      <c r="CB162" s="199">
        <v>7336</v>
      </c>
      <c r="CC162" s="199">
        <v>102</v>
      </c>
      <c r="CD162" s="199">
        <v>2921</v>
      </c>
      <c r="CE162" s="199">
        <v>270</v>
      </c>
      <c r="CF162" s="199">
        <v>4432</v>
      </c>
      <c r="CG162" s="199">
        <v>219</v>
      </c>
      <c r="CH162" s="199">
        <v>5678</v>
      </c>
      <c r="CI162" s="199">
        <v>139</v>
      </c>
      <c r="CJ162" s="199">
        <v>5567</v>
      </c>
      <c r="CK162" s="199">
        <v>291</v>
      </c>
      <c r="CL162" s="199">
        <v>5214</v>
      </c>
      <c r="CM162" s="199">
        <v>185</v>
      </c>
      <c r="CN162" s="199">
        <v>5543</v>
      </c>
      <c r="CO162" s="199">
        <v>29</v>
      </c>
      <c r="CP162" s="199">
        <v>1269</v>
      </c>
      <c r="CQ162" s="199">
        <v>38310</v>
      </c>
      <c r="CR162" s="199">
        <v>31491</v>
      </c>
      <c r="CS162" s="199">
        <v>10838</v>
      </c>
      <c r="CT162" s="199">
        <v>28547</v>
      </c>
      <c r="CU162" s="199">
        <v>8668</v>
      </c>
      <c r="CV162" s="199">
        <v>3481</v>
      </c>
      <c r="CW162" s="199">
        <v>743</v>
      </c>
      <c r="CX162" s="199">
        <v>93</v>
      </c>
      <c r="CY162" s="199">
        <v>982</v>
      </c>
      <c r="CZ162" s="199">
        <v>342</v>
      </c>
      <c r="DA162" s="199">
        <v>5439</v>
      </c>
      <c r="DB162" s="199">
        <v>2658</v>
      </c>
      <c r="DC162" s="199">
        <v>1504</v>
      </c>
      <c r="DD162" s="199">
        <v>388</v>
      </c>
      <c r="DE162" s="199">
        <v>66</v>
      </c>
      <c r="DF162" s="199">
        <v>977</v>
      </c>
      <c r="DG162" s="199">
        <v>4036</v>
      </c>
      <c r="DH162" s="199">
        <v>738</v>
      </c>
      <c r="DI162" s="199">
        <v>2650</v>
      </c>
      <c r="DJ162" s="199">
        <v>552</v>
      </c>
      <c r="DK162" s="199">
        <v>260</v>
      </c>
      <c r="DL162" s="199">
        <v>1903</v>
      </c>
      <c r="DM162" s="199">
        <v>2615</v>
      </c>
      <c r="DN162" s="199">
        <v>5344</v>
      </c>
      <c r="DO162" s="199">
        <v>1356</v>
      </c>
      <c r="DP162" s="199">
        <v>941</v>
      </c>
      <c r="DQ162" s="199">
        <v>664</v>
      </c>
      <c r="DR162" s="199">
        <v>712</v>
      </c>
      <c r="DS162" s="199">
        <v>313</v>
      </c>
      <c r="DT162" s="199">
        <v>789</v>
      </c>
      <c r="DU162" s="199">
        <v>13540</v>
      </c>
      <c r="DV162" s="199">
        <v>8014</v>
      </c>
      <c r="DW162" s="199">
        <v>3487</v>
      </c>
      <c r="DX162" s="199">
        <v>828</v>
      </c>
      <c r="DY162" s="199">
        <v>396</v>
      </c>
      <c r="DZ162" s="199">
        <v>1975</v>
      </c>
      <c r="EA162" s="199">
        <v>216</v>
      </c>
      <c r="EB162" s="199">
        <v>1102</v>
      </c>
      <c r="EC162" s="199">
        <v>2723</v>
      </c>
      <c r="ED162" s="199">
        <v>464</v>
      </c>
      <c r="EE162" s="199">
        <v>1456</v>
      </c>
      <c r="EF162" s="199">
        <v>4931</v>
      </c>
      <c r="EG162" s="199">
        <v>35922</v>
      </c>
      <c r="EH162" s="199">
        <v>3193</v>
      </c>
      <c r="EI162" s="199">
        <v>11659</v>
      </c>
      <c r="EJ162" s="199">
        <v>1881</v>
      </c>
      <c r="EK162" s="199">
        <v>202</v>
      </c>
      <c r="EL162" s="199">
        <v>295</v>
      </c>
      <c r="EM162" s="199">
        <v>263</v>
      </c>
      <c r="EN162" s="199">
        <v>143</v>
      </c>
      <c r="EO162" s="199">
        <v>157</v>
      </c>
      <c r="EP162" s="199">
        <v>753</v>
      </c>
      <c r="EQ162" s="199">
        <v>12769</v>
      </c>
      <c r="ER162" s="199">
        <v>13540</v>
      </c>
      <c r="ES162" s="199">
        <v>498</v>
      </c>
      <c r="ET162" s="199">
        <v>2939</v>
      </c>
      <c r="EU162" s="199">
        <v>5850</v>
      </c>
      <c r="EV162" s="199">
        <v>4253</v>
      </c>
      <c r="EW162" s="199">
        <v>13042</v>
      </c>
      <c r="EX162" s="199">
        <v>13540</v>
      </c>
      <c r="EZ162" s="199"/>
    </row>
    <row r="163" spans="1:156" x14ac:dyDescent="0.25">
      <c r="A163" t="s">
        <v>474</v>
      </c>
      <c r="B163" t="s">
        <v>1758</v>
      </c>
      <c r="C163" t="s">
        <v>236</v>
      </c>
      <c r="D163" t="s">
        <v>236</v>
      </c>
      <c r="E163" t="s">
        <v>236</v>
      </c>
      <c r="F163" t="s">
        <v>236</v>
      </c>
      <c r="G163" t="s">
        <v>236</v>
      </c>
      <c r="H163" s="199">
        <v>42192</v>
      </c>
      <c r="I163" s="199">
        <v>1638</v>
      </c>
      <c r="J163" s="199">
        <v>5509</v>
      </c>
      <c r="K163" s="199">
        <v>464</v>
      </c>
      <c r="L163" s="199">
        <v>3245</v>
      </c>
      <c r="M163" s="199">
        <v>422</v>
      </c>
      <c r="N163" s="199">
        <v>17473</v>
      </c>
      <c r="O163" s="199">
        <v>818</v>
      </c>
      <c r="P163" s="199">
        <v>19131</v>
      </c>
      <c r="Q163" s="199">
        <v>356</v>
      </c>
      <c r="R163" s="199">
        <v>32947</v>
      </c>
      <c r="S163" s="199">
        <v>1081</v>
      </c>
      <c r="T163" s="199">
        <v>3812</v>
      </c>
      <c r="U163" s="199">
        <v>241</v>
      </c>
      <c r="V163" s="199">
        <v>320</v>
      </c>
      <c r="W163" s="199">
        <v>13</v>
      </c>
      <c r="X163" s="199">
        <v>1992</v>
      </c>
      <c r="Y163" s="199">
        <v>72</v>
      </c>
      <c r="Z163" s="199">
        <v>497</v>
      </c>
      <c r="AA163" s="199">
        <v>12</v>
      </c>
      <c r="AB163" s="199">
        <v>2570</v>
      </c>
      <c r="AC163" s="199">
        <v>192</v>
      </c>
      <c r="AD163" s="199">
        <v>1658</v>
      </c>
      <c r="AE163" s="199">
        <v>95</v>
      </c>
      <c r="AF163" s="199">
        <v>32587</v>
      </c>
      <c r="AG163" s="199">
        <v>1051</v>
      </c>
      <c r="AH163" s="199">
        <v>39134</v>
      </c>
      <c r="AI163" s="199">
        <v>1555</v>
      </c>
      <c r="AJ163" s="199">
        <v>3058</v>
      </c>
      <c r="AK163" s="199">
        <v>83</v>
      </c>
      <c r="AL163" s="199">
        <v>1901</v>
      </c>
      <c r="AM163" s="199">
        <v>3</v>
      </c>
      <c r="AN163" s="199">
        <v>1157</v>
      </c>
      <c r="AO163" s="199">
        <v>80</v>
      </c>
      <c r="AP163" s="199">
        <v>21078</v>
      </c>
      <c r="AQ163" s="199">
        <v>907</v>
      </c>
      <c r="AR163" s="199">
        <v>21114</v>
      </c>
      <c r="AS163" s="199">
        <v>731</v>
      </c>
      <c r="AT163" s="199">
        <v>5437</v>
      </c>
      <c r="AU163" s="199">
        <v>123</v>
      </c>
      <c r="AV163" s="199">
        <v>36755</v>
      </c>
      <c r="AW163" s="199">
        <v>1515</v>
      </c>
      <c r="AX163" s="199">
        <v>1523</v>
      </c>
      <c r="AY163" s="199">
        <v>93</v>
      </c>
      <c r="AZ163" s="199">
        <v>8602</v>
      </c>
      <c r="BA163" s="199">
        <v>298</v>
      </c>
      <c r="BB163" s="199">
        <v>11121</v>
      </c>
      <c r="BC163" s="199">
        <v>529</v>
      </c>
      <c r="BD163" s="199">
        <v>7163</v>
      </c>
      <c r="BE163" s="199">
        <v>165</v>
      </c>
      <c r="BF163" s="199">
        <v>3966</v>
      </c>
      <c r="BG163" s="199">
        <v>329</v>
      </c>
      <c r="BH163" s="199">
        <v>21077</v>
      </c>
      <c r="BI163" s="199">
        <v>1117</v>
      </c>
      <c r="BJ163" s="199">
        <v>20174</v>
      </c>
      <c r="BK163" s="199">
        <v>923</v>
      </c>
      <c r="BL163" s="199">
        <v>903</v>
      </c>
      <c r="BM163" s="199">
        <v>194</v>
      </c>
      <c r="BN163" s="199">
        <v>15453</v>
      </c>
      <c r="BO163" s="199">
        <v>510</v>
      </c>
      <c r="BP163" s="199">
        <v>6206</v>
      </c>
      <c r="BQ163" s="199">
        <v>672</v>
      </c>
      <c r="BR163" s="199">
        <v>3384</v>
      </c>
      <c r="BS163" s="199">
        <v>264</v>
      </c>
      <c r="BT163" s="199">
        <v>9881</v>
      </c>
      <c r="BU163" s="199">
        <v>192</v>
      </c>
      <c r="BV163" s="199">
        <v>25043</v>
      </c>
      <c r="BW163" s="199">
        <v>1446</v>
      </c>
      <c r="BX163" s="199">
        <v>7268</v>
      </c>
      <c r="BY163" s="199">
        <v>0</v>
      </c>
      <c r="BZ163" s="199">
        <v>2819</v>
      </c>
      <c r="CA163" s="199">
        <v>93</v>
      </c>
      <c r="CB163" s="199">
        <v>7062</v>
      </c>
      <c r="CC163" s="199">
        <v>99</v>
      </c>
      <c r="CD163" s="199">
        <v>3902</v>
      </c>
      <c r="CE163" s="199">
        <v>361</v>
      </c>
      <c r="CF163" s="199">
        <v>5254</v>
      </c>
      <c r="CG163" s="199">
        <v>442</v>
      </c>
      <c r="CH163" s="199">
        <v>5353</v>
      </c>
      <c r="CI163" s="199">
        <v>178</v>
      </c>
      <c r="CJ163" s="199">
        <v>5191</v>
      </c>
      <c r="CK163" s="199">
        <v>234</v>
      </c>
      <c r="CL163" s="199">
        <v>5343</v>
      </c>
      <c r="CM163" s="199">
        <v>231</v>
      </c>
      <c r="CN163" s="199">
        <v>7268</v>
      </c>
      <c r="CO163" s="199">
        <v>0</v>
      </c>
      <c r="CP163" s="199">
        <v>1638</v>
      </c>
      <c r="CQ163" s="199">
        <v>40554</v>
      </c>
      <c r="CR163" s="199">
        <v>31425</v>
      </c>
      <c r="CS163" s="199">
        <v>15181</v>
      </c>
      <c r="CT163" s="199">
        <v>36618</v>
      </c>
      <c r="CU163" s="199">
        <v>3694</v>
      </c>
      <c r="CV163" s="199">
        <v>1467</v>
      </c>
      <c r="CW163" s="199">
        <v>681</v>
      </c>
      <c r="CX163" s="199">
        <v>241</v>
      </c>
      <c r="CY163" s="199">
        <v>549</v>
      </c>
      <c r="CZ163" s="199">
        <v>188</v>
      </c>
      <c r="DA163" s="199">
        <v>1295</v>
      </c>
      <c r="DB163" s="199">
        <v>565</v>
      </c>
      <c r="DC163" s="199">
        <v>1169</v>
      </c>
      <c r="DD163" s="199">
        <v>473</v>
      </c>
      <c r="DE163" s="199">
        <v>82</v>
      </c>
      <c r="DF163" s="199">
        <v>1152</v>
      </c>
      <c r="DG163" s="199">
        <v>3432</v>
      </c>
      <c r="DH163" s="199">
        <v>366</v>
      </c>
      <c r="DI163" s="199">
        <v>2792</v>
      </c>
      <c r="DJ163" s="199">
        <v>1441</v>
      </c>
      <c r="DK163" s="199">
        <v>311</v>
      </c>
      <c r="DL163" s="199">
        <v>1609</v>
      </c>
      <c r="DM163" s="199">
        <v>2178</v>
      </c>
      <c r="DN163" s="199">
        <v>5134</v>
      </c>
      <c r="DO163" s="199">
        <v>1939</v>
      </c>
      <c r="DP163" s="199">
        <v>976</v>
      </c>
      <c r="DQ163" s="199">
        <v>632</v>
      </c>
      <c r="DR163" s="199">
        <v>602</v>
      </c>
      <c r="DS163" s="199">
        <v>672</v>
      </c>
      <c r="DT163" s="199">
        <v>1037</v>
      </c>
      <c r="DU163" s="199">
        <v>16652</v>
      </c>
      <c r="DV163" s="199">
        <v>7966</v>
      </c>
      <c r="DW163" s="199">
        <v>2982</v>
      </c>
      <c r="DX163" s="199">
        <v>1600</v>
      </c>
      <c r="DY163" s="199">
        <v>729</v>
      </c>
      <c r="DZ163" s="199">
        <v>2741</v>
      </c>
      <c r="EA163" s="199">
        <v>271</v>
      </c>
      <c r="EB163" s="199">
        <v>1950</v>
      </c>
      <c r="EC163" s="199">
        <v>4345</v>
      </c>
      <c r="ED163" s="199">
        <v>856</v>
      </c>
      <c r="EE163" s="199">
        <v>2581</v>
      </c>
      <c r="EF163" s="199">
        <v>5263</v>
      </c>
      <c r="EG163" s="199">
        <v>36797</v>
      </c>
      <c r="EH163" s="199">
        <v>5513</v>
      </c>
      <c r="EI163" s="199">
        <v>10908</v>
      </c>
      <c r="EJ163" s="199">
        <v>5744</v>
      </c>
      <c r="EK163" s="199">
        <v>529</v>
      </c>
      <c r="EL163" s="199">
        <v>790</v>
      </c>
      <c r="EM163" s="199">
        <v>558</v>
      </c>
      <c r="EN163" s="199">
        <v>706</v>
      </c>
      <c r="EO163" s="199">
        <v>544</v>
      </c>
      <c r="EP163" s="199">
        <v>2504</v>
      </c>
      <c r="EQ163" s="199">
        <v>14946</v>
      </c>
      <c r="ER163" s="199">
        <v>16652</v>
      </c>
      <c r="ES163" s="199">
        <v>1532</v>
      </c>
      <c r="ET163" s="199">
        <v>5247</v>
      </c>
      <c r="EU163" s="199">
        <v>6548</v>
      </c>
      <c r="EV163" s="199">
        <v>3325</v>
      </c>
      <c r="EW163" s="199">
        <v>15120</v>
      </c>
      <c r="EX163" s="199">
        <v>16652</v>
      </c>
      <c r="EZ163" s="199"/>
    </row>
    <row r="164" spans="1:156" x14ac:dyDescent="0.25">
      <c r="A164" t="s">
        <v>475</v>
      </c>
      <c r="B164" t="s">
        <v>1758</v>
      </c>
      <c r="C164" t="s">
        <v>236</v>
      </c>
      <c r="D164" t="s">
        <v>236</v>
      </c>
      <c r="E164" t="s">
        <v>236</v>
      </c>
      <c r="F164" t="s">
        <v>236</v>
      </c>
      <c r="G164" t="s">
        <v>236</v>
      </c>
      <c r="H164" s="199">
        <v>42497</v>
      </c>
      <c r="I164" s="199">
        <v>2287</v>
      </c>
      <c r="J164" s="199">
        <v>4997</v>
      </c>
      <c r="K164" s="199">
        <v>388</v>
      </c>
      <c r="L164" s="199">
        <v>3305</v>
      </c>
      <c r="M164" s="199">
        <v>256</v>
      </c>
      <c r="N164" s="199">
        <v>16829</v>
      </c>
      <c r="O164" s="199">
        <v>1307</v>
      </c>
      <c r="P164" s="199">
        <v>20611</v>
      </c>
      <c r="Q164" s="199">
        <v>592</v>
      </c>
      <c r="R164" s="199">
        <v>32701</v>
      </c>
      <c r="S164" s="199">
        <v>1557</v>
      </c>
      <c r="T164" s="199">
        <v>3664</v>
      </c>
      <c r="U164" s="199">
        <v>227</v>
      </c>
      <c r="V164" s="199">
        <v>157</v>
      </c>
      <c r="W164" s="199">
        <v>59</v>
      </c>
      <c r="X164" s="199">
        <v>2449</v>
      </c>
      <c r="Y164" s="199">
        <v>108</v>
      </c>
      <c r="Z164" s="199">
        <v>797</v>
      </c>
      <c r="AA164" s="199">
        <v>208</v>
      </c>
      <c r="AB164" s="199">
        <v>2729</v>
      </c>
      <c r="AC164" s="199">
        <v>128</v>
      </c>
      <c r="AD164" s="199">
        <v>2188</v>
      </c>
      <c r="AE164" s="199">
        <v>304</v>
      </c>
      <c r="AF164" s="199">
        <v>32137</v>
      </c>
      <c r="AG164" s="199">
        <v>1521</v>
      </c>
      <c r="AH164" s="199">
        <v>37796</v>
      </c>
      <c r="AI164" s="199">
        <v>1791</v>
      </c>
      <c r="AJ164" s="199">
        <v>4701</v>
      </c>
      <c r="AK164" s="199">
        <v>496</v>
      </c>
      <c r="AL164" s="199">
        <v>2881</v>
      </c>
      <c r="AM164" s="199">
        <v>262</v>
      </c>
      <c r="AN164" s="199">
        <v>1820</v>
      </c>
      <c r="AO164" s="199">
        <v>234</v>
      </c>
      <c r="AP164" s="199">
        <v>21408</v>
      </c>
      <c r="AQ164" s="199">
        <v>1333</v>
      </c>
      <c r="AR164" s="199">
        <v>21089</v>
      </c>
      <c r="AS164" s="199">
        <v>954</v>
      </c>
      <c r="AT164" s="199">
        <v>4955</v>
      </c>
      <c r="AU164" s="199">
        <v>203</v>
      </c>
      <c r="AV164" s="199">
        <v>37542</v>
      </c>
      <c r="AW164" s="199">
        <v>2084</v>
      </c>
      <c r="AX164" s="199">
        <v>2001</v>
      </c>
      <c r="AY164" s="199">
        <v>334</v>
      </c>
      <c r="AZ164" s="199">
        <v>8333</v>
      </c>
      <c r="BA164" s="199">
        <v>742</v>
      </c>
      <c r="BB164" s="199">
        <v>10978</v>
      </c>
      <c r="BC164" s="199">
        <v>483</v>
      </c>
      <c r="BD164" s="199">
        <v>8183</v>
      </c>
      <c r="BE164" s="199">
        <v>198</v>
      </c>
      <c r="BF164" s="199">
        <v>3431</v>
      </c>
      <c r="BG164" s="199">
        <v>457</v>
      </c>
      <c r="BH164" s="199">
        <v>22508</v>
      </c>
      <c r="BI164" s="199">
        <v>1626</v>
      </c>
      <c r="BJ164" s="199">
        <v>21657</v>
      </c>
      <c r="BK164" s="199">
        <v>1408</v>
      </c>
      <c r="BL164" s="199">
        <v>851</v>
      </c>
      <c r="BM164" s="199">
        <v>218</v>
      </c>
      <c r="BN164" s="199">
        <v>16415</v>
      </c>
      <c r="BO164" s="199">
        <v>895</v>
      </c>
      <c r="BP164" s="199">
        <v>6466</v>
      </c>
      <c r="BQ164" s="199">
        <v>789</v>
      </c>
      <c r="BR164" s="199">
        <v>3058</v>
      </c>
      <c r="BS164" s="199">
        <v>399</v>
      </c>
      <c r="BT164" s="199">
        <v>9960</v>
      </c>
      <c r="BU164" s="199">
        <v>135</v>
      </c>
      <c r="BV164" s="199">
        <v>25939</v>
      </c>
      <c r="BW164" s="199">
        <v>2083</v>
      </c>
      <c r="BX164" s="199">
        <v>6598</v>
      </c>
      <c r="BY164" s="199">
        <v>69</v>
      </c>
      <c r="BZ164" s="199">
        <v>2537</v>
      </c>
      <c r="CA164" s="199">
        <v>31</v>
      </c>
      <c r="CB164" s="199">
        <v>7423</v>
      </c>
      <c r="CC164" s="199">
        <v>104</v>
      </c>
      <c r="CD164" s="199">
        <v>3042</v>
      </c>
      <c r="CE164" s="199">
        <v>395</v>
      </c>
      <c r="CF164" s="199">
        <v>5677</v>
      </c>
      <c r="CG164" s="199">
        <v>648</v>
      </c>
      <c r="CH164" s="199">
        <v>5935</v>
      </c>
      <c r="CI164" s="199">
        <v>436</v>
      </c>
      <c r="CJ164" s="199">
        <v>5700</v>
      </c>
      <c r="CK164" s="199">
        <v>281</v>
      </c>
      <c r="CL164" s="199">
        <v>5585</v>
      </c>
      <c r="CM164" s="199">
        <v>323</v>
      </c>
      <c r="CN164" s="199">
        <v>6598</v>
      </c>
      <c r="CO164" s="199">
        <v>69</v>
      </c>
      <c r="CP164" s="199">
        <v>2287</v>
      </c>
      <c r="CQ164" s="199">
        <v>40210</v>
      </c>
      <c r="CR164" s="199">
        <v>31294</v>
      </c>
      <c r="CS164" s="199">
        <v>14493</v>
      </c>
      <c r="CT164" s="199">
        <v>35125</v>
      </c>
      <c r="CU164" s="199">
        <v>5541</v>
      </c>
      <c r="CV164" s="199">
        <v>2112</v>
      </c>
      <c r="CW164" s="199">
        <v>1290</v>
      </c>
      <c r="CX164" s="199">
        <v>561</v>
      </c>
      <c r="CY164" s="199">
        <v>1296</v>
      </c>
      <c r="CZ164" s="199">
        <v>610</v>
      </c>
      <c r="DA164" s="199">
        <v>1280</v>
      </c>
      <c r="DB164" s="199">
        <v>458</v>
      </c>
      <c r="DC164" s="199">
        <v>1675</v>
      </c>
      <c r="DD164" s="199">
        <v>483</v>
      </c>
      <c r="DE164" s="199">
        <v>134</v>
      </c>
      <c r="DF164" s="199">
        <v>1353</v>
      </c>
      <c r="DG164" s="199">
        <v>3839</v>
      </c>
      <c r="DH164" s="199">
        <v>875</v>
      </c>
      <c r="DI164" s="199">
        <v>3030</v>
      </c>
      <c r="DJ164" s="199">
        <v>1128</v>
      </c>
      <c r="DK164" s="199">
        <v>209</v>
      </c>
      <c r="DL164" s="199">
        <v>1928</v>
      </c>
      <c r="DM164" s="199">
        <v>2230</v>
      </c>
      <c r="DN164" s="199">
        <v>4948</v>
      </c>
      <c r="DO164" s="199">
        <v>1876</v>
      </c>
      <c r="DP164" s="199">
        <v>1340</v>
      </c>
      <c r="DQ164" s="199">
        <v>744</v>
      </c>
      <c r="DR164" s="199">
        <v>655</v>
      </c>
      <c r="DS164" s="199">
        <v>642</v>
      </c>
      <c r="DT164" s="199">
        <v>1243</v>
      </c>
      <c r="DU164" s="199">
        <v>16357</v>
      </c>
      <c r="DV164" s="199">
        <v>7815</v>
      </c>
      <c r="DW164" s="199">
        <v>3087</v>
      </c>
      <c r="DX164" s="199">
        <v>1503</v>
      </c>
      <c r="DY164" s="199">
        <v>713</v>
      </c>
      <c r="DZ164" s="199">
        <v>2911</v>
      </c>
      <c r="EA164" s="199">
        <v>195</v>
      </c>
      <c r="EB164" s="199">
        <v>1960</v>
      </c>
      <c r="EC164" s="199">
        <v>4128</v>
      </c>
      <c r="ED164" s="199">
        <v>796</v>
      </c>
      <c r="EE164" s="199">
        <v>2303</v>
      </c>
      <c r="EF164" s="199">
        <v>5225</v>
      </c>
      <c r="EG164" s="199">
        <v>37344</v>
      </c>
      <c r="EH164" s="199">
        <v>5074</v>
      </c>
      <c r="EI164" s="199">
        <v>12973</v>
      </c>
      <c r="EJ164" s="199">
        <v>3384</v>
      </c>
      <c r="EK164" s="199">
        <v>324</v>
      </c>
      <c r="EL164" s="199">
        <v>395</v>
      </c>
      <c r="EM164" s="199">
        <v>530</v>
      </c>
      <c r="EN164" s="199">
        <v>344</v>
      </c>
      <c r="EO164" s="199">
        <v>365</v>
      </c>
      <c r="EP164" s="199">
        <v>1279</v>
      </c>
      <c r="EQ164" s="199">
        <v>15092</v>
      </c>
      <c r="ER164" s="199">
        <v>16357</v>
      </c>
      <c r="ES164" s="199">
        <v>773</v>
      </c>
      <c r="ET164" s="199">
        <v>4896</v>
      </c>
      <c r="EU164" s="199">
        <v>7180</v>
      </c>
      <c r="EV164" s="199">
        <v>3508</v>
      </c>
      <c r="EW164" s="199">
        <v>15584</v>
      </c>
      <c r="EX164" s="199">
        <v>16357</v>
      </c>
      <c r="EZ164" s="199"/>
    </row>
    <row r="165" spans="1:156" x14ac:dyDescent="0.25">
      <c r="A165" t="s">
        <v>476</v>
      </c>
      <c r="B165" t="s">
        <v>1758</v>
      </c>
      <c r="C165" t="s">
        <v>236</v>
      </c>
      <c r="D165" t="s">
        <v>236</v>
      </c>
      <c r="E165" t="s">
        <v>236</v>
      </c>
      <c r="F165" t="s">
        <v>236</v>
      </c>
      <c r="G165" t="s">
        <v>236</v>
      </c>
      <c r="H165" s="199">
        <v>41936</v>
      </c>
      <c r="I165" s="199">
        <v>819</v>
      </c>
      <c r="J165" s="199">
        <v>2354</v>
      </c>
      <c r="K165" s="199">
        <v>0</v>
      </c>
      <c r="L165" s="199">
        <v>1055</v>
      </c>
      <c r="M165" s="199">
        <v>0</v>
      </c>
      <c r="N165" s="199">
        <v>10384</v>
      </c>
      <c r="O165" s="199">
        <v>523</v>
      </c>
      <c r="P165" s="199">
        <v>29117</v>
      </c>
      <c r="Q165" s="199">
        <v>296</v>
      </c>
      <c r="R165" s="199">
        <v>37804</v>
      </c>
      <c r="S165" s="199">
        <v>662</v>
      </c>
      <c r="T165" s="199">
        <v>466</v>
      </c>
      <c r="U165" s="199">
        <v>11</v>
      </c>
      <c r="V165" s="199">
        <v>44</v>
      </c>
      <c r="W165" s="199">
        <v>0</v>
      </c>
      <c r="X165" s="199">
        <v>1672</v>
      </c>
      <c r="Y165" s="199">
        <v>111</v>
      </c>
      <c r="Z165" s="199">
        <v>742</v>
      </c>
      <c r="AA165" s="199">
        <v>0</v>
      </c>
      <c r="AB165" s="199">
        <v>1208</v>
      </c>
      <c r="AC165" s="199">
        <v>35</v>
      </c>
      <c r="AD165" s="199">
        <v>1011</v>
      </c>
      <c r="AE165" s="199">
        <v>4</v>
      </c>
      <c r="AF165" s="199">
        <v>37605</v>
      </c>
      <c r="AG165" s="199">
        <v>658</v>
      </c>
      <c r="AH165" s="199">
        <v>40322</v>
      </c>
      <c r="AI165" s="199">
        <v>768</v>
      </c>
      <c r="AJ165" s="199">
        <v>1614</v>
      </c>
      <c r="AK165" s="199">
        <v>51</v>
      </c>
      <c r="AL165" s="199">
        <v>1238</v>
      </c>
      <c r="AM165" s="199">
        <v>51</v>
      </c>
      <c r="AN165" s="199">
        <v>376</v>
      </c>
      <c r="AO165" s="199">
        <v>0</v>
      </c>
      <c r="AP165" s="199">
        <v>20847</v>
      </c>
      <c r="AQ165" s="199">
        <v>545</v>
      </c>
      <c r="AR165" s="199">
        <v>21089</v>
      </c>
      <c r="AS165" s="199">
        <v>274</v>
      </c>
      <c r="AT165" s="199">
        <v>3306</v>
      </c>
      <c r="AU165" s="199">
        <v>112</v>
      </c>
      <c r="AV165" s="199">
        <v>38630</v>
      </c>
      <c r="AW165" s="199">
        <v>707</v>
      </c>
      <c r="AX165" s="199">
        <v>707</v>
      </c>
      <c r="AY165" s="199">
        <v>120</v>
      </c>
      <c r="AZ165" s="199">
        <v>5340</v>
      </c>
      <c r="BA165" s="199">
        <v>169</v>
      </c>
      <c r="BB165" s="199">
        <v>8486</v>
      </c>
      <c r="BC165" s="199">
        <v>233</v>
      </c>
      <c r="BD165" s="199">
        <v>14059</v>
      </c>
      <c r="BE165" s="199">
        <v>140</v>
      </c>
      <c r="BF165" s="199">
        <v>3407</v>
      </c>
      <c r="BG165" s="199">
        <v>164</v>
      </c>
      <c r="BH165" s="199">
        <v>20904</v>
      </c>
      <c r="BI165" s="199">
        <v>572</v>
      </c>
      <c r="BJ165" s="199">
        <v>20396</v>
      </c>
      <c r="BK165" s="199">
        <v>539</v>
      </c>
      <c r="BL165" s="199">
        <v>508</v>
      </c>
      <c r="BM165" s="199">
        <v>33</v>
      </c>
      <c r="BN165" s="199">
        <v>16117</v>
      </c>
      <c r="BO165" s="199">
        <v>388</v>
      </c>
      <c r="BP165" s="199">
        <v>5458</v>
      </c>
      <c r="BQ165" s="199">
        <v>281</v>
      </c>
      <c r="BR165" s="199">
        <v>2736</v>
      </c>
      <c r="BS165" s="199">
        <v>67</v>
      </c>
      <c r="BT165" s="199">
        <v>10862</v>
      </c>
      <c r="BU165" s="199">
        <v>83</v>
      </c>
      <c r="BV165" s="199">
        <v>24311</v>
      </c>
      <c r="BW165" s="199">
        <v>736</v>
      </c>
      <c r="BX165" s="199">
        <v>6763</v>
      </c>
      <c r="BY165" s="199">
        <v>0</v>
      </c>
      <c r="BZ165" s="199">
        <v>2668</v>
      </c>
      <c r="CA165" s="199">
        <v>44</v>
      </c>
      <c r="CB165" s="199">
        <v>8194</v>
      </c>
      <c r="CC165" s="199">
        <v>39</v>
      </c>
      <c r="CD165" s="199">
        <v>2482</v>
      </c>
      <c r="CE165" s="199">
        <v>74</v>
      </c>
      <c r="CF165" s="199">
        <v>3605</v>
      </c>
      <c r="CG165" s="199">
        <v>266</v>
      </c>
      <c r="CH165" s="199">
        <v>5552</v>
      </c>
      <c r="CI165" s="199">
        <v>167</v>
      </c>
      <c r="CJ165" s="199">
        <v>5515</v>
      </c>
      <c r="CK165" s="199">
        <v>100</v>
      </c>
      <c r="CL165" s="199">
        <v>7157</v>
      </c>
      <c r="CM165" s="199">
        <v>129</v>
      </c>
      <c r="CN165" s="199">
        <v>6763</v>
      </c>
      <c r="CO165" s="199">
        <v>0</v>
      </c>
      <c r="CP165" s="199">
        <v>819</v>
      </c>
      <c r="CQ165" s="199">
        <v>41117</v>
      </c>
      <c r="CR165" s="199">
        <v>36008</v>
      </c>
      <c r="CS165" s="199">
        <v>11122</v>
      </c>
      <c r="CT165" s="199">
        <v>38646</v>
      </c>
      <c r="CU165" s="199">
        <v>2203</v>
      </c>
      <c r="CV165" s="199">
        <v>655</v>
      </c>
      <c r="CW165" s="199">
        <v>614</v>
      </c>
      <c r="CX165" s="199">
        <v>229</v>
      </c>
      <c r="CY165" s="199">
        <v>434</v>
      </c>
      <c r="CZ165" s="199">
        <v>100</v>
      </c>
      <c r="DA165" s="199">
        <v>762</v>
      </c>
      <c r="DB165" s="199">
        <v>264</v>
      </c>
      <c r="DC165" s="199">
        <v>393</v>
      </c>
      <c r="DD165" s="199">
        <v>62</v>
      </c>
      <c r="DE165" s="199">
        <v>166</v>
      </c>
      <c r="DF165" s="199">
        <v>1639</v>
      </c>
      <c r="DG165" s="199">
        <v>3328</v>
      </c>
      <c r="DH165" s="199">
        <v>560</v>
      </c>
      <c r="DI165" s="199">
        <v>2269</v>
      </c>
      <c r="DJ165" s="199">
        <v>1235</v>
      </c>
      <c r="DK165" s="199">
        <v>477</v>
      </c>
      <c r="DL165" s="199">
        <v>1965</v>
      </c>
      <c r="DM165" s="199">
        <v>2697</v>
      </c>
      <c r="DN165" s="199">
        <v>5555</v>
      </c>
      <c r="DO165" s="199">
        <v>1046</v>
      </c>
      <c r="DP165" s="199">
        <v>850</v>
      </c>
      <c r="DQ165" s="199">
        <v>873</v>
      </c>
      <c r="DR165" s="199">
        <v>320</v>
      </c>
      <c r="DS165" s="199">
        <v>269</v>
      </c>
      <c r="DT165" s="199">
        <v>363</v>
      </c>
      <c r="DU165" s="199">
        <v>15260</v>
      </c>
      <c r="DV165" s="199">
        <v>10410</v>
      </c>
      <c r="DW165" s="199">
        <v>3867</v>
      </c>
      <c r="DX165" s="199">
        <v>549</v>
      </c>
      <c r="DY165" s="199">
        <v>131</v>
      </c>
      <c r="DZ165" s="199">
        <v>1631</v>
      </c>
      <c r="EA165" s="199">
        <v>218</v>
      </c>
      <c r="EB165" s="199">
        <v>1125</v>
      </c>
      <c r="EC165" s="199">
        <v>2670</v>
      </c>
      <c r="ED165" s="199">
        <v>544</v>
      </c>
      <c r="EE165" s="199">
        <v>1662</v>
      </c>
      <c r="EF165" s="199">
        <v>5103</v>
      </c>
      <c r="EG165" s="199">
        <v>38809</v>
      </c>
      <c r="EH165" s="199">
        <v>4027</v>
      </c>
      <c r="EI165" s="199">
        <v>13794</v>
      </c>
      <c r="EJ165" s="199">
        <v>1466</v>
      </c>
      <c r="EK165" s="199">
        <v>158</v>
      </c>
      <c r="EL165" s="199">
        <v>130</v>
      </c>
      <c r="EM165" s="199">
        <v>218</v>
      </c>
      <c r="EN165" s="199">
        <v>158</v>
      </c>
      <c r="EO165" s="199">
        <v>100</v>
      </c>
      <c r="EP165" s="199">
        <v>607</v>
      </c>
      <c r="EQ165" s="199">
        <v>14083</v>
      </c>
      <c r="ER165" s="199">
        <v>15260</v>
      </c>
      <c r="ES165" s="199">
        <v>685</v>
      </c>
      <c r="ET165" s="199">
        <v>2712</v>
      </c>
      <c r="EU165" s="199">
        <v>6657</v>
      </c>
      <c r="EV165" s="199">
        <v>5206</v>
      </c>
      <c r="EW165" s="199">
        <v>14575</v>
      </c>
      <c r="EX165" s="199">
        <v>15260</v>
      </c>
      <c r="EZ165" s="199"/>
    </row>
    <row r="166" spans="1:156" x14ac:dyDescent="0.25">
      <c r="A166" t="s">
        <v>477</v>
      </c>
      <c r="B166" t="s">
        <v>1758</v>
      </c>
      <c r="C166" t="s">
        <v>236</v>
      </c>
      <c r="D166" t="s">
        <v>236</v>
      </c>
      <c r="E166" t="s">
        <v>236</v>
      </c>
      <c r="F166" t="s">
        <v>236</v>
      </c>
      <c r="G166" t="s">
        <v>236</v>
      </c>
      <c r="H166" s="199">
        <v>41953</v>
      </c>
      <c r="I166" s="199">
        <v>1442</v>
      </c>
      <c r="J166" s="199">
        <v>3909</v>
      </c>
      <c r="K166" s="199">
        <v>215</v>
      </c>
      <c r="L166" s="199">
        <v>2403</v>
      </c>
      <c r="M166" s="199">
        <v>151</v>
      </c>
      <c r="N166" s="199">
        <v>16798</v>
      </c>
      <c r="O166" s="199">
        <v>746</v>
      </c>
      <c r="P166" s="199">
        <v>21165</v>
      </c>
      <c r="Q166" s="199">
        <v>481</v>
      </c>
      <c r="R166" s="199">
        <v>35093</v>
      </c>
      <c r="S166" s="199">
        <v>931</v>
      </c>
      <c r="T166" s="199">
        <v>1603</v>
      </c>
      <c r="U166" s="199">
        <v>53</v>
      </c>
      <c r="V166" s="199">
        <v>26</v>
      </c>
      <c r="W166" s="199">
        <v>0</v>
      </c>
      <c r="X166" s="199">
        <v>2224</v>
      </c>
      <c r="Y166" s="199">
        <v>73</v>
      </c>
      <c r="Z166" s="199">
        <v>760</v>
      </c>
      <c r="AA166" s="199">
        <v>138</v>
      </c>
      <c r="AB166" s="199">
        <v>2247</v>
      </c>
      <c r="AC166" s="199">
        <v>247</v>
      </c>
      <c r="AD166" s="199">
        <v>2842</v>
      </c>
      <c r="AE166" s="199">
        <v>342</v>
      </c>
      <c r="AF166" s="199">
        <v>33685</v>
      </c>
      <c r="AG166" s="199">
        <v>835</v>
      </c>
      <c r="AH166" s="199">
        <v>38702</v>
      </c>
      <c r="AI166" s="199">
        <v>1164</v>
      </c>
      <c r="AJ166" s="199">
        <v>3251</v>
      </c>
      <c r="AK166" s="199">
        <v>278</v>
      </c>
      <c r="AL166" s="199">
        <v>1843</v>
      </c>
      <c r="AM166" s="199">
        <v>127</v>
      </c>
      <c r="AN166" s="199">
        <v>1408</v>
      </c>
      <c r="AO166" s="199">
        <v>151</v>
      </c>
      <c r="AP166" s="199">
        <v>20397</v>
      </c>
      <c r="AQ166" s="199">
        <v>629</v>
      </c>
      <c r="AR166" s="199">
        <v>21556</v>
      </c>
      <c r="AS166" s="199">
        <v>813</v>
      </c>
      <c r="AT166" s="199">
        <v>4733</v>
      </c>
      <c r="AU166" s="199">
        <v>74</v>
      </c>
      <c r="AV166" s="199">
        <v>37220</v>
      </c>
      <c r="AW166" s="199">
        <v>1368</v>
      </c>
      <c r="AX166" s="199">
        <v>1103</v>
      </c>
      <c r="AY166" s="199">
        <v>86</v>
      </c>
      <c r="AZ166" s="199">
        <v>6525</v>
      </c>
      <c r="BA166" s="199">
        <v>118</v>
      </c>
      <c r="BB166" s="199">
        <v>9757</v>
      </c>
      <c r="BC166" s="199">
        <v>503</v>
      </c>
      <c r="BD166" s="199">
        <v>12205</v>
      </c>
      <c r="BE166" s="199">
        <v>173</v>
      </c>
      <c r="BF166" s="199">
        <v>3576</v>
      </c>
      <c r="BG166" s="199">
        <v>141</v>
      </c>
      <c r="BH166" s="199">
        <v>19955</v>
      </c>
      <c r="BI166" s="199">
        <v>994</v>
      </c>
      <c r="BJ166" s="199">
        <v>19050</v>
      </c>
      <c r="BK166" s="199">
        <v>855</v>
      </c>
      <c r="BL166" s="199">
        <v>905</v>
      </c>
      <c r="BM166" s="199">
        <v>139</v>
      </c>
      <c r="BN166" s="199">
        <v>14679</v>
      </c>
      <c r="BO166" s="199">
        <v>572</v>
      </c>
      <c r="BP166" s="199">
        <v>5943</v>
      </c>
      <c r="BQ166" s="199">
        <v>416</v>
      </c>
      <c r="BR166" s="199">
        <v>2909</v>
      </c>
      <c r="BS166" s="199">
        <v>147</v>
      </c>
      <c r="BT166" s="199">
        <v>9734</v>
      </c>
      <c r="BU166" s="199">
        <v>273</v>
      </c>
      <c r="BV166" s="199">
        <v>23531</v>
      </c>
      <c r="BW166" s="199">
        <v>1135</v>
      </c>
      <c r="BX166" s="199">
        <v>8688</v>
      </c>
      <c r="BY166" s="199">
        <v>34</v>
      </c>
      <c r="BZ166" s="199">
        <v>3030</v>
      </c>
      <c r="CA166" s="199">
        <v>96</v>
      </c>
      <c r="CB166" s="199">
        <v>6704</v>
      </c>
      <c r="CC166" s="199">
        <v>177</v>
      </c>
      <c r="CD166" s="199">
        <v>2629</v>
      </c>
      <c r="CE166" s="199">
        <v>289</v>
      </c>
      <c r="CF166" s="199">
        <v>4696</v>
      </c>
      <c r="CG166" s="199">
        <v>342</v>
      </c>
      <c r="CH166" s="199">
        <v>5020</v>
      </c>
      <c r="CI166" s="199">
        <v>103</v>
      </c>
      <c r="CJ166" s="199">
        <v>4950</v>
      </c>
      <c r="CK166" s="199">
        <v>265</v>
      </c>
      <c r="CL166" s="199">
        <v>6236</v>
      </c>
      <c r="CM166" s="199">
        <v>136</v>
      </c>
      <c r="CN166" s="199">
        <v>8688</v>
      </c>
      <c r="CO166" s="199">
        <v>34</v>
      </c>
      <c r="CP166" s="199">
        <v>1442</v>
      </c>
      <c r="CQ166" s="199">
        <v>40511</v>
      </c>
      <c r="CR166" s="199">
        <v>33566</v>
      </c>
      <c r="CS166" s="199">
        <v>14319</v>
      </c>
      <c r="CT166" s="199">
        <v>35786</v>
      </c>
      <c r="CU166" s="199">
        <v>3812</v>
      </c>
      <c r="CV166" s="199">
        <v>1319</v>
      </c>
      <c r="CW166" s="199">
        <v>1488</v>
      </c>
      <c r="CX166" s="199">
        <v>554</v>
      </c>
      <c r="CY166" s="199">
        <v>603</v>
      </c>
      <c r="CZ166" s="199">
        <v>199</v>
      </c>
      <c r="DA166" s="199">
        <v>1422</v>
      </c>
      <c r="DB166" s="199">
        <v>501</v>
      </c>
      <c r="DC166" s="199">
        <v>299</v>
      </c>
      <c r="DD166" s="199">
        <v>65</v>
      </c>
      <c r="DE166" s="199">
        <v>183</v>
      </c>
      <c r="DF166" s="199">
        <v>1279</v>
      </c>
      <c r="DG166" s="199">
        <v>2957</v>
      </c>
      <c r="DH166" s="199">
        <v>485</v>
      </c>
      <c r="DI166" s="199">
        <v>1998</v>
      </c>
      <c r="DJ166" s="199">
        <v>793</v>
      </c>
      <c r="DK166" s="199">
        <v>204</v>
      </c>
      <c r="DL166" s="199">
        <v>1839</v>
      </c>
      <c r="DM166" s="199">
        <v>2299</v>
      </c>
      <c r="DN166" s="199">
        <v>5722</v>
      </c>
      <c r="DO166" s="199">
        <v>1601</v>
      </c>
      <c r="DP166" s="199">
        <v>1039</v>
      </c>
      <c r="DQ166" s="199">
        <v>788</v>
      </c>
      <c r="DR166" s="199">
        <v>537</v>
      </c>
      <c r="DS166" s="199">
        <v>351</v>
      </c>
      <c r="DT166" s="199">
        <v>806</v>
      </c>
      <c r="DU166" s="199">
        <v>17900</v>
      </c>
      <c r="DV166" s="199">
        <v>8467</v>
      </c>
      <c r="DW166" s="199">
        <v>3055</v>
      </c>
      <c r="DX166" s="199">
        <v>1460</v>
      </c>
      <c r="DY166" s="199">
        <v>363</v>
      </c>
      <c r="DZ166" s="199">
        <v>2553</v>
      </c>
      <c r="EA166" s="199">
        <v>224</v>
      </c>
      <c r="EB166" s="199">
        <v>1887</v>
      </c>
      <c r="EC166" s="199">
        <v>5420</v>
      </c>
      <c r="ED166" s="199">
        <v>887</v>
      </c>
      <c r="EE166" s="199">
        <v>3588</v>
      </c>
      <c r="EF166" s="199">
        <v>4787</v>
      </c>
      <c r="EG166" s="199">
        <v>37026</v>
      </c>
      <c r="EH166" s="199">
        <v>4727</v>
      </c>
      <c r="EI166" s="199">
        <v>13057</v>
      </c>
      <c r="EJ166" s="199">
        <v>4843</v>
      </c>
      <c r="EK166" s="199">
        <v>647</v>
      </c>
      <c r="EL166" s="199">
        <v>414</v>
      </c>
      <c r="EM166" s="199">
        <v>494</v>
      </c>
      <c r="EN166" s="199">
        <v>693</v>
      </c>
      <c r="EO166" s="199">
        <v>508</v>
      </c>
      <c r="EP166" s="199">
        <v>1955</v>
      </c>
      <c r="EQ166" s="199">
        <v>16553</v>
      </c>
      <c r="ER166" s="199">
        <v>17900</v>
      </c>
      <c r="ES166" s="199">
        <v>680</v>
      </c>
      <c r="ET166" s="199">
        <v>5943</v>
      </c>
      <c r="EU166" s="199">
        <v>7832</v>
      </c>
      <c r="EV166" s="199">
        <v>3445</v>
      </c>
      <c r="EW166" s="199">
        <v>17220</v>
      </c>
      <c r="EX166" s="199">
        <v>17900</v>
      </c>
      <c r="EZ166" s="199"/>
    </row>
    <row r="167" spans="1:156" x14ac:dyDescent="0.25">
      <c r="A167" t="s">
        <v>478</v>
      </c>
      <c r="B167" t="s">
        <v>1758</v>
      </c>
      <c r="C167" t="s">
        <v>236</v>
      </c>
      <c r="D167" t="s">
        <v>236</v>
      </c>
      <c r="E167" t="s">
        <v>236</v>
      </c>
      <c r="F167" t="s">
        <v>236</v>
      </c>
      <c r="G167" t="s">
        <v>236</v>
      </c>
      <c r="H167" s="199">
        <v>43571</v>
      </c>
      <c r="I167" s="199">
        <v>1433</v>
      </c>
      <c r="J167" s="199">
        <v>2636</v>
      </c>
      <c r="K167" s="199">
        <v>513</v>
      </c>
      <c r="L167" s="199">
        <v>1696</v>
      </c>
      <c r="M167" s="199">
        <v>398</v>
      </c>
      <c r="N167" s="199">
        <v>8648</v>
      </c>
      <c r="O167" s="199">
        <v>519</v>
      </c>
      <c r="P167" s="199">
        <v>32180</v>
      </c>
      <c r="Q167" s="199">
        <v>396</v>
      </c>
      <c r="R167" s="199">
        <v>35970</v>
      </c>
      <c r="S167" s="199">
        <v>932</v>
      </c>
      <c r="T167" s="199">
        <v>2643</v>
      </c>
      <c r="U167" s="199">
        <v>265</v>
      </c>
      <c r="V167" s="199">
        <v>48</v>
      </c>
      <c r="W167" s="199">
        <v>0</v>
      </c>
      <c r="X167" s="199">
        <v>3203</v>
      </c>
      <c r="Y167" s="199">
        <v>142</v>
      </c>
      <c r="Z167" s="199">
        <v>321</v>
      </c>
      <c r="AA167" s="199">
        <v>64</v>
      </c>
      <c r="AB167" s="199">
        <v>1386</v>
      </c>
      <c r="AC167" s="199">
        <v>30</v>
      </c>
      <c r="AD167" s="199">
        <v>536</v>
      </c>
      <c r="AE167" s="199">
        <v>87</v>
      </c>
      <c r="AF167" s="199">
        <v>35831</v>
      </c>
      <c r="AG167" s="199">
        <v>912</v>
      </c>
      <c r="AH167" s="199">
        <v>38771</v>
      </c>
      <c r="AI167" s="199">
        <v>849</v>
      </c>
      <c r="AJ167" s="199">
        <v>4800</v>
      </c>
      <c r="AK167" s="199">
        <v>584</v>
      </c>
      <c r="AL167" s="199">
        <v>2770</v>
      </c>
      <c r="AM167" s="199">
        <v>236</v>
      </c>
      <c r="AN167" s="199">
        <v>2030</v>
      </c>
      <c r="AO167" s="199">
        <v>348</v>
      </c>
      <c r="AP167" s="199">
        <v>22005</v>
      </c>
      <c r="AQ167" s="199">
        <v>829</v>
      </c>
      <c r="AR167" s="199">
        <v>21566</v>
      </c>
      <c r="AS167" s="199">
        <v>604</v>
      </c>
      <c r="AT167" s="199">
        <v>2527</v>
      </c>
      <c r="AU167" s="199">
        <v>122</v>
      </c>
      <c r="AV167" s="199">
        <v>41044</v>
      </c>
      <c r="AW167" s="199">
        <v>1311</v>
      </c>
      <c r="AX167" s="199">
        <v>889</v>
      </c>
      <c r="AY167" s="199">
        <v>79</v>
      </c>
      <c r="AZ167" s="199">
        <v>4067</v>
      </c>
      <c r="BA167" s="199">
        <v>341</v>
      </c>
      <c r="BB167" s="199">
        <v>7495</v>
      </c>
      <c r="BC167" s="199">
        <v>346</v>
      </c>
      <c r="BD167" s="199">
        <v>16399</v>
      </c>
      <c r="BE167" s="199">
        <v>352</v>
      </c>
      <c r="BF167" s="199">
        <v>4051</v>
      </c>
      <c r="BG167" s="199">
        <v>282</v>
      </c>
      <c r="BH167" s="199">
        <v>20771</v>
      </c>
      <c r="BI167" s="199">
        <v>768</v>
      </c>
      <c r="BJ167" s="199">
        <v>20412</v>
      </c>
      <c r="BK167" s="199">
        <v>744</v>
      </c>
      <c r="BL167" s="199">
        <v>359</v>
      </c>
      <c r="BM167" s="199">
        <v>24</v>
      </c>
      <c r="BN167" s="199">
        <v>15815</v>
      </c>
      <c r="BO167" s="199">
        <v>511</v>
      </c>
      <c r="BP167" s="199">
        <v>5921</v>
      </c>
      <c r="BQ167" s="199">
        <v>416</v>
      </c>
      <c r="BR167" s="199">
        <v>3086</v>
      </c>
      <c r="BS167" s="199">
        <v>123</v>
      </c>
      <c r="BT167" s="199">
        <v>12778</v>
      </c>
      <c r="BU167" s="199">
        <v>234</v>
      </c>
      <c r="BV167" s="199">
        <v>24822</v>
      </c>
      <c r="BW167" s="199">
        <v>1050</v>
      </c>
      <c r="BX167" s="199">
        <v>5971</v>
      </c>
      <c r="BY167" s="199">
        <v>149</v>
      </c>
      <c r="BZ167" s="199">
        <v>3406</v>
      </c>
      <c r="CA167" s="199">
        <v>68</v>
      </c>
      <c r="CB167" s="199">
        <v>9372</v>
      </c>
      <c r="CC167" s="199">
        <v>166</v>
      </c>
      <c r="CD167" s="199">
        <v>1943</v>
      </c>
      <c r="CE167" s="199">
        <v>81</v>
      </c>
      <c r="CF167" s="199">
        <v>3388</v>
      </c>
      <c r="CG167" s="199">
        <v>38</v>
      </c>
      <c r="CH167" s="199">
        <v>6226</v>
      </c>
      <c r="CI167" s="199">
        <v>104</v>
      </c>
      <c r="CJ167" s="199">
        <v>7227</v>
      </c>
      <c r="CK167" s="199">
        <v>337</v>
      </c>
      <c r="CL167" s="199">
        <v>6038</v>
      </c>
      <c r="CM167" s="199">
        <v>490</v>
      </c>
      <c r="CN167" s="199">
        <v>5971</v>
      </c>
      <c r="CO167" s="199">
        <v>149</v>
      </c>
      <c r="CP167" s="199">
        <v>1433</v>
      </c>
      <c r="CQ167" s="199">
        <v>42138</v>
      </c>
      <c r="CR167" s="199">
        <v>38315</v>
      </c>
      <c r="CS167" s="199">
        <v>8903</v>
      </c>
      <c r="CT167" s="199">
        <v>36079</v>
      </c>
      <c r="CU167" s="199">
        <v>4621</v>
      </c>
      <c r="CV167" s="199">
        <v>1524</v>
      </c>
      <c r="CW167" s="199">
        <v>288</v>
      </c>
      <c r="CX167" s="199">
        <v>106</v>
      </c>
      <c r="CY167" s="199">
        <v>1426</v>
      </c>
      <c r="CZ167" s="199">
        <v>472</v>
      </c>
      <c r="DA167" s="199">
        <v>1894</v>
      </c>
      <c r="DB167" s="199">
        <v>785</v>
      </c>
      <c r="DC167" s="199">
        <v>1013</v>
      </c>
      <c r="DD167" s="199">
        <v>161</v>
      </c>
      <c r="DE167" s="199">
        <v>218</v>
      </c>
      <c r="DF167" s="199">
        <v>1288</v>
      </c>
      <c r="DG167" s="199">
        <v>3965</v>
      </c>
      <c r="DH167" s="199">
        <v>855</v>
      </c>
      <c r="DI167" s="199">
        <v>2359</v>
      </c>
      <c r="DJ167" s="199">
        <v>668</v>
      </c>
      <c r="DK167" s="199">
        <v>478</v>
      </c>
      <c r="DL167" s="199">
        <v>2315</v>
      </c>
      <c r="DM167" s="199">
        <v>3309</v>
      </c>
      <c r="DN167" s="199">
        <v>4369</v>
      </c>
      <c r="DO167" s="199">
        <v>985</v>
      </c>
      <c r="DP167" s="199">
        <v>904</v>
      </c>
      <c r="DQ167" s="199">
        <v>545</v>
      </c>
      <c r="DR167" s="199">
        <v>251</v>
      </c>
      <c r="DS167" s="199">
        <v>278</v>
      </c>
      <c r="DT167" s="199">
        <v>233</v>
      </c>
      <c r="DU167" s="199">
        <v>15434</v>
      </c>
      <c r="DV167" s="199">
        <v>10826</v>
      </c>
      <c r="DW167" s="199">
        <v>5550</v>
      </c>
      <c r="DX167" s="199">
        <v>868</v>
      </c>
      <c r="DY167" s="199">
        <v>277</v>
      </c>
      <c r="DZ167" s="199">
        <v>1426</v>
      </c>
      <c r="EA167" s="199">
        <v>111</v>
      </c>
      <c r="EB167" s="199">
        <v>1065</v>
      </c>
      <c r="EC167" s="199">
        <v>2314</v>
      </c>
      <c r="ED167" s="199">
        <v>334</v>
      </c>
      <c r="EE167" s="199">
        <v>1663</v>
      </c>
      <c r="EF167" s="199">
        <v>6460</v>
      </c>
      <c r="EG167" s="199">
        <v>38476</v>
      </c>
      <c r="EH167" s="199">
        <v>4549</v>
      </c>
      <c r="EI167" s="199">
        <v>13388</v>
      </c>
      <c r="EJ167" s="199">
        <v>2046</v>
      </c>
      <c r="EK167" s="199">
        <v>335</v>
      </c>
      <c r="EL167" s="199">
        <v>339</v>
      </c>
      <c r="EM167" s="199">
        <v>192</v>
      </c>
      <c r="EN167" s="199">
        <v>132</v>
      </c>
      <c r="EO167" s="199">
        <v>120</v>
      </c>
      <c r="EP167" s="199">
        <v>781</v>
      </c>
      <c r="EQ167" s="199">
        <v>14736</v>
      </c>
      <c r="ER167" s="199">
        <v>15434</v>
      </c>
      <c r="ES167" s="199">
        <v>412</v>
      </c>
      <c r="ET167" s="199">
        <v>3008</v>
      </c>
      <c r="EU167" s="199">
        <v>7673</v>
      </c>
      <c r="EV167" s="199">
        <v>4341</v>
      </c>
      <c r="EW167" s="199">
        <v>15022</v>
      </c>
      <c r="EX167" s="199">
        <v>15434</v>
      </c>
      <c r="EZ167" s="199"/>
    </row>
    <row r="168" spans="1:156" x14ac:dyDescent="0.25">
      <c r="A168" t="s">
        <v>479</v>
      </c>
      <c r="B168" t="s">
        <v>1758</v>
      </c>
      <c r="C168" t="s">
        <v>236</v>
      </c>
      <c r="D168" t="s">
        <v>236</v>
      </c>
      <c r="E168" t="s">
        <v>236</v>
      </c>
      <c r="F168" t="s">
        <v>236</v>
      </c>
      <c r="G168" t="s">
        <v>236</v>
      </c>
      <c r="H168" s="199">
        <v>43386</v>
      </c>
      <c r="I168" s="199">
        <v>1140</v>
      </c>
      <c r="J168" s="199">
        <v>2836</v>
      </c>
      <c r="K168" s="199">
        <v>253</v>
      </c>
      <c r="L168" s="199">
        <v>2184</v>
      </c>
      <c r="M168" s="199">
        <v>52</v>
      </c>
      <c r="N168" s="199">
        <v>11670</v>
      </c>
      <c r="O168" s="199">
        <v>567</v>
      </c>
      <c r="P168" s="199">
        <v>28817</v>
      </c>
      <c r="Q168" s="199">
        <v>320</v>
      </c>
      <c r="R168" s="199">
        <v>35107</v>
      </c>
      <c r="S168" s="199">
        <v>788</v>
      </c>
      <c r="T168" s="199">
        <v>3195</v>
      </c>
      <c r="U168" s="199">
        <v>194</v>
      </c>
      <c r="V168" s="199">
        <v>151</v>
      </c>
      <c r="W168" s="199">
        <v>39</v>
      </c>
      <c r="X168" s="199">
        <v>2404</v>
      </c>
      <c r="Y168" s="199">
        <v>64</v>
      </c>
      <c r="Z168" s="199">
        <v>297</v>
      </c>
      <c r="AA168" s="199">
        <v>29</v>
      </c>
      <c r="AB168" s="199">
        <v>2232</v>
      </c>
      <c r="AC168" s="199">
        <v>26</v>
      </c>
      <c r="AD168" s="199">
        <v>1334</v>
      </c>
      <c r="AE168" s="199">
        <v>37</v>
      </c>
      <c r="AF168" s="199">
        <v>34659</v>
      </c>
      <c r="AG168" s="199">
        <v>782</v>
      </c>
      <c r="AH168" s="199">
        <v>39130</v>
      </c>
      <c r="AI168" s="199">
        <v>910</v>
      </c>
      <c r="AJ168" s="199">
        <v>4256</v>
      </c>
      <c r="AK168" s="199">
        <v>230</v>
      </c>
      <c r="AL168" s="199">
        <v>2492</v>
      </c>
      <c r="AM168" s="199">
        <v>32</v>
      </c>
      <c r="AN168" s="199">
        <v>1764</v>
      </c>
      <c r="AO168" s="199">
        <v>198</v>
      </c>
      <c r="AP168" s="199">
        <v>20928</v>
      </c>
      <c r="AQ168" s="199">
        <v>513</v>
      </c>
      <c r="AR168" s="199">
        <v>22458</v>
      </c>
      <c r="AS168" s="199">
        <v>627</v>
      </c>
      <c r="AT168" s="199">
        <v>3718</v>
      </c>
      <c r="AU168" s="199">
        <v>124</v>
      </c>
      <c r="AV168" s="199">
        <v>39668</v>
      </c>
      <c r="AW168" s="199">
        <v>1016</v>
      </c>
      <c r="AX168" s="199">
        <v>775</v>
      </c>
      <c r="AY168" s="199">
        <v>66</v>
      </c>
      <c r="AZ168" s="199">
        <v>5229</v>
      </c>
      <c r="BA168" s="199">
        <v>298</v>
      </c>
      <c r="BB168" s="199">
        <v>9558</v>
      </c>
      <c r="BC168" s="199">
        <v>313</v>
      </c>
      <c r="BD168" s="199">
        <v>15497</v>
      </c>
      <c r="BE168" s="199">
        <v>112</v>
      </c>
      <c r="BF168" s="199">
        <v>2843</v>
      </c>
      <c r="BG168" s="199">
        <v>119</v>
      </c>
      <c r="BH168" s="199">
        <v>23957</v>
      </c>
      <c r="BI168" s="199">
        <v>808</v>
      </c>
      <c r="BJ168" s="199">
        <v>23138</v>
      </c>
      <c r="BK168" s="199">
        <v>682</v>
      </c>
      <c r="BL168" s="199">
        <v>819</v>
      </c>
      <c r="BM168" s="199">
        <v>126</v>
      </c>
      <c r="BN168" s="199">
        <v>18148</v>
      </c>
      <c r="BO168" s="199">
        <v>242</v>
      </c>
      <c r="BP168" s="199">
        <v>5858</v>
      </c>
      <c r="BQ168" s="199">
        <v>517</v>
      </c>
      <c r="BR168" s="199">
        <v>2794</v>
      </c>
      <c r="BS168" s="199">
        <v>168</v>
      </c>
      <c r="BT168" s="199">
        <v>9744</v>
      </c>
      <c r="BU168" s="199">
        <v>213</v>
      </c>
      <c r="BV168" s="199">
        <v>26800</v>
      </c>
      <c r="BW168" s="199">
        <v>927</v>
      </c>
      <c r="BX168" s="199">
        <v>6842</v>
      </c>
      <c r="BY168" s="199">
        <v>0</v>
      </c>
      <c r="BZ168" s="199">
        <v>2695</v>
      </c>
      <c r="CA168" s="199">
        <v>38</v>
      </c>
      <c r="CB168" s="199">
        <v>7049</v>
      </c>
      <c r="CC168" s="199">
        <v>175</v>
      </c>
      <c r="CD168" s="199">
        <v>2583</v>
      </c>
      <c r="CE168" s="199">
        <v>138</v>
      </c>
      <c r="CF168" s="199">
        <v>5445</v>
      </c>
      <c r="CG168" s="199">
        <v>212</v>
      </c>
      <c r="CH168" s="199">
        <v>6152</v>
      </c>
      <c r="CI168" s="199">
        <v>113</v>
      </c>
      <c r="CJ168" s="199">
        <v>5295</v>
      </c>
      <c r="CK168" s="199">
        <v>242</v>
      </c>
      <c r="CL168" s="199">
        <v>7325</v>
      </c>
      <c r="CM168" s="199">
        <v>222</v>
      </c>
      <c r="CN168" s="199">
        <v>6842</v>
      </c>
      <c r="CO168" s="199">
        <v>0</v>
      </c>
      <c r="CP168" s="199">
        <v>1140</v>
      </c>
      <c r="CQ168" s="199">
        <v>42246</v>
      </c>
      <c r="CR168" s="199">
        <v>36530</v>
      </c>
      <c r="CS168" s="199">
        <v>11460</v>
      </c>
      <c r="CT168" s="199">
        <v>35498</v>
      </c>
      <c r="CU168" s="199">
        <v>5820</v>
      </c>
      <c r="CV168" s="199">
        <v>1522</v>
      </c>
      <c r="CW168" s="199">
        <v>803</v>
      </c>
      <c r="CX168" s="199">
        <v>222</v>
      </c>
      <c r="CY168" s="199">
        <v>1961</v>
      </c>
      <c r="CZ168" s="199">
        <v>468</v>
      </c>
      <c r="DA168" s="199">
        <v>1636</v>
      </c>
      <c r="DB168" s="199">
        <v>475</v>
      </c>
      <c r="DC168" s="199">
        <v>1420</v>
      </c>
      <c r="DD168" s="199">
        <v>357</v>
      </c>
      <c r="DE168" s="199">
        <v>144</v>
      </c>
      <c r="DF168" s="199">
        <v>939</v>
      </c>
      <c r="DG168" s="199">
        <v>3707</v>
      </c>
      <c r="DH168" s="199">
        <v>956</v>
      </c>
      <c r="DI168" s="199">
        <v>3101</v>
      </c>
      <c r="DJ168" s="199">
        <v>881</v>
      </c>
      <c r="DK168" s="199">
        <v>650</v>
      </c>
      <c r="DL168" s="199">
        <v>3114</v>
      </c>
      <c r="DM168" s="199">
        <v>3179</v>
      </c>
      <c r="DN168" s="199">
        <v>5701</v>
      </c>
      <c r="DO168" s="199">
        <v>1196</v>
      </c>
      <c r="DP168" s="199">
        <v>884</v>
      </c>
      <c r="DQ168" s="199">
        <v>673</v>
      </c>
      <c r="DR168" s="199">
        <v>359</v>
      </c>
      <c r="DS168" s="199">
        <v>192</v>
      </c>
      <c r="DT168" s="199">
        <v>439</v>
      </c>
      <c r="DU168" s="199">
        <v>17691</v>
      </c>
      <c r="DV168" s="199">
        <v>10374</v>
      </c>
      <c r="DW168" s="199">
        <v>4115</v>
      </c>
      <c r="DX168" s="199">
        <v>1146</v>
      </c>
      <c r="DY168" s="199">
        <v>128</v>
      </c>
      <c r="DZ168" s="199">
        <v>2527</v>
      </c>
      <c r="EA168" s="199">
        <v>180</v>
      </c>
      <c r="EB168" s="199">
        <v>1842</v>
      </c>
      <c r="EC168" s="199">
        <v>3644</v>
      </c>
      <c r="ED168" s="199">
        <v>428</v>
      </c>
      <c r="EE168" s="199">
        <v>2399</v>
      </c>
      <c r="EF168" s="199">
        <v>5234</v>
      </c>
      <c r="EG168" s="199">
        <v>37459</v>
      </c>
      <c r="EH168" s="199">
        <v>5429</v>
      </c>
      <c r="EI168" s="199">
        <v>14769</v>
      </c>
      <c r="EJ168" s="199">
        <v>2922</v>
      </c>
      <c r="EK168" s="199">
        <v>345</v>
      </c>
      <c r="EL168" s="199">
        <v>412</v>
      </c>
      <c r="EM168" s="199">
        <v>679</v>
      </c>
      <c r="EN168" s="199">
        <v>421</v>
      </c>
      <c r="EO168" s="199">
        <v>213</v>
      </c>
      <c r="EP168" s="199">
        <v>801</v>
      </c>
      <c r="EQ168" s="199">
        <v>17206</v>
      </c>
      <c r="ER168" s="199">
        <v>17691</v>
      </c>
      <c r="ES168" s="199">
        <v>267</v>
      </c>
      <c r="ET168" s="199">
        <v>4332</v>
      </c>
      <c r="EU168" s="199">
        <v>9116</v>
      </c>
      <c r="EV168" s="199">
        <v>3976</v>
      </c>
      <c r="EW168" s="199">
        <v>17424</v>
      </c>
      <c r="EX168" s="199">
        <v>17691</v>
      </c>
      <c r="EZ168" s="199"/>
    </row>
    <row r="169" spans="1:156" x14ac:dyDescent="0.25">
      <c r="A169" t="s">
        <v>480</v>
      </c>
      <c r="B169" t="s">
        <v>1758</v>
      </c>
      <c r="C169" t="s">
        <v>236</v>
      </c>
      <c r="D169" t="s">
        <v>236</v>
      </c>
      <c r="E169" t="s">
        <v>236</v>
      </c>
      <c r="F169" t="s">
        <v>236</v>
      </c>
      <c r="G169" t="s">
        <v>236</v>
      </c>
      <c r="H169" s="199">
        <v>43183</v>
      </c>
      <c r="I169" s="199">
        <v>3672</v>
      </c>
      <c r="J169" s="199">
        <v>7589</v>
      </c>
      <c r="K169" s="199">
        <v>656</v>
      </c>
      <c r="L169" s="199">
        <v>4611</v>
      </c>
      <c r="M169" s="199">
        <v>398</v>
      </c>
      <c r="N169" s="199">
        <v>22176</v>
      </c>
      <c r="O169" s="199">
        <v>2202</v>
      </c>
      <c r="P169" s="199">
        <v>13273</v>
      </c>
      <c r="Q169" s="199">
        <v>756</v>
      </c>
      <c r="R169" s="199">
        <v>15841</v>
      </c>
      <c r="S169" s="199">
        <v>944</v>
      </c>
      <c r="T169" s="199">
        <v>14473</v>
      </c>
      <c r="U169" s="199">
        <v>1516</v>
      </c>
      <c r="V169" s="199">
        <v>118</v>
      </c>
      <c r="W169" s="199">
        <v>31</v>
      </c>
      <c r="X169" s="199">
        <v>7652</v>
      </c>
      <c r="Y169" s="199">
        <v>522</v>
      </c>
      <c r="Z169" s="199">
        <v>1880</v>
      </c>
      <c r="AA169" s="199">
        <v>556</v>
      </c>
      <c r="AB169" s="199">
        <v>3219</v>
      </c>
      <c r="AC169" s="199">
        <v>103</v>
      </c>
      <c r="AD169" s="199">
        <v>3650</v>
      </c>
      <c r="AE169" s="199">
        <v>585</v>
      </c>
      <c r="AF169" s="199">
        <v>14773</v>
      </c>
      <c r="AG169" s="199">
        <v>732</v>
      </c>
      <c r="AH169" s="199">
        <v>31345</v>
      </c>
      <c r="AI169" s="199">
        <v>1828</v>
      </c>
      <c r="AJ169" s="199">
        <v>11838</v>
      </c>
      <c r="AK169" s="199">
        <v>1844</v>
      </c>
      <c r="AL169" s="199">
        <v>7333</v>
      </c>
      <c r="AM169" s="199">
        <v>360</v>
      </c>
      <c r="AN169" s="199">
        <v>4505</v>
      </c>
      <c r="AO169" s="199">
        <v>1484</v>
      </c>
      <c r="AP169" s="199">
        <v>20829</v>
      </c>
      <c r="AQ169" s="199">
        <v>2043</v>
      </c>
      <c r="AR169" s="199">
        <v>22354</v>
      </c>
      <c r="AS169" s="199">
        <v>1629</v>
      </c>
      <c r="AT169" s="199">
        <v>4519</v>
      </c>
      <c r="AU169" s="199">
        <v>241</v>
      </c>
      <c r="AV169" s="199">
        <v>38664</v>
      </c>
      <c r="AW169" s="199">
        <v>3431</v>
      </c>
      <c r="AX169" s="199">
        <v>3591</v>
      </c>
      <c r="AY169" s="199">
        <v>651</v>
      </c>
      <c r="AZ169" s="199">
        <v>7048</v>
      </c>
      <c r="BA169" s="199">
        <v>1159</v>
      </c>
      <c r="BB169" s="199">
        <v>9139</v>
      </c>
      <c r="BC169" s="199">
        <v>718</v>
      </c>
      <c r="BD169" s="199">
        <v>7439</v>
      </c>
      <c r="BE169" s="199">
        <v>154</v>
      </c>
      <c r="BF169" s="199">
        <v>3681</v>
      </c>
      <c r="BG169" s="199">
        <v>492</v>
      </c>
      <c r="BH169" s="199">
        <v>22646</v>
      </c>
      <c r="BI169" s="199">
        <v>2478</v>
      </c>
      <c r="BJ169" s="199">
        <v>21538</v>
      </c>
      <c r="BK169" s="199">
        <v>2156</v>
      </c>
      <c r="BL169" s="199">
        <v>1108</v>
      </c>
      <c r="BM169" s="199">
        <v>322</v>
      </c>
      <c r="BN169" s="199">
        <v>15796</v>
      </c>
      <c r="BO169" s="199">
        <v>1466</v>
      </c>
      <c r="BP169" s="199">
        <v>6953</v>
      </c>
      <c r="BQ169" s="199">
        <v>989</v>
      </c>
      <c r="BR169" s="199">
        <v>3578</v>
      </c>
      <c r="BS169" s="199">
        <v>515</v>
      </c>
      <c r="BT169" s="199">
        <v>11886</v>
      </c>
      <c r="BU169" s="199">
        <v>662</v>
      </c>
      <c r="BV169" s="199">
        <v>26327</v>
      </c>
      <c r="BW169" s="199">
        <v>2970</v>
      </c>
      <c r="BX169" s="199">
        <v>4970</v>
      </c>
      <c r="BY169" s="199">
        <v>40</v>
      </c>
      <c r="BZ169" s="199">
        <v>4238</v>
      </c>
      <c r="CA169" s="199">
        <v>181</v>
      </c>
      <c r="CB169" s="199">
        <v>7648</v>
      </c>
      <c r="CC169" s="199">
        <v>481</v>
      </c>
      <c r="CD169" s="199">
        <v>4080</v>
      </c>
      <c r="CE169" s="199">
        <v>328</v>
      </c>
      <c r="CF169" s="199">
        <v>6128</v>
      </c>
      <c r="CG169" s="199">
        <v>751</v>
      </c>
      <c r="CH169" s="199">
        <v>6426</v>
      </c>
      <c r="CI169" s="199">
        <v>888</v>
      </c>
      <c r="CJ169" s="199">
        <v>5030</v>
      </c>
      <c r="CK169" s="199">
        <v>590</v>
      </c>
      <c r="CL169" s="199">
        <v>4663</v>
      </c>
      <c r="CM169" s="199">
        <v>413</v>
      </c>
      <c r="CN169" s="199">
        <v>4970</v>
      </c>
      <c r="CO169" s="199">
        <v>40</v>
      </c>
      <c r="CP169" s="199">
        <v>3672</v>
      </c>
      <c r="CQ169" s="199">
        <v>39511</v>
      </c>
      <c r="CR169" s="199">
        <v>28479</v>
      </c>
      <c r="CS169" s="199">
        <v>15584</v>
      </c>
      <c r="CT169" s="199">
        <v>28303</v>
      </c>
      <c r="CU169" s="199">
        <v>11446</v>
      </c>
      <c r="CV169" s="199">
        <v>5125</v>
      </c>
      <c r="CW169" s="199">
        <v>2231</v>
      </c>
      <c r="CX169" s="199">
        <v>1050</v>
      </c>
      <c r="CY169" s="199">
        <v>714</v>
      </c>
      <c r="CZ169" s="199">
        <v>202</v>
      </c>
      <c r="DA169" s="199">
        <v>5519</v>
      </c>
      <c r="DB169" s="199">
        <v>2736</v>
      </c>
      <c r="DC169" s="199">
        <v>2982</v>
      </c>
      <c r="DD169" s="199">
        <v>1137</v>
      </c>
      <c r="DE169" s="199">
        <v>22</v>
      </c>
      <c r="DF169" s="199">
        <v>639</v>
      </c>
      <c r="DG169" s="199">
        <v>5011</v>
      </c>
      <c r="DH169" s="199">
        <v>541</v>
      </c>
      <c r="DI169" s="199">
        <v>3365</v>
      </c>
      <c r="DJ169" s="199">
        <v>1385</v>
      </c>
      <c r="DK169" s="199">
        <v>395</v>
      </c>
      <c r="DL169" s="199">
        <v>1554</v>
      </c>
      <c r="DM169" s="199">
        <v>2013</v>
      </c>
      <c r="DN169" s="199">
        <v>5503</v>
      </c>
      <c r="DO169" s="199">
        <v>1461</v>
      </c>
      <c r="DP169" s="199">
        <v>786</v>
      </c>
      <c r="DQ169" s="199">
        <v>569</v>
      </c>
      <c r="DR169" s="199">
        <v>913</v>
      </c>
      <c r="DS169" s="199">
        <v>1469</v>
      </c>
      <c r="DT169" s="199">
        <v>2427</v>
      </c>
      <c r="DU169" s="199">
        <v>15856</v>
      </c>
      <c r="DV169" s="199">
        <v>5774</v>
      </c>
      <c r="DW169" s="199">
        <v>2648</v>
      </c>
      <c r="DX169" s="199">
        <v>973</v>
      </c>
      <c r="DY169" s="199">
        <v>451</v>
      </c>
      <c r="DZ169" s="199">
        <v>3059</v>
      </c>
      <c r="EA169" s="199">
        <v>188</v>
      </c>
      <c r="EB169" s="199">
        <v>2049</v>
      </c>
      <c r="EC169" s="199">
        <v>6050</v>
      </c>
      <c r="ED169" s="199">
        <v>2039</v>
      </c>
      <c r="EE169" s="199">
        <v>2636</v>
      </c>
      <c r="EF169" s="199">
        <v>5744</v>
      </c>
      <c r="EG169" s="199">
        <v>38030</v>
      </c>
      <c r="EH169" s="199">
        <v>4312</v>
      </c>
      <c r="EI169" s="199">
        <v>8813</v>
      </c>
      <c r="EJ169" s="199">
        <v>7043</v>
      </c>
      <c r="EK169" s="199">
        <v>358</v>
      </c>
      <c r="EL169" s="199">
        <v>791</v>
      </c>
      <c r="EM169" s="199">
        <v>815</v>
      </c>
      <c r="EN169" s="199">
        <v>1134</v>
      </c>
      <c r="EO169" s="199">
        <v>645</v>
      </c>
      <c r="EP169" s="199">
        <v>3169</v>
      </c>
      <c r="EQ169" s="199">
        <v>13922</v>
      </c>
      <c r="ER169" s="199">
        <v>15856</v>
      </c>
      <c r="ES169" s="199">
        <v>1867</v>
      </c>
      <c r="ET169" s="199">
        <v>5059</v>
      </c>
      <c r="EU169" s="199">
        <v>5648</v>
      </c>
      <c r="EV169" s="199">
        <v>3282</v>
      </c>
      <c r="EW169" s="199">
        <v>13989</v>
      </c>
      <c r="EX169" s="199">
        <v>15856</v>
      </c>
      <c r="EZ169" s="199"/>
    </row>
    <row r="170" spans="1:156" x14ac:dyDescent="0.25">
      <c r="A170" t="s">
        <v>481</v>
      </c>
      <c r="B170" t="s">
        <v>1758</v>
      </c>
      <c r="C170" t="s">
        <v>236</v>
      </c>
      <c r="D170" t="s">
        <v>236</v>
      </c>
      <c r="E170" t="s">
        <v>236</v>
      </c>
      <c r="F170" t="s">
        <v>236</v>
      </c>
      <c r="G170" t="s">
        <v>236</v>
      </c>
      <c r="H170" s="199">
        <v>42431</v>
      </c>
      <c r="I170" s="199">
        <v>4113</v>
      </c>
      <c r="J170" s="199">
        <v>9485</v>
      </c>
      <c r="K170" s="199">
        <v>1380</v>
      </c>
      <c r="L170" s="199">
        <v>4791</v>
      </c>
      <c r="M170" s="199">
        <v>954</v>
      </c>
      <c r="N170" s="199">
        <v>22057</v>
      </c>
      <c r="O170" s="199">
        <v>2093</v>
      </c>
      <c r="P170" s="199">
        <v>10779</v>
      </c>
      <c r="Q170" s="199">
        <v>640</v>
      </c>
      <c r="R170" s="199">
        <v>14797</v>
      </c>
      <c r="S170" s="199">
        <v>805</v>
      </c>
      <c r="T170" s="199">
        <v>14695</v>
      </c>
      <c r="U170" s="199">
        <v>1487</v>
      </c>
      <c r="V170" s="199">
        <v>336</v>
      </c>
      <c r="W170" s="199">
        <v>75</v>
      </c>
      <c r="X170" s="199">
        <v>6312</v>
      </c>
      <c r="Y170" s="199">
        <v>313</v>
      </c>
      <c r="Z170" s="199">
        <v>3293</v>
      </c>
      <c r="AA170" s="199">
        <v>939</v>
      </c>
      <c r="AB170" s="199">
        <v>2974</v>
      </c>
      <c r="AC170" s="199">
        <v>494</v>
      </c>
      <c r="AD170" s="199">
        <v>5460</v>
      </c>
      <c r="AE170" s="199">
        <v>1389</v>
      </c>
      <c r="AF170" s="199">
        <v>13783</v>
      </c>
      <c r="AG170" s="199">
        <v>610</v>
      </c>
      <c r="AH170" s="199">
        <v>32428</v>
      </c>
      <c r="AI170" s="199">
        <v>2431</v>
      </c>
      <c r="AJ170" s="199">
        <v>10003</v>
      </c>
      <c r="AK170" s="199">
        <v>1682</v>
      </c>
      <c r="AL170" s="199">
        <v>4562</v>
      </c>
      <c r="AM170" s="199">
        <v>381</v>
      </c>
      <c r="AN170" s="199">
        <v>5441</v>
      </c>
      <c r="AO170" s="199">
        <v>1301</v>
      </c>
      <c r="AP170" s="199">
        <v>21322</v>
      </c>
      <c r="AQ170" s="199">
        <v>2119</v>
      </c>
      <c r="AR170" s="199">
        <v>21109</v>
      </c>
      <c r="AS170" s="199">
        <v>1994</v>
      </c>
      <c r="AT170" s="199">
        <v>4586</v>
      </c>
      <c r="AU170" s="199">
        <v>290</v>
      </c>
      <c r="AV170" s="199">
        <v>37845</v>
      </c>
      <c r="AW170" s="199">
        <v>3823</v>
      </c>
      <c r="AX170" s="199">
        <v>3179</v>
      </c>
      <c r="AY170" s="199">
        <v>679</v>
      </c>
      <c r="AZ170" s="199">
        <v>6612</v>
      </c>
      <c r="BA170" s="199">
        <v>621</v>
      </c>
      <c r="BB170" s="199">
        <v>9088</v>
      </c>
      <c r="BC170" s="199">
        <v>850</v>
      </c>
      <c r="BD170" s="199">
        <v>6808</v>
      </c>
      <c r="BE170" s="199">
        <v>488</v>
      </c>
      <c r="BF170" s="199">
        <v>3901</v>
      </c>
      <c r="BG170" s="199">
        <v>660</v>
      </c>
      <c r="BH170" s="199">
        <v>20356</v>
      </c>
      <c r="BI170" s="199">
        <v>2567</v>
      </c>
      <c r="BJ170" s="199">
        <v>19367</v>
      </c>
      <c r="BK170" s="199">
        <v>2319</v>
      </c>
      <c r="BL170" s="199">
        <v>989</v>
      </c>
      <c r="BM170" s="199">
        <v>248</v>
      </c>
      <c r="BN170" s="199">
        <v>14245</v>
      </c>
      <c r="BO170" s="199">
        <v>1385</v>
      </c>
      <c r="BP170" s="199">
        <v>6431</v>
      </c>
      <c r="BQ170" s="199">
        <v>1239</v>
      </c>
      <c r="BR170" s="199">
        <v>3581</v>
      </c>
      <c r="BS170" s="199">
        <v>603</v>
      </c>
      <c r="BT170" s="199">
        <v>13594</v>
      </c>
      <c r="BU170" s="199">
        <v>854</v>
      </c>
      <c r="BV170" s="199">
        <v>24257</v>
      </c>
      <c r="BW170" s="199">
        <v>3227</v>
      </c>
      <c r="BX170" s="199">
        <v>4580</v>
      </c>
      <c r="BY170" s="199">
        <v>32</v>
      </c>
      <c r="BZ170" s="199">
        <v>4334</v>
      </c>
      <c r="CA170" s="199">
        <v>77</v>
      </c>
      <c r="CB170" s="199">
        <v>9260</v>
      </c>
      <c r="CC170" s="199">
        <v>777</v>
      </c>
      <c r="CD170" s="199">
        <v>3150</v>
      </c>
      <c r="CE170" s="199">
        <v>621</v>
      </c>
      <c r="CF170" s="199">
        <v>6472</v>
      </c>
      <c r="CG170" s="199">
        <v>782</v>
      </c>
      <c r="CH170" s="199">
        <v>6040</v>
      </c>
      <c r="CI170" s="199">
        <v>1079</v>
      </c>
      <c r="CJ170" s="199">
        <v>4335</v>
      </c>
      <c r="CK170" s="199">
        <v>401</v>
      </c>
      <c r="CL170" s="199">
        <v>4260</v>
      </c>
      <c r="CM170" s="199">
        <v>344</v>
      </c>
      <c r="CN170" s="199">
        <v>4580</v>
      </c>
      <c r="CO170" s="199">
        <v>32</v>
      </c>
      <c r="CP170" s="199">
        <v>4113</v>
      </c>
      <c r="CQ170" s="199">
        <v>38318</v>
      </c>
      <c r="CR170" s="199">
        <v>24299</v>
      </c>
      <c r="CS170" s="199">
        <v>18669</v>
      </c>
      <c r="CT170" s="199">
        <v>26439</v>
      </c>
      <c r="CU170" s="199">
        <v>12466</v>
      </c>
      <c r="CV170" s="199">
        <v>5207</v>
      </c>
      <c r="CW170" s="199">
        <v>4433</v>
      </c>
      <c r="CX170" s="199">
        <v>1892</v>
      </c>
      <c r="CY170" s="199">
        <v>869</v>
      </c>
      <c r="CZ170" s="199">
        <v>727</v>
      </c>
      <c r="DA170" s="199">
        <v>4374</v>
      </c>
      <c r="DB170" s="199">
        <v>1621</v>
      </c>
      <c r="DC170" s="199">
        <v>2790</v>
      </c>
      <c r="DD170" s="199">
        <v>967</v>
      </c>
      <c r="DE170" s="199">
        <v>123</v>
      </c>
      <c r="DF170" s="199">
        <v>863</v>
      </c>
      <c r="DG170" s="199">
        <v>4055</v>
      </c>
      <c r="DH170" s="199">
        <v>511</v>
      </c>
      <c r="DI170" s="199">
        <v>2243</v>
      </c>
      <c r="DJ170" s="199">
        <v>1000</v>
      </c>
      <c r="DK170" s="199">
        <v>216</v>
      </c>
      <c r="DL170" s="199">
        <v>1582</v>
      </c>
      <c r="DM170" s="199">
        <v>2216</v>
      </c>
      <c r="DN170" s="199">
        <v>5180</v>
      </c>
      <c r="DO170" s="199">
        <v>1563</v>
      </c>
      <c r="DP170" s="199">
        <v>962</v>
      </c>
      <c r="DQ170" s="199">
        <v>653</v>
      </c>
      <c r="DR170" s="199">
        <v>972</v>
      </c>
      <c r="DS170" s="199">
        <v>869</v>
      </c>
      <c r="DT170" s="199">
        <v>2376</v>
      </c>
      <c r="DU170" s="199">
        <v>14534</v>
      </c>
      <c r="DV170" s="199">
        <v>5461</v>
      </c>
      <c r="DW170" s="199">
        <v>2365</v>
      </c>
      <c r="DX170" s="199">
        <v>1513</v>
      </c>
      <c r="DY170" s="199">
        <v>689</v>
      </c>
      <c r="DZ170" s="199">
        <v>2617</v>
      </c>
      <c r="EA170" s="199">
        <v>243</v>
      </c>
      <c r="EB170" s="199">
        <v>1754</v>
      </c>
      <c r="EC170" s="199">
        <v>4943</v>
      </c>
      <c r="ED170" s="199">
        <v>1757</v>
      </c>
      <c r="EE170" s="199">
        <v>2037</v>
      </c>
      <c r="EF170" s="199">
        <v>5594</v>
      </c>
      <c r="EG170" s="199">
        <v>37223</v>
      </c>
      <c r="EH170" s="199">
        <v>4762</v>
      </c>
      <c r="EI170" s="199">
        <v>9084</v>
      </c>
      <c r="EJ170" s="199">
        <v>5450</v>
      </c>
      <c r="EK170" s="199">
        <v>412</v>
      </c>
      <c r="EL170" s="199">
        <v>468</v>
      </c>
      <c r="EM170" s="199">
        <v>869</v>
      </c>
      <c r="EN170" s="199">
        <v>813</v>
      </c>
      <c r="EO170" s="199">
        <v>419</v>
      </c>
      <c r="EP170" s="199">
        <v>2230</v>
      </c>
      <c r="EQ170" s="199">
        <v>13243</v>
      </c>
      <c r="ER170" s="199">
        <v>14534</v>
      </c>
      <c r="ES170" s="199">
        <v>982</v>
      </c>
      <c r="ET170" s="199">
        <v>5416</v>
      </c>
      <c r="EU170" s="199">
        <v>5041</v>
      </c>
      <c r="EV170" s="199">
        <v>3095</v>
      </c>
      <c r="EW170" s="199">
        <v>13552</v>
      </c>
      <c r="EX170" s="199">
        <v>14534</v>
      </c>
      <c r="EZ170" s="199"/>
    </row>
    <row r="171" spans="1:156" x14ac:dyDescent="0.25">
      <c r="A171" t="s">
        <v>482</v>
      </c>
      <c r="B171" t="s">
        <v>1758</v>
      </c>
      <c r="C171" t="s">
        <v>236</v>
      </c>
      <c r="D171" t="s">
        <v>236</v>
      </c>
      <c r="E171" t="s">
        <v>236</v>
      </c>
      <c r="F171" t="s">
        <v>236</v>
      </c>
      <c r="G171" t="s">
        <v>236</v>
      </c>
      <c r="H171" s="199">
        <v>42412</v>
      </c>
      <c r="I171" s="199">
        <v>3424</v>
      </c>
      <c r="J171" s="199">
        <v>6844</v>
      </c>
      <c r="K171" s="199">
        <v>598</v>
      </c>
      <c r="L171" s="199">
        <v>4691</v>
      </c>
      <c r="M171" s="199">
        <v>496</v>
      </c>
      <c r="N171" s="199">
        <v>20541</v>
      </c>
      <c r="O171" s="199">
        <v>2253</v>
      </c>
      <c r="P171" s="199">
        <v>14960</v>
      </c>
      <c r="Q171" s="199">
        <v>572</v>
      </c>
      <c r="R171" s="199">
        <v>26143</v>
      </c>
      <c r="S171" s="199">
        <v>1249</v>
      </c>
      <c r="T171" s="199">
        <v>7054</v>
      </c>
      <c r="U171" s="199">
        <v>704</v>
      </c>
      <c r="V171" s="199">
        <v>477</v>
      </c>
      <c r="W171" s="199">
        <v>76</v>
      </c>
      <c r="X171" s="199">
        <v>2452</v>
      </c>
      <c r="Y171" s="199">
        <v>88</v>
      </c>
      <c r="Z171" s="199">
        <v>3138</v>
      </c>
      <c r="AA171" s="199">
        <v>948</v>
      </c>
      <c r="AB171" s="199">
        <v>3148</v>
      </c>
      <c r="AC171" s="199">
        <v>359</v>
      </c>
      <c r="AD171" s="199">
        <v>6410</v>
      </c>
      <c r="AE171" s="199">
        <v>1448</v>
      </c>
      <c r="AF171" s="199">
        <v>24299</v>
      </c>
      <c r="AG171" s="199">
        <v>1040</v>
      </c>
      <c r="AH171" s="199">
        <v>34851</v>
      </c>
      <c r="AI171" s="199">
        <v>1704</v>
      </c>
      <c r="AJ171" s="199">
        <v>7561</v>
      </c>
      <c r="AK171" s="199">
        <v>1720</v>
      </c>
      <c r="AL171" s="199">
        <v>4185</v>
      </c>
      <c r="AM171" s="199">
        <v>532</v>
      </c>
      <c r="AN171" s="199">
        <v>3376</v>
      </c>
      <c r="AO171" s="199">
        <v>1188</v>
      </c>
      <c r="AP171" s="199">
        <v>21261</v>
      </c>
      <c r="AQ171" s="199">
        <v>2153</v>
      </c>
      <c r="AR171" s="199">
        <v>21151</v>
      </c>
      <c r="AS171" s="199">
        <v>1271</v>
      </c>
      <c r="AT171" s="199">
        <v>4739</v>
      </c>
      <c r="AU171" s="199">
        <v>293</v>
      </c>
      <c r="AV171" s="199">
        <v>37673</v>
      </c>
      <c r="AW171" s="199">
        <v>3131</v>
      </c>
      <c r="AX171" s="199">
        <v>2866</v>
      </c>
      <c r="AY171" s="199">
        <v>479</v>
      </c>
      <c r="AZ171" s="199">
        <v>7730</v>
      </c>
      <c r="BA171" s="199">
        <v>1198</v>
      </c>
      <c r="BB171" s="199">
        <v>9113</v>
      </c>
      <c r="BC171" s="199">
        <v>592</v>
      </c>
      <c r="BD171" s="199">
        <v>8243</v>
      </c>
      <c r="BE171" s="199">
        <v>353</v>
      </c>
      <c r="BF171" s="199">
        <v>4053</v>
      </c>
      <c r="BG171" s="199">
        <v>614</v>
      </c>
      <c r="BH171" s="199">
        <v>21883</v>
      </c>
      <c r="BI171" s="199">
        <v>2331</v>
      </c>
      <c r="BJ171" s="199">
        <v>20770</v>
      </c>
      <c r="BK171" s="199">
        <v>2054</v>
      </c>
      <c r="BL171" s="199">
        <v>1113</v>
      </c>
      <c r="BM171" s="199">
        <v>277</v>
      </c>
      <c r="BN171" s="199">
        <v>15599</v>
      </c>
      <c r="BO171" s="199">
        <v>1352</v>
      </c>
      <c r="BP171" s="199">
        <v>6717</v>
      </c>
      <c r="BQ171" s="199">
        <v>1083</v>
      </c>
      <c r="BR171" s="199">
        <v>3620</v>
      </c>
      <c r="BS171" s="199">
        <v>510</v>
      </c>
      <c r="BT171" s="199">
        <v>10284</v>
      </c>
      <c r="BU171" s="199">
        <v>417</v>
      </c>
      <c r="BV171" s="199">
        <v>25936</v>
      </c>
      <c r="BW171" s="199">
        <v>2945</v>
      </c>
      <c r="BX171" s="199">
        <v>6192</v>
      </c>
      <c r="BY171" s="199">
        <v>62</v>
      </c>
      <c r="BZ171" s="199">
        <v>3416</v>
      </c>
      <c r="CA171" s="199">
        <v>60</v>
      </c>
      <c r="CB171" s="199">
        <v>6868</v>
      </c>
      <c r="CC171" s="199">
        <v>357</v>
      </c>
      <c r="CD171" s="199">
        <v>4176</v>
      </c>
      <c r="CE171" s="199">
        <v>385</v>
      </c>
      <c r="CF171" s="199">
        <v>6277</v>
      </c>
      <c r="CG171" s="199">
        <v>782</v>
      </c>
      <c r="CH171" s="199">
        <v>5752</v>
      </c>
      <c r="CI171" s="199">
        <v>836</v>
      </c>
      <c r="CJ171" s="199">
        <v>5126</v>
      </c>
      <c r="CK171" s="199">
        <v>598</v>
      </c>
      <c r="CL171" s="199">
        <v>4605</v>
      </c>
      <c r="CM171" s="199">
        <v>344</v>
      </c>
      <c r="CN171" s="199">
        <v>6192</v>
      </c>
      <c r="CO171" s="199">
        <v>62</v>
      </c>
      <c r="CP171" s="199">
        <v>3424</v>
      </c>
      <c r="CQ171" s="199">
        <v>38988</v>
      </c>
      <c r="CR171" s="199">
        <v>26605</v>
      </c>
      <c r="CS171" s="199">
        <v>17588</v>
      </c>
      <c r="CT171" s="199">
        <v>28907</v>
      </c>
      <c r="CU171" s="199">
        <v>10561</v>
      </c>
      <c r="CV171" s="199">
        <v>4877</v>
      </c>
      <c r="CW171" s="199">
        <v>4777</v>
      </c>
      <c r="CX171" s="199">
        <v>2568</v>
      </c>
      <c r="CY171" s="199">
        <v>1032</v>
      </c>
      <c r="CZ171" s="199">
        <v>373</v>
      </c>
      <c r="DA171" s="199">
        <v>1579</v>
      </c>
      <c r="DB171" s="199">
        <v>596</v>
      </c>
      <c r="DC171" s="199">
        <v>3173</v>
      </c>
      <c r="DD171" s="199">
        <v>1340</v>
      </c>
      <c r="DE171" s="199">
        <v>94</v>
      </c>
      <c r="DF171" s="199">
        <v>1301</v>
      </c>
      <c r="DG171" s="199">
        <v>3311</v>
      </c>
      <c r="DH171" s="199">
        <v>595</v>
      </c>
      <c r="DI171" s="199">
        <v>2816</v>
      </c>
      <c r="DJ171" s="199">
        <v>1265</v>
      </c>
      <c r="DK171" s="199">
        <v>249</v>
      </c>
      <c r="DL171" s="199">
        <v>1383</v>
      </c>
      <c r="DM171" s="199">
        <v>2871</v>
      </c>
      <c r="DN171" s="199">
        <v>4639</v>
      </c>
      <c r="DO171" s="199">
        <v>1749</v>
      </c>
      <c r="DP171" s="199">
        <v>991</v>
      </c>
      <c r="DQ171" s="199">
        <v>901</v>
      </c>
      <c r="DR171" s="199">
        <v>667</v>
      </c>
      <c r="DS171" s="199">
        <v>784</v>
      </c>
      <c r="DT171" s="199">
        <v>1821</v>
      </c>
      <c r="DU171" s="199">
        <v>16450</v>
      </c>
      <c r="DV171" s="199">
        <v>6698</v>
      </c>
      <c r="DW171" s="199">
        <v>2556</v>
      </c>
      <c r="DX171" s="199">
        <v>1570</v>
      </c>
      <c r="DY171" s="199">
        <v>465</v>
      </c>
      <c r="DZ171" s="199">
        <v>3791</v>
      </c>
      <c r="EA171" s="199">
        <v>178</v>
      </c>
      <c r="EB171" s="199">
        <v>2743</v>
      </c>
      <c r="EC171" s="199">
        <v>4391</v>
      </c>
      <c r="ED171" s="199">
        <v>1194</v>
      </c>
      <c r="EE171" s="199">
        <v>2093</v>
      </c>
      <c r="EF171" s="199">
        <v>4954</v>
      </c>
      <c r="EG171" s="199">
        <v>36397</v>
      </c>
      <c r="EH171" s="199">
        <v>5643</v>
      </c>
      <c r="EI171" s="199">
        <v>10527</v>
      </c>
      <c r="EJ171" s="199">
        <v>5923</v>
      </c>
      <c r="EK171" s="199">
        <v>698</v>
      </c>
      <c r="EL171" s="199">
        <v>861</v>
      </c>
      <c r="EM171" s="199">
        <v>909</v>
      </c>
      <c r="EN171" s="199">
        <v>785</v>
      </c>
      <c r="EO171" s="199">
        <v>500</v>
      </c>
      <c r="EP171" s="199">
        <v>2025</v>
      </c>
      <c r="EQ171" s="199">
        <v>15295</v>
      </c>
      <c r="ER171" s="199">
        <v>16450</v>
      </c>
      <c r="ES171" s="199">
        <v>1207</v>
      </c>
      <c r="ET171" s="199">
        <v>6048</v>
      </c>
      <c r="EU171" s="199">
        <v>6695</v>
      </c>
      <c r="EV171" s="199">
        <v>2500</v>
      </c>
      <c r="EW171" s="199">
        <v>15243</v>
      </c>
      <c r="EX171" s="199">
        <v>16450</v>
      </c>
      <c r="EZ171" s="199"/>
    </row>
    <row r="172" spans="1:156" x14ac:dyDescent="0.25">
      <c r="A172" t="s">
        <v>483</v>
      </c>
      <c r="B172" t="s">
        <v>1758</v>
      </c>
      <c r="C172" t="s">
        <v>236</v>
      </c>
      <c r="D172" t="s">
        <v>236</v>
      </c>
      <c r="E172" t="s">
        <v>236</v>
      </c>
      <c r="F172" t="s">
        <v>236</v>
      </c>
      <c r="G172" t="s">
        <v>236</v>
      </c>
      <c r="H172" s="199">
        <v>40990</v>
      </c>
      <c r="I172" s="199">
        <v>2042</v>
      </c>
      <c r="J172" s="199">
        <v>6884</v>
      </c>
      <c r="K172" s="199">
        <v>486</v>
      </c>
      <c r="L172" s="199">
        <v>4084</v>
      </c>
      <c r="M172" s="199">
        <v>308</v>
      </c>
      <c r="N172" s="199">
        <v>15033</v>
      </c>
      <c r="O172" s="199">
        <v>1012</v>
      </c>
      <c r="P172" s="199">
        <v>18941</v>
      </c>
      <c r="Q172" s="199">
        <v>532</v>
      </c>
      <c r="R172" s="199">
        <v>25685</v>
      </c>
      <c r="S172" s="199">
        <v>950</v>
      </c>
      <c r="T172" s="199">
        <v>8238</v>
      </c>
      <c r="U172" s="199">
        <v>494</v>
      </c>
      <c r="V172" s="199">
        <v>133</v>
      </c>
      <c r="W172" s="199">
        <v>19</v>
      </c>
      <c r="X172" s="199">
        <v>2725</v>
      </c>
      <c r="Y172" s="199">
        <v>68</v>
      </c>
      <c r="Z172" s="199">
        <v>1787</v>
      </c>
      <c r="AA172" s="199">
        <v>371</v>
      </c>
      <c r="AB172" s="199">
        <v>2421</v>
      </c>
      <c r="AC172" s="199">
        <v>140</v>
      </c>
      <c r="AD172" s="199">
        <v>3401</v>
      </c>
      <c r="AE172" s="199">
        <v>593</v>
      </c>
      <c r="AF172" s="199">
        <v>24788</v>
      </c>
      <c r="AG172" s="199">
        <v>819</v>
      </c>
      <c r="AH172" s="199">
        <v>33800</v>
      </c>
      <c r="AI172" s="199">
        <v>1263</v>
      </c>
      <c r="AJ172" s="199">
        <v>7190</v>
      </c>
      <c r="AK172" s="199">
        <v>779</v>
      </c>
      <c r="AL172" s="199">
        <v>4830</v>
      </c>
      <c r="AM172" s="199">
        <v>170</v>
      </c>
      <c r="AN172" s="199">
        <v>2360</v>
      </c>
      <c r="AO172" s="199">
        <v>609</v>
      </c>
      <c r="AP172" s="199">
        <v>20778</v>
      </c>
      <c r="AQ172" s="199">
        <v>1118</v>
      </c>
      <c r="AR172" s="199">
        <v>20212</v>
      </c>
      <c r="AS172" s="199">
        <v>924</v>
      </c>
      <c r="AT172" s="199">
        <v>4369</v>
      </c>
      <c r="AU172" s="199">
        <v>306</v>
      </c>
      <c r="AV172" s="199">
        <v>36621</v>
      </c>
      <c r="AW172" s="199">
        <v>1736</v>
      </c>
      <c r="AX172" s="199">
        <v>1763</v>
      </c>
      <c r="AY172" s="199">
        <v>318</v>
      </c>
      <c r="AZ172" s="199">
        <v>6162</v>
      </c>
      <c r="BA172" s="199">
        <v>468</v>
      </c>
      <c r="BB172" s="199">
        <v>8188</v>
      </c>
      <c r="BC172" s="199">
        <v>617</v>
      </c>
      <c r="BD172" s="199">
        <v>12269</v>
      </c>
      <c r="BE172" s="199">
        <v>300</v>
      </c>
      <c r="BF172" s="199">
        <v>3150</v>
      </c>
      <c r="BG172" s="199">
        <v>221</v>
      </c>
      <c r="BH172" s="199">
        <v>21085</v>
      </c>
      <c r="BI172" s="199">
        <v>1644</v>
      </c>
      <c r="BJ172" s="199">
        <v>20299</v>
      </c>
      <c r="BK172" s="199">
        <v>1452</v>
      </c>
      <c r="BL172" s="199">
        <v>786</v>
      </c>
      <c r="BM172" s="199">
        <v>192</v>
      </c>
      <c r="BN172" s="199">
        <v>14540</v>
      </c>
      <c r="BO172" s="199">
        <v>949</v>
      </c>
      <c r="BP172" s="199">
        <v>6911</v>
      </c>
      <c r="BQ172" s="199">
        <v>662</v>
      </c>
      <c r="BR172" s="199">
        <v>2784</v>
      </c>
      <c r="BS172" s="199">
        <v>254</v>
      </c>
      <c r="BT172" s="199">
        <v>9832</v>
      </c>
      <c r="BU172" s="199">
        <v>149</v>
      </c>
      <c r="BV172" s="199">
        <v>24235</v>
      </c>
      <c r="BW172" s="199">
        <v>1865</v>
      </c>
      <c r="BX172" s="199">
        <v>6923</v>
      </c>
      <c r="BY172" s="199">
        <v>28</v>
      </c>
      <c r="BZ172" s="199">
        <v>3716</v>
      </c>
      <c r="CA172" s="199">
        <v>25</v>
      </c>
      <c r="CB172" s="199">
        <v>6116</v>
      </c>
      <c r="CC172" s="199">
        <v>124</v>
      </c>
      <c r="CD172" s="199">
        <v>2776</v>
      </c>
      <c r="CE172" s="199">
        <v>190</v>
      </c>
      <c r="CF172" s="199">
        <v>6240</v>
      </c>
      <c r="CG172" s="199">
        <v>603</v>
      </c>
      <c r="CH172" s="199">
        <v>6025</v>
      </c>
      <c r="CI172" s="199">
        <v>579</v>
      </c>
      <c r="CJ172" s="199">
        <v>4041</v>
      </c>
      <c r="CK172" s="199">
        <v>166</v>
      </c>
      <c r="CL172" s="199">
        <v>5153</v>
      </c>
      <c r="CM172" s="199">
        <v>327</v>
      </c>
      <c r="CN172" s="199">
        <v>6923</v>
      </c>
      <c r="CO172" s="199">
        <v>28</v>
      </c>
      <c r="CP172" s="199">
        <v>2042</v>
      </c>
      <c r="CQ172" s="199">
        <v>38948</v>
      </c>
      <c r="CR172" s="199">
        <v>27901</v>
      </c>
      <c r="CS172" s="199">
        <v>16588</v>
      </c>
      <c r="CT172" s="199">
        <v>29645</v>
      </c>
      <c r="CU172" s="199">
        <v>8651</v>
      </c>
      <c r="CV172" s="199">
        <v>3206</v>
      </c>
      <c r="CW172" s="199">
        <v>2037</v>
      </c>
      <c r="CX172" s="199">
        <v>782</v>
      </c>
      <c r="CY172" s="199">
        <v>1019</v>
      </c>
      <c r="CZ172" s="199">
        <v>260</v>
      </c>
      <c r="DA172" s="199">
        <v>1711</v>
      </c>
      <c r="DB172" s="199">
        <v>603</v>
      </c>
      <c r="DC172" s="199">
        <v>3884</v>
      </c>
      <c r="DD172" s="199">
        <v>1561</v>
      </c>
      <c r="DE172" s="199">
        <v>80</v>
      </c>
      <c r="DF172" s="199">
        <v>722</v>
      </c>
      <c r="DG172" s="199">
        <v>2758</v>
      </c>
      <c r="DH172" s="199">
        <v>640</v>
      </c>
      <c r="DI172" s="199">
        <v>2276</v>
      </c>
      <c r="DJ172" s="199">
        <v>1436</v>
      </c>
      <c r="DK172" s="199">
        <v>243</v>
      </c>
      <c r="DL172" s="199">
        <v>1994</v>
      </c>
      <c r="DM172" s="199">
        <v>2838</v>
      </c>
      <c r="DN172" s="199">
        <v>5904</v>
      </c>
      <c r="DO172" s="199">
        <v>1577</v>
      </c>
      <c r="DP172" s="199">
        <v>667</v>
      </c>
      <c r="DQ172" s="199">
        <v>702</v>
      </c>
      <c r="DR172" s="199">
        <v>423</v>
      </c>
      <c r="DS172" s="199">
        <v>430</v>
      </c>
      <c r="DT172" s="199">
        <v>1720</v>
      </c>
      <c r="DU172" s="199">
        <v>17095</v>
      </c>
      <c r="DV172" s="199">
        <v>6911</v>
      </c>
      <c r="DW172" s="199">
        <v>2958</v>
      </c>
      <c r="DX172" s="199">
        <v>1493</v>
      </c>
      <c r="DY172" s="199">
        <v>480</v>
      </c>
      <c r="DZ172" s="199">
        <v>3384</v>
      </c>
      <c r="EA172" s="199">
        <v>166</v>
      </c>
      <c r="EB172" s="199">
        <v>2544</v>
      </c>
      <c r="EC172" s="199">
        <v>5307</v>
      </c>
      <c r="ED172" s="199">
        <v>716</v>
      </c>
      <c r="EE172" s="199">
        <v>3582</v>
      </c>
      <c r="EF172" s="199">
        <v>4528</v>
      </c>
      <c r="EG172" s="199">
        <v>34660</v>
      </c>
      <c r="EH172" s="199">
        <v>6324</v>
      </c>
      <c r="EI172" s="199">
        <v>10312</v>
      </c>
      <c r="EJ172" s="199">
        <v>6783</v>
      </c>
      <c r="EK172" s="199">
        <v>792</v>
      </c>
      <c r="EL172" s="199">
        <v>834</v>
      </c>
      <c r="EM172" s="199">
        <v>690</v>
      </c>
      <c r="EN172" s="199">
        <v>737</v>
      </c>
      <c r="EO172" s="199">
        <v>617</v>
      </c>
      <c r="EP172" s="199">
        <v>2833</v>
      </c>
      <c r="EQ172" s="199">
        <v>15046</v>
      </c>
      <c r="ER172" s="199">
        <v>17095</v>
      </c>
      <c r="ES172" s="199">
        <v>1662</v>
      </c>
      <c r="ET172" s="199">
        <v>6434</v>
      </c>
      <c r="EU172" s="199">
        <v>6729</v>
      </c>
      <c r="EV172" s="199">
        <v>2270</v>
      </c>
      <c r="EW172" s="199">
        <v>15433</v>
      </c>
      <c r="EX172" s="199">
        <v>17095</v>
      </c>
      <c r="EZ172" s="199"/>
    </row>
    <row r="173" spans="1:156" x14ac:dyDescent="0.25">
      <c r="A173" t="s">
        <v>484</v>
      </c>
      <c r="B173" t="s">
        <v>1758</v>
      </c>
      <c r="C173" t="s">
        <v>236</v>
      </c>
      <c r="D173" t="s">
        <v>236</v>
      </c>
      <c r="E173" t="s">
        <v>236</v>
      </c>
      <c r="F173" t="s">
        <v>236</v>
      </c>
      <c r="G173" t="s">
        <v>236</v>
      </c>
      <c r="H173" s="199">
        <v>43033</v>
      </c>
      <c r="I173" s="199">
        <v>1623</v>
      </c>
      <c r="J173" s="199">
        <v>4388</v>
      </c>
      <c r="K173" s="199">
        <v>621</v>
      </c>
      <c r="L173" s="199">
        <v>3252</v>
      </c>
      <c r="M173" s="199">
        <v>478</v>
      </c>
      <c r="N173" s="199">
        <v>12385</v>
      </c>
      <c r="O173" s="199">
        <v>732</v>
      </c>
      <c r="P173" s="199">
        <v>24437</v>
      </c>
      <c r="Q173" s="199">
        <v>253</v>
      </c>
      <c r="R173" s="199">
        <v>32943</v>
      </c>
      <c r="S173" s="199">
        <v>655</v>
      </c>
      <c r="T173" s="199">
        <v>2656</v>
      </c>
      <c r="U173" s="199">
        <v>179</v>
      </c>
      <c r="V173" s="199">
        <v>141</v>
      </c>
      <c r="W173" s="199">
        <v>22</v>
      </c>
      <c r="X173" s="199">
        <v>3352</v>
      </c>
      <c r="Y173" s="199">
        <v>194</v>
      </c>
      <c r="Z173" s="199">
        <v>1326</v>
      </c>
      <c r="AA173" s="199">
        <v>507</v>
      </c>
      <c r="AB173" s="199">
        <v>2615</v>
      </c>
      <c r="AC173" s="199">
        <v>66</v>
      </c>
      <c r="AD173" s="199">
        <v>2193</v>
      </c>
      <c r="AE173" s="199">
        <v>548</v>
      </c>
      <c r="AF173" s="199">
        <v>32457</v>
      </c>
      <c r="AG173" s="199">
        <v>630</v>
      </c>
      <c r="AH173" s="199">
        <v>39007</v>
      </c>
      <c r="AI173" s="199">
        <v>1031</v>
      </c>
      <c r="AJ173" s="199">
        <v>4026</v>
      </c>
      <c r="AK173" s="199">
        <v>592</v>
      </c>
      <c r="AL173" s="199">
        <v>2159</v>
      </c>
      <c r="AM173" s="199">
        <v>57</v>
      </c>
      <c r="AN173" s="199">
        <v>1867</v>
      </c>
      <c r="AO173" s="199">
        <v>535</v>
      </c>
      <c r="AP173" s="199">
        <v>20788</v>
      </c>
      <c r="AQ173" s="199">
        <v>913</v>
      </c>
      <c r="AR173" s="199">
        <v>22245</v>
      </c>
      <c r="AS173" s="199">
        <v>710</v>
      </c>
      <c r="AT173" s="199">
        <v>4365</v>
      </c>
      <c r="AU173" s="199">
        <v>179</v>
      </c>
      <c r="AV173" s="199">
        <v>38668</v>
      </c>
      <c r="AW173" s="199">
        <v>1444</v>
      </c>
      <c r="AX173" s="199">
        <v>1231</v>
      </c>
      <c r="AY173" s="199">
        <v>293</v>
      </c>
      <c r="AZ173" s="199">
        <v>5009</v>
      </c>
      <c r="BA173" s="199">
        <v>512</v>
      </c>
      <c r="BB173" s="199">
        <v>7319</v>
      </c>
      <c r="BC173" s="199">
        <v>340</v>
      </c>
      <c r="BD173" s="199">
        <v>14968</v>
      </c>
      <c r="BE173" s="199">
        <v>143</v>
      </c>
      <c r="BF173" s="199">
        <v>3826</v>
      </c>
      <c r="BG173" s="199">
        <v>365</v>
      </c>
      <c r="BH173" s="199">
        <v>20565</v>
      </c>
      <c r="BI173" s="199">
        <v>1041</v>
      </c>
      <c r="BJ173" s="199">
        <v>19800</v>
      </c>
      <c r="BK173" s="199">
        <v>889</v>
      </c>
      <c r="BL173" s="199">
        <v>765</v>
      </c>
      <c r="BM173" s="199">
        <v>152</v>
      </c>
      <c r="BN173" s="199">
        <v>14134</v>
      </c>
      <c r="BO173" s="199">
        <v>549</v>
      </c>
      <c r="BP173" s="199">
        <v>7254</v>
      </c>
      <c r="BQ173" s="199">
        <v>498</v>
      </c>
      <c r="BR173" s="199">
        <v>3003</v>
      </c>
      <c r="BS173" s="199">
        <v>359</v>
      </c>
      <c r="BT173" s="199">
        <v>10694</v>
      </c>
      <c r="BU173" s="199">
        <v>142</v>
      </c>
      <c r="BV173" s="199">
        <v>24391</v>
      </c>
      <c r="BW173" s="199">
        <v>1406</v>
      </c>
      <c r="BX173" s="199">
        <v>7948</v>
      </c>
      <c r="BY173" s="199">
        <v>75</v>
      </c>
      <c r="BZ173" s="199">
        <v>3496</v>
      </c>
      <c r="CA173" s="199">
        <v>22</v>
      </c>
      <c r="CB173" s="199">
        <v>7198</v>
      </c>
      <c r="CC173" s="199">
        <v>120</v>
      </c>
      <c r="CD173" s="199">
        <v>3812</v>
      </c>
      <c r="CE173" s="199">
        <v>193</v>
      </c>
      <c r="CF173" s="199">
        <v>4718</v>
      </c>
      <c r="CG173" s="199">
        <v>538</v>
      </c>
      <c r="CH173" s="199">
        <v>5355</v>
      </c>
      <c r="CI173" s="199">
        <v>285</v>
      </c>
      <c r="CJ173" s="199">
        <v>5403</v>
      </c>
      <c r="CK173" s="199">
        <v>236</v>
      </c>
      <c r="CL173" s="199">
        <v>5103</v>
      </c>
      <c r="CM173" s="199">
        <v>154</v>
      </c>
      <c r="CN173" s="199">
        <v>7948</v>
      </c>
      <c r="CO173" s="199">
        <v>75</v>
      </c>
      <c r="CP173" s="199">
        <v>1623</v>
      </c>
      <c r="CQ173" s="199">
        <v>41410</v>
      </c>
      <c r="CR173" s="199">
        <v>34775</v>
      </c>
      <c r="CS173" s="199">
        <v>13143</v>
      </c>
      <c r="CT173" s="199">
        <v>35066</v>
      </c>
      <c r="CU173" s="199">
        <v>5221</v>
      </c>
      <c r="CV173" s="199">
        <v>2041</v>
      </c>
      <c r="CW173" s="199">
        <v>1478</v>
      </c>
      <c r="CX173" s="199">
        <v>700</v>
      </c>
      <c r="CY173" s="199">
        <v>856</v>
      </c>
      <c r="CZ173" s="199">
        <v>151</v>
      </c>
      <c r="DA173" s="199">
        <v>2273</v>
      </c>
      <c r="DB173" s="199">
        <v>948</v>
      </c>
      <c r="DC173" s="199">
        <v>614</v>
      </c>
      <c r="DD173" s="199">
        <v>242</v>
      </c>
      <c r="DE173" s="199">
        <v>168</v>
      </c>
      <c r="DF173" s="199">
        <v>1296</v>
      </c>
      <c r="DG173" s="199">
        <v>3136</v>
      </c>
      <c r="DH173" s="199">
        <v>572</v>
      </c>
      <c r="DI173" s="199">
        <v>1853</v>
      </c>
      <c r="DJ173" s="199">
        <v>986</v>
      </c>
      <c r="DK173" s="199">
        <v>330</v>
      </c>
      <c r="DL173" s="199">
        <v>1580</v>
      </c>
      <c r="DM173" s="199">
        <v>2597</v>
      </c>
      <c r="DN173" s="199">
        <v>5908</v>
      </c>
      <c r="DO173" s="199">
        <v>1688</v>
      </c>
      <c r="DP173" s="199">
        <v>1013</v>
      </c>
      <c r="DQ173" s="199">
        <v>1011</v>
      </c>
      <c r="DR173" s="199">
        <v>380</v>
      </c>
      <c r="DS173" s="199">
        <v>305</v>
      </c>
      <c r="DT173" s="199">
        <v>826</v>
      </c>
      <c r="DU173" s="199">
        <v>16026</v>
      </c>
      <c r="DV173" s="199">
        <v>9181</v>
      </c>
      <c r="DW173" s="199">
        <v>3652</v>
      </c>
      <c r="DX173" s="199">
        <v>1083</v>
      </c>
      <c r="DY173" s="199">
        <v>411</v>
      </c>
      <c r="DZ173" s="199">
        <v>2239</v>
      </c>
      <c r="EA173" s="199">
        <v>112</v>
      </c>
      <c r="EB173" s="199">
        <v>1656</v>
      </c>
      <c r="EC173" s="199">
        <v>3523</v>
      </c>
      <c r="ED173" s="199">
        <v>597</v>
      </c>
      <c r="EE173" s="199">
        <v>2196</v>
      </c>
      <c r="EF173" s="199">
        <v>5120</v>
      </c>
      <c r="EG173" s="199">
        <v>37623</v>
      </c>
      <c r="EH173" s="199">
        <v>5170</v>
      </c>
      <c r="EI173" s="199">
        <v>12794</v>
      </c>
      <c r="EJ173" s="199">
        <v>3232</v>
      </c>
      <c r="EK173" s="199">
        <v>444</v>
      </c>
      <c r="EL173" s="199">
        <v>441</v>
      </c>
      <c r="EM173" s="199">
        <v>424</v>
      </c>
      <c r="EN173" s="199">
        <v>206</v>
      </c>
      <c r="EO173" s="199">
        <v>438</v>
      </c>
      <c r="EP173" s="199">
        <v>1126</v>
      </c>
      <c r="EQ173" s="199">
        <v>14732</v>
      </c>
      <c r="ER173" s="199">
        <v>16026</v>
      </c>
      <c r="ES173" s="199">
        <v>649</v>
      </c>
      <c r="ET173" s="199">
        <v>4306</v>
      </c>
      <c r="EU173" s="199">
        <v>7605</v>
      </c>
      <c r="EV173" s="199">
        <v>3466</v>
      </c>
      <c r="EW173" s="199">
        <v>15377</v>
      </c>
      <c r="EX173" s="199">
        <v>16026</v>
      </c>
      <c r="EZ173" s="199"/>
    </row>
    <row r="174" spans="1:156" x14ac:dyDescent="0.25">
      <c r="A174" t="s">
        <v>485</v>
      </c>
      <c r="B174" t="s">
        <v>1758</v>
      </c>
      <c r="C174" t="s">
        <v>236</v>
      </c>
      <c r="D174" t="s">
        <v>236</v>
      </c>
      <c r="E174" t="s">
        <v>236</v>
      </c>
      <c r="F174" t="s">
        <v>236</v>
      </c>
      <c r="G174" t="s">
        <v>236</v>
      </c>
      <c r="H174" s="199">
        <v>41095</v>
      </c>
      <c r="I174" s="199">
        <v>1286</v>
      </c>
      <c r="J174" s="199">
        <v>4223</v>
      </c>
      <c r="K174" s="199">
        <v>418</v>
      </c>
      <c r="L174" s="199">
        <v>3046</v>
      </c>
      <c r="M174" s="199">
        <v>345</v>
      </c>
      <c r="N174" s="199">
        <v>11883</v>
      </c>
      <c r="O174" s="199">
        <v>619</v>
      </c>
      <c r="P174" s="199">
        <v>23958</v>
      </c>
      <c r="Q174" s="199">
        <v>225</v>
      </c>
      <c r="R174" s="199">
        <v>30836</v>
      </c>
      <c r="S174" s="199">
        <v>835</v>
      </c>
      <c r="T174" s="199">
        <v>2986</v>
      </c>
      <c r="U174" s="199">
        <v>88</v>
      </c>
      <c r="V174" s="199">
        <v>269</v>
      </c>
      <c r="W174" s="199">
        <v>24</v>
      </c>
      <c r="X174" s="199">
        <v>3581</v>
      </c>
      <c r="Y174" s="199">
        <v>185</v>
      </c>
      <c r="Z174" s="199">
        <v>463</v>
      </c>
      <c r="AA174" s="199">
        <v>154</v>
      </c>
      <c r="AB174" s="199">
        <v>2945</v>
      </c>
      <c r="AC174" s="199">
        <v>0</v>
      </c>
      <c r="AD174" s="199">
        <v>1785</v>
      </c>
      <c r="AE174" s="199">
        <v>162</v>
      </c>
      <c r="AF174" s="199">
        <v>30290</v>
      </c>
      <c r="AG174" s="199">
        <v>801</v>
      </c>
      <c r="AH174" s="199">
        <v>36778</v>
      </c>
      <c r="AI174" s="199">
        <v>1034</v>
      </c>
      <c r="AJ174" s="199">
        <v>4317</v>
      </c>
      <c r="AK174" s="199">
        <v>252</v>
      </c>
      <c r="AL174" s="199">
        <v>2390</v>
      </c>
      <c r="AM174" s="199">
        <v>69</v>
      </c>
      <c r="AN174" s="199">
        <v>1927</v>
      </c>
      <c r="AO174" s="199">
        <v>183</v>
      </c>
      <c r="AP174" s="199">
        <v>19845</v>
      </c>
      <c r="AQ174" s="199">
        <v>701</v>
      </c>
      <c r="AR174" s="199">
        <v>21250</v>
      </c>
      <c r="AS174" s="199">
        <v>585</v>
      </c>
      <c r="AT174" s="199">
        <v>5372</v>
      </c>
      <c r="AU174" s="199">
        <v>128</v>
      </c>
      <c r="AV174" s="199">
        <v>35723</v>
      </c>
      <c r="AW174" s="199">
        <v>1158</v>
      </c>
      <c r="AX174" s="199">
        <v>1034</v>
      </c>
      <c r="AY174" s="199">
        <v>142</v>
      </c>
      <c r="AZ174" s="199">
        <v>4819</v>
      </c>
      <c r="BA174" s="199">
        <v>272</v>
      </c>
      <c r="BB174" s="199">
        <v>6602</v>
      </c>
      <c r="BC174" s="199">
        <v>345</v>
      </c>
      <c r="BD174" s="199">
        <v>16099</v>
      </c>
      <c r="BE174" s="199">
        <v>145</v>
      </c>
      <c r="BF174" s="199">
        <v>3827</v>
      </c>
      <c r="BG174" s="199">
        <v>223</v>
      </c>
      <c r="BH174" s="199">
        <v>19807</v>
      </c>
      <c r="BI174" s="199">
        <v>904</v>
      </c>
      <c r="BJ174" s="199">
        <v>18778</v>
      </c>
      <c r="BK174" s="199">
        <v>806</v>
      </c>
      <c r="BL174" s="199">
        <v>1029</v>
      </c>
      <c r="BM174" s="199">
        <v>98</v>
      </c>
      <c r="BN174" s="199">
        <v>13438</v>
      </c>
      <c r="BO174" s="199">
        <v>399</v>
      </c>
      <c r="BP174" s="199">
        <v>6815</v>
      </c>
      <c r="BQ174" s="199">
        <v>515</v>
      </c>
      <c r="BR174" s="199">
        <v>3381</v>
      </c>
      <c r="BS174" s="199">
        <v>213</v>
      </c>
      <c r="BT174" s="199">
        <v>8480</v>
      </c>
      <c r="BU174" s="199">
        <v>122</v>
      </c>
      <c r="BV174" s="199">
        <v>23634</v>
      </c>
      <c r="BW174" s="199">
        <v>1127</v>
      </c>
      <c r="BX174" s="199">
        <v>8981</v>
      </c>
      <c r="BY174" s="199">
        <v>37</v>
      </c>
      <c r="BZ174" s="199">
        <v>2658</v>
      </c>
      <c r="CA174" s="199">
        <v>32</v>
      </c>
      <c r="CB174" s="199">
        <v>5822</v>
      </c>
      <c r="CC174" s="199">
        <v>90</v>
      </c>
      <c r="CD174" s="199">
        <v>4061</v>
      </c>
      <c r="CE174" s="199">
        <v>260</v>
      </c>
      <c r="CF174" s="199">
        <v>5060</v>
      </c>
      <c r="CG174" s="199">
        <v>246</v>
      </c>
      <c r="CH174" s="199">
        <v>4748</v>
      </c>
      <c r="CI174" s="199">
        <v>139</v>
      </c>
      <c r="CJ174" s="199">
        <v>4013</v>
      </c>
      <c r="CK174" s="199">
        <v>221</v>
      </c>
      <c r="CL174" s="199">
        <v>5752</v>
      </c>
      <c r="CM174" s="199">
        <v>261</v>
      </c>
      <c r="CN174" s="199">
        <v>8981</v>
      </c>
      <c r="CO174" s="199">
        <v>37</v>
      </c>
      <c r="CP174" s="199">
        <v>1286</v>
      </c>
      <c r="CQ174" s="199">
        <v>39809</v>
      </c>
      <c r="CR174" s="199">
        <v>33738</v>
      </c>
      <c r="CS174" s="199">
        <v>13761</v>
      </c>
      <c r="CT174" s="199">
        <v>33712</v>
      </c>
      <c r="CU174" s="199">
        <v>5281</v>
      </c>
      <c r="CV174" s="199">
        <v>2038</v>
      </c>
      <c r="CW174" s="199">
        <v>722</v>
      </c>
      <c r="CX174" s="199">
        <v>163</v>
      </c>
      <c r="CY174" s="199">
        <v>1397</v>
      </c>
      <c r="CZ174" s="199">
        <v>468</v>
      </c>
      <c r="DA174" s="199">
        <v>1921</v>
      </c>
      <c r="DB174" s="199">
        <v>740</v>
      </c>
      <c r="DC174" s="199">
        <v>1241</v>
      </c>
      <c r="DD174" s="199">
        <v>667</v>
      </c>
      <c r="DE174" s="199">
        <v>39</v>
      </c>
      <c r="DF174" s="199">
        <v>704</v>
      </c>
      <c r="DG174" s="199">
        <v>2968</v>
      </c>
      <c r="DH174" s="199">
        <v>459</v>
      </c>
      <c r="DI174" s="199">
        <v>1885</v>
      </c>
      <c r="DJ174" s="199">
        <v>1430</v>
      </c>
      <c r="DK174" s="199">
        <v>285</v>
      </c>
      <c r="DL174" s="199">
        <v>1228</v>
      </c>
      <c r="DM174" s="199">
        <v>2522</v>
      </c>
      <c r="DN174" s="199">
        <v>5921</v>
      </c>
      <c r="DO174" s="199">
        <v>1140</v>
      </c>
      <c r="DP174" s="199">
        <v>962</v>
      </c>
      <c r="DQ174" s="199">
        <v>785</v>
      </c>
      <c r="DR174" s="199">
        <v>600</v>
      </c>
      <c r="DS174" s="199">
        <v>443</v>
      </c>
      <c r="DT174" s="199">
        <v>558</v>
      </c>
      <c r="DU174" s="199">
        <v>18055</v>
      </c>
      <c r="DV174" s="199">
        <v>8555</v>
      </c>
      <c r="DW174" s="199">
        <v>2984</v>
      </c>
      <c r="DX174" s="199">
        <v>919</v>
      </c>
      <c r="DY174" s="199">
        <v>173</v>
      </c>
      <c r="DZ174" s="199">
        <v>3199</v>
      </c>
      <c r="EA174" s="199">
        <v>110</v>
      </c>
      <c r="EB174" s="199">
        <v>2689</v>
      </c>
      <c r="EC174" s="199">
        <v>5382</v>
      </c>
      <c r="ED174" s="199">
        <v>436</v>
      </c>
      <c r="EE174" s="199">
        <v>4089</v>
      </c>
      <c r="EF174" s="199">
        <v>3969</v>
      </c>
      <c r="EG174" s="199">
        <v>35594</v>
      </c>
      <c r="EH174" s="199">
        <v>5459</v>
      </c>
      <c r="EI174" s="199">
        <v>12708</v>
      </c>
      <c r="EJ174" s="199">
        <v>5347</v>
      </c>
      <c r="EK174" s="199">
        <v>635</v>
      </c>
      <c r="EL174" s="199">
        <v>525</v>
      </c>
      <c r="EM174" s="199">
        <v>831</v>
      </c>
      <c r="EN174" s="199">
        <v>458</v>
      </c>
      <c r="EO174" s="199">
        <v>578</v>
      </c>
      <c r="EP174" s="199">
        <v>1925</v>
      </c>
      <c r="EQ174" s="199">
        <v>16494</v>
      </c>
      <c r="ER174" s="199">
        <v>18055</v>
      </c>
      <c r="ES174" s="199">
        <v>1116</v>
      </c>
      <c r="ET174" s="199">
        <v>7079</v>
      </c>
      <c r="EU174" s="199">
        <v>7203</v>
      </c>
      <c r="EV174" s="199">
        <v>2657</v>
      </c>
      <c r="EW174" s="199">
        <v>16939</v>
      </c>
      <c r="EX174" s="199">
        <v>18055</v>
      </c>
      <c r="EZ174" s="199"/>
    </row>
    <row r="175" spans="1:156" x14ac:dyDescent="0.25">
      <c r="A175" t="s">
        <v>486</v>
      </c>
      <c r="B175" t="s">
        <v>1758</v>
      </c>
      <c r="C175" t="s">
        <v>236</v>
      </c>
      <c r="D175" t="s">
        <v>236</v>
      </c>
      <c r="E175" t="s">
        <v>236</v>
      </c>
      <c r="F175" t="s">
        <v>236</v>
      </c>
      <c r="G175" t="s">
        <v>236</v>
      </c>
      <c r="H175" s="199">
        <v>43521</v>
      </c>
      <c r="I175" s="199">
        <v>910</v>
      </c>
      <c r="J175" s="199">
        <v>2392</v>
      </c>
      <c r="K175" s="199">
        <v>267</v>
      </c>
      <c r="L175" s="199">
        <v>1756</v>
      </c>
      <c r="M175" s="199">
        <v>163</v>
      </c>
      <c r="N175" s="199">
        <v>10177</v>
      </c>
      <c r="O175" s="199">
        <v>268</v>
      </c>
      <c r="P175" s="199">
        <v>30854</v>
      </c>
      <c r="Q175" s="199">
        <v>375</v>
      </c>
      <c r="R175" s="199">
        <v>37966</v>
      </c>
      <c r="S175" s="199">
        <v>825</v>
      </c>
      <c r="T175" s="199">
        <v>1513</v>
      </c>
      <c r="U175" s="199">
        <v>0</v>
      </c>
      <c r="V175" s="199">
        <v>51</v>
      </c>
      <c r="W175" s="199">
        <v>10</v>
      </c>
      <c r="X175" s="199">
        <v>1710</v>
      </c>
      <c r="Y175" s="199">
        <v>11</v>
      </c>
      <c r="Z175" s="199">
        <v>333</v>
      </c>
      <c r="AA175" s="199">
        <v>10</v>
      </c>
      <c r="AB175" s="199">
        <v>1920</v>
      </c>
      <c r="AC175" s="199">
        <v>54</v>
      </c>
      <c r="AD175" s="199">
        <v>1512</v>
      </c>
      <c r="AE175" s="199">
        <v>92</v>
      </c>
      <c r="AF175" s="199">
        <v>37235</v>
      </c>
      <c r="AG175" s="199">
        <v>760</v>
      </c>
      <c r="AH175" s="199">
        <v>40985</v>
      </c>
      <c r="AI175" s="199">
        <v>793</v>
      </c>
      <c r="AJ175" s="199">
        <v>2536</v>
      </c>
      <c r="AK175" s="199">
        <v>117</v>
      </c>
      <c r="AL175" s="199">
        <v>1916</v>
      </c>
      <c r="AM175" s="199">
        <v>11</v>
      </c>
      <c r="AN175" s="199">
        <v>620</v>
      </c>
      <c r="AO175" s="199">
        <v>106</v>
      </c>
      <c r="AP175" s="199">
        <v>21788</v>
      </c>
      <c r="AQ175" s="199">
        <v>465</v>
      </c>
      <c r="AR175" s="199">
        <v>21733</v>
      </c>
      <c r="AS175" s="199">
        <v>445</v>
      </c>
      <c r="AT175" s="199">
        <v>3336</v>
      </c>
      <c r="AU175" s="199">
        <v>141</v>
      </c>
      <c r="AV175" s="199">
        <v>40185</v>
      </c>
      <c r="AW175" s="199">
        <v>769</v>
      </c>
      <c r="AX175" s="199">
        <v>829</v>
      </c>
      <c r="AY175" s="199">
        <v>97</v>
      </c>
      <c r="AZ175" s="199">
        <v>4791</v>
      </c>
      <c r="BA175" s="199">
        <v>131</v>
      </c>
      <c r="BB175" s="199">
        <v>7944</v>
      </c>
      <c r="BC175" s="199">
        <v>184</v>
      </c>
      <c r="BD175" s="199">
        <v>14925</v>
      </c>
      <c r="BE175" s="199">
        <v>181</v>
      </c>
      <c r="BF175" s="199">
        <v>4085</v>
      </c>
      <c r="BG175" s="199">
        <v>152</v>
      </c>
      <c r="BH175" s="199">
        <v>20945</v>
      </c>
      <c r="BI175" s="199">
        <v>613</v>
      </c>
      <c r="BJ175" s="199">
        <v>20446</v>
      </c>
      <c r="BK175" s="199">
        <v>530</v>
      </c>
      <c r="BL175" s="199">
        <v>499</v>
      </c>
      <c r="BM175" s="199">
        <v>83</v>
      </c>
      <c r="BN175" s="199">
        <v>15304</v>
      </c>
      <c r="BO175" s="199">
        <v>317</v>
      </c>
      <c r="BP175" s="199">
        <v>6567</v>
      </c>
      <c r="BQ175" s="199">
        <v>315</v>
      </c>
      <c r="BR175" s="199">
        <v>3159</v>
      </c>
      <c r="BS175" s="199">
        <v>133</v>
      </c>
      <c r="BT175" s="199">
        <v>12053</v>
      </c>
      <c r="BU175" s="199">
        <v>145</v>
      </c>
      <c r="BV175" s="199">
        <v>25030</v>
      </c>
      <c r="BW175" s="199">
        <v>765</v>
      </c>
      <c r="BX175" s="199">
        <v>6438</v>
      </c>
      <c r="BY175" s="199">
        <v>0</v>
      </c>
      <c r="BZ175" s="199">
        <v>3509</v>
      </c>
      <c r="CA175" s="199">
        <v>16</v>
      </c>
      <c r="CB175" s="199">
        <v>8544</v>
      </c>
      <c r="CC175" s="199">
        <v>129</v>
      </c>
      <c r="CD175" s="199">
        <v>2979</v>
      </c>
      <c r="CE175" s="199">
        <v>172</v>
      </c>
      <c r="CF175" s="199">
        <v>3447</v>
      </c>
      <c r="CG175" s="199">
        <v>125</v>
      </c>
      <c r="CH175" s="199">
        <v>6493</v>
      </c>
      <c r="CI175" s="199">
        <v>158</v>
      </c>
      <c r="CJ175" s="199">
        <v>6009</v>
      </c>
      <c r="CK175" s="199">
        <v>184</v>
      </c>
      <c r="CL175" s="199">
        <v>6102</v>
      </c>
      <c r="CM175" s="199">
        <v>126</v>
      </c>
      <c r="CN175" s="199">
        <v>6438</v>
      </c>
      <c r="CO175" s="199">
        <v>0</v>
      </c>
      <c r="CP175" s="199">
        <v>910</v>
      </c>
      <c r="CQ175" s="199">
        <v>42611</v>
      </c>
      <c r="CR175" s="199">
        <v>38215</v>
      </c>
      <c r="CS175" s="199">
        <v>9711</v>
      </c>
      <c r="CT175" s="199">
        <v>37683</v>
      </c>
      <c r="CU175" s="199">
        <v>3035</v>
      </c>
      <c r="CV175" s="199">
        <v>737</v>
      </c>
      <c r="CW175" s="199">
        <v>904</v>
      </c>
      <c r="CX175" s="199">
        <v>277</v>
      </c>
      <c r="CY175" s="199">
        <v>501</v>
      </c>
      <c r="CZ175" s="199">
        <v>154</v>
      </c>
      <c r="DA175" s="199">
        <v>1326</v>
      </c>
      <c r="DB175" s="199">
        <v>266</v>
      </c>
      <c r="DC175" s="199">
        <v>304</v>
      </c>
      <c r="DD175" s="199">
        <v>40</v>
      </c>
      <c r="DE175" s="199">
        <v>212</v>
      </c>
      <c r="DF175" s="199">
        <v>1247</v>
      </c>
      <c r="DG175" s="199">
        <v>3084</v>
      </c>
      <c r="DH175" s="199">
        <v>899</v>
      </c>
      <c r="DI175" s="199">
        <v>2140</v>
      </c>
      <c r="DJ175" s="199">
        <v>826</v>
      </c>
      <c r="DK175" s="199">
        <v>239</v>
      </c>
      <c r="DL175" s="199">
        <v>2386</v>
      </c>
      <c r="DM175" s="199">
        <v>2792</v>
      </c>
      <c r="DN175" s="199">
        <v>5347</v>
      </c>
      <c r="DO175" s="199">
        <v>1331</v>
      </c>
      <c r="DP175" s="199">
        <v>956</v>
      </c>
      <c r="DQ175" s="199">
        <v>998</v>
      </c>
      <c r="DR175" s="199">
        <v>371</v>
      </c>
      <c r="DS175" s="199">
        <v>165</v>
      </c>
      <c r="DT175" s="199">
        <v>245</v>
      </c>
      <c r="DU175" s="199">
        <v>15050</v>
      </c>
      <c r="DV175" s="199">
        <v>10874</v>
      </c>
      <c r="DW175" s="199">
        <v>4979</v>
      </c>
      <c r="DX175" s="199">
        <v>831</v>
      </c>
      <c r="DY175" s="199">
        <v>233</v>
      </c>
      <c r="DZ175" s="199">
        <v>1579</v>
      </c>
      <c r="EA175" s="199">
        <v>91</v>
      </c>
      <c r="EB175" s="199">
        <v>1133</v>
      </c>
      <c r="EC175" s="199">
        <v>1766</v>
      </c>
      <c r="ED175" s="199">
        <v>279</v>
      </c>
      <c r="EE175" s="199">
        <v>993</v>
      </c>
      <c r="EF175" s="199">
        <v>5863</v>
      </c>
      <c r="EG175" s="199">
        <v>39364</v>
      </c>
      <c r="EH175" s="199">
        <v>3800</v>
      </c>
      <c r="EI175" s="199">
        <v>13888</v>
      </c>
      <c r="EJ175" s="199">
        <v>1162</v>
      </c>
      <c r="EK175" s="199">
        <v>133</v>
      </c>
      <c r="EL175" s="199">
        <v>70</v>
      </c>
      <c r="EM175" s="199">
        <v>366</v>
      </c>
      <c r="EN175" s="199">
        <v>55</v>
      </c>
      <c r="EO175" s="199">
        <v>0</v>
      </c>
      <c r="EP175" s="199">
        <v>418</v>
      </c>
      <c r="EQ175" s="199">
        <v>14483</v>
      </c>
      <c r="ER175" s="199">
        <v>15050</v>
      </c>
      <c r="ES175" s="199">
        <v>300</v>
      </c>
      <c r="ET175" s="199">
        <v>2218</v>
      </c>
      <c r="EU175" s="199">
        <v>7691</v>
      </c>
      <c r="EV175" s="199">
        <v>4841</v>
      </c>
      <c r="EW175" s="199">
        <v>14750</v>
      </c>
      <c r="EX175" s="199">
        <v>15050</v>
      </c>
      <c r="EZ175" s="199"/>
    </row>
    <row r="176" spans="1:156" x14ac:dyDescent="0.25">
      <c r="A176" t="s">
        <v>487</v>
      </c>
      <c r="B176" t="s">
        <v>1758</v>
      </c>
      <c r="C176" t="s">
        <v>236</v>
      </c>
      <c r="D176" t="s">
        <v>236</v>
      </c>
      <c r="E176" t="s">
        <v>236</v>
      </c>
      <c r="F176" t="s">
        <v>236</v>
      </c>
      <c r="G176" t="s">
        <v>236</v>
      </c>
      <c r="H176" s="199">
        <v>41958</v>
      </c>
      <c r="I176" s="199">
        <v>1018</v>
      </c>
      <c r="J176" s="199">
        <v>3016</v>
      </c>
      <c r="K176" s="199">
        <v>98</v>
      </c>
      <c r="L176" s="199">
        <v>2250</v>
      </c>
      <c r="M176" s="199">
        <v>98</v>
      </c>
      <c r="N176" s="199">
        <v>14962</v>
      </c>
      <c r="O176" s="199">
        <v>437</v>
      </c>
      <c r="P176" s="199">
        <v>23819</v>
      </c>
      <c r="Q176" s="199">
        <v>468</v>
      </c>
      <c r="R176" s="199">
        <v>36342</v>
      </c>
      <c r="S176" s="199">
        <v>686</v>
      </c>
      <c r="T176" s="199">
        <v>1507</v>
      </c>
      <c r="U176" s="199">
        <v>107</v>
      </c>
      <c r="V176" s="199">
        <v>169</v>
      </c>
      <c r="W176" s="199">
        <v>0</v>
      </c>
      <c r="X176" s="199">
        <v>1336</v>
      </c>
      <c r="Y176" s="199">
        <v>29</v>
      </c>
      <c r="Z176" s="199">
        <v>607</v>
      </c>
      <c r="AA176" s="199">
        <v>70</v>
      </c>
      <c r="AB176" s="199">
        <v>1936</v>
      </c>
      <c r="AC176" s="199">
        <v>112</v>
      </c>
      <c r="AD176" s="199">
        <v>1921</v>
      </c>
      <c r="AE176" s="199">
        <v>135</v>
      </c>
      <c r="AF176" s="199">
        <v>35334</v>
      </c>
      <c r="AG176" s="199">
        <v>663</v>
      </c>
      <c r="AH176" s="199">
        <v>40245</v>
      </c>
      <c r="AI176" s="199">
        <v>802</v>
      </c>
      <c r="AJ176" s="199">
        <v>1713</v>
      </c>
      <c r="AK176" s="199">
        <v>216</v>
      </c>
      <c r="AL176" s="199">
        <v>1070</v>
      </c>
      <c r="AM176" s="199">
        <v>69</v>
      </c>
      <c r="AN176" s="199">
        <v>643</v>
      </c>
      <c r="AO176" s="199">
        <v>147</v>
      </c>
      <c r="AP176" s="199">
        <v>21126</v>
      </c>
      <c r="AQ176" s="199">
        <v>585</v>
      </c>
      <c r="AR176" s="199">
        <v>20832</v>
      </c>
      <c r="AS176" s="199">
        <v>433</v>
      </c>
      <c r="AT176" s="199">
        <v>4561</v>
      </c>
      <c r="AU176" s="199">
        <v>34</v>
      </c>
      <c r="AV176" s="199">
        <v>37397</v>
      </c>
      <c r="AW176" s="199">
        <v>984</v>
      </c>
      <c r="AX176" s="199">
        <v>1133</v>
      </c>
      <c r="AY176" s="199">
        <v>142</v>
      </c>
      <c r="AZ176" s="199">
        <v>7658</v>
      </c>
      <c r="BA176" s="199">
        <v>296</v>
      </c>
      <c r="BB176" s="199">
        <v>10314</v>
      </c>
      <c r="BC176" s="199">
        <v>203</v>
      </c>
      <c r="BD176" s="199">
        <v>9283</v>
      </c>
      <c r="BE176" s="199">
        <v>75</v>
      </c>
      <c r="BF176" s="199">
        <v>3244</v>
      </c>
      <c r="BG176" s="199">
        <v>150</v>
      </c>
      <c r="BH176" s="199">
        <v>21450</v>
      </c>
      <c r="BI176" s="199">
        <v>704</v>
      </c>
      <c r="BJ176" s="199">
        <v>20839</v>
      </c>
      <c r="BK176" s="199">
        <v>647</v>
      </c>
      <c r="BL176" s="199">
        <v>611</v>
      </c>
      <c r="BM176" s="199">
        <v>57</v>
      </c>
      <c r="BN176" s="199">
        <v>15548</v>
      </c>
      <c r="BO176" s="199">
        <v>468</v>
      </c>
      <c r="BP176" s="199">
        <v>6438</v>
      </c>
      <c r="BQ176" s="199">
        <v>267</v>
      </c>
      <c r="BR176" s="199">
        <v>2708</v>
      </c>
      <c r="BS176" s="199">
        <v>119</v>
      </c>
      <c r="BT176" s="199">
        <v>10262</v>
      </c>
      <c r="BU176" s="199">
        <v>144</v>
      </c>
      <c r="BV176" s="199">
        <v>24694</v>
      </c>
      <c r="BW176" s="199">
        <v>854</v>
      </c>
      <c r="BX176" s="199">
        <v>7002</v>
      </c>
      <c r="BY176" s="199">
        <v>20</v>
      </c>
      <c r="BZ176" s="199">
        <v>2623</v>
      </c>
      <c r="CA176" s="199">
        <v>24</v>
      </c>
      <c r="CB176" s="199">
        <v>7639</v>
      </c>
      <c r="CC176" s="199">
        <v>120</v>
      </c>
      <c r="CD176" s="199">
        <v>3308</v>
      </c>
      <c r="CE176" s="199">
        <v>158</v>
      </c>
      <c r="CF176" s="199">
        <v>3768</v>
      </c>
      <c r="CG176" s="199">
        <v>251</v>
      </c>
      <c r="CH176" s="199">
        <v>6584</v>
      </c>
      <c r="CI176" s="199">
        <v>140</v>
      </c>
      <c r="CJ176" s="199">
        <v>5621</v>
      </c>
      <c r="CK176" s="199">
        <v>79</v>
      </c>
      <c r="CL176" s="199">
        <v>5413</v>
      </c>
      <c r="CM176" s="199">
        <v>226</v>
      </c>
      <c r="CN176" s="199">
        <v>7002</v>
      </c>
      <c r="CO176" s="199">
        <v>20</v>
      </c>
      <c r="CP176" s="199">
        <v>1018</v>
      </c>
      <c r="CQ176" s="199">
        <v>40940</v>
      </c>
      <c r="CR176" s="199">
        <v>34899</v>
      </c>
      <c r="CS176" s="199">
        <v>12615</v>
      </c>
      <c r="CT176" s="199">
        <v>37607</v>
      </c>
      <c r="CU176" s="199">
        <v>2579</v>
      </c>
      <c r="CV176" s="199">
        <v>856</v>
      </c>
      <c r="CW176" s="199">
        <v>1044</v>
      </c>
      <c r="CX176" s="199">
        <v>356</v>
      </c>
      <c r="CY176" s="199">
        <v>355</v>
      </c>
      <c r="CZ176" s="199">
        <v>96</v>
      </c>
      <c r="DA176" s="199">
        <v>791</v>
      </c>
      <c r="DB176" s="199">
        <v>286</v>
      </c>
      <c r="DC176" s="199">
        <v>389</v>
      </c>
      <c r="DD176" s="199">
        <v>118</v>
      </c>
      <c r="DE176" s="199">
        <v>157</v>
      </c>
      <c r="DF176" s="199">
        <v>1844</v>
      </c>
      <c r="DG176" s="199">
        <v>3366</v>
      </c>
      <c r="DH176" s="199">
        <v>570</v>
      </c>
      <c r="DI176" s="199">
        <v>2344</v>
      </c>
      <c r="DJ176" s="199">
        <v>1358</v>
      </c>
      <c r="DK176" s="199">
        <v>184</v>
      </c>
      <c r="DL176" s="199">
        <v>1643</v>
      </c>
      <c r="DM176" s="199">
        <v>1821</v>
      </c>
      <c r="DN176" s="199">
        <v>5020</v>
      </c>
      <c r="DO176" s="199">
        <v>1889</v>
      </c>
      <c r="DP176" s="199">
        <v>934</v>
      </c>
      <c r="DQ176" s="199">
        <v>1690</v>
      </c>
      <c r="DR176" s="199">
        <v>461</v>
      </c>
      <c r="DS176" s="199">
        <v>478</v>
      </c>
      <c r="DT176" s="199">
        <v>725</v>
      </c>
      <c r="DU176" s="199">
        <v>16120</v>
      </c>
      <c r="DV176" s="199">
        <v>9180</v>
      </c>
      <c r="DW176" s="199">
        <v>3746</v>
      </c>
      <c r="DX176" s="199">
        <v>1098</v>
      </c>
      <c r="DY176" s="199">
        <v>519</v>
      </c>
      <c r="DZ176" s="199">
        <v>2504</v>
      </c>
      <c r="EA176" s="199">
        <v>145</v>
      </c>
      <c r="EB176" s="199">
        <v>1937</v>
      </c>
      <c r="EC176" s="199">
        <v>3338</v>
      </c>
      <c r="ED176" s="199">
        <v>389</v>
      </c>
      <c r="EE176" s="199">
        <v>2257</v>
      </c>
      <c r="EF176" s="199">
        <v>5147</v>
      </c>
      <c r="EG176" s="199">
        <v>36673</v>
      </c>
      <c r="EH176" s="199">
        <v>5343</v>
      </c>
      <c r="EI176" s="199">
        <v>12786</v>
      </c>
      <c r="EJ176" s="199">
        <v>3334</v>
      </c>
      <c r="EK176" s="199">
        <v>475</v>
      </c>
      <c r="EL176" s="199">
        <v>448</v>
      </c>
      <c r="EM176" s="199">
        <v>484</v>
      </c>
      <c r="EN176" s="199">
        <v>346</v>
      </c>
      <c r="EO176" s="199">
        <v>345</v>
      </c>
      <c r="EP176" s="199">
        <v>1120</v>
      </c>
      <c r="EQ176" s="199">
        <v>14714</v>
      </c>
      <c r="ER176" s="199">
        <v>16120</v>
      </c>
      <c r="ES176" s="199">
        <v>828</v>
      </c>
      <c r="ET176" s="199">
        <v>4248</v>
      </c>
      <c r="EU176" s="199">
        <v>6403</v>
      </c>
      <c r="EV176" s="199">
        <v>4641</v>
      </c>
      <c r="EW176" s="199">
        <v>15292</v>
      </c>
      <c r="EX176" s="199">
        <v>16120</v>
      </c>
      <c r="EZ176" s="199"/>
    </row>
    <row r="177" spans="1:256" x14ac:dyDescent="0.25">
      <c r="A177" t="s">
        <v>488</v>
      </c>
      <c r="B177" t="s">
        <v>1758</v>
      </c>
      <c r="C177" t="s">
        <v>236</v>
      </c>
      <c r="D177" t="s">
        <v>236</v>
      </c>
      <c r="E177" t="s">
        <v>236</v>
      </c>
      <c r="F177" t="s">
        <v>236</v>
      </c>
      <c r="G177" t="s">
        <v>236</v>
      </c>
      <c r="H177" s="199">
        <v>41472</v>
      </c>
      <c r="I177" s="199">
        <v>1151</v>
      </c>
      <c r="J177" s="199">
        <v>1308</v>
      </c>
      <c r="K177" s="199">
        <v>117</v>
      </c>
      <c r="L177" s="199">
        <v>870</v>
      </c>
      <c r="M177" s="199">
        <v>107</v>
      </c>
      <c r="N177" s="199">
        <v>7933</v>
      </c>
      <c r="O177" s="199">
        <v>538</v>
      </c>
      <c r="P177" s="199">
        <v>32104</v>
      </c>
      <c r="Q177" s="199">
        <v>496</v>
      </c>
      <c r="R177" s="199">
        <v>31155</v>
      </c>
      <c r="S177" s="199">
        <v>789</v>
      </c>
      <c r="T177" s="199">
        <v>1258</v>
      </c>
      <c r="U177" s="199">
        <v>105</v>
      </c>
      <c r="V177" s="199">
        <v>3</v>
      </c>
      <c r="W177" s="199">
        <v>0</v>
      </c>
      <c r="X177" s="199">
        <v>5918</v>
      </c>
      <c r="Y177" s="199">
        <v>180</v>
      </c>
      <c r="Z177" s="199">
        <v>658</v>
      </c>
      <c r="AA177" s="199">
        <v>43</v>
      </c>
      <c r="AB177" s="199">
        <v>2474</v>
      </c>
      <c r="AC177" s="199">
        <v>34</v>
      </c>
      <c r="AD177" s="199">
        <v>1744</v>
      </c>
      <c r="AE177" s="199">
        <v>110</v>
      </c>
      <c r="AF177" s="199">
        <v>30425</v>
      </c>
      <c r="AG177" s="199">
        <v>761</v>
      </c>
      <c r="AH177" s="199">
        <v>35338</v>
      </c>
      <c r="AI177" s="199">
        <v>989</v>
      </c>
      <c r="AJ177" s="199">
        <v>6134</v>
      </c>
      <c r="AK177" s="199">
        <v>162</v>
      </c>
      <c r="AL177" s="199">
        <v>4010</v>
      </c>
      <c r="AM177" s="199">
        <v>110</v>
      </c>
      <c r="AN177" s="199">
        <v>2124</v>
      </c>
      <c r="AO177" s="199">
        <v>52</v>
      </c>
      <c r="AP177" s="199">
        <v>20451</v>
      </c>
      <c r="AQ177" s="199">
        <v>890</v>
      </c>
      <c r="AR177" s="199">
        <v>21021</v>
      </c>
      <c r="AS177" s="199">
        <v>261</v>
      </c>
      <c r="AT177" s="199">
        <v>3021</v>
      </c>
      <c r="AU177" s="199">
        <v>47</v>
      </c>
      <c r="AV177" s="199">
        <v>38451</v>
      </c>
      <c r="AW177" s="199">
        <v>1104</v>
      </c>
      <c r="AX177" s="199">
        <v>514</v>
      </c>
      <c r="AY177" s="199">
        <v>132</v>
      </c>
      <c r="AZ177" s="199">
        <v>2520</v>
      </c>
      <c r="BA177" s="199">
        <v>97</v>
      </c>
      <c r="BB177" s="199">
        <v>5430</v>
      </c>
      <c r="BC177" s="199">
        <v>337</v>
      </c>
      <c r="BD177" s="199">
        <v>19637</v>
      </c>
      <c r="BE177" s="199">
        <v>199</v>
      </c>
      <c r="BF177" s="199">
        <v>2904</v>
      </c>
      <c r="BG177" s="199">
        <v>184</v>
      </c>
      <c r="BH177" s="199">
        <v>20206</v>
      </c>
      <c r="BI177" s="199">
        <v>666</v>
      </c>
      <c r="BJ177" s="199">
        <v>19693</v>
      </c>
      <c r="BK177" s="199">
        <v>587</v>
      </c>
      <c r="BL177" s="199">
        <v>513</v>
      </c>
      <c r="BM177" s="199">
        <v>79</v>
      </c>
      <c r="BN177" s="199">
        <v>15845</v>
      </c>
      <c r="BO177" s="199">
        <v>458</v>
      </c>
      <c r="BP177" s="199">
        <v>4853</v>
      </c>
      <c r="BQ177" s="199">
        <v>203</v>
      </c>
      <c r="BR177" s="199">
        <v>2412</v>
      </c>
      <c r="BS177" s="199">
        <v>189</v>
      </c>
      <c r="BT177" s="199">
        <v>12210</v>
      </c>
      <c r="BU177" s="199">
        <v>272</v>
      </c>
      <c r="BV177" s="199">
        <v>23110</v>
      </c>
      <c r="BW177" s="199">
        <v>850</v>
      </c>
      <c r="BX177" s="199">
        <v>6152</v>
      </c>
      <c r="BY177" s="199">
        <v>29</v>
      </c>
      <c r="BZ177" s="199">
        <v>3436</v>
      </c>
      <c r="CA177" s="199">
        <v>103</v>
      </c>
      <c r="CB177" s="199">
        <v>8774</v>
      </c>
      <c r="CC177" s="199">
        <v>169</v>
      </c>
      <c r="CD177" s="199">
        <v>1161</v>
      </c>
      <c r="CE177" s="199">
        <v>114</v>
      </c>
      <c r="CF177" s="199">
        <v>3945</v>
      </c>
      <c r="CG177" s="199">
        <v>259</v>
      </c>
      <c r="CH177" s="199">
        <v>7102</v>
      </c>
      <c r="CI177" s="199">
        <v>232</v>
      </c>
      <c r="CJ177" s="199">
        <v>5786</v>
      </c>
      <c r="CK177" s="199">
        <v>153</v>
      </c>
      <c r="CL177" s="199">
        <v>5116</v>
      </c>
      <c r="CM177" s="199">
        <v>92</v>
      </c>
      <c r="CN177" s="199">
        <v>6152</v>
      </c>
      <c r="CO177" s="199">
        <v>29</v>
      </c>
      <c r="CP177" s="199">
        <v>1151</v>
      </c>
      <c r="CQ177" s="199">
        <v>40321</v>
      </c>
      <c r="CR177" s="199">
        <v>37093</v>
      </c>
      <c r="CS177" s="199">
        <v>8442</v>
      </c>
      <c r="CT177" s="199">
        <v>31778</v>
      </c>
      <c r="CU177" s="199">
        <v>6930</v>
      </c>
      <c r="CV177" s="199">
        <v>1092</v>
      </c>
      <c r="CW177" s="199">
        <v>1140</v>
      </c>
      <c r="CX177" s="199">
        <v>101</v>
      </c>
      <c r="CY177" s="199">
        <v>2366</v>
      </c>
      <c r="CZ177" s="199">
        <v>421</v>
      </c>
      <c r="DA177" s="199">
        <v>2998</v>
      </c>
      <c r="DB177" s="199">
        <v>526</v>
      </c>
      <c r="DC177" s="199">
        <v>426</v>
      </c>
      <c r="DD177" s="199">
        <v>44</v>
      </c>
      <c r="DE177" s="199">
        <v>53</v>
      </c>
      <c r="DF177" s="199">
        <v>528</v>
      </c>
      <c r="DG177" s="199">
        <v>2573</v>
      </c>
      <c r="DH177" s="199">
        <v>845</v>
      </c>
      <c r="DI177" s="199">
        <v>2507</v>
      </c>
      <c r="DJ177" s="199">
        <v>772</v>
      </c>
      <c r="DK177" s="199">
        <v>237</v>
      </c>
      <c r="DL177" s="199">
        <v>3262</v>
      </c>
      <c r="DM177" s="199">
        <v>4081</v>
      </c>
      <c r="DN177" s="199">
        <v>4541</v>
      </c>
      <c r="DO177" s="199">
        <v>773</v>
      </c>
      <c r="DP177" s="199">
        <v>829</v>
      </c>
      <c r="DQ177" s="199">
        <v>305</v>
      </c>
      <c r="DR177" s="199">
        <v>265</v>
      </c>
      <c r="DS177" s="199">
        <v>199</v>
      </c>
      <c r="DT177" s="199">
        <v>447</v>
      </c>
      <c r="DU177" s="199">
        <v>15823</v>
      </c>
      <c r="DV177" s="199">
        <v>10313</v>
      </c>
      <c r="DW177" s="199">
        <v>5646</v>
      </c>
      <c r="DX177" s="199">
        <v>823</v>
      </c>
      <c r="DY177" s="199">
        <v>202</v>
      </c>
      <c r="DZ177" s="199">
        <v>1434</v>
      </c>
      <c r="EA177" s="199">
        <v>244</v>
      </c>
      <c r="EB177" s="199">
        <v>1013</v>
      </c>
      <c r="EC177" s="199">
        <v>3253</v>
      </c>
      <c r="ED177" s="199">
        <v>460</v>
      </c>
      <c r="EE177" s="199">
        <v>2456</v>
      </c>
      <c r="EF177" s="199">
        <v>6755</v>
      </c>
      <c r="EG177" s="199">
        <v>36618</v>
      </c>
      <c r="EH177" s="199">
        <v>4542</v>
      </c>
      <c r="EI177" s="199">
        <v>13519</v>
      </c>
      <c r="EJ177" s="199">
        <v>2304</v>
      </c>
      <c r="EK177" s="199">
        <v>470</v>
      </c>
      <c r="EL177" s="199">
        <v>218</v>
      </c>
      <c r="EM177" s="199">
        <v>400</v>
      </c>
      <c r="EN177" s="199">
        <v>203</v>
      </c>
      <c r="EO177" s="199">
        <v>291</v>
      </c>
      <c r="EP177" s="199">
        <v>621</v>
      </c>
      <c r="EQ177" s="199">
        <v>15101</v>
      </c>
      <c r="ER177" s="199">
        <v>15823</v>
      </c>
      <c r="ES177" s="199">
        <v>545</v>
      </c>
      <c r="ET177" s="199">
        <v>3814</v>
      </c>
      <c r="EU177" s="199">
        <v>8693</v>
      </c>
      <c r="EV177" s="199">
        <v>2771</v>
      </c>
      <c r="EW177" s="199">
        <v>15278</v>
      </c>
      <c r="EX177" s="199">
        <v>15823</v>
      </c>
      <c r="EZ177" s="199"/>
    </row>
    <row r="178" spans="1:256" x14ac:dyDescent="0.25">
      <c r="A178" t="s">
        <v>489</v>
      </c>
      <c r="B178" t="s">
        <v>1758</v>
      </c>
      <c r="C178" t="s">
        <v>236</v>
      </c>
      <c r="D178" t="s">
        <v>236</v>
      </c>
      <c r="E178" t="s">
        <v>236</v>
      </c>
      <c r="F178" t="s">
        <v>236</v>
      </c>
      <c r="G178" t="s">
        <v>236</v>
      </c>
      <c r="H178" s="199">
        <v>41529</v>
      </c>
      <c r="I178" s="199">
        <v>1036</v>
      </c>
      <c r="J178" s="199">
        <v>2339</v>
      </c>
      <c r="K178" s="199">
        <v>233</v>
      </c>
      <c r="L178" s="199">
        <v>1730</v>
      </c>
      <c r="M178" s="199">
        <v>154</v>
      </c>
      <c r="N178" s="199">
        <v>9546</v>
      </c>
      <c r="O178" s="199">
        <v>376</v>
      </c>
      <c r="P178" s="199">
        <v>29423</v>
      </c>
      <c r="Q178" s="199">
        <v>420</v>
      </c>
      <c r="R178" s="199">
        <v>31563</v>
      </c>
      <c r="S178" s="199">
        <v>645</v>
      </c>
      <c r="T178" s="199">
        <v>2406</v>
      </c>
      <c r="U178" s="199">
        <v>145</v>
      </c>
      <c r="V178" s="199">
        <v>105</v>
      </c>
      <c r="W178" s="199">
        <v>19</v>
      </c>
      <c r="X178" s="199">
        <v>3185</v>
      </c>
      <c r="Y178" s="199">
        <v>48</v>
      </c>
      <c r="Z178" s="199">
        <v>1164</v>
      </c>
      <c r="AA178" s="199">
        <v>35</v>
      </c>
      <c r="AB178" s="199">
        <v>3064</v>
      </c>
      <c r="AC178" s="199">
        <v>144</v>
      </c>
      <c r="AD178" s="199">
        <v>2037</v>
      </c>
      <c r="AE178" s="199">
        <v>51</v>
      </c>
      <c r="AF178" s="199">
        <v>30745</v>
      </c>
      <c r="AG178" s="199">
        <v>625</v>
      </c>
      <c r="AH178" s="199">
        <v>36111</v>
      </c>
      <c r="AI178" s="199">
        <v>860</v>
      </c>
      <c r="AJ178" s="199">
        <v>5418</v>
      </c>
      <c r="AK178" s="199">
        <v>176</v>
      </c>
      <c r="AL178" s="199">
        <v>3265</v>
      </c>
      <c r="AM178" s="199">
        <v>59</v>
      </c>
      <c r="AN178" s="199">
        <v>2153</v>
      </c>
      <c r="AO178" s="199">
        <v>117</v>
      </c>
      <c r="AP178" s="199">
        <v>19940</v>
      </c>
      <c r="AQ178" s="199">
        <v>529</v>
      </c>
      <c r="AR178" s="199">
        <v>21589</v>
      </c>
      <c r="AS178" s="199">
        <v>507</v>
      </c>
      <c r="AT178" s="199">
        <v>3709</v>
      </c>
      <c r="AU178" s="199">
        <v>130</v>
      </c>
      <c r="AV178" s="199">
        <v>37820</v>
      </c>
      <c r="AW178" s="199">
        <v>906</v>
      </c>
      <c r="AX178" s="199">
        <v>573</v>
      </c>
      <c r="AY178" s="199">
        <v>24</v>
      </c>
      <c r="AZ178" s="199">
        <v>3229</v>
      </c>
      <c r="BA178" s="199">
        <v>249</v>
      </c>
      <c r="BB178" s="199">
        <v>7262</v>
      </c>
      <c r="BC178" s="199">
        <v>326</v>
      </c>
      <c r="BD178" s="199">
        <v>18364</v>
      </c>
      <c r="BE178" s="199">
        <v>152</v>
      </c>
      <c r="BF178" s="199">
        <v>3103</v>
      </c>
      <c r="BG178" s="199">
        <v>236</v>
      </c>
      <c r="BH178" s="199">
        <v>22396</v>
      </c>
      <c r="BI178" s="199">
        <v>612</v>
      </c>
      <c r="BJ178" s="199">
        <v>22053</v>
      </c>
      <c r="BK178" s="199">
        <v>570</v>
      </c>
      <c r="BL178" s="199">
        <v>343</v>
      </c>
      <c r="BM178" s="199">
        <v>42</v>
      </c>
      <c r="BN178" s="199">
        <v>16501</v>
      </c>
      <c r="BO178" s="199">
        <v>255</v>
      </c>
      <c r="BP178" s="199">
        <v>6575</v>
      </c>
      <c r="BQ178" s="199">
        <v>387</v>
      </c>
      <c r="BR178" s="199">
        <v>2423</v>
      </c>
      <c r="BS178" s="199">
        <v>206</v>
      </c>
      <c r="BT178" s="199">
        <v>9126</v>
      </c>
      <c r="BU178" s="199">
        <v>177</v>
      </c>
      <c r="BV178" s="199">
        <v>25499</v>
      </c>
      <c r="BW178" s="199">
        <v>848</v>
      </c>
      <c r="BX178" s="199">
        <v>6904</v>
      </c>
      <c r="BY178" s="199">
        <v>11</v>
      </c>
      <c r="BZ178" s="199">
        <v>2919</v>
      </c>
      <c r="CA178" s="199">
        <v>0</v>
      </c>
      <c r="CB178" s="199">
        <v>6207</v>
      </c>
      <c r="CC178" s="199">
        <v>177</v>
      </c>
      <c r="CD178" s="199">
        <v>2975</v>
      </c>
      <c r="CE178" s="199">
        <v>108</v>
      </c>
      <c r="CF178" s="199">
        <v>4603</v>
      </c>
      <c r="CG178" s="199">
        <v>178</v>
      </c>
      <c r="CH178" s="199">
        <v>6616</v>
      </c>
      <c r="CI178" s="199">
        <v>190</v>
      </c>
      <c r="CJ178" s="199">
        <v>5134</v>
      </c>
      <c r="CK178" s="199">
        <v>183</v>
      </c>
      <c r="CL178" s="199">
        <v>6171</v>
      </c>
      <c r="CM178" s="199">
        <v>189</v>
      </c>
      <c r="CN178" s="199">
        <v>6904</v>
      </c>
      <c r="CO178" s="199">
        <v>11</v>
      </c>
      <c r="CP178" s="199">
        <v>1036</v>
      </c>
      <c r="CQ178" s="199">
        <v>40493</v>
      </c>
      <c r="CR178" s="199">
        <v>36049</v>
      </c>
      <c r="CS178" s="199">
        <v>10501</v>
      </c>
      <c r="CT178" s="199">
        <v>33818</v>
      </c>
      <c r="CU178" s="199">
        <v>5487</v>
      </c>
      <c r="CV178" s="199">
        <v>1223</v>
      </c>
      <c r="CW178" s="199">
        <v>1212</v>
      </c>
      <c r="CX178" s="199">
        <v>222</v>
      </c>
      <c r="CY178" s="199">
        <v>2339</v>
      </c>
      <c r="CZ178" s="199">
        <v>648</v>
      </c>
      <c r="DA178" s="199">
        <v>1207</v>
      </c>
      <c r="DB178" s="199">
        <v>157</v>
      </c>
      <c r="DC178" s="199">
        <v>729</v>
      </c>
      <c r="DD178" s="199">
        <v>196</v>
      </c>
      <c r="DE178" s="199">
        <v>50</v>
      </c>
      <c r="DF178" s="199">
        <v>1082</v>
      </c>
      <c r="DG178" s="199">
        <v>2947</v>
      </c>
      <c r="DH178" s="199">
        <v>565</v>
      </c>
      <c r="DI178" s="199">
        <v>2532</v>
      </c>
      <c r="DJ178" s="199">
        <v>1009</v>
      </c>
      <c r="DK178" s="199">
        <v>439</v>
      </c>
      <c r="DL178" s="199">
        <v>2913</v>
      </c>
      <c r="DM178" s="199">
        <v>4109</v>
      </c>
      <c r="DN178" s="199">
        <v>6095</v>
      </c>
      <c r="DO178" s="199">
        <v>1260</v>
      </c>
      <c r="DP178" s="199">
        <v>661</v>
      </c>
      <c r="DQ178" s="199">
        <v>701</v>
      </c>
      <c r="DR178" s="199">
        <v>313</v>
      </c>
      <c r="DS178" s="199">
        <v>292</v>
      </c>
      <c r="DT178" s="199">
        <v>297</v>
      </c>
      <c r="DU178" s="199">
        <v>17675</v>
      </c>
      <c r="DV178" s="199">
        <v>9534</v>
      </c>
      <c r="DW178" s="199">
        <v>3571</v>
      </c>
      <c r="DX178" s="199">
        <v>1108</v>
      </c>
      <c r="DY178" s="199">
        <v>317</v>
      </c>
      <c r="DZ178" s="199">
        <v>2608</v>
      </c>
      <c r="EA178" s="199">
        <v>100</v>
      </c>
      <c r="EB178" s="199">
        <v>2102</v>
      </c>
      <c r="EC178" s="199">
        <v>4425</v>
      </c>
      <c r="ED178" s="199">
        <v>502</v>
      </c>
      <c r="EE178" s="199">
        <v>2944</v>
      </c>
      <c r="EF178" s="199">
        <v>4738</v>
      </c>
      <c r="EG178" s="199">
        <v>35423</v>
      </c>
      <c r="EH178" s="199">
        <v>5902</v>
      </c>
      <c r="EI178" s="199">
        <v>12285</v>
      </c>
      <c r="EJ178" s="199">
        <v>5390</v>
      </c>
      <c r="EK178" s="199">
        <v>591</v>
      </c>
      <c r="EL178" s="199">
        <v>1090</v>
      </c>
      <c r="EM178" s="199">
        <v>976</v>
      </c>
      <c r="EN178" s="199">
        <v>751</v>
      </c>
      <c r="EO178" s="199">
        <v>325</v>
      </c>
      <c r="EP178" s="199">
        <v>1564</v>
      </c>
      <c r="EQ178" s="199">
        <v>16836</v>
      </c>
      <c r="ER178" s="199">
        <v>17675</v>
      </c>
      <c r="ES178" s="199">
        <v>334</v>
      </c>
      <c r="ET178" s="199">
        <v>6438</v>
      </c>
      <c r="EU178" s="199">
        <v>7675</v>
      </c>
      <c r="EV178" s="199">
        <v>3228</v>
      </c>
      <c r="EW178" s="199">
        <v>17341</v>
      </c>
      <c r="EX178" s="199">
        <v>17675</v>
      </c>
      <c r="EZ178" s="199"/>
    </row>
    <row r="179" spans="1:256" x14ac:dyDescent="0.25">
      <c r="A179" t="s">
        <v>490</v>
      </c>
      <c r="B179" t="s">
        <v>1758</v>
      </c>
      <c r="C179" t="s">
        <v>236</v>
      </c>
      <c r="D179" t="s">
        <v>236</v>
      </c>
      <c r="E179" t="s">
        <v>236</v>
      </c>
      <c r="F179" t="s">
        <v>236</v>
      </c>
      <c r="G179" t="s">
        <v>236</v>
      </c>
      <c r="H179" s="199">
        <v>41169</v>
      </c>
      <c r="I179" s="199">
        <v>2505</v>
      </c>
      <c r="J179" s="199">
        <v>6046</v>
      </c>
      <c r="K179" s="199">
        <v>415</v>
      </c>
      <c r="L179" s="199">
        <v>3770</v>
      </c>
      <c r="M179" s="199">
        <v>246</v>
      </c>
      <c r="N179" s="199">
        <v>16218</v>
      </c>
      <c r="O179" s="199">
        <v>1292</v>
      </c>
      <c r="P179" s="199">
        <v>18848</v>
      </c>
      <c r="Q179" s="199">
        <v>798</v>
      </c>
      <c r="R179" s="199">
        <v>28741</v>
      </c>
      <c r="S179" s="199">
        <v>1264</v>
      </c>
      <c r="T179" s="199">
        <v>7811</v>
      </c>
      <c r="U179" s="199">
        <v>848</v>
      </c>
      <c r="V179" s="199">
        <v>118</v>
      </c>
      <c r="W179" s="199">
        <v>32</v>
      </c>
      <c r="X179" s="199">
        <v>1434</v>
      </c>
      <c r="Y179" s="199">
        <v>95</v>
      </c>
      <c r="Z179" s="199">
        <v>735</v>
      </c>
      <c r="AA179" s="199">
        <v>71</v>
      </c>
      <c r="AB179" s="199">
        <v>2297</v>
      </c>
      <c r="AC179" s="199">
        <v>195</v>
      </c>
      <c r="AD179" s="199">
        <v>2305</v>
      </c>
      <c r="AE179" s="199">
        <v>552</v>
      </c>
      <c r="AF179" s="199">
        <v>27409</v>
      </c>
      <c r="AG179" s="199">
        <v>863</v>
      </c>
      <c r="AH179" s="199">
        <v>36190</v>
      </c>
      <c r="AI179" s="199">
        <v>1687</v>
      </c>
      <c r="AJ179" s="199">
        <v>4979</v>
      </c>
      <c r="AK179" s="199">
        <v>818</v>
      </c>
      <c r="AL179" s="199">
        <v>3027</v>
      </c>
      <c r="AM179" s="199">
        <v>289</v>
      </c>
      <c r="AN179" s="199">
        <v>1952</v>
      </c>
      <c r="AO179" s="199">
        <v>529</v>
      </c>
      <c r="AP179" s="199">
        <v>20010</v>
      </c>
      <c r="AQ179" s="199">
        <v>1526</v>
      </c>
      <c r="AR179" s="199">
        <v>21159</v>
      </c>
      <c r="AS179" s="199">
        <v>979</v>
      </c>
      <c r="AT179" s="199">
        <v>5208</v>
      </c>
      <c r="AU179" s="199">
        <v>113</v>
      </c>
      <c r="AV179" s="199">
        <v>35961</v>
      </c>
      <c r="AW179" s="199">
        <v>2392</v>
      </c>
      <c r="AX179" s="199">
        <v>1618</v>
      </c>
      <c r="AY179" s="199">
        <v>283</v>
      </c>
      <c r="AZ179" s="199">
        <v>7098</v>
      </c>
      <c r="BA179" s="199">
        <v>667</v>
      </c>
      <c r="BB179" s="199">
        <v>9785</v>
      </c>
      <c r="BC179" s="199">
        <v>662</v>
      </c>
      <c r="BD179" s="199">
        <v>10260</v>
      </c>
      <c r="BE179" s="199">
        <v>309</v>
      </c>
      <c r="BF179" s="199">
        <v>3325</v>
      </c>
      <c r="BG179" s="199">
        <v>375</v>
      </c>
      <c r="BH179" s="199">
        <v>22335</v>
      </c>
      <c r="BI179" s="199">
        <v>1848</v>
      </c>
      <c r="BJ179" s="199">
        <v>21513</v>
      </c>
      <c r="BK179" s="199">
        <v>1629</v>
      </c>
      <c r="BL179" s="199">
        <v>822</v>
      </c>
      <c r="BM179" s="199">
        <v>219</v>
      </c>
      <c r="BN179" s="199">
        <v>16037</v>
      </c>
      <c r="BO179" s="199">
        <v>1036</v>
      </c>
      <c r="BP179" s="199">
        <v>7010</v>
      </c>
      <c r="BQ179" s="199">
        <v>797</v>
      </c>
      <c r="BR179" s="199">
        <v>2613</v>
      </c>
      <c r="BS179" s="199">
        <v>390</v>
      </c>
      <c r="BT179" s="199">
        <v>9354</v>
      </c>
      <c r="BU179" s="199">
        <v>258</v>
      </c>
      <c r="BV179" s="199">
        <v>25660</v>
      </c>
      <c r="BW179" s="199">
        <v>2223</v>
      </c>
      <c r="BX179" s="199">
        <v>6155</v>
      </c>
      <c r="BY179" s="199">
        <v>24</v>
      </c>
      <c r="BZ179" s="199">
        <v>2888</v>
      </c>
      <c r="CA179" s="199">
        <v>69</v>
      </c>
      <c r="CB179" s="199">
        <v>6466</v>
      </c>
      <c r="CC179" s="199">
        <v>189</v>
      </c>
      <c r="CD179" s="199">
        <v>3054</v>
      </c>
      <c r="CE179" s="199">
        <v>326</v>
      </c>
      <c r="CF179" s="199">
        <v>6103</v>
      </c>
      <c r="CG179" s="199">
        <v>671</v>
      </c>
      <c r="CH179" s="199">
        <v>6085</v>
      </c>
      <c r="CI179" s="199">
        <v>460</v>
      </c>
      <c r="CJ179" s="199">
        <v>4853</v>
      </c>
      <c r="CK179" s="199">
        <v>476</v>
      </c>
      <c r="CL179" s="199">
        <v>5565</v>
      </c>
      <c r="CM179" s="199">
        <v>290</v>
      </c>
      <c r="CN179" s="199">
        <v>6155</v>
      </c>
      <c r="CO179" s="199">
        <v>24</v>
      </c>
      <c r="CP179" s="199">
        <v>2505</v>
      </c>
      <c r="CQ179" s="199">
        <v>38664</v>
      </c>
      <c r="CR179" s="199">
        <v>29571</v>
      </c>
      <c r="CS179" s="199">
        <v>14539</v>
      </c>
      <c r="CT179" s="199">
        <v>34333</v>
      </c>
      <c r="CU179" s="199">
        <v>5138</v>
      </c>
      <c r="CV179" s="199">
        <v>1667</v>
      </c>
      <c r="CW179" s="199">
        <v>1845</v>
      </c>
      <c r="CX179" s="199">
        <v>547</v>
      </c>
      <c r="CY179" s="199">
        <v>948</v>
      </c>
      <c r="CZ179" s="199">
        <v>277</v>
      </c>
      <c r="DA179" s="199">
        <v>1010</v>
      </c>
      <c r="DB179" s="199">
        <v>467</v>
      </c>
      <c r="DC179" s="199">
        <v>1335</v>
      </c>
      <c r="DD179" s="199">
        <v>376</v>
      </c>
      <c r="DE179" s="199">
        <v>76</v>
      </c>
      <c r="DF179" s="199">
        <v>1076</v>
      </c>
      <c r="DG179" s="199">
        <v>3217</v>
      </c>
      <c r="DH179" s="199">
        <v>850</v>
      </c>
      <c r="DI179" s="199">
        <v>2871</v>
      </c>
      <c r="DJ179" s="199">
        <v>1119</v>
      </c>
      <c r="DK179" s="199">
        <v>199</v>
      </c>
      <c r="DL179" s="199">
        <v>1866</v>
      </c>
      <c r="DM179" s="199">
        <v>3082</v>
      </c>
      <c r="DN179" s="199">
        <v>5237</v>
      </c>
      <c r="DO179" s="199">
        <v>2163</v>
      </c>
      <c r="DP179" s="199">
        <v>984</v>
      </c>
      <c r="DQ179" s="199">
        <v>621</v>
      </c>
      <c r="DR179" s="199">
        <v>854</v>
      </c>
      <c r="DS179" s="199">
        <v>968</v>
      </c>
      <c r="DT179" s="199">
        <v>1629</v>
      </c>
      <c r="DU179" s="199">
        <v>17497</v>
      </c>
      <c r="DV179" s="199">
        <v>7340</v>
      </c>
      <c r="DW179" s="199">
        <v>2958</v>
      </c>
      <c r="DX179" s="199">
        <v>1375</v>
      </c>
      <c r="DY179" s="199">
        <v>376</v>
      </c>
      <c r="DZ179" s="199">
        <v>4012</v>
      </c>
      <c r="EA179" s="199">
        <v>213</v>
      </c>
      <c r="EB179" s="199">
        <v>2637</v>
      </c>
      <c r="EC179" s="199">
        <v>4770</v>
      </c>
      <c r="ED179" s="199">
        <v>842</v>
      </c>
      <c r="EE179" s="199">
        <v>2941</v>
      </c>
      <c r="EF179" s="199">
        <v>4797</v>
      </c>
      <c r="EG179" s="199">
        <v>36289</v>
      </c>
      <c r="EH179" s="199">
        <v>5258</v>
      </c>
      <c r="EI179" s="199">
        <v>11188</v>
      </c>
      <c r="EJ179" s="199">
        <v>6309</v>
      </c>
      <c r="EK179" s="199">
        <v>634</v>
      </c>
      <c r="EL179" s="199">
        <v>420</v>
      </c>
      <c r="EM179" s="199">
        <v>744</v>
      </c>
      <c r="EN179" s="199">
        <v>825</v>
      </c>
      <c r="EO179" s="199">
        <v>506</v>
      </c>
      <c r="EP179" s="199">
        <v>3014</v>
      </c>
      <c r="EQ179" s="199">
        <v>15492</v>
      </c>
      <c r="ER179" s="199">
        <v>17497</v>
      </c>
      <c r="ES179" s="199">
        <v>1167</v>
      </c>
      <c r="ET179" s="199">
        <v>6531</v>
      </c>
      <c r="EU179" s="199">
        <v>7020</v>
      </c>
      <c r="EV179" s="199">
        <v>2779</v>
      </c>
      <c r="EW179" s="199">
        <v>16330</v>
      </c>
      <c r="EX179" s="199">
        <v>17497</v>
      </c>
      <c r="EZ179" s="199"/>
    </row>
    <row r="180" spans="1:256" x14ac:dyDescent="0.25">
      <c r="A180" t="s">
        <v>491</v>
      </c>
      <c r="B180" t="s">
        <v>1758</v>
      </c>
      <c r="C180" t="s">
        <v>236</v>
      </c>
      <c r="D180" t="s">
        <v>236</v>
      </c>
      <c r="E180" t="s">
        <v>236</v>
      </c>
      <c r="F180" t="s">
        <v>236</v>
      </c>
      <c r="G180" t="s">
        <v>236</v>
      </c>
      <c r="H180" s="199">
        <v>40965</v>
      </c>
      <c r="I180" s="199">
        <v>1473</v>
      </c>
      <c r="J180" s="199">
        <v>5390</v>
      </c>
      <c r="K180" s="199">
        <v>395</v>
      </c>
      <c r="L180" s="199">
        <v>3992</v>
      </c>
      <c r="M180" s="199">
        <v>368</v>
      </c>
      <c r="N180" s="199">
        <v>12866</v>
      </c>
      <c r="O180" s="199">
        <v>729</v>
      </c>
      <c r="P180" s="199">
        <v>22636</v>
      </c>
      <c r="Q180" s="199">
        <v>349</v>
      </c>
      <c r="R180" s="199">
        <v>31296</v>
      </c>
      <c r="S180" s="199">
        <v>883</v>
      </c>
      <c r="T180" s="199">
        <v>4501</v>
      </c>
      <c r="U180" s="199">
        <v>487</v>
      </c>
      <c r="V180" s="199">
        <v>151</v>
      </c>
      <c r="W180" s="199">
        <v>0</v>
      </c>
      <c r="X180" s="199">
        <v>1298</v>
      </c>
      <c r="Y180" s="199">
        <v>3</v>
      </c>
      <c r="Z180" s="199">
        <v>570</v>
      </c>
      <c r="AA180" s="199">
        <v>78</v>
      </c>
      <c r="AB180" s="199">
        <v>3142</v>
      </c>
      <c r="AC180" s="199">
        <v>22</v>
      </c>
      <c r="AD180" s="199">
        <v>2164</v>
      </c>
      <c r="AE180" s="199">
        <v>84</v>
      </c>
      <c r="AF180" s="199">
        <v>30498</v>
      </c>
      <c r="AG180" s="199">
        <v>842</v>
      </c>
      <c r="AH180" s="199">
        <v>36860</v>
      </c>
      <c r="AI180" s="199">
        <v>1310</v>
      </c>
      <c r="AJ180" s="199">
        <v>4105</v>
      </c>
      <c r="AK180" s="199">
        <v>163</v>
      </c>
      <c r="AL180" s="199">
        <v>2449</v>
      </c>
      <c r="AM180" s="199">
        <v>20</v>
      </c>
      <c r="AN180" s="199">
        <v>1656</v>
      </c>
      <c r="AO180" s="199">
        <v>143</v>
      </c>
      <c r="AP180" s="199">
        <v>19649</v>
      </c>
      <c r="AQ180" s="199">
        <v>783</v>
      </c>
      <c r="AR180" s="199">
        <v>21316</v>
      </c>
      <c r="AS180" s="199">
        <v>690</v>
      </c>
      <c r="AT180" s="199">
        <v>5101</v>
      </c>
      <c r="AU180" s="199">
        <v>65</v>
      </c>
      <c r="AV180" s="199">
        <v>35864</v>
      </c>
      <c r="AW180" s="199">
        <v>1408</v>
      </c>
      <c r="AX180" s="199">
        <v>1323</v>
      </c>
      <c r="AY180" s="199">
        <v>167</v>
      </c>
      <c r="AZ180" s="199">
        <v>4632</v>
      </c>
      <c r="BA180" s="199">
        <v>314</v>
      </c>
      <c r="BB180" s="199">
        <v>8440</v>
      </c>
      <c r="BC180" s="199">
        <v>382</v>
      </c>
      <c r="BD180" s="199">
        <v>15701</v>
      </c>
      <c r="BE180" s="199">
        <v>219</v>
      </c>
      <c r="BF180" s="199">
        <v>3269</v>
      </c>
      <c r="BG180" s="199">
        <v>334</v>
      </c>
      <c r="BH180" s="199">
        <v>21466</v>
      </c>
      <c r="BI180" s="199">
        <v>894</v>
      </c>
      <c r="BJ180" s="199">
        <v>20571</v>
      </c>
      <c r="BK180" s="199">
        <v>762</v>
      </c>
      <c r="BL180" s="199">
        <v>895</v>
      </c>
      <c r="BM180" s="199">
        <v>132</v>
      </c>
      <c r="BN180" s="199">
        <v>15686</v>
      </c>
      <c r="BO180" s="199">
        <v>388</v>
      </c>
      <c r="BP180" s="199">
        <v>6093</v>
      </c>
      <c r="BQ180" s="199">
        <v>548</v>
      </c>
      <c r="BR180" s="199">
        <v>2956</v>
      </c>
      <c r="BS180" s="199">
        <v>292</v>
      </c>
      <c r="BT180" s="199">
        <v>8179</v>
      </c>
      <c r="BU180" s="199">
        <v>215</v>
      </c>
      <c r="BV180" s="199">
        <v>24735</v>
      </c>
      <c r="BW180" s="199">
        <v>1228</v>
      </c>
      <c r="BX180" s="199">
        <v>8051</v>
      </c>
      <c r="BY180" s="199">
        <v>30</v>
      </c>
      <c r="BZ180" s="199">
        <v>2928</v>
      </c>
      <c r="CA180" s="199">
        <v>50</v>
      </c>
      <c r="CB180" s="199">
        <v>5251</v>
      </c>
      <c r="CC180" s="199">
        <v>165</v>
      </c>
      <c r="CD180" s="199">
        <v>2690</v>
      </c>
      <c r="CE180" s="199">
        <v>176</v>
      </c>
      <c r="CF180" s="199">
        <v>5950</v>
      </c>
      <c r="CG180" s="199">
        <v>350</v>
      </c>
      <c r="CH180" s="199">
        <v>5817</v>
      </c>
      <c r="CI180" s="199">
        <v>406</v>
      </c>
      <c r="CJ180" s="199">
        <v>4610</v>
      </c>
      <c r="CK180" s="199">
        <v>169</v>
      </c>
      <c r="CL180" s="199">
        <v>5668</v>
      </c>
      <c r="CM180" s="199">
        <v>127</v>
      </c>
      <c r="CN180" s="199">
        <v>8051</v>
      </c>
      <c r="CO180" s="199">
        <v>30</v>
      </c>
      <c r="CP180" s="199">
        <v>1473</v>
      </c>
      <c r="CQ180" s="199">
        <v>39492</v>
      </c>
      <c r="CR180" s="199">
        <v>31007</v>
      </c>
      <c r="CS180" s="199">
        <v>13914</v>
      </c>
      <c r="CT180" s="199">
        <v>34337</v>
      </c>
      <c r="CU180" s="199">
        <v>4851</v>
      </c>
      <c r="CV180" s="199">
        <v>1902</v>
      </c>
      <c r="CW180" s="199">
        <v>1381</v>
      </c>
      <c r="CX180" s="199">
        <v>428</v>
      </c>
      <c r="CY180" s="199">
        <v>2170</v>
      </c>
      <c r="CZ180" s="199">
        <v>1089</v>
      </c>
      <c r="DA180" s="199">
        <v>629</v>
      </c>
      <c r="DB180" s="199">
        <v>198</v>
      </c>
      <c r="DC180" s="199">
        <v>671</v>
      </c>
      <c r="DD180" s="199">
        <v>187</v>
      </c>
      <c r="DE180" s="199">
        <v>135</v>
      </c>
      <c r="DF180" s="199">
        <v>791</v>
      </c>
      <c r="DG180" s="199">
        <v>2542</v>
      </c>
      <c r="DH180" s="199">
        <v>602</v>
      </c>
      <c r="DI180" s="199">
        <v>2487</v>
      </c>
      <c r="DJ180" s="199">
        <v>792</v>
      </c>
      <c r="DK180" s="199">
        <v>424</v>
      </c>
      <c r="DL180" s="199">
        <v>2348</v>
      </c>
      <c r="DM180" s="199">
        <v>3825</v>
      </c>
      <c r="DN180" s="199">
        <v>5544</v>
      </c>
      <c r="DO180" s="199">
        <v>1810</v>
      </c>
      <c r="DP180" s="199">
        <v>993</v>
      </c>
      <c r="DQ180" s="199">
        <v>506</v>
      </c>
      <c r="DR180" s="199">
        <v>461</v>
      </c>
      <c r="DS180" s="199">
        <v>721</v>
      </c>
      <c r="DT180" s="199">
        <v>1230</v>
      </c>
      <c r="DU180" s="199">
        <v>18615</v>
      </c>
      <c r="DV180" s="199">
        <v>8029</v>
      </c>
      <c r="DW180" s="199">
        <v>2896</v>
      </c>
      <c r="DX180" s="199">
        <v>1418</v>
      </c>
      <c r="DY180" s="199">
        <v>232</v>
      </c>
      <c r="DZ180" s="199">
        <v>3537</v>
      </c>
      <c r="EA180" s="199">
        <v>151</v>
      </c>
      <c r="EB180" s="199">
        <v>2859</v>
      </c>
      <c r="EC180" s="199">
        <v>5631</v>
      </c>
      <c r="ED180" s="199">
        <v>836</v>
      </c>
      <c r="EE180" s="199">
        <v>3613</v>
      </c>
      <c r="EF180" s="199">
        <v>4347</v>
      </c>
      <c r="EG180" s="199">
        <v>34632</v>
      </c>
      <c r="EH180" s="199">
        <v>6331</v>
      </c>
      <c r="EI180" s="199">
        <v>12716</v>
      </c>
      <c r="EJ180" s="199">
        <v>5899</v>
      </c>
      <c r="EK180" s="199">
        <v>555</v>
      </c>
      <c r="EL180" s="199">
        <v>526</v>
      </c>
      <c r="EM180" s="199">
        <v>923</v>
      </c>
      <c r="EN180" s="199">
        <v>725</v>
      </c>
      <c r="EO180" s="199">
        <v>345</v>
      </c>
      <c r="EP180" s="199">
        <v>2565</v>
      </c>
      <c r="EQ180" s="199">
        <v>16649</v>
      </c>
      <c r="ER180" s="199">
        <v>18615</v>
      </c>
      <c r="ES180" s="199">
        <v>1706</v>
      </c>
      <c r="ET180" s="199">
        <v>6114</v>
      </c>
      <c r="EU180" s="199">
        <v>8352</v>
      </c>
      <c r="EV180" s="199">
        <v>2443</v>
      </c>
      <c r="EW180" s="199">
        <v>16909</v>
      </c>
      <c r="EX180" s="199">
        <v>18615</v>
      </c>
      <c r="EZ180" s="199"/>
    </row>
    <row r="181" spans="1:256" x14ac:dyDescent="0.25">
      <c r="A181" t="s">
        <v>492</v>
      </c>
      <c r="B181" t="s">
        <v>1758</v>
      </c>
      <c r="C181" t="s">
        <v>236</v>
      </c>
      <c r="D181" t="s">
        <v>236</v>
      </c>
      <c r="E181" t="s">
        <v>236</v>
      </c>
      <c r="F181" t="s">
        <v>236</v>
      </c>
      <c r="G181" t="s">
        <v>236</v>
      </c>
      <c r="H181" s="199">
        <v>41898</v>
      </c>
      <c r="I181" s="199">
        <v>2015</v>
      </c>
      <c r="J181" s="199">
        <v>6911</v>
      </c>
      <c r="K181" s="199">
        <v>558</v>
      </c>
      <c r="L181" s="199">
        <v>4601</v>
      </c>
      <c r="M181" s="199">
        <v>373</v>
      </c>
      <c r="N181" s="199">
        <v>17922</v>
      </c>
      <c r="O181" s="199">
        <v>1038</v>
      </c>
      <c r="P181" s="199">
        <v>16751</v>
      </c>
      <c r="Q181" s="199">
        <v>419</v>
      </c>
      <c r="R181" s="199">
        <v>25136</v>
      </c>
      <c r="S181" s="199">
        <v>1316</v>
      </c>
      <c r="T181" s="199">
        <v>2899</v>
      </c>
      <c r="U181" s="199">
        <v>80</v>
      </c>
      <c r="V181" s="199">
        <v>208</v>
      </c>
      <c r="W181" s="199">
        <v>29</v>
      </c>
      <c r="X181" s="199">
        <v>8636</v>
      </c>
      <c r="Y181" s="199">
        <v>446</v>
      </c>
      <c r="Z181" s="199">
        <v>966</v>
      </c>
      <c r="AA181" s="199">
        <v>31</v>
      </c>
      <c r="AB181" s="199">
        <v>4053</v>
      </c>
      <c r="AC181" s="199">
        <v>113</v>
      </c>
      <c r="AD181" s="199">
        <v>3519</v>
      </c>
      <c r="AE181" s="199">
        <v>404</v>
      </c>
      <c r="AF181" s="199">
        <v>23836</v>
      </c>
      <c r="AG181" s="199">
        <v>1056</v>
      </c>
      <c r="AH181" s="199">
        <v>35974</v>
      </c>
      <c r="AI181" s="199">
        <v>1509</v>
      </c>
      <c r="AJ181" s="199">
        <v>5924</v>
      </c>
      <c r="AK181" s="199">
        <v>506</v>
      </c>
      <c r="AL181" s="199">
        <v>3721</v>
      </c>
      <c r="AM181" s="199">
        <v>223</v>
      </c>
      <c r="AN181" s="199">
        <v>2203</v>
      </c>
      <c r="AO181" s="199">
        <v>283</v>
      </c>
      <c r="AP181" s="199">
        <v>20557</v>
      </c>
      <c r="AQ181" s="199">
        <v>1241</v>
      </c>
      <c r="AR181" s="199">
        <v>21341</v>
      </c>
      <c r="AS181" s="199">
        <v>774</v>
      </c>
      <c r="AT181" s="199">
        <v>5945</v>
      </c>
      <c r="AU181" s="199">
        <v>145</v>
      </c>
      <c r="AV181" s="199">
        <v>35953</v>
      </c>
      <c r="AW181" s="199">
        <v>1870</v>
      </c>
      <c r="AX181" s="199">
        <v>2560</v>
      </c>
      <c r="AY181" s="199">
        <v>182</v>
      </c>
      <c r="AZ181" s="199">
        <v>6843</v>
      </c>
      <c r="BA181" s="199">
        <v>503</v>
      </c>
      <c r="BB181" s="199">
        <v>9139</v>
      </c>
      <c r="BC181" s="199">
        <v>395</v>
      </c>
      <c r="BD181" s="199">
        <v>9963</v>
      </c>
      <c r="BE181" s="199">
        <v>363</v>
      </c>
      <c r="BF181" s="199">
        <v>4110</v>
      </c>
      <c r="BG181" s="199">
        <v>356</v>
      </c>
      <c r="BH181" s="199">
        <v>20380</v>
      </c>
      <c r="BI181" s="199">
        <v>1404</v>
      </c>
      <c r="BJ181" s="199">
        <v>19661</v>
      </c>
      <c r="BK181" s="199">
        <v>1325</v>
      </c>
      <c r="BL181" s="199">
        <v>719</v>
      </c>
      <c r="BM181" s="199">
        <v>79</v>
      </c>
      <c r="BN181" s="199">
        <v>14539</v>
      </c>
      <c r="BO181" s="199">
        <v>891</v>
      </c>
      <c r="BP181" s="199">
        <v>6198</v>
      </c>
      <c r="BQ181" s="199">
        <v>589</v>
      </c>
      <c r="BR181" s="199">
        <v>3753</v>
      </c>
      <c r="BS181" s="199">
        <v>280</v>
      </c>
      <c r="BT181" s="199">
        <v>10357</v>
      </c>
      <c r="BU181" s="199">
        <v>246</v>
      </c>
      <c r="BV181" s="199">
        <v>24490</v>
      </c>
      <c r="BW181" s="199">
        <v>1760</v>
      </c>
      <c r="BX181" s="199">
        <v>7051</v>
      </c>
      <c r="BY181" s="199">
        <v>9</v>
      </c>
      <c r="BZ181" s="199">
        <v>3849</v>
      </c>
      <c r="CA181" s="199">
        <v>32</v>
      </c>
      <c r="CB181" s="199">
        <v>6508</v>
      </c>
      <c r="CC181" s="199">
        <v>214</v>
      </c>
      <c r="CD181" s="199">
        <v>3036</v>
      </c>
      <c r="CE181" s="199">
        <v>326</v>
      </c>
      <c r="CF181" s="199">
        <v>6278</v>
      </c>
      <c r="CG181" s="199">
        <v>532</v>
      </c>
      <c r="CH181" s="199">
        <v>4562</v>
      </c>
      <c r="CI181" s="199">
        <v>278</v>
      </c>
      <c r="CJ181" s="199">
        <v>4707</v>
      </c>
      <c r="CK181" s="199">
        <v>323</v>
      </c>
      <c r="CL181" s="199">
        <v>5907</v>
      </c>
      <c r="CM181" s="199">
        <v>301</v>
      </c>
      <c r="CN181" s="199">
        <v>7051</v>
      </c>
      <c r="CO181" s="199">
        <v>9</v>
      </c>
      <c r="CP181" s="199">
        <v>2015</v>
      </c>
      <c r="CQ181" s="199">
        <v>39883</v>
      </c>
      <c r="CR181" s="199">
        <v>29212</v>
      </c>
      <c r="CS181" s="199">
        <v>17167</v>
      </c>
      <c r="CT181" s="199">
        <v>29522</v>
      </c>
      <c r="CU181" s="199">
        <v>9842</v>
      </c>
      <c r="CV181" s="199">
        <v>4280</v>
      </c>
      <c r="CW181" s="199">
        <v>2252</v>
      </c>
      <c r="CX181" s="199">
        <v>801</v>
      </c>
      <c r="CY181" s="199">
        <v>1167</v>
      </c>
      <c r="CZ181" s="199">
        <v>547</v>
      </c>
      <c r="DA181" s="199">
        <v>5727</v>
      </c>
      <c r="DB181" s="199">
        <v>2783</v>
      </c>
      <c r="DC181" s="199">
        <v>696</v>
      </c>
      <c r="DD181" s="199">
        <v>149</v>
      </c>
      <c r="DE181" s="199">
        <v>141</v>
      </c>
      <c r="DF181" s="199">
        <v>915</v>
      </c>
      <c r="DG181" s="199">
        <v>3143</v>
      </c>
      <c r="DH181" s="199">
        <v>456</v>
      </c>
      <c r="DI181" s="199">
        <v>2717</v>
      </c>
      <c r="DJ181" s="199">
        <v>1043</v>
      </c>
      <c r="DK181" s="199">
        <v>380</v>
      </c>
      <c r="DL181" s="199">
        <v>1757</v>
      </c>
      <c r="DM181" s="199">
        <v>2279</v>
      </c>
      <c r="DN181" s="199">
        <v>5091</v>
      </c>
      <c r="DO181" s="199">
        <v>1627</v>
      </c>
      <c r="DP181" s="199">
        <v>741</v>
      </c>
      <c r="DQ181" s="199">
        <v>959</v>
      </c>
      <c r="DR181" s="199">
        <v>839</v>
      </c>
      <c r="DS181" s="199">
        <v>847</v>
      </c>
      <c r="DT181" s="199">
        <v>1818</v>
      </c>
      <c r="DU181" s="199">
        <v>16120</v>
      </c>
      <c r="DV181" s="199">
        <v>6619</v>
      </c>
      <c r="DW181" s="199">
        <v>2392</v>
      </c>
      <c r="DX181" s="199">
        <v>1759</v>
      </c>
      <c r="DY181" s="199">
        <v>857</v>
      </c>
      <c r="DZ181" s="199">
        <v>2687</v>
      </c>
      <c r="EA181" s="199">
        <v>139</v>
      </c>
      <c r="EB181" s="199">
        <v>1910</v>
      </c>
      <c r="EC181" s="199">
        <v>5055</v>
      </c>
      <c r="ED181" s="199">
        <v>580</v>
      </c>
      <c r="EE181" s="199">
        <v>3393</v>
      </c>
      <c r="EF181" s="199">
        <v>4448</v>
      </c>
      <c r="EG181" s="199">
        <v>36397</v>
      </c>
      <c r="EH181" s="199">
        <v>5287</v>
      </c>
      <c r="EI181" s="199">
        <v>10627</v>
      </c>
      <c r="EJ181" s="199">
        <v>5493</v>
      </c>
      <c r="EK181" s="199">
        <v>241</v>
      </c>
      <c r="EL181" s="199">
        <v>760</v>
      </c>
      <c r="EM181" s="199">
        <v>620</v>
      </c>
      <c r="EN181" s="199">
        <v>572</v>
      </c>
      <c r="EO181" s="199">
        <v>649</v>
      </c>
      <c r="EP181" s="199">
        <v>2397</v>
      </c>
      <c r="EQ181" s="199">
        <v>14073</v>
      </c>
      <c r="ER181" s="199">
        <v>16120</v>
      </c>
      <c r="ES181" s="199">
        <v>1614</v>
      </c>
      <c r="ET181" s="199">
        <v>5223</v>
      </c>
      <c r="EU181" s="199">
        <v>6122</v>
      </c>
      <c r="EV181" s="199">
        <v>3161</v>
      </c>
      <c r="EW181" s="199">
        <v>14506</v>
      </c>
      <c r="EX181" s="199">
        <v>16120</v>
      </c>
      <c r="EZ181" s="199"/>
    </row>
    <row r="182" spans="1:256" x14ac:dyDescent="0.25">
      <c r="A182" t="s">
        <v>493</v>
      </c>
      <c r="B182" t="s">
        <v>1758</v>
      </c>
      <c r="C182" t="s">
        <v>236</v>
      </c>
      <c r="D182" t="s">
        <v>236</v>
      </c>
      <c r="E182" t="s">
        <v>236</v>
      </c>
      <c r="F182" t="s">
        <v>236</v>
      </c>
      <c r="G182" t="s">
        <v>236</v>
      </c>
      <c r="H182" s="199">
        <v>41626</v>
      </c>
      <c r="I182" s="199">
        <v>2429</v>
      </c>
      <c r="J182" s="199">
        <v>5850</v>
      </c>
      <c r="K182" s="199">
        <v>467</v>
      </c>
      <c r="L182" s="199">
        <v>3293</v>
      </c>
      <c r="M182" s="199">
        <v>308</v>
      </c>
      <c r="N182" s="199">
        <v>16587</v>
      </c>
      <c r="O182" s="199">
        <v>1256</v>
      </c>
      <c r="P182" s="199">
        <v>18974</v>
      </c>
      <c r="Q182" s="199">
        <v>706</v>
      </c>
      <c r="R182" s="199">
        <v>26867</v>
      </c>
      <c r="S182" s="199">
        <v>871</v>
      </c>
      <c r="T182" s="199">
        <v>3834</v>
      </c>
      <c r="U182" s="199">
        <v>455</v>
      </c>
      <c r="V182" s="199">
        <v>358</v>
      </c>
      <c r="W182" s="199">
        <v>8</v>
      </c>
      <c r="X182" s="199">
        <v>6025</v>
      </c>
      <c r="Y182" s="199">
        <v>622</v>
      </c>
      <c r="Z182" s="199">
        <v>2060</v>
      </c>
      <c r="AA182" s="199">
        <v>235</v>
      </c>
      <c r="AB182" s="199">
        <v>2431</v>
      </c>
      <c r="AC182" s="199">
        <v>238</v>
      </c>
      <c r="AD182" s="199">
        <v>3347</v>
      </c>
      <c r="AE182" s="199">
        <v>387</v>
      </c>
      <c r="AF182" s="199">
        <v>26247</v>
      </c>
      <c r="AG182" s="199">
        <v>808</v>
      </c>
      <c r="AH182" s="199">
        <v>36339</v>
      </c>
      <c r="AI182" s="199">
        <v>1758</v>
      </c>
      <c r="AJ182" s="199">
        <v>5287</v>
      </c>
      <c r="AK182" s="199">
        <v>671</v>
      </c>
      <c r="AL182" s="199">
        <v>3631</v>
      </c>
      <c r="AM182" s="199">
        <v>348</v>
      </c>
      <c r="AN182" s="199">
        <v>1656</v>
      </c>
      <c r="AO182" s="199">
        <v>323</v>
      </c>
      <c r="AP182" s="199">
        <v>20267</v>
      </c>
      <c r="AQ182" s="199">
        <v>1487</v>
      </c>
      <c r="AR182" s="199">
        <v>21359</v>
      </c>
      <c r="AS182" s="199">
        <v>942</v>
      </c>
      <c r="AT182" s="199">
        <v>4931</v>
      </c>
      <c r="AU182" s="199">
        <v>268</v>
      </c>
      <c r="AV182" s="199">
        <v>36695</v>
      </c>
      <c r="AW182" s="199">
        <v>2161</v>
      </c>
      <c r="AX182" s="199">
        <v>2214</v>
      </c>
      <c r="AY182" s="199">
        <v>267</v>
      </c>
      <c r="AZ182" s="199">
        <v>7879</v>
      </c>
      <c r="BA182" s="199">
        <v>878</v>
      </c>
      <c r="BB182" s="199">
        <v>9327</v>
      </c>
      <c r="BC182" s="199">
        <v>449</v>
      </c>
      <c r="BD182" s="199">
        <v>8247</v>
      </c>
      <c r="BE182" s="199">
        <v>148</v>
      </c>
      <c r="BF182" s="199">
        <v>3999</v>
      </c>
      <c r="BG182" s="199">
        <v>717</v>
      </c>
      <c r="BH182" s="199">
        <v>21001</v>
      </c>
      <c r="BI182" s="199">
        <v>1429</v>
      </c>
      <c r="BJ182" s="199">
        <v>20159</v>
      </c>
      <c r="BK182" s="199">
        <v>1259</v>
      </c>
      <c r="BL182" s="199">
        <v>842</v>
      </c>
      <c r="BM182" s="199">
        <v>170</v>
      </c>
      <c r="BN182" s="199">
        <v>14717</v>
      </c>
      <c r="BO182" s="199">
        <v>641</v>
      </c>
      <c r="BP182" s="199">
        <v>6962</v>
      </c>
      <c r="BQ182" s="199">
        <v>1002</v>
      </c>
      <c r="BR182" s="199">
        <v>3321</v>
      </c>
      <c r="BS182" s="199">
        <v>503</v>
      </c>
      <c r="BT182" s="199">
        <v>9818</v>
      </c>
      <c r="BU182" s="199">
        <v>262</v>
      </c>
      <c r="BV182" s="199">
        <v>25000</v>
      </c>
      <c r="BW182" s="199">
        <v>2146</v>
      </c>
      <c r="BX182" s="199">
        <v>6808</v>
      </c>
      <c r="BY182" s="199">
        <v>21</v>
      </c>
      <c r="BZ182" s="199">
        <v>2730</v>
      </c>
      <c r="CA182" s="199">
        <v>51</v>
      </c>
      <c r="CB182" s="199">
        <v>7088</v>
      </c>
      <c r="CC182" s="199">
        <v>211</v>
      </c>
      <c r="CD182" s="199">
        <v>4141</v>
      </c>
      <c r="CE182" s="199">
        <v>425</v>
      </c>
      <c r="CF182" s="199">
        <v>5333</v>
      </c>
      <c r="CG182" s="199">
        <v>738</v>
      </c>
      <c r="CH182" s="199">
        <v>4466</v>
      </c>
      <c r="CI182" s="199">
        <v>326</v>
      </c>
      <c r="CJ182" s="199">
        <v>5227</v>
      </c>
      <c r="CK182" s="199">
        <v>363</v>
      </c>
      <c r="CL182" s="199">
        <v>5833</v>
      </c>
      <c r="CM182" s="199">
        <v>294</v>
      </c>
      <c r="CN182" s="199">
        <v>6808</v>
      </c>
      <c r="CO182" s="199">
        <v>21</v>
      </c>
      <c r="CP182" s="199">
        <v>2429</v>
      </c>
      <c r="CQ182" s="199">
        <v>39197</v>
      </c>
      <c r="CR182" s="199">
        <v>30932</v>
      </c>
      <c r="CS182" s="199">
        <v>14548</v>
      </c>
      <c r="CT182" s="199">
        <v>31068</v>
      </c>
      <c r="CU182" s="199">
        <v>8499</v>
      </c>
      <c r="CV182" s="199">
        <v>3059</v>
      </c>
      <c r="CW182" s="199">
        <v>2386</v>
      </c>
      <c r="CX182" s="199">
        <v>963</v>
      </c>
      <c r="CY182" s="199">
        <v>926</v>
      </c>
      <c r="CZ182" s="199">
        <v>341</v>
      </c>
      <c r="DA182" s="199">
        <v>3662</v>
      </c>
      <c r="DB182" s="199">
        <v>1330</v>
      </c>
      <c r="DC182" s="199">
        <v>1525</v>
      </c>
      <c r="DD182" s="199">
        <v>425</v>
      </c>
      <c r="DE182" s="199">
        <v>130</v>
      </c>
      <c r="DF182" s="199">
        <v>1143</v>
      </c>
      <c r="DG182" s="199">
        <v>2375</v>
      </c>
      <c r="DH182" s="199">
        <v>480</v>
      </c>
      <c r="DI182" s="199">
        <v>2476</v>
      </c>
      <c r="DJ182" s="199">
        <v>1203</v>
      </c>
      <c r="DK182" s="199">
        <v>338</v>
      </c>
      <c r="DL182" s="199">
        <v>2026</v>
      </c>
      <c r="DM182" s="199">
        <v>2148</v>
      </c>
      <c r="DN182" s="199">
        <v>5672</v>
      </c>
      <c r="DO182" s="199">
        <v>1931</v>
      </c>
      <c r="DP182" s="199">
        <v>896</v>
      </c>
      <c r="DQ182" s="199">
        <v>973</v>
      </c>
      <c r="DR182" s="199">
        <v>752</v>
      </c>
      <c r="DS182" s="199">
        <v>639</v>
      </c>
      <c r="DT182" s="199">
        <v>1323</v>
      </c>
      <c r="DU182" s="199">
        <v>16560</v>
      </c>
      <c r="DV182" s="199">
        <v>7217</v>
      </c>
      <c r="DW182" s="199">
        <v>2423</v>
      </c>
      <c r="DX182" s="199">
        <v>1623</v>
      </c>
      <c r="DY182" s="199">
        <v>707</v>
      </c>
      <c r="DZ182" s="199">
        <v>2390</v>
      </c>
      <c r="EA182" s="199">
        <v>327</v>
      </c>
      <c r="EB182" s="199">
        <v>1552</v>
      </c>
      <c r="EC182" s="199">
        <v>5330</v>
      </c>
      <c r="ED182" s="199">
        <v>1023</v>
      </c>
      <c r="EE182" s="199">
        <v>3110</v>
      </c>
      <c r="EF182" s="199">
        <v>4894</v>
      </c>
      <c r="EG182" s="199">
        <v>36584</v>
      </c>
      <c r="EH182" s="199">
        <v>4637</v>
      </c>
      <c r="EI182" s="199">
        <v>12267</v>
      </c>
      <c r="EJ182" s="199">
        <v>4293</v>
      </c>
      <c r="EK182" s="199">
        <v>422</v>
      </c>
      <c r="EL182" s="199">
        <v>404</v>
      </c>
      <c r="EM182" s="199">
        <v>495</v>
      </c>
      <c r="EN182" s="199">
        <v>566</v>
      </c>
      <c r="EO182" s="199">
        <v>360</v>
      </c>
      <c r="EP182" s="199">
        <v>1826</v>
      </c>
      <c r="EQ182" s="199">
        <v>14807</v>
      </c>
      <c r="ER182" s="199">
        <v>16560</v>
      </c>
      <c r="ES182" s="199">
        <v>1437</v>
      </c>
      <c r="ET182" s="199">
        <v>4809</v>
      </c>
      <c r="EU182" s="199">
        <v>6584</v>
      </c>
      <c r="EV182" s="199">
        <v>3730</v>
      </c>
      <c r="EW182" s="199">
        <v>15123</v>
      </c>
      <c r="EX182" s="199">
        <v>16560</v>
      </c>
      <c r="EZ182" s="199"/>
    </row>
    <row r="183" spans="1:256" x14ac:dyDescent="0.25">
      <c r="A183" t="s">
        <v>494</v>
      </c>
      <c r="B183" t="s">
        <v>1758</v>
      </c>
      <c r="C183" t="s">
        <v>236</v>
      </c>
      <c r="D183" t="s">
        <v>236</v>
      </c>
      <c r="E183" t="s">
        <v>236</v>
      </c>
      <c r="F183" t="s">
        <v>236</v>
      </c>
      <c r="G183" t="s">
        <v>236</v>
      </c>
      <c r="H183" s="199">
        <v>42332</v>
      </c>
      <c r="I183" s="199">
        <v>1104</v>
      </c>
      <c r="J183" s="199">
        <v>3770</v>
      </c>
      <c r="K183" s="199">
        <v>135</v>
      </c>
      <c r="L183" s="199">
        <v>2829</v>
      </c>
      <c r="M183" s="199">
        <v>132</v>
      </c>
      <c r="N183" s="199">
        <v>9159</v>
      </c>
      <c r="O183" s="199">
        <v>566</v>
      </c>
      <c r="P183" s="199">
        <v>29355</v>
      </c>
      <c r="Q183" s="199">
        <v>403</v>
      </c>
      <c r="R183" s="199">
        <v>38423</v>
      </c>
      <c r="S183" s="199">
        <v>1025</v>
      </c>
      <c r="T183" s="199">
        <v>484</v>
      </c>
      <c r="U183" s="199">
        <v>10</v>
      </c>
      <c r="V183" s="199">
        <v>158</v>
      </c>
      <c r="W183" s="199">
        <v>19</v>
      </c>
      <c r="X183" s="199">
        <v>886</v>
      </c>
      <c r="Y183" s="199">
        <v>6</v>
      </c>
      <c r="Z183" s="199">
        <v>644</v>
      </c>
      <c r="AA183" s="199">
        <v>24</v>
      </c>
      <c r="AB183" s="199">
        <v>1729</v>
      </c>
      <c r="AC183" s="199">
        <v>12</v>
      </c>
      <c r="AD183" s="199">
        <v>999</v>
      </c>
      <c r="AE183" s="199">
        <v>112</v>
      </c>
      <c r="AF183" s="199">
        <v>37984</v>
      </c>
      <c r="AG183" s="199">
        <v>930</v>
      </c>
      <c r="AH183" s="199">
        <v>40196</v>
      </c>
      <c r="AI183" s="199">
        <v>997</v>
      </c>
      <c r="AJ183" s="199">
        <v>2136</v>
      </c>
      <c r="AK183" s="199">
        <v>107</v>
      </c>
      <c r="AL183" s="199">
        <v>1065</v>
      </c>
      <c r="AM183" s="199">
        <v>18</v>
      </c>
      <c r="AN183" s="199">
        <v>1071</v>
      </c>
      <c r="AO183" s="199">
        <v>89</v>
      </c>
      <c r="AP183" s="199">
        <v>22116</v>
      </c>
      <c r="AQ183" s="199">
        <v>609</v>
      </c>
      <c r="AR183" s="199">
        <v>20216</v>
      </c>
      <c r="AS183" s="199">
        <v>495</v>
      </c>
      <c r="AT183" s="199">
        <v>3167</v>
      </c>
      <c r="AU183" s="199">
        <v>91</v>
      </c>
      <c r="AV183" s="199">
        <v>39165</v>
      </c>
      <c r="AW183" s="199">
        <v>1013</v>
      </c>
      <c r="AX183" s="199">
        <v>388</v>
      </c>
      <c r="AY183" s="199">
        <v>48</v>
      </c>
      <c r="AZ183" s="199">
        <v>4486</v>
      </c>
      <c r="BA183" s="199">
        <v>341</v>
      </c>
      <c r="BB183" s="199">
        <v>7453</v>
      </c>
      <c r="BC183" s="199">
        <v>174</v>
      </c>
      <c r="BD183" s="199">
        <v>17498</v>
      </c>
      <c r="BE183" s="199">
        <v>315</v>
      </c>
      <c r="BF183" s="199">
        <v>4188</v>
      </c>
      <c r="BG183" s="199">
        <v>196</v>
      </c>
      <c r="BH183" s="199">
        <v>20421</v>
      </c>
      <c r="BI183" s="199">
        <v>727</v>
      </c>
      <c r="BJ183" s="199">
        <v>19744</v>
      </c>
      <c r="BK183" s="199">
        <v>572</v>
      </c>
      <c r="BL183" s="199">
        <v>677</v>
      </c>
      <c r="BM183" s="199">
        <v>155</v>
      </c>
      <c r="BN183" s="199">
        <v>14860</v>
      </c>
      <c r="BO183" s="199">
        <v>394</v>
      </c>
      <c r="BP183" s="199">
        <v>6056</v>
      </c>
      <c r="BQ183" s="199">
        <v>341</v>
      </c>
      <c r="BR183" s="199">
        <v>3693</v>
      </c>
      <c r="BS183" s="199">
        <v>188</v>
      </c>
      <c r="BT183" s="199">
        <v>10661</v>
      </c>
      <c r="BU183" s="199">
        <v>181</v>
      </c>
      <c r="BV183" s="199">
        <v>24609</v>
      </c>
      <c r="BW183" s="199">
        <v>923</v>
      </c>
      <c r="BX183" s="199">
        <v>7062</v>
      </c>
      <c r="BY183" s="199">
        <v>0</v>
      </c>
      <c r="BZ183" s="199">
        <v>2942</v>
      </c>
      <c r="CA183" s="199">
        <v>2</v>
      </c>
      <c r="CB183" s="199">
        <v>7719</v>
      </c>
      <c r="CC183" s="199">
        <v>179</v>
      </c>
      <c r="CD183" s="199">
        <v>1846</v>
      </c>
      <c r="CE183" s="199">
        <v>45</v>
      </c>
      <c r="CF183" s="199">
        <v>2859</v>
      </c>
      <c r="CG183" s="199">
        <v>114</v>
      </c>
      <c r="CH183" s="199">
        <v>5644</v>
      </c>
      <c r="CI183" s="199">
        <v>302</v>
      </c>
      <c r="CJ183" s="199">
        <v>6795</v>
      </c>
      <c r="CK183" s="199">
        <v>221</v>
      </c>
      <c r="CL183" s="199">
        <v>7465</v>
      </c>
      <c r="CM183" s="199">
        <v>241</v>
      </c>
      <c r="CN183" s="199">
        <v>7062</v>
      </c>
      <c r="CO183" s="199">
        <v>0</v>
      </c>
      <c r="CP183" s="199">
        <v>1104</v>
      </c>
      <c r="CQ183" s="199">
        <v>41228</v>
      </c>
      <c r="CR183" s="199">
        <v>35693</v>
      </c>
      <c r="CS183" s="199">
        <v>11201</v>
      </c>
      <c r="CT183" s="199">
        <v>37611</v>
      </c>
      <c r="CU183" s="199">
        <v>2687</v>
      </c>
      <c r="CV183" s="199">
        <v>713</v>
      </c>
      <c r="CW183" s="199">
        <v>1046</v>
      </c>
      <c r="CX183" s="199">
        <v>323</v>
      </c>
      <c r="CY183" s="199">
        <v>661</v>
      </c>
      <c r="CZ183" s="199">
        <v>142</v>
      </c>
      <c r="DA183" s="199">
        <v>785</v>
      </c>
      <c r="DB183" s="199">
        <v>241</v>
      </c>
      <c r="DC183" s="199">
        <v>195</v>
      </c>
      <c r="DD183" s="199">
        <v>7</v>
      </c>
      <c r="DE183" s="199">
        <v>89</v>
      </c>
      <c r="DF183" s="199">
        <v>1370</v>
      </c>
      <c r="DG183" s="199">
        <v>3001</v>
      </c>
      <c r="DH183" s="199">
        <v>1032</v>
      </c>
      <c r="DI183" s="199">
        <v>2576</v>
      </c>
      <c r="DJ183" s="199">
        <v>867</v>
      </c>
      <c r="DK183" s="199">
        <v>273</v>
      </c>
      <c r="DL183" s="199">
        <v>2815</v>
      </c>
      <c r="DM183" s="199">
        <v>3714</v>
      </c>
      <c r="DN183" s="199">
        <v>3858</v>
      </c>
      <c r="DO183" s="199">
        <v>1469</v>
      </c>
      <c r="DP183" s="199">
        <v>718</v>
      </c>
      <c r="DQ183" s="199">
        <v>442</v>
      </c>
      <c r="DR183" s="199">
        <v>742</v>
      </c>
      <c r="DS183" s="199">
        <v>396</v>
      </c>
      <c r="DT183" s="199">
        <v>759</v>
      </c>
      <c r="DU183" s="199">
        <v>17330</v>
      </c>
      <c r="DV183" s="199">
        <v>10346</v>
      </c>
      <c r="DW183" s="199">
        <v>4363</v>
      </c>
      <c r="DX183" s="199">
        <v>885</v>
      </c>
      <c r="DY183" s="199">
        <v>165</v>
      </c>
      <c r="DZ183" s="199">
        <v>3016</v>
      </c>
      <c r="EA183" s="199">
        <v>146</v>
      </c>
      <c r="EB183" s="199">
        <v>2418</v>
      </c>
      <c r="EC183" s="199">
        <v>3083</v>
      </c>
      <c r="ED183" s="199">
        <v>421</v>
      </c>
      <c r="EE183" s="199">
        <v>2130</v>
      </c>
      <c r="EF183" s="199">
        <v>5290</v>
      </c>
      <c r="EG183" s="199">
        <v>37636</v>
      </c>
      <c r="EH183" s="199">
        <v>4594</v>
      </c>
      <c r="EI183" s="199">
        <v>13657</v>
      </c>
      <c r="EJ183" s="199">
        <v>3673</v>
      </c>
      <c r="EK183" s="199">
        <v>479</v>
      </c>
      <c r="EL183" s="199">
        <v>421</v>
      </c>
      <c r="EM183" s="199">
        <v>677</v>
      </c>
      <c r="EN183" s="199">
        <v>376</v>
      </c>
      <c r="EO183" s="199">
        <v>385</v>
      </c>
      <c r="EP183" s="199">
        <v>1156</v>
      </c>
      <c r="EQ183" s="199">
        <v>16078</v>
      </c>
      <c r="ER183" s="199">
        <v>17330</v>
      </c>
      <c r="ES183" s="199">
        <v>826</v>
      </c>
      <c r="ET183" s="199">
        <v>4000</v>
      </c>
      <c r="EU183" s="199">
        <v>7719</v>
      </c>
      <c r="EV183" s="199">
        <v>4785</v>
      </c>
      <c r="EW183" s="199">
        <v>16504</v>
      </c>
      <c r="EX183" s="199">
        <v>17330</v>
      </c>
      <c r="EZ183" s="199"/>
    </row>
    <row r="184" spans="1:256" x14ac:dyDescent="0.25">
      <c r="A184" t="s">
        <v>495</v>
      </c>
      <c r="B184" t="s">
        <v>1758</v>
      </c>
      <c r="C184" t="s">
        <v>236</v>
      </c>
      <c r="D184" t="s">
        <v>236</v>
      </c>
      <c r="E184" t="s">
        <v>236</v>
      </c>
      <c r="F184" t="s">
        <v>236</v>
      </c>
      <c r="G184" t="s">
        <v>236</v>
      </c>
      <c r="H184" s="199">
        <v>43213</v>
      </c>
      <c r="I184" s="199">
        <v>744</v>
      </c>
      <c r="J184" s="199">
        <v>2734</v>
      </c>
      <c r="K184" s="199">
        <v>133</v>
      </c>
      <c r="L184" s="199">
        <v>1800</v>
      </c>
      <c r="M184" s="199">
        <v>129</v>
      </c>
      <c r="N184" s="199">
        <v>9084</v>
      </c>
      <c r="O184" s="199">
        <v>403</v>
      </c>
      <c r="P184" s="199">
        <v>31342</v>
      </c>
      <c r="Q184" s="199">
        <v>208</v>
      </c>
      <c r="R184" s="199">
        <v>37448</v>
      </c>
      <c r="S184" s="199">
        <v>517</v>
      </c>
      <c r="T184" s="199">
        <v>817</v>
      </c>
      <c r="U184" s="199">
        <v>40</v>
      </c>
      <c r="V184" s="199">
        <v>53</v>
      </c>
      <c r="W184" s="199">
        <v>0</v>
      </c>
      <c r="X184" s="199">
        <v>2821</v>
      </c>
      <c r="Y184" s="199">
        <v>153</v>
      </c>
      <c r="Z184" s="199">
        <v>277</v>
      </c>
      <c r="AA184" s="199">
        <v>24</v>
      </c>
      <c r="AB184" s="199">
        <v>1797</v>
      </c>
      <c r="AC184" s="199">
        <v>10</v>
      </c>
      <c r="AD184" s="199">
        <v>1370</v>
      </c>
      <c r="AE184" s="199">
        <v>34</v>
      </c>
      <c r="AF184" s="199">
        <v>37255</v>
      </c>
      <c r="AG184" s="199">
        <v>507</v>
      </c>
      <c r="AH184" s="199">
        <v>38833</v>
      </c>
      <c r="AI184" s="199">
        <v>588</v>
      </c>
      <c r="AJ184" s="199">
        <v>4380</v>
      </c>
      <c r="AK184" s="199">
        <v>156</v>
      </c>
      <c r="AL184" s="199">
        <v>2099</v>
      </c>
      <c r="AM184" s="199">
        <v>10</v>
      </c>
      <c r="AN184" s="199">
        <v>2281</v>
      </c>
      <c r="AO184" s="199">
        <v>146</v>
      </c>
      <c r="AP184" s="199">
        <v>21923</v>
      </c>
      <c r="AQ184" s="199">
        <v>359</v>
      </c>
      <c r="AR184" s="199">
        <v>21290</v>
      </c>
      <c r="AS184" s="199">
        <v>385</v>
      </c>
      <c r="AT184" s="199">
        <v>3685</v>
      </c>
      <c r="AU184" s="199">
        <v>22</v>
      </c>
      <c r="AV184" s="199">
        <v>39528</v>
      </c>
      <c r="AW184" s="199">
        <v>722</v>
      </c>
      <c r="AX184" s="199">
        <v>705</v>
      </c>
      <c r="AY184" s="199">
        <v>150</v>
      </c>
      <c r="AZ184" s="199">
        <v>3210</v>
      </c>
      <c r="BA184" s="199">
        <v>103</v>
      </c>
      <c r="BB184" s="199">
        <v>6813</v>
      </c>
      <c r="BC184" s="199">
        <v>211</v>
      </c>
      <c r="BD184" s="199">
        <v>21031</v>
      </c>
      <c r="BE184" s="199">
        <v>115</v>
      </c>
      <c r="BF184" s="199">
        <v>3848</v>
      </c>
      <c r="BG184" s="199">
        <v>258</v>
      </c>
      <c r="BH184" s="199">
        <v>20247</v>
      </c>
      <c r="BI184" s="199">
        <v>429</v>
      </c>
      <c r="BJ184" s="199">
        <v>19775</v>
      </c>
      <c r="BK184" s="199">
        <v>379</v>
      </c>
      <c r="BL184" s="199">
        <v>472</v>
      </c>
      <c r="BM184" s="199">
        <v>50</v>
      </c>
      <c r="BN184" s="199">
        <v>14751</v>
      </c>
      <c r="BO184" s="199">
        <v>205</v>
      </c>
      <c r="BP184" s="199">
        <v>6460</v>
      </c>
      <c r="BQ184" s="199">
        <v>237</v>
      </c>
      <c r="BR184" s="199">
        <v>2884</v>
      </c>
      <c r="BS184" s="199">
        <v>245</v>
      </c>
      <c r="BT184" s="199">
        <v>9195</v>
      </c>
      <c r="BU184" s="199">
        <v>57</v>
      </c>
      <c r="BV184" s="199">
        <v>24095</v>
      </c>
      <c r="BW184" s="199">
        <v>687</v>
      </c>
      <c r="BX184" s="199">
        <v>9923</v>
      </c>
      <c r="BY184" s="199">
        <v>0</v>
      </c>
      <c r="BZ184" s="199">
        <v>2720</v>
      </c>
      <c r="CA184" s="199">
        <v>5</v>
      </c>
      <c r="CB184" s="199">
        <v>6475</v>
      </c>
      <c r="CC184" s="199">
        <v>52</v>
      </c>
      <c r="CD184" s="199">
        <v>2259</v>
      </c>
      <c r="CE184" s="199">
        <v>108</v>
      </c>
      <c r="CF184" s="199">
        <v>4723</v>
      </c>
      <c r="CG184" s="199">
        <v>64</v>
      </c>
      <c r="CH184" s="199">
        <v>5527</v>
      </c>
      <c r="CI184" s="199">
        <v>185</v>
      </c>
      <c r="CJ184" s="199">
        <v>5266</v>
      </c>
      <c r="CK184" s="199">
        <v>209</v>
      </c>
      <c r="CL184" s="199">
        <v>6320</v>
      </c>
      <c r="CM184" s="199">
        <v>121</v>
      </c>
      <c r="CN184" s="199">
        <v>9923</v>
      </c>
      <c r="CO184" s="199">
        <v>0</v>
      </c>
      <c r="CP184" s="199">
        <v>744</v>
      </c>
      <c r="CQ184" s="199">
        <v>42469</v>
      </c>
      <c r="CR184" s="199">
        <v>37637</v>
      </c>
      <c r="CS184" s="199">
        <v>12682</v>
      </c>
      <c r="CT184" s="199">
        <v>36382</v>
      </c>
      <c r="CU184" s="199">
        <v>4754</v>
      </c>
      <c r="CV184" s="199">
        <v>1369</v>
      </c>
      <c r="CW184" s="199">
        <v>926</v>
      </c>
      <c r="CX184" s="199">
        <v>149</v>
      </c>
      <c r="CY184" s="199">
        <v>1650</v>
      </c>
      <c r="CZ184" s="199">
        <v>366</v>
      </c>
      <c r="DA184" s="199">
        <v>1922</v>
      </c>
      <c r="DB184" s="199">
        <v>836</v>
      </c>
      <c r="DC184" s="199">
        <v>256</v>
      </c>
      <c r="DD184" s="199">
        <v>18</v>
      </c>
      <c r="DE184" s="199">
        <v>135</v>
      </c>
      <c r="DF184" s="199">
        <v>726</v>
      </c>
      <c r="DG184" s="199">
        <v>2789</v>
      </c>
      <c r="DH184" s="199">
        <v>1084</v>
      </c>
      <c r="DI184" s="199">
        <v>2279</v>
      </c>
      <c r="DJ184" s="199">
        <v>577</v>
      </c>
      <c r="DK184" s="199">
        <v>397</v>
      </c>
      <c r="DL184" s="199">
        <v>3011</v>
      </c>
      <c r="DM184" s="199">
        <v>4429</v>
      </c>
      <c r="DN184" s="199">
        <v>4982</v>
      </c>
      <c r="DO184" s="199">
        <v>1503</v>
      </c>
      <c r="DP184" s="199">
        <v>633</v>
      </c>
      <c r="DQ184" s="199">
        <v>409</v>
      </c>
      <c r="DR184" s="199">
        <v>234</v>
      </c>
      <c r="DS184" s="199">
        <v>147</v>
      </c>
      <c r="DT184" s="199">
        <v>554</v>
      </c>
      <c r="DU184" s="199">
        <v>18894</v>
      </c>
      <c r="DV184" s="199">
        <v>10395</v>
      </c>
      <c r="DW184" s="199">
        <v>4008</v>
      </c>
      <c r="DX184" s="199">
        <v>1171</v>
      </c>
      <c r="DY184" s="199">
        <v>192</v>
      </c>
      <c r="DZ184" s="199">
        <v>2745</v>
      </c>
      <c r="EA184" s="199">
        <v>190</v>
      </c>
      <c r="EB184" s="199">
        <v>2187</v>
      </c>
      <c r="EC184" s="199">
        <v>4583</v>
      </c>
      <c r="ED184" s="199">
        <v>447</v>
      </c>
      <c r="EE184" s="199">
        <v>3486</v>
      </c>
      <c r="EF184" s="199">
        <v>4966</v>
      </c>
      <c r="EG184" s="199">
        <v>36347</v>
      </c>
      <c r="EH184" s="199">
        <v>6625</v>
      </c>
      <c r="EI184" s="199">
        <v>13946</v>
      </c>
      <c r="EJ184" s="199">
        <v>4948</v>
      </c>
      <c r="EK184" s="199">
        <v>722</v>
      </c>
      <c r="EL184" s="199">
        <v>838</v>
      </c>
      <c r="EM184" s="199">
        <v>631</v>
      </c>
      <c r="EN184" s="199">
        <v>674</v>
      </c>
      <c r="EO184" s="199">
        <v>370</v>
      </c>
      <c r="EP184" s="199">
        <v>1666</v>
      </c>
      <c r="EQ184" s="199">
        <v>17675</v>
      </c>
      <c r="ER184" s="199">
        <v>18894</v>
      </c>
      <c r="ES184" s="199">
        <v>788</v>
      </c>
      <c r="ET184" s="199">
        <v>6220</v>
      </c>
      <c r="EU184" s="199">
        <v>8711</v>
      </c>
      <c r="EV184" s="199">
        <v>3175</v>
      </c>
      <c r="EW184" s="199">
        <v>18106</v>
      </c>
      <c r="EX184" s="199">
        <v>18894</v>
      </c>
      <c r="EZ184" s="199"/>
    </row>
    <row r="185" spans="1:256" x14ac:dyDescent="0.25">
      <c r="A185" t="s">
        <v>496</v>
      </c>
      <c r="B185" t="s">
        <v>1758</v>
      </c>
      <c r="C185" t="s">
        <v>236</v>
      </c>
      <c r="D185" t="s">
        <v>236</v>
      </c>
      <c r="E185" t="s">
        <v>236</v>
      </c>
      <c r="F185" t="s">
        <v>236</v>
      </c>
      <c r="G185" t="s">
        <v>236</v>
      </c>
      <c r="H185" s="199">
        <v>40865</v>
      </c>
      <c r="I185" s="199">
        <v>1540</v>
      </c>
      <c r="J185" s="199">
        <v>4748</v>
      </c>
      <c r="K185" s="199">
        <v>427</v>
      </c>
      <c r="L185" s="199">
        <v>3101</v>
      </c>
      <c r="M185" s="199">
        <v>243</v>
      </c>
      <c r="N185" s="199">
        <v>12615</v>
      </c>
      <c r="O185" s="199">
        <v>677</v>
      </c>
      <c r="P185" s="199">
        <v>23486</v>
      </c>
      <c r="Q185" s="199">
        <v>436</v>
      </c>
      <c r="R185" s="199">
        <v>32414</v>
      </c>
      <c r="S185" s="199">
        <v>776</v>
      </c>
      <c r="T185" s="199">
        <v>2178</v>
      </c>
      <c r="U185" s="199">
        <v>198</v>
      </c>
      <c r="V185" s="199">
        <v>157</v>
      </c>
      <c r="W185" s="199">
        <v>6</v>
      </c>
      <c r="X185" s="199">
        <v>1871</v>
      </c>
      <c r="Y185" s="199">
        <v>128</v>
      </c>
      <c r="Z185" s="199">
        <v>1358</v>
      </c>
      <c r="AA185" s="199">
        <v>238</v>
      </c>
      <c r="AB185" s="199">
        <v>2887</v>
      </c>
      <c r="AC185" s="199">
        <v>194</v>
      </c>
      <c r="AD185" s="199">
        <v>2141</v>
      </c>
      <c r="AE185" s="199">
        <v>311</v>
      </c>
      <c r="AF185" s="199">
        <v>31668</v>
      </c>
      <c r="AG185" s="199">
        <v>776</v>
      </c>
      <c r="AH185" s="199">
        <v>36957</v>
      </c>
      <c r="AI185" s="199">
        <v>1165</v>
      </c>
      <c r="AJ185" s="199">
        <v>3908</v>
      </c>
      <c r="AK185" s="199">
        <v>375</v>
      </c>
      <c r="AL185" s="199">
        <v>2270</v>
      </c>
      <c r="AM185" s="199">
        <v>67</v>
      </c>
      <c r="AN185" s="199">
        <v>1638</v>
      </c>
      <c r="AO185" s="199">
        <v>308</v>
      </c>
      <c r="AP185" s="199">
        <v>19544</v>
      </c>
      <c r="AQ185" s="199">
        <v>737</v>
      </c>
      <c r="AR185" s="199">
        <v>21321</v>
      </c>
      <c r="AS185" s="199">
        <v>803</v>
      </c>
      <c r="AT185" s="199">
        <v>4043</v>
      </c>
      <c r="AU185" s="199">
        <v>129</v>
      </c>
      <c r="AV185" s="199">
        <v>36822</v>
      </c>
      <c r="AW185" s="199">
        <v>1411</v>
      </c>
      <c r="AX185" s="199">
        <v>793</v>
      </c>
      <c r="AY185" s="199">
        <v>158</v>
      </c>
      <c r="AZ185" s="199">
        <v>3763</v>
      </c>
      <c r="BA185" s="199">
        <v>157</v>
      </c>
      <c r="BB185" s="199">
        <v>6666</v>
      </c>
      <c r="BC185" s="199">
        <v>381</v>
      </c>
      <c r="BD185" s="199">
        <v>18299</v>
      </c>
      <c r="BE185" s="199">
        <v>328</v>
      </c>
      <c r="BF185" s="199">
        <v>2458</v>
      </c>
      <c r="BG185" s="199">
        <v>179</v>
      </c>
      <c r="BH185" s="199">
        <v>24371</v>
      </c>
      <c r="BI185" s="199">
        <v>1119</v>
      </c>
      <c r="BJ185" s="199">
        <v>23654</v>
      </c>
      <c r="BK185" s="199">
        <v>1026</v>
      </c>
      <c r="BL185" s="199">
        <v>717</v>
      </c>
      <c r="BM185" s="199">
        <v>93</v>
      </c>
      <c r="BN185" s="199">
        <v>18036</v>
      </c>
      <c r="BO185" s="199">
        <v>520</v>
      </c>
      <c r="BP185" s="199">
        <v>6556</v>
      </c>
      <c r="BQ185" s="199">
        <v>607</v>
      </c>
      <c r="BR185" s="199">
        <v>2237</v>
      </c>
      <c r="BS185" s="199">
        <v>171</v>
      </c>
      <c r="BT185" s="199">
        <v>7565</v>
      </c>
      <c r="BU185" s="199">
        <v>236</v>
      </c>
      <c r="BV185" s="199">
        <v>26829</v>
      </c>
      <c r="BW185" s="199">
        <v>1298</v>
      </c>
      <c r="BX185" s="199">
        <v>6471</v>
      </c>
      <c r="BY185" s="199">
        <v>6</v>
      </c>
      <c r="BZ185" s="199">
        <v>2870</v>
      </c>
      <c r="CA185" s="199">
        <v>47</v>
      </c>
      <c r="CB185" s="199">
        <v>4695</v>
      </c>
      <c r="CC185" s="199">
        <v>189</v>
      </c>
      <c r="CD185" s="199">
        <v>3779</v>
      </c>
      <c r="CE185" s="199">
        <v>280</v>
      </c>
      <c r="CF185" s="199">
        <v>8921</v>
      </c>
      <c r="CG185" s="199">
        <v>359</v>
      </c>
      <c r="CH185" s="199">
        <v>5516</v>
      </c>
      <c r="CI185" s="199">
        <v>186</v>
      </c>
      <c r="CJ185" s="199">
        <v>4246</v>
      </c>
      <c r="CK185" s="199">
        <v>298</v>
      </c>
      <c r="CL185" s="199">
        <v>4367</v>
      </c>
      <c r="CM185" s="199">
        <v>175</v>
      </c>
      <c r="CN185" s="199">
        <v>6471</v>
      </c>
      <c r="CO185" s="199">
        <v>6</v>
      </c>
      <c r="CP185" s="199">
        <v>1540</v>
      </c>
      <c r="CQ185" s="199">
        <v>39325</v>
      </c>
      <c r="CR185" s="199">
        <v>32834</v>
      </c>
      <c r="CS185" s="199">
        <v>11839</v>
      </c>
      <c r="CT185" s="199">
        <v>34476</v>
      </c>
      <c r="CU185" s="199">
        <v>4685</v>
      </c>
      <c r="CV185" s="199">
        <v>1786</v>
      </c>
      <c r="CW185" s="199">
        <v>1458</v>
      </c>
      <c r="CX185" s="199">
        <v>548</v>
      </c>
      <c r="CY185" s="199">
        <v>1459</v>
      </c>
      <c r="CZ185" s="199">
        <v>595</v>
      </c>
      <c r="DA185" s="199">
        <v>1191</v>
      </c>
      <c r="DB185" s="199">
        <v>536</v>
      </c>
      <c r="DC185" s="199">
        <v>577</v>
      </c>
      <c r="DD185" s="199">
        <v>107</v>
      </c>
      <c r="DE185" s="199">
        <v>217</v>
      </c>
      <c r="DF185" s="199">
        <v>1135</v>
      </c>
      <c r="DG185" s="199">
        <v>2732</v>
      </c>
      <c r="DH185" s="199">
        <v>806</v>
      </c>
      <c r="DI185" s="199">
        <v>2448</v>
      </c>
      <c r="DJ185" s="199">
        <v>689</v>
      </c>
      <c r="DK185" s="199">
        <v>369</v>
      </c>
      <c r="DL185" s="199">
        <v>2836</v>
      </c>
      <c r="DM185" s="199">
        <v>4068</v>
      </c>
      <c r="DN185" s="199">
        <v>6812</v>
      </c>
      <c r="DO185" s="199">
        <v>1748</v>
      </c>
      <c r="DP185" s="199">
        <v>917</v>
      </c>
      <c r="DQ185" s="199">
        <v>587</v>
      </c>
      <c r="DR185" s="199">
        <v>581</v>
      </c>
      <c r="DS185" s="199">
        <v>536</v>
      </c>
      <c r="DT185" s="199">
        <v>921</v>
      </c>
      <c r="DU185" s="199">
        <v>20367</v>
      </c>
      <c r="DV185" s="199">
        <v>6980</v>
      </c>
      <c r="DW185" s="199">
        <v>2741</v>
      </c>
      <c r="DX185" s="199">
        <v>1891</v>
      </c>
      <c r="DY185" s="199">
        <v>206</v>
      </c>
      <c r="DZ185" s="199">
        <v>4444</v>
      </c>
      <c r="EA185" s="199">
        <v>234</v>
      </c>
      <c r="EB185" s="199">
        <v>3454</v>
      </c>
      <c r="EC185" s="199">
        <v>7052</v>
      </c>
      <c r="ED185" s="199">
        <v>714</v>
      </c>
      <c r="EE185" s="199">
        <v>5220</v>
      </c>
      <c r="EF185" s="199">
        <v>4005</v>
      </c>
      <c r="EG185" s="199">
        <v>33471</v>
      </c>
      <c r="EH185" s="199">
        <v>7471</v>
      </c>
      <c r="EI185" s="199">
        <v>11688</v>
      </c>
      <c r="EJ185" s="199">
        <v>8679</v>
      </c>
      <c r="EK185" s="199">
        <v>1017</v>
      </c>
      <c r="EL185" s="199">
        <v>1437</v>
      </c>
      <c r="EM185" s="199">
        <v>1448</v>
      </c>
      <c r="EN185" s="199">
        <v>1256</v>
      </c>
      <c r="EO185" s="199">
        <v>888</v>
      </c>
      <c r="EP185" s="199">
        <v>2378</v>
      </c>
      <c r="EQ185" s="199">
        <v>18898</v>
      </c>
      <c r="ER185" s="199">
        <v>20367</v>
      </c>
      <c r="ES185" s="199">
        <v>1327</v>
      </c>
      <c r="ET185" s="199">
        <v>9493</v>
      </c>
      <c r="EU185" s="199">
        <v>7868</v>
      </c>
      <c r="EV185" s="199">
        <v>1679</v>
      </c>
      <c r="EW185" s="199">
        <v>19040</v>
      </c>
      <c r="EX185" s="199">
        <v>20367</v>
      </c>
      <c r="EZ185" s="199"/>
    </row>
    <row r="186" spans="1:256" x14ac:dyDescent="0.25">
      <c r="A186" t="s">
        <v>497</v>
      </c>
      <c r="B186" t="s">
        <v>1758</v>
      </c>
      <c r="C186" t="s">
        <v>236</v>
      </c>
      <c r="D186" t="s">
        <v>236</v>
      </c>
      <c r="E186" t="s">
        <v>236</v>
      </c>
      <c r="F186" t="s">
        <v>236</v>
      </c>
      <c r="G186" t="s">
        <v>236</v>
      </c>
      <c r="H186" s="199">
        <v>42080</v>
      </c>
      <c r="I186" s="199">
        <v>1171</v>
      </c>
      <c r="J186" s="199">
        <v>4298</v>
      </c>
      <c r="K186" s="199">
        <v>419</v>
      </c>
      <c r="L186" s="199">
        <v>2553</v>
      </c>
      <c r="M186" s="199">
        <v>46</v>
      </c>
      <c r="N186" s="199">
        <v>11675</v>
      </c>
      <c r="O186" s="199">
        <v>390</v>
      </c>
      <c r="P186" s="199">
        <v>26051</v>
      </c>
      <c r="Q186" s="199">
        <v>362</v>
      </c>
      <c r="R186" s="199">
        <v>32417</v>
      </c>
      <c r="S186" s="199">
        <v>519</v>
      </c>
      <c r="T186" s="199">
        <v>4284</v>
      </c>
      <c r="U186" s="199">
        <v>271</v>
      </c>
      <c r="V186" s="199">
        <v>43</v>
      </c>
      <c r="W186" s="199">
        <v>0</v>
      </c>
      <c r="X186" s="199">
        <v>2404</v>
      </c>
      <c r="Y186" s="199">
        <v>69</v>
      </c>
      <c r="Z186" s="199">
        <v>476</v>
      </c>
      <c r="AA186" s="199">
        <v>51</v>
      </c>
      <c r="AB186" s="199">
        <v>2456</v>
      </c>
      <c r="AC186" s="199">
        <v>261</v>
      </c>
      <c r="AD186" s="199">
        <v>2109</v>
      </c>
      <c r="AE186" s="199">
        <v>183</v>
      </c>
      <c r="AF186" s="199">
        <v>31312</v>
      </c>
      <c r="AG186" s="199">
        <v>486</v>
      </c>
      <c r="AH186" s="199">
        <v>38523</v>
      </c>
      <c r="AI186" s="199">
        <v>994</v>
      </c>
      <c r="AJ186" s="199">
        <v>3557</v>
      </c>
      <c r="AK186" s="199">
        <v>177</v>
      </c>
      <c r="AL186" s="199">
        <v>1506</v>
      </c>
      <c r="AM186" s="199">
        <v>108</v>
      </c>
      <c r="AN186" s="199">
        <v>2051</v>
      </c>
      <c r="AO186" s="199">
        <v>69</v>
      </c>
      <c r="AP186" s="199">
        <v>20387</v>
      </c>
      <c r="AQ186" s="199">
        <v>506</v>
      </c>
      <c r="AR186" s="199">
        <v>21693</v>
      </c>
      <c r="AS186" s="199">
        <v>665</v>
      </c>
      <c r="AT186" s="199">
        <v>5377</v>
      </c>
      <c r="AU186" s="199">
        <v>244</v>
      </c>
      <c r="AV186" s="199">
        <v>36703</v>
      </c>
      <c r="AW186" s="199">
        <v>927</v>
      </c>
      <c r="AX186" s="199">
        <v>930</v>
      </c>
      <c r="AY186" s="199">
        <v>112</v>
      </c>
      <c r="AZ186" s="199">
        <v>3909</v>
      </c>
      <c r="BA186" s="199">
        <v>162</v>
      </c>
      <c r="BB186" s="199">
        <v>7722</v>
      </c>
      <c r="BC186" s="199">
        <v>421</v>
      </c>
      <c r="BD186" s="199">
        <v>17999</v>
      </c>
      <c r="BE186" s="199">
        <v>217</v>
      </c>
      <c r="BF186" s="199">
        <v>3588</v>
      </c>
      <c r="BG186" s="199">
        <v>160</v>
      </c>
      <c r="BH186" s="199">
        <v>21746</v>
      </c>
      <c r="BI186" s="199">
        <v>809</v>
      </c>
      <c r="BJ186" s="199">
        <v>21176</v>
      </c>
      <c r="BK186" s="199">
        <v>792</v>
      </c>
      <c r="BL186" s="199">
        <v>570</v>
      </c>
      <c r="BM186" s="199">
        <v>17</v>
      </c>
      <c r="BN186" s="199">
        <v>16072</v>
      </c>
      <c r="BO186" s="199">
        <v>450</v>
      </c>
      <c r="BP186" s="199">
        <v>5990</v>
      </c>
      <c r="BQ186" s="199">
        <v>416</v>
      </c>
      <c r="BR186" s="199">
        <v>3272</v>
      </c>
      <c r="BS186" s="199">
        <v>103</v>
      </c>
      <c r="BT186" s="199">
        <v>8776</v>
      </c>
      <c r="BU186" s="199">
        <v>191</v>
      </c>
      <c r="BV186" s="199">
        <v>25334</v>
      </c>
      <c r="BW186" s="199">
        <v>969</v>
      </c>
      <c r="BX186" s="199">
        <v>7970</v>
      </c>
      <c r="BY186" s="199">
        <v>11</v>
      </c>
      <c r="BZ186" s="199">
        <v>2676</v>
      </c>
      <c r="CA186" s="199">
        <v>64</v>
      </c>
      <c r="CB186" s="199">
        <v>6100</v>
      </c>
      <c r="CC186" s="199">
        <v>127</v>
      </c>
      <c r="CD186" s="199">
        <v>2744</v>
      </c>
      <c r="CE186" s="199">
        <v>68</v>
      </c>
      <c r="CF186" s="199">
        <v>6610</v>
      </c>
      <c r="CG186" s="199">
        <v>508</v>
      </c>
      <c r="CH186" s="199">
        <v>5714</v>
      </c>
      <c r="CI186" s="199">
        <v>110</v>
      </c>
      <c r="CJ186" s="199">
        <v>4792</v>
      </c>
      <c r="CK186" s="199">
        <v>179</v>
      </c>
      <c r="CL186" s="199">
        <v>5474</v>
      </c>
      <c r="CM186" s="199">
        <v>104</v>
      </c>
      <c r="CN186" s="199">
        <v>7970</v>
      </c>
      <c r="CO186" s="199">
        <v>11</v>
      </c>
      <c r="CP186" s="199">
        <v>1171</v>
      </c>
      <c r="CQ186" s="199">
        <v>40909</v>
      </c>
      <c r="CR186" s="199">
        <v>33353</v>
      </c>
      <c r="CS186" s="199">
        <v>13622</v>
      </c>
      <c r="CT186" s="199">
        <v>35194</v>
      </c>
      <c r="CU186" s="199">
        <v>4842</v>
      </c>
      <c r="CV186" s="199">
        <v>1564</v>
      </c>
      <c r="CW186" s="199">
        <v>920</v>
      </c>
      <c r="CX186" s="199">
        <v>288</v>
      </c>
      <c r="CY186" s="199">
        <v>1870</v>
      </c>
      <c r="CZ186" s="199">
        <v>755</v>
      </c>
      <c r="DA186" s="199">
        <v>918</v>
      </c>
      <c r="DB186" s="199">
        <v>264</v>
      </c>
      <c r="DC186" s="199">
        <v>1134</v>
      </c>
      <c r="DD186" s="199">
        <v>257</v>
      </c>
      <c r="DE186" s="199">
        <v>57</v>
      </c>
      <c r="DF186" s="199">
        <v>671</v>
      </c>
      <c r="DG186" s="199">
        <v>2881</v>
      </c>
      <c r="DH186" s="199">
        <v>767</v>
      </c>
      <c r="DI186" s="199">
        <v>2453</v>
      </c>
      <c r="DJ186" s="199">
        <v>940</v>
      </c>
      <c r="DK186" s="199">
        <v>444</v>
      </c>
      <c r="DL186" s="199">
        <v>3146</v>
      </c>
      <c r="DM186" s="199">
        <v>3898</v>
      </c>
      <c r="DN186" s="199">
        <v>5176</v>
      </c>
      <c r="DO186" s="199">
        <v>1604</v>
      </c>
      <c r="DP186" s="199">
        <v>973</v>
      </c>
      <c r="DQ186" s="199">
        <v>325</v>
      </c>
      <c r="DR186" s="199">
        <v>656</v>
      </c>
      <c r="DS186" s="199">
        <v>612</v>
      </c>
      <c r="DT186" s="199">
        <v>1059</v>
      </c>
      <c r="DU186" s="199">
        <v>19381</v>
      </c>
      <c r="DV186" s="199">
        <v>8287</v>
      </c>
      <c r="DW186" s="199">
        <v>3269</v>
      </c>
      <c r="DX186" s="199">
        <v>1374</v>
      </c>
      <c r="DY186" s="199">
        <v>176</v>
      </c>
      <c r="DZ186" s="199">
        <v>3869</v>
      </c>
      <c r="EA186" s="199">
        <v>128</v>
      </c>
      <c r="EB186" s="199">
        <v>2988</v>
      </c>
      <c r="EC186" s="199">
        <v>5851</v>
      </c>
      <c r="ED186" s="199">
        <v>922</v>
      </c>
      <c r="EE186" s="199">
        <v>4341</v>
      </c>
      <c r="EF186" s="199">
        <v>4756</v>
      </c>
      <c r="EG186" s="199">
        <v>35561</v>
      </c>
      <c r="EH186" s="199">
        <v>6542</v>
      </c>
      <c r="EI186" s="199">
        <v>10543</v>
      </c>
      <c r="EJ186" s="199">
        <v>8838</v>
      </c>
      <c r="EK186" s="199">
        <v>1071</v>
      </c>
      <c r="EL186" s="199">
        <v>1663</v>
      </c>
      <c r="EM186" s="199">
        <v>1109</v>
      </c>
      <c r="EN186" s="199">
        <v>996</v>
      </c>
      <c r="EO186" s="199">
        <v>812</v>
      </c>
      <c r="EP186" s="199">
        <v>3009</v>
      </c>
      <c r="EQ186" s="199">
        <v>17526</v>
      </c>
      <c r="ER186" s="199">
        <v>19381</v>
      </c>
      <c r="ES186" s="199">
        <v>1345</v>
      </c>
      <c r="ET186" s="199">
        <v>8351</v>
      </c>
      <c r="EU186" s="199">
        <v>7174</v>
      </c>
      <c r="EV186" s="199">
        <v>2511</v>
      </c>
      <c r="EW186" s="199">
        <v>18036</v>
      </c>
      <c r="EX186" s="199">
        <v>19381</v>
      </c>
      <c r="EZ186" s="199"/>
    </row>
    <row r="187" spans="1:256" x14ac:dyDescent="0.25">
      <c r="A187" t="s">
        <v>498</v>
      </c>
      <c r="B187" t="s">
        <v>1758</v>
      </c>
      <c r="C187" t="s">
        <v>236</v>
      </c>
      <c r="D187" t="s">
        <v>236</v>
      </c>
      <c r="E187" t="s">
        <v>236</v>
      </c>
      <c r="F187" t="s">
        <v>236</v>
      </c>
      <c r="G187" t="s">
        <v>236</v>
      </c>
      <c r="H187" s="199">
        <v>43089</v>
      </c>
      <c r="I187" s="199">
        <v>1300</v>
      </c>
      <c r="J187" s="199">
        <v>3823</v>
      </c>
      <c r="K187" s="199">
        <v>154</v>
      </c>
      <c r="L187" s="199">
        <v>2762</v>
      </c>
      <c r="M187" s="199">
        <v>88</v>
      </c>
      <c r="N187" s="199">
        <v>14449</v>
      </c>
      <c r="O187" s="199">
        <v>702</v>
      </c>
      <c r="P187" s="199">
        <v>24596</v>
      </c>
      <c r="Q187" s="199">
        <v>438</v>
      </c>
      <c r="R187" s="199">
        <v>32588</v>
      </c>
      <c r="S187" s="199">
        <v>646</v>
      </c>
      <c r="T187" s="199">
        <v>3345</v>
      </c>
      <c r="U187" s="199">
        <v>49</v>
      </c>
      <c r="V187" s="199">
        <v>95</v>
      </c>
      <c r="W187" s="199">
        <v>17</v>
      </c>
      <c r="X187" s="199">
        <v>4285</v>
      </c>
      <c r="Y187" s="199">
        <v>148</v>
      </c>
      <c r="Z187" s="199">
        <v>802</v>
      </c>
      <c r="AA187" s="199">
        <v>372</v>
      </c>
      <c r="AB187" s="199">
        <v>1956</v>
      </c>
      <c r="AC187" s="199">
        <v>68</v>
      </c>
      <c r="AD187" s="199">
        <v>2575</v>
      </c>
      <c r="AE187" s="199">
        <v>426</v>
      </c>
      <c r="AF187" s="199">
        <v>31481</v>
      </c>
      <c r="AG187" s="199">
        <v>602</v>
      </c>
      <c r="AH187" s="199">
        <v>38249</v>
      </c>
      <c r="AI187" s="199">
        <v>692</v>
      </c>
      <c r="AJ187" s="199">
        <v>4840</v>
      </c>
      <c r="AK187" s="199">
        <v>608</v>
      </c>
      <c r="AL187" s="199">
        <v>3370</v>
      </c>
      <c r="AM187" s="199">
        <v>210</v>
      </c>
      <c r="AN187" s="199">
        <v>1470</v>
      </c>
      <c r="AO187" s="199">
        <v>398</v>
      </c>
      <c r="AP187" s="199">
        <v>21947</v>
      </c>
      <c r="AQ187" s="199">
        <v>829</v>
      </c>
      <c r="AR187" s="199">
        <v>21142</v>
      </c>
      <c r="AS187" s="199">
        <v>471</v>
      </c>
      <c r="AT187" s="199">
        <v>4225</v>
      </c>
      <c r="AU187" s="199">
        <v>80</v>
      </c>
      <c r="AV187" s="199">
        <v>38864</v>
      </c>
      <c r="AW187" s="199">
        <v>1220</v>
      </c>
      <c r="AX187" s="199">
        <v>588</v>
      </c>
      <c r="AY187" s="199">
        <v>29</v>
      </c>
      <c r="AZ187" s="199">
        <v>4602</v>
      </c>
      <c r="BA187" s="199">
        <v>355</v>
      </c>
      <c r="BB187" s="199">
        <v>8255</v>
      </c>
      <c r="BC187" s="199">
        <v>348</v>
      </c>
      <c r="BD187" s="199">
        <v>15592</v>
      </c>
      <c r="BE187" s="199">
        <v>293</v>
      </c>
      <c r="BF187" s="199">
        <v>3713</v>
      </c>
      <c r="BG187" s="199">
        <v>231</v>
      </c>
      <c r="BH187" s="199">
        <v>22472</v>
      </c>
      <c r="BI187" s="199">
        <v>997</v>
      </c>
      <c r="BJ187" s="199">
        <v>21667</v>
      </c>
      <c r="BK187" s="199">
        <v>921</v>
      </c>
      <c r="BL187" s="199">
        <v>805</v>
      </c>
      <c r="BM187" s="199">
        <v>76</v>
      </c>
      <c r="BN187" s="199">
        <v>15892</v>
      </c>
      <c r="BO187" s="199">
        <v>666</v>
      </c>
      <c r="BP187" s="199">
        <v>7244</v>
      </c>
      <c r="BQ187" s="199">
        <v>471</v>
      </c>
      <c r="BR187" s="199">
        <v>3049</v>
      </c>
      <c r="BS187" s="199">
        <v>91</v>
      </c>
      <c r="BT187" s="199">
        <v>10201</v>
      </c>
      <c r="BU187" s="199">
        <v>72</v>
      </c>
      <c r="BV187" s="199">
        <v>26185</v>
      </c>
      <c r="BW187" s="199">
        <v>1228</v>
      </c>
      <c r="BX187" s="199">
        <v>6703</v>
      </c>
      <c r="BY187" s="199">
        <v>0</v>
      </c>
      <c r="BZ187" s="199">
        <v>2910</v>
      </c>
      <c r="CA187" s="199">
        <v>14</v>
      </c>
      <c r="CB187" s="199">
        <v>7291</v>
      </c>
      <c r="CC187" s="199">
        <v>58</v>
      </c>
      <c r="CD187" s="199">
        <v>3851</v>
      </c>
      <c r="CE187" s="199">
        <v>203</v>
      </c>
      <c r="CF187" s="199">
        <v>5028</v>
      </c>
      <c r="CG187" s="199">
        <v>356</v>
      </c>
      <c r="CH187" s="199">
        <v>5783</v>
      </c>
      <c r="CI187" s="199">
        <v>272</v>
      </c>
      <c r="CJ187" s="199">
        <v>5354</v>
      </c>
      <c r="CK187" s="199">
        <v>209</v>
      </c>
      <c r="CL187" s="199">
        <v>6169</v>
      </c>
      <c r="CM187" s="199">
        <v>188</v>
      </c>
      <c r="CN187" s="199">
        <v>6703</v>
      </c>
      <c r="CO187" s="199">
        <v>0</v>
      </c>
      <c r="CP187" s="199">
        <v>1300</v>
      </c>
      <c r="CQ187" s="199">
        <v>41789</v>
      </c>
      <c r="CR187" s="199">
        <v>35445</v>
      </c>
      <c r="CS187" s="199">
        <v>11982</v>
      </c>
      <c r="CT187" s="199">
        <v>34995</v>
      </c>
      <c r="CU187" s="199">
        <v>6122</v>
      </c>
      <c r="CV187" s="199">
        <v>2357</v>
      </c>
      <c r="CW187" s="199">
        <v>1521</v>
      </c>
      <c r="CX187" s="199">
        <v>830</v>
      </c>
      <c r="CY187" s="199">
        <v>838</v>
      </c>
      <c r="CZ187" s="199">
        <v>205</v>
      </c>
      <c r="DA187" s="199">
        <v>2689</v>
      </c>
      <c r="DB187" s="199">
        <v>990</v>
      </c>
      <c r="DC187" s="199">
        <v>1074</v>
      </c>
      <c r="DD187" s="199">
        <v>332</v>
      </c>
      <c r="DE187" s="199">
        <v>49</v>
      </c>
      <c r="DF187" s="199">
        <v>811</v>
      </c>
      <c r="DG187" s="199">
        <v>3678</v>
      </c>
      <c r="DH187" s="199">
        <v>671</v>
      </c>
      <c r="DI187" s="199">
        <v>2255</v>
      </c>
      <c r="DJ187" s="199">
        <v>1424</v>
      </c>
      <c r="DK187" s="199">
        <v>394</v>
      </c>
      <c r="DL187" s="199">
        <v>2075</v>
      </c>
      <c r="DM187" s="199">
        <v>2807</v>
      </c>
      <c r="DN187" s="199">
        <v>5758</v>
      </c>
      <c r="DO187" s="199">
        <v>1489</v>
      </c>
      <c r="DP187" s="199">
        <v>911</v>
      </c>
      <c r="DQ187" s="199">
        <v>1295</v>
      </c>
      <c r="DR187" s="199">
        <v>486</v>
      </c>
      <c r="DS187" s="199">
        <v>349</v>
      </c>
      <c r="DT187" s="199">
        <v>375</v>
      </c>
      <c r="DU187" s="199">
        <v>17109</v>
      </c>
      <c r="DV187" s="199">
        <v>9229</v>
      </c>
      <c r="DW187" s="199">
        <v>3694</v>
      </c>
      <c r="DX187" s="199">
        <v>1718</v>
      </c>
      <c r="DY187" s="199">
        <v>362</v>
      </c>
      <c r="DZ187" s="199">
        <v>2654</v>
      </c>
      <c r="EA187" s="199">
        <v>208</v>
      </c>
      <c r="EB187" s="199">
        <v>1882</v>
      </c>
      <c r="EC187" s="199">
        <v>3508</v>
      </c>
      <c r="ED187" s="199">
        <v>437</v>
      </c>
      <c r="EE187" s="199">
        <v>2273</v>
      </c>
      <c r="EF187" s="199">
        <v>5098</v>
      </c>
      <c r="EG187" s="199">
        <v>37057</v>
      </c>
      <c r="EH187" s="199">
        <v>5888</v>
      </c>
      <c r="EI187" s="199">
        <v>13460</v>
      </c>
      <c r="EJ187" s="199">
        <v>3649</v>
      </c>
      <c r="EK187" s="199">
        <v>259</v>
      </c>
      <c r="EL187" s="199">
        <v>638</v>
      </c>
      <c r="EM187" s="199">
        <v>638</v>
      </c>
      <c r="EN187" s="199">
        <v>529</v>
      </c>
      <c r="EO187" s="199">
        <v>319</v>
      </c>
      <c r="EP187" s="199">
        <v>1156</v>
      </c>
      <c r="EQ187" s="199">
        <v>16336</v>
      </c>
      <c r="ER187" s="199">
        <v>17109</v>
      </c>
      <c r="ES187" s="199">
        <v>466</v>
      </c>
      <c r="ET187" s="199">
        <v>5058</v>
      </c>
      <c r="EU187" s="199">
        <v>7992</v>
      </c>
      <c r="EV187" s="199">
        <v>3593</v>
      </c>
      <c r="EW187" s="199">
        <v>16643</v>
      </c>
      <c r="EX187" s="199">
        <v>17109</v>
      </c>
      <c r="EZ187" s="199"/>
    </row>
    <row r="188" spans="1:256" x14ac:dyDescent="0.25">
      <c r="A188" t="s">
        <v>499</v>
      </c>
      <c r="B188" t="s">
        <v>1758</v>
      </c>
      <c r="C188" t="s">
        <v>236</v>
      </c>
      <c r="D188" t="s">
        <v>236</v>
      </c>
      <c r="E188" t="s">
        <v>236</v>
      </c>
      <c r="F188" t="s">
        <v>236</v>
      </c>
      <c r="G188" t="s">
        <v>236</v>
      </c>
      <c r="H188" s="199">
        <v>41820</v>
      </c>
      <c r="I188" s="199">
        <v>1261</v>
      </c>
      <c r="J188" s="199">
        <v>2004</v>
      </c>
      <c r="K188" s="199">
        <v>199</v>
      </c>
      <c r="L188" s="199">
        <v>1511</v>
      </c>
      <c r="M188" s="199">
        <v>101</v>
      </c>
      <c r="N188" s="199">
        <v>9190</v>
      </c>
      <c r="O188" s="199">
        <v>355</v>
      </c>
      <c r="P188" s="199">
        <v>30583</v>
      </c>
      <c r="Q188" s="199">
        <v>707</v>
      </c>
      <c r="R188" s="199">
        <v>31342</v>
      </c>
      <c r="S188" s="199">
        <v>834</v>
      </c>
      <c r="T188" s="199">
        <v>1902</v>
      </c>
      <c r="U188" s="199">
        <v>22</v>
      </c>
      <c r="V188" s="199">
        <v>87</v>
      </c>
      <c r="W188" s="199">
        <v>0</v>
      </c>
      <c r="X188" s="199">
        <v>6099</v>
      </c>
      <c r="Y188" s="199">
        <v>345</v>
      </c>
      <c r="Z188" s="199">
        <v>466</v>
      </c>
      <c r="AA188" s="199">
        <v>11</v>
      </c>
      <c r="AB188" s="199">
        <v>1924</v>
      </c>
      <c r="AC188" s="199">
        <v>49</v>
      </c>
      <c r="AD188" s="199">
        <v>1508</v>
      </c>
      <c r="AE188" s="199">
        <v>51</v>
      </c>
      <c r="AF188" s="199">
        <v>30744</v>
      </c>
      <c r="AG188" s="199">
        <v>811</v>
      </c>
      <c r="AH188" s="199">
        <v>36196</v>
      </c>
      <c r="AI188" s="199">
        <v>968</v>
      </c>
      <c r="AJ188" s="199">
        <v>5624</v>
      </c>
      <c r="AK188" s="199">
        <v>293</v>
      </c>
      <c r="AL188" s="199">
        <v>3938</v>
      </c>
      <c r="AM188" s="199">
        <v>148</v>
      </c>
      <c r="AN188" s="199">
        <v>1686</v>
      </c>
      <c r="AO188" s="199">
        <v>145</v>
      </c>
      <c r="AP188" s="199">
        <v>20748</v>
      </c>
      <c r="AQ188" s="199">
        <v>728</v>
      </c>
      <c r="AR188" s="199">
        <v>21072</v>
      </c>
      <c r="AS188" s="199">
        <v>533</v>
      </c>
      <c r="AT188" s="199">
        <v>2509</v>
      </c>
      <c r="AU188" s="199">
        <v>140</v>
      </c>
      <c r="AV188" s="199">
        <v>39311</v>
      </c>
      <c r="AW188" s="199">
        <v>1121</v>
      </c>
      <c r="AX188" s="199">
        <v>658</v>
      </c>
      <c r="AY188" s="199">
        <v>48</v>
      </c>
      <c r="AZ188" s="199">
        <v>1837</v>
      </c>
      <c r="BA188" s="199">
        <v>119</v>
      </c>
      <c r="BB188" s="199">
        <v>5478</v>
      </c>
      <c r="BC188" s="199">
        <v>317</v>
      </c>
      <c r="BD188" s="199">
        <v>18494</v>
      </c>
      <c r="BE188" s="199">
        <v>277</v>
      </c>
      <c r="BF188" s="199">
        <v>2693</v>
      </c>
      <c r="BG188" s="199">
        <v>226</v>
      </c>
      <c r="BH188" s="199">
        <v>21947</v>
      </c>
      <c r="BI188" s="199">
        <v>692</v>
      </c>
      <c r="BJ188" s="199">
        <v>21398</v>
      </c>
      <c r="BK188" s="199">
        <v>660</v>
      </c>
      <c r="BL188" s="199">
        <v>549</v>
      </c>
      <c r="BM188" s="199">
        <v>32</v>
      </c>
      <c r="BN188" s="199">
        <v>15944</v>
      </c>
      <c r="BO188" s="199">
        <v>408</v>
      </c>
      <c r="BP188" s="199">
        <v>6034</v>
      </c>
      <c r="BQ188" s="199">
        <v>284</v>
      </c>
      <c r="BR188" s="199">
        <v>2662</v>
      </c>
      <c r="BS188" s="199">
        <v>226</v>
      </c>
      <c r="BT188" s="199">
        <v>12722</v>
      </c>
      <c r="BU188" s="199">
        <v>326</v>
      </c>
      <c r="BV188" s="199">
        <v>24640</v>
      </c>
      <c r="BW188" s="199">
        <v>918</v>
      </c>
      <c r="BX188" s="199">
        <v>4458</v>
      </c>
      <c r="BY188" s="199">
        <v>17</v>
      </c>
      <c r="BZ188" s="199">
        <v>3025</v>
      </c>
      <c r="CA188" s="199">
        <v>90</v>
      </c>
      <c r="CB188" s="199">
        <v>9697</v>
      </c>
      <c r="CC188" s="199">
        <v>236</v>
      </c>
      <c r="CD188" s="199">
        <v>2631</v>
      </c>
      <c r="CE188" s="199">
        <v>174</v>
      </c>
      <c r="CF188" s="199">
        <v>3755</v>
      </c>
      <c r="CG188" s="199">
        <v>383</v>
      </c>
      <c r="CH188" s="199">
        <v>6793</v>
      </c>
      <c r="CI188" s="199">
        <v>21</v>
      </c>
      <c r="CJ188" s="199">
        <v>6328</v>
      </c>
      <c r="CK188" s="199">
        <v>138</v>
      </c>
      <c r="CL188" s="199">
        <v>5133</v>
      </c>
      <c r="CM188" s="199">
        <v>202</v>
      </c>
      <c r="CN188" s="199">
        <v>4458</v>
      </c>
      <c r="CO188" s="199">
        <v>17</v>
      </c>
      <c r="CP188" s="199">
        <v>1261</v>
      </c>
      <c r="CQ188" s="199">
        <v>40559</v>
      </c>
      <c r="CR188" s="199">
        <v>37667</v>
      </c>
      <c r="CS188" s="199">
        <v>6415</v>
      </c>
      <c r="CT188" s="199">
        <v>31960</v>
      </c>
      <c r="CU188" s="199">
        <v>7627</v>
      </c>
      <c r="CV188" s="199">
        <v>1995</v>
      </c>
      <c r="CW188" s="199">
        <v>1411</v>
      </c>
      <c r="CX188" s="199">
        <v>259</v>
      </c>
      <c r="CY188" s="199">
        <v>2415</v>
      </c>
      <c r="CZ188" s="199">
        <v>432</v>
      </c>
      <c r="DA188" s="199">
        <v>2788</v>
      </c>
      <c r="DB188" s="199">
        <v>853</v>
      </c>
      <c r="DC188" s="199">
        <v>1013</v>
      </c>
      <c r="DD188" s="199">
        <v>451</v>
      </c>
      <c r="DE188" s="199">
        <v>81</v>
      </c>
      <c r="DF188" s="199">
        <v>767</v>
      </c>
      <c r="DG188" s="199">
        <v>4000</v>
      </c>
      <c r="DH188" s="199">
        <v>346</v>
      </c>
      <c r="DI188" s="199">
        <v>1615</v>
      </c>
      <c r="DJ188" s="199">
        <v>1177</v>
      </c>
      <c r="DK188" s="199">
        <v>679</v>
      </c>
      <c r="DL188" s="199">
        <v>2059</v>
      </c>
      <c r="DM188" s="199">
        <v>2642</v>
      </c>
      <c r="DN188" s="199">
        <v>5699</v>
      </c>
      <c r="DO188" s="199">
        <v>1553</v>
      </c>
      <c r="DP188" s="199">
        <v>840</v>
      </c>
      <c r="DQ188" s="199">
        <v>1220</v>
      </c>
      <c r="DR188" s="199">
        <v>298</v>
      </c>
      <c r="DS188" s="199">
        <v>98</v>
      </c>
      <c r="DT188" s="199">
        <v>217</v>
      </c>
      <c r="DU188" s="199">
        <v>14949</v>
      </c>
      <c r="DV188" s="199">
        <v>9790</v>
      </c>
      <c r="DW188" s="199">
        <v>5505</v>
      </c>
      <c r="DX188" s="199">
        <v>558</v>
      </c>
      <c r="DY188" s="199">
        <v>124</v>
      </c>
      <c r="DZ188" s="199">
        <v>1214</v>
      </c>
      <c r="EA188" s="199">
        <v>254</v>
      </c>
      <c r="EB188" s="199">
        <v>747</v>
      </c>
      <c r="EC188" s="199">
        <v>3387</v>
      </c>
      <c r="ED188" s="199">
        <v>386</v>
      </c>
      <c r="EE188" s="199">
        <v>2297</v>
      </c>
      <c r="EF188" s="199">
        <v>6501</v>
      </c>
      <c r="EG188" s="199">
        <v>35418</v>
      </c>
      <c r="EH188" s="199">
        <v>6047</v>
      </c>
      <c r="EI188" s="199">
        <v>12468</v>
      </c>
      <c r="EJ188" s="199">
        <v>2481</v>
      </c>
      <c r="EK188" s="199">
        <v>323</v>
      </c>
      <c r="EL188" s="199">
        <v>374</v>
      </c>
      <c r="EM188" s="199">
        <v>343</v>
      </c>
      <c r="EN188" s="199">
        <v>255</v>
      </c>
      <c r="EO188" s="199">
        <v>116</v>
      </c>
      <c r="EP188" s="199">
        <v>786</v>
      </c>
      <c r="EQ188" s="199">
        <v>14623</v>
      </c>
      <c r="ER188" s="199">
        <v>14949</v>
      </c>
      <c r="ES188" s="199">
        <v>356</v>
      </c>
      <c r="ET188" s="199">
        <v>3588</v>
      </c>
      <c r="EU188" s="199">
        <v>7392</v>
      </c>
      <c r="EV188" s="199">
        <v>3613</v>
      </c>
      <c r="EW188" s="199">
        <v>14593</v>
      </c>
      <c r="EX188" s="199">
        <v>14949</v>
      </c>
      <c r="EZ188" s="199"/>
    </row>
    <row r="189" spans="1:256" x14ac:dyDescent="0.25">
      <c r="A189" t="s">
        <v>500</v>
      </c>
      <c r="B189" t="s">
        <v>1758</v>
      </c>
      <c r="C189" t="s">
        <v>236</v>
      </c>
      <c r="D189" t="s">
        <v>236</v>
      </c>
      <c r="E189" t="s">
        <v>236</v>
      </c>
      <c r="F189" t="s">
        <v>236</v>
      </c>
      <c r="G189" t="s">
        <v>236</v>
      </c>
      <c r="H189" s="199">
        <v>43119</v>
      </c>
      <c r="I189" s="199">
        <v>865</v>
      </c>
      <c r="J189" s="199">
        <v>2209</v>
      </c>
      <c r="K189" s="199">
        <v>119</v>
      </c>
      <c r="L189" s="199">
        <v>1623</v>
      </c>
      <c r="M189" s="199">
        <v>99</v>
      </c>
      <c r="N189" s="199">
        <v>9160</v>
      </c>
      <c r="O189" s="199">
        <v>392</v>
      </c>
      <c r="P189" s="199">
        <v>30981</v>
      </c>
      <c r="Q189" s="199">
        <v>352</v>
      </c>
      <c r="R189" s="199">
        <v>38751</v>
      </c>
      <c r="S189" s="199">
        <v>741</v>
      </c>
      <c r="T189" s="199">
        <v>979</v>
      </c>
      <c r="U189" s="199">
        <v>67</v>
      </c>
      <c r="V189" s="199">
        <v>59</v>
      </c>
      <c r="W189" s="199">
        <v>9</v>
      </c>
      <c r="X189" s="199">
        <v>1044</v>
      </c>
      <c r="Y189" s="199">
        <v>2</v>
      </c>
      <c r="Z189" s="199">
        <v>613</v>
      </c>
      <c r="AA189" s="199">
        <v>0</v>
      </c>
      <c r="AB189" s="199">
        <v>1651</v>
      </c>
      <c r="AC189" s="199">
        <v>46</v>
      </c>
      <c r="AD189" s="199">
        <v>1205</v>
      </c>
      <c r="AE189" s="199">
        <v>9</v>
      </c>
      <c r="AF189" s="199">
        <v>38036</v>
      </c>
      <c r="AG189" s="199">
        <v>741</v>
      </c>
      <c r="AH189" s="199">
        <v>41410</v>
      </c>
      <c r="AI189" s="199">
        <v>865</v>
      </c>
      <c r="AJ189" s="199">
        <v>1709</v>
      </c>
      <c r="AK189" s="199">
        <v>0</v>
      </c>
      <c r="AL189" s="199">
        <v>866</v>
      </c>
      <c r="AM189" s="199">
        <v>0</v>
      </c>
      <c r="AN189" s="199">
        <v>843</v>
      </c>
      <c r="AO189" s="199">
        <v>0</v>
      </c>
      <c r="AP189" s="199">
        <v>21722</v>
      </c>
      <c r="AQ189" s="199">
        <v>414</v>
      </c>
      <c r="AR189" s="199">
        <v>21397</v>
      </c>
      <c r="AS189" s="199">
        <v>451</v>
      </c>
      <c r="AT189" s="199">
        <v>3292</v>
      </c>
      <c r="AU189" s="199">
        <v>45</v>
      </c>
      <c r="AV189" s="199">
        <v>39827</v>
      </c>
      <c r="AW189" s="199">
        <v>820</v>
      </c>
      <c r="AX189" s="199">
        <v>859</v>
      </c>
      <c r="AY189" s="199">
        <v>12</v>
      </c>
      <c r="AZ189" s="199">
        <v>4289</v>
      </c>
      <c r="BA189" s="199">
        <v>114</v>
      </c>
      <c r="BB189" s="199">
        <v>7917</v>
      </c>
      <c r="BC189" s="199">
        <v>296</v>
      </c>
      <c r="BD189" s="199">
        <v>14467</v>
      </c>
      <c r="BE189" s="199">
        <v>133</v>
      </c>
      <c r="BF189" s="199">
        <v>2986</v>
      </c>
      <c r="BG189" s="199">
        <v>96</v>
      </c>
      <c r="BH189" s="199">
        <v>22792</v>
      </c>
      <c r="BI189" s="199">
        <v>569</v>
      </c>
      <c r="BJ189" s="199">
        <v>22140</v>
      </c>
      <c r="BK189" s="199">
        <v>500</v>
      </c>
      <c r="BL189" s="199">
        <v>652</v>
      </c>
      <c r="BM189" s="199">
        <v>69</v>
      </c>
      <c r="BN189" s="199">
        <v>17356</v>
      </c>
      <c r="BO189" s="199">
        <v>303</v>
      </c>
      <c r="BP189" s="199">
        <v>5760</v>
      </c>
      <c r="BQ189" s="199">
        <v>277</v>
      </c>
      <c r="BR189" s="199">
        <v>2662</v>
      </c>
      <c r="BS189" s="199">
        <v>85</v>
      </c>
      <c r="BT189" s="199">
        <v>12510</v>
      </c>
      <c r="BU189" s="199">
        <v>188</v>
      </c>
      <c r="BV189" s="199">
        <v>25778</v>
      </c>
      <c r="BW189" s="199">
        <v>665</v>
      </c>
      <c r="BX189" s="199">
        <v>4831</v>
      </c>
      <c r="BY189" s="199">
        <v>12</v>
      </c>
      <c r="BZ189" s="199">
        <v>3454</v>
      </c>
      <c r="CA189" s="199">
        <v>16</v>
      </c>
      <c r="CB189" s="199">
        <v>9056</v>
      </c>
      <c r="CC189" s="199">
        <v>172</v>
      </c>
      <c r="CD189" s="199">
        <v>3077</v>
      </c>
      <c r="CE189" s="199">
        <v>122</v>
      </c>
      <c r="CF189" s="199">
        <v>4612</v>
      </c>
      <c r="CG189" s="199">
        <v>177</v>
      </c>
      <c r="CH189" s="199">
        <v>6611</v>
      </c>
      <c r="CI189" s="199">
        <v>88</v>
      </c>
      <c r="CJ189" s="199">
        <v>6360</v>
      </c>
      <c r="CK189" s="199">
        <v>117</v>
      </c>
      <c r="CL189" s="199">
        <v>5118</v>
      </c>
      <c r="CM189" s="199">
        <v>161</v>
      </c>
      <c r="CN189" s="199">
        <v>4831</v>
      </c>
      <c r="CO189" s="199">
        <v>12</v>
      </c>
      <c r="CP189" s="199">
        <v>865</v>
      </c>
      <c r="CQ189" s="199">
        <v>42254</v>
      </c>
      <c r="CR189" s="199">
        <v>38178</v>
      </c>
      <c r="CS189" s="199">
        <v>8692</v>
      </c>
      <c r="CT189" s="199">
        <v>38052</v>
      </c>
      <c r="CU189" s="199">
        <v>2264</v>
      </c>
      <c r="CV189" s="199">
        <v>673</v>
      </c>
      <c r="CW189" s="199">
        <v>689</v>
      </c>
      <c r="CX189" s="199">
        <v>129</v>
      </c>
      <c r="CY189" s="199">
        <v>480</v>
      </c>
      <c r="CZ189" s="199">
        <v>108</v>
      </c>
      <c r="DA189" s="199">
        <v>895</v>
      </c>
      <c r="DB189" s="199">
        <v>395</v>
      </c>
      <c r="DC189" s="199">
        <v>200</v>
      </c>
      <c r="DD189" s="199">
        <v>41</v>
      </c>
      <c r="DE189" s="199">
        <v>561</v>
      </c>
      <c r="DF189" s="199">
        <v>1027</v>
      </c>
      <c r="DG189" s="199">
        <v>3681</v>
      </c>
      <c r="DH189" s="199">
        <v>804</v>
      </c>
      <c r="DI189" s="199">
        <v>2518</v>
      </c>
      <c r="DJ189" s="199">
        <v>813</v>
      </c>
      <c r="DK189" s="199">
        <v>422</v>
      </c>
      <c r="DL189" s="199">
        <v>2738</v>
      </c>
      <c r="DM189" s="199">
        <v>3183</v>
      </c>
      <c r="DN189" s="199">
        <v>5544</v>
      </c>
      <c r="DO189" s="199">
        <v>1523</v>
      </c>
      <c r="DP189" s="199">
        <v>784</v>
      </c>
      <c r="DQ189" s="199">
        <v>557</v>
      </c>
      <c r="DR189" s="199">
        <v>465</v>
      </c>
      <c r="DS189" s="199">
        <v>257</v>
      </c>
      <c r="DT189" s="199">
        <v>288</v>
      </c>
      <c r="DU189" s="199">
        <v>15280</v>
      </c>
      <c r="DV189" s="199">
        <v>10288</v>
      </c>
      <c r="DW189" s="199">
        <v>5282</v>
      </c>
      <c r="DX189" s="199">
        <v>725</v>
      </c>
      <c r="DY189" s="199">
        <v>263</v>
      </c>
      <c r="DZ189" s="199">
        <v>1776</v>
      </c>
      <c r="EA189" s="199">
        <v>250</v>
      </c>
      <c r="EB189" s="199">
        <v>1155</v>
      </c>
      <c r="EC189" s="199">
        <v>2491</v>
      </c>
      <c r="ED189" s="199">
        <v>431</v>
      </c>
      <c r="EE189" s="199">
        <v>1437</v>
      </c>
      <c r="EF189" s="199">
        <v>6518</v>
      </c>
      <c r="EG189" s="199">
        <v>38694</v>
      </c>
      <c r="EH189" s="199">
        <v>4140</v>
      </c>
      <c r="EI189" s="199">
        <v>13072</v>
      </c>
      <c r="EJ189" s="199">
        <v>2208</v>
      </c>
      <c r="EK189" s="199">
        <v>131</v>
      </c>
      <c r="EL189" s="199">
        <v>281</v>
      </c>
      <c r="EM189" s="199">
        <v>517</v>
      </c>
      <c r="EN189" s="199">
        <v>295</v>
      </c>
      <c r="EO189" s="199">
        <v>212</v>
      </c>
      <c r="EP189" s="199">
        <v>728</v>
      </c>
      <c r="EQ189" s="199">
        <v>14390</v>
      </c>
      <c r="ER189" s="199">
        <v>15280</v>
      </c>
      <c r="ES189" s="199">
        <v>445</v>
      </c>
      <c r="ET189" s="199">
        <v>2928</v>
      </c>
      <c r="EU189" s="199">
        <v>7762</v>
      </c>
      <c r="EV189" s="199">
        <v>4145</v>
      </c>
      <c r="EW189" s="199">
        <v>14835</v>
      </c>
      <c r="EX189" s="199">
        <v>15280</v>
      </c>
      <c r="EZ189" s="199"/>
    </row>
    <row r="190" spans="1:256" s="202" customFormat="1" x14ac:dyDescent="0.25">
      <c r="A190" t="s">
        <v>573</v>
      </c>
      <c r="B190" t="s">
        <v>1758</v>
      </c>
      <c r="C190" t="s">
        <v>236</v>
      </c>
      <c r="D190" t="s">
        <v>236</v>
      </c>
      <c r="E190" t="s">
        <v>236</v>
      </c>
      <c r="F190" t="s">
        <v>236</v>
      </c>
      <c r="G190" t="s">
        <v>236</v>
      </c>
      <c r="H190" s="199">
        <v>42475</v>
      </c>
      <c r="I190" s="199">
        <v>1203</v>
      </c>
      <c r="J190" s="199">
        <v>2864</v>
      </c>
      <c r="K190" s="199">
        <v>170</v>
      </c>
      <c r="L190" s="199">
        <v>1378</v>
      </c>
      <c r="M190" s="199">
        <v>113</v>
      </c>
      <c r="N190" s="199">
        <v>11156</v>
      </c>
      <c r="O190" s="199">
        <v>768</v>
      </c>
      <c r="P190" s="199">
        <v>28373</v>
      </c>
      <c r="Q190" s="199">
        <v>265</v>
      </c>
      <c r="R190" s="199">
        <v>36101</v>
      </c>
      <c r="S190" s="199">
        <v>725</v>
      </c>
      <c r="T190" s="199">
        <v>706</v>
      </c>
      <c r="U190" s="199">
        <v>118</v>
      </c>
      <c r="V190" s="199">
        <v>140</v>
      </c>
      <c r="W190" s="199">
        <v>0</v>
      </c>
      <c r="X190" s="199">
        <v>2127</v>
      </c>
      <c r="Y190" s="199">
        <v>21</v>
      </c>
      <c r="Z190" s="199">
        <v>642</v>
      </c>
      <c r="AA190" s="199">
        <v>144</v>
      </c>
      <c r="AB190" s="199">
        <v>2751</v>
      </c>
      <c r="AC190" s="199">
        <v>195</v>
      </c>
      <c r="AD190" s="199">
        <v>2926</v>
      </c>
      <c r="AE190" s="199">
        <v>400</v>
      </c>
      <c r="AF190" s="199">
        <v>35005</v>
      </c>
      <c r="AG190" s="199">
        <v>606</v>
      </c>
      <c r="AH190" s="199">
        <v>39092</v>
      </c>
      <c r="AI190" s="199">
        <v>913</v>
      </c>
      <c r="AJ190" s="199">
        <v>3383</v>
      </c>
      <c r="AK190" s="199">
        <v>290</v>
      </c>
      <c r="AL190" s="199">
        <v>1952</v>
      </c>
      <c r="AM190" s="199">
        <v>14</v>
      </c>
      <c r="AN190" s="199">
        <v>1431</v>
      </c>
      <c r="AO190" s="199">
        <v>276</v>
      </c>
      <c r="AP190" s="199">
        <v>20901</v>
      </c>
      <c r="AQ190" s="199">
        <v>671</v>
      </c>
      <c r="AR190" s="199">
        <v>21574</v>
      </c>
      <c r="AS190" s="199">
        <v>532</v>
      </c>
      <c r="AT190" s="199">
        <v>3291</v>
      </c>
      <c r="AU190" s="199">
        <v>142</v>
      </c>
      <c r="AV190" s="199">
        <v>39184</v>
      </c>
      <c r="AW190" s="199">
        <v>1061</v>
      </c>
      <c r="AX190" s="199">
        <v>1190</v>
      </c>
      <c r="AY190" s="199">
        <v>162</v>
      </c>
      <c r="AZ190" s="199">
        <v>3965</v>
      </c>
      <c r="BA190" s="199">
        <v>314</v>
      </c>
      <c r="BB190" s="199">
        <v>7110</v>
      </c>
      <c r="BC190" s="199">
        <v>183</v>
      </c>
      <c r="BD190" s="199">
        <v>15618</v>
      </c>
      <c r="BE190" s="199">
        <v>166</v>
      </c>
      <c r="BF190" s="199">
        <v>3798</v>
      </c>
      <c r="BG190" s="199">
        <v>237</v>
      </c>
      <c r="BH190" s="199">
        <v>21040</v>
      </c>
      <c r="BI190" s="199">
        <v>775</v>
      </c>
      <c r="BJ190" s="199">
        <v>20367</v>
      </c>
      <c r="BK190" s="199">
        <v>746</v>
      </c>
      <c r="BL190" s="199">
        <v>673</v>
      </c>
      <c r="BM190" s="199">
        <v>29</v>
      </c>
      <c r="BN190" s="199">
        <v>15800</v>
      </c>
      <c r="BO190" s="199">
        <v>487</v>
      </c>
      <c r="BP190" s="199">
        <v>5818</v>
      </c>
      <c r="BQ190" s="199">
        <v>351</v>
      </c>
      <c r="BR190" s="199">
        <v>3220</v>
      </c>
      <c r="BS190" s="199">
        <v>174</v>
      </c>
      <c r="BT190" s="199">
        <v>11381</v>
      </c>
      <c r="BU190" s="199">
        <v>191</v>
      </c>
      <c r="BV190" s="199">
        <v>24838</v>
      </c>
      <c r="BW190" s="199">
        <v>1012</v>
      </c>
      <c r="BX190" s="199">
        <v>6256</v>
      </c>
      <c r="BY190" s="199">
        <v>0</v>
      </c>
      <c r="BZ190" s="199">
        <v>3153</v>
      </c>
      <c r="CA190" s="199">
        <v>20</v>
      </c>
      <c r="CB190" s="199">
        <v>8228</v>
      </c>
      <c r="CC190" s="199">
        <v>171</v>
      </c>
      <c r="CD190" s="199">
        <v>3211</v>
      </c>
      <c r="CE190" s="199">
        <v>187</v>
      </c>
      <c r="CF190" s="199">
        <v>3535</v>
      </c>
      <c r="CG190" s="199">
        <v>222</v>
      </c>
      <c r="CH190" s="199">
        <v>6130</v>
      </c>
      <c r="CI190" s="199">
        <v>375</v>
      </c>
      <c r="CJ190" s="199">
        <v>5653</v>
      </c>
      <c r="CK190" s="199">
        <v>91</v>
      </c>
      <c r="CL190" s="199">
        <v>6309</v>
      </c>
      <c r="CM190" s="199">
        <v>137</v>
      </c>
      <c r="CN190" s="199">
        <v>6256</v>
      </c>
      <c r="CO190" s="199">
        <v>0</v>
      </c>
      <c r="CP190" s="199">
        <v>1203</v>
      </c>
      <c r="CQ190" s="199">
        <v>41272</v>
      </c>
      <c r="CR190" s="199">
        <v>36106</v>
      </c>
      <c r="CS190" s="199">
        <v>9901</v>
      </c>
      <c r="CT190" s="199">
        <v>35802</v>
      </c>
      <c r="CU190" s="199">
        <v>4386</v>
      </c>
      <c r="CV190" s="199">
        <v>1062</v>
      </c>
      <c r="CW190" s="199">
        <v>1699</v>
      </c>
      <c r="CX190" s="199">
        <v>442</v>
      </c>
      <c r="CY190" s="199">
        <v>951</v>
      </c>
      <c r="CZ190" s="199">
        <v>133</v>
      </c>
      <c r="DA190" s="199">
        <v>1458</v>
      </c>
      <c r="DB190" s="199">
        <v>438</v>
      </c>
      <c r="DC190" s="199">
        <v>278</v>
      </c>
      <c r="DD190" s="199">
        <v>49</v>
      </c>
      <c r="DE190" s="199">
        <v>221</v>
      </c>
      <c r="DF190" s="199">
        <v>1107</v>
      </c>
      <c r="DG190" s="199">
        <v>3473</v>
      </c>
      <c r="DH190" s="199">
        <v>720</v>
      </c>
      <c r="DI190" s="199">
        <v>2353</v>
      </c>
      <c r="DJ190" s="199">
        <v>929</v>
      </c>
      <c r="DK190" s="199">
        <v>426</v>
      </c>
      <c r="DL190" s="199">
        <v>2462</v>
      </c>
      <c r="DM190" s="199">
        <v>3217</v>
      </c>
      <c r="DN190" s="199">
        <v>4635</v>
      </c>
      <c r="DO190" s="199">
        <v>1619</v>
      </c>
      <c r="DP190" s="199">
        <v>1030</v>
      </c>
      <c r="DQ190" s="199">
        <v>389</v>
      </c>
      <c r="DR190" s="199">
        <v>391</v>
      </c>
      <c r="DS190" s="199">
        <v>274</v>
      </c>
      <c r="DT190" s="199">
        <v>852</v>
      </c>
      <c r="DU190" s="199">
        <v>16286</v>
      </c>
      <c r="DV190" s="199">
        <v>9077</v>
      </c>
      <c r="DW190" s="199">
        <v>3876</v>
      </c>
      <c r="DX190" s="199">
        <v>952</v>
      </c>
      <c r="DY190" s="199">
        <v>270</v>
      </c>
      <c r="DZ190" s="199">
        <v>2223</v>
      </c>
      <c r="EA190" s="199">
        <v>372</v>
      </c>
      <c r="EB190" s="199">
        <v>1553</v>
      </c>
      <c r="EC190" s="199">
        <v>4034</v>
      </c>
      <c r="ED190" s="199">
        <v>804</v>
      </c>
      <c r="EE190" s="199">
        <v>2503</v>
      </c>
      <c r="EF190" s="199">
        <v>5487</v>
      </c>
      <c r="EG190" s="199">
        <v>37339</v>
      </c>
      <c r="EH190" s="199">
        <v>4852</v>
      </c>
      <c r="EI190" s="199">
        <v>12507</v>
      </c>
      <c r="EJ190" s="199">
        <v>3779</v>
      </c>
      <c r="EK190" s="199">
        <v>371</v>
      </c>
      <c r="EL190" s="199">
        <v>456</v>
      </c>
      <c r="EM190" s="199">
        <v>707</v>
      </c>
      <c r="EN190" s="199">
        <v>447</v>
      </c>
      <c r="EO190" s="199">
        <v>457</v>
      </c>
      <c r="EP190" s="199">
        <v>1179</v>
      </c>
      <c r="EQ190" s="199">
        <v>15397</v>
      </c>
      <c r="ER190" s="199">
        <v>16286</v>
      </c>
      <c r="ES190" s="199">
        <v>842</v>
      </c>
      <c r="ET190" s="199">
        <v>4659</v>
      </c>
      <c r="EU190" s="199">
        <v>7071</v>
      </c>
      <c r="EV190" s="199">
        <v>3714</v>
      </c>
      <c r="EW190" s="199">
        <v>15444</v>
      </c>
      <c r="EX190" s="199">
        <v>16286</v>
      </c>
      <c r="EY190"/>
      <c r="EZ190" s="199"/>
      <c r="FA190"/>
      <c r="FB190"/>
      <c r="FC190"/>
      <c r="FD190"/>
      <c r="FE190"/>
      <c r="FF190"/>
      <c r="FG190"/>
      <c r="FH190"/>
      <c r="FI190"/>
      <c r="FJ190"/>
      <c r="FK190"/>
      <c r="FL190"/>
      <c r="FM190"/>
      <c r="FN190"/>
      <c r="FO190"/>
      <c r="FP190"/>
      <c r="FQ190"/>
      <c r="FR190"/>
      <c r="FS190"/>
      <c r="FT190"/>
      <c r="FU190"/>
      <c r="FV190"/>
      <c r="FW190"/>
      <c r="FX190"/>
      <c r="FY190"/>
      <c r="FZ190"/>
      <c r="GA190"/>
      <c r="GB190"/>
      <c r="GC190"/>
      <c r="GD190"/>
      <c r="GE190"/>
      <c r="GF190"/>
      <c r="GG190"/>
      <c r="GH190"/>
      <c r="GI190"/>
      <c r="GJ190"/>
      <c r="GK190"/>
      <c r="GL190"/>
      <c r="GM190"/>
      <c r="GN190"/>
      <c r="GO190"/>
      <c r="GP190"/>
      <c r="GQ190"/>
      <c r="GR190"/>
      <c r="GS190"/>
      <c r="GT190"/>
      <c r="GU190"/>
      <c r="GV190"/>
      <c r="GW190"/>
      <c r="GX190"/>
      <c r="GY190"/>
      <c r="GZ190"/>
      <c r="HA190"/>
      <c r="HB190"/>
      <c r="HC190"/>
      <c r="HD190"/>
      <c r="HE190"/>
      <c r="HF190"/>
      <c r="HG190"/>
      <c r="HH190"/>
      <c r="HI190"/>
      <c r="HJ190"/>
      <c r="HK190"/>
      <c r="HL190"/>
      <c r="HM190"/>
      <c r="HN190"/>
      <c r="HO190"/>
      <c r="HP190"/>
      <c r="HQ190"/>
      <c r="HR190"/>
      <c r="HS190"/>
      <c r="HT190"/>
      <c r="HU190"/>
      <c r="HV190"/>
      <c r="HW190"/>
      <c r="HX190"/>
      <c r="HY190"/>
      <c r="HZ190"/>
      <c r="IA190"/>
      <c r="IB190"/>
      <c r="IC190"/>
      <c r="ID190"/>
      <c r="IE190"/>
      <c r="IF190"/>
      <c r="IG190"/>
      <c r="IH190"/>
      <c r="II190"/>
      <c r="IJ190"/>
      <c r="IK190"/>
      <c r="IL190"/>
      <c r="IM190"/>
      <c r="IN190"/>
      <c r="IO190"/>
      <c r="IP190"/>
      <c r="IQ190"/>
      <c r="IR190"/>
      <c r="IS190"/>
      <c r="IT190"/>
      <c r="IU190"/>
      <c r="IV190"/>
    </row>
    <row r="191" spans="1:256" x14ac:dyDescent="0.25">
      <c r="A191" t="s">
        <v>501</v>
      </c>
      <c r="B191" t="s">
        <v>1758</v>
      </c>
      <c r="C191" t="s">
        <v>236</v>
      </c>
      <c r="D191" t="s">
        <v>236</v>
      </c>
      <c r="E191" t="s">
        <v>236</v>
      </c>
      <c r="F191" t="s">
        <v>236</v>
      </c>
      <c r="G191" t="s">
        <v>236</v>
      </c>
      <c r="H191" s="199">
        <v>42518</v>
      </c>
      <c r="I191" s="199">
        <v>1046</v>
      </c>
      <c r="J191" s="199">
        <v>2929</v>
      </c>
      <c r="K191" s="199">
        <v>88</v>
      </c>
      <c r="L191" s="199">
        <v>1952</v>
      </c>
      <c r="M191" s="199">
        <v>88</v>
      </c>
      <c r="N191" s="199">
        <v>11132</v>
      </c>
      <c r="O191" s="199">
        <v>601</v>
      </c>
      <c r="P191" s="199">
        <v>28385</v>
      </c>
      <c r="Q191" s="199">
        <v>357</v>
      </c>
      <c r="R191" s="199">
        <v>33199</v>
      </c>
      <c r="S191" s="199">
        <v>592</v>
      </c>
      <c r="T191" s="199">
        <v>3319</v>
      </c>
      <c r="U191" s="199">
        <v>174</v>
      </c>
      <c r="V191" s="199">
        <v>35</v>
      </c>
      <c r="W191" s="199">
        <v>0</v>
      </c>
      <c r="X191" s="199">
        <v>2826</v>
      </c>
      <c r="Y191" s="199">
        <v>101</v>
      </c>
      <c r="Z191" s="199">
        <v>647</v>
      </c>
      <c r="AA191" s="199">
        <v>107</v>
      </c>
      <c r="AB191" s="199">
        <v>2492</v>
      </c>
      <c r="AC191" s="199">
        <v>72</v>
      </c>
      <c r="AD191" s="199">
        <v>1215</v>
      </c>
      <c r="AE191" s="199">
        <v>151</v>
      </c>
      <c r="AF191" s="199">
        <v>32768</v>
      </c>
      <c r="AG191" s="199">
        <v>592</v>
      </c>
      <c r="AH191" s="199">
        <v>37683</v>
      </c>
      <c r="AI191" s="199">
        <v>819</v>
      </c>
      <c r="AJ191" s="199">
        <v>4835</v>
      </c>
      <c r="AK191" s="199">
        <v>227</v>
      </c>
      <c r="AL191" s="199">
        <v>3291</v>
      </c>
      <c r="AM191" s="199">
        <v>37</v>
      </c>
      <c r="AN191" s="199">
        <v>1544</v>
      </c>
      <c r="AO191" s="199">
        <v>190</v>
      </c>
      <c r="AP191" s="199">
        <v>20271</v>
      </c>
      <c r="AQ191" s="199">
        <v>363</v>
      </c>
      <c r="AR191" s="199">
        <v>22247</v>
      </c>
      <c r="AS191" s="199">
        <v>683</v>
      </c>
      <c r="AT191" s="199">
        <v>3333</v>
      </c>
      <c r="AU191" s="199">
        <v>45</v>
      </c>
      <c r="AV191" s="199">
        <v>39185</v>
      </c>
      <c r="AW191" s="199">
        <v>1001</v>
      </c>
      <c r="AX191" s="199">
        <v>772</v>
      </c>
      <c r="AY191" s="199">
        <v>106</v>
      </c>
      <c r="AZ191" s="199">
        <v>3761</v>
      </c>
      <c r="BA191" s="199">
        <v>232</v>
      </c>
      <c r="BB191" s="199">
        <v>6680</v>
      </c>
      <c r="BC191" s="199">
        <v>142</v>
      </c>
      <c r="BD191" s="199">
        <v>18815</v>
      </c>
      <c r="BE191" s="199">
        <v>277</v>
      </c>
      <c r="BF191" s="199">
        <v>3065</v>
      </c>
      <c r="BG191" s="199">
        <v>164</v>
      </c>
      <c r="BH191" s="199">
        <v>21677</v>
      </c>
      <c r="BI191" s="199">
        <v>618</v>
      </c>
      <c r="BJ191" s="199">
        <v>21045</v>
      </c>
      <c r="BK191" s="199">
        <v>569</v>
      </c>
      <c r="BL191" s="199">
        <v>632</v>
      </c>
      <c r="BM191" s="199">
        <v>49</v>
      </c>
      <c r="BN191" s="199">
        <v>15996</v>
      </c>
      <c r="BO191" s="199">
        <v>420</v>
      </c>
      <c r="BP191" s="199">
        <v>6189</v>
      </c>
      <c r="BQ191" s="199">
        <v>227</v>
      </c>
      <c r="BR191" s="199">
        <v>2557</v>
      </c>
      <c r="BS191" s="199">
        <v>135</v>
      </c>
      <c r="BT191" s="199">
        <v>10110</v>
      </c>
      <c r="BU191" s="199">
        <v>209</v>
      </c>
      <c r="BV191" s="199">
        <v>24742</v>
      </c>
      <c r="BW191" s="199">
        <v>782</v>
      </c>
      <c r="BX191" s="199">
        <v>7666</v>
      </c>
      <c r="BY191" s="199">
        <v>55</v>
      </c>
      <c r="BZ191" s="199">
        <v>3299</v>
      </c>
      <c r="CA191" s="199">
        <v>0</v>
      </c>
      <c r="CB191" s="199">
        <v>6811</v>
      </c>
      <c r="CC191" s="199">
        <v>209</v>
      </c>
      <c r="CD191" s="199">
        <v>2380</v>
      </c>
      <c r="CE191" s="199">
        <v>80</v>
      </c>
      <c r="CF191" s="199">
        <v>5222</v>
      </c>
      <c r="CG191" s="199">
        <v>117</v>
      </c>
      <c r="CH191" s="199">
        <v>5419</v>
      </c>
      <c r="CI191" s="199">
        <v>127</v>
      </c>
      <c r="CJ191" s="199">
        <v>5355</v>
      </c>
      <c r="CK191" s="199">
        <v>271</v>
      </c>
      <c r="CL191" s="199">
        <v>6366</v>
      </c>
      <c r="CM191" s="199">
        <v>187</v>
      </c>
      <c r="CN191" s="199">
        <v>7666</v>
      </c>
      <c r="CO191" s="199">
        <v>55</v>
      </c>
      <c r="CP191" s="199">
        <v>1046</v>
      </c>
      <c r="CQ191" s="199">
        <v>41472</v>
      </c>
      <c r="CR191" s="199">
        <v>36190</v>
      </c>
      <c r="CS191" s="199">
        <v>11398</v>
      </c>
      <c r="CT191" s="199">
        <v>33990</v>
      </c>
      <c r="CU191" s="199">
        <v>5701</v>
      </c>
      <c r="CV191" s="199">
        <v>1751</v>
      </c>
      <c r="CW191" s="199">
        <v>1200</v>
      </c>
      <c r="CX191" s="199">
        <v>355</v>
      </c>
      <c r="CY191" s="199">
        <v>1431</v>
      </c>
      <c r="CZ191" s="199">
        <v>443</v>
      </c>
      <c r="DA191" s="199">
        <v>2102</v>
      </c>
      <c r="DB191" s="199">
        <v>630</v>
      </c>
      <c r="DC191" s="199">
        <v>968</v>
      </c>
      <c r="DD191" s="199">
        <v>323</v>
      </c>
      <c r="DE191" s="199">
        <v>125</v>
      </c>
      <c r="DF191" s="199">
        <v>785</v>
      </c>
      <c r="DG191" s="199">
        <v>3087</v>
      </c>
      <c r="DH191" s="199">
        <v>860</v>
      </c>
      <c r="DI191" s="199">
        <v>2502</v>
      </c>
      <c r="DJ191" s="199">
        <v>766</v>
      </c>
      <c r="DK191" s="199">
        <v>499</v>
      </c>
      <c r="DL191" s="199">
        <v>2724</v>
      </c>
      <c r="DM191" s="199">
        <v>3651</v>
      </c>
      <c r="DN191" s="199">
        <v>5376</v>
      </c>
      <c r="DO191" s="199">
        <v>1662</v>
      </c>
      <c r="DP191" s="199">
        <v>816</v>
      </c>
      <c r="DQ191" s="199">
        <v>705</v>
      </c>
      <c r="DR191" s="199">
        <v>613</v>
      </c>
      <c r="DS191" s="199">
        <v>519</v>
      </c>
      <c r="DT191" s="199">
        <v>671</v>
      </c>
      <c r="DU191" s="199">
        <v>17523</v>
      </c>
      <c r="DV191" s="199">
        <v>9201</v>
      </c>
      <c r="DW191" s="199">
        <v>3944</v>
      </c>
      <c r="DX191" s="199">
        <v>985</v>
      </c>
      <c r="DY191" s="199">
        <v>310</v>
      </c>
      <c r="DZ191" s="199">
        <v>2704</v>
      </c>
      <c r="EA191" s="199">
        <v>275</v>
      </c>
      <c r="EB191" s="199">
        <v>1848</v>
      </c>
      <c r="EC191" s="199">
        <v>4633</v>
      </c>
      <c r="ED191" s="199">
        <v>756</v>
      </c>
      <c r="EE191" s="199">
        <v>3138</v>
      </c>
      <c r="EF191" s="199">
        <v>5441</v>
      </c>
      <c r="EG191" s="199">
        <v>37045</v>
      </c>
      <c r="EH191" s="199">
        <v>4934</v>
      </c>
      <c r="EI191" s="199">
        <v>13043</v>
      </c>
      <c r="EJ191" s="199">
        <v>4480</v>
      </c>
      <c r="EK191" s="199">
        <v>689</v>
      </c>
      <c r="EL191" s="199">
        <v>547</v>
      </c>
      <c r="EM191" s="199">
        <v>759</v>
      </c>
      <c r="EN191" s="199">
        <v>538</v>
      </c>
      <c r="EO191" s="199">
        <v>542</v>
      </c>
      <c r="EP191" s="199">
        <v>1283</v>
      </c>
      <c r="EQ191" s="199">
        <v>16620</v>
      </c>
      <c r="ER191" s="199">
        <v>17523</v>
      </c>
      <c r="ES191" s="199">
        <v>639</v>
      </c>
      <c r="ET191" s="199">
        <v>5717</v>
      </c>
      <c r="EU191" s="199">
        <v>8119</v>
      </c>
      <c r="EV191" s="199">
        <v>3048</v>
      </c>
      <c r="EW191" s="199">
        <v>16884</v>
      </c>
      <c r="EX191" s="199">
        <v>17523</v>
      </c>
      <c r="EZ191" s="199"/>
    </row>
    <row r="192" spans="1:256" x14ac:dyDescent="0.25">
      <c r="A192" t="s">
        <v>502</v>
      </c>
      <c r="B192" t="s">
        <v>1758</v>
      </c>
      <c r="C192" t="s">
        <v>236</v>
      </c>
      <c r="D192" t="s">
        <v>236</v>
      </c>
      <c r="E192" t="s">
        <v>236</v>
      </c>
      <c r="F192" t="s">
        <v>236</v>
      </c>
      <c r="G192" t="s">
        <v>236</v>
      </c>
      <c r="H192" s="199">
        <v>41342</v>
      </c>
      <c r="I192" s="199">
        <v>1375</v>
      </c>
      <c r="J192" s="199">
        <v>2596</v>
      </c>
      <c r="K192" s="199">
        <v>122</v>
      </c>
      <c r="L192" s="199">
        <v>2315</v>
      </c>
      <c r="M192" s="199">
        <v>114</v>
      </c>
      <c r="N192" s="199">
        <v>8388</v>
      </c>
      <c r="O192" s="199">
        <v>791</v>
      </c>
      <c r="P192" s="199">
        <v>30312</v>
      </c>
      <c r="Q192" s="199">
        <v>462</v>
      </c>
      <c r="R192" s="199">
        <v>28884</v>
      </c>
      <c r="S192" s="199">
        <v>809</v>
      </c>
      <c r="T192" s="199">
        <v>2275</v>
      </c>
      <c r="U192" s="199">
        <v>81</v>
      </c>
      <c r="V192" s="199">
        <v>44</v>
      </c>
      <c r="W192" s="199">
        <v>23</v>
      </c>
      <c r="X192" s="199">
        <v>6708</v>
      </c>
      <c r="Y192" s="199">
        <v>43</v>
      </c>
      <c r="Z192" s="199">
        <v>1436</v>
      </c>
      <c r="AA192" s="199">
        <v>309</v>
      </c>
      <c r="AB192" s="199">
        <v>1995</v>
      </c>
      <c r="AC192" s="199">
        <v>110</v>
      </c>
      <c r="AD192" s="199">
        <v>2380</v>
      </c>
      <c r="AE192" s="199">
        <v>521</v>
      </c>
      <c r="AF192" s="199">
        <v>27875</v>
      </c>
      <c r="AG192" s="199">
        <v>645</v>
      </c>
      <c r="AH192" s="199">
        <v>33143</v>
      </c>
      <c r="AI192" s="199">
        <v>857</v>
      </c>
      <c r="AJ192" s="199">
        <v>8199</v>
      </c>
      <c r="AK192" s="199">
        <v>518</v>
      </c>
      <c r="AL192" s="199">
        <v>4295</v>
      </c>
      <c r="AM192" s="199">
        <v>90</v>
      </c>
      <c r="AN192" s="199">
        <v>3904</v>
      </c>
      <c r="AO192" s="199">
        <v>428</v>
      </c>
      <c r="AP192" s="199">
        <v>20302</v>
      </c>
      <c r="AQ192" s="199">
        <v>638</v>
      </c>
      <c r="AR192" s="199">
        <v>21040</v>
      </c>
      <c r="AS192" s="199">
        <v>737</v>
      </c>
      <c r="AT192" s="199">
        <v>2560</v>
      </c>
      <c r="AU192" s="199">
        <v>223</v>
      </c>
      <c r="AV192" s="199">
        <v>38782</v>
      </c>
      <c r="AW192" s="199">
        <v>1152</v>
      </c>
      <c r="AX192" s="199">
        <v>1131</v>
      </c>
      <c r="AY192" s="199">
        <v>207</v>
      </c>
      <c r="AZ192" s="199">
        <v>2389</v>
      </c>
      <c r="BA192" s="199">
        <v>259</v>
      </c>
      <c r="BB192" s="199">
        <v>6425</v>
      </c>
      <c r="BC192" s="199">
        <v>180</v>
      </c>
      <c r="BD192" s="199">
        <v>18559</v>
      </c>
      <c r="BE192" s="199">
        <v>372</v>
      </c>
      <c r="BF192" s="199">
        <v>4317</v>
      </c>
      <c r="BG192" s="199">
        <v>553</v>
      </c>
      <c r="BH192" s="199">
        <v>20798</v>
      </c>
      <c r="BI192" s="199">
        <v>608</v>
      </c>
      <c r="BJ192" s="199">
        <v>20105</v>
      </c>
      <c r="BK192" s="199">
        <v>564</v>
      </c>
      <c r="BL192" s="199">
        <v>693</v>
      </c>
      <c r="BM192" s="199">
        <v>44</v>
      </c>
      <c r="BN192" s="199">
        <v>16323</v>
      </c>
      <c r="BO192" s="199">
        <v>416</v>
      </c>
      <c r="BP192" s="199">
        <v>5082</v>
      </c>
      <c r="BQ192" s="199">
        <v>246</v>
      </c>
      <c r="BR192" s="199">
        <v>3710</v>
      </c>
      <c r="BS192" s="199">
        <v>499</v>
      </c>
      <c r="BT192" s="199">
        <v>10613</v>
      </c>
      <c r="BU192" s="199">
        <v>198</v>
      </c>
      <c r="BV192" s="199">
        <v>25115</v>
      </c>
      <c r="BW192" s="199">
        <v>1161</v>
      </c>
      <c r="BX192" s="199">
        <v>5614</v>
      </c>
      <c r="BY192" s="199">
        <v>16</v>
      </c>
      <c r="BZ192" s="199">
        <v>2692</v>
      </c>
      <c r="CA192" s="199">
        <v>0</v>
      </c>
      <c r="CB192" s="199">
        <v>7921</v>
      </c>
      <c r="CC192" s="199">
        <v>198</v>
      </c>
      <c r="CD192" s="199">
        <v>2225</v>
      </c>
      <c r="CE192" s="199">
        <v>159</v>
      </c>
      <c r="CF192" s="199">
        <v>4519</v>
      </c>
      <c r="CG192" s="199">
        <v>219</v>
      </c>
      <c r="CH192" s="199">
        <v>6639</v>
      </c>
      <c r="CI192" s="199">
        <v>302</v>
      </c>
      <c r="CJ192" s="199">
        <v>5949</v>
      </c>
      <c r="CK192" s="199">
        <v>216</v>
      </c>
      <c r="CL192" s="199">
        <v>5783</v>
      </c>
      <c r="CM192" s="199">
        <v>265</v>
      </c>
      <c r="CN192" s="199">
        <v>5614</v>
      </c>
      <c r="CO192" s="199">
        <v>16</v>
      </c>
      <c r="CP192" s="199">
        <v>1375</v>
      </c>
      <c r="CQ192" s="199">
        <v>39967</v>
      </c>
      <c r="CR192" s="199">
        <v>35293</v>
      </c>
      <c r="CS192" s="199">
        <v>8727</v>
      </c>
      <c r="CT192" s="199">
        <v>29836</v>
      </c>
      <c r="CU192" s="199">
        <v>9386</v>
      </c>
      <c r="CV192" s="199">
        <v>2191</v>
      </c>
      <c r="CW192" s="199">
        <v>2189</v>
      </c>
      <c r="CX192" s="199">
        <v>569</v>
      </c>
      <c r="CY192" s="199">
        <v>2718</v>
      </c>
      <c r="CZ192" s="199">
        <v>569</v>
      </c>
      <c r="DA192" s="199">
        <v>2721</v>
      </c>
      <c r="DB192" s="199">
        <v>591</v>
      </c>
      <c r="DC192" s="199">
        <v>1758</v>
      </c>
      <c r="DD192" s="199">
        <v>462</v>
      </c>
      <c r="DE192" s="199">
        <v>119</v>
      </c>
      <c r="DF192" s="199">
        <v>940</v>
      </c>
      <c r="DG192" s="199">
        <v>3239</v>
      </c>
      <c r="DH192" s="199">
        <v>684</v>
      </c>
      <c r="DI192" s="199">
        <v>2481</v>
      </c>
      <c r="DJ192" s="199">
        <v>856</v>
      </c>
      <c r="DK192" s="199">
        <v>445</v>
      </c>
      <c r="DL192" s="199">
        <v>3138</v>
      </c>
      <c r="DM192" s="199">
        <v>4451</v>
      </c>
      <c r="DN192" s="199">
        <v>3466</v>
      </c>
      <c r="DO192" s="199">
        <v>1641</v>
      </c>
      <c r="DP192" s="199">
        <v>806</v>
      </c>
      <c r="DQ192" s="199">
        <v>409</v>
      </c>
      <c r="DR192" s="199">
        <v>625</v>
      </c>
      <c r="DS192" s="199">
        <v>271</v>
      </c>
      <c r="DT192" s="199">
        <v>484</v>
      </c>
      <c r="DU192" s="199">
        <v>16604</v>
      </c>
      <c r="DV192" s="199">
        <v>9801</v>
      </c>
      <c r="DW192" s="199">
        <v>4813</v>
      </c>
      <c r="DX192" s="199">
        <v>886</v>
      </c>
      <c r="DY192" s="199">
        <v>223</v>
      </c>
      <c r="DZ192" s="199">
        <v>2316</v>
      </c>
      <c r="EA192" s="199">
        <v>273</v>
      </c>
      <c r="EB192" s="199">
        <v>1630</v>
      </c>
      <c r="EC192" s="199">
        <v>3601</v>
      </c>
      <c r="ED192" s="199">
        <v>404</v>
      </c>
      <c r="EE192" s="199">
        <v>2574</v>
      </c>
      <c r="EF192" s="199">
        <v>6000</v>
      </c>
      <c r="EG192" s="199">
        <v>35696</v>
      </c>
      <c r="EH192" s="199">
        <v>5277</v>
      </c>
      <c r="EI192" s="199">
        <v>12541</v>
      </c>
      <c r="EJ192" s="199">
        <v>4063</v>
      </c>
      <c r="EK192" s="199">
        <v>589</v>
      </c>
      <c r="EL192" s="199">
        <v>649</v>
      </c>
      <c r="EM192" s="199">
        <v>751</v>
      </c>
      <c r="EN192" s="199">
        <v>467</v>
      </c>
      <c r="EO192" s="199">
        <v>284</v>
      </c>
      <c r="EP192" s="199">
        <v>1218</v>
      </c>
      <c r="EQ192" s="199">
        <v>15814</v>
      </c>
      <c r="ER192" s="199">
        <v>16604</v>
      </c>
      <c r="ES192" s="199">
        <v>283</v>
      </c>
      <c r="ET192" s="199">
        <v>5573</v>
      </c>
      <c r="EU192" s="199">
        <v>7601</v>
      </c>
      <c r="EV192" s="199">
        <v>3147</v>
      </c>
      <c r="EW192" s="199">
        <v>16321</v>
      </c>
      <c r="EX192" s="199">
        <v>16604</v>
      </c>
      <c r="EZ192" s="199"/>
    </row>
    <row r="193" spans="1:156" x14ac:dyDescent="0.25">
      <c r="A193" t="s">
        <v>503</v>
      </c>
      <c r="B193" t="s">
        <v>1758</v>
      </c>
      <c r="C193" t="s">
        <v>236</v>
      </c>
      <c r="D193" t="s">
        <v>236</v>
      </c>
      <c r="E193" t="s">
        <v>236</v>
      </c>
      <c r="F193" t="s">
        <v>236</v>
      </c>
      <c r="G193" t="s">
        <v>236</v>
      </c>
      <c r="H193" s="199">
        <v>40699</v>
      </c>
      <c r="I193" s="199">
        <v>920</v>
      </c>
      <c r="J193" s="199">
        <v>3070</v>
      </c>
      <c r="K193" s="199">
        <v>374</v>
      </c>
      <c r="L193" s="199">
        <v>2308</v>
      </c>
      <c r="M193" s="199">
        <v>374</v>
      </c>
      <c r="N193" s="199">
        <v>7915</v>
      </c>
      <c r="O193" s="199">
        <v>246</v>
      </c>
      <c r="P193" s="199">
        <v>29666</v>
      </c>
      <c r="Q193" s="199">
        <v>299</v>
      </c>
      <c r="R193" s="199">
        <v>33268</v>
      </c>
      <c r="S193" s="199">
        <v>628</v>
      </c>
      <c r="T193" s="199">
        <v>1507</v>
      </c>
      <c r="U193" s="199">
        <v>61</v>
      </c>
      <c r="V193" s="199">
        <v>51</v>
      </c>
      <c r="W193" s="199">
        <v>0</v>
      </c>
      <c r="X193" s="199">
        <v>3194</v>
      </c>
      <c r="Y193" s="199">
        <v>49</v>
      </c>
      <c r="Z193" s="199">
        <v>540</v>
      </c>
      <c r="AA193" s="199">
        <v>142</v>
      </c>
      <c r="AB193" s="199">
        <v>2139</v>
      </c>
      <c r="AC193" s="199">
        <v>40</v>
      </c>
      <c r="AD193" s="199">
        <v>1411</v>
      </c>
      <c r="AE193" s="199">
        <v>142</v>
      </c>
      <c r="AF193" s="199">
        <v>32624</v>
      </c>
      <c r="AG193" s="199">
        <v>628</v>
      </c>
      <c r="AH193" s="199">
        <v>36159</v>
      </c>
      <c r="AI193" s="199">
        <v>724</v>
      </c>
      <c r="AJ193" s="199">
        <v>4540</v>
      </c>
      <c r="AK193" s="199">
        <v>196</v>
      </c>
      <c r="AL193" s="199">
        <v>2421</v>
      </c>
      <c r="AM193" s="199">
        <v>14</v>
      </c>
      <c r="AN193" s="199">
        <v>2119</v>
      </c>
      <c r="AO193" s="199">
        <v>182</v>
      </c>
      <c r="AP193" s="199">
        <v>19295</v>
      </c>
      <c r="AQ193" s="199">
        <v>458</v>
      </c>
      <c r="AR193" s="199">
        <v>21404</v>
      </c>
      <c r="AS193" s="199">
        <v>462</v>
      </c>
      <c r="AT193" s="199">
        <v>4013</v>
      </c>
      <c r="AU193" s="199">
        <v>20</v>
      </c>
      <c r="AV193" s="199">
        <v>36686</v>
      </c>
      <c r="AW193" s="199">
        <v>900</v>
      </c>
      <c r="AX193" s="199">
        <v>460</v>
      </c>
      <c r="AY193" s="199">
        <v>43</v>
      </c>
      <c r="AZ193" s="199">
        <v>2505</v>
      </c>
      <c r="BA193" s="199">
        <v>139</v>
      </c>
      <c r="BB193" s="199">
        <v>5481</v>
      </c>
      <c r="BC193" s="199">
        <v>379</v>
      </c>
      <c r="BD193" s="199">
        <v>20451</v>
      </c>
      <c r="BE193" s="199">
        <v>157</v>
      </c>
      <c r="BF193" s="199">
        <v>3324</v>
      </c>
      <c r="BG193" s="199">
        <v>90</v>
      </c>
      <c r="BH193" s="199">
        <v>19004</v>
      </c>
      <c r="BI193" s="199">
        <v>702</v>
      </c>
      <c r="BJ193" s="199">
        <v>18291</v>
      </c>
      <c r="BK193" s="199">
        <v>561</v>
      </c>
      <c r="BL193" s="199">
        <v>713</v>
      </c>
      <c r="BM193" s="199">
        <v>141</v>
      </c>
      <c r="BN193" s="199">
        <v>14211</v>
      </c>
      <c r="BO193" s="199">
        <v>183</v>
      </c>
      <c r="BP193" s="199">
        <v>5180</v>
      </c>
      <c r="BQ193" s="199">
        <v>477</v>
      </c>
      <c r="BR193" s="199">
        <v>2937</v>
      </c>
      <c r="BS193" s="199">
        <v>132</v>
      </c>
      <c r="BT193" s="199">
        <v>9516</v>
      </c>
      <c r="BU193" s="199">
        <v>128</v>
      </c>
      <c r="BV193" s="199">
        <v>22328</v>
      </c>
      <c r="BW193" s="199">
        <v>792</v>
      </c>
      <c r="BX193" s="199">
        <v>8855</v>
      </c>
      <c r="BY193" s="199">
        <v>0</v>
      </c>
      <c r="BZ193" s="199">
        <v>3024</v>
      </c>
      <c r="CA193" s="199">
        <v>16</v>
      </c>
      <c r="CB193" s="199">
        <v>6492</v>
      </c>
      <c r="CC193" s="199">
        <v>112</v>
      </c>
      <c r="CD193" s="199">
        <v>2286</v>
      </c>
      <c r="CE193" s="199">
        <v>74</v>
      </c>
      <c r="CF193" s="199">
        <v>4039</v>
      </c>
      <c r="CG193" s="199">
        <v>167</v>
      </c>
      <c r="CH193" s="199">
        <v>5276</v>
      </c>
      <c r="CI193" s="199">
        <v>259</v>
      </c>
      <c r="CJ193" s="199">
        <v>5157</v>
      </c>
      <c r="CK193" s="199">
        <v>97</v>
      </c>
      <c r="CL193" s="199">
        <v>5570</v>
      </c>
      <c r="CM193" s="199">
        <v>195</v>
      </c>
      <c r="CN193" s="199">
        <v>8855</v>
      </c>
      <c r="CO193" s="199">
        <v>0</v>
      </c>
      <c r="CP193" s="199">
        <v>920</v>
      </c>
      <c r="CQ193" s="199">
        <v>39779</v>
      </c>
      <c r="CR193" s="199">
        <v>35368</v>
      </c>
      <c r="CS193" s="199">
        <v>11421</v>
      </c>
      <c r="CT193" s="199">
        <v>33288</v>
      </c>
      <c r="CU193" s="199">
        <v>5291</v>
      </c>
      <c r="CV193" s="199">
        <v>1262</v>
      </c>
      <c r="CW193" s="199">
        <v>803</v>
      </c>
      <c r="CX193" s="199">
        <v>265</v>
      </c>
      <c r="CY193" s="199">
        <v>1633</v>
      </c>
      <c r="CZ193" s="199">
        <v>231</v>
      </c>
      <c r="DA193" s="199">
        <v>1855</v>
      </c>
      <c r="DB193" s="199">
        <v>502</v>
      </c>
      <c r="DC193" s="199">
        <v>1000</v>
      </c>
      <c r="DD193" s="199">
        <v>264</v>
      </c>
      <c r="DE193" s="199">
        <v>63</v>
      </c>
      <c r="DF193" s="199">
        <v>589</v>
      </c>
      <c r="DG193" s="199">
        <v>1927</v>
      </c>
      <c r="DH193" s="199">
        <v>554</v>
      </c>
      <c r="DI193" s="199">
        <v>1847</v>
      </c>
      <c r="DJ193" s="199">
        <v>601</v>
      </c>
      <c r="DK193" s="199">
        <v>499</v>
      </c>
      <c r="DL193" s="199">
        <v>3217</v>
      </c>
      <c r="DM193" s="199">
        <v>3865</v>
      </c>
      <c r="DN193" s="199">
        <v>5108</v>
      </c>
      <c r="DO193" s="199">
        <v>1135</v>
      </c>
      <c r="DP193" s="199">
        <v>578</v>
      </c>
      <c r="DQ193" s="199">
        <v>421</v>
      </c>
      <c r="DR193" s="199">
        <v>480</v>
      </c>
      <c r="DS193" s="199">
        <v>181</v>
      </c>
      <c r="DT193" s="199">
        <v>480</v>
      </c>
      <c r="DU193" s="199">
        <v>18161</v>
      </c>
      <c r="DV193" s="199">
        <v>9408</v>
      </c>
      <c r="DW193" s="199">
        <v>3813</v>
      </c>
      <c r="DX193" s="199">
        <v>746</v>
      </c>
      <c r="DY193" s="199">
        <v>148</v>
      </c>
      <c r="DZ193" s="199">
        <v>2461</v>
      </c>
      <c r="EA193" s="199">
        <v>178</v>
      </c>
      <c r="EB193" s="199">
        <v>1916</v>
      </c>
      <c r="EC193" s="199">
        <v>5546</v>
      </c>
      <c r="ED193" s="199">
        <v>447</v>
      </c>
      <c r="EE193" s="199">
        <v>4468</v>
      </c>
      <c r="EF193" s="199">
        <v>4787</v>
      </c>
      <c r="EG193" s="199">
        <v>34666</v>
      </c>
      <c r="EH193" s="199">
        <v>6082</v>
      </c>
      <c r="EI193" s="199">
        <v>12163</v>
      </c>
      <c r="EJ193" s="199">
        <v>5998</v>
      </c>
      <c r="EK193" s="199">
        <v>690</v>
      </c>
      <c r="EL193" s="199">
        <v>1142</v>
      </c>
      <c r="EM193" s="199">
        <v>771</v>
      </c>
      <c r="EN193" s="199">
        <v>454</v>
      </c>
      <c r="EO193" s="199">
        <v>578</v>
      </c>
      <c r="EP193" s="199">
        <v>2044</v>
      </c>
      <c r="EQ193" s="199">
        <v>16542</v>
      </c>
      <c r="ER193" s="199">
        <v>18161</v>
      </c>
      <c r="ES193" s="199">
        <v>1194</v>
      </c>
      <c r="ET193" s="199">
        <v>6318</v>
      </c>
      <c r="EU193" s="199">
        <v>8373</v>
      </c>
      <c r="EV193" s="199">
        <v>2276</v>
      </c>
      <c r="EW193" s="199">
        <v>16967</v>
      </c>
      <c r="EX193" s="199">
        <v>18161</v>
      </c>
      <c r="EZ193" s="199"/>
    </row>
    <row r="194" spans="1:156" x14ac:dyDescent="0.25">
      <c r="A194" t="s">
        <v>504</v>
      </c>
      <c r="B194" t="s">
        <v>1758</v>
      </c>
      <c r="C194" t="s">
        <v>236</v>
      </c>
      <c r="D194" t="s">
        <v>236</v>
      </c>
      <c r="E194" t="s">
        <v>236</v>
      </c>
      <c r="F194" t="s">
        <v>236</v>
      </c>
      <c r="G194" t="s">
        <v>236</v>
      </c>
      <c r="H194" s="199">
        <v>41484</v>
      </c>
      <c r="I194" s="199">
        <v>1172</v>
      </c>
      <c r="J194" s="199">
        <v>3033</v>
      </c>
      <c r="K194" s="199">
        <v>285</v>
      </c>
      <c r="L194" s="199">
        <v>1550</v>
      </c>
      <c r="M194" s="199">
        <v>43</v>
      </c>
      <c r="N194" s="199">
        <v>13091</v>
      </c>
      <c r="O194" s="199">
        <v>580</v>
      </c>
      <c r="P194" s="199">
        <v>25182</v>
      </c>
      <c r="Q194" s="199">
        <v>291</v>
      </c>
      <c r="R194" s="199">
        <v>33093</v>
      </c>
      <c r="S194" s="199">
        <v>560</v>
      </c>
      <c r="T194" s="199">
        <v>2875</v>
      </c>
      <c r="U194" s="199">
        <v>365</v>
      </c>
      <c r="V194" s="199">
        <v>140</v>
      </c>
      <c r="W194" s="199">
        <v>17</v>
      </c>
      <c r="X194" s="199">
        <v>1809</v>
      </c>
      <c r="Y194" s="199">
        <v>31</v>
      </c>
      <c r="Z194" s="199">
        <v>864</v>
      </c>
      <c r="AA194" s="199">
        <v>45</v>
      </c>
      <c r="AB194" s="199">
        <v>2702</v>
      </c>
      <c r="AC194" s="199">
        <v>154</v>
      </c>
      <c r="AD194" s="199">
        <v>1702</v>
      </c>
      <c r="AE194" s="199">
        <v>167</v>
      </c>
      <c r="AF194" s="199">
        <v>32664</v>
      </c>
      <c r="AG194" s="199">
        <v>523</v>
      </c>
      <c r="AH194" s="199">
        <v>37072</v>
      </c>
      <c r="AI194" s="199">
        <v>553</v>
      </c>
      <c r="AJ194" s="199">
        <v>4412</v>
      </c>
      <c r="AK194" s="199">
        <v>619</v>
      </c>
      <c r="AL194" s="199">
        <v>2435</v>
      </c>
      <c r="AM194" s="199">
        <v>266</v>
      </c>
      <c r="AN194" s="199">
        <v>1977</v>
      </c>
      <c r="AO194" s="199">
        <v>353</v>
      </c>
      <c r="AP194" s="199">
        <v>20306</v>
      </c>
      <c r="AQ194" s="199">
        <v>621</v>
      </c>
      <c r="AR194" s="199">
        <v>21178</v>
      </c>
      <c r="AS194" s="199">
        <v>551</v>
      </c>
      <c r="AT194" s="199">
        <v>3931</v>
      </c>
      <c r="AU194" s="199">
        <v>19</v>
      </c>
      <c r="AV194" s="199">
        <v>37553</v>
      </c>
      <c r="AW194" s="199">
        <v>1153</v>
      </c>
      <c r="AX194" s="199">
        <v>877</v>
      </c>
      <c r="AY194" s="199">
        <v>103</v>
      </c>
      <c r="AZ194" s="199">
        <v>4239</v>
      </c>
      <c r="BA194" s="199">
        <v>194</v>
      </c>
      <c r="BB194" s="199">
        <v>8489</v>
      </c>
      <c r="BC194" s="199">
        <v>341</v>
      </c>
      <c r="BD194" s="199">
        <v>16488</v>
      </c>
      <c r="BE194" s="199">
        <v>187</v>
      </c>
      <c r="BF194" s="199">
        <v>3050</v>
      </c>
      <c r="BG194" s="199">
        <v>125</v>
      </c>
      <c r="BH194" s="199">
        <v>20621</v>
      </c>
      <c r="BI194" s="199">
        <v>850</v>
      </c>
      <c r="BJ194" s="199">
        <v>19916</v>
      </c>
      <c r="BK194" s="199">
        <v>781</v>
      </c>
      <c r="BL194" s="199">
        <v>705</v>
      </c>
      <c r="BM194" s="199">
        <v>69</v>
      </c>
      <c r="BN194" s="199">
        <v>14848</v>
      </c>
      <c r="BO194" s="199">
        <v>312</v>
      </c>
      <c r="BP194" s="199">
        <v>6271</v>
      </c>
      <c r="BQ194" s="199">
        <v>579</v>
      </c>
      <c r="BR194" s="199">
        <v>2552</v>
      </c>
      <c r="BS194" s="199">
        <v>84</v>
      </c>
      <c r="BT194" s="199">
        <v>8378</v>
      </c>
      <c r="BU194" s="199">
        <v>197</v>
      </c>
      <c r="BV194" s="199">
        <v>23671</v>
      </c>
      <c r="BW194" s="199">
        <v>975</v>
      </c>
      <c r="BX194" s="199">
        <v>9435</v>
      </c>
      <c r="BY194" s="199">
        <v>0</v>
      </c>
      <c r="BZ194" s="199">
        <v>2885</v>
      </c>
      <c r="CA194" s="199">
        <v>67</v>
      </c>
      <c r="CB194" s="199">
        <v>5493</v>
      </c>
      <c r="CC194" s="199">
        <v>130</v>
      </c>
      <c r="CD194" s="199">
        <v>3013</v>
      </c>
      <c r="CE194" s="199">
        <v>150</v>
      </c>
      <c r="CF194" s="199">
        <v>4280</v>
      </c>
      <c r="CG194" s="199">
        <v>283</v>
      </c>
      <c r="CH194" s="199">
        <v>4945</v>
      </c>
      <c r="CI194" s="199">
        <v>248</v>
      </c>
      <c r="CJ194" s="199">
        <v>5239</v>
      </c>
      <c r="CK194" s="199">
        <v>109</v>
      </c>
      <c r="CL194" s="199">
        <v>6194</v>
      </c>
      <c r="CM194" s="199">
        <v>185</v>
      </c>
      <c r="CN194" s="199">
        <v>9435</v>
      </c>
      <c r="CO194" s="199">
        <v>0</v>
      </c>
      <c r="CP194" s="199">
        <v>1172</v>
      </c>
      <c r="CQ194" s="199">
        <v>40312</v>
      </c>
      <c r="CR194" s="199">
        <v>34067</v>
      </c>
      <c r="CS194" s="199">
        <v>13849</v>
      </c>
      <c r="CT194" s="199">
        <v>34704</v>
      </c>
      <c r="CU194" s="199">
        <v>4751</v>
      </c>
      <c r="CV194" s="199">
        <v>1291</v>
      </c>
      <c r="CW194" s="199">
        <v>1314</v>
      </c>
      <c r="CX194" s="199">
        <v>417</v>
      </c>
      <c r="CY194" s="199">
        <v>1015</v>
      </c>
      <c r="CZ194" s="199">
        <v>167</v>
      </c>
      <c r="DA194" s="199">
        <v>1110</v>
      </c>
      <c r="DB194" s="199">
        <v>373</v>
      </c>
      <c r="DC194" s="199">
        <v>1312</v>
      </c>
      <c r="DD194" s="199">
        <v>334</v>
      </c>
      <c r="DE194" s="199">
        <v>161</v>
      </c>
      <c r="DF194" s="199">
        <v>696</v>
      </c>
      <c r="DG194" s="199">
        <v>2313</v>
      </c>
      <c r="DH194" s="199">
        <v>941</v>
      </c>
      <c r="DI194" s="199">
        <v>2959</v>
      </c>
      <c r="DJ194" s="199">
        <v>1212</v>
      </c>
      <c r="DK194" s="199">
        <v>406</v>
      </c>
      <c r="DL194" s="199">
        <v>2352</v>
      </c>
      <c r="DM194" s="199">
        <v>3083</v>
      </c>
      <c r="DN194" s="199">
        <v>5547</v>
      </c>
      <c r="DO194" s="199">
        <v>1600</v>
      </c>
      <c r="DP194" s="199">
        <v>1161</v>
      </c>
      <c r="DQ194" s="199">
        <v>542</v>
      </c>
      <c r="DR194" s="199">
        <v>771</v>
      </c>
      <c r="DS194" s="199">
        <v>238</v>
      </c>
      <c r="DT194" s="199">
        <v>424</v>
      </c>
      <c r="DU194" s="199">
        <v>17879</v>
      </c>
      <c r="DV194" s="199">
        <v>9321</v>
      </c>
      <c r="DW194" s="199">
        <v>3454</v>
      </c>
      <c r="DX194" s="199">
        <v>936</v>
      </c>
      <c r="DY194" s="199">
        <v>156</v>
      </c>
      <c r="DZ194" s="199">
        <v>3035</v>
      </c>
      <c r="EA194" s="199">
        <v>229</v>
      </c>
      <c r="EB194" s="199">
        <v>2191</v>
      </c>
      <c r="EC194" s="199">
        <v>4587</v>
      </c>
      <c r="ED194" s="199">
        <v>454</v>
      </c>
      <c r="EE194" s="199">
        <v>3127</v>
      </c>
      <c r="EF194" s="199">
        <v>4432</v>
      </c>
      <c r="EG194" s="199">
        <v>36613</v>
      </c>
      <c r="EH194" s="199">
        <v>4708</v>
      </c>
      <c r="EI194" s="199">
        <v>13929</v>
      </c>
      <c r="EJ194" s="199">
        <v>3950</v>
      </c>
      <c r="EK194" s="199">
        <v>362</v>
      </c>
      <c r="EL194" s="199">
        <v>313</v>
      </c>
      <c r="EM194" s="199">
        <v>723</v>
      </c>
      <c r="EN194" s="199">
        <v>483</v>
      </c>
      <c r="EO194" s="199">
        <v>481</v>
      </c>
      <c r="EP194" s="199">
        <v>1304</v>
      </c>
      <c r="EQ194" s="199">
        <v>16896</v>
      </c>
      <c r="ER194" s="199">
        <v>17879</v>
      </c>
      <c r="ES194" s="199">
        <v>694</v>
      </c>
      <c r="ET194" s="199">
        <v>5680</v>
      </c>
      <c r="EU194" s="199">
        <v>8435</v>
      </c>
      <c r="EV194" s="199">
        <v>3070</v>
      </c>
      <c r="EW194" s="199">
        <v>17185</v>
      </c>
      <c r="EX194" s="199">
        <v>17879</v>
      </c>
      <c r="EZ194" s="199"/>
    </row>
    <row r="195" spans="1:156" x14ac:dyDescent="0.25">
      <c r="A195" t="s">
        <v>505</v>
      </c>
      <c r="B195" t="s">
        <v>1758</v>
      </c>
      <c r="C195" t="s">
        <v>236</v>
      </c>
      <c r="D195" t="s">
        <v>236</v>
      </c>
      <c r="E195" t="s">
        <v>236</v>
      </c>
      <c r="F195" t="s">
        <v>236</v>
      </c>
      <c r="G195" t="s">
        <v>236</v>
      </c>
      <c r="H195" s="199">
        <v>42358</v>
      </c>
      <c r="I195" s="199">
        <v>3111</v>
      </c>
      <c r="J195" s="199">
        <v>5544</v>
      </c>
      <c r="K195" s="199">
        <v>639</v>
      </c>
      <c r="L195" s="199">
        <v>3581</v>
      </c>
      <c r="M195" s="199">
        <v>465</v>
      </c>
      <c r="N195" s="199">
        <v>17684</v>
      </c>
      <c r="O195" s="199">
        <v>1855</v>
      </c>
      <c r="P195" s="199">
        <v>19071</v>
      </c>
      <c r="Q195" s="199">
        <v>602</v>
      </c>
      <c r="R195" s="199">
        <v>27421</v>
      </c>
      <c r="S195" s="199">
        <v>910</v>
      </c>
      <c r="T195" s="199">
        <v>4783</v>
      </c>
      <c r="U195" s="199">
        <v>396</v>
      </c>
      <c r="V195" s="199">
        <v>158</v>
      </c>
      <c r="W195" s="199">
        <v>72</v>
      </c>
      <c r="X195" s="199">
        <v>2334</v>
      </c>
      <c r="Y195" s="199">
        <v>147</v>
      </c>
      <c r="Z195" s="199">
        <v>4250</v>
      </c>
      <c r="AA195" s="199">
        <v>1169</v>
      </c>
      <c r="AB195" s="199">
        <v>3397</v>
      </c>
      <c r="AC195" s="199">
        <v>417</v>
      </c>
      <c r="AD195" s="199">
        <v>7478</v>
      </c>
      <c r="AE195" s="199">
        <v>1826</v>
      </c>
      <c r="AF195" s="199">
        <v>25817</v>
      </c>
      <c r="AG195" s="199">
        <v>580</v>
      </c>
      <c r="AH195" s="199">
        <v>35408</v>
      </c>
      <c r="AI195" s="199">
        <v>1534</v>
      </c>
      <c r="AJ195" s="199">
        <v>6950</v>
      </c>
      <c r="AK195" s="199">
        <v>1577</v>
      </c>
      <c r="AL195" s="199">
        <v>3036</v>
      </c>
      <c r="AM195" s="199">
        <v>247</v>
      </c>
      <c r="AN195" s="199">
        <v>3914</v>
      </c>
      <c r="AO195" s="199">
        <v>1330</v>
      </c>
      <c r="AP195" s="199">
        <v>21245</v>
      </c>
      <c r="AQ195" s="199">
        <v>1867</v>
      </c>
      <c r="AR195" s="199">
        <v>21113</v>
      </c>
      <c r="AS195" s="199">
        <v>1244</v>
      </c>
      <c r="AT195" s="199">
        <v>5422</v>
      </c>
      <c r="AU195" s="199">
        <v>385</v>
      </c>
      <c r="AV195" s="199">
        <v>36936</v>
      </c>
      <c r="AW195" s="199">
        <v>2726</v>
      </c>
      <c r="AX195" s="199">
        <v>2759</v>
      </c>
      <c r="AY195" s="199">
        <v>798</v>
      </c>
      <c r="AZ195" s="199">
        <v>5654</v>
      </c>
      <c r="BA195" s="199">
        <v>575</v>
      </c>
      <c r="BB195" s="199">
        <v>8527</v>
      </c>
      <c r="BC195" s="199">
        <v>526</v>
      </c>
      <c r="BD195" s="199">
        <v>13405</v>
      </c>
      <c r="BE195" s="199">
        <v>416</v>
      </c>
      <c r="BF195" s="199">
        <v>3840</v>
      </c>
      <c r="BG195" s="199">
        <v>530</v>
      </c>
      <c r="BH195" s="199">
        <v>22715</v>
      </c>
      <c r="BI195" s="199">
        <v>2008</v>
      </c>
      <c r="BJ195" s="199">
        <v>21626</v>
      </c>
      <c r="BK195" s="199">
        <v>1766</v>
      </c>
      <c r="BL195" s="199">
        <v>1089</v>
      </c>
      <c r="BM195" s="199">
        <v>242</v>
      </c>
      <c r="BN195" s="199">
        <v>16057</v>
      </c>
      <c r="BO195" s="199">
        <v>1330</v>
      </c>
      <c r="BP195" s="199">
        <v>7055</v>
      </c>
      <c r="BQ195" s="199">
        <v>686</v>
      </c>
      <c r="BR195" s="199">
        <v>3443</v>
      </c>
      <c r="BS195" s="199">
        <v>522</v>
      </c>
      <c r="BT195" s="199">
        <v>9019</v>
      </c>
      <c r="BU195" s="199">
        <v>503</v>
      </c>
      <c r="BV195" s="199">
        <v>26555</v>
      </c>
      <c r="BW195" s="199">
        <v>2538</v>
      </c>
      <c r="BX195" s="199">
        <v>6784</v>
      </c>
      <c r="BY195" s="199">
        <v>70</v>
      </c>
      <c r="BZ195" s="199">
        <v>2765</v>
      </c>
      <c r="CA195" s="199">
        <v>101</v>
      </c>
      <c r="CB195" s="199">
        <v>6254</v>
      </c>
      <c r="CC195" s="199">
        <v>402</v>
      </c>
      <c r="CD195" s="199">
        <v>2994</v>
      </c>
      <c r="CE195" s="199">
        <v>293</v>
      </c>
      <c r="CF195" s="199">
        <v>7161</v>
      </c>
      <c r="CG195" s="199">
        <v>569</v>
      </c>
      <c r="CH195" s="199">
        <v>7009</v>
      </c>
      <c r="CI195" s="199">
        <v>883</v>
      </c>
      <c r="CJ195" s="199">
        <v>4485</v>
      </c>
      <c r="CK195" s="199">
        <v>544</v>
      </c>
      <c r="CL195" s="199">
        <v>4906</v>
      </c>
      <c r="CM195" s="199">
        <v>249</v>
      </c>
      <c r="CN195" s="199">
        <v>6784</v>
      </c>
      <c r="CO195" s="199">
        <v>70</v>
      </c>
      <c r="CP195" s="199">
        <v>3111</v>
      </c>
      <c r="CQ195" s="199">
        <v>39247</v>
      </c>
      <c r="CR195" s="199">
        <v>30736</v>
      </c>
      <c r="CS195" s="199">
        <v>13861</v>
      </c>
      <c r="CT195" s="199">
        <v>30787</v>
      </c>
      <c r="CU195" s="199">
        <v>9391</v>
      </c>
      <c r="CV195" s="199">
        <v>3469</v>
      </c>
      <c r="CW195" s="199">
        <v>5334</v>
      </c>
      <c r="CX195" s="199">
        <v>2132</v>
      </c>
      <c r="CY195" s="199">
        <v>1300</v>
      </c>
      <c r="CZ195" s="199">
        <v>135</v>
      </c>
      <c r="DA195" s="199">
        <v>1396</v>
      </c>
      <c r="DB195" s="199">
        <v>589</v>
      </c>
      <c r="DC195" s="199">
        <v>1361</v>
      </c>
      <c r="DD195" s="199">
        <v>613</v>
      </c>
      <c r="DE195" s="199">
        <v>116</v>
      </c>
      <c r="DF195" s="199">
        <v>918</v>
      </c>
      <c r="DG195" s="199">
        <v>1982</v>
      </c>
      <c r="DH195" s="199">
        <v>721</v>
      </c>
      <c r="DI195" s="199">
        <v>2938</v>
      </c>
      <c r="DJ195" s="199">
        <v>1305</v>
      </c>
      <c r="DK195" s="199">
        <v>348</v>
      </c>
      <c r="DL195" s="199">
        <v>2590</v>
      </c>
      <c r="DM195" s="199">
        <v>3830</v>
      </c>
      <c r="DN195" s="199">
        <v>5166</v>
      </c>
      <c r="DO195" s="199">
        <v>2173</v>
      </c>
      <c r="DP195" s="199">
        <v>1065</v>
      </c>
      <c r="DQ195" s="199">
        <v>708</v>
      </c>
      <c r="DR195" s="199">
        <v>841</v>
      </c>
      <c r="DS195" s="199">
        <v>842</v>
      </c>
      <c r="DT195" s="199">
        <v>1310</v>
      </c>
      <c r="DU195" s="199">
        <v>18381</v>
      </c>
      <c r="DV195" s="199">
        <v>8203</v>
      </c>
      <c r="DW195" s="199">
        <v>2879</v>
      </c>
      <c r="DX195" s="199">
        <v>1376</v>
      </c>
      <c r="DY195" s="199">
        <v>432</v>
      </c>
      <c r="DZ195" s="199">
        <v>3833</v>
      </c>
      <c r="EA195" s="199">
        <v>107</v>
      </c>
      <c r="EB195" s="199">
        <v>2901</v>
      </c>
      <c r="EC195" s="199">
        <v>4969</v>
      </c>
      <c r="ED195" s="199">
        <v>659</v>
      </c>
      <c r="EE195" s="199">
        <v>3199</v>
      </c>
      <c r="EF195" s="199">
        <v>4464</v>
      </c>
      <c r="EG195" s="199">
        <v>36660</v>
      </c>
      <c r="EH195" s="199">
        <v>5476</v>
      </c>
      <c r="EI195" s="199">
        <v>11340</v>
      </c>
      <c r="EJ195" s="199">
        <v>7041</v>
      </c>
      <c r="EK195" s="199">
        <v>841</v>
      </c>
      <c r="EL195" s="199">
        <v>1146</v>
      </c>
      <c r="EM195" s="199">
        <v>1111</v>
      </c>
      <c r="EN195" s="199">
        <v>864</v>
      </c>
      <c r="EO195" s="199">
        <v>674</v>
      </c>
      <c r="EP195" s="199">
        <v>2276</v>
      </c>
      <c r="EQ195" s="199">
        <v>16489</v>
      </c>
      <c r="ER195" s="199">
        <v>18381</v>
      </c>
      <c r="ES195" s="199">
        <v>2014</v>
      </c>
      <c r="ET195" s="199">
        <v>6788</v>
      </c>
      <c r="EU195" s="199">
        <v>7128</v>
      </c>
      <c r="EV195" s="199">
        <v>2451</v>
      </c>
      <c r="EW195" s="199">
        <v>16367</v>
      </c>
      <c r="EX195" s="199">
        <v>18381</v>
      </c>
      <c r="EZ195" s="199"/>
    </row>
    <row r="196" spans="1:156" x14ac:dyDescent="0.25">
      <c r="A196" t="s">
        <v>506</v>
      </c>
      <c r="B196" t="s">
        <v>1758</v>
      </c>
      <c r="C196" t="s">
        <v>236</v>
      </c>
      <c r="D196" t="s">
        <v>236</v>
      </c>
      <c r="E196" t="s">
        <v>236</v>
      </c>
      <c r="F196" t="s">
        <v>236</v>
      </c>
      <c r="G196" t="s">
        <v>236</v>
      </c>
      <c r="H196" s="199">
        <v>43173</v>
      </c>
      <c r="I196" s="199">
        <v>2935</v>
      </c>
      <c r="J196" s="199">
        <v>7245</v>
      </c>
      <c r="K196" s="199">
        <v>720</v>
      </c>
      <c r="L196" s="199">
        <v>5232</v>
      </c>
      <c r="M196" s="199">
        <v>535</v>
      </c>
      <c r="N196" s="199">
        <v>17803</v>
      </c>
      <c r="O196" s="199">
        <v>1594</v>
      </c>
      <c r="P196" s="199">
        <v>17834</v>
      </c>
      <c r="Q196" s="199">
        <v>554</v>
      </c>
      <c r="R196" s="199">
        <v>25961</v>
      </c>
      <c r="S196" s="199">
        <v>1074</v>
      </c>
      <c r="T196" s="199">
        <v>6571</v>
      </c>
      <c r="U196" s="199">
        <v>399</v>
      </c>
      <c r="V196" s="199">
        <v>403</v>
      </c>
      <c r="W196" s="199">
        <v>104</v>
      </c>
      <c r="X196" s="199">
        <v>3075</v>
      </c>
      <c r="Y196" s="199">
        <v>209</v>
      </c>
      <c r="Z196" s="199">
        <v>4079</v>
      </c>
      <c r="AA196" s="199">
        <v>996</v>
      </c>
      <c r="AB196" s="199">
        <v>3084</v>
      </c>
      <c r="AC196" s="199">
        <v>153</v>
      </c>
      <c r="AD196" s="199">
        <v>5906</v>
      </c>
      <c r="AE196" s="199">
        <v>1228</v>
      </c>
      <c r="AF196" s="199">
        <v>24837</v>
      </c>
      <c r="AG196" s="199">
        <v>916</v>
      </c>
      <c r="AH196" s="199">
        <v>35613</v>
      </c>
      <c r="AI196" s="199">
        <v>1881</v>
      </c>
      <c r="AJ196" s="199">
        <v>7560</v>
      </c>
      <c r="AK196" s="199">
        <v>1054</v>
      </c>
      <c r="AL196" s="199">
        <v>3986</v>
      </c>
      <c r="AM196" s="199">
        <v>328</v>
      </c>
      <c r="AN196" s="199">
        <v>3574</v>
      </c>
      <c r="AO196" s="199">
        <v>726</v>
      </c>
      <c r="AP196" s="199">
        <v>21163</v>
      </c>
      <c r="AQ196" s="199">
        <v>1691</v>
      </c>
      <c r="AR196" s="199">
        <v>22010</v>
      </c>
      <c r="AS196" s="199">
        <v>1244</v>
      </c>
      <c r="AT196" s="199">
        <v>6199</v>
      </c>
      <c r="AU196" s="199">
        <v>220</v>
      </c>
      <c r="AV196" s="199">
        <v>36974</v>
      </c>
      <c r="AW196" s="199">
        <v>2715</v>
      </c>
      <c r="AX196" s="199">
        <v>3583</v>
      </c>
      <c r="AY196" s="199">
        <v>873</v>
      </c>
      <c r="AZ196" s="199">
        <v>6777</v>
      </c>
      <c r="BA196" s="199">
        <v>319</v>
      </c>
      <c r="BB196" s="199">
        <v>9455</v>
      </c>
      <c r="BC196" s="199">
        <v>470</v>
      </c>
      <c r="BD196" s="199">
        <v>10215</v>
      </c>
      <c r="BE196" s="199">
        <v>357</v>
      </c>
      <c r="BF196" s="199">
        <v>3710</v>
      </c>
      <c r="BG196" s="199">
        <v>325</v>
      </c>
      <c r="BH196" s="199">
        <v>22378</v>
      </c>
      <c r="BI196" s="199">
        <v>2127</v>
      </c>
      <c r="BJ196" s="199">
        <v>21217</v>
      </c>
      <c r="BK196" s="199">
        <v>2057</v>
      </c>
      <c r="BL196" s="199">
        <v>1161</v>
      </c>
      <c r="BM196" s="199">
        <v>70</v>
      </c>
      <c r="BN196" s="199">
        <v>15718</v>
      </c>
      <c r="BO196" s="199">
        <v>1028</v>
      </c>
      <c r="BP196" s="199">
        <v>6990</v>
      </c>
      <c r="BQ196" s="199">
        <v>1159</v>
      </c>
      <c r="BR196" s="199">
        <v>3380</v>
      </c>
      <c r="BS196" s="199">
        <v>265</v>
      </c>
      <c r="BT196" s="199">
        <v>9787</v>
      </c>
      <c r="BU196" s="199">
        <v>483</v>
      </c>
      <c r="BV196" s="199">
        <v>26088</v>
      </c>
      <c r="BW196" s="199">
        <v>2452</v>
      </c>
      <c r="BX196" s="199">
        <v>7298</v>
      </c>
      <c r="BY196" s="199">
        <v>0</v>
      </c>
      <c r="BZ196" s="199">
        <v>2945</v>
      </c>
      <c r="CA196" s="199">
        <v>125</v>
      </c>
      <c r="CB196" s="199">
        <v>6842</v>
      </c>
      <c r="CC196" s="199">
        <v>358</v>
      </c>
      <c r="CD196" s="199">
        <v>3356</v>
      </c>
      <c r="CE196" s="199">
        <v>433</v>
      </c>
      <c r="CF196" s="199">
        <v>6108</v>
      </c>
      <c r="CG196" s="199">
        <v>547</v>
      </c>
      <c r="CH196" s="199">
        <v>5838</v>
      </c>
      <c r="CI196" s="199">
        <v>699</v>
      </c>
      <c r="CJ196" s="199">
        <v>5079</v>
      </c>
      <c r="CK196" s="199">
        <v>515</v>
      </c>
      <c r="CL196" s="199">
        <v>5707</v>
      </c>
      <c r="CM196" s="199">
        <v>258</v>
      </c>
      <c r="CN196" s="199">
        <v>7298</v>
      </c>
      <c r="CO196" s="199">
        <v>0</v>
      </c>
      <c r="CP196" s="199">
        <v>2935</v>
      </c>
      <c r="CQ196" s="199">
        <v>40238</v>
      </c>
      <c r="CR196" s="199">
        <v>29578</v>
      </c>
      <c r="CS196" s="199">
        <v>16772</v>
      </c>
      <c r="CT196" s="199">
        <v>30655</v>
      </c>
      <c r="CU196" s="199">
        <v>10390</v>
      </c>
      <c r="CV196" s="199">
        <v>4439</v>
      </c>
      <c r="CW196" s="199">
        <v>4436</v>
      </c>
      <c r="CX196" s="199">
        <v>1787</v>
      </c>
      <c r="CY196" s="199">
        <v>762</v>
      </c>
      <c r="CZ196" s="199">
        <v>183</v>
      </c>
      <c r="DA196" s="199">
        <v>2118</v>
      </c>
      <c r="DB196" s="199">
        <v>1023</v>
      </c>
      <c r="DC196" s="199">
        <v>3074</v>
      </c>
      <c r="DD196" s="199">
        <v>1446</v>
      </c>
      <c r="DE196" s="199">
        <v>99</v>
      </c>
      <c r="DF196" s="199">
        <v>958</v>
      </c>
      <c r="DG196" s="199">
        <v>2968</v>
      </c>
      <c r="DH196" s="199">
        <v>580</v>
      </c>
      <c r="DI196" s="199">
        <v>3117</v>
      </c>
      <c r="DJ196" s="199">
        <v>1234</v>
      </c>
      <c r="DK196" s="199">
        <v>362</v>
      </c>
      <c r="DL196" s="199">
        <v>2003</v>
      </c>
      <c r="DM196" s="199">
        <v>2743</v>
      </c>
      <c r="DN196" s="199">
        <v>5207</v>
      </c>
      <c r="DO196" s="199">
        <v>2049</v>
      </c>
      <c r="DP196" s="199">
        <v>1374</v>
      </c>
      <c r="DQ196" s="199">
        <v>665</v>
      </c>
      <c r="DR196" s="199">
        <v>795</v>
      </c>
      <c r="DS196" s="199">
        <v>667</v>
      </c>
      <c r="DT196" s="199">
        <v>1425</v>
      </c>
      <c r="DU196" s="199">
        <v>17725</v>
      </c>
      <c r="DV196" s="199">
        <v>7407</v>
      </c>
      <c r="DW196" s="199">
        <v>2558</v>
      </c>
      <c r="DX196" s="199">
        <v>1607</v>
      </c>
      <c r="DY196" s="199">
        <v>441</v>
      </c>
      <c r="DZ196" s="199">
        <v>3729</v>
      </c>
      <c r="EA196" s="199">
        <v>226</v>
      </c>
      <c r="EB196" s="199">
        <v>2558</v>
      </c>
      <c r="EC196" s="199">
        <v>4982</v>
      </c>
      <c r="ED196" s="199">
        <v>834</v>
      </c>
      <c r="EE196" s="199">
        <v>3069</v>
      </c>
      <c r="EF196" s="199">
        <v>4566</v>
      </c>
      <c r="EG196" s="199">
        <v>36582</v>
      </c>
      <c r="EH196" s="199">
        <v>6661</v>
      </c>
      <c r="EI196" s="199">
        <v>10244</v>
      </c>
      <c r="EJ196" s="199">
        <v>7481</v>
      </c>
      <c r="EK196" s="199">
        <v>796</v>
      </c>
      <c r="EL196" s="199">
        <v>939</v>
      </c>
      <c r="EM196" s="199">
        <v>981</v>
      </c>
      <c r="EN196" s="199">
        <v>920</v>
      </c>
      <c r="EO196" s="199">
        <v>788</v>
      </c>
      <c r="EP196" s="199">
        <v>2888</v>
      </c>
      <c r="EQ196" s="199">
        <v>15635</v>
      </c>
      <c r="ER196" s="199">
        <v>17725</v>
      </c>
      <c r="ES196" s="199">
        <v>1644</v>
      </c>
      <c r="ET196" s="199">
        <v>6556</v>
      </c>
      <c r="EU196" s="199">
        <v>6840</v>
      </c>
      <c r="EV196" s="199">
        <v>2685</v>
      </c>
      <c r="EW196" s="199">
        <v>16081</v>
      </c>
      <c r="EX196" s="199">
        <v>17725</v>
      </c>
      <c r="EZ196" s="199"/>
    </row>
    <row r="197" spans="1:156" x14ac:dyDescent="0.25">
      <c r="A197" t="s">
        <v>507</v>
      </c>
      <c r="B197" t="s">
        <v>1758</v>
      </c>
      <c r="C197" t="s">
        <v>236</v>
      </c>
      <c r="D197" t="s">
        <v>236</v>
      </c>
      <c r="E197" t="s">
        <v>236</v>
      </c>
      <c r="F197" t="s">
        <v>236</v>
      </c>
      <c r="G197" t="s">
        <v>236</v>
      </c>
      <c r="H197" s="199">
        <v>43341</v>
      </c>
      <c r="I197" s="199">
        <v>2495</v>
      </c>
      <c r="J197" s="199">
        <v>5014</v>
      </c>
      <c r="K197" s="199">
        <v>501</v>
      </c>
      <c r="L197" s="199">
        <v>3583</v>
      </c>
      <c r="M197" s="199">
        <v>378</v>
      </c>
      <c r="N197" s="199">
        <v>16844</v>
      </c>
      <c r="O197" s="199">
        <v>1318</v>
      </c>
      <c r="P197" s="199">
        <v>21298</v>
      </c>
      <c r="Q197" s="199">
        <v>676</v>
      </c>
      <c r="R197" s="199">
        <v>29637</v>
      </c>
      <c r="S197" s="199">
        <v>962</v>
      </c>
      <c r="T197" s="199">
        <v>6435</v>
      </c>
      <c r="U197" s="199">
        <v>768</v>
      </c>
      <c r="V197" s="199">
        <v>84</v>
      </c>
      <c r="W197" s="199">
        <v>12</v>
      </c>
      <c r="X197" s="199">
        <v>3731</v>
      </c>
      <c r="Y197" s="199">
        <v>93</v>
      </c>
      <c r="Z197" s="199">
        <v>1133</v>
      </c>
      <c r="AA197" s="199">
        <v>415</v>
      </c>
      <c r="AB197" s="199">
        <v>2321</v>
      </c>
      <c r="AC197" s="199">
        <v>245</v>
      </c>
      <c r="AD197" s="199">
        <v>3208</v>
      </c>
      <c r="AE197" s="199">
        <v>526</v>
      </c>
      <c r="AF197" s="199">
        <v>28325</v>
      </c>
      <c r="AG197" s="199">
        <v>885</v>
      </c>
      <c r="AH197" s="199">
        <v>36308</v>
      </c>
      <c r="AI197" s="199">
        <v>1655</v>
      </c>
      <c r="AJ197" s="199">
        <v>7033</v>
      </c>
      <c r="AK197" s="199">
        <v>840</v>
      </c>
      <c r="AL197" s="199">
        <v>4029</v>
      </c>
      <c r="AM197" s="199">
        <v>165</v>
      </c>
      <c r="AN197" s="199">
        <v>3004</v>
      </c>
      <c r="AO197" s="199">
        <v>675</v>
      </c>
      <c r="AP197" s="199">
        <v>21615</v>
      </c>
      <c r="AQ197" s="199">
        <v>1536</v>
      </c>
      <c r="AR197" s="199">
        <v>21726</v>
      </c>
      <c r="AS197" s="199">
        <v>959</v>
      </c>
      <c r="AT197" s="199">
        <v>4530</v>
      </c>
      <c r="AU197" s="199">
        <v>214</v>
      </c>
      <c r="AV197" s="199">
        <v>38811</v>
      </c>
      <c r="AW197" s="199">
        <v>2281</v>
      </c>
      <c r="AX197" s="199">
        <v>1393</v>
      </c>
      <c r="AY197" s="199">
        <v>140</v>
      </c>
      <c r="AZ197" s="199">
        <v>5498</v>
      </c>
      <c r="BA197" s="199">
        <v>604</v>
      </c>
      <c r="BB197" s="199">
        <v>9618</v>
      </c>
      <c r="BC197" s="199">
        <v>625</v>
      </c>
      <c r="BD197" s="199">
        <v>12791</v>
      </c>
      <c r="BE197" s="199">
        <v>295</v>
      </c>
      <c r="BF197" s="199">
        <v>2705</v>
      </c>
      <c r="BG197" s="199">
        <v>214</v>
      </c>
      <c r="BH197" s="199">
        <v>24269</v>
      </c>
      <c r="BI197" s="199">
        <v>2071</v>
      </c>
      <c r="BJ197" s="199">
        <v>23204</v>
      </c>
      <c r="BK197" s="199">
        <v>1910</v>
      </c>
      <c r="BL197" s="199">
        <v>1065</v>
      </c>
      <c r="BM197" s="199">
        <v>161</v>
      </c>
      <c r="BN197" s="199">
        <v>17491</v>
      </c>
      <c r="BO197" s="199">
        <v>1332</v>
      </c>
      <c r="BP197" s="199">
        <v>6984</v>
      </c>
      <c r="BQ197" s="199">
        <v>724</v>
      </c>
      <c r="BR197" s="199">
        <v>2499</v>
      </c>
      <c r="BS197" s="199">
        <v>229</v>
      </c>
      <c r="BT197" s="199">
        <v>9657</v>
      </c>
      <c r="BU197" s="199">
        <v>206</v>
      </c>
      <c r="BV197" s="199">
        <v>26974</v>
      </c>
      <c r="BW197" s="199">
        <v>2285</v>
      </c>
      <c r="BX197" s="199">
        <v>6710</v>
      </c>
      <c r="BY197" s="199">
        <v>4</v>
      </c>
      <c r="BZ197" s="199">
        <v>3292</v>
      </c>
      <c r="CA197" s="199">
        <v>24</v>
      </c>
      <c r="CB197" s="199">
        <v>6365</v>
      </c>
      <c r="CC197" s="199">
        <v>182</v>
      </c>
      <c r="CD197" s="199">
        <v>4384</v>
      </c>
      <c r="CE197" s="199">
        <v>625</v>
      </c>
      <c r="CF197" s="199">
        <v>6066</v>
      </c>
      <c r="CG197" s="199">
        <v>606</v>
      </c>
      <c r="CH197" s="199">
        <v>6118</v>
      </c>
      <c r="CI197" s="199">
        <v>498</v>
      </c>
      <c r="CJ197" s="199">
        <v>5294</v>
      </c>
      <c r="CK197" s="199">
        <v>225</v>
      </c>
      <c r="CL197" s="199">
        <v>5112</v>
      </c>
      <c r="CM197" s="199">
        <v>331</v>
      </c>
      <c r="CN197" s="199">
        <v>6710</v>
      </c>
      <c r="CO197" s="199">
        <v>4</v>
      </c>
      <c r="CP197" s="199">
        <v>2495</v>
      </c>
      <c r="CQ197" s="199">
        <v>40846</v>
      </c>
      <c r="CR197" s="199">
        <v>32780</v>
      </c>
      <c r="CS197" s="199">
        <v>13951</v>
      </c>
      <c r="CT197" s="199">
        <v>32784</v>
      </c>
      <c r="CU197" s="199">
        <v>8066</v>
      </c>
      <c r="CV197" s="199">
        <v>3322</v>
      </c>
      <c r="CW197" s="199">
        <v>1771</v>
      </c>
      <c r="CX197" s="199">
        <v>623</v>
      </c>
      <c r="CY197" s="199">
        <v>1355</v>
      </c>
      <c r="CZ197" s="199">
        <v>591</v>
      </c>
      <c r="DA197" s="199">
        <v>2386</v>
      </c>
      <c r="DB197" s="199">
        <v>820</v>
      </c>
      <c r="DC197" s="199">
        <v>2554</v>
      </c>
      <c r="DD197" s="199">
        <v>1288</v>
      </c>
      <c r="DE197" s="199">
        <v>272</v>
      </c>
      <c r="DF197" s="199">
        <v>1106</v>
      </c>
      <c r="DG197" s="199">
        <v>2925</v>
      </c>
      <c r="DH197" s="199">
        <v>516</v>
      </c>
      <c r="DI197" s="199">
        <v>3040</v>
      </c>
      <c r="DJ197" s="199">
        <v>2170</v>
      </c>
      <c r="DK197" s="199">
        <v>489</v>
      </c>
      <c r="DL197" s="199">
        <v>2367</v>
      </c>
      <c r="DM197" s="199">
        <v>2831</v>
      </c>
      <c r="DN197" s="199">
        <v>5153</v>
      </c>
      <c r="DO197" s="199">
        <v>2074</v>
      </c>
      <c r="DP197" s="199">
        <v>1374</v>
      </c>
      <c r="DQ197" s="199">
        <v>761</v>
      </c>
      <c r="DR197" s="199">
        <v>689</v>
      </c>
      <c r="DS197" s="199">
        <v>688</v>
      </c>
      <c r="DT197" s="199">
        <v>715</v>
      </c>
      <c r="DU197" s="199">
        <v>18518</v>
      </c>
      <c r="DV197" s="199">
        <v>8024</v>
      </c>
      <c r="DW197" s="199">
        <v>3183</v>
      </c>
      <c r="DX197" s="199">
        <v>1796</v>
      </c>
      <c r="DY197" s="199">
        <v>512</v>
      </c>
      <c r="DZ197" s="199">
        <v>3467</v>
      </c>
      <c r="EA197" s="199">
        <v>219</v>
      </c>
      <c r="EB197" s="199">
        <v>2493</v>
      </c>
      <c r="EC197" s="199">
        <v>5231</v>
      </c>
      <c r="ED197" s="199">
        <v>848</v>
      </c>
      <c r="EE197" s="199">
        <v>3539</v>
      </c>
      <c r="EF197" s="199">
        <v>5113</v>
      </c>
      <c r="EG197" s="199">
        <v>36169</v>
      </c>
      <c r="EH197" s="199">
        <v>6816</v>
      </c>
      <c r="EI197" s="199">
        <v>11754</v>
      </c>
      <c r="EJ197" s="199">
        <v>6764</v>
      </c>
      <c r="EK197" s="199">
        <v>729</v>
      </c>
      <c r="EL197" s="199">
        <v>962</v>
      </c>
      <c r="EM197" s="199">
        <v>1014</v>
      </c>
      <c r="EN197" s="199">
        <v>888</v>
      </c>
      <c r="EO197" s="199">
        <v>687</v>
      </c>
      <c r="EP197" s="199">
        <v>2282</v>
      </c>
      <c r="EQ197" s="199">
        <v>17206</v>
      </c>
      <c r="ER197" s="199">
        <v>18518</v>
      </c>
      <c r="ES197" s="199">
        <v>844</v>
      </c>
      <c r="ET197" s="199">
        <v>6938</v>
      </c>
      <c r="EU197" s="199">
        <v>7867</v>
      </c>
      <c r="EV197" s="199">
        <v>2869</v>
      </c>
      <c r="EW197" s="199">
        <v>17674</v>
      </c>
      <c r="EX197" s="199">
        <v>18518</v>
      </c>
      <c r="EZ197" s="199"/>
    </row>
    <row r="198" spans="1:156" x14ac:dyDescent="0.25">
      <c r="A198" t="s">
        <v>508</v>
      </c>
      <c r="B198" t="s">
        <v>1758</v>
      </c>
      <c r="C198" t="s">
        <v>236</v>
      </c>
      <c r="D198" t="s">
        <v>236</v>
      </c>
      <c r="E198" t="s">
        <v>236</v>
      </c>
      <c r="F198" t="s">
        <v>236</v>
      </c>
      <c r="G198" t="s">
        <v>236</v>
      </c>
      <c r="H198" s="199">
        <v>42594</v>
      </c>
      <c r="I198" s="199">
        <v>1146</v>
      </c>
      <c r="J198" s="199">
        <v>2468</v>
      </c>
      <c r="K198" s="199">
        <v>65</v>
      </c>
      <c r="L198" s="199">
        <v>1465</v>
      </c>
      <c r="M198" s="199">
        <v>62</v>
      </c>
      <c r="N198" s="199">
        <v>10124</v>
      </c>
      <c r="O198" s="199">
        <v>642</v>
      </c>
      <c r="P198" s="199">
        <v>29964</v>
      </c>
      <c r="Q198" s="199">
        <v>439</v>
      </c>
      <c r="R198" s="199">
        <v>33373</v>
      </c>
      <c r="S198" s="199">
        <v>836</v>
      </c>
      <c r="T198" s="199">
        <v>2054</v>
      </c>
      <c r="U198" s="199">
        <v>133</v>
      </c>
      <c r="V198" s="199">
        <v>102</v>
      </c>
      <c r="W198" s="199">
        <v>14</v>
      </c>
      <c r="X198" s="199">
        <v>3805</v>
      </c>
      <c r="Y198" s="199">
        <v>92</v>
      </c>
      <c r="Z198" s="199">
        <v>447</v>
      </c>
      <c r="AA198" s="199">
        <v>19</v>
      </c>
      <c r="AB198" s="199">
        <v>2792</v>
      </c>
      <c r="AC198" s="199">
        <v>52</v>
      </c>
      <c r="AD198" s="199">
        <v>1483</v>
      </c>
      <c r="AE198" s="199">
        <v>61</v>
      </c>
      <c r="AF198" s="199">
        <v>32753</v>
      </c>
      <c r="AG198" s="199">
        <v>802</v>
      </c>
      <c r="AH198" s="199">
        <v>37953</v>
      </c>
      <c r="AI198" s="199">
        <v>883</v>
      </c>
      <c r="AJ198" s="199">
        <v>4641</v>
      </c>
      <c r="AK198" s="199">
        <v>263</v>
      </c>
      <c r="AL198" s="199">
        <v>2726</v>
      </c>
      <c r="AM198" s="199">
        <v>124</v>
      </c>
      <c r="AN198" s="199">
        <v>1915</v>
      </c>
      <c r="AO198" s="199">
        <v>139</v>
      </c>
      <c r="AP198" s="199">
        <v>20805</v>
      </c>
      <c r="AQ198" s="199">
        <v>645</v>
      </c>
      <c r="AR198" s="199">
        <v>21789</v>
      </c>
      <c r="AS198" s="199">
        <v>501</v>
      </c>
      <c r="AT198" s="199">
        <v>3081</v>
      </c>
      <c r="AU198" s="199">
        <v>100</v>
      </c>
      <c r="AV198" s="199">
        <v>39513</v>
      </c>
      <c r="AW198" s="199">
        <v>1046</v>
      </c>
      <c r="AX198" s="199">
        <v>430</v>
      </c>
      <c r="AY198" s="199">
        <v>89</v>
      </c>
      <c r="AZ198" s="199">
        <v>2829</v>
      </c>
      <c r="BA198" s="199">
        <v>62</v>
      </c>
      <c r="BB198" s="199">
        <v>7476</v>
      </c>
      <c r="BC198" s="199">
        <v>183</v>
      </c>
      <c r="BD198" s="199">
        <v>18283</v>
      </c>
      <c r="BE198" s="199">
        <v>319</v>
      </c>
      <c r="BF198" s="199">
        <v>3333</v>
      </c>
      <c r="BG198" s="199">
        <v>187</v>
      </c>
      <c r="BH198" s="199">
        <v>21886</v>
      </c>
      <c r="BI198" s="199">
        <v>608</v>
      </c>
      <c r="BJ198" s="199">
        <v>21243</v>
      </c>
      <c r="BK198" s="199">
        <v>524</v>
      </c>
      <c r="BL198" s="199">
        <v>643</v>
      </c>
      <c r="BM198" s="199">
        <v>84</v>
      </c>
      <c r="BN198" s="199">
        <v>16311</v>
      </c>
      <c r="BO198" s="199">
        <v>419</v>
      </c>
      <c r="BP198" s="199">
        <v>6297</v>
      </c>
      <c r="BQ198" s="199">
        <v>199</v>
      </c>
      <c r="BR198" s="199">
        <v>2611</v>
      </c>
      <c r="BS198" s="199">
        <v>177</v>
      </c>
      <c r="BT198" s="199">
        <v>10513</v>
      </c>
      <c r="BU198" s="199">
        <v>319</v>
      </c>
      <c r="BV198" s="199">
        <v>25219</v>
      </c>
      <c r="BW198" s="199">
        <v>795</v>
      </c>
      <c r="BX198" s="199">
        <v>6862</v>
      </c>
      <c r="BY198" s="199">
        <v>32</v>
      </c>
      <c r="BZ198" s="199">
        <v>2730</v>
      </c>
      <c r="CA198" s="199">
        <v>38</v>
      </c>
      <c r="CB198" s="199">
        <v>7783</v>
      </c>
      <c r="CC198" s="199">
        <v>281</v>
      </c>
      <c r="CD198" s="199">
        <v>3063</v>
      </c>
      <c r="CE198" s="199">
        <v>174</v>
      </c>
      <c r="CF198" s="199">
        <v>4262</v>
      </c>
      <c r="CG198" s="199">
        <v>247</v>
      </c>
      <c r="CH198" s="199">
        <v>5812</v>
      </c>
      <c r="CI198" s="199">
        <v>126</v>
      </c>
      <c r="CJ198" s="199">
        <v>5081</v>
      </c>
      <c r="CK198" s="199">
        <v>83</v>
      </c>
      <c r="CL198" s="199">
        <v>7001</v>
      </c>
      <c r="CM198" s="199">
        <v>165</v>
      </c>
      <c r="CN198" s="199">
        <v>6862</v>
      </c>
      <c r="CO198" s="199">
        <v>32</v>
      </c>
      <c r="CP198" s="199">
        <v>1146</v>
      </c>
      <c r="CQ198" s="199">
        <v>41448</v>
      </c>
      <c r="CR198" s="199">
        <v>36998</v>
      </c>
      <c r="CS198" s="199">
        <v>10395</v>
      </c>
      <c r="CT198" s="199">
        <v>35491</v>
      </c>
      <c r="CU198" s="199">
        <v>5022</v>
      </c>
      <c r="CV198" s="199">
        <v>1728</v>
      </c>
      <c r="CW198" s="199">
        <v>1027</v>
      </c>
      <c r="CX198" s="199">
        <v>194</v>
      </c>
      <c r="CY198" s="199">
        <v>1095</v>
      </c>
      <c r="CZ198" s="199">
        <v>251</v>
      </c>
      <c r="DA198" s="199">
        <v>2082</v>
      </c>
      <c r="DB198" s="199">
        <v>1042</v>
      </c>
      <c r="DC198" s="199">
        <v>818</v>
      </c>
      <c r="DD198" s="199">
        <v>241</v>
      </c>
      <c r="DE198" s="199">
        <v>75</v>
      </c>
      <c r="DF198" s="199">
        <v>966</v>
      </c>
      <c r="DG198" s="199">
        <v>2347</v>
      </c>
      <c r="DH198" s="199">
        <v>551</v>
      </c>
      <c r="DI198" s="199">
        <v>2227</v>
      </c>
      <c r="DJ198" s="199">
        <v>1224</v>
      </c>
      <c r="DK198" s="199">
        <v>680</v>
      </c>
      <c r="DL198" s="199">
        <v>2922</v>
      </c>
      <c r="DM198" s="199">
        <v>4112</v>
      </c>
      <c r="DN198" s="199">
        <v>5450</v>
      </c>
      <c r="DO198" s="199">
        <v>1511</v>
      </c>
      <c r="DP198" s="199">
        <v>892</v>
      </c>
      <c r="DQ198" s="199">
        <v>809</v>
      </c>
      <c r="DR198" s="199">
        <v>364</v>
      </c>
      <c r="DS198" s="199">
        <v>165</v>
      </c>
      <c r="DT198" s="199">
        <v>537</v>
      </c>
      <c r="DU198" s="199">
        <v>16550</v>
      </c>
      <c r="DV198" s="199">
        <v>10151</v>
      </c>
      <c r="DW198" s="199">
        <v>3843</v>
      </c>
      <c r="DX198" s="199">
        <v>784</v>
      </c>
      <c r="DY198" s="199">
        <v>175</v>
      </c>
      <c r="DZ198" s="199">
        <v>1884</v>
      </c>
      <c r="EA198" s="199">
        <v>151</v>
      </c>
      <c r="EB198" s="199">
        <v>1402</v>
      </c>
      <c r="EC198" s="199">
        <v>3731</v>
      </c>
      <c r="ED198" s="199">
        <v>940</v>
      </c>
      <c r="EE198" s="199">
        <v>2204</v>
      </c>
      <c r="EF198" s="199">
        <v>5412</v>
      </c>
      <c r="EG198" s="199">
        <v>38007</v>
      </c>
      <c r="EH198" s="199">
        <v>4223</v>
      </c>
      <c r="EI198" s="199">
        <v>13132</v>
      </c>
      <c r="EJ198" s="199">
        <v>3418</v>
      </c>
      <c r="EK198" s="199">
        <v>311</v>
      </c>
      <c r="EL198" s="199">
        <v>684</v>
      </c>
      <c r="EM198" s="199">
        <v>701</v>
      </c>
      <c r="EN198" s="199">
        <v>434</v>
      </c>
      <c r="EO198" s="199">
        <v>287</v>
      </c>
      <c r="EP198" s="199">
        <v>921</v>
      </c>
      <c r="EQ198" s="199">
        <v>15894</v>
      </c>
      <c r="ER198" s="199">
        <v>16550</v>
      </c>
      <c r="ES198" s="199">
        <v>263</v>
      </c>
      <c r="ET198" s="199">
        <v>4840</v>
      </c>
      <c r="EU198" s="199">
        <v>7895</v>
      </c>
      <c r="EV198" s="199">
        <v>3552</v>
      </c>
      <c r="EW198" s="199">
        <v>16287</v>
      </c>
      <c r="EX198" s="199">
        <v>16550</v>
      </c>
      <c r="EZ198" s="199"/>
    </row>
    <row r="199" spans="1:156" x14ac:dyDescent="0.25">
      <c r="A199" t="s">
        <v>509</v>
      </c>
      <c r="B199" t="s">
        <v>1758</v>
      </c>
      <c r="C199" t="s">
        <v>236</v>
      </c>
      <c r="D199" t="s">
        <v>236</v>
      </c>
      <c r="E199" t="s">
        <v>236</v>
      </c>
      <c r="F199" t="s">
        <v>236</v>
      </c>
      <c r="G199" t="s">
        <v>236</v>
      </c>
      <c r="H199" s="199">
        <v>41650</v>
      </c>
      <c r="I199" s="199">
        <v>1711</v>
      </c>
      <c r="J199" s="199">
        <v>4314</v>
      </c>
      <c r="K199" s="199">
        <v>383</v>
      </c>
      <c r="L199" s="199">
        <v>2612</v>
      </c>
      <c r="M199" s="199">
        <v>180</v>
      </c>
      <c r="N199" s="199">
        <v>14293</v>
      </c>
      <c r="O199" s="199">
        <v>943</v>
      </c>
      <c r="P199" s="199">
        <v>22995</v>
      </c>
      <c r="Q199" s="199">
        <v>385</v>
      </c>
      <c r="R199" s="199">
        <v>32796</v>
      </c>
      <c r="S199" s="199">
        <v>799</v>
      </c>
      <c r="T199" s="199">
        <v>1893</v>
      </c>
      <c r="U199" s="199">
        <v>196</v>
      </c>
      <c r="V199" s="199">
        <v>64</v>
      </c>
      <c r="W199" s="199">
        <v>0</v>
      </c>
      <c r="X199" s="199">
        <v>1570</v>
      </c>
      <c r="Y199" s="199">
        <v>30</v>
      </c>
      <c r="Z199" s="199">
        <v>2820</v>
      </c>
      <c r="AA199" s="199">
        <v>580</v>
      </c>
      <c r="AB199" s="199">
        <v>2507</v>
      </c>
      <c r="AC199" s="199">
        <v>106</v>
      </c>
      <c r="AD199" s="199">
        <v>5299</v>
      </c>
      <c r="AE199" s="199">
        <v>808</v>
      </c>
      <c r="AF199" s="199">
        <v>31591</v>
      </c>
      <c r="AG199" s="199">
        <v>653</v>
      </c>
      <c r="AH199" s="199">
        <v>37591</v>
      </c>
      <c r="AI199" s="199">
        <v>841</v>
      </c>
      <c r="AJ199" s="199">
        <v>4059</v>
      </c>
      <c r="AK199" s="199">
        <v>870</v>
      </c>
      <c r="AL199" s="199">
        <v>2223</v>
      </c>
      <c r="AM199" s="199">
        <v>120</v>
      </c>
      <c r="AN199" s="199">
        <v>1836</v>
      </c>
      <c r="AO199" s="199">
        <v>750</v>
      </c>
      <c r="AP199" s="199">
        <v>19886</v>
      </c>
      <c r="AQ199" s="199">
        <v>955</v>
      </c>
      <c r="AR199" s="199">
        <v>21764</v>
      </c>
      <c r="AS199" s="199">
        <v>756</v>
      </c>
      <c r="AT199" s="199">
        <v>5771</v>
      </c>
      <c r="AU199" s="199">
        <v>264</v>
      </c>
      <c r="AV199" s="199">
        <v>35879</v>
      </c>
      <c r="AW199" s="199">
        <v>1447</v>
      </c>
      <c r="AX199" s="199">
        <v>1609</v>
      </c>
      <c r="AY199" s="199">
        <v>390</v>
      </c>
      <c r="AZ199" s="199">
        <v>6361</v>
      </c>
      <c r="BA199" s="199">
        <v>199</v>
      </c>
      <c r="BB199" s="199">
        <v>8340</v>
      </c>
      <c r="BC199" s="199">
        <v>403</v>
      </c>
      <c r="BD199" s="199">
        <v>13723</v>
      </c>
      <c r="BE199" s="199">
        <v>141</v>
      </c>
      <c r="BF199" s="199">
        <v>3983</v>
      </c>
      <c r="BG199" s="199">
        <v>280</v>
      </c>
      <c r="BH199" s="199">
        <v>20121</v>
      </c>
      <c r="BI199" s="199">
        <v>1140</v>
      </c>
      <c r="BJ199" s="199">
        <v>19690</v>
      </c>
      <c r="BK199" s="199">
        <v>1087</v>
      </c>
      <c r="BL199" s="199">
        <v>431</v>
      </c>
      <c r="BM199" s="199">
        <v>53</v>
      </c>
      <c r="BN199" s="199">
        <v>14806</v>
      </c>
      <c r="BO199" s="199">
        <v>831</v>
      </c>
      <c r="BP199" s="199">
        <v>5809</v>
      </c>
      <c r="BQ199" s="199">
        <v>333</v>
      </c>
      <c r="BR199" s="199">
        <v>3489</v>
      </c>
      <c r="BS199" s="199">
        <v>256</v>
      </c>
      <c r="BT199" s="199">
        <v>8632</v>
      </c>
      <c r="BU199" s="199">
        <v>266</v>
      </c>
      <c r="BV199" s="199">
        <v>24104</v>
      </c>
      <c r="BW199" s="199">
        <v>1420</v>
      </c>
      <c r="BX199" s="199">
        <v>8914</v>
      </c>
      <c r="BY199" s="199">
        <v>25</v>
      </c>
      <c r="BZ199" s="199">
        <v>2574</v>
      </c>
      <c r="CA199" s="199">
        <v>23</v>
      </c>
      <c r="CB199" s="199">
        <v>6058</v>
      </c>
      <c r="CC199" s="199">
        <v>243</v>
      </c>
      <c r="CD199" s="199">
        <v>2985</v>
      </c>
      <c r="CE199" s="199">
        <v>312</v>
      </c>
      <c r="CF199" s="199">
        <v>4214</v>
      </c>
      <c r="CG199" s="199">
        <v>428</v>
      </c>
      <c r="CH199" s="199">
        <v>5460</v>
      </c>
      <c r="CI199" s="199">
        <v>184</v>
      </c>
      <c r="CJ199" s="199">
        <v>5409</v>
      </c>
      <c r="CK199" s="199">
        <v>267</v>
      </c>
      <c r="CL199" s="199">
        <v>6036</v>
      </c>
      <c r="CM199" s="199">
        <v>229</v>
      </c>
      <c r="CN199" s="199">
        <v>8914</v>
      </c>
      <c r="CO199" s="199">
        <v>25</v>
      </c>
      <c r="CP199" s="199">
        <v>1711</v>
      </c>
      <c r="CQ199" s="199">
        <v>39939</v>
      </c>
      <c r="CR199" s="199">
        <v>32873</v>
      </c>
      <c r="CS199" s="199">
        <v>15049</v>
      </c>
      <c r="CT199" s="199">
        <v>34806</v>
      </c>
      <c r="CU199" s="199">
        <v>5051</v>
      </c>
      <c r="CV199" s="199">
        <v>1641</v>
      </c>
      <c r="CW199" s="199">
        <v>2950</v>
      </c>
      <c r="CX199" s="199">
        <v>995</v>
      </c>
      <c r="CY199" s="199">
        <v>583</v>
      </c>
      <c r="CZ199" s="199">
        <v>203</v>
      </c>
      <c r="DA199" s="199">
        <v>802</v>
      </c>
      <c r="DB199" s="199">
        <v>292</v>
      </c>
      <c r="DC199" s="199">
        <v>716</v>
      </c>
      <c r="DD199" s="199">
        <v>151</v>
      </c>
      <c r="DE199" s="199">
        <v>88</v>
      </c>
      <c r="DF199" s="199">
        <v>1049</v>
      </c>
      <c r="DG199" s="199">
        <v>2017</v>
      </c>
      <c r="DH199" s="199">
        <v>691</v>
      </c>
      <c r="DI199" s="199">
        <v>2393</v>
      </c>
      <c r="DJ199" s="199">
        <v>1468</v>
      </c>
      <c r="DK199" s="199">
        <v>404</v>
      </c>
      <c r="DL199" s="199">
        <v>2506</v>
      </c>
      <c r="DM199" s="199">
        <v>2797</v>
      </c>
      <c r="DN199" s="199">
        <v>4608</v>
      </c>
      <c r="DO199" s="199">
        <v>1805</v>
      </c>
      <c r="DP199" s="199">
        <v>1072</v>
      </c>
      <c r="DQ199" s="199">
        <v>1044</v>
      </c>
      <c r="DR199" s="199">
        <v>1007</v>
      </c>
      <c r="DS199" s="199">
        <v>719</v>
      </c>
      <c r="DT199" s="199">
        <v>1055</v>
      </c>
      <c r="DU199" s="199">
        <v>18463</v>
      </c>
      <c r="DV199" s="199">
        <v>8914</v>
      </c>
      <c r="DW199" s="199">
        <v>3140</v>
      </c>
      <c r="DX199" s="199">
        <v>1109</v>
      </c>
      <c r="DY199" s="199">
        <v>250</v>
      </c>
      <c r="DZ199" s="199">
        <v>2872</v>
      </c>
      <c r="EA199" s="199">
        <v>286</v>
      </c>
      <c r="EB199" s="199">
        <v>2007</v>
      </c>
      <c r="EC199" s="199">
        <v>5568</v>
      </c>
      <c r="ED199" s="199">
        <v>599</v>
      </c>
      <c r="EE199" s="199">
        <v>4018</v>
      </c>
      <c r="EF199" s="199">
        <v>4580</v>
      </c>
      <c r="EG199" s="199">
        <v>37402</v>
      </c>
      <c r="EH199" s="199">
        <v>4323</v>
      </c>
      <c r="EI199" s="199">
        <v>12114</v>
      </c>
      <c r="EJ199" s="199">
        <v>6349</v>
      </c>
      <c r="EK199" s="199">
        <v>466</v>
      </c>
      <c r="EL199" s="199">
        <v>668</v>
      </c>
      <c r="EM199" s="199">
        <v>836</v>
      </c>
      <c r="EN199" s="199">
        <v>925</v>
      </c>
      <c r="EO199" s="199">
        <v>558</v>
      </c>
      <c r="EP199" s="199">
        <v>2661</v>
      </c>
      <c r="EQ199" s="199">
        <v>16290</v>
      </c>
      <c r="ER199" s="199">
        <v>18463</v>
      </c>
      <c r="ES199" s="199">
        <v>1667</v>
      </c>
      <c r="ET199" s="199">
        <v>6855</v>
      </c>
      <c r="EU199" s="199">
        <v>6890</v>
      </c>
      <c r="EV199" s="199">
        <v>3051</v>
      </c>
      <c r="EW199" s="199">
        <v>16796</v>
      </c>
      <c r="EX199" s="199">
        <v>18463</v>
      </c>
      <c r="EZ199" s="199"/>
    </row>
    <row r="200" spans="1:156" x14ac:dyDescent="0.25">
      <c r="A200" t="s">
        <v>510</v>
      </c>
      <c r="B200" t="s">
        <v>1758</v>
      </c>
      <c r="C200" t="s">
        <v>236</v>
      </c>
      <c r="D200" t="s">
        <v>236</v>
      </c>
      <c r="E200" t="s">
        <v>236</v>
      </c>
      <c r="F200" t="s">
        <v>236</v>
      </c>
      <c r="G200" t="s">
        <v>236</v>
      </c>
      <c r="H200" s="199">
        <v>41720</v>
      </c>
      <c r="I200" s="199">
        <v>2554</v>
      </c>
      <c r="J200" s="199">
        <v>4851</v>
      </c>
      <c r="K200" s="199">
        <v>481</v>
      </c>
      <c r="L200" s="199">
        <v>3334</v>
      </c>
      <c r="M200" s="199">
        <v>284</v>
      </c>
      <c r="N200" s="199">
        <v>18292</v>
      </c>
      <c r="O200" s="199">
        <v>1470</v>
      </c>
      <c r="P200" s="199">
        <v>18446</v>
      </c>
      <c r="Q200" s="199">
        <v>588</v>
      </c>
      <c r="R200" s="199">
        <v>31625</v>
      </c>
      <c r="S200" s="199">
        <v>1583</v>
      </c>
      <c r="T200" s="199">
        <v>2176</v>
      </c>
      <c r="U200" s="199">
        <v>123</v>
      </c>
      <c r="V200" s="199">
        <v>172</v>
      </c>
      <c r="W200" s="199">
        <v>0</v>
      </c>
      <c r="X200" s="199">
        <v>1663</v>
      </c>
      <c r="Y200" s="199">
        <v>85</v>
      </c>
      <c r="Z200" s="199">
        <v>2808</v>
      </c>
      <c r="AA200" s="199">
        <v>427</v>
      </c>
      <c r="AB200" s="199">
        <v>3231</v>
      </c>
      <c r="AC200" s="199">
        <v>336</v>
      </c>
      <c r="AD200" s="199">
        <v>5831</v>
      </c>
      <c r="AE200" s="199">
        <v>1009</v>
      </c>
      <c r="AF200" s="199">
        <v>30029</v>
      </c>
      <c r="AG200" s="199">
        <v>1297</v>
      </c>
      <c r="AH200" s="199">
        <v>38575</v>
      </c>
      <c r="AI200" s="199">
        <v>1910</v>
      </c>
      <c r="AJ200" s="199">
        <v>3145</v>
      </c>
      <c r="AK200" s="199">
        <v>644</v>
      </c>
      <c r="AL200" s="199">
        <v>1691</v>
      </c>
      <c r="AM200" s="199">
        <v>160</v>
      </c>
      <c r="AN200" s="199">
        <v>1454</v>
      </c>
      <c r="AO200" s="199">
        <v>484</v>
      </c>
      <c r="AP200" s="199">
        <v>21051</v>
      </c>
      <c r="AQ200" s="199">
        <v>1301</v>
      </c>
      <c r="AR200" s="199">
        <v>20669</v>
      </c>
      <c r="AS200" s="199">
        <v>1253</v>
      </c>
      <c r="AT200" s="199">
        <v>5975</v>
      </c>
      <c r="AU200" s="199">
        <v>340</v>
      </c>
      <c r="AV200" s="199">
        <v>35745</v>
      </c>
      <c r="AW200" s="199">
        <v>2214</v>
      </c>
      <c r="AX200" s="199">
        <v>1984</v>
      </c>
      <c r="AY200" s="199">
        <v>239</v>
      </c>
      <c r="AZ200" s="199">
        <v>8028</v>
      </c>
      <c r="BA200" s="199">
        <v>525</v>
      </c>
      <c r="BB200" s="199">
        <v>10057</v>
      </c>
      <c r="BC200" s="199">
        <v>502</v>
      </c>
      <c r="BD200" s="199">
        <v>7885</v>
      </c>
      <c r="BE200" s="199">
        <v>238</v>
      </c>
      <c r="BF200" s="199">
        <v>3554</v>
      </c>
      <c r="BG200" s="199">
        <v>210</v>
      </c>
      <c r="BH200" s="199">
        <v>22403</v>
      </c>
      <c r="BI200" s="199">
        <v>1723</v>
      </c>
      <c r="BJ200" s="199">
        <v>21369</v>
      </c>
      <c r="BK200" s="199">
        <v>1607</v>
      </c>
      <c r="BL200" s="199">
        <v>1034</v>
      </c>
      <c r="BM200" s="199">
        <v>116</v>
      </c>
      <c r="BN200" s="199">
        <v>15650</v>
      </c>
      <c r="BO200" s="199">
        <v>1029</v>
      </c>
      <c r="BP200" s="199">
        <v>7163</v>
      </c>
      <c r="BQ200" s="199">
        <v>700</v>
      </c>
      <c r="BR200" s="199">
        <v>3144</v>
      </c>
      <c r="BS200" s="199">
        <v>204</v>
      </c>
      <c r="BT200" s="199">
        <v>9573</v>
      </c>
      <c r="BU200" s="199">
        <v>621</v>
      </c>
      <c r="BV200" s="199">
        <v>25957</v>
      </c>
      <c r="BW200" s="199">
        <v>1933</v>
      </c>
      <c r="BX200" s="199">
        <v>6190</v>
      </c>
      <c r="BY200" s="199">
        <v>0</v>
      </c>
      <c r="BZ200" s="199">
        <v>2650</v>
      </c>
      <c r="CA200" s="199">
        <v>114</v>
      </c>
      <c r="CB200" s="199">
        <v>6923</v>
      </c>
      <c r="CC200" s="199">
        <v>507</v>
      </c>
      <c r="CD200" s="199">
        <v>4193</v>
      </c>
      <c r="CE200" s="199">
        <v>429</v>
      </c>
      <c r="CF200" s="199">
        <v>5352</v>
      </c>
      <c r="CG200" s="199">
        <v>398</v>
      </c>
      <c r="CH200" s="199">
        <v>5813</v>
      </c>
      <c r="CI200" s="199">
        <v>557</v>
      </c>
      <c r="CJ200" s="199">
        <v>4989</v>
      </c>
      <c r="CK200" s="199">
        <v>383</v>
      </c>
      <c r="CL200" s="199">
        <v>5610</v>
      </c>
      <c r="CM200" s="199">
        <v>166</v>
      </c>
      <c r="CN200" s="199">
        <v>6190</v>
      </c>
      <c r="CO200" s="199">
        <v>0</v>
      </c>
      <c r="CP200" s="199">
        <v>2554</v>
      </c>
      <c r="CQ200" s="199">
        <v>39166</v>
      </c>
      <c r="CR200" s="199">
        <v>31227</v>
      </c>
      <c r="CS200" s="199">
        <v>13608</v>
      </c>
      <c r="CT200" s="199">
        <v>34044</v>
      </c>
      <c r="CU200" s="199">
        <v>5663</v>
      </c>
      <c r="CV200" s="199">
        <v>2225</v>
      </c>
      <c r="CW200" s="199">
        <v>3334</v>
      </c>
      <c r="CX200" s="199">
        <v>1468</v>
      </c>
      <c r="CY200" s="199">
        <v>540</v>
      </c>
      <c r="CZ200" s="199">
        <v>61</v>
      </c>
      <c r="DA200" s="199">
        <v>1112</v>
      </c>
      <c r="DB200" s="199">
        <v>531</v>
      </c>
      <c r="DC200" s="199">
        <v>677</v>
      </c>
      <c r="DD200" s="199">
        <v>165</v>
      </c>
      <c r="DE200" s="199">
        <v>67</v>
      </c>
      <c r="DF200" s="199">
        <v>1454</v>
      </c>
      <c r="DG200" s="199">
        <v>2868</v>
      </c>
      <c r="DH200" s="199">
        <v>919</v>
      </c>
      <c r="DI200" s="199">
        <v>2565</v>
      </c>
      <c r="DJ200" s="199">
        <v>1444</v>
      </c>
      <c r="DK200" s="199">
        <v>602</v>
      </c>
      <c r="DL200" s="199">
        <v>1312</v>
      </c>
      <c r="DM200" s="199">
        <v>2375</v>
      </c>
      <c r="DN200" s="199">
        <v>5708</v>
      </c>
      <c r="DO200" s="199">
        <v>1550</v>
      </c>
      <c r="DP200" s="199">
        <v>941</v>
      </c>
      <c r="DQ200" s="199">
        <v>1392</v>
      </c>
      <c r="DR200" s="199">
        <v>1050</v>
      </c>
      <c r="DS200" s="199">
        <v>611</v>
      </c>
      <c r="DT200" s="199">
        <v>1496</v>
      </c>
      <c r="DU200" s="199">
        <v>16969</v>
      </c>
      <c r="DV200" s="199">
        <v>7644</v>
      </c>
      <c r="DW200" s="199">
        <v>2813</v>
      </c>
      <c r="DX200" s="199">
        <v>1598</v>
      </c>
      <c r="DY200" s="199">
        <v>493</v>
      </c>
      <c r="DZ200" s="199">
        <v>3457</v>
      </c>
      <c r="EA200" s="199">
        <v>381</v>
      </c>
      <c r="EB200" s="199">
        <v>2445</v>
      </c>
      <c r="EC200" s="199">
        <v>4270</v>
      </c>
      <c r="ED200" s="199">
        <v>881</v>
      </c>
      <c r="EE200" s="199">
        <v>2552</v>
      </c>
      <c r="EF200" s="199">
        <v>5051</v>
      </c>
      <c r="EG200" s="199">
        <v>36847</v>
      </c>
      <c r="EH200" s="199">
        <v>4374</v>
      </c>
      <c r="EI200" s="199">
        <v>12729</v>
      </c>
      <c r="EJ200" s="199">
        <v>4240</v>
      </c>
      <c r="EK200" s="199">
        <v>382</v>
      </c>
      <c r="EL200" s="199">
        <v>444</v>
      </c>
      <c r="EM200" s="199">
        <v>579</v>
      </c>
      <c r="EN200" s="199">
        <v>718</v>
      </c>
      <c r="EO200" s="199">
        <v>535</v>
      </c>
      <c r="EP200" s="199">
        <v>1391</v>
      </c>
      <c r="EQ200" s="199">
        <v>15301</v>
      </c>
      <c r="ER200" s="199">
        <v>16969</v>
      </c>
      <c r="ES200" s="199">
        <v>905</v>
      </c>
      <c r="ET200" s="199">
        <v>5400</v>
      </c>
      <c r="EU200" s="199">
        <v>6830</v>
      </c>
      <c r="EV200" s="199">
        <v>3834</v>
      </c>
      <c r="EW200" s="199">
        <v>16064</v>
      </c>
      <c r="EX200" s="199">
        <v>16969</v>
      </c>
      <c r="EZ200" s="199"/>
    </row>
    <row r="201" spans="1:156" x14ac:dyDescent="0.25">
      <c r="A201" t="s">
        <v>511</v>
      </c>
      <c r="B201" t="s">
        <v>1758</v>
      </c>
      <c r="C201" t="s">
        <v>236</v>
      </c>
      <c r="D201" t="s">
        <v>236</v>
      </c>
      <c r="E201" t="s">
        <v>236</v>
      </c>
      <c r="F201" t="s">
        <v>236</v>
      </c>
      <c r="G201" t="s">
        <v>236</v>
      </c>
      <c r="H201" s="199">
        <v>41970</v>
      </c>
      <c r="I201" s="199">
        <v>2166</v>
      </c>
      <c r="J201" s="199">
        <v>5092</v>
      </c>
      <c r="K201" s="199">
        <v>362</v>
      </c>
      <c r="L201" s="199">
        <v>2842</v>
      </c>
      <c r="M201" s="199">
        <v>250</v>
      </c>
      <c r="N201" s="199">
        <v>15079</v>
      </c>
      <c r="O201" s="199">
        <v>1231</v>
      </c>
      <c r="P201" s="199">
        <v>21536</v>
      </c>
      <c r="Q201" s="199">
        <v>573</v>
      </c>
      <c r="R201" s="199">
        <v>28260</v>
      </c>
      <c r="S201" s="199">
        <v>1056</v>
      </c>
      <c r="T201" s="199">
        <v>3088</v>
      </c>
      <c r="U201" s="199">
        <v>25</v>
      </c>
      <c r="V201" s="199">
        <v>278</v>
      </c>
      <c r="W201" s="199">
        <v>58</v>
      </c>
      <c r="X201" s="199">
        <v>5287</v>
      </c>
      <c r="Y201" s="199">
        <v>454</v>
      </c>
      <c r="Z201" s="199">
        <v>2162</v>
      </c>
      <c r="AA201" s="199">
        <v>482</v>
      </c>
      <c r="AB201" s="199">
        <v>2889</v>
      </c>
      <c r="AC201" s="199">
        <v>91</v>
      </c>
      <c r="AD201" s="199">
        <v>4185</v>
      </c>
      <c r="AE201" s="199">
        <v>1033</v>
      </c>
      <c r="AF201" s="199">
        <v>26795</v>
      </c>
      <c r="AG201" s="199">
        <v>577</v>
      </c>
      <c r="AH201" s="199">
        <v>34063</v>
      </c>
      <c r="AI201" s="199">
        <v>896</v>
      </c>
      <c r="AJ201" s="199">
        <v>7907</v>
      </c>
      <c r="AK201" s="199">
        <v>1270</v>
      </c>
      <c r="AL201" s="199">
        <v>4647</v>
      </c>
      <c r="AM201" s="199">
        <v>495</v>
      </c>
      <c r="AN201" s="199">
        <v>3260</v>
      </c>
      <c r="AO201" s="199">
        <v>775</v>
      </c>
      <c r="AP201" s="199">
        <v>20497</v>
      </c>
      <c r="AQ201" s="199">
        <v>1064</v>
      </c>
      <c r="AR201" s="199">
        <v>21473</v>
      </c>
      <c r="AS201" s="199">
        <v>1102</v>
      </c>
      <c r="AT201" s="199">
        <v>3863</v>
      </c>
      <c r="AU201" s="199">
        <v>204</v>
      </c>
      <c r="AV201" s="199">
        <v>38107</v>
      </c>
      <c r="AW201" s="199">
        <v>1962</v>
      </c>
      <c r="AX201" s="199">
        <v>2049</v>
      </c>
      <c r="AY201" s="199">
        <v>331</v>
      </c>
      <c r="AZ201" s="199">
        <v>6421</v>
      </c>
      <c r="BA201" s="199">
        <v>432</v>
      </c>
      <c r="BB201" s="199">
        <v>7404</v>
      </c>
      <c r="BC201" s="199">
        <v>329</v>
      </c>
      <c r="BD201" s="199">
        <v>10383</v>
      </c>
      <c r="BE201" s="199">
        <v>203</v>
      </c>
      <c r="BF201" s="199">
        <v>2841</v>
      </c>
      <c r="BG201" s="199">
        <v>235</v>
      </c>
      <c r="BH201" s="199">
        <v>22568</v>
      </c>
      <c r="BI201" s="199">
        <v>1593</v>
      </c>
      <c r="BJ201" s="199">
        <v>21723</v>
      </c>
      <c r="BK201" s="199">
        <v>1453</v>
      </c>
      <c r="BL201" s="199">
        <v>845</v>
      </c>
      <c r="BM201" s="199">
        <v>140</v>
      </c>
      <c r="BN201" s="199">
        <v>16234</v>
      </c>
      <c r="BO201" s="199">
        <v>922</v>
      </c>
      <c r="BP201" s="199">
        <v>6484</v>
      </c>
      <c r="BQ201" s="199">
        <v>643</v>
      </c>
      <c r="BR201" s="199">
        <v>2691</v>
      </c>
      <c r="BS201" s="199">
        <v>263</v>
      </c>
      <c r="BT201" s="199">
        <v>12381</v>
      </c>
      <c r="BU201" s="199">
        <v>338</v>
      </c>
      <c r="BV201" s="199">
        <v>25409</v>
      </c>
      <c r="BW201" s="199">
        <v>1828</v>
      </c>
      <c r="BX201" s="199">
        <v>4180</v>
      </c>
      <c r="BY201" s="199">
        <v>0</v>
      </c>
      <c r="BZ201" s="199">
        <v>3471</v>
      </c>
      <c r="CA201" s="199">
        <v>5</v>
      </c>
      <c r="CB201" s="199">
        <v>8910</v>
      </c>
      <c r="CC201" s="199">
        <v>333</v>
      </c>
      <c r="CD201" s="199">
        <v>3332</v>
      </c>
      <c r="CE201" s="199">
        <v>533</v>
      </c>
      <c r="CF201" s="199">
        <v>5105</v>
      </c>
      <c r="CG201" s="199">
        <v>373</v>
      </c>
      <c r="CH201" s="199">
        <v>6895</v>
      </c>
      <c r="CI201" s="199">
        <v>387</v>
      </c>
      <c r="CJ201" s="199">
        <v>6461</v>
      </c>
      <c r="CK201" s="199">
        <v>348</v>
      </c>
      <c r="CL201" s="199">
        <v>3616</v>
      </c>
      <c r="CM201" s="199">
        <v>187</v>
      </c>
      <c r="CN201" s="199">
        <v>4180</v>
      </c>
      <c r="CO201" s="199">
        <v>0</v>
      </c>
      <c r="CP201" s="199">
        <v>2166</v>
      </c>
      <c r="CQ201" s="199">
        <v>39804</v>
      </c>
      <c r="CR201" s="199">
        <v>30966</v>
      </c>
      <c r="CS201" s="199">
        <v>12960</v>
      </c>
      <c r="CT201" s="199">
        <v>30364</v>
      </c>
      <c r="CU201" s="199">
        <v>9566</v>
      </c>
      <c r="CV201" s="199">
        <v>3926</v>
      </c>
      <c r="CW201" s="199">
        <v>2805</v>
      </c>
      <c r="CX201" s="199">
        <v>914</v>
      </c>
      <c r="CY201" s="199">
        <v>1746</v>
      </c>
      <c r="CZ201" s="199">
        <v>457</v>
      </c>
      <c r="DA201" s="199">
        <v>3254</v>
      </c>
      <c r="DB201" s="199">
        <v>1893</v>
      </c>
      <c r="DC201" s="199">
        <v>1761</v>
      </c>
      <c r="DD201" s="199">
        <v>662</v>
      </c>
      <c r="DE201" s="199">
        <v>243</v>
      </c>
      <c r="DF201" s="199">
        <v>1225</v>
      </c>
      <c r="DG201" s="199">
        <v>3396</v>
      </c>
      <c r="DH201" s="199">
        <v>843</v>
      </c>
      <c r="DI201" s="199">
        <v>3373</v>
      </c>
      <c r="DJ201" s="199">
        <v>1388</v>
      </c>
      <c r="DK201" s="199">
        <v>258</v>
      </c>
      <c r="DL201" s="199">
        <v>2069</v>
      </c>
      <c r="DM201" s="199">
        <v>2671</v>
      </c>
      <c r="DN201" s="199">
        <v>4929</v>
      </c>
      <c r="DO201" s="199">
        <v>1836</v>
      </c>
      <c r="DP201" s="199">
        <v>964</v>
      </c>
      <c r="DQ201" s="199">
        <v>346</v>
      </c>
      <c r="DR201" s="199">
        <v>467</v>
      </c>
      <c r="DS201" s="199">
        <v>436</v>
      </c>
      <c r="DT201" s="199">
        <v>1206</v>
      </c>
      <c r="DU201" s="199">
        <v>15203</v>
      </c>
      <c r="DV201" s="199">
        <v>7700</v>
      </c>
      <c r="DW201" s="199">
        <v>4060</v>
      </c>
      <c r="DX201" s="199">
        <v>1859</v>
      </c>
      <c r="DY201" s="199">
        <v>574</v>
      </c>
      <c r="DZ201" s="199">
        <v>2485</v>
      </c>
      <c r="EA201" s="199">
        <v>390</v>
      </c>
      <c r="EB201" s="199">
        <v>1677</v>
      </c>
      <c r="EC201" s="199">
        <v>3159</v>
      </c>
      <c r="ED201" s="199">
        <v>998</v>
      </c>
      <c r="EE201" s="199">
        <v>1433</v>
      </c>
      <c r="EF201" s="199">
        <v>6754</v>
      </c>
      <c r="EG201" s="199">
        <v>37260</v>
      </c>
      <c r="EH201" s="199">
        <v>5181</v>
      </c>
      <c r="EI201" s="199">
        <v>11113</v>
      </c>
      <c r="EJ201" s="199">
        <v>4090</v>
      </c>
      <c r="EK201" s="199">
        <v>572</v>
      </c>
      <c r="EL201" s="199">
        <v>531</v>
      </c>
      <c r="EM201" s="199">
        <v>439</v>
      </c>
      <c r="EN201" s="199">
        <v>639</v>
      </c>
      <c r="EO201" s="199">
        <v>531</v>
      </c>
      <c r="EP201" s="199">
        <v>1296</v>
      </c>
      <c r="EQ201" s="199">
        <v>14202</v>
      </c>
      <c r="ER201" s="199">
        <v>15203</v>
      </c>
      <c r="ES201" s="199">
        <v>627</v>
      </c>
      <c r="ET201" s="199">
        <v>3695</v>
      </c>
      <c r="EU201" s="199">
        <v>7115</v>
      </c>
      <c r="EV201" s="199">
        <v>3766</v>
      </c>
      <c r="EW201" s="199">
        <v>14576</v>
      </c>
      <c r="EX201" s="199">
        <v>15203</v>
      </c>
      <c r="EZ201" s="199"/>
    </row>
    <row r="202" spans="1:156" x14ac:dyDescent="0.25">
      <c r="A202" t="s">
        <v>512</v>
      </c>
      <c r="B202" t="s">
        <v>1758</v>
      </c>
      <c r="C202" t="s">
        <v>236</v>
      </c>
      <c r="D202" t="s">
        <v>236</v>
      </c>
      <c r="E202" t="s">
        <v>236</v>
      </c>
      <c r="F202" t="s">
        <v>236</v>
      </c>
      <c r="G202" t="s">
        <v>236</v>
      </c>
      <c r="H202" s="199">
        <v>43086</v>
      </c>
      <c r="I202" s="199">
        <v>1293</v>
      </c>
      <c r="J202" s="199">
        <v>3158</v>
      </c>
      <c r="K202" s="199">
        <v>300</v>
      </c>
      <c r="L202" s="199">
        <v>1955</v>
      </c>
      <c r="M202" s="199">
        <v>227</v>
      </c>
      <c r="N202" s="199">
        <v>11754</v>
      </c>
      <c r="O202" s="199">
        <v>648</v>
      </c>
      <c r="P202" s="199">
        <v>27981</v>
      </c>
      <c r="Q202" s="199">
        <v>333</v>
      </c>
      <c r="R202" s="199">
        <v>37036</v>
      </c>
      <c r="S202" s="199">
        <v>858</v>
      </c>
      <c r="T202" s="199">
        <v>911</v>
      </c>
      <c r="U202" s="199">
        <v>14</v>
      </c>
      <c r="V202" s="199">
        <v>263</v>
      </c>
      <c r="W202" s="199">
        <v>66</v>
      </c>
      <c r="X202" s="199">
        <v>1390</v>
      </c>
      <c r="Y202" s="199">
        <v>56</v>
      </c>
      <c r="Z202" s="199">
        <v>542</v>
      </c>
      <c r="AA202" s="199">
        <v>121</v>
      </c>
      <c r="AB202" s="199">
        <v>2942</v>
      </c>
      <c r="AC202" s="199">
        <v>178</v>
      </c>
      <c r="AD202" s="199">
        <v>2080</v>
      </c>
      <c r="AE202" s="199">
        <v>192</v>
      </c>
      <c r="AF202" s="199">
        <v>36102</v>
      </c>
      <c r="AG202" s="199">
        <v>805</v>
      </c>
      <c r="AH202" s="199">
        <v>40350</v>
      </c>
      <c r="AI202" s="199">
        <v>1102</v>
      </c>
      <c r="AJ202" s="199">
        <v>2736</v>
      </c>
      <c r="AK202" s="199">
        <v>191</v>
      </c>
      <c r="AL202" s="199">
        <v>1753</v>
      </c>
      <c r="AM202" s="199">
        <v>86</v>
      </c>
      <c r="AN202" s="199">
        <v>983</v>
      </c>
      <c r="AO202" s="199">
        <v>105</v>
      </c>
      <c r="AP202" s="199">
        <v>21299</v>
      </c>
      <c r="AQ202" s="199">
        <v>727</v>
      </c>
      <c r="AR202" s="199">
        <v>21787</v>
      </c>
      <c r="AS202" s="199">
        <v>566</v>
      </c>
      <c r="AT202" s="199">
        <v>3511</v>
      </c>
      <c r="AU202" s="199">
        <v>76</v>
      </c>
      <c r="AV202" s="199">
        <v>39575</v>
      </c>
      <c r="AW202" s="199">
        <v>1217</v>
      </c>
      <c r="AX202" s="199">
        <v>1058</v>
      </c>
      <c r="AY202" s="199">
        <v>117</v>
      </c>
      <c r="AZ202" s="199">
        <v>4788</v>
      </c>
      <c r="BA202" s="199">
        <v>200</v>
      </c>
      <c r="BB202" s="199">
        <v>9095</v>
      </c>
      <c r="BC202" s="199">
        <v>288</v>
      </c>
      <c r="BD202" s="199">
        <v>12237</v>
      </c>
      <c r="BE202" s="199">
        <v>265</v>
      </c>
      <c r="BF202" s="199">
        <v>2950</v>
      </c>
      <c r="BG202" s="199">
        <v>309</v>
      </c>
      <c r="BH202" s="199">
        <v>22320</v>
      </c>
      <c r="BI202" s="199">
        <v>732</v>
      </c>
      <c r="BJ202" s="199">
        <v>21698</v>
      </c>
      <c r="BK202" s="199">
        <v>650</v>
      </c>
      <c r="BL202" s="199">
        <v>622</v>
      </c>
      <c r="BM202" s="199">
        <v>82</v>
      </c>
      <c r="BN202" s="199">
        <v>16194</v>
      </c>
      <c r="BO202" s="199">
        <v>277</v>
      </c>
      <c r="BP202" s="199">
        <v>6714</v>
      </c>
      <c r="BQ202" s="199">
        <v>495</v>
      </c>
      <c r="BR202" s="199">
        <v>2362</v>
      </c>
      <c r="BS202" s="199">
        <v>269</v>
      </c>
      <c r="BT202" s="199">
        <v>12488</v>
      </c>
      <c r="BU202" s="199">
        <v>250</v>
      </c>
      <c r="BV202" s="199">
        <v>25270</v>
      </c>
      <c r="BW202" s="199">
        <v>1041</v>
      </c>
      <c r="BX202" s="199">
        <v>5328</v>
      </c>
      <c r="BY202" s="199">
        <v>2</v>
      </c>
      <c r="BZ202" s="199">
        <v>2844</v>
      </c>
      <c r="CA202" s="199">
        <v>56</v>
      </c>
      <c r="CB202" s="199">
        <v>9644</v>
      </c>
      <c r="CC202" s="199">
        <v>194</v>
      </c>
      <c r="CD202" s="199">
        <v>3420</v>
      </c>
      <c r="CE202" s="199">
        <v>173</v>
      </c>
      <c r="CF202" s="199">
        <v>3896</v>
      </c>
      <c r="CG202" s="199">
        <v>382</v>
      </c>
      <c r="CH202" s="199">
        <v>6177</v>
      </c>
      <c r="CI202" s="199">
        <v>225</v>
      </c>
      <c r="CJ202" s="199">
        <v>5936</v>
      </c>
      <c r="CK202" s="199">
        <v>149</v>
      </c>
      <c r="CL202" s="199">
        <v>5841</v>
      </c>
      <c r="CM202" s="199">
        <v>112</v>
      </c>
      <c r="CN202" s="199">
        <v>5328</v>
      </c>
      <c r="CO202" s="199">
        <v>2</v>
      </c>
      <c r="CP202" s="199">
        <v>1293</v>
      </c>
      <c r="CQ202" s="199">
        <v>41793</v>
      </c>
      <c r="CR202" s="199">
        <v>36071</v>
      </c>
      <c r="CS202" s="199">
        <v>10898</v>
      </c>
      <c r="CT202" s="199">
        <v>37457</v>
      </c>
      <c r="CU202" s="199">
        <v>3486</v>
      </c>
      <c r="CV202" s="199">
        <v>1011</v>
      </c>
      <c r="CW202" s="199">
        <v>1150</v>
      </c>
      <c r="CX202" s="199">
        <v>351</v>
      </c>
      <c r="CY202" s="199">
        <v>1357</v>
      </c>
      <c r="CZ202" s="199">
        <v>319</v>
      </c>
      <c r="DA202" s="199">
        <v>608</v>
      </c>
      <c r="DB202" s="199">
        <v>338</v>
      </c>
      <c r="DC202" s="199">
        <v>371</v>
      </c>
      <c r="DD202" s="199">
        <v>3</v>
      </c>
      <c r="DE202" s="199">
        <v>369</v>
      </c>
      <c r="DF202" s="199">
        <v>2031</v>
      </c>
      <c r="DG202" s="199">
        <v>3517</v>
      </c>
      <c r="DH202" s="199">
        <v>1105</v>
      </c>
      <c r="DI202" s="199">
        <v>2603</v>
      </c>
      <c r="DJ202" s="199">
        <v>1397</v>
      </c>
      <c r="DK202" s="199">
        <v>305</v>
      </c>
      <c r="DL202" s="199">
        <v>1969</v>
      </c>
      <c r="DM202" s="199">
        <v>2774</v>
      </c>
      <c r="DN202" s="199">
        <v>4830</v>
      </c>
      <c r="DO202" s="199">
        <v>1692</v>
      </c>
      <c r="DP202" s="199">
        <v>978</v>
      </c>
      <c r="DQ202" s="199">
        <v>598</v>
      </c>
      <c r="DR202" s="199">
        <v>405</v>
      </c>
      <c r="DS202" s="199">
        <v>253</v>
      </c>
      <c r="DT202" s="199">
        <v>763</v>
      </c>
      <c r="DU202" s="199">
        <v>15076</v>
      </c>
      <c r="DV202" s="199">
        <v>9404</v>
      </c>
      <c r="DW202" s="199">
        <v>4743</v>
      </c>
      <c r="DX202" s="199">
        <v>895</v>
      </c>
      <c r="DY202" s="199">
        <v>402</v>
      </c>
      <c r="DZ202" s="199">
        <v>1990</v>
      </c>
      <c r="EA202" s="199">
        <v>188</v>
      </c>
      <c r="EB202" s="199">
        <v>1240</v>
      </c>
      <c r="EC202" s="199">
        <v>2787</v>
      </c>
      <c r="ED202" s="199">
        <v>485</v>
      </c>
      <c r="EE202" s="199">
        <v>1759</v>
      </c>
      <c r="EF202" s="199">
        <v>6195</v>
      </c>
      <c r="EG202" s="199">
        <v>39444</v>
      </c>
      <c r="EH202" s="199">
        <v>3468</v>
      </c>
      <c r="EI202" s="199">
        <v>13001</v>
      </c>
      <c r="EJ202" s="199">
        <v>2075</v>
      </c>
      <c r="EK202" s="199">
        <v>136</v>
      </c>
      <c r="EL202" s="199">
        <v>176</v>
      </c>
      <c r="EM202" s="199">
        <v>317</v>
      </c>
      <c r="EN202" s="199">
        <v>237</v>
      </c>
      <c r="EO202" s="199">
        <v>152</v>
      </c>
      <c r="EP202" s="199">
        <v>865</v>
      </c>
      <c r="EQ202" s="199">
        <v>14157</v>
      </c>
      <c r="ER202" s="199">
        <v>15076</v>
      </c>
      <c r="ES202" s="199">
        <v>461</v>
      </c>
      <c r="ET202" s="199">
        <v>3198</v>
      </c>
      <c r="EU202" s="199">
        <v>6584</v>
      </c>
      <c r="EV202" s="199">
        <v>4833</v>
      </c>
      <c r="EW202" s="199">
        <v>14615</v>
      </c>
      <c r="EX202" s="199">
        <v>15076</v>
      </c>
      <c r="EZ202" s="199"/>
    </row>
    <row r="203" spans="1:156" x14ac:dyDescent="0.25">
      <c r="A203" t="s">
        <v>513</v>
      </c>
      <c r="B203" t="s">
        <v>1758</v>
      </c>
      <c r="C203" t="s">
        <v>236</v>
      </c>
      <c r="D203" t="s">
        <v>236</v>
      </c>
      <c r="E203" t="s">
        <v>236</v>
      </c>
      <c r="F203" t="s">
        <v>236</v>
      </c>
      <c r="G203" t="s">
        <v>236</v>
      </c>
      <c r="H203" s="199">
        <v>42802</v>
      </c>
      <c r="I203" s="199">
        <v>1805</v>
      </c>
      <c r="J203" s="199">
        <v>4696</v>
      </c>
      <c r="K203" s="199">
        <v>687</v>
      </c>
      <c r="L203" s="199">
        <v>3462</v>
      </c>
      <c r="M203" s="199">
        <v>354</v>
      </c>
      <c r="N203" s="199">
        <v>11968</v>
      </c>
      <c r="O203" s="199">
        <v>851</v>
      </c>
      <c r="P203" s="199">
        <v>26094</v>
      </c>
      <c r="Q203" s="199">
        <v>267</v>
      </c>
      <c r="R203" s="199">
        <v>30777</v>
      </c>
      <c r="S203" s="199">
        <v>669</v>
      </c>
      <c r="T203" s="199">
        <v>4332</v>
      </c>
      <c r="U203" s="199">
        <v>65</v>
      </c>
      <c r="V203" s="199">
        <v>133</v>
      </c>
      <c r="W203" s="199">
        <v>44</v>
      </c>
      <c r="X203" s="199">
        <v>2921</v>
      </c>
      <c r="Y203" s="199">
        <v>187</v>
      </c>
      <c r="Z203" s="199">
        <v>1373</v>
      </c>
      <c r="AA203" s="199">
        <v>560</v>
      </c>
      <c r="AB203" s="199">
        <v>3266</v>
      </c>
      <c r="AC203" s="199">
        <v>280</v>
      </c>
      <c r="AD203" s="199">
        <v>3024</v>
      </c>
      <c r="AE203" s="199">
        <v>836</v>
      </c>
      <c r="AF203" s="199">
        <v>29764</v>
      </c>
      <c r="AG203" s="199">
        <v>601</v>
      </c>
      <c r="AH203" s="199">
        <v>37436</v>
      </c>
      <c r="AI203" s="199">
        <v>919</v>
      </c>
      <c r="AJ203" s="199">
        <v>5366</v>
      </c>
      <c r="AK203" s="199">
        <v>886</v>
      </c>
      <c r="AL203" s="199">
        <v>3755</v>
      </c>
      <c r="AM203" s="199">
        <v>147</v>
      </c>
      <c r="AN203" s="199">
        <v>1611</v>
      </c>
      <c r="AO203" s="199">
        <v>739</v>
      </c>
      <c r="AP203" s="199">
        <v>21745</v>
      </c>
      <c r="AQ203" s="199">
        <v>759</v>
      </c>
      <c r="AR203" s="199">
        <v>21057</v>
      </c>
      <c r="AS203" s="199">
        <v>1046</v>
      </c>
      <c r="AT203" s="199">
        <v>3350</v>
      </c>
      <c r="AU203" s="199">
        <v>70</v>
      </c>
      <c r="AV203" s="199">
        <v>39452</v>
      </c>
      <c r="AW203" s="199">
        <v>1735</v>
      </c>
      <c r="AX203" s="199">
        <v>1441</v>
      </c>
      <c r="AY203" s="199">
        <v>395</v>
      </c>
      <c r="AZ203" s="199">
        <v>4645</v>
      </c>
      <c r="BA203" s="199">
        <v>394</v>
      </c>
      <c r="BB203" s="199">
        <v>8161</v>
      </c>
      <c r="BC203" s="199">
        <v>290</v>
      </c>
      <c r="BD203" s="199">
        <v>13458</v>
      </c>
      <c r="BE203" s="199">
        <v>230</v>
      </c>
      <c r="BF203" s="199">
        <v>2965</v>
      </c>
      <c r="BG203" s="199">
        <v>169</v>
      </c>
      <c r="BH203" s="199">
        <v>23343</v>
      </c>
      <c r="BI203" s="199">
        <v>1310</v>
      </c>
      <c r="BJ203" s="199">
        <v>22323</v>
      </c>
      <c r="BK203" s="199">
        <v>1162</v>
      </c>
      <c r="BL203" s="199">
        <v>1020</v>
      </c>
      <c r="BM203" s="199">
        <v>148</v>
      </c>
      <c r="BN203" s="199">
        <v>16494</v>
      </c>
      <c r="BO203" s="199">
        <v>578</v>
      </c>
      <c r="BP203" s="199">
        <v>7467</v>
      </c>
      <c r="BQ203" s="199">
        <v>808</v>
      </c>
      <c r="BR203" s="199">
        <v>2347</v>
      </c>
      <c r="BS203" s="199">
        <v>93</v>
      </c>
      <c r="BT203" s="199">
        <v>11513</v>
      </c>
      <c r="BU203" s="199">
        <v>308</v>
      </c>
      <c r="BV203" s="199">
        <v>26308</v>
      </c>
      <c r="BW203" s="199">
        <v>1479</v>
      </c>
      <c r="BX203" s="199">
        <v>4981</v>
      </c>
      <c r="BY203" s="199">
        <v>18</v>
      </c>
      <c r="BZ203" s="199">
        <v>3634</v>
      </c>
      <c r="CA203" s="199">
        <v>91</v>
      </c>
      <c r="CB203" s="199">
        <v>7879</v>
      </c>
      <c r="CC203" s="199">
        <v>217</v>
      </c>
      <c r="CD203" s="199">
        <v>3584</v>
      </c>
      <c r="CE203" s="199">
        <v>188</v>
      </c>
      <c r="CF203" s="199">
        <v>5295</v>
      </c>
      <c r="CG203" s="199">
        <v>361</v>
      </c>
      <c r="CH203" s="199">
        <v>6050</v>
      </c>
      <c r="CI203" s="199">
        <v>388</v>
      </c>
      <c r="CJ203" s="199">
        <v>5670</v>
      </c>
      <c r="CK203" s="199">
        <v>270</v>
      </c>
      <c r="CL203" s="199">
        <v>5709</v>
      </c>
      <c r="CM203" s="199">
        <v>272</v>
      </c>
      <c r="CN203" s="199">
        <v>4981</v>
      </c>
      <c r="CO203" s="199">
        <v>18</v>
      </c>
      <c r="CP203" s="199">
        <v>1805</v>
      </c>
      <c r="CQ203" s="199">
        <v>40997</v>
      </c>
      <c r="CR203" s="199">
        <v>33338</v>
      </c>
      <c r="CS203" s="199">
        <v>12203</v>
      </c>
      <c r="CT203" s="199">
        <v>32476</v>
      </c>
      <c r="CU203" s="199">
        <v>7475</v>
      </c>
      <c r="CV203" s="199">
        <v>2976</v>
      </c>
      <c r="CW203" s="199">
        <v>2736</v>
      </c>
      <c r="CX203" s="199">
        <v>1081</v>
      </c>
      <c r="CY203" s="199">
        <v>584</v>
      </c>
      <c r="CZ203" s="199">
        <v>128</v>
      </c>
      <c r="DA203" s="199">
        <v>2044</v>
      </c>
      <c r="DB203" s="199">
        <v>1043</v>
      </c>
      <c r="DC203" s="199">
        <v>2111</v>
      </c>
      <c r="DD203" s="199">
        <v>724</v>
      </c>
      <c r="DE203" s="199">
        <v>109</v>
      </c>
      <c r="DF203" s="199">
        <v>1342</v>
      </c>
      <c r="DG203" s="199">
        <v>3273</v>
      </c>
      <c r="DH203" s="199">
        <v>659</v>
      </c>
      <c r="DI203" s="199">
        <v>2788</v>
      </c>
      <c r="DJ203" s="199">
        <v>1262</v>
      </c>
      <c r="DK203" s="199">
        <v>303</v>
      </c>
      <c r="DL203" s="199">
        <v>2348</v>
      </c>
      <c r="DM203" s="199">
        <v>2688</v>
      </c>
      <c r="DN203" s="199">
        <v>5461</v>
      </c>
      <c r="DO203" s="199">
        <v>2388</v>
      </c>
      <c r="DP203" s="199">
        <v>796</v>
      </c>
      <c r="DQ203" s="199">
        <v>842</v>
      </c>
      <c r="DR203" s="199">
        <v>482</v>
      </c>
      <c r="DS203" s="199">
        <v>235</v>
      </c>
      <c r="DT203" s="199">
        <v>869</v>
      </c>
      <c r="DU203" s="199">
        <v>15269</v>
      </c>
      <c r="DV203" s="199">
        <v>9159</v>
      </c>
      <c r="DW203" s="199">
        <v>3978</v>
      </c>
      <c r="DX203" s="199">
        <v>1163</v>
      </c>
      <c r="DY203" s="199">
        <v>438</v>
      </c>
      <c r="DZ203" s="199">
        <v>1990</v>
      </c>
      <c r="EA203" s="199">
        <v>241</v>
      </c>
      <c r="EB203" s="199">
        <v>1224</v>
      </c>
      <c r="EC203" s="199">
        <v>2957</v>
      </c>
      <c r="ED203" s="199">
        <v>578</v>
      </c>
      <c r="EE203" s="199">
        <v>1588</v>
      </c>
      <c r="EF203" s="199">
        <v>5678</v>
      </c>
      <c r="EG203" s="199">
        <v>38908</v>
      </c>
      <c r="EH203" s="199">
        <v>3382</v>
      </c>
      <c r="EI203" s="199">
        <v>12325</v>
      </c>
      <c r="EJ203" s="199">
        <v>2944</v>
      </c>
      <c r="EK203" s="199">
        <v>280</v>
      </c>
      <c r="EL203" s="199">
        <v>283</v>
      </c>
      <c r="EM203" s="199">
        <v>387</v>
      </c>
      <c r="EN203" s="199">
        <v>252</v>
      </c>
      <c r="EO203" s="199">
        <v>319</v>
      </c>
      <c r="EP203" s="199">
        <v>1358</v>
      </c>
      <c r="EQ203" s="199">
        <v>14571</v>
      </c>
      <c r="ER203" s="199">
        <v>15269</v>
      </c>
      <c r="ES203" s="199">
        <v>347</v>
      </c>
      <c r="ET203" s="199">
        <v>3683</v>
      </c>
      <c r="EU203" s="199">
        <v>6961</v>
      </c>
      <c r="EV203" s="199">
        <v>4278</v>
      </c>
      <c r="EW203" s="199">
        <v>14922</v>
      </c>
      <c r="EX203" s="199">
        <v>15269</v>
      </c>
      <c r="EZ203" s="199"/>
    </row>
    <row r="204" spans="1:156" x14ac:dyDescent="0.25">
      <c r="A204" t="s">
        <v>514</v>
      </c>
      <c r="B204" t="s">
        <v>1758</v>
      </c>
      <c r="C204" t="s">
        <v>236</v>
      </c>
      <c r="D204" t="s">
        <v>236</v>
      </c>
      <c r="E204" t="s">
        <v>236</v>
      </c>
      <c r="F204" t="s">
        <v>236</v>
      </c>
      <c r="G204" t="s">
        <v>236</v>
      </c>
      <c r="H204" s="199">
        <v>40886</v>
      </c>
      <c r="I204" s="199">
        <v>1637</v>
      </c>
      <c r="J204" s="199">
        <v>5036</v>
      </c>
      <c r="K204" s="199">
        <v>364</v>
      </c>
      <c r="L204" s="199">
        <v>2703</v>
      </c>
      <c r="M204" s="199">
        <v>317</v>
      </c>
      <c r="N204" s="199">
        <v>15699</v>
      </c>
      <c r="O204" s="199">
        <v>931</v>
      </c>
      <c r="P204" s="199">
        <v>20052</v>
      </c>
      <c r="Q204" s="199">
        <v>342</v>
      </c>
      <c r="R204" s="199">
        <v>28315</v>
      </c>
      <c r="S204" s="199">
        <v>540</v>
      </c>
      <c r="T204" s="199">
        <v>6248</v>
      </c>
      <c r="U204" s="199">
        <v>266</v>
      </c>
      <c r="V204" s="199">
        <v>140</v>
      </c>
      <c r="W204" s="199">
        <v>63</v>
      </c>
      <c r="X204" s="199">
        <v>2021</v>
      </c>
      <c r="Y204" s="199">
        <v>0</v>
      </c>
      <c r="Z204" s="199">
        <v>1698</v>
      </c>
      <c r="AA204" s="199">
        <v>488</v>
      </c>
      <c r="AB204" s="199">
        <v>2464</v>
      </c>
      <c r="AC204" s="199">
        <v>280</v>
      </c>
      <c r="AD204" s="199">
        <v>4022</v>
      </c>
      <c r="AE204" s="199">
        <v>926</v>
      </c>
      <c r="AF204" s="199">
        <v>27224</v>
      </c>
      <c r="AG204" s="199">
        <v>388</v>
      </c>
      <c r="AH204" s="199">
        <v>35421</v>
      </c>
      <c r="AI204" s="199">
        <v>803</v>
      </c>
      <c r="AJ204" s="199">
        <v>5465</v>
      </c>
      <c r="AK204" s="199">
        <v>834</v>
      </c>
      <c r="AL204" s="199">
        <v>3485</v>
      </c>
      <c r="AM204" s="199">
        <v>234</v>
      </c>
      <c r="AN204" s="199">
        <v>1980</v>
      </c>
      <c r="AO204" s="199">
        <v>600</v>
      </c>
      <c r="AP204" s="199">
        <v>20050</v>
      </c>
      <c r="AQ204" s="199">
        <v>975</v>
      </c>
      <c r="AR204" s="199">
        <v>20836</v>
      </c>
      <c r="AS204" s="199">
        <v>662</v>
      </c>
      <c r="AT204" s="199">
        <v>5393</v>
      </c>
      <c r="AU204" s="199">
        <v>106</v>
      </c>
      <c r="AV204" s="199">
        <v>35493</v>
      </c>
      <c r="AW204" s="199">
        <v>1531</v>
      </c>
      <c r="AX204" s="199">
        <v>1645</v>
      </c>
      <c r="AY204" s="199">
        <v>235</v>
      </c>
      <c r="AZ204" s="199">
        <v>5919</v>
      </c>
      <c r="BA204" s="199">
        <v>453</v>
      </c>
      <c r="BB204" s="199">
        <v>9731</v>
      </c>
      <c r="BC204" s="199">
        <v>316</v>
      </c>
      <c r="BD204" s="199">
        <v>10934</v>
      </c>
      <c r="BE204" s="199">
        <v>132</v>
      </c>
      <c r="BF204" s="199">
        <v>3516</v>
      </c>
      <c r="BG204" s="199">
        <v>265</v>
      </c>
      <c r="BH204" s="199">
        <v>21152</v>
      </c>
      <c r="BI204" s="199">
        <v>1126</v>
      </c>
      <c r="BJ204" s="199">
        <v>20301</v>
      </c>
      <c r="BK204" s="199">
        <v>1068</v>
      </c>
      <c r="BL204" s="199">
        <v>851</v>
      </c>
      <c r="BM204" s="199">
        <v>58</v>
      </c>
      <c r="BN204" s="199">
        <v>15123</v>
      </c>
      <c r="BO204" s="199">
        <v>719</v>
      </c>
      <c r="BP204" s="199">
        <v>6622</v>
      </c>
      <c r="BQ204" s="199">
        <v>446</v>
      </c>
      <c r="BR204" s="199">
        <v>2923</v>
      </c>
      <c r="BS204" s="199">
        <v>226</v>
      </c>
      <c r="BT204" s="199">
        <v>8759</v>
      </c>
      <c r="BU204" s="199">
        <v>210</v>
      </c>
      <c r="BV204" s="199">
        <v>24668</v>
      </c>
      <c r="BW204" s="199">
        <v>1391</v>
      </c>
      <c r="BX204" s="199">
        <v>7459</v>
      </c>
      <c r="BY204" s="199">
        <v>36</v>
      </c>
      <c r="BZ204" s="199">
        <v>2807</v>
      </c>
      <c r="CA204" s="199">
        <v>27</v>
      </c>
      <c r="CB204" s="199">
        <v>5952</v>
      </c>
      <c r="CC204" s="199">
        <v>183</v>
      </c>
      <c r="CD204" s="199">
        <v>3898</v>
      </c>
      <c r="CE204" s="199">
        <v>291</v>
      </c>
      <c r="CF204" s="199">
        <v>5509</v>
      </c>
      <c r="CG204" s="199">
        <v>493</v>
      </c>
      <c r="CH204" s="199">
        <v>5033</v>
      </c>
      <c r="CI204" s="199">
        <v>302</v>
      </c>
      <c r="CJ204" s="199">
        <v>4292</v>
      </c>
      <c r="CK204" s="199">
        <v>123</v>
      </c>
      <c r="CL204" s="199">
        <v>5936</v>
      </c>
      <c r="CM204" s="199">
        <v>182</v>
      </c>
      <c r="CN204" s="199">
        <v>7459</v>
      </c>
      <c r="CO204" s="199">
        <v>36</v>
      </c>
      <c r="CP204" s="199">
        <v>1637</v>
      </c>
      <c r="CQ204" s="199">
        <v>39249</v>
      </c>
      <c r="CR204" s="199">
        <v>30841</v>
      </c>
      <c r="CS204" s="199">
        <v>14965</v>
      </c>
      <c r="CT204" s="199">
        <v>31079</v>
      </c>
      <c r="CU204" s="199">
        <v>7699</v>
      </c>
      <c r="CV204" s="199">
        <v>3305</v>
      </c>
      <c r="CW204" s="199">
        <v>2896</v>
      </c>
      <c r="CX204" s="199">
        <v>1277</v>
      </c>
      <c r="CY204" s="199">
        <v>1131</v>
      </c>
      <c r="CZ204" s="199">
        <v>553</v>
      </c>
      <c r="DA204" s="199">
        <v>1147</v>
      </c>
      <c r="DB204" s="199">
        <v>379</v>
      </c>
      <c r="DC204" s="199">
        <v>2525</v>
      </c>
      <c r="DD204" s="199">
        <v>1096</v>
      </c>
      <c r="DE204" s="199">
        <v>154</v>
      </c>
      <c r="DF204" s="199">
        <v>1041</v>
      </c>
      <c r="DG204" s="199">
        <v>2564</v>
      </c>
      <c r="DH204" s="199">
        <v>529</v>
      </c>
      <c r="DI204" s="199">
        <v>2664</v>
      </c>
      <c r="DJ204" s="199">
        <v>1611</v>
      </c>
      <c r="DK204" s="199">
        <v>279</v>
      </c>
      <c r="DL204" s="199">
        <v>2377</v>
      </c>
      <c r="DM204" s="199">
        <v>2576</v>
      </c>
      <c r="DN204" s="199">
        <v>5293</v>
      </c>
      <c r="DO204" s="199">
        <v>1631</v>
      </c>
      <c r="DP204" s="199">
        <v>883</v>
      </c>
      <c r="DQ204" s="199">
        <v>999</v>
      </c>
      <c r="DR204" s="199">
        <v>616</v>
      </c>
      <c r="DS204" s="199">
        <v>472</v>
      </c>
      <c r="DT204" s="199">
        <v>798</v>
      </c>
      <c r="DU204" s="199">
        <v>16794</v>
      </c>
      <c r="DV204" s="199">
        <v>8068</v>
      </c>
      <c r="DW204" s="199">
        <v>2864</v>
      </c>
      <c r="DX204" s="199">
        <v>1440</v>
      </c>
      <c r="DY204" s="199">
        <v>296</v>
      </c>
      <c r="DZ204" s="199">
        <v>2875</v>
      </c>
      <c r="EA204" s="199">
        <v>90</v>
      </c>
      <c r="EB204" s="199">
        <v>2263</v>
      </c>
      <c r="EC204" s="199">
        <v>4411</v>
      </c>
      <c r="ED204" s="199">
        <v>913</v>
      </c>
      <c r="EE204" s="199">
        <v>2662</v>
      </c>
      <c r="EF204" s="199">
        <v>4488</v>
      </c>
      <c r="EG204" s="199">
        <v>34890</v>
      </c>
      <c r="EH204" s="199">
        <v>5829</v>
      </c>
      <c r="EI204" s="199">
        <v>11172</v>
      </c>
      <c r="EJ204" s="199">
        <v>5622</v>
      </c>
      <c r="EK204" s="199">
        <v>571</v>
      </c>
      <c r="EL204" s="199">
        <v>904</v>
      </c>
      <c r="EM204" s="199">
        <v>692</v>
      </c>
      <c r="EN204" s="199">
        <v>539</v>
      </c>
      <c r="EO204" s="199">
        <v>643</v>
      </c>
      <c r="EP204" s="199">
        <v>2182</v>
      </c>
      <c r="EQ204" s="199">
        <v>15555</v>
      </c>
      <c r="ER204" s="199">
        <v>16794</v>
      </c>
      <c r="ES204" s="199">
        <v>1099</v>
      </c>
      <c r="ET204" s="199">
        <v>5704</v>
      </c>
      <c r="EU204" s="199">
        <v>7019</v>
      </c>
      <c r="EV204" s="199">
        <v>2972</v>
      </c>
      <c r="EW204" s="199">
        <v>15695</v>
      </c>
      <c r="EX204" s="199">
        <v>16794</v>
      </c>
      <c r="EZ204" s="199"/>
    </row>
    <row r="205" spans="1:156" x14ac:dyDescent="0.25">
      <c r="A205" t="s">
        <v>515</v>
      </c>
      <c r="B205" t="s">
        <v>1758</v>
      </c>
      <c r="C205" t="s">
        <v>236</v>
      </c>
      <c r="D205" t="s">
        <v>236</v>
      </c>
      <c r="E205" t="s">
        <v>236</v>
      </c>
      <c r="F205" t="s">
        <v>236</v>
      </c>
      <c r="G205" t="s">
        <v>236</v>
      </c>
      <c r="H205" s="199">
        <v>42477</v>
      </c>
      <c r="I205" s="199">
        <v>2039</v>
      </c>
      <c r="J205" s="199">
        <v>4960</v>
      </c>
      <c r="K205" s="199">
        <v>573</v>
      </c>
      <c r="L205" s="199">
        <v>2793</v>
      </c>
      <c r="M205" s="199">
        <v>440</v>
      </c>
      <c r="N205" s="199">
        <v>16053</v>
      </c>
      <c r="O205" s="199">
        <v>678</v>
      </c>
      <c r="P205" s="199">
        <v>21372</v>
      </c>
      <c r="Q205" s="199">
        <v>788</v>
      </c>
      <c r="R205" s="199">
        <v>29333</v>
      </c>
      <c r="S205" s="199">
        <v>1298</v>
      </c>
      <c r="T205" s="199">
        <v>5479</v>
      </c>
      <c r="U205" s="199">
        <v>293</v>
      </c>
      <c r="V205" s="199">
        <v>80</v>
      </c>
      <c r="W205" s="199">
        <v>0</v>
      </c>
      <c r="X205" s="199">
        <v>2391</v>
      </c>
      <c r="Y205" s="199">
        <v>108</v>
      </c>
      <c r="Z205" s="199">
        <v>1603</v>
      </c>
      <c r="AA205" s="199">
        <v>250</v>
      </c>
      <c r="AB205" s="199">
        <v>3591</v>
      </c>
      <c r="AC205" s="199">
        <v>90</v>
      </c>
      <c r="AD205" s="199">
        <v>3586</v>
      </c>
      <c r="AE205" s="199">
        <v>621</v>
      </c>
      <c r="AF205" s="199">
        <v>28385</v>
      </c>
      <c r="AG205" s="199">
        <v>989</v>
      </c>
      <c r="AH205" s="199">
        <v>36701</v>
      </c>
      <c r="AI205" s="199">
        <v>1427</v>
      </c>
      <c r="AJ205" s="199">
        <v>5776</v>
      </c>
      <c r="AK205" s="199">
        <v>612</v>
      </c>
      <c r="AL205" s="199">
        <v>3175</v>
      </c>
      <c r="AM205" s="199">
        <v>249</v>
      </c>
      <c r="AN205" s="199">
        <v>2601</v>
      </c>
      <c r="AO205" s="199">
        <v>363</v>
      </c>
      <c r="AP205" s="199">
        <v>20581</v>
      </c>
      <c r="AQ205" s="199">
        <v>1104</v>
      </c>
      <c r="AR205" s="199">
        <v>21896</v>
      </c>
      <c r="AS205" s="199">
        <v>935</v>
      </c>
      <c r="AT205" s="199">
        <v>4233</v>
      </c>
      <c r="AU205" s="199">
        <v>320</v>
      </c>
      <c r="AV205" s="199">
        <v>38244</v>
      </c>
      <c r="AW205" s="199">
        <v>1719</v>
      </c>
      <c r="AX205" s="199">
        <v>1171</v>
      </c>
      <c r="AY205" s="199">
        <v>217</v>
      </c>
      <c r="AZ205" s="199">
        <v>5704</v>
      </c>
      <c r="BA205" s="199">
        <v>296</v>
      </c>
      <c r="BB205" s="199">
        <v>8497</v>
      </c>
      <c r="BC205" s="199">
        <v>316</v>
      </c>
      <c r="BD205" s="199">
        <v>11927</v>
      </c>
      <c r="BE205" s="199">
        <v>378</v>
      </c>
      <c r="BF205" s="199">
        <v>3326</v>
      </c>
      <c r="BG205" s="199">
        <v>297</v>
      </c>
      <c r="BH205" s="199">
        <v>21344</v>
      </c>
      <c r="BI205" s="199">
        <v>1348</v>
      </c>
      <c r="BJ205" s="199">
        <v>20565</v>
      </c>
      <c r="BK205" s="199">
        <v>1342</v>
      </c>
      <c r="BL205" s="199">
        <v>779</v>
      </c>
      <c r="BM205" s="199">
        <v>6</v>
      </c>
      <c r="BN205" s="199">
        <v>15076</v>
      </c>
      <c r="BO205" s="199">
        <v>725</v>
      </c>
      <c r="BP205" s="199">
        <v>6659</v>
      </c>
      <c r="BQ205" s="199">
        <v>715</v>
      </c>
      <c r="BR205" s="199">
        <v>2935</v>
      </c>
      <c r="BS205" s="199">
        <v>205</v>
      </c>
      <c r="BT205" s="199">
        <v>11326</v>
      </c>
      <c r="BU205" s="199">
        <v>394</v>
      </c>
      <c r="BV205" s="199">
        <v>24670</v>
      </c>
      <c r="BW205" s="199">
        <v>1645</v>
      </c>
      <c r="BX205" s="199">
        <v>6481</v>
      </c>
      <c r="BY205" s="199">
        <v>0</v>
      </c>
      <c r="BZ205" s="199">
        <v>3299</v>
      </c>
      <c r="CA205" s="199">
        <v>22</v>
      </c>
      <c r="CB205" s="199">
        <v>8027</v>
      </c>
      <c r="CC205" s="199">
        <v>372</v>
      </c>
      <c r="CD205" s="199">
        <v>3852</v>
      </c>
      <c r="CE205" s="199">
        <v>438</v>
      </c>
      <c r="CF205" s="199">
        <v>5222</v>
      </c>
      <c r="CG205" s="199">
        <v>256</v>
      </c>
      <c r="CH205" s="199">
        <v>5374</v>
      </c>
      <c r="CI205" s="199">
        <v>360</v>
      </c>
      <c r="CJ205" s="199">
        <v>4927</v>
      </c>
      <c r="CK205" s="199">
        <v>312</v>
      </c>
      <c r="CL205" s="199">
        <v>5295</v>
      </c>
      <c r="CM205" s="199">
        <v>279</v>
      </c>
      <c r="CN205" s="199">
        <v>6481</v>
      </c>
      <c r="CO205" s="199">
        <v>0</v>
      </c>
      <c r="CP205" s="199">
        <v>2039</v>
      </c>
      <c r="CQ205" s="199">
        <v>40438</v>
      </c>
      <c r="CR205" s="199">
        <v>33190</v>
      </c>
      <c r="CS205" s="199">
        <v>13332</v>
      </c>
      <c r="CT205" s="199">
        <v>33247</v>
      </c>
      <c r="CU205" s="199">
        <v>6964</v>
      </c>
      <c r="CV205" s="199">
        <v>2560</v>
      </c>
      <c r="CW205" s="199">
        <v>2880</v>
      </c>
      <c r="CX205" s="199">
        <v>1022</v>
      </c>
      <c r="CY205" s="199">
        <v>898</v>
      </c>
      <c r="CZ205" s="199">
        <v>350</v>
      </c>
      <c r="DA205" s="199">
        <v>1151</v>
      </c>
      <c r="DB205" s="199">
        <v>375</v>
      </c>
      <c r="DC205" s="199">
        <v>2035</v>
      </c>
      <c r="DD205" s="199">
        <v>813</v>
      </c>
      <c r="DE205" s="199">
        <v>104</v>
      </c>
      <c r="DF205" s="199">
        <v>786</v>
      </c>
      <c r="DG205" s="199">
        <v>1918</v>
      </c>
      <c r="DH205" s="199">
        <v>873</v>
      </c>
      <c r="DI205" s="199">
        <v>2934</v>
      </c>
      <c r="DJ205" s="199">
        <v>1736</v>
      </c>
      <c r="DK205" s="199">
        <v>525</v>
      </c>
      <c r="DL205" s="199">
        <v>1674</v>
      </c>
      <c r="DM205" s="199">
        <v>3343</v>
      </c>
      <c r="DN205" s="199">
        <v>5105</v>
      </c>
      <c r="DO205" s="199">
        <v>1650</v>
      </c>
      <c r="DP205" s="199">
        <v>828</v>
      </c>
      <c r="DQ205" s="199">
        <v>907</v>
      </c>
      <c r="DR205" s="199">
        <v>632</v>
      </c>
      <c r="DS205" s="199">
        <v>515</v>
      </c>
      <c r="DT205" s="199">
        <v>916</v>
      </c>
      <c r="DU205" s="199">
        <v>16388</v>
      </c>
      <c r="DV205" s="199">
        <v>8239</v>
      </c>
      <c r="DW205" s="199">
        <v>3430</v>
      </c>
      <c r="DX205" s="199">
        <v>1379</v>
      </c>
      <c r="DY205" s="199">
        <v>488</v>
      </c>
      <c r="DZ205" s="199">
        <v>2126</v>
      </c>
      <c r="EA205" s="199">
        <v>303</v>
      </c>
      <c r="EB205" s="199">
        <v>1323</v>
      </c>
      <c r="EC205" s="199">
        <v>4644</v>
      </c>
      <c r="ED205" s="199">
        <v>955</v>
      </c>
      <c r="EE205" s="199">
        <v>2933</v>
      </c>
      <c r="EF205" s="199">
        <v>5543</v>
      </c>
      <c r="EG205" s="199">
        <v>36742</v>
      </c>
      <c r="EH205" s="199">
        <v>5414</v>
      </c>
      <c r="EI205" s="199">
        <v>11515</v>
      </c>
      <c r="EJ205" s="199">
        <v>4873</v>
      </c>
      <c r="EK205" s="199">
        <v>311</v>
      </c>
      <c r="EL205" s="199">
        <v>666</v>
      </c>
      <c r="EM205" s="199">
        <v>686</v>
      </c>
      <c r="EN205" s="199">
        <v>779</v>
      </c>
      <c r="EO205" s="199">
        <v>386</v>
      </c>
      <c r="EP205" s="199">
        <v>1945</v>
      </c>
      <c r="EQ205" s="199">
        <v>15459</v>
      </c>
      <c r="ER205" s="199">
        <v>16388</v>
      </c>
      <c r="ES205" s="199">
        <v>894</v>
      </c>
      <c r="ET205" s="199">
        <v>5342</v>
      </c>
      <c r="EU205" s="199">
        <v>6953</v>
      </c>
      <c r="EV205" s="199">
        <v>3199</v>
      </c>
      <c r="EW205" s="199">
        <v>15494</v>
      </c>
      <c r="EX205" s="199">
        <v>16388</v>
      </c>
      <c r="EZ205" s="199"/>
    </row>
    <row r="206" spans="1:156" x14ac:dyDescent="0.25">
      <c r="A206" t="s">
        <v>516</v>
      </c>
      <c r="B206" t="s">
        <v>1758</v>
      </c>
      <c r="C206" t="s">
        <v>236</v>
      </c>
      <c r="D206" t="s">
        <v>236</v>
      </c>
      <c r="E206" t="s">
        <v>236</v>
      </c>
      <c r="F206" t="s">
        <v>236</v>
      </c>
      <c r="G206" t="s">
        <v>236</v>
      </c>
      <c r="H206" s="199">
        <v>41392</v>
      </c>
      <c r="I206" s="199">
        <v>581</v>
      </c>
      <c r="J206" s="199">
        <v>2076</v>
      </c>
      <c r="K206" s="199">
        <v>169</v>
      </c>
      <c r="L206" s="199">
        <v>1093</v>
      </c>
      <c r="M206" s="199">
        <v>138</v>
      </c>
      <c r="N206" s="199">
        <v>9333</v>
      </c>
      <c r="O206" s="199">
        <v>178</v>
      </c>
      <c r="P206" s="199">
        <v>29921</v>
      </c>
      <c r="Q206" s="199">
        <v>234</v>
      </c>
      <c r="R206" s="199">
        <v>35422</v>
      </c>
      <c r="S206" s="199">
        <v>402</v>
      </c>
      <c r="T206" s="199">
        <v>983</v>
      </c>
      <c r="U206" s="199">
        <v>78</v>
      </c>
      <c r="V206" s="199">
        <v>27</v>
      </c>
      <c r="W206" s="199">
        <v>0</v>
      </c>
      <c r="X206" s="199">
        <v>2408</v>
      </c>
      <c r="Y206" s="199">
        <v>0</v>
      </c>
      <c r="Z206" s="199">
        <v>143</v>
      </c>
      <c r="AA206" s="199">
        <v>6</v>
      </c>
      <c r="AB206" s="199">
        <v>2409</v>
      </c>
      <c r="AC206" s="199">
        <v>95</v>
      </c>
      <c r="AD206" s="199">
        <v>1396</v>
      </c>
      <c r="AE206" s="199">
        <v>27</v>
      </c>
      <c r="AF206" s="199">
        <v>34768</v>
      </c>
      <c r="AG206" s="199">
        <v>381</v>
      </c>
      <c r="AH206" s="199">
        <v>38863</v>
      </c>
      <c r="AI206" s="199">
        <v>554</v>
      </c>
      <c r="AJ206" s="199">
        <v>2529</v>
      </c>
      <c r="AK206" s="199">
        <v>27</v>
      </c>
      <c r="AL206" s="199">
        <v>1510</v>
      </c>
      <c r="AM206" s="199">
        <v>0</v>
      </c>
      <c r="AN206" s="199">
        <v>1019</v>
      </c>
      <c r="AO206" s="199">
        <v>27</v>
      </c>
      <c r="AP206" s="199">
        <v>20586</v>
      </c>
      <c r="AQ206" s="199">
        <v>327</v>
      </c>
      <c r="AR206" s="199">
        <v>20806</v>
      </c>
      <c r="AS206" s="199">
        <v>254</v>
      </c>
      <c r="AT206" s="199">
        <v>2744</v>
      </c>
      <c r="AU206" s="199">
        <v>50</v>
      </c>
      <c r="AV206" s="199">
        <v>38648</v>
      </c>
      <c r="AW206" s="199">
        <v>531</v>
      </c>
      <c r="AX206" s="199">
        <v>643</v>
      </c>
      <c r="AY206" s="199">
        <v>13</v>
      </c>
      <c r="AZ206" s="199">
        <v>3817</v>
      </c>
      <c r="BA206" s="199">
        <v>138</v>
      </c>
      <c r="BB206" s="199">
        <v>7807</v>
      </c>
      <c r="BC206" s="199">
        <v>176</v>
      </c>
      <c r="BD206" s="199">
        <v>14727</v>
      </c>
      <c r="BE206" s="199">
        <v>65</v>
      </c>
      <c r="BF206" s="199">
        <v>2731</v>
      </c>
      <c r="BG206" s="199">
        <v>138</v>
      </c>
      <c r="BH206" s="199">
        <v>21447</v>
      </c>
      <c r="BI206" s="199">
        <v>306</v>
      </c>
      <c r="BJ206" s="199">
        <v>20725</v>
      </c>
      <c r="BK206" s="199">
        <v>276</v>
      </c>
      <c r="BL206" s="199">
        <v>722</v>
      </c>
      <c r="BM206" s="199">
        <v>30</v>
      </c>
      <c r="BN206" s="199">
        <v>16159</v>
      </c>
      <c r="BO206" s="199">
        <v>229</v>
      </c>
      <c r="BP206" s="199">
        <v>5672</v>
      </c>
      <c r="BQ206" s="199">
        <v>98</v>
      </c>
      <c r="BR206" s="199">
        <v>2347</v>
      </c>
      <c r="BS206" s="199">
        <v>117</v>
      </c>
      <c r="BT206" s="199">
        <v>11915</v>
      </c>
      <c r="BU206" s="199">
        <v>121</v>
      </c>
      <c r="BV206" s="199">
        <v>24178</v>
      </c>
      <c r="BW206" s="199">
        <v>444</v>
      </c>
      <c r="BX206" s="199">
        <v>5299</v>
      </c>
      <c r="BY206" s="199">
        <v>16</v>
      </c>
      <c r="BZ206" s="199">
        <v>3359</v>
      </c>
      <c r="CA206" s="199">
        <v>54</v>
      </c>
      <c r="CB206" s="199">
        <v>8556</v>
      </c>
      <c r="CC206" s="199">
        <v>67</v>
      </c>
      <c r="CD206" s="199">
        <v>2483</v>
      </c>
      <c r="CE206" s="199">
        <v>68</v>
      </c>
      <c r="CF206" s="199">
        <v>3901</v>
      </c>
      <c r="CG206" s="199">
        <v>67</v>
      </c>
      <c r="CH206" s="199">
        <v>6197</v>
      </c>
      <c r="CI206" s="199">
        <v>183</v>
      </c>
      <c r="CJ206" s="199">
        <v>6017</v>
      </c>
      <c r="CK206" s="199">
        <v>23</v>
      </c>
      <c r="CL206" s="199">
        <v>5580</v>
      </c>
      <c r="CM206" s="199">
        <v>103</v>
      </c>
      <c r="CN206" s="199">
        <v>5299</v>
      </c>
      <c r="CO206" s="199">
        <v>16</v>
      </c>
      <c r="CP206" s="199">
        <v>581</v>
      </c>
      <c r="CQ206" s="199">
        <v>40811</v>
      </c>
      <c r="CR206" s="199">
        <v>36687</v>
      </c>
      <c r="CS206" s="199">
        <v>8669</v>
      </c>
      <c r="CT206" s="199">
        <v>35688</v>
      </c>
      <c r="CU206" s="199">
        <v>2972</v>
      </c>
      <c r="CV206" s="199">
        <v>947</v>
      </c>
      <c r="CW206" s="199">
        <v>632</v>
      </c>
      <c r="CX206" s="199">
        <v>307</v>
      </c>
      <c r="CY206" s="199">
        <v>931</v>
      </c>
      <c r="CZ206" s="199">
        <v>238</v>
      </c>
      <c r="DA206" s="199">
        <v>1232</v>
      </c>
      <c r="DB206" s="199">
        <v>328</v>
      </c>
      <c r="DC206" s="199">
        <v>177</v>
      </c>
      <c r="DD206" s="199">
        <v>74</v>
      </c>
      <c r="DE206" s="199">
        <v>88</v>
      </c>
      <c r="DF206" s="199">
        <v>1154</v>
      </c>
      <c r="DG206" s="199">
        <v>2383</v>
      </c>
      <c r="DH206" s="199">
        <v>634</v>
      </c>
      <c r="DI206" s="199">
        <v>2553</v>
      </c>
      <c r="DJ206" s="199">
        <v>1318</v>
      </c>
      <c r="DK206" s="199">
        <v>522</v>
      </c>
      <c r="DL206" s="199">
        <v>2474</v>
      </c>
      <c r="DM206" s="199">
        <v>3247</v>
      </c>
      <c r="DN206" s="199">
        <v>5170</v>
      </c>
      <c r="DO206" s="199">
        <v>1393</v>
      </c>
      <c r="DP206" s="199">
        <v>612</v>
      </c>
      <c r="DQ206" s="199">
        <v>985</v>
      </c>
      <c r="DR206" s="199">
        <v>205</v>
      </c>
      <c r="DS206" s="199">
        <v>133</v>
      </c>
      <c r="DT206" s="199">
        <v>385</v>
      </c>
      <c r="DU206" s="199">
        <v>14991</v>
      </c>
      <c r="DV206" s="199">
        <v>10276</v>
      </c>
      <c r="DW206" s="199">
        <v>4724</v>
      </c>
      <c r="DX206" s="199">
        <v>790</v>
      </c>
      <c r="DY206" s="199">
        <v>166</v>
      </c>
      <c r="DZ206" s="199">
        <v>1233</v>
      </c>
      <c r="EA206" s="199">
        <v>265</v>
      </c>
      <c r="EB206" s="199">
        <v>776</v>
      </c>
      <c r="EC206" s="199">
        <v>2692</v>
      </c>
      <c r="ED206" s="199">
        <v>709</v>
      </c>
      <c r="EE206" s="199">
        <v>1668</v>
      </c>
      <c r="EF206" s="199">
        <v>6075</v>
      </c>
      <c r="EG206" s="199">
        <v>36973</v>
      </c>
      <c r="EH206" s="199">
        <v>3930</v>
      </c>
      <c r="EI206" s="199">
        <v>13435</v>
      </c>
      <c r="EJ206" s="199">
        <v>1556</v>
      </c>
      <c r="EK206" s="199">
        <v>189</v>
      </c>
      <c r="EL206" s="199">
        <v>192</v>
      </c>
      <c r="EM206" s="199">
        <v>184</v>
      </c>
      <c r="EN206" s="199">
        <v>237</v>
      </c>
      <c r="EO206" s="199">
        <v>129</v>
      </c>
      <c r="EP206" s="199">
        <v>557</v>
      </c>
      <c r="EQ206" s="199">
        <v>14460</v>
      </c>
      <c r="ER206" s="199">
        <v>14991</v>
      </c>
      <c r="ES206" s="199">
        <v>208</v>
      </c>
      <c r="ET206" s="199">
        <v>2977</v>
      </c>
      <c r="EU206" s="199">
        <v>8047</v>
      </c>
      <c r="EV206" s="199">
        <v>3759</v>
      </c>
      <c r="EW206" s="199">
        <v>14783</v>
      </c>
      <c r="EX206" s="199">
        <v>14991</v>
      </c>
      <c r="EZ206" s="199"/>
    </row>
    <row r="207" spans="1:156" x14ac:dyDescent="0.25">
      <c r="A207" t="s">
        <v>517</v>
      </c>
      <c r="B207" t="s">
        <v>1758</v>
      </c>
      <c r="C207" t="s">
        <v>236</v>
      </c>
      <c r="D207" t="s">
        <v>236</v>
      </c>
      <c r="E207" t="s">
        <v>236</v>
      </c>
      <c r="F207" t="s">
        <v>236</v>
      </c>
      <c r="G207" t="s">
        <v>236</v>
      </c>
      <c r="H207" s="199">
        <v>42341</v>
      </c>
      <c r="I207" s="199">
        <v>957</v>
      </c>
      <c r="J207" s="199">
        <v>2480</v>
      </c>
      <c r="K207" s="199">
        <v>40</v>
      </c>
      <c r="L207" s="199">
        <v>1764</v>
      </c>
      <c r="M207" s="199">
        <v>40</v>
      </c>
      <c r="N207" s="199">
        <v>10597</v>
      </c>
      <c r="O207" s="199">
        <v>412</v>
      </c>
      <c r="P207" s="199">
        <v>29145</v>
      </c>
      <c r="Q207" s="199">
        <v>490</v>
      </c>
      <c r="R207" s="199">
        <v>36218</v>
      </c>
      <c r="S207" s="199">
        <v>857</v>
      </c>
      <c r="T207" s="199">
        <v>1899</v>
      </c>
      <c r="U207" s="199">
        <v>17</v>
      </c>
      <c r="V207" s="199">
        <v>37</v>
      </c>
      <c r="W207" s="199">
        <v>7</v>
      </c>
      <c r="X207" s="199">
        <v>1697</v>
      </c>
      <c r="Y207" s="199">
        <v>10</v>
      </c>
      <c r="Z207" s="199">
        <v>708</v>
      </c>
      <c r="AA207" s="199">
        <v>57</v>
      </c>
      <c r="AB207" s="199">
        <v>1782</v>
      </c>
      <c r="AC207" s="199">
        <v>9</v>
      </c>
      <c r="AD207" s="199">
        <v>2289</v>
      </c>
      <c r="AE207" s="199">
        <v>145</v>
      </c>
      <c r="AF207" s="199">
        <v>34985</v>
      </c>
      <c r="AG207" s="199">
        <v>785</v>
      </c>
      <c r="AH207" s="199">
        <v>39411</v>
      </c>
      <c r="AI207" s="199">
        <v>803</v>
      </c>
      <c r="AJ207" s="199">
        <v>2930</v>
      </c>
      <c r="AK207" s="199">
        <v>154</v>
      </c>
      <c r="AL207" s="199">
        <v>1974</v>
      </c>
      <c r="AM207" s="199">
        <v>12</v>
      </c>
      <c r="AN207" s="199">
        <v>956</v>
      </c>
      <c r="AO207" s="199">
        <v>142</v>
      </c>
      <c r="AP207" s="199">
        <v>21559</v>
      </c>
      <c r="AQ207" s="199">
        <v>579</v>
      </c>
      <c r="AR207" s="199">
        <v>20782</v>
      </c>
      <c r="AS207" s="199">
        <v>378</v>
      </c>
      <c r="AT207" s="199">
        <v>3039</v>
      </c>
      <c r="AU207" s="199">
        <v>92</v>
      </c>
      <c r="AV207" s="199">
        <v>39302</v>
      </c>
      <c r="AW207" s="199">
        <v>865</v>
      </c>
      <c r="AX207" s="199">
        <v>768</v>
      </c>
      <c r="AY207" s="199">
        <v>73</v>
      </c>
      <c r="AZ207" s="199">
        <v>4440</v>
      </c>
      <c r="BA207" s="199">
        <v>159</v>
      </c>
      <c r="BB207" s="199">
        <v>8605</v>
      </c>
      <c r="BC207" s="199">
        <v>209</v>
      </c>
      <c r="BD207" s="199">
        <v>13279</v>
      </c>
      <c r="BE207" s="199">
        <v>137</v>
      </c>
      <c r="BF207" s="199">
        <v>3498</v>
      </c>
      <c r="BG207" s="199">
        <v>105</v>
      </c>
      <c r="BH207" s="199">
        <v>22016</v>
      </c>
      <c r="BI207" s="199">
        <v>612</v>
      </c>
      <c r="BJ207" s="199">
        <v>21485</v>
      </c>
      <c r="BK207" s="199">
        <v>550</v>
      </c>
      <c r="BL207" s="199">
        <v>531</v>
      </c>
      <c r="BM207" s="199">
        <v>62</v>
      </c>
      <c r="BN207" s="199">
        <v>16121</v>
      </c>
      <c r="BO207" s="199">
        <v>357</v>
      </c>
      <c r="BP207" s="199">
        <v>6261</v>
      </c>
      <c r="BQ207" s="199">
        <v>230</v>
      </c>
      <c r="BR207" s="199">
        <v>3132</v>
      </c>
      <c r="BS207" s="199">
        <v>130</v>
      </c>
      <c r="BT207" s="199">
        <v>12300</v>
      </c>
      <c r="BU207" s="199">
        <v>240</v>
      </c>
      <c r="BV207" s="199">
        <v>25514</v>
      </c>
      <c r="BW207" s="199">
        <v>717</v>
      </c>
      <c r="BX207" s="199">
        <v>4527</v>
      </c>
      <c r="BY207" s="199">
        <v>0</v>
      </c>
      <c r="BZ207" s="199">
        <v>3378</v>
      </c>
      <c r="CA207" s="199">
        <v>39</v>
      </c>
      <c r="CB207" s="199">
        <v>8922</v>
      </c>
      <c r="CC207" s="199">
        <v>201</v>
      </c>
      <c r="CD207" s="199">
        <v>2949</v>
      </c>
      <c r="CE207" s="199">
        <v>139</v>
      </c>
      <c r="CF207" s="199">
        <v>4328</v>
      </c>
      <c r="CG207" s="199">
        <v>186</v>
      </c>
      <c r="CH207" s="199">
        <v>5819</v>
      </c>
      <c r="CI207" s="199">
        <v>164</v>
      </c>
      <c r="CJ207" s="199">
        <v>6207</v>
      </c>
      <c r="CK207" s="199">
        <v>118</v>
      </c>
      <c r="CL207" s="199">
        <v>6211</v>
      </c>
      <c r="CM207" s="199">
        <v>110</v>
      </c>
      <c r="CN207" s="199">
        <v>4527</v>
      </c>
      <c r="CO207" s="199">
        <v>0</v>
      </c>
      <c r="CP207" s="199">
        <v>957</v>
      </c>
      <c r="CQ207" s="199">
        <v>41384</v>
      </c>
      <c r="CR207" s="199">
        <v>36656</v>
      </c>
      <c r="CS207" s="199">
        <v>8326</v>
      </c>
      <c r="CT207" s="199">
        <v>36328</v>
      </c>
      <c r="CU207" s="199">
        <v>3582</v>
      </c>
      <c r="CV207" s="199">
        <v>1079</v>
      </c>
      <c r="CW207" s="199">
        <v>880</v>
      </c>
      <c r="CX207" s="199">
        <v>434</v>
      </c>
      <c r="CY207" s="199">
        <v>1020</v>
      </c>
      <c r="CZ207" s="199">
        <v>140</v>
      </c>
      <c r="DA207" s="199">
        <v>1250</v>
      </c>
      <c r="DB207" s="199">
        <v>391</v>
      </c>
      <c r="DC207" s="199">
        <v>432</v>
      </c>
      <c r="DD207" s="199">
        <v>114</v>
      </c>
      <c r="DE207" s="199">
        <v>136</v>
      </c>
      <c r="DF207" s="199">
        <v>1467</v>
      </c>
      <c r="DG207" s="199">
        <v>2641</v>
      </c>
      <c r="DH207" s="199">
        <v>717</v>
      </c>
      <c r="DI207" s="199">
        <v>2477</v>
      </c>
      <c r="DJ207" s="199">
        <v>1349</v>
      </c>
      <c r="DK207" s="199">
        <v>419</v>
      </c>
      <c r="DL207" s="199">
        <v>2255</v>
      </c>
      <c r="DM207" s="199">
        <v>2865</v>
      </c>
      <c r="DN207" s="199">
        <v>5531</v>
      </c>
      <c r="DO207" s="199">
        <v>1343</v>
      </c>
      <c r="DP207" s="199">
        <v>948</v>
      </c>
      <c r="DQ207" s="199">
        <v>971</v>
      </c>
      <c r="DR207" s="199">
        <v>504</v>
      </c>
      <c r="DS207" s="199">
        <v>253</v>
      </c>
      <c r="DT207" s="199">
        <v>371</v>
      </c>
      <c r="DU207" s="199">
        <v>14819</v>
      </c>
      <c r="DV207" s="199">
        <v>10096</v>
      </c>
      <c r="DW207" s="199">
        <v>4925</v>
      </c>
      <c r="DX207" s="199">
        <v>690</v>
      </c>
      <c r="DY207" s="199">
        <v>252</v>
      </c>
      <c r="DZ207" s="199">
        <v>1483</v>
      </c>
      <c r="EA207" s="199">
        <v>170</v>
      </c>
      <c r="EB207" s="199">
        <v>973</v>
      </c>
      <c r="EC207" s="199">
        <v>2550</v>
      </c>
      <c r="ED207" s="199">
        <v>741</v>
      </c>
      <c r="EE207" s="199">
        <v>1427</v>
      </c>
      <c r="EF207" s="199">
        <v>6391</v>
      </c>
      <c r="EG207" s="199">
        <v>37136</v>
      </c>
      <c r="EH207" s="199">
        <v>5092</v>
      </c>
      <c r="EI207" s="199">
        <v>12706</v>
      </c>
      <c r="EJ207" s="199">
        <v>2113</v>
      </c>
      <c r="EK207" s="199">
        <v>185</v>
      </c>
      <c r="EL207" s="199">
        <v>225</v>
      </c>
      <c r="EM207" s="199">
        <v>261</v>
      </c>
      <c r="EN207" s="199">
        <v>282</v>
      </c>
      <c r="EO207" s="199">
        <v>225</v>
      </c>
      <c r="EP207" s="199">
        <v>927</v>
      </c>
      <c r="EQ207" s="199">
        <v>13866</v>
      </c>
      <c r="ER207" s="199">
        <v>14819</v>
      </c>
      <c r="ES207" s="199">
        <v>544</v>
      </c>
      <c r="ET207" s="199">
        <v>2678</v>
      </c>
      <c r="EU207" s="199">
        <v>6638</v>
      </c>
      <c r="EV207" s="199">
        <v>4959</v>
      </c>
      <c r="EW207" s="199">
        <v>14275</v>
      </c>
      <c r="EX207" s="199">
        <v>14819</v>
      </c>
      <c r="EZ207" s="199"/>
    </row>
    <row r="208" spans="1:156" x14ac:dyDescent="0.25">
      <c r="A208" t="s">
        <v>518</v>
      </c>
      <c r="B208" t="s">
        <v>1758</v>
      </c>
      <c r="C208" t="s">
        <v>236</v>
      </c>
      <c r="D208" t="s">
        <v>236</v>
      </c>
      <c r="E208" t="s">
        <v>236</v>
      </c>
      <c r="F208" t="s">
        <v>236</v>
      </c>
      <c r="G208" t="s">
        <v>236</v>
      </c>
      <c r="H208" s="199">
        <v>43229</v>
      </c>
      <c r="I208" s="199">
        <v>1144</v>
      </c>
      <c r="J208" s="199">
        <v>2100</v>
      </c>
      <c r="K208" s="199">
        <v>373</v>
      </c>
      <c r="L208" s="199">
        <v>1204</v>
      </c>
      <c r="M208" s="199">
        <v>156</v>
      </c>
      <c r="N208" s="199">
        <v>11206</v>
      </c>
      <c r="O208" s="199">
        <v>439</v>
      </c>
      <c r="P208" s="199">
        <v>29648</v>
      </c>
      <c r="Q208" s="199">
        <v>229</v>
      </c>
      <c r="R208" s="199">
        <v>35232</v>
      </c>
      <c r="S208" s="199">
        <v>686</v>
      </c>
      <c r="T208" s="199">
        <v>1513</v>
      </c>
      <c r="U208" s="199">
        <v>50</v>
      </c>
      <c r="V208" s="199">
        <v>215</v>
      </c>
      <c r="W208" s="199">
        <v>0</v>
      </c>
      <c r="X208" s="199">
        <v>2761</v>
      </c>
      <c r="Y208" s="199">
        <v>0</v>
      </c>
      <c r="Z208" s="199">
        <v>1178</v>
      </c>
      <c r="AA208" s="199">
        <v>311</v>
      </c>
      <c r="AB208" s="199">
        <v>2330</v>
      </c>
      <c r="AC208" s="199">
        <v>97</v>
      </c>
      <c r="AD208" s="199">
        <v>1840</v>
      </c>
      <c r="AE208" s="199">
        <v>344</v>
      </c>
      <c r="AF208" s="199">
        <v>34941</v>
      </c>
      <c r="AG208" s="199">
        <v>686</v>
      </c>
      <c r="AH208" s="199">
        <v>39432</v>
      </c>
      <c r="AI208" s="199">
        <v>835</v>
      </c>
      <c r="AJ208" s="199">
        <v>3797</v>
      </c>
      <c r="AK208" s="199">
        <v>309</v>
      </c>
      <c r="AL208" s="199">
        <v>2427</v>
      </c>
      <c r="AM208" s="199">
        <v>83</v>
      </c>
      <c r="AN208" s="199">
        <v>1370</v>
      </c>
      <c r="AO208" s="199">
        <v>226</v>
      </c>
      <c r="AP208" s="199">
        <v>22110</v>
      </c>
      <c r="AQ208" s="199">
        <v>670</v>
      </c>
      <c r="AR208" s="199">
        <v>21119</v>
      </c>
      <c r="AS208" s="199">
        <v>474</v>
      </c>
      <c r="AT208" s="199">
        <v>2932</v>
      </c>
      <c r="AU208" s="199">
        <v>0</v>
      </c>
      <c r="AV208" s="199">
        <v>40297</v>
      </c>
      <c r="AW208" s="199">
        <v>1144</v>
      </c>
      <c r="AX208" s="199">
        <v>835</v>
      </c>
      <c r="AY208" s="199">
        <v>64</v>
      </c>
      <c r="AZ208" s="199">
        <v>4627</v>
      </c>
      <c r="BA208" s="199">
        <v>266</v>
      </c>
      <c r="BB208" s="199">
        <v>8670</v>
      </c>
      <c r="BC208" s="199">
        <v>271</v>
      </c>
      <c r="BD208" s="199">
        <v>13295</v>
      </c>
      <c r="BE208" s="199">
        <v>131</v>
      </c>
      <c r="BF208" s="199">
        <v>3593</v>
      </c>
      <c r="BG208" s="199">
        <v>138</v>
      </c>
      <c r="BH208" s="199">
        <v>23129</v>
      </c>
      <c r="BI208" s="199">
        <v>606</v>
      </c>
      <c r="BJ208" s="199">
        <v>22566</v>
      </c>
      <c r="BK208" s="199">
        <v>579</v>
      </c>
      <c r="BL208" s="199">
        <v>563</v>
      </c>
      <c r="BM208" s="199">
        <v>27</v>
      </c>
      <c r="BN208" s="199">
        <v>17048</v>
      </c>
      <c r="BO208" s="199">
        <v>278</v>
      </c>
      <c r="BP208" s="199">
        <v>6651</v>
      </c>
      <c r="BQ208" s="199">
        <v>311</v>
      </c>
      <c r="BR208" s="199">
        <v>3023</v>
      </c>
      <c r="BS208" s="199">
        <v>155</v>
      </c>
      <c r="BT208" s="199">
        <v>12567</v>
      </c>
      <c r="BU208" s="199">
        <v>376</v>
      </c>
      <c r="BV208" s="199">
        <v>26722</v>
      </c>
      <c r="BW208" s="199">
        <v>744</v>
      </c>
      <c r="BX208" s="199">
        <v>3940</v>
      </c>
      <c r="BY208" s="199">
        <v>24</v>
      </c>
      <c r="BZ208" s="199">
        <v>3714</v>
      </c>
      <c r="CA208" s="199">
        <v>119</v>
      </c>
      <c r="CB208" s="199">
        <v>8853</v>
      </c>
      <c r="CC208" s="199">
        <v>257</v>
      </c>
      <c r="CD208" s="199">
        <v>3235</v>
      </c>
      <c r="CE208" s="199">
        <v>36</v>
      </c>
      <c r="CF208" s="199">
        <v>4893</v>
      </c>
      <c r="CG208" s="199">
        <v>257</v>
      </c>
      <c r="CH208" s="199">
        <v>6648</v>
      </c>
      <c r="CI208" s="199">
        <v>130</v>
      </c>
      <c r="CJ208" s="199">
        <v>6239</v>
      </c>
      <c r="CK208" s="199">
        <v>258</v>
      </c>
      <c r="CL208" s="199">
        <v>5707</v>
      </c>
      <c r="CM208" s="199">
        <v>63</v>
      </c>
      <c r="CN208" s="199">
        <v>3940</v>
      </c>
      <c r="CO208" s="199">
        <v>24</v>
      </c>
      <c r="CP208" s="199">
        <v>1144</v>
      </c>
      <c r="CQ208" s="199">
        <v>42085</v>
      </c>
      <c r="CR208" s="199">
        <v>37768</v>
      </c>
      <c r="CS208" s="199">
        <v>7696</v>
      </c>
      <c r="CT208" s="199">
        <v>35806</v>
      </c>
      <c r="CU208" s="199">
        <v>4283</v>
      </c>
      <c r="CV208" s="199">
        <v>1521</v>
      </c>
      <c r="CW208" s="199">
        <v>1329</v>
      </c>
      <c r="CX208" s="199">
        <v>635</v>
      </c>
      <c r="CY208" s="199">
        <v>925</v>
      </c>
      <c r="CZ208" s="199">
        <v>205</v>
      </c>
      <c r="DA208" s="199">
        <v>1368</v>
      </c>
      <c r="DB208" s="199">
        <v>475</v>
      </c>
      <c r="DC208" s="199">
        <v>661</v>
      </c>
      <c r="DD208" s="199">
        <v>206</v>
      </c>
      <c r="DE208" s="199">
        <v>47</v>
      </c>
      <c r="DF208" s="199">
        <v>1330</v>
      </c>
      <c r="DG208" s="199">
        <v>2864</v>
      </c>
      <c r="DH208" s="199">
        <v>745</v>
      </c>
      <c r="DI208" s="199">
        <v>3096</v>
      </c>
      <c r="DJ208" s="199">
        <v>1155</v>
      </c>
      <c r="DK208" s="199">
        <v>671</v>
      </c>
      <c r="DL208" s="199">
        <v>2826</v>
      </c>
      <c r="DM208" s="199">
        <v>2843</v>
      </c>
      <c r="DN208" s="199">
        <v>5581</v>
      </c>
      <c r="DO208" s="199">
        <v>1575</v>
      </c>
      <c r="DP208" s="199">
        <v>763</v>
      </c>
      <c r="DQ208" s="199">
        <v>886</v>
      </c>
      <c r="DR208" s="199">
        <v>502</v>
      </c>
      <c r="DS208" s="199">
        <v>464</v>
      </c>
      <c r="DT208" s="199">
        <v>639</v>
      </c>
      <c r="DU208" s="199">
        <v>14439</v>
      </c>
      <c r="DV208" s="199">
        <v>10277</v>
      </c>
      <c r="DW208" s="199">
        <v>5280</v>
      </c>
      <c r="DX208" s="199">
        <v>707</v>
      </c>
      <c r="DY208" s="199">
        <v>169</v>
      </c>
      <c r="DZ208" s="199">
        <v>1325</v>
      </c>
      <c r="EA208" s="199">
        <v>100</v>
      </c>
      <c r="EB208" s="199">
        <v>926</v>
      </c>
      <c r="EC208" s="199">
        <v>2130</v>
      </c>
      <c r="ED208" s="199">
        <v>403</v>
      </c>
      <c r="EE208" s="199">
        <v>1050</v>
      </c>
      <c r="EF208" s="199">
        <v>6520</v>
      </c>
      <c r="EG208" s="199">
        <v>38552</v>
      </c>
      <c r="EH208" s="199">
        <v>3935</v>
      </c>
      <c r="EI208" s="199">
        <v>13223</v>
      </c>
      <c r="EJ208" s="199">
        <v>1216</v>
      </c>
      <c r="EK208" s="199">
        <v>195</v>
      </c>
      <c r="EL208" s="199">
        <v>128</v>
      </c>
      <c r="EM208" s="199">
        <v>226</v>
      </c>
      <c r="EN208" s="199">
        <v>96</v>
      </c>
      <c r="EO208" s="199">
        <v>49</v>
      </c>
      <c r="EP208" s="199">
        <v>337</v>
      </c>
      <c r="EQ208" s="199">
        <v>13842</v>
      </c>
      <c r="ER208" s="199">
        <v>14439</v>
      </c>
      <c r="ES208" s="199">
        <v>281</v>
      </c>
      <c r="ET208" s="199">
        <v>2566</v>
      </c>
      <c r="EU208" s="199">
        <v>7057</v>
      </c>
      <c r="EV208" s="199">
        <v>4535</v>
      </c>
      <c r="EW208" s="199">
        <v>14158</v>
      </c>
      <c r="EX208" s="199">
        <v>14439</v>
      </c>
      <c r="EZ208" s="199"/>
    </row>
    <row r="209" spans="1:156" x14ac:dyDescent="0.25">
      <c r="A209" t="s">
        <v>519</v>
      </c>
      <c r="B209" t="s">
        <v>1758</v>
      </c>
      <c r="C209" t="s">
        <v>236</v>
      </c>
      <c r="D209" t="s">
        <v>236</v>
      </c>
      <c r="E209" t="s">
        <v>236</v>
      </c>
      <c r="F209" t="s">
        <v>236</v>
      </c>
      <c r="G209" t="s">
        <v>236</v>
      </c>
      <c r="H209" s="199">
        <v>42187</v>
      </c>
      <c r="I209" s="199">
        <v>1502</v>
      </c>
      <c r="J209" s="199">
        <v>2750</v>
      </c>
      <c r="K209" s="199">
        <v>362</v>
      </c>
      <c r="L209" s="199">
        <v>1863</v>
      </c>
      <c r="M209" s="199">
        <v>249</v>
      </c>
      <c r="N209" s="199">
        <v>14178</v>
      </c>
      <c r="O209" s="199">
        <v>596</v>
      </c>
      <c r="P209" s="199">
        <v>20031</v>
      </c>
      <c r="Q209" s="199">
        <v>482</v>
      </c>
      <c r="R209" s="199">
        <v>37377</v>
      </c>
      <c r="S209" s="199">
        <v>788</v>
      </c>
      <c r="T209" s="199">
        <v>578</v>
      </c>
      <c r="U209" s="199">
        <v>0</v>
      </c>
      <c r="V209" s="199">
        <v>131</v>
      </c>
      <c r="W209" s="199">
        <v>32</v>
      </c>
      <c r="X209" s="199">
        <v>1332</v>
      </c>
      <c r="Y209" s="199">
        <v>207</v>
      </c>
      <c r="Z209" s="199">
        <v>825</v>
      </c>
      <c r="AA209" s="199">
        <v>272</v>
      </c>
      <c r="AB209" s="199">
        <v>1909</v>
      </c>
      <c r="AC209" s="199">
        <v>203</v>
      </c>
      <c r="AD209" s="199">
        <v>2344</v>
      </c>
      <c r="AE209" s="199">
        <v>569</v>
      </c>
      <c r="AF209" s="199">
        <v>36704</v>
      </c>
      <c r="AG209" s="199">
        <v>679</v>
      </c>
      <c r="AH209" s="199">
        <v>40221</v>
      </c>
      <c r="AI209" s="199">
        <v>861</v>
      </c>
      <c r="AJ209" s="199">
        <v>1966</v>
      </c>
      <c r="AK209" s="199">
        <v>641</v>
      </c>
      <c r="AL209" s="199">
        <v>754</v>
      </c>
      <c r="AM209" s="199">
        <v>186</v>
      </c>
      <c r="AN209" s="199">
        <v>1212</v>
      </c>
      <c r="AO209" s="199">
        <v>455</v>
      </c>
      <c r="AP209" s="199">
        <v>21030</v>
      </c>
      <c r="AQ209" s="199">
        <v>803</v>
      </c>
      <c r="AR209" s="199">
        <v>21157</v>
      </c>
      <c r="AS209" s="199">
        <v>699</v>
      </c>
      <c r="AT209" s="199">
        <v>3467</v>
      </c>
      <c r="AU209" s="199">
        <v>53</v>
      </c>
      <c r="AV209" s="199">
        <v>38720</v>
      </c>
      <c r="AW209" s="199">
        <v>1449</v>
      </c>
      <c r="AX209" s="199">
        <v>931</v>
      </c>
      <c r="AY209" s="199">
        <v>193</v>
      </c>
      <c r="AZ209" s="199">
        <v>5585</v>
      </c>
      <c r="BA209" s="199">
        <v>356</v>
      </c>
      <c r="BB209" s="199">
        <v>7856</v>
      </c>
      <c r="BC209" s="199">
        <v>359</v>
      </c>
      <c r="BD209" s="199">
        <v>10171</v>
      </c>
      <c r="BE209" s="199">
        <v>242</v>
      </c>
      <c r="BF209" s="199">
        <v>4385</v>
      </c>
      <c r="BG209" s="199">
        <v>336</v>
      </c>
      <c r="BH209" s="199">
        <v>20792</v>
      </c>
      <c r="BI209" s="199">
        <v>951</v>
      </c>
      <c r="BJ209" s="199">
        <v>19790</v>
      </c>
      <c r="BK209" s="199">
        <v>869</v>
      </c>
      <c r="BL209" s="199">
        <v>1002</v>
      </c>
      <c r="BM209" s="199">
        <v>82</v>
      </c>
      <c r="BN209" s="199">
        <v>13257</v>
      </c>
      <c r="BO209" s="199">
        <v>599</v>
      </c>
      <c r="BP209" s="199">
        <v>8805</v>
      </c>
      <c r="BQ209" s="199">
        <v>368</v>
      </c>
      <c r="BR209" s="199">
        <v>3115</v>
      </c>
      <c r="BS209" s="199">
        <v>320</v>
      </c>
      <c r="BT209" s="199">
        <v>11011</v>
      </c>
      <c r="BU209" s="199">
        <v>154</v>
      </c>
      <c r="BV209" s="199">
        <v>25177</v>
      </c>
      <c r="BW209" s="199">
        <v>1287</v>
      </c>
      <c r="BX209" s="199">
        <v>5999</v>
      </c>
      <c r="BY209" s="199">
        <v>61</v>
      </c>
      <c r="BZ209" s="199">
        <v>2778</v>
      </c>
      <c r="CA209" s="199">
        <v>44</v>
      </c>
      <c r="CB209" s="199">
        <v>8233</v>
      </c>
      <c r="CC209" s="199">
        <v>110</v>
      </c>
      <c r="CD209" s="199">
        <v>6633</v>
      </c>
      <c r="CE209" s="199">
        <v>198</v>
      </c>
      <c r="CF209" s="199">
        <v>3658</v>
      </c>
      <c r="CG209" s="199">
        <v>278</v>
      </c>
      <c r="CH209" s="199">
        <v>4984</v>
      </c>
      <c r="CI209" s="199">
        <v>436</v>
      </c>
      <c r="CJ209" s="199">
        <v>5025</v>
      </c>
      <c r="CK209" s="199">
        <v>203</v>
      </c>
      <c r="CL209" s="199">
        <v>4877</v>
      </c>
      <c r="CM209" s="199">
        <v>172</v>
      </c>
      <c r="CN209" s="199">
        <v>5999</v>
      </c>
      <c r="CO209" s="199">
        <v>61</v>
      </c>
      <c r="CP209" s="199">
        <v>1502</v>
      </c>
      <c r="CQ209" s="199">
        <v>40685</v>
      </c>
      <c r="CR209" s="199">
        <v>34900</v>
      </c>
      <c r="CS209" s="199">
        <v>11151</v>
      </c>
      <c r="CT209" s="199">
        <v>36842</v>
      </c>
      <c r="CU209" s="199">
        <v>3311</v>
      </c>
      <c r="CV209" s="199">
        <v>1076</v>
      </c>
      <c r="CW209" s="199">
        <v>1572</v>
      </c>
      <c r="CX209" s="199">
        <v>689</v>
      </c>
      <c r="CY209" s="199">
        <v>774</v>
      </c>
      <c r="CZ209" s="199">
        <v>130</v>
      </c>
      <c r="DA209" s="199">
        <v>810</v>
      </c>
      <c r="DB209" s="199">
        <v>233</v>
      </c>
      <c r="DC209" s="199">
        <v>155</v>
      </c>
      <c r="DD209" s="199">
        <v>24</v>
      </c>
      <c r="DE209" s="199">
        <v>443</v>
      </c>
      <c r="DF209" s="199">
        <v>1690</v>
      </c>
      <c r="DG209" s="199">
        <v>2488</v>
      </c>
      <c r="DH209" s="199">
        <v>737</v>
      </c>
      <c r="DI209" s="199">
        <v>2152</v>
      </c>
      <c r="DJ209" s="199">
        <v>932</v>
      </c>
      <c r="DK209" s="199">
        <v>156</v>
      </c>
      <c r="DL209" s="199">
        <v>1232</v>
      </c>
      <c r="DM209" s="199">
        <v>1534</v>
      </c>
      <c r="DN209" s="199">
        <v>7308</v>
      </c>
      <c r="DO209" s="199">
        <v>1971</v>
      </c>
      <c r="DP209" s="199">
        <v>927</v>
      </c>
      <c r="DQ209" s="199">
        <v>633</v>
      </c>
      <c r="DR209" s="199">
        <v>378</v>
      </c>
      <c r="DS209" s="199">
        <v>238</v>
      </c>
      <c r="DT209" s="199">
        <v>536</v>
      </c>
      <c r="DU209" s="199">
        <v>13950</v>
      </c>
      <c r="DV209" s="199">
        <v>8361</v>
      </c>
      <c r="DW209" s="199">
        <v>3547</v>
      </c>
      <c r="DX209" s="199">
        <v>737</v>
      </c>
      <c r="DY209" s="199">
        <v>159</v>
      </c>
      <c r="DZ209" s="199">
        <v>2186</v>
      </c>
      <c r="EA209" s="199">
        <v>168</v>
      </c>
      <c r="EB209" s="199">
        <v>1650</v>
      </c>
      <c r="EC209" s="199">
        <v>2666</v>
      </c>
      <c r="ED209" s="199">
        <v>481</v>
      </c>
      <c r="EE209" s="199">
        <v>1745</v>
      </c>
      <c r="EF209" s="199">
        <v>4575</v>
      </c>
      <c r="EG209" s="199">
        <v>35068</v>
      </c>
      <c r="EH209" s="199">
        <v>7043</v>
      </c>
      <c r="EI209" s="199">
        <v>11480</v>
      </c>
      <c r="EJ209" s="199">
        <v>2470</v>
      </c>
      <c r="EK209" s="199">
        <v>287</v>
      </c>
      <c r="EL209" s="199">
        <v>287</v>
      </c>
      <c r="EM209" s="199">
        <v>446</v>
      </c>
      <c r="EN209" s="199">
        <v>303</v>
      </c>
      <c r="EO209" s="199">
        <v>224</v>
      </c>
      <c r="EP209" s="199">
        <v>656</v>
      </c>
      <c r="EQ209" s="199">
        <v>12885</v>
      </c>
      <c r="ER209" s="199">
        <v>13950</v>
      </c>
      <c r="ES209" s="199">
        <v>448</v>
      </c>
      <c r="ET209" s="199">
        <v>3553</v>
      </c>
      <c r="EU209" s="199">
        <v>6017</v>
      </c>
      <c r="EV209" s="199">
        <v>3932</v>
      </c>
      <c r="EW209" s="199">
        <v>13502</v>
      </c>
      <c r="EX209" s="199">
        <v>13950</v>
      </c>
      <c r="EZ209" s="199"/>
    </row>
    <row r="210" spans="1:156" x14ac:dyDescent="0.25">
      <c r="A210" t="s">
        <v>520</v>
      </c>
      <c r="B210" t="s">
        <v>1758</v>
      </c>
      <c r="C210" t="s">
        <v>236</v>
      </c>
      <c r="D210" t="s">
        <v>236</v>
      </c>
      <c r="E210" t="s">
        <v>236</v>
      </c>
      <c r="F210" t="s">
        <v>236</v>
      </c>
      <c r="G210" t="s">
        <v>236</v>
      </c>
      <c r="H210" s="199">
        <v>42408</v>
      </c>
      <c r="I210" s="199">
        <v>1095</v>
      </c>
      <c r="J210" s="199">
        <v>2185</v>
      </c>
      <c r="K210" s="199">
        <v>102</v>
      </c>
      <c r="L210" s="199">
        <v>1314</v>
      </c>
      <c r="M210" s="199">
        <v>71</v>
      </c>
      <c r="N210" s="199">
        <v>14563</v>
      </c>
      <c r="O210" s="199">
        <v>648</v>
      </c>
      <c r="P210" s="199">
        <v>25435</v>
      </c>
      <c r="Q210" s="199">
        <v>345</v>
      </c>
      <c r="R210" s="199">
        <v>38367</v>
      </c>
      <c r="S210" s="199">
        <v>907</v>
      </c>
      <c r="T210" s="199">
        <v>1051</v>
      </c>
      <c r="U210" s="199">
        <v>0</v>
      </c>
      <c r="V210" s="199">
        <v>78</v>
      </c>
      <c r="W210" s="199">
        <v>0</v>
      </c>
      <c r="X210" s="199">
        <v>745</v>
      </c>
      <c r="Y210" s="199">
        <v>0</v>
      </c>
      <c r="Z210" s="199">
        <v>743</v>
      </c>
      <c r="AA210" s="199">
        <v>130</v>
      </c>
      <c r="AB210" s="199">
        <v>1424</v>
      </c>
      <c r="AC210" s="199">
        <v>58</v>
      </c>
      <c r="AD210" s="199">
        <v>1756</v>
      </c>
      <c r="AE210" s="199">
        <v>214</v>
      </c>
      <c r="AF210" s="199">
        <v>37566</v>
      </c>
      <c r="AG210" s="199">
        <v>841</v>
      </c>
      <c r="AH210" s="199">
        <v>40779</v>
      </c>
      <c r="AI210" s="199">
        <v>995</v>
      </c>
      <c r="AJ210" s="199">
        <v>1629</v>
      </c>
      <c r="AK210" s="199">
        <v>100</v>
      </c>
      <c r="AL210" s="199">
        <v>1075</v>
      </c>
      <c r="AM210" s="199">
        <v>78</v>
      </c>
      <c r="AN210" s="199">
        <v>554</v>
      </c>
      <c r="AO210" s="199">
        <v>22</v>
      </c>
      <c r="AP210" s="199">
        <v>22057</v>
      </c>
      <c r="AQ210" s="199">
        <v>691</v>
      </c>
      <c r="AR210" s="199">
        <v>20351</v>
      </c>
      <c r="AS210" s="199">
        <v>404</v>
      </c>
      <c r="AT210" s="199">
        <v>3100</v>
      </c>
      <c r="AU210" s="199">
        <v>41</v>
      </c>
      <c r="AV210" s="199">
        <v>39308</v>
      </c>
      <c r="AW210" s="199">
        <v>1054</v>
      </c>
      <c r="AX210" s="199">
        <v>1396</v>
      </c>
      <c r="AY210" s="199">
        <v>61</v>
      </c>
      <c r="AZ210" s="199">
        <v>6487</v>
      </c>
      <c r="BA210" s="199">
        <v>256</v>
      </c>
      <c r="BB210" s="199">
        <v>9872</v>
      </c>
      <c r="BC210" s="199">
        <v>301</v>
      </c>
      <c r="BD210" s="199">
        <v>9502</v>
      </c>
      <c r="BE210" s="199">
        <v>95</v>
      </c>
      <c r="BF210" s="199">
        <v>2869</v>
      </c>
      <c r="BG210" s="199">
        <v>126</v>
      </c>
      <c r="BH210" s="199">
        <v>22061</v>
      </c>
      <c r="BI210" s="199">
        <v>659</v>
      </c>
      <c r="BJ210" s="199">
        <v>21398</v>
      </c>
      <c r="BK210" s="199">
        <v>574</v>
      </c>
      <c r="BL210" s="199">
        <v>663</v>
      </c>
      <c r="BM210" s="199">
        <v>85</v>
      </c>
      <c r="BN210" s="199">
        <v>16734</v>
      </c>
      <c r="BO210" s="199">
        <v>378</v>
      </c>
      <c r="BP210" s="199">
        <v>5768</v>
      </c>
      <c r="BQ210" s="199">
        <v>281</v>
      </c>
      <c r="BR210" s="199">
        <v>2428</v>
      </c>
      <c r="BS210" s="199">
        <v>126</v>
      </c>
      <c r="BT210" s="199">
        <v>12769</v>
      </c>
      <c r="BU210" s="199">
        <v>301</v>
      </c>
      <c r="BV210" s="199">
        <v>24930</v>
      </c>
      <c r="BW210" s="199">
        <v>785</v>
      </c>
      <c r="BX210" s="199">
        <v>4709</v>
      </c>
      <c r="BY210" s="199">
        <v>9</v>
      </c>
      <c r="BZ210" s="199">
        <v>3776</v>
      </c>
      <c r="CA210" s="199">
        <v>12</v>
      </c>
      <c r="CB210" s="199">
        <v>8993</v>
      </c>
      <c r="CC210" s="199">
        <v>289</v>
      </c>
      <c r="CD210" s="199">
        <v>2382</v>
      </c>
      <c r="CE210" s="199">
        <v>81</v>
      </c>
      <c r="CF210" s="199">
        <v>4459</v>
      </c>
      <c r="CG210" s="199">
        <v>122</v>
      </c>
      <c r="CH210" s="199">
        <v>6419</v>
      </c>
      <c r="CI210" s="199">
        <v>253</v>
      </c>
      <c r="CJ210" s="199">
        <v>5985</v>
      </c>
      <c r="CK210" s="199">
        <v>175</v>
      </c>
      <c r="CL210" s="199">
        <v>5685</v>
      </c>
      <c r="CM210" s="199">
        <v>154</v>
      </c>
      <c r="CN210" s="199">
        <v>4709</v>
      </c>
      <c r="CO210" s="199">
        <v>9</v>
      </c>
      <c r="CP210" s="199">
        <v>1095</v>
      </c>
      <c r="CQ210" s="199">
        <v>41313</v>
      </c>
      <c r="CR210" s="199">
        <v>36351</v>
      </c>
      <c r="CS210" s="199">
        <v>9415</v>
      </c>
      <c r="CT210" s="199">
        <v>37414</v>
      </c>
      <c r="CU210" s="199">
        <v>2165</v>
      </c>
      <c r="CV210" s="199">
        <v>804</v>
      </c>
      <c r="CW210" s="199">
        <v>883</v>
      </c>
      <c r="CX210" s="199">
        <v>483</v>
      </c>
      <c r="CY210" s="199">
        <v>505</v>
      </c>
      <c r="CZ210" s="199">
        <v>123</v>
      </c>
      <c r="DA210" s="199">
        <v>477</v>
      </c>
      <c r="DB210" s="199">
        <v>159</v>
      </c>
      <c r="DC210" s="199">
        <v>300</v>
      </c>
      <c r="DD210" s="199">
        <v>39</v>
      </c>
      <c r="DE210" s="199">
        <v>511</v>
      </c>
      <c r="DF210" s="199">
        <v>2075</v>
      </c>
      <c r="DG210" s="199">
        <v>2806</v>
      </c>
      <c r="DH210" s="199">
        <v>900</v>
      </c>
      <c r="DI210" s="199">
        <v>2242</v>
      </c>
      <c r="DJ210" s="199">
        <v>1780</v>
      </c>
      <c r="DK210" s="199">
        <v>265</v>
      </c>
      <c r="DL210" s="199">
        <v>2312</v>
      </c>
      <c r="DM210" s="199">
        <v>2299</v>
      </c>
      <c r="DN210" s="199">
        <v>4502</v>
      </c>
      <c r="DO210" s="199">
        <v>1429</v>
      </c>
      <c r="DP210" s="199">
        <v>1136</v>
      </c>
      <c r="DQ210" s="199">
        <v>902</v>
      </c>
      <c r="DR210" s="199">
        <v>263</v>
      </c>
      <c r="DS210" s="199">
        <v>243</v>
      </c>
      <c r="DT210" s="199">
        <v>431</v>
      </c>
      <c r="DU210" s="199">
        <v>14900</v>
      </c>
      <c r="DV210" s="199">
        <v>9386</v>
      </c>
      <c r="DW210" s="199">
        <v>4258</v>
      </c>
      <c r="DX210" s="199">
        <v>988</v>
      </c>
      <c r="DY210" s="199">
        <v>410</v>
      </c>
      <c r="DZ210" s="199">
        <v>2085</v>
      </c>
      <c r="EA210" s="199">
        <v>415</v>
      </c>
      <c r="EB210" s="199">
        <v>1286</v>
      </c>
      <c r="EC210" s="199">
        <v>2441</v>
      </c>
      <c r="ED210" s="199">
        <v>705</v>
      </c>
      <c r="EE210" s="199">
        <v>1344</v>
      </c>
      <c r="EF210" s="199">
        <v>6135</v>
      </c>
      <c r="EG210" s="199">
        <v>39269</v>
      </c>
      <c r="EH210" s="199">
        <v>2684</v>
      </c>
      <c r="EI210" s="199">
        <v>13215</v>
      </c>
      <c r="EJ210" s="199">
        <v>1685</v>
      </c>
      <c r="EK210" s="199">
        <v>161</v>
      </c>
      <c r="EL210" s="199">
        <v>328</v>
      </c>
      <c r="EM210" s="199">
        <v>182</v>
      </c>
      <c r="EN210" s="199">
        <v>133</v>
      </c>
      <c r="EO210" s="199">
        <v>94</v>
      </c>
      <c r="EP210" s="199">
        <v>628</v>
      </c>
      <c r="EQ210" s="199">
        <v>14198</v>
      </c>
      <c r="ER210" s="199">
        <v>14900</v>
      </c>
      <c r="ES210" s="199">
        <v>181</v>
      </c>
      <c r="ET210" s="199">
        <v>2923</v>
      </c>
      <c r="EU210" s="199">
        <v>6472</v>
      </c>
      <c r="EV210" s="199">
        <v>5324</v>
      </c>
      <c r="EW210" s="199">
        <v>14719</v>
      </c>
      <c r="EX210" s="199">
        <v>14900</v>
      </c>
      <c r="EZ210" s="199"/>
    </row>
    <row r="211" spans="1:156" x14ac:dyDescent="0.25">
      <c r="A211" t="s">
        <v>521</v>
      </c>
      <c r="B211" t="s">
        <v>1758</v>
      </c>
      <c r="C211" t="s">
        <v>236</v>
      </c>
      <c r="D211" t="s">
        <v>236</v>
      </c>
      <c r="E211" t="s">
        <v>236</v>
      </c>
      <c r="F211" t="s">
        <v>236</v>
      </c>
      <c r="G211" t="s">
        <v>236</v>
      </c>
      <c r="H211" s="199">
        <v>43212</v>
      </c>
      <c r="I211" s="199">
        <v>3103</v>
      </c>
      <c r="J211" s="199">
        <v>11308</v>
      </c>
      <c r="K211" s="199">
        <v>1114</v>
      </c>
      <c r="L211" s="199">
        <v>7792</v>
      </c>
      <c r="M211" s="199">
        <v>816</v>
      </c>
      <c r="N211" s="199">
        <v>20597</v>
      </c>
      <c r="O211" s="199">
        <v>1455</v>
      </c>
      <c r="P211" s="199">
        <v>10664</v>
      </c>
      <c r="Q211" s="199">
        <v>534</v>
      </c>
      <c r="R211" s="199">
        <v>14606</v>
      </c>
      <c r="S211" s="199">
        <v>859</v>
      </c>
      <c r="T211" s="199">
        <v>14600</v>
      </c>
      <c r="U211" s="199">
        <v>1036</v>
      </c>
      <c r="V211" s="199">
        <v>622</v>
      </c>
      <c r="W211" s="199">
        <v>28</v>
      </c>
      <c r="X211" s="199">
        <v>5325</v>
      </c>
      <c r="Y211" s="199">
        <v>320</v>
      </c>
      <c r="Z211" s="199">
        <v>3204</v>
      </c>
      <c r="AA211" s="199">
        <v>585</v>
      </c>
      <c r="AB211" s="199">
        <v>4852</v>
      </c>
      <c r="AC211" s="199">
        <v>275</v>
      </c>
      <c r="AD211" s="199">
        <v>5797</v>
      </c>
      <c r="AE211" s="199">
        <v>732</v>
      </c>
      <c r="AF211" s="199">
        <v>13686</v>
      </c>
      <c r="AG211" s="199">
        <v>736</v>
      </c>
      <c r="AH211" s="199">
        <v>36109</v>
      </c>
      <c r="AI211" s="199">
        <v>2386</v>
      </c>
      <c r="AJ211" s="199">
        <v>7103</v>
      </c>
      <c r="AK211" s="199">
        <v>717</v>
      </c>
      <c r="AL211" s="199">
        <v>4487</v>
      </c>
      <c r="AM211" s="199">
        <v>213</v>
      </c>
      <c r="AN211" s="199">
        <v>2616</v>
      </c>
      <c r="AO211" s="199">
        <v>504</v>
      </c>
      <c r="AP211" s="199">
        <v>22115</v>
      </c>
      <c r="AQ211" s="199">
        <v>1640</v>
      </c>
      <c r="AR211" s="199">
        <v>21097</v>
      </c>
      <c r="AS211" s="199">
        <v>1463</v>
      </c>
      <c r="AT211" s="199">
        <v>5615</v>
      </c>
      <c r="AU211" s="199">
        <v>286</v>
      </c>
      <c r="AV211" s="199">
        <v>37597</v>
      </c>
      <c r="AW211" s="199">
        <v>2817</v>
      </c>
      <c r="AX211" s="199">
        <v>4530</v>
      </c>
      <c r="AY211" s="199">
        <v>519</v>
      </c>
      <c r="AZ211" s="199">
        <v>6469</v>
      </c>
      <c r="BA211" s="199">
        <v>799</v>
      </c>
      <c r="BB211" s="199">
        <v>8300</v>
      </c>
      <c r="BC211" s="199">
        <v>665</v>
      </c>
      <c r="BD211" s="199">
        <v>6675</v>
      </c>
      <c r="BE211" s="199">
        <v>323</v>
      </c>
      <c r="BF211" s="199">
        <v>5799</v>
      </c>
      <c r="BG211" s="199">
        <v>850</v>
      </c>
      <c r="BH211" s="199">
        <v>20699</v>
      </c>
      <c r="BI211" s="199">
        <v>1836</v>
      </c>
      <c r="BJ211" s="199">
        <v>19223</v>
      </c>
      <c r="BK211" s="199">
        <v>1502</v>
      </c>
      <c r="BL211" s="199">
        <v>1476</v>
      </c>
      <c r="BM211" s="199">
        <v>334</v>
      </c>
      <c r="BN211" s="199">
        <v>13359</v>
      </c>
      <c r="BO211" s="199">
        <v>855</v>
      </c>
      <c r="BP211" s="199">
        <v>8042</v>
      </c>
      <c r="BQ211" s="199">
        <v>1208</v>
      </c>
      <c r="BR211" s="199">
        <v>5097</v>
      </c>
      <c r="BS211" s="199">
        <v>623</v>
      </c>
      <c r="BT211" s="199">
        <v>13241</v>
      </c>
      <c r="BU211" s="199">
        <v>392</v>
      </c>
      <c r="BV211" s="199">
        <v>26498</v>
      </c>
      <c r="BW211" s="199">
        <v>2686</v>
      </c>
      <c r="BX211" s="199">
        <v>3473</v>
      </c>
      <c r="BY211" s="199">
        <v>25</v>
      </c>
      <c r="BZ211" s="199">
        <v>4015</v>
      </c>
      <c r="CA211" s="199">
        <v>136</v>
      </c>
      <c r="CB211" s="199">
        <v>9226</v>
      </c>
      <c r="CC211" s="199">
        <v>256</v>
      </c>
      <c r="CD211" s="199">
        <v>3997</v>
      </c>
      <c r="CE211" s="199">
        <v>405</v>
      </c>
      <c r="CF211" s="199">
        <v>5711</v>
      </c>
      <c r="CG211" s="199">
        <v>693</v>
      </c>
      <c r="CH211" s="199">
        <v>6956</v>
      </c>
      <c r="CI211" s="199">
        <v>535</v>
      </c>
      <c r="CJ211" s="199">
        <v>5426</v>
      </c>
      <c r="CK211" s="199">
        <v>717</v>
      </c>
      <c r="CL211" s="199">
        <v>4408</v>
      </c>
      <c r="CM211" s="199">
        <v>336</v>
      </c>
      <c r="CN211" s="199">
        <v>3473</v>
      </c>
      <c r="CO211" s="199">
        <v>25</v>
      </c>
      <c r="CP211" s="199">
        <v>3103</v>
      </c>
      <c r="CQ211" s="199">
        <v>40109</v>
      </c>
      <c r="CR211" s="199">
        <v>22746</v>
      </c>
      <c r="CS211" s="199">
        <v>21101</v>
      </c>
      <c r="CT211" s="199">
        <v>29223</v>
      </c>
      <c r="CU211" s="199">
        <v>10769</v>
      </c>
      <c r="CV211" s="199">
        <v>4401</v>
      </c>
      <c r="CW211" s="199">
        <v>4020</v>
      </c>
      <c r="CX211" s="199">
        <v>1398</v>
      </c>
      <c r="CY211" s="199">
        <v>645</v>
      </c>
      <c r="CZ211" s="199">
        <v>187</v>
      </c>
      <c r="DA211" s="199">
        <v>4319</v>
      </c>
      <c r="DB211" s="199">
        <v>2076</v>
      </c>
      <c r="DC211" s="199">
        <v>1785</v>
      </c>
      <c r="DD211" s="199">
        <v>740</v>
      </c>
      <c r="DE211" s="199">
        <v>74</v>
      </c>
      <c r="DF211" s="199">
        <v>1016</v>
      </c>
      <c r="DG211" s="199">
        <v>2659</v>
      </c>
      <c r="DH211" s="199">
        <v>289</v>
      </c>
      <c r="DI211" s="199">
        <v>2206</v>
      </c>
      <c r="DJ211" s="199">
        <v>977</v>
      </c>
      <c r="DK211" s="199">
        <v>541</v>
      </c>
      <c r="DL211" s="199">
        <v>1376</v>
      </c>
      <c r="DM211" s="199">
        <v>2211</v>
      </c>
      <c r="DN211" s="199">
        <v>5667</v>
      </c>
      <c r="DO211" s="199">
        <v>2137</v>
      </c>
      <c r="DP211" s="199">
        <v>890</v>
      </c>
      <c r="DQ211" s="199">
        <v>493</v>
      </c>
      <c r="DR211" s="199">
        <v>1675</v>
      </c>
      <c r="DS211" s="199">
        <v>1309</v>
      </c>
      <c r="DT211" s="199">
        <v>3279</v>
      </c>
      <c r="DU211" s="199">
        <v>14593</v>
      </c>
      <c r="DV211" s="199">
        <v>4444</v>
      </c>
      <c r="DW211" s="199">
        <v>2228</v>
      </c>
      <c r="DX211" s="199">
        <v>1603</v>
      </c>
      <c r="DY211" s="199">
        <v>596</v>
      </c>
      <c r="DZ211" s="199">
        <v>3451</v>
      </c>
      <c r="EA211" s="199">
        <v>391</v>
      </c>
      <c r="EB211" s="199">
        <v>2134</v>
      </c>
      <c r="EC211" s="199">
        <v>5095</v>
      </c>
      <c r="ED211" s="199">
        <v>1457</v>
      </c>
      <c r="EE211" s="199">
        <v>2158</v>
      </c>
      <c r="EF211" s="199">
        <v>5554</v>
      </c>
      <c r="EG211" s="199">
        <v>35283</v>
      </c>
      <c r="EH211" s="199">
        <v>7439</v>
      </c>
      <c r="EI211" s="199">
        <v>10177</v>
      </c>
      <c r="EJ211" s="199">
        <v>4416</v>
      </c>
      <c r="EK211" s="199">
        <v>445</v>
      </c>
      <c r="EL211" s="199">
        <v>340</v>
      </c>
      <c r="EM211" s="199">
        <v>543</v>
      </c>
      <c r="EN211" s="199">
        <v>353</v>
      </c>
      <c r="EO211" s="199">
        <v>355</v>
      </c>
      <c r="EP211" s="199">
        <v>2116</v>
      </c>
      <c r="EQ211" s="199">
        <v>12581</v>
      </c>
      <c r="ER211" s="199">
        <v>14593</v>
      </c>
      <c r="ES211" s="199">
        <v>1966</v>
      </c>
      <c r="ET211" s="199">
        <v>5378</v>
      </c>
      <c r="EU211" s="199">
        <v>4589</v>
      </c>
      <c r="EV211" s="199">
        <v>2660</v>
      </c>
      <c r="EW211" s="199">
        <v>12627</v>
      </c>
      <c r="EX211" s="199">
        <v>14593</v>
      </c>
      <c r="EZ211" s="199"/>
    </row>
    <row r="212" spans="1:156" x14ac:dyDescent="0.25">
      <c r="A212" t="s">
        <v>522</v>
      </c>
      <c r="B212" t="s">
        <v>1758</v>
      </c>
      <c r="C212" t="s">
        <v>236</v>
      </c>
      <c r="D212" t="s">
        <v>236</v>
      </c>
      <c r="E212" t="s">
        <v>236</v>
      </c>
      <c r="F212" t="s">
        <v>236</v>
      </c>
      <c r="G212" t="s">
        <v>236</v>
      </c>
      <c r="H212" s="199">
        <v>43005</v>
      </c>
      <c r="I212" s="199">
        <v>2727</v>
      </c>
      <c r="J212" s="199">
        <v>12282</v>
      </c>
      <c r="K212" s="199">
        <v>1237</v>
      </c>
      <c r="L212" s="199">
        <v>8814</v>
      </c>
      <c r="M212" s="199">
        <v>1078</v>
      </c>
      <c r="N212" s="199">
        <v>11069</v>
      </c>
      <c r="O212" s="199">
        <v>1079</v>
      </c>
      <c r="P212" s="199">
        <v>18751</v>
      </c>
      <c r="Q212" s="199">
        <v>391</v>
      </c>
      <c r="R212" s="199">
        <v>20172</v>
      </c>
      <c r="S212" s="199">
        <v>795</v>
      </c>
      <c r="T212" s="199">
        <v>14738</v>
      </c>
      <c r="U212" s="199">
        <v>1183</v>
      </c>
      <c r="V212" s="199">
        <v>473</v>
      </c>
      <c r="W212" s="199">
        <v>13</v>
      </c>
      <c r="X212" s="199">
        <v>3201</v>
      </c>
      <c r="Y212" s="199">
        <v>224</v>
      </c>
      <c r="Z212" s="199">
        <v>1061</v>
      </c>
      <c r="AA212" s="199">
        <v>194</v>
      </c>
      <c r="AB212" s="199">
        <v>3354</v>
      </c>
      <c r="AC212" s="199">
        <v>318</v>
      </c>
      <c r="AD212" s="199">
        <v>3171</v>
      </c>
      <c r="AE212" s="199">
        <v>580</v>
      </c>
      <c r="AF212" s="199">
        <v>19128</v>
      </c>
      <c r="AG212" s="199">
        <v>644</v>
      </c>
      <c r="AH212" s="199">
        <v>36050</v>
      </c>
      <c r="AI212" s="199">
        <v>1980</v>
      </c>
      <c r="AJ212" s="199">
        <v>6955</v>
      </c>
      <c r="AK212" s="199">
        <v>747</v>
      </c>
      <c r="AL212" s="199">
        <v>3764</v>
      </c>
      <c r="AM212" s="199">
        <v>169</v>
      </c>
      <c r="AN212" s="199">
        <v>3191</v>
      </c>
      <c r="AO212" s="199">
        <v>578</v>
      </c>
      <c r="AP212" s="199">
        <v>21760</v>
      </c>
      <c r="AQ212" s="199">
        <v>1332</v>
      </c>
      <c r="AR212" s="199">
        <v>21245</v>
      </c>
      <c r="AS212" s="199">
        <v>1395</v>
      </c>
      <c r="AT212" s="199">
        <v>5568</v>
      </c>
      <c r="AU212" s="199">
        <v>323</v>
      </c>
      <c r="AV212" s="199">
        <v>37437</v>
      </c>
      <c r="AW212" s="199">
        <v>2404</v>
      </c>
      <c r="AX212" s="199">
        <v>2550</v>
      </c>
      <c r="AY212" s="199">
        <v>444</v>
      </c>
      <c r="AZ212" s="199">
        <v>4054</v>
      </c>
      <c r="BA212" s="199">
        <v>490</v>
      </c>
      <c r="BB212" s="199">
        <v>6530</v>
      </c>
      <c r="BC212" s="199">
        <v>475</v>
      </c>
      <c r="BD212" s="199">
        <v>15537</v>
      </c>
      <c r="BE212" s="199">
        <v>394</v>
      </c>
      <c r="BF212" s="199">
        <v>4798</v>
      </c>
      <c r="BG212" s="199">
        <v>483</v>
      </c>
      <c r="BH212" s="199">
        <v>23693</v>
      </c>
      <c r="BI212" s="199">
        <v>1611</v>
      </c>
      <c r="BJ212" s="199">
        <v>22471</v>
      </c>
      <c r="BK212" s="199">
        <v>1399</v>
      </c>
      <c r="BL212" s="199">
        <v>1222</v>
      </c>
      <c r="BM212" s="199">
        <v>212</v>
      </c>
      <c r="BN212" s="199">
        <v>16419</v>
      </c>
      <c r="BO212" s="199">
        <v>694</v>
      </c>
      <c r="BP212" s="199">
        <v>8068</v>
      </c>
      <c r="BQ212" s="199">
        <v>959</v>
      </c>
      <c r="BR212" s="199">
        <v>4004</v>
      </c>
      <c r="BS212" s="199">
        <v>441</v>
      </c>
      <c r="BT212" s="199">
        <v>10101</v>
      </c>
      <c r="BU212" s="199">
        <v>565</v>
      </c>
      <c r="BV212" s="199">
        <v>28491</v>
      </c>
      <c r="BW212" s="199">
        <v>2094</v>
      </c>
      <c r="BX212" s="199">
        <v>4413</v>
      </c>
      <c r="BY212" s="199">
        <v>68</v>
      </c>
      <c r="BZ212" s="199">
        <v>3481</v>
      </c>
      <c r="CA212" s="199">
        <v>134</v>
      </c>
      <c r="CB212" s="199">
        <v>6620</v>
      </c>
      <c r="CC212" s="199">
        <v>431</v>
      </c>
      <c r="CD212" s="199">
        <v>4233</v>
      </c>
      <c r="CE212" s="199">
        <v>359</v>
      </c>
      <c r="CF212" s="199">
        <v>10140</v>
      </c>
      <c r="CG212" s="199">
        <v>626</v>
      </c>
      <c r="CH212" s="199">
        <v>6218</v>
      </c>
      <c r="CI212" s="199">
        <v>595</v>
      </c>
      <c r="CJ212" s="199">
        <v>3536</v>
      </c>
      <c r="CK212" s="199">
        <v>309</v>
      </c>
      <c r="CL212" s="199">
        <v>4364</v>
      </c>
      <c r="CM212" s="199">
        <v>205</v>
      </c>
      <c r="CN212" s="199">
        <v>4413</v>
      </c>
      <c r="CO212" s="199">
        <v>68</v>
      </c>
      <c r="CP212" s="199">
        <v>2727</v>
      </c>
      <c r="CQ212" s="199">
        <v>40278</v>
      </c>
      <c r="CR212" s="199">
        <v>25752</v>
      </c>
      <c r="CS212" s="199">
        <v>18516</v>
      </c>
      <c r="CT212" s="199">
        <v>31532</v>
      </c>
      <c r="CU212" s="199">
        <v>9166</v>
      </c>
      <c r="CV212" s="199">
        <v>3204</v>
      </c>
      <c r="CW212" s="199">
        <v>2151</v>
      </c>
      <c r="CX212" s="199">
        <v>781</v>
      </c>
      <c r="CY212" s="199">
        <v>1026</v>
      </c>
      <c r="CZ212" s="199">
        <v>155</v>
      </c>
      <c r="DA212" s="199">
        <v>1933</v>
      </c>
      <c r="DB212" s="199">
        <v>679</v>
      </c>
      <c r="DC212" s="199">
        <v>4056</v>
      </c>
      <c r="DD212" s="199">
        <v>1589</v>
      </c>
      <c r="DE212" s="199">
        <v>149</v>
      </c>
      <c r="DF212" s="199">
        <v>613</v>
      </c>
      <c r="DG212" s="199">
        <v>2939</v>
      </c>
      <c r="DH212" s="199">
        <v>612</v>
      </c>
      <c r="DI212" s="199">
        <v>2362</v>
      </c>
      <c r="DJ212" s="199">
        <v>769</v>
      </c>
      <c r="DK212" s="199">
        <v>478</v>
      </c>
      <c r="DL212" s="199">
        <v>1866</v>
      </c>
      <c r="DM212" s="199">
        <v>4162</v>
      </c>
      <c r="DN212" s="199">
        <v>6086</v>
      </c>
      <c r="DO212" s="199">
        <v>2094</v>
      </c>
      <c r="DP212" s="199">
        <v>908</v>
      </c>
      <c r="DQ212" s="199">
        <v>725</v>
      </c>
      <c r="DR212" s="199">
        <v>1354</v>
      </c>
      <c r="DS212" s="199">
        <v>1313</v>
      </c>
      <c r="DT212" s="199">
        <v>3461</v>
      </c>
      <c r="DU212" s="199">
        <v>20182</v>
      </c>
      <c r="DV212" s="199">
        <v>4837</v>
      </c>
      <c r="DW212" s="199">
        <v>1778</v>
      </c>
      <c r="DX212" s="199">
        <v>2096</v>
      </c>
      <c r="DY212" s="199">
        <v>296</v>
      </c>
      <c r="DZ212" s="199">
        <v>6221</v>
      </c>
      <c r="EA212" s="199">
        <v>212</v>
      </c>
      <c r="EB212" s="199">
        <v>5238</v>
      </c>
      <c r="EC212" s="199">
        <v>7028</v>
      </c>
      <c r="ED212" s="199">
        <v>1385</v>
      </c>
      <c r="EE212" s="199">
        <v>4550</v>
      </c>
      <c r="EF212" s="199">
        <v>3924</v>
      </c>
      <c r="EG212" s="199">
        <v>32412</v>
      </c>
      <c r="EH212" s="199">
        <v>10313</v>
      </c>
      <c r="EI212" s="199">
        <v>7587</v>
      </c>
      <c r="EJ212" s="199">
        <v>12595</v>
      </c>
      <c r="EK212" s="199">
        <v>1973</v>
      </c>
      <c r="EL212" s="199">
        <v>1855</v>
      </c>
      <c r="EM212" s="199">
        <v>1489</v>
      </c>
      <c r="EN212" s="199">
        <v>1233</v>
      </c>
      <c r="EO212" s="199">
        <v>1477</v>
      </c>
      <c r="EP212" s="199">
        <v>4265</v>
      </c>
      <c r="EQ212" s="199">
        <v>18027</v>
      </c>
      <c r="ER212" s="199">
        <v>20182</v>
      </c>
      <c r="ES212" s="199">
        <v>3183</v>
      </c>
      <c r="ET212" s="199">
        <v>11022</v>
      </c>
      <c r="EU212" s="199">
        <v>4666</v>
      </c>
      <c r="EV212" s="199">
        <v>1311</v>
      </c>
      <c r="EW212" s="199">
        <v>16999</v>
      </c>
      <c r="EX212" s="199">
        <v>20182</v>
      </c>
      <c r="EZ212" s="199"/>
    </row>
    <row r="213" spans="1:156" x14ac:dyDescent="0.25">
      <c r="A213" t="s">
        <v>523</v>
      </c>
      <c r="B213" t="s">
        <v>1758</v>
      </c>
      <c r="C213" t="s">
        <v>236</v>
      </c>
      <c r="D213" t="s">
        <v>236</v>
      </c>
      <c r="E213" t="s">
        <v>236</v>
      </c>
      <c r="F213" t="s">
        <v>236</v>
      </c>
      <c r="G213" t="s">
        <v>236</v>
      </c>
      <c r="H213" s="199">
        <v>41730</v>
      </c>
      <c r="I213" s="199">
        <v>2611</v>
      </c>
      <c r="J213" s="199">
        <v>7651</v>
      </c>
      <c r="K213" s="199">
        <v>984</v>
      </c>
      <c r="L213" s="199">
        <v>5175</v>
      </c>
      <c r="M213" s="199">
        <v>662</v>
      </c>
      <c r="N213" s="199">
        <v>16013</v>
      </c>
      <c r="O213" s="199">
        <v>1153</v>
      </c>
      <c r="P213" s="199">
        <v>17938</v>
      </c>
      <c r="Q213" s="199">
        <v>422</v>
      </c>
      <c r="R213" s="199">
        <v>29821</v>
      </c>
      <c r="S213" s="199">
        <v>1264</v>
      </c>
      <c r="T213" s="199">
        <v>4614</v>
      </c>
      <c r="U213" s="199">
        <v>392</v>
      </c>
      <c r="V213" s="199">
        <v>386</v>
      </c>
      <c r="W213" s="199">
        <v>62</v>
      </c>
      <c r="X213" s="199">
        <v>1831</v>
      </c>
      <c r="Y213" s="199">
        <v>164</v>
      </c>
      <c r="Z213" s="199">
        <v>1862</v>
      </c>
      <c r="AA213" s="199">
        <v>436</v>
      </c>
      <c r="AB213" s="199">
        <v>3208</v>
      </c>
      <c r="AC213" s="199">
        <v>293</v>
      </c>
      <c r="AD213" s="199">
        <v>3534</v>
      </c>
      <c r="AE213" s="199">
        <v>698</v>
      </c>
      <c r="AF213" s="199">
        <v>28891</v>
      </c>
      <c r="AG213" s="199">
        <v>1133</v>
      </c>
      <c r="AH213" s="199">
        <v>36278</v>
      </c>
      <c r="AI213" s="199">
        <v>1699</v>
      </c>
      <c r="AJ213" s="199">
        <v>5452</v>
      </c>
      <c r="AK213" s="199">
        <v>912</v>
      </c>
      <c r="AL213" s="199">
        <v>3108</v>
      </c>
      <c r="AM213" s="199">
        <v>345</v>
      </c>
      <c r="AN213" s="199">
        <v>2344</v>
      </c>
      <c r="AO213" s="199">
        <v>567</v>
      </c>
      <c r="AP213" s="199">
        <v>22385</v>
      </c>
      <c r="AQ213" s="199">
        <v>1695</v>
      </c>
      <c r="AR213" s="199">
        <v>19345</v>
      </c>
      <c r="AS213" s="199">
        <v>916</v>
      </c>
      <c r="AT213" s="199">
        <v>4451</v>
      </c>
      <c r="AU213" s="199">
        <v>97</v>
      </c>
      <c r="AV213" s="199">
        <v>37279</v>
      </c>
      <c r="AW213" s="199">
        <v>2514</v>
      </c>
      <c r="AX213" s="199">
        <v>1997</v>
      </c>
      <c r="AY213" s="199">
        <v>323</v>
      </c>
      <c r="AZ213" s="199">
        <v>4771</v>
      </c>
      <c r="BA213" s="199">
        <v>625</v>
      </c>
      <c r="BB213" s="199">
        <v>7617</v>
      </c>
      <c r="BC213" s="199">
        <v>693</v>
      </c>
      <c r="BD213" s="199">
        <v>15265</v>
      </c>
      <c r="BE213" s="199">
        <v>403</v>
      </c>
      <c r="BF213" s="199">
        <v>3855</v>
      </c>
      <c r="BG213" s="199">
        <v>536</v>
      </c>
      <c r="BH213" s="199">
        <v>26877</v>
      </c>
      <c r="BI213" s="199">
        <v>1834</v>
      </c>
      <c r="BJ213" s="199">
        <v>25616</v>
      </c>
      <c r="BK213" s="199">
        <v>1600</v>
      </c>
      <c r="BL213" s="199">
        <v>1261</v>
      </c>
      <c r="BM213" s="199">
        <v>234</v>
      </c>
      <c r="BN213" s="199">
        <v>17823</v>
      </c>
      <c r="BO213" s="199">
        <v>827</v>
      </c>
      <c r="BP213" s="199">
        <v>9796</v>
      </c>
      <c r="BQ213" s="199">
        <v>1188</v>
      </c>
      <c r="BR213" s="199">
        <v>3113</v>
      </c>
      <c r="BS213" s="199">
        <v>355</v>
      </c>
      <c r="BT213" s="199">
        <v>6259</v>
      </c>
      <c r="BU213" s="199">
        <v>209</v>
      </c>
      <c r="BV213" s="199">
        <v>30732</v>
      </c>
      <c r="BW213" s="199">
        <v>2370</v>
      </c>
      <c r="BX213" s="199">
        <v>4739</v>
      </c>
      <c r="BY213" s="199">
        <v>32</v>
      </c>
      <c r="BZ213" s="199">
        <v>2709</v>
      </c>
      <c r="CA213" s="199">
        <v>39</v>
      </c>
      <c r="CB213" s="199">
        <v>3550</v>
      </c>
      <c r="CC213" s="199">
        <v>170</v>
      </c>
      <c r="CD213" s="199">
        <v>5821</v>
      </c>
      <c r="CE213" s="199">
        <v>358</v>
      </c>
      <c r="CF213" s="199">
        <v>10135</v>
      </c>
      <c r="CG213" s="199">
        <v>651</v>
      </c>
      <c r="CH213" s="199">
        <v>6488</v>
      </c>
      <c r="CI213" s="199">
        <v>793</v>
      </c>
      <c r="CJ213" s="199">
        <v>4525</v>
      </c>
      <c r="CK213" s="199">
        <v>415</v>
      </c>
      <c r="CL213" s="199">
        <v>3763</v>
      </c>
      <c r="CM213" s="199">
        <v>153</v>
      </c>
      <c r="CN213" s="199">
        <v>4739</v>
      </c>
      <c r="CO213" s="199">
        <v>32</v>
      </c>
      <c r="CP213" s="199">
        <v>2611</v>
      </c>
      <c r="CQ213" s="199">
        <v>39119</v>
      </c>
      <c r="CR213" s="199">
        <v>30237</v>
      </c>
      <c r="CS213" s="199">
        <v>12302</v>
      </c>
      <c r="CT213" s="199">
        <v>33374</v>
      </c>
      <c r="CU213" s="199">
        <v>6652</v>
      </c>
      <c r="CV213" s="199">
        <v>2771</v>
      </c>
      <c r="CW213" s="199">
        <v>2149</v>
      </c>
      <c r="CX213" s="199">
        <v>1111</v>
      </c>
      <c r="CY213" s="199">
        <v>977</v>
      </c>
      <c r="CZ213" s="199">
        <v>284</v>
      </c>
      <c r="DA213" s="199">
        <v>1158</v>
      </c>
      <c r="DB213" s="199">
        <v>415</v>
      </c>
      <c r="DC213" s="199">
        <v>2368</v>
      </c>
      <c r="DD213" s="199">
        <v>961</v>
      </c>
      <c r="DE213" s="199">
        <v>90</v>
      </c>
      <c r="DF213" s="199">
        <v>893</v>
      </c>
      <c r="DG213" s="199">
        <v>2795</v>
      </c>
      <c r="DH213" s="199">
        <v>631</v>
      </c>
      <c r="DI213" s="199">
        <v>2933</v>
      </c>
      <c r="DJ213" s="199">
        <v>1141</v>
      </c>
      <c r="DK213" s="199">
        <v>642</v>
      </c>
      <c r="DL213" s="199">
        <v>1887</v>
      </c>
      <c r="DM213" s="199">
        <v>4398</v>
      </c>
      <c r="DN213" s="199">
        <v>6984</v>
      </c>
      <c r="DO213" s="199">
        <v>2828</v>
      </c>
      <c r="DP213" s="199">
        <v>1202</v>
      </c>
      <c r="DQ213" s="199">
        <v>487</v>
      </c>
      <c r="DR213" s="199">
        <v>766</v>
      </c>
      <c r="DS213" s="199">
        <v>1207</v>
      </c>
      <c r="DT213" s="199">
        <v>1930</v>
      </c>
      <c r="DU213" s="199">
        <v>19276</v>
      </c>
      <c r="DV213" s="199">
        <v>6412</v>
      </c>
      <c r="DW213" s="199">
        <v>2399</v>
      </c>
      <c r="DX213" s="199">
        <v>2046</v>
      </c>
      <c r="DY213" s="199">
        <v>233</v>
      </c>
      <c r="DZ213" s="199">
        <v>5306</v>
      </c>
      <c r="EA213" s="199">
        <v>216</v>
      </c>
      <c r="EB213" s="199">
        <v>3309</v>
      </c>
      <c r="EC213" s="199">
        <v>5512</v>
      </c>
      <c r="ED213" s="199">
        <v>512</v>
      </c>
      <c r="EE213" s="199">
        <v>3451</v>
      </c>
      <c r="EF213" s="199">
        <v>3618</v>
      </c>
      <c r="EG213" s="199">
        <v>34205</v>
      </c>
      <c r="EH213" s="199">
        <v>7512</v>
      </c>
      <c r="EI213" s="199">
        <v>9404</v>
      </c>
      <c r="EJ213" s="199">
        <v>9872</v>
      </c>
      <c r="EK213" s="199">
        <v>1248</v>
      </c>
      <c r="EL213" s="199">
        <v>1706</v>
      </c>
      <c r="EM213" s="199">
        <v>1288</v>
      </c>
      <c r="EN213" s="199">
        <v>1555</v>
      </c>
      <c r="EO213" s="199">
        <v>744</v>
      </c>
      <c r="EP213" s="199">
        <v>3025</v>
      </c>
      <c r="EQ213" s="199">
        <v>17267</v>
      </c>
      <c r="ER213" s="199">
        <v>19276</v>
      </c>
      <c r="ES213" s="199">
        <v>2107</v>
      </c>
      <c r="ET213" s="199">
        <v>7500</v>
      </c>
      <c r="EU213" s="199">
        <v>7028</v>
      </c>
      <c r="EV213" s="199">
        <v>2641</v>
      </c>
      <c r="EW213" s="199">
        <v>17169</v>
      </c>
      <c r="EX213" s="199">
        <v>19276</v>
      </c>
      <c r="EZ213" s="199"/>
    </row>
    <row r="214" spans="1:156" x14ac:dyDescent="0.25">
      <c r="A214" t="s">
        <v>524</v>
      </c>
      <c r="B214" t="s">
        <v>1758</v>
      </c>
      <c r="C214" t="s">
        <v>236</v>
      </c>
      <c r="D214" t="s">
        <v>236</v>
      </c>
      <c r="E214" t="s">
        <v>236</v>
      </c>
      <c r="F214" t="s">
        <v>236</v>
      </c>
      <c r="G214" t="s">
        <v>236</v>
      </c>
      <c r="H214" s="199">
        <v>39141</v>
      </c>
      <c r="I214" s="199">
        <v>1802</v>
      </c>
      <c r="J214" s="199">
        <v>18248</v>
      </c>
      <c r="K214" s="199">
        <v>1034</v>
      </c>
      <c r="L214" s="199">
        <v>15080</v>
      </c>
      <c r="M214" s="199">
        <v>867</v>
      </c>
      <c r="N214" s="199">
        <v>8645</v>
      </c>
      <c r="O214" s="199">
        <v>526</v>
      </c>
      <c r="P214" s="199">
        <v>4192</v>
      </c>
      <c r="Q214" s="199">
        <v>97</v>
      </c>
      <c r="R214" s="199">
        <v>23296</v>
      </c>
      <c r="S214" s="199">
        <v>638</v>
      </c>
      <c r="T214" s="199">
        <v>7486</v>
      </c>
      <c r="U214" s="199">
        <v>434</v>
      </c>
      <c r="V214" s="199">
        <v>248</v>
      </c>
      <c r="W214" s="199">
        <v>51</v>
      </c>
      <c r="X214" s="199">
        <v>4687</v>
      </c>
      <c r="Y214" s="199">
        <v>318</v>
      </c>
      <c r="Z214" s="199">
        <v>821</v>
      </c>
      <c r="AA214" s="199">
        <v>45</v>
      </c>
      <c r="AB214" s="199">
        <v>2551</v>
      </c>
      <c r="AC214" s="199">
        <v>273</v>
      </c>
      <c r="AD214" s="199">
        <v>2323</v>
      </c>
      <c r="AE214" s="199">
        <v>328</v>
      </c>
      <c r="AF214" s="199">
        <v>22609</v>
      </c>
      <c r="AG214" s="199">
        <v>605</v>
      </c>
      <c r="AH214" s="199">
        <v>30184</v>
      </c>
      <c r="AI214" s="199">
        <v>985</v>
      </c>
      <c r="AJ214" s="199">
        <v>8957</v>
      </c>
      <c r="AK214" s="199">
        <v>817</v>
      </c>
      <c r="AL214" s="199">
        <v>4091</v>
      </c>
      <c r="AM214" s="199">
        <v>247</v>
      </c>
      <c r="AN214" s="199">
        <v>4866</v>
      </c>
      <c r="AO214" s="199">
        <v>570</v>
      </c>
      <c r="AP214" s="199">
        <v>18881</v>
      </c>
      <c r="AQ214" s="199">
        <v>1034</v>
      </c>
      <c r="AR214" s="199">
        <v>20260</v>
      </c>
      <c r="AS214" s="199">
        <v>768</v>
      </c>
      <c r="AT214" s="199">
        <v>3892</v>
      </c>
      <c r="AU214" s="199">
        <v>203</v>
      </c>
      <c r="AV214" s="199">
        <v>35249</v>
      </c>
      <c r="AW214" s="199">
        <v>1599</v>
      </c>
      <c r="AX214" s="199">
        <v>1940</v>
      </c>
      <c r="AY214" s="199">
        <v>257</v>
      </c>
      <c r="AZ214" s="199">
        <v>1678</v>
      </c>
      <c r="BA214" s="199">
        <v>193</v>
      </c>
      <c r="BB214" s="199">
        <v>1863</v>
      </c>
      <c r="BC214" s="199">
        <v>165</v>
      </c>
      <c r="BD214" s="199">
        <v>5253</v>
      </c>
      <c r="BE214" s="199">
        <v>226</v>
      </c>
      <c r="BF214" s="199">
        <v>8873</v>
      </c>
      <c r="BG214" s="199">
        <v>331</v>
      </c>
      <c r="BH214" s="199">
        <v>20279</v>
      </c>
      <c r="BI214" s="199">
        <v>1355</v>
      </c>
      <c r="BJ214" s="199">
        <v>18723</v>
      </c>
      <c r="BK214" s="199">
        <v>1131</v>
      </c>
      <c r="BL214" s="199">
        <v>1556</v>
      </c>
      <c r="BM214" s="199">
        <v>224</v>
      </c>
      <c r="BN214" s="199">
        <v>6722</v>
      </c>
      <c r="BO214" s="199">
        <v>246</v>
      </c>
      <c r="BP214" s="199">
        <v>17791</v>
      </c>
      <c r="BQ214" s="199">
        <v>1082</v>
      </c>
      <c r="BR214" s="199">
        <v>4639</v>
      </c>
      <c r="BS214" s="199">
        <v>358</v>
      </c>
      <c r="BT214" s="199">
        <v>7898</v>
      </c>
      <c r="BU214" s="199">
        <v>116</v>
      </c>
      <c r="BV214" s="199">
        <v>29152</v>
      </c>
      <c r="BW214" s="199">
        <v>1686</v>
      </c>
      <c r="BX214" s="199">
        <v>2091</v>
      </c>
      <c r="BY214" s="199">
        <v>0</v>
      </c>
      <c r="BZ214" s="199">
        <v>1679</v>
      </c>
      <c r="CA214" s="199">
        <v>0</v>
      </c>
      <c r="CB214" s="199">
        <v>6219</v>
      </c>
      <c r="CC214" s="199">
        <v>116</v>
      </c>
      <c r="CD214" s="199">
        <v>20509</v>
      </c>
      <c r="CE214" s="199">
        <v>845</v>
      </c>
      <c r="CF214" s="199">
        <v>4229</v>
      </c>
      <c r="CG214" s="199">
        <v>289</v>
      </c>
      <c r="CH214" s="199">
        <v>1964</v>
      </c>
      <c r="CI214" s="199">
        <v>205</v>
      </c>
      <c r="CJ214" s="199">
        <v>1138</v>
      </c>
      <c r="CK214" s="199">
        <v>299</v>
      </c>
      <c r="CL214" s="199">
        <v>1312</v>
      </c>
      <c r="CM214" s="199">
        <v>48</v>
      </c>
      <c r="CN214" s="199">
        <v>2091</v>
      </c>
      <c r="CO214" s="199">
        <v>0</v>
      </c>
      <c r="CP214" s="199">
        <v>1802</v>
      </c>
      <c r="CQ214" s="199">
        <v>37339</v>
      </c>
      <c r="CR214" s="199">
        <v>29224</v>
      </c>
      <c r="CS214" s="199">
        <v>9447</v>
      </c>
      <c r="CT214" s="199">
        <v>26840</v>
      </c>
      <c r="CU214" s="199">
        <v>11083</v>
      </c>
      <c r="CV214" s="199">
        <v>4446</v>
      </c>
      <c r="CW214" s="199">
        <v>905</v>
      </c>
      <c r="CX214" s="199">
        <v>340</v>
      </c>
      <c r="CY214" s="199">
        <v>1352</v>
      </c>
      <c r="CZ214" s="199">
        <v>193</v>
      </c>
      <c r="DA214" s="199">
        <v>3521</v>
      </c>
      <c r="DB214" s="199">
        <v>1449</v>
      </c>
      <c r="DC214" s="199">
        <v>5305</v>
      </c>
      <c r="DD214" s="199">
        <v>2464</v>
      </c>
      <c r="DE214" s="199">
        <v>51</v>
      </c>
      <c r="DF214" s="199">
        <v>443</v>
      </c>
      <c r="DG214" s="199">
        <v>1565</v>
      </c>
      <c r="DH214" s="199">
        <v>262</v>
      </c>
      <c r="DI214" s="199">
        <v>2392</v>
      </c>
      <c r="DJ214" s="199">
        <v>594</v>
      </c>
      <c r="DK214" s="199">
        <v>283</v>
      </c>
      <c r="DL214" s="199">
        <v>838</v>
      </c>
      <c r="DM214" s="199">
        <v>2085</v>
      </c>
      <c r="DN214" s="199">
        <v>7740</v>
      </c>
      <c r="DO214" s="199">
        <v>3282</v>
      </c>
      <c r="DP214" s="199">
        <v>681</v>
      </c>
      <c r="DQ214" s="199">
        <v>503</v>
      </c>
      <c r="DR214" s="199">
        <v>1116</v>
      </c>
      <c r="DS214" s="199">
        <v>1073</v>
      </c>
      <c r="DT214" s="199">
        <v>2239</v>
      </c>
      <c r="DU214" s="199">
        <v>13328</v>
      </c>
      <c r="DV214" s="199">
        <v>1527</v>
      </c>
      <c r="DW214" s="199">
        <v>686</v>
      </c>
      <c r="DX214" s="199">
        <v>833</v>
      </c>
      <c r="DY214" s="199">
        <v>19</v>
      </c>
      <c r="DZ214" s="199">
        <v>5460</v>
      </c>
      <c r="EA214" s="199">
        <v>77</v>
      </c>
      <c r="EB214" s="199">
        <v>2920</v>
      </c>
      <c r="EC214" s="199">
        <v>5508</v>
      </c>
      <c r="ED214" s="199">
        <v>625</v>
      </c>
      <c r="EE214" s="199">
        <v>2246</v>
      </c>
      <c r="EF214" s="199">
        <v>1517</v>
      </c>
      <c r="EG214" s="199">
        <v>18223</v>
      </c>
      <c r="EH214" s="199">
        <v>20849</v>
      </c>
      <c r="EI214" s="199">
        <v>1821</v>
      </c>
      <c r="EJ214" s="199">
        <v>11507</v>
      </c>
      <c r="EK214" s="199">
        <v>1015</v>
      </c>
      <c r="EL214" s="199">
        <v>923</v>
      </c>
      <c r="EM214" s="199">
        <v>975</v>
      </c>
      <c r="EN214" s="199">
        <v>881</v>
      </c>
      <c r="EO214" s="199">
        <v>1111</v>
      </c>
      <c r="EP214" s="199">
        <v>5949</v>
      </c>
      <c r="EQ214" s="199">
        <v>9703</v>
      </c>
      <c r="ER214" s="199">
        <v>13328</v>
      </c>
      <c r="ES214" s="199">
        <v>4691</v>
      </c>
      <c r="ET214" s="199">
        <v>4788</v>
      </c>
      <c r="EU214" s="199">
        <v>2568</v>
      </c>
      <c r="EV214" s="199">
        <v>1281</v>
      </c>
      <c r="EW214" s="199">
        <v>8637</v>
      </c>
      <c r="EX214" s="199">
        <v>13328</v>
      </c>
      <c r="EZ214" s="199"/>
    </row>
    <row r="215" spans="1:156" x14ac:dyDescent="0.25">
      <c r="A215" t="s">
        <v>525</v>
      </c>
      <c r="B215" t="s">
        <v>1758</v>
      </c>
      <c r="C215" t="s">
        <v>236</v>
      </c>
      <c r="D215" t="s">
        <v>236</v>
      </c>
      <c r="E215" t="s">
        <v>236</v>
      </c>
      <c r="F215" t="s">
        <v>236</v>
      </c>
      <c r="G215" t="s">
        <v>236</v>
      </c>
      <c r="H215" s="199">
        <v>40575</v>
      </c>
      <c r="I215" s="199">
        <v>2218</v>
      </c>
      <c r="J215" s="199">
        <v>7764</v>
      </c>
      <c r="K215" s="199">
        <v>539</v>
      </c>
      <c r="L215" s="199">
        <v>5694</v>
      </c>
      <c r="M215" s="199">
        <v>380</v>
      </c>
      <c r="N215" s="199">
        <v>12349</v>
      </c>
      <c r="O215" s="199">
        <v>1081</v>
      </c>
      <c r="P215" s="199">
        <v>19603</v>
      </c>
      <c r="Q215" s="199">
        <v>549</v>
      </c>
      <c r="R215" s="199">
        <v>29390</v>
      </c>
      <c r="S215" s="199">
        <v>1520</v>
      </c>
      <c r="T215" s="199">
        <v>5538</v>
      </c>
      <c r="U215" s="199">
        <v>388</v>
      </c>
      <c r="V215" s="199">
        <v>587</v>
      </c>
      <c r="W215" s="199">
        <v>16</v>
      </c>
      <c r="X215" s="199">
        <v>2049</v>
      </c>
      <c r="Y215" s="199">
        <v>121</v>
      </c>
      <c r="Z215" s="199">
        <v>495</v>
      </c>
      <c r="AA215" s="199">
        <v>72</v>
      </c>
      <c r="AB215" s="199">
        <v>2508</v>
      </c>
      <c r="AC215" s="199">
        <v>101</v>
      </c>
      <c r="AD215" s="199">
        <v>2332</v>
      </c>
      <c r="AE215" s="199">
        <v>129</v>
      </c>
      <c r="AF215" s="199">
        <v>28578</v>
      </c>
      <c r="AG215" s="199">
        <v>1512</v>
      </c>
      <c r="AH215" s="199">
        <v>35744</v>
      </c>
      <c r="AI215" s="199">
        <v>1839</v>
      </c>
      <c r="AJ215" s="199">
        <v>4831</v>
      </c>
      <c r="AK215" s="199">
        <v>379</v>
      </c>
      <c r="AL215" s="199">
        <v>2919</v>
      </c>
      <c r="AM215" s="199">
        <v>195</v>
      </c>
      <c r="AN215" s="199">
        <v>1912</v>
      </c>
      <c r="AO215" s="199">
        <v>184</v>
      </c>
      <c r="AP215" s="199">
        <v>22564</v>
      </c>
      <c r="AQ215" s="199">
        <v>1472</v>
      </c>
      <c r="AR215" s="199">
        <v>18011</v>
      </c>
      <c r="AS215" s="199">
        <v>746</v>
      </c>
      <c r="AT215" s="199">
        <v>5410</v>
      </c>
      <c r="AU215" s="199">
        <v>248</v>
      </c>
      <c r="AV215" s="199">
        <v>35165</v>
      </c>
      <c r="AW215" s="199">
        <v>1970</v>
      </c>
      <c r="AX215" s="199">
        <v>1163</v>
      </c>
      <c r="AY215" s="199">
        <v>199</v>
      </c>
      <c r="AZ215" s="199">
        <v>3191</v>
      </c>
      <c r="BA215" s="199">
        <v>381</v>
      </c>
      <c r="BB215" s="199">
        <v>7330</v>
      </c>
      <c r="BC215" s="199">
        <v>755</v>
      </c>
      <c r="BD215" s="199">
        <v>19039</v>
      </c>
      <c r="BE215" s="199">
        <v>488</v>
      </c>
      <c r="BF215" s="199">
        <v>4817</v>
      </c>
      <c r="BG215" s="199">
        <v>306</v>
      </c>
      <c r="BH215" s="199">
        <v>26606</v>
      </c>
      <c r="BI215" s="199">
        <v>1718</v>
      </c>
      <c r="BJ215" s="199">
        <v>25411</v>
      </c>
      <c r="BK215" s="199">
        <v>1554</v>
      </c>
      <c r="BL215" s="199">
        <v>1195</v>
      </c>
      <c r="BM215" s="199">
        <v>164</v>
      </c>
      <c r="BN215" s="199">
        <v>17632</v>
      </c>
      <c r="BO215" s="199">
        <v>782</v>
      </c>
      <c r="BP215" s="199">
        <v>9608</v>
      </c>
      <c r="BQ215" s="199">
        <v>965</v>
      </c>
      <c r="BR215" s="199">
        <v>4183</v>
      </c>
      <c r="BS215" s="199">
        <v>277</v>
      </c>
      <c r="BT215" s="199">
        <v>3714</v>
      </c>
      <c r="BU215" s="199">
        <v>194</v>
      </c>
      <c r="BV215" s="199">
        <v>31423</v>
      </c>
      <c r="BW215" s="199">
        <v>2024</v>
      </c>
      <c r="BX215" s="199">
        <v>5438</v>
      </c>
      <c r="BY215" s="199">
        <v>0</v>
      </c>
      <c r="BZ215" s="199">
        <v>1397</v>
      </c>
      <c r="CA215" s="199">
        <v>79</v>
      </c>
      <c r="CB215" s="199">
        <v>2317</v>
      </c>
      <c r="CC215" s="199">
        <v>115</v>
      </c>
      <c r="CD215" s="199">
        <v>6138</v>
      </c>
      <c r="CE215" s="199">
        <v>201</v>
      </c>
      <c r="CF215" s="199">
        <v>10764</v>
      </c>
      <c r="CG215" s="199">
        <v>767</v>
      </c>
      <c r="CH215" s="199">
        <v>5253</v>
      </c>
      <c r="CI215" s="199">
        <v>439</v>
      </c>
      <c r="CJ215" s="199">
        <v>4505</v>
      </c>
      <c r="CK215" s="199">
        <v>354</v>
      </c>
      <c r="CL215" s="199">
        <v>4763</v>
      </c>
      <c r="CM215" s="199">
        <v>263</v>
      </c>
      <c r="CN215" s="199">
        <v>5438</v>
      </c>
      <c r="CO215" s="199">
        <v>0</v>
      </c>
      <c r="CP215" s="199">
        <v>2218</v>
      </c>
      <c r="CQ215" s="199">
        <v>38357</v>
      </c>
      <c r="CR215" s="199">
        <v>30329</v>
      </c>
      <c r="CS215" s="199">
        <v>11926</v>
      </c>
      <c r="CT215" s="199">
        <v>34434</v>
      </c>
      <c r="CU215" s="199">
        <v>5793</v>
      </c>
      <c r="CV215" s="199">
        <v>1722</v>
      </c>
      <c r="CW215" s="199">
        <v>1557</v>
      </c>
      <c r="CX215" s="199">
        <v>364</v>
      </c>
      <c r="CY215" s="199">
        <v>1643</v>
      </c>
      <c r="CZ215" s="199">
        <v>529</v>
      </c>
      <c r="DA215" s="199">
        <v>884</v>
      </c>
      <c r="DB215" s="199">
        <v>179</v>
      </c>
      <c r="DC215" s="199">
        <v>1709</v>
      </c>
      <c r="DD215" s="199">
        <v>650</v>
      </c>
      <c r="DE215" s="199">
        <v>108</v>
      </c>
      <c r="DF215" s="199">
        <v>379</v>
      </c>
      <c r="DG215" s="199">
        <v>2756</v>
      </c>
      <c r="DH215" s="199">
        <v>702</v>
      </c>
      <c r="DI215" s="199">
        <v>3000</v>
      </c>
      <c r="DJ215" s="199">
        <v>864</v>
      </c>
      <c r="DK215" s="199">
        <v>423</v>
      </c>
      <c r="DL215" s="199">
        <v>2902</v>
      </c>
      <c r="DM215" s="199">
        <v>5287</v>
      </c>
      <c r="DN215" s="199">
        <v>6442</v>
      </c>
      <c r="DO215" s="199">
        <v>2539</v>
      </c>
      <c r="DP215" s="199">
        <v>700</v>
      </c>
      <c r="DQ215" s="199">
        <v>916</v>
      </c>
      <c r="DR215" s="199">
        <v>1330</v>
      </c>
      <c r="DS215" s="199">
        <v>1381</v>
      </c>
      <c r="DT215" s="199">
        <v>2317</v>
      </c>
      <c r="DU215" s="199">
        <v>23692</v>
      </c>
      <c r="DV215" s="199">
        <v>4858</v>
      </c>
      <c r="DW215" s="199">
        <v>1299</v>
      </c>
      <c r="DX215" s="199">
        <v>2069</v>
      </c>
      <c r="DY215" s="199">
        <v>169</v>
      </c>
      <c r="DZ215" s="199">
        <v>9279</v>
      </c>
      <c r="EA215" s="199">
        <v>193</v>
      </c>
      <c r="EB215" s="199">
        <v>7964</v>
      </c>
      <c r="EC215" s="199">
        <v>7486</v>
      </c>
      <c r="ED215" s="199">
        <v>232</v>
      </c>
      <c r="EE215" s="199">
        <v>6355</v>
      </c>
      <c r="EF215" s="199">
        <v>1952</v>
      </c>
      <c r="EG215" s="199">
        <v>29228</v>
      </c>
      <c r="EH215" s="199">
        <v>11800</v>
      </c>
      <c r="EI215" s="199">
        <v>7221</v>
      </c>
      <c r="EJ215" s="199">
        <v>16471</v>
      </c>
      <c r="EK215" s="199">
        <v>2016</v>
      </c>
      <c r="EL215" s="199">
        <v>2358</v>
      </c>
      <c r="EM215" s="199">
        <v>2149</v>
      </c>
      <c r="EN215" s="199">
        <v>2262</v>
      </c>
      <c r="EO215" s="199">
        <v>1832</v>
      </c>
      <c r="EP215" s="199">
        <v>5383</v>
      </c>
      <c r="EQ215" s="199">
        <v>21412</v>
      </c>
      <c r="ER215" s="199">
        <v>23692</v>
      </c>
      <c r="ES215" s="199">
        <v>5690</v>
      </c>
      <c r="ET215" s="199">
        <v>12134</v>
      </c>
      <c r="EU215" s="199">
        <v>4696</v>
      </c>
      <c r="EV215" s="199">
        <v>1172</v>
      </c>
      <c r="EW215" s="199">
        <v>18002</v>
      </c>
      <c r="EX215" s="199">
        <v>23692</v>
      </c>
      <c r="EZ215" s="199"/>
    </row>
    <row r="216" spans="1:156" x14ac:dyDescent="0.25">
      <c r="A216" t="s">
        <v>526</v>
      </c>
      <c r="B216" t="s">
        <v>1758</v>
      </c>
      <c r="C216" t="s">
        <v>236</v>
      </c>
      <c r="D216" t="s">
        <v>236</v>
      </c>
      <c r="E216" t="s">
        <v>236</v>
      </c>
      <c r="F216" t="s">
        <v>236</v>
      </c>
      <c r="G216" t="s">
        <v>236</v>
      </c>
      <c r="H216" s="199">
        <v>43894</v>
      </c>
      <c r="I216" s="199">
        <v>1661</v>
      </c>
      <c r="J216" s="199">
        <v>3291</v>
      </c>
      <c r="K216" s="199">
        <v>478</v>
      </c>
      <c r="L216" s="199">
        <v>2502</v>
      </c>
      <c r="M216" s="199">
        <v>308</v>
      </c>
      <c r="N216" s="199">
        <v>10237</v>
      </c>
      <c r="O216" s="199">
        <v>824</v>
      </c>
      <c r="P216" s="199">
        <v>30331</v>
      </c>
      <c r="Q216" s="199">
        <v>352</v>
      </c>
      <c r="R216" s="199">
        <v>37293</v>
      </c>
      <c r="S216" s="199">
        <v>1183</v>
      </c>
      <c r="T216" s="199">
        <v>1926</v>
      </c>
      <c r="U216" s="199">
        <v>237</v>
      </c>
      <c r="V216" s="199">
        <v>119</v>
      </c>
      <c r="W216" s="199">
        <v>0</v>
      </c>
      <c r="X216" s="199">
        <v>1234</v>
      </c>
      <c r="Y216" s="199">
        <v>29</v>
      </c>
      <c r="Z216" s="199">
        <v>382</v>
      </c>
      <c r="AA216" s="199">
        <v>62</v>
      </c>
      <c r="AB216" s="199">
        <v>2940</v>
      </c>
      <c r="AC216" s="199">
        <v>150</v>
      </c>
      <c r="AD216" s="199">
        <v>2586</v>
      </c>
      <c r="AE216" s="199">
        <v>394</v>
      </c>
      <c r="AF216" s="199">
        <v>36153</v>
      </c>
      <c r="AG216" s="199">
        <v>866</v>
      </c>
      <c r="AH216" s="199">
        <v>41131</v>
      </c>
      <c r="AI216" s="199">
        <v>1241</v>
      </c>
      <c r="AJ216" s="199">
        <v>2763</v>
      </c>
      <c r="AK216" s="199">
        <v>420</v>
      </c>
      <c r="AL216" s="199">
        <v>1643</v>
      </c>
      <c r="AM216" s="199">
        <v>41</v>
      </c>
      <c r="AN216" s="199">
        <v>1120</v>
      </c>
      <c r="AO216" s="199">
        <v>379</v>
      </c>
      <c r="AP216" s="199">
        <v>22726</v>
      </c>
      <c r="AQ216" s="199">
        <v>920</v>
      </c>
      <c r="AR216" s="199">
        <v>21168</v>
      </c>
      <c r="AS216" s="199">
        <v>741</v>
      </c>
      <c r="AT216" s="199">
        <v>3109</v>
      </c>
      <c r="AU216" s="199">
        <v>243</v>
      </c>
      <c r="AV216" s="199">
        <v>40785</v>
      </c>
      <c r="AW216" s="199">
        <v>1418</v>
      </c>
      <c r="AX216" s="199">
        <v>652</v>
      </c>
      <c r="AY216" s="199">
        <v>204</v>
      </c>
      <c r="AZ216" s="199">
        <v>1412</v>
      </c>
      <c r="BA216" s="199">
        <v>225</v>
      </c>
      <c r="BB216" s="199">
        <v>4653</v>
      </c>
      <c r="BC216" s="199">
        <v>187</v>
      </c>
      <c r="BD216" s="199">
        <v>23653</v>
      </c>
      <c r="BE216" s="199">
        <v>522</v>
      </c>
      <c r="BF216" s="199">
        <v>3294</v>
      </c>
      <c r="BG216" s="199">
        <v>422</v>
      </c>
      <c r="BH216" s="199">
        <v>27152</v>
      </c>
      <c r="BI216" s="199">
        <v>1024</v>
      </c>
      <c r="BJ216" s="199">
        <v>26417</v>
      </c>
      <c r="BK216" s="199">
        <v>939</v>
      </c>
      <c r="BL216" s="199">
        <v>735</v>
      </c>
      <c r="BM216" s="199">
        <v>85</v>
      </c>
      <c r="BN216" s="199">
        <v>20007</v>
      </c>
      <c r="BO216" s="199">
        <v>513</v>
      </c>
      <c r="BP216" s="199">
        <v>8341</v>
      </c>
      <c r="BQ216" s="199">
        <v>833</v>
      </c>
      <c r="BR216" s="199">
        <v>2098</v>
      </c>
      <c r="BS216" s="199">
        <v>100</v>
      </c>
      <c r="BT216" s="199">
        <v>8149</v>
      </c>
      <c r="BU216" s="199">
        <v>215</v>
      </c>
      <c r="BV216" s="199">
        <v>30446</v>
      </c>
      <c r="BW216" s="199">
        <v>1446</v>
      </c>
      <c r="BX216" s="199">
        <v>5299</v>
      </c>
      <c r="BY216" s="199">
        <v>0</v>
      </c>
      <c r="BZ216" s="199">
        <v>2700</v>
      </c>
      <c r="CA216" s="199">
        <v>61</v>
      </c>
      <c r="CB216" s="199">
        <v>5449</v>
      </c>
      <c r="CC216" s="199">
        <v>154</v>
      </c>
      <c r="CD216" s="199">
        <v>5375</v>
      </c>
      <c r="CE216" s="199">
        <v>308</v>
      </c>
      <c r="CF216" s="199">
        <v>8686</v>
      </c>
      <c r="CG216" s="199">
        <v>416</v>
      </c>
      <c r="CH216" s="199">
        <v>6059</v>
      </c>
      <c r="CI216" s="199">
        <v>210</v>
      </c>
      <c r="CJ216" s="199">
        <v>5477</v>
      </c>
      <c r="CK216" s="199">
        <v>206</v>
      </c>
      <c r="CL216" s="199">
        <v>4849</v>
      </c>
      <c r="CM216" s="199">
        <v>306</v>
      </c>
      <c r="CN216" s="199">
        <v>5299</v>
      </c>
      <c r="CO216" s="199">
        <v>0</v>
      </c>
      <c r="CP216" s="199">
        <v>1661</v>
      </c>
      <c r="CQ216" s="199">
        <v>42233</v>
      </c>
      <c r="CR216" s="199">
        <v>38223</v>
      </c>
      <c r="CS216" s="199">
        <v>7822</v>
      </c>
      <c r="CT216" s="199">
        <v>38721</v>
      </c>
      <c r="CU216" s="199">
        <v>3313</v>
      </c>
      <c r="CV216" s="199">
        <v>719</v>
      </c>
      <c r="CW216" s="199">
        <v>1161</v>
      </c>
      <c r="CX216" s="199">
        <v>560</v>
      </c>
      <c r="CY216" s="199">
        <v>1264</v>
      </c>
      <c r="CZ216" s="199">
        <v>40</v>
      </c>
      <c r="DA216" s="199">
        <v>432</v>
      </c>
      <c r="DB216" s="199">
        <v>89</v>
      </c>
      <c r="DC216" s="199">
        <v>456</v>
      </c>
      <c r="DD216" s="199">
        <v>30</v>
      </c>
      <c r="DE216" s="199">
        <v>284</v>
      </c>
      <c r="DF216" s="199">
        <v>626</v>
      </c>
      <c r="DG216" s="199">
        <v>3310</v>
      </c>
      <c r="DH216" s="199">
        <v>741</v>
      </c>
      <c r="DI216" s="199">
        <v>2822</v>
      </c>
      <c r="DJ216" s="199">
        <v>586</v>
      </c>
      <c r="DK216" s="199">
        <v>685</v>
      </c>
      <c r="DL216" s="199">
        <v>3054</v>
      </c>
      <c r="DM216" s="199">
        <v>5746</v>
      </c>
      <c r="DN216" s="199">
        <v>6770</v>
      </c>
      <c r="DO216" s="199">
        <v>1770</v>
      </c>
      <c r="DP216" s="199">
        <v>935</v>
      </c>
      <c r="DQ216" s="199">
        <v>914</v>
      </c>
      <c r="DR216" s="199">
        <v>256</v>
      </c>
      <c r="DS216" s="199">
        <v>333</v>
      </c>
      <c r="DT216" s="199">
        <v>213</v>
      </c>
      <c r="DU216" s="199">
        <v>20631</v>
      </c>
      <c r="DV216" s="199">
        <v>8208</v>
      </c>
      <c r="DW216" s="199">
        <v>3519</v>
      </c>
      <c r="DX216" s="199">
        <v>2272</v>
      </c>
      <c r="DY216" s="199">
        <v>250</v>
      </c>
      <c r="DZ216" s="199">
        <v>4988</v>
      </c>
      <c r="EA216" s="199">
        <v>256</v>
      </c>
      <c r="EB216" s="199">
        <v>3695</v>
      </c>
      <c r="EC216" s="199">
        <v>5163</v>
      </c>
      <c r="ED216" s="199">
        <v>355</v>
      </c>
      <c r="EE216" s="199">
        <v>3737</v>
      </c>
      <c r="EF216" s="199">
        <v>4450</v>
      </c>
      <c r="EG216" s="199">
        <v>34208</v>
      </c>
      <c r="EH216" s="199">
        <v>9638</v>
      </c>
      <c r="EI216" s="199">
        <v>11313</v>
      </c>
      <c r="EJ216" s="199">
        <v>9318</v>
      </c>
      <c r="EK216" s="199">
        <v>1367</v>
      </c>
      <c r="EL216" s="199">
        <v>1863</v>
      </c>
      <c r="EM216" s="199">
        <v>1697</v>
      </c>
      <c r="EN216" s="199">
        <v>1312</v>
      </c>
      <c r="EO216" s="199">
        <v>520</v>
      </c>
      <c r="EP216" s="199">
        <v>2305</v>
      </c>
      <c r="EQ216" s="199">
        <v>19835</v>
      </c>
      <c r="ER216" s="199">
        <v>20631</v>
      </c>
      <c r="ES216" s="199">
        <v>954</v>
      </c>
      <c r="ET216" s="199">
        <v>8903</v>
      </c>
      <c r="EU216" s="199">
        <v>8731</v>
      </c>
      <c r="EV216" s="199">
        <v>2043</v>
      </c>
      <c r="EW216" s="199">
        <v>19677</v>
      </c>
      <c r="EX216" s="199">
        <v>20631</v>
      </c>
      <c r="EZ216" s="199"/>
    </row>
    <row r="217" spans="1:156" x14ac:dyDescent="0.25">
      <c r="A217" t="s">
        <v>527</v>
      </c>
      <c r="B217" t="s">
        <v>1758</v>
      </c>
      <c r="C217" t="s">
        <v>236</v>
      </c>
      <c r="D217" t="s">
        <v>236</v>
      </c>
      <c r="E217" t="s">
        <v>236</v>
      </c>
      <c r="F217" t="s">
        <v>236</v>
      </c>
      <c r="G217" t="s">
        <v>236</v>
      </c>
      <c r="H217" s="199">
        <v>39592</v>
      </c>
      <c r="I217" s="199">
        <v>3616</v>
      </c>
      <c r="J217" s="199">
        <v>12260</v>
      </c>
      <c r="K217" s="199">
        <v>846</v>
      </c>
      <c r="L217" s="199">
        <v>8922</v>
      </c>
      <c r="M217" s="199">
        <v>649</v>
      </c>
      <c r="N217" s="199">
        <v>17691</v>
      </c>
      <c r="O217" s="199">
        <v>2420</v>
      </c>
      <c r="P217" s="199">
        <v>9123</v>
      </c>
      <c r="Q217" s="199">
        <v>338</v>
      </c>
      <c r="R217" s="199">
        <v>20996</v>
      </c>
      <c r="S217" s="199">
        <v>1593</v>
      </c>
      <c r="T217" s="199">
        <v>10677</v>
      </c>
      <c r="U217" s="199">
        <v>834</v>
      </c>
      <c r="V217" s="199">
        <v>518</v>
      </c>
      <c r="W217" s="199">
        <v>23</v>
      </c>
      <c r="X217" s="199">
        <v>801</v>
      </c>
      <c r="Y217" s="199">
        <v>31</v>
      </c>
      <c r="Z217" s="199">
        <v>2638</v>
      </c>
      <c r="AA217" s="199">
        <v>888</v>
      </c>
      <c r="AB217" s="199">
        <v>3922</v>
      </c>
      <c r="AC217" s="199">
        <v>247</v>
      </c>
      <c r="AD217" s="199">
        <v>6320</v>
      </c>
      <c r="AE217" s="199">
        <v>1375</v>
      </c>
      <c r="AF217" s="199">
        <v>18974</v>
      </c>
      <c r="AG217" s="199">
        <v>1194</v>
      </c>
      <c r="AH217" s="199">
        <v>31628</v>
      </c>
      <c r="AI217" s="199">
        <v>2122</v>
      </c>
      <c r="AJ217" s="199">
        <v>7964</v>
      </c>
      <c r="AK217" s="199">
        <v>1494</v>
      </c>
      <c r="AL217" s="199">
        <v>4182</v>
      </c>
      <c r="AM217" s="199">
        <v>434</v>
      </c>
      <c r="AN217" s="199">
        <v>3782</v>
      </c>
      <c r="AO217" s="199">
        <v>1060</v>
      </c>
      <c r="AP217" s="199">
        <v>21100</v>
      </c>
      <c r="AQ217" s="199">
        <v>1977</v>
      </c>
      <c r="AR217" s="199">
        <v>18492</v>
      </c>
      <c r="AS217" s="199">
        <v>1639</v>
      </c>
      <c r="AT217" s="199">
        <v>5787</v>
      </c>
      <c r="AU217" s="199">
        <v>472</v>
      </c>
      <c r="AV217" s="199">
        <v>33805</v>
      </c>
      <c r="AW217" s="199">
        <v>3144</v>
      </c>
      <c r="AX217" s="199">
        <v>3788</v>
      </c>
      <c r="AY217" s="199">
        <v>766</v>
      </c>
      <c r="AZ217" s="199">
        <v>4329</v>
      </c>
      <c r="BA217" s="199">
        <v>675</v>
      </c>
      <c r="BB217" s="199">
        <v>7030</v>
      </c>
      <c r="BC217" s="199">
        <v>814</v>
      </c>
      <c r="BD217" s="199">
        <v>10153</v>
      </c>
      <c r="BE217" s="199">
        <v>569</v>
      </c>
      <c r="BF217" s="199">
        <v>4747</v>
      </c>
      <c r="BG217" s="199">
        <v>523</v>
      </c>
      <c r="BH217" s="199">
        <v>24456</v>
      </c>
      <c r="BI217" s="199">
        <v>2907</v>
      </c>
      <c r="BJ217" s="199">
        <v>22728</v>
      </c>
      <c r="BK217" s="199">
        <v>2596</v>
      </c>
      <c r="BL217" s="199">
        <v>1728</v>
      </c>
      <c r="BM217" s="199">
        <v>311</v>
      </c>
      <c r="BN217" s="199">
        <v>14429</v>
      </c>
      <c r="BO217" s="199">
        <v>1592</v>
      </c>
      <c r="BP217" s="199">
        <v>10412</v>
      </c>
      <c r="BQ217" s="199">
        <v>1335</v>
      </c>
      <c r="BR217" s="199">
        <v>4362</v>
      </c>
      <c r="BS217" s="199">
        <v>503</v>
      </c>
      <c r="BT217" s="199">
        <v>7833</v>
      </c>
      <c r="BU217" s="199">
        <v>165</v>
      </c>
      <c r="BV217" s="199">
        <v>29203</v>
      </c>
      <c r="BW217" s="199">
        <v>3430</v>
      </c>
      <c r="BX217" s="199">
        <v>2556</v>
      </c>
      <c r="BY217" s="199">
        <v>21</v>
      </c>
      <c r="BZ217" s="199">
        <v>2606</v>
      </c>
      <c r="CA217" s="199">
        <v>32</v>
      </c>
      <c r="CB217" s="199">
        <v>5227</v>
      </c>
      <c r="CC217" s="199">
        <v>133</v>
      </c>
      <c r="CD217" s="199">
        <v>6459</v>
      </c>
      <c r="CE217" s="199">
        <v>627</v>
      </c>
      <c r="CF217" s="199">
        <v>9853</v>
      </c>
      <c r="CG217" s="199">
        <v>864</v>
      </c>
      <c r="CH217" s="199">
        <v>5374</v>
      </c>
      <c r="CI217" s="199">
        <v>1124</v>
      </c>
      <c r="CJ217" s="199">
        <v>3923</v>
      </c>
      <c r="CK217" s="199">
        <v>613</v>
      </c>
      <c r="CL217" s="199">
        <v>3594</v>
      </c>
      <c r="CM217" s="199">
        <v>202</v>
      </c>
      <c r="CN217" s="199">
        <v>2556</v>
      </c>
      <c r="CO217" s="199">
        <v>21</v>
      </c>
      <c r="CP217" s="199">
        <v>3616</v>
      </c>
      <c r="CQ217" s="199">
        <v>35976</v>
      </c>
      <c r="CR217" s="199">
        <v>20443</v>
      </c>
      <c r="CS217" s="199">
        <v>17137</v>
      </c>
      <c r="CT217" s="199">
        <v>25742</v>
      </c>
      <c r="CU217" s="199">
        <v>12091</v>
      </c>
      <c r="CV217" s="199">
        <v>4454</v>
      </c>
      <c r="CW217" s="199">
        <v>5028</v>
      </c>
      <c r="CX217" s="199">
        <v>1888</v>
      </c>
      <c r="CY217" s="199">
        <v>952</v>
      </c>
      <c r="CZ217" s="199">
        <v>197</v>
      </c>
      <c r="DA217" s="199">
        <v>474</v>
      </c>
      <c r="DB217" s="199">
        <v>122</v>
      </c>
      <c r="DC217" s="199">
        <v>5637</v>
      </c>
      <c r="DD217" s="199">
        <v>2247</v>
      </c>
      <c r="DE217" s="199">
        <v>79</v>
      </c>
      <c r="DF217" s="199">
        <v>649</v>
      </c>
      <c r="DG217" s="199">
        <v>1442</v>
      </c>
      <c r="DH217" s="199">
        <v>279</v>
      </c>
      <c r="DI217" s="199">
        <v>2459</v>
      </c>
      <c r="DJ217" s="199">
        <v>1327</v>
      </c>
      <c r="DK217" s="199">
        <v>433</v>
      </c>
      <c r="DL217" s="199">
        <v>1785</v>
      </c>
      <c r="DM217" s="199">
        <v>3911</v>
      </c>
      <c r="DN217" s="199">
        <v>6020</v>
      </c>
      <c r="DO217" s="199">
        <v>3042</v>
      </c>
      <c r="DP217" s="199">
        <v>1556</v>
      </c>
      <c r="DQ217" s="199">
        <v>532</v>
      </c>
      <c r="DR217" s="199">
        <v>1454</v>
      </c>
      <c r="DS217" s="199">
        <v>1376</v>
      </c>
      <c r="DT217" s="199">
        <v>3562</v>
      </c>
      <c r="DU217" s="199">
        <v>18768</v>
      </c>
      <c r="DV217" s="199">
        <v>3037</v>
      </c>
      <c r="DW217" s="199">
        <v>1409</v>
      </c>
      <c r="DX217" s="199">
        <v>2136</v>
      </c>
      <c r="DY217" s="199">
        <v>262</v>
      </c>
      <c r="DZ217" s="199">
        <v>6963</v>
      </c>
      <c r="EA217" s="199">
        <v>117</v>
      </c>
      <c r="EB217" s="199">
        <v>5554</v>
      </c>
      <c r="EC217" s="199">
        <v>6632</v>
      </c>
      <c r="ED217" s="199">
        <v>1274</v>
      </c>
      <c r="EE217" s="199">
        <v>4343</v>
      </c>
      <c r="EF217" s="199">
        <v>3252</v>
      </c>
      <c r="EG217" s="199">
        <v>30254</v>
      </c>
      <c r="EH217" s="199">
        <v>9504</v>
      </c>
      <c r="EI217" s="199">
        <v>4407</v>
      </c>
      <c r="EJ217" s="199">
        <v>14361</v>
      </c>
      <c r="EK217" s="199">
        <v>1943</v>
      </c>
      <c r="EL217" s="199">
        <v>2122</v>
      </c>
      <c r="EM217" s="199">
        <v>1575</v>
      </c>
      <c r="EN217" s="199">
        <v>1961</v>
      </c>
      <c r="EO217" s="199">
        <v>1524</v>
      </c>
      <c r="EP217" s="199">
        <v>4887</v>
      </c>
      <c r="EQ217" s="199">
        <v>16582</v>
      </c>
      <c r="ER217" s="199">
        <v>18768</v>
      </c>
      <c r="ES217" s="199">
        <v>4599</v>
      </c>
      <c r="ET217" s="199">
        <v>9243</v>
      </c>
      <c r="EU217" s="199">
        <v>3513</v>
      </c>
      <c r="EV217" s="199">
        <v>1413</v>
      </c>
      <c r="EW217" s="199">
        <v>14169</v>
      </c>
      <c r="EX217" s="199">
        <v>18768</v>
      </c>
      <c r="EZ217" s="199"/>
    </row>
    <row r="218" spans="1:156" x14ac:dyDescent="0.25">
      <c r="A218" t="s">
        <v>528</v>
      </c>
      <c r="B218" t="s">
        <v>1758</v>
      </c>
      <c r="C218" t="s">
        <v>236</v>
      </c>
      <c r="D218" t="s">
        <v>236</v>
      </c>
      <c r="E218" t="s">
        <v>236</v>
      </c>
      <c r="F218" t="s">
        <v>236</v>
      </c>
      <c r="G218" t="s">
        <v>236</v>
      </c>
      <c r="H218" s="199">
        <v>43055</v>
      </c>
      <c r="I218" s="199">
        <v>4270</v>
      </c>
      <c r="J218" s="199">
        <v>10654</v>
      </c>
      <c r="K218" s="199">
        <v>1313</v>
      </c>
      <c r="L218" s="199">
        <v>8021</v>
      </c>
      <c r="M218" s="199">
        <v>752</v>
      </c>
      <c r="N218" s="199">
        <v>18551</v>
      </c>
      <c r="O218" s="199">
        <v>2515</v>
      </c>
      <c r="P218" s="199">
        <v>13783</v>
      </c>
      <c r="Q218" s="199">
        <v>432</v>
      </c>
      <c r="R218" s="199">
        <v>21209</v>
      </c>
      <c r="S218" s="199">
        <v>1280</v>
      </c>
      <c r="T218" s="199">
        <v>9242</v>
      </c>
      <c r="U218" s="199">
        <v>471</v>
      </c>
      <c r="V218" s="199">
        <v>1732</v>
      </c>
      <c r="W218" s="199">
        <v>219</v>
      </c>
      <c r="X218" s="199">
        <v>815</v>
      </c>
      <c r="Y218" s="199">
        <v>12</v>
      </c>
      <c r="Z218" s="199">
        <v>6363</v>
      </c>
      <c r="AA218" s="199">
        <v>1982</v>
      </c>
      <c r="AB218" s="199">
        <v>3688</v>
      </c>
      <c r="AC218" s="199">
        <v>306</v>
      </c>
      <c r="AD218" s="199">
        <v>10608</v>
      </c>
      <c r="AE218" s="199">
        <v>2737</v>
      </c>
      <c r="AF218" s="199">
        <v>18857</v>
      </c>
      <c r="AG218" s="199">
        <v>762</v>
      </c>
      <c r="AH218" s="199">
        <v>34340</v>
      </c>
      <c r="AI218" s="199">
        <v>1728</v>
      </c>
      <c r="AJ218" s="199">
        <v>8715</v>
      </c>
      <c r="AK218" s="199">
        <v>2542</v>
      </c>
      <c r="AL218" s="199">
        <v>3679</v>
      </c>
      <c r="AM218" s="199">
        <v>440</v>
      </c>
      <c r="AN218" s="199">
        <v>5036</v>
      </c>
      <c r="AO218" s="199">
        <v>2102</v>
      </c>
      <c r="AP218" s="199">
        <v>21155</v>
      </c>
      <c r="AQ218" s="199">
        <v>2500</v>
      </c>
      <c r="AR218" s="199">
        <v>21900</v>
      </c>
      <c r="AS218" s="199">
        <v>1770</v>
      </c>
      <c r="AT218" s="199">
        <v>4379</v>
      </c>
      <c r="AU218" s="199">
        <v>308</v>
      </c>
      <c r="AV218" s="199">
        <v>38676</v>
      </c>
      <c r="AW218" s="199">
        <v>3962</v>
      </c>
      <c r="AX218" s="199">
        <v>4882</v>
      </c>
      <c r="AY218" s="199">
        <v>1627</v>
      </c>
      <c r="AZ218" s="199">
        <v>3942</v>
      </c>
      <c r="BA218" s="199">
        <v>795</v>
      </c>
      <c r="BB218" s="199">
        <v>5973</v>
      </c>
      <c r="BC218" s="199">
        <v>504</v>
      </c>
      <c r="BD218" s="199">
        <v>11979</v>
      </c>
      <c r="BE218" s="199">
        <v>523</v>
      </c>
      <c r="BF218" s="199">
        <v>4806</v>
      </c>
      <c r="BG218" s="199">
        <v>878</v>
      </c>
      <c r="BH218" s="199">
        <v>22305</v>
      </c>
      <c r="BI218" s="199">
        <v>2919</v>
      </c>
      <c r="BJ218" s="199">
        <v>20698</v>
      </c>
      <c r="BK218" s="199">
        <v>2538</v>
      </c>
      <c r="BL218" s="199">
        <v>1607</v>
      </c>
      <c r="BM218" s="199">
        <v>381</v>
      </c>
      <c r="BN218" s="199">
        <v>14411</v>
      </c>
      <c r="BO218" s="199">
        <v>1490</v>
      </c>
      <c r="BP218" s="199">
        <v>8277</v>
      </c>
      <c r="BQ218" s="199">
        <v>1369</v>
      </c>
      <c r="BR218" s="199">
        <v>4423</v>
      </c>
      <c r="BS218" s="199">
        <v>938</v>
      </c>
      <c r="BT218" s="199">
        <v>12426</v>
      </c>
      <c r="BU218" s="199">
        <v>457</v>
      </c>
      <c r="BV218" s="199">
        <v>27111</v>
      </c>
      <c r="BW218" s="199">
        <v>3797</v>
      </c>
      <c r="BX218" s="199">
        <v>3518</v>
      </c>
      <c r="BY218" s="199">
        <v>16</v>
      </c>
      <c r="BZ218" s="199">
        <v>3864</v>
      </c>
      <c r="CA218" s="199">
        <v>60</v>
      </c>
      <c r="CB218" s="199">
        <v>8562</v>
      </c>
      <c r="CC218" s="199">
        <v>397</v>
      </c>
      <c r="CD218" s="199">
        <v>3853</v>
      </c>
      <c r="CE218" s="199">
        <v>364</v>
      </c>
      <c r="CF218" s="199">
        <v>7018</v>
      </c>
      <c r="CG218" s="199">
        <v>1054</v>
      </c>
      <c r="CH218" s="199">
        <v>7656</v>
      </c>
      <c r="CI218" s="199">
        <v>1241</v>
      </c>
      <c r="CJ218" s="199">
        <v>4694</v>
      </c>
      <c r="CK218" s="199">
        <v>692</v>
      </c>
      <c r="CL218" s="199">
        <v>3890</v>
      </c>
      <c r="CM218" s="199">
        <v>446</v>
      </c>
      <c r="CN218" s="199">
        <v>3518</v>
      </c>
      <c r="CO218" s="199">
        <v>16</v>
      </c>
      <c r="CP218" s="199">
        <v>4270</v>
      </c>
      <c r="CQ218" s="199">
        <v>38785</v>
      </c>
      <c r="CR218" s="199">
        <v>24420</v>
      </c>
      <c r="CS218" s="199">
        <v>16868</v>
      </c>
      <c r="CT218" s="199">
        <v>26208</v>
      </c>
      <c r="CU218" s="199">
        <v>13762</v>
      </c>
      <c r="CV218" s="199">
        <v>6569</v>
      </c>
      <c r="CW218" s="199">
        <v>8114</v>
      </c>
      <c r="CX218" s="199">
        <v>4506</v>
      </c>
      <c r="CY218" s="199">
        <v>522</v>
      </c>
      <c r="CZ218" s="199">
        <v>104</v>
      </c>
      <c r="DA218" s="199">
        <v>446</v>
      </c>
      <c r="DB218" s="199">
        <v>128</v>
      </c>
      <c r="DC218" s="199">
        <v>4680</v>
      </c>
      <c r="DD218" s="199">
        <v>1831</v>
      </c>
      <c r="DE218" s="199">
        <v>231</v>
      </c>
      <c r="DF218" s="199">
        <v>929</v>
      </c>
      <c r="DG218" s="199">
        <v>2070</v>
      </c>
      <c r="DH218" s="199">
        <v>455</v>
      </c>
      <c r="DI218" s="199">
        <v>2013</v>
      </c>
      <c r="DJ218" s="199">
        <v>917</v>
      </c>
      <c r="DK218" s="199">
        <v>355</v>
      </c>
      <c r="DL218" s="199">
        <v>1306</v>
      </c>
      <c r="DM218" s="199">
        <v>3203</v>
      </c>
      <c r="DN218" s="199">
        <v>5641</v>
      </c>
      <c r="DO218" s="199">
        <v>2892</v>
      </c>
      <c r="DP218" s="199">
        <v>1231</v>
      </c>
      <c r="DQ218" s="199">
        <v>974</v>
      </c>
      <c r="DR218" s="199">
        <v>909</v>
      </c>
      <c r="DS218" s="199">
        <v>1472</v>
      </c>
      <c r="DT218" s="199">
        <v>2671</v>
      </c>
      <c r="DU218" s="199">
        <v>15811</v>
      </c>
      <c r="DV218" s="199">
        <v>5975</v>
      </c>
      <c r="DW218" s="199">
        <v>3243</v>
      </c>
      <c r="DX218" s="199">
        <v>1637</v>
      </c>
      <c r="DY218" s="199">
        <v>320</v>
      </c>
      <c r="DZ218" s="199">
        <v>3723</v>
      </c>
      <c r="EA218" s="199">
        <v>365</v>
      </c>
      <c r="EB218" s="199">
        <v>2334</v>
      </c>
      <c r="EC218" s="199">
        <v>4476</v>
      </c>
      <c r="ED218" s="199">
        <v>882</v>
      </c>
      <c r="EE218" s="199">
        <v>2626</v>
      </c>
      <c r="EF218" s="199">
        <v>5361</v>
      </c>
      <c r="EG218" s="199">
        <v>36759</v>
      </c>
      <c r="EH218" s="199">
        <v>5980</v>
      </c>
      <c r="EI218" s="199">
        <v>9452</v>
      </c>
      <c r="EJ218" s="199">
        <v>6359</v>
      </c>
      <c r="EK218" s="199">
        <v>722</v>
      </c>
      <c r="EL218" s="199">
        <v>960</v>
      </c>
      <c r="EM218" s="199">
        <v>829</v>
      </c>
      <c r="EN218" s="199">
        <v>757</v>
      </c>
      <c r="EO218" s="199">
        <v>505</v>
      </c>
      <c r="EP218" s="199">
        <v>2421</v>
      </c>
      <c r="EQ218" s="199">
        <v>14135</v>
      </c>
      <c r="ER218" s="199">
        <v>15811</v>
      </c>
      <c r="ES218" s="199">
        <v>1889</v>
      </c>
      <c r="ET218" s="199">
        <v>6600</v>
      </c>
      <c r="EU218" s="199">
        <v>5255</v>
      </c>
      <c r="EV218" s="199">
        <v>2067</v>
      </c>
      <c r="EW218" s="199">
        <v>13922</v>
      </c>
      <c r="EX218" s="199">
        <v>15811</v>
      </c>
      <c r="EZ218" s="199"/>
    </row>
    <row r="219" spans="1:156" x14ac:dyDescent="0.25">
      <c r="A219" t="s">
        <v>529</v>
      </c>
      <c r="B219" t="s">
        <v>1758</v>
      </c>
      <c r="C219" t="s">
        <v>236</v>
      </c>
      <c r="D219" t="s">
        <v>236</v>
      </c>
      <c r="E219" t="s">
        <v>236</v>
      </c>
      <c r="F219" t="s">
        <v>236</v>
      </c>
      <c r="G219" t="s">
        <v>236</v>
      </c>
      <c r="H219" s="199">
        <v>41517</v>
      </c>
      <c r="I219" s="199">
        <v>2150</v>
      </c>
      <c r="J219" s="199">
        <v>6575</v>
      </c>
      <c r="K219" s="199">
        <v>616</v>
      </c>
      <c r="L219" s="199">
        <v>4285</v>
      </c>
      <c r="M219" s="199">
        <v>316</v>
      </c>
      <c r="N219" s="199">
        <v>15020</v>
      </c>
      <c r="O219" s="199">
        <v>1139</v>
      </c>
      <c r="P219" s="199">
        <v>19805</v>
      </c>
      <c r="Q219" s="199">
        <v>370</v>
      </c>
      <c r="R219" s="199">
        <v>28869</v>
      </c>
      <c r="S219" s="199">
        <v>1002</v>
      </c>
      <c r="T219" s="199">
        <v>6300</v>
      </c>
      <c r="U219" s="199">
        <v>411</v>
      </c>
      <c r="V219" s="199">
        <v>332</v>
      </c>
      <c r="W219" s="199">
        <v>8</v>
      </c>
      <c r="X219" s="199">
        <v>1404</v>
      </c>
      <c r="Y219" s="199">
        <v>126</v>
      </c>
      <c r="Z219" s="199">
        <v>1050</v>
      </c>
      <c r="AA219" s="199">
        <v>203</v>
      </c>
      <c r="AB219" s="199">
        <v>3539</v>
      </c>
      <c r="AC219" s="199">
        <v>377</v>
      </c>
      <c r="AD219" s="199">
        <v>2805</v>
      </c>
      <c r="AE219" s="199">
        <v>352</v>
      </c>
      <c r="AF219" s="199">
        <v>28122</v>
      </c>
      <c r="AG219" s="199">
        <v>878</v>
      </c>
      <c r="AH219" s="199">
        <v>35833</v>
      </c>
      <c r="AI219" s="199">
        <v>1450</v>
      </c>
      <c r="AJ219" s="199">
        <v>5684</v>
      </c>
      <c r="AK219" s="199">
        <v>700</v>
      </c>
      <c r="AL219" s="199">
        <v>3478</v>
      </c>
      <c r="AM219" s="199">
        <v>268</v>
      </c>
      <c r="AN219" s="199">
        <v>2206</v>
      </c>
      <c r="AO219" s="199">
        <v>432</v>
      </c>
      <c r="AP219" s="199">
        <v>20458</v>
      </c>
      <c r="AQ219" s="199">
        <v>1432</v>
      </c>
      <c r="AR219" s="199">
        <v>21059</v>
      </c>
      <c r="AS219" s="199">
        <v>718</v>
      </c>
      <c r="AT219" s="199">
        <v>4581</v>
      </c>
      <c r="AU219" s="199">
        <v>192</v>
      </c>
      <c r="AV219" s="199">
        <v>36936</v>
      </c>
      <c r="AW219" s="199">
        <v>1958</v>
      </c>
      <c r="AX219" s="199">
        <v>2479</v>
      </c>
      <c r="AY219" s="199">
        <v>307</v>
      </c>
      <c r="AZ219" s="199">
        <v>4439</v>
      </c>
      <c r="BA219" s="199">
        <v>374</v>
      </c>
      <c r="BB219" s="199">
        <v>6920</v>
      </c>
      <c r="BC219" s="199">
        <v>522</v>
      </c>
      <c r="BD219" s="199">
        <v>17066</v>
      </c>
      <c r="BE219" s="199">
        <v>398</v>
      </c>
      <c r="BF219" s="199">
        <v>3767</v>
      </c>
      <c r="BG219" s="199">
        <v>259</v>
      </c>
      <c r="BH219" s="199">
        <v>23834</v>
      </c>
      <c r="BI219" s="199">
        <v>1624</v>
      </c>
      <c r="BJ219" s="199">
        <v>22614</v>
      </c>
      <c r="BK219" s="199">
        <v>1427</v>
      </c>
      <c r="BL219" s="199">
        <v>1220</v>
      </c>
      <c r="BM219" s="199">
        <v>197</v>
      </c>
      <c r="BN219" s="199">
        <v>15973</v>
      </c>
      <c r="BO219" s="199">
        <v>851</v>
      </c>
      <c r="BP219" s="199">
        <v>8565</v>
      </c>
      <c r="BQ219" s="199">
        <v>798</v>
      </c>
      <c r="BR219" s="199">
        <v>3063</v>
      </c>
      <c r="BS219" s="199">
        <v>234</v>
      </c>
      <c r="BT219" s="199">
        <v>7838</v>
      </c>
      <c r="BU219" s="199">
        <v>239</v>
      </c>
      <c r="BV219" s="199">
        <v>27601</v>
      </c>
      <c r="BW219" s="199">
        <v>1883</v>
      </c>
      <c r="BX219" s="199">
        <v>6078</v>
      </c>
      <c r="BY219" s="199">
        <v>28</v>
      </c>
      <c r="BZ219" s="199">
        <v>3118</v>
      </c>
      <c r="CA219" s="199">
        <v>129</v>
      </c>
      <c r="CB219" s="199">
        <v>4720</v>
      </c>
      <c r="CC219" s="199">
        <v>110</v>
      </c>
      <c r="CD219" s="199">
        <v>2775</v>
      </c>
      <c r="CE219" s="199">
        <v>310</v>
      </c>
      <c r="CF219" s="199">
        <v>7482</v>
      </c>
      <c r="CG219" s="199">
        <v>683</v>
      </c>
      <c r="CH219" s="199">
        <v>6762</v>
      </c>
      <c r="CI219" s="199">
        <v>431</v>
      </c>
      <c r="CJ219" s="199">
        <v>4692</v>
      </c>
      <c r="CK219" s="199">
        <v>218</v>
      </c>
      <c r="CL219" s="199">
        <v>5890</v>
      </c>
      <c r="CM219" s="199">
        <v>241</v>
      </c>
      <c r="CN219" s="199">
        <v>6078</v>
      </c>
      <c r="CO219" s="199">
        <v>28</v>
      </c>
      <c r="CP219" s="199">
        <v>2150</v>
      </c>
      <c r="CQ219" s="199">
        <v>39367</v>
      </c>
      <c r="CR219" s="199">
        <v>30386</v>
      </c>
      <c r="CS219" s="199">
        <v>13536</v>
      </c>
      <c r="CT219" s="199">
        <v>32133</v>
      </c>
      <c r="CU219" s="199">
        <v>7021</v>
      </c>
      <c r="CV219" s="199">
        <v>2757</v>
      </c>
      <c r="CW219" s="199">
        <v>1904</v>
      </c>
      <c r="CX219" s="199">
        <v>741</v>
      </c>
      <c r="CY219" s="199">
        <v>755</v>
      </c>
      <c r="CZ219" s="199">
        <v>146</v>
      </c>
      <c r="DA219" s="199">
        <v>816</v>
      </c>
      <c r="DB219" s="199">
        <v>299</v>
      </c>
      <c r="DC219" s="199">
        <v>3546</v>
      </c>
      <c r="DD219" s="199">
        <v>1571</v>
      </c>
      <c r="DE219" s="199">
        <v>67</v>
      </c>
      <c r="DF219" s="199">
        <v>802</v>
      </c>
      <c r="DG219" s="199">
        <v>1774</v>
      </c>
      <c r="DH219" s="199">
        <v>326</v>
      </c>
      <c r="DI219" s="199">
        <v>2263</v>
      </c>
      <c r="DJ219" s="199">
        <v>1104</v>
      </c>
      <c r="DK219" s="199">
        <v>543</v>
      </c>
      <c r="DL219" s="199">
        <v>1712</v>
      </c>
      <c r="DM219" s="199">
        <v>3489</v>
      </c>
      <c r="DN219" s="199">
        <v>7376</v>
      </c>
      <c r="DO219" s="199">
        <v>2236</v>
      </c>
      <c r="DP219" s="199">
        <v>1618</v>
      </c>
      <c r="DQ219" s="199">
        <v>865</v>
      </c>
      <c r="DR219" s="199">
        <v>1211</v>
      </c>
      <c r="DS219" s="199">
        <v>1247</v>
      </c>
      <c r="DT219" s="199">
        <v>2091</v>
      </c>
      <c r="DU219" s="199">
        <v>19808</v>
      </c>
      <c r="DV219" s="199">
        <v>7222</v>
      </c>
      <c r="DW219" s="199">
        <v>2783</v>
      </c>
      <c r="DX219" s="199">
        <v>2086</v>
      </c>
      <c r="DY219" s="199">
        <v>370</v>
      </c>
      <c r="DZ219" s="199">
        <v>4413</v>
      </c>
      <c r="EA219" s="199">
        <v>226</v>
      </c>
      <c r="EB219" s="199">
        <v>3304</v>
      </c>
      <c r="EC219" s="199">
        <v>6087</v>
      </c>
      <c r="ED219" s="199">
        <v>724</v>
      </c>
      <c r="EE219" s="199">
        <v>4332</v>
      </c>
      <c r="EF219" s="199">
        <v>4371</v>
      </c>
      <c r="EG219" s="199">
        <v>35294</v>
      </c>
      <c r="EH219" s="199">
        <v>6089</v>
      </c>
      <c r="EI219" s="199">
        <v>12376</v>
      </c>
      <c r="EJ219" s="199">
        <v>7432</v>
      </c>
      <c r="EK219" s="199">
        <v>792</v>
      </c>
      <c r="EL219" s="199">
        <v>1030</v>
      </c>
      <c r="EM219" s="199">
        <v>1093</v>
      </c>
      <c r="EN219" s="199">
        <v>1102</v>
      </c>
      <c r="EO219" s="199">
        <v>651</v>
      </c>
      <c r="EP219" s="199">
        <v>2536</v>
      </c>
      <c r="EQ219" s="199">
        <v>18070</v>
      </c>
      <c r="ER219" s="199">
        <v>19808</v>
      </c>
      <c r="ES219" s="199">
        <v>2443</v>
      </c>
      <c r="ET219" s="199">
        <v>8615</v>
      </c>
      <c r="EU219" s="199">
        <v>6906</v>
      </c>
      <c r="EV219" s="199">
        <v>1844</v>
      </c>
      <c r="EW219" s="199">
        <v>17365</v>
      </c>
      <c r="EX219" s="199">
        <v>19808</v>
      </c>
      <c r="EZ219" s="199"/>
    </row>
    <row r="220" spans="1:156" x14ac:dyDescent="0.25">
      <c r="A220" t="s">
        <v>530</v>
      </c>
      <c r="B220" t="s">
        <v>1758</v>
      </c>
      <c r="C220" t="s">
        <v>236</v>
      </c>
      <c r="D220" t="s">
        <v>236</v>
      </c>
      <c r="E220" t="s">
        <v>236</v>
      </c>
      <c r="F220" t="s">
        <v>236</v>
      </c>
      <c r="G220" t="s">
        <v>236</v>
      </c>
      <c r="H220" s="199">
        <v>41684</v>
      </c>
      <c r="I220" s="199">
        <v>1061</v>
      </c>
      <c r="J220" s="199">
        <v>2856</v>
      </c>
      <c r="K220" s="199">
        <v>366</v>
      </c>
      <c r="L220" s="199">
        <v>1878</v>
      </c>
      <c r="M220" s="199">
        <v>256</v>
      </c>
      <c r="N220" s="199">
        <v>9703</v>
      </c>
      <c r="O220" s="199">
        <v>372</v>
      </c>
      <c r="P220" s="199">
        <v>29110</v>
      </c>
      <c r="Q220" s="199">
        <v>323</v>
      </c>
      <c r="R220" s="199">
        <v>35254</v>
      </c>
      <c r="S220" s="199">
        <v>574</v>
      </c>
      <c r="T220" s="199">
        <v>2450</v>
      </c>
      <c r="U220" s="199">
        <v>334</v>
      </c>
      <c r="V220" s="199">
        <v>95</v>
      </c>
      <c r="W220" s="199">
        <v>23</v>
      </c>
      <c r="X220" s="199">
        <v>716</v>
      </c>
      <c r="Y220" s="199">
        <v>23</v>
      </c>
      <c r="Z220" s="199">
        <v>858</v>
      </c>
      <c r="AA220" s="199">
        <v>70</v>
      </c>
      <c r="AB220" s="199">
        <v>2295</v>
      </c>
      <c r="AC220" s="199">
        <v>37</v>
      </c>
      <c r="AD220" s="199">
        <v>1903</v>
      </c>
      <c r="AE220" s="199">
        <v>82</v>
      </c>
      <c r="AF220" s="199">
        <v>34689</v>
      </c>
      <c r="AG220" s="199">
        <v>574</v>
      </c>
      <c r="AH220" s="199">
        <v>39115</v>
      </c>
      <c r="AI220" s="199">
        <v>682</v>
      </c>
      <c r="AJ220" s="199">
        <v>2569</v>
      </c>
      <c r="AK220" s="199">
        <v>379</v>
      </c>
      <c r="AL220" s="199">
        <v>1837</v>
      </c>
      <c r="AM220" s="199">
        <v>306</v>
      </c>
      <c r="AN220" s="199">
        <v>732</v>
      </c>
      <c r="AO220" s="199">
        <v>73</v>
      </c>
      <c r="AP220" s="199">
        <v>20339</v>
      </c>
      <c r="AQ220" s="199">
        <v>585</v>
      </c>
      <c r="AR220" s="199">
        <v>21345</v>
      </c>
      <c r="AS220" s="199">
        <v>476</v>
      </c>
      <c r="AT220" s="199">
        <v>3619</v>
      </c>
      <c r="AU220" s="199">
        <v>72</v>
      </c>
      <c r="AV220" s="199">
        <v>38065</v>
      </c>
      <c r="AW220" s="199">
        <v>989</v>
      </c>
      <c r="AX220" s="199">
        <v>826</v>
      </c>
      <c r="AY220" s="199">
        <v>74</v>
      </c>
      <c r="AZ220" s="199">
        <v>2710</v>
      </c>
      <c r="BA220" s="199">
        <v>220</v>
      </c>
      <c r="BB220" s="199">
        <v>6072</v>
      </c>
      <c r="BC220" s="199">
        <v>401</v>
      </c>
      <c r="BD220" s="199">
        <v>19761</v>
      </c>
      <c r="BE220" s="199">
        <v>242</v>
      </c>
      <c r="BF220" s="199">
        <v>2629</v>
      </c>
      <c r="BG220" s="199">
        <v>244</v>
      </c>
      <c r="BH220" s="199">
        <v>23162</v>
      </c>
      <c r="BI220" s="199">
        <v>721</v>
      </c>
      <c r="BJ220" s="199">
        <v>22251</v>
      </c>
      <c r="BK220" s="199">
        <v>626</v>
      </c>
      <c r="BL220" s="199">
        <v>911</v>
      </c>
      <c r="BM220" s="199">
        <v>95</v>
      </c>
      <c r="BN220" s="199">
        <v>17176</v>
      </c>
      <c r="BO220" s="199">
        <v>265</v>
      </c>
      <c r="BP220" s="199">
        <v>6480</v>
      </c>
      <c r="BQ220" s="199">
        <v>572</v>
      </c>
      <c r="BR220" s="199">
        <v>2135</v>
      </c>
      <c r="BS220" s="199">
        <v>128</v>
      </c>
      <c r="BT220" s="199">
        <v>10391</v>
      </c>
      <c r="BU220" s="199">
        <v>70</v>
      </c>
      <c r="BV220" s="199">
        <v>25791</v>
      </c>
      <c r="BW220" s="199">
        <v>965</v>
      </c>
      <c r="BX220" s="199">
        <v>5502</v>
      </c>
      <c r="BY220" s="199">
        <v>26</v>
      </c>
      <c r="BZ220" s="199">
        <v>3537</v>
      </c>
      <c r="CA220" s="199">
        <v>12</v>
      </c>
      <c r="CB220" s="199">
        <v>6854</v>
      </c>
      <c r="CC220" s="199">
        <v>58</v>
      </c>
      <c r="CD220" s="199">
        <v>1924</v>
      </c>
      <c r="CE220" s="199">
        <v>54</v>
      </c>
      <c r="CF220" s="199">
        <v>5535</v>
      </c>
      <c r="CG220" s="199">
        <v>400</v>
      </c>
      <c r="CH220" s="199">
        <v>8076</v>
      </c>
      <c r="CI220" s="199">
        <v>141</v>
      </c>
      <c r="CJ220" s="199">
        <v>5164</v>
      </c>
      <c r="CK220" s="199">
        <v>283</v>
      </c>
      <c r="CL220" s="199">
        <v>5092</v>
      </c>
      <c r="CM220" s="199">
        <v>87</v>
      </c>
      <c r="CN220" s="199">
        <v>5502</v>
      </c>
      <c r="CO220" s="199">
        <v>26</v>
      </c>
      <c r="CP220" s="199">
        <v>1061</v>
      </c>
      <c r="CQ220" s="199">
        <v>40623</v>
      </c>
      <c r="CR220" s="199">
        <v>36918</v>
      </c>
      <c r="CS220" s="199">
        <v>8824</v>
      </c>
      <c r="CT220" s="199">
        <v>35253</v>
      </c>
      <c r="CU220" s="199">
        <v>3823</v>
      </c>
      <c r="CV220" s="199">
        <v>732</v>
      </c>
      <c r="CW220" s="199">
        <v>1339</v>
      </c>
      <c r="CX220" s="199">
        <v>361</v>
      </c>
      <c r="CY220" s="199">
        <v>893</v>
      </c>
      <c r="CZ220" s="199">
        <v>78</v>
      </c>
      <c r="DA220" s="199">
        <v>342</v>
      </c>
      <c r="DB220" s="199">
        <v>109</v>
      </c>
      <c r="DC220" s="199">
        <v>1249</v>
      </c>
      <c r="DD220" s="199">
        <v>184</v>
      </c>
      <c r="DE220" s="199">
        <v>50</v>
      </c>
      <c r="DF220" s="199">
        <v>701</v>
      </c>
      <c r="DG220" s="199">
        <v>2210</v>
      </c>
      <c r="DH220" s="199">
        <v>502</v>
      </c>
      <c r="DI220" s="199">
        <v>2631</v>
      </c>
      <c r="DJ220" s="199">
        <v>887</v>
      </c>
      <c r="DK220" s="199">
        <v>667</v>
      </c>
      <c r="DL220" s="199">
        <v>2636</v>
      </c>
      <c r="DM220" s="199">
        <v>4560</v>
      </c>
      <c r="DN220" s="199">
        <v>5848</v>
      </c>
      <c r="DO220" s="199">
        <v>1410</v>
      </c>
      <c r="DP220" s="199">
        <v>976</v>
      </c>
      <c r="DQ220" s="199">
        <v>1082</v>
      </c>
      <c r="DR220" s="199">
        <v>346</v>
      </c>
      <c r="DS220" s="199">
        <v>393</v>
      </c>
      <c r="DT220" s="199">
        <v>565</v>
      </c>
      <c r="DU220" s="199">
        <v>17395</v>
      </c>
      <c r="DV220" s="199">
        <v>9034</v>
      </c>
      <c r="DW220" s="199">
        <v>4377</v>
      </c>
      <c r="DX220" s="199">
        <v>1085</v>
      </c>
      <c r="DY220" s="199">
        <v>264</v>
      </c>
      <c r="DZ220" s="199">
        <v>3002</v>
      </c>
      <c r="EA220" s="199">
        <v>212</v>
      </c>
      <c r="EB220" s="199">
        <v>2400</v>
      </c>
      <c r="EC220" s="199">
        <v>4274</v>
      </c>
      <c r="ED220" s="199">
        <v>762</v>
      </c>
      <c r="EE220" s="199">
        <v>2655</v>
      </c>
      <c r="EF220" s="199">
        <v>5729</v>
      </c>
      <c r="EG220" s="199">
        <v>35849</v>
      </c>
      <c r="EH220" s="199">
        <v>5602</v>
      </c>
      <c r="EI220" s="199">
        <v>14057</v>
      </c>
      <c r="EJ220" s="199">
        <v>3338</v>
      </c>
      <c r="EK220" s="199">
        <v>524</v>
      </c>
      <c r="EL220" s="199">
        <v>641</v>
      </c>
      <c r="EM220" s="199">
        <v>609</v>
      </c>
      <c r="EN220" s="199">
        <v>352</v>
      </c>
      <c r="EO220" s="199">
        <v>234</v>
      </c>
      <c r="EP220" s="199">
        <v>828</v>
      </c>
      <c r="EQ220" s="199">
        <v>16450</v>
      </c>
      <c r="ER220" s="199">
        <v>17395</v>
      </c>
      <c r="ES220" s="199">
        <v>537</v>
      </c>
      <c r="ET220" s="199">
        <v>6501</v>
      </c>
      <c r="EU220" s="199">
        <v>8148</v>
      </c>
      <c r="EV220" s="199">
        <v>2209</v>
      </c>
      <c r="EW220" s="199">
        <v>16858</v>
      </c>
      <c r="EX220" s="199">
        <v>17395</v>
      </c>
      <c r="EZ220" s="199"/>
    </row>
    <row r="221" spans="1:156" x14ac:dyDescent="0.25">
      <c r="A221" t="s">
        <v>531</v>
      </c>
      <c r="B221" t="s">
        <v>1758</v>
      </c>
      <c r="C221" t="s">
        <v>236</v>
      </c>
      <c r="D221" t="s">
        <v>236</v>
      </c>
      <c r="E221" t="s">
        <v>236</v>
      </c>
      <c r="F221" t="s">
        <v>236</v>
      </c>
      <c r="G221" t="s">
        <v>236</v>
      </c>
      <c r="H221" s="199">
        <v>40550</v>
      </c>
      <c r="I221" s="199">
        <v>1195</v>
      </c>
      <c r="J221" s="199">
        <v>5710</v>
      </c>
      <c r="K221" s="199">
        <v>466</v>
      </c>
      <c r="L221" s="199">
        <v>4240</v>
      </c>
      <c r="M221" s="199">
        <v>307</v>
      </c>
      <c r="N221" s="199">
        <v>10083</v>
      </c>
      <c r="O221" s="199">
        <v>486</v>
      </c>
      <c r="P221" s="199">
        <v>22309</v>
      </c>
      <c r="Q221" s="199">
        <v>198</v>
      </c>
      <c r="R221" s="199">
        <v>34013</v>
      </c>
      <c r="S221" s="199">
        <v>931</v>
      </c>
      <c r="T221" s="199">
        <v>2123</v>
      </c>
      <c r="U221" s="199">
        <v>49</v>
      </c>
      <c r="V221" s="199">
        <v>134</v>
      </c>
      <c r="W221" s="199">
        <v>10</v>
      </c>
      <c r="X221" s="199">
        <v>1288</v>
      </c>
      <c r="Y221" s="199">
        <v>28</v>
      </c>
      <c r="Z221" s="199">
        <v>314</v>
      </c>
      <c r="AA221" s="199">
        <v>16</v>
      </c>
      <c r="AB221" s="199">
        <v>2678</v>
      </c>
      <c r="AC221" s="199">
        <v>161</v>
      </c>
      <c r="AD221" s="199">
        <v>1772</v>
      </c>
      <c r="AE221" s="199">
        <v>184</v>
      </c>
      <c r="AF221" s="199">
        <v>33232</v>
      </c>
      <c r="AG221" s="199">
        <v>872</v>
      </c>
      <c r="AH221" s="199">
        <v>38373</v>
      </c>
      <c r="AI221" s="199">
        <v>1133</v>
      </c>
      <c r="AJ221" s="199">
        <v>2177</v>
      </c>
      <c r="AK221" s="199">
        <v>62</v>
      </c>
      <c r="AL221" s="199">
        <v>1251</v>
      </c>
      <c r="AM221" s="199">
        <v>12</v>
      </c>
      <c r="AN221" s="199">
        <v>926</v>
      </c>
      <c r="AO221" s="199">
        <v>50</v>
      </c>
      <c r="AP221" s="199">
        <v>19514</v>
      </c>
      <c r="AQ221" s="199">
        <v>745</v>
      </c>
      <c r="AR221" s="199">
        <v>21036</v>
      </c>
      <c r="AS221" s="199">
        <v>450</v>
      </c>
      <c r="AT221" s="199">
        <v>3678</v>
      </c>
      <c r="AU221" s="199">
        <v>188</v>
      </c>
      <c r="AV221" s="199">
        <v>36872</v>
      </c>
      <c r="AW221" s="199">
        <v>1007</v>
      </c>
      <c r="AX221" s="199">
        <v>765</v>
      </c>
      <c r="AY221" s="199">
        <v>70</v>
      </c>
      <c r="AZ221" s="199">
        <v>2293</v>
      </c>
      <c r="BA221" s="199">
        <v>164</v>
      </c>
      <c r="BB221" s="199">
        <v>4178</v>
      </c>
      <c r="BC221" s="199">
        <v>323</v>
      </c>
      <c r="BD221" s="199">
        <v>18801</v>
      </c>
      <c r="BE221" s="199">
        <v>269</v>
      </c>
      <c r="BF221" s="199">
        <v>4041</v>
      </c>
      <c r="BG221" s="199">
        <v>200</v>
      </c>
      <c r="BH221" s="199">
        <v>24008</v>
      </c>
      <c r="BI221" s="199">
        <v>910</v>
      </c>
      <c r="BJ221" s="199">
        <v>23237</v>
      </c>
      <c r="BK221" s="199">
        <v>835</v>
      </c>
      <c r="BL221" s="199">
        <v>771</v>
      </c>
      <c r="BM221" s="199">
        <v>75</v>
      </c>
      <c r="BN221" s="199">
        <v>15241</v>
      </c>
      <c r="BO221" s="199">
        <v>341</v>
      </c>
      <c r="BP221" s="199">
        <v>10219</v>
      </c>
      <c r="BQ221" s="199">
        <v>643</v>
      </c>
      <c r="BR221" s="199">
        <v>2589</v>
      </c>
      <c r="BS221" s="199">
        <v>126</v>
      </c>
      <c r="BT221" s="199">
        <v>7159</v>
      </c>
      <c r="BU221" s="199">
        <v>75</v>
      </c>
      <c r="BV221" s="199">
        <v>28049</v>
      </c>
      <c r="BW221" s="199">
        <v>1110</v>
      </c>
      <c r="BX221" s="199">
        <v>5342</v>
      </c>
      <c r="BY221" s="199">
        <v>10</v>
      </c>
      <c r="BZ221" s="199">
        <v>1957</v>
      </c>
      <c r="CA221" s="199">
        <v>25</v>
      </c>
      <c r="CB221" s="199">
        <v>5202</v>
      </c>
      <c r="CC221" s="199">
        <v>50</v>
      </c>
      <c r="CD221" s="199">
        <v>7354</v>
      </c>
      <c r="CE221" s="199">
        <v>294</v>
      </c>
      <c r="CF221" s="199">
        <v>6365</v>
      </c>
      <c r="CG221" s="199">
        <v>223</v>
      </c>
      <c r="CH221" s="199">
        <v>5209</v>
      </c>
      <c r="CI221" s="199">
        <v>294</v>
      </c>
      <c r="CJ221" s="199">
        <v>4127</v>
      </c>
      <c r="CK221" s="199">
        <v>136</v>
      </c>
      <c r="CL221" s="199">
        <v>4994</v>
      </c>
      <c r="CM221" s="199">
        <v>163</v>
      </c>
      <c r="CN221" s="199">
        <v>5342</v>
      </c>
      <c r="CO221" s="199">
        <v>10</v>
      </c>
      <c r="CP221" s="199">
        <v>1195</v>
      </c>
      <c r="CQ221" s="199">
        <v>39355</v>
      </c>
      <c r="CR221" s="199">
        <v>34015</v>
      </c>
      <c r="CS221" s="199">
        <v>9546</v>
      </c>
      <c r="CT221" s="199">
        <v>35453</v>
      </c>
      <c r="CU221" s="199">
        <v>3525</v>
      </c>
      <c r="CV221" s="199">
        <v>818</v>
      </c>
      <c r="CW221" s="199">
        <v>1327</v>
      </c>
      <c r="CX221" s="199">
        <v>225</v>
      </c>
      <c r="CY221" s="199">
        <v>893</v>
      </c>
      <c r="CZ221" s="199">
        <v>98</v>
      </c>
      <c r="DA221" s="199">
        <v>672</v>
      </c>
      <c r="DB221" s="199">
        <v>226</v>
      </c>
      <c r="DC221" s="199">
        <v>633</v>
      </c>
      <c r="DD221" s="199">
        <v>269</v>
      </c>
      <c r="DE221" s="199">
        <v>119</v>
      </c>
      <c r="DF221" s="199">
        <v>910</v>
      </c>
      <c r="DG221" s="199">
        <v>2000</v>
      </c>
      <c r="DH221" s="199">
        <v>467</v>
      </c>
      <c r="DI221" s="199">
        <v>1866</v>
      </c>
      <c r="DJ221" s="199">
        <v>819</v>
      </c>
      <c r="DK221" s="199">
        <v>672</v>
      </c>
      <c r="DL221" s="199">
        <v>2130</v>
      </c>
      <c r="DM221" s="199">
        <v>3554</v>
      </c>
      <c r="DN221" s="199">
        <v>8246</v>
      </c>
      <c r="DO221" s="199">
        <v>2265</v>
      </c>
      <c r="DP221" s="199">
        <v>1313</v>
      </c>
      <c r="DQ221" s="199">
        <v>1036</v>
      </c>
      <c r="DR221" s="199">
        <v>371</v>
      </c>
      <c r="DS221" s="199">
        <v>591</v>
      </c>
      <c r="DT221" s="199">
        <v>1088</v>
      </c>
      <c r="DU221" s="199">
        <v>17949</v>
      </c>
      <c r="DV221" s="199">
        <v>6568</v>
      </c>
      <c r="DW221" s="199">
        <v>2478</v>
      </c>
      <c r="DX221" s="199">
        <v>1562</v>
      </c>
      <c r="DY221" s="199">
        <v>140</v>
      </c>
      <c r="DZ221" s="199">
        <v>4351</v>
      </c>
      <c r="EA221" s="199">
        <v>73</v>
      </c>
      <c r="EB221" s="199">
        <v>3356</v>
      </c>
      <c r="EC221" s="199">
        <v>5468</v>
      </c>
      <c r="ED221" s="199">
        <v>464</v>
      </c>
      <c r="EE221" s="199">
        <v>3983</v>
      </c>
      <c r="EF221" s="199">
        <v>3272</v>
      </c>
      <c r="EG221" s="199">
        <v>30876</v>
      </c>
      <c r="EH221" s="199">
        <v>9446</v>
      </c>
      <c r="EI221" s="199">
        <v>9756</v>
      </c>
      <c r="EJ221" s="199">
        <v>8193</v>
      </c>
      <c r="EK221" s="199">
        <v>1017</v>
      </c>
      <c r="EL221" s="199">
        <v>1319</v>
      </c>
      <c r="EM221" s="199">
        <v>1487</v>
      </c>
      <c r="EN221" s="199">
        <v>1027</v>
      </c>
      <c r="EO221" s="199">
        <v>550</v>
      </c>
      <c r="EP221" s="199">
        <v>2548</v>
      </c>
      <c r="EQ221" s="199">
        <v>16979</v>
      </c>
      <c r="ER221" s="199">
        <v>17949</v>
      </c>
      <c r="ES221" s="199">
        <v>1074</v>
      </c>
      <c r="ET221" s="199">
        <v>7883</v>
      </c>
      <c r="EU221" s="199">
        <v>6713</v>
      </c>
      <c r="EV221" s="199">
        <v>2279</v>
      </c>
      <c r="EW221" s="199">
        <v>16875</v>
      </c>
      <c r="EX221" s="199">
        <v>17949</v>
      </c>
      <c r="EZ221" s="199"/>
    </row>
    <row r="222" spans="1:156" x14ac:dyDescent="0.25">
      <c r="A222" t="s">
        <v>532</v>
      </c>
      <c r="B222" t="s">
        <v>1758</v>
      </c>
      <c r="C222" t="s">
        <v>236</v>
      </c>
      <c r="D222" t="s">
        <v>236</v>
      </c>
      <c r="E222" t="s">
        <v>236</v>
      </c>
      <c r="F222" t="s">
        <v>236</v>
      </c>
      <c r="G222" t="s">
        <v>236</v>
      </c>
      <c r="H222" s="199">
        <v>42363</v>
      </c>
      <c r="I222" s="199">
        <v>1820</v>
      </c>
      <c r="J222" s="199">
        <v>5305</v>
      </c>
      <c r="K222" s="199">
        <v>783</v>
      </c>
      <c r="L222" s="199">
        <v>3861</v>
      </c>
      <c r="M222" s="199">
        <v>655</v>
      </c>
      <c r="N222" s="199">
        <v>13600</v>
      </c>
      <c r="O222" s="199">
        <v>736</v>
      </c>
      <c r="P222" s="199">
        <v>22867</v>
      </c>
      <c r="Q222" s="199">
        <v>301</v>
      </c>
      <c r="R222" s="199">
        <v>33016</v>
      </c>
      <c r="S222" s="199">
        <v>971</v>
      </c>
      <c r="T222" s="199">
        <v>4744</v>
      </c>
      <c r="U222" s="199">
        <v>592</v>
      </c>
      <c r="V222" s="199">
        <v>62</v>
      </c>
      <c r="W222" s="199">
        <v>3</v>
      </c>
      <c r="X222" s="199">
        <v>1332</v>
      </c>
      <c r="Y222" s="199">
        <v>31</v>
      </c>
      <c r="Z222" s="199">
        <v>638</v>
      </c>
      <c r="AA222" s="199">
        <v>104</v>
      </c>
      <c r="AB222" s="199">
        <v>2571</v>
      </c>
      <c r="AC222" s="199">
        <v>119</v>
      </c>
      <c r="AD222" s="199">
        <v>1785</v>
      </c>
      <c r="AE222" s="199">
        <v>177</v>
      </c>
      <c r="AF222" s="199">
        <v>32278</v>
      </c>
      <c r="AG222" s="199">
        <v>871</v>
      </c>
      <c r="AH222" s="199">
        <v>37252</v>
      </c>
      <c r="AI222" s="199">
        <v>1144</v>
      </c>
      <c r="AJ222" s="199">
        <v>5111</v>
      </c>
      <c r="AK222" s="199">
        <v>676</v>
      </c>
      <c r="AL222" s="199">
        <v>2546</v>
      </c>
      <c r="AM222" s="199">
        <v>128</v>
      </c>
      <c r="AN222" s="199">
        <v>2565</v>
      </c>
      <c r="AO222" s="199">
        <v>548</v>
      </c>
      <c r="AP222" s="199">
        <v>20364</v>
      </c>
      <c r="AQ222" s="199">
        <v>1161</v>
      </c>
      <c r="AR222" s="199">
        <v>21999</v>
      </c>
      <c r="AS222" s="199">
        <v>659</v>
      </c>
      <c r="AT222" s="199">
        <v>5593</v>
      </c>
      <c r="AU222" s="199">
        <v>165</v>
      </c>
      <c r="AV222" s="199">
        <v>36770</v>
      </c>
      <c r="AW222" s="199">
        <v>1655</v>
      </c>
      <c r="AX222" s="199">
        <v>1226</v>
      </c>
      <c r="AY222" s="199">
        <v>82</v>
      </c>
      <c r="AZ222" s="199">
        <v>4272</v>
      </c>
      <c r="BA222" s="199">
        <v>332</v>
      </c>
      <c r="BB222" s="199">
        <v>6730</v>
      </c>
      <c r="BC222" s="199">
        <v>500</v>
      </c>
      <c r="BD222" s="199">
        <v>18162</v>
      </c>
      <c r="BE222" s="199">
        <v>397</v>
      </c>
      <c r="BF222" s="199">
        <v>4339</v>
      </c>
      <c r="BG222" s="199">
        <v>311</v>
      </c>
      <c r="BH222" s="199">
        <v>22136</v>
      </c>
      <c r="BI222" s="199">
        <v>1104</v>
      </c>
      <c r="BJ222" s="199">
        <v>21530</v>
      </c>
      <c r="BK222" s="199">
        <v>982</v>
      </c>
      <c r="BL222" s="199">
        <v>606</v>
      </c>
      <c r="BM222" s="199">
        <v>122</v>
      </c>
      <c r="BN222" s="199">
        <v>16045</v>
      </c>
      <c r="BO222" s="199">
        <v>573</v>
      </c>
      <c r="BP222" s="199">
        <v>6790</v>
      </c>
      <c r="BQ222" s="199">
        <v>464</v>
      </c>
      <c r="BR222" s="199">
        <v>3640</v>
      </c>
      <c r="BS222" s="199">
        <v>378</v>
      </c>
      <c r="BT222" s="199">
        <v>8513</v>
      </c>
      <c r="BU222" s="199">
        <v>405</v>
      </c>
      <c r="BV222" s="199">
        <v>26475</v>
      </c>
      <c r="BW222" s="199">
        <v>1415</v>
      </c>
      <c r="BX222" s="199">
        <v>7375</v>
      </c>
      <c r="BY222" s="199">
        <v>0</v>
      </c>
      <c r="BZ222" s="199">
        <v>2764</v>
      </c>
      <c r="CA222" s="199">
        <v>0</v>
      </c>
      <c r="CB222" s="199">
        <v>5749</v>
      </c>
      <c r="CC222" s="199">
        <v>405</v>
      </c>
      <c r="CD222" s="199">
        <v>3460</v>
      </c>
      <c r="CE222" s="199">
        <v>104</v>
      </c>
      <c r="CF222" s="199">
        <v>6297</v>
      </c>
      <c r="CG222" s="199">
        <v>507</v>
      </c>
      <c r="CH222" s="199">
        <v>6009</v>
      </c>
      <c r="CI222" s="199">
        <v>406</v>
      </c>
      <c r="CJ222" s="199">
        <v>5614</v>
      </c>
      <c r="CK222" s="199">
        <v>247</v>
      </c>
      <c r="CL222" s="199">
        <v>5095</v>
      </c>
      <c r="CM222" s="199">
        <v>151</v>
      </c>
      <c r="CN222" s="199">
        <v>7375</v>
      </c>
      <c r="CO222" s="199">
        <v>0</v>
      </c>
      <c r="CP222" s="199">
        <v>1820</v>
      </c>
      <c r="CQ222" s="199">
        <v>40543</v>
      </c>
      <c r="CR222" s="199">
        <v>33477</v>
      </c>
      <c r="CS222" s="199">
        <v>12987</v>
      </c>
      <c r="CT222" s="199">
        <v>34309</v>
      </c>
      <c r="CU222" s="199">
        <v>6274</v>
      </c>
      <c r="CV222" s="199">
        <v>2310</v>
      </c>
      <c r="CW222" s="199">
        <v>1580</v>
      </c>
      <c r="CX222" s="199">
        <v>264</v>
      </c>
      <c r="CY222" s="199">
        <v>957</v>
      </c>
      <c r="CZ222" s="199">
        <v>284</v>
      </c>
      <c r="DA222" s="199">
        <v>517</v>
      </c>
      <c r="DB222" s="199">
        <v>65</v>
      </c>
      <c r="DC222" s="199">
        <v>3220</v>
      </c>
      <c r="DD222" s="199">
        <v>1697</v>
      </c>
      <c r="DE222" s="199">
        <v>90</v>
      </c>
      <c r="DF222" s="199">
        <v>601</v>
      </c>
      <c r="DG222" s="199">
        <v>2051</v>
      </c>
      <c r="DH222" s="199">
        <v>499</v>
      </c>
      <c r="DI222" s="199">
        <v>2090</v>
      </c>
      <c r="DJ222" s="199">
        <v>1048</v>
      </c>
      <c r="DK222" s="199">
        <v>498</v>
      </c>
      <c r="DL222" s="199">
        <v>1816</v>
      </c>
      <c r="DM222" s="199">
        <v>3282</v>
      </c>
      <c r="DN222" s="199">
        <v>6600</v>
      </c>
      <c r="DO222" s="199">
        <v>2261</v>
      </c>
      <c r="DP222" s="199">
        <v>1112</v>
      </c>
      <c r="DQ222" s="199">
        <v>1175</v>
      </c>
      <c r="DR222" s="199">
        <v>851</v>
      </c>
      <c r="DS222" s="199">
        <v>757</v>
      </c>
      <c r="DT222" s="199">
        <v>1377</v>
      </c>
      <c r="DU222" s="199">
        <v>19569</v>
      </c>
      <c r="DV222" s="199">
        <v>7265</v>
      </c>
      <c r="DW222" s="199">
        <v>3082</v>
      </c>
      <c r="DX222" s="199">
        <v>1328</v>
      </c>
      <c r="DY222" s="199">
        <v>246</v>
      </c>
      <c r="DZ222" s="199">
        <v>3873</v>
      </c>
      <c r="EA222" s="199">
        <v>228</v>
      </c>
      <c r="EB222" s="199">
        <v>2814</v>
      </c>
      <c r="EC222" s="199">
        <v>7103</v>
      </c>
      <c r="ED222" s="199">
        <v>729</v>
      </c>
      <c r="EE222" s="199">
        <v>5259</v>
      </c>
      <c r="EF222" s="199">
        <v>4568</v>
      </c>
      <c r="EG222" s="199">
        <v>35730</v>
      </c>
      <c r="EH222" s="199">
        <v>6400</v>
      </c>
      <c r="EI222" s="199">
        <v>11067</v>
      </c>
      <c r="EJ222" s="199">
        <v>8502</v>
      </c>
      <c r="EK222" s="199">
        <v>1087</v>
      </c>
      <c r="EL222" s="199">
        <v>884</v>
      </c>
      <c r="EM222" s="199">
        <v>1130</v>
      </c>
      <c r="EN222" s="199">
        <v>1144</v>
      </c>
      <c r="EO222" s="199">
        <v>742</v>
      </c>
      <c r="EP222" s="199">
        <v>3253</v>
      </c>
      <c r="EQ222" s="199">
        <v>17632</v>
      </c>
      <c r="ER222" s="199">
        <v>19569</v>
      </c>
      <c r="ES222" s="199">
        <v>2414</v>
      </c>
      <c r="ET222" s="199">
        <v>8070</v>
      </c>
      <c r="EU222" s="199">
        <v>6927</v>
      </c>
      <c r="EV222" s="199">
        <v>2158</v>
      </c>
      <c r="EW222" s="199">
        <v>17155</v>
      </c>
      <c r="EX222" s="199">
        <v>19569</v>
      </c>
      <c r="EZ222" s="199"/>
    </row>
    <row r="223" spans="1:156" x14ac:dyDescent="0.25">
      <c r="A223" t="s">
        <v>533</v>
      </c>
      <c r="B223" t="s">
        <v>1758</v>
      </c>
      <c r="C223" t="s">
        <v>236</v>
      </c>
      <c r="D223" t="s">
        <v>236</v>
      </c>
      <c r="E223" t="s">
        <v>236</v>
      </c>
      <c r="F223" t="s">
        <v>236</v>
      </c>
      <c r="G223" t="s">
        <v>236</v>
      </c>
      <c r="H223" s="199">
        <v>42148</v>
      </c>
      <c r="I223" s="199">
        <v>3433</v>
      </c>
      <c r="J223" s="199">
        <v>13231</v>
      </c>
      <c r="K223" s="199">
        <v>1548</v>
      </c>
      <c r="L223" s="199">
        <v>8151</v>
      </c>
      <c r="M223" s="199">
        <v>1038</v>
      </c>
      <c r="N223" s="199">
        <v>18081</v>
      </c>
      <c r="O223" s="199">
        <v>1347</v>
      </c>
      <c r="P223" s="199">
        <v>10048</v>
      </c>
      <c r="Q223" s="199">
        <v>495</v>
      </c>
      <c r="R223" s="199">
        <v>14215</v>
      </c>
      <c r="S223" s="199">
        <v>752</v>
      </c>
      <c r="T223" s="199">
        <v>12650</v>
      </c>
      <c r="U223" s="199">
        <v>1080</v>
      </c>
      <c r="V223" s="199">
        <v>282</v>
      </c>
      <c r="W223" s="199">
        <v>9</v>
      </c>
      <c r="X223" s="199">
        <v>9841</v>
      </c>
      <c r="Y223" s="199">
        <v>923</v>
      </c>
      <c r="Z223" s="199">
        <v>1194</v>
      </c>
      <c r="AA223" s="199">
        <v>471</v>
      </c>
      <c r="AB223" s="199">
        <v>3946</v>
      </c>
      <c r="AC223" s="199">
        <v>198</v>
      </c>
      <c r="AD223" s="199">
        <v>3408</v>
      </c>
      <c r="AE223" s="199">
        <v>623</v>
      </c>
      <c r="AF223" s="199">
        <v>13352</v>
      </c>
      <c r="AG223" s="199">
        <v>650</v>
      </c>
      <c r="AH223" s="199">
        <v>31719</v>
      </c>
      <c r="AI223" s="199">
        <v>2019</v>
      </c>
      <c r="AJ223" s="199">
        <v>10429</v>
      </c>
      <c r="AK223" s="199">
        <v>1414</v>
      </c>
      <c r="AL223" s="199">
        <v>6661</v>
      </c>
      <c r="AM223" s="199">
        <v>677</v>
      </c>
      <c r="AN223" s="199">
        <v>3768</v>
      </c>
      <c r="AO223" s="199">
        <v>737</v>
      </c>
      <c r="AP223" s="199">
        <v>21045</v>
      </c>
      <c r="AQ223" s="199">
        <v>2025</v>
      </c>
      <c r="AR223" s="199">
        <v>21103</v>
      </c>
      <c r="AS223" s="199">
        <v>1408</v>
      </c>
      <c r="AT223" s="199">
        <v>6117</v>
      </c>
      <c r="AU223" s="199">
        <v>282</v>
      </c>
      <c r="AV223" s="199">
        <v>36031</v>
      </c>
      <c r="AW223" s="199">
        <v>3151</v>
      </c>
      <c r="AX223" s="199">
        <v>4463</v>
      </c>
      <c r="AY223" s="199">
        <v>381</v>
      </c>
      <c r="AZ223" s="199">
        <v>6480</v>
      </c>
      <c r="BA223" s="199">
        <v>685</v>
      </c>
      <c r="BB223" s="199">
        <v>6721</v>
      </c>
      <c r="BC223" s="199">
        <v>717</v>
      </c>
      <c r="BD223" s="199">
        <v>6949</v>
      </c>
      <c r="BE223" s="199">
        <v>252</v>
      </c>
      <c r="BF223" s="199">
        <v>6113</v>
      </c>
      <c r="BG223" s="199">
        <v>755</v>
      </c>
      <c r="BH223" s="199">
        <v>19823</v>
      </c>
      <c r="BI223" s="199">
        <v>2005</v>
      </c>
      <c r="BJ223" s="199">
        <v>18563</v>
      </c>
      <c r="BK223" s="199">
        <v>1744</v>
      </c>
      <c r="BL223" s="199">
        <v>1260</v>
      </c>
      <c r="BM223" s="199">
        <v>261</v>
      </c>
      <c r="BN223" s="199">
        <v>12604</v>
      </c>
      <c r="BO223" s="199">
        <v>1003</v>
      </c>
      <c r="BP223" s="199">
        <v>8252</v>
      </c>
      <c r="BQ223" s="199">
        <v>1073</v>
      </c>
      <c r="BR223" s="199">
        <v>5080</v>
      </c>
      <c r="BS223" s="199">
        <v>684</v>
      </c>
      <c r="BT223" s="199">
        <v>12648</v>
      </c>
      <c r="BU223" s="199">
        <v>673</v>
      </c>
      <c r="BV223" s="199">
        <v>25936</v>
      </c>
      <c r="BW223" s="199">
        <v>2760</v>
      </c>
      <c r="BX223" s="199">
        <v>3564</v>
      </c>
      <c r="BY223" s="199">
        <v>0</v>
      </c>
      <c r="BZ223" s="199">
        <v>4082</v>
      </c>
      <c r="CA223" s="199">
        <v>204</v>
      </c>
      <c r="CB223" s="199">
        <v>8566</v>
      </c>
      <c r="CC223" s="199">
        <v>469</v>
      </c>
      <c r="CD223" s="199">
        <v>4887</v>
      </c>
      <c r="CE223" s="199">
        <v>725</v>
      </c>
      <c r="CF223" s="199">
        <v>6406</v>
      </c>
      <c r="CG223" s="199">
        <v>634</v>
      </c>
      <c r="CH223" s="199">
        <v>5877</v>
      </c>
      <c r="CI223" s="199">
        <v>732</v>
      </c>
      <c r="CJ223" s="199">
        <v>5133</v>
      </c>
      <c r="CK223" s="199">
        <v>330</v>
      </c>
      <c r="CL223" s="199">
        <v>3633</v>
      </c>
      <c r="CM223" s="199">
        <v>339</v>
      </c>
      <c r="CN223" s="199">
        <v>3564</v>
      </c>
      <c r="CO223" s="199">
        <v>0</v>
      </c>
      <c r="CP223" s="199">
        <v>3433</v>
      </c>
      <c r="CQ223" s="199">
        <v>38715</v>
      </c>
      <c r="CR223" s="199">
        <v>20981</v>
      </c>
      <c r="CS223" s="199">
        <v>20730</v>
      </c>
      <c r="CT223" s="199">
        <v>24247</v>
      </c>
      <c r="CU223" s="199">
        <v>14736</v>
      </c>
      <c r="CV223" s="199">
        <v>7897</v>
      </c>
      <c r="CW223" s="199">
        <v>1984</v>
      </c>
      <c r="CX223" s="199">
        <v>762</v>
      </c>
      <c r="CY223" s="199">
        <v>483</v>
      </c>
      <c r="CZ223" s="199">
        <v>120</v>
      </c>
      <c r="DA223" s="199">
        <v>7835</v>
      </c>
      <c r="DB223" s="199">
        <v>4709</v>
      </c>
      <c r="DC223" s="199">
        <v>4434</v>
      </c>
      <c r="DD223" s="199">
        <v>2306</v>
      </c>
      <c r="DE223" s="199">
        <v>185</v>
      </c>
      <c r="DF223" s="199">
        <v>872</v>
      </c>
      <c r="DG223" s="199">
        <v>2485</v>
      </c>
      <c r="DH223" s="199">
        <v>339</v>
      </c>
      <c r="DI223" s="199">
        <v>2213</v>
      </c>
      <c r="DJ223" s="199">
        <v>958</v>
      </c>
      <c r="DK223" s="199">
        <v>147</v>
      </c>
      <c r="DL223" s="199">
        <v>1063</v>
      </c>
      <c r="DM223" s="199">
        <v>1881</v>
      </c>
      <c r="DN223" s="199">
        <v>5597</v>
      </c>
      <c r="DO223" s="199">
        <v>1793</v>
      </c>
      <c r="DP223" s="199">
        <v>1235</v>
      </c>
      <c r="DQ223" s="199">
        <v>1241</v>
      </c>
      <c r="DR223" s="199">
        <v>1441</v>
      </c>
      <c r="DS223" s="199">
        <v>1191</v>
      </c>
      <c r="DT223" s="199">
        <v>3807</v>
      </c>
      <c r="DU223" s="199">
        <v>14909</v>
      </c>
      <c r="DV223" s="199">
        <v>4717</v>
      </c>
      <c r="DW223" s="199">
        <v>2733</v>
      </c>
      <c r="DX223" s="199">
        <v>1255</v>
      </c>
      <c r="DY223" s="199">
        <v>329</v>
      </c>
      <c r="DZ223" s="199">
        <v>3555</v>
      </c>
      <c r="EA223" s="199">
        <v>200</v>
      </c>
      <c r="EB223" s="199">
        <v>2633</v>
      </c>
      <c r="EC223" s="199">
        <v>5382</v>
      </c>
      <c r="ED223" s="199">
        <v>1454</v>
      </c>
      <c r="EE223" s="199">
        <v>2448</v>
      </c>
      <c r="EF223" s="199">
        <v>5298</v>
      </c>
      <c r="EG223" s="199">
        <v>34781</v>
      </c>
      <c r="EH223" s="199">
        <v>6896</v>
      </c>
      <c r="EI223" s="199">
        <v>7718</v>
      </c>
      <c r="EJ223" s="199">
        <v>7191</v>
      </c>
      <c r="EK223" s="199">
        <v>776</v>
      </c>
      <c r="EL223" s="199">
        <v>604</v>
      </c>
      <c r="EM223" s="199">
        <v>751</v>
      </c>
      <c r="EN223" s="199">
        <v>1144</v>
      </c>
      <c r="EO223" s="199">
        <v>659</v>
      </c>
      <c r="EP223" s="199">
        <v>2729</v>
      </c>
      <c r="EQ223" s="199">
        <v>13094</v>
      </c>
      <c r="ER223" s="199">
        <v>14909</v>
      </c>
      <c r="ES223" s="199">
        <v>2928</v>
      </c>
      <c r="ET223" s="199">
        <v>5546</v>
      </c>
      <c r="EU223" s="199">
        <v>4370</v>
      </c>
      <c r="EV223" s="199">
        <v>2065</v>
      </c>
      <c r="EW223" s="199">
        <v>11981</v>
      </c>
      <c r="EX223" s="199">
        <v>14909</v>
      </c>
      <c r="EZ223" s="199"/>
    </row>
    <row r="224" spans="1:156" x14ac:dyDescent="0.25">
      <c r="A224" t="s">
        <v>534</v>
      </c>
      <c r="B224" t="s">
        <v>1758</v>
      </c>
      <c r="C224" t="s">
        <v>236</v>
      </c>
      <c r="D224" t="s">
        <v>236</v>
      </c>
      <c r="E224" t="s">
        <v>236</v>
      </c>
      <c r="F224" t="s">
        <v>236</v>
      </c>
      <c r="G224" t="s">
        <v>236</v>
      </c>
      <c r="H224" s="199">
        <v>41189</v>
      </c>
      <c r="I224" s="199">
        <v>2835</v>
      </c>
      <c r="J224" s="199">
        <v>8173</v>
      </c>
      <c r="K224" s="199">
        <v>869</v>
      </c>
      <c r="L224" s="199">
        <v>6051</v>
      </c>
      <c r="M224" s="199">
        <v>709</v>
      </c>
      <c r="N224" s="199">
        <v>15484</v>
      </c>
      <c r="O224" s="199">
        <v>1374</v>
      </c>
      <c r="P224" s="199">
        <v>17272</v>
      </c>
      <c r="Q224" s="199">
        <v>575</v>
      </c>
      <c r="R224" s="199">
        <v>27691</v>
      </c>
      <c r="S224" s="199">
        <v>1513</v>
      </c>
      <c r="T224" s="199">
        <v>3752</v>
      </c>
      <c r="U224" s="199">
        <v>257</v>
      </c>
      <c r="V224" s="199">
        <v>345</v>
      </c>
      <c r="W224" s="199">
        <v>154</v>
      </c>
      <c r="X224" s="199">
        <v>2800</v>
      </c>
      <c r="Y224" s="199">
        <v>270</v>
      </c>
      <c r="Z224" s="199">
        <v>2449</v>
      </c>
      <c r="AA224" s="199">
        <v>460</v>
      </c>
      <c r="AB224" s="199">
        <v>4148</v>
      </c>
      <c r="AC224" s="199">
        <v>181</v>
      </c>
      <c r="AD224" s="199">
        <v>6915</v>
      </c>
      <c r="AE224" s="199">
        <v>815</v>
      </c>
      <c r="AF224" s="199">
        <v>24772</v>
      </c>
      <c r="AG224" s="199">
        <v>1145</v>
      </c>
      <c r="AH224" s="199">
        <v>36644</v>
      </c>
      <c r="AI224" s="199">
        <v>2264</v>
      </c>
      <c r="AJ224" s="199">
        <v>4545</v>
      </c>
      <c r="AK224" s="199">
        <v>571</v>
      </c>
      <c r="AL224" s="199">
        <v>2712</v>
      </c>
      <c r="AM224" s="199">
        <v>191</v>
      </c>
      <c r="AN224" s="199">
        <v>1833</v>
      </c>
      <c r="AO224" s="199">
        <v>380</v>
      </c>
      <c r="AP224" s="199">
        <v>20574</v>
      </c>
      <c r="AQ224" s="199">
        <v>1588</v>
      </c>
      <c r="AR224" s="199">
        <v>20615</v>
      </c>
      <c r="AS224" s="199">
        <v>1247</v>
      </c>
      <c r="AT224" s="199">
        <v>5543</v>
      </c>
      <c r="AU224" s="199">
        <v>321</v>
      </c>
      <c r="AV224" s="199">
        <v>35646</v>
      </c>
      <c r="AW224" s="199">
        <v>2514</v>
      </c>
      <c r="AX224" s="199">
        <v>2236</v>
      </c>
      <c r="AY224" s="199">
        <v>312</v>
      </c>
      <c r="AZ224" s="199">
        <v>5601</v>
      </c>
      <c r="BA224" s="199">
        <v>658</v>
      </c>
      <c r="BB224" s="199">
        <v>8503</v>
      </c>
      <c r="BC224" s="199">
        <v>538</v>
      </c>
      <c r="BD224" s="199">
        <v>11944</v>
      </c>
      <c r="BE224" s="199">
        <v>336</v>
      </c>
      <c r="BF224" s="199">
        <v>4401</v>
      </c>
      <c r="BG224" s="199">
        <v>432</v>
      </c>
      <c r="BH224" s="199">
        <v>22465</v>
      </c>
      <c r="BI224" s="199">
        <v>1836</v>
      </c>
      <c r="BJ224" s="199">
        <v>21383</v>
      </c>
      <c r="BK224" s="199">
        <v>1576</v>
      </c>
      <c r="BL224" s="199">
        <v>1082</v>
      </c>
      <c r="BM224" s="199">
        <v>260</v>
      </c>
      <c r="BN224" s="199">
        <v>15481</v>
      </c>
      <c r="BO224" s="199">
        <v>863</v>
      </c>
      <c r="BP224" s="199">
        <v>7327</v>
      </c>
      <c r="BQ224" s="199">
        <v>978</v>
      </c>
      <c r="BR224" s="199">
        <v>4058</v>
      </c>
      <c r="BS224" s="199">
        <v>427</v>
      </c>
      <c r="BT224" s="199">
        <v>9327</v>
      </c>
      <c r="BU224" s="199">
        <v>509</v>
      </c>
      <c r="BV224" s="199">
        <v>26866</v>
      </c>
      <c r="BW224" s="199">
        <v>2268</v>
      </c>
      <c r="BX224" s="199">
        <v>4996</v>
      </c>
      <c r="BY224" s="199">
        <v>58</v>
      </c>
      <c r="BZ224" s="199">
        <v>2876</v>
      </c>
      <c r="CA224" s="199">
        <v>99</v>
      </c>
      <c r="CB224" s="199">
        <v>6451</v>
      </c>
      <c r="CC224" s="199">
        <v>410</v>
      </c>
      <c r="CD224" s="199">
        <v>3578</v>
      </c>
      <c r="CE224" s="199">
        <v>482</v>
      </c>
      <c r="CF224" s="199">
        <v>7401</v>
      </c>
      <c r="CG224" s="199">
        <v>774</v>
      </c>
      <c r="CH224" s="199">
        <v>5930</v>
      </c>
      <c r="CI224" s="199">
        <v>556</v>
      </c>
      <c r="CJ224" s="199">
        <v>4897</v>
      </c>
      <c r="CK224" s="199">
        <v>186</v>
      </c>
      <c r="CL224" s="199">
        <v>5060</v>
      </c>
      <c r="CM224" s="199">
        <v>270</v>
      </c>
      <c r="CN224" s="199">
        <v>4996</v>
      </c>
      <c r="CO224" s="199">
        <v>58</v>
      </c>
      <c r="CP224" s="199">
        <v>2835</v>
      </c>
      <c r="CQ224" s="199">
        <v>38354</v>
      </c>
      <c r="CR224" s="199">
        <v>27956</v>
      </c>
      <c r="CS224" s="199">
        <v>14590</v>
      </c>
      <c r="CT224" s="199">
        <v>31603</v>
      </c>
      <c r="CU224" s="199">
        <v>7821</v>
      </c>
      <c r="CV224" s="199">
        <v>2176</v>
      </c>
      <c r="CW224" s="199">
        <v>4401</v>
      </c>
      <c r="CX224" s="199">
        <v>1163</v>
      </c>
      <c r="CY224" s="199">
        <v>750</v>
      </c>
      <c r="CZ224" s="199">
        <v>31</v>
      </c>
      <c r="DA224" s="199">
        <v>1748</v>
      </c>
      <c r="DB224" s="199">
        <v>818</v>
      </c>
      <c r="DC224" s="199">
        <v>922</v>
      </c>
      <c r="DD224" s="199">
        <v>164</v>
      </c>
      <c r="DE224" s="199">
        <v>89</v>
      </c>
      <c r="DF224" s="199">
        <v>1223</v>
      </c>
      <c r="DG224" s="199">
        <v>2550</v>
      </c>
      <c r="DH224" s="199">
        <v>698</v>
      </c>
      <c r="DI224" s="199">
        <v>2015</v>
      </c>
      <c r="DJ224" s="199">
        <v>976</v>
      </c>
      <c r="DK224" s="199">
        <v>337</v>
      </c>
      <c r="DL224" s="199">
        <v>1597</v>
      </c>
      <c r="DM224" s="199">
        <v>3182</v>
      </c>
      <c r="DN224" s="199">
        <v>6229</v>
      </c>
      <c r="DO224" s="199">
        <v>2384</v>
      </c>
      <c r="DP224" s="199">
        <v>1018</v>
      </c>
      <c r="DQ224" s="199">
        <v>926</v>
      </c>
      <c r="DR224" s="199">
        <v>1012</v>
      </c>
      <c r="DS224" s="199">
        <v>805</v>
      </c>
      <c r="DT224" s="199">
        <v>2542</v>
      </c>
      <c r="DU224" s="199">
        <v>18682</v>
      </c>
      <c r="DV224" s="199">
        <v>5904</v>
      </c>
      <c r="DW224" s="199">
        <v>2187</v>
      </c>
      <c r="DX224" s="199">
        <v>1512</v>
      </c>
      <c r="DY224" s="199">
        <v>293</v>
      </c>
      <c r="DZ224" s="199">
        <v>4651</v>
      </c>
      <c r="EA224" s="199">
        <v>253</v>
      </c>
      <c r="EB224" s="199">
        <v>3714</v>
      </c>
      <c r="EC224" s="199">
        <v>6615</v>
      </c>
      <c r="ED224" s="199">
        <v>1231</v>
      </c>
      <c r="EE224" s="199">
        <v>4349</v>
      </c>
      <c r="EF224" s="199">
        <v>4397</v>
      </c>
      <c r="EG224" s="199">
        <v>32999</v>
      </c>
      <c r="EH224" s="199">
        <v>8455</v>
      </c>
      <c r="EI224" s="199">
        <v>9724</v>
      </c>
      <c r="EJ224" s="199">
        <v>8958</v>
      </c>
      <c r="EK224" s="199">
        <v>1023</v>
      </c>
      <c r="EL224" s="199">
        <v>1238</v>
      </c>
      <c r="EM224" s="199">
        <v>1041</v>
      </c>
      <c r="EN224" s="199">
        <v>1153</v>
      </c>
      <c r="EO224" s="199">
        <v>796</v>
      </c>
      <c r="EP224" s="199">
        <v>3478</v>
      </c>
      <c r="EQ224" s="199">
        <v>16686</v>
      </c>
      <c r="ER224" s="199">
        <v>18682</v>
      </c>
      <c r="ES224" s="199">
        <v>2583</v>
      </c>
      <c r="ET224" s="199">
        <v>7859</v>
      </c>
      <c r="EU224" s="199">
        <v>5700</v>
      </c>
      <c r="EV224" s="199">
        <v>2540</v>
      </c>
      <c r="EW224" s="199">
        <v>16099</v>
      </c>
      <c r="EX224" s="199">
        <v>18682</v>
      </c>
      <c r="EZ224" s="199"/>
    </row>
    <row r="225" spans="1:159" x14ac:dyDescent="0.25">
      <c r="A225" t="s">
        <v>535</v>
      </c>
      <c r="B225" t="s">
        <v>1758</v>
      </c>
      <c r="C225" t="s">
        <v>236</v>
      </c>
      <c r="D225" t="s">
        <v>236</v>
      </c>
      <c r="E225" t="s">
        <v>236</v>
      </c>
      <c r="F225" t="s">
        <v>236</v>
      </c>
      <c r="G225" t="s">
        <v>236</v>
      </c>
      <c r="H225" s="199">
        <v>41193</v>
      </c>
      <c r="I225" s="199">
        <v>1647</v>
      </c>
      <c r="J225" s="199">
        <v>6062</v>
      </c>
      <c r="K225" s="199">
        <v>464</v>
      </c>
      <c r="L225" s="199">
        <v>4267</v>
      </c>
      <c r="M225" s="199">
        <v>234</v>
      </c>
      <c r="N225" s="199">
        <v>13452</v>
      </c>
      <c r="O225" s="199">
        <v>793</v>
      </c>
      <c r="P225" s="199">
        <v>20050</v>
      </c>
      <c r="Q225" s="199">
        <v>383</v>
      </c>
      <c r="R225" s="199">
        <v>30645</v>
      </c>
      <c r="S225" s="199">
        <v>857</v>
      </c>
      <c r="T225" s="199">
        <v>3230</v>
      </c>
      <c r="U225" s="199">
        <v>420</v>
      </c>
      <c r="V225" s="199">
        <v>89</v>
      </c>
      <c r="W225" s="199">
        <v>0</v>
      </c>
      <c r="X225" s="199">
        <v>3362</v>
      </c>
      <c r="Y225" s="199">
        <v>131</v>
      </c>
      <c r="Z225" s="199">
        <v>882</v>
      </c>
      <c r="AA225" s="199">
        <v>137</v>
      </c>
      <c r="AB225" s="199">
        <v>2954</v>
      </c>
      <c r="AC225" s="199">
        <v>102</v>
      </c>
      <c r="AD225" s="199">
        <v>2263</v>
      </c>
      <c r="AE225" s="199">
        <v>215</v>
      </c>
      <c r="AF225" s="199">
        <v>29834</v>
      </c>
      <c r="AG225" s="199">
        <v>773</v>
      </c>
      <c r="AH225" s="199">
        <v>35955</v>
      </c>
      <c r="AI225" s="199">
        <v>1210</v>
      </c>
      <c r="AJ225" s="199">
        <v>5238</v>
      </c>
      <c r="AK225" s="199">
        <v>437</v>
      </c>
      <c r="AL225" s="199">
        <v>2658</v>
      </c>
      <c r="AM225" s="199">
        <v>265</v>
      </c>
      <c r="AN225" s="199">
        <v>2580</v>
      </c>
      <c r="AO225" s="199">
        <v>172</v>
      </c>
      <c r="AP225" s="199">
        <v>20084</v>
      </c>
      <c r="AQ225" s="199">
        <v>973</v>
      </c>
      <c r="AR225" s="199">
        <v>21109</v>
      </c>
      <c r="AS225" s="199">
        <v>674</v>
      </c>
      <c r="AT225" s="199">
        <v>4381</v>
      </c>
      <c r="AU225" s="199">
        <v>164</v>
      </c>
      <c r="AV225" s="199">
        <v>36812</v>
      </c>
      <c r="AW225" s="199">
        <v>1483</v>
      </c>
      <c r="AX225" s="199">
        <v>1191</v>
      </c>
      <c r="AY225" s="199">
        <v>202</v>
      </c>
      <c r="AZ225" s="199">
        <v>3530</v>
      </c>
      <c r="BA225" s="199">
        <v>156</v>
      </c>
      <c r="BB225" s="199">
        <v>5311</v>
      </c>
      <c r="BC225" s="199">
        <v>349</v>
      </c>
      <c r="BD225" s="199">
        <v>17833</v>
      </c>
      <c r="BE225" s="199">
        <v>413</v>
      </c>
      <c r="BF225" s="199">
        <v>4271</v>
      </c>
      <c r="BG225" s="199">
        <v>274</v>
      </c>
      <c r="BH225" s="199">
        <v>22829</v>
      </c>
      <c r="BI225" s="199">
        <v>1212</v>
      </c>
      <c r="BJ225" s="199">
        <v>21660</v>
      </c>
      <c r="BK225" s="199">
        <v>1093</v>
      </c>
      <c r="BL225" s="199">
        <v>1169</v>
      </c>
      <c r="BM225" s="199">
        <v>119</v>
      </c>
      <c r="BN225" s="199">
        <v>14894</v>
      </c>
      <c r="BO225" s="199">
        <v>773</v>
      </c>
      <c r="BP225" s="199">
        <v>9097</v>
      </c>
      <c r="BQ225" s="199">
        <v>511</v>
      </c>
      <c r="BR225" s="199">
        <v>3109</v>
      </c>
      <c r="BS225" s="199">
        <v>202</v>
      </c>
      <c r="BT225" s="199">
        <v>7523</v>
      </c>
      <c r="BU225" s="199">
        <v>142</v>
      </c>
      <c r="BV225" s="199">
        <v>27100</v>
      </c>
      <c r="BW225" s="199">
        <v>1486</v>
      </c>
      <c r="BX225" s="199">
        <v>6570</v>
      </c>
      <c r="BY225" s="199">
        <v>19</v>
      </c>
      <c r="BZ225" s="199">
        <v>2043</v>
      </c>
      <c r="CA225" s="199">
        <v>70</v>
      </c>
      <c r="CB225" s="199">
        <v>5480</v>
      </c>
      <c r="CC225" s="199">
        <v>72</v>
      </c>
      <c r="CD225" s="199">
        <v>5805</v>
      </c>
      <c r="CE225" s="199">
        <v>385</v>
      </c>
      <c r="CF225" s="199">
        <v>7427</v>
      </c>
      <c r="CG225" s="199">
        <v>404</v>
      </c>
      <c r="CH225" s="199">
        <v>5368</v>
      </c>
      <c r="CI225" s="199">
        <v>297</v>
      </c>
      <c r="CJ225" s="199">
        <v>3986</v>
      </c>
      <c r="CK225" s="199">
        <v>169</v>
      </c>
      <c r="CL225" s="199">
        <v>4514</v>
      </c>
      <c r="CM225" s="199">
        <v>231</v>
      </c>
      <c r="CN225" s="199">
        <v>6570</v>
      </c>
      <c r="CO225" s="199">
        <v>19</v>
      </c>
      <c r="CP225" s="199">
        <v>1647</v>
      </c>
      <c r="CQ225" s="199">
        <v>39546</v>
      </c>
      <c r="CR225" s="199">
        <v>32567</v>
      </c>
      <c r="CS225" s="199">
        <v>12297</v>
      </c>
      <c r="CT225" s="199">
        <v>34207</v>
      </c>
      <c r="CU225" s="199">
        <v>6129</v>
      </c>
      <c r="CV225" s="199">
        <v>1966</v>
      </c>
      <c r="CW225" s="199">
        <v>1327</v>
      </c>
      <c r="CX225" s="199">
        <v>255</v>
      </c>
      <c r="CY225" s="199">
        <v>1132</v>
      </c>
      <c r="CZ225" s="199">
        <v>153</v>
      </c>
      <c r="DA225" s="199">
        <v>2549</v>
      </c>
      <c r="DB225" s="199">
        <v>963</v>
      </c>
      <c r="DC225" s="199">
        <v>1121</v>
      </c>
      <c r="DD225" s="199">
        <v>595</v>
      </c>
      <c r="DE225" s="199">
        <v>94</v>
      </c>
      <c r="DF225" s="199">
        <v>745</v>
      </c>
      <c r="DG225" s="199">
        <v>1708</v>
      </c>
      <c r="DH225" s="199">
        <v>539</v>
      </c>
      <c r="DI225" s="199">
        <v>2437</v>
      </c>
      <c r="DJ225" s="199">
        <v>653</v>
      </c>
      <c r="DK225" s="199">
        <v>450</v>
      </c>
      <c r="DL225" s="199">
        <v>1395</v>
      </c>
      <c r="DM225" s="199">
        <v>3507</v>
      </c>
      <c r="DN225" s="199">
        <v>8083</v>
      </c>
      <c r="DO225" s="199">
        <v>2006</v>
      </c>
      <c r="DP225" s="199">
        <v>1119</v>
      </c>
      <c r="DQ225" s="199">
        <v>1022</v>
      </c>
      <c r="DR225" s="199">
        <v>548</v>
      </c>
      <c r="DS225" s="199">
        <v>606</v>
      </c>
      <c r="DT225" s="199">
        <v>1239</v>
      </c>
      <c r="DU225" s="199">
        <v>18437</v>
      </c>
      <c r="DV225" s="199">
        <v>7083</v>
      </c>
      <c r="DW225" s="199">
        <v>2600</v>
      </c>
      <c r="DX225" s="199">
        <v>1609</v>
      </c>
      <c r="DY225" s="199">
        <v>221</v>
      </c>
      <c r="DZ225" s="199">
        <v>4320</v>
      </c>
      <c r="EA225" s="199">
        <v>248</v>
      </c>
      <c r="EB225" s="199">
        <v>3425</v>
      </c>
      <c r="EC225" s="199">
        <v>5425</v>
      </c>
      <c r="ED225" s="199">
        <v>595</v>
      </c>
      <c r="EE225" s="199">
        <v>3772</v>
      </c>
      <c r="EF225" s="199">
        <v>3844</v>
      </c>
      <c r="EG225" s="199">
        <v>32697</v>
      </c>
      <c r="EH225" s="199">
        <v>8830</v>
      </c>
      <c r="EI225" s="199">
        <v>9950</v>
      </c>
      <c r="EJ225" s="199">
        <v>8487</v>
      </c>
      <c r="EK225" s="199">
        <v>993</v>
      </c>
      <c r="EL225" s="199">
        <v>1097</v>
      </c>
      <c r="EM225" s="199">
        <v>1107</v>
      </c>
      <c r="EN225" s="199">
        <v>1171</v>
      </c>
      <c r="EO225" s="199">
        <v>646</v>
      </c>
      <c r="EP225" s="199">
        <v>3171</v>
      </c>
      <c r="EQ225" s="199">
        <v>16787</v>
      </c>
      <c r="ER225" s="199">
        <v>18437</v>
      </c>
      <c r="ES225" s="199">
        <v>2258</v>
      </c>
      <c r="ET225" s="199">
        <v>7948</v>
      </c>
      <c r="EU225" s="199">
        <v>6315</v>
      </c>
      <c r="EV225" s="199">
        <v>1916</v>
      </c>
      <c r="EW225" s="199">
        <v>16179</v>
      </c>
      <c r="EX225" s="199">
        <v>18437</v>
      </c>
      <c r="EZ225" s="199"/>
    </row>
    <row r="226" spans="1:159" x14ac:dyDescent="0.25">
      <c r="A226" t="s">
        <v>536</v>
      </c>
      <c r="B226" t="s">
        <v>1758</v>
      </c>
      <c r="C226" t="s">
        <v>236</v>
      </c>
      <c r="D226" t="s">
        <v>236</v>
      </c>
      <c r="E226" t="s">
        <v>236</v>
      </c>
      <c r="F226" t="s">
        <v>236</v>
      </c>
      <c r="G226" t="s">
        <v>236</v>
      </c>
      <c r="H226" s="199">
        <v>43131</v>
      </c>
      <c r="I226" s="199">
        <v>2825</v>
      </c>
      <c r="J226" s="199">
        <v>13050</v>
      </c>
      <c r="K226" s="199">
        <v>897</v>
      </c>
      <c r="L226" s="199">
        <v>10084</v>
      </c>
      <c r="M226" s="199">
        <v>657</v>
      </c>
      <c r="N226" s="199">
        <v>17979</v>
      </c>
      <c r="O226" s="199">
        <v>1508</v>
      </c>
      <c r="P226" s="199">
        <v>11908</v>
      </c>
      <c r="Q226" s="199">
        <v>418</v>
      </c>
      <c r="R226" s="199">
        <v>17779</v>
      </c>
      <c r="S226" s="199">
        <v>952</v>
      </c>
      <c r="T226" s="199">
        <v>6604</v>
      </c>
      <c r="U226" s="199">
        <v>720</v>
      </c>
      <c r="V226" s="199">
        <v>691</v>
      </c>
      <c r="W226" s="199">
        <v>76</v>
      </c>
      <c r="X226" s="199">
        <v>13920</v>
      </c>
      <c r="Y226" s="199">
        <v>684</v>
      </c>
      <c r="Z226" s="199">
        <v>1339</v>
      </c>
      <c r="AA226" s="199">
        <v>199</v>
      </c>
      <c r="AB226" s="199">
        <v>2781</v>
      </c>
      <c r="AC226" s="199">
        <v>194</v>
      </c>
      <c r="AD226" s="199">
        <v>3613</v>
      </c>
      <c r="AE226" s="199">
        <v>509</v>
      </c>
      <c r="AF226" s="199">
        <v>16715</v>
      </c>
      <c r="AG226" s="199">
        <v>722</v>
      </c>
      <c r="AH226" s="199">
        <v>32495</v>
      </c>
      <c r="AI226" s="199">
        <v>1850</v>
      </c>
      <c r="AJ226" s="199">
        <v>10636</v>
      </c>
      <c r="AK226" s="199">
        <v>975</v>
      </c>
      <c r="AL226" s="199">
        <v>7019</v>
      </c>
      <c r="AM226" s="199">
        <v>435</v>
      </c>
      <c r="AN226" s="199">
        <v>3617</v>
      </c>
      <c r="AO226" s="199">
        <v>540</v>
      </c>
      <c r="AP226" s="199">
        <v>21811</v>
      </c>
      <c r="AQ226" s="199">
        <v>1808</v>
      </c>
      <c r="AR226" s="199">
        <v>21320</v>
      </c>
      <c r="AS226" s="199">
        <v>1017</v>
      </c>
      <c r="AT226" s="199">
        <v>5173</v>
      </c>
      <c r="AU226" s="199">
        <v>152</v>
      </c>
      <c r="AV226" s="199">
        <v>37958</v>
      </c>
      <c r="AW226" s="199">
        <v>2673</v>
      </c>
      <c r="AX226" s="199">
        <v>5061</v>
      </c>
      <c r="AY226" s="199">
        <v>707</v>
      </c>
      <c r="AZ226" s="199">
        <v>5982</v>
      </c>
      <c r="BA226" s="199">
        <v>448</v>
      </c>
      <c r="BB226" s="199">
        <v>7525</v>
      </c>
      <c r="BC226" s="199">
        <v>670</v>
      </c>
      <c r="BD226" s="199">
        <v>7880</v>
      </c>
      <c r="BE226" s="199">
        <v>250</v>
      </c>
      <c r="BF226" s="199">
        <v>5679</v>
      </c>
      <c r="BG226" s="199">
        <v>602</v>
      </c>
      <c r="BH226" s="199">
        <v>20862</v>
      </c>
      <c r="BI226" s="199">
        <v>1731</v>
      </c>
      <c r="BJ226" s="199">
        <v>19881</v>
      </c>
      <c r="BK226" s="199">
        <v>1624</v>
      </c>
      <c r="BL226" s="199">
        <v>981</v>
      </c>
      <c r="BM226" s="199">
        <v>107</v>
      </c>
      <c r="BN226" s="199">
        <v>14389</v>
      </c>
      <c r="BO226" s="199">
        <v>970</v>
      </c>
      <c r="BP226" s="199">
        <v>7151</v>
      </c>
      <c r="BQ226" s="199">
        <v>834</v>
      </c>
      <c r="BR226" s="199">
        <v>5001</v>
      </c>
      <c r="BS226" s="199">
        <v>529</v>
      </c>
      <c r="BT226" s="199">
        <v>13011</v>
      </c>
      <c r="BU226" s="199">
        <v>445</v>
      </c>
      <c r="BV226" s="199">
        <v>26541</v>
      </c>
      <c r="BW226" s="199">
        <v>2333</v>
      </c>
      <c r="BX226" s="199">
        <v>3579</v>
      </c>
      <c r="BY226" s="199">
        <v>47</v>
      </c>
      <c r="BZ226" s="199">
        <v>3993</v>
      </c>
      <c r="CA226" s="199">
        <v>91</v>
      </c>
      <c r="CB226" s="199">
        <v>9018</v>
      </c>
      <c r="CC226" s="199">
        <v>354</v>
      </c>
      <c r="CD226" s="199">
        <v>3672</v>
      </c>
      <c r="CE226" s="199">
        <v>305</v>
      </c>
      <c r="CF226" s="199">
        <v>7152</v>
      </c>
      <c r="CG226" s="199">
        <v>772</v>
      </c>
      <c r="CH226" s="199">
        <v>6385</v>
      </c>
      <c r="CI226" s="199">
        <v>639</v>
      </c>
      <c r="CJ226" s="199">
        <v>4664</v>
      </c>
      <c r="CK226" s="199">
        <v>338</v>
      </c>
      <c r="CL226" s="199">
        <v>4668</v>
      </c>
      <c r="CM226" s="199">
        <v>279</v>
      </c>
      <c r="CN226" s="199">
        <v>3579</v>
      </c>
      <c r="CO226" s="199">
        <v>47</v>
      </c>
      <c r="CP226" s="199">
        <v>2825</v>
      </c>
      <c r="CQ226" s="199">
        <v>40306</v>
      </c>
      <c r="CR226" s="199">
        <v>22501</v>
      </c>
      <c r="CS226" s="199">
        <v>21078</v>
      </c>
      <c r="CT226" s="199">
        <v>24722</v>
      </c>
      <c r="CU226" s="199">
        <v>15241</v>
      </c>
      <c r="CV226" s="199">
        <v>8256</v>
      </c>
      <c r="CW226" s="199">
        <v>2125</v>
      </c>
      <c r="CX226" s="199">
        <v>809</v>
      </c>
      <c r="CY226" s="199">
        <v>1582</v>
      </c>
      <c r="CZ226" s="199">
        <v>631</v>
      </c>
      <c r="DA226" s="199">
        <v>10258</v>
      </c>
      <c r="DB226" s="199">
        <v>6092</v>
      </c>
      <c r="DC226" s="199">
        <v>1276</v>
      </c>
      <c r="DD226" s="199">
        <v>724</v>
      </c>
      <c r="DE226" s="199">
        <v>65</v>
      </c>
      <c r="DF226" s="199">
        <v>960</v>
      </c>
      <c r="DG226" s="199">
        <v>3107</v>
      </c>
      <c r="DH226" s="199">
        <v>463</v>
      </c>
      <c r="DI226" s="199">
        <v>2282</v>
      </c>
      <c r="DJ226" s="199">
        <v>1270</v>
      </c>
      <c r="DK226" s="199">
        <v>456</v>
      </c>
      <c r="DL226" s="199">
        <v>1225</v>
      </c>
      <c r="DM226" s="199">
        <v>2052</v>
      </c>
      <c r="DN226" s="199">
        <v>5603</v>
      </c>
      <c r="DO226" s="199">
        <v>1646</v>
      </c>
      <c r="DP226" s="199">
        <v>795</v>
      </c>
      <c r="DQ226" s="199">
        <v>1046</v>
      </c>
      <c r="DR226" s="199">
        <v>1325</v>
      </c>
      <c r="DS226" s="199">
        <v>1332</v>
      </c>
      <c r="DT226" s="199">
        <v>3575</v>
      </c>
      <c r="DU226" s="199">
        <v>15093</v>
      </c>
      <c r="DV226" s="199">
        <v>5607</v>
      </c>
      <c r="DW226" s="199">
        <v>2805</v>
      </c>
      <c r="DX226" s="199">
        <v>1635</v>
      </c>
      <c r="DY226" s="199">
        <v>936</v>
      </c>
      <c r="DZ226" s="199">
        <v>3368</v>
      </c>
      <c r="EA226" s="199">
        <v>243</v>
      </c>
      <c r="EB226" s="199">
        <v>2065</v>
      </c>
      <c r="EC226" s="199">
        <v>4483</v>
      </c>
      <c r="ED226" s="199">
        <v>964</v>
      </c>
      <c r="EE226" s="199">
        <v>2279</v>
      </c>
      <c r="EF226" s="199">
        <v>5563</v>
      </c>
      <c r="EG226" s="199">
        <v>36950</v>
      </c>
      <c r="EH226" s="199">
        <v>5597</v>
      </c>
      <c r="EI226" s="199">
        <v>8780</v>
      </c>
      <c r="EJ226" s="199">
        <v>6313</v>
      </c>
      <c r="EK226" s="199">
        <v>575</v>
      </c>
      <c r="EL226" s="199">
        <v>666</v>
      </c>
      <c r="EM226" s="199">
        <v>483</v>
      </c>
      <c r="EN226" s="199">
        <v>596</v>
      </c>
      <c r="EO226" s="199">
        <v>798</v>
      </c>
      <c r="EP226" s="199">
        <v>2924</v>
      </c>
      <c r="EQ226" s="199">
        <v>13878</v>
      </c>
      <c r="ER226" s="199">
        <v>15093</v>
      </c>
      <c r="ES226" s="199">
        <v>2177</v>
      </c>
      <c r="ET226" s="199">
        <v>5314</v>
      </c>
      <c r="EU226" s="199">
        <v>5318</v>
      </c>
      <c r="EV226" s="199">
        <v>2284</v>
      </c>
      <c r="EW226" s="199">
        <v>12916</v>
      </c>
      <c r="EX226" s="199">
        <v>15093</v>
      </c>
      <c r="EZ226" s="199"/>
    </row>
    <row r="227" spans="1:159" x14ac:dyDescent="0.25">
      <c r="A227" t="s">
        <v>537</v>
      </c>
      <c r="B227" t="s">
        <v>1758</v>
      </c>
      <c r="C227" t="s">
        <v>236</v>
      </c>
      <c r="D227" t="s">
        <v>236</v>
      </c>
      <c r="E227" t="s">
        <v>236</v>
      </c>
      <c r="F227" t="s">
        <v>236</v>
      </c>
      <c r="G227" t="s">
        <v>236</v>
      </c>
      <c r="H227" s="199">
        <v>41478</v>
      </c>
      <c r="I227" s="199">
        <v>3695</v>
      </c>
      <c r="J227" s="199">
        <v>10171</v>
      </c>
      <c r="K227" s="199">
        <v>970</v>
      </c>
      <c r="L227" s="199">
        <v>7450</v>
      </c>
      <c r="M227" s="199">
        <v>742</v>
      </c>
      <c r="N227" s="199">
        <v>20728</v>
      </c>
      <c r="O227" s="199">
        <v>1843</v>
      </c>
      <c r="P227" s="199">
        <v>10472</v>
      </c>
      <c r="Q227" s="199">
        <v>882</v>
      </c>
      <c r="R227" s="199">
        <v>14410</v>
      </c>
      <c r="S227" s="199">
        <v>883</v>
      </c>
      <c r="T227" s="199">
        <v>5847</v>
      </c>
      <c r="U227" s="199">
        <v>353</v>
      </c>
      <c r="V227" s="199">
        <v>307</v>
      </c>
      <c r="W227" s="199">
        <v>16</v>
      </c>
      <c r="X227" s="199">
        <v>14783</v>
      </c>
      <c r="Y227" s="199">
        <v>1014</v>
      </c>
      <c r="Z227" s="199">
        <v>1997</v>
      </c>
      <c r="AA227" s="199">
        <v>866</v>
      </c>
      <c r="AB227" s="199">
        <v>4134</v>
      </c>
      <c r="AC227" s="199">
        <v>563</v>
      </c>
      <c r="AD227" s="199">
        <v>5292</v>
      </c>
      <c r="AE227" s="199">
        <v>1491</v>
      </c>
      <c r="AF227" s="199">
        <v>12326</v>
      </c>
      <c r="AG227" s="199">
        <v>518</v>
      </c>
      <c r="AH227" s="199">
        <v>29703</v>
      </c>
      <c r="AI227" s="199">
        <v>1765</v>
      </c>
      <c r="AJ227" s="199">
        <v>11775</v>
      </c>
      <c r="AK227" s="199">
        <v>1930</v>
      </c>
      <c r="AL227" s="199">
        <v>7059</v>
      </c>
      <c r="AM227" s="199">
        <v>429</v>
      </c>
      <c r="AN227" s="199">
        <v>4716</v>
      </c>
      <c r="AO227" s="199">
        <v>1501</v>
      </c>
      <c r="AP227" s="199">
        <v>19792</v>
      </c>
      <c r="AQ227" s="199">
        <v>2046</v>
      </c>
      <c r="AR227" s="199">
        <v>21686</v>
      </c>
      <c r="AS227" s="199">
        <v>1649</v>
      </c>
      <c r="AT227" s="199">
        <v>4956</v>
      </c>
      <c r="AU227" s="199">
        <v>237</v>
      </c>
      <c r="AV227" s="199">
        <v>36522</v>
      </c>
      <c r="AW227" s="199">
        <v>3458</v>
      </c>
      <c r="AX227" s="199">
        <v>4488</v>
      </c>
      <c r="AY227" s="199">
        <v>707</v>
      </c>
      <c r="AZ227" s="199">
        <v>7624</v>
      </c>
      <c r="BA227" s="199">
        <v>821</v>
      </c>
      <c r="BB227" s="199">
        <v>6844</v>
      </c>
      <c r="BC227" s="199">
        <v>691</v>
      </c>
      <c r="BD227" s="199">
        <v>5110</v>
      </c>
      <c r="BE227" s="199">
        <v>211</v>
      </c>
      <c r="BF227" s="199">
        <v>4952</v>
      </c>
      <c r="BG227" s="199">
        <v>515</v>
      </c>
      <c r="BH227" s="199">
        <v>18810</v>
      </c>
      <c r="BI227" s="199">
        <v>2316</v>
      </c>
      <c r="BJ227" s="199">
        <v>18129</v>
      </c>
      <c r="BK227" s="199">
        <v>2202</v>
      </c>
      <c r="BL227" s="199">
        <v>681</v>
      </c>
      <c r="BM227" s="199">
        <v>114</v>
      </c>
      <c r="BN227" s="199">
        <v>12839</v>
      </c>
      <c r="BO227" s="199">
        <v>1328</v>
      </c>
      <c r="BP227" s="199">
        <v>6596</v>
      </c>
      <c r="BQ227" s="199">
        <v>1038</v>
      </c>
      <c r="BR227" s="199">
        <v>4327</v>
      </c>
      <c r="BS227" s="199">
        <v>465</v>
      </c>
      <c r="BT227" s="199">
        <v>13898</v>
      </c>
      <c r="BU227" s="199">
        <v>752</v>
      </c>
      <c r="BV227" s="199">
        <v>23762</v>
      </c>
      <c r="BW227" s="199">
        <v>2831</v>
      </c>
      <c r="BX227" s="199">
        <v>3818</v>
      </c>
      <c r="BY227" s="199">
        <v>112</v>
      </c>
      <c r="BZ227" s="199">
        <v>4590</v>
      </c>
      <c r="CA227" s="199">
        <v>189</v>
      </c>
      <c r="CB227" s="199">
        <v>9308</v>
      </c>
      <c r="CC227" s="199">
        <v>563</v>
      </c>
      <c r="CD227" s="199">
        <v>3514</v>
      </c>
      <c r="CE227" s="199">
        <v>513</v>
      </c>
      <c r="CF227" s="199">
        <v>6623</v>
      </c>
      <c r="CG227" s="199">
        <v>687</v>
      </c>
      <c r="CH227" s="199">
        <v>5755</v>
      </c>
      <c r="CI227" s="199">
        <v>848</v>
      </c>
      <c r="CJ227" s="199">
        <v>4065</v>
      </c>
      <c r="CK227" s="199">
        <v>660</v>
      </c>
      <c r="CL227" s="199">
        <v>3805</v>
      </c>
      <c r="CM227" s="199">
        <v>123</v>
      </c>
      <c r="CN227" s="199">
        <v>3818</v>
      </c>
      <c r="CO227" s="199">
        <v>112</v>
      </c>
      <c r="CP227" s="199">
        <v>3695</v>
      </c>
      <c r="CQ227" s="199">
        <v>37783</v>
      </c>
      <c r="CR227" s="199">
        <v>19814</v>
      </c>
      <c r="CS227" s="199">
        <v>21455</v>
      </c>
      <c r="CT227" s="199">
        <v>20703</v>
      </c>
      <c r="CU227" s="199">
        <v>16554</v>
      </c>
      <c r="CV227" s="199">
        <v>8587</v>
      </c>
      <c r="CW227" s="199">
        <v>3519</v>
      </c>
      <c r="CX227" s="199">
        <v>1614</v>
      </c>
      <c r="CY227" s="199">
        <v>590</v>
      </c>
      <c r="CZ227" s="199">
        <v>123</v>
      </c>
      <c r="DA227" s="199">
        <v>11215</v>
      </c>
      <c r="DB227" s="199">
        <v>6043</v>
      </c>
      <c r="DC227" s="199">
        <v>1230</v>
      </c>
      <c r="DD227" s="199">
        <v>807</v>
      </c>
      <c r="DE227" s="199">
        <v>165</v>
      </c>
      <c r="DF227" s="199">
        <v>799</v>
      </c>
      <c r="DG227" s="199">
        <v>3349</v>
      </c>
      <c r="DH227" s="199">
        <v>454</v>
      </c>
      <c r="DI227" s="199">
        <v>1817</v>
      </c>
      <c r="DJ227" s="199">
        <v>1155</v>
      </c>
      <c r="DK227" s="199">
        <v>75</v>
      </c>
      <c r="DL227" s="199">
        <v>1228</v>
      </c>
      <c r="DM227" s="199">
        <v>2293</v>
      </c>
      <c r="DN227" s="199">
        <v>4817</v>
      </c>
      <c r="DO227" s="199">
        <v>2039</v>
      </c>
      <c r="DP227" s="199">
        <v>987</v>
      </c>
      <c r="DQ227" s="199">
        <v>832</v>
      </c>
      <c r="DR227" s="199">
        <v>1297</v>
      </c>
      <c r="DS227" s="199">
        <v>1315</v>
      </c>
      <c r="DT227" s="199">
        <v>2874</v>
      </c>
      <c r="DU227" s="199">
        <v>13212</v>
      </c>
      <c r="DV227" s="199">
        <v>4747</v>
      </c>
      <c r="DW227" s="199">
        <v>2621</v>
      </c>
      <c r="DX227" s="199">
        <v>1590</v>
      </c>
      <c r="DY227" s="199">
        <v>1077</v>
      </c>
      <c r="DZ227" s="199">
        <v>2586</v>
      </c>
      <c r="EA227" s="199">
        <v>189</v>
      </c>
      <c r="EB227" s="199">
        <v>1849</v>
      </c>
      <c r="EC227" s="199">
        <v>4289</v>
      </c>
      <c r="ED227" s="199">
        <v>1074</v>
      </c>
      <c r="EE227" s="199">
        <v>1872</v>
      </c>
      <c r="EF227" s="199">
        <v>5502</v>
      </c>
      <c r="EG227" s="199">
        <v>35832</v>
      </c>
      <c r="EH227" s="199">
        <v>4975</v>
      </c>
      <c r="EI227" s="199">
        <v>7731</v>
      </c>
      <c r="EJ227" s="199">
        <v>5481</v>
      </c>
      <c r="EK227" s="199">
        <v>879</v>
      </c>
      <c r="EL227" s="199">
        <v>447</v>
      </c>
      <c r="EM227" s="199">
        <v>717</v>
      </c>
      <c r="EN227" s="199">
        <v>759</v>
      </c>
      <c r="EO227" s="199">
        <v>584</v>
      </c>
      <c r="EP227" s="199">
        <v>1938</v>
      </c>
      <c r="EQ227" s="199">
        <v>11898</v>
      </c>
      <c r="ER227" s="199">
        <v>13212</v>
      </c>
      <c r="ES227" s="199">
        <v>1615</v>
      </c>
      <c r="ET227" s="199">
        <v>4984</v>
      </c>
      <c r="EU227" s="199">
        <v>4058</v>
      </c>
      <c r="EV227" s="199">
        <v>2555</v>
      </c>
      <c r="EW227" s="199">
        <v>11597</v>
      </c>
      <c r="EX227" s="199">
        <v>13212</v>
      </c>
      <c r="EZ227" s="199"/>
    </row>
    <row r="228" spans="1:159" x14ac:dyDescent="0.25">
      <c r="A228" t="s">
        <v>538</v>
      </c>
      <c r="B228" t="s">
        <v>1758</v>
      </c>
      <c r="C228" t="s">
        <v>236</v>
      </c>
      <c r="D228" t="s">
        <v>236</v>
      </c>
      <c r="E228" t="s">
        <v>236</v>
      </c>
      <c r="F228" t="s">
        <v>236</v>
      </c>
      <c r="G228" t="s">
        <v>236</v>
      </c>
      <c r="H228" s="199">
        <v>42847</v>
      </c>
      <c r="I228" s="199">
        <v>3877</v>
      </c>
      <c r="J228" s="199">
        <v>12547</v>
      </c>
      <c r="K228" s="199">
        <v>1462</v>
      </c>
      <c r="L228" s="199">
        <v>7870</v>
      </c>
      <c r="M228" s="199">
        <v>758</v>
      </c>
      <c r="N228" s="199">
        <v>19949</v>
      </c>
      <c r="O228" s="199">
        <v>1947</v>
      </c>
      <c r="P228" s="199">
        <v>10283</v>
      </c>
      <c r="Q228" s="199">
        <v>468</v>
      </c>
      <c r="R228" s="199">
        <v>15446</v>
      </c>
      <c r="S228" s="199">
        <v>1247</v>
      </c>
      <c r="T228" s="199">
        <v>10497</v>
      </c>
      <c r="U228" s="199">
        <v>1226</v>
      </c>
      <c r="V228" s="199">
        <v>229</v>
      </c>
      <c r="W228" s="199">
        <v>37</v>
      </c>
      <c r="X228" s="199">
        <v>11377</v>
      </c>
      <c r="Y228" s="199">
        <v>595</v>
      </c>
      <c r="Z228" s="199">
        <v>2187</v>
      </c>
      <c r="AA228" s="199">
        <v>650</v>
      </c>
      <c r="AB228" s="199">
        <v>3099</v>
      </c>
      <c r="AC228" s="199">
        <v>122</v>
      </c>
      <c r="AD228" s="199">
        <v>4506</v>
      </c>
      <c r="AE228" s="199">
        <v>1133</v>
      </c>
      <c r="AF228" s="199">
        <v>14053</v>
      </c>
      <c r="AG228" s="199">
        <v>826</v>
      </c>
      <c r="AH228" s="199">
        <v>31767</v>
      </c>
      <c r="AI228" s="199">
        <v>1968</v>
      </c>
      <c r="AJ228" s="199">
        <v>11080</v>
      </c>
      <c r="AK228" s="199">
        <v>1909</v>
      </c>
      <c r="AL228" s="199">
        <v>6497</v>
      </c>
      <c r="AM228" s="199">
        <v>653</v>
      </c>
      <c r="AN228" s="199">
        <v>4583</v>
      </c>
      <c r="AO228" s="199">
        <v>1256</v>
      </c>
      <c r="AP228" s="199">
        <v>22185</v>
      </c>
      <c r="AQ228" s="199">
        <v>2221</v>
      </c>
      <c r="AR228" s="199">
        <v>20662</v>
      </c>
      <c r="AS228" s="199">
        <v>1656</v>
      </c>
      <c r="AT228" s="199">
        <v>5471</v>
      </c>
      <c r="AU228" s="199">
        <v>375</v>
      </c>
      <c r="AV228" s="199">
        <v>37376</v>
      </c>
      <c r="AW228" s="199">
        <v>3502</v>
      </c>
      <c r="AX228" s="199">
        <v>4603</v>
      </c>
      <c r="AY228" s="199">
        <v>849</v>
      </c>
      <c r="AZ228" s="199">
        <v>6886</v>
      </c>
      <c r="BA228" s="199">
        <v>1026</v>
      </c>
      <c r="BB228" s="199">
        <v>7783</v>
      </c>
      <c r="BC228" s="199">
        <v>569</v>
      </c>
      <c r="BD228" s="199">
        <v>6568</v>
      </c>
      <c r="BE228" s="199">
        <v>404</v>
      </c>
      <c r="BF228" s="199">
        <v>4843</v>
      </c>
      <c r="BG228" s="199">
        <v>750</v>
      </c>
      <c r="BH228" s="199">
        <v>21072</v>
      </c>
      <c r="BI228" s="199">
        <v>2392</v>
      </c>
      <c r="BJ228" s="199">
        <v>19532</v>
      </c>
      <c r="BK228" s="199">
        <v>2085</v>
      </c>
      <c r="BL228" s="199">
        <v>1540</v>
      </c>
      <c r="BM228" s="199">
        <v>307</v>
      </c>
      <c r="BN228" s="199">
        <v>13804</v>
      </c>
      <c r="BO228" s="199">
        <v>1127</v>
      </c>
      <c r="BP228" s="199">
        <v>7953</v>
      </c>
      <c r="BQ228" s="199">
        <v>1466</v>
      </c>
      <c r="BR228" s="199">
        <v>4158</v>
      </c>
      <c r="BS228" s="199">
        <v>549</v>
      </c>
      <c r="BT228" s="199">
        <v>12563</v>
      </c>
      <c r="BU228" s="199">
        <v>505</v>
      </c>
      <c r="BV228" s="199">
        <v>25915</v>
      </c>
      <c r="BW228" s="199">
        <v>3142</v>
      </c>
      <c r="BX228" s="199">
        <v>4369</v>
      </c>
      <c r="BY228" s="199">
        <v>230</v>
      </c>
      <c r="BZ228" s="199">
        <v>4545</v>
      </c>
      <c r="CA228" s="199">
        <v>132</v>
      </c>
      <c r="CB228" s="199">
        <v>8018</v>
      </c>
      <c r="CC228" s="199">
        <v>373</v>
      </c>
      <c r="CD228" s="199">
        <v>4444</v>
      </c>
      <c r="CE228" s="199">
        <v>524</v>
      </c>
      <c r="CF228" s="199">
        <v>7525</v>
      </c>
      <c r="CG228" s="199">
        <v>1376</v>
      </c>
      <c r="CH228" s="199">
        <v>5569</v>
      </c>
      <c r="CI228" s="199">
        <v>526</v>
      </c>
      <c r="CJ228" s="199">
        <v>4054</v>
      </c>
      <c r="CK228" s="199">
        <v>379</v>
      </c>
      <c r="CL228" s="199">
        <v>4323</v>
      </c>
      <c r="CM228" s="199">
        <v>337</v>
      </c>
      <c r="CN228" s="199">
        <v>4369</v>
      </c>
      <c r="CO228" s="199">
        <v>230</v>
      </c>
      <c r="CP228" s="199">
        <v>3877</v>
      </c>
      <c r="CQ228" s="199">
        <v>38970</v>
      </c>
      <c r="CR228" s="199">
        <v>23047</v>
      </c>
      <c r="CS228" s="199">
        <v>19896</v>
      </c>
      <c r="CT228" s="199">
        <v>23769</v>
      </c>
      <c r="CU228" s="199">
        <v>15857</v>
      </c>
      <c r="CV228" s="199">
        <v>8164</v>
      </c>
      <c r="CW228" s="199">
        <v>3554</v>
      </c>
      <c r="CX228" s="199">
        <v>1674</v>
      </c>
      <c r="CY228" s="199">
        <v>718</v>
      </c>
      <c r="CZ228" s="199">
        <v>227</v>
      </c>
      <c r="DA228" s="199">
        <v>8521</v>
      </c>
      <c r="DB228" s="199">
        <v>4792</v>
      </c>
      <c r="DC228" s="199">
        <v>3064</v>
      </c>
      <c r="DD228" s="199">
        <v>1471</v>
      </c>
      <c r="DE228" s="199">
        <v>161</v>
      </c>
      <c r="DF228" s="199">
        <v>1134</v>
      </c>
      <c r="DG228" s="199">
        <v>3150</v>
      </c>
      <c r="DH228" s="199">
        <v>564</v>
      </c>
      <c r="DI228" s="199">
        <v>2139</v>
      </c>
      <c r="DJ228" s="199">
        <v>1053</v>
      </c>
      <c r="DK228" s="199">
        <v>321</v>
      </c>
      <c r="DL228" s="199">
        <v>1211</v>
      </c>
      <c r="DM228" s="199">
        <v>1982</v>
      </c>
      <c r="DN228" s="199">
        <v>5064</v>
      </c>
      <c r="DO228" s="199">
        <v>1862</v>
      </c>
      <c r="DP228" s="199">
        <v>1311</v>
      </c>
      <c r="DQ228" s="199">
        <v>859</v>
      </c>
      <c r="DR228" s="199">
        <v>1284</v>
      </c>
      <c r="DS228" s="199">
        <v>1269</v>
      </c>
      <c r="DT228" s="199">
        <v>2871</v>
      </c>
      <c r="DU228" s="199">
        <v>15167</v>
      </c>
      <c r="DV228" s="199">
        <v>5268</v>
      </c>
      <c r="DW228" s="199">
        <v>2523</v>
      </c>
      <c r="DX228" s="199">
        <v>1976</v>
      </c>
      <c r="DY228" s="199">
        <v>918</v>
      </c>
      <c r="DZ228" s="199">
        <v>3670</v>
      </c>
      <c r="EA228" s="199">
        <v>279</v>
      </c>
      <c r="EB228" s="199">
        <v>2454</v>
      </c>
      <c r="EC228" s="199">
        <v>4253</v>
      </c>
      <c r="ED228" s="199">
        <v>902</v>
      </c>
      <c r="EE228" s="199">
        <v>2282</v>
      </c>
      <c r="EF228" s="199">
        <v>5150</v>
      </c>
      <c r="EG228" s="199">
        <v>36533</v>
      </c>
      <c r="EH228" s="199">
        <v>5877</v>
      </c>
      <c r="EI228" s="199">
        <v>7986</v>
      </c>
      <c r="EJ228" s="199">
        <v>7181</v>
      </c>
      <c r="EK228" s="199">
        <v>846</v>
      </c>
      <c r="EL228" s="199">
        <v>704</v>
      </c>
      <c r="EM228" s="199">
        <v>815</v>
      </c>
      <c r="EN228" s="199">
        <v>682</v>
      </c>
      <c r="EO228" s="199">
        <v>520</v>
      </c>
      <c r="EP228" s="199">
        <v>3396</v>
      </c>
      <c r="EQ228" s="199">
        <v>13538</v>
      </c>
      <c r="ER228" s="199">
        <v>15167</v>
      </c>
      <c r="ES228" s="199">
        <v>2019</v>
      </c>
      <c r="ET228" s="199">
        <v>5355</v>
      </c>
      <c r="EU228" s="199">
        <v>5207</v>
      </c>
      <c r="EV228" s="199">
        <v>2586</v>
      </c>
      <c r="EW228" s="199">
        <v>13148</v>
      </c>
      <c r="EX228" s="199">
        <v>15167</v>
      </c>
      <c r="EZ228" s="199"/>
    </row>
    <row r="229" spans="1:159" x14ac:dyDescent="0.25">
      <c r="A229" s="202"/>
      <c r="B229" s="202"/>
      <c r="C229" s="202"/>
      <c r="D229" s="202"/>
      <c r="E229" s="202"/>
      <c r="F229" s="202"/>
      <c r="G229" s="202"/>
      <c r="H229" s="202"/>
      <c r="I229" s="202"/>
      <c r="J229" s="202"/>
      <c r="K229" s="202"/>
      <c r="L229" s="202"/>
      <c r="M229" s="202"/>
      <c r="N229" s="202"/>
      <c r="O229" s="202"/>
      <c r="P229" s="202"/>
      <c r="Q229" s="202"/>
      <c r="R229" s="202"/>
      <c r="S229" s="202"/>
      <c r="T229" s="202"/>
      <c r="U229" s="202"/>
      <c r="V229" s="202"/>
      <c r="W229" s="202"/>
      <c r="X229" s="202"/>
      <c r="Y229" s="202"/>
      <c r="Z229" s="202"/>
      <c r="AA229" s="202"/>
      <c r="AB229" s="202"/>
      <c r="AC229" s="202"/>
      <c r="AD229" s="202"/>
      <c r="AE229" s="202"/>
      <c r="AF229" s="202"/>
      <c r="AG229" s="202"/>
      <c r="AH229" s="202"/>
      <c r="AI229" s="202"/>
      <c r="AJ229" s="202"/>
      <c r="AK229" s="202"/>
      <c r="AL229" s="202"/>
      <c r="AM229" s="202"/>
      <c r="AN229" s="202"/>
      <c r="AO229" s="202"/>
      <c r="AP229" s="202"/>
      <c r="AQ229" s="202"/>
      <c r="AR229" s="202"/>
      <c r="AS229" s="202"/>
      <c r="AT229" s="202"/>
      <c r="AU229" s="202"/>
      <c r="AV229" s="202"/>
      <c r="AW229" s="202"/>
      <c r="AX229" s="202"/>
      <c r="AY229" s="202"/>
      <c r="AZ229" s="202"/>
      <c r="BA229" s="202"/>
      <c r="BB229" s="202"/>
      <c r="BC229" s="202"/>
      <c r="BD229" s="202"/>
      <c r="BE229" s="202"/>
      <c r="BF229" s="202"/>
      <c r="BG229" s="202"/>
      <c r="BH229" s="202"/>
      <c r="BI229" s="202"/>
      <c r="BJ229" s="202"/>
      <c r="BK229" s="202"/>
      <c r="BL229" s="202"/>
      <c r="BM229" s="202"/>
      <c r="BN229" s="202"/>
      <c r="BO229" s="202"/>
      <c r="BP229" s="202"/>
      <c r="BQ229" s="202"/>
      <c r="BR229" s="202"/>
      <c r="BS229" s="202"/>
      <c r="BT229" s="202"/>
      <c r="BU229" s="202"/>
      <c r="BV229" s="202"/>
      <c r="BW229" s="202"/>
      <c r="BX229" s="202"/>
      <c r="BY229" s="202"/>
      <c r="BZ229" s="202"/>
      <c r="CA229" s="202"/>
      <c r="CB229" s="202"/>
      <c r="CC229" s="202"/>
      <c r="CD229" s="202"/>
      <c r="CE229" s="202"/>
      <c r="CF229" s="202"/>
      <c r="CG229" s="202"/>
      <c r="CH229" s="202"/>
      <c r="CI229" s="202"/>
      <c r="CJ229" s="202"/>
      <c r="CK229" s="202"/>
      <c r="CL229" s="202"/>
      <c r="CM229" s="202"/>
      <c r="CN229" s="202"/>
      <c r="CO229" s="202"/>
      <c r="CP229" s="202"/>
      <c r="CQ229" s="202"/>
      <c r="CR229" s="202"/>
      <c r="CS229" s="202"/>
      <c r="CT229" s="202"/>
      <c r="CU229" s="202"/>
      <c r="CV229" s="202"/>
      <c r="CW229" s="202"/>
      <c r="CX229" s="202"/>
      <c r="CY229" s="202"/>
      <c r="CZ229" s="202"/>
      <c r="DA229" s="202"/>
      <c r="DB229" s="202"/>
      <c r="DC229" s="202"/>
      <c r="DD229" s="202"/>
      <c r="DE229" s="202"/>
      <c r="DF229" s="202"/>
      <c r="DG229" s="202"/>
      <c r="DH229" s="202"/>
      <c r="DI229" s="202"/>
      <c r="DJ229" s="202"/>
      <c r="DK229" s="202"/>
      <c r="DL229" s="202"/>
      <c r="DM229" s="202"/>
      <c r="DN229" s="202"/>
      <c r="DO229" s="202"/>
      <c r="DP229" s="202"/>
      <c r="DQ229" s="202"/>
      <c r="DR229" s="202"/>
      <c r="DS229" s="202"/>
      <c r="DT229" s="202"/>
      <c r="DU229" s="202"/>
      <c r="DV229" s="202"/>
      <c r="DW229" s="202"/>
      <c r="DX229" s="202"/>
      <c r="DY229" s="202"/>
      <c r="DZ229" s="202"/>
      <c r="EA229" s="202"/>
      <c r="EB229" s="202"/>
      <c r="EC229" s="202"/>
      <c r="ED229" s="202"/>
      <c r="EE229" s="202"/>
      <c r="EF229" s="202"/>
      <c r="EG229" s="202"/>
      <c r="EH229" s="202"/>
      <c r="EI229" s="202"/>
      <c r="EJ229" s="202"/>
      <c r="EK229" s="202"/>
      <c r="EL229" s="202"/>
      <c r="EM229" s="202"/>
      <c r="EN229" s="202"/>
      <c r="EO229" s="202"/>
      <c r="EP229" s="202"/>
      <c r="EQ229" s="202"/>
      <c r="ER229" s="202"/>
      <c r="ES229" s="202"/>
      <c r="ET229" s="202"/>
      <c r="EU229" s="202"/>
      <c r="EV229" s="202"/>
      <c r="EW229" s="202"/>
      <c r="EX229" s="202"/>
      <c r="EY229" s="202"/>
      <c r="EZ229" s="199"/>
      <c r="FA229" s="202"/>
      <c r="FB229" s="202"/>
      <c r="FC229" s="202"/>
    </row>
    <row r="230" spans="1:159" x14ac:dyDescent="0.25">
      <c r="A230" s="202">
        <v>1</v>
      </c>
      <c r="B230" s="202" t="s">
        <v>557</v>
      </c>
      <c r="C230" s="202" t="s">
        <v>236</v>
      </c>
      <c r="D230" s="202" t="s">
        <v>236</v>
      </c>
      <c r="E230" s="202" t="s">
        <v>236</v>
      </c>
      <c r="F230" s="202" t="s">
        <v>236</v>
      </c>
      <c r="G230" s="202" t="s">
        <v>236</v>
      </c>
      <c r="H230" s="199">
        <v>83564</v>
      </c>
      <c r="I230" s="199">
        <v>3724</v>
      </c>
      <c r="J230" s="199">
        <v>13157</v>
      </c>
      <c r="K230" s="199">
        <v>1085</v>
      </c>
      <c r="L230" s="199">
        <v>8510</v>
      </c>
      <c r="M230" s="199">
        <v>838</v>
      </c>
      <c r="N230" s="199">
        <v>37066</v>
      </c>
      <c r="O230" s="199">
        <v>1622</v>
      </c>
      <c r="P230" s="199">
        <v>32599</v>
      </c>
      <c r="Q230" s="199">
        <v>1005</v>
      </c>
      <c r="R230" s="199">
        <v>75460</v>
      </c>
      <c r="S230" s="199">
        <v>2851</v>
      </c>
      <c r="T230" s="199">
        <v>1225</v>
      </c>
      <c r="U230" s="199">
        <v>102</v>
      </c>
      <c r="V230" s="199">
        <v>955</v>
      </c>
      <c r="W230" s="199">
        <v>108</v>
      </c>
      <c r="X230" s="199">
        <v>1022</v>
      </c>
      <c r="Y230" s="199">
        <v>63</v>
      </c>
      <c r="Z230" s="199">
        <v>1043</v>
      </c>
      <c r="AA230" s="199">
        <v>90</v>
      </c>
      <c r="AB230" s="199">
        <v>3851</v>
      </c>
      <c r="AC230" s="199">
        <v>510</v>
      </c>
      <c r="AD230" s="199">
        <v>3959</v>
      </c>
      <c r="AE230" s="199">
        <v>603</v>
      </c>
      <c r="AF230" s="199">
        <v>73739</v>
      </c>
      <c r="AG230" s="199">
        <v>2803</v>
      </c>
      <c r="AH230" s="199">
        <v>81408</v>
      </c>
      <c r="AI230" s="199">
        <v>3608</v>
      </c>
      <c r="AJ230" s="199">
        <v>2156</v>
      </c>
      <c r="AK230" s="199">
        <v>116</v>
      </c>
      <c r="AL230" s="199">
        <v>1353</v>
      </c>
      <c r="AM230" s="199">
        <v>43</v>
      </c>
      <c r="AN230" s="199">
        <v>803</v>
      </c>
      <c r="AO230" s="199">
        <v>73</v>
      </c>
      <c r="AP230" s="199">
        <v>43006</v>
      </c>
      <c r="AQ230" s="199">
        <v>2314</v>
      </c>
      <c r="AR230" s="199">
        <v>40558</v>
      </c>
      <c r="AS230" s="199">
        <v>1410</v>
      </c>
      <c r="AT230" s="199">
        <v>10683</v>
      </c>
      <c r="AU230" s="199">
        <v>237</v>
      </c>
      <c r="AV230" s="199">
        <v>72881</v>
      </c>
      <c r="AW230" s="199">
        <v>3487</v>
      </c>
      <c r="AX230" s="199">
        <v>3450</v>
      </c>
      <c r="AY230" s="199">
        <v>507</v>
      </c>
      <c r="AZ230" s="199">
        <v>18109</v>
      </c>
      <c r="BA230" s="199">
        <v>910</v>
      </c>
      <c r="BB230" s="199">
        <v>21822</v>
      </c>
      <c r="BC230" s="199">
        <v>710</v>
      </c>
      <c r="BD230" s="199">
        <v>12766</v>
      </c>
      <c r="BE230" s="199">
        <v>270</v>
      </c>
      <c r="BF230" s="199">
        <v>7514</v>
      </c>
      <c r="BG230" s="199">
        <v>527</v>
      </c>
      <c r="BH230" s="199">
        <v>39093</v>
      </c>
      <c r="BI230" s="199">
        <v>2223</v>
      </c>
      <c r="BJ230" s="199">
        <v>37810</v>
      </c>
      <c r="BK230" s="199">
        <v>1922</v>
      </c>
      <c r="BL230" s="199">
        <v>1283</v>
      </c>
      <c r="BM230" s="199">
        <v>301</v>
      </c>
      <c r="BN230" s="199">
        <v>28595</v>
      </c>
      <c r="BO230" s="199">
        <v>1276</v>
      </c>
      <c r="BP230" s="199">
        <v>11957</v>
      </c>
      <c r="BQ230" s="199">
        <v>1120</v>
      </c>
      <c r="BR230" s="199">
        <v>6055</v>
      </c>
      <c r="BS230" s="199">
        <v>354</v>
      </c>
      <c r="BT230" s="199">
        <v>21152</v>
      </c>
      <c r="BU230" s="199">
        <v>925</v>
      </c>
      <c r="BV230" s="199">
        <v>46607</v>
      </c>
      <c r="BW230" s="199">
        <v>2750</v>
      </c>
      <c r="BX230" s="199">
        <v>15805</v>
      </c>
      <c r="BY230" s="199">
        <v>49</v>
      </c>
      <c r="BZ230" s="199">
        <v>6335</v>
      </c>
      <c r="CA230" s="199">
        <v>229</v>
      </c>
      <c r="CB230" s="199">
        <v>14817</v>
      </c>
      <c r="CC230" s="199">
        <v>696</v>
      </c>
      <c r="CD230" s="199">
        <v>6265</v>
      </c>
      <c r="CE230" s="199">
        <v>402</v>
      </c>
      <c r="CF230" s="199">
        <v>8406</v>
      </c>
      <c r="CG230" s="199">
        <v>686</v>
      </c>
      <c r="CH230" s="199">
        <v>10023</v>
      </c>
      <c r="CI230" s="199">
        <v>669</v>
      </c>
      <c r="CJ230" s="199">
        <v>9627</v>
      </c>
      <c r="CK230" s="199">
        <v>418</v>
      </c>
      <c r="CL230" s="199">
        <v>12286</v>
      </c>
      <c r="CM230" s="199">
        <v>575</v>
      </c>
      <c r="CN230" s="199">
        <v>15805</v>
      </c>
      <c r="CO230" s="199">
        <v>49</v>
      </c>
      <c r="CP230" s="199">
        <v>3724</v>
      </c>
      <c r="CQ230" s="199">
        <v>79840</v>
      </c>
      <c r="CR230" s="199">
        <v>62502</v>
      </c>
      <c r="CS230" s="199">
        <v>31095</v>
      </c>
      <c r="CT230" s="199">
        <v>75733</v>
      </c>
      <c r="CU230" s="199">
        <v>4234</v>
      </c>
      <c r="CV230" s="199">
        <v>1130</v>
      </c>
      <c r="CW230" s="199">
        <v>1775</v>
      </c>
      <c r="CX230" s="199">
        <v>380</v>
      </c>
      <c r="CY230" s="199">
        <v>1183</v>
      </c>
      <c r="CZ230" s="199">
        <v>158</v>
      </c>
      <c r="DA230" s="199">
        <v>622</v>
      </c>
      <c r="DB230" s="199">
        <v>316</v>
      </c>
      <c r="DC230" s="199">
        <v>654</v>
      </c>
      <c r="DD230" s="199">
        <v>276</v>
      </c>
      <c r="DE230" s="199">
        <v>3353</v>
      </c>
      <c r="DF230" s="199">
        <v>2807</v>
      </c>
      <c r="DG230" s="199">
        <v>7202</v>
      </c>
      <c r="DH230" s="199">
        <v>2780</v>
      </c>
      <c r="DI230" s="199">
        <v>4851</v>
      </c>
      <c r="DJ230" s="199">
        <v>1949</v>
      </c>
      <c r="DK230" s="199">
        <v>359</v>
      </c>
      <c r="DL230" s="199">
        <v>1734</v>
      </c>
      <c r="DM230" s="199">
        <v>2030</v>
      </c>
      <c r="DN230" s="199">
        <v>9672</v>
      </c>
      <c r="DO230" s="199">
        <v>2541</v>
      </c>
      <c r="DP230" s="199">
        <v>1833</v>
      </c>
      <c r="DQ230" s="199">
        <v>1396</v>
      </c>
      <c r="DR230" s="199">
        <v>1536</v>
      </c>
      <c r="DS230" s="199">
        <v>1040</v>
      </c>
      <c r="DT230" s="199">
        <v>2742</v>
      </c>
      <c r="DU230" s="199">
        <v>34705</v>
      </c>
      <c r="DV230" s="199">
        <v>17687</v>
      </c>
      <c r="DW230" s="199">
        <v>6497</v>
      </c>
      <c r="DX230" s="199">
        <v>2211</v>
      </c>
      <c r="DY230" s="199">
        <v>916</v>
      </c>
      <c r="DZ230" s="199">
        <v>7202</v>
      </c>
      <c r="EA230" s="199">
        <v>466</v>
      </c>
      <c r="EB230" s="199">
        <v>5943</v>
      </c>
      <c r="EC230" s="199">
        <v>7605</v>
      </c>
      <c r="ED230" s="199">
        <v>1307</v>
      </c>
      <c r="EE230" s="199">
        <v>5247</v>
      </c>
      <c r="EF230" s="199">
        <v>9862</v>
      </c>
      <c r="EG230" s="199">
        <v>75359</v>
      </c>
      <c r="EH230" s="199">
        <v>8715</v>
      </c>
      <c r="EI230" s="199">
        <v>26562</v>
      </c>
      <c r="EJ230" s="199">
        <v>8143</v>
      </c>
      <c r="EK230" s="199">
        <v>1356</v>
      </c>
      <c r="EL230" s="199">
        <v>1018</v>
      </c>
      <c r="EM230" s="199">
        <v>903</v>
      </c>
      <c r="EN230" s="199">
        <v>777</v>
      </c>
      <c r="EO230" s="199">
        <v>673</v>
      </c>
      <c r="EP230" s="199">
        <v>2472</v>
      </c>
      <c r="EQ230" s="199">
        <v>29636</v>
      </c>
      <c r="ER230" s="199">
        <v>34705</v>
      </c>
      <c r="ES230" s="199">
        <v>1881</v>
      </c>
      <c r="ET230" s="199">
        <v>9060</v>
      </c>
      <c r="EU230" s="199">
        <v>13188</v>
      </c>
      <c r="EV230" s="199">
        <v>10576</v>
      </c>
      <c r="EW230" s="199">
        <v>32824</v>
      </c>
      <c r="EX230" s="199">
        <v>34705</v>
      </c>
      <c r="EZ230" s="199"/>
    </row>
    <row r="231" spans="1:159" x14ac:dyDescent="0.25">
      <c r="A231" s="202">
        <v>2</v>
      </c>
      <c r="B231" s="202" t="s">
        <v>557</v>
      </c>
      <c r="C231" s="202" t="s">
        <v>236</v>
      </c>
      <c r="D231" s="202" t="s">
        <v>236</v>
      </c>
      <c r="E231" s="202" t="s">
        <v>236</v>
      </c>
      <c r="F231" s="202" t="s">
        <v>236</v>
      </c>
      <c r="G231" s="202" t="s">
        <v>236</v>
      </c>
      <c r="H231" s="199">
        <v>84396</v>
      </c>
      <c r="I231" s="199">
        <v>7655</v>
      </c>
      <c r="J231" s="199">
        <v>19899</v>
      </c>
      <c r="K231" s="199">
        <v>2527</v>
      </c>
      <c r="L231" s="199">
        <v>13356</v>
      </c>
      <c r="M231" s="199">
        <v>1924</v>
      </c>
      <c r="N231" s="199">
        <v>36562</v>
      </c>
      <c r="O231" s="199">
        <v>3605</v>
      </c>
      <c r="P231" s="199">
        <v>26264</v>
      </c>
      <c r="Q231" s="199">
        <v>1475</v>
      </c>
      <c r="R231" s="199">
        <v>59346</v>
      </c>
      <c r="S231" s="199">
        <v>3509</v>
      </c>
      <c r="T231" s="199">
        <v>652</v>
      </c>
      <c r="U231" s="199">
        <v>55</v>
      </c>
      <c r="V231" s="199">
        <v>16338</v>
      </c>
      <c r="W231" s="199">
        <v>3188</v>
      </c>
      <c r="X231" s="199">
        <v>532</v>
      </c>
      <c r="Y231" s="199">
        <v>66</v>
      </c>
      <c r="Z231" s="199">
        <v>444</v>
      </c>
      <c r="AA231" s="199">
        <v>12</v>
      </c>
      <c r="AB231" s="199">
        <v>7027</v>
      </c>
      <c r="AC231" s="199">
        <v>823</v>
      </c>
      <c r="AD231" s="199">
        <v>2466</v>
      </c>
      <c r="AE231" s="199">
        <v>215</v>
      </c>
      <c r="AF231" s="199">
        <v>58734</v>
      </c>
      <c r="AG231" s="199">
        <v>3442</v>
      </c>
      <c r="AH231" s="199">
        <v>83255</v>
      </c>
      <c r="AI231" s="199">
        <v>7544</v>
      </c>
      <c r="AJ231" s="199">
        <v>1141</v>
      </c>
      <c r="AK231" s="199">
        <v>111</v>
      </c>
      <c r="AL231" s="199">
        <v>670</v>
      </c>
      <c r="AM231" s="199">
        <v>64</v>
      </c>
      <c r="AN231" s="199">
        <v>471</v>
      </c>
      <c r="AO231" s="199">
        <v>47</v>
      </c>
      <c r="AP231" s="199">
        <v>42714</v>
      </c>
      <c r="AQ231" s="199">
        <v>4339</v>
      </c>
      <c r="AR231" s="199">
        <v>41682</v>
      </c>
      <c r="AS231" s="199">
        <v>3316</v>
      </c>
      <c r="AT231" s="199">
        <v>13029</v>
      </c>
      <c r="AU231" s="199">
        <v>693</v>
      </c>
      <c r="AV231" s="199">
        <v>71367</v>
      </c>
      <c r="AW231" s="199">
        <v>6962</v>
      </c>
      <c r="AX231" s="199">
        <v>4200</v>
      </c>
      <c r="AY231" s="199">
        <v>747</v>
      </c>
      <c r="AZ231" s="199">
        <v>16097</v>
      </c>
      <c r="BA231" s="199">
        <v>1797</v>
      </c>
      <c r="BB231" s="199">
        <v>18993</v>
      </c>
      <c r="BC231" s="199">
        <v>1567</v>
      </c>
      <c r="BD231" s="199">
        <v>14322</v>
      </c>
      <c r="BE231" s="199">
        <v>345</v>
      </c>
      <c r="BF231" s="199">
        <v>10192</v>
      </c>
      <c r="BG231" s="199">
        <v>1405</v>
      </c>
      <c r="BH231" s="199">
        <v>36183</v>
      </c>
      <c r="BI231" s="199">
        <v>4159</v>
      </c>
      <c r="BJ231" s="199">
        <v>34002</v>
      </c>
      <c r="BK231" s="199">
        <v>3630</v>
      </c>
      <c r="BL231" s="199">
        <v>2181</v>
      </c>
      <c r="BM231" s="199">
        <v>529</v>
      </c>
      <c r="BN231" s="199">
        <v>23021</v>
      </c>
      <c r="BO231" s="199">
        <v>2044</v>
      </c>
      <c r="BP231" s="199">
        <v>14752</v>
      </c>
      <c r="BQ231" s="199">
        <v>2239</v>
      </c>
      <c r="BR231" s="199">
        <v>8602</v>
      </c>
      <c r="BS231" s="199">
        <v>1281</v>
      </c>
      <c r="BT231" s="199">
        <v>22569</v>
      </c>
      <c r="BU231" s="199">
        <v>2026</v>
      </c>
      <c r="BV231" s="199">
        <v>46375</v>
      </c>
      <c r="BW231" s="199">
        <v>5564</v>
      </c>
      <c r="BX231" s="199">
        <v>15452</v>
      </c>
      <c r="BY231" s="199">
        <v>65</v>
      </c>
      <c r="BZ231" s="199">
        <v>6869</v>
      </c>
      <c r="CA231" s="199">
        <v>622</v>
      </c>
      <c r="CB231" s="199">
        <v>15700</v>
      </c>
      <c r="CC231" s="199">
        <v>1404</v>
      </c>
      <c r="CD231" s="199">
        <v>8215</v>
      </c>
      <c r="CE231" s="199">
        <v>1173</v>
      </c>
      <c r="CF231" s="199">
        <v>8550</v>
      </c>
      <c r="CG231" s="199">
        <v>1495</v>
      </c>
      <c r="CH231" s="199">
        <v>9542</v>
      </c>
      <c r="CI231" s="199">
        <v>966</v>
      </c>
      <c r="CJ231" s="199">
        <v>8622</v>
      </c>
      <c r="CK231" s="199">
        <v>922</v>
      </c>
      <c r="CL231" s="199">
        <v>11446</v>
      </c>
      <c r="CM231" s="199">
        <v>1008</v>
      </c>
      <c r="CN231" s="199">
        <v>15452</v>
      </c>
      <c r="CO231" s="199">
        <v>65</v>
      </c>
      <c r="CP231" s="199">
        <v>7655</v>
      </c>
      <c r="CQ231" s="199">
        <v>76741</v>
      </c>
      <c r="CR231" s="199">
        <v>49828</v>
      </c>
      <c r="CS231" s="199">
        <v>40466</v>
      </c>
      <c r="CT231" s="199">
        <v>75414</v>
      </c>
      <c r="CU231" s="199">
        <v>4375</v>
      </c>
      <c r="CV231" s="199">
        <v>500</v>
      </c>
      <c r="CW231" s="199">
        <v>568</v>
      </c>
      <c r="CX231" s="199">
        <v>78</v>
      </c>
      <c r="CY231" s="199">
        <v>841</v>
      </c>
      <c r="CZ231" s="199">
        <v>125</v>
      </c>
      <c r="DA231" s="199">
        <v>368</v>
      </c>
      <c r="DB231" s="199">
        <v>157</v>
      </c>
      <c r="DC231" s="199">
        <v>2598</v>
      </c>
      <c r="DD231" s="199">
        <v>140</v>
      </c>
      <c r="DE231" s="199">
        <v>1279</v>
      </c>
      <c r="DF231" s="199">
        <v>3185</v>
      </c>
      <c r="DG231" s="199">
        <v>2802</v>
      </c>
      <c r="DH231" s="199">
        <v>624</v>
      </c>
      <c r="DI231" s="199">
        <v>4335</v>
      </c>
      <c r="DJ231" s="199">
        <v>1739</v>
      </c>
      <c r="DK231" s="199">
        <v>567</v>
      </c>
      <c r="DL231" s="199">
        <v>1477</v>
      </c>
      <c r="DM231" s="199">
        <v>1897</v>
      </c>
      <c r="DN231" s="199">
        <v>11241</v>
      </c>
      <c r="DO231" s="199">
        <v>4159</v>
      </c>
      <c r="DP231" s="199">
        <v>1552</v>
      </c>
      <c r="DQ231" s="199">
        <v>2993</v>
      </c>
      <c r="DR231" s="199">
        <v>2009</v>
      </c>
      <c r="DS231" s="199">
        <v>1728</v>
      </c>
      <c r="DT231" s="199">
        <v>4585</v>
      </c>
      <c r="DU231" s="199">
        <v>32714</v>
      </c>
      <c r="DV231" s="199">
        <v>14912</v>
      </c>
      <c r="DW231" s="199">
        <v>4817</v>
      </c>
      <c r="DX231" s="199">
        <v>3123</v>
      </c>
      <c r="DY231" s="199">
        <v>1392</v>
      </c>
      <c r="DZ231" s="199">
        <v>6486</v>
      </c>
      <c r="EA231" s="199">
        <v>467</v>
      </c>
      <c r="EB231" s="199">
        <v>4938</v>
      </c>
      <c r="EC231" s="199">
        <v>8193</v>
      </c>
      <c r="ED231" s="199">
        <v>1460</v>
      </c>
      <c r="EE231" s="199">
        <v>4601</v>
      </c>
      <c r="EF231" s="199">
        <v>9475</v>
      </c>
      <c r="EG231" s="199">
        <v>73254</v>
      </c>
      <c r="EH231" s="199">
        <v>11016</v>
      </c>
      <c r="EI231" s="199">
        <v>24078</v>
      </c>
      <c r="EJ231" s="199">
        <v>8636</v>
      </c>
      <c r="EK231" s="199">
        <v>1261</v>
      </c>
      <c r="EL231" s="199">
        <v>1147</v>
      </c>
      <c r="EM231" s="199">
        <v>994</v>
      </c>
      <c r="EN231" s="199">
        <v>1034</v>
      </c>
      <c r="EO231" s="199">
        <v>766</v>
      </c>
      <c r="EP231" s="199">
        <v>2589</v>
      </c>
      <c r="EQ231" s="199">
        <v>27825</v>
      </c>
      <c r="ER231" s="199">
        <v>32714</v>
      </c>
      <c r="ES231" s="199">
        <v>2218</v>
      </c>
      <c r="ET231" s="199">
        <v>9102</v>
      </c>
      <c r="EU231" s="199">
        <v>11587</v>
      </c>
      <c r="EV231" s="199">
        <v>9807</v>
      </c>
      <c r="EW231" s="199">
        <v>30496</v>
      </c>
      <c r="EX231" s="199">
        <v>32714</v>
      </c>
      <c r="EZ231" s="199"/>
    </row>
    <row r="232" spans="1:159" x14ac:dyDescent="0.25">
      <c r="A232" s="202">
        <v>3</v>
      </c>
      <c r="B232" s="202" t="s">
        <v>557</v>
      </c>
      <c r="C232" s="202" t="s">
        <v>236</v>
      </c>
      <c r="D232" s="202" t="s">
        <v>236</v>
      </c>
      <c r="E232" s="202" t="s">
        <v>236</v>
      </c>
      <c r="F232" s="202" t="s">
        <v>236</v>
      </c>
      <c r="G232" s="202" t="s">
        <v>236</v>
      </c>
      <c r="H232" s="199">
        <v>82454</v>
      </c>
      <c r="I232" s="199">
        <v>3523</v>
      </c>
      <c r="J232" s="199">
        <v>10654</v>
      </c>
      <c r="K232" s="199">
        <v>822</v>
      </c>
      <c r="L232" s="199">
        <v>6610</v>
      </c>
      <c r="M232" s="199">
        <v>560</v>
      </c>
      <c r="N232" s="199">
        <v>33446</v>
      </c>
      <c r="O232" s="199">
        <v>1893</v>
      </c>
      <c r="P232" s="199">
        <v>37860</v>
      </c>
      <c r="Q232" s="199">
        <v>782</v>
      </c>
      <c r="R232" s="199">
        <v>76168</v>
      </c>
      <c r="S232" s="199">
        <v>2980</v>
      </c>
      <c r="T232" s="199">
        <v>354</v>
      </c>
      <c r="U232" s="199">
        <v>37</v>
      </c>
      <c r="V232" s="199">
        <v>1738</v>
      </c>
      <c r="W232" s="199">
        <v>180</v>
      </c>
      <c r="X232" s="199">
        <v>413</v>
      </c>
      <c r="Y232" s="199">
        <v>17</v>
      </c>
      <c r="Z232" s="199">
        <v>420</v>
      </c>
      <c r="AA232" s="199">
        <v>76</v>
      </c>
      <c r="AB232" s="199">
        <v>3341</v>
      </c>
      <c r="AC232" s="199">
        <v>233</v>
      </c>
      <c r="AD232" s="199">
        <v>1282</v>
      </c>
      <c r="AE232" s="199">
        <v>136</v>
      </c>
      <c r="AF232" s="199">
        <v>75780</v>
      </c>
      <c r="AG232" s="199">
        <v>2971</v>
      </c>
      <c r="AH232" s="199">
        <v>81118</v>
      </c>
      <c r="AI232" s="199">
        <v>3438</v>
      </c>
      <c r="AJ232" s="199">
        <v>1336</v>
      </c>
      <c r="AK232" s="199">
        <v>85</v>
      </c>
      <c r="AL232" s="199">
        <v>762</v>
      </c>
      <c r="AM232" s="199">
        <v>24</v>
      </c>
      <c r="AN232" s="199">
        <v>574</v>
      </c>
      <c r="AO232" s="199">
        <v>61</v>
      </c>
      <c r="AP232" s="199">
        <v>42568</v>
      </c>
      <c r="AQ232" s="199">
        <v>2148</v>
      </c>
      <c r="AR232" s="199">
        <v>39886</v>
      </c>
      <c r="AS232" s="199">
        <v>1375</v>
      </c>
      <c r="AT232" s="199">
        <v>12237</v>
      </c>
      <c r="AU232" s="199">
        <v>595</v>
      </c>
      <c r="AV232" s="199">
        <v>70217</v>
      </c>
      <c r="AW232" s="199">
        <v>2928</v>
      </c>
      <c r="AX232" s="199">
        <v>3169</v>
      </c>
      <c r="AY232" s="199">
        <v>324</v>
      </c>
      <c r="AZ232" s="199">
        <v>16676</v>
      </c>
      <c r="BA232" s="199">
        <v>827</v>
      </c>
      <c r="BB232" s="199">
        <v>22772</v>
      </c>
      <c r="BC232" s="199">
        <v>914</v>
      </c>
      <c r="BD232" s="199">
        <v>17790</v>
      </c>
      <c r="BE232" s="199">
        <v>285</v>
      </c>
      <c r="BF232" s="199">
        <v>9036</v>
      </c>
      <c r="BG232" s="199">
        <v>750</v>
      </c>
      <c r="BH232" s="199">
        <v>36749</v>
      </c>
      <c r="BI232" s="199">
        <v>2233</v>
      </c>
      <c r="BJ232" s="199">
        <v>35197</v>
      </c>
      <c r="BK232" s="199">
        <v>2041</v>
      </c>
      <c r="BL232" s="199">
        <v>1552</v>
      </c>
      <c r="BM232" s="199">
        <v>192</v>
      </c>
      <c r="BN232" s="199">
        <v>24462</v>
      </c>
      <c r="BO232" s="199">
        <v>1247</v>
      </c>
      <c r="BP232" s="199">
        <v>14058</v>
      </c>
      <c r="BQ232" s="199">
        <v>1202</v>
      </c>
      <c r="BR232" s="199">
        <v>7265</v>
      </c>
      <c r="BS232" s="199">
        <v>534</v>
      </c>
      <c r="BT232" s="199">
        <v>16647</v>
      </c>
      <c r="BU232" s="199">
        <v>516</v>
      </c>
      <c r="BV232" s="199">
        <v>45785</v>
      </c>
      <c r="BW232" s="199">
        <v>2983</v>
      </c>
      <c r="BX232" s="199">
        <v>20022</v>
      </c>
      <c r="BY232" s="199">
        <v>24</v>
      </c>
      <c r="BZ232" s="199">
        <v>4393</v>
      </c>
      <c r="CA232" s="199">
        <v>106</v>
      </c>
      <c r="CB232" s="199">
        <v>12254</v>
      </c>
      <c r="CC232" s="199">
        <v>410</v>
      </c>
      <c r="CD232" s="199">
        <v>5400</v>
      </c>
      <c r="CE232" s="199">
        <v>657</v>
      </c>
      <c r="CF232" s="199">
        <v>6923</v>
      </c>
      <c r="CG232" s="199">
        <v>499</v>
      </c>
      <c r="CH232" s="199">
        <v>9773</v>
      </c>
      <c r="CI232" s="199">
        <v>556</v>
      </c>
      <c r="CJ232" s="199">
        <v>9099</v>
      </c>
      <c r="CK232" s="199">
        <v>366</v>
      </c>
      <c r="CL232" s="199">
        <v>14590</v>
      </c>
      <c r="CM232" s="199">
        <v>905</v>
      </c>
      <c r="CN232" s="199">
        <v>20022</v>
      </c>
      <c r="CO232" s="199">
        <v>24</v>
      </c>
      <c r="CP232" s="199">
        <v>3523</v>
      </c>
      <c r="CQ232" s="199">
        <v>78931</v>
      </c>
      <c r="CR232" s="199">
        <v>63012</v>
      </c>
      <c r="CS232" s="199">
        <v>33792</v>
      </c>
      <c r="CT232" s="199">
        <v>78566</v>
      </c>
      <c r="CU232" s="199">
        <v>2049</v>
      </c>
      <c r="CV232" s="199">
        <v>350</v>
      </c>
      <c r="CW232" s="199">
        <v>751</v>
      </c>
      <c r="CX232" s="199">
        <v>191</v>
      </c>
      <c r="CY232" s="199">
        <v>650</v>
      </c>
      <c r="CZ232" s="199">
        <v>67</v>
      </c>
      <c r="DA232" s="199">
        <v>209</v>
      </c>
      <c r="DB232" s="199">
        <v>53</v>
      </c>
      <c r="DC232" s="199">
        <v>439</v>
      </c>
      <c r="DD232" s="199">
        <v>39</v>
      </c>
      <c r="DE232" s="199">
        <v>1239</v>
      </c>
      <c r="DF232" s="199">
        <v>3759</v>
      </c>
      <c r="DG232" s="199">
        <v>3162</v>
      </c>
      <c r="DH232" s="199">
        <v>706</v>
      </c>
      <c r="DI232" s="199">
        <v>4816</v>
      </c>
      <c r="DJ232" s="199">
        <v>2430</v>
      </c>
      <c r="DK232" s="199">
        <v>384</v>
      </c>
      <c r="DL232" s="199">
        <v>1903</v>
      </c>
      <c r="DM232" s="199">
        <v>2594</v>
      </c>
      <c r="DN232" s="199">
        <v>9938</v>
      </c>
      <c r="DO232" s="199">
        <v>4420</v>
      </c>
      <c r="DP232" s="199">
        <v>1808</v>
      </c>
      <c r="DQ232" s="199">
        <v>2518</v>
      </c>
      <c r="DR232" s="199">
        <v>1608</v>
      </c>
      <c r="DS232" s="199">
        <v>785</v>
      </c>
      <c r="DT232" s="199">
        <v>2193</v>
      </c>
      <c r="DU232" s="199">
        <v>36578</v>
      </c>
      <c r="DV232" s="199">
        <v>19356</v>
      </c>
      <c r="DW232" s="199">
        <v>5539</v>
      </c>
      <c r="DX232" s="199">
        <v>2767</v>
      </c>
      <c r="DY232" s="199">
        <v>741</v>
      </c>
      <c r="DZ232" s="199">
        <v>7404</v>
      </c>
      <c r="EA232" s="199">
        <v>540</v>
      </c>
      <c r="EB232" s="199">
        <v>5852</v>
      </c>
      <c r="EC232" s="199">
        <v>7051</v>
      </c>
      <c r="ED232" s="199">
        <v>951</v>
      </c>
      <c r="EE232" s="199">
        <v>5002</v>
      </c>
      <c r="EF232" s="199">
        <v>8464</v>
      </c>
      <c r="EG232" s="199">
        <v>75498</v>
      </c>
      <c r="EH232" s="199">
        <v>8056</v>
      </c>
      <c r="EI232" s="199">
        <v>30549</v>
      </c>
      <c r="EJ232" s="199">
        <v>6029</v>
      </c>
      <c r="EK232" s="199">
        <v>1252</v>
      </c>
      <c r="EL232" s="199">
        <v>656</v>
      </c>
      <c r="EM232" s="199">
        <v>487</v>
      </c>
      <c r="EN232" s="199">
        <v>535</v>
      </c>
      <c r="EO232" s="199">
        <v>466</v>
      </c>
      <c r="EP232" s="199">
        <v>1964</v>
      </c>
      <c r="EQ232" s="199">
        <v>31538</v>
      </c>
      <c r="ER232" s="199">
        <v>36578</v>
      </c>
      <c r="ES232" s="199">
        <v>1742</v>
      </c>
      <c r="ET232" s="199">
        <v>9415</v>
      </c>
      <c r="EU232" s="199">
        <v>14663</v>
      </c>
      <c r="EV232" s="199">
        <v>10758</v>
      </c>
      <c r="EW232" s="199">
        <v>34836</v>
      </c>
      <c r="EX232" s="199">
        <v>36578</v>
      </c>
      <c r="EZ232" s="199"/>
    </row>
    <row r="233" spans="1:159" x14ac:dyDescent="0.25">
      <c r="A233" s="202">
        <v>4</v>
      </c>
      <c r="B233" s="202" t="s">
        <v>557</v>
      </c>
      <c r="C233" s="202" t="s">
        <v>236</v>
      </c>
      <c r="D233" s="202" t="s">
        <v>236</v>
      </c>
      <c r="E233" s="202" t="s">
        <v>236</v>
      </c>
      <c r="F233" s="202" t="s">
        <v>236</v>
      </c>
      <c r="G233" s="202" t="s">
        <v>236</v>
      </c>
      <c r="H233" s="199">
        <v>83822</v>
      </c>
      <c r="I233" s="199">
        <v>3418</v>
      </c>
      <c r="J233" s="199">
        <v>15442</v>
      </c>
      <c r="K233" s="199">
        <v>848</v>
      </c>
      <c r="L233" s="199">
        <v>10672</v>
      </c>
      <c r="M233" s="199">
        <v>667</v>
      </c>
      <c r="N233" s="199">
        <v>31195</v>
      </c>
      <c r="O233" s="199">
        <v>1513</v>
      </c>
      <c r="P233" s="199">
        <v>34281</v>
      </c>
      <c r="Q233" s="199">
        <v>901</v>
      </c>
      <c r="R233" s="199">
        <v>74191</v>
      </c>
      <c r="S233" s="199">
        <v>2683</v>
      </c>
      <c r="T233" s="199">
        <v>3010</v>
      </c>
      <c r="U233" s="199">
        <v>75</v>
      </c>
      <c r="V233" s="199">
        <v>1114</v>
      </c>
      <c r="W233" s="199">
        <v>174</v>
      </c>
      <c r="X233" s="199">
        <v>1133</v>
      </c>
      <c r="Y233" s="199">
        <v>51</v>
      </c>
      <c r="Z233" s="199">
        <v>368</v>
      </c>
      <c r="AA233" s="199">
        <v>39</v>
      </c>
      <c r="AB233" s="199">
        <v>3871</v>
      </c>
      <c r="AC233" s="199">
        <v>396</v>
      </c>
      <c r="AD233" s="199">
        <v>3442</v>
      </c>
      <c r="AE233" s="199">
        <v>170</v>
      </c>
      <c r="AF233" s="199">
        <v>72312</v>
      </c>
      <c r="AG233" s="199">
        <v>2618</v>
      </c>
      <c r="AH233" s="199">
        <v>80390</v>
      </c>
      <c r="AI233" s="199">
        <v>3287</v>
      </c>
      <c r="AJ233" s="199">
        <v>3432</v>
      </c>
      <c r="AK233" s="199">
        <v>131</v>
      </c>
      <c r="AL233" s="199">
        <v>1675</v>
      </c>
      <c r="AM233" s="199">
        <v>73</v>
      </c>
      <c r="AN233" s="199">
        <v>1757</v>
      </c>
      <c r="AO233" s="199">
        <v>58</v>
      </c>
      <c r="AP233" s="199">
        <v>41707</v>
      </c>
      <c r="AQ233" s="199">
        <v>2103</v>
      </c>
      <c r="AR233" s="199">
        <v>42115</v>
      </c>
      <c r="AS233" s="199">
        <v>1315</v>
      </c>
      <c r="AT233" s="199">
        <v>10435</v>
      </c>
      <c r="AU233" s="199">
        <v>320</v>
      </c>
      <c r="AV233" s="199">
        <v>73387</v>
      </c>
      <c r="AW233" s="199">
        <v>3098</v>
      </c>
      <c r="AX233" s="199">
        <v>2887</v>
      </c>
      <c r="AY233" s="199">
        <v>230</v>
      </c>
      <c r="AZ233" s="199">
        <v>11570</v>
      </c>
      <c r="BA233" s="199">
        <v>824</v>
      </c>
      <c r="BB233" s="199">
        <v>18458</v>
      </c>
      <c r="BC233" s="199">
        <v>868</v>
      </c>
      <c r="BD233" s="199">
        <v>18572</v>
      </c>
      <c r="BE233" s="199">
        <v>417</v>
      </c>
      <c r="BF233" s="199">
        <v>8345</v>
      </c>
      <c r="BG233" s="199">
        <v>713</v>
      </c>
      <c r="BH233" s="199">
        <v>40914</v>
      </c>
      <c r="BI233" s="199">
        <v>2201</v>
      </c>
      <c r="BJ233" s="199">
        <v>39394</v>
      </c>
      <c r="BK233" s="199">
        <v>1943</v>
      </c>
      <c r="BL233" s="199">
        <v>1520</v>
      </c>
      <c r="BM233" s="199">
        <v>258</v>
      </c>
      <c r="BN233" s="199">
        <v>27592</v>
      </c>
      <c r="BO233" s="199">
        <v>1326</v>
      </c>
      <c r="BP233" s="199">
        <v>15095</v>
      </c>
      <c r="BQ233" s="199">
        <v>930</v>
      </c>
      <c r="BR233" s="199">
        <v>6572</v>
      </c>
      <c r="BS233" s="199">
        <v>658</v>
      </c>
      <c r="BT233" s="199">
        <v>21938</v>
      </c>
      <c r="BU233" s="199">
        <v>504</v>
      </c>
      <c r="BV233" s="199">
        <v>49259</v>
      </c>
      <c r="BW233" s="199">
        <v>2914</v>
      </c>
      <c r="BX233" s="199">
        <v>12625</v>
      </c>
      <c r="BY233" s="199">
        <v>0</v>
      </c>
      <c r="BZ233" s="199">
        <v>6524</v>
      </c>
      <c r="CA233" s="199">
        <v>119</v>
      </c>
      <c r="CB233" s="199">
        <v>15414</v>
      </c>
      <c r="CC233" s="199">
        <v>385</v>
      </c>
      <c r="CD233" s="199">
        <v>10397</v>
      </c>
      <c r="CE233" s="199">
        <v>575</v>
      </c>
      <c r="CF233" s="199">
        <v>9627</v>
      </c>
      <c r="CG233" s="199">
        <v>932</v>
      </c>
      <c r="CH233" s="199">
        <v>11021</v>
      </c>
      <c r="CI233" s="199">
        <v>476</v>
      </c>
      <c r="CJ233" s="199">
        <v>8672</v>
      </c>
      <c r="CK233" s="199">
        <v>578</v>
      </c>
      <c r="CL233" s="199">
        <v>9542</v>
      </c>
      <c r="CM233" s="199">
        <v>353</v>
      </c>
      <c r="CN233" s="199">
        <v>12625</v>
      </c>
      <c r="CO233" s="199">
        <v>0</v>
      </c>
      <c r="CP233" s="199">
        <v>3418</v>
      </c>
      <c r="CQ233" s="199">
        <v>80404</v>
      </c>
      <c r="CR233" s="199">
        <v>62663</v>
      </c>
      <c r="CS233" s="199">
        <v>29774</v>
      </c>
      <c r="CT233" s="199">
        <v>73912</v>
      </c>
      <c r="CU233" s="199">
        <v>5405</v>
      </c>
      <c r="CV233" s="199">
        <v>1365</v>
      </c>
      <c r="CW233" s="199">
        <v>1118</v>
      </c>
      <c r="CX233" s="199">
        <v>191</v>
      </c>
      <c r="CY233" s="199">
        <v>2079</v>
      </c>
      <c r="CZ233" s="199">
        <v>692</v>
      </c>
      <c r="DA233" s="199">
        <v>685</v>
      </c>
      <c r="DB233" s="199">
        <v>250</v>
      </c>
      <c r="DC233" s="199">
        <v>1523</v>
      </c>
      <c r="DD233" s="199">
        <v>232</v>
      </c>
      <c r="DE233" s="199">
        <v>1124</v>
      </c>
      <c r="DF233" s="199">
        <v>3205</v>
      </c>
      <c r="DG233" s="199">
        <v>3929</v>
      </c>
      <c r="DH233" s="199">
        <v>1201</v>
      </c>
      <c r="DI233" s="199">
        <v>4554</v>
      </c>
      <c r="DJ233" s="199">
        <v>2003</v>
      </c>
      <c r="DK233" s="199">
        <v>663</v>
      </c>
      <c r="DL233" s="199">
        <v>2861</v>
      </c>
      <c r="DM233" s="199">
        <v>3407</v>
      </c>
      <c r="DN233" s="199">
        <v>13019</v>
      </c>
      <c r="DO233" s="199">
        <v>3467</v>
      </c>
      <c r="DP233" s="199">
        <v>2383</v>
      </c>
      <c r="DQ233" s="199">
        <v>2081</v>
      </c>
      <c r="DR233" s="199">
        <v>1265</v>
      </c>
      <c r="DS233" s="199">
        <v>1477</v>
      </c>
      <c r="DT233" s="199">
        <v>3087</v>
      </c>
      <c r="DU233" s="199">
        <v>33523</v>
      </c>
      <c r="DV233" s="199">
        <v>16212</v>
      </c>
      <c r="DW233" s="199">
        <v>6906</v>
      </c>
      <c r="DX233" s="199">
        <v>2283</v>
      </c>
      <c r="DY233" s="199">
        <v>914</v>
      </c>
      <c r="DZ233" s="199">
        <v>6854</v>
      </c>
      <c r="EA233" s="199">
        <v>426</v>
      </c>
      <c r="EB233" s="199">
        <v>5334</v>
      </c>
      <c r="EC233" s="199">
        <v>8174</v>
      </c>
      <c r="ED233" s="199">
        <v>1493</v>
      </c>
      <c r="EE233" s="199">
        <v>5230</v>
      </c>
      <c r="EF233" s="199">
        <v>10235</v>
      </c>
      <c r="EG233" s="199">
        <v>70450</v>
      </c>
      <c r="EH233" s="199">
        <v>13283</v>
      </c>
      <c r="EI233" s="199">
        <v>22816</v>
      </c>
      <c r="EJ233" s="199">
        <v>10707</v>
      </c>
      <c r="EK233" s="199">
        <v>980</v>
      </c>
      <c r="EL233" s="199">
        <v>1122</v>
      </c>
      <c r="EM233" s="199">
        <v>1349</v>
      </c>
      <c r="EN233" s="199">
        <v>1151</v>
      </c>
      <c r="EO233" s="199">
        <v>1051</v>
      </c>
      <c r="EP233" s="199">
        <v>4327</v>
      </c>
      <c r="EQ233" s="199">
        <v>29517</v>
      </c>
      <c r="ER233" s="199">
        <v>33523</v>
      </c>
      <c r="ES233" s="199">
        <v>2524</v>
      </c>
      <c r="ET233" s="199">
        <v>9491</v>
      </c>
      <c r="EU233" s="199">
        <v>13096</v>
      </c>
      <c r="EV233" s="199">
        <v>8412</v>
      </c>
      <c r="EW233" s="199">
        <v>30999</v>
      </c>
      <c r="EX233" s="199">
        <v>33523</v>
      </c>
      <c r="EZ233" s="199"/>
    </row>
    <row r="234" spans="1:159" x14ac:dyDescent="0.25">
      <c r="A234" s="202">
        <v>5</v>
      </c>
      <c r="B234" s="202" t="s">
        <v>557</v>
      </c>
      <c r="C234" s="202" t="s">
        <v>236</v>
      </c>
      <c r="D234" s="202" t="s">
        <v>236</v>
      </c>
      <c r="E234" s="202" t="s">
        <v>236</v>
      </c>
      <c r="F234" s="202" t="s">
        <v>236</v>
      </c>
      <c r="G234" s="202" t="s">
        <v>236</v>
      </c>
      <c r="H234" s="199">
        <v>84613</v>
      </c>
      <c r="I234" s="199">
        <v>6010</v>
      </c>
      <c r="J234" s="199">
        <v>15108</v>
      </c>
      <c r="K234" s="199">
        <v>1906</v>
      </c>
      <c r="L234" s="199">
        <v>8948</v>
      </c>
      <c r="M234" s="199">
        <v>1243</v>
      </c>
      <c r="N234" s="199">
        <v>42181</v>
      </c>
      <c r="O234" s="199">
        <v>3020</v>
      </c>
      <c r="P234" s="199">
        <v>26897</v>
      </c>
      <c r="Q234" s="199">
        <v>1081</v>
      </c>
      <c r="R234" s="199">
        <v>77542</v>
      </c>
      <c r="S234" s="199">
        <v>5423</v>
      </c>
      <c r="T234" s="199">
        <v>503</v>
      </c>
      <c r="U234" s="199">
        <v>32</v>
      </c>
      <c r="V234" s="199">
        <v>610</v>
      </c>
      <c r="W234" s="199">
        <v>81</v>
      </c>
      <c r="X234" s="199">
        <v>324</v>
      </c>
      <c r="Y234" s="199">
        <v>35</v>
      </c>
      <c r="Z234" s="199">
        <v>951</v>
      </c>
      <c r="AA234" s="199">
        <v>209</v>
      </c>
      <c r="AB234" s="199">
        <v>4629</v>
      </c>
      <c r="AC234" s="199">
        <v>230</v>
      </c>
      <c r="AD234" s="199">
        <v>3264</v>
      </c>
      <c r="AE234" s="199">
        <v>299</v>
      </c>
      <c r="AF234" s="199">
        <v>76516</v>
      </c>
      <c r="AG234" s="199">
        <v>5366</v>
      </c>
      <c r="AH234" s="199">
        <v>82707</v>
      </c>
      <c r="AI234" s="199">
        <v>5607</v>
      </c>
      <c r="AJ234" s="199">
        <v>1906</v>
      </c>
      <c r="AK234" s="199">
        <v>403</v>
      </c>
      <c r="AL234" s="199">
        <v>780</v>
      </c>
      <c r="AM234" s="199">
        <v>67</v>
      </c>
      <c r="AN234" s="199">
        <v>1126</v>
      </c>
      <c r="AO234" s="199">
        <v>336</v>
      </c>
      <c r="AP234" s="199">
        <v>43521</v>
      </c>
      <c r="AQ234" s="199">
        <v>3422</v>
      </c>
      <c r="AR234" s="199">
        <v>41092</v>
      </c>
      <c r="AS234" s="199">
        <v>2588</v>
      </c>
      <c r="AT234" s="199">
        <v>11908</v>
      </c>
      <c r="AU234" s="199">
        <v>462</v>
      </c>
      <c r="AV234" s="199">
        <v>72705</v>
      </c>
      <c r="AW234" s="199">
        <v>5548</v>
      </c>
      <c r="AX234" s="199">
        <v>4510</v>
      </c>
      <c r="AY234" s="199">
        <v>688</v>
      </c>
      <c r="AZ234" s="199">
        <v>19959</v>
      </c>
      <c r="BA234" s="199">
        <v>1445</v>
      </c>
      <c r="BB234" s="199">
        <v>21828</v>
      </c>
      <c r="BC234" s="199">
        <v>1016</v>
      </c>
      <c r="BD234" s="199">
        <v>12321</v>
      </c>
      <c r="BE234" s="199">
        <v>381</v>
      </c>
      <c r="BF234" s="199">
        <v>9064</v>
      </c>
      <c r="BG234" s="199">
        <v>976</v>
      </c>
      <c r="BH234" s="199">
        <v>36036</v>
      </c>
      <c r="BI234" s="199">
        <v>3385</v>
      </c>
      <c r="BJ234" s="199">
        <v>34430</v>
      </c>
      <c r="BK234" s="199">
        <v>3107</v>
      </c>
      <c r="BL234" s="199">
        <v>1606</v>
      </c>
      <c r="BM234" s="199">
        <v>278</v>
      </c>
      <c r="BN234" s="199">
        <v>24694</v>
      </c>
      <c r="BO234" s="199">
        <v>2066</v>
      </c>
      <c r="BP234" s="199">
        <v>12537</v>
      </c>
      <c r="BQ234" s="199">
        <v>1326</v>
      </c>
      <c r="BR234" s="199">
        <v>7869</v>
      </c>
      <c r="BS234" s="199">
        <v>969</v>
      </c>
      <c r="BT234" s="199">
        <v>20514</v>
      </c>
      <c r="BU234" s="199">
        <v>1576</v>
      </c>
      <c r="BV234" s="199">
        <v>45100</v>
      </c>
      <c r="BW234" s="199">
        <v>4361</v>
      </c>
      <c r="BX234" s="199">
        <v>18999</v>
      </c>
      <c r="BY234" s="199">
        <v>73</v>
      </c>
      <c r="BZ234" s="199">
        <v>6011</v>
      </c>
      <c r="CA234" s="199">
        <v>444</v>
      </c>
      <c r="CB234" s="199">
        <v>14503</v>
      </c>
      <c r="CC234" s="199">
        <v>1132</v>
      </c>
      <c r="CD234" s="199">
        <v>5481</v>
      </c>
      <c r="CE234" s="199">
        <v>904</v>
      </c>
      <c r="CF234" s="199">
        <v>7526</v>
      </c>
      <c r="CG234" s="199">
        <v>806</v>
      </c>
      <c r="CH234" s="199">
        <v>9024</v>
      </c>
      <c r="CI234" s="199">
        <v>893</v>
      </c>
      <c r="CJ234" s="199">
        <v>9519</v>
      </c>
      <c r="CK234" s="199">
        <v>867</v>
      </c>
      <c r="CL234" s="199">
        <v>13550</v>
      </c>
      <c r="CM234" s="199">
        <v>891</v>
      </c>
      <c r="CN234" s="199">
        <v>18999</v>
      </c>
      <c r="CO234" s="199">
        <v>73</v>
      </c>
      <c r="CP234" s="199">
        <v>6010</v>
      </c>
      <c r="CQ234" s="199">
        <v>78603</v>
      </c>
      <c r="CR234" s="199">
        <v>54178</v>
      </c>
      <c r="CS234" s="199">
        <v>40734</v>
      </c>
      <c r="CT234" s="199">
        <v>76249</v>
      </c>
      <c r="CU234" s="199">
        <v>4376</v>
      </c>
      <c r="CV234" s="199">
        <v>1628</v>
      </c>
      <c r="CW234" s="199">
        <v>1981</v>
      </c>
      <c r="CX234" s="199">
        <v>950</v>
      </c>
      <c r="CY234" s="199">
        <v>1717</v>
      </c>
      <c r="CZ234" s="199">
        <v>462</v>
      </c>
      <c r="DA234" s="199">
        <v>263</v>
      </c>
      <c r="DB234" s="199">
        <v>61</v>
      </c>
      <c r="DC234" s="199">
        <v>415</v>
      </c>
      <c r="DD234" s="199">
        <v>155</v>
      </c>
      <c r="DE234" s="199">
        <v>2311</v>
      </c>
      <c r="DF234" s="199">
        <v>3528</v>
      </c>
      <c r="DG234" s="199">
        <v>6084</v>
      </c>
      <c r="DH234" s="199">
        <v>1081</v>
      </c>
      <c r="DI234" s="199">
        <v>4514</v>
      </c>
      <c r="DJ234" s="199">
        <v>2001</v>
      </c>
      <c r="DK234" s="199">
        <v>405</v>
      </c>
      <c r="DL234" s="199">
        <v>1524</v>
      </c>
      <c r="DM234" s="199">
        <v>2226</v>
      </c>
      <c r="DN234" s="199">
        <v>9067</v>
      </c>
      <c r="DO234" s="199">
        <v>2774</v>
      </c>
      <c r="DP234" s="199">
        <v>1835</v>
      </c>
      <c r="DQ234" s="199">
        <v>1516</v>
      </c>
      <c r="DR234" s="199">
        <v>1776</v>
      </c>
      <c r="DS234" s="199">
        <v>1453</v>
      </c>
      <c r="DT234" s="199">
        <v>3061</v>
      </c>
      <c r="DU234" s="199">
        <v>34448</v>
      </c>
      <c r="DV234" s="199">
        <v>18789</v>
      </c>
      <c r="DW234" s="199">
        <v>5773</v>
      </c>
      <c r="DX234" s="199">
        <v>2602</v>
      </c>
      <c r="DY234" s="199">
        <v>1005</v>
      </c>
      <c r="DZ234" s="199">
        <v>6501</v>
      </c>
      <c r="EA234" s="199">
        <v>599</v>
      </c>
      <c r="EB234" s="199">
        <v>4895</v>
      </c>
      <c r="EC234" s="199">
        <v>6556</v>
      </c>
      <c r="ED234" s="199">
        <v>904</v>
      </c>
      <c r="EE234" s="199">
        <v>4635</v>
      </c>
      <c r="EF234" s="199">
        <v>8983</v>
      </c>
      <c r="EG234" s="199">
        <v>76449</v>
      </c>
      <c r="EH234" s="199">
        <v>8298</v>
      </c>
      <c r="EI234" s="199">
        <v>28081</v>
      </c>
      <c r="EJ234" s="199">
        <v>6367</v>
      </c>
      <c r="EK234" s="199">
        <v>1060</v>
      </c>
      <c r="EL234" s="199">
        <v>845</v>
      </c>
      <c r="EM234" s="199">
        <v>596</v>
      </c>
      <c r="EN234" s="199">
        <v>674</v>
      </c>
      <c r="EO234" s="199">
        <v>515</v>
      </c>
      <c r="EP234" s="199">
        <v>1783</v>
      </c>
      <c r="EQ234" s="199">
        <v>28345</v>
      </c>
      <c r="ER234" s="199">
        <v>34448</v>
      </c>
      <c r="ES234" s="199">
        <v>1961</v>
      </c>
      <c r="ET234" s="199">
        <v>8145</v>
      </c>
      <c r="EU234" s="199">
        <v>12889</v>
      </c>
      <c r="EV234" s="199">
        <v>11453</v>
      </c>
      <c r="EW234" s="199">
        <v>32487</v>
      </c>
      <c r="EX234" s="199">
        <v>34448</v>
      </c>
      <c r="EZ234" s="199"/>
    </row>
    <row r="235" spans="1:159" x14ac:dyDescent="0.25">
      <c r="A235" s="202">
        <v>6</v>
      </c>
      <c r="B235" s="202" t="s">
        <v>557</v>
      </c>
      <c r="C235" s="202" t="s">
        <v>236</v>
      </c>
      <c r="D235" s="202" t="s">
        <v>236</v>
      </c>
      <c r="E235" s="202" t="s">
        <v>236</v>
      </c>
      <c r="F235" s="202" t="s">
        <v>236</v>
      </c>
      <c r="G235" s="202" t="s">
        <v>236</v>
      </c>
      <c r="H235" s="199">
        <v>84130</v>
      </c>
      <c r="I235" s="199">
        <v>4872</v>
      </c>
      <c r="J235" s="199">
        <v>13751</v>
      </c>
      <c r="K235" s="199">
        <v>1023</v>
      </c>
      <c r="L235" s="199">
        <v>9194</v>
      </c>
      <c r="M235" s="199">
        <v>555</v>
      </c>
      <c r="N235" s="199">
        <v>38710</v>
      </c>
      <c r="O235" s="199">
        <v>3063</v>
      </c>
      <c r="P235" s="199">
        <v>31098</v>
      </c>
      <c r="Q235" s="199">
        <v>747</v>
      </c>
      <c r="R235" s="199">
        <v>78894</v>
      </c>
      <c r="S235" s="199">
        <v>4422</v>
      </c>
      <c r="T235" s="199">
        <v>535</v>
      </c>
      <c r="U235" s="199">
        <v>45</v>
      </c>
      <c r="V235" s="199">
        <v>671</v>
      </c>
      <c r="W235" s="199">
        <v>70</v>
      </c>
      <c r="X235" s="199">
        <v>327</v>
      </c>
      <c r="Y235" s="199">
        <v>15</v>
      </c>
      <c r="Z235" s="199">
        <v>703</v>
      </c>
      <c r="AA235" s="199">
        <v>55</v>
      </c>
      <c r="AB235" s="199">
        <v>2978</v>
      </c>
      <c r="AC235" s="199">
        <v>265</v>
      </c>
      <c r="AD235" s="199">
        <v>1467</v>
      </c>
      <c r="AE235" s="199">
        <v>197</v>
      </c>
      <c r="AF235" s="199">
        <v>78155</v>
      </c>
      <c r="AG235" s="199">
        <v>4384</v>
      </c>
      <c r="AH235" s="199">
        <v>83093</v>
      </c>
      <c r="AI235" s="199">
        <v>4790</v>
      </c>
      <c r="AJ235" s="199">
        <v>1037</v>
      </c>
      <c r="AK235" s="199">
        <v>82</v>
      </c>
      <c r="AL235" s="199">
        <v>636</v>
      </c>
      <c r="AM235" s="199">
        <v>19</v>
      </c>
      <c r="AN235" s="199">
        <v>401</v>
      </c>
      <c r="AO235" s="199">
        <v>63</v>
      </c>
      <c r="AP235" s="199">
        <v>41499</v>
      </c>
      <c r="AQ235" s="199">
        <v>2956</v>
      </c>
      <c r="AR235" s="199">
        <v>42631</v>
      </c>
      <c r="AS235" s="199">
        <v>1916</v>
      </c>
      <c r="AT235" s="199">
        <v>13674</v>
      </c>
      <c r="AU235" s="199">
        <v>361</v>
      </c>
      <c r="AV235" s="199">
        <v>70456</v>
      </c>
      <c r="AW235" s="199">
        <v>4511</v>
      </c>
      <c r="AX235" s="199">
        <v>3093</v>
      </c>
      <c r="AY235" s="199">
        <v>471</v>
      </c>
      <c r="AZ235" s="199">
        <v>16735</v>
      </c>
      <c r="BA235" s="199">
        <v>1157</v>
      </c>
      <c r="BB235" s="199">
        <v>23085</v>
      </c>
      <c r="BC235" s="199">
        <v>1280</v>
      </c>
      <c r="BD235" s="199">
        <v>17223</v>
      </c>
      <c r="BE235" s="199">
        <v>537</v>
      </c>
      <c r="BF235" s="199">
        <v>9725</v>
      </c>
      <c r="BG235" s="199">
        <v>732</v>
      </c>
      <c r="BH235" s="199">
        <v>35667</v>
      </c>
      <c r="BI235" s="199">
        <v>3282</v>
      </c>
      <c r="BJ235" s="199">
        <v>33543</v>
      </c>
      <c r="BK235" s="199">
        <v>2891</v>
      </c>
      <c r="BL235" s="199">
        <v>2124</v>
      </c>
      <c r="BM235" s="199">
        <v>391</v>
      </c>
      <c r="BN235" s="199">
        <v>23567</v>
      </c>
      <c r="BO235" s="199">
        <v>1913</v>
      </c>
      <c r="BP235" s="199">
        <v>13720</v>
      </c>
      <c r="BQ235" s="199">
        <v>1557</v>
      </c>
      <c r="BR235" s="199">
        <v>8105</v>
      </c>
      <c r="BS235" s="199">
        <v>544</v>
      </c>
      <c r="BT235" s="199">
        <v>18440</v>
      </c>
      <c r="BU235" s="199">
        <v>784</v>
      </c>
      <c r="BV235" s="199">
        <v>45392</v>
      </c>
      <c r="BW235" s="199">
        <v>4014</v>
      </c>
      <c r="BX235" s="199">
        <v>20298</v>
      </c>
      <c r="BY235" s="199">
        <v>74</v>
      </c>
      <c r="BZ235" s="199">
        <v>5322</v>
      </c>
      <c r="CA235" s="199">
        <v>82</v>
      </c>
      <c r="CB235" s="199">
        <v>13118</v>
      </c>
      <c r="CC235" s="199">
        <v>702</v>
      </c>
      <c r="CD235" s="199">
        <v>5554</v>
      </c>
      <c r="CE235" s="199">
        <v>643</v>
      </c>
      <c r="CF235" s="199">
        <v>7864</v>
      </c>
      <c r="CG235" s="199">
        <v>929</v>
      </c>
      <c r="CH235" s="199">
        <v>9676</v>
      </c>
      <c r="CI235" s="199">
        <v>1039</v>
      </c>
      <c r="CJ235" s="199">
        <v>9338</v>
      </c>
      <c r="CK235" s="199">
        <v>639</v>
      </c>
      <c r="CL235" s="199">
        <v>12960</v>
      </c>
      <c r="CM235" s="199">
        <v>764</v>
      </c>
      <c r="CN235" s="199">
        <v>20298</v>
      </c>
      <c r="CO235" s="199">
        <v>74</v>
      </c>
      <c r="CP235" s="199">
        <v>4872</v>
      </c>
      <c r="CQ235" s="199">
        <v>79258</v>
      </c>
      <c r="CR235" s="199">
        <v>56286</v>
      </c>
      <c r="CS235" s="199">
        <v>40823</v>
      </c>
      <c r="CT235" s="199">
        <v>79577</v>
      </c>
      <c r="CU235" s="199">
        <v>1584</v>
      </c>
      <c r="CV235" s="199">
        <v>519</v>
      </c>
      <c r="CW235" s="199">
        <v>401</v>
      </c>
      <c r="CX235" s="199">
        <v>141</v>
      </c>
      <c r="CY235" s="199">
        <v>654</v>
      </c>
      <c r="CZ235" s="199">
        <v>200</v>
      </c>
      <c r="DA235" s="199">
        <v>286</v>
      </c>
      <c r="DB235" s="199">
        <v>115</v>
      </c>
      <c r="DC235" s="199">
        <v>243</v>
      </c>
      <c r="DD235" s="199">
        <v>63</v>
      </c>
      <c r="DE235" s="199">
        <v>557</v>
      </c>
      <c r="DF235" s="199">
        <v>3382</v>
      </c>
      <c r="DG235" s="199">
        <v>3616</v>
      </c>
      <c r="DH235" s="199">
        <v>603</v>
      </c>
      <c r="DI235" s="199">
        <v>4991</v>
      </c>
      <c r="DJ235" s="199">
        <v>1966</v>
      </c>
      <c r="DK235" s="199">
        <v>624</v>
      </c>
      <c r="DL235" s="199">
        <v>2452</v>
      </c>
      <c r="DM235" s="199">
        <v>2816</v>
      </c>
      <c r="DN235" s="199">
        <v>9813</v>
      </c>
      <c r="DO235" s="199">
        <v>4226</v>
      </c>
      <c r="DP235" s="199">
        <v>1448</v>
      </c>
      <c r="DQ235" s="199">
        <v>1608</v>
      </c>
      <c r="DR235" s="199">
        <v>2055</v>
      </c>
      <c r="DS235" s="199">
        <v>1364</v>
      </c>
      <c r="DT235" s="199">
        <v>3117</v>
      </c>
      <c r="DU235" s="199">
        <v>36036</v>
      </c>
      <c r="DV235" s="199">
        <v>18300</v>
      </c>
      <c r="DW235" s="199">
        <v>5457</v>
      </c>
      <c r="DX235" s="199">
        <v>2627</v>
      </c>
      <c r="DY235" s="199">
        <v>817</v>
      </c>
      <c r="DZ235" s="199">
        <v>6506</v>
      </c>
      <c r="EA235" s="199">
        <v>463</v>
      </c>
      <c r="EB235" s="199">
        <v>5228</v>
      </c>
      <c r="EC235" s="199">
        <v>8603</v>
      </c>
      <c r="ED235" s="199">
        <v>1142</v>
      </c>
      <c r="EE235" s="199">
        <v>5951</v>
      </c>
      <c r="EF235" s="199">
        <v>8387</v>
      </c>
      <c r="EG235" s="199">
        <v>75667</v>
      </c>
      <c r="EH235" s="199">
        <v>9129</v>
      </c>
      <c r="EI235" s="199">
        <v>27500</v>
      </c>
      <c r="EJ235" s="199">
        <v>8536</v>
      </c>
      <c r="EK235" s="199">
        <v>1174</v>
      </c>
      <c r="EL235" s="199">
        <v>1029</v>
      </c>
      <c r="EM235" s="199">
        <v>989</v>
      </c>
      <c r="EN235" s="199">
        <v>904</v>
      </c>
      <c r="EO235" s="199">
        <v>897</v>
      </c>
      <c r="EP235" s="199">
        <v>3032</v>
      </c>
      <c r="EQ235" s="199">
        <v>31115</v>
      </c>
      <c r="ER235" s="199">
        <v>36036</v>
      </c>
      <c r="ES235" s="199">
        <v>2013</v>
      </c>
      <c r="ET235" s="199">
        <v>11502</v>
      </c>
      <c r="EU235" s="199">
        <v>14676</v>
      </c>
      <c r="EV235" s="199">
        <v>7845</v>
      </c>
      <c r="EW235" s="199">
        <v>34023</v>
      </c>
      <c r="EX235" s="199">
        <v>36036</v>
      </c>
      <c r="EZ235" s="199"/>
    </row>
    <row r="236" spans="1:159" x14ac:dyDescent="0.25">
      <c r="A236" s="202">
        <v>7</v>
      </c>
      <c r="B236" s="202" t="s">
        <v>557</v>
      </c>
      <c r="C236" s="202" t="s">
        <v>236</v>
      </c>
      <c r="D236" s="202" t="s">
        <v>236</v>
      </c>
      <c r="E236" s="202" t="s">
        <v>236</v>
      </c>
      <c r="F236" s="202" t="s">
        <v>236</v>
      </c>
      <c r="G236" s="202" t="s">
        <v>236</v>
      </c>
      <c r="H236" s="199">
        <v>84923</v>
      </c>
      <c r="I236" s="199">
        <v>3412</v>
      </c>
      <c r="J236" s="199">
        <v>16362</v>
      </c>
      <c r="K236" s="199">
        <v>1035</v>
      </c>
      <c r="L236" s="199">
        <v>11290</v>
      </c>
      <c r="M236" s="199">
        <v>749</v>
      </c>
      <c r="N236" s="199">
        <v>38060</v>
      </c>
      <c r="O236" s="199">
        <v>1766</v>
      </c>
      <c r="P236" s="199">
        <v>29890</v>
      </c>
      <c r="Q236" s="199">
        <v>584</v>
      </c>
      <c r="R236" s="199">
        <v>79270</v>
      </c>
      <c r="S236" s="199">
        <v>3037</v>
      </c>
      <c r="T236" s="199">
        <v>689</v>
      </c>
      <c r="U236" s="199">
        <v>28</v>
      </c>
      <c r="V236" s="199">
        <v>1138</v>
      </c>
      <c r="W236" s="199">
        <v>91</v>
      </c>
      <c r="X236" s="199">
        <v>284</v>
      </c>
      <c r="Y236" s="199">
        <v>0</v>
      </c>
      <c r="Z236" s="199">
        <v>292</v>
      </c>
      <c r="AA236" s="199">
        <v>18</v>
      </c>
      <c r="AB236" s="199">
        <v>3233</v>
      </c>
      <c r="AC236" s="199">
        <v>235</v>
      </c>
      <c r="AD236" s="199">
        <v>911</v>
      </c>
      <c r="AE236" s="199">
        <v>40</v>
      </c>
      <c r="AF236" s="199">
        <v>78894</v>
      </c>
      <c r="AG236" s="199">
        <v>3016</v>
      </c>
      <c r="AH236" s="199">
        <v>83874</v>
      </c>
      <c r="AI236" s="199">
        <v>3409</v>
      </c>
      <c r="AJ236" s="199">
        <v>1049</v>
      </c>
      <c r="AK236" s="199">
        <v>3</v>
      </c>
      <c r="AL236" s="199">
        <v>755</v>
      </c>
      <c r="AM236" s="199">
        <v>1</v>
      </c>
      <c r="AN236" s="199">
        <v>294</v>
      </c>
      <c r="AO236" s="199">
        <v>2</v>
      </c>
      <c r="AP236" s="199">
        <v>43770</v>
      </c>
      <c r="AQ236" s="199">
        <v>1987</v>
      </c>
      <c r="AR236" s="199">
        <v>41153</v>
      </c>
      <c r="AS236" s="199">
        <v>1425</v>
      </c>
      <c r="AT236" s="199">
        <v>14530</v>
      </c>
      <c r="AU236" s="199">
        <v>502</v>
      </c>
      <c r="AV236" s="199">
        <v>70393</v>
      </c>
      <c r="AW236" s="199">
        <v>2910</v>
      </c>
      <c r="AX236" s="199">
        <v>3526</v>
      </c>
      <c r="AY236" s="199">
        <v>228</v>
      </c>
      <c r="AZ236" s="199">
        <v>18759</v>
      </c>
      <c r="BA236" s="199">
        <v>1083</v>
      </c>
      <c r="BB236" s="199">
        <v>26344</v>
      </c>
      <c r="BC236" s="199">
        <v>1021</v>
      </c>
      <c r="BD236" s="199">
        <v>12668</v>
      </c>
      <c r="BE236" s="199">
        <v>258</v>
      </c>
      <c r="BF236" s="199">
        <v>11656</v>
      </c>
      <c r="BG236" s="199">
        <v>776</v>
      </c>
      <c r="BH236" s="199">
        <v>35194</v>
      </c>
      <c r="BI236" s="199">
        <v>2119</v>
      </c>
      <c r="BJ236" s="199">
        <v>33538</v>
      </c>
      <c r="BK236" s="199">
        <v>1923</v>
      </c>
      <c r="BL236" s="199">
        <v>1656</v>
      </c>
      <c r="BM236" s="199">
        <v>196</v>
      </c>
      <c r="BN236" s="199">
        <v>22961</v>
      </c>
      <c r="BO236" s="199">
        <v>1213</v>
      </c>
      <c r="BP236" s="199">
        <v>13630</v>
      </c>
      <c r="BQ236" s="199">
        <v>1032</v>
      </c>
      <c r="BR236" s="199">
        <v>10259</v>
      </c>
      <c r="BS236" s="199">
        <v>650</v>
      </c>
      <c r="BT236" s="199">
        <v>17766</v>
      </c>
      <c r="BU236" s="199">
        <v>502</v>
      </c>
      <c r="BV236" s="199">
        <v>46850</v>
      </c>
      <c r="BW236" s="199">
        <v>2895</v>
      </c>
      <c r="BX236" s="199">
        <v>20307</v>
      </c>
      <c r="BY236" s="199">
        <v>15</v>
      </c>
      <c r="BZ236" s="199">
        <v>4435</v>
      </c>
      <c r="CA236" s="199">
        <v>102</v>
      </c>
      <c r="CB236" s="199">
        <v>13331</v>
      </c>
      <c r="CC236" s="199">
        <v>400</v>
      </c>
      <c r="CD236" s="199">
        <v>5860</v>
      </c>
      <c r="CE236" s="199">
        <v>320</v>
      </c>
      <c r="CF236" s="199">
        <v>7619</v>
      </c>
      <c r="CG236" s="199">
        <v>620</v>
      </c>
      <c r="CH236" s="199">
        <v>9116</v>
      </c>
      <c r="CI236" s="199">
        <v>562</v>
      </c>
      <c r="CJ236" s="199">
        <v>10348</v>
      </c>
      <c r="CK236" s="199">
        <v>633</v>
      </c>
      <c r="CL236" s="199">
        <v>13907</v>
      </c>
      <c r="CM236" s="199">
        <v>760</v>
      </c>
      <c r="CN236" s="199">
        <v>20307</v>
      </c>
      <c r="CO236" s="199">
        <v>15</v>
      </c>
      <c r="CP236" s="199">
        <v>3412</v>
      </c>
      <c r="CQ236" s="199">
        <v>81511</v>
      </c>
      <c r="CR236" s="199">
        <v>59209</v>
      </c>
      <c r="CS236" s="199">
        <v>40438</v>
      </c>
      <c r="CT236" s="199">
        <v>79895</v>
      </c>
      <c r="CU236" s="199">
        <v>2041</v>
      </c>
      <c r="CV236" s="199">
        <v>451</v>
      </c>
      <c r="CW236" s="199">
        <v>570</v>
      </c>
      <c r="CX236" s="199">
        <v>213</v>
      </c>
      <c r="CY236" s="199">
        <v>685</v>
      </c>
      <c r="CZ236" s="199">
        <v>46</v>
      </c>
      <c r="DA236" s="199">
        <v>174</v>
      </c>
      <c r="DB236" s="199">
        <v>62</v>
      </c>
      <c r="DC236" s="199">
        <v>612</v>
      </c>
      <c r="DD236" s="199">
        <v>130</v>
      </c>
      <c r="DE236" s="199">
        <v>2450</v>
      </c>
      <c r="DF236" s="199">
        <v>3036</v>
      </c>
      <c r="DG236" s="199">
        <v>3456</v>
      </c>
      <c r="DH236" s="199">
        <v>936</v>
      </c>
      <c r="DI236" s="199">
        <v>4666</v>
      </c>
      <c r="DJ236" s="199">
        <v>2115</v>
      </c>
      <c r="DK236" s="199">
        <v>430</v>
      </c>
      <c r="DL236" s="199">
        <v>1842</v>
      </c>
      <c r="DM236" s="199">
        <v>2022</v>
      </c>
      <c r="DN236" s="199">
        <v>9720</v>
      </c>
      <c r="DO236" s="199">
        <v>3167</v>
      </c>
      <c r="DP236" s="199">
        <v>1714</v>
      </c>
      <c r="DQ236" s="199">
        <v>1833</v>
      </c>
      <c r="DR236" s="199">
        <v>3124</v>
      </c>
      <c r="DS236" s="199">
        <v>1306</v>
      </c>
      <c r="DT236" s="199">
        <v>4137</v>
      </c>
      <c r="DU236" s="199">
        <v>37544</v>
      </c>
      <c r="DV236" s="199">
        <v>17224</v>
      </c>
      <c r="DW236" s="199">
        <v>4952</v>
      </c>
      <c r="DX236" s="199">
        <v>3271</v>
      </c>
      <c r="DY236" s="199">
        <v>1048</v>
      </c>
      <c r="DZ236" s="199">
        <v>8421</v>
      </c>
      <c r="EA236" s="199">
        <v>573</v>
      </c>
      <c r="EB236" s="199">
        <v>6692</v>
      </c>
      <c r="EC236" s="199">
        <v>8628</v>
      </c>
      <c r="ED236" s="199">
        <v>1295</v>
      </c>
      <c r="EE236" s="199">
        <v>6012</v>
      </c>
      <c r="EF236" s="199">
        <v>8537</v>
      </c>
      <c r="EG236" s="199">
        <v>76712</v>
      </c>
      <c r="EH236" s="199">
        <v>8244</v>
      </c>
      <c r="EI236" s="199">
        <v>29970</v>
      </c>
      <c r="EJ236" s="199">
        <v>7574</v>
      </c>
      <c r="EK236" s="199">
        <v>945</v>
      </c>
      <c r="EL236" s="199">
        <v>559</v>
      </c>
      <c r="EM236" s="199">
        <v>1051</v>
      </c>
      <c r="EN236" s="199">
        <v>594</v>
      </c>
      <c r="EO236" s="199">
        <v>777</v>
      </c>
      <c r="EP236" s="199">
        <v>2354</v>
      </c>
      <c r="EQ236" s="199">
        <v>31397</v>
      </c>
      <c r="ER236" s="199">
        <v>37544</v>
      </c>
      <c r="ES236" s="199">
        <v>2954</v>
      </c>
      <c r="ET236" s="199">
        <v>10752</v>
      </c>
      <c r="EU236" s="199">
        <v>13725</v>
      </c>
      <c r="EV236" s="199">
        <v>10113</v>
      </c>
      <c r="EW236" s="199">
        <v>34590</v>
      </c>
      <c r="EX236" s="199">
        <v>37544</v>
      </c>
      <c r="EZ236" s="199"/>
    </row>
    <row r="237" spans="1:159" x14ac:dyDescent="0.25">
      <c r="A237" s="202">
        <v>8</v>
      </c>
      <c r="B237" s="202" t="s">
        <v>557</v>
      </c>
      <c r="C237" s="202" t="s">
        <v>236</v>
      </c>
      <c r="D237" s="202" t="s">
        <v>236</v>
      </c>
      <c r="E237" s="202" t="s">
        <v>236</v>
      </c>
      <c r="F237" s="202" t="s">
        <v>236</v>
      </c>
      <c r="G237" s="202" t="s">
        <v>236</v>
      </c>
      <c r="H237" s="199">
        <v>83647</v>
      </c>
      <c r="I237" s="199">
        <v>3224</v>
      </c>
      <c r="J237" s="199">
        <v>18969</v>
      </c>
      <c r="K237" s="199">
        <v>1043</v>
      </c>
      <c r="L237" s="199">
        <v>14093</v>
      </c>
      <c r="M237" s="199">
        <v>825</v>
      </c>
      <c r="N237" s="199">
        <v>30872</v>
      </c>
      <c r="O237" s="199">
        <v>1624</v>
      </c>
      <c r="P237" s="199">
        <v>30146</v>
      </c>
      <c r="Q237" s="199">
        <v>432</v>
      </c>
      <c r="R237" s="199">
        <v>73897</v>
      </c>
      <c r="S237" s="199">
        <v>2585</v>
      </c>
      <c r="T237" s="199">
        <v>2023</v>
      </c>
      <c r="U237" s="199">
        <v>156</v>
      </c>
      <c r="V237" s="199">
        <v>1469</v>
      </c>
      <c r="W237" s="199">
        <v>176</v>
      </c>
      <c r="X237" s="199">
        <v>1413</v>
      </c>
      <c r="Y237" s="199">
        <v>68</v>
      </c>
      <c r="Z237" s="199">
        <v>695</v>
      </c>
      <c r="AA237" s="199">
        <v>95</v>
      </c>
      <c r="AB237" s="199">
        <v>4147</v>
      </c>
      <c r="AC237" s="199">
        <v>144</v>
      </c>
      <c r="AD237" s="199">
        <v>2325</v>
      </c>
      <c r="AE237" s="199">
        <v>215</v>
      </c>
      <c r="AF237" s="199">
        <v>72896</v>
      </c>
      <c r="AG237" s="199">
        <v>2484</v>
      </c>
      <c r="AH237" s="199">
        <v>81147</v>
      </c>
      <c r="AI237" s="199">
        <v>3145</v>
      </c>
      <c r="AJ237" s="199">
        <v>2500</v>
      </c>
      <c r="AK237" s="199">
        <v>79</v>
      </c>
      <c r="AL237" s="199">
        <v>1334</v>
      </c>
      <c r="AM237" s="199">
        <v>28</v>
      </c>
      <c r="AN237" s="199">
        <v>1166</v>
      </c>
      <c r="AO237" s="199">
        <v>51</v>
      </c>
      <c r="AP237" s="199">
        <v>40856</v>
      </c>
      <c r="AQ237" s="199">
        <v>2035</v>
      </c>
      <c r="AR237" s="199">
        <v>42791</v>
      </c>
      <c r="AS237" s="199">
        <v>1189</v>
      </c>
      <c r="AT237" s="199">
        <v>11567</v>
      </c>
      <c r="AU237" s="199">
        <v>354</v>
      </c>
      <c r="AV237" s="199">
        <v>72080</v>
      </c>
      <c r="AW237" s="199">
        <v>2870</v>
      </c>
      <c r="AX237" s="199">
        <v>2263</v>
      </c>
      <c r="AY237" s="199">
        <v>136</v>
      </c>
      <c r="AZ237" s="199">
        <v>10436</v>
      </c>
      <c r="BA237" s="199">
        <v>682</v>
      </c>
      <c r="BB237" s="199">
        <v>16770</v>
      </c>
      <c r="BC237" s="199">
        <v>913</v>
      </c>
      <c r="BD237" s="199">
        <v>21659</v>
      </c>
      <c r="BE237" s="199">
        <v>419</v>
      </c>
      <c r="BF237" s="199">
        <v>10945</v>
      </c>
      <c r="BG237" s="199">
        <v>550</v>
      </c>
      <c r="BH237" s="199">
        <v>42976</v>
      </c>
      <c r="BI237" s="199">
        <v>2398</v>
      </c>
      <c r="BJ237" s="199">
        <v>41093</v>
      </c>
      <c r="BK237" s="199">
        <v>2169</v>
      </c>
      <c r="BL237" s="199">
        <v>1883</v>
      </c>
      <c r="BM237" s="199">
        <v>229</v>
      </c>
      <c r="BN237" s="199">
        <v>25179</v>
      </c>
      <c r="BO237" s="199">
        <v>1278</v>
      </c>
      <c r="BP237" s="199">
        <v>21295</v>
      </c>
      <c r="BQ237" s="199">
        <v>1223</v>
      </c>
      <c r="BR237" s="199">
        <v>7447</v>
      </c>
      <c r="BS237" s="199">
        <v>447</v>
      </c>
      <c r="BT237" s="199">
        <v>16499</v>
      </c>
      <c r="BU237" s="199">
        <v>259</v>
      </c>
      <c r="BV237" s="199">
        <v>53921</v>
      </c>
      <c r="BW237" s="199">
        <v>2948</v>
      </c>
      <c r="BX237" s="199">
        <v>13227</v>
      </c>
      <c r="BY237" s="199">
        <v>17</v>
      </c>
      <c r="BZ237" s="199">
        <v>5602</v>
      </c>
      <c r="CA237" s="199">
        <v>87</v>
      </c>
      <c r="CB237" s="199">
        <v>10897</v>
      </c>
      <c r="CC237" s="199">
        <v>172</v>
      </c>
      <c r="CD237" s="199">
        <v>16020</v>
      </c>
      <c r="CE237" s="199">
        <v>815</v>
      </c>
      <c r="CF237" s="199">
        <v>10460</v>
      </c>
      <c r="CG237" s="199">
        <v>826</v>
      </c>
      <c r="CH237" s="199">
        <v>9609</v>
      </c>
      <c r="CI237" s="199">
        <v>495</v>
      </c>
      <c r="CJ237" s="199">
        <v>8551</v>
      </c>
      <c r="CK237" s="199">
        <v>413</v>
      </c>
      <c r="CL237" s="199">
        <v>9281</v>
      </c>
      <c r="CM237" s="199">
        <v>399</v>
      </c>
      <c r="CN237" s="199">
        <v>13227</v>
      </c>
      <c r="CO237" s="199">
        <v>17</v>
      </c>
      <c r="CP237" s="199">
        <v>3224</v>
      </c>
      <c r="CQ237" s="199">
        <v>80423</v>
      </c>
      <c r="CR237" s="199">
        <v>62650</v>
      </c>
      <c r="CS237" s="199">
        <v>30015</v>
      </c>
      <c r="CT237" s="199">
        <v>76772</v>
      </c>
      <c r="CU237" s="199">
        <v>3821</v>
      </c>
      <c r="CV237" s="199">
        <v>1037</v>
      </c>
      <c r="CW237" s="199">
        <v>1412</v>
      </c>
      <c r="CX237" s="199">
        <v>434</v>
      </c>
      <c r="CY237" s="199">
        <v>1224</v>
      </c>
      <c r="CZ237" s="199">
        <v>243</v>
      </c>
      <c r="DA237" s="199">
        <v>659</v>
      </c>
      <c r="DB237" s="199">
        <v>215</v>
      </c>
      <c r="DC237" s="199">
        <v>526</v>
      </c>
      <c r="DD237" s="199">
        <v>145</v>
      </c>
      <c r="DE237" s="199">
        <v>391</v>
      </c>
      <c r="DF237" s="199">
        <v>2265</v>
      </c>
      <c r="DG237" s="199">
        <v>3185</v>
      </c>
      <c r="DH237" s="199">
        <v>673</v>
      </c>
      <c r="DI237" s="199">
        <v>5839</v>
      </c>
      <c r="DJ237" s="199">
        <v>1987</v>
      </c>
      <c r="DK237" s="199">
        <v>797</v>
      </c>
      <c r="DL237" s="199">
        <v>2371</v>
      </c>
      <c r="DM237" s="199">
        <v>3653</v>
      </c>
      <c r="DN237" s="199">
        <v>14128</v>
      </c>
      <c r="DO237" s="199">
        <v>5217</v>
      </c>
      <c r="DP237" s="199">
        <v>1948</v>
      </c>
      <c r="DQ237" s="199">
        <v>1815</v>
      </c>
      <c r="DR237" s="199">
        <v>1866</v>
      </c>
      <c r="DS237" s="199">
        <v>1490</v>
      </c>
      <c r="DT237" s="199">
        <v>3985</v>
      </c>
      <c r="DU237" s="199">
        <v>35999</v>
      </c>
      <c r="DV237" s="199">
        <v>12996</v>
      </c>
      <c r="DW237" s="199">
        <v>4758</v>
      </c>
      <c r="DX237" s="199">
        <v>3428</v>
      </c>
      <c r="DY237" s="199">
        <v>1015</v>
      </c>
      <c r="DZ237" s="199">
        <v>8531</v>
      </c>
      <c r="EA237" s="199">
        <v>353</v>
      </c>
      <c r="EB237" s="199">
        <v>6328</v>
      </c>
      <c r="EC237" s="199">
        <v>11044</v>
      </c>
      <c r="ED237" s="199">
        <v>1305</v>
      </c>
      <c r="EE237" s="199">
        <v>6643</v>
      </c>
      <c r="EF237" s="199">
        <v>8049</v>
      </c>
      <c r="EG237" s="199">
        <v>66526</v>
      </c>
      <c r="EH237" s="199">
        <v>17823</v>
      </c>
      <c r="EI237" s="199">
        <v>21609</v>
      </c>
      <c r="EJ237" s="199">
        <v>14390</v>
      </c>
      <c r="EK237" s="199">
        <v>1663</v>
      </c>
      <c r="EL237" s="199">
        <v>1463</v>
      </c>
      <c r="EM237" s="199">
        <v>1453</v>
      </c>
      <c r="EN237" s="199">
        <v>1682</v>
      </c>
      <c r="EO237" s="199">
        <v>1437</v>
      </c>
      <c r="EP237" s="199">
        <v>6077</v>
      </c>
      <c r="EQ237" s="199">
        <v>31651</v>
      </c>
      <c r="ER237" s="199">
        <v>35999</v>
      </c>
      <c r="ES237" s="199">
        <v>3769</v>
      </c>
      <c r="ET237" s="199">
        <v>12705</v>
      </c>
      <c r="EU237" s="199">
        <v>13137</v>
      </c>
      <c r="EV237" s="199">
        <v>6388</v>
      </c>
      <c r="EW237" s="199">
        <v>32230</v>
      </c>
      <c r="EX237" s="199">
        <v>35999</v>
      </c>
      <c r="EZ237" s="199"/>
    </row>
    <row r="238" spans="1:159" x14ac:dyDescent="0.25">
      <c r="A238" s="202">
        <v>9</v>
      </c>
      <c r="B238" s="202" t="s">
        <v>557</v>
      </c>
      <c r="C238" s="202" t="s">
        <v>236</v>
      </c>
      <c r="D238" s="202" t="s">
        <v>236</v>
      </c>
      <c r="E238" s="202" t="s">
        <v>236</v>
      </c>
      <c r="F238" s="202" t="s">
        <v>236</v>
      </c>
      <c r="G238" s="202" t="s">
        <v>236</v>
      </c>
      <c r="H238" s="199">
        <v>83826</v>
      </c>
      <c r="I238" s="199">
        <v>3878</v>
      </c>
      <c r="J238" s="199">
        <v>12711</v>
      </c>
      <c r="K238" s="199">
        <v>903</v>
      </c>
      <c r="L238" s="199">
        <v>7490</v>
      </c>
      <c r="M238" s="199">
        <v>566</v>
      </c>
      <c r="N238" s="199">
        <v>37857</v>
      </c>
      <c r="O238" s="199">
        <v>1992</v>
      </c>
      <c r="P238" s="199">
        <v>32848</v>
      </c>
      <c r="Q238" s="199">
        <v>977</v>
      </c>
      <c r="R238" s="199">
        <v>77884</v>
      </c>
      <c r="S238" s="199">
        <v>3209</v>
      </c>
      <c r="T238" s="199">
        <v>736</v>
      </c>
      <c r="U238" s="199">
        <v>30</v>
      </c>
      <c r="V238" s="199">
        <v>436</v>
      </c>
      <c r="W238" s="199">
        <v>29</v>
      </c>
      <c r="X238" s="199">
        <v>349</v>
      </c>
      <c r="Y238" s="199">
        <v>13</v>
      </c>
      <c r="Z238" s="199">
        <v>1411</v>
      </c>
      <c r="AA238" s="199">
        <v>278</v>
      </c>
      <c r="AB238" s="199">
        <v>2979</v>
      </c>
      <c r="AC238" s="199">
        <v>319</v>
      </c>
      <c r="AD238" s="199">
        <v>2801</v>
      </c>
      <c r="AE238" s="199">
        <v>482</v>
      </c>
      <c r="AF238" s="199">
        <v>76883</v>
      </c>
      <c r="AG238" s="199">
        <v>3188</v>
      </c>
      <c r="AH238" s="199">
        <v>82051</v>
      </c>
      <c r="AI238" s="199">
        <v>3612</v>
      </c>
      <c r="AJ238" s="199">
        <v>1775</v>
      </c>
      <c r="AK238" s="199">
        <v>266</v>
      </c>
      <c r="AL238" s="199">
        <v>1140</v>
      </c>
      <c r="AM238" s="199">
        <v>61</v>
      </c>
      <c r="AN238" s="199">
        <v>635</v>
      </c>
      <c r="AO238" s="199">
        <v>205</v>
      </c>
      <c r="AP238" s="199">
        <v>42834</v>
      </c>
      <c r="AQ238" s="199">
        <v>2308</v>
      </c>
      <c r="AR238" s="199">
        <v>40992</v>
      </c>
      <c r="AS238" s="199">
        <v>1570</v>
      </c>
      <c r="AT238" s="199">
        <v>11538</v>
      </c>
      <c r="AU238" s="199">
        <v>305</v>
      </c>
      <c r="AV238" s="199">
        <v>72288</v>
      </c>
      <c r="AW238" s="199">
        <v>3573</v>
      </c>
      <c r="AX238" s="199">
        <v>3656</v>
      </c>
      <c r="AY238" s="199">
        <v>526</v>
      </c>
      <c r="AZ238" s="199">
        <v>16782</v>
      </c>
      <c r="BA238" s="199">
        <v>750</v>
      </c>
      <c r="BB238" s="199">
        <v>23740</v>
      </c>
      <c r="BC238" s="199">
        <v>1086</v>
      </c>
      <c r="BD238" s="199">
        <v>14948</v>
      </c>
      <c r="BE238" s="199">
        <v>312</v>
      </c>
      <c r="BF238" s="199">
        <v>7846</v>
      </c>
      <c r="BG238" s="199">
        <v>631</v>
      </c>
      <c r="BH238" s="199">
        <v>37129</v>
      </c>
      <c r="BI238" s="199">
        <v>2553</v>
      </c>
      <c r="BJ238" s="199">
        <v>35317</v>
      </c>
      <c r="BK238" s="199">
        <v>2150</v>
      </c>
      <c r="BL238" s="199">
        <v>1812</v>
      </c>
      <c r="BM238" s="199">
        <v>403</v>
      </c>
      <c r="BN238" s="199">
        <v>25836</v>
      </c>
      <c r="BO238" s="199">
        <v>1434</v>
      </c>
      <c r="BP238" s="199">
        <v>12404</v>
      </c>
      <c r="BQ238" s="199">
        <v>1210</v>
      </c>
      <c r="BR238" s="199">
        <v>6735</v>
      </c>
      <c r="BS238" s="199">
        <v>540</v>
      </c>
      <c r="BT238" s="199">
        <v>19328</v>
      </c>
      <c r="BU238" s="199">
        <v>687</v>
      </c>
      <c r="BV238" s="199">
        <v>44975</v>
      </c>
      <c r="BW238" s="199">
        <v>3184</v>
      </c>
      <c r="BX238" s="199">
        <v>19523</v>
      </c>
      <c r="BY238" s="199">
        <v>7</v>
      </c>
      <c r="BZ238" s="199">
        <v>5917</v>
      </c>
      <c r="CA238" s="199">
        <v>200</v>
      </c>
      <c r="CB238" s="199">
        <v>13411</v>
      </c>
      <c r="CC238" s="199">
        <v>487</v>
      </c>
      <c r="CD238" s="199">
        <v>5372</v>
      </c>
      <c r="CE238" s="199">
        <v>517</v>
      </c>
      <c r="CF238" s="199">
        <v>7606</v>
      </c>
      <c r="CG238" s="199">
        <v>761</v>
      </c>
      <c r="CH238" s="199">
        <v>9363</v>
      </c>
      <c r="CI238" s="199">
        <v>711</v>
      </c>
      <c r="CJ238" s="199">
        <v>9223</v>
      </c>
      <c r="CK238" s="199">
        <v>594</v>
      </c>
      <c r="CL238" s="199">
        <v>13411</v>
      </c>
      <c r="CM238" s="199">
        <v>601</v>
      </c>
      <c r="CN238" s="199">
        <v>19523</v>
      </c>
      <c r="CO238" s="199">
        <v>7</v>
      </c>
      <c r="CP238" s="199">
        <v>3878</v>
      </c>
      <c r="CQ238" s="199">
        <v>79948</v>
      </c>
      <c r="CR238" s="199">
        <v>61352</v>
      </c>
      <c r="CS238" s="199">
        <v>36051</v>
      </c>
      <c r="CT238" s="199">
        <v>77317</v>
      </c>
      <c r="CU238" s="199">
        <v>2822</v>
      </c>
      <c r="CV238" s="199">
        <v>1166</v>
      </c>
      <c r="CW238" s="199">
        <v>1499</v>
      </c>
      <c r="CX238" s="199">
        <v>671</v>
      </c>
      <c r="CY238" s="199">
        <v>770</v>
      </c>
      <c r="CZ238" s="199">
        <v>248</v>
      </c>
      <c r="DA238" s="199">
        <v>166</v>
      </c>
      <c r="DB238" s="199">
        <v>65</v>
      </c>
      <c r="DC238" s="199">
        <v>387</v>
      </c>
      <c r="DD238" s="199">
        <v>182</v>
      </c>
      <c r="DE238" s="199">
        <v>2681</v>
      </c>
      <c r="DF238" s="199">
        <v>3513</v>
      </c>
      <c r="DG238" s="199">
        <v>5332</v>
      </c>
      <c r="DH238" s="199">
        <v>1189</v>
      </c>
      <c r="DI238" s="199">
        <v>4476</v>
      </c>
      <c r="DJ238" s="199">
        <v>2109</v>
      </c>
      <c r="DK238" s="199">
        <v>597</v>
      </c>
      <c r="DL238" s="199">
        <v>1823</v>
      </c>
      <c r="DM238" s="199">
        <v>2890</v>
      </c>
      <c r="DN238" s="199">
        <v>10210</v>
      </c>
      <c r="DO238" s="199">
        <v>2190</v>
      </c>
      <c r="DP238" s="199">
        <v>1869</v>
      </c>
      <c r="DQ238" s="199">
        <v>1546</v>
      </c>
      <c r="DR238" s="199">
        <v>1621</v>
      </c>
      <c r="DS238" s="199">
        <v>1573</v>
      </c>
      <c r="DT238" s="199">
        <v>2366</v>
      </c>
      <c r="DU238" s="199">
        <v>35366</v>
      </c>
      <c r="DV238" s="199">
        <v>19350</v>
      </c>
      <c r="DW238" s="199">
        <v>6268</v>
      </c>
      <c r="DX238" s="199">
        <v>2216</v>
      </c>
      <c r="DY238" s="199">
        <v>694</v>
      </c>
      <c r="DZ238" s="199">
        <v>6527</v>
      </c>
      <c r="EA238" s="199">
        <v>387</v>
      </c>
      <c r="EB238" s="199">
        <v>5235</v>
      </c>
      <c r="EC238" s="199">
        <v>7273</v>
      </c>
      <c r="ED238" s="199">
        <v>1041</v>
      </c>
      <c r="EE238" s="199">
        <v>5154</v>
      </c>
      <c r="EF238" s="199">
        <v>8916</v>
      </c>
      <c r="EG238" s="199">
        <v>75364</v>
      </c>
      <c r="EH238" s="199">
        <v>8604</v>
      </c>
      <c r="EI238" s="199">
        <v>28653</v>
      </c>
      <c r="EJ238" s="199">
        <v>6713</v>
      </c>
      <c r="EK238" s="199">
        <v>1148</v>
      </c>
      <c r="EL238" s="199">
        <v>655</v>
      </c>
      <c r="EM238" s="199">
        <v>854</v>
      </c>
      <c r="EN238" s="199">
        <v>813</v>
      </c>
      <c r="EO238" s="199">
        <v>574</v>
      </c>
      <c r="EP238" s="199">
        <v>1744</v>
      </c>
      <c r="EQ238" s="199">
        <v>29556</v>
      </c>
      <c r="ER238" s="199">
        <v>35366</v>
      </c>
      <c r="ES238" s="199">
        <v>1792</v>
      </c>
      <c r="ET238" s="199">
        <v>8721</v>
      </c>
      <c r="EU238" s="199">
        <v>13573</v>
      </c>
      <c r="EV238" s="199">
        <v>11280</v>
      </c>
      <c r="EW238" s="199">
        <v>33574</v>
      </c>
      <c r="EX238" s="199">
        <v>35366</v>
      </c>
      <c r="EZ238" s="199"/>
    </row>
    <row r="239" spans="1:159" x14ac:dyDescent="0.25">
      <c r="A239" s="202">
        <v>10</v>
      </c>
      <c r="B239" s="202" t="s">
        <v>557</v>
      </c>
      <c r="C239" s="202" t="s">
        <v>236</v>
      </c>
      <c r="D239" s="202" t="s">
        <v>236</v>
      </c>
      <c r="E239" s="202" t="s">
        <v>236</v>
      </c>
      <c r="F239" s="202" t="s">
        <v>236</v>
      </c>
      <c r="G239" s="202" t="s">
        <v>236</v>
      </c>
      <c r="H239" s="199">
        <v>85273</v>
      </c>
      <c r="I239" s="199">
        <v>4056</v>
      </c>
      <c r="J239" s="199">
        <v>13228</v>
      </c>
      <c r="K239" s="199">
        <v>1006</v>
      </c>
      <c r="L239" s="199">
        <v>8342</v>
      </c>
      <c r="M239" s="199">
        <v>682</v>
      </c>
      <c r="N239" s="199">
        <v>39789</v>
      </c>
      <c r="O239" s="199">
        <v>1986</v>
      </c>
      <c r="P239" s="199">
        <v>31797</v>
      </c>
      <c r="Q239" s="199">
        <v>1050</v>
      </c>
      <c r="R239" s="199">
        <v>79795</v>
      </c>
      <c r="S239" s="199">
        <v>3410</v>
      </c>
      <c r="T239" s="199">
        <v>271</v>
      </c>
      <c r="U239" s="199">
        <v>21</v>
      </c>
      <c r="V239" s="199">
        <v>1539</v>
      </c>
      <c r="W239" s="199">
        <v>254</v>
      </c>
      <c r="X239" s="199">
        <v>303</v>
      </c>
      <c r="Y239" s="199">
        <v>33</v>
      </c>
      <c r="Z239" s="199">
        <v>810</v>
      </c>
      <c r="AA239" s="199">
        <v>220</v>
      </c>
      <c r="AB239" s="199">
        <v>2519</v>
      </c>
      <c r="AC239" s="199">
        <v>118</v>
      </c>
      <c r="AD239" s="199">
        <v>1571</v>
      </c>
      <c r="AE239" s="199">
        <v>337</v>
      </c>
      <c r="AF239" s="199">
        <v>79329</v>
      </c>
      <c r="AG239" s="199">
        <v>3343</v>
      </c>
      <c r="AH239" s="199">
        <v>84472</v>
      </c>
      <c r="AI239" s="199">
        <v>3875</v>
      </c>
      <c r="AJ239" s="199">
        <v>801</v>
      </c>
      <c r="AK239" s="199">
        <v>181</v>
      </c>
      <c r="AL239" s="199">
        <v>423</v>
      </c>
      <c r="AM239" s="199">
        <v>60</v>
      </c>
      <c r="AN239" s="199">
        <v>378</v>
      </c>
      <c r="AO239" s="199">
        <v>121</v>
      </c>
      <c r="AP239" s="199">
        <v>43860</v>
      </c>
      <c r="AQ239" s="199">
        <v>2432</v>
      </c>
      <c r="AR239" s="199">
        <v>41413</v>
      </c>
      <c r="AS239" s="199">
        <v>1624</v>
      </c>
      <c r="AT239" s="199">
        <v>11879</v>
      </c>
      <c r="AU239" s="199">
        <v>387</v>
      </c>
      <c r="AV239" s="199">
        <v>73394</v>
      </c>
      <c r="AW239" s="199">
        <v>3669</v>
      </c>
      <c r="AX239" s="199">
        <v>4386</v>
      </c>
      <c r="AY239" s="199">
        <v>366</v>
      </c>
      <c r="AZ239" s="199">
        <v>21265</v>
      </c>
      <c r="BA239" s="199">
        <v>1223</v>
      </c>
      <c r="BB239" s="199">
        <v>22100</v>
      </c>
      <c r="BC239" s="199">
        <v>1088</v>
      </c>
      <c r="BD239" s="199">
        <v>10747</v>
      </c>
      <c r="BE239" s="199">
        <v>258</v>
      </c>
      <c r="BF239" s="199">
        <v>8503</v>
      </c>
      <c r="BG239" s="199">
        <v>802</v>
      </c>
      <c r="BH239" s="199">
        <v>39334</v>
      </c>
      <c r="BI239" s="199">
        <v>2523</v>
      </c>
      <c r="BJ239" s="199">
        <v>37654</v>
      </c>
      <c r="BK239" s="199">
        <v>2241</v>
      </c>
      <c r="BL239" s="199">
        <v>1680</v>
      </c>
      <c r="BM239" s="199">
        <v>282</v>
      </c>
      <c r="BN239" s="199">
        <v>27843</v>
      </c>
      <c r="BO239" s="199">
        <v>1521</v>
      </c>
      <c r="BP239" s="199">
        <v>12725</v>
      </c>
      <c r="BQ239" s="199">
        <v>1127</v>
      </c>
      <c r="BR239" s="199">
        <v>7269</v>
      </c>
      <c r="BS239" s="199">
        <v>677</v>
      </c>
      <c r="BT239" s="199">
        <v>21172</v>
      </c>
      <c r="BU239" s="199">
        <v>692</v>
      </c>
      <c r="BV239" s="199">
        <v>47837</v>
      </c>
      <c r="BW239" s="199">
        <v>3325</v>
      </c>
      <c r="BX239" s="199">
        <v>16264</v>
      </c>
      <c r="BY239" s="199">
        <v>39</v>
      </c>
      <c r="BZ239" s="199">
        <v>6274</v>
      </c>
      <c r="CA239" s="199">
        <v>219</v>
      </c>
      <c r="CB239" s="199">
        <v>14898</v>
      </c>
      <c r="CC239" s="199">
        <v>473</v>
      </c>
      <c r="CD239" s="199">
        <v>5603</v>
      </c>
      <c r="CE239" s="199">
        <v>429</v>
      </c>
      <c r="CF239" s="199">
        <v>8031</v>
      </c>
      <c r="CG239" s="199">
        <v>863</v>
      </c>
      <c r="CH239" s="199">
        <v>10471</v>
      </c>
      <c r="CI239" s="199">
        <v>689</v>
      </c>
      <c r="CJ239" s="199">
        <v>10160</v>
      </c>
      <c r="CK239" s="199">
        <v>583</v>
      </c>
      <c r="CL239" s="199">
        <v>13572</v>
      </c>
      <c r="CM239" s="199">
        <v>761</v>
      </c>
      <c r="CN239" s="199">
        <v>16264</v>
      </c>
      <c r="CO239" s="199">
        <v>39</v>
      </c>
      <c r="CP239" s="199">
        <v>4056</v>
      </c>
      <c r="CQ239" s="199">
        <v>81217</v>
      </c>
      <c r="CR239" s="199">
        <v>60173</v>
      </c>
      <c r="CS239" s="199">
        <v>35867</v>
      </c>
      <c r="CT239" s="199">
        <v>79214</v>
      </c>
      <c r="CU239" s="199">
        <v>1960</v>
      </c>
      <c r="CV239" s="199">
        <v>487</v>
      </c>
      <c r="CW239" s="199">
        <v>809</v>
      </c>
      <c r="CX239" s="199">
        <v>305</v>
      </c>
      <c r="CY239" s="199">
        <v>490</v>
      </c>
      <c r="CZ239" s="199">
        <v>96</v>
      </c>
      <c r="DA239" s="199">
        <v>187</v>
      </c>
      <c r="DB239" s="199">
        <v>52</v>
      </c>
      <c r="DC239" s="199">
        <v>474</v>
      </c>
      <c r="DD239" s="199">
        <v>34</v>
      </c>
      <c r="DE239" s="199">
        <v>1845</v>
      </c>
      <c r="DF239" s="199">
        <v>4424</v>
      </c>
      <c r="DG239" s="199">
        <v>5834</v>
      </c>
      <c r="DH239" s="199">
        <v>1093</v>
      </c>
      <c r="DI239" s="199">
        <v>4467</v>
      </c>
      <c r="DJ239" s="199">
        <v>2081</v>
      </c>
      <c r="DK239" s="199">
        <v>270</v>
      </c>
      <c r="DL239" s="199">
        <v>1677</v>
      </c>
      <c r="DM239" s="199">
        <v>2811</v>
      </c>
      <c r="DN239" s="199">
        <v>10324</v>
      </c>
      <c r="DO239" s="199">
        <v>2757</v>
      </c>
      <c r="DP239" s="199">
        <v>2043</v>
      </c>
      <c r="DQ239" s="199">
        <v>2211</v>
      </c>
      <c r="DR239" s="199">
        <v>1509</v>
      </c>
      <c r="DS239" s="199">
        <v>1032</v>
      </c>
      <c r="DT239" s="199">
        <v>2549</v>
      </c>
      <c r="DU239" s="199">
        <v>33995</v>
      </c>
      <c r="DV239" s="199">
        <v>18079</v>
      </c>
      <c r="DW239" s="199">
        <v>5953</v>
      </c>
      <c r="DX239" s="199">
        <v>2847</v>
      </c>
      <c r="DY239" s="199">
        <v>1115</v>
      </c>
      <c r="DZ239" s="199">
        <v>6512</v>
      </c>
      <c r="EA239" s="199">
        <v>495</v>
      </c>
      <c r="EB239" s="199">
        <v>4963</v>
      </c>
      <c r="EC239" s="199">
        <v>6557</v>
      </c>
      <c r="ED239" s="199">
        <v>1088</v>
      </c>
      <c r="EE239" s="199">
        <v>4367</v>
      </c>
      <c r="EF239" s="199">
        <v>9458</v>
      </c>
      <c r="EG239" s="199">
        <v>77386</v>
      </c>
      <c r="EH239" s="199">
        <v>7993</v>
      </c>
      <c r="EI239" s="199">
        <v>28248</v>
      </c>
      <c r="EJ239" s="199">
        <v>5747</v>
      </c>
      <c r="EK239" s="199">
        <v>756</v>
      </c>
      <c r="EL239" s="199">
        <v>711</v>
      </c>
      <c r="EM239" s="199">
        <v>747</v>
      </c>
      <c r="EN239" s="199">
        <v>658</v>
      </c>
      <c r="EO239" s="199">
        <v>518</v>
      </c>
      <c r="EP239" s="199">
        <v>1524</v>
      </c>
      <c r="EQ239" s="199">
        <v>28614</v>
      </c>
      <c r="ER239" s="199">
        <v>33995</v>
      </c>
      <c r="ES239" s="199">
        <v>1686</v>
      </c>
      <c r="ET239" s="199">
        <v>7752</v>
      </c>
      <c r="EU239" s="199">
        <v>12328</v>
      </c>
      <c r="EV239" s="199">
        <v>12229</v>
      </c>
      <c r="EW239" s="199">
        <v>32309</v>
      </c>
      <c r="EX239" s="199">
        <v>33995</v>
      </c>
      <c r="EZ239" s="199"/>
    </row>
    <row r="240" spans="1:159" x14ac:dyDescent="0.25">
      <c r="A240" s="202">
        <v>11</v>
      </c>
      <c r="B240" s="202" t="s">
        <v>557</v>
      </c>
      <c r="C240" s="202" t="s">
        <v>236</v>
      </c>
      <c r="D240" s="202" t="s">
        <v>236</v>
      </c>
      <c r="E240" s="202" t="s">
        <v>236</v>
      </c>
      <c r="F240" s="202" t="s">
        <v>236</v>
      </c>
      <c r="G240" s="202" t="s">
        <v>236</v>
      </c>
      <c r="H240" s="199">
        <v>81257</v>
      </c>
      <c r="I240" s="199">
        <v>4316</v>
      </c>
      <c r="J240" s="199">
        <v>14457</v>
      </c>
      <c r="K240" s="199">
        <v>1219</v>
      </c>
      <c r="L240" s="199">
        <v>9459</v>
      </c>
      <c r="M240" s="199">
        <v>895</v>
      </c>
      <c r="N240" s="199">
        <v>35838</v>
      </c>
      <c r="O240" s="199">
        <v>2161</v>
      </c>
      <c r="P240" s="199">
        <v>30428</v>
      </c>
      <c r="Q240" s="199">
        <v>906</v>
      </c>
      <c r="R240" s="199">
        <v>73857</v>
      </c>
      <c r="S240" s="199">
        <v>3595</v>
      </c>
      <c r="T240" s="199">
        <v>772</v>
      </c>
      <c r="U240" s="199">
        <v>27</v>
      </c>
      <c r="V240" s="199">
        <v>2329</v>
      </c>
      <c r="W240" s="199">
        <v>261</v>
      </c>
      <c r="X240" s="199">
        <v>519</v>
      </c>
      <c r="Y240" s="199">
        <v>44</v>
      </c>
      <c r="Z240" s="199">
        <v>150</v>
      </c>
      <c r="AA240" s="199">
        <v>15</v>
      </c>
      <c r="AB240" s="199">
        <v>3620</v>
      </c>
      <c r="AC240" s="199">
        <v>369</v>
      </c>
      <c r="AD240" s="199">
        <v>1686</v>
      </c>
      <c r="AE240" s="199">
        <v>137</v>
      </c>
      <c r="AF240" s="199">
        <v>72900</v>
      </c>
      <c r="AG240" s="199">
        <v>3516</v>
      </c>
      <c r="AH240" s="199">
        <v>80471</v>
      </c>
      <c r="AI240" s="199">
        <v>4249</v>
      </c>
      <c r="AJ240" s="199">
        <v>786</v>
      </c>
      <c r="AK240" s="199">
        <v>67</v>
      </c>
      <c r="AL240" s="199">
        <v>443</v>
      </c>
      <c r="AM240" s="199">
        <v>19</v>
      </c>
      <c r="AN240" s="199">
        <v>343</v>
      </c>
      <c r="AO240" s="199">
        <v>48</v>
      </c>
      <c r="AP240" s="199">
        <v>41755</v>
      </c>
      <c r="AQ240" s="199">
        <v>2585</v>
      </c>
      <c r="AR240" s="199">
        <v>39502</v>
      </c>
      <c r="AS240" s="199">
        <v>1731</v>
      </c>
      <c r="AT240" s="199">
        <v>13358</v>
      </c>
      <c r="AU240" s="199">
        <v>603</v>
      </c>
      <c r="AV240" s="199">
        <v>67899</v>
      </c>
      <c r="AW240" s="199">
        <v>3713</v>
      </c>
      <c r="AX240" s="199">
        <v>3812</v>
      </c>
      <c r="AY240" s="199">
        <v>522</v>
      </c>
      <c r="AZ240" s="199">
        <v>20276</v>
      </c>
      <c r="BA240" s="199">
        <v>1380</v>
      </c>
      <c r="BB240" s="199">
        <v>21162</v>
      </c>
      <c r="BC240" s="199">
        <v>1071</v>
      </c>
      <c r="BD240" s="199">
        <v>11531</v>
      </c>
      <c r="BE240" s="199">
        <v>280</v>
      </c>
      <c r="BF240" s="199">
        <v>9849</v>
      </c>
      <c r="BG240" s="199">
        <v>1113</v>
      </c>
      <c r="BH240" s="199">
        <v>36754</v>
      </c>
      <c r="BI240" s="199">
        <v>2528</v>
      </c>
      <c r="BJ240" s="199">
        <v>34949</v>
      </c>
      <c r="BK240" s="199">
        <v>2232</v>
      </c>
      <c r="BL240" s="199">
        <v>1805</v>
      </c>
      <c r="BM240" s="199">
        <v>296</v>
      </c>
      <c r="BN240" s="199">
        <v>24422</v>
      </c>
      <c r="BO240" s="199">
        <v>1345</v>
      </c>
      <c r="BP240" s="199">
        <v>13588</v>
      </c>
      <c r="BQ240" s="199">
        <v>1310</v>
      </c>
      <c r="BR240" s="199">
        <v>8593</v>
      </c>
      <c r="BS240" s="199">
        <v>986</v>
      </c>
      <c r="BT240" s="199">
        <v>18960</v>
      </c>
      <c r="BU240" s="199">
        <v>645</v>
      </c>
      <c r="BV240" s="199">
        <v>46603</v>
      </c>
      <c r="BW240" s="199">
        <v>3641</v>
      </c>
      <c r="BX240" s="199">
        <v>15694</v>
      </c>
      <c r="BY240" s="199">
        <v>30</v>
      </c>
      <c r="BZ240" s="199">
        <v>5042</v>
      </c>
      <c r="CA240" s="199">
        <v>120</v>
      </c>
      <c r="CB240" s="199">
        <v>13918</v>
      </c>
      <c r="CC240" s="199">
        <v>525</v>
      </c>
      <c r="CD240" s="199">
        <v>5516</v>
      </c>
      <c r="CE240" s="199">
        <v>418</v>
      </c>
      <c r="CF240" s="199">
        <v>7949</v>
      </c>
      <c r="CG240" s="199">
        <v>802</v>
      </c>
      <c r="CH240" s="199">
        <v>9884</v>
      </c>
      <c r="CI240" s="199">
        <v>858</v>
      </c>
      <c r="CJ240" s="199">
        <v>10387</v>
      </c>
      <c r="CK240" s="199">
        <v>739</v>
      </c>
      <c r="CL240" s="199">
        <v>12867</v>
      </c>
      <c r="CM240" s="199">
        <v>824</v>
      </c>
      <c r="CN240" s="199">
        <v>15694</v>
      </c>
      <c r="CO240" s="199">
        <v>30</v>
      </c>
      <c r="CP240" s="199">
        <v>4316</v>
      </c>
      <c r="CQ240" s="199">
        <v>76941</v>
      </c>
      <c r="CR240" s="199">
        <v>56977</v>
      </c>
      <c r="CS240" s="199">
        <v>34039</v>
      </c>
      <c r="CT240" s="199">
        <v>78387</v>
      </c>
      <c r="CU240" s="199">
        <v>2829</v>
      </c>
      <c r="CV240" s="199">
        <v>623</v>
      </c>
      <c r="CW240" s="199">
        <v>1057</v>
      </c>
      <c r="CX240" s="199">
        <v>232</v>
      </c>
      <c r="CY240" s="199">
        <v>756</v>
      </c>
      <c r="CZ240" s="199">
        <v>171</v>
      </c>
      <c r="DA240" s="199">
        <v>351</v>
      </c>
      <c r="DB240" s="199">
        <v>140</v>
      </c>
      <c r="DC240" s="199">
        <v>665</v>
      </c>
      <c r="DD240" s="199">
        <v>80</v>
      </c>
      <c r="DE240" s="199">
        <v>757</v>
      </c>
      <c r="DF240" s="199">
        <v>3758</v>
      </c>
      <c r="DG240" s="199">
        <v>4450</v>
      </c>
      <c r="DH240" s="199">
        <v>712</v>
      </c>
      <c r="DI240" s="199">
        <v>4218</v>
      </c>
      <c r="DJ240" s="199">
        <v>2175</v>
      </c>
      <c r="DK240" s="199">
        <v>366</v>
      </c>
      <c r="DL240" s="199">
        <v>1705</v>
      </c>
      <c r="DM240" s="199">
        <v>2259</v>
      </c>
      <c r="DN240" s="199">
        <v>10441</v>
      </c>
      <c r="DO240" s="199">
        <v>3417</v>
      </c>
      <c r="DP240" s="199">
        <v>1626</v>
      </c>
      <c r="DQ240" s="199">
        <v>2804</v>
      </c>
      <c r="DR240" s="199">
        <v>1558</v>
      </c>
      <c r="DS240" s="199">
        <v>1121</v>
      </c>
      <c r="DT240" s="199">
        <v>2995</v>
      </c>
      <c r="DU240" s="199">
        <v>32684</v>
      </c>
      <c r="DV240" s="199">
        <v>16289</v>
      </c>
      <c r="DW240" s="199">
        <v>5627</v>
      </c>
      <c r="DX240" s="199">
        <v>2787</v>
      </c>
      <c r="DY240" s="199">
        <v>993</v>
      </c>
      <c r="DZ240" s="199">
        <v>6515</v>
      </c>
      <c r="EA240" s="199">
        <v>532</v>
      </c>
      <c r="EB240" s="199">
        <v>4782</v>
      </c>
      <c r="EC240" s="199">
        <v>7093</v>
      </c>
      <c r="ED240" s="199">
        <v>1031</v>
      </c>
      <c r="EE240" s="199">
        <v>4352</v>
      </c>
      <c r="EF240" s="199">
        <v>9252</v>
      </c>
      <c r="EG240" s="199">
        <v>75706</v>
      </c>
      <c r="EH240" s="199">
        <v>8961</v>
      </c>
      <c r="EI240" s="199">
        <v>26631</v>
      </c>
      <c r="EJ240" s="199">
        <v>6053</v>
      </c>
      <c r="EK240" s="199">
        <v>680</v>
      </c>
      <c r="EL240" s="199">
        <v>790</v>
      </c>
      <c r="EM240" s="199">
        <v>695</v>
      </c>
      <c r="EN240" s="199">
        <v>604</v>
      </c>
      <c r="EO240" s="199">
        <v>526</v>
      </c>
      <c r="EP240" s="199">
        <v>1876</v>
      </c>
      <c r="EQ240" s="199">
        <v>27384</v>
      </c>
      <c r="ER240" s="199">
        <v>32684</v>
      </c>
      <c r="ES240" s="199">
        <v>1749</v>
      </c>
      <c r="ET240" s="199">
        <v>7689</v>
      </c>
      <c r="EU240" s="199">
        <v>12389</v>
      </c>
      <c r="EV240" s="199">
        <v>10857</v>
      </c>
      <c r="EW240" s="199">
        <v>30935</v>
      </c>
      <c r="EX240" s="199">
        <v>32684</v>
      </c>
      <c r="EZ240" s="199"/>
    </row>
    <row r="241" spans="1:156" x14ac:dyDescent="0.25">
      <c r="A241" s="202">
        <v>12</v>
      </c>
      <c r="B241" s="202" t="s">
        <v>557</v>
      </c>
      <c r="C241" s="202" t="s">
        <v>236</v>
      </c>
      <c r="D241" s="202" t="s">
        <v>236</v>
      </c>
      <c r="E241" s="202" t="s">
        <v>236</v>
      </c>
      <c r="F241" s="202" t="s">
        <v>236</v>
      </c>
      <c r="G241" s="202" t="s">
        <v>236</v>
      </c>
      <c r="H241" s="199">
        <v>84368</v>
      </c>
      <c r="I241" s="199">
        <v>4309</v>
      </c>
      <c r="J241" s="199">
        <v>12965</v>
      </c>
      <c r="K241" s="199">
        <v>1193</v>
      </c>
      <c r="L241" s="199">
        <v>8109</v>
      </c>
      <c r="M241" s="199">
        <v>910</v>
      </c>
      <c r="N241" s="199">
        <v>36515</v>
      </c>
      <c r="O241" s="199">
        <v>2010</v>
      </c>
      <c r="P241" s="199">
        <v>34447</v>
      </c>
      <c r="Q241" s="199">
        <v>1044</v>
      </c>
      <c r="R241" s="199">
        <v>78553</v>
      </c>
      <c r="S241" s="199">
        <v>3531</v>
      </c>
      <c r="T241" s="199">
        <v>497</v>
      </c>
      <c r="U241" s="199">
        <v>1</v>
      </c>
      <c r="V241" s="199">
        <v>397</v>
      </c>
      <c r="W241" s="199">
        <v>59</v>
      </c>
      <c r="X241" s="199">
        <v>441</v>
      </c>
      <c r="Y241" s="199">
        <v>52</v>
      </c>
      <c r="Z241" s="199">
        <v>1706</v>
      </c>
      <c r="AA241" s="199">
        <v>332</v>
      </c>
      <c r="AB241" s="199">
        <v>2537</v>
      </c>
      <c r="AC241" s="199">
        <v>295</v>
      </c>
      <c r="AD241" s="199">
        <v>3770</v>
      </c>
      <c r="AE241" s="199">
        <v>707</v>
      </c>
      <c r="AF241" s="199">
        <v>77189</v>
      </c>
      <c r="AG241" s="199">
        <v>3253</v>
      </c>
      <c r="AH241" s="199">
        <v>82417</v>
      </c>
      <c r="AI241" s="199">
        <v>3859</v>
      </c>
      <c r="AJ241" s="199">
        <v>1951</v>
      </c>
      <c r="AK241" s="199">
        <v>450</v>
      </c>
      <c r="AL241" s="199">
        <v>776</v>
      </c>
      <c r="AM241" s="199">
        <v>54</v>
      </c>
      <c r="AN241" s="199">
        <v>1175</v>
      </c>
      <c r="AO241" s="199">
        <v>396</v>
      </c>
      <c r="AP241" s="199">
        <v>42888</v>
      </c>
      <c r="AQ241" s="199">
        <v>2403</v>
      </c>
      <c r="AR241" s="199">
        <v>41480</v>
      </c>
      <c r="AS241" s="199">
        <v>1906</v>
      </c>
      <c r="AT241" s="199">
        <v>10584</v>
      </c>
      <c r="AU241" s="199">
        <v>344</v>
      </c>
      <c r="AV241" s="199">
        <v>73784</v>
      </c>
      <c r="AW241" s="199">
        <v>3965</v>
      </c>
      <c r="AX241" s="199">
        <v>3384</v>
      </c>
      <c r="AY241" s="199">
        <v>505</v>
      </c>
      <c r="AZ241" s="199">
        <v>18334</v>
      </c>
      <c r="BA241" s="199">
        <v>859</v>
      </c>
      <c r="BB241" s="199">
        <v>21068</v>
      </c>
      <c r="BC241" s="199">
        <v>876</v>
      </c>
      <c r="BD241" s="199">
        <v>14138</v>
      </c>
      <c r="BE241" s="199">
        <v>373</v>
      </c>
      <c r="BF241" s="199">
        <v>6845</v>
      </c>
      <c r="BG241" s="199">
        <v>742</v>
      </c>
      <c r="BH241" s="199">
        <v>39174</v>
      </c>
      <c r="BI241" s="199">
        <v>2570</v>
      </c>
      <c r="BJ241" s="199">
        <v>38233</v>
      </c>
      <c r="BK241" s="199">
        <v>2421</v>
      </c>
      <c r="BL241" s="199">
        <v>941</v>
      </c>
      <c r="BM241" s="199">
        <v>149</v>
      </c>
      <c r="BN241" s="199">
        <v>28499</v>
      </c>
      <c r="BO241" s="199">
        <v>1565</v>
      </c>
      <c r="BP241" s="199">
        <v>12383</v>
      </c>
      <c r="BQ241" s="199">
        <v>1206</v>
      </c>
      <c r="BR241" s="199">
        <v>5137</v>
      </c>
      <c r="BS241" s="199">
        <v>541</v>
      </c>
      <c r="BT241" s="199">
        <v>20550</v>
      </c>
      <c r="BU241" s="199">
        <v>962</v>
      </c>
      <c r="BV241" s="199">
        <v>46019</v>
      </c>
      <c r="BW241" s="199">
        <v>3312</v>
      </c>
      <c r="BX241" s="199">
        <v>17799</v>
      </c>
      <c r="BY241" s="199">
        <v>35</v>
      </c>
      <c r="BZ241" s="199">
        <v>6551</v>
      </c>
      <c r="CA241" s="199">
        <v>312</v>
      </c>
      <c r="CB241" s="199">
        <v>13999</v>
      </c>
      <c r="CC241" s="199">
        <v>650</v>
      </c>
      <c r="CD241" s="199">
        <v>6894</v>
      </c>
      <c r="CE241" s="199">
        <v>734</v>
      </c>
      <c r="CF241" s="199">
        <v>8770</v>
      </c>
      <c r="CG241" s="199">
        <v>750</v>
      </c>
      <c r="CH241" s="199">
        <v>9570</v>
      </c>
      <c r="CI241" s="199">
        <v>561</v>
      </c>
      <c r="CJ241" s="199">
        <v>8595</v>
      </c>
      <c r="CK241" s="199">
        <v>561</v>
      </c>
      <c r="CL241" s="199">
        <v>12190</v>
      </c>
      <c r="CM241" s="199">
        <v>706</v>
      </c>
      <c r="CN241" s="199">
        <v>17799</v>
      </c>
      <c r="CO241" s="199">
        <v>35</v>
      </c>
      <c r="CP241" s="199">
        <v>4309</v>
      </c>
      <c r="CQ241" s="199">
        <v>80059</v>
      </c>
      <c r="CR241" s="199">
        <v>63207</v>
      </c>
      <c r="CS241" s="199">
        <v>32429</v>
      </c>
      <c r="CT241" s="199">
        <v>76377</v>
      </c>
      <c r="CU241" s="199">
        <v>4076</v>
      </c>
      <c r="CV241" s="199">
        <v>1528</v>
      </c>
      <c r="CW241" s="199">
        <v>2768</v>
      </c>
      <c r="CX241" s="199">
        <v>1133</v>
      </c>
      <c r="CY241" s="199">
        <v>708</v>
      </c>
      <c r="CZ241" s="199">
        <v>94</v>
      </c>
      <c r="DA241" s="199">
        <v>519</v>
      </c>
      <c r="DB241" s="199">
        <v>280</v>
      </c>
      <c r="DC241" s="199">
        <v>81</v>
      </c>
      <c r="DD241" s="199">
        <v>21</v>
      </c>
      <c r="DE241" s="199">
        <v>3640</v>
      </c>
      <c r="DF241" s="199">
        <v>2637</v>
      </c>
      <c r="DG241" s="199">
        <v>7411</v>
      </c>
      <c r="DH241" s="199">
        <v>1235</v>
      </c>
      <c r="DI241" s="199">
        <v>4894</v>
      </c>
      <c r="DJ241" s="199">
        <v>2091</v>
      </c>
      <c r="DK241" s="199">
        <v>396</v>
      </c>
      <c r="DL241" s="199">
        <v>1802</v>
      </c>
      <c r="DM241" s="199">
        <v>2787</v>
      </c>
      <c r="DN241" s="199">
        <v>10436</v>
      </c>
      <c r="DO241" s="199">
        <v>2653</v>
      </c>
      <c r="DP241" s="199">
        <v>2050</v>
      </c>
      <c r="DQ241" s="199">
        <v>1219</v>
      </c>
      <c r="DR241" s="199">
        <v>1294</v>
      </c>
      <c r="DS241" s="199">
        <v>944</v>
      </c>
      <c r="DT241" s="199">
        <v>2697</v>
      </c>
      <c r="DU241" s="199">
        <v>36189</v>
      </c>
      <c r="DV241" s="199">
        <v>18949</v>
      </c>
      <c r="DW241" s="199">
        <v>6733</v>
      </c>
      <c r="DX241" s="199">
        <v>2452</v>
      </c>
      <c r="DY241" s="199">
        <v>885</v>
      </c>
      <c r="DZ241" s="199">
        <v>6735</v>
      </c>
      <c r="EA241" s="199">
        <v>457</v>
      </c>
      <c r="EB241" s="199">
        <v>5355</v>
      </c>
      <c r="EC241" s="199">
        <v>8053</v>
      </c>
      <c r="ED241" s="199">
        <v>1303</v>
      </c>
      <c r="EE241" s="199">
        <v>5366</v>
      </c>
      <c r="EF241" s="199">
        <v>9818</v>
      </c>
      <c r="EG241" s="199">
        <v>75280</v>
      </c>
      <c r="EH241" s="199">
        <v>9259</v>
      </c>
      <c r="EI241" s="199">
        <v>26874</v>
      </c>
      <c r="EJ241" s="199">
        <v>9315</v>
      </c>
      <c r="EK241" s="199">
        <v>1375</v>
      </c>
      <c r="EL241" s="199">
        <v>1247</v>
      </c>
      <c r="EM241" s="199">
        <v>1313</v>
      </c>
      <c r="EN241" s="199">
        <v>1021</v>
      </c>
      <c r="EO241" s="199">
        <v>862</v>
      </c>
      <c r="EP241" s="199">
        <v>2587</v>
      </c>
      <c r="EQ241" s="199">
        <v>30592</v>
      </c>
      <c r="ER241" s="199">
        <v>36189</v>
      </c>
      <c r="ES241" s="199">
        <v>1968</v>
      </c>
      <c r="ET241" s="199">
        <v>10038</v>
      </c>
      <c r="EU241" s="199">
        <v>14550</v>
      </c>
      <c r="EV241" s="199">
        <v>9633</v>
      </c>
      <c r="EW241" s="199">
        <v>34221</v>
      </c>
      <c r="EX241" s="199">
        <v>36189</v>
      </c>
      <c r="EZ241" s="199"/>
    </row>
    <row r="242" spans="1:156" x14ac:dyDescent="0.25">
      <c r="A242" s="202">
        <v>13</v>
      </c>
      <c r="B242" s="202" t="s">
        <v>557</v>
      </c>
      <c r="C242" s="202" t="s">
        <v>236</v>
      </c>
      <c r="D242" s="202" t="s">
        <v>236</v>
      </c>
      <c r="E242" s="202" t="s">
        <v>236</v>
      </c>
      <c r="F242" s="202" t="s">
        <v>236</v>
      </c>
      <c r="G242" s="202" t="s">
        <v>236</v>
      </c>
      <c r="H242" s="199">
        <v>85163</v>
      </c>
      <c r="I242" s="199">
        <v>2505</v>
      </c>
      <c r="J242" s="199">
        <v>9669</v>
      </c>
      <c r="K242" s="199">
        <v>555</v>
      </c>
      <c r="L242" s="199">
        <v>6310</v>
      </c>
      <c r="M242" s="199">
        <v>483</v>
      </c>
      <c r="N242" s="199">
        <v>34024</v>
      </c>
      <c r="O242" s="199">
        <v>1256</v>
      </c>
      <c r="P242" s="199">
        <v>38442</v>
      </c>
      <c r="Q242" s="199">
        <v>662</v>
      </c>
      <c r="R242" s="199">
        <v>79285</v>
      </c>
      <c r="S242" s="199">
        <v>2084</v>
      </c>
      <c r="T242" s="199">
        <v>1270</v>
      </c>
      <c r="U242" s="199">
        <v>161</v>
      </c>
      <c r="V242" s="199">
        <v>104</v>
      </c>
      <c r="W242" s="199">
        <v>15</v>
      </c>
      <c r="X242" s="199">
        <v>920</v>
      </c>
      <c r="Y242" s="199">
        <v>12</v>
      </c>
      <c r="Z242" s="199">
        <v>949</v>
      </c>
      <c r="AA242" s="199">
        <v>109</v>
      </c>
      <c r="AB242" s="199">
        <v>2613</v>
      </c>
      <c r="AC242" s="199">
        <v>111</v>
      </c>
      <c r="AD242" s="199">
        <v>2089</v>
      </c>
      <c r="AE242" s="199">
        <v>143</v>
      </c>
      <c r="AF242" s="199">
        <v>78322</v>
      </c>
      <c r="AG242" s="199">
        <v>2058</v>
      </c>
      <c r="AH242" s="199">
        <v>82663</v>
      </c>
      <c r="AI242" s="199">
        <v>2283</v>
      </c>
      <c r="AJ242" s="199">
        <v>2500</v>
      </c>
      <c r="AK242" s="199">
        <v>222</v>
      </c>
      <c r="AL242" s="199">
        <v>1459</v>
      </c>
      <c r="AM242" s="199">
        <v>59</v>
      </c>
      <c r="AN242" s="199">
        <v>1041</v>
      </c>
      <c r="AO242" s="199">
        <v>163</v>
      </c>
      <c r="AP242" s="199">
        <v>43098</v>
      </c>
      <c r="AQ242" s="199">
        <v>1646</v>
      </c>
      <c r="AR242" s="199">
        <v>42065</v>
      </c>
      <c r="AS242" s="199">
        <v>859</v>
      </c>
      <c r="AT242" s="199">
        <v>8860</v>
      </c>
      <c r="AU242" s="199">
        <v>200</v>
      </c>
      <c r="AV242" s="199">
        <v>76303</v>
      </c>
      <c r="AW242" s="199">
        <v>2305</v>
      </c>
      <c r="AX242" s="199">
        <v>3008</v>
      </c>
      <c r="AY242" s="199">
        <v>304</v>
      </c>
      <c r="AZ242" s="199">
        <v>13824</v>
      </c>
      <c r="BA242" s="199">
        <v>408</v>
      </c>
      <c r="BB242" s="199">
        <v>20334</v>
      </c>
      <c r="BC242" s="199">
        <v>685</v>
      </c>
      <c r="BD242" s="199">
        <v>15618</v>
      </c>
      <c r="BE242" s="199">
        <v>278</v>
      </c>
      <c r="BF242" s="199">
        <v>6187</v>
      </c>
      <c r="BG242" s="199">
        <v>309</v>
      </c>
      <c r="BH242" s="199">
        <v>42820</v>
      </c>
      <c r="BI242" s="199">
        <v>1839</v>
      </c>
      <c r="BJ242" s="199">
        <v>41568</v>
      </c>
      <c r="BK242" s="199">
        <v>1692</v>
      </c>
      <c r="BL242" s="199">
        <v>1252</v>
      </c>
      <c r="BM242" s="199">
        <v>147</v>
      </c>
      <c r="BN242" s="199">
        <v>30100</v>
      </c>
      <c r="BO242" s="199">
        <v>1183</v>
      </c>
      <c r="BP242" s="199">
        <v>14313</v>
      </c>
      <c r="BQ242" s="199">
        <v>702</v>
      </c>
      <c r="BR242" s="199">
        <v>4594</v>
      </c>
      <c r="BS242" s="199">
        <v>263</v>
      </c>
      <c r="BT242" s="199">
        <v>23139</v>
      </c>
      <c r="BU242" s="199">
        <v>351</v>
      </c>
      <c r="BV242" s="199">
        <v>49007</v>
      </c>
      <c r="BW242" s="199">
        <v>2148</v>
      </c>
      <c r="BX242" s="199">
        <v>13017</v>
      </c>
      <c r="BY242" s="199">
        <v>6</v>
      </c>
      <c r="BZ242" s="199">
        <v>6164</v>
      </c>
      <c r="CA242" s="199">
        <v>126</v>
      </c>
      <c r="CB242" s="199">
        <v>16975</v>
      </c>
      <c r="CC242" s="199">
        <v>225</v>
      </c>
      <c r="CD242" s="199">
        <v>9240</v>
      </c>
      <c r="CE242" s="199">
        <v>479</v>
      </c>
      <c r="CF242" s="199">
        <v>8535</v>
      </c>
      <c r="CG242" s="199">
        <v>508</v>
      </c>
      <c r="CH242" s="199">
        <v>11035</v>
      </c>
      <c r="CI242" s="199">
        <v>568</v>
      </c>
      <c r="CJ242" s="199">
        <v>9578</v>
      </c>
      <c r="CK242" s="199">
        <v>320</v>
      </c>
      <c r="CL242" s="199">
        <v>10619</v>
      </c>
      <c r="CM242" s="199">
        <v>273</v>
      </c>
      <c r="CN242" s="199">
        <v>13017</v>
      </c>
      <c r="CO242" s="199">
        <v>6</v>
      </c>
      <c r="CP242" s="199">
        <v>2505</v>
      </c>
      <c r="CQ242" s="199">
        <v>82658</v>
      </c>
      <c r="CR242" s="199">
        <v>70461</v>
      </c>
      <c r="CS242" s="199">
        <v>25265</v>
      </c>
      <c r="CT242" s="199">
        <v>77152</v>
      </c>
      <c r="CU242" s="199">
        <v>3706</v>
      </c>
      <c r="CV242" s="199">
        <v>961</v>
      </c>
      <c r="CW242" s="199">
        <v>1247</v>
      </c>
      <c r="CX242" s="199">
        <v>340</v>
      </c>
      <c r="CY242" s="199">
        <v>931</v>
      </c>
      <c r="CZ242" s="199">
        <v>79</v>
      </c>
      <c r="DA242" s="199">
        <v>652</v>
      </c>
      <c r="DB242" s="199">
        <v>262</v>
      </c>
      <c r="DC242" s="199">
        <v>876</v>
      </c>
      <c r="DD242" s="199">
        <v>280</v>
      </c>
      <c r="DE242" s="199">
        <v>1194</v>
      </c>
      <c r="DF242" s="199">
        <v>3959</v>
      </c>
      <c r="DG242" s="199">
        <v>5998</v>
      </c>
      <c r="DH242" s="199">
        <v>1135</v>
      </c>
      <c r="DI242" s="199">
        <v>5251</v>
      </c>
      <c r="DJ242" s="199">
        <v>2887</v>
      </c>
      <c r="DK242" s="199">
        <v>357</v>
      </c>
      <c r="DL242" s="199">
        <v>2496</v>
      </c>
      <c r="DM242" s="199">
        <v>3367</v>
      </c>
      <c r="DN242" s="199">
        <v>13712</v>
      </c>
      <c r="DO242" s="199">
        <v>2820</v>
      </c>
      <c r="DP242" s="199">
        <v>1728</v>
      </c>
      <c r="DQ242" s="199">
        <v>1424</v>
      </c>
      <c r="DR242" s="199">
        <v>826</v>
      </c>
      <c r="DS242" s="199">
        <v>571</v>
      </c>
      <c r="DT242" s="199">
        <v>1559</v>
      </c>
      <c r="DU242" s="199">
        <v>31928</v>
      </c>
      <c r="DV242" s="199">
        <v>17573</v>
      </c>
      <c r="DW242" s="199">
        <v>7158</v>
      </c>
      <c r="DX242" s="199">
        <v>2960</v>
      </c>
      <c r="DY242" s="199">
        <v>943</v>
      </c>
      <c r="DZ242" s="199">
        <v>4984</v>
      </c>
      <c r="EA242" s="199">
        <v>487</v>
      </c>
      <c r="EB242" s="199">
        <v>3628</v>
      </c>
      <c r="EC242" s="199">
        <v>6411</v>
      </c>
      <c r="ED242" s="199">
        <v>1063</v>
      </c>
      <c r="EE242" s="199">
        <v>4405</v>
      </c>
      <c r="EF242" s="199">
        <v>10053</v>
      </c>
      <c r="EG242" s="199">
        <v>74762</v>
      </c>
      <c r="EH242" s="199">
        <v>10493</v>
      </c>
      <c r="EI242" s="199">
        <v>23959</v>
      </c>
      <c r="EJ242" s="199">
        <v>7969</v>
      </c>
      <c r="EK242" s="199">
        <v>1288</v>
      </c>
      <c r="EL242" s="199">
        <v>880</v>
      </c>
      <c r="EM242" s="199">
        <v>1366</v>
      </c>
      <c r="EN242" s="199">
        <v>970</v>
      </c>
      <c r="EO242" s="199">
        <v>460</v>
      </c>
      <c r="EP242" s="199">
        <v>2682</v>
      </c>
      <c r="EQ242" s="199">
        <v>28217</v>
      </c>
      <c r="ER242" s="199">
        <v>31928</v>
      </c>
      <c r="ES242" s="199">
        <v>1163</v>
      </c>
      <c r="ET242" s="199">
        <v>8181</v>
      </c>
      <c r="EU242" s="199">
        <v>13416</v>
      </c>
      <c r="EV242" s="199">
        <v>9168</v>
      </c>
      <c r="EW242" s="199">
        <v>30765</v>
      </c>
      <c r="EX242" s="199">
        <v>31928</v>
      </c>
      <c r="EZ242" s="199"/>
    </row>
    <row r="243" spans="1:156" x14ac:dyDescent="0.25">
      <c r="A243" s="202">
        <v>14</v>
      </c>
      <c r="B243" s="202" t="s">
        <v>557</v>
      </c>
      <c r="C243" s="202" t="s">
        <v>236</v>
      </c>
      <c r="D243" s="202" t="s">
        <v>236</v>
      </c>
      <c r="E243" s="202" t="s">
        <v>236</v>
      </c>
      <c r="F243" s="202" t="s">
        <v>236</v>
      </c>
      <c r="G243" s="202" t="s">
        <v>236</v>
      </c>
      <c r="H243" s="199">
        <v>83281</v>
      </c>
      <c r="I243" s="199">
        <v>3769</v>
      </c>
      <c r="J243" s="199">
        <v>22731</v>
      </c>
      <c r="K243" s="199">
        <v>1577</v>
      </c>
      <c r="L243" s="199">
        <v>15364</v>
      </c>
      <c r="M243" s="199">
        <v>1051</v>
      </c>
      <c r="N243" s="199">
        <v>34947</v>
      </c>
      <c r="O243" s="199">
        <v>1728</v>
      </c>
      <c r="P243" s="199">
        <v>23458</v>
      </c>
      <c r="Q243" s="199">
        <v>440</v>
      </c>
      <c r="R243" s="199">
        <v>58983</v>
      </c>
      <c r="S243" s="199">
        <v>2382</v>
      </c>
      <c r="T243" s="199">
        <v>15021</v>
      </c>
      <c r="U243" s="199">
        <v>613</v>
      </c>
      <c r="V243" s="199">
        <v>214</v>
      </c>
      <c r="W243" s="199">
        <v>0</v>
      </c>
      <c r="X243" s="199">
        <v>2949</v>
      </c>
      <c r="Y243" s="199">
        <v>250</v>
      </c>
      <c r="Z243" s="199">
        <v>1718</v>
      </c>
      <c r="AA243" s="199">
        <v>332</v>
      </c>
      <c r="AB243" s="199">
        <v>4373</v>
      </c>
      <c r="AC243" s="199">
        <v>192</v>
      </c>
      <c r="AD243" s="199">
        <v>3626</v>
      </c>
      <c r="AE243" s="199">
        <v>406</v>
      </c>
      <c r="AF243" s="199">
        <v>58020</v>
      </c>
      <c r="AG243" s="199">
        <v>2371</v>
      </c>
      <c r="AH243" s="199">
        <v>72657</v>
      </c>
      <c r="AI243" s="199">
        <v>3106</v>
      </c>
      <c r="AJ243" s="199">
        <v>10624</v>
      </c>
      <c r="AK243" s="199">
        <v>663</v>
      </c>
      <c r="AL243" s="199">
        <v>5300</v>
      </c>
      <c r="AM243" s="199">
        <v>324</v>
      </c>
      <c r="AN243" s="199">
        <v>5324</v>
      </c>
      <c r="AO243" s="199">
        <v>339</v>
      </c>
      <c r="AP243" s="199">
        <v>41559</v>
      </c>
      <c r="AQ243" s="199">
        <v>2373</v>
      </c>
      <c r="AR243" s="199">
        <v>41722</v>
      </c>
      <c r="AS243" s="199">
        <v>1396</v>
      </c>
      <c r="AT243" s="199">
        <v>10775</v>
      </c>
      <c r="AU243" s="199">
        <v>479</v>
      </c>
      <c r="AV243" s="199">
        <v>72506</v>
      </c>
      <c r="AW243" s="199">
        <v>3290</v>
      </c>
      <c r="AX243" s="199">
        <v>4447</v>
      </c>
      <c r="AY243" s="199">
        <v>248</v>
      </c>
      <c r="AZ243" s="199">
        <v>12384</v>
      </c>
      <c r="BA243" s="199">
        <v>925</v>
      </c>
      <c r="BB243" s="199">
        <v>17167</v>
      </c>
      <c r="BC243" s="199">
        <v>764</v>
      </c>
      <c r="BD243" s="199">
        <v>14077</v>
      </c>
      <c r="BE243" s="199">
        <v>357</v>
      </c>
      <c r="BF243" s="199">
        <v>8466</v>
      </c>
      <c r="BG243" s="199">
        <v>746</v>
      </c>
      <c r="BH243" s="199">
        <v>43689</v>
      </c>
      <c r="BI243" s="199">
        <v>2683</v>
      </c>
      <c r="BJ243" s="199">
        <v>40885</v>
      </c>
      <c r="BK243" s="199">
        <v>2369</v>
      </c>
      <c r="BL243" s="199">
        <v>2804</v>
      </c>
      <c r="BM243" s="199">
        <v>314</v>
      </c>
      <c r="BN243" s="199">
        <v>26513</v>
      </c>
      <c r="BO243" s="199">
        <v>1216</v>
      </c>
      <c r="BP243" s="199">
        <v>18619</v>
      </c>
      <c r="BQ243" s="199">
        <v>1641</v>
      </c>
      <c r="BR243" s="199">
        <v>7023</v>
      </c>
      <c r="BS243" s="199">
        <v>572</v>
      </c>
      <c r="BT243" s="199">
        <v>19988</v>
      </c>
      <c r="BU243" s="199">
        <v>305</v>
      </c>
      <c r="BV243" s="199">
        <v>52155</v>
      </c>
      <c r="BW243" s="199">
        <v>3429</v>
      </c>
      <c r="BX243" s="199">
        <v>11138</v>
      </c>
      <c r="BY243" s="199">
        <v>35</v>
      </c>
      <c r="BZ243" s="199">
        <v>6067</v>
      </c>
      <c r="CA243" s="199">
        <v>113</v>
      </c>
      <c r="CB243" s="199">
        <v>13921</v>
      </c>
      <c r="CC243" s="199">
        <v>192</v>
      </c>
      <c r="CD243" s="199">
        <v>15218</v>
      </c>
      <c r="CE243" s="199">
        <v>1170</v>
      </c>
      <c r="CF243" s="199">
        <v>10290</v>
      </c>
      <c r="CG243" s="199">
        <v>761</v>
      </c>
      <c r="CH243" s="199">
        <v>9519</v>
      </c>
      <c r="CI243" s="199">
        <v>884</v>
      </c>
      <c r="CJ243" s="199">
        <v>8337</v>
      </c>
      <c r="CK243" s="199">
        <v>317</v>
      </c>
      <c r="CL243" s="199">
        <v>8791</v>
      </c>
      <c r="CM243" s="199">
        <v>297</v>
      </c>
      <c r="CN243" s="199">
        <v>11138</v>
      </c>
      <c r="CO243" s="199">
        <v>35</v>
      </c>
      <c r="CP243" s="199">
        <v>3769</v>
      </c>
      <c r="CQ243" s="199">
        <v>79512</v>
      </c>
      <c r="CR243" s="199">
        <v>55747</v>
      </c>
      <c r="CS243" s="199">
        <v>34881</v>
      </c>
      <c r="CT243" s="199">
        <v>65811</v>
      </c>
      <c r="CU243" s="199">
        <v>13807</v>
      </c>
      <c r="CV243" s="199">
        <v>5140</v>
      </c>
      <c r="CW243" s="199">
        <v>2493</v>
      </c>
      <c r="CX243" s="199">
        <v>572</v>
      </c>
      <c r="CY243" s="199">
        <v>1559</v>
      </c>
      <c r="CZ243" s="199">
        <v>384</v>
      </c>
      <c r="DA243" s="199">
        <v>1808</v>
      </c>
      <c r="DB243" s="199">
        <v>834</v>
      </c>
      <c r="DC243" s="199">
        <v>7947</v>
      </c>
      <c r="DD243" s="199">
        <v>3350</v>
      </c>
      <c r="DE243" s="199">
        <v>408</v>
      </c>
      <c r="DF243" s="199">
        <v>2930</v>
      </c>
      <c r="DG243" s="199">
        <v>5299</v>
      </c>
      <c r="DH243" s="199">
        <v>1126</v>
      </c>
      <c r="DI243" s="199">
        <v>6253</v>
      </c>
      <c r="DJ243" s="199">
        <v>2809</v>
      </c>
      <c r="DK243" s="199">
        <v>467</v>
      </c>
      <c r="DL243" s="199">
        <v>2167</v>
      </c>
      <c r="DM243" s="199">
        <v>2791</v>
      </c>
      <c r="DN243" s="199">
        <v>13504</v>
      </c>
      <c r="DO243" s="199">
        <v>4176</v>
      </c>
      <c r="DP243" s="199">
        <v>1946</v>
      </c>
      <c r="DQ243" s="199">
        <v>769</v>
      </c>
      <c r="DR243" s="199">
        <v>1980</v>
      </c>
      <c r="DS243" s="199">
        <v>1714</v>
      </c>
      <c r="DT243" s="199">
        <v>5028</v>
      </c>
      <c r="DU243" s="199">
        <v>34064</v>
      </c>
      <c r="DV243" s="199">
        <v>12846</v>
      </c>
      <c r="DW243" s="199">
        <v>5087</v>
      </c>
      <c r="DX243" s="199">
        <v>3446</v>
      </c>
      <c r="DY243" s="199">
        <v>1090</v>
      </c>
      <c r="DZ243" s="199">
        <v>7718</v>
      </c>
      <c r="EA243" s="199">
        <v>556</v>
      </c>
      <c r="EB243" s="199">
        <v>5331</v>
      </c>
      <c r="EC243" s="199">
        <v>10054</v>
      </c>
      <c r="ED243" s="199">
        <v>2126</v>
      </c>
      <c r="EE243" s="199">
        <v>5653</v>
      </c>
      <c r="EF243" s="199">
        <v>9509</v>
      </c>
      <c r="EG243" s="199">
        <v>64983</v>
      </c>
      <c r="EH243" s="199">
        <v>18928</v>
      </c>
      <c r="EI243" s="199">
        <v>17476</v>
      </c>
      <c r="EJ243" s="199">
        <v>16588</v>
      </c>
      <c r="EK243" s="199">
        <v>2970</v>
      </c>
      <c r="EL243" s="199">
        <v>2196</v>
      </c>
      <c r="EM243" s="199">
        <v>1767</v>
      </c>
      <c r="EN243" s="199">
        <v>1994</v>
      </c>
      <c r="EO243" s="199">
        <v>887</v>
      </c>
      <c r="EP243" s="199">
        <v>6226</v>
      </c>
      <c r="EQ243" s="199">
        <v>30117</v>
      </c>
      <c r="ER243" s="199">
        <v>34064</v>
      </c>
      <c r="ES243" s="199">
        <v>3042</v>
      </c>
      <c r="ET243" s="199">
        <v>12846</v>
      </c>
      <c r="EU243" s="199">
        <v>11903</v>
      </c>
      <c r="EV243" s="199">
        <v>6273</v>
      </c>
      <c r="EW243" s="199">
        <v>31022</v>
      </c>
      <c r="EX243" s="199">
        <v>34064</v>
      </c>
      <c r="EZ243" s="199"/>
    </row>
    <row r="244" spans="1:156" x14ac:dyDescent="0.25">
      <c r="A244" s="202">
        <v>15</v>
      </c>
      <c r="B244" s="202" t="s">
        <v>557</v>
      </c>
      <c r="C244" s="202" t="s">
        <v>236</v>
      </c>
      <c r="D244" s="202" t="s">
        <v>236</v>
      </c>
      <c r="E244" s="202" t="s">
        <v>236</v>
      </c>
      <c r="F244" s="202" t="s">
        <v>236</v>
      </c>
      <c r="G244" s="202" t="s">
        <v>236</v>
      </c>
      <c r="H244" s="199">
        <v>83726</v>
      </c>
      <c r="I244" s="199">
        <v>4369</v>
      </c>
      <c r="J244" s="199">
        <v>13247</v>
      </c>
      <c r="K244" s="199">
        <v>1678</v>
      </c>
      <c r="L244" s="199">
        <v>8121</v>
      </c>
      <c r="M244" s="199">
        <v>1015</v>
      </c>
      <c r="N244" s="199">
        <v>37492</v>
      </c>
      <c r="O244" s="199">
        <v>1859</v>
      </c>
      <c r="P244" s="199">
        <v>31452</v>
      </c>
      <c r="Q244" s="199">
        <v>750</v>
      </c>
      <c r="R244" s="199">
        <v>74745</v>
      </c>
      <c r="S244" s="199">
        <v>2884</v>
      </c>
      <c r="T244" s="199">
        <v>1199</v>
      </c>
      <c r="U244" s="199">
        <v>16</v>
      </c>
      <c r="V244" s="199">
        <v>1130</v>
      </c>
      <c r="W244" s="199">
        <v>236</v>
      </c>
      <c r="X244" s="199">
        <v>1870</v>
      </c>
      <c r="Y244" s="199">
        <v>253</v>
      </c>
      <c r="Z244" s="199">
        <v>2079</v>
      </c>
      <c r="AA244" s="199">
        <v>694</v>
      </c>
      <c r="AB244" s="199">
        <v>2698</v>
      </c>
      <c r="AC244" s="199">
        <v>285</v>
      </c>
      <c r="AD244" s="199">
        <v>4451</v>
      </c>
      <c r="AE244" s="199">
        <v>1057</v>
      </c>
      <c r="AF244" s="199">
        <v>73526</v>
      </c>
      <c r="AG244" s="199">
        <v>2733</v>
      </c>
      <c r="AH244" s="199">
        <v>80582</v>
      </c>
      <c r="AI244" s="199">
        <v>3620</v>
      </c>
      <c r="AJ244" s="199">
        <v>3144</v>
      </c>
      <c r="AK244" s="199">
        <v>749</v>
      </c>
      <c r="AL244" s="199">
        <v>1608</v>
      </c>
      <c r="AM244" s="199">
        <v>128</v>
      </c>
      <c r="AN244" s="199">
        <v>1536</v>
      </c>
      <c r="AO244" s="199">
        <v>621</v>
      </c>
      <c r="AP244" s="199">
        <v>42044</v>
      </c>
      <c r="AQ244" s="199">
        <v>2410</v>
      </c>
      <c r="AR244" s="199">
        <v>41682</v>
      </c>
      <c r="AS244" s="199">
        <v>1959</v>
      </c>
      <c r="AT244" s="199">
        <v>10189</v>
      </c>
      <c r="AU244" s="199">
        <v>321</v>
      </c>
      <c r="AV244" s="199">
        <v>73537</v>
      </c>
      <c r="AW244" s="199">
        <v>4048</v>
      </c>
      <c r="AX244" s="199">
        <v>3676</v>
      </c>
      <c r="AY244" s="199">
        <v>554</v>
      </c>
      <c r="AZ244" s="199">
        <v>18237</v>
      </c>
      <c r="BA244" s="199">
        <v>839</v>
      </c>
      <c r="BB244" s="199">
        <v>20295</v>
      </c>
      <c r="BC244" s="199">
        <v>1025</v>
      </c>
      <c r="BD244" s="199">
        <v>13115</v>
      </c>
      <c r="BE244" s="199">
        <v>358</v>
      </c>
      <c r="BF244" s="199">
        <v>7541</v>
      </c>
      <c r="BG244" s="199">
        <v>717</v>
      </c>
      <c r="BH244" s="199">
        <v>38256</v>
      </c>
      <c r="BI244" s="199">
        <v>2595</v>
      </c>
      <c r="BJ244" s="199">
        <v>37290</v>
      </c>
      <c r="BK244" s="199">
        <v>2448</v>
      </c>
      <c r="BL244" s="199">
        <v>966</v>
      </c>
      <c r="BM244" s="199">
        <v>147</v>
      </c>
      <c r="BN244" s="199">
        <v>27787</v>
      </c>
      <c r="BO244" s="199">
        <v>1558</v>
      </c>
      <c r="BP244" s="199">
        <v>12212</v>
      </c>
      <c r="BQ244" s="199">
        <v>1208</v>
      </c>
      <c r="BR244" s="199">
        <v>5798</v>
      </c>
      <c r="BS244" s="199">
        <v>546</v>
      </c>
      <c r="BT244" s="199">
        <v>21391</v>
      </c>
      <c r="BU244" s="199">
        <v>1016</v>
      </c>
      <c r="BV244" s="199">
        <v>45797</v>
      </c>
      <c r="BW244" s="199">
        <v>3312</v>
      </c>
      <c r="BX244" s="199">
        <v>16538</v>
      </c>
      <c r="BY244" s="199">
        <v>41</v>
      </c>
      <c r="BZ244" s="199">
        <v>6218</v>
      </c>
      <c r="CA244" s="199">
        <v>243</v>
      </c>
      <c r="CB244" s="199">
        <v>15173</v>
      </c>
      <c r="CC244" s="199">
        <v>773</v>
      </c>
      <c r="CD244" s="199">
        <v>7012</v>
      </c>
      <c r="CE244" s="199">
        <v>577</v>
      </c>
      <c r="CF244" s="199">
        <v>8341</v>
      </c>
      <c r="CG244" s="199">
        <v>812</v>
      </c>
      <c r="CH244" s="199">
        <v>9572</v>
      </c>
      <c r="CI244" s="199">
        <v>856</v>
      </c>
      <c r="CJ244" s="199">
        <v>9026</v>
      </c>
      <c r="CK244" s="199">
        <v>464</v>
      </c>
      <c r="CL244" s="199">
        <v>11846</v>
      </c>
      <c r="CM244" s="199">
        <v>603</v>
      </c>
      <c r="CN244" s="199">
        <v>16538</v>
      </c>
      <c r="CO244" s="199">
        <v>41</v>
      </c>
      <c r="CP244" s="199">
        <v>4369</v>
      </c>
      <c r="CQ244" s="199">
        <v>79357</v>
      </c>
      <c r="CR244" s="199">
        <v>62367</v>
      </c>
      <c r="CS244" s="199">
        <v>31652</v>
      </c>
      <c r="CT244" s="199">
        <v>74691</v>
      </c>
      <c r="CU244" s="199">
        <v>5088</v>
      </c>
      <c r="CV244" s="199">
        <v>2198</v>
      </c>
      <c r="CW244" s="199">
        <v>2676</v>
      </c>
      <c r="CX244" s="199">
        <v>1225</v>
      </c>
      <c r="CY244" s="199">
        <v>706</v>
      </c>
      <c r="CZ244" s="199">
        <v>129</v>
      </c>
      <c r="DA244" s="199">
        <v>1180</v>
      </c>
      <c r="DB244" s="199">
        <v>670</v>
      </c>
      <c r="DC244" s="199">
        <v>526</v>
      </c>
      <c r="DD244" s="199">
        <v>174</v>
      </c>
      <c r="DE244" s="199">
        <v>3948</v>
      </c>
      <c r="DF244" s="199">
        <v>2873</v>
      </c>
      <c r="DG244" s="199">
        <v>5901</v>
      </c>
      <c r="DH244" s="199">
        <v>1349</v>
      </c>
      <c r="DI244" s="199">
        <v>4624</v>
      </c>
      <c r="DJ244" s="199">
        <v>1927</v>
      </c>
      <c r="DK244" s="199">
        <v>530</v>
      </c>
      <c r="DL244" s="199">
        <v>2605</v>
      </c>
      <c r="DM244" s="199">
        <v>2284</v>
      </c>
      <c r="DN244" s="199">
        <v>10628</v>
      </c>
      <c r="DO244" s="199">
        <v>2787</v>
      </c>
      <c r="DP244" s="199">
        <v>1706</v>
      </c>
      <c r="DQ244" s="199">
        <v>1383</v>
      </c>
      <c r="DR244" s="199">
        <v>1349</v>
      </c>
      <c r="DS244" s="199">
        <v>1005</v>
      </c>
      <c r="DT244" s="199">
        <v>2230</v>
      </c>
      <c r="DU244" s="199">
        <v>34639</v>
      </c>
      <c r="DV244" s="199">
        <v>17768</v>
      </c>
      <c r="DW244" s="199">
        <v>6445</v>
      </c>
      <c r="DX244" s="199">
        <v>2418</v>
      </c>
      <c r="DY244" s="199">
        <v>1011</v>
      </c>
      <c r="DZ244" s="199">
        <v>6676</v>
      </c>
      <c r="EA244" s="199">
        <v>475</v>
      </c>
      <c r="EB244" s="199">
        <v>5299</v>
      </c>
      <c r="EC244" s="199">
        <v>7777</v>
      </c>
      <c r="ED244" s="199">
        <v>1164</v>
      </c>
      <c r="EE244" s="199">
        <v>5485</v>
      </c>
      <c r="EF244" s="199">
        <v>9531</v>
      </c>
      <c r="EG244" s="199">
        <v>76049</v>
      </c>
      <c r="EH244" s="199">
        <v>8143</v>
      </c>
      <c r="EI244" s="199">
        <v>26746</v>
      </c>
      <c r="EJ244" s="199">
        <v>7893</v>
      </c>
      <c r="EK244" s="199">
        <v>1704</v>
      </c>
      <c r="EL244" s="199">
        <v>1060</v>
      </c>
      <c r="EM244" s="199">
        <v>743</v>
      </c>
      <c r="EN244" s="199">
        <v>583</v>
      </c>
      <c r="EO244" s="199">
        <v>769</v>
      </c>
      <c r="EP244" s="199">
        <v>2175</v>
      </c>
      <c r="EQ244" s="199">
        <v>29601</v>
      </c>
      <c r="ER244" s="199">
        <v>34639</v>
      </c>
      <c r="ES244" s="199">
        <v>1876</v>
      </c>
      <c r="ET244" s="199">
        <v>9758</v>
      </c>
      <c r="EU244" s="199">
        <v>13275</v>
      </c>
      <c r="EV244" s="199">
        <v>9730</v>
      </c>
      <c r="EW244" s="199">
        <v>32763</v>
      </c>
      <c r="EX244" s="199">
        <v>34639</v>
      </c>
      <c r="EZ244" s="199"/>
    </row>
    <row r="245" spans="1:156" x14ac:dyDescent="0.25">
      <c r="A245" s="202">
        <v>16</v>
      </c>
      <c r="B245" s="202" t="s">
        <v>557</v>
      </c>
      <c r="C245" s="202" t="s">
        <v>236</v>
      </c>
      <c r="D245" s="202" t="s">
        <v>236</v>
      </c>
      <c r="E245" s="202" t="s">
        <v>236</v>
      </c>
      <c r="F245" s="202" t="s">
        <v>236</v>
      </c>
      <c r="G245" s="202" t="s">
        <v>236</v>
      </c>
      <c r="H245" s="199">
        <v>84034</v>
      </c>
      <c r="I245" s="199">
        <v>4897</v>
      </c>
      <c r="J245" s="199">
        <v>14377</v>
      </c>
      <c r="K245" s="199">
        <v>1545</v>
      </c>
      <c r="L245" s="199">
        <v>8727</v>
      </c>
      <c r="M245" s="199">
        <v>1040</v>
      </c>
      <c r="N245" s="199">
        <v>37960</v>
      </c>
      <c r="O245" s="199">
        <v>2293</v>
      </c>
      <c r="P245" s="199">
        <v>31141</v>
      </c>
      <c r="Q245" s="199">
        <v>977</v>
      </c>
      <c r="R245" s="199">
        <v>72910</v>
      </c>
      <c r="S245" s="199">
        <v>3345</v>
      </c>
      <c r="T245" s="199">
        <v>2879</v>
      </c>
      <c r="U245" s="199">
        <v>257</v>
      </c>
      <c r="V245" s="199">
        <v>475</v>
      </c>
      <c r="W245" s="199">
        <v>22</v>
      </c>
      <c r="X245" s="199">
        <v>777</v>
      </c>
      <c r="Y245" s="199">
        <v>17</v>
      </c>
      <c r="Z245" s="199">
        <v>3994</v>
      </c>
      <c r="AA245" s="199">
        <v>758</v>
      </c>
      <c r="AB245" s="199">
        <v>2808</v>
      </c>
      <c r="AC245" s="199">
        <v>436</v>
      </c>
      <c r="AD245" s="199">
        <v>8856</v>
      </c>
      <c r="AE245" s="199">
        <v>1715</v>
      </c>
      <c r="AF245" s="199">
        <v>69372</v>
      </c>
      <c r="AG245" s="199">
        <v>2752</v>
      </c>
      <c r="AH245" s="199">
        <v>78842</v>
      </c>
      <c r="AI245" s="199">
        <v>3639</v>
      </c>
      <c r="AJ245" s="199">
        <v>5192</v>
      </c>
      <c r="AK245" s="199">
        <v>1258</v>
      </c>
      <c r="AL245" s="199">
        <v>1880</v>
      </c>
      <c r="AM245" s="199">
        <v>104</v>
      </c>
      <c r="AN245" s="199">
        <v>3312</v>
      </c>
      <c r="AO245" s="199">
        <v>1154</v>
      </c>
      <c r="AP245" s="199">
        <v>43031</v>
      </c>
      <c r="AQ245" s="199">
        <v>2905</v>
      </c>
      <c r="AR245" s="199">
        <v>41003</v>
      </c>
      <c r="AS245" s="199">
        <v>1992</v>
      </c>
      <c r="AT245" s="199">
        <v>11282</v>
      </c>
      <c r="AU245" s="199">
        <v>437</v>
      </c>
      <c r="AV245" s="199">
        <v>72752</v>
      </c>
      <c r="AW245" s="199">
        <v>4460</v>
      </c>
      <c r="AX245" s="199">
        <v>4808</v>
      </c>
      <c r="AY245" s="199">
        <v>832</v>
      </c>
      <c r="AZ245" s="199">
        <v>17041</v>
      </c>
      <c r="BA245" s="199">
        <v>1154</v>
      </c>
      <c r="BB245" s="199">
        <v>21454</v>
      </c>
      <c r="BC245" s="199">
        <v>932</v>
      </c>
      <c r="BD245" s="199">
        <v>12596</v>
      </c>
      <c r="BE245" s="199">
        <v>327</v>
      </c>
      <c r="BF245" s="199">
        <v>7289</v>
      </c>
      <c r="BG245" s="199">
        <v>788</v>
      </c>
      <c r="BH245" s="199">
        <v>39236</v>
      </c>
      <c r="BI245" s="199">
        <v>3056</v>
      </c>
      <c r="BJ245" s="199">
        <v>37803</v>
      </c>
      <c r="BK245" s="199">
        <v>2693</v>
      </c>
      <c r="BL245" s="199">
        <v>1433</v>
      </c>
      <c r="BM245" s="199">
        <v>363</v>
      </c>
      <c r="BN245" s="199">
        <v>27889</v>
      </c>
      <c r="BO245" s="199">
        <v>1890</v>
      </c>
      <c r="BP245" s="199">
        <v>12664</v>
      </c>
      <c r="BQ245" s="199">
        <v>1281</v>
      </c>
      <c r="BR245" s="199">
        <v>5972</v>
      </c>
      <c r="BS245" s="199">
        <v>673</v>
      </c>
      <c r="BT245" s="199">
        <v>21309</v>
      </c>
      <c r="BU245" s="199">
        <v>977</v>
      </c>
      <c r="BV245" s="199">
        <v>46525</v>
      </c>
      <c r="BW245" s="199">
        <v>3844</v>
      </c>
      <c r="BX245" s="199">
        <v>16200</v>
      </c>
      <c r="BY245" s="199">
        <v>76</v>
      </c>
      <c r="BZ245" s="199">
        <v>6403</v>
      </c>
      <c r="CA245" s="199">
        <v>162</v>
      </c>
      <c r="CB245" s="199">
        <v>14906</v>
      </c>
      <c r="CC245" s="199">
        <v>815</v>
      </c>
      <c r="CD245" s="199">
        <v>6826</v>
      </c>
      <c r="CE245" s="199">
        <v>675</v>
      </c>
      <c r="CF245" s="199">
        <v>8423</v>
      </c>
      <c r="CG245" s="199">
        <v>1126</v>
      </c>
      <c r="CH245" s="199">
        <v>9829</v>
      </c>
      <c r="CI245" s="199">
        <v>941</v>
      </c>
      <c r="CJ245" s="199">
        <v>9477</v>
      </c>
      <c r="CK245" s="199">
        <v>556</v>
      </c>
      <c r="CL245" s="199">
        <v>11970</v>
      </c>
      <c r="CM245" s="199">
        <v>546</v>
      </c>
      <c r="CN245" s="199">
        <v>16200</v>
      </c>
      <c r="CO245" s="199">
        <v>76</v>
      </c>
      <c r="CP245" s="199">
        <v>4897</v>
      </c>
      <c r="CQ245" s="199">
        <v>79137</v>
      </c>
      <c r="CR245" s="199">
        <v>57849</v>
      </c>
      <c r="CS245" s="199">
        <v>35261</v>
      </c>
      <c r="CT245" s="199">
        <v>72061</v>
      </c>
      <c r="CU245" s="199">
        <v>8118</v>
      </c>
      <c r="CV245" s="199">
        <v>3288</v>
      </c>
      <c r="CW245" s="199">
        <v>5464</v>
      </c>
      <c r="CX245" s="199">
        <v>2000</v>
      </c>
      <c r="CY245" s="199">
        <v>481</v>
      </c>
      <c r="CZ245" s="199">
        <v>120</v>
      </c>
      <c r="DA245" s="199">
        <v>674</v>
      </c>
      <c r="DB245" s="199">
        <v>330</v>
      </c>
      <c r="DC245" s="199">
        <v>1499</v>
      </c>
      <c r="DD245" s="199">
        <v>838</v>
      </c>
      <c r="DE245" s="199">
        <v>2657</v>
      </c>
      <c r="DF245" s="199">
        <v>3286</v>
      </c>
      <c r="DG245" s="199">
        <v>6787</v>
      </c>
      <c r="DH245" s="199">
        <v>1027</v>
      </c>
      <c r="DI245" s="199">
        <v>5159</v>
      </c>
      <c r="DJ245" s="199">
        <v>2474</v>
      </c>
      <c r="DK245" s="199">
        <v>358</v>
      </c>
      <c r="DL245" s="199">
        <v>1749</v>
      </c>
      <c r="DM245" s="199">
        <v>2374</v>
      </c>
      <c r="DN245" s="199">
        <v>10752</v>
      </c>
      <c r="DO245" s="199">
        <v>2540</v>
      </c>
      <c r="DP245" s="199">
        <v>2132</v>
      </c>
      <c r="DQ245" s="199">
        <v>1552</v>
      </c>
      <c r="DR245" s="199">
        <v>1333</v>
      </c>
      <c r="DS245" s="199">
        <v>887</v>
      </c>
      <c r="DT245" s="199">
        <v>3004</v>
      </c>
      <c r="DU245" s="199">
        <v>33869</v>
      </c>
      <c r="DV245" s="199">
        <v>17642</v>
      </c>
      <c r="DW245" s="199">
        <v>6232</v>
      </c>
      <c r="DX245" s="199">
        <v>2338</v>
      </c>
      <c r="DY245" s="199">
        <v>1031</v>
      </c>
      <c r="DZ245" s="199">
        <v>6442</v>
      </c>
      <c r="EA245" s="199">
        <v>537</v>
      </c>
      <c r="EB245" s="199">
        <v>4853</v>
      </c>
      <c r="EC245" s="199">
        <v>7447</v>
      </c>
      <c r="ED245" s="199">
        <v>1210</v>
      </c>
      <c r="EE245" s="199">
        <v>4996</v>
      </c>
      <c r="EF245" s="199">
        <v>9789</v>
      </c>
      <c r="EG245" s="199">
        <v>75751</v>
      </c>
      <c r="EH245" s="199">
        <v>8628</v>
      </c>
      <c r="EI245" s="199">
        <v>25476</v>
      </c>
      <c r="EJ245" s="199">
        <v>8393</v>
      </c>
      <c r="EK245" s="199">
        <v>1547</v>
      </c>
      <c r="EL245" s="199">
        <v>943</v>
      </c>
      <c r="EM245" s="199">
        <v>1136</v>
      </c>
      <c r="EN245" s="199">
        <v>845</v>
      </c>
      <c r="EO245" s="199">
        <v>465</v>
      </c>
      <c r="EP245" s="199">
        <v>2638</v>
      </c>
      <c r="EQ245" s="199">
        <v>28692</v>
      </c>
      <c r="ER245" s="199">
        <v>33869</v>
      </c>
      <c r="ES245" s="199">
        <v>1967</v>
      </c>
      <c r="ET245" s="199">
        <v>8968</v>
      </c>
      <c r="EU245" s="199">
        <v>13197</v>
      </c>
      <c r="EV245" s="199">
        <v>9737</v>
      </c>
      <c r="EW245" s="199">
        <v>31902</v>
      </c>
      <c r="EX245" s="199">
        <v>33869</v>
      </c>
      <c r="EZ245" s="199"/>
    </row>
    <row r="246" spans="1:156" x14ac:dyDescent="0.25">
      <c r="A246" s="202">
        <v>17</v>
      </c>
      <c r="B246" s="202" t="s">
        <v>557</v>
      </c>
      <c r="C246" s="202" t="s">
        <v>236</v>
      </c>
      <c r="D246" s="202" t="s">
        <v>236</v>
      </c>
      <c r="E246" s="202" t="s">
        <v>236</v>
      </c>
      <c r="F246" s="202" t="s">
        <v>236</v>
      </c>
      <c r="G246" s="202" t="s">
        <v>236</v>
      </c>
      <c r="H246" s="199">
        <v>83484</v>
      </c>
      <c r="I246" s="199">
        <v>3933</v>
      </c>
      <c r="J246" s="199">
        <v>9005</v>
      </c>
      <c r="K246" s="199">
        <v>720</v>
      </c>
      <c r="L246" s="199">
        <v>5468</v>
      </c>
      <c r="M246" s="199">
        <v>541</v>
      </c>
      <c r="N246" s="199">
        <v>36187</v>
      </c>
      <c r="O246" s="199">
        <v>2053</v>
      </c>
      <c r="P246" s="199">
        <v>38041</v>
      </c>
      <c r="Q246" s="199">
        <v>1014</v>
      </c>
      <c r="R246" s="199">
        <v>77102</v>
      </c>
      <c r="S246" s="199">
        <v>3085</v>
      </c>
      <c r="T246" s="199">
        <v>383</v>
      </c>
      <c r="U246" s="199">
        <v>4</v>
      </c>
      <c r="V246" s="199">
        <v>181</v>
      </c>
      <c r="W246" s="199">
        <v>4</v>
      </c>
      <c r="X246" s="199">
        <v>654</v>
      </c>
      <c r="Y246" s="199">
        <v>38</v>
      </c>
      <c r="Z246" s="199">
        <v>2207</v>
      </c>
      <c r="AA246" s="199">
        <v>358</v>
      </c>
      <c r="AB246" s="199">
        <v>2926</v>
      </c>
      <c r="AC246" s="199">
        <v>444</v>
      </c>
      <c r="AD246" s="199">
        <v>5078</v>
      </c>
      <c r="AE246" s="199">
        <v>968</v>
      </c>
      <c r="AF246" s="199">
        <v>75526</v>
      </c>
      <c r="AG246" s="199">
        <v>2830</v>
      </c>
      <c r="AH246" s="199">
        <v>80589</v>
      </c>
      <c r="AI246" s="199">
        <v>3215</v>
      </c>
      <c r="AJ246" s="199">
        <v>2895</v>
      </c>
      <c r="AK246" s="199">
        <v>718</v>
      </c>
      <c r="AL246" s="199">
        <v>1609</v>
      </c>
      <c r="AM246" s="199">
        <v>139</v>
      </c>
      <c r="AN246" s="199">
        <v>1286</v>
      </c>
      <c r="AO246" s="199">
        <v>579</v>
      </c>
      <c r="AP246" s="199">
        <v>42545</v>
      </c>
      <c r="AQ246" s="199">
        <v>2284</v>
      </c>
      <c r="AR246" s="199">
        <v>40939</v>
      </c>
      <c r="AS246" s="199">
        <v>1649</v>
      </c>
      <c r="AT246" s="199">
        <v>9667</v>
      </c>
      <c r="AU246" s="199">
        <v>273</v>
      </c>
      <c r="AV246" s="199">
        <v>73817</v>
      </c>
      <c r="AW246" s="199">
        <v>3660</v>
      </c>
      <c r="AX246" s="199">
        <v>3258</v>
      </c>
      <c r="AY246" s="199">
        <v>465</v>
      </c>
      <c r="AZ246" s="199">
        <v>18932</v>
      </c>
      <c r="BA246" s="199">
        <v>1412</v>
      </c>
      <c r="BB246" s="199">
        <v>21139</v>
      </c>
      <c r="BC246" s="199">
        <v>812</v>
      </c>
      <c r="BD246" s="199">
        <v>12899</v>
      </c>
      <c r="BE246" s="199">
        <v>120</v>
      </c>
      <c r="BF246" s="199">
        <v>7269</v>
      </c>
      <c r="BG246" s="199">
        <v>653</v>
      </c>
      <c r="BH246" s="199">
        <v>40940</v>
      </c>
      <c r="BI246" s="199">
        <v>2484</v>
      </c>
      <c r="BJ246" s="199">
        <v>39817</v>
      </c>
      <c r="BK246" s="199">
        <v>2151</v>
      </c>
      <c r="BL246" s="199">
        <v>1123</v>
      </c>
      <c r="BM246" s="199">
        <v>333</v>
      </c>
      <c r="BN246" s="199">
        <v>30842</v>
      </c>
      <c r="BO246" s="199">
        <v>1554</v>
      </c>
      <c r="BP246" s="199">
        <v>11030</v>
      </c>
      <c r="BQ246" s="199">
        <v>982</v>
      </c>
      <c r="BR246" s="199">
        <v>6337</v>
      </c>
      <c r="BS246" s="199">
        <v>601</v>
      </c>
      <c r="BT246" s="199">
        <v>20926</v>
      </c>
      <c r="BU246" s="199">
        <v>734</v>
      </c>
      <c r="BV246" s="199">
        <v>48209</v>
      </c>
      <c r="BW246" s="199">
        <v>3137</v>
      </c>
      <c r="BX246" s="199">
        <v>14349</v>
      </c>
      <c r="BY246" s="199">
        <v>62</v>
      </c>
      <c r="BZ246" s="199">
        <v>6002</v>
      </c>
      <c r="CA246" s="199">
        <v>128</v>
      </c>
      <c r="CB246" s="199">
        <v>14924</v>
      </c>
      <c r="CC246" s="199">
        <v>606</v>
      </c>
      <c r="CD246" s="199">
        <v>6330</v>
      </c>
      <c r="CE246" s="199">
        <v>390</v>
      </c>
      <c r="CF246" s="199">
        <v>8527</v>
      </c>
      <c r="CG246" s="199">
        <v>764</v>
      </c>
      <c r="CH246" s="199">
        <v>10769</v>
      </c>
      <c r="CI246" s="199">
        <v>1010</v>
      </c>
      <c r="CJ246" s="199">
        <v>10305</v>
      </c>
      <c r="CK246" s="199">
        <v>431</v>
      </c>
      <c r="CL246" s="199">
        <v>12278</v>
      </c>
      <c r="CM246" s="199">
        <v>542</v>
      </c>
      <c r="CN246" s="199">
        <v>14349</v>
      </c>
      <c r="CO246" s="199">
        <v>62</v>
      </c>
      <c r="CP246" s="199">
        <v>3933</v>
      </c>
      <c r="CQ246" s="199">
        <v>79551</v>
      </c>
      <c r="CR246" s="199">
        <v>64660</v>
      </c>
      <c r="CS246" s="199">
        <v>28272</v>
      </c>
      <c r="CT246" s="199">
        <v>75348</v>
      </c>
      <c r="CU246" s="199">
        <v>4025</v>
      </c>
      <c r="CV246" s="199">
        <v>1657</v>
      </c>
      <c r="CW246" s="199">
        <v>3030</v>
      </c>
      <c r="CX246" s="199">
        <v>1361</v>
      </c>
      <c r="CY246" s="199">
        <v>653</v>
      </c>
      <c r="CZ246" s="199">
        <v>127</v>
      </c>
      <c r="DA246" s="199">
        <v>220</v>
      </c>
      <c r="DB246" s="199">
        <v>152</v>
      </c>
      <c r="DC246" s="199">
        <v>122</v>
      </c>
      <c r="DD246" s="199">
        <v>17</v>
      </c>
      <c r="DE246" s="199">
        <v>1809</v>
      </c>
      <c r="DF246" s="199">
        <v>4374</v>
      </c>
      <c r="DG246" s="199">
        <v>9387</v>
      </c>
      <c r="DH246" s="199">
        <v>994</v>
      </c>
      <c r="DI246" s="199">
        <v>4702</v>
      </c>
      <c r="DJ246" s="199">
        <v>2420</v>
      </c>
      <c r="DK246" s="199">
        <v>444</v>
      </c>
      <c r="DL246" s="199">
        <v>2210</v>
      </c>
      <c r="DM246" s="199">
        <v>3310</v>
      </c>
      <c r="DN246" s="199">
        <v>9449</v>
      </c>
      <c r="DO246" s="199">
        <v>2153</v>
      </c>
      <c r="DP246" s="199">
        <v>1684</v>
      </c>
      <c r="DQ246" s="199">
        <v>1234</v>
      </c>
      <c r="DR246" s="199">
        <v>989</v>
      </c>
      <c r="DS246" s="199">
        <v>697</v>
      </c>
      <c r="DT246" s="199">
        <v>1583</v>
      </c>
      <c r="DU246" s="199">
        <v>32562</v>
      </c>
      <c r="DV246" s="199">
        <v>18445</v>
      </c>
      <c r="DW246" s="199">
        <v>6956</v>
      </c>
      <c r="DX246" s="199">
        <v>2146</v>
      </c>
      <c r="DY246" s="199">
        <v>842</v>
      </c>
      <c r="DZ246" s="199">
        <v>5629</v>
      </c>
      <c r="EA246" s="199">
        <v>293</v>
      </c>
      <c r="EB246" s="199">
        <v>4442</v>
      </c>
      <c r="EC246" s="199">
        <v>6342</v>
      </c>
      <c r="ED246" s="199">
        <v>743</v>
      </c>
      <c r="EE246" s="199">
        <v>4473</v>
      </c>
      <c r="EF246" s="199">
        <v>9307</v>
      </c>
      <c r="EG246" s="199">
        <v>76591</v>
      </c>
      <c r="EH246" s="199">
        <v>6899</v>
      </c>
      <c r="EI246" s="199">
        <v>26282</v>
      </c>
      <c r="EJ246" s="199">
        <v>6280</v>
      </c>
      <c r="EK246" s="199">
        <v>1123</v>
      </c>
      <c r="EL246" s="199">
        <v>934</v>
      </c>
      <c r="EM246" s="199">
        <v>883</v>
      </c>
      <c r="EN246" s="199">
        <v>633</v>
      </c>
      <c r="EO246" s="199">
        <v>413</v>
      </c>
      <c r="EP246" s="199">
        <v>1833</v>
      </c>
      <c r="EQ246" s="199">
        <v>27985</v>
      </c>
      <c r="ER246" s="199">
        <v>32562</v>
      </c>
      <c r="ES246" s="199">
        <v>1385</v>
      </c>
      <c r="ET246" s="199">
        <v>7818</v>
      </c>
      <c r="EU246" s="199">
        <v>12937</v>
      </c>
      <c r="EV246" s="199">
        <v>10422</v>
      </c>
      <c r="EW246" s="199">
        <v>31177</v>
      </c>
      <c r="EX246" s="199">
        <v>32562</v>
      </c>
      <c r="EZ246" s="199"/>
    </row>
    <row r="247" spans="1:156" x14ac:dyDescent="0.25">
      <c r="A247" s="202">
        <v>18</v>
      </c>
      <c r="B247" s="202" t="s">
        <v>557</v>
      </c>
      <c r="C247" s="202" t="s">
        <v>236</v>
      </c>
      <c r="D247" s="202" t="s">
        <v>236</v>
      </c>
      <c r="E247" s="202" t="s">
        <v>236</v>
      </c>
      <c r="F247" s="202" t="s">
        <v>236</v>
      </c>
      <c r="G247" s="202" t="s">
        <v>236</v>
      </c>
      <c r="H247" s="199">
        <v>84318</v>
      </c>
      <c r="I247" s="199">
        <v>3122</v>
      </c>
      <c r="J247" s="199">
        <v>18225</v>
      </c>
      <c r="K247" s="199">
        <v>759</v>
      </c>
      <c r="L247" s="199">
        <v>12993</v>
      </c>
      <c r="M247" s="199">
        <v>680</v>
      </c>
      <c r="N247" s="199">
        <v>31070</v>
      </c>
      <c r="O247" s="199">
        <v>1639</v>
      </c>
      <c r="P247" s="199">
        <v>30164</v>
      </c>
      <c r="Q247" s="199">
        <v>590</v>
      </c>
      <c r="R247" s="199">
        <v>72906</v>
      </c>
      <c r="S247" s="199">
        <v>2388</v>
      </c>
      <c r="T247" s="199">
        <v>4184</v>
      </c>
      <c r="U247" s="199">
        <v>232</v>
      </c>
      <c r="V247" s="199">
        <v>234</v>
      </c>
      <c r="W247" s="199">
        <v>3</v>
      </c>
      <c r="X247" s="199">
        <v>2180</v>
      </c>
      <c r="Y247" s="199">
        <v>100</v>
      </c>
      <c r="Z247" s="199">
        <v>1085</v>
      </c>
      <c r="AA247" s="199">
        <v>96</v>
      </c>
      <c r="AB247" s="199">
        <v>3696</v>
      </c>
      <c r="AC247" s="199">
        <v>303</v>
      </c>
      <c r="AD247" s="199">
        <v>3954</v>
      </c>
      <c r="AE247" s="199">
        <v>484</v>
      </c>
      <c r="AF247" s="199">
        <v>71378</v>
      </c>
      <c r="AG247" s="199">
        <v>2211</v>
      </c>
      <c r="AH247" s="199">
        <v>79179</v>
      </c>
      <c r="AI247" s="199">
        <v>2642</v>
      </c>
      <c r="AJ247" s="199">
        <v>5139</v>
      </c>
      <c r="AK247" s="199">
        <v>480</v>
      </c>
      <c r="AL247" s="199">
        <v>1978</v>
      </c>
      <c r="AM247" s="199">
        <v>100</v>
      </c>
      <c r="AN247" s="199">
        <v>3161</v>
      </c>
      <c r="AO247" s="199">
        <v>380</v>
      </c>
      <c r="AP247" s="199">
        <v>42629</v>
      </c>
      <c r="AQ247" s="199">
        <v>1995</v>
      </c>
      <c r="AR247" s="199">
        <v>41689</v>
      </c>
      <c r="AS247" s="199">
        <v>1127</v>
      </c>
      <c r="AT247" s="199">
        <v>9900</v>
      </c>
      <c r="AU247" s="199">
        <v>205</v>
      </c>
      <c r="AV247" s="199">
        <v>74418</v>
      </c>
      <c r="AW247" s="199">
        <v>2917</v>
      </c>
      <c r="AX247" s="199">
        <v>2595</v>
      </c>
      <c r="AY247" s="199">
        <v>188</v>
      </c>
      <c r="AZ247" s="199">
        <v>11014</v>
      </c>
      <c r="BA247" s="199">
        <v>449</v>
      </c>
      <c r="BB247" s="199">
        <v>16945</v>
      </c>
      <c r="BC247" s="199">
        <v>930</v>
      </c>
      <c r="BD247" s="199">
        <v>17523</v>
      </c>
      <c r="BE247" s="199">
        <v>471</v>
      </c>
      <c r="BF247" s="199">
        <v>8225</v>
      </c>
      <c r="BG247" s="199">
        <v>310</v>
      </c>
      <c r="BH247" s="199">
        <v>45230</v>
      </c>
      <c r="BI247" s="199">
        <v>2225</v>
      </c>
      <c r="BJ247" s="199">
        <v>43811</v>
      </c>
      <c r="BK247" s="199">
        <v>2065</v>
      </c>
      <c r="BL247" s="199">
        <v>1419</v>
      </c>
      <c r="BM247" s="199">
        <v>160</v>
      </c>
      <c r="BN247" s="199">
        <v>27574</v>
      </c>
      <c r="BO247" s="199">
        <v>1268</v>
      </c>
      <c r="BP247" s="199">
        <v>20078</v>
      </c>
      <c r="BQ247" s="199">
        <v>1037</v>
      </c>
      <c r="BR247" s="199">
        <v>5803</v>
      </c>
      <c r="BS247" s="199">
        <v>230</v>
      </c>
      <c r="BT247" s="199">
        <v>19089</v>
      </c>
      <c r="BU247" s="199">
        <v>587</v>
      </c>
      <c r="BV247" s="199">
        <v>53455</v>
      </c>
      <c r="BW247" s="199">
        <v>2535</v>
      </c>
      <c r="BX247" s="199">
        <v>11774</v>
      </c>
      <c r="BY247" s="199">
        <v>0</v>
      </c>
      <c r="BZ247" s="199">
        <v>5382</v>
      </c>
      <c r="CA247" s="199">
        <v>195</v>
      </c>
      <c r="CB247" s="199">
        <v>13707</v>
      </c>
      <c r="CC247" s="199">
        <v>392</v>
      </c>
      <c r="CD247" s="199">
        <v>17152</v>
      </c>
      <c r="CE247" s="199">
        <v>497</v>
      </c>
      <c r="CF247" s="199">
        <v>9934</v>
      </c>
      <c r="CG247" s="199">
        <v>714</v>
      </c>
      <c r="CH247" s="199">
        <v>9983</v>
      </c>
      <c r="CI247" s="199">
        <v>825</v>
      </c>
      <c r="CJ247" s="199">
        <v>7783</v>
      </c>
      <c r="CK247" s="199">
        <v>222</v>
      </c>
      <c r="CL247" s="199">
        <v>8603</v>
      </c>
      <c r="CM247" s="199">
        <v>277</v>
      </c>
      <c r="CN247" s="199">
        <v>11774</v>
      </c>
      <c r="CO247" s="199">
        <v>0</v>
      </c>
      <c r="CP247" s="199">
        <v>3122</v>
      </c>
      <c r="CQ247" s="199">
        <v>81196</v>
      </c>
      <c r="CR247" s="199">
        <v>65906</v>
      </c>
      <c r="CS247" s="199">
        <v>27217</v>
      </c>
      <c r="CT247" s="199">
        <v>74147</v>
      </c>
      <c r="CU247" s="199">
        <v>6388</v>
      </c>
      <c r="CV247" s="199">
        <v>2206</v>
      </c>
      <c r="CW247" s="199">
        <v>1936</v>
      </c>
      <c r="CX247" s="199">
        <v>449</v>
      </c>
      <c r="CY247" s="199">
        <v>1150</v>
      </c>
      <c r="CZ247" s="199">
        <v>375</v>
      </c>
      <c r="DA247" s="199">
        <v>1150</v>
      </c>
      <c r="DB247" s="199">
        <v>407</v>
      </c>
      <c r="DC247" s="199">
        <v>2152</v>
      </c>
      <c r="DD247" s="199">
        <v>975</v>
      </c>
      <c r="DE247" s="199">
        <v>907</v>
      </c>
      <c r="DF247" s="199">
        <v>2297</v>
      </c>
      <c r="DG247" s="199">
        <v>6958</v>
      </c>
      <c r="DH247" s="199">
        <v>1045</v>
      </c>
      <c r="DI247" s="199">
        <v>5957</v>
      </c>
      <c r="DJ247" s="199">
        <v>1766</v>
      </c>
      <c r="DK247" s="199">
        <v>940</v>
      </c>
      <c r="DL247" s="199">
        <v>1853</v>
      </c>
      <c r="DM247" s="199">
        <v>3053</v>
      </c>
      <c r="DN247" s="199">
        <v>15569</v>
      </c>
      <c r="DO247" s="199">
        <v>4399</v>
      </c>
      <c r="DP247" s="199">
        <v>2086</v>
      </c>
      <c r="DQ247" s="199">
        <v>1399</v>
      </c>
      <c r="DR247" s="199">
        <v>1328</v>
      </c>
      <c r="DS247" s="199">
        <v>1141</v>
      </c>
      <c r="DT247" s="199">
        <v>2695</v>
      </c>
      <c r="DU247" s="199">
        <v>32816</v>
      </c>
      <c r="DV247" s="199">
        <v>13684</v>
      </c>
      <c r="DW247" s="199">
        <v>5431</v>
      </c>
      <c r="DX247" s="199">
        <v>3463</v>
      </c>
      <c r="DY247" s="199">
        <v>954</v>
      </c>
      <c r="DZ247" s="199">
        <v>7050</v>
      </c>
      <c r="EA247" s="199">
        <v>489</v>
      </c>
      <c r="EB247" s="199">
        <v>4550</v>
      </c>
      <c r="EC247" s="199">
        <v>8619</v>
      </c>
      <c r="ED247" s="199">
        <v>1487</v>
      </c>
      <c r="EE247" s="199">
        <v>4921</v>
      </c>
      <c r="EF247" s="199">
        <v>8820</v>
      </c>
      <c r="EG247" s="199">
        <v>65547</v>
      </c>
      <c r="EH247" s="199">
        <v>18329</v>
      </c>
      <c r="EI247" s="199">
        <v>20098</v>
      </c>
      <c r="EJ247" s="199">
        <v>12718</v>
      </c>
      <c r="EK247" s="199">
        <v>1657</v>
      </c>
      <c r="EL247" s="199">
        <v>1667</v>
      </c>
      <c r="EM247" s="199">
        <v>1834</v>
      </c>
      <c r="EN247" s="199">
        <v>1382</v>
      </c>
      <c r="EO247" s="199">
        <v>1043</v>
      </c>
      <c r="EP247" s="199">
        <v>4676</v>
      </c>
      <c r="EQ247" s="199">
        <v>28873</v>
      </c>
      <c r="ER247" s="199">
        <v>32816</v>
      </c>
      <c r="ES247" s="199">
        <v>2413</v>
      </c>
      <c r="ET247" s="199">
        <v>9855</v>
      </c>
      <c r="EU247" s="199">
        <v>13549</v>
      </c>
      <c r="EV247" s="199">
        <v>6999</v>
      </c>
      <c r="EW247" s="199">
        <v>30403</v>
      </c>
      <c r="EX247" s="199">
        <v>32816</v>
      </c>
      <c r="EZ247" s="199"/>
    </row>
    <row r="248" spans="1:156" x14ac:dyDescent="0.25">
      <c r="A248" s="202">
        <v>19</v>
      </c>
      <c r="B248" s="202" t="s">
        <v>557</v>
      </c>
      <c r="C248" s="202" t="s">
        <v>236</v>
      </c>
      <c r="D248" s="202" t="s">
        <v>236</v>
      </c>
      <c r="E248" s="202" t="s">
        <v>236</v>
      </c>
      <c r="F248" s="202" t="s">
        <v>236</v>
      </c>
      <c r="G248" s="202" t="s">
        <v>236</v>
      </c>
      <c r="H248" s="199">
        <v>82058</v>
      </c>
      <c r="I248" s="199">
        <v>4407</v>
      </c>
      <c r="J248" s="199">
        <v>13499</v>
      </c>
      <c r="K248" s="199">
        <v>1296</v>
      </c>
      <c r="L248" s="199">
        <v>8193</v>
      </c>
      <c r="M248" s="199">
        <v>786</v>
      </c>
      <c r="N248" s="199">
        <v>35707</v>
      </c>
      <c r="O248" s="199">
        <v>2294</v>
      </c>
      <c r="P248" s="199">
        <v>32647</v>
      </c>
      <c r="Q248" s="199">
        <v>813</v>
      </c>
      <c r="R248" s="199">
        <v>69548</v>
      </c>
      <c r="S248" s="199">
        <v>2795</v>
      </c>
      <c r="T248" s="199">
        <v>4424</v>
      </c>
      <c r="U248" s="199">
        <v>497</v>
      </c>
      <c r="V248" s="199">
        <v>281</v>
      </c>
      <c r="W248" s="199">
        <v>55</v>
      </c>
      <c r="X248" s="199">
        <v>604</v>
      </c>
      <c r="Y248" s="199">
        <v>4</v>
      </c>
      <c r="Z248" s="199">
        <v>3240</v>
      </c>
      <c r="AA248" s="199">
        <v>970</v>
      </c>
      <c r="AB248" s="199">
        <v>3914</v>
      </c>
      <c r="AC248" s="199">
        <v>70</v>
      </c>
      <c r="AD248" s="199">
        <v>7351</v>
      </c>
      <c r="AE248" s="199">
        <v>1197</v>
      </c>
      <c r="AF248" s="199">
        <v>67505</v>
      </c>
      <c r="AG248" s="199">
        <v>2670</v>
      </c>
      <c r="AH248" s="199">
        <v>76504</v>
      </c>
      <c r="AI248" s="199">
        <v>3405</v>
      </c>
      <c r="AJ248" s="199">
        <v>5554</v>
      </c>
      <c r="AK248" s="199">
        <v>1002</v>
      </c>
      <c r="AL248" s="199">
        <v>1975</v>
      </c>
      <c r="AM248" s="199">
        <v>117</v>
      </c>
      <c r="AN248" s="199">
        <v>3579</v>
      </c>
      <c r="AO248" s="199">
        <v>885</v>
      </c>
      <c r="AP248" s="199">
        <v>40975</v>
      </c>
      <c r="AQ248" s="199">
        <v>2752</v>
      </c>
      <c r="AR248" s="199">
        <v>41083</v>
      </c>
      <c r="AS248" s="199">
        <v>1655</v>
      </c>
      <c r="AT248" s="199">
        <v>9451</v>
      </c>
      <c r="AU248" s="199">
        <v>175</v>
      </c>
      <c r="AV248" s="199">
        <v>72607</v>
      </c>
      <c r="AW248" s="199">
        <v>4232</v>
      </c>
      <c r="AX248" s="199">
        <v>4463</v>
      </c>
      <c r="AY248" s="199">
        <v>940</v>
      </c>
      <c r="AZ248" s="199">
        <v>18259</v>
      </c>
      <c r="BA248" s="199">
        <v>1158</v>
      </c>
      <c r="BB248" s="199">
        <v>18510</v>
      </c>
      <c r="BC248" s="199">
        <v>614</v>
      </c>
      <c r="BD248" s="199">
        <v>13840</v>
      </c>
      <c r="BE248" s="199">
        <v>285</v>
      </c>
      <c r="BF248" s="199">
        <v>7352</v>
      </c>
      <c r="BG248" s="199">
        <v>873</v>
      </c>
      <c r="BH248" s="199">
        <v>39367</v>
      </c>
      <c r="BI248" s="199">
        <v>2962</v>
      </c>
      <c r="BJ248" s="199">
        <v>37796</v>
      </c>
      <c r="BK248" s="199">
        <v>2616</v>
      </c>
      <c r="BL248" s="199">
        <v>1571</v>
      </c>
      <c r="BM248" s="199">
        <v>346</v>
      </c>
      <c r="BN248" s="199">
        <v>28893</v>
      </c>
      <c r="BO248" s="199">
        <v>1825</v>
      </c>
      <c r="BP248" s="199">
        <v>11796</v>
      </c>
      <c r="BQ248" s="199">
        <v>1184</v>
      </c>
      <c r="BR248" s="199">
        <v>6030</v>
      </c>
      <c r="BS248" s="199">
        <v>826</v>
      </c>
      <c r="BT248" s="199">
        <v>20567</v>
      </c>
      <c r="BU248" s="199">
        <v>542</v>
      </c>
      <c r="BV248" s="199">
        <v>46719</v>
      </c>
      <c r="BW248" s="199">
        <v>3835</v>
      </c>
      <c r="BX248" s="199">
        <v>14772</v>
      </c>
      <c r="BY248" s="199">
        <v>30</v>
      </c>
      <c r="BZ248" s="199">
        <v>5939</v>
      </c>
      <c r="CA248" s="199">
        <v>105</v>
      </c>
      <c r="CB248" s="199">
        <v>14628</v>
      </c>
      <c r="CC248" s="199">
        <v>437</v>
      </c>
      <c r="CD248" s="199">
        <v>6419</v>
      </c>
      <c r="CE248" s="199">
        <v>868</v>
      </c>
      <c r="CF248" s="199">
        <v>8940</v>
      </c>
      <c r="CG248" s="199">
        <v>862</v>
      </c>
      <c r="CH248" s="199">
        <v>10406</v>
      </c>
      <c r="CI248" s="199">
        <v>1027</v>
      </c>
      <c r="CJ248" s="199">
        <v>9893</v>
      </c>
      <c r="CK248" s="199">
        <v>562</v>
      </c>
      <c r="CL248" s="199">
        <v>11061</v>
      </c>
      <c r="CM248" s="199">
        <v>516</v>
      </c>
      <c r="CN248" s="199">
        <v>14772</v>
      </c>
      <c r="CO248" s="199">
        <v>30</v>
      </c>
      <c r="CP248" s="199">
        <v>4407</v>
      </c>
      <c r="CQ248" s="199">
        <v>77651</v>
      </c>
      <c r="CR248" s="199">
        <v>57373</v>
      </c>
      <c r="CS248" s="199">
        <v>32682</v>
      </c>
      <c r="CT248" s="199">
        <v>71889</v>
      </c>
      <c r="CU248" s="199">
        <v>8703</v>
      </c>
      <c r="CV248" s="199">
        <v>3875</v>
      </c>
      <c r="CW248" s="199">
        <v>5021</v>
      </c>
      <c r="CX248" s="199">
        <v>2122</v>
      </c>
      <c r="CY248" s="199">
        <v>460</v>
      </c>
      <c r="CZ248" s="199">
        <v>59</v>
      </c>
      <c r="DA248" s="199">
        <v>437</v>
      </c>
      <c r="DB248" s="199">
        <v>114</v>
      </c>
      <c r="DC248" s="199">
        <v>2785</v>
      </c>
      <c r="DD248" s="199">
        <v>1580</v>
      </c>
      <c r="DE248" s="199">
        <v>1701</v>
      </c>
      <c r="DF248" s="199">
        <v>3124</v>
      </c>
      <c r="DG248" s="199">
        <v>8534</v>
      </c>
      <c r="DH248" s="199">
        <v>986</v>
      </c>
      <c r="DI248" s="199">
        <v>4716</v>
      </c>
      <c r="DJ248" s="199">
        <v>1985</v>
      </c>
      <c r="DK248" s="199">
        <v>445</v>
      </c>
      <c r="DL248" s="199">
        <v>2285</v>
      </c>
      <c r="DM248" s="199">
        <v>2381</v>
      </c>
      <c r="DN248" s="199">
        <v>9311</v>
      </c>
      <c r="DO248" s="199">
        <v>2529</v>
      </c>
      <c r="DP248" s="199">
        <v>1665</v>
      </c>
      <c r="DQ248" s="199">
        <v>2068</v>
      </c>
      <c r="DR248" s="199">
        <v>1362</v>
      </c>
      <c r="DS248" s="199">
        <v>768</v>
      </c>
      <c r="DT248" s="199">
        <v>2505</v>
      </c>
      <c r="DU248" s="199">
        <v>33256</v>
      </c>
      <c r="DV248" s="199">
        <v>16873</v>
      </c>
      <c r="DW248" s="199">
        <v>6527</v>
      </c>
      <c r="DX248" s="199">
        <v>2413</v>
      </c>
      <c r="DY248" s="199">
        <v>955</v>
      </c>
      <c r="DZ248" s="199">
        <v>6298</v>
      </c>
      <c r="EA248" s="199">
        <v>350</v>
      </c>
      <c r="EB248" s="199">
        <v>5009</v>
      </c>
      <c r="EC248" s="199">
        <v>7672</v>
      </c>
      <c r="ED248" s="199">
        <v>1758</v>
      </c>
      <c r="EE248" s="199">
        <v>4829</v>
      </c>
      <c r="EF248" s="199">
        <v>10185</v>
      </c>
      <c r="EG248" s="199">
        <v>75202</v>
      </c>
      <c r="EH248" s="199">
        <v>9202</v>
      </c>
      <c r="EI248" s="199">
        <v>25134</v>
      </c>
      <c r="EJ248" s="199">
        <v>8122</v>
      </c>
      <c r="EK248" s="199">
        <v>825</v>
      </c>
      <c r="EL248" s="199">
        <v>866</v>
      </c>
      <c r="EM248" s="199">
        <v>888</v>
      </c>
      <c r="EN248" s="199">
        <v>908</v>
      </c>
      <c r="EO248" s="199">
        <v>808</v>
      </c>
      <c r="EP248" s="199">
        <v>3264</v>
      </c>
      <c r="EQ248" s="199">
        <v>28985</v>
      </c>
      <c r="ER248" s="199">
        <v>33256</v>
      </c>
      <c r="ES248" s="199">
        <v>2119</v>
      </c>
      <c r="ET248" s="199">
        <v>9127</v>
      </c>
      <c r="EU248" s="199">
        <v>12669</v>
      </c>
      <c r="EV248" s="199">
        <v>9341</v>
      </c>
      <c r="EW248" s="199">
        <v>31137</v>
      </c>
      <c r="EX248" s="199">
        <v>33256</v>
      </c>
      <c r="EZ248" s="199"/>
    </row>
    <row r="249" spans="1:156" x14ac:dyDescent="0.25">
      <c r="A249" s="202">
        <v>20</v>
      </c>
      <c r="B249" s="202" t="s">
        <v>557</v>
      </c>
      <c r="C249" s="202" t="s">
        <v>236</v>
      </c>
      <c r="D249" s="202" t="s">
        <v>236</v>
      </c>
      <c r="E249" s="202" t="s">
        <v>236</v>
      </c>
      <c r="F249" s="202" t="s">
        <v>236</v>
      </c>
      <c r="G249" s="202" t="s">
        <v>236</v>
      </c>
      <c r="H249" s="199">
        <v>84031</v>
      </c>
      <c r="I249" s="199">
        <v>4239</v>
      </c>
      <c r="J249" s="199">
        <v>9581</v>
      </c>
      <c r="K249" s="199">
        <v>1255</v>
      </c>
      <c r="L249" s="199">
        <v>6221</v>
      </c>
      <c r="M249" s="199">
        <v>945</v>
      </c>
      <c r="N249" s="199">
        <v>33697</v>
      </c>
      <c r="O249" s="199">
        <v>2089</v>
      </c>
      <c r="P249" s="199">
        <v>40555</v>
      </c>
      <c r="Q249" s="199">
        <v>894</v>
      </c>
      <c r="R249" s="199">
        <v>78328</v>
      </c>
      <c r="S249" s="199">
        <v>3421</v>
      </c>
      <c r="T249" s="199">
        <v>709</v>
      </c>
      <c r="U249" s="199">
        <v>19</v>
      </c>
      <c r="V249" s="199">
        <v>604</v>
      </c>
      <c r="W249" s="199">
        <v>251</v>
      </c>
      <c r="X249" s="199">
        <v>921</v>
      </c>
      <c r="Y249" s="199">
        <v>90</v>
      </c>
      <c r="Z249" s="199">
        <v>1185</v>
      </c>
      <c r="AA249" s="199">
        <v>236</v>
      </c>
      <c r="AB249" s="199">
        <v>2176</v>
      </c>
      <c r="AC249" s="199">
        <v>222</v>
      </c>
      <c r="AD249" s="199">
        <v>2614</v>
      </c>
      <c r="AE249" s="199">
        <v>500</v>
      </c>
      <c r="AF249" s="199">
        <v>77396</v>
      </c>
      <c r="AG249" s="199">
        <v>3271</v>
      </c>
      <c r="AH249" s="199">
        <v>82173</v>
      </c>
      <c r="AI249" s="199">
        <v>3858</v>
      </c>
      <c r="AJ249" s="199">
        <v>1858</v>
      </c>
      <c r="AK249" s="199">
        <v>381</v>
      </c>
      <c r="AL249" s="199">
        <v>809</v>
      </c>
      <c r="AM249" s="199">
        <v>22</v>
      </c>
      <c r="AN249" s="199">
        <v>1049</v>
      </c>
      <c r="AO249" s="199">
        <v>359</v>
      </c>
      <c r="AP249" s="199">
        <v>42541</v>
      </c>
      <c r="AQ249" s="199">
        <v>2375</v>
      </c>
      <c r="AR249" s="199">
        <v>41490</v>
      </c>
      <c r="AS249" s="199">
        <v>1864</v>
      </c>
      <c r="AT249" s="199">
        <v>8638</v>
      </c>
      <c r="AU249" s="199">
        <v>315</v>
      </c>
      <c r="AV249" s="199">
        <v>75393</v>
      </c>
      <c r="AW249" s="199">
        <v>3924</v>
      </c>
      <c r="AX249" s="199">
        <v>2997</v>
      </c>
      <c r="AY249" s="199">
        <v>580</v>
      </c>
      <c r="AZ249" s="199">
        <v>18091</v>
      </c>
      <c r="BA249" s="199">
        <v>1115</v>
      </c>
      <c r="BB249" s="199">
        <v>19987</v>
      </c>
      <c r="BC249" s="199">
        <v>710</v>
      </c>
      <c r="BD249" s="199">
        <v>17129</v>
      </c>
      <c r="BE249" s="199">
        <v>297</v>
      </c>
      <c r="BF249" s="199">
        <v>6999</v>
      </c>
      <c r="BG249" s="199">
        <v>817</v>
      </c>
      <c r="BH249" s="199">
        <v>40360</v>
      </c>
      <c r="BI249" s="199">
        <v>2287</v>
      </c>
      <c r="BJ249" s="199">
        <v>39218</v>
      </c>
      <c r="BK249" s="199">
        <v>2117</v>
      </c>
      <c r="BL249" s="199">
        <v>1142</v>
      </c>
      <c r="BM249" s="199">
        <v>170</v>
      </c>
      <c r="BN249" s="199">
        <v>29707</v>
      </c>
      <c r="BO249" s="199">
        <v>1411</v>
      </c>
      <c r="BP249" s="199">
        <v>12205</v>
      </c>
      <c r="BQ249" s="199">
        <v>1001</v>
      </c>
      <c r="BR249" s="199">
        <v>5447</v>
      </c>
      <c r="BS249" s="199">
        <v>692</v>
      </c>
      <c r="BT249" s="199">
        <v>20268</v>
      </c>
      <c r="BU249" s="199">
        <v>1067</v>
      </c>
      <c r="BV249" s="199">
        <v>47359</v>
      </c>
      <c r="BW249" s="199">
        <v>3104</v>
      </c>
      <c r="BX249" s="199">
        <v>16404</v>
      </c>
      <c r="BY249" s="199">
        <v>68</v>
      </c>
      <c r="BZ249" s="199">
        <v>5648</v>
      </c>
      <c r="CA249" s="199">
        <v>361</v>
      </c>
      <c r="CB249" s="199">
        <v>14620</v>
      </c>
      <c r="CC249" s="199">
        <v>706</v>
      </c>
      <c r="CD249" s="199">
        <v>5559</v>
      </c>
      <c r="CE249" s="199">
        <v>470</v>
      </c>
      <c r="CF249" s="199">
        <v>8492</v>
      </c>
      <c r="CG249" s="199">
        <v>683</v>
      </c>
      <c r="CH249" s="199">
        <v>10391</v>
      </c>
      <c r="CI249" s="199">
        <v>880</v>
      </c>
      <c r="CJ249" s="199">
        <v>10110</v>
      </c>
      <c r="CK249" s="199">
        <v>579</v>
      </c>
      <c r="CL249" s="199">
        <v>12807</v>
      </c>
      <c r="CM249" s="199">
        <v>492</v>
      </c>
      <c r="CN249" s="199">
        <v>16404</v>
      </c>
      <c r="CO249" s="199">
        <v>68</v>
      </c>
      <c r="CP249" s="199">
        <v>4239</v>
      </c>
      <c r="CQ249" s="199">
        <v>79792</v>
      </c>
      <c r="CR249" s="199">
        <v>65550</v>
      </c>
      <c r="CS249" s="199">
        <v>28151</v>
      </c>
      <c r="CT249" s="199">
        <v>77392</v>
      </c>
      <c r="CU249" s="199">
        <v>2839</v>
      </c>
      <c r="CV249" s="199">
        <v>1009</v>
      </c>
      <c r="CW249" s="199">
        <v>1412</v>
      </c>
      <c r="CX249" s="199">
        <v>567</v>
      </c>
      <c r="CY249" s="199">
        <v>742</v>
      </c>
      <c r="CZ249" s="199">
        <v>92</v>
      </c>
      <c r="DA249" s="199">
        <v>490</v>
      </c>
      <c r="DB249" s="199">
        <v>304</v>
      </c>
      <c r="DC249" s="199">
        <v>195</v>
      </c>
      <c r="DD249" s="199">
        <v>46</v>
      </c>
      <c r="DE249" s="199">
        <v>2365</v>
      </c>
      <c r="DF249" s="199">
        <v>3353</v>
      </c>
      <c r="DG249" s="199">
        <v>6363</v>
      </c>
      <c r="DH249" s="199">
        <v>920</v>
      </c>
      <c r="DI249" s="199">
        <v>3864</v>
      </c>
      <c r="DJ249" s="199">
        <v>2223</v>
      </c>
      <c r="DK249" s="199">
        <v>409</v>
      </c>
      <c r="DL249" s="199">
        <v>1921</v>
      </c>
      <c r="DM249" s="199">
        <v>2341</v>
      </c>
      <c r="DN249" s="199">
        <v>13575</v>
      </c>
      <c r="DO249" s="199">
        <v>2943</v>
      </c>
      <c r="DP249" s="199">
        <v>1844</v>
      </c>
      <c r="DQ249" s="199">
        <v>1661</v>
      </c>
      <c r="DR249" s="199">
        <v>1138</v>
      </c>
      <c r="DS249" s="199">
        <v>733</v>
      </c>
      <c r="DT249" s="199">
        <v>1744</v>
      </c>
      <c r="DU249" s="199">
        <v>34819</v>
      </c>
      <c r="DV249" s="199">
        <v>19482</v>
      </c>
      <c r="DW249" s="199">
        <v>6989</v>
      </c>
      <c r="DX249" s="199">
        <v>2354</v>
      </c>
      <c r="DY249" s="199">
        <v>801</v>
      </c>
      <c r="DZ249" s="199">
        <v>5987</v>
      </c>
      <c r="EA249" s="199">
        <v>415</v>
      </c>
      <c r="EB249" s="199">
        <v>4850</v>
      </c>
      <c r="EC249" s="199">
        <v>6996</v>
      </c>
      <c r="ED249" s="199">
        <v>968</v>
      </c>
      <c r="EE249" s="199">
        <v>4896</v>
      </c>
      <c r="EF249" s="199">
        <v>9721</v>
      </c>
      <c r="EG249" s="199">
        <v>75277</v>
      </c>
      <c r="EH249" s="199">
        <v>8870</v>
      </c>
      <c r="EI249" s="199">
        <v>28054</v>
      </c>
      <c r="EJ249" s="199">
        <v>6765</v>
      </c>
      <c r="EK249" s="199">
        <v>1090</v>
      </c>
      <c r="EL249" s="199">
        <v>891</v>
      </c>
      <c r="EM249" s="199">
        <v>591</v>
      </c>
      <c r="EN249" s="199">
        <v>849</v>
      </c>
      <c r="EO249" s="199">
        <v>630</v>
      </c>
      <c r="EP249" s="199">
        <v>2054</v>
      </c>
      <c r="EQ249" s="199">
        <v>30531</v>
      </c>
      <c r="ER249" s="199">
        <v>34819</v>
      </c>
      <c r="ES249" s="199">
        <v>1815</v>
      </c>
      <c r="ET249" s="199">
        <v>8725</v>
      </c>
      <c r="EU249" s="199">
        <v>13341</v>
      </c>
      <c r="EV249" s="199">
        <v>10938</v>
      </c>
      <c r="EW249" s="199">
        <v>33004</v>
      </c>
      <c r="EX249" s="199">
        <v>34819</v>
      </c>
      <c r="EZ249" s="199"/>
    </row>
    <row r="250" spans="1:156" x14ac:dyDescent="0.25">
      <c r="A250" s="202">
        <v>21</v>
      </c>
      <c r="B250" s="202" t="s">
        <v>557</v>
      </c>
      <c r="C250" s="202" t="s">
        <v>236</v>
      </c>
      <c r="D250" s="202" t="s">
        <v>236</v>
      </c>
      <c r="E250" s="202" t="s">
        <v>236</v>
      </c>
      <c r="F250" s="202" t="s">
        <v>236</v>
      </c>
      <c r="G250" s="202" t="s">
        <v>236</v>
      </c>
      <c r="H250" s="199">
        <v>83431</v>
      </c>
      <c r="I250" s="199">
        <v>6118</v>
      </c>
      <c r="J250" s="199">
        <v>14841</v>
      </c>
      <c r="K250" s="199">
        <v>2261</v>
      </c>
      <c r="L250" s="199">
        <v>9463</v>
      </c>
      <c r="M250" s="199">
        <v>1400</v>
      </c>
      <c r="N250" s="199">
        <v>39289</v>
      </c>
      <c r="O250" s="199">
        <v>2488</v>
      </c>
      <c r="P250" s="199">
        <v>29083</v>
      </c>
      <c r="Q250" s="199">
        <v>1365</v>
      </c>
      <c r="R250" s="199">
        <v>70175</v>
      </c>
      <c r="S250" s="199">
        <v>3671</v>
      </c>
      <c r="T250" s="199">
        <v>1726</v>
      </c>
      <c r="U250" s="199">
        <v>144</v>
      </c>
      <c r="V250" s="199">
        <v>556</v>
      </c>
      <c r="W250" s="199">
        <v>138</v>
      </c>
      <c r="X250" s="199">
        <v>2140</v>
      </c>
      <c r="Y250" s="199">
        <v>194</v>
      </c>
      <c r="Z250" s="199">
        <v>3892</v>
      </c>
      <c r="AA250" s="199">
        <v>972</v>
      </c>
      <c r="AB250" s="199">
        <v>4864</v>
      </c>
      <c r="AC250" s="199">
        <v>963</v>
      </c>
      <c r="AD250" s="199">
        <v>11935</v>
      </c>
      <c r="AE250" s="199">
        <v>2902</v>
      </c>
      <c r="AF250" s="199">
        <v>65147</v>
      </c>
      <c r="AG250" s="199">
        <v>2733</v>
      </c>
      <c r="AH250" s="199">
        <v>76017</v>
      </c>
      <c r="AI250" s="199">
        <v>3791</v>
      </c>
      <c r="AJ250" s="199">
        <v>7414</v>
      </c>
      <c r="AK250" s="199">
        <v>2327</v>
      </c>
      <c r="AL250" s="199">
        <v>2798</v>
      </c>
      <c r="AM250" s="199">
        <v>95</v>
      </c>
      <c r="AN250" s="199">
        <v>4616</v>
      </c>
      <c r="AO250" s="199">
        <v>2232</v>
      </c>
      <c r="AP250" s="199">
        <v>42411</v>
      </c>
      <c r="AQ250" s="199">
        <v>3315</v>
      </c>
      <c r="AR250" s="199">
        <v>41020</v>
      </c>
      <c r="AS250" s="199">
        <v>2803</v>
      </c>
      <c r="AT250" s="199">
        <v>10979</v>
      </c>
      <c r="AU250" s="199">
        <v>494</v>
      </c>
      <c r="AV250" s="199">
        <v>72452</v>
      </c>
      <c r="AW250" s="199">
        <v>5624</v>
      </c>
      <c r="AX250" s="199">
        <v>6035</v>
      </c>
      <c r="AY250" s="199">
        <v>1239</v>
      </c>
      <c r="AZ250" s="199">
        <v>18336</v>
      </c>
      <c r="BA250" s="199">
        <v>1180</v>
      </c>
      <c r="BB250" s="199">
        <v>18934</v>
      </c>
      <c r="BC250" s="199">
        <v>1157</v>
      </c>
      <c r="BD250" s="199">
        <v>11598</v>
      </c>
      <c r="BE250" s="199">
        <v>499</v>
      </c>
      <c r="BF250" s="199">
        <v>7099</v>
      </c>
      <c r="BG250" s="199">
        <v>1353</v>
      </c>
      <c r="BH250" s="199">
        <v>37166</v>
      </c>
      <c r="BI250" s="199">
        <v>3441</v>
      </c>
      <c r="BJ250" s="199">
        <v>36069</v>
      </c>
      <c r="BK250" s="199">
        <v>3161</v>
      </c>
      <c r="BL250" s="199">
        <v>1097</v>
      </c>
      <c r="BM250" s="199">
        <v>280</v>
      </c>
      <c r="BN250" s="199">
        <v>27378</v>
      </c>
      <c r="BO250" s="199">
        <v>2085</v>
      </c>
      <c r="BP250" s="199">
        <v>11745</v>
      </c>
      <c r="BQ250" s="199">
        <v>1685</v>
      </c>
      <c r="BR250" s="199">
        <v>5142</v>
      </c>
      <c r="BS250" s="199">
        <v>1024</v>
      </c>
      <c r="BT250" s="199">
        <v>22484</v>
      </c>
      <c r="BU250" s="199">
        <v>1295</v>
      </c>
      <c r="BV250" s="199">
        <v>44265</v>
      </c>
      <c r="BW250" s="199">
        <v>4794</v>
      </c>
      <c r="BX250" s="199">
        <v>16682</v>
      </c>
      <c r="BY250" s="199">
        <v>29</v>
      </c>
      <c r="BZ250" s="199">
        <v>6848</v>
      </c>
      <c r="CA250" s="199">
        <v>367</v>
      </c>
      <c r="CB250" s="199">
        <v>15636</v>
      </c>
      <c r="CC250" s="199">
        <v>928</v>
      </c>
      <c r="CD250" s="199">
        <v>6044</v>
      </c>
      <c r="CE250" s="199">
        <v>748</v>
      </c>
      <c r="CF250" s="199">
        <v>8149</v>
      </c>
      <c r="CG250" s="199">
        <v>1371</v>
      </c>
      <c r="CH250" s="199">
        <v>9522</v>
      </c>
      <c r="CI250" s="199">
        <v>1092</v>
      </c>
      <c r="CJ250" s="199">
        <v>9081</v>
      </c>
      <c r="CK250" s="199">
        <v>872</v>
      </c>
      <c r="CL250" s="199">
        <v>11469</v>
      </c>
      <c r="CM250" s="199">
        <v>711</v>
      </c>
      <c r="CN250" s="199">
        <v>16682</v>
      </c>
      <c r="CO250" s="199">
        <v>29</v>
      </c>
      <c r="CP250" s="199">
        <v>6118</v>
      </c>
      <c r="CQ250" s="199">
        <v>77313</v>
      </c>
      <c r="CR250" s="199">
        <v>58581</v>
      </c>
      <c r="CS250" s="199">
        <v>33025</v>
      </c>
      <c r="CT250" s="199">
        <v>67914</v>
      </c>
      <c r="CU250" s="199">
        <v>11321</v>
      </c>
      <c r="CV250" s="199">
        <v>5501</v>
      </c>
      <c r="CW250" s="199">
        <v>8387</v>
      </c>
      <c r="CX250" s="199">
        <v>4235</v>
      </c>
      <c r="CY250" s="199">
        <v>463</v>
      </c>
      <c r="CZ250" s="199">
        <v>51</v>
      </c>
      <c r="DA250" s="199">
        <v>1695</v>
      </c>
      <c r="DB250" s="199">
        <v>845</v>
      </c>
      <c r="DC250" s="199">
        <v>776</v>
      </c>
      <c r="DD250" s="199">
        <v>370</v>
      </c>
      <c r="DE250" s="199">
        <v>4193</v>
      </c>
      <c r="DF250" s="199">
        <v>3041</v>
      </c>
      <c r="DG250" s="199">
        <v>6933</v>
      </c>
      <c r="DH250" s="199">
        <v>1412</v>
      </c>
      <c r="DI250" s="199">
        <v>4087</v>
      </c>
      <c r="DJ250" s="199">
        <v>2375</v>
      </c>
      <c r="DK250" s="199">
        <v>410</v>
      </c>
      <c r="DL250" s="199">
        <v>1731</v>
      </c>
      <c r="DM250" s="199">
        <v>1809</v>
      </c>
      <c r="DN250" s="199">
        <v>9739</v>
      </c>
      <c r="DO250" s="199">
        <v>2170</v>
      </c>
      <c r="DP250" s="199">
        <v>1821</v>
      </c>
      <c r="DQ250" s="199">
        <v>1699</v>
      </c>
      <c r="DR250" s="199">
        <v>1358</v>
      </c>
      <c r="DS250" s="199">
        <v>850</v>
      </c>
      <c r="DT250" s="199">
        <v>2515</v>
      </c>
      <c r="DU250" s="199">
        <v>33929</v>
      </c>
      <c r="DV250" s="199">
        <v>17095</v>
      </c>
      <c r="DW250" s="199">
        <v>6191</v>
      </c>
      <c r="DX250" s="199">
        <v>2168</v>
      </c>
      <c r="DY250" s="199">
        <v>848</v>
      </c>
      <c r="DZ250" s="199">
        <v>6769</v>
      </c>
      <c r="EA250" s="199">
        <v>482</v>
      </c>
      <c r="EB250" s="199">
        <v>5285</v>
      </c>
      <c r="EC250" s="199">
        <v>7897</v>
      </c>
      <c r="ED250" s="199">
        <v>1430</v>
      </c>
      <c r="EE250" s="199">
        <v>5364</v>
      </c>
      <c r="EF250" s="199">
        <v>9501</v>
      </c>
      <c r="EG250" s="199">
        <v>75599</v>
      </c>
      <c r="EH250" s="199">
        <v>8268</v>
      </c>
      <c r="EI250" s="199">
        <v>26640</v>
      </c>
      <c r="EJ250" s="199">
        <v>7289</v>
      </c>
      <c r="EK250" s="199">
        <v>1454</v>
      </c>
      <c r="EL250" s="199">
        <v>983</v>
      </c>
      <c r="EM250" s="199">
        <v>925</v>
      </c>
      <c r="EN250" s="199">
        <v>480</v>
      </c>
      <c r="EO250" s="199">
        <v>584</v>
      </c>
      <c r="EP250" s="199">
        <v>1840</v>
      </c>
      <c r="EQ250" s="199">
        <v>28503</v>
      </c>
      <c r="ER250" s="199">
        <v>33929</v>
      </c>
      <c r="ES250" s="199">
        <v>1919</v>
      </c>
      <c r="ET250" s="199">
        <v>8878</v>
      </c>
      <c r="EU250" s="199">
        <v>12270</v>
      </c>
      <c r="EV250" s="199">
        <v>10862</v>
      </c>
      <c r="EW250" s="199">
        <v>32010</v>
      </c>
      <c r="EX250" s="199">
        <v>33929</v>
      </c>
      <c r="EZ250" s="199"/>
    </row>
    <row r="251" spans="1:156" x14ac:dyDescent="0.25">
      <c r="A251" s="202">
        <v>22</v>
      </c>
      <c r="B251" s="202" t="s">
        <v>557</v>
      </c>
      <c r="C251" s="202" t="s">
        <v>236</v>
      </c>
      <c r="D251" s="202" t="s">
        <v>236</v>
      </c>
      <c r="E251" s="202" t="s">
        <v>236</v>
      </c>
      <c r="F251" s="202" t="s">
        <v>236</v>
      </c>
      <c r="G251" s="202" t="s">
        <v>236</v>
      </c>
      <c r="H251" s="199">
        <v>83978</v>
      </c>
      <c r="I251" s="199">
        <v>4332</v>
      </c>
      <c r="J251" s="199">
        <v>10163</v>
      </c>
      <c r="K251" s="199">
        <v>1166</v>
      </c>
      <c r="L251" s="199">
        <v>6430</v>
      </c>
      <c r="M251" s="199">
        <v>859</v>
      </c>
      <c r="N251" s="199">
        <v>35440</v>
      </c>
      <c r="O251" s="199">
        <v>2327</v>
      </c>
      <c r="P251" s="199">
        <v>38098</v>
      </c>
      <c r="Q251" s="199">
        <v>814</v>
      </c>
      <c r="R251" s="199">
        <v>77723</v>
      </c>
      <c r="S251" s="199">
        <v>3128</v>
      </c>
      <c r="T251" s="199">
        <v>726</v>
      </c>
      <c r="U251" s="199">
        <v>75</v>
      </c>
      <c r="V251" s="199">
        <v>171</v>
      </c>
      <c r="W251" s="199">
        <v>7</v>
      </c>
      <c r="X251" s="199">
        <v>376</v>
      </c>
      <c r="Y251" s="199">
        <v>45</v>
      </c>
      <c r="Z251" s="199">
        <v>1971</v>
      </c>
      <c r="AA251" s="199">
        <v>635</v>
      </c>
      <c r="AB251" s="199">
        <v>3009</v>
      </c>
      <c r="AC251" s="199">
        <v>442</v>
      </c>
      <c r="AD251" s="199">
        <v>5061</v>
      </c>
      <c r="AE251" s="199">
        <v>1198</v>
      </c>
      <c r="AF251" s="199">
        <v>75803</v>
      </c>
      <c r="AG251" s="199">
        <v>2897</v>
      </c>
      <c r="AH251" s="199">
        <v>81859</v>
      </c>
      <c r="AI251" s="199">
        <v>3761</v>
      </c>
      <c r="AJ251" s="199">
        <v>2119</v>
      </c>
      <c r="AK251" s="199">
        <v>571</v>
      </c>
      <c r="AL251" s="199">
        <v>988</v>
      </c>
      <c r="AM251" s="199">
        <v>122</v>
      </c>
      <c r="AN251" s="199">
        <v>1131</v>
      </c>
      <c r="AO251" s="199">
        <v>449</v>
      </c>
      <c r="AP251" s="199">
        <v>42818</v>
      </c>
      <c r="AQ251" s="199">
        <v>2370</v>
      </c>
      <c r="AR251" s="199">
        <v>41160</v>
      </c>
      <c r="AS251" s="199">
        <v>1962</v>
      </c>
      <c r="AT251" s="199">
        <v>9590</v>
      </c>
      <c r="AU251" s="199">
        <v>335</v>
      </c>
      <c r="AV251" s="199">
        <v>74388</v>
      </c>
      <c r="AW251" s="199">
        <v>3997</v>
      </c>
      <c r="AX251" s="199">
        <v>3253</v>
      </c>
      <c r="AY251" s="199">
        <v>426</v>
      </c>
      <c r="AZ251" s="199">
        <v>18482</v>
      </c>
      <c r="BA251" s="199">
        <v>1014</v>
      </c>
      <c r="BB251" s="199">
        <v>21109</v>
      </c>
      <c r="BC251" s="199">
        <v>959</v>
      </c>
      <c r="BD251" s="199">
        <v>14790</v>
      </c>
      <c r="BE251" s="199">
        <v>339</v>
      </c>
      <c r="BF251" s="199">
        <v>5711</v>
      </c>
      <c r="BG251" s="199">
        <v>501</v>
      </c>
      <c r="BH251" s="199">
        <v>41628</v>
      </c>
      <c r="BI251" s="199">
        <v>2720</v>
      </c>
      <c r="BJ251" s="199">
        <v>40271</v>
      </c>
      <c r="BK251" s="199">
        <v>2516</v>
      </c>
      <c r="BL251" s="199">
        <v>1357</v>
      </c>
      <c r="BM251" s="199">
        <v>204</v>
      </c>
      <c r="BN251" s="199">
        <v>31037</v>
      </c>
      <c r="BO251" s="199">
        <v>1769</v>
      </c>
      <c r="BP251" s="199">
        <v>11761</v>
      </c>
      <c r="BQ251" s="199">
        <v>1119</v>
      </c>
      <c r="BR251" s="199">
        <v>4541</v>
      </c>
      <c r="BS251" s="199">
        <v>333</v>
      </c>
      <c r="BT251" s="199">
        <v>20886</v>
      </c>
      <c r="BU251" s="199">
        <v>1092</v>
      </c>
      <c r="BV251" s="199">
        <v>47339</v>
      </c>
      <c r="BW251" s="199">
        <v>3221</v>
      </c>
      <c r="BX251" s="199">
        <v>15753</v>
      </c>
      <c r="BY251" s="199">
        <v>19</v>
      </c>
      <c r="BZ251" s="199">
        <v>6160</v>
      </c>
      <c r="CA251" s="199">
        <v>212</v>
      </c>
      <c r="CB251" s="199">
        <v>14726</v>
      </c>
      <c r="CC251" s="199">
        <v>880</v>
      </c>
      <c r="CD251" s="199">
        <v>5458</v>
      </c>
      <c r="CE251" s="199">
        <v>502</v>
      </c>
      <c r="CF251" s="199">
        <v>8334</v>
      </c>
      <c r="CG251" s="199">
        <v>914</v>
      </c>
      <c r="CH251" s="199">
        <v>10779</v>
      </c>
      <c r="CI251" s="199">
        <v>724</v>
      </c>
      <c r="CJ251" s="199">
        <v>10449</v>
      </c>
      <c r="CK251" s="199">
        <v>550</v>
      </c>
      <c r="CL251" s="199">
        <v>12319</v>
      </c>
      <c r="CM251" s="199">
        <v>531</v>
      </c>
      <c r="CN251" s="199">
        <v>15753</v>
      </c>
      <c r="CO251" s="199">
        <v>19</v>
      </c>
      <c r="CP251" s="199">
        <v>4332</v>
      </c>
      <c r="CQ251" s="199">
        <v>79646</v>
      </c>
      <c r="CR251" s="199">
        <v>63472</v>
      </c>
      <c r="CS251" s="199">
        <v>30058</v>
      </c>
      <c r="CT251" s="199">
        <v>76184</v>
      </c>
      <c r="CU251" s="199">
        <v>4157</v>
      </c>
      <c r="CV251" s="199">
        <v>1659</v>
      </c>
      <c r="CW251" s="199">
        <v>3193</v>
      </c>
      <c r="CX251" s="199">
        <v>1479</v>
      </c>
      <c r="CY251" s="199">
        <v>625</v>
      </c>
      <c r="CZ251" s="199">
        <v>101</v>
      </c>
      <c r="DA251" s="199">
        <v>215</v>
      </c>
      <c r="DB251" s="199">
        <v>37</v>
      </c>
      <c r="DC251" s="199">
        <v>124</v>
      </c>
      <c r="DD251" s="199">
        <v>42</v>
      </c>
      <c r="DE251" s="199">
        <v>2668</v>
      </c>
      <c r="DF251" s="199">
        <v>3898</v>
      </c>
      <c r="DG251" s="199">
        <v>7951</v>
      </c>
      <c r="DH251" s="199">
        <v>1110</v>
      </c>
      <c r="DI251" s="199">
        <v>4467</v>
      </c>
      <c r="DJ251" s="199">
        <v>2307</v>
      </c>
      <c r="DK251" s="199">
        <v>561</v>
      </c>
      <c r="DL251" s="199">
        <v>2067</v>
      </c>
      <c r="DM251" s="199">
        <v>2587</v>
      </c>
      <c r="DN251" s="199">
        <v>10719</v>
      </c>
      <c r="DO251" s="199">
        <v>2800</v>
      </c>
      <c r="DP251" s="199">
        <v>2151</v>
      </c>
      <c r="DQ251" s="199">
        <v>1599</v>
      </c>
      <c r="DR251" s="199">
        <v>1204</v>
      </c>
      <c r="DS251" s="199">
        <v>879</v>
      </c>
      <c r="DT251" s="199">
        <v>2165</v>
      </c>
      <c r="DU251" s="199">
        <v>34220</v>
      </c>
      <c r="DV251" s="199">
        <v>19071</v>
      </c>
      <c r="DW251" s="199">
        <v>6627</v>
      </c>
      <c r="DX251" s="199">
        <v>2853</v>
      </c>
      <c r="DY251" s="199">
        <v>1045</v>
      </c>
      <c r="DZ251" s="199">
        <v>5923</v>
      </c>
      <c r="EA251" s="199">
        <v>611</v>
      </c>
      <c r="EB251" s="199">
        <v>4374</v>
      </c>
      <c r="EC251" s="199">
        <v>6373</v>
      </c>
      <c r="ED251" s="199">
        <v>1160</v>
      </c>
      <c r="EE251" s="199">
        <v>4298</v>
      </c>
      <c r="EF251" s="199">
        <v>10123</v>
      </c>
      <c r="EG251" s="199">
        <v>76638</v>
      </c>
      <c r="EH251" s="199">
        <v>7698</v>
      </c>
      <c r="EI251" s="199">
        <v>27353</v>
      </c>
      <c r="EJ251" s="199">
        <v>6867</v>
      </c>
      <c r="EK251" s="199">
        <v>1058</v>
      </c>
      <c r="EL251" s="199">
        <v>995</v>
      </c>
      <c r="EM251" s="199">
        <v>768</v>
      </c>
      <c r="EN251" s="199">
        <v>723</v>
      </c>
      <c r="EO251" s="199">
        <v>717</v>
      </c>
      <c r="EP251" s="199">
        <v>1881</v>
      </c>
      <c r="EQ251" s="199">
        <v>29838</v>
      </c>
      <c r="ER251" s="199">
        <v>34220</v>
      </c>
      <c r="ES251" s="199">
        <v>1430</v>
      </c>
      <c r="ET251" s="199">
        <v>8338</v>
      </c>
      <c r="EU251" s="199">
        <v>13035</v>
      </c>
      <c r="EV251" s="199">
        <v>11417</v>
      </c>
      <c r="EW251" s="199">
        <v>32790</v>
      </c>
      <c r="EX251" s="199">
        <v>34220</v>
      </c>
      <c r="EZ251" s="199"/>
    </row>
    <row r="252" spans="1:156" x14ac:dyDescent="0.25">
      <c r="A252" s="202">
        <v>23</v>
      </c>
      <c r="B252" s="202" t="s">
        <v>557</v>
      </c>
      <c r="C252" s="202" t="s">
        <v>236</v>
      </c>
      <c r="D252" s="202" t="s">
        <v>236</v>
      </c>
      <c r="E252" s="202" t="s">
        <v>236</v>
      </c>
      <c r="F252" s="202" t="s">
        <v>236</v>
      </c>
      <c r="G252" s="202" t="s">
        <v>236</v>
      </c>
      <c r="H252" s="199">
        <v>83434</v>
      </c>
      <c r="I252" s="199">
        <v>4454</v>
      </c>
      <c r="J252" s="199">
        <v>15206</v>
      </c>
      <c r="K252" s="199">
        <v>1413</v>
      </c>
      <c r="L252" s="199">
        <v>9028</v>
      </c>
      <c r="M252" s="199">
        <v>966</v>
      </c>
      <c r="N252" s="199">
        <v>38979</v>
      </c>
      <c r="O252" s="199">
        <v>2118</v>
      </c>
      <c r="P252" s="199">
        <v>28840</v>
      </c>
      <c r="Q252" s="199">
        <v>919</v>
      </c>
      <c r="R252" s="199">
        <v>70511</v>
      </c>
      <c r="S252" s="199">
        <v>2862</v>
      </c>
      <c r="T252" s="199">
        <v>1849</v>
      </c>
      <c r="U252" s="199">
        <v>40</v>
      </c>
      <c r="V252" s="199">
        <v>158</v>
      </c>
      <c r="W252" s="199">
        <v>23</v>
      </c>
      <c r="X252" s="199">
        <v>3151</v>
      </c>
      <c r="Y252" s="199">
        <v>324</v>
      </c>
      <c r="Z252" s="199">
        <v>2581</v>
      </c>
      <c r="AA252" s="199">
        <v>463</v>
      </c>
      <c r="AB252" s="199">
        <v>4980</v>
      </c>
      <c r="AC252" s="199">
        <v>658</v>
      </c>
      <c r="AD252" s="199">
        <v>9280</v>
      </c>
      <c r="AE252" s="199">
        <v>1476</v>
      </c>
      <c r="AF252" s="199">
        <v>66843</v>
      </c>
      <c r="AG252" s="199">
        <v>2357</v>
      </c>
      <c r="AH252" s="199">
        <v>77246</v>
      </c>
      <c r="AI252" s="199">
        <v>3169</v>
      </c>
      <c r="AJ252" s="199">
        <v>6188</v>
      </c>
      <c r="AK252" s="199">
        <v>1285</v>
      </c>
      <c r="AL252" s="199">
        <v>2415</v>
      </c>
      <c r="AM252" s="199">
        <v>166</v>
      </c>
      <c r="AN252" s="199">
        <v>3773</v>
      </c>
      <c r="AO252" s="199">
        <v>1119</v>
      </c>
      <c r="AP252" s="199">
        <v>42406</v>
      </c>
      <c r="AQ252" s="199">
        <v>2476</v>
      </c>
      <c r="AR252" s="199">
        <v>41028</v>
      </c>
      <c r="AS252" s="199">
        <v>1978</v>
      </c>
      <c r="AT252" s="199">
        <v>10627</v>
      </c>
      <c r="AU252" s="199">
        <v>468</v>
      </c>
      <c r="AV252" s="199">
        <v>72807</v>
      </c>
      <c r="AW252" s="199">
        <v>3986</v>
      </c>
      <c r="AX252" s="199">
        <v>5163</v>
      </c>
      <c r="AY252" s="199">
        <v>832</v>
      </c>
      <c r="AZ252" s="199">
        <v>18874</v>
      </c>
      <c r="BA252" s="199">
        <v>1021</v>
      </c>
      <c r="BB252" s="199">
        <v>20433</v>
      </c>
      <c r="BC252" s="199">
        <v>796</v>
      </c>
      <c r="BD252" s="199">
        <v>11869</v>
      </c>
      <c r="BE252" s="199">
        <v>302</v>
      </c>
      <c r="BF252" s="199">
        <v>7803</v>
      </c>
      <c r="BG252" s="199">
        <v>781</v>
      </c>
      <c r="BH252" s="199">
        <v>37954</v>
      </c>
      <c r="BI252" s="199">
        <v>2807</v>
      </c>
      <c r="BJ252" s="199">
        <v>36657</v>
      </c>
      <c r="BK252" s="199">
        <v>2513</v>
      </c>
      <c r="BL252" s="199">
        <v>1297</v>
      </c>
      <c r="BM252" s="199">
        <v>294</v>
      </c>
      <c r="BN252" s="199">
        <v>27422</v>
      </c>
      <c r="BO252" s="199">
        <v>1766</v>
      </c>
      <c r="BP252" s="199">
        <v>11722</v>
      </c>
      <c r="BQ252" s="199">
        <v>1091</v>
      </c>
      <c r="BR252" s="199">
        <v>6613</v>
      </c>
      <c r="BS252" s="199">
        <v>731</v>
      </c>
      <c r="BT252" s="199">
        <v>21041</v>
      </c>
      <c r="BU252" s="199">
        <v>825</v>
      </c>
      <c r="BV252" s="199">
        <v>45757</v>
      </c>
      <c r="BW252" s="199">
        <v>3588</v>
      </c>
      <c r="BX252" s="199">
        <v>16636</v>
      </c>
      <c r="BY252" s="199">
        <v>41</v>
      </c>
      <c r="BZ252" s="199">
        <v>6380</v>
      </c>
      <c r="CA252" s="199">
        <v>337</v>
      </c>
      <c r="CB252" s="199">
        <v>14661</v>
      </c>
      <c r="CC252" s="199">
        <v>488</v>
      </c>
      <c r="CD252" s="199">
        <v>6054</v>
      </c>
      <c r="CE252" s="199">
        <v>678</v>
      </c>
      <c r="CF252" s="199">
        <v>8483</v>
      </c>
      <c r="CG252" s="199">
        <v>891</v>
      </c>
      <c r="CH252" s="199">
        <v>10099</v>
      </c>
      <c r="CI252" s="199">
        <v>709</v>
      </c>
      <c r="CJ252" s="199">
        <v>9380</v>
      </c>
      <c r="CK252" s="199">
        <v>703</v>
      </c>
      <c r="CL252" s="199">
        <v>11741</v>
      </c>
      <c r="CM252" s="199">
        <v>607</v>
      </c>
      <c r="CN252" s="199">
        <v>16636</v>
      </c>
      <c r="CO252" s="199">
        <v>41</v>
      </c>
      <c r="CP252" s="199">
        <v>4454</v>
      </c>
      <c r="CQ252" s="199">
        <v>78980</v>
      </c>
      <c r="CR252" s="199">
        <v>58960</v>
      </c>
      <c r="CS252" s="199">
        <v>35316</v>
      </c>
      <c r="CT252" s="199">
        <v>69376</v>
      </c>
      <c r="CU252" s="199">
        <v>9966</v>
      </c>
      <c r="CV252" s="199">
        <v>4572</v>
      </c>
      <c r="CW252" s="199">
        <v>6057</v>
      </c>
      <c r="CX252" s="199">
        <v>2452</v>
      </c>
      <c r="CY252" s="199">
        <v>954</v>
      </c>
      <c r="CZ252" s="199">
        <v>280</v>
      </c>
      <c r="DA252" s="199">
        <v>2240</v>
      </c>
      <c r="DB252" s="199">
        <v>1504</v>
      </c>
      <c r="DC252" s="199">
        <v>715</v>
      </c>
      <c r="DD252" s="199">
        <v>336</v>
      </c>
      <c r="DE252" s="199">
        <v>2071</v>
      </c>
      <c r="DF252" s="199">
        <v>2869</v>
      </c>
      <c r="DG252" s="199">
        <v>9712</v>
      </c>
      <c r="DH252" s="199">
        <v>794</v>
      </c>
      <c r="DI252" s="199">
        <v>4085</v>
      </c>
      <c r="DJ252" s="199">
        <v>2030</v>
      </c>
      <c r="DK252" s="199">
        <v>413</v>
      </c>
      <c r="DL252" s="199">
        <v>1432</v>
      </c>
      <c r="DM252" s="199">
        <v>2387</v>
      </c>
      <c r="DN252" s="199">
        <v>9821</v>
      </c>
      <c r="DO252" s="199">
        <v>2300</v>
      </c>
      <c r="DP252" s="199">
        <v>1935</v>
      </c>
      <c r="DQ252" s="199">
        <v>1153</v>
      </c>
      <c r="DR252" s="199">
        <v>1428</v>
      </c>
      <c r="DS252" s="199">
        <v>988</v>
      </c>
      <c r="DT252" s="199">
        <v>3045</v>
      </c>
      <c r="DU252" s="199">
        <v>34264</v>
      </c>
      <c r="DV252" s="199">
        <v>17179</v>
      </c>
      <c r="DW252" s="199">
        <v>5786</v>
      </c>
      <c r="DX252" s="199">
        <v>2942</v>
      </c>
      <c r="DY252" s="199">
        <v>1379</v>
      </c>
      <c r="DZ252" s="199">
        <v>6538</v>
      </c>
      <c r="EA252" s="199">
        <v>682</v>
      </c>
      <c r="EB252" s="199">
        <v>4997</v>
      </c>
      <c r="EC252" s="199">
        <v>7605</v>
      </c>
      <c r="ED252" s="199">
        <v>1226</v>
      </c>
      <c r="EE252" s="199">
        <v>5138</v>
      </c>
      <c r="EF252" s="199">
        <v>9841</v>
      </c>
      <c r="EG252" s="199">
        <v>73815</v>
      </c>
      <c r="EH252" s="199">
        <v>9705</v>
      </c>
      <c r="EI252" s="199">
        <v>26666</v>
      </c>
      <c r="EJ252" s="199">
        <v>7598</v>
      </c>
      <c r="EK252" s="199">
        <v>1278</v>
      </c>
      <c r="EL252" s="199">
        <v>938</v>
      </c>
      <c r="EM252" s="199">
        <v>1014</v>
      </c>
      <c r="EN252" s="199">
        <v>743</v>
      </c>
      <c r="EO252" s="199">
        <v>599</v>
      </c>
      <c r="EP252" s="199">
        <v>2307</v>
      </c>
      <c r="EQ252" s="199">
        <v>28991</v>
      </c>
      <c r="ER252" s="199">
        <v>34264</v>
      </c>
      <c r="ES252" s="199">
        <v>1969</v>
      </c>
      <c r="ET252" s="199">
        <v>9906</v>
      </c>
      <c r="EU252" s="199">
        <v>12785</v>
      </c>
      <c r="EV252" s="199">
        <v>9604</v>
      </c>
      <c r="EW252" s="199">
        <v>32295</v>
      </c>
      <c r="EX252" s="199">
        <v>34264</v>
      </c>
      <c r="EZ252" s="199"/>
    </row>
    <row r="253" spans="1:156" x14ac:dyDescent="0.25">
      <c r="A253" s="202">
        <v>24</v>
      </c>
      <c r="B253" s="202" t="s">
        <v>557</v>
      </c>
      <c r="C253" s="202" t="s">
        <v>236</v>
      </c>
      <c r="D253" s="202" t="s">
        <v>236</v>
      </c>
      <c r="E253" s="202" t="s">
        <v>236</v>
      </c>
      <c r="F253" s="202" t="s">
        <v>236</v>
      </c>
      <c r="G253" s="202" t="s">
        <v>236</v>
      </c>
      <c r="H253" s="199">
        <v>83026</v>
      </c>
      <c r="I253" s="199">
        <v>3263</v>
      </c>
      <c r="J253" s="199">
        <v>7527</v>
      </c>
      <c r="K253" s="199">
        <v>719</v>
      </c>
      <c r="L253" s="199">
        <v>4520</v>
      </c>
      <c r="M253" s="199">
        <v>340</v>
      </c>
      <c r="N253" s="199">
        <v>29027</v>
      </c>
      <c r="O253" s="199">
        <v>1731</v>
      </c>
      <c r="P253" s="199">
        <v>46117</v>
      </c>
      <c r="Q253" s="199">
        <v>811</v>
      </c>
      <c r="R253" s="199">
        <v>71706</v>
      </c>
      <c r="S253" s="199">
        <v>2106</v>
      </c>
      <c r="T253" s="199">
        <v>2740</v>
      </c>
      <c r="U253" s="199">
        <v>317</v>
      </c>
      <c r="V253" s="199">
        <v>131</v>
      </c>
      <c r="W253" s="199">
        <v>0</v>
      </c>
      <c r="X253" s="199">
        <v>3593</v>
      </c>
      <c r="Y253" s="199">
        <v>54</v>
      </c>
      <c r="Z253" s="199">
        <v>1392</v>
      </c>
      <c r="AA253" s="199">
        <v>392</v>
      </c>
      <c r="AB253" s="199">
        <v>3464</v>
      </c>
      <c r="AC253" s="199">
        <v>394</v>
      </c>
      <c r="AD253" s="199">
        <v>4259</v>
      </c>
      <c r="AE253" s="199">
        <v>787</v>
      </c>
      <c r="AF253" s="199">
        <v>69559</v>
      </c>
      <c r="AG253" s="199">
        <v>1957</v>
      </c>
      <c r="AH253" s="199">
        <v>76015</v>
      </c>
      <c r="AI253" s="199">
        <v>2414</v>
      </c>
      <c r="AJ253" s="199">
        <v>7011</v>
      </c>
      <c r="AK253" s="199">
        <v>849</v>
      </c>
      <c r="AL253" s="199">
        <v>4125</v>
      </c>
      <c r="AM253" s="199">
        <v>333</v>
      </c>
      <c r="AN253" s="199">
        <v>2886</v>
      </c>
      <c r="AO253" s="199">
        <v>516</v>
      </c>
      <c r="AP253" s="199">
        <v>40973</v>
      </c>
      <c r="AQ253" s="199">
        <v>2008</v>
      </c>
      <c r="AR253" s="199">
        <v>42053</v>
      </c>
      <c r="AS253" s="199">
        <v>1255</v>
      </c>
      <c r="AT253" s="199">
        <v>7753</v>
      </c>
      <c r="AU253" s="199">
        <v>249</v>
      </c>
      <c r="AV253" s="199">
        <v>75273</v>
      </c>
      <c r="AW253" s="199">
        <v>3014</v>
      </c>
      <c r="AX253" s="199">
        <v>2183</v>
      </c>
      <c r="AY253" s="199">
        <v>396</v>
      </c>
      <c r="AZ253" s="199">
        <v>11516</v>
      </c>
      <c r="BA253" s="199">
        <v>894</v>
      </c>
      <c r="BB253" s="199">
        <v>16347</v>
      </c>
      <c r="BC253" s="199">
        <v>650</v>
      </c>
      <c r="BD253" s="199">
        <v>24607</v>
      </c>
      <c r="BE253" s="199">
        <v>544</v>
      </c>
      <c r="BF253" s="199">
        <v>6080</v>
      </c>
      <c r="BG253" s="199">
        <v>410</v>
      </c>
      <c r="BH253" s="199">
        <v>42371</v>
      </c>
      <c r="BI253" s="199">
        <v>2208</v>
      </c>
      <c r="BJ253" s="199">
        <v>41138</v>
      </c>
      <c r="BK253" s="199">
        <v>2010</v>
      </c>
      <c r="BL253" s="199">
        <v>1233</v>
      </c>
      <c r="BM253" s="199">
        <v>198</v>
      </c>
      <c r="BN253" s="199">
        <v>30318</v>
      </c>
      <c r="BO253" s="199">
        <v>1025</v>
      </c>
      <c r="BP253" s="199">
        <v>13545</v>
      </c>
      <c r="BQ253" s="199">
        <v>1274</v>
      </c>
      <c r="BR253" s="199">
        <v>4588</v>
      </c>
      <c r="BS253" s="199">
        <v>319</v>
      </c>
      <c r="BT253" s="199">
        <v>22007</v>
      </c>
      <c r="BU253" s="199">
        <v>587</v>
      </c>
      <c r="BV253" s="199">
        <v>48451</v>
      </c>
      <c r="BW253" s="199">
        <v>2618</v>
      </c>
      <c r="BX253" s="199">
        <v>12568</v>
      </c>
      <c r="BY253" s="199">
        <v>58</v>
      </c>
      <c r="BZ253" s="199">
        <v>6191</v>
      </c>
      <c r="CA253" s="199">
        <v>92</v>
      </c>
      <c r="CB253" s="199">
        <v>15816</v>
      </c>
      <c r="CC253" s="199">
        <v>495</v>
      </c>
      <c r="CD253" s="199">
        <v>6366</v>
      </c>
      <c r="CE253" s="199">
        <v>192</v>
      </c>
      <c r="CF253" s="199">
        <v>10047</v>
      </c>
      <c r="CG253" s="199">
        <v>780</v>
      </c>
      <c r="CH253" s="199">
        <v>11201</v>
      </c>
      <c r="CI253" s="199">
        <v>479</v>
      </c>
      <c r="CJ253" s="199">
        <v>9676</v>
      </c>
      <c r="CK253" s="199">
        <v>640</v>
      </c>
      <c r="CL253" s="199">
        <v>11161</v>
      </c>
      <c r="CM253" s="199">
        <v>527</v>
      </c>
      <c r="CN253" s="199">
        <v>12568</v>
      </c>
      <c r="CO253" s="199">
        <v>58</v>
      </c>
      <c r="CP253" s="199">
        <v>3263</v>
      </c>
      <c r="CQ253" s="199">
        <v>79763</v>
      </c>
      <c r="CR253" s="199">
        <v>68644</v>
      </c>
      <c r="CS253" s="199">
        <v>22110</v>
      </c>
      <c r="CT253" s="199">
        <v>69259</v>
      </c>
      <c r="CU253" s="199">
        <v>8948</v>
      </c>
      <c r="CV253" s="199">
        <v>2690</v>
      </c>
      <c r="CW253" s="199">
        <v>3020</v>
      </c>
      <c r="CX253" s="199">
        <v>691</v>
      </c>
      <c r="CY253" s="199">
        <v>1748</v>
      </c>
      <c r="CZ253" s="199">
        <v>445</v>
      </c>
      <c r="DA253" s="199">
        <v>2303</v>
      </c>
      <c r="DB253" s="199">
        <v>852</v>
      </c>
      <c r="DC253" s="199">
        <v>1877</v>
      </c>
      <c r="DD253" s="199">
        <v>702</v>
      </c>
      <c r="DE253" s="199">
        <v>978</v>
      </c>
      <c r="DF253" s="199">
        <v>3061</v>
      </c>
      <c r="DG253" s="199">
        <v>3630</v>
      </c>
      <c r="DH253" s="199">
        <v>605</v>
      </c>
      <c r="DI253" s="199">
        <v>4045</v>
      </c>
      <c r="DJ253" s="199">
        <v>1414</v>
      </c>
      <c r="DK253" s="199">
        <v>422</v>
      </c>
      <c r="DL253" s="199">
        <v>1599</v>
      </c>
      <c r="DM253" s="199">
        <v>3114</v>
      </c>
      <c r="DN253" s="199">
        <v>20305</v>
      </c>
      <c r="DO253" s="199">
        <v>2772</v>
      </c>
      <c r="DP253" s="199">
        <v>1697</v>
      </c>
      <c r="DQ253" s="199">
        <v>1369</v>
      </c>
      <c r="DR253" s="199">
        <v>783</v>
      </c>
      <c r="DS253" s="199">
        <v>550</v>
      </c>
      <c r="DT253" s="199">
        <v>1484</v>
      </c>
      <c r="DU253" s="199">
        <v>32853</v>
      </c>
      <c r="DV253" s="199">
        <v>18524</v>
      </c>
      <c r="DW253" s="199">
        <v>7902</v>
      </c>
      <c r="DX253" s="199">
        <v>2418</v>
      </c>
      <c r="DY253" s="199">
        <v>858</v>
      </c>
      <c r="DZ253" s="199">
        <v>4919</v>
      </c>
      <c r="EA253" s="199">
        <v>488</v>
      </c>
      <c r="EB253" s="199">
        <v>3378</v>
      </c>
      <c r="EC253" s="199">
        <v>6992</v>
      </c>
      <c r="ED253" s="199">
        <v>791</v>
      </c>
      <c r="EE253" s="199">
        <v>4975</v>
      </c>
      <c r="EF253" s="199">
        <v>10686</v>
      </c>
      <c r="EG253" s="199">
        <v>70930</v>
      </c>
      <c r="EH253" s="199">
        <v>11465</v>
      </c>
      <c r="EI253" s="199">
        <v>26044</v>
      </c>
      <c r="EJ253" s="199">
        <v>6809</v>
      </c>
      <c r="EK253" s="199">
        <v>803</v>
      </c>
      <c r="EL253" s="199">
        <v>879</v>
      </c>
      <c r="EM253" s="199">
        <v>893</v>
      </c>
      <c r="EN253" s="199">
        <v>747</v>
      </c>
      <c r="EO253" s="199">
        <v>826</v>
      </c>
      <c r="EP253" s="199">
        <v>2343</v>
      </c>
      <c r="EQ253" s="199">
        <v>29908</v>
      </c>
      <c r="ER253" s="199">
        <v>32853</v>
      </c>
      <c r="ES253" s="199">
        <v>1520</v>
      </c>
      <c r="ET253" s="199">
        <v>8351</v>
      </c>
      <c r="EU253" s="199">
        <v>14771</v>
      </c>
      <c r="EV253" s="199">
        <v>8211</v>
      </c>
      <c r="EW253" s="199">
        <v>31333</v>
      </c>
      <c r="EX253" s="199">
        <v>32853</v>
      </c>
      <c r="EZ253" s="199"/>
    </row>
    <row r="254" spans="1:156" x14ac:dyDescent="0.25">
      <c r="A254" s="202">
        <v>25</v>
      </c>
      <c r="B254" s="202" t="s">
        <v>557</v>
      </c>
      <c r="C254" s="202" t="s">
        <v>236</v>
      </c>
      <c r="D254" s="202" t="s">
        <v>236</v>
      </c>
      <c r="E254" s="202" t="s">
        <v>236</v>
      </c>
      <c r="F254" s="202" t="s">
        <v>236</v>
      </c>
      <c r="G254" s="202" t="s">
        <v>236</v>
      </c>
      <c r="H254" s="199">
        <v>84154</v>
      </c>
      <c r="I254" s="199">
        <v>3566</v>
      </c>
      <c r="J254" s="199">
        <v>12411</v>
      </c>
      <c r="K254" s="199">
        <v>1009</v>
      </c>
      <c r="L254" s="199">
        <v>8529</v>
      </c>
      <c r="M254" s="199">
        <v>612</v>
      </c>
      <c r="N254" s="199">
        <v>29596</v>
      </c>
      <c r="O254" s="199">
        <v>2116</v>
      </c>
      <c r="P254" s="199">
        <v>41359</v>
      </c>
      <c r="Q254" s="199">
        <v>437</v>
      </c>
      <c r="R254" s="199">
        <v>63174</v>
      </c>
      <c r="S254" s="199">
        <v>2027</v>
      </c>
      <c r="T254" s="199">
        <v>8476</v>
      </c>
      <c r="U254" s="199">
        <v>582</v>
      </c>
      <c r="V254" s="199">
        <v>81</v>
      </c>
      <c r="W254" s="199">
        <v>12</v>
      </c>
      <c r="X254" s="199">
        <v>6475</v>
      </c>
      <c r="Y254" s="199">
        <v>585</v>
      </c>
      <c r="Z254" s="199">
        <v>1644</v>
      </c>
      <c r="AA254" s="199">
        <v>152</v>
      </c>
      <c r="AB254" s="199">
        <v>4198</v>
      </c>
      <c r="AC254" s="199">
        <v>208</v>
      </c>
      <c r="AD254" s="199">
        <v>4993</v>
      </c>
      <c r="AE254" s="199">
        <v>499</v>
      </c>
      <c r="AF254" s="199">
        <v>60608</v>
      </c>
      <c r="AG254" s="199">
        <v>1695</v>
      </c>
      <c r="AH254" s="199">
        <v>72469</v>
      </c>
      <c r="AI254" s="199">
        <v>2590</v>
      </c>
      <c r="AJ254" s="199">
        <v>11685</v>
      </c>
      <c r="AK254" s="199">
        <v>976</v>
      </c>
      <c r="AL254" s="199">
        <v>5957</v>
      </c>
      <c r="AM254" s="199">
        <v>517</v>
      </c>
      <c r="AN254" s="199">
        <v>5728</v>
      </c>
      <c r="AO254" s="199">
        <v>459</v>
      </c>
      <c r="AP254" s="199">
        <v>40929</v>
      </c>
      <c r="AQ254" s="199">
        <v>1536</v>
      </c>
      <c r="AR254" s="199">
        <v>43225</v>
      </c>
      <c r="AS254" s="199">
        <v>2030</v>
      </c>
      <c r="AT254" s="199">
        <v>8358</v>
      </c>
      <c r="AU254" s="199">
        <v>406</v>
      </c>
      <c r="AV254" s="199">
        <v>75796</v>
      </c>
      <c r="AW254" s="199">
        <v>3160</v>
      </c>
      <c r="AX254" s="199">
        <v>3347</v>
      </c>
      <c r="AY254" s="199">
        <v>350</v>
      </c>
      <c r="AZ254" s="199">
        <v>10425</v>
      </c>
      <c r="BA254" s="199">
        <v>796</v>
      </c>
      <c r="BB254" s="199">
        <v>14345</v>
      </c>
      <c r="BC254" s="199">
        <v>786</v>
      </c>
      <c r="BD254" s="199">
        <v>27293</v>
      </c>
      <c r="BE254" s="199">
        <v>304</v>
      </c>
      <c r="BF254" s="199">
        <v>7027</v>
      </c>
      <c r="BG254" s="199">
        <v>590</v>
      </c>
      <c r="BH254" s="199">
        <v>43176</v>
      </c>
      <c r="BI254" s="199">
        <v>2083</v>
      </c>
      <c r="BJ254" s="199">
        <v>41488</v>
      </c>
      <c r="BK254" s="199">
        <v>1876</v>
      </c>
      <c r="BL254" s="199">
        <v>1688</v>
      </c>
      <c r="BM254" s="199">
        <v>207</v>
      </c>
      <c r="BN254" s="199">
        <v>29324</v>
      </c>
      <c r="BO254" s="199">
        <v>1114</v>
      </c>
      <c r="BP254" s="199">
        <v>14441</v>
      </c>
      <c r="BQ254" s="199">
        <v>971</v>
      </c>
      <c r="BR254" s="199">
        <v>6438</v>
      </c>
      <c r="BS254" s="199">
        <v>588</v>
      </c>
      <c r="BT254" s="199">
        <v>21336</v>
      </c>
      <c r="BU254" s="199">
        <v>837</v>
      </c>
      <c r="BV254" s="199">
        <v>50203</v>
      </c>
      <c r="BW254" s="199">
        <v>2673</v>
      </c>
      <c r="BX254" s="199">
        <v>12615</v>
      </c>
      <c r="BY254" s="199">
        <v>56</v>
      </c>
      <c r="BZ254" s="199">
        <v>6880</v>
      </c>
      <c r="CA254" s="199">
        <v>266</v>
      </c>
      <c r="CB254" s="199">
        <v>14456</v>
      </c>
      <c r="CC254" s="199">
        <v>571</v>
      </c>
      <c r="CD254" s="199">
        <v>7408</v>
      </c>
      <c r="CE254" s="199">
        <v>493</v>
      </c>
      <c r="CF254" s="199">
        <v>11982</v>
      </c>
      <c r="CG254" s="199">
        <v>1115</v>
      </c>
      <c r="CH254" s="199">
        <v>12294</v>
      </c>
      <c r="CI254" s="199">
        <v>273</v>
      </c>
      <c r="CJ254" s="199">
        <v>8634</v>
      </c>
      <c r="CK254" s="199">
        <v>487</v>
      </c>
      <c r="CL254" s="199">
        <v>9885</v>
      </c>
      <c r="CM254" s="199">
        <v>305</v>
      </c>
      <c r="CN254" s="199">
        <v>12615</v>
      </c>
      <c r="CO254" s="199">
        <v>56</v>
      </c>
      <c r="CP254" s="199">
        <v>3566</v>
      </c>
      <c r="CQ254" s="199">
        <v>80588</v>
      </c>
      <c r="CR254" s="199">
        <v>65991</v>
      </c>
      <c r="CS254" s="199">
        <v>26765</v>
      </c>
      <c r="CT254" s="199">
        <v>66394</v>
      </c>
      <c r="CU254" s="199">
        <v>13558</v>
      </c>
      <c r="CV254" s="199">
        <v>4989</v>
      </c>
      <c r="CW254" s="199">
        <v>2777</v>
      </c>
      <c r="CX254" s="199">
        <v>807</v>
      </c>
      <c r="CY254" s="199">
        <v>2578</v>
      </c>
      <c r="CZ254" s="199">
        <v>421</v>
      </c>
      <c r="DA254" s="199">
        <v>3772</v>
      </c>
      <c r="DB254" s="199">
        <v>1733</v>
      </c>
      <c r="DC254" s="199">
        <v>4431</v>
      </c>
      <c r="DD254" s="199">
        <v>2028</v>
      </c>
      <c r="DE254" s="199">
        <v>216</v>
      </c>
      <c r="DF254" s="199">
        <v>1703</v>
      </c>
      <c r="DG254" s="199">
        <v>3706</v>
      </c>
      <c r="DH254" s="199">
        <v>709</v>
      </c>
      <c r="DI254" s="199">
        <v>4179</v>
      </c>
      <c r="DJ254" s="199">
        <v>1651</v>
      </c>
      <c r="DK254" s="199">
        <v>812</v>
      </c>
      <c r="DL254" s="199">
        <v>1438</v>
      </c>
      <c r="DM254" s="199">
        <v>4058</v>
      </c>
      <c r="DN254" s="199">
        <v>21241</v>
      </c>
      <c r="DO254" s="199">
        <v>3200</v>
      </c>
      <c r="DP254" s="199">
        <v>1667</v>
      </c>
      <c r="DQ254" s="199">
        <v>1083</v>
      </c>
      <c r="DR254" s="199">
        <v>1489</v>
      </c>
      <c r="DS254" s="199">
        <v>1506</v>
      </c>
      <c r="DT254" s="199">
        <v>3190</v>
      </c>
      <c r="DU254" s="199">
        <v>35542</v>
      </c>
      <c r="DV254" s="199">
        <v>16471</v>
      </c>
      <c r="DW254" s="199">
        <v>6844</v>
      </c>
      <c r="DX254" s="199">
        <v>2590</v>
      </c>
      <c r="DY254" s="199">
        <v>901</v>
      </c>
      <c r="DZ254" s="199">
        <v>6335</v>
      </c>
      <c r="EA254" s="199">
        <v>371</v>
      </c>
      <c r="EB254" s="199">
        <v>4771</v>
      </c>
      <c r="EC254" s="199">
        <v>10146</v>
      </c>
      <c r="ED254" s="199">
        <v>1534</v>
      </c>
      <c r="EE254" s="199">
        <v>6587</v>
      </c>
      <c r="EF254" s="199">
        <v>10610</v>
      </c>
      <c r="EG254" s="199">
        <v>69812</v>
      </c>
      <c r="EH254" s="199">
        <v>14953</v>
      </c>
      <c r="EI254" s="199">
        <v>22680</v>
      </c>
      <c r="EJ254" s="199">
        <v>12862</v>
      </c>
      <c r="EK254" s="199">
        <v>1726</v>
      </c>
      <c r="EL254" s="199">
        <v>1353</v>
      </c>
      <c r="EM254" s="199">
        <v>1619</v>
      </c>
      <c r="EN254" s="199">
        <v>1722</v>
      </c>
      <c r="EO254" s="199">
        <v>1377</v>
      </c>
      <c r="EP254" s="199">
        <v>4422</v>
      </c>
      <c r="EQ254" s="199">
        <v>31835</v>
      </c>
      <c r="ER254" s="199">
        <v>35542</v>
      </c>
      <c r="ES254" s="199">
        <v>3132</v>
      </c>
      <c r="ET254" s="199">
        <v>13257</v>
      </c>
      <c r="EU254" s="199">
        <v>13258</v>
      </c>
      <c r="EV254" s="199">
        <v>5895</v>
      </c>
      <c r="EW254" s="199">
        <v>32410</v>
      </c>
      <c r="EX254" s="199">
        <v>35542</v>
      </c>
      <c r="EZ254" s="199"/>
    </row>
    <row r="255" spans="1:156" x14ac:dyDescent="0.25">
      <c r="A255" s="202">
        <v>26</v>
      </c>
      <c r="B255" s="202" t="s">
        <v>557</v>
      </c>
      <c r="C255" s="202" t="s">
        <v>236</v>
      </c>
      <c r="D255" s="202" t="s">
        <v>236</v>
      </c>
      <c r="E255" s="202" t="s">
        <v>236</v>
      </c>
      <c r="F255" s="202" t="s">
        <v>236</v>
      </c>
      <c r="G255" s="202" t="s">
        <v>236</v>
      </c>
      <c r="H255" s="199">
        <v>84297</v>
      </c>
      <c r="I255" s="199">
        <v>4412</v>
      </c>
      <c r="J255" s="199">
        <v>13740</v>
      </c>
      <c r="K255" s="199">
        <v>1184</v>
      </c>
      <c r="L255" s="199">
        <v>9372</v>
      </c>
      <c r="M255" s="199">
        <v>959</v>
      </c>
      <c r="N255" s="199">
        <v>36203</v>
      </c>
      <c r="O255" s="199">
        <v>2347</v>
      </c>
      <c r="P255" s="199">
        <v>31358</v>
      </c>
      <c r="Q255" s="199">
        <v>835</v>
      </c>
      <c r="R255" s="199">
        <v>78687</v>
      </c>
      <c r="S255" s="199">
        <v>3868</v>
      </c>
      <c r="T255" s="199">
        <v>864</v>
      </c>
      <c r="U255" s="199">
        <v>131</v>
      </c>
      <c r="V255" s="199">
        <v>274</v>
      </c>
      <c r="W255" s="199">
        <v>41</v>
      </c>
      <c r="X255" s="199">
        <v>1120</v>
      </c>
      <c r="Y255" s="199">
        <v>152</v>
      </c>
      <c r="Z255" s="199">
        <v>554</v>
      </c>
      <c r="AA255" s="199">
        <v>11</v>
      </c>
      <c r="AB255" s="199">
        <v>2794</v>
      </c>
      <c r="AC255" s="199">
        <v>209</v>
      </c>
      <c r="AD255" s="199">
        <v>2141</v>
      </c>
      <c r="AE255" s="199">
        <v>179</v>
      </c>
      <c r="AF255" s="199">
        <v>77693</v>
      </c>
      <c r="AG255" s="199">
        <v>3826</v>
      </c>
      <c r="AH255" s="199">
        <v>82419</v>
      </c>
      <c r="AI255" s="199">
        <v>4152</v>
      </c>
      <c r="AJ255" s="199">
        <v>1878</v>
      </c>
      <c r="AK255" s="199">
        <v>260</v>
      </c>
      <c r="AL255" s="199">
        <v>777</v>
      </c>
      <c r="AM255" s="199">
        <v>25</v>
      </c>
      <c r="AN255" s="199">
        <v>1101</v>
      </c>
      <c r="AO255" s="199">
        <v>235</v>
      </c>
      <c r="AP255" s="199">
        <v>42375</v>
      </c>
      <c r="AQ255" s="199">
        <v>2759</v>
      </c>
      <c r="AR255" s="199">
        <v>41922</v>
      </c>
      <c r="AS255" s="199">
        <v>1653</v>
      </c>
      <c r="AT255" s="199">
        <v>9525</v>
      </c>
      <c r="AU255" s="199">
        <v>199</v>
      </c>
      <c r="AV255" s="199">
        <v>74772</v>
      </c>
      <c r="AW255" s="199">
        <v>4213</v>
      </c>
      <c r="AX255" s="199">
        <v>3412</v>
      </c>
      <c r="AY255" s="199">
        <v>560</v>
      </c>
      <c r="AZ255" s="199">
        <v>15994</v>
      </c>
      <c r="BA255" s="199">
        <v>851</v>
      </c>
      <c r="BB255" s="199">
        <v>19373</v>
      </c>
      <c r="BC255" s="199">
        <v>906</v>
      </c>
      <c r="BD255" s="199">
        <v>15385</v>
      </c>
      <c r="BE255" s="199">
        <v>252</v>
      </c>
      <c r="BF255" s="199">
        <v>7807</v>
      </c>
      <c r="BG255" s="199">
        <v>615</v>
      </c>
      <c r="BH255" s="199">
        <v>41704</v>
      </c>
      <c r="BI255" s="199">
        <v>2706</v>
      </c>
      <c r="BJ255" s="199">
        <v>40637</v>
      </c>
      <c r="BK255" s="199">
        <v>2550</v>
      </c>
      <c r="BL255" s="199">
        <v>1067</v>
      </c>
      <c r="BM255" s="199">
        <v>156</v>
      </c>
      <c r="BN255" s="199">
        <v>28193</v>
      </c>
      <c r="BO255" s="199">
        <v>1656</v>
      </c>
      <c r="BP255" s="199">
        <v>15865</v>
      </c>
      <c r="BQ255" s="199">
        <v>1093</v>
      </c>
      <c r="BR255" s="199">
        <v>5453</v>
      </c>
      <c r="BS255" s="199">
        <v>572</v>
      </c>
      <c r="BT255" s="199">
        <v>18719</v>
      </c>
      <c r="BU255" s="199">
        <v>1038</v>
      </c>
      <c r="BV255" s="199">
        <v>49511</v>
      </c>
      <c r="BW255" s="199">
        <v>3321</v>
      </c>
      <c r="BX255" s="199">
        <v>16067</v>
      </c>
      <c r="BY255" s="199">
        <v>53</v>
      </c>
      <c r="BZ255" s="199">
        <v>5222</v>
      </c>
      <c r="CA255" s="199">
        <v>292</v>
      </c>
      <c r="CB255" s="199">
        <v>13497</v>
      </c>
      <c r="CC255" s="199">
        <v>746</v>
      </c>
      <c r="CD255" s="199">
        <v>11414</v>
      </c>
      <c r="CE255" s="199">
        <v>805</v>
      </c>
      <c r="CF255" s="199">
        <v>8167</v>
      </c>
      <c r="CG255" s="199">
        <v>850</v>
      </c>
      <c r="CH255" s="199">
        <v>9091</v>
      </c>
      <c r="CI255" s="199">
        <v>597</v>
      </c>
      <c r="CJ255" s="199">
        <v>9064</v>
      </c>
      <c r="CK255" s="199">
        <v>492</v>
      </c>
      <c r="CL255" s="199">
        <v>11775</v>
      </c>
      <c r="CM255" s="199">
        <v>577</v>
      </c>
      <c r="CN255" s="199">
        <v>16067</v>
      </c>
      <c r="CO255" s="199">
        <v>53</v>
      </c>
      <c r="CP255" s="199">
        <v>4412</v>
      </c>
      <c r="CQ255" s="199">
        <v>79885</v>
      </c>
      <c r="CR255" s="199">
        <v>64025</v>
      </c>
      <c r="CS255" s="199">
        <v>29483</v>
      </c>
      <c r="CT255" s="199">
        <v>77697</v>
      </c>
      <c r="CU255" s="199">
        <v>3559</v>
      </c>
      <c r="CV255" s="199">
        <v>1301</v>
      </c>
      <c r="CW255" s="199">
        <v>1105</v>
      </c>
      <c r="CX255" s="199">
        <v>308</v>
      </c>
      <c r="CY255" s="199">
        <v>1386</v>
      </c>
      <c r="CZ255" s="199">
        <v>660</v>
      </c>
      <c r="DA255" s="199">
        <v>791</v>
      </c>
      <c r="DB255" s="199">
        <v>259</v>
      </c>
      <c r="DC255" s="199">
        <v>277</v>
      </c>
      <c r="DD255" s="199">
        <v>74</v>
      </c>
      <c r="DE255" s="199">
        <v>2044</v>
      </c>
      <c r="DF255" s="199">
        <v>2890</v>
      </c>
      <c r="DG255" s="199">
        <v>7817</v>
      </c>
      <c r="DH255" s="199">
        <v>1571</v>
      </c>
      <c r="DI255" s="199">
        <v>5422</v>
      </c>
      <c r="DJ255" s="199">
        <v>1908</v>
      </c>
      <c r="DK255" s="199">
        <v>522</v>
      </c>
      <c r="DL255" s="199">
        <v>1725</v>
      </c>
      <c r="DM255" s="199">
        <v>2362</v>
      </c>
      <c r="DN255" s="199">
        <v>13424</v>
      </c>
      <c r="DO255" s="199">
        <v>2974</v>
      </c>
      <c r="DP255" s="199">
        <v>2008</v>
      </c>
      <c r="DQ255" s="199">
        <v>1304</v>
      </c>
      <c r="DR255" s="199">
        <v>1170</v>
      </c>
      <c r="DS255" s="199">
        <v>634</v>
      </c>
      <c r="DT255" s="199">
        <v>2065</v>
      </c>
      <c r="DU255" s="199">
        <v>34977</v>
      </c>
      <c r="DV255" s="199">
        <v>16549</v>
      </c>
      <c r="DW255" s="199">
        <v>5514</v>
      </c>
      <c r="DX255" s="199">
        <v>2910</v>
      </c>
      <c r="DY255" s="199">
        <v>766</v>
      </c>
      <c r="DZ255" s="199">
        <v>7190</v>
      </c>
      <c r="EA255" s="199">
        <v>449</v>
      </c>
      <c r="EB255" s="199">
        <v>5497</v>
      </c>
      <c r="EC255" s="199">
        <v>8328</v>
      </c>
      <c r="ED255" s="199">
        <v>871</v>
      </c>
      <c r="EE255" s="199">
        <v>5771</v>
      </c>
      <c r="EF255" s="199">
        <v>8122</v>
      </c>
      <c r="EG255" s="199">
        <v>73891</v>
      </c>
      <c r="EH255" s="199">
        <v>10662</v>
      </c>
      <c r="EI255" s="199">
        <v>26015</v>
      </c>
      <c r="EJ255" s="199">
        <v>8962</v>
      </c>
      <c r="EK255" s="199">
        <v>1583</v>
      </c>
      <c r="EL255" s="199">
        <v>953</v>
      </c>
      <c r="EM255" s="199">
        <v>1016</v>
      </c>
      <c r="EN255" s="199">
        <v>996</v>
      </c>
      <c r="EO255" s="199">
        <v>717</v>
      </c>
      <c r="EP255" s="199">
        <v>3040</v>
      </c>
      <c r="EQ255" s="199">
        <v>30802</v>
      </c>
      <c r="ER255" s="199">
        <v>34977</v>
      </c>
      <c r="ES255" s="199">
        <v>2231</v>
      </c>
      <c r="ET255" s="199">
        <v>9997</v>
      </c>
      <c r="EU255" s="199">
        <v>13409</v>
      </c>
      <c r="EV255" s="199">
        <v>9340</v>
      </c>
      <c r="EW255" s="199">
        <v>32746</v>
      </c>
      <c r="EX255" s="199">
        <v>34977</v>
      </c>
      <c r="EZ255" s="199"/>
    </row>
    <row r="256" spans="1:156" x14ac:dyDescent="0.25">
      <c r="A256" s="202">
        <v>27</v>
      </c>
      <c r="B256" s="202" t="s">
        <v>557</v>
      </c>
      <c r="C256" s="202" t="s">
        <v>236</v>
      </c>
      <c r="D256" s="202" t="s">
        <v>236</v>
      </c>
      <c r="E256" s="202" t="s">
        <v>236</v>
      </c>
      <c r="F256" s="202" t="s">
        <v>236</v>
      </c>
      <c r="G256" s="202" t="s">
        <v>236</v>
      </c>
      <c r="H256" s="199">
        <v>85774</v>
      </c>
      <c r="I256" s="199">
        <v>3272</v>
      </c>
      <c r="J256" s="199">
        <v>6860</v>
      </c>
      <c r="K256" s="199">
        <v>374</v>
      </c>
      <c r="L256" s="199">
        <v>4592</v>
      </c>
      <c r="M256" s="199">
        <v>209</v>
      </c>
      <c r="N256" s="199">
        <v>32428</v>
      </c>
      <c r="O256" s="199">
        <v>1674</v>
      </c>
      <c r="P256" s="199">
        <v>46000</v>
      </c>
      <c r="Q256" s="199">
        <v>1224</v>
      </c>
      <c r="R256" s="199">
        <v>80359</v>
      </c>
      <c r="S256" s="199">
        <v>3033</v>
      </c>
      <c r="T256" s="199">
        <v>727</v>
      </c>
      <c r="U256" s="199">
        <v>43</v>
      </c>
      <c r="V256" s="199">
        <v>169</v>
      </c>
      <c r="W256" s="199">
        <v>45</v>
      </c>
      <c r="X256" s="199">
        <v>520</v>
      </c>
      <c r="Y256" s="199">
        <v>56</v>
      </c>
      <c r="Z256" s="199">
        <v>856</v>
      </c>
      <c r="AA256" s="199">
        <v>18</v>
      </c>
      <c r="AB256" s="199">
        <v>3143</v>
      </c>
      <c r="AC256" s="199">
        <v>77</v>
      </c>
      <c r="AD256" s="199">
        <v>2212</v>
      </c>
      <c r="AE256" s="199">
        <v>125</v>
      </c>
      <c r="AF256" s="199">
        <v>79325</v>
      </c>
      <c r="AG256" s="199">
        <v>2929</v>
      </c>
      <c r="AH256" s="199">
        <v>84537</v>
      </c>
      <c r="AI256" s="199">
        <v>3167</v>
      </c>
      <c r="AJ256" s="199">
        <v>1237</v>
      </c>
      <c r="AK256" s="199">
        <v>105</v>
      </c>
      <c r="AL256" s="199">
        <v>732</v>
      </c>
      <c r="AM256" s="199">
        <v>22</v>
      </c>
      <c r="AN256" s="199">
        <v>505</v>
      </c>
      <c r="AO256" s="199">
        <v>83</v>
      </c>
      <c r="AP256" s="199">
        <v>44176</v>
      </c>
      <c r="AQ256" s="199">
        <v>1908</v>
      </c>
      <c r="AR256" s="199">
        <v>41598</v>
      </c>
      <c r="AS256" s="199">
        <v>1364</v>
      </c>
      <c r="AT256" s="199">
        <v>8143</v>
      </c>
      <c r="AU256" s="199">
        <v>179</v>
      </c>
      <c r="AV256" s="199">
        <v>77631</v>
      </c>
      <c r="AW256" s="199">
        <v>3093</v>
      </c>
      <c r="AX256" s="199">
        <v>3186</v>
      </c>
      <c r="AY256" s="199">
        <v>562</v>
      </c>
      <c r="AZ256" s="199">
        <v>16932</v>
      </c>
      <c r="BA256" s="199">
        <v>1044</v>
      </c>
      <c r="BB256" s="199">
        <v>21590</v>
      </c>
      <c r="BC256" s="199">
        <v>620</v>
      </c>
      <c r="BD256" s="199">
        <v>13590</v>
      </c>
      <c r="BE256" s="199">
        <v>279</v>
      </c>
      <c r="BF256" s="199">
        <v>6922</v>
      </c>
      <c r="BG256" s="199">
        <v>629</v>
      </c>
      <c r="BH256" s="199">
        <v>44823</v>
      </c>
      <c r="BI256" s="199">
        <v>2118</v>
      </c>
      <c r="BJ256" s="199">
        <v>43628</v>
      </c>
      <c r="BK256" s="199">
        <v>1900</v>
      </c>
      <c r="BL256" s="199">
        <v>1195</v>
      </c>
      <c r="BM256" s="199">
        <v>218</v>
      </c>
      <c r="BN256" s="199">
        <v>32452</v>
      </c>
      <c r="BO256" s="199">
        <v>1340</v>
      </c>
      <c r="BP256" s="199">
        <v>13600</v>
      </c>
      <c r="BQ256" s="199">
        <v>999</v>
      </c>
      <c r="BR256" s="199">
        <v>5693</v>
      </c>
      <c r="BS256" s="199">
        <v>408</v>
      </c>
      <c r="BT256" s="199">
        <v>23988</v>
      </c>
      <c r="BU256" s="199">
        <v>473</v>
      </c>
      <c r="BV256" s="199">
        <v>51745</v>
      </c>
      <c r="BW256" s="199">
        <v>2747</v>
      </c>
      <c r="BX256" s="199">
        <v>10041</v>
      </c>
      <c r="BY256" s="199">
        <v>52</v>
      </c>
      <c r="BZ256" s="199">
        <v>6912</v>
      </c>
      <c r="CA256" s="199">
        <v>122</v>
      </c>
      <c r="CB256" s="199">
        <v>17076</v>
      </c>
      <c r="CC256" s="199">
        <v>351</v>
      </c>
      <c r="CD256" s="199">
        <v>6488</v>
      </c>
      <c r="CE256" s="199">
        <v>294</v>
      </c>
      <c r="CF256" s="199">
        <v>8795</v>
      </c>
      <c r="CG256" s="199">
        <v>560</v>
      </c>
      <c r="CH256" s="199">
        <v>12266</v>
      </c>
      <c r="CI256" s="199">
        <v>546</v>
      </c>
      <c r="CJ256" s="199">
        <v>12817</v>
      </c>
      <c r="CK256" s="199">
        <v>672</v>
      </c>
      <c r="CL256" s="199">
        <v>11379</v>
      </c>
      <c r="CM256" s="199">
        <v>675</v>
      </c>
      <c r="CN256" s="199">
        <v>10041</v>
      </c>
      <c r="CO256" s="199">
        <v>52</v>
      </c>
      <c r="CP256" s="199">
        <v>3272</v>
      </c>
      <c r="CQ256" s="199">
        <v>82502</v>
      </c>
      <c r="CR256" s="199">
        <v>70101</v>
      </c>
      <c r="CS256" s="199">
        <v>22917</v>
      </c>
      <c r="CT256" s="199">
        <v>78990</v>
      </c>
      <c r="CU256" s="199">
        <v>1978</v>
      </c>
      <c r="CV256" s="199">
        <v>593</v>
      </c>
      <c r="CW256" s="199">
        <v>1229</v>
      </c>
      <c r="CX256" s="199">
        <v>368</v>
      </c>
      <c r="CY256" s="199">
        <v>434</v>
      </c>
      <c r="CZ256" s="199">
        <v>104</v>
      </c>
      <c r="DA256" s="199">
        <v>204</v>
      </c>
      <c r="DB256" s="199">
        <v>121</v>
      </c>
      <c r="DC256" s="199">
        <v>111</v>
      </c>
      <c r="DD256" s="199">
        <v>0</v>
      </c>
      <c r="DE256" s="199">
        <v>527</v>
      </c>
      <c r="DF256" s="199">
        <v>5839</v>
      </c>
      <c r="DG256" s="199">
        <v>7921</v>
      </c>
      <c r="DH256" s="199">
        <v>1330</v>
      </c>
      <c r="DI256" s="199">
        <v>4784</v>
      </c>
      <c r="DJ256" s="199">
        <v>3779</v>
      </c>
      <c r="DK256" s="199">
        <v>324</v>
      </c>
      <c r="DL256" s="199">
        <v>2547</v>
      </c>
      <c r="DM256" s="199">
        <v>3474</v>
      </c>
      <c r="DN256" s="199">
        <v>9634</v>
      </c>
      <c r="DO256" s="199">
        <v>2999</v>
      </c>
      <c r="DP256" s="199">
        <v>2503</v>
      </c>
      <c r="DQ256" s="199">
        <v>1606</v>
      </c>
      <c r="DR256" s="199">
        <v>1021</v>
      </c>
      <c r="DS256" s="199">
        <v>646</v>
      </c>
      <c r="DT256" s="199">
        <v>1480</v>
      </c>
      <c r="DU256" s="199">
        <v>30113</v>
      </c>
      <c r="DV256" s="199">
        <v>18430</v>
      </c>
      <c r="DW256" s="199">
        <v>7889</v>
      </c>
      <c r="DX256" s="199">
        <v>2906</v>
      </c>
      <c r="DY256" s="199">
        <v>1125</v>
      </c>
      <c r="DZ256" s="199">
        <v>3951</v>
      </c>
      <c r="EA256" s="199">
        <v>370</v>
      </c>
      <c r="EB256" s="199">
        <v>2538</v>
      </c>
      <c r="EC256" s="199">
        <v>4826</v>
      </c>
      <c r="ED256" s="199">
        <v>1076</v>
      </c>
      <c r="EE256" s="199">
        <v>2636</v>
      </c>
      <c r="EF256" s="199">
        <v>11348</v>
      </c>
      <c r="EG256" s="199">
        <v>77232</v>
      </c>
      <c r="EH256" s="199">
        <v>8273</v>
      </c>
      <c r="EI256" s="199">
        <v>26800</v>
      </c>
      <c r="EJ256" s="199">
        <v>3313</v>
      </c>
      <c r="EK256" s="199">
        <v>685</v>
      </c>
      <c r="EL256" s="199">
        <v>304</v>
      </c>
      <c r="EM256" s="199">
        <v>335</v>
      </c>
      <c r="EN256" s="199">
        <v>596</v>
      </c>
      <c r="EO256" s="199">
        <v>257</v>
      </c>
      <c r="EP256" s="199">
        <v>875</v>
      </c>
      <c r="EQ256" s="199">
        <v>28148</v>
      </c>
      <c r="ER256" s="199">
        <v>30113</v>
      </c>
      <c r="ES256" s="199">
        <v>829</v>
      </c>
      <c r="ET256" s="199">
        <v>4853</v>
      </c>
      <c r="EU256" s="199">
        <v>11930</v>
      </c>
      <c r="EV256" s="199">
        <v>12501</v>
      </c>
      <c r="EW256" s="199">
        <v>29284</v>
      </c>
      <c r="EX256" s="199">
        <v>30113</v>
      </c>
      <c r="EZ256" s="199"/>
    </row>
    <row r="257" spans="1:156" x14ac:dyDescent="0.25">
      <c r="A257" s="202">
        <v>28</v>
      </c>
      <c r="B257" s="202" t="s">
        <v>557</v>
      </c>
      <c r="C257" s="202" t="s">
        <v>236</v>
      </c>
      <c r="D257" s="202" t="s">
        <v>236</v>
      </c>
      <c r="E257" s="202" t="s">
        <v>236</v>
      </c>
      <c r="F257" s="202" t="s">
        <v>236</v>
      </c>
      <c r="G257" s="202" t="s">
        <v>236</v>
      </c>
      <c r="H257" s="199">
        <v>84543</v>
      </c>
      <c r="I257" s="199">
        <v>3648</v>
      </c>
      <c r="J257" s="199">
        <v>9452</v>
      </c>
      <c r="K257" s="199">
        <v>916</v>
      </c>
      <c r="L257" s="199">
        <v>5988</v>
      </c>
      <c r="M257" s="199">
        <v>796</v>
      </c>
      <c r="N257" s="199">
        <v>34423</v>
      </c>
      <c r="O257" s="199">
        <v>1752</v>
      </c>
      <c r="P257" s="199">
        <v>40296</v>
      </c>
      <c r="Q257" s="199">
        <v>978</v>
      </c>
      <c r="R257" s="199">
        <v>79142</v>
      </c>
      <c r="S257" s="199">
        <v>3310</v>
      </c>
      <c r="T257" s="199">
        <v>486</v>
      </c>
      <c r="U257" s="199">
        <v>16</v>
      </c>
      <c r="V257" s="199">
        <v>310</v>
      </c>
      <c r="W257" s="199">
        <v>37</v>
      </c>
      <c r="X257" s="199">
        <v>1343</v>
      </c>
      <c r="Y257" s="199">
        <v>33</v>
      </c>
      <c r="Z257" s="199">
        <v>417</v>
      </c>
      <c r="AA257" s="199">
        <v>76</v>
      </c>
      <c r="AB257" s="199">
        <v>2836</v>
      </c>
      <c r="AC257" s="199">
        <v>176</v>
      </c>
      <c r="AD257" s="199">
        <v>2237</v>
      </c>
      <c r="AE257" s="199">
        <v>441</v>
      </c>
      <c r="AF257" s="199">
        <v>77791</v>
      </c>
      <c r="AG257" s="199">
        <v>3003</v>
      </c>
      <c r="AH257" s="199">
        <v>82442</v>
      </c>
      <c r="AI257" s="199">
        <v>3214</v>
      </c>
      <c r="AJ257" s="199">
        <v>2101</v>
      </c>
      <c r="AK257" s="199">
        <v>434</v>
      </c>
      <c r="AL257" s="199">
        <v>1208</v>
      </c>
      <c r="AM257" s="199">
        <v>42</v>
      </c>
      <c r="AN257" s="199">
        <v>893</v>
      </c>
      <c r="AO257" s="199">
        <v>392</v>
      </c>
      <c r="AP257" s="199">
        <v>42836</v>
      </c>
      <c r="AQ257" s="199">
        <v>2194</v>
      </c>
      <c r="AR257" s="199">
        <v>41707</v>
      </c>
      <c r="AS257" s="199">
        <v>1454</v>
      </c>
      <c r="AT257" s="199">
        <v>9949</v>
      </c>
      <c r="AU257" s="199">
        <v>427</v>
      </c>
      <c r="AV257" s="199">
        <v>74594</v>
      </c>
      <c r="AW257" s="199">
        <v>3221</v>
      </c>
      <c r="AX257" s="199">
        <v>3211</v>
      </c>
      <c r="AY257" s="199">
        <v>269</v>
      </c>
      <c r="AZ257" s="199">
        <v>18196</v>
      </c>
      <c r="BA257" s="199">
        <v>1412</v>
      </c>
      <c r="BB257" s="199">
        <v>22831</v>
      </c>
      <c r="BC257" s="199">
        <v>817</v>
      </c>
      <c r="BD257" s="199">
        <v>13451</v>
      </c>
      <c r="BE257" s="199">
        <v>258</v>
      </c>
      <c r="BF257" s="199">
        <v>7586</v>
      </c>
      <c r="BG257" s="199">
        <v>778</v>
      </c>
      <c r="BH257" s="199">
        <v>42740</v>
      </c>
      <c r="BI257" s="199">
        <v>2343</v>
      </c>
      <c r="BJ257" s="199">
        <v>41064</v>
      </c>
      <c r="BK257" s="199">
        <v>2252</v>
      </c>
      <c r="BL257" s="199">
        <v>1676</v>
      </c>
      <c r="BM257" s="199">
        <v>91</v>
      </c>
      <c r="BN257" s="199">
        <v>30613</v>
      </c>
      <c r="BO257" s="199">
        <v>1541</v>
      </c>
      <c r="BP257" s="199">
        <v>13060</v>
      </c>
      <c r="BQ257" s="199">
        <v>843</v>
      </c>
      <c r="BR257" s="199">
        <v>6653</v>
      </c>
      <c r="BS257" s="199">
        <v>737</v>
      </c>
      <c r="BT257" s="199">
        <v>20734</v>
      </c>
      <c r="BU257" s="199">
        <v>513</v>
      </c>
      <c r="BV257" s="199">
        <v>50326</v>
      </c>
      <c r="BW257" s="199">
        <v>3121</v>
      </c>
      <c r="BX257" s="199">
        <v>13483</v>
      </c>
      <c r="BY257" s="199">
        <v>14</v>
      </c>
      <c r="BZ257" s="199">
        <v>5935</v>
      </c>
      <c r="CA257" s="199">
        <v>135</v>
      </c>
      <c r="CB257" s="199">
        <v>14799</v>
      </c>
      <c r="CC257" s="199">
        <v>378</v>
      </c>
      <c r="CD257" s="199">
        <v>6120</v>
      </c>
      <c r="CE257" s="199">
        <v>379</v>
      </c>
      <c r="CF257" s="199">
        <v>9671</v>
      </c>
      <c r="CG257" s="199">
        <v>1026</v>
      </c>
      <c r="CH257" s="199">
        <v>11113</v>
      </c>
      <c r="CI257" s="199">
        <v>627</v>
      </c>
      <c r="CJ257" s="199">
        <v>11024</v>
      </c>
      <c r="CK257" s="199">
        <v>601</v>
      </c>
      <c r="CL257" s="199">
        <v>12398</v>
      </c>
      <c r="CM257" s="199">
        <v>488</v>
      </c>
      <c r="CN257" s="199">
        <v>13483</v>
      </c>
      <c r="CO257" s="199">
        <v>14</v>
      </c>
      <c r="CP257" s="199">
        <v>3648</v>
      </c>
      <c r="CQ257" s="199">
        <v>80895</v>
      </c>
      <c r="CR257" s="199">
        <v>66000</v>
      </c>
      <c r="CS257" s="199">
        <v>27260</v>
      </c>
      <c r="CT257" s="199">
        <v>77145</v>
      </c>
      <c r="CU257" s="199">
        <v>3007</v>
      </c>
      <c r="CV257" s="199">
        <v>792</v>
      </c>
      <c r="CW257" s="199">
        <v>1453</v>
      </c>
      <c r="CX257" s="199">
        <v>421</v>
      </c>
      <c r="CY257" s="199">
        <v>598</v>
      </c>
      <c r="CZ257" s="199">
        <v>111</v>
      </c>
      <c r="DA257" s="199">
        <v>883</v>
      </c>
      <c r="DB257" s="199">
        <v>237</v>
      </c>
      <c r="DC257" s="199">
        <v>73</v>
      </c>
      <c r="DD257" s="199">
        <v>23</v>
      </c>
      <c r="DE257" s="199">
        <v>443</v>
      </c>
      <c r="DF257" s="199">
        <v>5395</v>
      </c>
      <c r="DG257" s="199">
        <v>7162</v>
      </c>
      <c r="DH257" s="199">
        <v>1140</v>
      </c>
      <c r="DI257" s="199">
        <v>4712</v>
      </c>
      <c r="DJ257" s="199">
        <v>2141</v>
      </c>
      <c r="DK257" s="199">
        <v>373</v>
      </c>
      <c r="DL257" s="199">
        <v>2116</v>
      </c>
      <c r="DM257" s="199">
        <v>3721</v>
      </c>
      <c r="DN257" s="199">
        <v>10245</v>
      </c>
      <c r="DO257" s="199">
        <v>2962</v>
      </c>
      <c r="DP257" s="199">
        <v>2229</v>
      </c>
      <c r="DQ257" s="199">
        <v>2214</v>
      </c>
      <c r="DR257" s="199">
        <v>1112</v>
      </c>
      <c r="DS257" s="199">
        <v>795</v>
      </c>
      <c r="DT257" s="199">
        <v>1967</v>
      </c>
      <c r="DU257" s="199">
        <v>31765</v>
      </c>
      <c r="DV257" s="199">
        <v>18460</v>
      </c>
      <c r="DW257" s="199">
        <v>6818</v>
      </c>
      <c r="DX257" s="199">
        <v>2704</v>
      </c>
      <c r="DY257" s="199">
        <v>1085</v>
      </c>
      <c r="DZ257" s="199">
        <v>4786</v>
      </c>
      <c r="EA257" s="199">
        <v>565</v>
      </c>
      <c r="EB257" s="199">
        <v>3284</v>
      </c>
      <c r="EC257" s="199">
        <v>5815</v>
      </c>
      <c r="ED257" s="199">
        <v>947</v>
      </c>
      <c r="EE257" s="199">
        <v>3733</v>
      </c>
      <c r="EF257" s="199">
        <v>10295</v>
      </c>
      <c r="EG257" s="199">
        <v>74408</v>
      </c>
      <c r="EH257" s="199">
        <v>9621</v>
      </c>
      <c r="EI257" s="199">
        <v>27100</v>
      </c>
      <c r="EJ257" s="199">
        <v>4665</v>
      </c>
      <c r="EK257" s="199">
        <v>508</v>
      </c>
      <c r="EL257" s="199">
        <v>525</v>
      </c>
      <c r="EM257" s="199">
        <v>538</v>
      </c>
      <c r="EN257" s="199">
        <v>567</v>
      </c>
      <c r="EO257" s="199">
        <v>383</v>
      </c>
      <c r="EP257" s="199">
        <v>1883</v>
      </c>
      <c r="EQ257" s="199">
        <v>28756</v>
      </c>
      <c r="ER257" s="199">
        <v>31765</v>
      </c>
      <c r="ES257" s="199">
        <v>1205</v>
      </c>
      <c r="ET257" s="199">
        <v>7257</v>
      </c>
      <c r="EU257" s="199">
        <v>11317</v>
      </c>
      <c r="EV257" s="199">
        <v>11986</v>
      </c>
      <c r="EW257" s="199">
        <v>30560</v>
      </c>
      <c r="EX257" s="199">
        <v>31765</v>
      </c>
      <c r="EZ257" s="199"/>
    </row>
    <row r="258" spans="1:156" x14ac:dyDescent="0.25">
      <c r="A258" s="202">
        <v>29</v>
      </c>
      <c r="B258" s="202" t="s">
        <v>557</v>
      </c>
      <c r="C258" s="202" t="s">
        <v>236</v>
      </c>
      <c r="D258" s="202" t="s">
        <v>236</v>
      </c>
      <c r="E258" s="202" t="s">
        <v>236</v>
      </c>
      <c r="F258" s="202" t="s">
        <v>236</v>
      </c>
      <c r="G258" s="202" t="s">
        <v>236</v>
      </c>
      <c r="H258" s="199">
        <v>86014</v>
      </c>
      <c r="I258" s="199">
        <v>4423</v>
      </c>
      <c r="J258" s="199">
        <v>8864</v>
      </c>
      <c r="K258" s="199">
        <v>836</v>
      </c>
      <c r="L258" s="199">
        <v>5771</v>
      </c>
      <c r="M258" s="199">
        <v>705</v>
      </c>
      <c r="N258" s="199">
        <v>34807</v>
      </c>
      <c r="O258" s="199">
        <v>2447</v>
      </c>
      <c r="P258" s="199">
        <v>42068</v>
      </c>
      <c r="Q258" s="199">
        <v>1140</v>
      </c>
      <c r="R258" s="199">
        <v>79343</v>
      </c>
      <c r="S258" s="199">
        <v>3790</v>
      </c>
      <c r="T258" s="199">
        <v>253</v>
      </c>
      <c r="U258" s="199">
        <v>13</v>
      </c>
      <c r="V258" s="199">
        <v>219</v>
      </c>
      <c r="W258" s="199">
        <v>0</v>
      </c>
      <c r="X258" s="199">
        <v>1113</v>
      </c>
      <c r="Y258" s="199">
        <v>216</v>
      </c>
      <c r="Z258" s="199">
        <v>1481</v>
      </c>
      <c r="AA258" s="199">
        <v>246</v>
      </c>
      <c r="AB258" s="199">
        <v>3605</v>
      </c>
      <c r="AC258" s="199">
        <v>158</v>
      </c>
      <c r="AD258" s="199">
        <v>3297</v>
      </c>
      <c r="AE258" s="199">
        <v>332</v>
      </c>
      <c r="AF258" s="199">
        <v>78400</v>
      </c>
      <c r="AG258" s="199">
        <v>3717</v>
      </c>
      <c r="AH258" s="199">
        <v>83271</v>
      </c>
      <c r="AI258" s="199">
        <v>3817</v>
      </c>
      <c r="AJ258" s="199">
        <v>2743</v>
      </c>
      <c r="AK258" s="199">
        <v>606</v>
      </c>
      <c r="AL258" s="199">
        <v>1497</v>
      </c>
      <c r="AM258" s="199">
        <v>127</v>
      </c>
      <c r="AN258" s="199">
        <v>1246</v>
      </c>
      <c r="AO258" s="199">
        <v>479</v>
      </c>
      <c r="AP258" s="199">
        <v>43357</v>
      </c>
      <c r="AQ258" s="199">
        <v>2329</v>
      </c>
      <c r="AR258" s="199">
        <v>42657</v>
      </c>
      <c r="AS258" s="199">
        <v>2094</v>
      </c>
      <c r="AT258" s="199">
        <v>9653</v>
      </c>
      <c r="AU258" s="199">
        <v>423</v>
      </c>
      <c r="AV258" s="199">
        <v>76361</v>
      </c>
      <c r="AW258" s="199">
        <v>4000</v>
      </c>
      <c r="AX258" s="199">
        <v>3568</v>
      </c>
      <c r="AY258" s="199">
        <v>826</v>
      </c>
      <c r="AZ258" s="199">
        <v>17402</v>
      </c>
      <c r="BA258" s="199">
        <v>857</v>
      </c>
      <c r="BB258" s="199">
        <v>18874</v>
      </c>
      <c r="BC258" s="199">
        <v>905</v>
      </c>
      <c r="BD258" s="199">
        <v>16048</v>
      </c>
      <c r="BE258" s="199">
        <v>330</v>
      </c>
      <c r="BF258" s="199">
        <v>7156</v>
      </c>
      <c r="BG258" s="199">
        <v>905</v>
      </c>
      <c r="BH258" s="199">
        <v>42485</v>
      </c>
      <c r="BI258" s="199">
        <v>2556</v>
      </c>
      <c r="BJ258" s="199">
        <v>41449</v>
      </c>
      <c r="BK258" s="199">
        <v>2359</v>
      </c>
      <c r="BL258" s="199">
        <v>1036</v>
      </c>
      <c r="BM258" s="199">
        <v>197</v>
      </c>
      <c r="BN258" s="199">
        <v>30489</v>
      </c>
      <c r="BO258" s="199">
        <v>1219</v>
      </c>
      <c r="BP258" s="199">
        <v>13691</v>
      </c>
      <c r="BQ258" s="199">
        <v>1650</v>
      </c>
      <c r="BR258" s="199">
        <v>5461</v>
      </c>
      <c r="BS258" s="199">
        <v>592</v>
      </c>
      <c r="BT258" s="199">
        <v>23638</v>
      </c>
      <c r="BU258" s="199">
        <v>931</v>
      </c>
      <c r="BV258" s="199">
        <v>49641</v>
      </c>
      <c r="BW258" s="199">
        <v>3461</v>
      </c>
      <c r="BX258" s="199">
        <v>12735</v>
      </c>
      <c r="BY258" s="199">
        <v>31</v>
      </c>
      <c r="BZ258" s="199">
        <v>6869</v>
      </c>
      <c r="CA258" s="199">
        <v>275</v>
      </c>
      <c r="CB258" s="199">
        <v>16769</v>
      </c>
      <c r="CC258" s="199">
        <v>656</v>
      </c>
      <c r="CD258" s="199">
        <v>6484</v>
      </c>
      <c r="CE258" s="199">
        <v>574</v>
      </c>
      <c r="CF258" s="199">
        <v>8964</v>
      </c>
      <c r="CG258" s="199">
        <v>655</v>
      </c>
      <c r="CH258" s="199">
        <v>11944</v>
      </c>
      <c r="CI258" s="199">
        <v>861</v>
      </c>
      <c r="CJ258" s="199">
        <v>11040</v>
      </c>
      <c r="CK258" s="199">
        <v>628</v>
      </c>
      <c r="CL258" s="199">
        <v>11209</v>
      </c>
      <c r="CM258" s="199">
        <v>743</v>
      </c>
      <c r="CN258" s="199">
        <v>12735</v>
      </c>
      <c r="CO258" s="199">
        <v>31</v>
      </c>
      <c r="CP258" s="199">
        <v>4423</v>
      </c>
      <c r="CQ258" s="199">
        <v>81591</v>
      </c>
      <c r="CR258" s="199">
        <v>67862</v>
      </c>
      <c r="CS258" s="199">
        <v>25338</v>
      </c>
      <c r="CT258" s="199">
        <v>76978</v>
      </c>
      <c r="CU258" s="199">
        <v>4080</v>
      </c>
      <c r="CV258" s="199">
        <v>1477</v>
      </c>
      <c r="CW258" s="199">
        <v>2172</v>
      </c>
      <c r="CX258" s="199">
        <v>686</v>
      </c>
      <c r="CY258" s="199">
        <v>895</v>
      </c>
      <c r="CZ258" s="199">
        <v>292</v>
      </c>
      <c r="DA258" s="199">
        <v>841</v>
      </c>
      <c r="DB258" s="199">
        <v>499</v>
      </c>
      <c r="DC258" s="199">
        <v>172</v>
      </c>
      <c r="DD258" s="199">
        <v>0</v>
      </c>
      <c r="DE258" s="199">
        <v>995</v>
      </c>
      <c r="DF258" s="199">
        <v>5117</v>
      </c>
      <c r="DG258" s="199">
        <v>7378</v>
      </c>
      <c r="DH258" s="199">
        <v>1293</v>
      </c>
      <c r="DI258" s="199">
        <v>5066</v>
      </c>
      <c r="DJ258" s="199">
        <v>1883</v>
      </c>
      <c r="DK258" s="199">
        <v>375</v>
      </c>
      <c r="DL258" s="199">
        <v>3025</v>
      </c>
      <c r="DM258" s="199">
        <v>3630</v>
      </c>
      <c r="DN258" s="199">
        <v>10498</v>
      </c>
      <c r="DO258" s="199">
        <v>3137</v>
      </c>
      <c r="DP258" s="199">
        <v>2134</v>
      </c>
      <c r="DQ258" s="199">
        <v>1048</v>
      </c>
      <c r="DR258" s="199">
        <v>960</v>
      </c>
      <c r="DS258" s="199">
        <v>971</v>
      </c>
      <c r="DT258" s="199">
        <v>1643</v>
      </c>
      <c r="DU258" s="199">
        <v>32275</v>
      </c>
      <c r="DV258" s="199">
        <v>18366</v>
      </c>
      <c r="DW258" s="199">
        <v>8030</v>
      </c>
      <c r="DX258" s="199">
        <v>2311</v>
      </c>
      <c r="DY258" s="199">
        <v>940</v>
      </c>
      <c r="DZ258" s="199">
        <v>5303</v>
      </c>
      <c r="EA258" s="199">
        <v>552</v>
      </c>
      <c r="EB258" s="199">
        <v>3804</v>
      </c>
      <c r="EC258" s="199">
        <v>6295</v>
      </c>
      <c r="ED258" s="199">
        <v>1187</v>
      </c>
      <c r="EE258" s="199">
        <v>4078</v>
      </c>
      <c r="EF258" s="199">
        <v>11331</v>
      </c>
      <c r="EG258" s="199">
        <v>78050</v>
      </c>
      <c r="EH258" s="199">
        <v>7468</v>
      </c>
      <c r="EI258" s="199">
        <v>25869</v>
      </c>
      <c r="EJ258" s="199">
        <v>6406</v>
      </c>
      <c r="EK258" s="199">
        <v>806</v>
      </c>
      <c r="EL258" s="199">
        <v>942</v>
      </c>
      <c r="EM258" s="199">
        <v>692</v>
      </c>
      <c r="EN258" s="199">
        <v>985</v>
      </c>
      <c r="EO258" s="199">
        <v>384</v>
      </c>
      <c r="EP258" s="199">
        <v>2186</v>
      </c>
      <c r="EQ258" s="199">
        <v>28992</v>
      </c>
      <c r="ER258" s="199">
        <v>32275</v>
      </c>
      <c r="ES258" s="199">
        <v>1001</v>
      </c>
      <c r="ET258" s="199">
        <v>8006</v>
      </c>
      <c r="EU258" s="199">
        <v>12973</v>
      </c>
      <c r="EV258" s="199">
        <v>10295</v>
      </c>
      <c r="EW258" s="199">
        <v>31274</v>
      </c>
      <c r="EX258" s="199">
        <v>32275</v>
      </c>
      <c r="EZ258" s="199"/>
    </row>
    <row r="259" spans="1:156" x14ac:dyDescent="0.25">
      <c r="A259" s="202">
        <v>30</v>
      </c>
      <c r="B259" s="202" t="s">
        <v>557</v>
      </c>
      <c r="C259" s="202" t="s">
        <v>236</v>
      </c>
      <c r="D259" s="202" t="s">
        <v>236</v>
      </c>
      <c r="E259" s="202" t="s">
        <v>236</v>
      </c>
      <c r="F259" s="202" t="s">
        <v>236</v>
      </c>
      <c r="G259" s="202" t="s">
        <v>236</v>
      </c>
      <c r="H259" s="199">
        <v>86018</v>
      </c>
      <c r="I259" s="199">
        <v>2534</v>
      </c>
      <c r="J259" s="199">
        <v>3458</v>
      </c>
      <c r="K259" s="199">
        <v>443</v>
      </c>
      <c r="L259" s="199">
        <v>2530</v>
      </c>
      <c r="M259" s="199">
        <v>397</v>
      </c>
      <c r="N259" s="199">
        <v>29598</v>
      </c>
      <c r="O259" s="199">
        <v>1519</v>
      </c>
      <c r="P259" s="199">
        <v>52622</v>
      </c>
      <c r="Q259" s="199">
        <v>563</v>
      </c>
      <c r="R259" s="199">
        <v>76679</v>
      </c>
      <c r="S259" s="199">
        <v>2094</v>
      </c>
      <c r="T259" s="199">
        <v>2634</v>
      </c>
      <c r="U259" s="199">
        <v>86</v>
      </c>
      <c r="V259" s="199">
        <v>344</v>
      </c>
      <c r="W259" s="199">
        <v>0</v>
      </c>
      <c r="X259" s="199">
        <v>1132</v>
      </c>
      <c r="Y259" s="199">
        <v>28</v>
      </c>
      <c r="Z259" s="199">
        <v>1019</v>
      </c>
      <c r="AA259" s="199">
        <v>20</v>
      </c>
      <c r="AB259" s="199">
        <v>4203</v>
      </c>
      <c r="AC259" s="199">
        <v>306</v>
      </c>
      <c r="AD259" s="199">
        <v>1998</v>
      </c>
      <c r="AE259" s="199">
        <v>89</v>
      </c>
      <c r="AF259" s="199">
        <v>75676</v>
      </c>
      <c r="AG259" s="199">
        <v>2094</v>
      </c>
      <c r="AH259" s="199">
        <v>83210</v>
      </c>
      <c r="AI259" s="199">
        <v>2402</v>
      </c>
      <c r="AJ259" s="199">
        <v>2808</v>
      </c>
      <c r="AK259" s="199">
        <v>132</v>
      </c>
      <c r="AL259" s="199">
        <v>2141</v>
      </c>
      <c r="AM259" s="199">
        <v>42</v>
      </c>
      <c r="AN259" s="199">
        <v>667</v>
      </c>
      <c r="AO259" s="199">
        <v>90</v>
      </c>
      <c r="AP259" s="199">
        <v>44270</v>
      </c>
      <c r="AQ259" s="199">
        <v>1337</v>
      </c>
      <c r="AR259" s="199">
        <v>41748</v>
      </c>
      <c r="AS259" s="199">
        <v>1197</v>
      </c>
      <c r="AT259" s="199">
        <v>5949</v>
      </c>
      <c r="AU259" s="199">
        <v>75</v>
      </c>
      <c r="AV259" s="199">
        <v>80069</v>
      </c>
      <c r="AW259" s="199">
        <v>2459</v>
      </c>
      <c r="AX259" s="199">
        <v>1936</v>
      </c>
      <c r="AY259" s="199">
        <v>166</v>
      </c>
      <c r="AZ259" s="199">
        <v>13000</v>
      </c>
      <c r="BA259" s="199">
        <v>784</v>
      </c>
      <c r="BB259" s="199">
        <v>19475</v>
      </c>
      <c r="BC259" s="199">
        <v>719</v>
      </c>
      <c r="BD259" s="199">
        <v>20685</v>
      </c>
      <c r="BE259" s="199">
        <v>142</v>
      </c>
      <c r="BF259" s="199">
        <v>6068</v>
      </c>
      <c r="BG259" s="199">
        <v>350</v>
      </c>
      <c r="BH259" s="199">
        <v>46001</v>
      </c>
      <c r="BI259" s="199">
        <v>1526</v>
      </c>
      <c r="BJ259" s="199">
        <v>45127</v>
      </c>
      <c r="BK259" s="199">
        <v>1435</v>
      </c>
      <c r="BL259" s="199">
        <v>874</v>
      </c>
      <c r="BM259" s="199">
        <v>91</v>
      </c>
      <c r="BN259" s="199">
        <v>35479</v>
      </c>
      <c r="BO259" s="199">
        <v>808</v>
      </c>
      <c r="BP259" s="199">
        <v>11474</v>
      </c>
      <c r="BQ259" s="199">
        <v>718</v>
      </c>
      <c r="BR259" s="199">
        <v>5116</v>
      </c>
      <c r="BS259" s="199">
        <v>350</v>
      </c>
      <c r="BT259" s="199">
        <v>24730</v>
      </c>
      <c r="BU259" s="199">
        <v>636</v>
      </c>
      <c r="BV259" s="199">
        <v>52069</v>
      </c>
      <c r="BW259" s="199">
        <v>1876</v>
      </c>
      <c r="BX259" s="199">
        <v>9219</v>
      </c>
      <c r="BY259" s="199">
        <v>22</v>
      </c>
      <c r="BZ259" s="199">
        <v>7266</v>
      </c>
      <c r="CA259" s="199">
        <v>344</v>
      </c>
      <c r="CB259" s="199">
        <v>17464</v>
      </c>
      <c r="CC259" s="199">
        <v>292</v>
      </c>
      <c r="CD259" s="199">
        <v>6192</v>
      </c>
      <c r="CE259" s="199">
        <v>87</v>
      </c>
      <c r="CF259" s="199">
        <v>10571</v>
      </c>
      <c r="CG259" s="199">
        <v>667</v>
      </c>
      <c r="CH259" s="199">
        <v>13129</v>
      </c>
      <c r="CI259" s="199">
        <v>354</v>
      </c>
      <c r="CJ259" s="199">
        <v>11690</v>
      </c>
      <c r="CK259" s="199">
        <v>199</v>
      </c>
      <c r="CL259" s="199">
        <v>10487</v>
      </c>
      <c r="CM259" s="199">
        <v>569</v>
      </c>
      <c r="CN259" s="199">
        <v>9219</v>
      </c>
      <c r="CO259" s="199">
        <v>22</v>
      </c>
      <c r="CP259" s="199">
        <v>2534</v>
      </c>
      <c r="CQ259" s="199">
        <v>83484</v>
      </c>
      <c r="CR259" s="199">
        <v>76280</v>
      </c>
      <c r="CS259" s="199">
        <v>16112</v>
      </c>
      <c r="CT259" s="199">
        <v>77807</v>
      </c>
      <c r="CU259" s="199">
        <v>3252</v>
      </c>
      <c r="CV259" s="199">
        <v>891</v>
      </c>
      <c r="CW259" s="199">
        <v>946</v>
      </c>
      <c r="CX259" s="199">
        <v>334</v>
      </c>
      <c r="CY259" s="199">
        <v>516</v>
      </c>
      <c r="CZ259" s="199">
        <v>152</v>
      </c>
      <c r="DA259" s="199">
        <v>775</v>
      </c>
      <c r="DB259" s="199">
        <v>204</v>
      </c>
      <c r="DC259" s="199">
        <v>1015</v>
      </c>
      <c r="DD259" s="199">
        <v>201</v>
      </c>
      <c r="DE259" s="199">
        <v>420</v>
      </c>
      <c r="DF259" s="199">
        <v>5693</v>
      </c>
      <c r="DG259" s="199">
        <v>7659</v>
      </c>
      <c r="DH259" s="199">
        <v>1835</v>
      </c>
      <c r="DI259" s="199">
        <v>5484</v>
      </c>
      <c r="DJ259" s="199">
        <v>2016</v>
      </c>
      <c r="DK259" s="199">
        <v>491</v>
      </c>
      <c r="DL259" s="199">
        <v>3864</v>
      </c>
      <c r="DM259" s="199">
        <v>4180</v>
      </c>
      <c r="DN259" s="199">
        <v>10489</v>
      </c>
      <c r="DO259" s="199">
        <v>2509</v>
      </c>
      <c r="DP259" s="199">
        <v>2522</v>
      </c>
      <c r="DQ259" s="199">
        <v>1671</v>
      </c>
      <c r="DR259" s="199">
        <v>501</v>
      </c>
      <c r="DS259" s="199">
        <v>577</v>
      </c>
      <c r="DT259" s="199">
        <v>871</v>
      </c>
      <c r="DU259" s="199">
        <v>30203</v>
      </c>
      <c r="DV259" s="199">
        <v>19017</v>
      </c>
      <c r="DW259" s="199">
        <v>9379</v>
      </c>
      <c r="DX259" s="199">
        <v>2003</v>
      </c>
      <c r="DY259" s="199">
        <v>668</v>
      </c>
      <c r="DZ259" s="199">
        <v>3791</v>
      </c>
      <c r="EA259" s="199">
        <v>472</v>
      </c>
      <c r="EB259" s="199">
        <v>2502</v>
      </c>
      <c r="EC259" s="199">
        <v>5392</v>
      </c>
      <c r="ED259" s="199">
        <v>1152</v>
      </c>
      <c r="EE259" s="199">
        <v>3141</v>
      </c>
      <c r="EF259" s="199">
        <v>12444</v>
      </c>
      <c r="EG259" s="199">
        <v>76701</v>
      </c>
      <c r="EH259" s="199">
        <v>8996</v>
      </c>
      <c r="EI259" s="199">
        <v>26011</v>
      </c>
      <c r="EJ259" s="199">
        <v>4192</v>
      </c>
      <c r="EK259" s="199">
        <v>546</v>
      </c>
      <c r="EL259" s="199">
        <v>535</v>
      </c>
      <c r="EM259" s="199">
        <v>799</v>
      </c>
      <c r="EN259" s="199">
        <v>618</v>
      </c>
      <c r="EO259" s="199">
        <v>486</v>
      </c>
      <c r="EP259" s="199">
        <v>1005</v>
      </c>
      <c r="EQ259" s="199">
        <v>28083</v>
      </c>
      <c r="ER259" s="199">
        <v>30203</v>
      </c>
      <c r="ES259" s="199">
        <v>685</v>
      </c>
      <c r="ET259" s="199">
        <v>6226</v>
      </c>
      <c r="EU259" s="199">
        <v>12931</v>
      </c>
      <c r="EV259" s="199">
        <v>10361</v>
      </c>
      <c r="EW259" s="199">
        <v>29518</v>
      </c>
      <c r="EX259" s="199">
        <v>30203</v>
      </c>
      <c r="EZ259" s="199"/>
    </row>
    <row r="260" spans="1:156" x14ac:dyDescent="0.25">
      <c r="A260" s="202">
        <v>31</v>
      </c>
      <c r="B260" s="202" t="s">
        <v>557</v>
      </c>
      <c r="C260" s="202" t="s">
        <v>236</v>
      </c>
      <c r="D260" s="202" t="s">
        <v>236</v>
      </c>
      <c r="E260" s="202" t="s">
        <v>236</v>
      </c>
      <c r="F260" s="202" t="s">
        <v>236</v>
      </c>
      <c r="G260" s="202" t="s">
        <v>236</v>
      </c>
      <c r="H260" s="199">
        <v>85416</v>
      </c>
      <c r="I260" s="199">
        <v>2252</v>
      </c>
      <c r="J260" s="199">
        <v>4207</v>
      </c>
      <c r="K260" s="199">
        <v>398</v>
      </c>
      <c r="L260" s="199">
        <v>2690</v>
      </c>
      <c r="M260" s="199">
        <v>370</v>
      </c>
      <c r="N260" s="199">
        <v>29791</v>
      </c>
      <c r="O260" s="199">
        <v>1148</v>
      </c>
      <c r="P260" s="199">
        <v>51171</v>
      </c>
      <c r="Q260" s="199">
        <v>706</v>
      </c>
      <c r="R260" s="199">
        <v>76377</v>
      </c>
      <c r="S260" s="199">
        <v>1834</v>
      </c>
      <c r="T260" s="199">
        <v>2477</v>
      </c>
      <c r="U260" s="199">
        <v>31</v>
      </c>
      <c r="V260" s="199">
        <v>188</v>
      </c>
      <c r="W260" s="199">
        <v>0</v>
      </c>
      <c r="X260" s="199">
        <v>2430</v>
      </c>
      <c r="Y260" s="199">
        <v>39</v>
      </c>
      <c r="Z260" s="199">
        <v>888</v>
      </c>
      <c r="AA260" s="199">
        <v>238</v>
      </c>
      <c r="AB260" s="199">
        <v>3047</v>
      </c>
      <c r="AC260" s="199">
        <v>110</v>
      </c>
      <c r="AD260" s="199">
        <v>1689</v>
      </c>
      <c r="AE260" s="199">
        <v>220</v>
      </c>
      <c r="AF260" s="199">
        <v>75617</v>
      </c>
      <c r="AG260" s="199">
        <v>1828</v>
      </c>
      <c r="AH260" s="199">
        <v>81868</v>
      </c>
      <c r="AI260" s="199">
        <v>2046</v>
      </c>
      <c r="AJ260" s="199">
        <v>3548</v>
      </c>
      <c r="AK260" s="199">
        <v>206</v>
      </c>
      <c r="AL260" s="199">
        <v>2736</v>
      </c>
      <c r="AM260" s="199">
        <v>66</v>
      </c>
      <c r="AN260" s="199">
        <v>812</v>
      </c>
      <c r="AO260" s="199">
        <v>140</v>
      </c>
      <c r="AP260" s="199">
        <v>42975</v>
      </c>
      <c r="AQ260" s="199">
        <v>1458</v>
      </c>
      <c r="AR260" s="199">
        <v>42441</v>
      </c>
      <c r="AS260" s="199">
        <v>794</v>
      </c>
      <c r="AT260" s="199">
        <v>7430</v>
      </c>
      <c r="AU260" s="199">
        <v>98</v>
      </c>
      <c r="AV260" s="199">
        <v>77986</v>
      </c>
      <c r="AW260" s="199">
        <v>2154</v>
      </c>
      <c r="AX260" s="199">
        <v>2490</v>
      </c>
      <c r="AY260" s="199">
        <v>239</v>
      </c>
      <c r="AZ260" s="199">
        <v>15042</v>
      </c>
      <c r="BA260" s="199">
        <v>666</v>
      </c>
      <c r="BB260" s="199">
        <v>22613</v>
      </c>
      <c r="BC260" s="199">
        <v>526</v>
      </c>
      <c r="BD260" s="199">
        <v>17316</v>
      </c>
      <c r="BE260" s="199">
        <v>375</v>
      </c>
      <c r="BF260" s="199">
        <v>7123</v>
      </c>
      <c r="BG260" s="199">
        <v>404</v>
      </c>
      <c r="BH260" s="199">
        <v>44691</v>
      </c>
      <c r="BI260" s="199">
        <v>1574</v>
      </c>
      <c r="BJ260" s="199">
        <v>43207</v>
      </c>
      <c r="BK260" s="199">
        <v>1300</v>
      </c>
      <c r="BL260" s="199">
        <v>1484</v>
      </c>
      <c r="BM260" s="199">
        <v>274</v>
      </c>
      <c r="BN260" s="199">
        <v>33834</v>
      </c>
      <c r="BO260" s="199">
        <v>905</v>
      </c>
      <c r="BP260" s="199">
        <v>12014</v>
      </c>
      <c r="BQ260" s="199">
        <v>652</v>
      </c>
      <c r="BR260" s="199">
        <v>5966</v>
      </c>
      <c r="BS260" s="199">
        <v>421</v>
      </c>
      <c r="BT260" s="199">
        <v>21653</v>
      </c>
      <c r="BU260" s="199">
        <v>274</v>
      </c>
      <c r="BV260" s="199">
        <v>51814</v>
      </c>
      <c r="BW260" s="199">
        <v>1978</v>
      </c>
      <c r="BX260" s="199">
        <v>11949</v>
      </c>
      <c r="BY260" s="199">
        <v>0</v>
      </c>
      <c r="BZ260" s="199">
        <v>5876</v>
      </c>
      <c r="CA260" s="199">
        <v>50</v>
      </c>
      <c r="CB260" s="199">
        <v>15777</v>
      </c>
      <c r="CC260" s="199">
        <v>224</v>
      </c>
      <c r="CD260" s="199">
        <v>6302</v>
      </c>
      <c r="CE260" s="199">
        <v>172</v>
      </c>
      <c r="CF260" s="199">
        <v>9149</v>
      </c>
      <c r="CG260" s="199">
        <v>748</v>
      </c>
      <c r="CH260" s="199">
        <v>11430</v>
      </c>
      <c r="CI260" s="199">
        <v>261</v>
      </c>
      <c r="CJ260" s="199">
        <v>11682</v>
      </c>
      <c r="CK260" s="199">
        <v>266</v>
      </c>
      <c r="CL260" s="199">
        <v>13251</v>
      </c>
      <c r="CM260" s="199">
        <v>531</v>
      </c>
      <c r="CN260" s="199">
        <v>11949</v>
      </c>
      <c r="CO260" s="199">
        <v>0</v>
      </c>
      <c r="CP260" s="199">
        <v>2252</v>
      </c>
      <c r="CQ260" s="199">
        <v>83164</v>
      </c>
      <c r="CR260" s="199">
        <v>72341</v>
      </c>
      <c r="CS260" s="199">
        <v>21586</v>
      </c>
      <c r="CT260" s="199">
        <v>75803</v>
      </c>
      <c r="CU260" s="199">
        <v>4768</v>
      </c>
      <c r="CV260" s="199">
        <v>1293</v>
      </c>
      <c r="CW260" s="199">
        <v>1008</v>
      </c>
      <c r="CX260" s="199">
        <v>251</v>
      </c>
      <c r="CY260" s="199">
        <v>947</v>
      </c>
      <c r="CZ260" s="199">
        <v>194</v>
      </c>
      <c r="DA260" s="199">
        <v>1558</v>
      </c>
      <c r="DB260" s="199">
        <v>646</v>
      </c>
      <c r="DC260" s="199">
        <v>1255</v>
      </c>
      <c r="DD260" s="199">
        <v>202</v>
      </c>
      <c r="DE260" s="199">
        <v>400</v>
      </c>
      <c r="DF260" s="199">
        <v>4888</v>
      </c>
      <c r="DG260" s="199">
        <v>8355</v>
      </c>
      <c r="DH260" s="199">
        <v>1323</v>
      </c>
      <c r="DI260" s="199">
        <v>4651</v>
      </c>
      <c r="DJ260" s="199">
        <v>2466</v>
      </c>
      <c r="DK260" s="199">
        <v>419</v>
      </c>
      <c r="DL260" s="199">
        <v>3104</v>
      </c>
      <c r="DM260" s="199">
        <v>3990</v>
      </c>
      <c r="DN260" s="199">
        <v>9975</v>
      </c>
      <c r="DO260" s="199">
        <v>2721</v>
      </c>
      <c r="DP260" s="199">
        <v>1981</v>
      </c>
      <c r="DQ260" s="199">
        <v>2429</v>
      </c>
      <c r="DR260" s="199">
        <v>925</v>
      </c>
      <c r="DS260" s="199">
        <v>762</v>
      </c>
      <c r="DT260" s="199">
        <v>1041</v>
      </c>
      <c r="DU260" s="199">
        <v>30590</v>
      </c>
      <c r="DV260" s="199">
        <v>20211</v>
      </c>
      <c r="DW260" s="199">
        <v>7737</v>
      </c>
      <c r="DX260" s="199">
        <v>2007</v>
      </c>
      <c r="DY260" s="199">
        <v>707</v>
      </c>
      <c r="DZ260" s="199">
        <v>4023</v>
      </c>
      <c r="EA260" s="199">
        <v>339</v>
      </c>
      <c r="EB260" s="199">
        <v>2819</v>
      </c>
      <c r="EC260" s="199">
        <v>4349</v>
      </c>
      <c r="ED260" s="199">
        <v>1134</v>
      </c>
      <c r="EE260" s="199">
        <v>2196</v>
      </c>
      <c r="EF260" s="199">
        <v>10453</v>
      </c>
      <c r="EG260" s="199">
        <v>78784</v>
      </c>
      <c r="EH260" s="199">
        <v>5960</v>
      </c>
      <c r="EI260" s="199">
        <v>27843</v>
      </c>
      <c r="EJ260" s="199">
        <v>2747</v>
      </c>
      <c r="EK260" s="199">
        <v>345</v>
      </c>
      <c r="EL260" s="199">
        <v>437</v>
      </c>
      <c r="EM260" s="199">
        <v>359</v>
      </c>
      <c r="EN260" s="199">
        <v>231</v>
      </c>
      <c r="EO260" s="199">
        <v>259</v>
      </c>
      <c r="EP260" s="199">
        <v>829</v>
      </c>
      <c r="EQ260" s="199">
        <v>28725</v>
      </c>
      <c r="ER260" s="199">
        <v>30590</v>
      </c>
      <c r="ES260" s="199">
        <v>440</v>
      </c>
      <c r="ET260" s="199">
        <v>5012</v>
      </c>
      <c r="EU260" s="199">
        <v>13452</v>
      </c>
      <c r="EV260" s="199">
        <v>11686</v>
      </c>
      <c r="EW260" s="199">
        <v>30150</v>
      </c>
      <c r="EX260" s="199">
        <v>30590</v>
      </c>
      <c r="EZ260" s="199"/>
    </row>
    <row r="261" spans="1:156" x14ac:dyDescent="0.25">
      <c r="A261" s="202">
        <v>32</v>
      </c>
      <c r="B261" s="202" t="s">
        <v>557</v>
      </c>
      <c r="C261" s="202" t="s">
        <v>236</v>
      </c>
      <c r="D261" s="202" t="s">
        <v>236</v>
      </c>
      <c r="E261" s="202" t="s">
        <v>236</v>
      </c>
      <c r="F261" s="202" t="s">
        <v>236</v>
      </c>
      <c r="G261" s="202" t="s">
        <v>236</v>
      </c>
      <c r="H261" s="199">
        <v>86103</v>
      </c>
      <c r="I261" s="199">
        <v>3723</v>
      </c>
      <c r="J261" s="199">
        <v>8533</v>
      </c>
      <c r="K261" s="199">
        <v>828</v>
      </c>
      <c r="L261" s="199">
        <v>5001</v>
      </c>
      <c r="M261" s="199">
        <v>332</v>
      </c>
      <c r="N261" s="199">
        <v>30582</v>
      </c>
      <c r="O261" s="199">
        <v>1941</v>
      </c>
      <c r="P261" s="199">
        <v>46566</v>
      </c>
      <c r="Q261" s="199">
        <v>954</v>
      </c>
      <c r="R261" s="199">
        <v>67366</v>
      </c>
      <c r="S261" s="199">
        <v>2373</v>
      </c>
      <c r="T261" s="199">
        <v>5315</v>
      </c>
      <c r="U261" s="199">
        <v>420</v>
      </c>
      <c r="V261" s="199">
        <v>412</v>
      </c>
      <c r="W261" s="199">
        <v>90</v>
      </c>
      <c r="X261" s="199">
        <v>7317</v>
      </c>
      <c r="Y261" s="199">
        <v>285</v>
      </c>
      <c r="Z261" s="199">
        <v>1457</v>
      </c>
      <c r="AA261" s="199">
        <v>399</v>
      </c>
      <c r="AB261" s="199">
        <v>4231</v>
      </c>
      <c r="AC261" s="199">
        <v>156</v>
      </c>
      <c r="AD261" s="199">
        <v>3672</v>
      </c>
      <c r="AE261" s="199">
        <v>552</v>
      </c>
      <c r="AF261" s="199">
        <v>66109</v>
      </c>
      <c r="AG261" s="199">
        <v>2248</v>
      </c>
      <c r="AH261" s="199">
        <v>76133</v>
      </c>
      <c r="AI261" s="199">
        <v>2675</v>
      </c>
      <c r="AJ261" s="199">
        <v>9970</v>
      </c>
      <c r="AK261" s="199">
        <v>1048</v>
      </c>
      <c r="AL261" s="199">
        <v>7282</v>
      </c>
      <c r="AM261" s="199">
        <v>412</v>
      </c>
      <c r="AN261" s="199">
        <v>2688</v>
      </c>
      <c r="AO261" s="199">
        <v>636</v>
      </c>
      <c r="AP261" s="199">
        <v>43368</v>
      </c>
      <c r="AQ261" s="199">
        <v>2054</v>
      </c>
      <c r="AR261" s="199">
        <v>42735</v>
      </c>
      <c r="AS261" s="199">
        <v>1669</v>
      </c>
      <c r="AT261" s="199">
        <v>7076</v>
      </c>
      <c r="AU261" s="199">
        <v>300</v>
      </c>
      <c r="AV261" s="199">
        <v>79027</v>
      </c>
      <c r="AW261" s="199">
        <v>3423</v>
      </c>
      <c r="AX261" s="199">
        <v>3004</v>
      </c>
      <c r="AY261" s="199">
        <v>541</v>
      </c>
      <c r="AZ261" s="199">
        <v>14605</v>
      </c>
      <c r="BA261" s="199">
        <v>1000</v>
      </c>
      <c r="BB261" s="199">
        <v>18859</v>
      </c>
      <c r="BC261" s="199">
        <v>456</v>
      </c>
      <c r="BD261" s="199">
        <v>20085</v>
      </c>
      <c r="BE261" s="199">
        <v>483</v>
      </c>
      <c r="BF261" s="199">
        <v>7661</v>
      </c>
      <c r="BG261" s="199">
        <v>779</v>
      </c>
      <c r="BH261" s="199">
        <v>43495</v>
      </c>
      <c r="BI261" s="199">
        <v>2267</v>
      </c>
      <c r="BJ261" s="199">
        <v>41955</v>
      </c>
      <c r="BK261" s="199">
        <v>1985</v>
      </c>
      <c r="BL261" s="199">
        <v>1540</v>
      </c>
      <c r="BM261" s="199">
        <v>282</v>
      </c>
      <c r="BN261" s="199">
        <v>31641</v>
      </c>
      <c r="BO261" s="199">
        <v>1202</v>
      </c>
      <c r="BP261" s="199">
        <v>13065</v>
      </c>
      <c r="BQ261" s="199">
        <v>1248</v>
      </c>
      <c r="BR261" s="199">
        <v>6450</v>
      </c>
      <c r="BS261" s="199">
        <v>596</v>
      </c>
      <c r="BT261" s="199">
        <v>23342</v>
      </c>
      <c r="BU261" s="199">
        <v>615</v>
      </c>
      <c r="BV261" s="199">
        <v>51156</v>
      </c>
      <c r="BW261" s="199">
        <v>3046</v>
      </c>
      <c r="BX261" s="199">
        <v>11605</v>
      </c>
      <c r="BY261" s="199">
        <v>62</v>
      </c>
      <c r="BZ261" s="199">
        <v>6627</v>
      </c>
      <c r="CA261" s="199">
        <v>90</v>
      </c>
      <c r="CB261" s="199">
        <v>16715</v>
      </c>
      <c r="CC261" s="199">
        <v>525</v>
      </c>
      <c r="CD261" s="199">
        <v>6208</v>
      </c>
      <c r="CE261" s="199">
        <v>628</v>
      </c>
      <c r="CF261" s="199">
        <v>8990</v>
      </c>
      <c r="CG261" s="199">
        <v>607</v>
      </c>
      <c r="CH261" s="199">
        <v>12541</v>
      </c>
      <c r="CI261" s="199">
        <v>555</v>
      </c>
      <c r="CJ261" s="199">
        <v>11344</v>
      </c>
      <c r="CK261" s="199">
        <v>482</v>
      </c>
      <c r="CL261" s="199">
        <v>12073</v>
      </c>
      <c r="CM261" s="199">
        <v>774</v>
      </c>
      <c r="CN261" s="199">
        <v>11605</v>
      </c>
      <c r="CO261" s="199">
        <v>62</v>
      </c>
      <c r="CP261" s="199">
        <v>3723</v>
      </c>
      <c r="CQ261" s="199">
        <v>82380</v>
      </c>
      <c r="CR261" s="199">
        <v>67863</v>
      </c>
      <c r="CS261" s="199">
        <v>25224</v>
      </c>
      <c r="CT261" s="199">
        <v>67661</v>
      </c>
      <c r="CU261" s="199">
        <v>13041</v>
      </c>
      <c r="CV261" s="199">
        <v>5260</v>
      </c>
      <c r="CW261" s="199">
        <v>2512</v>
      </c>
      <c r="CX261" s="199">
        <v>1007</v>
      </c>
      <c r="CY261" s="199">
        <v>1882</v>
      </c>
      <c r="CZ261" s="199">
        <v>796</v>
      </c>
      <c r="DA261" s="199">
        <v>4475</v>
      </c>
      <c r="DB261" s="199">
        <v>1941</v>
      </c>
      <c r="DC261" s="199">
        <v>4172</v>
      </c>
      <c r="DD261" s="199">
        <v>1516</v>
      </c>
      <c r="DE261" s="199">
        <v>282</v>
      </c>
      <c r="DF261" s="199">
        <v>2616</v>
      </c>
      <c r="DG261" s="199">
        <v>7482</v>
      </c>
      <c r="DH261" s="199">
        <v>1235</v>
      </c>
      <c r="DI261" s="199">
        <v>5683</v>
      </c>
      <c r="DJ261" s="199">
        <v>2725</v>
      </c>
      <c r="DK261" s="199">
        <v>504</v>
      </c>
      <c r="DL261" s="199">
        <v>3399</v>
      </c>
      <c r="DM261" s="199">
        <v>4737</v>
      </c>
      <c r="DN261" s="199">
        <v>9776</v>
      </c>
      <c r="DO261" s="199">
        <v>3232</v>
      </c>
      <c r="DP261" s="199">
        <v>2088</v>
      </c>
      <c r="DQ261" s="199">
        <v>1573</v>
      </c>
      <c r="DR261" s="199">
        <v>1004</v>
      </c>
      <c r="DS261" s="199">
        <v>848</v>
      </c>
      <c r="DT261" s="199">
        <v>1648</v>
      </c>
      <c r="DU261" s="199">
        <v>30876</v>
      </c>
      <c r="DV261" s="199">
        <v>18061</v>
      </c>
      <c r="DW261" s="199">
        <v>8263</v>
      </c>
      <c r="DX261" s="199">
        <v>2538</v>
      </c>
      <c r="DY261" s="199">
        <v>854</v>
      </c>
      <c r="DZ261" s="199">
        <v>4456</v>
      </c>
      <c r="EA261" s="199">
        <v>445</v>
      </c>
      <c r="EB261" s="199">
        <v>3000</v>
      </c>
      <c r="EC261" s="199">
        <v>5821</v>
      </c>
      <c r="ED261" s="199">
        <v>1071</v>
      </c>
      <c r="EE261" s="199">
        <v>3373</v>
      </c>
      <c r="EF261" s="199">
        <v>11303</v>
      </c>
      <c r="EG261" s="199">
        <v>76019</v>
      </c>
      <c r="EH261" s="199">
        <v>9342</v>
      </c>
      <c r="EI261" s="199">
        <v>26440</v>
      </c>
      <c r="EJ261" s="199">
        <v>4436</v>
      </c>
      <c r="EK261" s="199">
        <v>415</v>
      </c>
      <c r="EL261" s="199">
        <v>657</v>
      </c>
      <c r="EM261" s="199">
        <v>794</v>
      </c>
      <c r="EN261" s="199">
        <v>369</v>
      </c>
      <c r="EO261" s="199">
        <v>413</v>
      </c>
      <c r="EP261" s="199">
        <v>1620</v>
      </c>
      <c r="EQ261" s="199">
        <v>29214</v>
      </c>
      <c r="ER261" s="199">
        <v>30876</v>
      </c>
      <c r="ES261" s="199">
        <v>889</v>
      </c>
      <c r="ET261" s="199">
        <v>7018</v>
      </c>
      <c r="EU261" s="199">
        <v>14864</v>
      </c>
      <c r="EV261" s="199">
        <v>8105</v>
      </c>
      <c r="EW261" s="199">
        <v>29987</v>
      </c>
      <c r="EX261" s="199">
        <v>30876</v>
      </c>
      <c r="EZ261" s="199"/>
    </row>
    <row r="262" spans="1:156" x14ac:dyDescent="0.25">
      <c r="A262" s="202">
        <v>33</v>
      </c>
      <c r="B262" s="202" t="s">
        <v>557</v>
      </c>
      <c r="C262" s="202" t="s">
        <v>236</v>
      </c>
      <c r="D262" s="202" t="s">
        <v>236</v>
      </c>
      <c r="E262" s="202" t="s">
        <v>236</v>
      </c>
      <c r="F262" s="202" t="s">
        <v>236</v>
      </c>
      <c r="G262" s="202" t="s">
        <v>236</v>
      </c>
      <c r="H262" s="199">
        <v>82088</v>
      </c>
      <c r="I262" s="199">
        <v>2533</v>
      </c>
      <c r="J262" s="199">
        <v>5703</v>
      </c>
      <c r="K262" s="199">
        <v>152</v>
      </c>
      <c r="L262" s="199">
        <v>3785</v>
      </c>
      <c r="M262" s="199">
        <v>129</v>
      </c>
      <c r="N262" s="199">
        <v>25012</v>
      </c>
      <c r="O262" s="199">
        <v>1638</v>
      </c>
      <c r="P262" s="199">
        <v>51146</v>
      </c>
      <c r="Q262" s="199">
        <v>743</v>
      </c>
      <c r="R262" s="199">
        <v>73699</v>
      </c>
      <c r="S262" s="199">
        <v>1968</v>
      </c>
      <c r="T262" s="199">
        <v>1763</v>
      </c>
      <c r="U262" s="199">
        <v>136</v>
      </c>
      <c r="V262" s="199">
        <v>134</v>
      </c>
      <c r="W262" s="199">
        <v>0</v>
      </c>
      <c r="X262" s="199">
        <v>2055</v>
      </c>
      <c r="Y262" s="199">
        <v>105</v>
      </c>
      <c r="Z262" s="199">
        <v>910</v>
      </c>
      <c r="AA262" s="199">
        <v>71</v>
      </c>
      <c r="AB262" s="199">
        <v>3512</v>
      </c>
      <c r="AC262" s="199">
        <v>253</v>
      </c>
      <c r="AD262" s="199">
        <v>3440</v>
      </c>
      <c r="AE262" s="199">
        <v>214</v>
      </c>
      <c r="AF262" s="199">
        <v>72446</v>
      </c>
      <c r="AG262" s="199">
        <v>1886</v>
      </c>
      <c r="AH262" s="199">
        <v>78956</v>
      </c>
      <c r="AI262" s="199">
        <v>2208</v>
      </c>
      <c r="AJ262" s="199">
        <v>3132</v>
      </c>
      <c r="AK262" s="199">
        <v>325</v>
      </c>
      <c r="AL262" s="199">
        <v>1741</v>
      </c>
      <c r="AM262" s="199">
        <v>68</v>
      </c>
      <c r="AN262" s="199">
        <v>1391</v>
      </c>
      <c r="AO262" s="199">
        <v>257</v>
      </c>
      <c r="AP262" s="199">
        <v>40013</v>
      </c>
      <c r="AQ262" s="199">
        <v>1350</v>
      </c>
      <c r="AR262" s="199">
        <v>42075</v>
      </c>
      <c r="AS262" s="199">
        <v>1183</v>
      </c>
      <c r="AT262" s="199">
        <v>8778</v>
      </c>
      <c r="AU262" s="199">
        <v>227</v>
      </c>
      <c r="AV262" s="199">
        <v>73310</v>
      </c>
      <c r="AW262" s="199">
        <v>2306</v>
      </c>
      <c r="AX262" s="199">
        <v>1983</v>
      </c>
      <c r="AY262" s="199">
        <v>125</v>
      </c>
      <c r="AZ262" s="199">
        <v>11384</v>
      </c>
      <c r="BA262" s="199">
        <v>779</v>
      </c>
      <c r="BB262" s="199">
        <v>17208</v>
      </c>
      <c r="BC262" s="199">
        <v>500</v>
      </c>
      <c r="BD262" s="199">
        <v>25347</v>
      </c>
      <c r="BE262" s="199">
        <v>398</v>
      </c>
      <c r="BF262" s="199">
        <v>6592</v>
      </c>
      <c r="BG262" s="199">
        <v>251</v>
      </c>
      <c r="BH262" s="199">
        <v>40442</v>
      </c>
      <c r="BI262" s="199">
        <v>1908</v>
      </c>
      <c r="BJ262" s="199">
        <v>39320</v>
      </c>
      <c r="BK262" s="199">
        <v>1758</v>
      </c>
      <c r="BL262" s="199">
        <v>1122</v>
      </c>
      <c r="BM262" s="199">
        <v>150</v>
      </c>
      <c r="BN262" s="199">
        <v>28646</v>
      </c>
      <c r="BO262" s="199">
        <v>1132</v>
      </c>
      <c r="BP262" s="199">
        <v>12674</v>
      </c>
      <c r="BQ262" s="199">
        <v>764</v>
      </c>
      <c r="BR262" s="199">
        <v>5714</v>
      </c>
      <c r="BS262" s="199">
        <v>263</v>
      </c>
      <c r="BT262" s="199">
        <v>19604</v>
      </c>
      <c r="BU262" s="199">
        <v>350</v>
      </c>
      <c r="BV262" s="199">
        <v>47034</v>
      </c>
      <c r="BW262" s="199">
        <v>2159</v>
      </c>
      <c r="BX262" s="199">
        <v>15450</v>
      </c>
      <c r="BY262" s="199">
        <v>24</v>
      </c>
      <c r="BZ262" s="199">
        <v>5867</v>
      </c>
      <c r="CA262" s="199">
        <v>29</v>
      </c>
      <c r="CB262" s="199">
        <v>13737</v>
      </c>
      <c r="CC262" s="199">
        <v>321</v>
      </c>
      <c r="CD262" s="199">
        <v>6562</v>
      </c>
      <c r="CE262" s="199">
        <v>381</v>
      </c>
      <c r="CF262" s="199">
        <v>8526</v>
      </c>
      <c r="CG262" s="199">
        <v>622</v>
      </c>
      <c r="CH262" s="199">
        <v>10000</v>
      </c>
      <c r="CI262" s="199">
        <v>291</v>
      </c>
      <c r="CJ262" s="199">
        <v>10019</v>
      </c>
      <c r="CK262" s="199">
        <v>399</v>
      </c>
      <c r="CL262" s="199">
        <v>11927</v>
      </c>
      <c r="CM262" s="199">
        <v>466</v>
      </c>
      <c r="CN262" s="199">
        <v>15450</v>
      </c>
      <c r="CO262" s="199">
        <v>24</v>
      </c>
      <c r="CP262" s="199">
        <v>2533</v>
      </c>
      <c r="CQ262" s="199">
        <v>79555</v>
      </c>
      <c r="CR262" s="199">
        <v>68276</v>
      </c>
      <c r="CS262" s="199">
        <v>24665</v>
      </c>
      <c r="CT262" s="199">
        <v>74833</v>
      </c>
      <c r="CU262" s="199">
        <v>4641</v>
      </c>
      <c r="CV262" s="199">
        <v>1481</v>
      </c>
      <c r="CW262" s="199">
        <v>1909</v>
      </c>
      <c r="CX262" s="199">
        <v>486</v>
      </c>
      <c r="CY262" s="199">
        <v>868</v>
      </c>
      <c r="CZ262" s="199">
        <v>283</v>
      </c>
      <c r="DA262" s="199">
        <v>1316</v>
      </c>
      <c r="DB262" s="199">
        <v>550</v>
      </c>
      <c r="DC262" s="199">
        <v>548</v>
      </c>
      <c r="DD262" s="199">
        <v>162</v>
      </c>
      <c r="DE262" s="199">
        <v>662</v>
      </c>
      <c r="DF262" s="199">
        <v>3692</v>
      </c>
      <c r="DG262" s="199">
        <v>5495</v>
      </c>
      <c r="DH262" s="199">
        <v>1362</v>
      </c>
      <c r="DI262" s="199">
        <v>3989</v>
      </c>
      <c r="DJ262" s="199">
        <v>1945</v>
      </c>
      <c r="DK262" s="199">
        <v>551</v>
      </c>
      <c r="DL262" s="199">
        <v>3247</v>
      </c>
      <c r="DM262" s="199">
        <v>5006</v>
      </c>
      <c r="DN262" s="199">
        <v>10660</v>
      </c>
      <c r="DO262" s="199">
        <v>2781</v>
      </c>
      <c r="DP262" s="199">
        <v>1880</v>
      </c>
      <c r="DQ262" s="199">
        <v>1944</v>
      </c>
      <c r="DR262" s="199">
        <v>942</v>
      </c>
      <c r="DS262" s="199">
        <v>889</v>
      </c>
      <c r="DT262" s="199">
        <v>1605</v>
      </c>
      <c r="DU262" s="199">
        <v>32623</v>
      </c>
      <c r="DV262" s="199">
        <v>18482</v>
      </c>
      <c r="DW262" s="199">
        <v>7186</v>
      </c>
      <c r="DX262" s="199">
        <v>1959</v>
      </c>
      <c r="DY262" s="199">
        <v>453</v>
      </c>
      <c r="DZ262" s="199">
        <v>4740</v>
      </c>
      <c r="EA262" s="199">
        <v>460</v>
      </c>
      <c r="EB262" s="199">
        <v>3436</v>
      </c>
      <c r="EC262" s="199">
        <v>7442</v>
      </c>
      <c r="ED262" s="199">
        <v>1063</v>
      </c>
      <c r="EE262" s="199">
        <v>4688</v>
      </c>
      <c r="EF262" s="199">
        <v>9814</v>
      </c>
      <c r="EG262" s="199">
        <v>73257</v>
      </c>
      <c r="EH262" s="199">
        <v>10398</v>
      </c>
      <c r="EI262" s="199">
        <v>25737</v>
      </c>
      <c r="EJ262" s="199">
        <v>6886</v>
      </c>
      <c r="EK262" s="199">
        <v>711</v>
      </c>
      <c r="EL262" s="199">
        <v>652</v>
      </c>
      <c r="EM262" s="199">
        <v>1056</v>
      </c>
      <c r="EN262" s="199">
        <v>571</v>
      </c>
      <c r="EO262" s="199">
        <v>598</v>
      </c>
      <c r="EP262" s="199">
        <v>3030</v>
      </c>
      <c r="EQ262" s="199">
        <v>29993</v>
      </c>
      <c r="ER262" s="199">
        <v>32623</v>
      </c>
      <c r="ES262" s="199">
        <v>1729</v>
      </c>
      <c r="ET262" s="199">
        <v>8056</v>
      </c>
      <c r="EU262" s="199">
        <v>14727</v>
      </c>
      <c r="EV262" s="199">
        <v>8111</v>
      </c>
      <c r="EW262" s="199">
        <v>30894</v>
      </c>
      <c r="EX262" s="199">
        <v>32623</v>
      </c>
      <c r="EZ262" s="199"/>
    </row>
    <row r="263" spans="1:156" x14ac:dyDescent="0.25">
      <c r="A263" s="202">
        <v>34</v>
      </c>
      <c r="B263" s="202" t="s">
        <v>557</v>
      </c>
      <c r="C263" s="202" t="s">
        <v>236</v>
      </c>
      <c r="D263" s="202" t="s">
        <v>236</v>
      </c>
      <c r="E263" s="202" t="s">
        <v>236</v>
      </c>
      <c r="F263" s="202" t="s">
        <v>236</v>
      </c>
      <c r="G263" s="202" t="s">
        <v>236</v>
      </c>
      <c r="H263" s="199">
        <v>82309</v>
      </c>
      <c r="I263" s="199">
        <v>2441</v>
      </c>
      <c r="J263" s="199">
        <v>6543</v>
      </c>
      <c r="K263" s="199">
        <v>258</v>
      </c>
      <c r="L263" s="199">
        <v>3841</v>
      </c>
      <c r="M263" s="199">
        <v>193</v>
      </c>
      <c r="N263" s="199">
        <v>24674</v>
      </c>
      <c r="O263" s="199">
        <v>1388</v>
      </c>
      <c r="P263" s="199">
        <v>50912</v>
      </c>
      <c r="Q263" s="199">
        <v>783</v>
      </c>
      <c r="R263" s="199">
        <v>57510</v>
      </c>
      <c r="S263" s="199">
        <v>1232</v>
      </c>
      <c r="T263" s="199">
        <v>9874</v>
      </c>
      <c r="U263" s="199">
        <v>422</v>
      </c>
      <c r="V263" s="199">
        <v>275</v>
      </c>
      <c r="W263" s="199">
        <v>37</v>
      </c>
      <c r="X263" s="199">
        <v>9136</v>
      </c>
      <c r="Y263" s="199">
        <v>501</v>
      </c>
      <c r="Z263" s="199">
        <v>733</v>
      </c>
      <c r="AA263" s="199">
        <v>92</v>
      </c>
      <c r="AB263" s="199">
        <v>4774</v>
      </c>
      <c r="AC263" s="199">
        <v>157</v>
      </c>
      <c r="AD263" s="199">
        <v>2534</v>
      </c>
      <c r="AE263" s="199">
        <v>338</v>
      </c>
      <c r="AF263" s="199">
        <v>56350</v>
      </c>
      <c r="AG263" s="199">
        <v>1021</v>
      </c>
      <c r="AH263" s="199">
        <v>72003</v>
      </c>
      <c r="AI263" s="199">
        <v>1624</v>
      </c>
      <c r="AJ263" s="199">
        <v>10306</v>
      </c>
      <c r="AK263" s="199">
        <v>817</v>
      </c>
      <c r="AL263" s="199">
        <v>7413</v>
      </c>
      <c r="AM263" s="199">
        <v>529</v>
      </c>
      <c r="AN263" s="199">
        <v>2893</v>
      </c>
      <c r="AO263" s="199">
        <v>288</v>
      </c>
      <c r="AP263" s="199">
        <v>41055</v>
      </c>
      <c r="AQ263" s="199">
        <v>1678</v>
      </c>
      <c r="AR263" s="199">
        <v>41254</v>
      </c>
      <c r="AS263" s="199">
        <v>763</v>
      </c>
      <c r="AT263" s="199">
        <v>6737</v>
      </c>
      <c r="AU263" s="199">
        <v>100</v>
      </c>
      <c r="AV263" s="199">
        <v>75572</v>
      </c>
      <c r="AW263" s="199">
        <v>2341</v>
      </c>
      <c r="AX263" s="199">
        <v>3049</v>
      </c>
      <c r="AY263" s="199">
        <v>281</v>
      </c>
      <c r="AZ263" s="199">
        <v>11397</v>
      </c>
      <c r="BA263" s="199">
        <v>608</v>
      </c>
      <c r="BB263" s="199">
        <v>19184</v>
      </c>
      <c r="BC263" s="199">
        <v>503</v>
      </c>
      <c r="BD263" s="199">
        <v>21325</v>
      </c>
      <c r="BE263" s="199">
        <v>309</v>
      </c>
      <c r="BF263" s="199">
        <v>6457</v>
      </c>
      <c r="BG263" s="199">
        <v>401</v>
      </c>
      <c r="BH263" s="199">
        <v>43070</v>
      </c>
      <c r="BI263" s="199">
        <v>1638</v>
      </c>
      <c r="BJ263" s="199">
        <v>42266</v>
      </c>
      <c r="BK263" s="199">
        <v>1543</v>
      </c>
      <c r="BL263" s="199">
        <v>804</v>
      </c>
      <c r="BM263" s="199">
        <v>95</v>
      </c>
      <c r="BN263" s="199">
        <v>32959</v>
      </c>
      <c r="BO263" s="199">
        <v>995</v>
      </c>
      <c r="BP263" s="199">
        <v>11131</v>
      </c>
      <c r="BQ263" s="199">
        <v>731</v>
      </c>
      <c r="BR263" s="199">
        <v>5437</v>
      </c>
      <c r="BS263" s="199">
        <v>313</v>
      </c>
      <c r="BT263" s="199">
        <v>22106</v>
      </c>
      <c r="BU263" s="199">
        <v>369</v>
      </c>
      <c r="BV263" s="199">
        <v>49527</v>
      </c>
      <c r="BW263" s="199">
        <v>2039</v>
      </c>
      <c r="BX263" s="199">
        <v>10676</v>
      </c>
      <c r="BY263" s="199">
        <v>33</v>
      </c>
      <c r="BZ263" s="199">
        <v>6371</v>
      </c>
      <c r="CA263" s="199">
        <v>73</v>
      </c>
      <c r="CB263" s="199">
        <v>15735</v>
      </c>
      <c r="CC263" s="199">
        <v>296</v>
      </c>
      <c r="CD263" s="199">
        <v>5248</v>
      </c>
      <c r="CE263" s="199">
        <v>371</v>
      </c>
      <c r="CF263" s="199">
        <v>8380</v>
      </c>
      <c r="CG263" s="199">
        <v>574</v>
      </c>
      <c r="CH263" s="199">
        <v>11537</v>
      </c>
      <c r="CI263" s="199">
        <v>397</v>
      </c>
      <c r="CJ263" s="199">
        <v>11903</v>
      </c>
      <c r="CK263" s="199">
        <v>406</v>
      </c>
      <c r="CL263" s="199">
        <v>12459</v>
      </c>
      <c r="CM263" s="199">
        <v>291</v>
      </c>
      <c r="CN263" s="199">
        <v>10676</v>
      </c>
      <c r="CO263" s="199">
        <v>33</v>
      </c>
      <c r="CP263" s="199">
        <v>2441</v>
      </c>
      <c r="CQ263" s="199">
        <v>79868</v>
      </c>
      <c r="CR263" s="199">
        <v>68038</v>
      </c>
      <c r="CS263" s="199">
        <v>21086</v>
      </c>
      <c r="CT263" s="199">
        <v>65184</v>
      </c>
      <c r="CU263" s="199">
        <v>12224</v>
      </c>
      <c r="CV263" s="199">
        <v>4821</v>
      </c>
      <c r="CW263" s="199">
        <v>1404</v>
      </c>
      <c r="CX263" s="199">
        <v>339</v>
      </c>
      <c r="CY263" s="199">
        <v>1659</v>
      </c>
      <c r="CZ263" s="199">
        <v>717</v>
      </c>
      <c r="DA263" s="199">
        <v>6418</v>
      </c>
      <c r="DB263" s="199">
        <v>2968</v>
      </c>
      <c r="DC263" s="199">
        <v>2743</v>
      </c>
      <c r="DD263" s="199">
        <v>797</v>
      </c>
      <c r="DE263" s="199">
        <v>93</v>
      </c>
      <c r="DF263" s="199">
        <v>2683</v>
      </c>
      <c r="DG263" s="199">
        <v>8482</v>
      </c>
      <c r="DH263" s="199">
        <v>1359</v>
      </c>
      <c r="DI263" s="199">
        <v>4972</v>
      </c>
      <c r="DJ263" s="199">
        <v>1544</v>
      </c>
      <c r="DK263" s="199">
        <v>701</v>
      </c>
      <c r="DL263" s="199">
        <v>4219</v>
      </c>
      <c r="DM263" s="199">
        <v>5325</v>
      </c>
      <c r="DN263" s="199">
        <v>10668</v>
      </c>
      <c r="DO263" s="199">
        <v>2497</v>
      </c>
      <c r="DP263" s="199">
        <v>1859</v>
      </c>
      <c r="DQ263" s="199">
        <v>1427</v>
      </c>
      <c r="DR263" s="199">
        <v>1085</v>
      </c>
      <c r="DS263" s="199">
        <v>703</v>
      </c>
      <c r="DT263" s="199">
        <v>1332</v>
      </c>
      <c r="DU263" s="199">
        <v>28692</v>
      </c>
      <c r="DV263" s="199">
        <v>18112</v>
      </c>
      <c r="DW263" s="199">
        <v>7851</v>
      </c>
      <c r="DX263" s="199">
        <v>1853</v>
      </c>
      <c r="DY263" s="199">
        <v>874</v>
      </c>
      <c r="DZ263" s="199">
        <v>3684</v>
      </c>
      <c r="EA263" s="199">
        <v>426</v>
      </c>
      <c r="EB263" s="199">
        <v>2215</v>
      </c>
      <c r="EC263" s="199">
        <v>5043</v>
      </c>
      <c r="ED263" s="199">
        <v>1021</v>
      </c>
      <c r="EE263" s="199">
        <v>2866</v>
      </c>
      <c r="EF263" s="199">
        <v>10828</v>
      </c>
      <c r="EG263" s="199">
        <v>74070</v>
      </c>
      <c r="EH263" s="199">
        <v>7424</v>
      </c>
      <c r="EI263" s="199">
        <v>25262</v>
      </c>
      <c r="EJ263" s="199">
        <v>3430</v>
      </c>
      <c r="EK263" s="199">
        <v>328</v>
      </c>
      <c r="EL263" s="199">
        <v>401</v>
      </c>
      <c r="EM263" s="199">
        <v>548</v>
      </c>
      <c r="EN263" s="199">
        <v>530</v>
      </c>
      <c r="EO263" s="199">
        <v>215</v>
      </c>
      <c r="EP263" s="199">
        <v>1257</v>
      </c>
      <c r="EQ263" s="199">
        <v>27193</v>
      </c>
      <c r="ER263" s="199">
        <v>28692</v>
      </c>
      <c r="ES263" s="199">
        <v>925</v>
      </c>
      <c r="ET263" s="199">
        <v>5841</v>
      </c>
      <c r="EU263" s="199">
        <v>13411</v>
      </c>
      <c r="EV263" s="199">
        <v>8515</v>
      </c>
      <c r="EW263" s="199">
        <v>27767</v>
      </c>
      <c r="EX263" s="199">
        <v>28692</v>
      </c>
      <c r="EZ263" s="199"/>
    </row>
    <row r="264" spans="1:156" x14ac:dyDescent="0.25">
      <c r="A264" s="202">
        <v>35</v>
      </c>
      <c r="B264" s="202" t="s">
        <v>557</v>
      </c>
      <c r="C264" s="202" t="s">
        <v>236</v>
      </c>
      <c r="D264" s="202" t="s">
        <v>236</v>
      </c>
      <c r="E264" s="202" t="s">
        <v>236</v>
      </c>
      <c r="F264" s="202" t="s">
        <v>236</v>
      </c>
      <c r="G264" s="202" t="s">
        <v>236</v>
      </c>
      <c r="H264" s="199">
        <v>84689</v>
      </c>
      <c r="I264" s="199">
        <v>3925</v>
      </c>
      <c r="J264" s="199">
        <v>10506</v>
      </c>
      <c r="K264" s="199">
        <v>852</v>
      </c>
      <c r="L264" s="199">
        <v>6550</v>
      </c>
      <c r="M264" s="199">
        <v>678</v>
      </c>
      <c r="N264" s="199">
        <v>34302</v>
      </c>
      <c r="O264" s="199">
        <v>2125</v>
      </c>
      <c r="P264" s="199">
        <v>39742</v>
      </c>
      <c r="Q264" s="199">
        <v>948</v>
      </c>
      <c r="R264" s="199">
        <v>65648</v>
      </c>
      <c r="S264" s="199">
        <v>2638</v>
      </c>
      <c r="T264" s="199">
        <v>7476</v>
      </c>
      <c r="U264" s="199">
        <v>468</v>
      </c>
      <c r="V264" s="199">
        <v>477</v>
      </c>
      <c r="W264" s="199">
        <v>72</v>
      </c>
      <c r="X264" s="199">
        <v>4441</v>
      </c>
      <c r="Y264" s="199">
        <v>180</v>
      </c>
      <c r="Z264" s="199">
        <v>1294</v>
      </c>
      <c r="AA264" s="199">
        <v>220</v>
      </c>
      <c r="AB264" s="199">
        <v>5299</v>
      </c>
      <c r="AC264" s="199">
        <v>320</v>
      </c>
      <c r="AD264" s="199">
        <v>3846</v>
      </c>
      <c r="AE264" s="199">
        <v>399</v>
      </c>
      <c r="AF264" s="199">
        <v>64724</v>
      </c>
      <c r="AG264" s="199">
        <v>2572</v>
      </c>
      <c r="AH264" s="199">
        <v>76930</v>
      </c>
      <c r="AI264" s="199">
        <v>3346</v>
      </c>
      <c r="AJ264" s="199">
        <v>7759</v>
      </c>
      <c r="AK264" s="199">
        <v>579</v>
      </c>
      <c r="AL264" s="199">
        <v>4782</v>
      </c>
      <c r="AM264" s="199">
        <v>265</v>
      </c>
      <c r="AN264" s="199">
        <v>2977</v>
      </c>
      <c r="AO264" s="199">
        <v>314</v>
      </c>
      <c r="AP264" s="199">
        <v>42486</v>
      </c>
      <c r="AQ264" s="199">
        <v>2240</v>
      </c>
      <c r="AR264" s="199">
        <v>42203</v>
      </c>
      <c r="AS264" s="199">
        <v>1685</v>
      </c>
      <c r="AT264" s="199">
        <v>10392</v>
      </c>
      <c r="AU264" s="199">
        <v>326</v>
      </c>
      <c r="AV264" s="199">
        <v>74297</v>
      </c>
      <c r="AW264" s="199">
        <v>3599</v>
      </c>
      <c r="AX264" s="199">
        <v>3524</v>
      </c>
      <c r="AY264" s="199">
        <v>427</v>
      </c>
      <c r="AZ264" s="199">
        <v>16935</v>
      </c>
      <c r="BA264" s="199">
        <v>1040</v>
      </c>
      <c r="BB264" s="199">
        <v>22099</v>
      </c>
      <c r="BC264" s="199">
        <v>1012</v>
      </c>
      <c r="BD264" s="199">
        <v>15346</v>
      </c>
      <c r="BE264" s="199">
        <v>363</v>
      </c>
      <c r="BF264" s="199">
        <v>7397</v>
      </c>
      <c r="BG264" s="199">
        <v>786</v>
      </c>
      <c r="BH264" s="199">
        <v>43585</v>
      </c>
      <c r="BI264" s="199">
        <v>2743</v>
      </c>
      <c r="BJ264" s="199">
        <v>41831</v>
      </c>
      <c r="BK264" s="199">
        <v>2331</v>
      </c>
      <c r="BL264" s="199">
        <v>1754</v>
      </c>
      <c r="BM264" s="199">
        <v>412</v>
      </c>
      <c r="BN264" s="199">
        <v>31868</v>
      </c>
      <c r="BO264" s="199">
        <v>1405</v>
      </c>
      <c r="BP264" s="199">
        <v>12672</v>
      </c>
      <c r="BQ264" s="199">
        <v>1461</v>
      </c>
      <c r="BR264" s="199">
        <v>6442</v>
      </c>
      <c r="BS264" s="199">
        <v>663</v>
      </c>
      <c r="BT264" s="199">
        <v>19841</v>
      </c>
      <c r="BU264" s="199">
        <v>327</v>
      </c>
      <c r="BV264" s="199">
        <v>50982</v>
      </c>
      <c r="BW264" s="199">
        <v>3529</v>
      </c>
      <c r="BX264" s="199">
        <v>13866</v>
      </c>
      <c r="BY264" s="199">
        <v>69</v>
      </c>
      <c r="BZ264" s="199">
        <v>5356</v>
      </c>
      <c r="CA264" s="199">
        <v>124</v>
      </c>
      <c r="CB264" s="199">
        <v>14485</v>
      </c>
      <c r="CC264" s="199">
        <v>203</v>
      </c>
      <c r="CD264" s="199">
        <v>6944</v>
      </c>
      <c r="CE264" s="199">
        <v>756</v>
      </c>
      <c r="CF264" s="199">
        <v>10931</v>
      </c>
      <c r="CG264" s="199">
        <v>1090</v>
      </c>
      <c r="CH264" s="199">
        <v>11288</v>
      </c>
      <c r="CI264" s="199">
        <v>614</v>
      </c>
      <c r="CJ264" s="199">
        <v>10891</v>
      </c>
      <c r="CK264" s="199">
        <v>515</v>
      </c>
      <c r="CL264" s="199">
        <v>10928</v>
      </c>
      <c r="CM264" s="199">
        <v>554</v>
      </c>
      <c r="CN264" s="199">
        <v>13866</v>
      </c>
      <c r="CO264" s="199">
        <v>69</v>
      </c>
      <c r="CP264" s="199">
        <v>3925</v>
      </c>
      <c r="CQ264" s="199">
        <v>80764</v>
      </c>
      <c r="CR264" s="199">
        <v>62719</v>
      </c>
      <c r="CS264" s="199">
        <v>29674</v>
      </c>
      <c r="CT264" s="199">
        <v>71743</v>
      </c>
      <c r="CU264" s="199">
        <v>9235</v>
      </c>
      <c r="CV264" s="199">
        <v>3579</v>
      </c>
      <c r="CW264" s="199">
        <v>1971</v>
      </c>
      <c r="CX264" s="199">
        <v>802</v>
      </c>
      <c r="CY264" s="199">
        <v>1845</v>
      </c>
      <c r="CZ264" s="199">
        <v>798</v>
      </c>
      <c r="DA264" s="199">
        <v>2575</v>
      </c>
      <c r="DB264" s="199">
        <v>1023</v>
      </c>
      <c r="DC264" s="199">
        <v>2844</v>
      </c>
      <c r="DD264" s="199">
        <v>956</v>
      </c>
      <c r="DE264" s="199">
        <v>216</v>
      </c>
      <c r="DF264" s="199">
        <v>2505</v>
      </c>
      <c r="DG264" s="199">
        <v>7271</v>
      </c>
      <c r="DH264" s="199">
        <v>1241</v>
      </c>
      <c r="DI264" s="199">
        <v>5822</v>
      </c>
      <c r="DJ264" s="199">
        <v>2569</v>
      </c>
      <c r="DK264" s="199">
        <v>520</v>
      </c>
      <c r="DL264" s="199">
        <v>3537</v>
      </c>
      <c r="DM264" s="199">
        <v>4408</v>
      </c>
      <c r="DN264" s="199">
        <v>10082</v>
      </c>
      <c r="DO264" s="199">
        <v>3815</v>
      </c>
      <c r="DP264" s="199">
        <v>2316</v>
      </c>
      <c r="DQ264" s="199">
        <v>1376</v>
      </c>
      <c r="DR264" s="199">
        <v>1257</v>
      </c>
      <c r="DS264" s="199">
        <v>1314</v>
      </c>
      <c r="DT264" s="199">
        <v>2280</v>
      </c>
      <c r="DU264" s="199">
        <v>33009</v>
      </c>
      <c r="DV264" s="199">
        <v>15781</v>
      </c>
      <c r="DW264" s="199">
        <v>6069</v>
      </c>
      <c r="DX264" s="199">
        <v>3103</v>
      </c>
      <c r="DY264" s="199">
        <v>1442</v>
      </c>
      <c r="DZ264" s="199">
        <v>5652</v>
      </c>
      <c r="EA264" s="199">
        <v>466</v>
      </c>
      <c r="EB264" s="199">
        <v>3910</v>
      </c>
      <c r="EC264" s="199">
        <v>8473</v>
      </c>
      <c r="ED264" s="199">
        <v>1652</v>
      </c>
      <c r="EE264" s="199">
        <v>4884</v>
      </c>
      <c r="EF264" s="199">
        <v>10488</v>
      </c>
      <c r="EG264" s="199">
        <v>74141</v>
      </c>
      <c r="EH264" s="199">
        <v>10587</v>
      </c>
      <c r="EI264" s="199">
        <v>23881</v>
      </c>
      <c r="EJ264" s="199">
        <v>9128</v>
      </c>
      <c r="EK264" s="199">
        <v>853</v>
      </c>
      <c r="EL264" s="199">
        <v>1185</v>
      </c>
      <c r="EM264" s="199">
        <v>1088</v>
      </c>
      <c r="EN264" s="199">
        <v>1050</v>
      </c>
      <c r="EO264" s="199">
        <v>909</v>
      </c>
      <c r="EP264" s="199">
        <v>3783</v>
      </c>
      <c r="EQ264" s="199">
        <v>30038</v>
      </c>
      <c r="ER264" s="199">
        <v>33009</v>
      </c>
      <c r="ES264" s="199">
        <v>2305</v>
      </c>
      <c r="ET264" s="199">
        <v>10143</v>
      </c>
      <c r="EU264" s="199">
        <v>13728</v>
      </c>
      <c r="EV264" s="199">
        <v>6833</v>
      </c>
      <c r="EW264" s="199">
        <v>30704</v>
      </c>
      <c r="EX264" s="199">
        <v>33009</v>
      </c>
      <c r="EZ264" s="199"/>
    </row>
    <row r="265" spans="1:156" x14ac:dyDescent="0.25">
      <c r="A265" s="202">
        <v>36</v>
      </c>
      <c r="B265" s="202" t="s">
        <v>557</v>
      </c>
      <c r="C265" s="202" t="s">
        <v>236</v>
      </c>
      <c r="D265" s="202" t="s">
        <v>236</v>
      </c>
      <c r="E265" s="202" t="s">
        <v>236</v>
      </c>
      <c r="F265" s="202" t="s">
        <v>236</v>
      </c>
      <c r="G265" s="202" t="s">
        <v>236</v>
      </c>
      <c r="H265" s="199">
        <v>83889</v>
      </c>
      <c r="I265" s="199">
        <v>2261</v>
      </c>
      <c r="J265" s="199">
        <v>6263</v>
      </c>
      <c r="K265" s="199">
        <v>215</v>
      </c>
      <c r="L265" s="199">
        <v>3458</v>
      </c>
      <c r="M265" s="199">
        <v>151</v>
      </c>
      <c r="N265" s="199">
        <v>27182</v>
      </c>
      <c r="O265" s="199">
        <v>1269</v>
      </c>
      <c r="P265" s="199">
        <v>50282</v>
      </c>
      <c r="Q265" s="199">
        <v>777</v>
      </c>
      <c r="R265" s="199">
        <v>72897</v>
      </c>
      <c r="S265" s="199">
        <v>1593</v>
      </c>
      <c r="T265" s="199">
        <v>2069</v>
      </c>
      <c r="U265" s="199">
        <v>64</v>
      </c>
      <c r="V265" s="199">
        <v>70</v>
      </c>
      <c r="W265" s="199">
        <v>0</v>
      </c>
      <c r="X265" s="199">
        <v>3896</v>
      </c>
      <c r="Y265" s="199">
        <v>184</v>
      </c>
      <c r="Z265" s="199">
        <v>1502</v>
      </c>
      <c r="AA265" s="199">
        <v>138</v>
      </c>
      <c r="AB265" s="199">
        <v>3455</v>
      </c>
      <c r="AC265" s="199">
        <v>282</v>
      </c>
      <c r="AD265" s="199">
        <v>3853</v>
      </c>
      <c r="AE265" s="199">
        <v>346</v>
      </c>
      <c r="AF265" s="199">
        <v>71290</v>
      </c>
      <c r="AG265" s="199">
        <v>1493</v>
      </c>
      <c r="AH265" s="199">
        <v>79024</v>
      </c>
      <c r="AI265" s="199">
        <v>1932</v>
      </c>
      <c r="AJ265" s="199">
        <v>4865</v>
      </c>
      <c r="AK265" s="199">
        <v>329</v>
      </c>
      <c r="AL265" s="199">
        <v>3081</v>
      </c>
      <c r="AM265" s="199">
        <v>178</v>
      </c>
      <c r="AN265" s="199">
        <v>1784</v>
      </c>
      <c r="AO265" s="199">
        <v>151</v>
      </c>
      <c r="AP265" s="199">
        <v>41244</v>
      </c>
      <c r="AQ265" s="199">
        <v>1174</v>
      </c>
      <c r="AR265" s="199">
        <v>42645</v>
      </c>
      <c r="AS265" s="199">
        <v>1087</v>
      </c>
      <c r="AT265" s="199">
        <v>8039</v>
      </c>
      <c r="AU265" s="199">
        <v>186</v>
      </c>
      <c r="AV265" s="199">
        <v>75850</v>
      </c>
      <c r="AW265" s="199">
        <v>2075</v>
      </c>
      <c r="AX265" s="199">
        <v>1810</v>
      </c>
      <c r="AY265" s="199">
        <v>206</v>
      </c>
      <c r="AZ265" s="199">
        <v>11865</v>
      </c>
      <c r="BA265" s="199">
        <v>287</v>
      </c>
      <c r="BB265" s="199">
        <v>18243</v>
      </c>
      <c r="BC265" s="199">
        <v>736</v>
      </c>
      <c r="BD265" s="199">
        <v>26264</v>
      </c>
      <c r="BE265" s="199">
        <v>313</v>
      </c>
      <c r="BF265" s="199">
        <v>6983</v>
      </c>
      <c r="BG265" s="199">
        <v>305</v>
      </c>
      <c r="BH265" s="199">
        <v>40859</v>
      </c>
      <c r="BI265" s="199">
        <v>1566</v>
      </c>
      <c r="BJ265" s="199">
        <v>39446</v>
      </c>
      <c r="BK265" s="199">
        <v>1394</v>
      </c>
      <c r="BL265" s="199">
        <v>1413</v>
      </c>
      <c r="BM265" s="199">
        <v>172</v>
      </c>
      <c r="BN265" s="199">
        <v>30796</v>
      </c>
      <c r="BO265" s="199">
        <v>960</v>
      </c>
      <c r="BP265" s="199">
        <v>11401</v>
      </c>
      <c r="BQ265" s="199">
        <v>697</v>
      </c>
      <c r="BR265" s="199">
        <v>5645</v>
      </c>
      <c r="BS265" s="199">
        <v>214</v>
      </c>
      <c r="BT265" s="199">
        <v>20596</v>
      </c>
      <c r="BU265" s="199">
        <v>356</v>
      </c>
      <c r="BV265" s="199">
        <v>47842</v>
      </c>
      <c r="BW265" s="199">
        <v>1871</v>
      </c>
      <c r="BX265" s="199">
        <v>15451</v>
      </c>
      <c r="BY265" s="199">
        <v>34</v>
      </c>
      <c r="BZ265" s="199">
        <v>5698</v>
      </c>
      <c r="CA265" s="199">
        <v>140</v>
      </c>
      <c r="CB265" s="199">
        <v>14898</v>
      </c>
      <c r="CC265" s="199">
        <v>216</v>
      </c>
      <c r="CD265" s="199">
        <v>5111</v>
      </c>
      <c r="CE265" s="199">
        <v>363</v>
      </c>
      <c r="CF265" s="199">
        <v>8301</v>
      </c>
      <c r="CG265" s="199">
        <v>608</v>
      </c>
      <c r="CH265" s="199">
        <v>10572</v>
      </c>
      <c r="CI265" s="199">
        <v>270</v>
      </c>
      <c r="CJ265" s="199">
        <v>10465</v>
      </c>
      <c r="CK265" s="199">
        <v>365</v>
      </c>
      <c r="CL265" s="199">
        <v>13393</v>
      </c>
      <c r="CM265" s="199">
        <v>265</v>
      </c>
      <c r="CN265" s="199">
        <v>15451</v>
      </c>
      <c r="CO265" s="199">
        <v>34</v>
      </c>
      <c r="CP265" s="199">
        <v>2261</v>
      </c>
      <c r="CQ265" s="199">
        <v>81628</v>
      </c>
      <c r="CR265" s="199">
        <v>69574</v>
      </c>
      <c r="CS265" s="199">
        <v>25441</v>
      </c>
      <c r="CT265" s="199">
        <v>74432</v>
      </c>
      <c r="CU265" s="199">
        <v>6015</v>
      </c>
      <c r="CV265" s="199">
        <v>1974</v>
      </c>
      <c r="CW265" s="199">
        <v>2102</v>
      </c>
      <c r="CX265" s="199">
        <v>783</v>
      </c>
      <c r="CY265" s="199">
        <v>1037</v>
      </c>
      <c r="CZ265" s="199">
        <v>299</v>
      </c>
      <c r="DA265" s="199">
        <v>2184</v>
      </c>
      <c r="DB265" s="199">
        <v>765</v>
      </c>
      <c r="DC265" s="199">
        <v>692</v>
      </c>
      <c r="DD265" s="199">
        <v>127</v>
      </c>
      <c r="DE265" s="199">
        <v>349</v>
      </c>
      <c r="DF265" s="199">
        <v>2918</v>
      </c>
      <c r="DG265" s="199">
        <v>6285</v>
      </c>
      <c r="DH265" s="199">
        <v>1045</v>
      </c>
      <c r="DI265" s="199">
        <v>4267</v>
      </c>
      <c r="DJ265" s="199">
        <v>2028</v>
      </c>
      <c r="DK265" s="199">
        <v>681</v>
      </c>
      <c r="DL265" s="199">
        <v>3804</v>
      </c>
      <c r="DM265" s="199">
        <v>4996</v>
      </c>
      <c r="DN265" s="199">
        <v>11277</v>
      </c>
      <c r="DO265" s="199">
        <v>2647</v>
      </c>
      <c r="DP265" s="199">
        <v>1889</v>
      </c>
      <c r="DQ265" s="199">
        <v>1661</v>
      </c>
      <c r="DR265" s="199">
        <v>857</v>
      </c>
      <c r="DS265" s="199">
        <v>620</v>
      </c>
      <c r="DT265" s="199">
        <v>1169</v>
      </c>
      <c r="DU265" s="199">
        <v>33160</v>
      </c>
      <c r="DV265" s="199">
        <v>18877</v>
      </c>
      <c r="DW265" s="199">
        <v>6922</v>
      </c>
      <c r="DX265" s="199">
        <v>2009</v>
      </c>
      <c r="DY265" s="199">
        <v>494</v>
      </c>
      <c r="DZ265" s="199">
        <v>4184</v>
      </c>
      <c r="EA265" s="199">
        <v>442</v>
      </c>
      <c r="EB265" s="199">
        <v>3012</v>
      </c>
      <c r="EC265" s="199">
        <v>8090</v>
      </c>
      <c r="ED265" s="199">
        <v>1431</v>
      </c>
      <c r="EE265" s="199">
        <v>5250</v>
      </c>
      <c r="EF265" s="199">
        <v>9890</v>
      </c>
      <c r="EG265" s="199">
        <v>75835</v>
      </c>
      <c r="EH265" s="199">
        <v>8754</v>
      </c>
      <c r="EI265" s="199">
        <v>26851</v>
      </c>
      <c r="EJ265" s="199">
        <v>6309</v>
      </c>
      <c r="EK265" s="199">
        <v>805</v>
      </c>
      <c r="EL265" s="199">
        <v>544</v>
      </c>
      <c r="EM265" s="199">
        <v>712</v>
      </c>
      <c r="EN265" s="199">
        <v>851</v>
      </c>
      <c r="EO265" s="199">
        <v>608</v>
      </c>
      <c r="EP265" s="199">
        <v>2562</v>
      </c>
      <c r="EQ265" s="199">
        <v>30636</v>
      </c>
      <c r="ER265" s="199">
        <v>33160</v>
      </c>
      <c r="ES265" s="199">
        <v>1365</v>
      </c>
      <c r="ET265" s="199">
        <v>8655</v>
      </c>
      <c r="EU265" s="199">
        <v>14489</v>
      </c>
      <c r="EV265" s="199">
        <v>8651</v>
      </c>
      <c r="EW265" s="199">
        <v>31795</v>
      </c>
      <c r="EX265" s="199">
        <v>33160</v>
      </c>
      <c r="EZ265" s="199"/>
    </row>
    <row r="266" spans="1:156" x14ac:dyDescent="0.25">
      <c r="A266" s="202">
        <v>37</v>
      </c>
      <c r="B266" s="202" t="s">
        <v>557</v>
      </c>
      <c r="C266" s="202" t="s">
        <v>236</v>
      </c>
      <c r="D266" s="202" t="s">
        <v>236</v>
      </c>
      <c r="E266" s="202" t="s">
        <v>236</v>
      </c>
      <c r="F266" s="202" t="s">
        <v>236</v>
      </c>
      <c r="G266" s="202" t="s">
        <v>236</v>
      </c>
      <c r="H266" s="199">
        <v>86957</v>
      </c>
      <c r="I266" s="199">
        <v>2573</v>
      </c>
      <c r="J266" s="199">
        <v>5472</v>
      </c>
      <c r="K266" s="199">
        <v>766</v>
      </c>
      <c r="L266" s="199">
        <v>3880</v>
      </c>
      <c r="M266" s="199">
        <v>450</v>
      </c>
      <c r="N266" s="199">
        <v>20318</v>
      </c>
      <c r="O266" s="199">
        <v>1086</v>
      </c>
      <c r="P266" s="199">
        <v>60997</v>
      </c>
      <c r="Q266" s="199">
        <v>716</v>
      </c>
      <c r="R266" s="199">
        <v>71077</v>
      </c>
      <c r="S266" s="199">
        <v>1720</v>
      </c>
      <c r="T266" s="199">
        <v>5838</v>
      </c>
      <c r="U266" s="199">
        <v>459</v>
      </c>
      <c r="V266" s="199">
        <v>199</v>
      </c>
      <c r="W266" s="199">
        <v>39</v>
      </c>
      <c r="X266" s="199">
        <v>5607</v>
      </c>
      <c r="Y266" s="199">
        <v>206</v>
      </c>
      <c r="Z266" s="199">
        <v>618</v>
      </c>
      <c r="AA266" s="199">
        <v>93</v>
      </c>
      <c r="AB266" s="199">
        <v>3618</v>
      </c>
      <c r="AC266" s="199">
        <v>56</v>
      </c>
      <c r="AD266" s="199">
        <v>1870</v>
      </c>
      <c r="AE266" s="199">
        <v>124</v>
      </c>
      <c r="AF266" s="199">
        <v>70490</v>
      </c>
      <c r="AG266" s="199">
        <v>1694</v>
      </c>
      <c r="AH266" s="199">
        <v>77901</v>
      </c>
      <c r="AI266" s="199">
        <v>1759</v>
      </c>
      <c r="AJ266" s="199">
        <v>9056</v>
      </c>
      <c r="AK266" s="199">
        <v>814</v>
      </c>
      <c r="AL266" s="199">
        <v>5262</v>
      </c>
      <c r="AM266" s="199">
        <v>268</v>
      </c>
      <c r="AN266" s="199">
        <v>3794</v>
      </c>
      <c r="AO266" s="199">
        <v>546</v>
      </c>
      <c r="AP266" s="199">
        <v>42933</v>
      </c>
      <c r="AQ266" s="199">
        <v>1342</v>
      </c>
      <c r="AR266" s="199">
        <v>44024</v>
      </c>
      <c r="AS266" s="199">
        <v>1231</v>
      </c>
      <c r="AT266" s="199">
        <v>6245</v>
      </c>
      <c r="AU266" s="199">
        <v>246</v>
      </c>
      <c r="AV266" s="199">
        <v>80712</v>
      </c>
      <c r="AW266" s="199">
        <v>2327</v>
      </c>
      <c r="AX266" s="199">
        <v>1664</v>
      </c>
      <c r="AY266" s="199">
        <v>145</v>
      </c>
      <c r="AZ266" s="199">
        <v>9296</v>
      </c>
      <c r="BA266" s="199">
        <v>639</v>
      </c>
      <c r="BB266" s="199">
        <v>17053</v>
      </c>
      <c r="BC266" s="199">
        <v>659</v>
      </c>
      <c r="BD266" s="199">
        <v>31896</v>
      </c>
      <c r="BE266" s="199">
        <v>464</v>
      </c>
      <c r="BF266" s="199">
        <v>6894</v>
      </c>
      <c r="BG266" s="199">
        <v>401</v>
      </c>
      <c r="BH266" s="199">
        <v>44728</v>
      </c>
      <c r="BI266" s="199">
        <v>1576</v>
      </c>
      <c r="BJ266" s="199">
        <v>43550</v>
      </c>
      <c r="BK266" s="199">
        <v>1426</v>
      </c>
      <c r="BL266" s="199">
        <v>1178</v>
      </c>
      <c r="BM266" s="199">
        <v>150</v>
      </c>
      <c r="BN266" s="199">
        <v>33963</v>
      </c>
      <c r="BO266" s="199">
        <v>753</v>
      </c>
      <c r="BP266" s="199">
        <v>11779</v>
      </c>
      <c r="BQ266" s="199">
        <v>933</v>
      </c>
      <c r="BR266" s="199">
        <v>5880</v>
      </c>
      <c r="BS266" s="199">
        <v>291</v>
      </c>
      <c r="BT266" s="199">
        <v>22522</v>
      </c>
      <c r="BU266" s="199">
        <v>447</v>
      </c>
      <c r="BV266" s="199">
        <v>51622</v>
      </c>
      <c r="BW266" s="199">
        <v>1977</v>
      </c>
      <c r="BX266" s="199">
        <v>12813</v>
      </c>
      <c r="BY266" s="199">
        <v>149</v>
      </c>
      <c r="BZ266" s="199">
        <v>6101</v>
      </c>
      <c r="CA266" s="199">
        <v>106</v>
      </c>
      <c r="CB266" s="199">
        <v>16421</v>
      </c>
      <c r="CC266" s="199">
        <v>341</v>
      </c>
      <c r="CD266" s="199">
        <v>4526</v>
      </c>
      <c r="CE266" s="199">
        <v>219</v>
      </c>
      <c r="CF266" s="199">
        <v>8833</v>
      </c>
      <c r="CG266" s="199">
        <v>250</v>
      </c>
      <c r="CH266" s="199">
        <v>12378</v>
      </c>
      <c r="CI266" s="199">
        <v>217</v>
      </c>
      <c r="CJ266" s="199">
        <v>12522</v>
      </c>
      <c r="CK266" s="199">
        <v>579</v>
      </c>
      <c r="CL266" s="199">
        <v>13363</v>
      </c>
      <c r="CM266" s="199">
        <v>712</v>
      </c>
      <c r="CN266" s="199">
        <v>12813</v>
      </c>
      <c r="CO266" s="199">
        <v>149</v>
      </c>
      <c r="CP266" s="199">
        <v>2573</v>
      </c>
      <c r="CQ266" s="199">
        <v>84384</v>
      </c>
      <c r="CR266" s="199">
        <v>74845</v>
      </c>
      <c r="CS266" s="199">
        <v>20363</v>
      </c>
      <c r="CT266" s="199">
        <v>71577</v>
      </c>
      <c r="CU266" s="199">
        <v>10441</v>
      </c>
      <c r="CV266" s="199">
        <v>3046</v>
      </c>
      <c r="CW266" s="199">
        <v>1091</v>
      </c>
      <c r="CX266" s="199">
        <v>328</v>
      </c>
      <c r="CY266" s="199">
        <v>3387</v>
      </c>
      <c r="CZ266" s="199">
        <v>940</v>
      </c>
      <c r="DA266" s="199">
        <v>3530</v>
      </c>
      <c r="DB266" s="199">
        <v>1260</v>
      </c>
      <c r="DC266" s="199">
        <v>2433</v>
      </c>
      <c r="DD266" s="199">
        <v>518</v>
      </c>
      <c r="DE266" s="199">
        <v>362</v>
      </c>
      <c r="DF266" s="199">
        <v>2227</v>
      </c>
      <c r="DG266" s="199">
        <v>7672</v>
      </c>
      <c r="DH266" s="199">
        <v>1811</v>
      </c>
      <c r="DI266" s="199">
        <v>5460</v>
      </c>
      <c r="DJ266" s="199">
        <v>1549</v>
      </c>
      <c r="DK266" s="199">
        <v>1128</v>
      </c>
      <c r="DL266" s="199">
        <v>5429</v>
      </c>
      <c r="DM266" s="199">
        <v>6488</v>
      </c>
      <c r="DN266" s="199">
        <v>10070</v>
      </c>
      <c r="DO266" s="199">
        <v>2181</v>
      </c>
      <c r="DP266" s="199">
        <v>1788</v>
      </c>
      <c r="DQ266" s="199">
        <v>1218</v>
      </c>
      <c r="DR266" s="199">
        <v>610</v>
      </c>
      <c r="DS266" s="199">
        <v>470</v>
      </c>
      <c r="DT266" s="199">
        <v>672</v>
      </c>
      <c r="DU266" s="199">
        <v>33125</v>
      </c>
      <c r="DV266" s="199">
        <v>21200</v>
      </c>
      <c r="DW266" s="199">
        <v>9665</v>
      </c>
      <c r="DX266" s="199">
        <v>2014</v>
      </c>
      <c r="DY266" s="199">
        <v>405</v>
      </c>
      <c r="DZ266" s="199">
        <v>3953</v>
      </c>
      <c r="EA266" s="199">
        <v>291</v>
      </c>
      <c r="EB266" s="199">
        <v>2907</v>
      </c>
      <c r="EC266" s="199">
        <v>5958</v>
      </c>
      <c r="ED266" s="199">
        <v>762</v>
      </c>
      <c r="EE266" s="199">
        <v>4062</v>
      </c>
      <c r="EF266" s="199">
        <v>11694</v>
      </c>
      <c r="EG266" s="199">
        <v>75935</v>
      </c>
      <c r="EH266" s="199">
        <v>9978</v>
      </c>
      <c r="EI266" s="199">
        <v>28157</v>
      </c>
      <c r="EJ266" s="199">
        <v>4968</v>
      </c>
      <c r="EK266" s="199">
        <v>680</v>
      </c>
      <c r="EL266" s="199">
        <v>751</v>
      </c>
      <c r="EM266" s="199">
        <v>871</v>
      </c>
      <c r="EN266" s="199">
        <v>553</v>
      </c>
      <c r="EO266" s="199">
        <v>333</v>
      </c>
      <c r="EP266" s="199">
        <v>1582</v>
      </c>
      <c r="EQ266" s="199">
        <v>31942</v>
      </c>
      <c r="ER266" s="199">
        <v>33125</v>
      </c>
      <c r="ES266" s="199">
        <v>679</v>
      </c>
      <c r="ET266" s="199">
        <v>7340</v>
      </c>
      <c r="EU266" s="199">
        <v>16789</v>
      </c>
      <c r="EV266" s="199">
        <v>8317</v>
      </c>
      <c r="EW266" s="199">
        <v>32446</v>
      </c>
      <c r="EX266" s="199">
        <v>33125</v>
      </c>
      <c r="EZ266" s="199"/>
    </row>
    <row r="267" spans="1:156" x14ac:dyDescent="0.25">
      <c r="A267" s="202">
        <v>38</v>
      </c>
      <c r="B267" s="202" t="s">
        <v>557</v>
      </c>
      <c r="C267" s="202" t="s">
        <v>236</v>
      </c>
      <c r="D267" s="202" t="s">
        <v>236</v>
      </c>
      <c r="E267" s="202" t="s">
        <v>236</v>
      </c>
      <c r="F267" s="202" t="s">
        <v>236</v>
      </c>
      <c r="G267" s="202" t="s">
        <v>236</v>
      </c>
      <c r="H267" s="199">
        <v>85614</v>
      </c>
      <c r="I267" s="199">
        <v>7785</v>
      </c>
      <c r="J267" s="199">
        <v>17074</v>
      </c>
      <c r="K267" s="199">
        <v>2036</v>
      </c>
      <c r="L267" s="199">
        <v>9402</v>
      </c>
      <c r="M267" s="199">
        <v>1352</v>
      </c>
      <c r="N267" s="199">
        <v>44233</v>
      </c>
      <c r="O267" s="199">
        <v>4295</v>
      </c>
      <c r="P267" s="199">
        <v>24052</v>
      </c>
      <c r="Q267" s="199">
        <v>1396</v>
      </c>
      <c r="R267" s="199">
        <v>30638</v>
      </c>
      <c r="S267" s="199">
        <v>1749</v>
      </c>
      <c r="T267" s="199">
        <v>29168</v>
      </c>
      <c r="U267" s="199">
        <v>3003</v>
      </c>
      <c r="V267" s="199">
        <v>454</v>
      </c>
      <c r="W267" s="199">
        <v>106</v>
      </c>
      <c r="X267" s="199">
        <v>13964</v>
      </c>
      <c r="Y267" s="199">
        <v>835</v>
      </c>
      <c r="Z267" s="199">
        <v>5173</v>
      </c>
      <c r="AA267" s="199">
        <v>1495</v>
      </c>
      <c r="AB267" s="199">
        <v>6193</v>
      </c>
      <c r="AC267" s="199">
        <v>597</v>
      </c>
      <c r="AD267" s="199">
        <v>9110</v>
      </c>
      <c r="AE267" s="199">
        <v>1974</v>
      </c>
      <c r="AF267" s="199">
        <v>28556</v>
      </c>
      <c r="AG267" s="199">
        <v>1342</v>
      </c>
      <c r="AH267" s="199">
        <v>63773</v>
      </c>
      <c r="AI267" s="199">
        <v>4259</v>
      </c>
      <c r="AJ267" s="199">
        <v>21841</v>
      </c>
      <c r="AK267" s="199">
        <v>3526</v>
      </c>
      <c r="AL267" s="199">
        <v>11895</v>
      </c>
      <c r="AM267" s="199">
        <v>741</v>
      </c>
      <c r="AN267" s="199">
        <v>9946</v>
      </c>
      <c r="AO267" s="199">
        <v>2785</v>
      </c>
      <c r="AP267" s="199">
        <v>42151</v>
      </c>
      <c r="AQ267" s="199">
        <v>4162</v>
      </c>
      <c r="AR267" s="199">
        <v>43463</v>
      </c>
      <c r="AS267" s="199">
        <v>3623</v>
      </c>
      <c r="AT267" s="199">
        <v>9105</v>
      </c>
      <c r="AU267" s="199">
        <v>531</v>
      </c>
      <c r="AV267" s="199">
        <v>76509</v>
      </c>
      <c r="AW267" s="199">
        <v>7254</v>
      </c>
      <c r="AX267" s="199">
        <v>6770</v>
      </c>
      <c r="AY267" s="199">
        <v>1330</v>
      </c>
      <c r="AZ267" s="199">
        <v>13660</v>
      </c>
      <c r="BA267" s="199">
        <v>1780</v>
      </c>
      <c r="BB267" s="199">
        <v>18227</v>
      </c>
      <c r="BC267" s="199">
        <v>1568</v>
      </c>
      <c r="BD267" s="199">
        <v>14247</v>
      </c>
      <c r="BE267" s="199">
        <v>642</v>
      </c>
      <c r="BF267" s="199">
        <v>7582</v>
      </c>
      <c r="BG267" s="199">
        <v>1152</v>
      </c>
      <c r="BH267" s="199">
        <v>43002</v>
      </c>
      <c r="BI267" s="199">
        <v>5045</v>
      </c>
      <c r="BJ267" s="199">
        <v>40905</v>
      </c>
      <c r="BK267" s="199">
        <v>4475</v>
      </c>
      <c r="BL267" s="199">
        <v>2097</v>
      </c>
      <c r="BM267" s="199">
        <v>570</v>
      </c>
      <c r="BN267" s="199">
        <v>30041</v>
      </c>
      <c r="BO267" s="199">
        <v>2851</v>
      </c>
      <c r="BP267" s="199">
        <v>13384</v>
      </c>
      <c r="BQ267" s="199">
        <v>2228</v>
      </c>
      <c r="BR267" s="199">
        <v>7159</v>
      </c>
      <c r="BS267" s="199">
        <v>1118</v>
      </c>
      <c r="BT267" s="199">
        <v>25480</v>
      </c>
      <c r="BU267" s="199">
        <v>1516</v>
      </c>
      <c r="BV267" s="199">
        <v>50584</v>
      </c>
      <c r="BW267" s="199">
        <v>6197</v>
      </c>
      <c r="BX267" s="199">
        <v>9550</v>
      </c>
      <c r="BY267" s="199">
        <v>72</v>
      </c>
      <c r="BZ267" s="199">
        <v>8572</v>
      </c>
      <c r="CA267" s="199">
        <v>258</v>
      </c>
      <c r="CB267" s="199">
        <v>16908</v>
      </c>
      <c r="CC267" s="199">
        <v>1258</v>
      </c>
      <c r="CD267" s="199">
        <v>7230</v>
      </c>
      <c r="CE267" s="199">
        <v>949</v>
      </c>
      <c r="CF267" s="199">
        <v>12600</v>
      </c>
      <c r="CG267" s="199">
        <v>1533</v>
      </c>
      <c r="CH267" s="199">
        <v>12466</v>
      </c>
      <c r="CI267" s="199">
        <v>1967</v>
      </c>
      <c r="CJ267" s="199">
        <v>9365</v>
      </c>
      <c r="CK267" s="199">
        <v>991</v>
      </c>
      <c r="CL267" s="199">
        <v>8923</v>
      </c>
      <c r="CM267" s="199">
        <v>757</v>
      </c>
      <c r="CN267" s="199">
        <v>9550</v>
      </c>
      <c r="CO267" s="199">
        <v>72</v>
      </c>
      <c r="CP267" s="199">
        <v>7785</v>
      </c>
      <c r="CQ267" s="199">
        <v>77829</v>
      </c>
      <c r="CR267" s="199">
        <v>52778</v>
      </c>
      <c r="CS267" s="199">
        <v>34253</v>
      </c>
      <c r="CT267" s="199">
        <v>54742</v>
      </c>
      <c r="CU267" s="199">
        <v>23912</v>
      </c>
      <c r="CV267" s="199">
        <v>10332</v>
      </c>
      <c r="CW267" s="199">
        <v>6664</v>
      </c>
      <c r="CX267" s="199">
        <v>2942</v>
      </c>
      <c r="CY267" s="199">
        <v>1583</v>
      </c>
      <c r="CZ267" s="199">
        <v>929</v>
      </c>
      <c r="DA267" s="199">
        <v>9893</v>
      </c>
      <c r="DB267" s="199">
        <v>4357</v>
      </c>
      <c r="DC267" s="199">
        <v>5772</v>
      </c>
      <c r="DD267" s="199">
        <v>2104</v>
      </c>
      <c r="DE267" s="199">
        <v>145</v>
      </c>
      <c r="DF267" s="199">
        <v>1502</v>
      </c>
      <c r="DG267" s="199">
        <v>9066</v>
      </c>
      <c r="DH267" s="199">
        <v>1052</v>
      </c>
      <c r="DI267" s="199">
        <v>5608</v>
      </c>
      <c r="DJ267" s="199">
        <v>2385</v>
      </c>
      <c r="DK267" s="199">
        <v>611</v>
      </c>
      <c r="DL267" s="199">
        <v>3136</v>
      </c>
      <c r="DM267" s="199">
        <v>4229</v>
      </c>
      <c r="DN267" s="199">
        <v>10683</v>
      </c>
      <c r="DO267" s="199">
        <v>3024</v>
      </c>
      <c r="DP267" s="199">
        <v>1748</v>
      </c>
      <c r="DQ267" s="199">
        <v>1222</v>
      </c>
      <c r="DR267" s="199">
        <v>1885</v>
      </c>
      <c r="DS267" s="199">
        <v>2338</v>
      </c>
      <c r="DT267" s="199">
        <v>4803</v>
      </c>
      <c r="DU267" s="199">
        <v>30390</v>
      </c>
      <c r="DV267" s="199">
        <v>11235</v>
      </c>
      <c r="DW267" s="199">
        <v>5013</v>
      </c>
      <c r="DX267" s="199">
        <v>2486</v>
      </c>
      <c r="DY267" s="199">
        <v>1140</v>
      </c>
      <c r="DZ267" s="199">
        <v>5676</v>
      </c>
      <c r="EA267" s="199">
        <v>431</v>
      </c>
      <c r="EB267" s="199">
        <v>3803</v>
      </c>
      <c r="EC267" s="199">
        <v>10993</v>
      </c>
      <c r="ED267" s="199">
        <v>3796</v>
      </c>
      <c r="EE267" s="199">
        <v>4673</v>
      </c>
      <c r="EF267" s="199">
        <v>11338</v>
      </c>
      <c r="EG267" s="199">
        <v>75253</v>
      </c>
      <c r="EH267" s="199">
        <v>9074</v>
      </c>
      <c r="EI267" s="199">
        <v>17897</v>
      </c>
      <c r="EJ267" s="199">
        <v>12493</v>
      </c>
      <c r="EK267" s="199">
        <v>770</v>
      </c>
      <c r="EL267" s="199">
        <v>1259</v>
      </c>
      <c r="EM267" s="199">
        <v>1684</v>
      </c>
      <c r="EN267" s="199">
        <v>1947</v>
      </c>
      <c r="EO267" s="199">
        <v>1064</v>
      </c>
      <c r="EP267" s="199">
        <v>5399</v>
      </c>
      <c r="EQ267" s="199">
        <v>27165</v>
      </c>
      <c r="ER267" s="199">
        <v>30390</v>
      </c>
      <c r="ES267" s="199">
        <v>2849</v>
      </c>
      <c r="ET267" s="199">
        <v>10475</v>
      </c>
      <c r="EU267" s="199">
        <v>10689</v>
      </c>
      <c r="EV267" s="199">
        <v>6377</v>
      </c>
      <c r="EW267" s="199">
        <v>27541</v>
      </c>
      <c r="EX267" s="199">
        <v>30390</v>
      </c>
      <c r="EZ267" s="199"/>
    </row>
    <row r="268" spans="1:156" x14ac:dyDescent="0.25">
      <c r="A268" s="202">
        <v>39</v>
      </c>
      <c r="B268" s="202" t="s">
        <v>557</v>
      </c>
      <c r="C268" s="202" t="s">
        <v>236</v>
      </c>
      <c r="D268" s="202" t="s">
        <v>236</v>
      </c>
      <c r="E268" s="202" t="s">
        <v>236</v>
      </c>
      <c r="F268" s="202" t="s">
        <v>236</v>
      </c>
      <c r="G268" s="202" t="s">
        <v>236</v>
      </c>
      <c r="H268" s="199">
        <v>83402</v>
      </c>
      <c r="I268" s="199">
        <v>5466</v>
      </c>
      <c r="J268" s="199">
        <v>13728</v>
      </c>
      <c r="K268" s="199">
        <v>1084</v>
      </c>
      <c r="L268" s="199">
        <v>8775</v>
      </c>
      <c r="M268" s="199">
        <v>804</v>
      </c>
      <c r="N268" s="199">
        <v>35574</v>
      </c>
      <c r="O268" s="199">
        <v>3265</v>
      </c>
      <c r="P268" s="199">
        <v>33901</v>
      </c>
      <c r="Q268" s="199">
        <v>1104</v>
      </c>
      <c r="R268" s="199">
        <v>51828</v>
      </c>
      <c r="S268" s="199">
        <v>2199</v>
      </c>
      <c r="T268" s="199">
        <v>15292</v>
      </c>
      <c r="U268" s="199">
        <v>1198</v>
      </c>
      <c r="V268" s="199">
        <v>610</v>
      </c>
      <c r="W268" s="199">
        <v>95</v>
      </c>
      <c r="X268" s="199">
        <v>5177</v>
      </c>
      <c r="Y268" s="199">
        <v>156</v>
      </c>
      <c r="Z268" s="199">
        <v>4925</v>
      </c>
      <c r="AA268" s="199">
        <v>1319</v>
      </c>
      <c r="AB268" s="199">
        <v>5569</v>
      </c>
      <c r="AC268" s="199">
        <v>499</v>
      </c>
      <c r="AD268" s="199">
        <v>9811</v>
      </c>
      <c r="AE268" s="199">
        <v>2041</v>
      </c>
      <c r="AF268" s="199">
        <v>49087</v>
      </c>
      <c r="AG268" s="199">
        <v>1859</v>
      </c>
      <c r="AH268" s="199">
        <v>68651</v>
      </c>
      <c r="AI268" s="199">
        <v>2967</v>
      </c>
      <c r="AJ268" s="199">
        <v>14751</v>
      </c>
      <c r="AK268" s="199">
        <v>2499</v>
      </c>
      <c r="AL268" s="199">
        <v>9015</v>
      </c>
      <c r="AM268" s="199">
        <v>702</v>
      </c>
      <c r="AN268" s="199">
        <v>5736</v>
      </c>
      <c r="AO268" s="199">
        <v>1797</v>
      </c>
      <c r="AP268" s="199">
        <v>42039</v>
      </c>
      <c r="AQ268" s="199">
        <v>3271</v>
      </c>
      <c r="AR268" s="199">
        <v>41363</v>
      </c>
      <c r="AS268" s="199">
        <v>2195</v>
      </c>
      <c r="AT268" s="199">
        <v>9108</v>
      </c>
      <c r="AU268" s="199">
        <v>599</v>
      </c>
      <c r="AV268" s="199">
        <v>74294</v>
      </c>
      <c r="AW268" s="199">
        <v>4867</v>
      </c>
      <c r="AX268" s="199">
        <v>4629</v>
      </c>
      <c r="AY268" s="199">
        <v>797</v>
      </c>
      <c r="AZ268" s="199">
        <v>13892</v>
      </c>
      <c r="BA268" s="199">
        <v>1666</v>
      </c>
      <c r="BB268" s="199">
        <v>17301</v>
      </c>
      <c r="BC268" s="199">
        <v>1209</v>
      </c>
      <c r="BD268" s="199">
        <v>20512</v>
      </c>
      <c r="BE268" s="199">
        <v>653</v>
      </c>
      <c r="BF268" s="199">
        <v>7203</v>
      </c>
      <c r="BG268" s="199">
        <v>835</v>
      </c>
      <c r="BH268" s="199">
        <v>42968</v>
      </c>
      <c r="BI268" s="199">
        <v>3975</v>
      </c>
      <c r="BJ268" s="199">
        <v>41069</v>
      </c>
      <c r="BK268" s="199">
        <v>3506</v>
      </c>
      <c r="BL268" s="199">
        <v>1899</v>
      </c>
      <c r="BM268" s="199">
        <v>469</v>
      </c>
      <c r="BN268" s="199">
        <v>30139</v>
      </c>
      <c r="BO268" s="199">
        <v>2301</v>
      </c>
      <c r="BP268" s="199">
        <v>13628</v>
      </c>
      <c r="BQ268" s="199">
        <v>1745</v>
      </c>
      <c r="BR268" s="199">
        <v>6404</v>
      </c>
      <c r="BS268" s="199">
        <v>764</v>
      </c>
      <c r="BT268" s="199">
        <v>20116</v>
      </c>
      <c r="BU268" s="199">
        <v>566</v>
      </c>
      <c r="BV268" s="199">
        <v>50171</v>
      </c>
      <c r="BW268" s="199">
        <v>4810</v>
      </c>
      <c r="BX268" s="199">
        <v>13115</v>
      </c>
      <c r="BY268" s="199">
        <v>90</v>
      </c>
      <c r="BZ268" s="199">
        <v>7132</v>
      </c>
      <c r="CA268" s="199">
        <v>85</v>
      </c>
      <c r="CB268" s="199">
        <v>12984</v>
      </c>
      <c r="CC268" s="199">
        <v>481</v>
      </c>
      <c r="CD268" s="199">
        <v>6952</v>
      </c>
      <c r="CE268" s="199">
        <v>575</v>
      </c>
      <c r="CF268" s="199">
        <v>12517</v>
      </c>
      <c r="CG268" s="199">
        <v>1385</v>
      </c>
      <c r="CH268" s="199">
        <v>11777</v>
      </c>
      <c r="CI268" s="199">
        <v>1415</v>
      </c>
      <c r="CJ268" s="199">
        <v>9167</v>
      </c>
      <c r="CK268" s="199">
        <v>764</v>
      </c>
      <c r="CL268" s="199">
        <v>9758</v>
      </c>
      <c r="CM268" s="199">
        <v>671</v>
      </c>
      <c r="CN268" s="199">
        <v>13115</v>
      </c>
      <c r="CO268" s="199">
        <v>90</v>
      </c>
      <c r="CP268" s="199">
        <v>5466</v>
      </c>
      <c r="CQ268" s="199">
        <v>77936</v>
      </c>
      <c r="CR268" s="199">
        <v>54506</v>
      </c>
      <c r="CS268" s="199">
        <v>34176</v>
      </c>
      <c r="CT268" s="199">
        <v>58552</v>
      </c>
      <c r="CU268" s="199">
        <v>19212</v>
      </c>
      <c r="CV268" s="199">
        <v>8083</v>
      </c>
      <c r="CW268" s="199">
        <v>6814</v>
      </c>
      <c r="CX268" s="199">
        <v>3350</v>
      </c>
      <c r="CY268" s="199">
        <v>2051</v>
      </c>
      <c r="CZ268" s="199">
        <v>633</v>
      </c>
      <c r="DA268" s="199">
        <v>3290</v>
      </c>
      <c r="DB268" s="199">
        <v>1199</v>
      </c>
      <c r="DC268" s="199">
        <v>7057</v>
      </c>
      <c r="DD268" s="199">
        <v>2901</v>
      </c>
      <c r="DE268" s="199">
        <v>174</v>
      </c>
      <c r="DF268" s="199">
        <v>2023</v>
      </c>
      <c r="DG268" s="199">
        <v>6069</v>
      </c>
      <c r="DH268" s="199">
        <v>1235</v>
      </c>
      <c r="DI268" s="199">
        <v>5092</v>
      </c>
      <c r="DJ268" s="199">
        <v>2701</v>
      </c>
      <c r="DK268" s="199">
        <v>492</v>
      </c>
      <c r="DL268" s="199">
        <v>3377</v>
      </c>
      <c r="DM268" s="199">
        <v>5709</v>
      </c>
      <c r="DN268" s="199">
        <v>10543</v>
      </c>
      <c r="DO268" s="199">
        <v>3326</v>
      </c>
      <c r="DP268" s="199">
        <v>1658</v>
      </c>
      <c r="DQ268" s="199">
        <v>1603</v>
      </c>
      <c r="DR268" s="199">
        <v>1090</v>
      </c>
      <c r="DS268" s="199">
        <v>1214</v>
      </c>
      <c r="DT268" s="199">
        <v>3541</v>
      </c>
      <c r="DU268" s="199">
        <v>33545</v>
      </c>
      <c r="DV268" s="199">
        <v>13609</v>
      </c>
      <c r="DW268" s="199">
        <v>5514</v>
      </c>
      <c r="DX268" s="199">
        <v>3063</v>
      </c>
      <c r="DY268" s="199">
        <v>945</v>
      </c>
      <c r="DZ268" s="199">
        <v>7175</v>
      </c>
      <c r="EA268" s="199">
        <v>344</v>
      </c>
      <c r="EB268" s="199">
        <v>5287</v>
      </c>
      <c r="EC268" s="199">
        <v>9698</v>
      </c>
      <c r="ED268" s="199">
        <v>1910</v>
      </c>
      <c r="EE268" s="199">
        <v>5675</v>
      </c>
      <c r="EF268" s="199">
        <v>9482</v>
      </c>
      <c r="EG268" s="199">
        <v>71057</v>
      </c>
      <c r="EH268" s="199">
        <v>11967</v>
      </c>
      <c r="EI268" s="199">
        <v>20839</v>
      </c>
      <c r="EJ268" s="199">
        <v>12706</v>
      </c>
      <c r="EK268" s="199">
        <v>1490</v>
      </c>
      <c r="EL268" s="199">
        <v>1695</v>
      </c>
      <c r="EM268" s="199">
        <v>1599</v>
      </c>
      <c r="EN268" s="199">
        <v>1522</v>
      </c>
      <c r="EO268" s="199">
        <v>1117</v>
      </c>
      <c r="EP268" s="199">
        <v>4858</v>
      </c>
      <c r="EQ268" s="199">
        <v>30341</v>
      </c>
      <c r="ER268" s="199">
        <v>33545</v>
      </c>
      <c r="ES268" s="199">
        <v>2869</v>
      </c>
      <c r="ET268" s="199">
        <v>12482</v>
      </c>
      <c r="EU268" s="199">
        <v>13424</v>
      </c>
      <c r="EV268" s="199">
        <v>4770</v>
      </c>
      <c r="EW268" s="199">
        <v>30676</v>
      </c>
      <c r="EX268" s="199">
        <v>33545</v>
      </c>
      <c r="EZ268" s="199"/>
    </row>
    <row r="269" spans="1:156" x14ac:dyDescent="0.25">
      <c r="A269" s="202">
        <v>40</v>
      </c>
      <c r="B269" s="202" t="s">
        <v>557</v>
      </c>
      <c r="C269" s="202" t="s">
        <v>236</v>
      </c>
      <c r="D269" s="202" t="s">
        <v>236</v>
      </c>
      <c r="E269" s="202" t="s">
        <v>236</v>
      </c>
      <c r="F269" s="202" t="s">
        <v>236</v>
      </c>
      <c r="G269" s="202" t="s">
        <v>236</v>
      </c>
      <c r="H269" s="199">
        <v>84128</v>
      </c>
      <c r="I269" s="199">
        <v>2909</v>
      </c>
      <c r="J269" s="199">
        <v>8611</v>
      </c>
      <c r="K269" s="199">
        <v>1039</v>
      </c>
      <c r="L269" s="199">
        <v>6298</v>
      </c>
      <c r="M269" s="199">
        <v>823</v>
      </c>
      <c r="N269" s="199">
        <v>24268</v>
      </c>
      <c r="O269" s="199">
        <v>1351</v>
      </c>
      <c r="P269" s="199">
        <v>48395</v>
      </c>
      <c r="Q269" s="199">
        <v>478</v>
      </c>
      <c r="R269" s="199">
        <v>63779</v>
      </c>
      <c r="S269" s="199">
        <v>1490</v>
      </c>
      <c r="T269" s="199">
        <v>5642</v>
      </c>
      <c r="U269" s="199">
        <v>267</v>
      </c>
      <c r="V269" s="199">
        <v>410</v>
      </c>
      <c r="W269" s="199">
        <v>46</v>
      </c>
      <c r="X269" s="199">
        <v>6933</v>
      </c>
      <c r="Y269" s="199">
        <v>379</v>
      </c>
      <c r="Z269" s="199">
        <v>1789</v>
      </c>
      <c r="AA269" s="199">
        <v>661</v>
      </c>
      <c r="AB269" s="199">
        <v>5560</v>
      </c>
      <c r="AC269" s="199">
        <v>66</v>
      </c>
      <c r="AD269" s="199">
        <v>3978</v>
      </c>
      <c r="AE269" s="199">
        <v>710</v>
      </c>
      <c r="AF269" s="199">
        <v>62747</v>
      </c>
      <c r="AG269" s="199">
        <v>1431</v>
      </c>
      <c r="AH269" s="199">
        <v>75785</v>
      </c>
      <c r="AI269" s="199">
        <v>2065</v>
      </c>
      <c r="AJ269" s="199">
        <v>8343</v>
      </c>
      <c r="AK269" s="199">
        <v>844</v>
      </c>
      <c r="AL269" s="199">
        <v>4549</v>
      </c>
      <c r="AM269" s="199">
        <v>126</v>
      </c>
      <c r="AN269" s="199">
        <v>3794</v>
      </c>
      <c r="AO269" s="199">
        <v>718</v>
      </c>
      <c r="AP269" s="199">
        <v>40633</v>
      </c>
      <c r="AQ269" s="199">
        <v>1614</v>
      </c>
      <c r="AR269" s="199">
        <v>43495</v>
      </c>
      <c r="AS269" s="199">
        <v>1295</v>
      </c>
      <c r="AT269" s="199">
        <v>9737</v>
      </c>
      <c r="AU269" s="199">
        <v>307</v>
      </c>
      <c r="AV269" s="199">
        <v>74391</v>
      </c>
      <c r="AW269" s="199">
        <v>2602</v>
      </c>
      <c r="AX269" s="199">
        <v>2265</v>
      </c>
      <c r="AY269" s="199">
        <v>435</v>
      </c>
      <c r="AZ269" s="199">
        <v>9828</v>
      </c>
      <c r="BA269" s="199">
        <v>784</v>
      </c>
      <c r="BB269" s="199">
        <v>13921</v>
      </c>
      <c r="BC269" s="199">
        <v>685</v>
      </c>
      <c r="BD269" s="199">
        <v>31067</v>
      </c>
      <c r="BE269" s="199">
        <v>288</v>
      </c>
      <c r="BF269" s="199">
        <v>7653</v>
      </c>
      <c r="BG269" s="199">
        <v>588</v>
      </c>
      <c r="BH269" s="199">
        <v>40372</v>
      </c>
      <c r="BI269" s="199">
        <v>1945</v>
      </c>
      <c r="BJ269" s="199">
        <v>38578</v>
      </c>
      <c r="BK269" s="199">
        <v>1695</v>
      </c>
      <c r="BL269" s="199">
        <v>1794</v>
      </c>
      <c r="BM269" s="199">
        <v>250</v>
      </c>
      <c r="BN269" s="199">
        <v>27572</v>
      </c>
      <c r="BO269" s="199">
        <v>948</v>
      </c>
      <c r="BP269" s="199">
        <v>14069</v>
      </c>
      <c r="BQ269" s="199">
        <v>1013</v>
      </c>
      <c r="BR269" s="199">
        <v>6384</v>
      </c>
      <c r="BS269" s="199">
        <v>572</v>
      </c>
      <c r="BT269" s="199">
        <v>19174</v>
      </c>
      <c r="BU269" s="199">
        <v>264</v>
      </c>
      <c r="BV269" s="199">
        <v>48025</v>
      </c>
      <c r="BW269" s="199">
        <v>2533</v>
      </c>
      <c r="BX269" s="199">
        <v>16929</v>
      </c>
      <c r="BY269" s="199">
        <v>112</v>
      </c>
      <c r="BZ269" s="199">
        <v>6154</v>
      </c>
      <c r="CA269" s="199">
        <v>54</v>
      </c>
      <c r="CB269" s="199">
        <v>13020</v>
      </c>
      <c r="CC269" s="199">
        <v>210</v>
      </c>
      <c r="CD269" s="199">
        <v>7873</v>
      </c>
      <c r="CE269" s="199">
        <v>453</v>
      </c>
      <c r="CF269" s="199">
        <v>9778</v>
      </c>
      <c r="CG269" s="199">
        <v>784</v>
      </c>
      <c r="CH269" s="199">
        <v>10103</v>
      </c>
      <c r="CI269" s="199">
        <v>424</v>
      </c>
      <c r="CJ269" s="199">
        <v>9416</v>
      </c>
      <c r="CK269" s="199">
        <v>457</v>
      </c>
      <c r="CL269" s="199">
        <v>10855</v>
      </c>
      <c r="CM269" s="199">
        <v>415</v>
      </c>
      <c r="CN269" s="199">
        <v>16929</v>
      </c>
      <c r="CO269" s="199">
        <v>112</v>
      </c>
      <c r="CP269" s="199">
        <v>2909</v>
      </c>
      <c r="CQ269" s="199">
        <v>81219</v>
      </c>
      <c r="CR269" s="199">
        <v>68513</v>
      </c>
      <c r="CS269" s="199">
        <v>26904</v>
      </c>
      <c r="CT269" s="199">
        <v>68778</v>
      </c>
      <c r="CU269" s="199">
        <v>10502</v>
      </c>
      <c r="CV269" s="199">
        <v>4079</v>
      </c>
      <c r="CW269" s="199">
        <v>2200</v>
      </c>
      <c r="CX269" s="199">
        <v>863</v>
      </c>
      <c r="CY269" s="199">
        <v>2253</v>
      </c>
      <c r="CZ269" s="199">
        <v>619</v>
      </c>
      <c r="DA269" s="199">
        <v>4194</v>
      </c>
      <c r="DB269" s="199">
        <v>1688</v>
      </c>
      <c r="DC269" s="199">
        <v>1855</v>
      </c>
      <c r="DD269" s="199">
        <v>909</v>
      </c>
      <c r="DE269" s="199">
        <v>207</v>
      </c>
      <c r="DF269" s="199">
        <v>2000</v>
      </c>
      <c r="DG269" s="199">
        <v>6104</v>
      </c>
      <c r="DH269" s="199">
        <v>1031</v>
      </c>
      <c r="DI269" s="199">
        <v>3738</v>
      </c>
      <c r="DJ269" s="199">
        <v>2416</v>
      </c>
      <c r="DK269" s="199">
        <v>615</v>
      </c>
      <c r="DL269" s="199">
        <v>2808</v>
      </c>
      <c r="DM269" s="199">
        <v>5119</v>
      </c>
      <c r="DN269" s="199">
        <v>11829</v>
      </c>
      <c r="DO269" s="199">
        <v>2828</v>
      </c>
      <c r="DP269" s="199">
        <v>1975</v>
      </c>
      <c r="DQ269" s="199">
        <v>1796</v>
      </c>
      <c r="DR269" s="199">
        <v>980</v>
      </c>
      <c r="DS269" s="199">
        <v>748</v>
      </c>
      <c r="DT269" s="199">
        <v>1384</v>
      </c>
      <c r="DU269" s="199">
        <v>34081</v>
      </c>
      <c r="DV269" s="199">
        <v>17736</v>
      </c>
      <c r="DW269" s="199">
        <v>6636</v>
      </c>
      <c r="DX269" s="199">
        <v>2002</v>
      </c>
      <c r="DY269" s="199">
        <v>584</v>
      </c>
      <c r="DZ269" s="199">
        <v>5438</v>
      </c>
      <c r="EA269" s="199">
        <v>222</v>
      </c>
      <c r="EB269" s="199">
        <v>4345</v>
      </c>
      <c r="EC269" s="199">
        <v>8905</v>
      </c>
      <c r="ED269" s="199">
        <v>1033</v>
      </c>
      <c r="EE269" s="199">
        <v>6285</v>
      </c>
      <c r="EF269" s="199">
        <v>9089</v>
      </c>
      <c r="EG269" s="199">
        <v>73217</v>
      </c>
      <c r="EH269" s="199">
        <v>10629</v>
      </c>
      <c r="EI269" s="199">
        <v>25502</v>
      </c>
      <c r="EJ269" s="199">
        <v>8579</v>
      </c>
      <c r="EK269" s="199">
        <v>1079</v>
      </c>
      <c r="EL269" s="199">
        <v>966</v>
      </c>
      <c r="EM269" s="199">
        <v>1255</v>
      </c>
      <c r="EN269" s="199">
        <v>664</v>
      </c>
      <c r="EO269" s="199">
        <v>1016</v>
      </c>
      <c r="EP269" s="199">
        <v>3051</v>
      </c>
      <c r="EQ269" s="199">
        <v>31226</v>
      </c>
      <c r="ER269" s="199">
        <v>34081</v>
      </c>
      <c r="ES269" s="199">
        <v>1765</v>
      </c>
      <c r="ET269" s="199">
        <v>11385</v>
      </c>
      <c r="EU269" s="199">
        <v>14808</v>
      </c>
      <c r="EV269" s="199">
        <v>6123</v>
      </c>
      <c r="EW269" s="199">
        <v>32316</v>
      </c>
      <c r="EX269" s="199">
        <v>34081</v>
      </c>
      <c r="EZ269" s="199"/>
    </row>
    <row r="270" spans="1:156" x14ac:dyDescent="0.25">
      <c r="A270" s="202">
        <v>41</v>
      </c>
      <c r="B270" s="202" t="s">
        <v>557</v>
      </c>
      <c r="C270" s="202" t="s">
        <v>236</v>
      </c>
      <c r="D270" s="202" t="s">
        <v>236</v>
      </c>
      <c r="E270" s="202" t="s">
        <v>236</v>
      </c>
      <c r="F270" s="202" t="s">
        <v>236</v>
      </c>
      <c r="G270" s="202" t="s">
        <v>236</v>
      </c>
      <c r="H270" s="199">
        <v>85479</v>
      </c>
      <c r="I270" s="199">
        <v>1928</v>
      </c>
      <c r="J270" s="199">
        <v>5408</v>
      </c>
      <c r="K270" s="199">
        <v>365</v>
      </c>
      <c r="L270" s="199">
        <v>4006</v>
      </c>
      <c r="M270" s="199">
        <v>261</v>
      </c>
      <c r="N270" s="199">
        <v>25139</v>
      </c>
      <c r="O270" s="199">
        <v>705</v>
      </c>
      <c r="P270" s="199">
        <v>54673</v>
      </c>
      <c r="Q270" s="199">
        <v>843</v>
      </c>
      <c r="R270" s="199">
        <v>74308</v>
      </c>
      <c r="S270" s="199">
        <v>1511</v>
      </c>
      <c r="T270" s="199">
        <v>3020</v>
      </c>
      <c r="U270" s="199">
        <v>107</v>
      </c>
      <c r="V270" s="199">
        <v>220</v>
      </c>
      <c r="W270" s="199">
        <v>10</v>
      </c>
      <c r="X270" s="199">
        <v>3046</v>
      </c>
      <c r="Y270" s="199">
        <v>40</v>
      </c>
      <c r="Z270" s="199">
        <v>940</v>
      </c>
      <c r="AA270" s="199">
        <v>80</v>
      </c>
      <c r="AB270" s="199">
        <v>3856</v>
      </c>
      <c r="AC270" s="199">
        <v>166</v>
      </c>
      <c r="AD270" s="199">
        <v>3433</v>
      </c>
      <c r="AE270" s="199">
        <v>227</v>
      </c>
      <c r="AF270" s="199">
        <v>72569</v>
      </c>
      <c r="AG270" s="199">
        <v>1423</v>
      </c>
      <c r="AH270" s="199">
        <v>81230</v>
      </c>
      <c r="AI270" s="199">
        <v>1595</v>
      </c>
      <c r="AJ270" s="199">
        <v>4249</v>
      </c>
      <c r="AK270" s="199">
        <v>333</v>
      </c>
      <c r="AL270" s="199">
        <v>2986</v>
      </c>
      <c r="AM270" s="199">
        <v>80</v>
      </c>
      <c r="AN270" s="199">
        <v>1263</v>
      </c>
      <c r="AO270" s="199">
        <v>253</v>
      </c>
      <c r="AP270" s="199">
        <v>42914</v>
      </c>
      <c r="AQ270" s="199">
        <v>1050</v>
      </c>
      <c r="AR270" s="199">
        <v>42565</v>
      </c>
      <c r="AS270" s="199">
        <v>878</v>
      </c>
      <c r="AT270" s="199">
        <v>7897</v>
      </c>
      <c r="AU270" s="199">
        <v>175</v>
      </c>
      <c r="AV270" s="199">
        <v>77582</v>
      </c>
      <c r="AW270" s="199">
        <v>1753</v>
      </c>
      <c r="AX270" s="199">
        <v>1962</v>
      </c>
      <c r="AY270" s="199">
        <v>239</v>
      </c>
      <c r="AZ270" s="199">
        <v>12449</v>
      </c>
      <c r="BA270" s="199">
        <v>427</v>
      </c>
      <c r="BB270" s="199">
        <v>18258</v>
      </c>
      <c r="BC270" s="199">
        <v>387</v>
      </c>
      <c r="BD270" s="199">
        <v>24208</v>
      </c>
      <c r="BE270" s="199">
        <v>256</v>
      </c>
      <c r="BF270" s="199">
        <v>7329</v>
      </c>
      <c r="BG270" s="199">
        <v>302</v>
      </c>
      <c r="BH270" s="199">
        <v>42395</v>
      </c>
      <c r="BI270" s="199">
        <v>1317</v>
      </c>
      <c r="BJ270" s="199">
        <v>41285</v>
      </c>
      <c r="BK270" s="199">
        <v>1177</v>
      </c>
      <c r="BL270" s="199">
        <v>1110</v>
      </c>
      <c r="BM270" s="199">
        <v>140</v>
      </c>
      <c r="BN270" s="199">
        <v>30852</v>
      </c>
      <c r="BO270" s="199">
        <v>785</v>
      </c>
      <c r="BP270" s="199">
        <v>13005</v>
      </c>
      <c r="BQ270" s="199">
        <v>582</v>
      </c>
      <c r="BR270" s="199">
        <v>5867</v>
      </c>
      <c r="BS270" s="199">
        <v>252</v>
      </c>
      <c r="BT270" s="199">
        <v>22315</v>
      </c>
      <c r="BU270" s="199">
        <v>289</v>
      </c>
      <c r="BV270" s="199">
        <v>49724</v>
      </c>
      <c r="BW270" s="199">
        <v>1619</v>
      </c>
      <c r="BX270" s="199">
        <v>13440</v>
      </c>
      <c r="BY270" s="199">
        <v>20</v>
      </c>
      <c r="BZ270" s="199">
        <v>6132</v>
      </c>
      <c r="CA270" s="199">
        <v>40</v>
      </c>
      <c r="CB270" s="199">
        <v>16183</v>
      </c>
      <c r="CC270" s="199">
        <v>249</v>
      </c>
      <c r="CD270" s="199">
        <v>6287</v>
      </c>
      <c r="CE270" s="199">
        <v>330</v>
      </c>
      <c r="CF270" s="199">
        <v>7215</v>
      </c>
      <c r="CG270" s="199">
        <v>376</v>
      </c>
      <c r="CH270" s="199">
        <v>13077</v>
      </c>
      <c r="CI270" s="199">
        <v>298</v>
      </c>
      <c r="CJ270" s="199">
        <v>11630</v>
      </c>
      <c r="CK270" s="199">
        <v>263</v>
      </c>
      <c r="CL270" s="199">
        <v>11515</v>
      </c>
      <c r="CM270" s="199">
        <v>352</v>
      </c>
      <c r="CN270" s="199">
        <v>13440</v>
      </c>
      <c r="CO270" s="199">
        <v>20</v>
      </c>
      <c r="CP270" s="199">
        <v>1928</v>
      </c>
      <c r="CQ270" s="199">
        <v>83551</v>
      </c>
      <c r="CR270" s="199">
        <v>73114</v>
      </c>
      <c r="CS270" s="199">
        <v>22326</v>
      </c>
      <c r="CT270" s="199">
        <v>75290</v>
      </c>
      <c r="CU270" s="199">
        <v>5614</v>
      </c>
      <c r="CV270" s="199">
        <v>1593</v>
      </c>
      <c r="CW270" s="199">
        <v>1948</v>
      </c>
      <c r="CX270" s="199">
        <v>633</v>
      </c>
      <c r="CY270" s="199">
        <v>856</v>
      </c>
      <c r="CZ270" s="199">
        <v>250</v>
      </c>
      <c r="DA270" s="199">
        <v>2117</v>
      </c>
      <c r="DB270" s="199">
        <v>552</v>
      </c>
      <c r="DC270" s="199">
        <v>693</v>
      </c>
      <c r="DD270" s="199">
        <v>158</v>
      </c>
      <c r="DE270" s="199">
        <v>369</v>
      </c>
      <c r="DF270" s="199">
        <v>3091</v>
      </c>
      <c r="DG270" s="199">
        <v>6450</v>
      </c>
      <c r="DH270" s="199">
        <v>1469</v>
      </c>
      <c r="DI270" s="199">
        <v>4484</v>
      </c>
      <c r="DJ270" s="199">
        <v>2184</v>
      </c>
      <c r="DK270" s="199">
        <v>423</v>
      </c>
      <c r="DL270" s="199">
        <v>4029</v>
      </c>
      <c r="DM270" s="199">
        <v>4613</v>
      </c>
      <c r="DN270" s="199">
        <v>10367</v>
      </c>
      <c r="DO270" s="199">
        <v>3220</v>
      </c>
      <c r="DP270" s="199">
        <v>1890</v>
      </c>
      <c r="DQ270" s="199">
        <v>2688</v>
      </c>
      <c r="DR270" s="199">
        <v>832</v>
      </c>
      <c r="DS270" s="199">
        <v>643</v>
      </c>
      <c r="DT270" s="199">
        <v>970</v>
      </c>
      <c r="DU270" s="199">
        <v>31170</v>
      </c>
      <c r="DV270" s="199">
        <v>20054</v>
      </c>
      <c r="DW270" s="199">
        <v>8725</v>
      </c>
      <c r="DX270" s="199">
        <v>1929</v>
      </c>
      <c r="DY270" s="199">
        <v>752</v>
      </c>
      <c r="DZ270" s="199">
        <v>4083</v>
      </c>
      <c r="EA270" s="199">
        <v>236</v>
      </c>
      <c r="EB270" s="199">
        <v>3070</v>
      </c>
      <c r="EC270" s="199">
        <v>5104</v>
      </c>
      <c r="ED270" s="199">
        <v>668</v>
      </c>
      <c r="EE270" s="199">
        <v>3250</v>
      </c>
      <c r="EF270" s="199">
        <v>11010</v>
      </c>
      <c r="EG270" s="199">
        <v>76037</v>
      </c>
      <c r="EH270" s="199">
        <v>9143</v>
      </c>
      <c r="EI270" s="199">
        <v>26674</v>
      </c>
      <c r="EJ270" s="199">
        <v>4496</v>
      </c>
      <c r="EK270" s="199">
        <v>608</v>
      </c>
      <c r="EL270" s="199">
        <v>518</v>
      </c>
      <c r="EM270" s="199">
        <v>850</v>
      </c>
      <c r="EN270" s="199">
        <v>401</v>
      </c>
      <c r="EO270" s="199">
        <v>345</v>
      </c>
      <c r="EP270" s="199">
        <v>1538</v>
      </c>
      <c r="EQ270" s="199">
        <v>29197</v>
      </c>
      <c r="ER270" s="199">
        <v>31170</v>
      </c>
      <c r="ES270" s="199">
        <v>1128</v>
      </c>
      <c r="ET270" s="199">
        <v>6466</v>
      </c>
      <c r="EU270" s="199">
        <v>14094</v>
      </c>
      <c r="EV270" s="199">
        <v>9482</v>
      </c>
      <c r="EW270" s="199">
        <v>30042</v>
      </c>
      <c r="EX270" s="199">
        <v>31170</v>
      </c>
      <c r="EZ270" s="199"/>
    </row>
    <row r="271" spans="1:156" x14ac:dyDescent="0.25">
      <c r="A271" s="202">
        <v>42</v>
      </c>
      <c r="B271" s="202" t="s">
        <v>557</v>
      </c>
      <c r="C271" s="202" t="s">
        <v>236</v>
      </c>
      <c r="D271" s="202" t="s">
        <v>236</v>
      </c>
      <c r="E271" s="202" t="s">
        <v>236</v>
      </c>
      <c r="F271" s="202" t="s">
        <v>236</v>
      </c>
      <c r="G271" s="202" t="s">
        <v>236</v>
      </c>
      <c r="H271" s="199">
        <v>83001</v>
      </c>
      <c r="I271" s="199">
        <v>2187</v>
      </c>
      <c r="J271" s="199">
        <v>3647</v>
      </c>
      <c r="K271" s="199">
        <v>350</v>
      </c>
      <c r="L271" s="199">
        <v>2600</v>
      </c>
      <c r="M271" s="199">
        <v>261</v>
      </c>
      <c r="N271" s="199">
        <v>17479</v>
      </c>
      <c r="O271" s="199">
        <v>914</v>
      </c>
      <c r="P271" s="199">
        <v>61527</v>
      </c>
      <c r="Q271" s="199">
        <v>916</v>
      </c>
      <c r="R271" s="199">
        <v>62718</v>
      </c>
      <c r="S271" s="199">
        <v>1434</v>
      </c>
      <c r="T271" s="199">
        <v>3664</v>
      </c>
      <c r="U271" s="199">
        <v>250</v>
      </c>
      <c r="V271" s="199">
        <v>108</v>
      </c>
      <c r="W271" s="199">
        <v>19</v>
      </c>
      <c r="X271" s="199">
        <v>9103</v>
      </c>
      <c r="Y271" s="199">
        <v>228</v>
      </c>
      <c r="Z271" s="199">
        <v>1822</v>
      </c>
      <c r="AA271" s="199">
        <v>78</v>
      </c>
      <c r="AB271" s="199">
        <v>5538</v>
      </c>
      <c r="AC271" s="199">
        <v>178</v>
      </c>
      <c r="AD271" s="199">
        <v>3781</v>
      </c>
      <c r="AE271" s="199">
        <v>161</v>
      </c>
      <c r="AF271" s="199">
        <v>61170</v>
      </c>
      <c r="AG271" s="199">
        <v>1386</v>
      </c>
      <c r="AH271" s="199">
        <v>71449</v>
      </c>
      <c r="AI271" s="199">
        <v>1849</v>
      </c>
      <c r="AJ271" s="199">
        <v>11552</v>
      </c>
      <c r="AK271" s="199">
        <v>338</v>
      </c>
      <c r="AL271" s="199">
        <v>7275</v>
      </c>
      <c r="AM271" s="199">
        <v>169</v>
      </c>
      <c r="AN271" s="199">
        <v>4277</v>
      </c>
      <c r="AO271" s="199">
        <v>169</v>
      </c>
      <c r="AP271" s="199">
        <v>40391</v>
      </c>
      <c r="AQ271" s="199">
        <v>1419</v>
      </c>
      <c r="AR271" s="199">
        <v>42610</v>
      </c>
      <c r="AS271" s="199">
        <v>768</v>
      </c>
      <c r="AT271" s="199">
        <v>6730</v>
      </c>
      <c r="AU271" s="199">
        <v>177</v>
      </c>
      <c r="AV271" s="199">
        <v>76271</v>
      </c>
      <c r="AW271" s="199">
        <v>2010</v>
      </c>
      <c r="AX271" s="199">
        <v>1087</v>
      </c>
      <c r="AY271" s="199">
        <v>156</v>
      </c>
      <c r="AZ271" s="199">
        <v>5749</v>
      </c>
      <c r="BA271" s="199">
        <v>346</v>
      </c>
      <c r="BB271" s="199">
        <v>12692</v>
      </c>
      <c r="BC271" s="199">
        <v>663</v>
      </c>
      <c r="BD271" s="199">
        <v>38001</v>
      </c>
      <c r="BE271" s="199">
        <v>351</v>
      </c>
      <c r="BF271" s="199">
        <v>6007</v>
      </c>
      <c r="BG271" s="199">
        <v>420</v>
      </c>
      <c r="BH271" s="199">
        <v>42602</v>
      </c>
      <c r="BI271" s="199">
        <v>1278</v>
      </c>
      <c r="BJ271" s="199">
        <v>41746</v>
      </c>
      <c r="BK271" s="199">
        <v>1157</v>
      </c>
      <c r="BL271" s="199">
        <v>856</v>
      </c>
      <c r="BM271" s="199">
        <v>121</v>
      </c>
      <c r="BN271" s="199">
        <v>32346</v>
      </c>
      <c r="BO271" s="199">
        <v>713</v>
      </c>
      <c r="BP271" s="199">
        <v>11428</v>
      </c>
      <c r="BQ271" s="199">
        <v>590</v>
      </c>
      <c r="BR271" s="199">
        <v>4835</v>
      </c>
      <c r="BS271" s="199">
        <v>395</v>
      </c>
      <c r="BT271" s="199">
        <v>21336</v>
      </c>
      <c r="BU271" s="199">
        <v>449</v>
      </c>
      <c r="BV271" s="199">
        <v>48609</v>
      </c>
      <c r="BW271" s="199">
        <v>1698</v>
      </c>
      <c r="BX271" s="199">
        <v>13056</v>
      </c>
      <c r="BY271" s="199">
        <v>40</v>
      </c>
      <c r="BZ271" s="199">
        <v>6355</v>
      </c>
      <c r="CA271" s="199">
        <v>103</v>
      </c>
      <c r="CB271" s="199">
        <v>14981</v>
      </c>
      <c r="CC271" s="199">
        <v>346</v>
      </c>
      <c r="CD271" s="199">
        <v>4136</v>
      </c>
      <c r="CE271" s="199">
        <v>222</v>
      </c>
      <c r="CF271" s="199">
        <v>8548</v>
      </c>
      <c r="CG271" s="199">
        <v>437</v>
      </c>
      <c r="CH271" s="199">
        <v>13718</v>
      </c>
      <c r="CI271" s="199">
        <v>422</v>
      </c>
      <c r="CJ271" s="199">
        <v>10920</v>
      </c>
      <c r="CK271" s="199">
        <v>336</v>
      </c>
      <c r="CL271" s="199">
        <v>11287</v>
      </c>
      <c r="CM271" s="199">
        <v>281</v>
      </c>
      <c r="CN271" s="199">
        <v>13056</v>
      </c>
      <c r="CO271" s="199">
        <v>40</v>
      </c>
      <c r="CP271" s="199">
        <v>2187</v>
      </c>
      <c r="CQ271" s="199">
        <v>80814</v>
      </c>
      <c r="CR271" s="199">
        <v>73142</v>
      </c>
      <c r="CS271" s="199">
        <v>18943</v>
      </c>
      <c r="CT271" s="199">
        <v>65596</v>
      </c>
      <c r="CU271" s="199">
        <v>12417</v>
      </c>
      <c r="CV271" s="199">
        <v>2315</v>
      </c>
      <c r="CW271" s="199">
        <v>2352</v>
      </c>
      <c r="CX271" s="199">
        <v>323</v>
      </c>
      <c r="CY271" s="199">
        <v>4705</v>
      </c>
      <c r="CZ271" s="199">
        <v>1069</v>
      </c>
      <c r="DA271" s="199">
        <v>4205</v>
      </c>
      <c r="DB271" s="199">
        <v>683</v>
      </c>
      <c r="DC271" s="199">
        <v>1155</v>
      </c>
      <c r="DD271" s="199">
        <v>240</v>
      </c>
      <c r="DE271" s="199">
        <v>103</v>
      </c>
      <c r="DF271" s="199">
        <v>1610</v>
      </c>
      <c r="DG271" s="199">
        <v>5520</v>
      </c>
      <c r="DH271" s="199">
        <v>1410</v>
      </c>
      <c r="DI271" s="199">
        <v>5039</v>
      </c>
      <c r="DJ271" s="199">
        <v>1781</v>
      </c>
      <c r="DK271" s="199">
        <v>676</v>
      </c>
      <c r="DL271" s="199">
        <v>6175</v>
      </c>
      <c r="DM271" s="199">
        <v>8190</v>
      </c>
      <c r="DN271" s="199">
        <v>10636</v>
      </c>
      <c r="DO271" s="199">
        <v>2033</v>
      </c>
      <c r="DP271" s="199">
        <v>1490</v>
      </c>
      <c r="DQ271" s="199">
        <v>1006</v>
      </c>
      <c r="DR271" s="199">
        <v>578</v>
      </c>
      <c r="DS271" s="199">
        <v>491</v>
      </c>
      <c r="DT271" s="199">
        <v>744</v>
      </c>
      <c r="DU271" s="199">
        <v>33498</v>
      </c>
      <c r="DV271" s="199">
        <v>19847</v>
      </c>
      <c r="DW271" s="199">
        <v>9217</v>
      </c>
      <c r="DX271" s="199">
        <v>1931</v>
      </c>
      <c r="DY271" s="199">
        <v>519</v>
      </c>
      <c r="DZ271" s="199">
        <v>4042</v>
      </c>
      <c r="EA271" s="199">
        <v>344</v>
      </c>
      <c r="EB271" s="199">
        <v>3115</v>
      </c>
      <c r="EC271" s="199">
        <v>7678</v>
      </c>
      <c r="ED271" s="199">
        <v>962</v>
      </c>
      <c r="EE271" s="199">
        <v>5400</v>
      </c>
      <c r="EF271" s="199">
        <v>11493</v>
      </c>
      <c r="EG271" s="199">
        <v>72041</v>
      </c>
      <c r="EH271" s="199">
        <v>10444</v>
      </c>
      <c r="EI271" s="199">
        <v>25804</v>
      </c>
      <c r="EJ271" s="199">
        <v>7694</v>
      </c>
      <c r="EK271" s="199">
        <v>1061</v>
      </c>
      <c r="EL271" s="199">
        <v>1308</v>
      </c>
      <c r="EM271" s="199">
        <v>1376</v>
      </c>
      <c r="EN271" s="199">
        <v>954</v>
      </c>
      <c r="EO271" s="199">
        <v>616</v>
      </c>
      <c r="EP271" s="199">
        <v>2185</v>
      </c>
      <c r="EQ271" s="199">
        <v>31937</v>
      </c>
      <c r="ER271" s="199">
        <v>33498</v>
      </c>
      <c r="ES271" s="199">
        <v>879</v>
      </c>
      <c r="ET271" s="199">
        <v>10252</v>
      </c>
      <c r="EU271" s="199">
        <v>16368</v>
      </c>
      <c r="EV271" s="199">
        <v>5999</v>
      </c>
      <c r="EW271" s="199">
        <v>32619</v>
      </c>
      <c r="EX271" s="199">
        <v>33498</v>
      </c>
      <c r="EZ271" s="199"/>
    </row>
    <row r="272" spans="1:156" x14ac:dyDescent="0.25">
      <c r="A272" s="202">
        <v>43</v>
      </c>
      <c r="B272" s="202" t="s">
        <v>557</v>
      </c>
      <c r="C272" s="202" t="s">
        <v>236</v>
      </c>
      <c r="D272" s="202" t="s">
        <v>236</v>
      </c>
      <c r="E272" s="202" t="s">
        <v>236</v>
      </c>
      <c r="F272" s="202" t="s">
        <v>236</v>
      </c>
      <c r="G272" s="202" t="s">
        <v>236</v>
      </c>
      <c r="H272" s="199">
        <v>82134</v>
      </c>
      <c r="I272" s="199">
        <v>3978</v>
      </c>
      <c r="J272" s="199">
        <v>11436</v>
      </c>
      <c r="K272" s="199">
        <v>810</v>
      </c>
      <c r="L272" s="199">
        <v>7762</v>
      </c>
      <c r="M272" s="199">
        <v>614</v>
      </c>
      <c r="N272" s="199">
        <v>29084</v>
      </c>
      <c r="O272" s="199">
        <v>2021</v>
      </c>
      <c r="P272" s="199">
        <v>41484</v>
      </c>
      <c r="Q272" s="199">
        <v>1147</v>
      </c>
      <c r="R272" s="199">
        <v>60037</v>
      </c>
      <c r="S272" s="199">
        <v>2147</v>
      </c>
      <c r="T272" s="199">
        <v>12312</v>
      </c>
      <c r="U272" s="199">
        <v>1335</v>
      </c>
      <c r="V272" s="199">
        <v>269</v>
      </c>
      <c r="W272" s="199">
        <v>32</v>
      </c>
      <c r="X272" s="199">
        <v>2732</v>
      </c>
      <c r="Y272" s="199">
        <v>98</v>
      </c>
      <c r="Z272" s="199">
        <v>1305</v>
      </c>
      <c r="AA272" s="199">
        <v>149</v>
      </c>
      <c r="AB272" s="199">
        <v>5439</v>
      </c>
      <c r="AC272" s="199">
        <v>217</v>
      </c>
      <c r="AD272" s="199">
        <v>4469</v>
      </c>
      <c r="AE272" s="199">
        <v>636</v>
      </c>
      <c r="AF272" s="199">
        <v>57907</v>
      </c>
      <c r="AG272" s="199">
        <v>1705</v>
      </c>
      <c r="AH272" s="199">
        <v>73050</v>
      </c>
      <c r="AI272" s="199">
        <v>2997</v>
      </c>
      <c r="AJ272" s="199">
        <v>9084</v>
      </c>
      <c r="AK272" s="199">
        <v>981</v>
      </c>
      <c r="AL272" s="199">
        <v>5476</v>
      </c>
      <c r="AM272" s="199">
        <v>309</v>
      </c>
      <c r="AN272" s="199">
        <v>3608</v>
      </c>
      <c r="AO272" s="199">
        <v>672</v>
      </c>
      <c r="AP272" s="199">
        <v>39659</v>
      </c>
      <c r="AQ272" s="199">
        <v>2309</v>
      </c>
      <c r="AR272" s="199">
        <v>42475</v>
      </c>
      <c r="AS272" s="199">
        <v>1669</v>
      </c>
      <c r="AT272" s="199">
        <v>10309</v>
      </c>
      <c r="AU272" s="199">
        <v>178</v>
      </c>
      <c r="AV272" s="199">
        <v>71825</v>
      </c>
      <c r="AW272" s="199">
        <v>3800</v>
      </c>
      <c r="AX272" s="199">
        <v>2941</v>
      </c>
      <c r="AY272" s="199">
        <v>450</v>
      </c>
      <c r="AZ272" s="199">
        <v>11730</v>
      </c>
      <c r="BA272" s="199">
        <v>981</v>
      </c>
      <c r="BB272" s="199">
        <v>18225</v>
      </c>
      <c r="BC272" s="199">
        <v>1044</v>
      </c>
      <c r="BD272" s="199">
        <v>25961</v>
      </c>
      <c r="BE272" s="199">
        <v>528</v>
      </c>
      <c r="BF272" s="199">
        <v>6594</v>
      </c>
      <c r="BG272" s="199">
        <v>709</v>
      </c>
      <c r="BH272" s="199">
        <v>43801</v>
      </c>
      <c r="BI272" s="199">
        <v>2742</v>
      </c>
      <c r="BJ272" s="199">
        <v>42084</v>
      </c>
      <c r="BK272" s="199">
        <v>2391</v>
      </c>
      <c r="BL272" s="199">
        <v>1717</v>
      </c>
      <c r="BM272" s="199">
        <v>351</v>
      </c>
      <c r="BN272" s="199">
        <v>31723</v>
      </c>
      <c r="BO272" s="199">
        <v>1424</v>
      </c>
      <c r="BP272" s="199">
        <v>13103</v>
      </c>
      <c r="BQ272" s="199">
        <v>1345</v>
      </c>
      <c r="BR272" s="199">
        <v>5569</v>
      </c>
      <c r="BS272" s="199">
        <v>682</v>
      </c>
      <c r="BT272" s="199">
        <v>17533</v>
      </c>
      <c r="BU272" s="199">
        <v>473</v>
      </c>
      <c r="BV272" s="199">
        <v>50395</v>
      </c>
      <c r="BW272" s="199">
        <v>3451</v>
      </c>
      <c r="BX272" s="199">
        <v>14206</v>
      </c>
      <c r="BY272" s="199">
        <v>54</v>
      </c>
      <c r="BZ272" s="199">
        <v>5816</v>
      </c>
      <c r="CA272" s="199">
        <v>119</v>
      </c>
      <c r="CB272" s="199">
        <v>11717</v>
      </c>
      <c r="CC272" s="199">
        <v>354</v>
      </c>
      <c r="CD272" s="199">
        <v>5744</v>
      </c>
      <c r="CE272" s="199">
        <v>502</v>
      </c>
      <c r="CF272" s="199">
        <v>12053</v>
      </c>
      <c r="CG272" s="199">
        <v>1021</v>
      </c>
      <c r="CH272" s="199">
        <v>11902</v>
      </c>
      <c r="CI272" s="199">
        <v>866</v>
      </c>
      <c r="CJ272" s="199">
        <v>9463</v>
      </c>
      <c r="CK272" s="199">
        <v>645</v>
      </c>
      <c r="CL272" s="199">
        <v>11233</v>
      </c>
      <c r="CM272" s="199">
        <v>417</v>
      </c>
      <c r="CN272" s="199">
        <v>14206</v>
      </c>
      <c r="CO272" s="199">
        <v>54</v>
      </c>
      <c r="CP272" s="199">
        <v>3978</v>
      </c>
      <c r="CQ272" s="199">
        <v>78156</v>
      </c>
      <c r="CR272" s="199">
        <v>60578</v>
      </c>
      <c r="CS272" s="199">
        <v>28453</v>
      </c>
      <c r="CT272" s="199">
        <v>68670</v>
      </c>
      <c r="CU272" s="199">
        <v>9989</v>
      </c>
      <c r="CV272" s="199">
        <v>3569</v>
      </c>
      <c r="CW272" s="199">
        <v>3226</v>
      </c>
      <c r="CX272" s="199">
        <v>975</v>
      </c>
      <c r="CY272" s="199">
        <v>3118</v>
      </c>
      <c r="CZ272" s="199">
        <v>1366</v>
      </c>
      <c r="DA272" s="199">
        <v>1639</v>
      </c>
      <c r="DB272" s="199">
        <v>665</v>
      </c>
      <c r="DC272" s="199">
        <v>2006</v>
      </c>
      <c r="DD272" s="199">
        <v>563</v>
      </c>
      <c r="DE272" s="199">
        <v>211</v>
      </c>
      <c r="DF272" s="199">
        <v>1867</v>
      </c>
      <c r="DG272" s="199">
        <v>5759</v>
      </c>
      <c r="DH272" s="199">
        <v>1452</v>
      </c>
      <c r="DI272" s="199">
        <v>5358</v>
      </c>
      <c r="DJ272" s="199">
        <v>1911</v>
      </c>
      <c r="DK272" s="199">
        <v>623</v>
      </c>
      <c r="DL272" s="199">
        <v>4214</v>
      </c>
      <c r="DM272" s="199">
        <v>6907</v>
      </c>
      <c r="DN272" s="199">
        <v>10781</v>
      </c>
      <c r="DO272" s="199">
        <v>3973</v>
      </c>
      <c r="DP272" s="199">
        <v>1977</v>
      </c>
      <c r="DQ272" s="199">
        <v>1127</v>
      </c>
      <c r="DR272" s="199">
        <v>1315</v>
      </c>
      <c r="DS272" s="199">
        <v>1689</v>
      </c>
      <c r="DT272" s="199">
        <v>2859</v>
      </c>
      <c r="DU272" s="199">
        <v>36112</v>
      </c>
      <c r="DV272" s="199">
        <v>15369</v>
      </c>
      <c r="DW272" s="199">
        <v>5854</v>
      </c>
      <c r="DX272" s="199">
        <v>2793</v>
      </c>
      <c r="DY272" s="199">
        <v>608</v>
      </c>
      <c r="DZ272" s="199">
        <v>7549</v>
      </c>
      <c r="EA272" s="199">
        <v>364</v>
      </c>
      <c r="EB272" s="199">
        <v>5496</v>
      </c>
      <c r="EC272" s="199">
        <v>10401</v>
      </c>
      <c r="ED272" s="199">
        <v>1678</v>
      </c>
      <c r="EE272" s="199">
        <v>6554</v>
      </c>
      <c r="EF272" s="199">
        <v>9144</v>
      </c>
      <c r="EG272" s="199">
        <v>70921</v>
      </c>
      <c r="EH272" s="199">
        <v>11589</v>
      </c>
      <c r="EI272" s="199">
        <v>23904</v>
      </c>
      <c r="EJ272" s="199">
        <v>12208</v>
      </c>
      <c r="EK272" s="199">
        <v>1189</v>
      </c>
      <c r="EL272" s="199">
        <v>946</v>
      </c>
      <c r="EM272" s="199">
        <v>1667</v>
      </c>
      <c r="EN272" s="199">
        <v>1550</v>
      </c>
      <c r="EO272" s="199">
        <v>851</v>
      </c>
      <c r="EP272" s="199">
        <v>5579</v>
      </c>
      <c r="EQ272" s="199">
        <v>32141</v>
      </c>
      <c r="ER272" s="199">
        <v>36112</v>
      </c>
      <c r="ES272" s="199">
        <v>2873</v>
      </c>
      <c r="ET272" s="199">
        <v>12645</v>
      </c>
      <c r="EU272" s="199">
        <v>15372</v>
      </c>
      <c r="EV272" s="199">
        <v>5222</v>
      </c>
      <c r="EW272" s="199">
        <v>33239</v>
      </c>
      <c r="EX272" s="199">
        <v>36112</v>
      </c>
      <c r="EZ272" s="199"/>
    </row>
    <row r="273" spans="1:156" x14ac:dyDescent="0.25">
      <c r="A273" s="202">
        <v>44</v>
      </c>
      <c r="B273" s="202" t="s">
        <v>557</v>
      </c>
      <c r="C273" s="202" t="s">
        <v>236</v>
      </c>
      <c r="D273" s="202" t="s">
        <v>236</v>
      </c>
      <c r="E273" s="202" t="s">
        <v>236</v>
      </c>
      <c r="F273" s="202" t="s">
        <v>236</v>
      </c>
      <c r="G273" s="202" t="s">
        <v>236</v>
      </c>
      <c r="H273" s="199">
        <v>83524</v>
      </c>
      <c r="I273" s="199">
        <v>4444</v>
      </c>
      <c r="J273" s="199">
        <v>12761</v>
      </c>
      <c r="K273" s="199">
        <v>1025</v>
      </c>
      <c r="L273" s="199">
        <v>7894</v>
      </c>
      <c r="M273" s="199">
        <v>681</v>
      </c>
      <c r="N273" s="199">
        <v>34509</v>
      </c>
      <c r="O273" s="199">
        <v>2294</v>
      </c>
      <c r="P273" s="199">
        <v>35725</v>
      </c>
      <c r="Q273" s="199">
        <v>1125</v>
      </c>
      <c r="R273" s="199">
        <v>52003</v>
      </c>
      <c r="S273" s="199">
        <v>2187</v>
      </c>
      <c r="T273" s="199">
        <v>6733</v>
      </c>
      <c r="U273" s="199">
        <v>535</v>
      </c>
      <c r="V273" s="199">
        <v>566</v>
      </c>
      <c r="W273" s="199">
        <v>37</v>
      </c>
      <c r="X273" s="199">
        <v>14661</v>
      </c>
      <c r="Y273" s="199">
        <v>1068</v>
      </c>
      <c r="Z273" s="199">
        <v>3026</v>
      </c>
      <c r="AA273" s="199">
        <v>266</v>
      </c>
      <c r="AB273" s="199">
        <v>6484</v>
      </c>
      <c r="AC273" s="199">
        <v>351</v>
      </c>
      <c r="AD273" s="199">
        <v>6866</v>
      </c>
      <c r="AE273" s="199">
        <v>791</v>
      </c>
      <c r="AF273" s="199">
        <v>50083</v>
      </c>
      <c r="AG273" s="199">
        <v>1864</v>
      </c>
      <c r="AH273" s="199">
        <v>72313</v>
      </c>
      <c r="AI273" s="199">
        <v>3267</v>
      </c>
      <c r="AJ273" s="199">
        <v>11211</v>
      </c>
      <c r="AK273" s="199">
        <v>1177</v>
      </c>
      <c r="AL273" s="199">
        <v>7352</v>
      </c>
      <c r="AM273" s="199">
        <v>571</v>
      </c>
      <c r="AN273" s="199">
        <v>3859</v>
      </c>
      <c r="AO273" s="199">
        <v>606</v>
      </c>
      <c r="AP273" s="199">
        <v>40824</v>
      </c>
      <c r="AQ273" s="199">
        <v>2728</v>
      </c>
      <c r="AR273" s="199">
        <v>42700</v>
      </c>
      <c r="AS273" s="199">
        <v>1716</v>
      </c>
      <c r="AT273" s="199">
        <v>10876</v>
      </c>
      <c r="AU273" s="199">
        <v>413</v>
      </c>
      <c r="AV273" s="199">
        <v>72648</v>
      </c>
      <c r="AW273" s="199">
        <v>4031</v>
      </c>
      <c r="AX273" s="199">
        <v>4774</v>
      </c>
      <c r="AY273" s="199">
        <v>449</v>
      </c>
      <c r="AZ273" s="199">
        <v>14722</v>
      </c>
      <c r="BA273" s="199">
        <v>1381</v>
      </c>
      <c r="BB273" s="199">
        <v>18466</v>
      </c>
      <c r="BC273" s="199">
        <v>844</v>
      </c>
      <c r="BD273" s="199">
        <v>18210</v>
      </c>
      <c r="BE273" s="199">
        <v>511</v>
      </c>
      <c r="BF273" s="199">
        <v>8109</v>
      </c>
      <c r="BG273" s="199">
        <v>1073</v>
      </c>
      <c r="BH273" s="199">
        <v>41381</v>
      </c>
      <c r="BI273" s="199">
        <v>2833</v>
      </c>
      <c r="BJ273" s="199">
        <v>39820</v>
      </c>
      <c r="BK273" s="199">
        <v>2584</v>
      </c>
      <c r="BL273" s="199">
        <v>1561</v>
      </c>
      <c r="BM273" s="199">
        <v>249</v>
      </c>
      <c r="BN273" s="199">
        <v>29256</v>
      </c>
      <c r="BO273" s="199">
        <v>1532</v>
      </c>
      <c r="BP273" s="199">
        <v>13160</v>
      </c>
      <c r="BQ273" s="199">
        <v>1591</v>
      </c>
      <c r="BR273" s="199">
        <v>7074</v>
      </c>
      <c r="BS273" s="199">
        <v>783</v>
      </c>
      <c r="BT273" s="199">
        <v>20175</v>
      </c>
      <c r="BU273" s="199">
        <v>508</v>
      </c>
      <c r="BV273" s="199">
        <v>49490</v>
      </c>
      <c r="BW273" s="199">
        <v>3906</v>
      </c>
      <c r="BX273" s="199">
        <v>13859</v>
      </c>
      <c r="BY273" s="199">
        <v>30</v>
      </c>
      <c r="BZ273" s="199">
        <v>6579</v>
      </c>
      <c r="CA273" s="199">
        <v>83</v>
      </c>
      <c r="CB273" s="199">
        <v>13596</v>
      </c>
      <c r="CC273" s="199">
        <v>425</v>
      </c>
      <c r="CD273" s="199">
        <v>7177</v>
      </c>
      <c r="CE273" s="199">
        <v>751</v>
      </c>
      <c r="CF273" s="199">
        <v>11611</v>
      </c>
      <c r="CG273" s="199">
        <v>1270</v>
      </c>
      <c r="CH273" s="199">
        <v>9028</v>
      </c>
      <c r="CI273" s="199">
        <v>604</v>
      </c>
      <c r="CJ273" s="199">
        <v>9934</v>
      </c>
      <c r="CK273" s="199">
        <v>686</v>
      </c>
      <c r="CL273" s="199">
        <v>11740</v>
      </c>
      <c r="CM273" s="199">
        <v>595</v>
      </c>
      <c r="CN273" s="199">
        <v>13859</v>
      </c>
      <c r="CO273" s="199">
        <v>30</v>
      </c>
      <c r="CP273" s="199">
        <v>4444</v>
      </c>
      <c r="CQ273" s="199">
        <v>79080</v>
      </c>
      <c r="CR273" s="199">
        <v>60144</v>
      </c>
      <c r="CS273" s="199">
        <v>31715</v>
      </c>
      <c r="CT273" s="199">
        <v>60590</v>
      </c>
      <c r="CU273" s="199">
        <v>18341</v>
      </c>
      <c r="CV273" s="199">
        <v>7339</v>
      </c>
      <c r="CW273" s="199">
        <v>4638</v>
      </c>
      <c r="CX273" s="199">
        <v>1764</v>
      </c>
      <c r="CY273" s="199">
        <v>2093</v>
      </c>
      <c r="CZ273" s="199">
        <v>888</v>
      </c>
      <c r="DA273" s="199">
        <v>9389</v>
      </c>
      <c r="DB273" s="199">
        <v>4113</v>
      </c>
      <c r="DC273" s="199">
        <v>2221</v>
      </c>
      <c r="DD273" s="199">
        <v>574</v>
      </c>
      <c r="DE273" s="199">
        <v>271</v>
      </c>
      <c r="DF273" s="199">
        <v>2058</v>
      </c>
      <c r="DG273" s="199">
        <v>5518</v>
      </c>
      <c r="DH273" s="199">
        <v>936</v>
      </c>
      <c r="DI273" s="199">
        <v>5193</v>
      </c>
      <c r="DJ273" s="199">
        <v>2246</v>
      </c>
      <c r="DK273" s="199">
        <v>718</v>
      </c>
      <c r="DL273" s="199">
        <v>3783</v>
      </c>
      <c r="DM273" s="199">
        <v>4427</v>
      </c>
      <c r="DN273" s="199">
        <v>10763</v>
      </c>
      <c r="DO273" s="199">
        <v>3558</v>
      </c>
      <c r="DP273" s="199">
        <v>1637</v>
      </c>
      <c r="DQ273" s="199">
        <v>1932</v>
      </c>
      <c r="DR273" s="199">
        <v>1591</v>
      </c>
      <c r="DS273" s="199">
        <v>1486</v>
      </c>
      <c r="DT273" s="199">
        <v>3141</v>
      </c>
      <c r="DU273" s="199">
        <v>32680</v>
      </c>
      <c r="DV273" s="199">
        <v>13836</v>
      </c>
      <c r="DW273" s="199">
        <v>4815</v>
      </c>
      <c r="DX273" s="199">
        <v>3382</v>
      </c>
      <c r="DY273" s="199">
        <v>1564</v>
      </c>
      <c r="DZ273" s="199">
        <v>5077</v>
      </c>
      <c r="EA273" s="199">
        <v>466</v>
      </c>
      <c r="EB273" s="199">
        <v>3462</v>
      </c>
      <c r="EC273" s="199">
        <v>10385</v>
      </c>
      <c r="ED273" s="199">
        <v>1603</v>
      </c>
      <c r="EE273" s="199">
        <v>6503</v>
      </c>
      <c r="EF273" s="199">
        <v>9342</v>
      </c>
      <c r="EG273" s="199">
        <v>72981</v>
      </c>
      <c r="EH273" s="199">
        <v>9924</v>
      </c>
      <c r="EI273" s="199">
        <v>22894</v>
      </c>
      <c r="EJ273" s="199">
        <v>9786</v>
      </c>
      <c r="EK273" s="199">
        <v>663</v>
      </c>
      <c r="EL273" s="199">
        <v>1164</v>
      </c>
      <c r="EM273" s="199">
        <v>1115</v>
      </c>
      <c r="EN273" s="199">
        <v>1138</v>
      </c>
      <c r="EO273" s="199">
        <v>1009</v>
      </c>
      <c r="EP273" s="199">
        <v>4223</v>
      </c>
      <c r="EQ273" s="199">
        <v>28880</v>
      </c>
      <c r="ER273" s="199">
        <v>32680</v>
      </c>
      <c r="ES273" s="199">
        <v>3051</v>
      </c>
      <c r="ET273" s="199">
        <v>10032</v>
      </c>
      <c r="EU273" s="199">
        <v>12706</v>
      </c>
      <c r="EV273" s="199">
        <v>6891</v>
      </c>
      <c r="EW273" s="199">
        <v>29629</v>
      </c>
      <c r="EX273" s="199">
        <v>32680</v>
      </c>
      <c r="EZ273" s="199"/>
    </row>
    <row r="274" spans="1:156" x14ac:dyDescent="0.25">
      <c r="A274" s="202">
        <v>45</v>
      </c>
      <c r="B274" s="202" t="s">
        <v>557</v>
      </c>
      <c r="C274" s="202" t="s">
        <v>236</v>
      </c>
      <c r="D274" s="202" t="s">
        <v>236</v>
      </c>
      <c r="E274" s="202" t="s">
        <v>236</v>
      </c>
      <c r="F274" s="202" t="s">
        <v>236</v>
      </c>
      <c r="G274" s="202" t="s">
        <v>236</v>
      </c>
      <c r="H274" s="199">
        <v>85545</v>
      </c>
      <c r="I274" s="199">
        <v>1848</v>
      </c>
      <c r="J274" s="199">
        <v>6504</v>
      </c>
      <c r="K274" s="199">
        <v>268</v>
      </c>
      <c r="L274" s="199">
        <v>4629</v>
      </c>
      <c r="M274" s="199">
        <v>261</v>
      </c>
      <c r="N274" s="199">
        <v>18243</v>
      </c>
      <c r="O274" s="199">
        <v>969</v>
      </c>
      <c r="P274" s="199">
        <v>60697</v>
      </c>
      <c r="Q274" s="199">
        <v>611</v>
      </c>
      <c r="R274" s="199">
        <v>75871</v>
      </c>
      <c r="S274" s="199">
        <v>1542</v>
      </c>
      <c r="T274" s="199">
        <v>1301</v>
      </c>
      <c r="U274" s="199">
        <v>50</v>
      </c>
      <c r="V274" s="199">
        <v>211</v>
      </c>
      <c r="W274" s="199">
        <v>19</v>
      </c>
      <c r="X274" s="199">
        <v>3707</v>
      </c>
      <c r="Y274" s="199">
        <v>159</v>
      </c>
      <c r="Z274" s="199">
        <v>921</v>
      </c>
      <c r="AA274" s="199">
        <v>48</v>
      </c>
      <c r="AB274" s="199">
        <v>3526</v>
      </c>
      <c r="AC274" s="199">
        <v>22</v>
      </c>
      <c r="AD274" s="199">
        <v>2369</v>
      </c>
      <c r="AE274" s="199">
        <v>146</v>
      </c>
      <c r="AF274" s="199">
        <v>75239</v>
      </c>
      <c r="AG274" s="199">
        <v>1437</v>
      </c>
      <c r="AH274" s="199">
        <v>79029</v>
      </c>
      <c r="AI274" s="199">
        <v>1585</v>
      </c>
      <c r="AJ274" s="199">
        <v>6516</v>
      </c>
      <c r="AK274" s="199">
        <v>263</v>
      </c>
      <c r="AL274" s="199">
        <v>3164</v>
      </c>
      <c r="AM274" s="199">
        <v>28</v>
      </c>
      <c r="AN274" s="199">
        <v>3352</v>
      </c>
      <c r="AO274" s="199">
        <v>235</v>
      </c>
      <c r="AP274" s="199">
        <v>44039</v>
      </c>
      <c r="AQ274" s="199">
        <v>968</v>
      </c>
      <c r="AR274" s="199">
        <v>41506</v>
      </c>
      <c r="AS274" s="199">
        <v>880</v>
      </c>
      <c r="AT274" s="199">
        <v>6852</v>
      </c>
      <c r="AU274" s="199">
        <v>113</v>
      </c>
      <c r="AV274" s="199">
        <v>78693</v>
      </c>
      <c r="AW274" s="199">
        <v>1735</v>
      </c>
      <c r="AX274" s="199">
        <v>1093</v>
      </c>
      <c r="AY274" s="199">
        <v>198</v>
      </c>
      <c r="AZ274" s="199">
        <v>7696</v>
      </c>
      <c r="BA274" s="199">
        <v>444</v>
      </c>
      <c r="BB274" s="199">
        <v>14266</v>
      </c>
      <c r="BC274" s="199">
        <v>385</v>
      </c>
      <c r="BD274" s="199">
        <v>38529</v>
      </c>
      <c r="BE274" s="199">
        <v>430</v>
      </c>
      <c r="BF274" s="199">
        <v>8036</v>
      </c>
      <c r="BG274" s="199">
        <v>454</v>
      </c>
      <c r="BH274" s="199">
        <v>40668</v>
      </c>
      <c r="BI274" s="199">
        <v>1156</v>
      </c>
      <c r="BJ274" s="199">
        <v>39519</v>
      </c>
      <c r="BK274" s="199">
        <v>951</v>
      </c>
      <c r="BL274" s="199">
        <v>1149</v>
      </c>
      <c r="BM274" s="199">
        <v>205</v>
      </c>
      <c r="BN274" s="199">
        <v>29611</v>
      </c>
      <c r="BO274" s="199">
        <v>599</v>
      </c>
      <c r="BP274" s="199">
        <v>12516</v>
      </c>
      <c r="BQ274" s="199">
        <v>578</v>
      </c>
      <c r="BR274" s="199">
        <v>6577</v>
      </c>
      <c r="BS274" s="199">
        <v>433</v>
      </c>
      <c r="BT274" s="199">
        <v>19856</v>
      </c>
      <c r="BU274" s="199">
        <v>238</v>
      </c>
      <c r="BV274" s="199">
        <v>48704</v>
      </c>
      <c r="BW274" s="199">
        <v>1610</v>
      </c>
      <c r="BX274" s="199">
        <v>16985</v>
      </c>
      <c r="BY274" s="199">
        <v>0</v>
      </c>
      <c r="BZ274" s="199">
        <v>5662</v>
      </c>
      <c r="CA274" s="199">
        <v>7</v>
      </c>
      <c r="CB274" s="199">
        <v>14194</v>
      </c>
      <c r="CC274" s="199">
        <v>231</v>
      </c>
      <c r="CD274" s="199">
        <v>4105</v>
      </c>
      <c r="CE274" s="199">
        <v>153</v>
      </c>
      <c r="CF274" s="199">
        <v>7582</v>
      </c>
      <c r="CG274" s="199">
        <v>178</v>
      </c>
      <c r="CH274" s="199">
        <v>11171</v>
      </c>
      <c r="CI274" s="199">
        <v>487</v>
      </c>
      <c r="CJ274" s="199">
        <v>12061</v>
      </c>
      <c r="CK274" s="199">
        <v>430</v>
      </c>
      <c r="CL274" s="199">
        <v>13785</v>
      </c>
      <c r="CM274" s="199">
        <v>362</v>
      </c>
      <c r="CN274" s="199">
        <v>16985</v>
      </c>
      <c r="CO274" s="199">
        <v>0</v>
      </c>
      <c r="CP274" s="199">
        <v>1848</v>
      </c>
      <c r="CQ274" s="199">
        <v>83697</v>
      </c>
      <c r="CR274" s="199">
        <v>73330</v>
      </c>
      <c r="CS274" s="199">
        <v>23883</v>
      </c>
      <c r="CT274" s="199">
        <v>73993</v>
      </c>
      <c r="CU274" s="199">
        <v>7441</v>
      </c>
      <c r="CV274" s="199">
        <v>2082</v>
      </c>
      <c r="CW274" s="199">
        <v>1972</v>
      </c>
      <c r="CX274" s="199">
        <v>472</v>
      </c>
      <c r="CY274" s="199">
        <v>2311</v>
      </c>
      <c r="CZ274" s="199">
        <v>508</v>
      </c>
      <c r="DA274" s="199">
        <v>2707</v>
      </c>
      <c r="DB274" s="199">
        <v>1077</v>
      </c>
      <c r="DC274" s="199">
        <v>451</v>
      </c>
      <c r="DD274" s="199">
        <v>25</v>
      </c>
      <c r="DE274" s="199">
        <v>224</v>
      </c>
      <c r="DF274" s="199">
        <v>2096</v>
      </c>
      <c r="DG274" s="199">
        <v>5790</v>
      </c>
      <c r="DH274" s="199">
        <v>2116</v>
      </c>
      <c r="DI274" s="199">
        <v>4855</v>
      </c>
      <c r="DJ274" s="199">
        <v>1444</v>
      </c>
      <c r="DK274" s="199">
        <v>670</v>
      </c>
      <c r="DL274" s="199">
        <v>5826</v>
      </c>
      <c r="DM274" s="199">
        <v>8143</v>
      </c>
      <c r="DN274" s="199">
        <v>8840</v>
      </c>
      <c r="DO274" s="199">
        <v>2972</v>
      </c>
      <c r="DP274" s="199">
        <v>1351</v>
      </c>
      <c r="DQ274" s="199">
        <v>851</v>
      </c>
      <c r="DR274" s="199">
        <v>976</v>
      </c>
      <c r="DS274" s="199">
        <v>543</v>
      </c>
      <c r="DT274" s="199">
        <v>1313</v>
      </c>
      <c r="DU274" s="199">
        <v>36224</v>
      </c>
      <c r="DV274" s="199">
        <v>20741</v>
      </c>
      <c r="DW274" s="199">
        <v>8371</v>
      </c>
      <c r="DX274" s="199">
        <v>2056</v>
      </c>
      <c r="DY274" s="199">
        <v>357</v>
      </c>
      <c r="DZ274" s="199">
        <v>5761</v>
      </c>
      <c r="EA274" s="199">
        <v>336</v>
      </c>
      <c r="EB274" s="199">
        <v>4605</v>
      </c>
      <c r="EC274" s="199">
        <v>7666</v>
      </c>
      <c r="ED274" s="199">
        <v>868</v>
      </c>
      <c r="EE274" s="199">
        <v>5616</v>
      </c>
      <c r="EF274" s="199">
        <v>10256</v>
      </c>
      <c r="EG274" s="199">
        <v>73983</v>
      </c>
      <c r="EH274" s="199">
        <v>11219</v>
      </c>
      <c r="EI274" s="199">
        <v>27603</v>
      </c>
      <c r="EJ274" s="199">
        <v>8621</v>
      </c>
      <c r="EK274" s="199">
        <v>1201</v>
      </c>
      <c r="EL274" s="199">
        <v>1259</v>
      </c>
      <c r="EM274" s="199">
        <v>1308</v>
      </c>
      <c r="EN274" s="199">
        <v>1050</v>
      </c>
      <c r="EO274" s="199">
        <v>755</v>
      </c>
      <c r="EP274" s="199">
        <v>2822</v>
      </c>
      <c r="EQ274" s="199">
        <v>33753</v>
      </c>
      <c r="ER274" s="199">
        <v>36224</v>
      </c>
      <c r="ES274" s="199">
        <v>1614</v>
      </c>
      <c r="ET274" s="199">
        <v>10220</v>
      </c>
      <c r="EU274" s="199">
        <v>16430</v>
      </c>
      <c r="EV274" s="199">
        <v>7960</v>
      </c>
      <c r="EW274" s="199">
        <v>34610</v>
      </c>
      <c r="EX274" s="199">
        <v>36224</v>
      </c>
      <c r="EZ274" s="199"/>
    </row>
    <row r="275" spans="1:156" x14ac:dyDescent="0.25">
      <c r="A275" s="202">
        <v>46</v>
      </c>
      <c r="B275" s="202" t="s">
        <v>557</v>
      </c>
      <c r="C275" s="202" t="s">
        <v>236</v>
      </c>
      <c r="D275" s="202" t="s">
        <v>236</v>
      </c>
      <c r="E275" s="202" t="s">
        <v>236</v>
      </c>
      <c r="F275" s="202" t="s">
        <v>236</v>
      </c>
      <c r="G275" s="202" t="s">
        <v>236</v>
      </c>
      <c r="H275" s="199">
        <v>82945</v>
      </c>
      <c r="I275" s="199">
        <v>2711</v>
      </c>
      <c r="J275" s="199">
        <v>9046</v>
      </c>
      <c r="K275" s="199">
        <v>846</v>
      </c>
      <c r="L275" s="199">
        <v>5654</v>
      </c>
      <c r="M275" s="199">
        <v>289</v>
      </c>
      <c r="N275" s="199">
        <v>24290</v>
      </c>
      <c r="O275" s="199">
        <v>1067</v>
      </c>
      <c r="P275" s="199">
        <v>49537</v>
      </c>
      <c r="Q275" s="199">
        <v>798</v>
      </c>
      <c r="R275" s="199">
        <v>64831</v>
      </c>
      <c r="S275" s="199">
        <v>1295</v>
      </c>
      <c r="T275" s="199">
        <v>6462</v>
      </c>
      <c r="U275" s="199">
        <v>469</v>
      </c>
      <c r="V275" s="199">
        <v>200</v>
      </c>
      <c r="W275" s="199">
        <v>6</v>
      </c>
      <c r="X275" s="199">
        <v>4275</v>
      </c>
      <c r="Y275" s="199">
        <v>197</v>
      </c>
      <c r="Z275" s="199">
        <v>1834</v>
      </c>
      <c r="AA275" s="199">
        <v>289</v>
      </c>
      <c r="AB275" s="199">
        <v>5343</v>
      </c>
      <c r="AC275" s="199">
        <v>455</v>
      </c>
      <c r="AD275" s="199">
        <v>4250</v>
      </c>
      <c r="AE275" s="199">
        <v>494</v>
      </c>
      <c r="AF275" s="199">
        <v>62980</v>
      </c>
      <c r="AG275" s="199">
        <v>1262</v>
      </c>
      <c r="AH275" s="199">
        <v>75480</v>
      </c>
      <c r="AI275" s="199">
        <v>2159</v>
      </c>
      <c r="AJ275" s="199">
        <v>7465</v>
      </c>
      <c r="AK275" s="199">
        <v>552</v>
      </c>
      <c r="AL275" s="199">
        <v>3776</v>
      </c>
      <c r="AM275" s="199">
        <v>175</v>
      </c>
      <c r="AN275" s="199">
        <v>3689</v>
      </c>
      <c r="AO275" s="199">
        <v>377</v>
      </c>
      <c r="AP275" s="199">
        <v>39931</v>
      </c>
      <c r="AQ275" s="199">
        <v>1243</v>
      </c>
      <c r="AR275" s="199">
        <v>43014</v>
      </c>
      <c r="AS275" s="199">
        <v>1468</v>
      </c>
      <c r="AT275" s="199">
        <v>9420</v>
      </c>
      <c r="AU275" s="199">
        <v>373</v>
      </c>
      <c r="AV275" s="199">
        <v>73525</v>
      </c>
      <c r="AW275" s="199">
        <v>2338</v>
      </c>
      <c r="AX275" s="199">
        <v>1723</v>
      </c>
      <c r="AY275" s="199">
        <v>270</v>
      </c>
      <c r="AZ275" s="199">
        <v>7672</v>
      </c>
      <c r="BA275" s="199">
        <v>319</v>
      </c>
      <c r="BB275" s="199">
        <v>14388</v>
      </c>
      <c r="BC275" s="199">
        <v>802</v>
      </c>
      <c r="BD275" s="199">
        <v>36298</v>
      </c>
      <c r="BE275" s="199">
        <v>545</v>
      </c>
      <c r="BF275" s="199">
        <v>6046</v>
      </c>
      <c r="BG275" s="199">
        <v>339</v>
      </c>
      <c r="BH275" s="199">
        <v>46117</v>
      </c>
      <c r="BI275" s="199">
        <v>1928</v>
      </c>
      <c r="BJ275" s="199">
        <v>44830</v>
      </c>
      <c r="BK275" s="199">
        <v>1818</v>
      </c>
      <c r="BL275" s="199">
        <v>1287</v>
      </c>
      <c r="BM275" s="199">
        <v>110</v>
      </c>
      <c r="BN275" s="199">
        <v>34108</v>
      </c>
      <c r="BO275" s="199">
        <v>970</v>
      </c>
      <c r="BP275" s="199">
        <v>12546</v>
      </c>
      <c r="BQ275" s="199">
        <v>1023</v>
      </c>
      <c r="BR275" s="199">
        <v>5509</v>
      </c>
      <c r="BS275" s="199">
        <v>274</v>
      </c>
      <c r="BT275" s="199">
        <v>16341</v>
      </c>
      <c r="BU275" s="199">
        <v>427</v>
      </c>
      <c r="BV275" s="199">
        <v>52163</v>
      </c>
      <c r="BW275" s="199">
        <v>2267</v>
      </c>
      <c r="BX275" s="199">
        <v>14441</v>
      </c>
      <c r="BY275" s="199">
        <v>17</v>
      </c>
      <c r="BZ275" s="199">
        <v>5546</v>
      </c>
      <c r="CA275" s="199">
        <v>111</v>
      </c>
      <c r="CB275" s="199">
        <v>10795</v>
      </c>
      <c r="CC275" s="199">
        <v>316</v>
      </c>
      <c r="CD275" s="199">
        <v>6523</v>
      </c>
      <c r="CE275" s="199">
        <v>348</v>
      </c>
      <c r="CF275" s="199">
        <v>15531</v>
      </c>
      <c r="CG275" s="199">
        <v>867</v>
      </c>
      <c r="CH275" s="199">
        <v>11230</v>
      </c>
      <c r="CI275" s="199">
        <v>296</v>
      </c>
      <c r="CJ275" s="199">
        <v>9038</v>
      </c>
      <c r="CK275" s="199">
        <v>477</v>
      </c>
      <c r="CL275" s="199">
        <v>9841</v>
      </c>
      <c r="CM275" s="199">
        <v>279</v>
      </c>
      <c r="CN275" s="199">
        <v>14441</v>
      </c>
      <c r="CO275" s="199">
        <v>17</v>
      </c>
      <c r="CP275" s="199">
        <v>2711</v>
      </c>
      <c r="CQ275" s="199">
        <v>80234</v>
      </c>
      <c r="CR275" s="199">
        <v>66187</v>
      </c>
      <c r="CS275" s="199">
        <v>25461</v>
      </c>
      <c r="CT275" s="199">
        <v>69670</v>
      </c>
      <c r="CU275" s="199">
        <v>9527</v>
      </c>
      <c r="CV275" s="199">
        <v>3350</v>
      </c>
      <c r="CW275" s="199">
        <v>2378</v>
      </c>
      <c r="CX275" s="199">
        <v>836</v>
      </c>
      <c r="CY275" s="199">
        <v>3329</v>
      </c>
      <c r="CZ275" s="199">
        <v>1350</v>
      </c>
      <c r="DA275" s="199">
        <v>2109</v>
      </c>
      <c r="DB275" s="199">
        <v>800</v>
      </c>
      <c r="DC275" s="199">
        <v>1711</v>
      </c>
      <c r="DD275" s="199">
        <v>364</v>
      </c>
      <c r="DE275" s="199">
        <v>274</v>
      </c>
      <c r="DF275" s="199">
        <v>1806</v>
      </c>
      <c r="DG275" s="199">
        <v>5613</v>
      </c>
      <c r="DH275" s="199">
        <v>1573</v>
      </c>
      <c r="DI275" s="199">
        <v>4901</v>
      </c>
      <c r="DJ275" s="199">
        <v>1629</v>
      </c>
      <c r="DK275" s="199">
        <v>813</v>
      </c>
      <c r="DL275" s="199">
        <v>5982</v>
      </c>
      <c r="DM275" s="199">
        <v>7966</v>
      </c>
      <c r="DN275" s="199">
        <v>11988</v>
      </c>
      <c r="DO275" s="199">
        <v>3352</v>
      </c>
      <c r="DP275" s="199">
        <v>1890</v>
      </c>
      <c r="DQ275" s="199">
        <v>912</v>
      </c>
      <c r="DR275" s="199">
        <v>1237</v>
      </c>
      <c r="DS275" s="199">
        <v>1148</v>
      </c>
      <c r="DT275" s="199">
        <v>1980</v>
      </c>
      <c r="DU275" s="199">
        <v>39748</v>
      </c>
      <c r="DV275" s="199">
        <v>15267</v>
      </c>
      <c r="DW275" s="199">
        <v>6010</v>
      </c>
      <c r="DX275" s="199">
        <v>3265</v>
      </c>
      <c r="DY275" s="199">
        <v>382</v>
      </c>
      <c r="DZ275" s="199">
        <v>8313</v>
      </c>
      <c r="EA275" s="199">
        <v>362</v>
      </c>
      <c r="EB275" s="199">
        <v>6442</v>
      </c>
      <c r="EC275" s="199">
        <v>12903</v>
      </c>
      <c r="ED275" s="199">
        <v>1636</v>
      </c>
      <c r="EE275" s="199">
        <v>9561</v>
      </c>
      <c r="EF275" s="199">
        <v>8761</v>
      </c>
      <c r="EG275" s="199">
        <v>69032</v>
      </c>
      <c r="EH275" s="199">
        <v>14013</v>
      </c>
      <c r="EI275" s="199">
        <v>22231</v>
      </c>
      <c r="EJ275" s="199">
        <v>17517</v>
      </c>
      <c r="EK275" s="199">
        <v>2088</v>
      </c>
      <c r="EL275" s="199">
        <v>3100</v>
      </c>
      <c r="EM275" s="199">
        <v>2557</v>
      </c>
      <c r="EN275" s="199">
        <v>2252</v>
      </c>
      <c r="EO275" s="199">
        <v>1700</v>
      </c>
      <c r="EP275" s="199">
        <v>5387</v>
      </c>
      <c r="EQ275" s="199">
        <v>36424</v>
      </c>
      <c r="ER275" s="199">
        <v>39748</v>
      </c>
      <c r="ES275" s="199">
        <v>2672</v>
      </c>
      <c r="ET275" s="199">
        <v>17844</v>
      </c>
      <c r="EU275" s="199">
        <v>15042</v>
      </c>
      <c r="EV275" s="199">
        <v>4190</v>
      </c>
      <c r="EW275" s="199">
        <v>37076</v>
      </c>
      <c r="EX275" s="199">
        <v>39748</v>
      </c>
      <c r="EZ275" s="199"/>
    </row>
    <row r="276" spans="1:156" x14ac:dyDescent="0.25">
      <c r="A276" s="202">
        <v>47</v>
      </c>
      <c r="B276" s="202" t="s">
        <v>557</v>
      </c>
      <c r="C276" s="202" t="s">
        <v>236</v>
      </c>
      <c r="D276" s="202" t="s">
        <v>236</v>
      </c>
      <c r="E276" s="202" t="s">
        <v>236</v>
      </c>
      <c r="F276" s="202" t="s">
        <v>236</v>
      </c>
      <c r="G276" s="202" t="s">
        <v>236</v>
      </c>
      <c r="H276" s="199">
        <v>84909</v>
      </c>
      <c r="I276" s="199">
        <v>2561</v>
      </c>
      <c r="J276" s="199">
        <v>5827</v>
      </c>
      <c r="K276" s="199">
        <v>353</v>
      </c>
      <c r="L276" s="199">
        <v>4273</v>
      </c>
      <c r="M276" s="199">
        <v>189</v>
      </c>
      <c r="N276" s="199">
        <v>23639</v>
      </c>
      <c r="O276" s="199">
        <v>1057</v>
      </c>
      <c r="P276" s="199">
        <v>55179</v>
      </c>
      <c r="Q276" s="199">
        <v>1145</v>
      </c>
      <c r="R276" s="199">
        <v>63930</v>
      </c>
      <c r="S276" s="199">
        <v>1480</v>
      </c>
      <c r="T276" s="199">
        <v>5247</v>
      </c>
      <c r="U276" s="199">
        <v>71</v>
      </c>
      <c r="V276" s="199">
        <v>182</v>
      </c>
      <c r="W276" s="199">
        <v>17</v>
      </c>
      <c r="X276" s="199">
        <v>10384</v>
      </c>
      <c r="Y276" s="199">
        <v>493</v>
      </c>
      <c r="Z276" s="199">
        <v>1268</v>
      </c>
      <c r="AA276" s="199">
        <v>383</v>
      </c>
      <c r="AB276" s="199">
        <v>3880</v>
      </c>
      <c r="AC276" s="199">
        <v>117</v>
      </c>
      <c r="AD276" s="199">
        <v>4083</v>
      </c>
      <c r="AE276" s="199">
        <v>477</v>
      </c>
      <c r="AF276" s="199">
        <v>62225</v>
      </c>
      <c r="AG276" s="199">
        <v>1413</v>
      </c>
      <c r="AH276" s="199">
        <v>74445</v>
      </c>
      <c r="AI276" s="199">
        <v>1660</v>
      </c>
      <c r="AJ276" s="199">
        <v>10464</v>
      </c>
      <c r="AK276" s="199">
        <v>901</v>
      </c>
      <c r="AL276" s="199">
        <v>7308</v>
      </c>
      <c r="AM276" s="199">
        <v>358</v>
      </c>
      <c r="AN276" s="199">
        <v>3156</v>
      </c>
      <c r="AO276" s="199">
        <v>543</v>
      </c>
      <c r="AP276" s="199">
        <v>42695</v>
      </c>
      <c r="AQ276" s="199">
        <v>1557</v>
      </c>
      <c r="AR276" s="199">
        <v>42214</v>
      </c>
      <c r="AS276" s="199">
        <v>1004</v>
      </c>
      <c r="AT276" s="199">
        <v>6734</v>
      </c>
      <c r="AU276" s="199">
        <v>220</v>
      </c>
      <c r="AV276" s="199">
        <v>78175</v>
      </c>
      <c r="AW276" s="199">
        <v>2341</v>
      </c>
      <c r="AX276" s="199">
        <v>1246</v>
      </c>
      <c r="AY276" s="199">
        <v>77</v>
      </c>
      <c r="AZ276" s="199">
        <v>6439</v>
      </c>
      <c r="BA276" s="199">
        <v>474</v>
      </c>
      <c r="BB276" s="199">
        <v>13733</v>
      </c>
      <c r="BC276" s="199">
        <v>665</v>
      </c>
      <c r="BD276" s="199">
        <v>34086</v>
      </c>
      <c r="BE276" s="199">
        <v>570</v>
      </c>
      <c r="BF276" s="199">
        <v>6406</v>
      </c>
      <c r="BG276" s="199">
        <v>457</v>
      </c>
      <c r="BH276" s="199">
        <v>44419</v>
      </c>
      <c r="BI276" s="199">
        <v>1689</v>
      </c>
      <c r="BJ276" s="199">
        <v>43065</v>
      </c>
      <c r="BK276" s="199">
        <v>1581</v>
      </c>
      <c r="BL276" s="199">
        <v>1354</v>
      </c>
      <c r="BM276" s="199">
        <v>108</v>
      </c>
      <c r="BN276" s="199">
        <v>31836</v>
      </c>
      <c r="BO276" s="199">
        <v>1074</v>
      </c>
      <c r="BP276" s="199">
        <v>13278</v>
      </c>
      <c r="BQ276" s="199">
        <v>755</v>
      </c>
      <c r="BR276" s="199">
        <v>5711</v>
      </c>
      <c r="BS276" s="199">
        <v>317</v>
      </c>
      <c r="BT276" s="199">
        <v>22923</v>
      </c>
      <c r="BU276" s="199">
        <v>398</v>
      </c>
      <c r="BV276" s="199">
        <v>50825</v>
      </c>
      <c r="BW276" s="199">
        <v>2146</v>
      </c>
      <c r="BX276" s="199">
        <v>11161</v>
      </c>
      <c r="BY276" s="199">
        <v>17</v>
      </c>
      <c r="BZ276" s="199">
        <v>5935</v>
      </c>
      <c r="CA276" s="199">
        <v>104</v>
      </c>
      <c r="CB276" s="199">
        <v>16988</v>
      </c>
      <c r="CC276" s="199">
        <v>294</v>
      </c>
      <c r="CD276" s="199">
        <v>6482</v>
      </c>
      <c r="CE276" s="199">
        <v>377</v>
      </c>
      <c r="CF276" s="199">
        <v>8783</v>
      </c>
      <c r="CG276" s="199">
        <v>739</v>
      </c>
      <c r="CH276" s="199">
        <v>12576</v>
      </c>
      <c r="CI276" s="199">
        <v>293</v>
      </c>
      <c r="CJ276" s="199">
        <v>11682</v>
      </c>
      <c r="CK276" s="199">
        <v>347</v>
      </c>
      <c r="CL276" s="199">
        <v>11302</v>
      </c>
      <c r="CM276" s="199">
        <v>390</v>
      </c>
      <c r="CN276" s="199">
        <v>11161</v>
      </c>
      <c r="CO276" s="199">
        <v>17</v>
      </c>
      <c r="CP276" s="199">
        <v>2561</v>
      </c>
      <c r="CQ276" s="199">
        <v>82348</v>
      </c>
      <c r="CR276" s="199">
        <v>73112</v>
      </c>
      <c r="CS276" s="199">
        <v>18397</v>
      </c>
      <c r="CT276" s="199">
        <v>66955</v>
      </c>
      <c r="CU276" s="199">
        <v>13749</v>
      </c>
      <c r="CV276" s="199">
        <v>4352</v>
      </c>
      <c r="CW276" s="199">
        <v>2932</v>
      </c>
      <c r="CX276" s="199">
        <v>1089</v>
      </c>
      <c r="CY276" s="199">
        <v>3253</v>
      </c>
      <c r="CZ276" s="199">
        <v>637</v>
      </c>
      <c r="DA276" s="199">
        <v>5477</v>
      </c>
      <c r="DB276" s="199">
        <v>1843</v>
      </c>
      <c r="DC276" s="199">
        <v>2087</v>
      </c>
      <c r="DD276" s="199">
        <v>783</v>
      </c>
      <c r="DE276" s="199">
        <v>130</v>
      </c>
      <c r="DF276" s="199">
        <v>1578</v>
      </c>
      <c r="DG276" s="199">
        <v>7678</v>
      </c>
      <c r="DH276" s="199">
        <v>1017</v>
      </c>
      <c r="DI276" s="199">
        <v>3870</v>
      </c>
      <c r="DJ276" s="199">
        <v>2601</v>
      </c>
      <c r="DK276" s="199">
        <v>1073</v>
      </c>
      <c r="DL276" s="199">
        <v>4134</v>
      </c>
      <c r="DM276" s="199">
        <v>5449</v>
      </c>
      <c r="DN276" s="199">
        <v>11457</v>
      </c>
      <c r="DO276" s="199">
        <v>3042</v>
      </c>
      <c r="DP276" s="199">
        <v>1751</v>
      </c>
      <c r="DQ276" s="199">
        <v>2515</v>
      </c>
      <c r="DR276" s="199">
        <v>784</v>
      </c>
      <c r="DS276" s="199">
        <v>447</v>
      </c>
      <c r="DT276" s="199">
        <v>592</v>
      </c>
      <c r="DU276" s="199">
        <v>32058</v>
      </c>
      <c r="DV276" s="199">
        <v>19019</v>
      </c>
      <c r="DW276" s="199">
        <v>9199</v>
      </c>
      <c r="DX276" s="199">
        <v>2276</v>
      </c>
      <c r="DY276" s="199">
        <v>486</v>
      </c>
      <c r="DZ276" s="199">
        <v>3868</v>
      </c>
      <c r="EA276" s="199">
        <v>462</v>
      </c>
      <c r="EB276" s="199">
        <v>2629</v>
      </c>
      <c r="EC276" s="199">
        <v>6895</v>
      </c>
      <c r="ED276" s="199">
        <v>823</v>
      </c>
      <c r="EE276" s="199">
        <v>4570</v>
      </c>
      <c r="EF276" s="199">
        <v>11599</v>
      </c>
      <c r="EG276" s="199">
        <v>72475</v>
      </c>
      <c r="EH276" s="199">
        <v>11935</v>
      </c>
      <c r="EI276" s="199">
        <v>25928</v>
      </c>
      <c r="EJ276" s="199">
        <v>6130</v>
      </c>
      <c r="EK276" s="199">
        <v>582</v>
      </c>
      <c r="EL276" s="199">
        <v>1012</v>
      </c>
      <c r="EM276" s="199">
        <v>981</v>
      </c>
      <c r="EN276" s="199">
        <v>784</v>
      </c>
      <c r="EO276" s="199">
        <v>435</v>
      </c>
      <c r="EP276" s="199">
        <v>1942</v>
      </c>
      <c r="EQ276" s="199">
        <v>30959</v>
      </c>
      <c r="ER276" s="199">
        <v>32058</v>
      </c>
      <c r="ES276" s="199">
        <v>822</v>
      </c>
      <c r="ET276" s="199">
        <v>8646</v>
      </c>
      <c r="EU276" s="199">
        <v>15384</v>
      </c>
      <c r="EV276" s="199">
        <v>7206</v>
      </c>
      <c r="EW276" s="199">
        <v>31236</v>
      </c>
      <c r="EX276" s="199">
        <v>32058</v>
      </c>
      <c r="EZ276" s="199"/>
    </row>
    <row r="277" spans="1:156" x14ac:dyDescent="0.25">
      <c r="A277" s="202">
        <v>48</v>
      </c>
      <c r="B277" s="202" t="s">
        <v>557</v>
      </c>
      <c r="C277" s="202" t="s">
        <v>236</v>
      </c>
      <c r="D277" s="202" t="s">
        <v>236</v>
      </c>
      <c r="E277" s="202" t="s">
        <v>236</v>
      </c>
      <c r="F277" s="202" t="s">
        <v>236</v>
      </c>
      <c r="G277" s="202" t="s">
        <v>236</v>
      </c>
      <c r="H277" s="199">
        <v>85594</v>
      </c>
      <c r="I277" s="199">
        <v>2068</v>
      </c>
      <c r="J277" s="199">
        <v>5073</v>
      </c>
      <c r="K277" s="199">
        <v>289</v>
      </c>
      <c r="L277" s="199">
        <v>3001</v>
      </c>
      <c r="M277" s="199">
        <v>212</v>
      </c>
      <c r="N277" s="199">
        <v>20316</v>
      </c>
      <c r="O277" s="199">
        <v>1160</v>
      </c>
      <c r="P277" s="199">
        <v>59354</v>
      </c>
      <c r="Q277" s="199">
        <v>617</v>
      </c>
      <c r="R277" s="199">
        <v>74852</v>
      </c>
      <c r="S277" s="199">
        <v>1466</v>
      </c>
      <c r="T277" s="199">
        <v>1685</v>
      </c>
      <c r="U277" s="199">
        <v>185</v>
      </c>
      <c r="V277" s="199">
        <v>199</v>
      </c>
      <c r="W277" s="199">
        <v>9</v>
      </c>
      <c r="X277" s="199">
        <v>3171</v>
      </c>
      <c r="Y277" s="199">
        <v>23</v>
      </c>
      <c r="Z277" s="199">
        <v>1255</v>
      </c>
      <c r="AA277" s="199">
        <v>144</v>
      </c>
      <c r="AB277" s="199">
        <v>4402</v>
      </c>
      <c r="AC277" s="199">
        <v>241</v>
      </c>
      <c r="AD277" s="199">
        <v>4131</v>
      </c>
      <c r="AE277" s="199">
        <v>409</v>
      </c>
      <c r="AF277" s="199">
        <v>73041</v>
      </c>
      <c r="AG277" s="199">
        <v>1347</v>
      </c>
      <c r="AH277" s="199">
        <v>80502</v>
      </c>
      <c r="AI277" s="199">
        <v>1778</v>
      </c>
      <c r="AJ277" s="199">
        <v>5092</v>
      </c>
      <c r="AK277" s="199">
        <v>290</v>
      </c>
      <c r="AL277" s="199">
        <v>2818</v>
      </c>
      <c r="AM277" s="199">
        <v>14</v>
      </c>
      <c r="AN277" s="199">
        <v>2274</v>
      </c>
      <c r="AO277" s="199">
        <v>276</v>
      </c>
      <c r="AP277" s="199">
        <v>42623</v>
      </c>
      <c r="AQ277" s="199">
        <v>1085</v>
      </c>
      <c r="AR277" s="199">
        <v>42971</v>
      </c>
      <c r="AS277" s="199">
        <v>983</v>
      </c>
      <c r="AT277" s="199">
        <v>6583</v>
      </c>
      <c r="AU277" s="199">
        <v>187</v>
      </c>
      <c r="AV277" s="199">
        <v>79011</v>
      </c>
      <c r="AW277" s="199">
        <v>1881</v>
      </c>
      <c r="AX277" s="199">
        <v>2049</v>
      </c>
      <c r="AY277" s="199">
        <v>174</v>
      </c>
      <c r="AZ277" s="199">
        <v>8254</v>
      </c>
      <c r="BA277" s="199">
        <v>428</v>
      </c>
      <c r="BB277" s="199">
        <v>15027</v>
      </c>
      <c r="BC277" s="199">
        <v>479</v>
      </c>
      <c r="BD277" s="199">
        <v>30085</v>
      </c>
      <c r="BE277" s="199">
        <v>299</v>
      </c>
      <c r="BF277" s="199">
        <v>6784</v>
      </c>
      <c r="BG277" s="199">
        <v>333</v>
      </c>
      <c r="BH277" s="199">
        <v>43832</v>
      </c>
      <c r="BI277" s="199">
        <v>1344</v>
      </c>
      <c r="BJ277" s="199">
        <v>42507</v>
      </c>
      <c r="BK277" s="199">
        <v>1246</v>
      </c>
      <c r="BL277" s="199">
        <v>1325</v>
      </c>
      <c r="BM277" s="199">
        <v>98</v>
      </c>
      <c r="BN277" s="199">
        <v>33156</v>
      </c>
      <c r="BO277" s="199">
        <v>790</v>
      </c>
      <c r="BP277" s="199">
        <v>11578</v>
      </c>
      <c r="BQ277" s="199">
        <v>628</v>
      </c>
      <c r="BR277" s="199">
        <v>5882</v>
      </c>
      <c r="BS277" s="199">
        <v>259</v>
      </c>
      <c r="BT277" s="199">
        <v>23891</v>
      </c>
      <c r="BU277" s="199">
        <v>379</v>
      </c>
      <c r="BV277" s="199">
        <v>50616</v>
      </c>
      <c r="BW277" s="199">
        <v>1677</v>
      </c>
      <c r="BX277" s="199">
        <v>11087</v>
      </c>
      <c r="BY277" s="199">
        <v>12</v>
      </c>
      <c r="BZ277" s="199">
        <v>6607</v>
      </c>
      <c r="CA277" s="199">
        <v>36</v>
      </c>
      <c r="CB277" s="199">
        <v>17284</v>
      </c>
      <c r="CC277" s="199">
        <v>343</v>
      </c>
      <c r="CD277" s="199">
        <v>6288</v>
      </c>
      <c r="CE277" s="199">
        <v>309</v>
      </c>
      <c r="CF277" s="199">
        <v>8147</v>
      </c>
      <c r="CG277" s="199">
        <v>399</v>
      </c>
      <c r="CH277" s="199">
        <v>12741</v>
      </c>
      <c r="CI277" s="199">
        <v>463</v>
      </c>
      <c r="CJ277" s="199">
        <v>12013</v>
      </c>
      <c r="CK277" s="199">
        <v>208</v>
      </c>
      <c r="CL277" s="199">
        <v>11427</v>
      </c>
      <c r="CM277" s="199">
        <v>298</v>
      </c>
      <c r="CN277" s="199">
        <v>11087</v>
      </c>
      <c r="CO277" s="199">
        <v>12</v>
      </c>
      <c r="CP277" s="199">
        <v>2068</v>
      </c>
      <c r="CQ277" s="199">
        <v>83526</v>
      </c>
      <c r="CR277" s="199">
        <v>74284</v>
      </c>
      <c r="CS277" s="199">
        <v>18593</v>
      </c>
      <c r="CT277" s="199">
        <v>73854</v>
      </c>
      <c r="CU277" s="199">
        <v>6650</v>
      </c>
      <c r="CV277" s="199">
        <v>1735</v>
      </c>
      <c r="CW277" s="199">
        <v>2388</v>
      </c>
      <c r="CX277" s="199">
        <v>571</v>
      </c>
      <c r="CY277" s="199">
        <v>1431</v>
      </c>
      <c r="CZ277" s="199">
        <v>241</v>
      </c>
      <c r="DA277" s="199">
        <v>2353</v>
      </c>
      <c r="DB277" s="199">
        <v>833</v>
      </c>
      <c r="DC277" s="199">
        <v>478</v>
      </c>
      <c r="DD277" s="199">
        <v>90</v>
      </c>
      <c r="DE277" s="199">
        <v>782</v>
      </c>
      <c r="DF277" s="199">
        <v>2134</v>
      </c>
      <c r="DG277" s="199">
        <v>7154</v>
      </c>
      <c r="DH277" s="199">
        <v>1524</v>
      </c>
      <c r="DI277" s="199">
        <v>4871</v>
      </c>
      <c r="DJ277" s="199">
        <v>1742</v>
      </c>
      <c r="DK277" s="199">
        <v>848</v>
      </c>
      <c r="DL277" s="199">
        <v>5200</v>
      </c>
      <c r="DM277" s="199">
        <v>6400</v>
      </c>
      <c r="DN277" s="199">
        <v>10179</v>
      </c>
      <c r="DO277" s="199">
        <v>3142</v>
      </c>
      <c r="DP277" s="199">
        <v>1814</v>
      </c>
      <c r="DQ277" s="199">
        <v>946</v>
      </c>
      <c r="DR277" s="199">
        <v>856</v>
      </c>
      <c r="DS277" s="199">
        <v>531</v>
      </c>
      <c r="DT277" s="199">
        <v>1140</v>
      </c>
      <c r="DU277" s="199">
        <v>31566</v>
      </c>
      <c r="DV277" s="199">
        <v>19365</v>
      </c>
      <c r="DW277" s="199">
        <v>9158</v>
      </c>
      <c r="DX277" s="199">
        <v>1677</v>
      </c>
      <c r="DY277" s="199">
        <v>533</v>
      </c>
      <c r="DZ277" s="199">
        <v>3999</v>
      </c>
      <c r="EA277" s="199">
        <v>622</v>
      </c>
      <c r="EB277" s="199">
        <v>2708</v>
      </c>
      <c r="EC277" s="199">
        <v>6525</v>
      </c>
      <c r="ED277" s="199">
        <v>1235</v>
      </c>
      <c r="EE277" s="199">
        <v>3940</v>
      </c>
      <c r="EF277" s="199">
        <v>12005</v>
      </c>
      <c r="EG277" s="199">
        <v>76033</v>
      </c>
      <c r="EH277" s="199">
        <v>8992</v>
      </c>
      <c r="EI277" s="199">
        <v>25579</v>
      </c>
      <c r="EJ277" s="199">
        <v>5987</v>
      </c>
      <c r="EK277" s="199">
        <v>502</v>
      </c>
      <c r="EL277" s="199">
        <v>737</v>
      </c>
      <c r="EM277" s="199">
        <v>1224</v>
      </c>
      <c r="EN277" s="199">
        <v>742</v>
      </c>
      <c r="EO277" s="199">
        <v>669</v>
      </c>
      <c r="EP277" s="199">
        <v>1907</v>
      </c>
      <c r="EQ277" s="199">
        <v>29787</v>
      </c>
      <c r="ER277" s="199">
        <v>31566</v>
      </c>
      <c r="ES277" s="199">
        <v>1287</v>
      </c>
      <c r="ET277" s="199">
        <v>7587</v>
      </c>
      <c r="EU277" s="199">
        <v>14833</v>
      </c>
      <c r="EV277" s="199">
        <v>7859</v>
      </c>
      <c r="EW277" s="199">
        <v>30279</v>
      </c>
      <c r="EX277" s="199">
        <v>31566</v>
      </c>
      <c r="EZ277" s="199"/>
    </row>
    <row r="278" spans="1:156" x14ac:dyDescent="0.25">
      <c r="A278" s="202">
        <v>49</v>
      </c>
      <c r="B278" s="202" t="s">
        <v>557</v>
      </c>
      <c r="C278" s="202" t="s">
        <v>236</v>
      </c>
      <c r="D278" s="202" t="s">
        <v>236</v>
      </c>
      <c r="E278" s="202" t="s">
        <v>236</v>
      </c>
      <c r="F278" s="202" t="s">
        <v>236</v>
      </c>
      <c r="G278" s="202" t="s">
        <v>236</v>
      </c>
      <c r="H278" s="199">
        <v>83860</v>
      </c>
      <c r="I278" s="199">
        <v>2421</v>
      </c>
      <c r="J278" s="199">
        <v>5525</v>
      </c>
      <c r="K278" s="199">
        <v>210</v>
      </c>
      <c r="L278" s="199">
        <v>4267</v>
      </c>
      <c r="M278" s="199">
        <v>202</v>
      </c>
      <c r="N278" s="199">
        <v>19520</v>
      </c>
      <c r="O278" s="199">
        <v>1392</v>
      </c>
      <c r="P278" s="199">
        <v>58697</v>
      </c>
      <c r="Q278" s="199">
        <v>819</v>
      </c>
      <c r="R278" s="199">
        <v>62083</v>
      </c>
      <c r="S278" s="199">
        <v>1401</v>
      </c>
      <c r="T278" s="199">
        <v>5594</v>
      </c>
      <c r="U278" s="199">
        <v>255</v>
      </c>
      <c r="V278" s="199">
        <v>79</v>
      </c>
      <c r="W278" s="199">
        <v>23</v>
      </c>
      <c r="X278" s="199">
        <v>9534</v>
      </c>
      <c r="Y278" s="199">
        <v>144</v>
      </c>
      <c r="Z278" s="199">
        <v>2083</v>
      </c>
      <c r="AA278" s="199">
        <v>416</v>
      </c>
      <c r="AB278" s="199">
        <v>4487</v>
      </c>
      <c r="AC278" s="199">
        <v>182</v>
      </c>
      <c r="AD278" s="199">
        <v>3595</v>
      </c>
      <c r="AE278" s="199">
        <v>672</v>
      </c>
      <c r="AF278" s="199">
        <v>60643</v>
      </c>
      <c r="AG278" s="199">
        <v>1237</v>
      </c>
      <c r="AH278" s="199">
        <v>70826</v>
      </c>
      <c r="AI278" s="199">
        <v>1676</v>
      </c>
      <c r="AJ278" s="199">
        <v>13034</v>
      </c>
      <c r="AK278" s="199">
        <v>745</v>
      </c>
      <c r="AL278" s="199">
        <v>7586</v>
      </c>
      <c r="AM278" s="199">
        <v>127</v>
      </c>
      <c r="AN278" s="199">
        <v>5448</v>
      </c>
      <c r="AO278" s="199">
        <v>618</v>
      </c>
      <c r="AP278" s="199">
        <v>40573</v>
      </c>
      <c r="AQ278" s="199">
        <v>1001</v>
      </c>
      <c r="AR278" s="199">
        <v>43287</v>
      </c>
      <c r="AS278" s="199">
        <v>1420</v>
      </c>
      <c r="AT278" s="199">
        <v>5893</v>
      </c>
      <c r="AU278" s="199">
        <v>268</v>
      </c>
      <c r="AV278" s="199">
        <v>77967</v>
      </c>
      <c r="AW278" s="199">
        <v>2153</v>
      </c>
      <c r="AX278" s="199">
        <v>1903</v>
      </c>
      <c r="AY278" s="199">
        <v>313</v>
      </c>
      <c r="AZ278" s="199">
        <v>6150</v>
      </c>
      <c r="BA278" s="199">
        <v>491</v>
      </c>
      <c r="BB278" s="199">
        <v>13105</v>
      </c>
      <c r="BC278" s="199">
        <v>322</v>
      </c>
      <c r="BD278" s="199">
        <v>37374</v>
      </c>
      <c r="BE278" s="199">
        <v>649</v>
      </c>
      <c r="BF278" s="199">
        <v>7382</v>
      </c>
      <c r="BG278" s="199">
        <v>717</v>
      </c>
      <c r="BH278" s="199">
        <v>42475</v>
      </c>
      <c r="BI278" s="199">
        <v>1226</v>
      </c>
      <c r="BJ278" s="199">
        <v>41150</v>
      </c>
      <c r="BK278" s="199">
        <v>1133</v>
      </c>
      <c r="BL278" s="199">
        <v>1325</v>
      </c>
      <c r="BM278" s="199">
        <v>93</v>
      </c>
      <c r="BN278" s="199">
        <v>32319</v>
      </c>
      <c r="BO278" s="199">
        <v>836</v>
      </c>
      <c r="BP278" s="199">
        <v>11271</v>
      </c>
      <c r="BQ278" s="199">
        <v>473</v>
      </c>
      <c r="BR278" s="199">
        <v>6267</v>
      </c>
      <c r="BS278" s="199">
        <v>634</v>
      </c>
      <c r="BT278" s="199">
        <v>20723</v>
      </c>
      <c r="BU278" s="199">
        <v>407</v>
      </c>
      <c r="BV278" s="199">
        <v>49857</v>
      </c>
      <c r="BW278" s="199">
        <v>1943</v>
      </c>
      <c r="BX278" s="199">
        <v>13280</v>
      </c>
      <c r="BY278" s="199">
        <v>71</v>
      </c>
      <c r="BZ278" s="199">
        <v>5991</v>
      </c>
      <c r="CA278" s="199">
        <v>0</v>
      </c>
      <c r="CB278" s="199">
        <v>14732</v>
      </c>
      <c r="CC278" s="199">
        <v>407</v>
      </c>
      <c r="CD278" s="199">
        <v>4605</v>
      </c>
      <c r="CE278" s="199">
        <v>239</v>
      </c>
      <c r="CF278" s="199">
        <v>9741</v>
      </c>
      <c r="CG278" s="199">
        <v>336</v>
      </c>
      <c r="CH278" s="199">
        <v>12058</v>
      </c>
      <c r="CI278" s="199">
        <v>429</v>
      </c>
      <c r="CJ278" s="199">
        <v>11304</v>
      </c>
      <c r="CK278" s="199">
        <v>487</v>
      </c>
      <c r="CL278" s="199">
        <v>12149</v>
      </c>
      <c r="CM278" s="199">
        <v>452</v>
      </c>
      <c r="CN278" s="199">
        <v>13280</v>
      </c>
      <c r="CO278" s="199">
        <v>71</v>
      </c>
      <c r="CP278" s="199">
        <v>2421</v>
      </c>
      <c r="CQ278" s="199">
        <v>81439</v>
      </c>
      <c r="CR278" s="199">
        <v>71483</v>
      </c>
      <c r="CS278" s="199">
        <v>20125</v>
      </c>
      <c r="CT278" s="199">
        <v>63826</v>
      </c>
      <c r="CU278" s="199">
        <v>15087</v>
      </c>
      <c r="CV278" s="199">
        <v>3942</v>
      </c>
      <c r="CW278" s="199">
        <v>3389</v>
      </c>
      <c r="CX278" s="199">
        <v>924</v>
      </c>
      <c r="CY278" s="199">
        <v>4149</v>
      </c>
      <c r="CZ278" s="199">
        <v>1012</v>
      </c>
      <c r="DA278" s="199">
        <v>4823</v>
      </c>
      <c r="DB278" s="199">
        <v>1221</v>
      </c>
      <c r="DC278" s="199">
        <v>2726</v>
      </c>
      <c r="DD278" s="199">
        <v>785</v>
      </c>
      <c r="DE278" s="199">
        <v>244</v>
      </c>
      <c r="DF278" s="199">
        <v>1725</v>
      </c>
      <c r="DG278" s="199">
        <v>6326</v>
      </c>
      <c r="DH278" s="199">
        <v>1544</v>
      </c>
      <c r="DI278" s="199">
        <v>4983</v>
      </c>
      <c r="DJ278" s="199">
        <v>1622</v>
      </c>
      <c r="DK278" s="199">
        <v>944</v>
      </c>
      <c r="DL278" s="199">
        <v>5862</v>
      </c>
      <c r="DM278" s="199">
        <v>8102</v>
      </c>
      <c r="DN278" s="199">
        <v>8842</v>
      </c>
      <c r="DO278" s="199">
        <v>3303</v>
      </c>
      <c r="DP278" s="199">
        <v>1622</v>
      </c>
      <c r="DQ278" s="199">
        <v>1114</v>
      </c>
      <c r="DR278" s="199">
        <v>1238</v>
      </c>
      <c r="DS278" s="199">
        <v>790</v>
      </c>
      <c r="DT278" s="199">
        <v>1155</v>
      </c>
      <c r="DU278" s="199">
        <v>34127</v>
      </c>
      <c r="DV278" s="199">
        <v>19002</v>
      </c>
      <c r="DW278" s="199">
        <v>8757</v>
      </c>
      <c r="DX278" s="199">
        <v>1871</v>
      </c>
      <c r="DY278" s="199">
        <v>533</v>
      </c>
      <c r="DZ278" s="199">
        <v>5020</v>
      </c>
      <c r="EA278" s="199">
        <v>548</v>
      </c>
      <c r="EB278" s="199">
        <v>3478</v>
      </c>
      <c r="EC278" s="199">
        <v>8234</v>
      </c>
      <c r="ED278" s="199">
        <v>1160</v>
      </c>
      <c r="EE278" s="199">
        <v>5712</v>
      </c>
      <c r="EF278" s="199">
        <v>11441</v>
      </c>
      <c r="EG278" s="199">
        <v>72741</v>
      </c>
      <c r="EH278" s="199">
        <v>10211</v>
      </c>
      <c r="EI278" s="199">
        <v>25584</v>
      </c>
      <c r="EJ278" s="199">
        <v>8543</v>
      </c>
      <c r="EK278" s="199">
        <v>1278</v>
      </c>
      <c r="EL278" s="199">
        <v>1196</v>
      </c>
      <c r="EM278" s="199">
        <v>1510</v>
      </c>
      <c r="EN278" s="199">
        <v>1005</v>
      </c>
      <c r="EO278" s="199">
        <v>826</v>
      </c>
      <c r="EP278" s="199">
        <v>2501</v>
      </c>
      <c r="EQ278" s="199">
        <v>32434</v>
      </c>
      <c r="ER278" s="199">
        <v>34127</v>
      </c>
      <c r="ES278" s="199">
        <v>922</v>
      </c>
      <c r="ET278" s="199">
        <v>11290</v>
      </c>
      <c r="EU278" s="199">
        <v>15720</v>
      </c>
      <c r="EV278" s="199">
        <v>6195</v>
      </c>
      <c r="EW278" s="199">
        <v>33205</v>
      </c>
      <c r="EX278" s="199">
        <v>34127</v>
      </c>
      <c r="EZ278" s="199"/>
    </row>
    <row r="279" spans="1:156" x14ac:dyDescent="0.25">
      <c r="A279" s="202">
        <v>50</v>
      </c>
      <c r="B279" s="202" t="s">
        <v>557</v>
      </c>
      <c r="C279" s="202" t="s">
        <v>236</v>
      </c>
      <c r="D279" s="202" t="s">
        <v>236</v>
      </c>
      <c r="E279" s="202" t="s">
        <v>236</v>
      </c>
      <c r="F279" s="202" t="s">
        <v>236</v>
      </c>
      <c r="G279" s="202" t="s">
        <v>236</v>
      </c>
      <c r="H279" s="199">
        <v>82183</v>
      </c>
      <c r="I279" s="199">
        <v>2092</v>
      </c>
      <c r="J279" s="199">
        <v>6103</v>
      </c>
      <c r="K279" s="199">
        <v>659</v>
      </c>
      <c r="L279" s="199">
        <v>3858</v>
      </c>
      <c r="M279" s="199">
        <v>417</v>
      </c>
      <c r="N279" s="199">
        <v>21006</v>
      </c>
      <c r="O279" s="199">
        <v>826</v>
      </c>
      <c r="P279" s="199">
        <v>54848</v>
      </c>
      <c r="Q279" s="199">
        <v>590</v>
      </c>
      <c r="R279" s="199">
        <v>66361</v>
      </c>
      <c r="S279" s="199">
        <v>1188</v>
      </c>
      <c r="T279" s="199">
        <v>4382</v>
      </c>
      <c r="U279" s="199">
        <v>426</v>
      </c>
      <c r="V279" s="199">
        <v>191</v>
      </c>
      <c r="W279" s="199">
        <v>17</v>
      </c>
      <c r="X279" s="199">
        <v>5003</v>
      </c>
      <c r="Y279" s="199">
        <v>80</v>
      </c>
      <c r="Z279" s="199">
        <v>1404</v>
      </c>
      <c r="AA279" s="199">
        <v>187</v>
      </c>
      <c r="AB279" s="199">
        <v>4841</v>
      </c>
      <c r="AC279" s="199">
        <v>194</v>
      </c>
      <c r="AD279" s="199">
        <v>3113</v>
      </c>
      <c r="AE279" s="199">
        <v>309</v>
      </c>
      <c r="AF279" s="199">
        <v>65288</v>
      </c>
      <c r="AG279" s="199">
        <v>1151</v>
      </c>
      <c r="AH279" s="199">
        <v>73231</v>
      </c>
      <c r="AI279" s="199">
        <v>1277</v>
      </c>
      <c r="AJ279" s="199">
        <v>8952</v>
      </c>
      <c r="AK279" s="199">
        <v>815</v>
      </c>
      <c r="AL279" s="199">
        <v>4856</v>
      </c>
      <c r="AM279" s="199">
        <v>280</v>
      </c>
      <c r="AN279" s="199">
        <v>4096</v>
      </c>
      <c r="AO279" s="199">
        <v>535</v>
      </c>
      <c r="AP279" s="199">
        <v>39601</v>
      </c>
      <c r="AQ279" s="199">
        <v>1079</v>
      </c>
      <c r="AR279" s="199">
        <v>42582</v>
      </c>
      <c r="AS279" s="199">
        <v>1013</v>
      </c>
      <c r="AT279" s="199">
        <v>7944</v>
      </c>
      <c r="AU279" s="199">
        <v>39</v>
      </c>
      <c r="AV279" s="199">
        <v>74239</v>
      </c>
      <c r="AW279" s="199">
        <v>2053</v>
      </c>
      <c r="AX279" s="199">
        <v>1337</v>
      </c>
      <c r="AY279" s="199">
        <v>146</v>
      </c>
      <c r="AZ279" s="199">
        <v>6744</v>
      </c>
      <c r="BA279" s="199">
        <v>333</v>
      </c>
      <c r="BB279" s="199">
        <v>13970</v>
      </c>
      <c r="BC279" s="199">
        <v>720</v>
      </c>
      <c r="BD279" s="199">
        <v>36939</v>
      </c>
      <c r="BE279" s="199">
        <v>344</v>
      </c>
      <c r="BF279" s="199">
        <v>6374</v>
      </c>
      <c r="BG279" s="199">
        <v>215</v>
      </c>
      <c r="BH279" s="199">
        <v>39625</v>
      </c>
      <c r="BI279" s="199">
        <v>1552</v>
      </c>
      <c r="BJ279" s="199">
        <v>38207</v>
      </c>
      <c r="BK279" s="199">
        <v>1342</v>
      </c>
      <c r="BL279" s="199">
        <v>1418</v>
      </c>
      <c r="BM279" s="199">
        <v>210</v>
      </c>
      <c r="BN279" s="199">
        <v>29059</v>
      </c>
      <c r="BO279" s="199">
        <v>495</v>
      </c>
      <c r="BP279" s="199">
        <v>11451</v>
      </c>
      <c r="BQ279" s="199">
        <v>1056</v>
      </c>
      <c r="BR279" s="199">
        <v>5489</v>
      </c>
      <c r="BS279" s="199">
        <v>216</v>
      </c>
      <c r="BT279" s="199">
        <v>17894</v>
      </c>
      <c r="BU279" s="199">
        <v>325</v>
      </c>
      <c r="BV279" s="199">
        <v>45999</v>
      </c>
      <c r="BW279" s="199">
        <v>1767</v>
      </c>
      <c r="BX279" s="199">
        <v>18290</v>
      </c>
      <c r="BY279" s="199">
        <v>0</v>
      </c>
      <c r="BZ279" s="199">
        <v>5909</v>
      </c>
      <c r="CA279" s="199">
        <v>83</v>
      </c>
      <c r="CB279" s="199">
        <v>11985</v>
      </c>
      <c r="CC279" s="199">
        <v>242</v>
      </c>
      <c r="CD279" s="199">
        <v>5299</v>
      </c>
      <c r="CE279" s="199">
        <v>224</v>
      </c>
      <c r="CF279" s="199">
        <v>8319</v>
      </c>
      <c r="CG279" s="199">
        <v>450</v>
      </c>
      <c r="CH279" s="199">
        <v>10221</v>
      </c>
      <c r="CI279" s="199">
        <v>507</v>
      </c>
      <c r="CJ279" s="199">
        <v>10396</v>
      </c>
      <c r="CK279" s="199">
        <v>206</v>
      </c>
      <c r="CL279" s="199">
        <v>11764</v>
      </c>
      <c r="CM279" s="199">
        <v>380</v>
      </c>
      <c r="CN279" s="199">
        <v>18290</v>
      </c>
      <c r="CO279" s="199">
        <v>0</v>
      </c>
      <c r="CP279" s="199">
        <v>2092</v>
      </c>
      <c r="CQ279" s="199">
        <v>80091</v>
      </c>
      <c r="CR279" s="199">
        <v>69435</v>
      </c>
      <c r="CS279" s="199">
        <v>25270</v>
      </c>
      <c r="CT279" s="199">
        <v>67992</v>
      </c>
      <c r="CU279" s="199">
        <v>10042</v>
      </c>
      <c r="CV279" s="199">
        <v>2553</v>
      </c>
      <c r="CW279" s="199">
        <v>2117</v>
      </c>
      <c r="CX279" s="199">
        <v>682</v>
      </c>
      <c r="CY279" s="199">
        <v>2648</v>
      </c>
      <c r="CZ279" s="199">
        <v>398</v>
      </c>
      <c r="DA279" s="199">
        <v>2965</v>
      </c>
      <c r="DB279" s="199">
        <v>875</v>
      </c>
      <c r="DC279" s="199">
        <v>2312</v>
      </c>
      <c r="DD279" s="199">
        <v>598</v>
      </c>
      <c r="DE279" s="199">
        <v>224</v>
      </c>
      <c r="DF279" s="199">
        <v>1285</v>
      </c>
      <c r="DG279" s="199">
        <v>4240</v>
      </c>
      <c r="DH279" s="199">
        <v>1495</v>
      </c>
      <c r="DI279" s="199">
        <v>4806</v>
      </c>
      <c r="DJ279" s="199">
        <v>1813</v>
      </c>
      <c r="DK279" s="199">
        <v>905</v>
      </c>
      <c r="DL279" s="199">
        <v>5569</v>
      </c>
      <c r="DM279" s="199">
        <v>6948</v>
      </c>
      <c r="DN279" s="199">
        <v>10655</v>
      </c>
      <c r="DO279" s="199">
        <v>2735</v>
      </c>
      <c r="DP279" s="199">
        <v>1739</v>
      </c>
      <c r="DQ279" s="199">
        <v>963</v>
      </c>
      <c r="DR279" s="199">
        <v>1251</v>
      </c>
      <c r="DS279" s="199">
        <v>419</v>
      </c>
      <c r="DT279" s="199">
        <v>904</v>
      </c>
      <c r="DU279" s="199">
        <v>36040</v>
      </c>
      <c r="DV279" s="199">
        <v>18729</v>
      </c>
      <c r="DW279" s="199">
        <v>7267</v>
      </c>
      <c r="DX279" s="199">
        <v>1682</v>
      </c>
      <c r="DY279" s="199">
        <v>304</v>
      </c>
      <c r="DZ279" s="199">
        <v>5496</v>
      </c>
      <c r="EA279" s="199">
        <v>407</v>
      </c>
      <c r="EB279" s="199">
        <v>4107</v>
      </c>
      <c r="EC279" s="199">
        <v>10133</v>
      </c>
      <c r="ED279" s="199">
        <v>901</v>
      </c>
      <c r="EE279" s="199">
        <v>7595</v>
      </c>
      <c r="EF279" s="199">
        <v>9219</v>
      </c>
      <c r="EG279" s="199">
        <v>71279</v>
      </c>
      <c r="EH279" s="199">
        <v>10790</v>
      </c>
      <c r="EI279" s="199">
        <v>26092</v>
      </c>
      <c r="EJ279" s="199">
        <v>9948</v>
      </c>
      <c r="EK279" s="199">
        <v>1052</v>
      </c>
      <c r="EL279" s="199">
        <v>1455</v>
      </c>
      <c r="EM279" s="199">
        <v>1494</v>
      </c>
      <c r="EN279" s="199">
        <v>937</v>
      </c>
      <c r="EO279" s="199">
        <v>1059</v>
      </c>
      <c r="EP279" s="199">
        <v>3348</v>
      </c>
      <c r="EQ279" s="199">
        <v>33438</v>
      </c>
      <c r="ER279" s="199">
        <v>36040</v>
      </c>
      <c r="ES279" s="199">
        <v>1888</v>
      </c>
      <c r="ET279" s="199">
        <v>11998</v>
      </c>
      <c r="EU279" s="199">
        <v>16808</v>
      </c>
      <c r="EV279" s="199">
        <v>5346</v>
      </c>
      <c r="EW279" s="199">
        <v>34152</v>
      </c>
      <c r="EX279" s="199">
        <v>36040</v>
      </c>
      <c r="EZ279" s="199"/>
    </row>
    <row r="280" spans="1:156" x14ac:dyDescent="0.25">
      <c r="A280" s="202">
        <v>51</v>
      </c>
      <c r="B280" s="202" t="s">
        <v>557</v>
      </c>
      <c r="C280" s="202" t="s">
        <v>236</v>
      </c>
      <c r="D280" s="202" t="s">
        <v>236</v>
      </c>
      <c r="E280" s="202" t="s">
        <v>236</v>
      </c>
      <c r="F280" s="202" t="s">
        <v>236</v>
      </c>
      <c r="G280" s="202" t="s">
        <v>236</v>
      </c>
      <c r="H280" s="199">
        <v>85531</v>
      </c>
      <c r="I280" s="199">
        <v>6046</v>
      </c>
      <c r="J280" s="199">
        <v>12789</v>
      </c>
      <c r="K280" s="199">
        <v>1359</v>
      </c>
      <c r="L280" s="199">
        <v>8813</v>
      </c>
      <c r="M280" s="199">
        <v>1000</v>
      </c>
      <c r="N280" s="199">
        <v>35487</v>
      </c>
      <c r="O280" s="199">
        <v>3449</v>
      </c>
      <c r="P280" s="199">
        <v>36905</v>
      </c>
      <c r="Q280" s="199">
        <v>1156</v>
      </c>
      <c r="R280" s="199">
        <v>53382</v>
      </c>
      <c r="S280" s="199">
        <v>1984</v>
      </c>
      <c r="T280" s="199">
        <v>11354</v>
      </c>
      <c r="U280" s="199">
        <v>795</v>
      </c>
      <c r="V280" s="199">
        <v>561</v>
      </c>
      <c r="W280" s="199">
        <v>176</v>
      </c>
      <c r="X280" s="199">
        <v>5409</v>
      </c>
      <c r="Y280" s="199">
        <v>356</v>
      </c>
      <c r="Z280" s="199">
        <v>8329</v>
      </c>
      <c r="AA280" s="199">
        <v>2165</v>
      </c>
      <c r="AB280" s="199">
        <v>6481</v>
      </c>
      <c r="AC280" s="199">
        <v>570</v>
      </c>
      <c r="AD280" s="199">
        <v>13384</v>
      </c>
      <c r="AE280" s="199">
        <v>3054</v>
      </c>
      <c r="AF280" s="199">
        <v>50654</v>
      </c>
      <c r="AG280" s="199">
        <v>1496</v>
      </c>
      <c r="AH280" s="199">
        <v>71021</v>
      </c>
      <c r="AI280" s="199">
        <v>3415</v>
      </c>
      <c r="AJ280" s="199">
        <v>14510</v>
      </c>
      <c r="AK280" s="199">
        <v>2631</v>
      </c>
      <c r="AL280" s="199">
        <v>7022</v>
      </c>
      <c r="AM280" s="199">
        <v>575</v>
      </c>
      <c r="AN280" s="199">
        <v>7488</v>
      </c>
      <c r="AO280" s="199">
        <v>2056</v>
      </c>
      <c r="AP280" s="199">
        <v>42408</v>
      </c>
      <c r="AQ280" s="199">
        <v>3558</v>
      </c>
      <c r="AR280" s="199">
        <v>43123</v>
      </c>
      <c r="AS280" s="199">
        <v>2488</v>
      </c>
      <c r="AT280" s="199">
        <v>11621</v>
      </c>
      <c r="AU280" s="199">
        <v>605</v>
      </c>
      <c r="AV280" s="199">
        <v>73910</v>
      </c>
      <c r="AW280" s="199">
        <v>5441</v>
      </c>
      <c r="AX280" s="199">
        <v>6342</v>
      </c>
      <c r="AY280" s="199">
        <v>1671</v>
      </c>
      <c r="AZ280" s="199">
        <v>12431</v>
      </c>
      <c r="BA280" s="199">
        <v>894</v>
      </c>
      <c r="BB280" s="199">
        <v>17982</v>
      </c>
      <c r="BC280" s="199">
        <v>996</v>
      </c>
      <c r="BD280" s="199">
        <v>23620</v>
      </c>
      <c r="BE280" s="199">
        <v>773</v>
      </c>
      <c r="BF280" s="199">
        <v>7550</v>
      </c>
      <c r="BG280" s="199">
        <v>855</v>
      </c>
      <c r="BH280" s="199">
        <v>45093</v>
      </c>
      <c r="BI280" s="199">
        <v>4135</v>
      </c>
      <c r="BJ280" s="199">
        <v>42843</v>
      </c>
      <c r="BK280" s="199">
        <v>3823</v>
      </c>
      <c r="BL280" s="199">
        <v>2250</v>
      </c>
      <c r="BM280" s="199">
        <v>312</v>
      </c>
      <c r="BN280" s="199">
        <v>31775</v>
      </c>
      <c r="BO280" s="199">
        <v>2358</v>
      </c>
      <c r="BP280" s="199">
        <v>14045</v>
      </c>
      <c r="BQ280" s="199">
        <v>1845</v>
      </c>
      <c r="BR280" s="199">
        <v>6823</v>
      </c>
      <c r="BS280" s="199">
        <v>787</v>
      </c>
      <c r="BT280" s="199">
        <v>18806</v>
      </c>
      <c r="BU280" s="199">
        <v>986</v>
      </c>
      <c r="BV280" s="199">
        <v>52643</v>
      </c>
      <c r="BW280" s="199">
        <v>4990</v>
      </c>
      <c r="BX280" s="199">
        <v>14082</v>
      </c>
      <c r="BY280" s="199">
        <v>70</v>
      </c>
      <c r="BZ280" s="199">
        <v>5710</v>
      </c>
      <c r="CA280" s="199">
        <v>226</v>
      </c>
      <c r="CB280" s="199">
        <v>13096</v>
      </c>
      <c r="CC280" s="199">
        <v>760</v>
      </c>
      <c r="CD280" s="199">
        <v>6350</v>
      </c>
      <c r="CE280" s="199">
        <v>726</v>
      </c>
      <c r="CF280" s="199">
        <v>13269</v>
      </c>
      <c r="CG280" s="199">
        <v>1116</v>
      </c>
      <c r="CH280" s="199">
        <v>12847</v>
      </c>
      <c r="CI280" s="199">
        <v>1582</v>
      </c>
      <c r="CJ280" s="199">
        <v>9564</v>
      </c>
      <c r="CK280" s="199">
        <v>1059</v>
      </c>
      <c r="CL280" s="199">
        <v>10613</v>
      </c>
      <c r="CM280" s="199">
        <v>507</v>
      </c>
      <c r="CN280" s="199">
        <v>14082</v>
      </c>
      <c r="CO280" s="199">
        <v>70</v>
      </c>
      <c r="CP280" s="199">
        <v>6046</v>
      </c>
      <c r="CQ280" s="199">
        <v>79485</v>
      </c>
      <c r="CR280" s="199">
        <v>60314</v>
      </c>
      <c r="CS280" s="199">
        <v>30633</v>
      </c>
      <c r="CT280" s="199">
        <v>61442</v>
      </c>
      <c r="CU280" s="199">
        <v>19781</v>
      </c>
      <c r="CV280" s="199">
        <v>7908</v>
      </c>
      <c r="CW280" s="199">
        <v>9770</v>
      </c>
      <c r="CX280" s="199">
        <v>3919</v>
      </c>
      <c r="CY280" s="199">
        <v>2062</v>
      </c>
      <c r="CZ280" s="199">
        <v>318</v>
      </c>
      <c r="DA280" s="199">
        <v>3514</v>
      </c>
      <c r="DB280" s="199">
        <v>1612</v>
      </c>
      <c r="DC280" s="199">
        <v>4435</v>
      </c>
      <c r="DD280" s="199">
        <v>2059</v>
      </c>
      <c r="DE280" s="199">
        <v>215</v>
      </c>
      <c r="DF280" s="199">
        <v>1876</v>
      </c>
      <c r="DG280" s="199">
        <v>4950</v>
      </c>
      <c r="DH280" s="199">
        <v>1301</v>
      </c>
      <c r="DI280" s="199">
        <v>6055</v>
      </c>
      <c r="DJ280" s="199">
        <v>2539</v>
      </c>
      <c r="DK280" s="199">
        <v>710</v>
      </c>
      <c r="DL280" s="199">
        <v>4593</v>
      </c>
      <c r="DM280" s="199">
        <v>6573</v>
      </c>
      <c r="DN280" s="199">
        <v>10373</v>
      </c>
      <c r="DO280" s="199">
        <v>4222</v>
      </c>
      <c r="DP280" s="199">
        <v>2439</v>
      </c>
      <c r="DQ280" s="199">
        <v>1373</v>
      </c>
      <c r="DR280" s="199">
        <v>1636</v>
      </c>
      <c r="DS280" s="199">
        <v>1509</v>
      </c>
      <c r="DT280" s="199">
        <v>2735</v>
      </c>
      <c r="DU280" s="199">
        <v>36106</v>
      </c>
      <c r="DV280" s="199">
        <v>15610</v>
      </c>
      <c r="DW280" s="199">
        <v>5437</v>
      </c>
      <c r="DX280" s="199">
        <v>2983</v>
      </c>
      <c r="DY280" s="199">
        <v>873</v>
      </c>
      <c r="DZ280" s="199">
        <v>7562</v>
      </c>
      <c r="EA280" s="199">
        <v>333</v>
      </c>
      <c r="EB280" s="199">
        <v>5459</v>
      </c>
      <c r="EC280" s="199">
        <v>9951</v>
      </c>
      <c r="ED280" s="199">
        <v>1493</v>
      </c>
      <c r="EE280" s="199">
        <v>6268</v>
      </c>
      <c r="EF280" s="199">
        <v>9030</v>
      </c>
      <c r="EG280" s="199">
        <v>73242</v>
      </c>
      <c r="EH280" s="199">
        <v>12137</v>
      </c>
      <c r="EI280" s="199">
        <v>21584</v>
      </c>
      <c r="EJ280" s="199">
        <v>14522</v>
      </c>
      <c r="EK280" s="199">
        <v>1637</v>
      </c>
      <c r="EL280" s="199">
        <v>2085</v>
      </c>
      <c r="EM280" s="199">
        <v>2092</v>
      </c>
      <c r="EN280" s="199">
        <v>1784</v>
      </c>
      <c r="EO280" s="199">
        <v>1462</v>
      </c>
      <c r="EP280" s="199">
        <v>5164</v>
      </c>
      <c r="EQ280" s="199">
        <v>32124</v>
      </c>
      <c r="ER280" s="199">
        <v>36106</v>
      </c>
      <c r="ES280" s="199">
        <v>3658</v>
      </c>
      <c r="ET280" s="199">
        <v>13344</v>
      </c>
      <c r="EU280" s="199">
        <v>13968</v>
      </c>
      <c r="EV280" s="199">
        <v>5136</v>
      </c>
      <c r="EW280" s="199">
        <v>32448</v>
      </c>
      <c r="EX280" s="199">
        <v>36106</v>
      </c>
      <c r="EZ280" s="199"/>
    </row>
    <row r="281" spans="1:156" x14ac:dyDescent="0.25">
      <c r="A281" s="202">
        <v>52</v>
      </c>
      <c r="B281" s="202" t="s">
        <v>557</v>
      </c>
      <c r="C281" s="202" t="s">
        <v>236</v>
      </c>
      <c r="D281" s="202" t="s">
        <v>236</v>
      </c>
      <c r="E281" s="202" t="s">
        <v>236</v>
      </c>
      <c r="F281" s="202" t="s">
        <v>236</v>
      </c>
      <c r="G281" s="202" t="s">
        <v>236</v>
      </c>
      <c r="H281" s="199">
        <v>85935</v>
      </c>
      <c r="I281" s="199">
        <v>3641</v>
      </c>
      <c r="J281" s="199">
        <v>7482</v>
      </c>
      <c r="K281" s="199">
        <v>566</v>
      </c>
      <c r="L281" s="199">
        <v>5048</v>
      </c>
      <c r="M281" s="199">
        <v>440</v>
      </c>
      <c r="N281" s="199">
        <v>26968</v>
      </c>
      <c r="O281" s="199">
        <v>1960</v>
      </c>
      <c r="P281" s="199">
        <v>51262</v>
      </c>
      <c r="Q281" s="199">
        <v>1115</v>
      </c>
      <c r="R281" s="199">
        <v>63010</v>
      </c>
      <c r="S281" s="199">
        <v>1798</v>
      </c>
      <c r="T281" s="199">
        <v>8489</v>
      </c>
      <c r="U281" s="199">
        <v>901</v>
      </c>
      <c r="V281" s="199">
        <v>186</v>
      </c>
      <c r="W281" s="199">
        <v>26</v>
      </c>
      <c r="X281" s="199">
        <v>7536</v>
      </c>
      <c r="Y281" s="199">
        <v>185</v>
      </c>
      <c r="Z281" s="199">
        <v>1580</v>
      </c>
      <c r="AA281" s="199">
        <v>434</v>
      </c>
      <c r="AB281" s="199">
        <v>5113</v>
      </c>
      <c r="AC281" s="199">
        <v>297</v>
      </c>
      <c r="AD281" s="199">
        <v>4691</v>
      </c>
      <c r="AE281" s="199">
        <v>587</v>
      </c>
      <c r="AF281" s="199">
        <v>61078</v>
      </c>
      <c r="AG281" s="199">
        <v>1687</v>
      </c>
      <c r="AH281" s="199">
        <v>74261</v>
      </c>
      <c r="AI281" s="199">
        <v>2538</v>
      </c>
      <c r="AJ281" s="199">
        <v>11674</v>
      </c>
      <c r="AK281" s="199">
        <v>1103</v>
      </c>
      <c r="AL281" s="199">
        <v>6755</v>
      </c>
      <c r="AM281" s="199">
        <v>289</v>
      </c>
      <c r="AN281" s="199">
        <v>4919</v>
      </c>
      <c r="AO281" s="199">
        <v>814</v>
      </c>
      <c r="AP281" s="199">
        <v>42420</v>
      </c>
      <c r="AQ281" s="199">
        <v>2181</v>
      </c>
      <c r="AR281" s="199">
        <v>43515</v>
      </c>
      <c r="AS281" s="199">
        <v>1460</v>
      </c>
      <c r="AT281" s="199">
        <v>7611</v>
      </c>
      <c r="AU281" s="199">
        <v>314</v>
      </c>
      <c r="AV281" s="199">
        <v>78324</v>
      </c>
      <c r="AW281" s="199">
        <v>3327</v>
      </c>
      <c r="AX281" s="199">
        <v>1823</v>
      </c>
      <c r="AY281" s="199">
        <v>229</v>
      </c>
      <c r="AZ281" s="199">
        <v>8327</v>
      </c>
      <c r="BA281" s="199">
        <v>666</v>
      </c>
      <c r="BB281" s="199">
        <v>17094</v>
      </c>
      <c r="BC281" s="199">
        <v>808</v>
      </c>
      <c r="BD281" s="199">
        <v>31074</v>
      </c>
      <c r="BE281" s="199">
        <v>614</v>
      </c>
      <c r="BF281" s="199">
        <v>6038</v>
      </c>
      <c r="BG281" s="199">
        <v>401</v>
      </c>
      <c r="BH281" s="199">
        <v>46155</v>
      </c>
      <c r="BI281" s="199">
        <v>2679</v>
      </c>
      <c r="BJ281" s="199">
        <v>44447</v>
      </c>
      <c r="BK281" s="199">
        <v>2434</v>
      </c>
      <c r="BL281" s="199">
        <v>1708</v>
      </c>
      <c r="BM281" s="199">
        <v>245</v>
      </c>
      <c r="BN281" s="199">
        <v>33802</v>
      </c>
      <c r="BO281" s="199">
        <v>1751</v>
      </c>
      <c r="BP281" s="199">
        <v>13281</v>
      </c>
      <c r="BQ281" s="199">
        <v>923</v>
      </c>
      <c r="BR281" s="199">
        <v>5110</v>
      </c>
      <c r="BS281" s="199">
        <v>406</v>
      </c>
      <c r="BT281" s="199">
        <v>20170</v>
      </c>
      <c r="BU281" s="199">
        <v>525</v>
      </c>
      <c r="BV281" s="199">
        <v>52193</v>
      </c>
      <c r="BW281" s="199">
        <v>3080</v>
      </c>
      <c r="BX281" s="199">
        <v>13572</v>
      </c>
      <c r="BY281" s="199">
        <v>36</v>
      </c>
      <c r="BZ281" s="199">
        <v>6022</v>
      </c>
      <c r="CA281" s="199">
        <v>62</v>
      </c>
      <c r="CB281" s="199">
        <v>14148</v>
      </c>
      <c r="CC281" s="199">
        <v>463</v>
      </c>
      <c r="CD281" s="199">
        <v>7447</v>
      </c>
      <c r="CE281" s="199">
        <v>799</v>
      </c>
      <c r="CF281" s="199">
        <v>10328</v>
      </c>
      <c r="CG281" s="199">
        <v>853</v>
      </c>
      <c r="CH281" s="199">
        <v>11930</v>
      </c>
      <c r="CI281" s="199">
        <v>624</v>
      </c>
      <c r="CJ281" s="199">
        <v>10375</v>
      </c>
      <c r="CK281" s="199">
        <v>308</v>
      </c>
      <c r="CL281" s="199">
        <v>12113</v>
      </c>
      <c r="CM281" s="199">
        <v>496</v>
      </c>
      <c r="CN281" s="199">
        <v>13572</v>
      </c>
      <c r="CO281" s="199">
        <v>36</v>
      </c>
      <c r="CP281" s="199">
        <v>3641</v>
      </c>
      <c r="CQ281" s="199">
        <v>82294</v>
      </c>
      <c r="CR281" s="199">
        <v>69778</v>
      </c>
      <c r="CS281" s="199">
        <v>24346</v>
      </c>
      <c r="CT281" s="199">
        <v>68275</v>
      </c>
      <c r="CU281" s="199">
        <v>13088</v>
      </c>
      <c r="CV281" s="199">
        <v>5050</v>
      </c>
      <c r="CW281" s="199">
        <v>2798</v>
      </c>
      <c r="CX281" s="199">
        <v>817</v>
      </c>
      <c r="CY281" s="199">
        <v>2450</v>
      </c>
      <c r="CZ281" s="199">
        <v>842</v>
      </c>
      <c r="DA281" s="199">
        <v>4468</v>
      </c>
      <c r="DB281" s="199">
        <v>1862</v>
      </c>
      <c r="DC281" s="199">
        <v>3372</v>
      </c>
      <c r="DD281" s="199">
        <v>1529</v>
      </c>
      <c r="DE281" s="199">
        <v>347</v>
      </c>
      <c r="DF281" s="199">
        <v>2072</v>
      </c>
      <c r="DG281" s="199">
        <v>5272</v>
      </c>
      <c r="DH281" s="199">
        <v>1067</v>
      </c>
      <c r="DI281" s="199">
        <v>5267</v>
      </c>
      <c r="DJ281" s="199">
        <v>3394</v>
      </c>
      <c r="DK281" s="199">
        <v>1169</v>
      </c>
      <c r="DL281" s="199">
        <v>5289</v>
      </c>
      <c r="DM281" s="199">
        <v>6943</v>
      </c>
      <c r="DN281" s="199">
        <v>10603</v>
      </c>
      <c r="DO281" s="199">
        <v>3585</v>
      </c>
      <c r="DP281" s="199">
        <v>2266</v>
      </c>
      <c r="DQ281" s="199">
        <v>1570</v>
      </c>
      <c r="DR281" s="199">
        <v>1053</v>
      </c>
      <c r="DS281" s="199">
        <v>853</v>
      </c>
      <c r="DT281" s="199">
        <v>1252</v>
      </c>
      <c r="DU281" s="199">
        <v>35068</v>
      </c>
      <c r="DV281" s="199">
        <v>18175</v>
      </c>
      <c r="DW281" s="199">
        <v>7026</v>
      </c>
      <c r="DX281" s="199">
        <v>2580</v>
      </c>
      <c r="DY281" s="199">
        <v>687</v>
      </c>
      <c r="DZ281" s="199">
        <v>5351</v>
      </c>
      <c r="EA281" s="199">
        <v>370</v>
      </c>
      <c r="EB281" s="199">
        <v>3895</v>
      </c>
      <c r="EC281" s="199">
        <v>8962</v>
      </c>
      <c r="ED281" s="199">
        <v>1788</v>
      </c>
      <c r="EE281" s="199">
        <v>5743</v>
      </c>
      <c r="EF281" s="199">
        <v>10525</v>
      </c>
      <c r="EG281" s="199">
        <v>74176</v>
      </c>
      <c r="EH281" s="199">
        <v>11039</v>
      </c>
      <c r="EI281" s="199">
        <v>24886</v>
      </c>
      <c r="EJ281" s="199">
        <v>10182</v>
      </c>
      <c r="EK281" s="199">
        <v>1040</v>
      </c>
      <c r="EL281" s="199">
        <v>1646</v>
      </c>
      <c r="EM281" s="199">
        <v>1715</v>
      </c>
      <c r="EN281" s="199">
        <v>1322</v>
      </c>
      <c r="EO281" s="199">
        <v>974</v>
      </c>
      <c r="EP281" s="199">
        <v>3203</v>
      </c>
      <c r="EQ281" s="199">
        <v>33100</v>
      </c>
      <c r="ER281" s="199">
        <v>35068</v>
      </c>
      <c r="ES281" s="199">
        <v>1107</v>
      </c>
      <c r="ET281" s="199">
        <v>11778</v>
      </c>
      <c r="EU281" s="199">
        <v>15762</v>
      </c>
      <c r="EV281" s="199">
        <v>6421</v>
      </c>
      <c r="EW281" s="199">
        <v>33961</v>
      </c>
      <c r="EX281" s="199">
        <v>35068</v>
      </c>
      <c r="EZ281" s="199"/>
    </row>
    <row r="282" spans="1:156" x14ac:dyDescent="0.25">
      <c r="A282" s="202">
        <v>53</v>
      </c>
      <c r="B282" s="202" t="s">
        <v>557</v>
      </c>
      <c r="C282" s="202" t="s">
        <v>236</v>
      </c>
      <c r="D282" s="202" t="s">
        <v>236</v>
      </c>
      <c r="E282" s="202" t="s">
        <v>236</v>
      </c>
      <c r="F282" s="202" t="s">
        <v>236</v>
      </c>
      <c r="G282" s="202" t="s">
        <v>236</v>
      </c>
      <c r="H282" s="199">
        <v>83370</v>
      </c>
      <c r="I282" s="199">
        <v>4265</v>
      </c>
      <c r="J282" s="199">
        <v>9165</v>
      </c>
      <c r="K282" s="199">
        <v>864</v>
      </c>
      <c r="L282" s="199">
        <v>5946</v>
      </c>
      <c r="M282" s="199">
        <v>464</v>
      </c>
      <c r="N282" s="199">
        <v>32585</v>
      </c>
      <c r="O282" s="199">
        <v>2413</v>
      </c>
      <c r="P282" s="199">
        <v>41441</v>
      </c>
      <c r="Q282" s="199">
        <v>973</v>
      </c>
      <c r="R282" s="199">
        <v>64421</v>
      </c>
      <c r="S282" s="199">
        <v>2382</v>
      </c>
      <c r="T282" s="199">
        <v>4069</v>
      </c>
      <c r="U282" s="199">
        <v>319</v>
      </c>
      <c r="V282" s="199">
        <v>236</v>
      </c>
      <c r="W282" s="199">
        <v>0</v>
      </c>
      <c r="X282" s="199">
        <v>3233</v>
      </c>
      <c r="Y282" s="199">
        <v>115</v>
      </c>
      <c r="Z282" s="199">
        <v>5628</v>
      </c>
      <c r="AA282" s="199">
        <v>1007</v>
      </c>
      <c r="AB282" s="199">
        <v>5738</v>
      </c>
      <c r="AC282" s="199">
        <v>442</v>
      </c>
      <c r="AD282" s="199">
        <v>11130</v>
      </c>
      <c r="AE282" s="199">
        <v>1817</v>
      </c>
      <c r="AF282" s="199">
        <v>61620</v>
      </c>
      <c r="AG282" s="199">
        <v>1950</v>
      </c>
      <c r="AH282" s="199">
        <v>76166</v>
      </c>
      <c r="AI282" s="199">
        <v>2751</v>
      </c>
      <c r="AJ282" s="199">
        <v>7204</v>
      </c>
      <c r="AK282" s="199">
        <v>1514</v>
      </c>
      <c r="AL282" s="199">
        <v>3914</v>
      </c>
      <c r="AM282" s="199">
        <v>280</v>
      </c>
      <c r="AN282" s="199">
        <v>3290</v>
      </c>
      <c r="AO282" s="199">
        <v>1234</v>
      </c>
      <c r="AP282" s="199">
        <v>40937</v>
      </c>
      <c r="AQ282" s="199">
        <v>2256</v>
      </c>
      <c r="AR282" s="199">
        <v>42433</v>
      </c>
      <c r="AS282" s="199">
        <v>2009</v>
      </c>
      <c r="AT282" s="199">
        <v>11746</v>
      </c>
      <c r="AU282" s="199">
        <v>604</v>
      </c>
      <c r="AV282" s="199">
        <v>71624</v>
      </c>
      <c r="AW282" s="199">
        <v>3661</v>
      </c>
      <c r="AX282" s="199">
        <v>3593</v>
      </c>
      <c r="AY282" s="199">
        <v>629</v>
      </c>
      <c r="AZ282" s="199">
        <v>14389</v>
      </c>
      <c r="BA282" s="199">
        <v>724</v>
      </c>
      <c r="BB282" s="199">
        <v>18397</v>
      </c>
      <c r="BC282" s="199">
        <v>905</v>
      </c>
      <c r="BD282" s="199">
        <v>21608</v>
      </c>
      <c r="BE282" s="199">
        <v>379</v>
      </c>
      <c r="BF282" s="199">
        <v>7537</v>
      </c>
      <c r="BG282" s="199">
        <v>490</v>
      </c>
      <c r="BH282" s="199">
        <v>42524</v>
      </c>
      <c r="BI282" s="199">
        <v>2863</v>
      </c>
      <c r="BJ282" s="199">
        <v>41059</v>
      </c>
      <c r="BK282" s="199">
        <v>2694</v>
      </c>
      <c r="BL282" s="199">
        <v>1465</v>
      </c>
      <c r="BM282" s="199">
        <v>169</v>
      </c>
      <c r="BN282" s="199">
        <v>30456</v>
      </c>
      <c r="BO282" s="199">
        <v>1860</v>
      </c>
      <c r="BP282" s="199">
        <v>12972</v>
      </c>
      <c r="BQ282" s="199">
        <v>1033</v>
      </c>
      <c r="BR282" s="199">
        <v>6633</v>
      </c>
      <c r="BS282" s="199">
        <v>460</v>
      </c>
      <c r="BT282" s="199">
        <v>18205</v>
      </c>
      <c r="BU282" s="199">
        <v>887</v>
      </c>
      <c r="BV282" s="199">
        <v>50061</v>
      </c>
      <c r="BW282" s="199">
        <v>3353</v>
      </c>
      <c r="BX282" s="199">
        <v>15104</v>
      </c>
      <c r="BY282" s="199">
        <v>25</v>
      </c>
      <c r="BZ282" s="199">
        <v>5224</v>
      </c>
      <c r="CA282" s="199">
        <v>137</v>
      </c>
      <c r="CB282" s="199">
        <v>12981</v>
      </c>
      <c r="CC282" s="199">
        <v>750</v>
      </c>
      <c r="CD282" s="199">
        <v>7178</v>
      </c>
      <c r="CE282" s="199">
        <v>741</v>
      </c>
      <c r="CF282" s="199">
        <v>9566</v>
      </c>
      <c r="CG282" s="199">
        <v>826</v>
      </c>
      <c r="CH282" s="199">
        <v>11273</v>
      </c>
      <c r="CI282" s="199">
        <v>741</v>
      </c>
      <c r="CJ282" s="199">
        <v>10398</v>
      </c>
      <c r="CK282" s="199">
        <v>650</v>
      </c>
      <c r="CL282" s="199">
        <v>11646</v>
      </c>
      <c r="CM282" s="199">
        <v>395</v>
      </c>
      <c r="CN282" s="199">
        <v>15104</v>
      </c>
      <c r="CO282" s="199">
        <v>25</v>
      </c>
      <c r="CP282" s="199">
        <v>4265</v>
      </c>
      <c r="CQ282" s="199">
        <v>79105</v>
      </c>
      <c r="CR282" s="199">
        <v>64100</v>
      </c>
      <c r="CS282" s="199">
        <v>28657</v>
      </c>
      <c r="CT282" s="199">
        <v>68850</v>
      </c>
      <c r="CU282" s="199">
        <v>10714</v>
      </c>
      <c r="CV282" s="199">
        <v>3866</v>
      </c>
      <c r="CW282" s="199">
        <v>6284</v>
      </c>
      <c r="CX282" s="199">
        <v>2463</v>
      </c>
      <c r="CY282" s="199">
        <v>1123</v>
      </c>
      <c r="CZ282" s="199">
        <v>264</v>
      </c>
      <c r="DA282" s="199">
        <v>1914</v>
      </c>
      <c r="DB282" s="199">
        <v>823</v>
      </c>
      <c r="DC282" s="199">
        <v>1393</v>
      </c>
      <c r="DD282" s="199">
        <v>316</v>
      </c>
      <c r="DE282" s="199">
        <v>155</v>
      </c>
      <c r="DF282" s="199">
        <v>2503</v>
      </c>
      <c r="DG282" s="199">
        <v>4885</v>
      </c>
      <c r="DH282" s="199">
        <v>1610</v>
      </c>
      <c r="DI282" s="199">
        <v>4958</v>
      </c>
      <c r="DJ282" s="199">
        <v>2912</v>
      </c>
      <c r="DK282" s="199">
        <v>1006</v>
      </c>
      <c r="DL282" s="199">
        <v>3818</v>
      </c>
      <c r="DM282" s="199">
        <v>5172</v>
      </c>
      <c r="DN282" s="199">
        <v>10316</v>
      </c>
      <c r="DO282" s="199">
        <v>3355</v>
      </c>
      <c r="DP282" s="199">
        <v>2013</v>
      </c>
      <c r="DQ282" s="199">
        <v>2436</v>
      </c>
      <c r="DR282" s="199">
        <v>2057</v>
      </c>
      <c r="DS282" s="199">
        <v>1330</v>
      </c>
      <c r="DT282" s="199">
        <v>2551</v>
      </c>
      <c r="DU282" s="199">
        <v>35432</v>
      </c>
      <c r="DV282" s="199">
        <v>16558</v>
      </c>
      <c r="DW282" s="199">
        <v>5953</v>
      </c>
      <c r="DX282" s="199">
        <v>2707</v>
      </c>
      <c r="DY282" s="199">
        <v>743</v>
      </c>
      <c r="DZ282" s="199">
        <v>6329</v>
      </c>
      <c r="EA282" s="199">
        <v>667</v>
      </c>
      <c r="EB282" s="199">
        <v>4452</v>
      </c>
      <c r="EC282" s="199">
        <v>9838</v>
      </c>
      <c r="ED282" s="199">
        <v>1480</v>
      </c>
      <c r="EE282" s="199">
        <v>6570</v>
      </c>
      <c r="EF282" s="199">
        <v>9631</v>
      </c>
      <c r="EG282" s="199">
        <v>74249</v>
      </c>
      <c r="EH282" s="199">
        <v>8697</v>
      </c>
      <c r="EI282" s="199">
        <v>24843</v>
      </c>
      <c r="EJ282" s="199">
        <v>10589</v>
      </c>
      <c r="EK282" s="199">
        <v>848</v>
      </c>
      <c r="EL282" s="199">
        <v>1112</v>
      </c>
      <c r="EM282" s="199">
        <v>1415</v>
      </c>
      <c r="EN282" s="199">
        <v>1643</v>
      </c>
      <c r="EO282" s="199">
        <v>1093</v>
      </c>
      <c r="EP282" s="199">
        <v>4052</v>
      </c>
      <c r="EQ282" s="199">
        <v>31591</v>
      </c>
      <c r="ER282" s="199">
        <v>35432</v>
      </c>
      <c r="ES282" s="199">
        <v>2572</v>
      </c>
      <c r="ET282" s="199">
        <v>12255</v>
      </c>
      <c r="EU282" s="199">
        <v>13720</v>
      </c>
      <c r="EV282" s="199">
        <v>6885</v>
      </c>
      <c r="EW282" s="199">
        <v>32860</v>
      </c>
      <c r="EX282" s="199">
        <v>35432</v>
      </c>
      <c r="EZ282" s="199"/>
    </row>
    <row r="283" spans="1:156" x14ac:dyDescent="0.25">
      <c r="A283" s="202">
        <v>54</v>
      </c>
      <c r="B283" s="202" t="s">
        <v>557</v>
      </c>
      <c r="C283" s="202" t="s">
        <v>236</v>
      </c>
      <c r="D283" s="202" t="s">
        <v>236</v>
      </c>
      <c r="E283" s="202" t="s">
        <v>236</v>
      </c>
      <c r="F283" s="202" t="s">
        <v>236</v>
      </c>
      <c r="G283" s="202" t="s">
        <v>236</v>
      </c>
      <c r="H283" s="199">
        <v>85056</v>
      </c>
      <c r="I283" s="199">
        <v>3459</v>
      </c>
      <c r="J283" s="199">
        <v>8250</v>
      </c>
      <c r="K283" s="199">
        <v>662</v>
      </c>
      <c r="L283" s="199">
        <v>4797</v>
      </c>
      <c r="M283" s="199">
        <v>477</v>
      </c>
      <c r="N283" s="199">
        <v>26833</v>
      </c>
      <c r="O283" s="199">
        <v>1879</v>
      </c>
      <c r="P283" s="199">
        <v>49517</v>
      </c>
      <c r="Q283" s="199">
        <v>906</v>
      </c>
      <c r="R283" s="199">
        <v>65296</v>
      </c>
      <c r="S283" s="199">
        <v>1914</v>
      </c>
      <c r="T283" s="199">
        <v>3999</v>
      </c>
      <c r="U283" s="199">
        <v>39</v>
      </c>
      <c r="V283" s="199">
        <v>541</v>
      </c>
      <c r="W283" s="199">
        <v>124</v>
      </c>
      <c r="X283" s="199">
        <v>6677</v>
      </c>
      <c r="Y283" s="199">
        <v>510</v>
      </c>
      <c r="Z283" s="199">
        <v>2704</v>
      </c>
      <c r="AA283" s="199">
        <v>603</v>
      </c>
      <c r="AB283" s="199">
        <v>5831</v>
      </c>
      <c r="AC283" s="199">
        <v>269</v>
      </c>
      <c r="AD283" s="199">
        <v>6265</v>
      </c>
      <c r="AE283" s="199">
        <v>1225</v>
      </c>
      <c r="AF283" s="199">
        <v>62897</v>
      </c>
      <c r="AG283" s="199">
        <v>1382</v>
      </c>
      <c r="AH283" s="199">
        <v>74413</v>
      </c>
      <c r="AI283" s="199">
        <v>1998</v>
      </c>
      <c r="AJ283" s="199">
        <v>10643</v>
      </c>
      <c r="AK283" s="199">
        <v>1461</v>
      </c>
      <c r="AL283" s="199">
        <v>6400</v>
      </c>
      <c r="AM283" s="199">
        <v>581</v>
      </c>
      <c r="AN283" s="199">
        <v>4243</v>
      </c>
      <c r="AO283" s="199">
        <v>880</v>
      </c>
      <c r="AP283" s="199">
        <v>41796</v>
      </c>
      <c r="AQ283" s="199">
        <v>1791</v>
      </c>
      <c r="AR283" s="199">
        <v>43260</v>
      </c>
      <c r="AS283" s="199">
        <v>1668</v>
      </c>
      <c r="AT283" s="199">
        <v>7374</v>
      </c>
      <c r="AU283" s="199">
        <v>280</v>
      </c>
      <c r="AV283" s="199">
        <v>77682</v>
      </c>
      <c r="AW283" s="199">
        <v>3179</v>
      </c>
      <c r="AX283" s="199">
        <v>3107</v>
      </c>
      <c r="AY283" s="199">
        <v>448</v>
      </c>
      <c r="AZ283" s="199">
        <v>11209</v>
      </c>
      <c r="BA283" s="199">
        <v>632</v>
      </c>
      <c r="BB283" s="199">
        <v>16499</v>
      </c>
      <c r="BC283" s="199">
        <v>617</v>
      </c>
      <c r="BD283" s="199">
        <v>22620</v>
      </c>
      <c r="BE283" s="199">
        <v>468</v>
      </c>
      <c r="BF283" s="199">
        <v>5791</v>
      </c>
      <c r="BG283" s="199">
        <v>544</v>
      </c>
      <c r="BH283" s="199">
        <v>44888</v>
      </c>
      <c r="BI283" s="199">
        <v>2325</v>
      </c>
      <c r="BJ283" s="199">
        <v>43421</v>
      </c>
      <c r="BK283" s="199">
        <v>2103</v>
      </c>
      <c r="BL283" s="199">
        <v>1467</v>
      </c>
      <c r="BM283" s="199">
        <v>222</v>
      </c>
      <c r="BN283" s="199">
        <v>32428</v>
      </c>
      <c r="BO283" s="199">
        <v>1199</v>
      </c>
      <c r="BP283" s="199">
        <v>13198</v>
      </c>
      <c r="BQ283" s="199">
        <v>1138</v>
      </c>
      <c r="BR283" s="199">
        <v>5053</v>
      </c>
      <c r="BS283" s="199">
        <v>532</v>
      </c>
      <c r="BT283" s="199">
        <v>24869</v>
      </c>
      <c r="BU283" s="199">
        <v>588</v>
      </c>
      <c r="BV283" s="199">
        <v>50679</v>
      </c>
      <c r="BW283" s="199">
        <v>2869</v>
      </c>
      <c r="BX283" s="199">
        <v>9508</v>
      </c>
      <c r="BY283" s="199">
        <v>2</v>
      </c>
      <c r="BZ283" s="199">
        <v>6315</v>
      </c>
      <c r="CA283" s="199">
        <v>61</v>
      </c>
      <c r="CB283" s="199">
        <v>18554</v>
      </c>
      <c r="CC283" s="199">
        <v>527</v>
      </c>
      <c r="CD283" s="199">
        <v>6752</v>
      </c>
      <c r="CE283" s="199">
        <v>706</v>
      </c>
      <c r="CF283" s="199">
        <v>9001</v>
      </c>
      <c r="CG283" s="199">
        <v>755</v>
      </c>
      <c r="CH283" s="199">
        <v>13072</v>
      </c>
      <c r="CI283" s="199">
        <v>612</v>
      </c>
      <c r="CJ283" s="199">
        <v>12397</v>
      </c>
      <c r="CK283" s="199">
        <v>497</v>
      </c>
      <c r="CL283" s="199">
        <v>9457</v>
      </c>
      <c r="CM283" s="199">
        <v>299</v>
      </c>
      <c r="CN283" s="199">
        <v>9508</v>
      </c>
      <c r="CO283" s="199">
        <v>2</v>
      </c>
      <c r="CP283" s="199">
        <v>3459</v>
      </c>
      <c r="CQ283" s="199">
        <v>81597</v>
      </c>
      <c r="CR283" s="199">
        <v>67037</v>
      </c>
      <c r="CS283" s="199">
        <v>23858</v>
      </c>
      <c r="CT283" s="199">
        <v>67821</v>
      </c>
      <c r="CU283" s="199">
        <v>13052</v>
      </c>
      <c r="CV283" s="199">
        <v>4937</v>
      </c>
      <c r="CW283" s="199">
        <v>3955</v>
      </c>
      <c r="CX283" s="199">
        <v>1265</v>
      </c>
      <c r="CY283" s="199">
        <v>3103</v>
      </c>
      <c r="CZ283" s="199">
        <v>776</v>
      </c>
      <c r="DA283" s="199">
        <v>3862</v>
      </c>
      <c r="DB283" s="199">
        <v>2231</v>
      </c>
      <c r="DC283" s="199">
        <v>2132</v>
      </c>
      <c r="DD283" s="199">
        <v>665</v>
      </c>
      <c r="DE283" s="199">
        <v>612</v>
      </c>
      <c r="DF283" s="199">
        <v>3256</v>
      </c>
      <c r="DG283" s="199">
        <v>6913</v>
      </c>
      <c r="DH283" s="199">
        <v>1948</v>
      </c>
      <c r="DI283" s="199">
        <v>5976</v>
      </c>
      <c r="DJ283" s="199">
        <v>2785</v>
      </c>
      <c r="DK283" s="199">
        <v>563</v>
      </c>
      <c r="DL283" s="199">
        <v>4038</v>
      </c>
      <c r="DM283" s="199">
        <v>5445</v>
      </c>
      <c r="DN283" s="199">
        <v>9759</v>
      </c>
      <c r="DO283" s="199">
        <v>3528</v>
      </c>
      <c r="DP283" s="199">
        <v>1942</v>
      </c>
      <c r="DQ283" s="199">
        <v>944</v>
      </c>
      <c r="DR283" s="199">
        <v>872</v>
      </c>
      <c r="DS283" s="199">
        <v>689</v>
      </c>
      <c r="DT283" s="199">
        <v>1969</v>
      </c>
      <c r="DU283" s="199">
        <v>30279</v>
      </c>
      <c r="DV283" s="199">
        <v>17104</v>
      </c>
      <c r="DW283" s="199">
        <v>8803</v>
      </c>
      <c r="DX283" s="199">
        <v>2754</v>
      </c>
      <c r="DY283" s="199">
        <v>976</v>
      </c>
      <c r="DZ283" s="199">
        <v>4475</v>
      </c>
      <c r="EA283" s="199">
        <v>578</v>
      </c>
      <c r="EB283" s="199">
        <v>2917</v>
      </c>
      <c r="EC283" s="199">
        <v>5946</v>
      </c>
      <c r="ED283" s="199">
        <v>1483</v>
      </c>
      <c r="EE283" s="199">
        <v>3192</v>
      </c>
      <c r="EF283" s="199">
        <v>12949</v>
      </c>
      <c r="EG283" s="199">
        <v>76704</v>
      </c>
      <c r="EH283" s="199">
        <v>8649</v>
      </c>
      <c r="EI283" s="199">
        <v>24114</v>
      </c>
      <c r="EJ283" s="199">
        <v>6165</v>
      </c>
      <c r="EK283" s="199">
        <v>708</v>
      </c>
      <c r="EL283" s="199">
        <v>707</v>
      </c>
      <c r="EM283" s="199">
        <v>756</v>
      </c>
      <c r="EN283" s="199">
        <v>876</v>
      </c>
      <c r="EO283" s="199">
        <v>683</v>
      </c>
      <c r="EP283" s="199">
        <v>2161</v>
      </c>
      <c r="EQ283" s="199">
        <v>28359</v>
      </c>
      <c r="ER283" s="199">
        <v>30279</v>
      </c>
      <c r="ES283" s="199">
        <v>1088</v>
      </c>
      <c r="ET283" s="199">
        <v>6893</v>
      </c>
      <c r="EU283" s="199">
        <v>13699</v>
      </c>
      <c r="EV283" s="199">
        <v>8599</v>
      </c>
      <c r="EW283" s="199">
        <v>29191</v>
      </c>
      <c r="EX283" s="199">
        <v>30279</v>
      </c>
      <c r="EZ283" s="199"/>
    </row>
    <row r="284" spans="1:156" x14ac:dyDescent="0.25">
      <c r="A284" s="202">
        <v>55</v>
      </c>
      <c r="B284" s="202" t="s">
        <v>557</v>
      </c>
      <c r="C284" s="202" t="s">
        <v>236</v>
      </c>
      <c r="D284" s="202" t="s">
        <v>236</v>
      </c>
      <c r="E284" s="202" t="s">
        <v>236</v>
      </c>
      <c r="F284" s="202" t="s">
        <v>236</v>
      </c>
      <c r="G284" s="202" t="s">
        <v>236</v>
      </c>
      <c r="H284" s="199">
        <v>83688</v>
      </c>
      <c r="I284" s="199">
        <v>3442</v>
      </c>
      <c r="J284" s="199">
        <v>9732</v>
      </c>
      <c r="K284" s="199">
        <v>1051</v>
      </c>
      <c r="L284" s="199">
        <v>6165</v>
      </c>
      <c r="M284" s="199">
        <v>671</v>
      </c>
      <c r="N284" s="199">
        <v>27667</v>
      </c>
      <c r="O284" s="199">
        <v>1782</v>
      </c>
      <c r="P284" s="199">
        <v>46146</v>
      </c>
      <c r="Q284" s="199">
        <v>609</v>
      </c>
      <c r="R284" s="199">
        <v>59092</v>
      </c>
      <c r="S284" s="199">
        <v>1209</v>
      </c>
      <c r="T284" s="199">
        <v>10580</v>
      </c>
      <c r="U284" s="199">
        <v>331</v>
      </c>
      <c r="V284" s="199">
        <v>273</v>
      </c>
      <c r="W284" s="199">
        <v>107</v>
      </c>
      <c r="X284" s="199">
        <v>4942</v>
      </c>
      <c r="Y284" s="199">
        <v>187</v>
      </c>
      <c r="Z284" s="199">
        <v>3071</v>
      </c>
      <c r="AA284" s="199">
        <v>1048</v>
      </c>
      <c r="AB284" s="199">
        <v>5730</v>
      </c>
      <c r="AC284" s="199">
        <v>560</v>
      </c>
      <c r="AD284" s="199">
        <v>7046</v>
      </c>
      <c r="AE284" s="199">
        <v>1762</v>
      </c>
      <c r="AF284" s="199">
        <v>56988</v>
      </c>
      <c r="AG284" s="199">
        <v>989</v>
      </c>
      <c r="AH284" s="199">
        <v>72857</v>
      </c>
      <c r="AI284" s="199">
        <v>1722</v>
      </c>
      <c r="AJ284" s="199">
        <v>10831</v>
      </c>
      <c r="AK284" s="199">
        <v>1720</v>
      </c>
      <c r="AL284" s="199">
        <v>7240</v>
      </c>
      <c r="AM284" s="199">
        <v>381</v>
      </c>
      <c r="AN284" s="199">
        <v>3591</v>
      </c>
      <c r="AO284" s="199">
        <v>1339</v>
      </c>
      <c r="AP284" s="199">
        <v>41795</v>
      </c>
      <c r="AQ284" s="199">
        <v>1734</v>
      </c>
      <c r="AR284" s="199">
        <v>41893</v>
      </c>
      <c r="AS284" s="199">
        <v>1708</v>
      </c>
      <c r="AT284" s="199">
        <v>8743</v>
      </c>
      <c r="AU284" s="199">
        <v>176</v>
      </c>
      <c r="AV284" s="199">
        <v>74945</v>
      </c>
      <c r="AW284" s="199">
        <v>3266</v>
      </c>
      <c r="AX284" s="199">
        <v>3086</v>
      </c>
      <c r="AY284" s="199">
        <v>630</v>
      </c>
      <c r="AZ284" s="199">
        <v>10564</v>
      </c>
      <c r="BA284" s="199">
        <v>847</v>
      </c>
      <c r="BB284" s="199">
        <v>17892</v>
      </c>
      <c r="BC284" s="199">
        <v>606</v>
      </c>
      <c r="BD284" s="199">
        <v>24392</v>
      </c>
      <c r="BE284" s="199">
        <v>362</v>
      </c>
      <c r="BF284" s="199">
        <v>6481</v>
      </c>
      <c r="BG284" s="199">
        <v>434</v>
      </c>
      <c r="BH284" s="199">
        <v>44495</v>
      </c>
      <c r="BI284" s="199">
        <v>2436</v>
      </c>
      <c r="BJ284" s="199">
        <v>42624</v>
      </c>
      <c r="BK284" s="199">
        <v>2230</v>
      </c>
      <c r="BL284" s="199">
        <v>1871</v>
      </c>
      <c r="BM284" s="199">
        <v>206</v>
      </c>
      <c r="BN284" s="199">
        <v>31617</v>
      </c>
      <c r="BO284" s="199">
        <v>1297</v>
      </c>
      <c r="BP284" s="199">
        <v>14089</v>
      </c>
      <c r="BQ284" s="199">
        <v>1254</v>
      </c>
      <c r="BR284" s="199">
        <v>5270</v>
      </c>
      <c r="BS284" s="199">
        <v>319</v>
      </c>
      <c r="BT284" s="199">
        <v>20272</v>
      </c>
      <c r="BU284" s="199">
        <v>518</v>
      </c>
      <c r="BV284" s="199">
        <v>50976</v>
      </c>
      <c r="BW284" s="199">
        <v>2870</v>
      </c>
      <c r="BX284" s="199">
        <v>12440</v>
      </c>
      <c r="BY284" s="199">
        <v>54</v>
      </c>
      <c r="BZ284" s="199">
        <v>6441</v>
      </c>
      <c r="CA284" s="199">
        <v>118</v>
      </c>
      <c r="CB284" s="199">
        <v>13831</v>
      </c>
      <c r="CC284" s="199">
        <v>400</v>
      </c>
      <c r="CD284" s="199">
        <v>7482</v>
      </c>
      <c r="CE284" s="199">
        <v>479</v>
      </c>
      <c r="CF284" s="199">
        <v>10804</v>
      </c>
      <c r="CG284" s="199">
        <v>854</v>
      </c>
      <c r="CH284" s="199">
        <v>11083</v>
      </c>
      <c r="CI284" s="199">
        <v>690</v>
      </c>
      <c r="CJ284" s="199">
        <v>9962</v>
      </c>
      <c r="CK284" s="199">
        <v>393</v>
      </c>
      <c r="CL284" s="199">
        <v>11645</v>
      </c>
      <c r="CM284" s="199">
        <v>454</v>
      </c>
      <c r="CN284" s="199">
        <v>12440</v>
      </c>
      <c r="CO284" s="199">
        <v>54</v>
      </c>
      <c r="CP284" s="199">
        <v>3442</v>
      </c>
      <c r="CQ284" s="199">
        <v>80246</v>
      </c>
      <c r="CR284" s="199">
        <v>64179</v>
      </c>
      <c r="CS284" s="199">
        <v>27168</v>
      </c>
      <c r="CT284" s="199">
        <v>63555</v>
      </c>
      <c r="CU284" s="199">
        <v>15174</v>
      </c>
      <c r="CV284" s="199">
        <v>6281</v>
      </c>
      <c r="CW284" s="199">
        <v>5632</v>
      </c>
      <c r="CX284" s="199">
        <v>2358</v>
      </c>
      <c r="CY284" s="199">
        <v>1715</v>
      </c>
      <c r="CZ284" s="199">
        <v>681</v>
      </c>
      <c r="DA284" s="199">
        <v>3191</v>
      </c>
      <c r="DB284" s="199">
        <v>1422</v>
      </c>
      <c r="DC284" s="199">
        <v>4636</v>
      </c>
      <c r="DD284" s="199">
        <v>1820</v>
      </c>
      <c r="DE284" s="199">
        <v>263</v>
      </c>
      <c r="DF284" s="199">
        <v>2383</v>
      </c>
      <c r="DG284" s="199">
        <v>5837</v>
      </c>
      <c r="DH284" s="199">
        <v>1188</v>
      </c>
      <c r="DI284" s="199">
        <v>5452</v>
      </c>
      <c r="DJ284" s="199">
        <v>2873</v>
      </c>
      <c r="DK284" s="199">
        <v>582</v>
      </c>
      <c r="DL284" s="199">
        <v>4725</v>
      </c>
      <c r="DM284" s="199">
        <v>5264</v>
      </c>
      <c r="DN284" s="199">
        <v>10754</v>
      </c>
      <c r="DO284" s="199">
        <v>4019</v>
      </c>
      <c r="DP284" s="199">
        <v>1679</v>
      </c>
      <c r="DQ284" s="199">
        <v>1841</v>
      </c>
      <c r="DR284" s="199">
        <v>1098</v>
      </c>
      <c r="DS284" s="199">
        <v>707</v>
      </c>
      <c r="DT284" s="199">
        <v>1667</v>
      </c>
      <c r="DU284" s="199">
        <v>32063</v>
      </c>
      <c r="DV284" s="199">
        <v>17227</v>
      </c>
      <c r="DW284" s="199">
        <v>6842</v>
      </c>
      <c r="DX284" s="199">
        <v>2603</v>
      </c>
      <c r="DY284" s="199">
        <v>734</v>
      </c>
      <c r="DZ284" s="199">
        <v>4865</v>
      </c>
      <c r="EA284" s="199">
        <v>331</v>
      </c>
      <c r="EB284" s="199">
        <v>3487</v>
      </c>
      <c r="EC284" s="199">
        <v>7368</v>
      </c>
      <c r="ED284" s="199">
        <v>1491</v>
      </c>
      <c r="EE284" s="199">
        <v>4250</v>
      </c>
      <c r="EF284" s="199">
        <v>10166</v>
      </c>
      <c r="EG284" s="199">
        <v>73798</v>
      </c>
      <c r="EH284" s="199">
        <v>9211</v>
      </c>
      <c r="EI284" s="199">
        <v>23497</v>
      </c>
      <c r="EJ284" s="199">
        <v>8566</v>
      </c>
      <c r="EK284" s="199">
        <v>851</v>
      </c>
      <c r="EL284" s="199">
        <v>1187</v>
      </c>
      <c r="EM284" s="199">
        <v>1079</v>
      </c>
      <c r="EN284" s="199">
        <v>791</v>
      </c>
      <c r="EO284" s="199">
        <v>962</v>
      </c>
      <c r="EP284" s="199">
        <v>3540</v>
      </c>
      <c r="EQ284" s="199">
        <v>30126</v>
      </c>
      <c r="ER284" s="199">
        <v>32063</v>
      </c>
      <c r="ES284" s="199">
        <v>1446</v>
      </c>
      <c r="ET284" s="199">
        <v>9387</v>
      </c>
      <c r="EU284" s="199">
        <v>13980</v>
      </c>
      <c r="EV284" s="199">
        <v>7250</v>
      </c>
      <c r="EW284" s="199">
        <v>30617</v>
      </c>
      <c r="EX284" s="199">
        <v>32063</v>
      </c>
      <c r="EZ284" s="199"/>
    </row>
    <row r="285" spans="1:156" x14ac:dyDescent="0.25">
      <c r="A285" s="202">
        <v>56</v>
      </c>
      <c r="B285" s="202" t="s">
        <v>557</v>
      </c>
      <c r="C285" s="202" t="s">
        <v>236</v>
      </c>
      <c r="D285" s="202" t="s">
        <v>236</v>
      </c>
      <c r="E285" s="202" t="s">
        <v>236</v>
      </c>
      <c r="F285" s="202" t="s">
        <v>236</v>
      </c>
      <c r="G285" s="202" t="s">
        <v>236</v>
      </c>
      <c r="H285" s="199">
        <v>83869</v>
      </c>
      <c r="I285" s="199">
        <v>2620</v>
      </c>
      <c r="J285" s="199">
        <v>7036</v>
      </c>
      <c r="K285" s="199">
        <v>742</v>
      </c>
      <c r="L285" s="199">
        <v>3886</v>
      </c>
      <c r="M285" s="199">
        <v>578</v>
      </c>
      <c r="N285" s="199">
        <v>25386</v>
      </c>
      <c r="O285" s="199">
        <v>856</v>
      </c>
      <c r="P285" s="199">
        <v>51293</v>
      </c>
      <c r="Q285" s="199">
        <v>1022</v>
      </c>
      <c r="R285" s="199">
        <v>64755</v>
      </c>
      <c r="S285" s="199">
        <v>1700</v>
      </c>
      <c r="T285" s="199">
        <v>6462</v>
      </c>
      <c r="U285" s="199">
        <v>371</v>
      </c>
      <c r="V285" s="199">
        <v>107</v>
      </c>
      <c r="W285" s="199">
        <v>0</v>
      </c>
      <c r="X285" s="199">
        <v>4799</v>
      </c>
      <c r="Y285" s="199">
        <v>108</v>
      </c>
      <c r="Z285" s="199">
        <v>1746</v>
      </c>
      <c r="AA285" s="199">
        <v>256</v>
      </c>
      <c r="AB285" s="199">
        <v>6000</v>
      </c>
      <c r="AC285" s="199">
        <v>185</v>
      </c>
      <c r="AD285" s="199">
        <v>4982</v>
      </c>
      <c r="AE285" s="199">
        <v>648</v>
      </c>
      <c r="AF285" s="199">
        <v>63153</v>
      </c>
      <c r="AG285" s="199">
        <v>1370</v>
      </c>
      <c r="AH285" s="199">
        <v>75564</v>
      </c>
      <c r="AI285" s="199">
        <v>1981</v>
      </c>
      <c r="AJ285" s="199">
        <v>8305</v>
      </c>
      <c r="AK285" s="199">
        <v>639</v>
      </c>
      <c r="AL285" s="199">
        <v>4685</v>
      </c>
      <c r="AM285" s="199">
        <v>249</v>
      </c>
      <c r="AN285" s="199">
        <v>3620</v>
      </c>
      <c r="AO285" s="199">
        <v>390</v>
      </c>
      <c r="AP285" s="199">
        <v>41167</v>
      </c>
      <c r="AQ285" s="199">
        <v>1431</v>
      </c>
      <c r="AR285" s="199">
        <v>42702</v>
      </c>
      <c r="AS285" s="199">
        <v>1189</v>
      </c>
      <c r="AT285" s="199">
        <v>6977</v>
      </c>
      <c r="AU285" s="199">
        <v>370</v>
      </c>
      <c r="AV285" s="199">
        <v>76892</v>
      </c>
      <c r="AW285" s="199">
        <v>2250</v>
      </c>
      <c r="AX285" s="199">
        <v>1814</v>
      </c>
      <c r="AY285" s="199">
        <v>230</v>
      </c>
      <c r="AZ285" s="199">
        <v>9521</v>
      </c>
      <c r="BA285" s="199">
        <v>434</v>
      </c>
      <c r="BB285" s="199">
        <v>16304</v>
      </c>
      <c r="BC285" s="199">
        <v>492</v>
      </c>
      <c r="BD285" s="199">
        <v>26654</v>
      </c>
      <c r="BE285" s="199">
        <v>443</v>
      </c>
      <c r="BF285" s="199">
        <v>6057</v>
      </c>
      <c r="BG285" s="199">
        <v>435</v>
      </c>
      <c r="BH285" s="199">
        <v>42791</v>
      </c>
      <c r="BI285" s="199">
        <v>1654</v>
      </c>
      <c r="BJ285" s="199">
        <v>41290</v>
      </c>
      <c r="BK285" s="199">
        <v>1618</v>
      </c>
      <c r="BL285" s="199">
        <v>1501</v>
      </c>
      <c r="BM285" s="199">
        <v>36</v>
      </c>
      <c r="BN285" s="199">
        <v>31235</v>
      </c>
      <c r="BO285" s="199">
        <v>954</v>
      </c>
      <c r="BP285" s="199">
        <v>12331</v>
      </c>
      <c r="BQ285" s="199">
        <v>813</v>
      </c>
      <c r="BR285" s="199">
        <v>5282</v>
      </c>
      <c r="BS285" s="199">
        <v>322</v>
      </c>
      <c r="BT285" s="199">
        <v>23241</v>
      </c>
      <c r="BU285" s="199">
        <v>515</v>
      </c>
      <c r="BV285" s="199">
        <v>48848</v>
      </c>
      <c r="BW285" s="199">
        <v>2089</v>
      </c>
      <c r="BX285" s="199">
        <v>11780</v>
      </c>
      <c r="BY285" s="199">
        <v>16</v>
      </c>
      <c r="BZ285" s="199">
        <v>6658</v>
      </c>
      <c r="CA285" s="199">
        <v>76</v>
      </c>
      <c r="CB285" s="199">
        <v>16583</v>
      </c>
      <c r="CC285" s="199">
        <v>439</v>
      </c>
      <c r="CD285" s="199">
        <v>6335</v>
      </c>
      <c r="CE285" s="199">
        <v>506</v>
      </c>
      <c r="CF285" s="199">
        <v>9123</v>
      </c>
      <c r="CG285" s="199">
        <v>323</v>
      </c>
      <c r="CH285" s="199">
        <v>11571</v>
      </c>
      <c r="CI285" s="199">
        <v>543</v>
      </c>
      <c r="CJ285" s="199">
        <v>10944</v>
      </c>
      <c r="CK285" s="199">
        <v>335</v>
      </c>
      <c r="CL285" s="199">
        <v>10875</v>
      </c>
      <c r="CM285" s="199">
        <v>382</v>
      </c>
      <c r="CN285" s="199">
        <v>11780</v>
      </c>
      <c r="CO285" s="199">
        <v>16</v>
      </c>
      <c r="CP285" s="199">
        <v>2620</v>
      </c>
      <c r="CQ285" s="199">
        <v>81249</v>
      </c>
      <c r="CR285" s="199">
        <v>69877</v>
      </c>
      <c r="CS285" s="199">
        <v>22001</v>
      </c>
      <c r="CT285" s="199">
        <v>68935</v>
      </c>
      <c r="CU285" s="199">
        <v>9936</v>
      </c>
      <c r="CV285" s="199">
        <v>3507</v>
      </c>
      <c r="CW285" s="199">
        <v>3512</v>
      </c>
      <c r="CX285" s="199">
        <v>1329</v>
      </c>
      <c r="CY285" s="199">
        <v>1829</v>
      </c>
      <c r="CZ285" s="199">
        <v>588</v>
      </c>
      <c r="DA285" s="199">
        <v>2383</v>
      </c>
      <c r="DB285" s="199">
        <v>703</v>
      </c>
      <c r="DC285" s="199">
        <v>2212</v>
      </c>
      <c r="DD285" s="199">
        <v>887</v>
      </c>
      <c r="DE285" s="199">
        <v>192</v>
      </c>
      <c r="DF285" s="199">
        <v>1940</v>
      </c>
      <c r="DG285" s="199">
        <v>4301</v>
      </c>
      <c r="DH285" s="199">
        <v>1507</v>
      </c>
      <c r="DI285" s="199">
        <v>5487</v>
      </c>
      <c r="DJ285" s="199">
        <v>3054</v>
      </c>
      <c r="DK285" s="199">
        <v>1047</v>
      </c>
      <c r="DL285" s="199">
        <v>4148</v>
      </c>
      <c r="DM285" s="199">
        <v>6590</v>
      </c>
      <c r="DN285" s="199">
        <v>10275</v>
      </c>
      <c r="DO285" s="199">
        <v>3043</v>
      </c>
      <c r="DP285" s="199">
        <v>1440</v>
      </c>
      <c r="DQ285" s="199">
        <v>1892</v>
      </c>
      <c r="DR285" s="199">
        <v>837</v>
      </c>
      <c r="DS285" s="199">
        <v>648</v>
      </c>
      <c r="DT285" s="199">
        <v>1301</v>
      </c>
      <c r="DU285" s="199">
        <v>31379</v>
      </c>
      <c r="DV285" s="199">
        <v>18515</v>
      </c>
      <c r="DW285" s="199">
        <v>8154</v>
      </c>
      <c r="DX285" s="199">
        <v>2169</v>
      </c>
      <c r="DY285" s="199">
        <v>654</v>
      </c>
      <c r="DZ285" s="199">
        <v>3359</v>
      </c>
      <c r="EA285" s="199">
        <v>568</v>
      </c>
      <c r="EB285" s="199">
        <v>2099</v>
      </c>
      <c r="EC285" s="199">
        <v>7336</v>
      </c>
      <c r="ED285" s="199">
        <v>1664</v>
      </c>
      <c r="EE285" s="199">
        <v>4601</v>
      </c>
      <c r="EF285" s="199">
        <v>11618</v>
      </c>
      <c r="EG285" s="199">
        <v>73715</v>
      </c>
      <c r="EH285" s="199">
        <v>9344</v>
      </c>
      <c r="EI285" s="199">
        <v>24950</v>
      </c>
      <c r="EJ285" s="199">
        <v>6429</v>
      </c>
      <c r="EK285" s="199">
        <v>500</v>
      </c>
      <c r="EL285" s="199">
        <v>858</v>
      </c>
      <c r="EM285" s="199">
        <v>870</v>
      </c>
      <c r="EN285" s="199">
        <v>1016</v>
      </c>
      <c r="EO285" s="199">
        <v>515</v>
      </c>
      <c r="EP285" s="199">
        <v>2502</v>
      </c>
      <c r="EQ285" s="199">
        <v>29919</v>
      </c>
      <c r="ER285" s="199">
        <v>31379</v>
      </c>
      <c r="ES285" s="199">
        <v>1102</v>
      </c>
      <c r="ET285" s="199">
        <v>8319</v>
      </c>
      <c r="EU285" s="199">
        <v>15000</v>
      </c>
      <c r="EV285" s="199">
        <v>6958</v>
      </c>
      <c r="EW285" s="199">
        <v>30277</v>
      </c>
      <c r="EX285" s="199">
        <v>31379</v>
      </c>
      <c r="EZ285" s="199"/>
    </row>
    <row r="286" spans="1:156" x14ac:dyDescent="0.25">
      <c r="A286" s="202">
        <v>57</v>
      </c>
      <c r="B286" s="202" t="s">
        <v>557</v>
      </c>
      <c r="C286" s="202" t="s">
        <v>236</v>
      </c>
      <c r="D286" s="202" t="s">
        <v>236</v>
      </c>
      <c r="E286" s="202" t="s">
        <v>236</v>
      </c>
      <c r="F286" s="202" t="s">
        <v>236</v>
      </c>
      <c r="G286" s="202" t="s">
        <v>236</v>
      </c>
      <c r="H286" s="199">
        <v>85570</v>
      </c>
      <c r="I286" s="199">
        <v>2101</v>
      </c>
      <c r="J286" s="199">
        <v>4580</v>
      </c>
      <c r="K286" s="199">
        <v>413</v>
      </c>
      <c r="L286" s="199">
        <v>2968</v>
      </c>
      <c r="M286" s="199">
        <v>196</v>
      </c>
      <c r="N286" s="199">
        <v>21803</v>
      </c>
      <c r="O286" s="199">
        <v>851</v>
      </c>
      <c r="P286" s="199">
        <v>58793</v>
      </c>
      <c r="Q286" s="199">
        <v>719</v>
      </c>
      <c r="R286" s="199">
        <v>71450</v>
      </c>
      <c r="S286" s="199">
        <v>1543</v>
      </c>
      <c r="T286" s="199">
        <v>3412</v>
      </c>
      <c r="U286" s="199">
        <v>67</v>
      </c>
      <c r="V286" s="199">
        <v>252</v>
      </c>
      <c r="W286" s="199">
        <v>7</v>
      </c>
      <c r="X286" s="199">
        <v>4458</v>
      </c>
      <c r="Y286" s="199">
        <v>10</v>
      </c>
      <c r="Z286" s="199">
        <v>1886</v>
      </c>
      <c r="AA286" s="199">
        <v>368</v>
      </c>
      <c r="AB286" s="199">
        <v>4112</v>
      </c>
      <c r="AC286" s="199">
        <v>106</v>
      </c>
      <c r="AD286" s="199">
        <v>4129</v>
      </c>
      <c r="AE286" s="199">
        <v>489</v>
      </c>
      <c r="AF286" s="199">
        <v>69926</v>
      </c>
      <c r="AG286" s="199">
        <v>1471</v>
      </c>
      <c r="AH286" s="199">
        <v>78843</v>
      </c>
      <c r="AI286" s="199">
        <v>1638</v>
      </c>
      <c r="AJ286" s="199">
        <v>6727</v>
      </c>
      <c r="AK286" s="199">
        <v>463</v>
      </c>
      <c r="AL286" s="199">
        <v>4401</v>
      </c>
      <c r="AM286" s="199">
        <v>95</v>
      </c>
      <c r="AN286" s="199">
        <v>2326</v>
      </c>
      <c r="AO286" s="199">
        <v>368</v>
      </c>
      <c r="AP286" s="199">
        <v>43669</v>
      </c>
      <c r="AQ286" s="199">
        <v>1249</v>
      </c>
      <c r="AR286" s="199">
        <v>41901</v>
      </c>
      <c r="AS286" s="199">
        <v>852</v>
      </c>
      <c r="AT286" s="199">
        <v>5971</v>
      </c>
      <c r="AU286" s="199">
        <v>92</v>
      </c>
      <c r="AV286" s="199">
        <v>79599</v>
      </c>
      <c r="AW286" s="199">
        <v>2009</v>
      </c>
      <c r="AX286" s="199">
        <v>1603</v>
      </c>
      <c r="AY286" s="199">
        <v>137</v>
      </c>
      <c r="AZ286" s="199">
        <v>9067</v>
      </c>
      <c r="BA286" s="199">
        <v>425</v>
      </c>
      <c r="BB286" s="199">
        <v>17275</v>
      </c>
      <c r="BC286" s="199">
        <v>480</v>
      </c>
      <c r="BD286" s="199">
        <v>26574</v>
      </c>
      <c r="BE286" s="199">
        <v>268</v>
      </c>
      <c r="BF286" s="199">
        <v>7091</v>
      </c>
      <c r="BG286" s="199">
        <v>243</v>
      </c>
      <c r="BH286" s="199">
        <v>45145</v>
      </c>
      <c r="BI286" s="199">
        <v>1218</v>
      </c>
      <c r="BJ286" s="199">
        <v>44051</v>
      </c>
      <c r="BK286" s="199">
        <v>1129</v>
      </c>
      <c r="BL286" s="199">
        <v>1094</v>
      </c>
      <c r="BM286" s="199">
        <v>89</v>
      </c>
      <c r="BN286" s="199">
        <v>33169</v>
      </c>
      <c r="BO286" s="199">
        <v>635</v>
      </c>
      <c r="BP286" s="199">
        <v>12912</v>
      </c>
      <c r="BQ286" s="199">
        <v>541</v>
      </c>
      <c r="BR286" s="199">
        <v>6155</v>
      </c>
      <c r="BS286" s="199">
        <v>285</v>
      </c>
      <c r="BT286" s="199">
        <v>24867</v>
      </c>
      <c r="BU286" s="199">
        <v>616</v>
      </c>
      <c r="BV286" s="199">
        <v>52236</v>
      </c>
      <c r="BW286" s="199">
        <v>1461</v>
      </c>
      <c r="BX286" s="199">
        <v>8467</v>
      </c>
      <c r="BY286" s="199">
        <v>24</v>
      </c>
      <c r="BZ286" s="199">
        <v>7092</v>
      </c>
      <c r="CA286" s="199">
        <v>158</v>
      </c>
      <c r="CB286" s="199">
        <v>17775</v>
      </c>
      <c r="CC286" s="199">
        <v>458</v>
      </c>
      <c r="CD286" s="199">
        <v>6184</v>
      </c>
      <c r="CE286" s="199">
        <v>175</v>
      </c>
      <c r="CF286" s="199">
        <v>9221</v>
      </c>
      <c r="CG286" s="199">
        <v>443</v>
      </c>
      <c r="CH286" s="199">
        <v>12467</v>
      </c>
      <c r="CI286" s="199">
        <v>294</v>
      </c>
      <c r="CJ286" s="199">
        <v>12446</v>
      </c>
      <c r="CK286" s="199">
        <v>376</v>
      </c>
      <c r="CL286" s="199">
        <v>11918</v>
      </c>
      <c r="CM286" s="199">
        <v>173</v>
      </c>
      <c r="CN286" s="199">
        <v>8467</v>
      </c>
      <c r="CO286" s="199">
        <v>24</v>
      </c>
      <c r="CP286" s="199">
        <v>2101</v>
      </c>
      <c r="CQ286" s="199">
        <v>83469</v>
      </c>
      <c r="CR286" s="199">
        <v>74424</v>
      </c>
      <c r="CS286" s="199">
        <v>16022</v>
      </c>
      <c r="CT286" s="199">
        <v>72134</v>
      </c>
      <c r="CU286" s="199">
        <v>7865</v>
      </c>
      <c r="CV286" s="199">
        <v>2600</v>
      </c>
      <c r="CW286" s="199">
        <v>2209</v>
      </c>
      <c r="CX286" s="199">
        <v>1069</v>
      </c>
      <c r="CY286" s="199">
        <v>1945</v>
      </c>
      <c r="CZ286" s="199">
        <v>345</v>
      </c>
      <c r="DA286" s="199">
        <v>2618</v>
      </c>
      <c r="DB286" s="199">
        <v>866</v>
      </c>
      <c r="DC286" s="199">
        <v>1093</v>
      </c>
      <c r="DD286" s="199">
        <v>320</v>
      </c>
      <c r="DE286" s="199">
        <v>183</v>
      </c>
      <c r="DF286" s="199">
        <v>2797</v>
      </c>
      <c r="DG286" s="199">
        <v>5505</v>
      </c>
      <c r="DH286" s="199">
        <v>1462</v>
      </c>
      <c r="DI286" s="199">
        <v>5573</v>
      </c>
      <c r="DJ286" s="199">
        <v>2504</v>
      </c>
      <c r="DK286" s="199">
        <v>1090</v>
      </c>
      <c r="DL286" s="199">
        <v>5081</v>
      </c>
      <c r="DM286" s="199">
        <v>5708</v>
      </c>
      <c r="DN286" s="199">
        <v>11112</v>
      </c>
      <c r="DO286" s="199">
        <v>2918</v>
      </c>
      <c r="DP286" s="199">
        <v>1711</v>
      </c>
      <c r="DQ286" s="199">
        <v>1857</v>
      </c>
      <c r="DR286" s="199">
        <v>1006</v>
      </c>
      <c r="DS286" s="199">
        <v>717</v>
      </c>
      <c r="DT286" s="199">
        <v>1010</v>
      </c>
      <c r="DU286" s="199">
        <v>29258</v>
      </c>
      <c r="DV286" s="199">
        <v>20373</v>
      </c>
      <c r="DW286" s="199">
        <v>10205</v>
      </c>
      <c r="DX286" s="199">
        <v>1397</v>
      </c>
      <c r="DY286" s="199">
        <v>421</v>
      </c>
      <c r="DZ286" s="199">
        <v>2808</v>
      </c>
      <c r="EA286" s="199">
        <v>270</v>
      </c>
      <c r="EB286" s="199">
        <v>1899</v>
      </c>
      <c r="EC286" s="199">
        <v>4680</v>
      </c>
      <c r="ED286" s="199">
        <v>1144</v>
      </c>
      <c r="EE286" s="199">
        <v>2477</v>
      </c>
      <c r="EF286" s="199">
        <v>12911</v>
      </c>
      <c r="EG286" s="199">
        <v>75688</v>
      </c>
      <c r="EH286" s="199">
        <v>9027</v>
      </c>
      <c r="EI286" s="199">
        <v>25929</v>
      </c>
      <c r="EJ286" s="199">
        <v>3329</v>
      </c>
      <c r="EK286" s="199">
        <v>380</v>
      </c>
      <c r="EL286" s="199">
        <v>353</v>
      </c>
      <c r="EM286" s="199">
        <v>487</v>
      </c>
      <c r="EN286" s="199">
        <v>378</v>
      </c>
      <c r="EO286" s="199">
        <v>274</v>
      </c>
      <c r="EP286" s="199">
        <v>1264</v>
      </c>
      <c r="EQ286" s="199">
        <v>27708</v>
      </c>
      <c r="ER286" s="199">
        <v>29258</v>
      </c>
      <c r="ES286" s="199">
        <v>825</v>
      </c>
      <c r="ET286" s="199">
        <v>5244</v>
      </c>
      <c r="EU286" s="199">
        <v>13695</v>
      </c>
      <c r="EV286" s="199">
        <v>9494</v>
      </c>
      <c r="EW286" s="199">
        <v>28433</v>
      </c>
      <c r="EX286" s="199">
        <v>29258</v>
      </c>
      <c r="EZ286" s="199"/>
    </row>
    <row r="287" spans="1:156" x14ac:dyDescent="0.25">
      <c r="A287" s="202">
        <v>58</v>
      </c>
      <c r="B287" s="202" t="s">
        <v>557</v>
      </c>
      <c r="C287" s="202" t="s">
        <v>236</v>
      </c>
      <c r="D287" s="202" t="s">
        <v>236</v>
      </c>
      <c r="E287" s="202" t="s">
        <v>236</v>
      </c>
      <c r="F287" s="202" t="s">
        <v>236</v>
      </c>
      <c r="G287" s="202" t="s">
        <v>236</v>
      </c>
      <c r="H287" s="199">
        <v>84595</v>
      </c>
      <c r="I287" s="199">
        <v>2597</v>
      </c>
      <c r="J287" s="199">
        <v>4935</v>
      </c>
      <c r="K287" s="199">
        <v>464</v>
      </c>
      <c r="L287" s="199">
        <v>3177</v>
      </c>
      <c r="M287" s="199">
        <v>320</v>
      </c>
      <c r="N287" s="199">
        <v>28741</v>
      </c>
      <c r="O287" s="199">
        <v>1244</v>
      </c>
      <c r="P287" s="199">
        <v>45466</v>
      </c>
      <c r="Q287" s="199">
        <v>827</v>
      </c>
      <c r="R287" s="199">
        <v>75744</v>
      </c>
      <c r="S287" s="199">
        <v>1695</v>
      </c>
      <c r="T287" s="199">
        <v>1629</v>
      </c>
      <c r="U287" s="199">
        <v>0</v>
      </c>
      <c r="V287" s="199">
        <v>209</v>
      </c>
      <c r="W287" s="199">
        <v>32</v>
      </c>
      <c r="X287" s="199">
        <v>2077</v>
      </c>
      <c r="Y287" s="199">
        <v>207</v>
      </c>
      <c r="Z287" s="199">
        <v>1568</v>
      </c>
      <c r="AA287" s="199">
        <v>402</v>
      </c>
      <c r="AB287" s="199">
        <v>3333</v>
      </c>
      <c r="AC287" s="199">
        <v>261</v>
      </c>
      <c r="AD287" s="199">
        <v>4100</v>
      </c>
      <c r="AE287" s="199">
        <v>783</v>
      </c>
      <c r="AF287" s="199">
        <v>74270</v>
      </c>
      <c r="AG287" s="199">
        <v>1520</v>
      </c>
      <c r="AH287" s="199">
        <v>81000</v>
      </c>
      <c r="AI287" s="199">
        <v>1856</v>
      </c>
      <c r="AJ287" s="199">
        <v>3595</v>
      </c>
      <c r="AK287" s="199">
        <v>741</v>
      </c>
      <c r="AL287" s="199">
        <v>1829</v>
      </c>
      <c r="AM287" s="199">
        <v>264</v>
      </c>
      <c r="AN287" s="199">
        <v>1766</v>
      </c>
      <c r="AO287" s="199">
        <v>477</v>
      </c>
      <c r="AP287" s="199">
        <v>43087</v>
      </c>
      <c r="AQ287" s="199">
        <v>1494</v>
      </c>
      <c r="AR287" s="199">
        <v>41508</v>
      </c>
      <c r="AS287" s="199">
        <v>1103</v>
      </c>
      <c r="AT287" s="199">
        <v>6567</v>
      </c>
      <c r="AU287" s="199">
        <v>94</v>
      </c>
      <c r="AV287" s="199">
        <v>78028</v>
      </c>
      <c r="AW287" s="199">
        <v>2503</v>
      </c>
      <c r="AX287" s="199">
        <v>2327</v>
      </c>
      <c r="AY287" s="199">
        <v>254</v>
      </c>
      <c r="AZ287" s="199">
        <v>12072</v>
      </c>
      <c r="BA287" s="199">
        <v>612</v>
      </c>
      <c r="BB287" s="199">
        <v>17728</v>
      </c>
      <c r="BC287" s="199">
        <v>660</v>
      </c>
      <c r="BD287" s="199">
        <v>19673</v>
      </c>
      <c r="BE287" s="199">
        <v>337</v>
      </c>
      <c r="BF287" s="199">
        <v>7254</v>
      </c>
      <c r="BG287" s="199">
        <v>462</v>
      </c>
      <c r="BH287" s="199">
        <v>42853</v>
      </c>
      <c r="BI287" s="199">
        <v>1610</v>
      </c>
      <c r="BJ287" s="199">
        <v>41188</v>
      </c>
      <c r="BK287" s="199">
        <v>1443</v>
      </c>
      <c r="BL287" s="199">
        <v>1665</v>
      </c>
      <c r="BM287" s="199">
        <v>167</v>
      </c>
      <c r="BN287" s="199">
        <v>29991</v>
      </c>
      <c r="BO287" s="199">
        <v>977</v>
      </c>
      <c r="BP287" s="199">
        <v>14573</v>
      </c>
      <c r="BQ287" s="199">
        <v>649</v>
      </c>
      <c r="BR287" s="199">
        <v>5543</v>
      </c>
      <c r="BS287" s="199">
        <v>446</v>
      </c>
      <c r="BT287" s="199">
        <v>23780</v>
      </c>
      <c r="BU287" s="199">
        <v>455</v>
      </c>
      <c r="BV287" s="199">
        <v>50107</v>
      </c>
      <c r="BW287" s="199">
        <v>2072</v>
      </c>
      <c r="BX287" s="199">
        <v>10708</v>
      </c>
      <c r="BY287" s="199">
        <v>70</v>
      </c>
      <c r="BZ287" s="199">
        <v>6554</v>
      </c>
      <c r="CA287" s="199">
        <v>56</v>
      </c>
      <c r="CB287" s="199">
        <v>17226</v>
      </c>
      <c r="CC287" s="199">
        <v>399</v>
      </c>
      <c r="CD287" s="199">
        <v>9015</v>
      </c>
      <c r="CE287" s="199">
        <v>279</v>
      </c>
      <c r="CF287" s="199">
        <v>8117</v>
      </c>
      <c r="CG287" s="199">
        <v>400</v>
      </c>
      <c r="CH287" s="199">
        <v>11403</v>
      </c>
      <c r="CI287" s="199">
        <v>689</v>
      </c>
      <c r="CJ287" s="199">
        <v>11010</v>
      </c>
      <c r="CK287" s="199">
        <v>378</v>
      </c>
      <c r="CL287" s="199">
        <v>10562</v>
      </c>
      <c r="CM287" s="199">
        <v>326</v>
      </c>
      <c r="CN287" s="199">
        <v>10708</v>
      </c>
      <c r="CO287" s="199">
        <v>70</v>
      </c>
      <c r="CP287" s="199">
        <v>2597</v>
      </c>
      <c r="CQ287" s="199">
        <v>81998</v>
      </c>
      <c r="CR287" s="199">
        <v>71251</v>
      </c>
      <c r="CS287" s="199">
        <v>20566</v>
      </c>
      <c r="CT287" s="199">
        <v>74256</v>
      </c>
      <c r="CU287" s="199">
        <v>5476</v>
      </c>
      <c r="CV287" s="199">
        <v>1880</v>
      </c>
      <c r="CW287" s="199">
        <v>2455</v>
      </c>
      <c r="CX287" s="199">
        <v>1172</v>
      </c>
      <c r="CY287" s="199">
        <v>1279</v>
      </c>
      <c r="CZ287" s="199">
        <v>253</v>
      </c>
      <c r="DA287" s="199">
        <v>1287</v>
      </c>
      <c r="DB287" s="199">
        <v>392</v>
      </c>
      <c r="DC287" s="199">
        <v>455</v>
      </c>
      <c r="DD287" s="199">
        <v>63</v>
      </c>
      <c r="DE287" s="199">
        <v>954</v>
      </c>
      <c r="DF287" s="199">
        <v>3765</v>
      </c>
      <c r="DG287" s="199">
        <v>5294</v>
      </c>
      <c r="DH287" s="199">
        <v>1637</v>
      </c>
      <c r="DI287" s="199">
        <v>4394</v>
      </c>
      <c r="DJ287" s="199">
        <v>2712</v>
      </c>
      <c r="DK287" s="199">
        <v>421</v>
      </c>
      <c r="DL287" s="199">
        <v>3544</v>
      </c>
      <c r="DM287" s="199">
        <v>3833</v>
      </c>
      <c r="DN287" s="199">
        <v>11810</v>
      </c>
      <c r="DO287" s="199">
        <v>3400</v>
      </c>
      <c r="DP287" s="199">
        <v>2063</v>
      </c>
      <c r="DQ287" s="199">
        <v>1535</v>
      </c>
      <c r="DR287" s="199">
        <v>641</v>
      </c>
      <c r="DS287" s="199">
        <v>481</v>
      </c>
      <c r="DT287" s="199">
        <v>967</v>
      </c>
      <c r="DU287" s="199">
        <v>28850</v>
      </c>
      <c r="DV287" s="199">
        <v>17747</v>
      </c>
      <c r="DW287" s="199">
        <v>7805</v>
      </c>
      <c r="DX287" s="199">
        <v>1725</v>
      </c>
      <c r="DY287" s="199">
        <v>569</v>
      </c>
      <c r="DZ287" s="199">
        <v>4271</v>
      </c>
      <c r="EA287" s="199">
        <v>583</v>
      </c>
      <c r="EB287" s="199">
        <v>2936</v>
      </c>
      <c r="EC287" s="199">
        <v>5107</v>
      </c>
      <c r="ED287" s="199">
        <v>1186</v>
      </c>
      <c r="EE287" s="199">
        <v>3089</v>
      </c>
      <c r="EF287" s="199">
        <v>10710</v>
      </c>
      <c r="EG287" s="199">
        <v>74337</v>
      </c>
      <c r="EH287" s="199">
        <v>9727</v>
      </c>
      <c r="EI287" s="199">
        <v>24695</v>
      </c>
      <c r="EJ287" s="199">
        <v>4155</v>
      </c>
      <c r="EK287" s="199">
        <v>448</v>
      </c>
      <c r="EL287" s="199">
        <v>615</v>
      </c>
      <c r="EM287" s="199">
        <v>628</v>
      </c>
      <c r="EN287" s="199">
        <v>436</v>
      </c>
      <c r="EO287" s="199">
        <v>318</v>
      </c>
      <c r="EP287" s="199">
        <v>1284</v>
      </c>
      <c r="EQ287" s="199">
        <v>27083</v>
      </c>
      <c r="ER287" s="199">
        <v>28850</v>
      </c>
      <c r="ES287" s="199">
        <v>629</v>
      </c>
      <c r="ET287" s="199">
        <v>6476</v>
      </c>
      <c r="EU287" s="199">
        <v>12489</v>
      </c>
      <c r="EV287" s="199">
        <v>9256</v>
      </c>
      <c r="EW287" s="199">
        <v>28221</v>
      </c>
      <c r="EX287" s="199">
        <v>28850</v>
      </c>
      <c r="EZ287" s="199"/>
    </row>
    <row r="288" spans="1:156" x14ac:dyDescent="0.25">
      <c r="A288" s="202">
        <v>59</v>
      </c>
      <c r="B288" s="202" t="s">
        <v>557</v>
      </c>
      <c r="C288" s="202" t="s">
        <v>236</v>
      </c>
      <c r="D288" s="202" t="s">
        <v>236</v>
      </c>
      <c r="E288" s="202" t="s">
        <v>236</v>
      </c>
      <c r="F288" s="202" t="s">
        <v>236</v>
      </c>
      <c r="G288" s="202" t="s">
        <v>236</v>
      </c>
      <c r="H288" s="199">
        <v>86217</v>
      </c>
      <c r="I288" s="199">
        <v>5830</v>
      </c>
      <c r="J288" s="199">
        <v>23590</v>
      </c>
      <c r="K288" s="199">
        <v>2351</v>
      </c>
      <c r="L288" s="199">
        <v>16606</v>
      </c>
      <c r="M288" s="199">
        <v>1894</v>
      </c>
      <c r="N288" s="199">
        <v>31666</v>
      </c>
      <c r="O288" s="199">
        <v>2534</v>
      </c>
      <c r="P288" s="199">
        <v>29415</v>
      </c>
      <c r="Q288" s="199">
        <v>925</v>
      </c>
      <c r="R288" s="199">
        <v>34778</v>
      </c>
      <c r="S288" s="199">
        <v>1654</v>
      </c>
      <c r="T288" s="199">
        <v>29338</v>
      </c>
      <c r="U288" s="199">
        <v>2219</v>
      </c>
      <c r="V288" s="199">
        <v>1095</v>
      </c>
      <c r="W288" s="199">
        <v>41</v>
      </c>
      <c r="X288" s="199">
        <v>8526</v>
      </c>
      <c r="Y288" s="199">
        <v>544</v>
      </c>
      <c r="Z288" s="199">
        <v>4265</v>
      </c>
      <c r="AA288" s="199">
        <v>779</v>
      </c>
      <c r="AB288" s="199">
        <v>8206</v>
      </c>
      <c r="AC288" s="199">
        <v>593</v>
      </c>
      <c r="AD288" s="199">
        <v>8968</v>
      </c>
      <c r="AE288" s="199">
        <v>1312</v>
      </c>
      <c r="AF288" s="199">
        <v>32814</v>
      </c>
      <c r="AG288" s="199">
        <v>1380</v>
      </c>
      <c r="AH288" s="199">
        <v>72159</v>
      </c>
      <c r="AI288" s="199">
        <v>4366</v>
      </c>
      <c r="AJ288" s="199">
        <v>14058</v>
      </c>
      <c r="AK288" s="199">
        <v>1464</v>
      </c>
      <c r="AL288" s="199">
        <v>8251</v>
      </c>
      <c r="AM288" s="199">
        <v>382</v>
      </c>
      <c r="AN288" s="199">
        <v>5807</v>
      </c>
      <c r="AO288" s="199">
        <v>1082</v>
      </c>
      <c r="AP288" s="199">
        <v>43875</v>
      </c>
      <c r="AQ288" s="199">
        <v>2972</v>
      </c>
      <c r="AR288" s="199">
        <v>42342</v>
      </c>
      <c r="AS288" s="199">
        <v>2858</v>
      </c>
      <c r="AT288" s="199">
        <v>11183</v>
      </c>
      <c r="AU288" s="199">
        <v>609</v>
      </c>
      <c r="AV288" s="199">
        <v>75034</v>
      </c>
      <c r="AW288" s="199">
        <v>5221</v>
      </c>
      <c r="AX288" s="199">
        <v>7080</v>
      </c>
      <c r="AY288" s="199">
        <v>963</v>
      </c>
      <c r="AZ288" s="199">
        <v>10523</v>
      </c>
      <c r="BA288" s="199">
        <v>1289</v>
      </c>
      <c r="BB288" s="199">
        <v>14830</v>
      </c>
      <c r="BC288" s="199">
        <v>1140</v>
      </c>
      <c r="BD288" s="199">
        <v>22212</v>
      </c>
      <c r="BE288" s="199">
        <v>717</v>
      </c>
      <c r="BF288" s="199">
        <v>10597</v>
      </c>
      <c r="BG288" s="199">
        <v>1333</v>
      </c>
      <c r="BH288" s="199">
        <v>44392</v>
      </c>
      <c r="BI288" s="199">
        <v>3447</v>
      </c>
      <c r="BJ288" s="199">
        <v>41694</v>
      </c>
      <c r="BK288" s="199">
        <v>2901</v>
      </c>
      <c r="BL288" s="199">
        <v>2698</v>
      </c>
      <c r="BM288" s="199">
        <v>546</v>
      </c>
      <c r="BN288" s="199">
        <v>29778</v>
      </c>
      <c r="BO288" s="199">
        <v>1549</v>
      </c>
      <c r="BP288" s="199">
        <v>16110</v>
      </c>
      <c r="BQ288" s="199">
        <v>2167</v>
      </c>
      <c r="BR288" s="199">
        <v>9101</v>
      </c>
      <c r="BS288" s="199">
        <v>1064</v>
      </c>
      <c r="BT288" s="199">
        <v>23342</v>
      </c>
      <c r="BU288" s="199">
        <v>957</v>
      </c>
      <c r="BV288" s="199">
        <v>54989</v>
      </c>
      <c r="BW288" s="199">
        <v>4780</v>
      </c>
      <c r="BX288" s="199">
        <v>7886</v>
      </c>
      <c r="BY288" s="199">
        <v>93</v>
      </c>
      <c r="BZ288" s="199">
        <v>7496</v>
      </c>
      <c r="CA288" s="199">
        <v>270</v>
      </c>
      <c r="CB288" s="199">
        <v>15846</v>
      </c>
      <c r="CC288" s="199">
        <v>687</v>
      </c>
      <c r="CD288" s="199">
        <v>8230</v>
      </c>
      <c r="CE288" s="199">
        <v>764</v>
      </c>
      <c r="CF288" s="199">
        <v>15851</v>
      </c>
      <c r="CG288" s="199">
        <v>1319</v>
      </c>
      <c r="CH288" s="199">
        <v>13174</v>
      </c>
      <c r="CI288" s="199">
        <v>1130</v>
      </c>
      <c r="CJ288" s="199">
        <v>8962</v>
      </c>
      <c r="CK288" s="199">
        <v>1026</v>
      </c>
      <c r="CL288" s="199">
        <v>8772</v>
      </c>
      <c r="CM288" s="199">
        <v>541</v>
      </c>
      <c r="CN288" s="199">
        <v>7886</v>
      </c>
      <c r="CO288" s="199">
        <v>93</v>
      </c>
      <c r="CP288" s="199">
        <v>5830</v>
      </c>
      <c r="CQ288" s="199">
        <v>80387</v>
      </c>
      <c r="CR288" s="199">
        <v>48498</v>
      </c>
      <c r="CS288" s="199">
        <v>39617</v>
      </c>
      <c r="CT288" s="199">
        <v>60755</v>
      </c>
      <c r="CU288" s="199">
        <v>19935</v>
      </c>
      <c r="CV288" s="199">
        <v>7605</v>
      </c>
      <c r="CW288" s="199">
        <v>6171</v>
      </c>
      <c r="CX288" s="199">
        <v>2179</v>
      </c>
      <c r="CY288" s="199">
        <v>1671</v>
      </c>
      <c r="CZ288" s="199">
        <v>342</v>
      </c>
      <c r="DA288" s="199">
        <v>6252</v>
      </c>
      <c r="DB288" s="199">
        <v>2755</v>
      </c>
      <c r="DC288" s="199">
        <v>5841</v>
      </c>
      <c r="DD288" s="199">
        <v>2329</v>
      </c>
      <c r="DE288" s="199">
        <v>223</v>
      </c>
      <c r="DF288" s="199">
        <v>1629</v>
      </c>
      <c r="DG288" s="199">
        <v>5598</v>
      </c>
      <c r="DH288" s="199">
        <v>901</v>
      </c>
      <c r="DI288" s="199">
        <v>4568</v>
      </c>
      <c r="DJ288" s="199">
        <v>1746</v>
      </c>
      <c r="DK288" s="199">
        <v>1019</v>
      </c>
      <c r="DL288" s="199">
        <v>3242</v>
      </c>
      <c r="DM288" s="199">
        <v>6373</v>
      </c>
      <c r="DN288" s="199">
        <v>11753</v>
      </c>
      <c r="DO288" s="199">
        <v>4231</v>
      </c>
      <c r="DP288" s="199">
        <v>1798</v>
      </c>
      <c r="DQ288" s="199">
        <v>1218</v>
      </c>
      <c r="DR288" s="199">
        <v>3029</v>
      </c>
      <c r="DS288" s="199">
        <v>2622</v>
      </c>
      <c r="DT288" s="199">
        <v>6740</v>
      </c>
      <c r="DU288" s="199">
        <v>34775</v>
      </c>
      <c r="DV288" s="199">
        <v>9281</v>
      </c>
      <c r="DW288" s="199">
        <v>4006</v>
      </c>
      <c r="DX288" s="199">
        <v>3699</v>
      </c>
      <c r="DY288" s="199">
        <v>892</v>
      </c>
      <c r="DZ288" s="199">
        <v>9672</v>
      </c>
      <c r="EA288" s="199">
        <v>603</v>
      </c>
      <c r="EB288" s="199">
        <v>7372</v>
      </c>
      <c r="EC288" s="199">
        <v>12123</v>
      </c>
      <c r="ED288" s="199">
        <v>2842</v>
      </c>
      <c r="EE288" s="199">
        <v>6708</v>
      </c>
      <c r="EF288" s="199">
        <v>9478</v>
      </c>
      <c r="EG288" s="199">
        <v>67695</v>
      </c>
      <c r="EH288" s="199">
        <v>17752</v>
      </c>
      <c r="EI288" s="199">
        <v>17764</v>
      </c>
      <c r="EJ288" s="199">
        <v>17011</v>
      </c>
      <c r="EK288" s="199">
        <v>2418</v>
      </c>
      <c r="EL288" s="199">
        <v>2195</v>
      </c>
      <c r="EM288" s="199">
        <v>2032</v>
      </c>
      <c r="EN288" s="199">
        <v>1586</v>
      </c>
      <c r="EO288" s="199">
        <v>1832</v>
      </c>
      <c r="EP288" s="199">
        <v>6381</v>
      </c>
      <c r="EQ288" s="199">
        <v>30608</v>
      </c>
      <c r="ER288" s="199">
        <v>34775</v>
      </c>
      <c r="ES288" s="199">
        <v>5149</v>
      </c>
      <c r="ET288" s="199">
        <v>16400</v>
      </c>
      <c r="EU288" s="199">
        <v>9255</v>
      </c>
      <c r="EV288" s="199">
        <v>3971</v>
      </c>
      <c r="EW288" s="199">
        <v>29626</v>
      </c>
      <c r="EX288" s="199">
        <v>34775</v>
      </c>
      <c r="EZ288" s="199"/>
    </row>
    <row r="289" spans="1:156" x14ac:dyDescent="0.25">
      <c r="A289" s="202">
        <v>60</v>
      </c>
      <c r="B289" s="202" t="s">
        <v>557</v>
      </c>
      <c r="C289" s="202" t="s">
        <v>236</v>
      </c>
      <c r="D289" s="202" t="s">
        <v>236</v>
      </c>
      <c r="E289" s="202" t="s">
        <v>236</v>
      </c>
      <c r="F289" s="202" t="s">
        <v>236</v>
      </c>
      <c r="G289" s="202" t="s">
        <v>236</v>
      </c>
      <c r="H289" s="199">
        <v>80871</v>
      </c>
      <c r="I289" s="199">
        <v>4413</v>
      </c>
      <c r="J289" s="199">
        <v>25899</v>
      </c>
      <c r="K289" s="199">
        <v>2018</v>
      </c>
      <c r="L289" s="199">
        <v>20255</v>
      </c>
      <c r="M289" s="199">
        <v>1529</v>
      </c>
      <c r="N289" s="199">
        <v>24658</v>
      </c>
      <c r="O289" s="199">
        <v>1679</v>
      </c>
      <c r="P289" s="199">
        <v>22130</v>
      </c>
      <c r="Q289" s="199">
        <v>519</v>
      </c>
      <c r="R289" s="199">
        <v>53117</v>
      </c>
      <c r="S289" s="199">
        <v>1902</v>
      </c>
      <c r="T289" s="199">
        <v>12100</v>
      </c>
      <c r="U289" s="199">
        <v>826</v>
      </c>
      <c r="V289" s="199">
        <v>634</v>
      </c>
      <c r="W289" s="199">
        <v>113</v>
      </c>
      <c r="X289" s="199">
        <v>6518</v>
      </c>
      <c r="Y289" s="199">
        <v>482</v>
      </c>
      <c r="Z289" s="199">
        <v>2683</v>
      </c>
      <c r="AA289" s="199">
        <v>481</v>
      </c>
      <c r="AB289" s="199">
        <v>5759</v>
      </c>
      <c r="AC289" s="199">
        <v>566</v>
      </c>
      <c r="AD289" s="199">
        <v>5857</v>
      </c>
      <c r="AE289" s="199">
        <v>1026</v>
      </c>
      <c r="AF289" s="199">
        <v>51500</v>
      </c>
      <c r="AG289" s="199">
        <v>1738</v>
      </c>
      <c r="AH289" s="199">
        <v>66462</v>
      </c>
      <c r="AI289" s="199">
        <v>2684</v>
      </c>
      <c r="AJ289" s="199">
        <v>14409</v>
      </c>
      <c r="AK289" s="199">
        <v>1729</v>
      </c>
      <c r="AL289" s="199">
        <v>7199</v>
      </c>
      <c r="AM289" s="199">
        <v>592</v>
      </c>
      <c r="AN289" s="199">
        <v>7210</v>
      </c>
      <c r="AO289" s="199">
        <v>1137</v>
      </c>
      <c r="AP289" s="199">
        <v>41266</v>
      </c>
      <c r="AQ289" s="199">
        <v>2729</v>
      </c>
      <c r="AR289" s="199">
        <v>39605</v>
      </c>
      <c r="AS289" s="199">
        <v>1684</v>
      </c>
      <c r="AT289" s="199">
        <v>8343</v>
      </c>
      <c r="AU289" s="199">
        <v>300</v>
      </c>
      <c r="AV289" s="199">
        <v>72528</v>
      </c>
      <c r="AW289" s="199">
        <v>4113</v>
      </c>
      <c r="AX289" s="199">
        <v>3937</v>
      </c>
      <c r="AY289" s="199">
        <v>580</v>
      </c>
      <c r="AZ289" s="199">
        <v>6449</v>
      </c>
      <c r="BA289" s="199">
        <v>818</v>
      </c>
      <c r="BB289" s="199">
        <v>9480</v>
      </c>
      <c r="BC289" s="199">
        <v>858</v>
      </c>
      <c r="BD289" s="199">
        <v>20518</v>
      </c>
      <c r="BE289" s="199">
        <v>629</v>
      </c>
      <c r="BF289" s="199">
        <v>12728</v>
      </c>
      <c r="BG289" s="199">
        <v>867</v>
      </c>
      <c r="BH289" s="199">
        <v>47156</v>
      </c>
      <c r="BI289" s="199">
        <v>3189</v>
      </c>
      <c r="BJ289" s="199">
        <v>44339</v>
      </c>
      <c r="BK289" s="199">
        <v>2731</v>
      </c>
      <c r="BL289" s="199">
        <v>2817</v>
      </c>
      <c r="BM289" s="199">
        <v>458</v>
      </c>
      <c r="BN289" s="199">
        <v>24545</v>
      </c>
      <c r="BO289" s="199">
        <v>1073</v>
      </c>
      <c r="BP289" s="199">
        <v>27587</v>
      </c>
      <c r="BQ289" s="199">
        <v>2270</v>
      </c>
      <c r="BR289" s="199">
        <v>7752</v>
      </c>
      <c r="BS289" s="199">
        <v>713</v>
      </c>
      <c r="BT289" s="199">
        <v>14157</v>
      </c>
      <c r="BU289" s="199">
        <v>325</v>
      </c>
      <c r="BV289" s="199">
        <v>59884</v>
      </c>
      <c r="BW289" s="199">
        <v>4056</v>
      </c>
      <c r="BX289" s="199">
        <v>6830</v>
      </c>
      <c r="BY289" s="199">
        <v>32</v>
      </c>
      <c r="BZ289" s="199">
        <v>4388</v>
      </c>
      <c r="CA289" s="199">
        <v>39</v>
      </c>
      <c r="CB289" s="199">
        <v>9769</v>
      </c>
      <c r="CC289" s="199">
        <v>286</v>
      </c>
      <c r="CD289" s="199">
        <v>26330</v>
      </c>
      <c r="CE289" s="199">
        <v>1203</v>
      </c>
      <c r="CF289" s="199">
        <v>14364</v>
      </c>
      <c r="CG289" s="199">
        <v>940</v>
      </c>
      <c r="CH289" s="199">
        <v>8452</v>
      </c>
      <c r="CI289" s="199">
        <v>998</v>
      </c>
      <c r="CJ289" s="199">
        <v>5663</v>
      </c>
      <c r="CK289" s="199">
        <v>714</v>
      </c>
      <c r="CL289" s="199">
        <v>5075</v>
      </c>
      <c r="CM289" s="199">
        <v>201</v>
      </c>
      <c r="CN289" s="199">
        <v>6830</v>
      </c>
      <c r="CO289" s="199">
        <v>32</v>
      </c>
      <c r="CP289" s="199">
        <v>4413</v>
      </c>
      <c r="CQ289" s="199">
        <v>76458</v>
      </c>
      <c r="CR289" s="199">
        <v>59461</v>
      </c>
      <c r="CS289" s="199">
        <v>21749</v>
      </c>
      <c r="CT289" s="199">
        <v>60214</v>
      </c>
      <c r="CU289" s="199">
        <v>17735</v>
      </c>
      <c r="CV289" s="199">
        <v>7217</v>
      </c>
      <c r="CW289" s="199">
        <v>3054</v>
      </c>
      <c r="CX289" s="199">
        <v>1451</v>
      </c>
      <c r="CY289" s="199">
        <v>2329</v>
      </c>
      <c r="CZ289" s="199">
        <v>477</v>
      </c>
      <c r="DA289" s="199">
        <v>4679</v>
      </c>
      <c r="DB289" s="199">
        <v>1864</v>
      </c>
      <c r="DC289" s="199">
        <v>7673</v>
      </c>
      <c r="DD289" s="199">
        <v>3425</v>
      </c>
      <c r="DE289" s="199">
        <v>141</v>
      </c>
      <c r="DF289" s="199">
        <v>1336</v>
      </c>
      <c r="DG289" s="199">
        <v>4360</v>
      </c>
      <c r="DH289" s="199">
        <v>893</v>
      </c>
      <c r="DI289" s="199">
        <v>5325</v>
      </c>
      <c r="DJ289" s="199">
        <v>1735</v>
      </c>
      <c r="DK289" s="199">
        <v>925</v>
      </c>
      <c r="DL289" s="199">
        <v>2725</v>
      </c>
      <c r="DM289" s="199">
        <v>6483</v>
      </c>
      <c r="DN289" s="199">
        <v>14724</v>
      </c>
      <c r="DO289" s="199">
        <v>6110</v>
      </c>
      <c r="DP289" s="199">
        <v>1883</v>
      </c>
      <c r="DQ289" s="199">
        <v>990</v>
      </c>
      <c r="DR289" s="199">
        <v>1882</v>
      </c>
      <c r="DS289" s="199">
        <v>2280</v>
      </c>
      <c r="DT289" s="199">
        <v>4169</v>
      </c>
      <c r="DU289" s="199">
        <v>32604</v>
      </c>
      <c r="DV289" s="199">
        <v>7939</v>
      </c>
      <c r="DW289" s="199">
        <v>3085</v>
      </c>
      <c r="DX289" s="199">
        <v>2879</v>
      </c>
      <c r="DY289" s="199">
        <v>252</v>
      </c>
      <c r="DZ289" s="199">
        <v>10766</v>
      </c>
      <c r="EA289" s="199">
        <v>293</v>
      </c>
      <c r="EB289" s="199">
        <v>6229</v>
      </c>
      <c r="EC289" s="199">
        <v>11020</v>
      </c>
      <c r="ED289" s="199">
        <v>1137</v>
      </c>
      <c r="EE289" s="199">
        <v>5697</v>
      </c>
      <c r="EF289" s="199">
        <v>5135</v>
      </c>
      <c r="EG289" s="199">
        <v>52428</v>
      </c>
      <c r="EH289" s="199">
        <v>28361</v>
      </c>
      <c r="EI289" s="199">
        <v>11225</v>
      </c>
      <c r="EJ289" s="199">
        <v>21379</v>
      </c>
      <c r="EK289" s="199">
        <v>2263</v>
      </c>
      <c r="EL289" s="199">
        <v>2629</v>
      </c>
      <c r="EM289" s="199">
        <v>2263</v>
      </c>
      <c r="EN289" s="199">
        <v>2436</v>
      </c>
      <c r="EO289" s="199">
        <v>1855</v>
      </c>
      <c r="EP289" s="199">
        <v>8974</v>
      </c>
      <c r="EQ289" s="199">
        <v>26970</v>
      </c>
      <c r="ER289" s="199">
        <v>32604</v>
      </c>
      <c r="ES289" s="199">
        <v>6798</v>
      </c>
      <c r="ET289" s="199">
        <v>12288</v>
      </c>
      <c r="EU289" s="199">
        <v>9596</v>
      </c>
      <c r="EV289" s="199">
        <v>3922</v>
      </c>
      <c r="EW289" s="199">
        <v>25806</v>
      </c>
      <c r="EX289" s="199">
        <v>32604</v>
      </c>
      <c r="EZ289" s="199"/>
    </row>
    <row r="290" spans="1:156" x14ac:dyDescent="0.25">
      <c r="A290" s="202">
        <v>61</v>
      </c>
      <c r="B290" s="202" t="s">
        <v>557</v>
      </c>
      <c r="C290" s="202" t="s">
        <v>236</v>
      </c>
      <c r="D290" s="202" t="s">
        <v>236</v>
      </c>
      <c r="E290" s="202" t="s">
        <v>236</v>
      </c>
      <c r="F290" s="202" t="s">
        <v>236</v>
      </c>
      <c r="G290" s="202" t="s">
        <v>236</v>
      </c>
      <c r="H290" s="199">
        <v>84469</v>
      </c>
      <c r="I290" s="199">
        <v>3879</v>
      </c>
      <c r="J290" s="199">
        <v>11055</v>
      </c>
      <c r="K290" s="199">
        <v>1017</v>
      </c>
      <c r="L290" s="199">
        <v>8196</v>
      </c>
      <c r="M290" s="199">
        <v>688</v>
      </c>
      <c r="N290" s="199">
        <v>22586</v>
      </c>
      <c r="O290" s="199">
        <v>1905</v>
      </c>
      <c r="P290" s="199">
        <v>49934</v>
      </c>
      <c r="Q290" s="199">
        <v>901</v>
      </c>
      <c r="R290" s="199">
        <v>66683</v>
      </c>
      <c r="S290" s="199">
        <v>2703</v>
      </c>
      <c r="T290" s="199">
        <v>7464</v>
      </c>
      <c r="U290" s="199">
        <v>625</v>
      </c>
      <c r="V290" s="199">
        <v>706</v>
      </c>
      <c r="W290" s="199">
        <v>16</v>
      </c>
      <c r="X290" s="199">
        <v>3283</v>
      </c>
      <c r="Y290" s="199">
        <v>150</v>
      </c>
      <c r="Z290" s="199">
        <v>877</v>
      </c>
      <c r="AA290" s="199">
        <v>134</v>
      </c>
      <c r="AB290" s="199">
        <v>5448</v>
      </c>
      <c r="AC290" s="199">
        <v>251</v>
      </c>
      <c r="AD290" s="199">
        <v>4918</v>
      </c>
      <c r="AE290" s="199">
        <v>523</v>
      </c>
      <c r="AF290" s="199">
        <v>64731</v>
      </c>
      <c r="AG290" s="199">
        <v>2378</v>
      </c>
      <c r="AH290" s="199">
        <v>76875</v>
      </c>
      <c r="AI290" s="199">
        <v>3080</v>
      </c>
      <c r="AJ290" s="199">
        <v>7594</v>
      </c>
      <c r="AK290" s="199">
        <v>799</v>
      </c>
      <c r="AL290" s="199">
        <v>4562</v>
      </c>
      <c r="AM290" s="199">
        <v>236</v>
      </c>
      <c r="AN290" s="199">
        <v>3032</v>
      </c>
      <c r="AO290" s="199">
        <v>563</v>
      </c>
      <c r="AP290" s="199">
        <v>45290</v>
      </c>
      <c r="AQ290" s="199">
        <v>2392</v>
      </c>
      <c r="AR290" s="199">
        <v>39179</v>
      </c>
      <c r="AS290" s="199">
        <v>1487</v>
      </c>
      <c r="AT290" s="199">
        <v>8519</v>
      </c>
      <c r="AU290" s="199">
        <v>491</v>
      </c>
      <c r="AV290" s="199">
        <v>75950</v>
      </c>
      <c r="AW290" s="199">
        <v>3388</v>
      </c>
      <c r="AX290" s="199">
        <v>1815</v>
      </c>
      <c r="AY290" s="199">
        <v>403</v>
      </c>
      <c r="AZ290" s="199">
        <v>4603</v>
      </c>
      <c r="BA290" s="199">
        <v>606</v>
      </c>
      <c r="BB290" s="199">
        <v>11983</v>
      </c>
      <c r="BC290" s="199">
        <v>942</v>
      </c>
      <c r="BD290" s="199">
        <v>42692</v>
      </c>
      <c r="BE290" s="199">
        <v>1010</v>
      </c>
      <c r="BF290" s="199">
        <v>8111</v>
      </c>
      <c r="BG290" s="199">
        <v>728</v>
      </c>
      <c r="BH290" s="199">
        <v>53758</v>
      </c>
      <c r="BI290" s="199">
        <v>2742</v>
      </c>
      <c r="BJ290" s="199">
        <v>51828</v>
      </c>
      <c r="BK290" s="199">
        <v>2493</v>
      </c>
      <c r="BL290" s="199">
        <v>1930</v>
      </c>
      <c r="BM290" s="199">
        <v>249</v>
      </c>
      <c r="BN290" s="199">
        <v>37639</v>
      </c>
      <c r="BO290" s="199">
        <v>1295</v>
      </c>
      <c r="BP290" s="199">
        <v>17949</v>
      </c>
      <c r="BQ290" s="199">
        <v>1798</v>
      </c>
      <c r="BR290" s="199">
        <v>6281</v>
      </c>
      <c r="BS290" s="199">
        <v>377</v>
      </c>
      <c r="BT290" s="199">
        <v>11863</v>
      </c>
      <c r="BU290" s="199">
        <v>409</v>
      </c>
      <c r="BV290" s="199">
        <v>61869</v>
      </c>
      <c r="BW290" s="199">
        <v>3470</v>
      </c>
      <c r="BX290" s="199">
        <v>10737</v>
      </c>
      <c r="BY290" s="199">
        <v>0</v>
      </c>
      <c r="BZ290" s="199">
        <v>4097</v>
      </c>
      <c r="CA290" s="199">
        <v>140</v>
      </c>
      <c r="CB290" s="199">
        <v>7766</v>
      </c>
      <c r="CC290" s="199">
        <v>269</v>
      </c>
      <c r="CD290" s="199">
        <v>11513</v>
      </c>
      <c r="CE290" s="199">
        <v>509</v>
      </c>
      <c r="CF290" s="199">
        <v>19450</v>
      </c>
      <c r="CG290" s="199">
        <v>1183</v>
      </c>
      <c r="CH290" s="199">
        <v>11312</v>
      </c>
      <c r="CI290" s="199">
        <v>649</v>
      </c>
      <c r="CJ290" s="199">
        <v>9982</v>
      </c>
      <c r="CK290" s="199">
        <v>560</v>
      </c>
      <c r="CL290" s="199">
        <v>9612</v>
      </c>
      <c r="CM290" s="199">
        <v>569</v>
      </c>
      <c r="CN290" s="199">
        <v>10737</v>
      </c>
      <c r="CO290" s="199">
        <v>0</v>
      </c>
      <c r="CP290" s="199">
        <v>3879</v>
      </c>
      <c r="CQ290" s="199">
        <v>80590</v>
      </c>
      <c r="CR290" s="199">
        <v>68552</v>
      </c>
      <c r="CS290" s="199">
        <v>19748</v>
      </c>
      <c r="CT290" s="199">
        <v>73155</v>
      </c>
      <c r="CU290" s="199">
        <v>9106</v>
      </c>
      <c r="CV290" s="199">
        <v>2441</v>
      </c>
      <c r="CW290" s="199">
        <v>2718</v>
      </c>
      <c r="CX290" s="199">
        <v>924</v>
      </c>
      <c r="CY290" s="199">
        <v>2907</v>
      </c>
      <c r="CZ290" s="199">
        <v>569</v>
      </c>
      <c r="DA290" s="199">
        <v>1316</v>
      </c>
      <c r="DB290" s="199">
        <v>268</v>
      </c>
      <c r="DC290" s="199">
        <v>2165</v>
      </c>
      <c r="DD290" s="199">
        <v>680</v>
      </c>
      <c r="DE290" s="199">
        <v>392</v>
      </c>
      <c r="DF290" s="199">
        <v>1005</v>
      </c>
      <c r="DG290" s="199">
        <v>6066</v>
      </c>
      <c r="DH290" s="199">
        <v>1443</v>
      </c>
      <c r="DI290" s="199">
        <v>5822</v>
      </c>
      <c r="DJ290" s="199">
        <v>1450</v>
      </c>
      <c r="DK290" s="199">
        <v>1108</v>
      </c>
      <c r="DL290" s="199">
        <v>5956</v>
      </c>
      <c r="DM290" s="199">
        <v>11033</v>
      </c>
      <c r="DN290" s="199">
        <v>13212</v>
      </c>
      <c r="DO290" s="199">
        <v>4309</v>
      </c>
      <c r="DP290" s="199">
        <v>1635</v>
      </c>
      <c r="DQ290" s="199">
        <v>1830</v>
      </c>
      <c r="DR290" s="199">
        <v>1586</v>
      </c>
      <c r="DS290" s="199">
        <v>1714</v>
      </c>
      <c r="DT290" s="199">
        <v>2530</v>
      </c>
      <c r="DU290" s="199">
        <v>44323</v>
      </c>
      <c r="DV290" s="199">
        <v>13066</v>
      </c>
      <c r="DW290" s="199">
        <v>4818</v>
      </c>
      <c r="DX290" s="199">
        <v>4341</v>
      </c>
      <c r="DY290" s="199">
        <v>419</v>
      </c>
      <c r="DZ290" s="199">
        <v>14267</v>
      </c>
      <c r="EA290" s="199">
        <v>449</v>
      </c>
      <c r="EB290" s="199">
        <v>11659</v>
      </c>
      <c r="EC290" s="199">
        <v>12649</v>
      </c>
      <c r="ED290" s="199">
        <v>587</v>
      </c>
      <c r="EE290" s="199">
        <v>10092</v>
      </c>
      <c r="EF290" s="199">
        <v>6402</v>
      </c>
      <c r="EG290" s="199">
        <v>63436</v>
      </c>
      <c r="EH290" s="199">
        <v>21438</v>
      </c>
      <c r="EI290" s="199">
        <v>18534</v>
      </c>
      <c r="EJ290" s="199">
        <v>25789</v>
      </c>
      <c r="EK290" s="199">
        <v>3383</v>
      </c>
      <c r="EL290" s="199">
        <v>4221</v>
      </c>
      <c r="EM290" s="199">
        <v>3846</v>
      </c>
      <c r="EN290" s="199">
        <v>3574</v>
      </c>
      <c r="EO290" s="199">
        <v>2352</v>
      </c>
      <c r="EP290" s="199">
        <v>7688</v>
      </c>
      <c r="EQ290" s="199">
        <v>41247</v>
      </c>
      <c r="ER290" s="199">
        <v>44323</v>
      </c>
      <c r="ES290" s="199">
        <v>6644</v>
      </c>
      <c r="ET290" s="199">
        <v>21037</v>
      </c>
      <c r="EU290" s="199">
        <v>13427</v>
      </c>
      <c r="EV290" s="199">
        <v>3215</v>
      </c>
      <c r="EW290" s="199">
        <v>37679</v>
      </c>
      <c r="EX290" s="199">
        <v>44323</v>
      </c>
      <c r="EZ290" s="199"/>
    </row>
    <row r="291" spans="1:156" x14ac:dyDescent="0.25">
      <c r="A291" s="202">
        <v>62</v>
      </c>
      <c r="B291" s="202" t="s">
        <v>557</v>
      </c>
      <c r="C291" s="202" t="s">
        <v>236</v>
      </c>
      <c r="D291" s="202" t="s">
        <v>236</v>
      </c>
      <c r="E291" s="202" t="s">
        <v>236</v>
      </c>
      <c r="F291" s="202" t="s">
        <v>236</v>
      </c>
      <c r="G291" s="202" t="s">
        <v>236</v>
      </c>
      <c r="H291" s="199">
        <v>82647</v>
      </c>
      <c r="I291" s="199">
        <v>7886</v>
      </c>
      <c r="J291" s="199">
        <v>22914</v>
      </c>
      <c r="K291" s="199">
        <v>2159</v>
      </c>
      <c r="L291" s="199">
        <v>16943</v>
      </c>
      <c r="M291" s="199">
        <v>1401</v>
      </c>
      <c r="N291" s="199">
        <v>36242</v>
      </c>
      <c r="O291" s="199">
        <v>4935</v>
      </c>
      <c r="P291" s="199">
        <v>22906</v>
      </c>
      <c r="Q291" s="199">
        <v>770</v>
      </c>
      <c r="R291" s="199">
        <v>42205</v>
      </c>
      <c r="S291" s="199">
        <v>2873</v>
      </c>
      <c r="T291" s="199">
        <v>19919</v>
      </c>
      <c r="U291" s="199">
        <v>1305</v>
      </c>
      <c r="V291" s="199">
        <v>2250</v>
      </c>
      <c r="W291" s="199">
        <v>242</v>
      </c>
      <c r="X291" s="199">
        <v>1616</v>
      </c>
      <c r="Y291" s="199">
        <v>43</v>
      </c>
      <c r="Z291" s="199">
        <v>9001</v>
      </c>
      <c r="AA291" s="199">
        <v>2870</v>
      </c>
      <c r="AB291" s="199">
        <v>7610</v>
      </c>
      <c r="AC291" s="199">
        <v>553</v>
      </c>
      <c r="AD291" s="199">
        <v>16928</v>
      </c>
      <c r="AE291" s="199">
        <v>4112</v>
      </c>
      <c r="AF291" s="199">
        <v>37831</v>
      </c>
      <c r="AG291" s="199">
        <v>1956</v>
      </c>
      <c r="AH291" s="199">
        <v>65968</v>
      </c>
      <c r="AI291" s="199">
        <v>3850</v>
      </c>
      <c r="AJ291" s="199">
        <v>16679</v>
      </c>
      <c r="AK291" s="199">
        <v>4036</v>
      </c>
      <c r="AL291" s="199">
        <v>7861</v>
      </c>
      <c r="AM291" s="199">
        <v>874</v>
      </c>
      <c r="AN291" s="199">
        <v>8818</v>
      </c>
      <c r="AO291" s="199">
        <v>3162</v>
      </c>
      <c r="AP291" s="199">
        <v>42255</v>
      </c>
      <c r="AQ291" s="199">
        <v>4477</v>
      </c>
      <c r="AR291" s="199">
        <v>40392</v>
      </c>
      <c r="AS291" s="199">
        <v>3409</v>
      </c>
      <c r="AT291" s="199">
        <v>10166</v>
      </c>
      <c r="AU291" s="199">
        <v>780</v>
      </c>
      <c r="AV291" s="199">
        <v>72481</v>
      </c>
      <c r="AW291" s="199">
        <v>7106</v>
      </c>
      <c r="AX291" s="199">
        <v>8670</v>
      </c>
      <c r="AY291" s="199">
        <v>2393</v>
      </c>
      <c r="AZ291" s="199">
        <v>8271</v>
      </c>
      <c r="BA291" s="199">
        <v>1470</v>
      </c>
      <c r="BB291" s="199">
        <v>13003</v>
      </c>
      <c r="BC291" s="199">
        <v>1318</v>
      </c>
      <c r="BD291" s="199">
        <v>22132</v>
      </c>
      <c r="BE291" s="199">
        <v>1092</v>
      </c>
      <c r="BF291" s="199">
        <v>9553</v>
      </c>
      <c r="BG291" s="199">
        <v>1401</v>
      </c>
      <c r="BH291" s="199">
        <v>46761</v>
      </c>
      <c r="BI291" s="199">
        <v>5826</v>
      </c>
      <c r="BJ291" s="199">
        <v>43426</v>
      </c>
      <c r="BK291" s="199">
        <v>5134</v>
      </c>
      <c r="BL291" s="199">
        <v>3335</v>
      </c>
      <c r="BM291" s="199">
        <v>692</v>
      </c>
      <c r="BN291" s="199">
        <v>28840</v>
      </c>
      <c r="BO291" s="199">
        <v>3082</v>
      </c>
      <c r="BP291" s="199">
        <v>18689</v>
      </c>
      <c r="BQ291" s="199">
        <v>2704</v>
      </c>
      <c r="BR291" s="199">
        <v>8785</v>
      </c>
      <c r="BS291" s="199">
        <v>1441</v>
      </c>
      <c r="BT291" s="199">
        <v>20259</v>
      </c>
      <c r="BU291" s="199">
        <v>622</v>
      </c>
      <c r="BV291" s="199">
        <v>56314</v>
      </c>
      <c r="BW291" s="199">
        <v>7227</v>
      </c>
      <c r="BX291" s="199">
        <v>6074</v>
      </c>
      <c r="BY291" s="199">
        <v>37</v>
      </c>
      <c r="BZ291" s="199">
        <v>6470</v>
      </c>
      <c r="CA291" s="199">
        <v>92</v>
      </c>
      <c r="CB291" s="199">
        <v>13789</v>
      </c>
      <c r="CC291" s="199">
        <v>530</v>
      </c>
      <c r="CD291" s="199">
        <v>10312</v>
      </c>
      <c r="CE291" s="199">
        <v>991</v>
      </c>
      <c r="CF291" s="199">
        <v>16871</v>
      </c>
      <c r="CG291" s="199">
        <v>1918</v>
      </c>
      <c r="CH291" s="199">
        <v>13030</v>
      </c>
      <c r="CI291" s="199">
        <v>2365</v>
      </c>
      <c r="CJ291" s="199">
        <v>8617</v>
      </c>
      <c r="CK291" s="199">
        <v>1305</v>
      </c>
      <c r="CL291" s="199">
        <v>7484</v>
      </c>
      <c r="CM291" s="199">
        <v>648</v>
      </c>
      <c r="CN291" s="199">
        <v>6074</v>
      </c>
      <c r="CO291" s="199">
        <v>37</v>
      </c>
      <c r="CP291" s="199">
        <v>7886</v>
      </c>
      <c r="CQ291" s="199">
        <v>74761</v>
      </c>
      <c r="CR291" s="199">
        <v>44863</v>
      </c>
      <c r="CS291" s="199">
        <v>34005</v>
      </c>
      <c r="CT291" s="199">
        <v>51950</v>
      </c>
      <c r="CU291" s="199">
        <v>25853</v>
      </c>
      <c r="CV291" s="199">
        <v>11023</v>
      </c>
      <c r="CW291" s="199">
        <v>13142</v>
      </c>
      <c r="CX291" s="199">
        <v>6394</v>
      </c>
      <c r="CY291" s="199">
        <v>1474</v>
      </c>
      <c r="CZ291" s="199">
        <v>301</v>
      </c>
      <c r="DA291" s="199">
        <v>920</v>
      </c>
      <c r="DB291" s="199">
        <v>250</v>
      </c>
      <c r="DC291" s="199">
        <v>10317</v>
      </c>
      <c r="DD291" s="199">
        <v>4078</v>
      </c>
      <c r="DE291" s="199">
        <v>310</v>
      </c>
      <c r="DF291" s="199">
        <v>1578</v>
      </c>
      <c r="DG291" s="199">
        <v>3512</v>
      </c>
      <c r="DH291" s="199">
        <v>734</v>
      </c>
      <c r="DI291" s="199">
        <v>4472</v>
      </c>
      <c r="DJ291" s="199">
        <v>2244</v>
      </c>
      <c r="DK291" s="199">
        <v>788</v>
      </c>
      <c r="DL291" s="199">
        <v>3091</v>
      </c>
      <c r="DM291" s="199">
        <v>7114</v>
      </c>
      <c r="DN291" s="199">
        <v>11661</v>
      </c>
      <c r="DO291" s="199">
        <v>5934</v>
      </c>
      <c r="DP291" s="199">
        <v>2787</v>
      </c>
      <c r="DQ291" s="199">
        <v>1506</v>
      </c>
      <c r="DR291" s="199">
        <v>2363</v>
      </c>
      <c r="DS291" s="199">
        <v>2848</v>
      </c>
      <c r="DT291" s="199">
        <v>6233</v>
      </c>
      <c r="DU291" s="199">
        <v>34579</v>
      </c>
      <c r="DV291" s="199">
        <v>9012</v>
      </c>
      <c r="DW291" s="199">
        <v>4652</v>
      </c>
      <c r="DX291" s="199">
        <v>3773</v>
      </c>
      <c r="DY291" s="199">
        <v>582</v>
      </c>
      <c r="DZ291" s="199">
        <v>10686</v>
      </c>
      <c r="EA291" s="199">
        <v>482</v>
      </c>
      <c r="EB291" s="199">
        <v>7888</v>
      </c>
      <c r="EC291" s="199">
        <v>11108</v>
      </c>
      <c r="ED291" s="199">
        <v>2156</v>
      </c>
      <c r="EE291" s="199">
        <v>6969</v>
      </c>
      <c r="EF291" s="199">
        <v>8613</v>
      </c>
      <c r="EG291" s="199">
        <v>67013</v>
      </c>
      <c r="EH291" s="199">
        <v>15484</v>
      </c>
      <c r="EI291" s="199">
        <v>13859</v>
      </c>
      <c r="EJ291" s="199">
        <v>20720</v>
      </c>
      <c r="EK291" s="199">
        <v>2665</v>
      </c>
      <c r="EL291" s="199">
        <v>3082</v>
      </c>
      <c r="EM291" s="199">
        <v>2404</v>
      </c>
      <c r="EN291" s="199">
        <v>2718</v>
      </c>
      <c r="EO291" s="199">
        <v>2029</v>
      </c>
      <c r="EP291" s="199">
        <v>7308</v>
      </c>
      <c r="EQ291" s="199">
        <v>30717</v>
      </c>
      <c r="ER291" s="199">
        <v>34579</v>
      </c>
      <c r="ES291" s="199">
        <v>6488</v>
      </c>
      <c r="ET291" s="199">
        <v>15843</v>
      </c>
      <c r="EU291" s="199">
        <v>8768</v>
      </c>
      <c r="EV291" s="199">
        <v>3480</v>
      </c>
      <c r="EW291" s="199">
        <v>28091</v>
      </c>
      <c r="EX291" s="199">
        <v>34579</v>
      </c>
      <c r="EZ291" s="199"/>
    </row>
    <row r="292" spans="1:156" x14ac:dyDescent="0.25">
      <c r="A292" s="202">
        <v>63</v>
      </c>
      <c r="B292" s="202" t="s">
        <v>557</v>
      </c>
      <c r="C292" s="202" t="s">
        <v>236</v>
      </c>
      <c r="D292" s="202" t="s">
        <v>236</v>
      </c>
      <c r="E292" s="202" t="s">
        <v>236</v>
      </c>
      <c r="F292" s="202" t="s">
        <v>236</v>
      </c>
      <c r="G292" s="202" t="s">
        <v>236</v>
      </c>
      <c r="H292" s="199">
        <v>83201</v>
      </c>
      <c r="I292" s="199">
        <v>3211</v>
      </c>
      <c r="J292" s="199">
        <v>9431</v>
      </c>
      <c r="K292" s="199">
        <v>982</v>
      </c>
      <c r="L292" s="199">
        <v>6163</v>
      </c>
      <c r="M292" s="199">
        <v>572</v>
      </c>
      <c r="N292" s="199">
        <v>24723</v>
      </c>
      <c r="O292" s="199">
        <v>1511</v>
      </c>
      <c r="P292" s="199">
        <v>48915</v>
      </c>
      <c r="Q292" s="199">
        <v>693</v>
      </c>
      <c r="R292" s="199">
        <v>64123</v>
      </c>
      <c r="S292" s="199">
        <v>1576</v>
      </c>
      <c r="T292" s="199">
        <v>8750</v>
      </c>
      <c r="U292" s="199">
        <v>745</v>
      </c>
      <c r="V292" s="199">
        <v>427</v>
      </c>
      <c r="W292" s="199">
        <v>31</v>
      </c>
      <c r="X292" s="199">
        <v>2120</v>
      </c>
      <c r="Y292" s="199">
        <v>149</v>
      </c>
      <c r="Z292" s="199">
        <v>1908</v>
      </c>
      <c r="AA292" s="199">
        <v>273</v>
      </c>
      <c r="AB292" s="199">
        <v>5834</v>
      </c>
      <c r="AC292" s="199">
        <v>414</v>
      </c>
      <c r="AD292" s="199">
        <v>4708</v>
      </c>
      <c r="AE292" s="199">
        <v>434</v>
      </c>
      <c r="AF292" s="199">
        <v>62811</v>
      </c>
      <c r="AG292" s="199">
        <v>1452</v>
      </c>
      <c r="AH292" s="199">
        <v>74948</v>
      </c>
      <c r="AI292" s="199">
        <v>2132</v>
      </c>
      <c r="AJ292" s="199">
        <v>8253</v>
      </c>
      <c r="AK292" s="199">
        <v>1079</v>
      </c>
      <c r="AL292" s="199">
        <v>5315</v>
      </c>
      <c r="AM292" s="199">
        <v>574</v>
      </c>
      <c r="AN292" s="199">
        <v>2938</v>
      </c>
      <c r="AO292" s="199">
        <v>505</v>
      </c>
      <c r="AP292" s="199">
        <v>40797</v>
      </c>
      <c r="AQ292" s="199">
        <v>2017</v>
      </c>
      <c r="AR292" s="199">
        <v>42404</v>
      </c>
      <c r="AS292" s="199">
        <v>1194</v>
      </c>
      <c r="AT292" s="199">
        <v>8200</v>
      </c>
      <c r="AU292" s="199">
        <v>264</v>
      </c>
      <c r="AV292" s="199">
        <v>75001</v>
      </c>
      <c r="AW292" s="199">
        <v>2947</v>
      </c>
      <c r="AX292" s="199">
        <v>3305</v>
      </c>
      <c r="AY292" s="199">
        <v>381</v>
      </c>
      <c r="AZ292" s="199">
        <v>7149</v>
      </c>
      <c r="BA292" s="199">
        <v>594</v>
      </c>
      <c r="BB292" s="199">
        <v>12992</v>
      </c>
      <c r="BC292" s="199">
        <v>923</v>
      </c>
      <c r="BD292" s="199">
        <v>36827</v>
      </c>
      <c r="BE292" s="199">
        <v>640</v>
      </c>
      <c r="BF292" s="199">
        <v>6396</v>
      </c>
      <c r="BG292" s="199">
        <v>503</v>
      </c>
      <c r="BH292" s="199">
        <v>46996</v>
      </c>
      <c r="BI292" s="199">
        <v>2345</v>
      </c>
      <c r="BJ292" s="199">
        <v>44865</v>
      </c>
      <c r="BK292" s="199">
        <v>2053</v>
      </c>
      <c r="BL292" s="199">
        <v>2131</v>
      </c>
      <c r="BM292" s="199">
        <v>292</v>
      </c>
      <c r="BN292" s="199">
        <v>33149</v>
      </c>
      <c r="BO292" s="199">
        <v>1116</v>
      </c>
      <c r="BP292" s="199">
        <v>15045</v>
      </c>
      <c r="BQ292" s="199">
        <v>1370</v>
      </c>
      <c r="BR292" s="199">
        <v>5198</v>
      </c>
      <c r="BS292" s="199">
        <v>362</v>
      </c>
      <c r="BT292" s="199">
        <v>18229</v>
      </c>
      <c r="BU292" s="199">
        <v>309</v>
      </c>
      <c r="BV292" s="199">
        <v>53392</v>
      </c>
      <c r="BW292" s="199">
        <v>2848</v>
      </c>
      <c r="BX292" s="199">
        <v>11580</v>
      </c>
      <c r="BY292" s="199">
        <v>54</v>
      </c>
      <c r="BZ292" s="199">
        <v>6655</v>
      </c>
      <c r="CA292" s="199">
        <v>141</v>
      </c>
      <c r="CB292" s="199">
        <v>11574</v>
      </c>
      <c r="CC292" s="199">
        <v>168</v>
      </c>
      <c r="CD292" s="199">
        <v>4699</v>
      </c>
      <c r="CE292" s="199">
        <v>364</v>
      </c>
      <c r="CF292" s="199">
        <v>13017</v>
      </c>
      <c r="CG292" s="199">
        <v>1083</v>
      </c>
      <c r="CH292" s="199">
        <v>14838</v>
      </c>
      <c r="CI292" s="199">
        <v>572</v>
      </c>
      <c r="CJ292" s="199">
        <v>9856</v>
      </c>
      <c r="CK292" s="199">
        <v>501</v>
      </c>
      <c r="CL292" s="199">
        <v>10982</v>
      </c>
      <c r="CM292" s="199">
        <v>328</v>
      </c>
      <c r="CN292" s="199">
        <v>11580</v>
      </c>
      <c r="CO292" s="199">
        <v>54</v>
      </c>
      <c r="CP292" s="199">
        <v>3211</v>
      </c>
      <c r="CQ292" s="199">
        <v>79990</v>
      </c>
      <c r="CR292" s="199">
        <v>67304</v>
      </c>
      <c r="CS292" s="199">
        <v>22360</v>
      </c>
      <c r="CT292" s="199">
        <v>67386</v>
      </c>
      <c r="CU292" s="199">
        <v>10844</v>
      </c>
      <c r="CV292" s="199">
        <v>3489</v>
      </c>
      <c r="CW292" s="199">
        <v>3243</v>
      </c>
      <c r="CX292" s="199">
        <v>1102</v>
      </c>
      <c r="CY292" s="199">
        <v>1648</v>
      </c>
      <c r="CZ292" s="199">
        <v>224</v>
      </c>
      <c r="DA292" s="199">
        <v>1158</v>
      </c>
      <c r="DB292" s="199">
        <v>408</v>
      </c>
      <c r="DC292" s="199">
        <v>4795</v>
      </c>
      <c r="DD292" s="199">
        <v>1755</v>
      </c>
      <c r="DE292" s="199">
        <v>117</v>
      </c>
      <c r="DF292" s="199">
        <v>1503</v>
      </c>
      <c r="DG292" s="199">
        <v>3984</v>
      </c>
      <c r="DH292" s="199">
        <v>828</v>
      </c>
      <c r="DI292" s="199">
        <v>4894</v>
      </c>
      <c r="DJ292" s="199">
        <v>1991</v>
      </c>
      <c r="DK292" s="199">
        <v>1210</v>
      </c>
      <c r="DL292" s="199">
        <v>4348</v>
      </c>
      <c r="DM292" s="199">
        <v>8049</v>
      </c>
      <c r="DN292" s="199">
        <v>13224</v>
      </c>
      <c r="DO292" s="199">
        <v>3646</v>
      </c>
      <c r="DP292" s="199">
        <v>2594</v>
      </c>
      <c r="DQ292" s="199">
        <v>1947</v>
      </c>
      <c r="DR292" s="199">
        <v>1557</v>
      </c>
      <c r="DS292" s="199">
        <v>1640</v>
      </c>
      <c r="DT292" s="199">
        <v>2656</v>
      </c>
      <c r="DU292" s="199">
        <v>37203</v>
      </c>
      <c r="DV292" s="199">
        <v>16256</v>
      </c>
      <c r="DW292" s="199">
        <v>7160</v>
      </c>
      <c r="DX292" s="199">
        <v>3171</v>
      </c>
      <c r="DY292" s="199">
        <v>634</v>
      </c>
      <c r="DZ292" s="199">
        <v>7415</v>
      </c>
      <c r="EA292" s="199">
        <v>438</v>
      </c>
      <c r="EB292" s="199">
        <v>5704</v>
      </c>
      <c r="EC292" s="199">
        <v>10361</v>
      </c>
      <c r="ED292" s="199">
        <v>1486</v>
      </c>
      <c r="EE292" s="199">
        <v>6987</v>
      </c>
      <c r="EF292" s="199">
        <v>10100</v>
      </c>
      <c r="EG292" s="199">
        <v>71143</v>
      </c>
      <c r="EH292" s="199">
        <v>11691</v>
      </c>
      <c r="EI292" s="199">
        <v>26433</v>
      </c>
      <c r="EJ292" s="199">
        <v>10770</v>
      </c>
      <c r="EK292" s="199">
        <v>1316</v>
      </c>
      <c r="EL292" s="199">
        <v>1671</v>
      </c>
      <c r="EM292" s="199">
        <v>1702</v>
      </c>
      <c r="EN292" s="199">
        <v>1454</v>
      </c>
      <c r="EO292" s="199">
        <v>885</v>
      </c>
      <c r="EP292" s="199">
        <v>3364</v>
      </c>
      <c r="EQ292" s="199">
        <v>34520</v>
      </c>
      <c r="ER292" s="199">
        <v>37203</v>
      </c>
      <c r="ES292" s="199">
        <v>2980</v>
      </c>
      <c r="ET292" s="199">
        <v>15116</v>
      </c>
      <c r="EU292" s="199">
        <v>15054</v>
      </c>
      <c r="EV292" s="199">
        <v>4053</v>
      </c>
      <c r="EW292" s="199">
        <v>34223</v>
      </c>
      <c r="EX292" s="199">
        <v>37203</v>
      </c>
      <c r="EZ292" s="199"/>
    </row>
    <row r="293" spans="1:156" x14ac:dyDescent="0.25">
      <c r="A293" s="202">
        <v>64</v>
      </c>
      <c r="B293" s="202" t="s">
        <v>557</v>
      </c>
      <c r="C293" s="202" t="s">
        <v>236</v>
      </c>
      <c r="D293" s="202" t="s">
        <v>236</v>
      </c>
      <c r="E293" s="202" t="s">
        <v>236</v>
      </c>
      <c r="F293" s="202" t="s">
        <v>236</v>
      </c>
      <c r="G293" s="202" t="s">
        <v>236</v>
      </c>
      <c r="H293" s="199">
        <v>82913</v>
      </c>
      <c r="I293" s="199">
        <v>3015</v>
      </c>
      <c r="J293" s="199">
        <v>11015</v>
      </c>
      <c r="K293" s="199">
        <v>1249</v>
      </c>
      <c r="L293" s="199">
        <v>8101</v>
      </c>
      <c r="M293" s="199">
        <v>962</v>
      </c>
      <c r="N293" s="199">
        <v>23683</v>
      </c>
      <c r="O293" s="199">
        <v>1222</v>
      </c>
      <c r="P293" s="199">
        <v>45176</v>
      </c>
      <c r="Q293" s="199">
        <v>499</v>
      </c>
      <c r="R293" s="199">
        <v>67029</v>
      </c>
      <c r="S293" s="199">
        <v>1902</v>
      </c>
      <c r="T293" s="199">
        <v>6867</v>
      </c>
      <c r="U293" s="199">
        <v>641</v>
      </c>
      <c r="V293" s="199">
        <v>196</v>
      </c>
      <c r="W293" s="199">
        <v>13</v>
      </c>
      <c r="X293" s="199">
        <v>2620</v>
      </c>
      <c r="Y293" s="199">
        <v>59</v>
      </c>
      <c r="Z293" s="199">
        <v>952</v>
      </c>
      <c r="AA293" s="199">
        <v>120</v>
      </c>
      <c r="AB293" s="199">
        <v>5249</v>
      </c>
      <c r="AC293" s="199">
        <v>280</v>
      </c>
      <c r="AD293" s="199">
        <v>3557</v>
      </c>
      <c r="AE293" s="199">
        <v>361</v>
      </c>
      <c r="AF293" s="199">
        <v>65510</v>
      </c>
      <c r="AG293" s="199">
        <v>1743</v>
      </c>
      <c r="AH293" s="199">
        <v>75625</v>
      </c>
      <c r="AI293" s="199">
        <v>2277</v>
      </c>
      <c r="AJ293" s="199">
        <v>7288</v>
      </c>
      <c r="AK293" s="199">
        <v>738</v>
      </c>
      <c r="AL293" s="199">
        <v>3797</v>
      </c>
      <c r="AM293" s="199">
        <v>140</v>
      </c>
      <c r="AN293" s="199">
        <v>3491</v>
      </c>
      <c r="AO293" s="199">
        <v>598</v>
      </c>
      <c r="AP293" s="199">
        <v>39878</v>
      </c>
      <c r="AQ293" s="199">
        <v>1906</v>
      </c>
      <c r="AR293" s="199">
        <v>43035</v>
      </c>
      <c r="AS293" s="199">
        <v>1109</v>
      </c>
      <c r="AT293" s="199">
        <v>9271</v>
      </c>
      <c r="AU293" s="199">
        <v>353</v>
      </c>
      <c r="AV293" s="199">
        <v>73642</v>
      </c>
      <c r="AW293" s="199">
        <v>2662</v>
      </c>
      <c r="AX293" s="199">
        <v>1991</v>
      </c>
      <c r="AY293" s="199">
        <v>152</v>
      </c>
      <c r="AZ293" s="199">
        <v>6565</v>
      </c>
      <c r="BA293" s="199">
        <v>496</v>
      </c>
      <c r="BB293" s="199">
        <v>10908</v>
      </c>
      <c r="BC293" s="199">
        <v>823</v>
      </c>
      <c r="BD293" s="199">
        <v>36963</v>
      </c>
      <c r="BE293" s="199">
        <v>666</v>
      </c>
      <c r="BF293" s="199">
        <v>8380</v>
      </c>
      <c r="BG293" s="199">
        <v>511</v>
      </c>
      <c r="BH293" s="199">
        <v>46144</v>
      </c>
      <c r="BI293" s="199">
        <v>2014</v>
      </c>
      <c r="BJ293" s="199">
        <v>44767</v>
      </c>
      <c r="BK293" s="199">
        <v>1817</v>
      </c>
      <c r="BL293" s="199">
        <v>1377</v>
      </c>
      <c r="BM293" s="199">
        <v>197</v>
      </c>
      <c r="BN293" s="199">
        <v>31286</v>
      </c>
      <c r="BO293" s="199">
        <v>914</v>
      </c>
      <c r="BP293" s="199">
        <v>17009</v>
      </c>
      <c r="BQ293" s="199">
        <v>1107</v>
      </c>
      <c r="BR293" s="199">
        <v>6229</v>
      </c>
      <c r="BS293" s="199">
        <v>504</v>
      </c>
      <c r="BT293" s="199">
        <v>15672</v>
      </c>
      <c r="BU293" s="199">
        <v>480</v>
      </c>
      <c r="BV293" s="199">
        <v>54524</v>
      </c>
      <c r="BW293" s="199">
        <v>2525</v>
      </c>
      <c r="BX293" s="199">
        <v>12717</v>
      </c>
      <c r="BY293" s="199">
        <v>10</v>
      </c>
      <c r="BZ293" s="199">
        <v>4721</v>
      </c>
      <c r="CA293" s="199">
        <v>25</v>
      </c>
      <c r="CB293" s="199">
        <v>10951</v>
      </c>
      <c r="CC293" s="199">
        <v>455</v>
      </c>
      <c r="CD293" s="199">
        <v>10814</v>
      </c>
      <c r="CE293" s="199">
        <v>398</v>
      </c>
      <c r="CF293" s="199">
        <v>12662</v>
      </c>
      <c r="CG293" s="199">
        <v>730</v>
      </c>
      <c r="CH293" s="199">
        <v>11218</v>
      </c>
      <c r="CI293" s="199">
        <v>700</v>
      </c>
      <c r="CJ293" s="199">
        <v>9741</v>
      </c>
      <c r="CK293" s="199">
        <v>383</v>
      </c>
      <c r="CL293" s="199">
        <v>10089</v>
      </c>
      <c r="CM293" s="199">
        <v>314</v>
      </c>
      <c r="CN293" s="199">
        <v>12717</v>
      </c>
      <c r="CO293" s="199">
        <v>10</v>
      </c>
      <c r="CP293" s="199">
        <v>3015</v>
      </c>
      <c r="CQ293" s="199">
        <v>79898</v>
      </c>
      <c r="CR293" s="199">
        <v>67492</v>
      </c>
      <c r="CS293" s="199">
        <v>22533</v>
      </c>
      <c r="CT293" s="199">
        <v>69762</v>
      </c>
      <c r="CU293" s="199">
        <v>9799</v>
      </c>
      <c r="CV293" s="199">
        <v>3128</v>
      </c>
      <c r="CW293" s="199">
        <v>2907</v>
      </c>
      <c r="CX293" s="199">
        <v>489</v>
      </c>
      <c r="CY293" s="199">
        <v>1850</v>
      </c>
      <c r="CZ293" s="199">
        <v>382</v>
      </c>
      <c r="DA293" s="199">
        <v>1189</v>
      </c>
      <c r="DB293" s="199">
        <v>291</v>
      </c>
      <c r="DC293" s="199">
        <v>3853</v>
      </c>
      <c r="DD293" s="199">
        <v>1966</v>
      </c>
      <c r="DE293" s="199">
        <v>209</v>
      </c>
      <c r="DF293" s="199">
        <v>1511</v>
      </c>
      <c r="DG293" s="199">
        <v>4051</v>
      </c>
      <c r="DH293" s="199">
        <v>966</v>
      </c>
      <c r="DI293" s="199">
        <v>3956</v>
      </c>
      <c r="DJ293" s="199">
        <v>1867</v>
      </c>
      <c r="DK293" s="199">
        <v>1170</v>
      </c>
      <c r="DL293" s="199">
        <v>3946</v>
      </c>
      <c r="DM293" s="199">
        <v>6836</v>
      </c>
      <c r="DN293" s="199">
        <v>14846</v>
      </c>
      <c r="DO293" s="199">
        <v>4526</v>
      </c>
      <c r="DP293" s="199">
        <v>2425</v>
      </c>
      <c r="DQ293" s="199">
        <v>2211</v>
      </c>
      <c r="DR293" s="199">
        <v>1222</v>
      </c>
      <c r="DS293" s="199">
        <v>1348</v>
      </c>
      <c r="DT293" s="199">
        <v>2465</v>
      </c>
      <c r="DU293" s="199">
        <v>37518</v>
      </c>
      <c r="DV293" s="199">
        <v>13833</v>
      </c>
      <c r="DW293" s="199">
        <v>5560</v>
      </c>
      <c r="DX293" s="199">
        <v>2890</v>
      </c>
      <c r="DY293" s="199">
        <v>386</v>
      </c>
      <c r="DZ293" s="199">
        <v>8224</v>
      </c>
      <c r="EA293" s="199">
        <v>301</v>
      </c>
      <c r="EB293" s="199">
        <v>6170</v>
      </c>
      <c r="EC293" s="199">
        <v>12571</v>
      </c>
      <c r="ED293" s="199">
        <v>1193</v>
      </c>
      <c r="EE293" s="199">
        <v>9242</v>
      </c>
      <c r="EF293" s="199">
        <v>7840</v>
      </c>
      <c r="EG293" s="199">
        <v>66606</v>
      </c>
      <c r="EH293" s="199">
        <v>15846</v>
      </c>
      <c r="EI293" s="199">
        <v>20823</v>
      </c>
      <c r="EJ293" s="199">
        <v>16695</v>
      </c>
      <c r="EK293" s="199">
        <v>2104</v>
      </c>
      <c r="EL293" s="199">
        <v>2203</v>
      </c>
      <c r="EM293" s="199">
        <v>2617</v>
      </c>
      <c r="EN293" s="199">
        <v>2171</v>
      </c>
      <c r="EO293" s="199">
        <v>1292</v>
      </c>
      <c r="EP293" s="199">
        <v>5801</v>
      </c>
      <c r="EQ293" s="199">
        <v>34611</v>
      </c>
      <c r="ER293" s="199">
        <v>37518</v>
      </c>
      <c r="ES293" s="199">
        <v>3488</v>
      </c>
      <c r="ET293" s="199">
        <v>15953</v>
      </c>
      <c r="EU293" s="199">
        <v>13640</v>
      </c>
      <c r="EV293" s="199">
        <v>4437</v>
      </c>
      <c r="EW293" s="199">
        <v>34030</v>
      </c>
      <c r="EX293" s="199">
        <v>37518</v>
      </c>
      <c r="EZ293" s="199"/>
    </row>
    <row r="294" spans="1:156" x14ac:dyDescent="0.25">
      <c r="A294" s="202">
        <v>65</v>
      </c>
      <c r="B294" s="202" t="s">
        <v>557</v>
      </c>
      <c r="C294" s="202" t="s">
        <v>236</v>
      </c>
      <c r="D294" s="202" t="s">
        <v>236</v>
      </c>
      <c r="E294" s="202" t="s">
        <v>236</v>
      </c>
      <c r="F294" s="202" t="s">
        <v>236</v>
      </c>
      <c r="G294" s="202" t="s">
        <v>236</v>
      </c>
      <c r="H294" s="199">
        <v>83337</v>
      </c>
      <c r="I294" s="199">
        <v>6268</v>
      </c>
      <c r="J294" s="199">
        <v>21404</v>
      </c>
      <c r="K294" s="199">
        <v>2417</v>
      </c>
      <c r="L294" s="199">
        <v>14202</v>
      </c>
      <c r="M294" s="199">
        <v>1747</v>
      </c>
      <c r="N294" s="199">
        <v>33565</v>
      </c>
      <c r="O294" s="199">
        <v>2721</v>
      </c>
      <c r="P294" s="199">
        <v>27320</v>
      </c>
      <c r="Q294" s="199">
        <v>1070</v>
      </c>
      <c r="R294" s="199">
        <v>41906</v>
      </c>
      <c r="S294" s="199">
        <v>2265</v>
      </c>
      <c r="T294" s="199">
        <v>16402</v>
      </c>
      <c r="U294" s="199">
        <v>1337</v>
      </c>
      <c r="V294" s="199">
        <v>627</v>
      </c>
      <c r="W294" s="199">
        <v>163</v>
      </c>
      <c r="X294" s="199">
        <v>12641</v>
      </c>
      <c r="Y294" s="199">
        <v>1193</v>
      </c>
      <c r="Z294" s="199">
        <v>3643</v>
      </c>
      <c r="AA294" s="199">
        <v>931</v>
      </c>
      <c r="AB294" s="199">
        <v>8094</v>
      </c>
      <c r="AC294" s="199">
        <v>379</v>
      </c>
      <c r="AD294" s="199">
        <v>10323</v>
      </c>
      <c r="AE294" s="199">
        <v>1438</v>
      </c>
      <c r="AF294" s="199">
        <v>38124</v>
      </c>
      <c r="AG294" s="199">
        <v>1795</v>
      </c>
      <c r="AH294" s="199">
        <v>68363</v>
      </c>
      <c r="AI294" s="199">
        <v>4283</v>
      </c>
      <c r="AJ294" s="199">
        <v>14974</v>
      </c>
      <c r="AK294" s="199">
        <v>1985</v>
      </c>
      <c r="AL294" s="199">
        <v>9373</v>
      </c>
      <c r="AM294" s="199">
        <v>868</v>
      </c>
      <c r="AN294" s="199">
        <v>5601</v>
      </c>
      <c r="AO294" s="199">
        <v>1117</v>
      </c>
      <c r="AP294" s="199">
        <v>41619</v>
      </c>
      <c r="AQ294" s="199">
        <v>3613</v>
      </c>
      <c r="AR294" s="199">
        <v>41718</v>
      </c>
      <c r="AS294" s="199">
        <v>2655</v>
      </c>
      <c r="AT294" s="199">
        <v>11660</v>
      </c>
      <c r="AU294" s="199">
        <v>603</v>
      </c>
      <c r="AV294" s="199">
        <v>71677</v>
      </c>
      <c r="AW294" s="199">
        <v>5665</v>
      </c>
      <c r="AX294" s="199">
        <v>6699</v>
      </c>
      <c r="AY294" s="199">
        <v>693</v>
      </c>
      <c r="AZ294" s="199">
        <v>12081</v>
      </c>
      <c r="BA294" s="199">
        <v>1343</v>
      </c>
      <c r="BB294" s="199">
        <v>15224</v>
      </c>
      <c r="BC294" s="199">
        <v>1255</v>
      </c>
      <c r="BD294" s="199">
        <v>18893</v>
      </c>
      <c r="BE294" s="199">
        <v>588</v>
      </c>
      <c r="BF294" s="199">
        <v>10514</v>
      </c>
      <c r="BG294" s="199">
        <v>1187</v>
      </c>
      <c r="BH294" s="199">
        <v>42288</v>
      </c>
      <c r="BI294" s="199">
        <v>3841</v>
      </c>
      <c r="BJ294" s="199">
        <v>39946</v>
      </c>
      <c r="BK294" s="199">
        <v>3320</v>
      </c>
      <c r="BL294" s="199">
        <v>2342</v>
      </c>
      <c r="BM294" s="199">
        <v>521</v>
      </c>
      <c r="BN294" s="199">
        <v>28085</v>
      </c>
      <c r="BO294" s="199">
        <v>1866</v>
      </c>
      <c r="BP294" s="199">
        <v>15579</v>
      </c>
      <c r="BQ294" s="199">
        <v>2051</v>
      </c>
      <c r="BR294" s="199">
        <v>9138</v>
      </c>
      <c r="BS294" s="199">
        <v>1111</v>
      </c>
      <c r="BT294" s="199">
        <v>21975</v>
      </c>
      <c r="BU294" s="199">
        <v>1182</v>
      </c>
      <c r="BV294" s="199">
        <v>52802</v>
      </c>
      <c r="BW294" s="199">
        <v>5028</v>
      </c>
      <c r="BX294" s="199">
        <v>8560</v>
      </c>
      <c r="BY294" s="199">
        <v>58</v>
      </c>
      <c r="BZ294" s="199">
        <v>6958</v>
      </c>
      <c r="CA294" s="199">
        <v>303</v>
      </c>
      <c r="CB294" s="199">
        <v>15017</v>
      </c>
      <c r="CC294" s="199">
        <v>879</v>
      </c>
      <c r="CD294" s="199">
        <v>8465</v>
      </c>
      <c r="CE294" s="199">
        <v>1207</v>
      </c>
      <c r="CF294" s="199">
        <v>13807</v>
      </c>
      <c r="CG294" s="199">
        <v>1408</v>
      </c>
      <c r="CH294" s="199">
        <v>11807</v>
      </c>
      <c r="CI294" s="199">
        <v>1288</v>
      </c>
      <c r="CJ294" s="199">
        <v>10030</v>
      </c>
      <c r="CK294" s="199">
        <v>516</v>
      </c>
      <c r="CL294" s="199">
        <v>8693</v>
      </c>
      <c r="CM294" s="199">
        <v>609</v>
      </c>
      <c r="CN294" s="199">
        <v>8560</v>
      </c>
      <c r="CO294" s="199">
        <v>58</v>
      </c>
      <c r="CP294" s="199">
        <v>6268</v>
      </c>
      <c r="CQ294" s="199">
        <v>77069</v>
      </c>
      <c r="CR294" s="199">
        <v>48937</v>
      </c>
      <c r="CS294" s="199">
        <v>35320</v>
      </c>
      <c r="CT294" s="199">
        <v>55850</v>
      </c>
      <c r="CU294" s="199">
        <v>22557</v>
      </c>
      <c r="CV294" s="199">
        <v>10073</v>
      </c>
      <c r="CW294" s="199">
        <v>6385</v>
      </c>
      <c r="CX294" s="199">
        <v>1925</v>
      </c>
      <c r="CY294" s="199">
        <v>1233</v>
      </c>
      <c r="CZ294" s="199">
        <v>151</v>
      </c>
      <c r="DA294" s="199">
        <v>9583</v>
      </c>
      <c r="DB294" s="199">
        <v>5527</v>
      </c>
      <c r="DC294" s="199">
        <v>5356</v>
      </c>
      <c r="DD294" s="199">
        <v>2470</v>
      </c>
      <c r="DE294" s="199">
        <v>274</v>
      </c>
      <c r="DF294" s="199">
        <v>2095</v>
      </c>
      <c r="DG294" s="199">
        <v>5035</v>
      </c>
      <c r="DH294" s="199">
        <v>1037</v>
      </c>
      <c r="DI294" s="199">
        <v>4228</v>
      </c>
      <c r="DJ294" s="199">
        <v>1934</v>
      </c>
      <c r="DK294" s="199">
        <v>484</v>
      </c>
      <c r="DL294" s="199">
        <v>2660</v>
      </c>
      <c r="DM294" s="199">
        <v>5063</v>
      </c>
      <c r="DN294" s="199">
        <v>11826</v>
      </c>
      <c r="DO294" s="199">
        <v>4177</v>
      </c>
      <c r="DP294" s="199">
        <v>2253</v>
      </c>
      <c r="DQ294" s="199">
        <v>2167</v>
      </c>
      <c r="DR294" s="199">
        <v>2453</v>
      </c>
      <c r="DS294" s="199">
        <v>1996</v>
      </c>
      <c r="DT294" s="199">
        <v>6349</v>
      </c>
      <c r="DU294" s="199">
        <v>33591</v>
      </c>
      <c r="DV294" s="199">
        <v>10621</v>
      </c>
      <c r="DW294" s="199">
        <v>4920</v>
      </c>
      <c r="DX294" s="199">
        <v>2767</v>
      </c>
      <c r="DY294" s="199">
        <v>622</v>
      </c>
      <c r="DZ294" s="199">
        <v>8206</v>
      </c>
      <c r="EA294" s="199">
        <v>453</v>
      </c>
      <c r="EB294" s="199">
        <v>6347</v>
      </c>
      <c r="EC294" s="199">
        <v>11997</v>
      </c>
      <c r="ED294" s="199">
        <v>2685</v>
      </c>
      <c r="EE294" s="199">
        <v>6797</v>
      </c>
      <c r="EF294" s="199">
        <v>9695</v>
      </c>
      <c r="EG294" s="199">
        <v>67780</v>
      </c>
      <c r="EH294" s="199">
        <v>15351</v>
      </c>
      <c r="EI294" s="199">
        <v>17442</v>
      </c>
      <c r="EJ294" s="199">
        <v>16149</v>
      </c>
      <c r="EK294" s="199">
        <v>1799</v>
      </c>
      <c r="EL294" s="199">
        <v>1842</v>
      </c>
      <c r="EM294" s="199">
        <v>1792</v>
      </c>
      <c r="EN294" s="199">
        <v>2297</v>
      </c>
      <c r="EO294" s="199">
        <v>1455</v>
      </c>
      <c r="EP294" s="199">
        <v>6207</v>
      </c>
      <c r="EQ294" s="199">
        <v>29780</v>
      </c>
      <c r="ER294" s="199">
        <v>33591</v>
      </c>
      <c r="ES294" s="199">
        <v>5511</v>
      </c>
      <c r="ET294" s="199">
        <v>13405</v>
      </c>
      <c r="EU294" s="199">
        <v>10070</v>
      </c>
      <c r="EV294" s="199">
        <v>4605</v>
      </c>
      <c r="EW294" s="199">
        <v>28080</v>
      </c>
      <c r="EX294" s="199">
        <v>33591</v>
      </c>
      <c r="EZ294" s="199"/>
    </row>
    <row r="295" spans="1:156" x14ac:dyDescent="0.25">
      <c r="A295" s="202">
        <v>66</v>
      </c>
      <c r="B295" s="202" t="s">
        <v>557</v>
      </c>
      <c r="C295" s="202" t="s">
        <v>236</v>
      </c>
      <c r="D295" s="202" t="s">
        <v>236</v>
      </c>
      <c r="E295" s="202" t="s">
        <v>236</v>
      </c>
      <c r="F295" s="202" t="s">
        <v>236</v>
      </c>
      <c r="G295" s="202" t="s">
        <v>236</v>
      </c>
      <c r="H295" s="199">
        <v>84324</v>
      </c>
      <c r="I295" s="199">
        <v>4472</v>
      </c>
      <c r="J295" s="199">
        <v>19112</v>
      </c>
      <c r="K295" s="199">
        <v>1361</v>
      </c>
      <c r="L295" s="199">
        <v>14351</v>
      </c>
      <c r="M295" s="199">
        <v>891</v>
      </c>
      <c r="N295" s="199">
        <v>31431</v>
      </c>
      <c r="O295" s="199">
        <v>2301</v>
      </c>
      <c r="P295" s="199">
        <v>31958</v>
      </c>
      <c r="Q295" s="199">
        <v>801</v>
      </c>
      <c r="R295" s="199">
        <v>48424</v>
      </c>
      <c r="S295" s="199">
        <v>1809</v>
      </c>
      <c r="T295" s="199">
        <v>9834</v>
      </c>
      <c r="U295" s="199">
        <v>1140</v>
      </c>
      <c r="V295" s="199">
        <v>780</v>
      </c>
      <c r="W295" s="199">
        <v>76</v>
      </c>
      <c r="X295" s="199">
        <v>17282</v>
      </c>
      <c r="Y295" s="199">
        <v>815</v>
      </c>
      <c r="Z295" s="199">
        <v>2221</v>
      </c>
      <c r="AA295" s="199">
        <v>336</v>
      </c>
      <c r="AB295" s="199">
        <v>5735</v>
      </c>
      <c r="AC295" s="199">
        <v>296</v>
      </c>
      <c r="AD295" s="199">
        <v>5876</v>
      </c>
      <c r="AE295" s="199">
        <v>724</v>
      </c>
      <c r="AF295" s="199">
        <v>46549</v>
      </c>
      <c r="AG295" s="199">
        <v>1495</v>
      </c>
      <c r="AH295" s="199">
        <v>68450</v>
      </c>
      <c r="AI295" s="199">
        <v>3060</v>
      </c>
      <c r="AJ295" s="199">
        <v>15874</v>
      </c>
      <c r="AK295" s="199">
        <v>1412</v>
      </c>
      <c r="AL295" s="199">
        <v>9677</v>
      </c>
      <c r="AM295" s="199">
        <v>700</v>
      </c>
      <c r="AN295" s="199">
        <v>6197</v>
      </c>
      <c r="AO295" s="199">
        <v>712</v>
      </c>
      <c r="AP295" s="199">
        <v>41895</v>
      </c>
      <c r="AQ295" s="199">
        <v>2781</v>
      </c>
      <c r="AR295" s="199">
        <v>42429</v>
      </c>
      <c r="AS295" s="199">
        <v>1691</v>
      </c>
      <c r="AT295" s="199">
        <v>9554</v>
      </c>
      <c r="AU295" s="199">
        <v>316</v>
      </c>
      <c r="AV295" s="199">
        <v>74770</v>
      </c>
      <c r="AW295" s="199">
        <v>4156</v>
      </c>
      <c r="AX295" s="199">
        <v>6252</v>
      </c>
      <c r="AY295" s="199">
        <v>909</v>
      </c>
      <c r="AZ295" s="199">
        <v>9512</v>
      </c>
      <c r="BA295" s="199">
        <v>604</v>
      </c>
      <c r="BB295" s="199">
        <v>12836</v>
      </c>
      <c r="BC295" s="199">
        <v>1019</v>
      </c>
      <c r="BD295" s="199">
        <v>25713</v>
      </c>
      <c r="BE295" s="199">
        <v>663</v>
      </c>
      <c r="BF295" s="199">
        <v>9950</v>
      </c>
      <c r="BG295" s="199">
        <v>876</v>
      </c>
      <c r="BH295" s="199">
        <v>43691</v>
      </c>
      <c r="BI295" s="199">
        <v>2943</v>
      </c>
      <c r="BJ295" s="199">
        <v>41541</v>
      </c>
      <c r="BK295" s="199">
        <v>2717</v>
      </c>
      <c r="BL295" s="199">
        <v>2150</v>
      </c>
      <c r="BM295" s="199">
        <v>226</v>
      </c>
      <c r="BN295" s="199">
        <v>29283</v>
      </c>
      <c r="BO295" s="199">
        <v>1743</v>
      </c>
      <c r="BP295" s="199">
        <v>16248</v>
      </c>
      <c r="BQ295" s="199">
        <v>1345</v>
      </c>
      <c r="BR295" s="199">
        <v>8110</v>
      </c>
      <c r="BS295" s="199">
        <v>731</v>
      </c>
      <c r="BT295" s="199">
        <v>20534</v>
      </c>
      <c r="BU295" s="199">
        <v>587</v>
      </c>
      <c r="BV295" s="199">
        <v>53641</v>
      </c>
      <c r="BW295" s="199">
        <v>3819</v>
      </c>
      <c r="BX295" s="199">
        <v>10149</v>
      </c>
      <c r="BY295" s="199">
        <v>66</v>
      </c>
      <c r="BZ295" s="199">
        <v>6036</v>
      </c>
      <c r="CA295" s="199">
        <v>161</v>
      </c>
      <c r="CB295" s="199">
        <v>14498</v>
      </c>
      <c r="CC295" s="199">
        <v>426</v>
      </c>
      <c r="CD295" s="199">
        <v>9477</v>
      </c>
      <c r="CE295" s="199">
        <v>690</v>
      </c>
      <c r="CF295" s="199">
        <v>14579</v>
      </c>
      <c r="CG295" s="199">
        <v>1176</v>
      </c>
      <c r="CH295" s="199">
        <v>11753</v>
      </c>
      <c r="CI295" s="199">
        <v>936</v>
      </c>
      <c r="CJ295" s="199">
        <v>8650</v>
      </c>
      <c r="CK295" s="199">
        <v>507</v>
      </c>
      <c r="CL295" s="199">
        <v>9182</v>
      </c>
      <c r="CM295" s="199">
        <v>510</v>
      </c>
      <c r="CN295" s="199">
        <v>10149</v>
      </c>
      <c r="CO295" s="199">
        <v>66</v>
      </c>
      <c r="CP295" s="199">
        <v>4472</v>
      </c>
      <c r="CQ295" s="199">
        <v>79852</v>
      </c>
      <c r="CR295" s="199">
        <v>55068</v>
      </c>
      <c r="CS295" s="199">
        <v>33375</v>
      </c>
      <c r="CT295" s="199">
        <v>58929</v>
      </c>
      <c r="CU295" s="199">
        <v>21370</v>
      </c>
      <c r="CV295" s="199">
        <v>10222</v>
      </c>
      <c r="CW295" s="199">
        <v>3452</v>
      </c>
      <c r="CX295" s="199">
        <v>1064</v>
      </c>
      <c r="CY295" s="199">
        <v>2714</v>
      </c>
      <c r="CZ295" s="199">
        <v>784</v>
      </c>
      <c r="DA295" s="199">
        <v>12807</v>
      </c>
      <c r="DB295" s="199">
        <v>7055</v>
      </c>
      <c r="DC295" s="199">
        <v>2397</v>
      </c>
      <c r="DD295" s="199">
        <v>1319</v>
      </c>
      <c r="DE295" s="199">
        <v>159</v>
      </c>
      <c r="DF295" s="199">
        <v>1705</v>
      </c>
      <c r="DG295" s="199">
        <v>4815</v>
      </c>
      <c r="DH295" s="199">
        <v>1002</v>
      </c>
      <c r="DI295" s="199">
        <v>4719</v>
      </c>
      <c r="DJ295" s="199">
        <v>1923</v>
      </c>
      <c r="DK295" s="199">
        <v>906</v>
      </c>
      <c r="DL295" s="199">
        <v>2620</v>
      </c>
      <c r="DM295" s="199">
        <v>5559</v>
      </c>
      <c r="DN295" s="199">
        <v>13686</v>
      </c>
      <c r="DO295" s="199">
        <v>3652</v>
      </c>
      <c r="DP295" s="199">
        <v>1914</v>
      </c>
      <c r="DQ295" s="199">
        <v>2068</v>
      </c>
      <c r="DR295" s="199">
        <v>1873</v>
      </c>
      <c r="DS295" s="199">
        <v>1938</v>
      </c>
      <c r="DT295" s="199">
        <v>4814</v>
      </c>
      <c r="DU295" s="199">
        <v>33530</v>
      </c>
      <c r="DV295" s="199">
        <v>12690</v>
      </c>
      <c r="DW295" s="199">
        <v>5405</v>
      </c>
      <c r="DX295" s="199">
        <v>3244</v>
      </c>
      <c r="DY295" s="199">
        <v>1157</v>
      </c>
      <c r="DZ295" s="199">
        <v>7688</v>
      </c>
      <c r="EA295" s="199">
        <v>491</v>
      </c>
      <c r="EB295" s="199">
        <v>5490</v>
      </c>
      <c r="EC295" s="199">
        <v>9908</v>
      </c>
      <c r="ED295" s="199">
        <v>1559</v>
      </c>
      <c r="EE295" s="199">
        <v>6051</v>
      </c>
      <c r="EF295" s="199">
        <v>9407</v>
      </c>
      <c r="EG295" s="199">
        <v>69647</v>
      </c>
      <c r="EH295" s="199">
        <v>14427</v>
      </c>
      <c r="EI295" s="199">
        <v>18730</v>
      </c>
      <c r="EJ295" s="199">
        <v>14800</v>
      </c>
      <c r="EK295" s="199">
        <v>1568</v>
      </c>
      <c r="EL295" s="199">
        <v>1763</v>
      </c>
      <c r="EM295" s="199">
        <v>1590</v>
      </c>
      <c r="EN295" s="199">
        <v>1767</v>
      </c>
      <c r="EO295" s="199">
        <v>1444</v>
      </c>
      <c r="EP295" s="199">
        <v>6095</v>
      </c>
      <c r="EQ295" s="199">
        <v>30665</v>
      </c>
      <c r="ER295" s="199">
        <v>33530</v>
      </c>
      <c r="ES295" s="199">
        <v>4435</v>
      </c>
      <c r="ET295" s="199">
        <v>13262</v>
      </c>
      <c r="EU295" s="199">
        <v>11633</v>
      </c>
      <c r="EV295" s="199">
        <v>4200</v>
      </c>
      <c r="EW295" s="199">
        <v>29095</v>
      </c>
      <c r="EX295" s="199">
        <v>33530</v>
      </c>
      <c r="EZ295" s="199"/>
    </row>
    <row r="296" spans="1:156" x14ac:dyDescent="0.25">
      <c r="A296" s="202">
        <v>67</v>
      </c>
      <c r="B296" s="202" t="s">
        <v>557</v>
      </c>
      <c r="C296" s="202" t="s">
        <v>236</v>
      </c>
      <c r="D296" s="202" t="s">
        <v>236</v>
      </c>
      <c r="E296" s="202" t="s">
        <v>236</v>
      </c>
      <c r="F296" s="202" t="s">
        <v>236</v>
      </c>
      <c r="G296" s="202" t="s">
        <v>236</v>
      </c>
      <c r="H296" s="199">
        <v>84325</v>
      </c>
      <c r="I296" s="199">
        <v>7572</v>
      </c>
      <c r="J296" s="199">
        <v>22718</v>
      </c>
      <c r="K296" s="199">
        <v>2432</v>
      </c>
      <c r="L296" s="199">
        <v>15320</v>
      </c>
      <c r="M296" s="199">
        <v>1500</v>
      </c>
      <c r="N296" s="199">
        <v>40677</v>
      </c>
      <c r="O296" s="199">
        <v>3790</v>
      </c>
      <c r="P296" s="199">
        <v>20755</v>
      </c>
      <c r="Q296" s="199">
        <v>1350</v>
      </c>
      <c r="R296" s="199">
        <v>29856</v>
      </c>
      <c r="S296" s="199">
        <v>2130</v>
      </c>
      <c r="T296" s="199">
        <v>16344</v>
      </c>
      <c r="U296" s="199">
        <v>1579</v>
      </c>
      <c r="V296" s="199">
        <v>536</v>
      </c>
      <c r="W296" s="199">
        <v>53</v>
      </c>
      <c r="X296" s="199">
        <v>26160</v>
      </c>
      <c r="Y296" s="199">
        <v>1609</v>
      </c>
      <c r="Z296" s="199">
        <v>4184</v>
      </c>
      <c r="AA296" s="199">
        <v>1516</v>
      </c>
      <c r="AB296" s="199">
        <v>7233</v>
      </c>
      <c r="AC296" s="199">
        <v>685</v>
      </c>
      <c r="AD296" s="199">
        <v>9798</v>
      </c>
      <c r="AE296" s="199">
        <v>2624</v>
      </c>
      <c r="AF296" s="199">
        <v>26379</v>
      </c>
      <c r="AG296" s="199">
        <v>1344</v>
      </c>
      <c r="AH296" s="199">
        <v>61470</v>
      </c>
      <c r="AI296" s="199">
        <v>3733</v>
      </c>
      <c r="AJ296" s="199">
        <v>22855</v>
      </c>
      <c r="AK296" s="199">
        <v>3839</v>
      </c>
      <c r="AL296" s="199">
        <v>13556</v>
      </c>
      <c r="AM296" s="199">
        <v>1082</v>
      </c>
      <c r="AN296" s="199">
        <v>9299</v>
      </c>
      <c r="AO296" s="199">
        <v>2757</v>
      </c>
      <c r="AP296" s="199">
        <v>41977</v>
      </c>
      <c r="AQ296" s="199">
        <v>4267</v>
      </c>
      <c r="AR296" s="199">
        <v>42348</v>
      </c>
      <c r="AS296" s="199">
        <v>3305</v>
      </c>
      <c r="AT296" s="199">
        <v>10427</v>
      </c>
      <c r="AU296" s="199">
        <v>612</v>
      </c>
      <c r="AV296" s="199">
        <v>73898</v>
      </c>
      <c r="AW296" s="199">
        <v>6960</v>
      </c>
      <c r="AX296" s="199">
        <v>9091</v>
      </c>
      <c r="AY296" s="199">
        <v>1556</v>
      </c>
      <c r="AZ296" s="199">
        <v>14510</v>
      </c>
      <c r="BA296" s="199">
        <v>1847</v>
      </c>
      <c r="BB296" s="199">
        <v>14627</v>
      </c>
      <c r="BC296" s="199">
        <v>1260</v>
      </c>
      <c r="BD296" s="199">
        <v>11678</v>
      </c>
      <c r="BE296" s="199">
        <v>615</v>
      </c>
      <c r="BF296" s="199">
        <v>9795</v>
      </c>
      <c r="BG296" s="199">
        <v>1265</v>
      </c>
      <c r="BH296" s="199">
        <v>39882</v>
      </c>
      <c r="BI296" s="199">
        <v>4708</v>
      </c>
      <c r="BJ296" s="199">
        <v>37661</v>
      </c>
      <c r="BK296" s="199">
        <v>4287</v>
      </c>
      <c r="BL296" s="199">
        <v>2221</v>
      </c>
      <c r="BM296" s="199">
        <v>421</v>
      </c>
      <c r="BN296" s="199">
        <v>26643</v>
      </c>
      <c r="BO296" s="199">
        <v>2455</v>
      </c>
      <c r="BP296" s="199">
        <v>14549</v>
      </c>
      <c r="BQ296" s="199">
        <v>2504</v>
      </c>
      <c r="BR296" s="199">
        <v>8485</v>
      </c>
      <c r="BS296" s="199">
        <v>1014</v>
      </c>
      <c r="BT296" s="199">
        <v>26461</v>
      </c>
      <c r="BU296" s="199">
        <v>1257</v>
      </c>
      <c r="BV296" s="199">
        <v>49677</v>
      </c>
      <c r="BW296" s="199">
        <v>5973</v>
      </c>
      <c r="BX296" s="199">
        <v>8187</v>
      </c>
      <c r="BY296" s="199">
        <v>342</v>
      </c>
      <c r="BZ296" s="199">
        <v>9135</v>
      </c>
      <c r="CA296" s="199">
        <v>321</v>
      </c>
      <c r="CB296" s="199">
        <v>17326</v>
      </c>
      <c r="CC296" s="199">
        <v>936</v>
      </c>
      <c r="CD296" s="199">
        <v>7958</v>
      </c>
      <c r="CE296" s="199">
        <v>1037</v>
      </c>
      <c r="CF296" s="199">
        <v>14148</v>
      </c>
      <c r="CG296" s="199">
        <v>2063</v>
      </c>
      <c r="CH296" s="199">
        <v>11324</v>
      </c>
      <c r="CI296" s="199">
        <v>1374</v>
      </c>
      <c r="CJ296" s="199">
        <v>8119</v>
      </c>
      <c r="CK296" s="199">
        <v>1039</v>
      </c>
      <c r="CL296" s="199">
        <v>8128</v>
      </c>
      <c r="CM296" s="199">
        <v>460</v>
      </c>
      <c r="CN296" s="199">
        <v>8187</v>
      </c>
      <c r="CO296" s="199">
        <v>342</v>
      </c>
      <c r="CP296" s="199">
        <v>7572</v>
      </c>
      <c r="CQ296" s="199">
        <v>76753</v>
      </c>
      <c r="CR296" s="199">
        <v>42861</v>
      </c>
      <c r="CS296" s="199">
        <v>41351</v>
      </c>
      <c r="CT296" s="199">
        <v>44472</v>
      </c>
      <c r="CU296" s="199">
        <v>32411</v>
      </c>
      <c r="CV296" s="199">
        <v>16751</v>
      </c>
      <c r="CW296" s="199">
        <v>7073</v>
      </c>
      <c r="CX296" s="199">
        <v>3288</v>
      </c>
      <c r="CY296" s="199">
        <v>1308</v>
      </c>
      <c r="CZ296" s="199">
        <v>350</v>
      </c>
      <c r="DA296" s="199">
        <v>19736</v>
      </c>
      <c r="DB296" s="199">
        <v>10835</v>
      </c>
      <c r="DC296" s="199">
        <v>4294</v>
      </c>
      <c r="DD296" s="199">
        <v>2278</v>
      </c>
      <c r="DE296" s="199">
        <v>326</v>
      </c>
      <c r="DF296" s="199">
        <v>1933</v>
      </c>
      <c r="DG296" s="199">
        <v>6499</v>
      </c>
      <c r="DH296" s="199">
        <v>1018</v>
      </c>
      <c r="DI296" s="199">
        <v>3956</v>
      </c>
      <c r="DJ296" s="199">
        <v>2208</v>
      </c>
      <c r="DK296" s="199">
        <v>396</v>
      </c>
      <c r="DL296" s="199">
        <v>2439</v>
      </c>
      <c r="DM296" s="199">
        <v>4275</v>
      </c>
      <c r="DN296" s="199">
        <v>9881</v>
      </c>
      <c r="DO296" s="199">
        <v>3901</v>
      </c>
      <c r="DP296" s="199">
        <v>2298</v>
      </c>
      <c r="DQ296" s="199">
        <v>1691</v>
      </c>
      <c r="DR296" s="199">
        <v>2581</v>
      </c>
      <c r="DS296" s="199">
        <v>2584</v>
      </c>
      <c r="DT296" s="199">
        <v>5745</v>
      </c>
      <c r="DU296" s="199">
        <v>28379</v>
      </c>
      <c r="DV296" s="199">
        <v>10015</v>
      </c>
      <c r="DW296" s="199">
        <v>5144</v>
      </c>
      <c r="DX296" s="199">
        <v>3566</v>
      </c>
      <c r="DY296" s="199">
        <v>1995</v>
      </c>
      <c r="DZ296" s="199">
        <v>6256</v>
      </c>
      <c r="EA296" s="199">
        <v>468</v>
      </c>
      <c r="EB296" s="199">
        <v>4303</v>
      </c>
      <c r="EC296" s="199">
        <v>8542</v>
      </c>
      <c r="ED296" s="199">
        <v>1976</v>
      </c>
      <c r="EE296" s="199">
        <v>4154</v>
      </c>
      <c r="EF296" s="199">
        <v>10652</v>
      </c>
      <c r="EG296" s="199">
        <v>72365</v>
      </c>
      <c r="EH296" s="199">
        <v>10852</v>
      </c>
      <c r="EI296" s="199">
        <v>15717</v>
      </c>
      <c r="EJ296" s="199">
        <v>12662</v>
      </c>
      <c r="EK296" s="199">
        <v>1725</v>
      </c>
      <c r="EL296" s="199">
        <v>1151</v>
      </c>
      <c r="EM296" s="199">
        <v>1532</v>
      </c>
      <c r="EN296" s="199">
        <v>1441</v>
      </c>
      <c r="EO296" s="199">
        <v>1104</v>
      </c>
      <c r="EP296" s="199">
        <v>5334</v>
      </c>
      <c r="EQ296" s="199">
        <v>25436</v>
      </c>
      <c r="ER296" s="199">
        <v>28379</v>
      </c>
      <c r="ES296" s="199">
        <v>3634</v>
      </c>
      <c r="ET296" s="199">
        <v>10339</v>
      </c>
      <c r="EU296" s="199">
        <v>9265</v>
      </c>
      <c r="EV296" s="199">
        <v>5141</v>
      </c>
      <c r="EW296" s="199">
        <v>24745</v>
      </c>
      <c r="EX296" s="199">
        <v>28379</v>
      </c>
      <c r="EZ296" s="199"/>
    </row>
    <row r="297" spans="1:156" x14ac:dyDescent="0.25">
      <c r="EZ297" s="199"/>
    </row>
    <row r="298" spans="1:156" ht="18.95" customHeight="1" x14ac:dyDescent="0.25">
      <c r="EZ298" s="199"/>
    </row>
    <row r="299" spans="1:156" x14ac:dyDescent="0.25">
      <c r="A299">
        <v>55785</v>
      </c>
      <c r="B299" t="s">
        <v>892</v>
      </c>
      <c r="C299" t="s">
        <v>1066</v>
      </c>
      <c r="D299" t="s">
        <v>238</v>
      </c>
      <c r="E299" t="s">
        <v>325</v>
      </c>
      <c r="F299" t="s">
        <v>346</v>
      </c>
      <c r="G299" t="s">
        <v>347</v>
      </c>
      <c r="H299" s="199">
        <v>363</v>
      </c>
      <c r="I299" s="199">
        <v>107</v>
      </c>
      <c r="J299" s="199">
        <v>33</v>
      </c>
      <c r="K299" s="199">
        <v>6</v>
      </c>
      <c r="L299" s="199">
        <v>11</v>
      </c>
      <c r="M299" s="199">
        <v>1</v>
      </c>
      <c r="N299" s="199">
        <v>245</v>
      </c>
      <c r="O299" s="199">
        <v>86</v>
      </c>
      <c r="P299" s="199">
        <v>85</v>
      </c>
      <c r="Q299" s="199">
        <v>15</v>
      </c>
      <c r="R299" s="199">
        <v>339</v>
      </c>
      <c r="S299" s="199">
        <v>106</v>
      </c>
      <c r="T299" s="199">
        <v>0</v>
      </c>
      <c r="U299" s="199">
        <v>0</v>
      </c>
      <c r="V299" s="199">
        <v>18</v>
      </c>
      <c r="W299" s="199">
        <v>0</v>
      </c>
      <c r="X299" s="199">
        <v>0</v>
      </c>
      <c r="Y299" s="199">
        <v>0</v>
      </c>
      <c r="Z299" s="199">
        <v>0</v>
      </c>
      <c r="AA299" s="199">
        <v>0</v>
      </c>
      <c r="AB299" s="199">
        <v>6</v>
      </c>
      <c r="AC299" s="199">
        <v>1</v>
      </c>
      <c r="AD299" s="199">
        <v>0</v>
      </c>
      <c r="AE299" s="199">
        <v>0</v>
      </c>
      <c r="AF299" s="199">
        <v>339</v>
      </c>
      <c r="AG299" s="199">
        <v>106</v>
      </c>
      <c r="AH299" s="199">
        <v>363</v>
      </c>
      <c r="AI299" s="199">
        <v>107</v>
      </c>
      <c r="AJ299" s="199">
        <v>0</v>
      </c>
      <c r="AK299" s="199">
        <v>0</v>
      </c>
      <c r="AL299" s="199">
        <v>0</v>
      </c>
      <c r="AM299" s="199">
        <v>0</v>
      </c>
      <c r="AN299" s="199">
        <v>0</v>
      </c>
      <c r="AO299" s="199">
        <v>0</v>
      </c>
      <c r="AP299" s="199">
        <v>168</v>
      </c>
      <c r="AQ299" s="199">
        <v>26</v>
      </c>
      <c r="AR299" s="199">
        <v>195</v>
      </c>
      <c r="AS299" s="199">
        <v>81</v>
      </c>
      <c r="AT299" s="199">
        <v>127</v>
      </c>
      <c r="AU299" s="199">
        <v>39</v>
      </c>
      <c r="AV299" s="199">
        <v>236</v>
      </c>
      <c r="AW299" s="199">
        <v>68</v>
      </c>
      <c r="AX299" s="199">
        <v>12</v>
      </c>
      <c r="AY299" s="199">
        <v>0</v>
      </c>
      <c r="AZ299" s="199">
        <v>177</v>
      </c>
      <c r="BA299" s="199">
        <v>79</v>
      </c>
      <c r="BB299" s="199">
        <v>78</v>
      </c>
      <c r="BC299" s="199">
        <v>6</v>
      </c>
      <c r="BD299" s="199">
        <v>28</v>
      </c>
      <c r="BE299" s="199">
        <v>1</v>
      </c>
      <c r="BF299" s="199">
        <v>127</v>
      </c>
      <c r="BG299" s="199">
        <v>66</v>
      </c>
      <c r="BH299" s="199">
        <v>94</v>
      </c>
      <c r="BI299" s="199">
        <v>21</v>
      </c>
      <c r="BJ299" s="199">
        <v>92</v>
      </c>
      <c r="BK299" s="199">
        <v>21</v>
      </c>
      <c r="BL299" s="199">
        <v>2</v>
      </c>
      <c r="BM299" s="199">
        <v>0</v>
      </c>
      <c r="BN299" s="199">
        <v>63</v>
      </c>
      <c r="BO299" s="199">
        <v>19</v>
      </c>
      <c r="BP299" s="199">
        <v>34</v>
      </c>
      <c r="BQ299" s="199">
        <v>5</v>
      </c>
      <c r="BR299" s="199">
        <v>124</v>
      </c>
      <c r="BS299" s="199">
        <v>63</v>
      </c>
      <c r="BT299" s="199">
        <v>54</v>
      </c>
      <c r="BU299" s="199">
        <v>20</v>
      </c>
      <c r="BV299" s="199">
        <v>221</v>
      </c>
      <c r="BW299" s="199">
        <v>87</v>
      </c>
      <c r="BX299" s="199">
        <v>88</v>
      </c>
      <c r="BY299" s="199">
        <v>0</v>
      </c>
      <c r="BZ299" s="199">
        <v>0</v>
      </c>
      <c r="CA299" s="199">
        <v>0</v>
      </c>
      <c r="CB299" s="199">
        <v>54</v>
      </c>
      <c r="CC299" s="199">
        <v>20</v>
      </c>
      <c r="CD299" s="199">
        <v>14</v>
      </c>
      <c r="CE299" s="199">
        <v>1</v>
      </c>
      <c r="CF299" s="199">
        <v>42</v>
      </c>
      <c r="CG299" s="199">
        <v>42</v>
      </c>
      <c r="CH299" s="199">
        <v>31</v>
      </c>
      <c r="CI299" s="199">
        <v>0</v>
      </c>
      <c r="CJ299" s="199">
        <v>57</v>
      </c>
      <c r="CK299" s="199">
        <v>17</v>
      </c>
      <c r="CL299" s="199">
        <v>77</v>
      </c>
      <c r="CM299" s="199">
        <v>27</v>
      </c>
      <c r="CN299" s="199">
        <v>88</v>
      </c>
      <c r="CO299" s="199">
        <v>0</v>
      </c>
      <c r="CP299" s="199">
        <v>107</v>
      </c>
      <c r="CQ299" s="199">
        <v>256</v>
      </c>
      <c r="CR299" s="199">
        <v>139</v>
      </c>
      <c r="CS299" s="199">
        <v>166</v>
      </c>
      <c r="CT299" s="199">
        <v>362</v>
      </c>
      <c r="CU299" s="199">
        <v>1</v>
      </c>
      <c r="CV299" s="199">
        <v>1</v>
      </c>
      <c r="CW299" s="199">
        <v>1</v>
      </c>
      <c r="CX299" s="199">
        <v>1</v>
      </c>
      <c r="CY299" s="199">
        <v>0</v>
      </c>
      <c r="CZ299" s="199">
        <v>0</v>
      </c>
      <c r="DA299" s="199">
        <v>0</v>
      </c>
      <c r="DB299" s="199">
        <v>0</v>
      </c>
      <c r="DC299" s="199">
        <v>0</v>
      </c>
      <c r="DD299" s="199">
        <v>0</v>
      </c>
      <c r="DE299" s="199">
        <v>15</v>
      </c>
      <c r="DF299" s="199">
        <v>19</v>
      </c>
      <c r="DG299" s="199">
        <v>14</v>
      </c>
      <c r="DH299" s="199">
        <v>0</v>
      </c>
      <c r="DI299" s="199">
        <v>10</v>
      </c>
      <c r="DJ299" s="199">
        <v>3</v>
      </c>
      <c r="DK299" s="199">
        <v>0</v>
      </c>
      <c r="DL299" s="199">
        <v>1</v>
      </c>
      <c r="DM299" s="199">
        <v>7</v>
      </c>
      <c r="DN299" s="199">
        <v>9</v>
      </c>
      <c r="DO299" s="199">
        <v>23</v>
      </c>
      <c r="DP299" s="199">
        <v>18</v>
      </c>
      <c r="DQ299" s="199">
        <v>1</v>
      </c>
      <c r="DR299" s="199">
        <v>6</v>
      </c>
      <c r="DS299" s="199">
        <v>2</v>
      </c>
      <c r="DT299" s="199">
        <v>10</v>
      </c>
      <c r="DU299" s="199">
        <v>135</v>
      </c>
      <c r="DV299" s="199">
        <v>87</v>
      </c>
      <c r="DW299" s="199">
        <v>20</v>
      </c>
      <c r="DX299" s="199">
        <v>4</v>
      </c>
      <c r="DY299" s="199">
        <v>0</v>
      </c>
      <c r="DZ299" s="199">
        <v>19</v>
      </c>
      <c r="EA299" s="199">
        <v>0</v>
      </c>
      <c r="EB299" s="199">
        <v>15</v>
      </c>
      <c r="EC299" s="199">
        <v>25</v>
      </c>
      <c r="ED299" s="199">
        <v>3</v>
      </c>
      <c r="EE299" s="199">
        <v>13</v>
      </c>
      <c r="EF299" s="199">
        <v>23</v>
      </c>
      <c r="EG299" s="199">
        <v>327</v>
      </c>
      <c r="EH299" s="199">
        <v>36</v>
      </c>
      <c r="EI299" s="199">
        <v>125</v>
      </c>
      <c r="EJ299" s="199">
        <v>10</v>
      </c>
      <c r="EK299" s="199">
        <v>0</v>
      </c>
      <c r="EL299" s="199">
        <v>0</v>
      </c>
      <c r="EM299" s="199">
        <v>0</v>
      </c>
      <c r="EN299" s="199">
        <v>0</v>
      </c>
      <c r="EO299" s="199">
        <v>0</v>
      </c>
      <c r="EP299" s="199">
        <v>0</v>
      </c>
      <c r="EQ299" s="199">
        <v>99</v>
      </c>
      <c r="ER299" s="199">
        <v>135</v>
      </c>
      <c r="ES299" s="199">
        <v>10</v>
      </c>
      <c r="ET299" s="199">
        <v>31</v>
      </c>
      <c r="EU299" s="199">
        <v>46</v>
      </c>
      <c r="EV299" s="199">
        <v>48</v>
      </c>
      <c r="EW299" s="199">
        <v>125</v>
      </c>
      <c r="EX299" s="199">
        <v>135</v>
      </c>
      <c r="EZ299" s="199"/>
    </row>
    <row r="300" spans="1:156" x14ac:dyDescent="0.25">
      <c r="A300">
        <v>55806</v>
      </c>
      <c r="B300" t="s">
        <v>892</v>
      </c>
      <c r="C300" t="s">
        <v>1069</v>
      </c>
      <c r="D300" t="s">
        <v>306</v>
      </c>
      <c r="E300" t="s">
        <v>325</v>
      </c>
      <c r="F300" t="s">
        <v>346</v>
      </c>
      <c r="G300" t="s">
        <v>347</v>
      </c>
      <c r="H300" s="199">
        <v>9205</v>
      </c>
      <c r="I300" s="199">
        <v>720</v>
      </c>
      <c r="J300" s="199">
        <v>2776</v>
      </c>
      <c r="K300" s="199">
        <v>253</v>
      </c>
      <c r="L300" s="199">
        <v>2179</v>
      </c>
      <c r="M300" s="199">
        <v>211</v>
      </c>
      <c r="N300" s="199">
        <v>4803</v>
      </c>
      <c r="O300" s="199">
        <v>451</v>
      </c>
      <c r="P300" s="199">
        <v>1593</v>
      </c>
      <c r="Q300" s="199">
        <v>16</v>
      </c>
      <c r="R300" s="199">
        <v>7330</v>
      </c>
      <c r="S300" s="199">
        <v>523</v>
      </c>
      <c r="T300" s="199">
        <v>567</v>
      </c>
      <c r="U300" s="199">
        <v>0</v>
      </c>
      <c r="V300" s="199">
        <v>612</v>
      </c>
      <c r="W300" s="199">
        <v>127</v>
      </c>
      <c r="X300" s="199">
        <v>72</v>
      </c>
      <c r="Y300" s="199">
        <v>0</v>
      </c>
      <c r="Z300" s="199">
        <v>153</v>
      </c>
      <c r="AA300" s="199">
        <v>70</v>
      </c>
      <c r="AB300" s="199">
        <v>471</v>
      </c>
      <c r="AC300" s="199">
        <v>0</v>
      </c>
      <c r="AD300" s="199">
        <v>341</v>
      </c>
      <c r="AE300" s="199">
        <v>91</v>
      </c>
      <c r="AF300" s="199">
        <v>7283</v>
      </c>
      <c r="AG300" s="199">
        <v>502</v>
      </c>
      <c r="AH300" s="199">
        <v>8880</v>
      </c>
      <c r="AI300" s="199">
        <v>692</v>
      </c>
      <c r="AJ300" s="199">
        <v>325</v>
      </c>
      <c r="AK300" s="199">
        <v>28</v>
      </c>
      <c r="AL300" s="199">
        <v>204</v>
      </c>
      <c r="AM300" s="199">
        <v>28</v>
      </c>
      <c r="AN300" s="199">
        <v>121</v>
      </c>
      <c r="AO300" s="199">
        <v>0</v>
      </c>
      <c r="AP300" s="199">
        <v>4477</v>
      </c>
      <c r="AQ300" s="199">
        <v>418</v>
      </c>
      <c r="AR300" s="199">
        <v>4728</v>
      </c>
      <c r="AS300" s="199">
        <v>302</v>
      </c>
      <c r="AT300" s="199">
        <v>1769</v>
      </c>
      <c r="AU300" s="199">
        <v>101</v>
      </c>
      <c r="AV300" s="199">
        <v>7436</v>
      </c>
      <c r="AW300" s="199">
        <v>619</v>
      </c>
      <c r="AX300" s="199">
        <v>401</v>
      </c>
      <c r="AY300" s="199">
        <v>28</v>
      </c>
      <c r="AZ300" s="199">
        <v>1651</v>
      </c>
      <c r="BA300" s="199">
        <v>133</v>
      </c>
      <c r="BB300" s="199">
        <v>2197</v>
      </c>
      <c r="BC300" s="199">
        <v>200</v>
      </c>
      <c r="BD300" s="199">
        <v>1536</v>
      </c>
      <c r="BE300" s="199">
        <v>74</v>
      </c>
      <c r="BF300" s="199">
        <v>1317</v>
      </c>
      <c r="BG300" s="199">
        <v>112</v>
      </c>
      <c r="BH300" s="199">
        <v>4967</v>
      </c>
      <c r="BI300" s="199">
        <v>486</v>
      </c>
      <c r="BJ300" s="199">
        <v>4601</v>
      </c>
      <c r="BK300" s="199">
        <v>452</v>
      </c>
      <c r="BL300" s="199">
        <v>366</v>
      </c>
      <c r="BM300" s="199">
        <v>34</v>
      </c>
      <c r="BN300" s="199">
        <v>2976</v>
      </c>
      <c r="BO300" s="199">
        <v>337</v>
      </c>
      <c r="BP300" s="199">
        <v>2095</v>
      </c>
      <c r="BQ300" s="199">
        <v>125</v>
      </c>
      <c r="BR300" s="199">
        <v>1213</v>
      </c>
      <c r="BS300" s="199">
        <v>136</v>
      </c>
      <c r="BT300" s="199">
        <v>1966</v>
      </c>
      <c r="BU300" s="199">
        <v>122</v>
      </c>
      <c r="BV300" s="199">
        <v>6284</v>
      </c>
      <c r="BW300" s="199">
        <v>598</v>
      </c>
      <c r="BX300" s="199">
        <v>955</v>
      </c>
      <c r="BY300" s="199">
        <v>0</v>
      </c>
      <c r="BZ300" s="199">
        <v>790</v>
      </c>
      <c r="CA300" s="199">
        <v>67</v>
      </c>
      <c r="CB300" s="199">
        <v>1176</v>
      </c>
      <c r="CC300" s="199">
        <v>55</v>
      </c>
      <c r="CD300" s="199">
        <v>1454</v>
      </c>
      <c r="CE300" s="199">
        <v>163</v>
      </c>
      <c r="CF300" s="199">
        <v>1697</v>
      </c>
      <c r="CG300" s="199">
        <v>125</v>
      </c>
      <c r="CH300" s="199">
        <v>1054</v>
      </c>
      <c r="CI300" s="199">
        <v>118</v>
      </c>
      <c r="CJ300" s="199">
        <v>1012</v>
      </c>
      <c r="CK300" s="199">
        <v>98</v>
      </c>
      <c r="CL300" s="199">
        <v>1067</v>
      </c>
      <c r="CM300" s="199">
        <v>94</v>
      </c>
      <c r="CN300" s="199">
        <v>955</v>
      </c>
      <c r="CO300" s="199">
        <v>0</v>
      </c>
      <c r="CP300" s="199">
        <v>720</v>
      </c>
      <c r="CQ300" s="199">
        <v>8485</v>
      </c>
      <c r="CR300" s="199">
        <v>5173</v>
      </c>
      <c r="CS300" s="199">
        <v>4201</v>
      </c>
      <c r="CT300" s="199">
        <v>7927</v>
      </c>
      <c r="CU300" s="199">
        <v>640</v>
      </c>
      <c r="CV300" s="199">
        <v>242</v>
      </c>
      <c r="CW300" s="199">
        <v>271</v>
      </c>
      <c r="CX300" s="199">
        <v>108</v>
      </c>
      <c r="CY300" s="199">
        <v>152</v>
      </c>
      <c r="CZ300" s="199">
        <v>54</v>
      </c>
      <c r="DA300" s="199">
        <v>77</v>
      </c>
      <c r="DB300" s="199">
        <v>21</v>
      </c>
      <c r="DC300" s="199">
        <v>140</v>
      </c>
      <c r="DD300" s="199">
        <v>59</v>
      </c>
      <c r="DE300" s="199">
        <v>22</v>
      </c>
      <c r="DF300" s="199">
        <v>233</v>
      </c>
      <c r="DG300" s="199">
        <v>330</v>
      </c>
      <c r="DH300" s="199">
        <v>146</v>
      </c>
      <c r="DI300" s="199">
        <v>738</v>
      </c>
      <c r="DJ300" s="199">
        <v>148</v>
      </c>
      <c r="DK300" s="199">
        <v>52</v>
      </c>
      <c r="DL300" s="199">
        <v>256</v>
      </c>
      <c r="DM300" s="199">
        <v>401</v>
      </c>
      <c r="DN300" s="199">
        <v>1204</v>
      </c>
      <c r="DO300" s="199">
        <v>900</v>
      </c>
      <c r="DP300" s="199">
        <v>217</v>
      </c>
      <c r="DQ300" s="199">
        <v>191</v>
      </c>
      <c r="DR300" s="199">
        <v>288</v>
      </c>
      <c r="DS300" s="199">
        <v>271</v>
      </c>
      <c r="DT300" s="199">
        <v>949</v>
      </c>
      <c r="DU300" s="199">
        <v>4428</v>
      </c>
      <c r="DV300" s="199">
        <v>944</v>
      </c>
      <c r="DW300" s="199">
        <v>408</v>
      </c>
      <c r="DX300" s="199">
        <v>447</v>
      </c>
      <c r="DY300" s="199">
        <v>132</v>
      </c>
      <c r="DZ300" s="199">
        <v>1373</v>
      </c>
      <c r="EA300" s="199">
        <v>54</v>
      </c>
      <c r="EB300" s="199">
        <v>1033</v>
      </c>
      <c r="EC300" s="199">
        <v>1664</v>
      </c>
      <c r="ED300" s="199">
        <v>344</v>
      </c>
      <c r="EE300" s="199">
        <v>971</v>
      </c>
      <c r="EF300" s="199">
        <v>1042</v>
      </c>
      <c r="EG300" s="199">
        <v>7052</v>
      </c>
      <c r="EH300" s="199">
        <v>2083</v>
      </c>
      <c r="EI300" s="199">
        <v>2040</v>
      </c>
      <c r="EJ300" s="199">
        <v>2388</v>
      </c>
      <c r="EK300" s="199">
        <v>172</v>
      </c>
      <c r="EL300" s="199">
        <v>281</v>
      </c>
      <c r="EM300" s="199">
        <v>228</v>
      </c>
      <c r="EN300" s="199">
        <v>344</v>
      </c>
      <c r="EO300" s="199">
        <v>221</v>
      </c>
      <c r="EP300" s="199">
        <v>1020</v>
      </c>
      <c r="EQ300" s="199">
        <v>3845</v>
      </c>
      <c r="ER300" s="199">
        <v>4428</v>
      </c>
      <c r="ES300" s="199">
        <v>715</v>
      </c>
      <c r="ET300" s="199">
        <v>2061</v>
      </c>
      <c r="EU300" s="199">
        <v>1188</v>
      </c>
      <c r="EV300" s="199">
        <v>464</v>
      </c>
      <c r="EW300" s="199">
        <v>3713</v>
      </c>
      <c r="EX300" s="199">
        <v>4428</v>
      </c>
      <c r="EZ300" s="199"/>
    </row>
    <row r="301" spans="1:156" x14ac:dyDescent="0.25">
      <c r="A301">
        <v>55771</v>
      </c>
      <c r="B301" t="s">
        <v>892</v>
      </c>
      <c r="C301" t="s">
        <v>1064</v>
      </c>
      <c r="D301" t="s">
        <v>306</v>
      </c>
      <c r="E301" t="s">
        <v>325</v>
      </c>
      <c r="F301" t="s">
        <v>346</v>
      </c>
      <c r="G301" t="s">
        <v>347</v>
      </c>
      <c r="H301" s="199">
        <v>1599</v>
      </c>
      <c r="I301" s="199">
        <v>119</v>
      </c>
      <c r="J301" s="199">
        <v>376</v>
      </c>
      <c r="K301" s="199">
        <v>44</v>
      </c>
      <c r="L301" s="199">
        <v>218</v>
      </c>
      <c r="M301" s="199">
        <v>43</v>
      </c>
      <c r="N301" s="199">
        <v>683</v>
      </c>
      <c r="O301" s="199">
        <v>53</v>
      </c>
      <c r="P301" s="199">
        <v>536</v>
      </c>
      <c r="Q301" s="199">
        <v>20</v>
      </c>
      <c r="R301" s="199">
        <v>1183</v>
      </c>
      <c r="S301" s="199">
        <v>68</v>
      </c>
      <c r="T301" s="199">
        <v>1</v>
      </c>
      <c r="U301" s="199">
        <v>0</v>
      </c>
      <c r="V301" s="199">
        <v>309</v>
      </c>
      <c r="W301" s="199">
        <v>49</v>
      </c>
      <c r="X301" s="199">
        <v>1</v>
      </c>
      <c r="Y301" s="199">
        <v>1</v>
      </c>
      <c r="Z301" s="199">
        <v>17</v>
      </c>
      <c r="AA301" s="199">
        <v>0</v>
      </c>
      <c r="AB301" s="199">
        <v>88</v>
      </c>
      <c r="AC301" s="199">
        <v>1</v>
      </c>
      <c r="AD301" s="199">
        <v>23</v>
      </c>
      <c r="AE301" s="199">
        <v>0</v>
      </c>
      <c r="AF301" s="199">
        <v>1181</v>
      </c>
      <c r="AG301" s="199">
        <v>68</v>
      </c>
      <c r="AH301" s="199">
        <v>1581</v>
      </c>
      <c r="AI301" s="199">
        <v>116</v>
      </c>
      <c r="AJ301" s="199">
        <v>18</v>
      </c>
      <c r="AK301" s="199">
        <v>3</v>
      </c>
      <c r="AL301" s="199">
        <v>10</v>
      </c>
      <c r="AM301" s="199">
        <v>3</v>
      </c>
      <c r="AN301" s="199">
        <v>8</v>
      </c>
      <c r="AO301" s="199">
        <v>0</v>
      </c>
      <c r="AP301" s="199">
        <v>841</v>
      </c>
      <c r="AQ301" s="199">
        <v>76</v>
      </c>
      <c r="AR301" s="199">
        <v>758</v>
      </c>
      <c r="AS301" s="199">
        <v>43</v>
      </c>
      <c r="AT301" s="199">
        <v>357</v>
      </c>
      <c r="AU301" s="199">
        <v>13</v>
      </c>
      <c r="AV301" s="199">
        <v>1242</v>
      </c>
      <c r="AW301" s="199">
        <v>106</v>
      </c>
      <c r="AX301" s="199">
        <v>86</v>
      </c>
      <c r="AY301" s="199">
        <v>7</v>
      </c>
      <c r="AZ301" s="199">
        <v>399</v>
      </c>
      <c r="BA301" s="199">
        <v>29</v>
      </c>
      <c r="BB301" s="199">
        <v>368</v>
      </c>
      <c r="BC301" s="199">
        <v>13</v>
      </c>
      <c r="BD301" s="199">
        <v>218</v>
      </c>
      <c r="BE301" s="199">
        <v>3</v>
      </c>
      <c r="BF301" s="199">
        <v>219</v>
      </c>
      <c r="BG301" s="199">
        <v>24</v>
      </c>
      <c r="BH301" s="199">
        <v>615</v>
      </c>
      <c r="BI301" s="199">
        <v>65</v>
      </c>
      <c r="BJ301" s="199">
        <v>598</v>
      </c>
      <c r="BK301" s="199">
        <v>63</v>
      </c>
      <c r="BL301" s="199">
        <v>17</v>
      </c>
      <c r="BM301" s="199">
        <v>2</v>
      </c>
      <c r="BN301" s="199">
        <v>344</v>
      </c>
      <c r="BO301" s="199">
        <v>23</v>
      </c>
      <c r="BP301" s="199">
        <v>292</v>
      </c>
      <c r="BQ301" s="199">
        <v>44</v>
      </c>
      <c r="BR301" s="199">
        <v>198</v>
      </c>
      <c r="BS301" s="199">
        <v>22</v>
      </c>
      <c r="BT301" s="199">
        <v>342</v>
      </c>
      <c r="BU301" s="199">
        <v>29</v>
      </c>
      <c r="BV301" s="199">
        <v>834</v>
      </c>
      <c r="BW301" s="199">
        <v>89</v>
      </c>
      <c r="BX301" s="199">
        <v>423</v>
      </c>
      <c r="BY301" s="199">
        <v>1</v>
      </c>
      <c r="BZ301" s="199">
        <v>61</v>
      </c>
      <c r="CA301" s="199">
        <v>6</v>
      </c>
      <c r="CB301" s="199">
        <v>281</v>
      </c>
      <c r="CC301" s="199">
        <v>23</v>
      </c>
      <c r="CD301" s="199">
        <v>186</v>
      </c>
      <c r="CE301" s="199">
        <v>38</v>
      </c>
      <c r="CF301" s="199">
        <v>55</v>
      </c>
      <c r="CG301" s="199">
        <v>9</v>
      </c>
      <c r="CH301" s="199">
        <v>172</v>
      </c>
      <c r="CI301" s="199">
        <v>14</v>
      </c>
      <c r="CJ301" s="199">
        <v>187</v>
      </c>
      <c r="CK301" s="199">
        <v>10</v>
      </c>
      <c r="CL301" s="199">
        <v>234</v>
      </c>
      <c r="CM301" s="199">
        <v>18</v>
      </c>
      <c r="CN301" s="199">
        <v>423</v>
      </c>
      <c r="CO301" s="199">
        <v>1</v>
      </c>
      <c r="CP301" s="199">
        <v>119</v>
      </c>
      <c r="CQ301" s="199">
        <v>1480</v>
      </c>
      <c r="CR301" s="199">
        <v>874</v>
      </c>
      <c r="CS301" s="199">
        <v>941</v>
      </c>
      <c r="CT301" s="199">
        <v>1497</v>
      </c>
      <c r="CU301" s="199">
        <v>69</v>
      </c>
      <c r="CV301" s="199">
        <v>7</v>
      </c>
      <c r="CW301" s="199">
        <v>32</v>
      </c>
      <c r="CX301" s="199">
        <v>5</v>
      </c>
      <c r="CY301" s="199">
        <v>7</v>
      </c>
      <c r="CZ301" s="199">
        <v>0</v>
      </c>
      <c r="DA301" s="199">
        <v>0</v>
      </c>
      <c r="DB301" s="199">
        <v>0</v>
      </c>
      <c r="DC301" s="199">
        <v>30</v>
      </c>
      <c r="DD301" s="199">
        <v>2</v>
      </c>
      <c r="DE301" s="199">
        <v>27</v>
      </c>
      <c r="DF301" s="199">
        <v>84</v>
      </c>
      <c r="DG301" s="199">
        <v>29</v>
      </c>
      <c r="DH301" s="199">
        <v>2</v>
      </c>
      <c r="DI301" s="199">
        <v>78</v>
      </c>
      <c r="DJ301" s="199">
        <v>17</v>
      </c>
      <c r="DK301" s="199">
        <v>2</v>
      </c>
      <c r="DL301" s="199">
        <v>14</v>
      </c>
      <c r="DM301" s="199">
        <v>16</v>
      </c>
      <c r="DN301" s="199">
        <v>248</v>
      </c>
      <c r="DO301" s="199">
        <v>101</v>
      </c>
      <c r="DP301" s="199">
        <v>4</v>
      </c>
      <c r="DQ301" s="199">
        <v>64</v>
      </c>
      <c r="DR301" s="199">
        <v>90</v>
      </c>
      <c r="DS301" s="199">
        <v>25</v>
      </c>
      <c r="DT301" s="199">
        <v>75</v>
      </c>
      <c r="DU301" s="199">
        <v>667</v>
      </c>
      <c r="DV301" s="199">
        <v>323</v>
      </c>
      <c r="DW301" s="199">
        <v>74</v>
      </c>
      <c r="DX301" s="199">
        <v>70</v>
      </c>
      <c r="DY301" s="199">
        <v>50</v>
      </c>
      <c r="DZ301" s="199">
        <v>142</v>
      </c>
      <c r="EA301" s="199">
        <v>2</v>
      </c>
      <c r="EB301" s="199">
        <v>118</v>
      </c>
      <c r="EC301" s="199">
        <v>132</v>
      </c>
      <c r="ED301" s="199">
        <v>11</v>
      </c>
      <c r="EE301" s="199">
        <v>92</v>
      </c>
      <c r="EF301" s="199">
        <v>163</v>
      </c>
      <c r="EG301" s="199">
        <v>1479</v>
      </c>
      <c r="EH301" s="199">
        <v>118</v>
      </c>
      <c r="EI301" s="199">
        <v>582</v>
      </c>
      <c r="EJ301" s="199">
        <v>85</v>
      </c>
      <c r="EK301" s="199">
        <v>27</v>
      </c>
      <c r="EL301" s="199">
        <v>2</v>
      </c>
      <c r="EM301" s="199">
        <v>8</v>
      </c>
      <c r="EN301" s="199">
        <v>2</v>
      </c>
      <c r="EO301" s="199">
        <v>10</v>
      </c>
      <c r="EP301" s="199">
        <v>15</v>
      </c>
      <c r="EQ301" s="199">
        <v>569</v>
      </c>
      <c r="ER301" s="199">
        <v>667</v>
      </c>
      <c r="ES301" s="199">
        <v>35</v>
      </c>
      <c r="ET301" s="199">
        <v>158</v>
      </c>
      <c r="EU301" s="199">
        <v>300</v>
      </c>
      <c r="EV301" s="199">
        <v>174</v>
      </c>
      <c r="EW301" s="199">
        <v>632</v>
      </c>
      <c r="EX301" s="199">
        <v>667</v>
      </c>
      <c r="EZ301" s="199"/>
    </row>
    <row r="302" spans="1:156" x14ac:dyDescent="0.25">
      <c r="A302">
        <v>55808</v>
      </c>
      <c r="B302" t="s">
        <v>892</v>
      </c>
      <c r="C302" t="s">
        <v>1069</v>
      </c>
      <c r="D302" t="s">
        <v>306</v>
      </c>
      <c r="E302" t="s">
        <v>325</v>
      </c>
      <c r="F302" t="s">
        <v>346</v>
      </c>
      <c r="G302" t="s">
        <v>346</v>
      </c>
      <c r="H302" s="199">
        <v>5290</v>
      </c>
      <c r="I302" s="199">
        <v>349</v>
      </c>
      <c r="J302" s="199">
        <v>991</v>
      </c>
      <c r="K302" s="199">
        <v>36</v>
      </c>
      <c r="L302" s="199">
        <v>699</v>
      </c>
      <c r="M302" s="199">
        <v>13</v>
      </c>
      <c r="N302" s="199">
        <v>2935</v>
      </c>
      <c r="O302" s="199">
        <v>238</v>
      </c>
      <c r="P302" s="199">
        <v>1338</v>
      </c>
      <c r="Q302" s="199">
        <v>75</v>
      </c>
      <c r="R302" s="199">
        <v>4700</v>
      </c>
      <c r="S302" s="199">
        <v>293</v>
      </c>
      <c r="T302" s="199">
        <v>48</v>
      </c>
      <c r="U302" s="199">
        <v>1</v>
      </c>
      <c r="V302" s="199">
        <v>158</v>
      </c>
      <c r="W302" s="199">
        <v>5</v>
      </c>
      <c r="X302" s="199">
        <v>31</v>
      </c>
      <c r="Y302" s="199">
        <v>0</v>
      </c>
      <c r="Z302" s="199">
        <v>3</v>
      </c>
      <c r="AA302" s="199">
        <v>3</v>
      </c>
      <c r="AB302" s="199">
        <v>350</v>
      </c>
      <c r="AC302" s="199">
        <v>47</v>
      </c>
      <c r="AD302" s="199">
        <v>45</v>
      </c>
      <c r="AE302" s="199">
        <v>3</v>
      </c>
      <c r="AF302" s="199">
        <v>4686</v>
      </c>
      <c r="AG302" s="199">
        <v>293</v>
      </c>
      <c r="AH302" s="199">
        <v>5221</v>
      </c>
      <c r="AI302" s="199">
        <v>346</v>
      </c>
      <c r="AJ302" s="199">
        <v>69</v>
      </c>
      <c r="AK302" s="199">
        <v>3</v>
      </c>
      <c r="AL302" s="199">
        <v>42</v>
      </c>
      <c r="AM302" s="199">
        <v>0</v>
      </c>
      <c r="AN302" s="199">
        <v>27</v>
      </c>
      <c r="AO302" s="199">
        <v>3</v>
      </c>
      <c r="AP302" s="199">
        <v>2856</v>
      </c>
      <c r="AQ302" s="199">
        <v>159</v>
      </c>
      <c r="AR302" s="199">
        <v>2434</v>
      </c>
      <c r="AS302" s="199">
        <v>190</v>
      </c>
      <c r="AT302" s="199">
        <v>1064</v>
      </c>
      <c r="AU302" s="199">
        <v>36</v>
      </c>
      <c r="AV302" s="199">
        <v>4226</v>
      </c>
      <c r="AW302" s="199">
        <v>313</v>
      </c>
      <c r="AX302" s="199">
        <v>297</v>
      </c>
      <c r="AY302" s="199">
        <v>32</v>
      </c>
      <c r="AZ302" s="199">
        <v>1132</v>
      </c>
      <c r="BA302" s="199">
        <v>63</v>
      </c>
      <c r="BB302" s="199">
        <v>1666</v>
      </c>
      <c r="BC302" s="199">
        <v>177</v>
      </c>
      <c r="BD302" s="199">
        <v>629</v>
      </c>
      <c r="BE302" s="199">
        <v>10</v>
      </c>
      <c r="BF302" s="199">
        <v>854</v>
      </c>
      <c r="BG302" s="199">
        <v>37</v>
      </c>
      <c r="BH302" s="199">
        <v>2636</v>
      </c>
      <c r="BI302" s="199">
        <v>294</v>
      </c>
      <c r="BJ302" s="199">
        <v>2538</v>
      </c>
      <c r="BK302" s="199">
        <v>289</v>
      </c>
      <c r="BL302" s="199">
        <v>98</v>
      </c>
      <c r="BM302" s="199">
        <v>5</v>
      </c>
      <c r="BN302" s="199">
        <v>1693</v>
      </c>
      <c r="BO302" s="199">
        <v>140</v>
      </c>
      <c r="BP302" s="199">
        <v>965</v>
      </c>
      <c r="BQ302" s="199">
        <v>153</v>
      </c>
      <c r="BR302" s="199">
        <v>832</v>
      </c>
      <c r="BS302" s="199">
        <v>38</v>
      </c>
      <c r="BT302" s="199">
        <v>933</v>
      </c>
      <c r="BU302" s="199">
        <v>18</v>
      </c>
      <c r="BV302" s="199">
        <v>3490</v>
      </c>
      <c r="BW302" s="199">
        <v>331</v>
      </c>
      <c r="BX302" s="199">
        <v>867</v>
      </c>
      <c r="BY302" s="199">
        <v>0</v>
      </c>
      <c r="BZ302" s="199">
        <v>299</v>
      </c>
      <c r="CA302" s="199">
        <v>18</v>
      </c>
      <c r="CB302" s="199">
        <v>634</v>
      </c>
      <c r="CC302" s="199">
        <v>0</v>
      </c>
      <c r="CD302" s="199">
        <v>633</v>
      </c>
      <c r="CE302" s="199">
        <v>49</v>
      </c>
      <c r="CF302" s="199">
        <v>535</v>
      </c>
      <c r="CG302" s="199">
        <v>62</v>
      </c>
      <c r="CH302" s="199">
        <v>931</v>
      </c>
      <c r="CI302" s="199">
        <v>142</v>
      </c>
      <c r="CJ302" s="199">
        <v>604</v>
      </c>
      <c r="CK302" s="199">
        <v>30</v>
      </c>
      <c r="CL302" s="199">
        <v>787</v>
      </c>
      <c r="CM302" s="199">
        <v>48</v>
      </c>
      <c r="CN302" s="199">
        <v>867</v>
      </c>
      <c r="CO302" s="199">
        <v>0</v>
      </c>
      <c r="CP302" s="199">
        <v>349</v>
      </c>
      <c r="CQ302" s="199">
        <v>4941</v>
      </c>
      <c r="CR302" s="199">
        <v>3079</v>
      </c>
      <c r="CS302" s="199">
        <v>2919</v>
      </c>
      <c r="CT302" s="199">
        <v>5037</v>
      </c>
      <c r="CU302" s="199">
        <v>27</v>
      </c>
      <c r="CV302" s="199">
        <v>16</v>
      </c>
      <c r="CW302" s="199">
        <v>18</v>
      </c>
      <c r="CX302" s="199">
        <v>12</v>
      </c>
      <c r="CY302" s="199">
        <v>5</v>
      </c>
      <c r="CZ302" s="199">
        <v>0</v>
      </c>
      <c r="DA302" s="199">
        <v>4</v>
      </c>
      <c r="DB302" s="199">
        <v>4</v>
      </c>
      <c r="DC302" s="199">
        <v>0</v>
      </c>
      <c r="DD302" s="199">
        <v>0</v>
      </c>
      <c r="DE302" s="199">
        <v>127</v>
      </c>
      <c r="DF302" s="199">
        <v>182</v>
      </c>
      <c r="DG302" s="199">
        <v>257</v>
      </c>
      <c r="DH302" s="199">
        <v>35</v>
      </c>
      <c r="DI302" s="199">
        <v>364</v>
      </c>
      <c r="DJ302" s="199">
        <v>162</v>
      </c>
      <c r="DK302" s="199">
        <v>33</v>
      </c>
      <c r="DL302" s="199">
        <v>97</v>
      </c>
      <c r="DM302" s="199">
        <v>168</v>
      </c>
      <c r="DN302" s="199">
        <v>719</v>
      </c>
      <c r="DO302" s="199">
        <v>297</v>
      </c>
      <c r="DP302" s="199">
        <v>101</v>
      </c>
      <c r="DQ302" s="199">
        <v>123</v>
      </c>
      <c r="DR302" s="199">
        <v>181</v>
      </c>
      <c r="DS302" s="199">
        <v>147</v>
      </c>
      <c r="DT302" s="199">
        <v>396</v>
      </c>
      <c r="DU302" s="199">
        <v>2519</v>
      </c>
      <c r="DV302" s="199">
        <v>888</v>
      </c>
      <c r="DW302" s="199">
        <v>281</v>
      </c>
      <c r="DX302" s="199">
        <v>246</v>
      </c>
      <c r="DY302" s="199">
        <v>101</v>
      </c>
      <c r="DZ302" s="199">
        <v>672</v>
      </c>
      <c r="EA302" s="199">
        <v>19</v>
      </c>
      <c r="EB302" s="199">
        <v>599</v>
      </c>
      <c r="EC302" s="199">
        <v>713</v>
      </c>
      <c r="ED302" s="199">
        <v>173</v>
      </c>
      <c r="EE302" s="199">
        <v>395</v>
      </c>
      <c r="EF302" s="199">
        <v>586</v>
      </c>
      <c r="EG302" s="199">
        <v>4816</v>
      </c>
      <c r="EH302" s="199">
        <v>480</v>
      </c>
      <c r="EI302" s="199">
        <v>1829</v>
      </c>
      <c r="EJ302" s="199">
        <v>690</v>
      </c>
      <c r="EK302" s="199">
        <v>108</v>
      </c>
      <c r="EL302" s="199">
        <v>26</v>
      </c>
      <c r="EM302" s="199">
        <v>113</v>
      </c>
      <c r="EN302" s="199">
        <v>130</v>
      </c>
      <c r="EO302" s="199">
        <v>60</v>
      </c>
      <c r="EP302" s="199">
        <v>157</v>
      </c>
      <c r="EQ302" s="199">
        <v>2131</v>
      </c>
      <c r="ER302" s="199">
        <v>2519</v>
      </c>
      <c r="ES302" s="199">
        <v>206</v>
      </c>
      <c r="ET302" s="199">
        <v>1086</v>
      </c>
      <c r="EU302" s="199">
        <v>759</v>
      </c>
      <c r="EV302" s="199">
        <v>468</v>
      </c>
      <c r="EW302" s="199">
        <v>2313</v>
      </c>
      <c r="EX302" s="199">
        <v>2519</v>
      </c>
      <c r="EZ302" s="199"/>
    </row>
    <row r="303" spans="1:156" x14ac:dyDescent="0.25">
      <c r="A303">
        <v>56636</v>
      </c>
      <c r="B303" t="s">
        <v>892</v>
      </c>
      <c r="C303" t="s">
        <v>1251</v>
      </c>
      <c r="D303" t="s">
        <v>268</v>
      </c>
      <c r="E303" t="s">
        <v>325</v>
      </c>
      <c r="F303" t="s">
        <v>346</v>
      </c>
      <c r="G303" t="s">
        <v>346</v>
      </c>
      <c r="H303" s="199">
        <v>4887</v>
      </c>
      <c r="I303" s="199">
        <v>317</v>
      </c>
      <c r="J303" s="199">
        <v>1093</v>
      </c>
      <c r="K303" s="199">
        <v>146</v>
      </c>
      <c r="L303" s="199">
        <v>704</v>
      </c>
      <c r="M303" s="199">
        <v>137</v>
      </c>
      <c r="N303" s="199">
        <v>2084</v>
      </c>
      <c r="O303" s="199">
        <v>148</v>
      </c>
      <c r="P303" s="199">
        <v>1685</v>
      </c>
      <c r="Q303" s="199">
        <v>23</v>
      </c>
      <c r="R303" s="199">
        <v>3876</v>
      </c>
      <c r="S303" s="199">
        <v>198</v>
      </c>
      <c r="T303" s="199">
        <v>14</v>
      </c>
      <c r="U303" s="199">
        <v>1</v>
      </c>
      <c r="V303" s="199">
        <v>645</v>
      </c>
      <c r="W303" s="199">
        <v>115</v>
      </c>
      <c r="X303" s="199">
        <v>2</v>
      </c>
      <c r="Y303" s="199">
        <v>0</v>
      </c>
      <c r="Z303" s="199">
        <v>26</v>
      </c>
      <c r="AA303" s="199">
        <v>0</v>
      </c>
      <c r="AB303" s="199">
        <v>324</v>
      </c>
      <c r="AC303" s="199">
        <v>3</v>
      </c>
      <c r="AD303" s="199">
        <v>30</v>
      </c>
      <c r="AE303" s="199">
        <v>6</v>
      </c>
      <c r="AF303" s="199">
        <v>3864</v>
      </c>
      <c r="AG303" s="199">
        <v>195</v>
      </c>
      <c r="AH303" s="199">
        <v>4855</v>
      </c>
      <c r="AI303" s="199">
        <v>315</v>
      </c>
      <c r="AJ303" s="199">
        <v>32</v>
      </c>
      <c r="AK303" s="199">
        <v>2</v>
      </c>
      <c r="AL303" s="199">
        <v>30</v>
      </c>
      <c r="AM303" s="199">
        <v>0</v>
      </c>
      <c r="AN303" s="199">
        <v>2</v>
      </c>
      <c r="AO303" s="199">
        <v>2</v>
      </c>
      <c r="AP303" s="199">
        <v>2601</v>
      </c>
      <c r="AQ303" s="199">
        <v>150</v>
      </c>
      <c r="AR303" s="199">
        <v>2286</v>
      </c>
      <c r="AS303" s="199">
        <v>167</v>
      </c>
      <c r="AT303" s="199">
        <v>828</v>
      </c>
      <c r="AU303" s="199">
        <v>54</v>
      </c>
      <c r="AV303" s="199">
        <v>4059</v>
      </c>
      <c r="AW303" s="199">
        <v>263</v>
      </c>
      <c r="AX303" s="199">
        <v>215</v>
      </c>
      <c r="AY303" s="199">
        <v>5</v>
      </c>
      <c r="AZ303" s="199">
        <v>1139</v>
      </c>
      <c r="BA303" s="199">
        <v>134</v>
      </c>
      <c r="BB303" s="199">
        <v>1295</v>
      </c>
      <c r="BC303" s="199">
        <v>36</v>
      </c>
      <c r="BD303" s="199">
        <v>729</v>
      </c>
      <c r="BE303" s="199">
        <v>22</v>
      </c>
      <c r="BF303" s="199">
        <v>735</v>
      </c>
      <c r="BG303" s="199">
        <v>67</v>
      </c>
      <c r="BH303" s="199">
        <v>1872</v>
      </c>
      <c r="BI303" s="199">
        <v>198</v>
      </c>
      <c r="BJ303" s="199">
        <v>1785</v>
      </c>
      <c r="BK303" s="199">
        <v>155</v>
      </c>
      <c r="BL303" s="199">
        <v>87</v>
      </c>
      <c r="BM303" s="199">
        <v>43</v>
      </c>
      <c r="BN303" s="199">
        <v>1059</v>
      </c>
      <c r="BO303" s="199">
        <v>81</v>
      </c>
      <c r="BP303" s="199">
        <v>864</v>
      </c>
      <c r="BQ303" s="199">
        <v>82</v>
      </c>
      <c r="BR303" s="199">
        <v>684</v>
      </c>
      <c r="BS303" s="199">
        <v>102</v>
      </c>
      <c r="BT303" s="199">
        <v>1098</v>
      </c>
      <c r="BU303" s="199">
        <v>47</v>
      </c>
      <c r="BV303" s="199">
        <v>2607</v>
      </c>
      <c r="BW303" s="199">
        <v>265</v>
      </c>
      <c r="BX303" s="199">
        <v>1182</v>
      </c>
      <c r="BY303" s="199">
        <v>5</v>
      </c>
      <c r="BZ303" s="199">
        <v>318</v>
      </c>
      <c r="CA303" s="199">
        <v>5</v>
      </c>
      <c r="CB303" s="199">
        <v>780</v>
      </c>
      <c r="CC303" s="199">
        <v>42</v>
      </c>
      <c r="CD303" s="199">
        <v>411</v>
      </c>
      <c r="CE303" s="199">
        <v>73</v>
      </c>
      <c r="CF303" s="199">
        <v>336</v>
      </c>
      <c r="CG303" s="199">
        <v>25</v>
      </c>
      <c r="CH303" s="199">
        <v>497</v>
      </c>
      <c r="CI303" s="199">
        <v>52</v>
      </c>
      <c r="CJ303" s="199">
        <v>570</v>
      </c>
      <c r="CK303" s="199">
        <v>60</v>
      </c>
      <c r="CL303" s="199">
        <v>793</v>
      </c>
      <c r="CM303" s="199">
        <v>55</v>
      </c>
      <c r="CN303" s="199">
        <v>1182</v>
      </c>
      <c r="CO303" s="199">
        <v>5</v>
      </c>
      <c r="CP303" s="199">
        <v>317</v>
      </c>
      <c r="CQ303" s="199">
        <v>4570</v>
      </c>
      <c r="CR303" s="199">
        <v>3093</v>
      </c>
      <c r="CS303" s="199">
        <v>2355</v>
      </c>
      <c r="CT303" s="199">
        <v>4541</v>
      </c>
      <c r="CU303" s="199">
        <v>112</v>
      </c>
      <c r="CV303" s="199">
        <v>38</v>
      </c>
      <c r="CW303" s="199">
        <v>23</v>
      </c>
      <c r="CX303" s="199">
        <v>2</v>
      </c>
      <c r="CY303" s="199">
        <v>20</v>
      </c>
      <c r="CZ303" s="199">
        <v>15</v>
      </c>
      <c r="DA303" s="199">
        <v>30</v>
      </c>
      <c r="DB303" s="199">
        <v>3</v>
      </c>
      <c r="DC303" s="199">
        <v>39</v>
      </c>
      <c r="DD303" s="199">
        <v>18</v>
      </c>
      <c r="DE303" s="199">
        <v>114</v>
      </c>
      <c r="DF303" s="199">
        <v>152</v>
      </c>
      <c r="DG303" s="199">
        <v>156</v>
      </c>
      <c r="DH303" s="199">
        <v>11</v>
      </c>
      <c r="DI303" s="199">
        <v>304</v>
      </c>
      <c r="DJ303" s="199">
        <v>107</v>
      </c>
      <c r="DK303" s="199">
        <v>18</v>
      </c>
      <c r="DL303" s="199">
        <v>56</v>
      </c>
      <c r="DM303" s="199">
        <v>64</v>
      </c>
      <c r="DN303" s="199">
        <v>552</v>
      </c>
      <c r="DO303" s="199">
        <v>248</v>
      </c>
      <c r="DP303" s="199">
        <v>89</v>
      </c>
      <c r="DQ303" s="199">
        <v>103</v>
      </c>
      <c r="DR303" s="199">
        <v>108</v>
      </c>
      <c r="DS303" s="199">
        <v>75</v>
      </c>
      <c r="DT303" s="199">
        <v>198</v>
      </c>
      <c r="DU303" s="199">
        <v>1876</v>
      </c>
      <c r="DV303" s="199">
        <v>997</v>
      </c>
      <c r="DW303" s="199">
        <v>254</v>
      </c>
      <c r="DX303" s="199">
        <v>176</v>
      </c>
      <c r="DY303" s="199">
        <v>45</v>
      </c>
      <c r="DZ303" s="199">
        <v>368</v>
      </c>
      <c r="EA303" s="199">
        <v>11</v>
      </c>
      <c r="EB303" s="199">
        <v>300</v>
      </c>
      <c r="EC303" s="199">
        <v>335</v>
      </c>
      <c r="ED303" s="199">
        <v>49</v>
      </c>
      <c r="EE303" s="199">
        <v>152</v>
      </c>
      <c r="EF303" s="199">
        <v>477</v>
      </c>
      <c r="EG303" s="199">
        <v>4556</v>
      </c>
      <c r="EH303" s="199">
        <v>354</v>
      </c>
      <c r="EI303" s="199">
        <v>1649</v>
      </c>
      <c r="EJ303" s="199">
        <v>227</v>
      </c>
      <c r="EK303" s="199">
        <v>13</v>
      </c>
      <c r="EL303" s="199">
        <v>27</v>
      </c>
      <c r="EM303" s="199">
        <v>34</v>
      </c>
      <c r="EN303" s="199">
        <v>26</v>
      </c>
      <c r="EO303" s="199">
        <v>32</v>
      </c>
      <c r="EP303" s="199">
        <v>60</v>
      </c>
      <c r="EQ303" s="199">
        <v>1584</v>
      </c>
      <c r="ER303" s="199">
        <v>1876</v>
      </c>
      <c r="ES303" s="199">
        <v>81</v>
      </c>
      <c r="ET303" s="199">
        <v>434</v>
      </c>
      <c r="EU303" s="199">
        <v>794</v>
      </c>
      <c r="EV303" s="199">
        <v>567</v>
      </c>
      <c r="EW303" s="199">
        <v>1795</v>
      </c>
      <c r="EX303" s="199">
        <v>1876</v>
      </c>
      <c r="EZ303" s="199"/>
    </row>
    <row r="304" spans="1:156" x14ac:dyDescent="0.25">
      <c r="A304">
        <v>56649</v>
      </c>
      <c r="B304" t="s">
        <v>892</v>
      </c>
      <c r="C304" t="s">
        <v>1253</v>
      </c>
      <c r="D304" t="s">
        <v>273</v>
      </c>
      <c r="E304" t="s">
        <v>325</v>
      </c>
      <c r="F304" t="s">
        <v>346</v>
      </c>
      <c r="G304" t="s">
        <v>346</v>
      </c>
      <c r="H304" s="199">
        <v>8742</v>
      </c>
      <c r="I304" s="199">
        <v>559</v>
      </c>
      <c r="J304" s="199">
        <v>1557</v>
      </c>
      <c r="K304" s="199">
        <v>121</v>
      </c>
      <c r="L304" s="199">
        <v>1110</v>
      </c>
      <c r="M304" s="199">
        <v>78</v>
      </c>
      <c r="N304" s="199">
        <v>3858</v>
      </c>
      <c r="O304" s="199">
        <v>340</v>
      </c>
      <c r="P304" s="199">
        <v>3239</v>
      </c>
      <c r="Q304" s="199">
        <v>89</v>
      </c>
      <c r="R304" s="199">
        <v>7980</v>
      </c>
      <c r="S304" s="199">
        <v>509</v>
      </c>
      <c r="T304" s="199">
        <v>76</v>
      </c>
      <c r="U304" s="199">
        <v>9</v>
      </c>
      <c r="V304" s="199">
        <v>102</v>
      </c>
      <c r="W304" s="199">
        <v>0</v>
      </c>
      <c r="X304" s="199">
        <v>22</v>
      </c>
      <c r="Y304" s="199">
        <v>0</v>
      </c>
      <c r="Z304" s="199">
        <v>65</v>
      </c>
      <c r="AA304" s="199">
        <v>0</v>
      </c>
      <c r="AB304" s="199">
        <v>497</v>
      </c>
      <c r="AC304" s="199">
        <v>41</v>
      </c>
      <c r="AD304" s="199">
        <v>149</v>
      </c>
      <c r="AE304" s="199">
        <v>32</v>
      </c>
      <c r="AF304" s="199">
        <v>7935</v>
      </c>
      <c r="AG304" s="199">
        <v>509</v>
      </c>
      <c r="AH304" s="199">
        <v>8420</v>
      </c>
      <c r="AI304" s="199">
        <v>559</v>
      </c>
      <c r="AJ304" s="199">
        <v>322</v>
      </c>
      <c r="AK304" s="199">
        <v>0</v>
      </c>
      <c r="AL304" s="199">
        <v>208</v>
      </c>
      <c r="AM304" s="199">
        <v>0</v>
      </c>
      <c r="AN304" s="199">
        <v>114</v>
      </c>
      <c r="AO304" s="199">
        <v>0</v>
      </c>
      <c r="AP304" s="199">
        <v>4520</v>
      </c>
      <c r="AQ304" s="199">
        <v>315</v>
      </c>
      <c r="AR304" s="199">
        <v>4222</v>
      </c>
      <c r="AS304" s="199">
        <v>244</v>
      </c>
      <c r="AT304" s="199">
        <v>1642</v>
      </c>
      <c r="AU304" s="199">
        <v>102</v>
      </c>
      <c r="AV304" s="199">
        <v>7100</v>
      </c>
      <c r="AW304" s="199">
        <v>457</v>
      </c>
      <c r="AX304" s="199">
        <v>423</v>
      </c>
      <c r="AY304" s="199">
        <v>35</v>
      </c>
      <c r="AZ304" s="199">
        <v>2024</v>
      </c>
      <c r="BA304" s="199">
        <v>113</v>
      </c>
      <c r="BB304" s="199">
        <v>2761</v>
      </c>
      <c r="BC304" s="199">
        <v>88</v>
      </c>
      <c r="BD304" s="199">
        <v>1120</v>
      </c>
      <c r="BE304" s="199">
        <v>50</v>
      </c>
      <c r="BF304" s="199">
        <v>858</v>
      </c>
      <c r="BG304" s="199">
        <v>52</v>
      </c>
      <c r="BH304" s="199">
        <v>4013</v>
      </c>
      <c r="BI304" s="199">
        <v>318</v>
      </c>
      <c r="BJ304" s="199">
        <v>3797</v>
      </c>
      <c r="BK304" s="199">
        <v>240</v>
      </c>
      <c r="BL304" s="199">
        <v>216</v>
      </c>
      <c r="BM304" s="199">
        <v>78</v>
      </c>
      <c r="BN304" s="199">
        <v>2651</v>
      </c>
      <c r="BO304" s="199">
        <v>184</v>
      </c>
      <c r="BP304" s="199">
        <v>1444</v>
      </c>
      <c r="BQ304" s="199">
        <v>101</v>
      </c>
      <c r="BR304" s="199">
        <v>776</v>
      </c>
      <c r="BS304" s="199">
        <v>85</v>
      </c>
      <c r="BT304" s="199">
        <v>1807</v>
      </c>
      <c r="BU304" s="199">
        <v>189</v>
      </c>
      <c r="BV304" s="199">
        <v>4871</v>
      </c>
      <c r="BW304" s="199">
        <v>370</v>
      </c>
      <c r="BX304" s="199">
        <v>2064</v>
      </c>
      <c r="BY304" s="199">
        <v>0</v>
      </c>
      <c r="BZ304" s="199">
        <v>448</v>
      </c>
      <c r="CA304" s="199">
        <v>14</v>
      </c>
      <c r="CB304" s="199">
        <v>1359</v>
      </c>
      <c r="CC304" s="199">
        <v>175</v>
      </c>
      <c r="CD304" s="199">
        <v>607</v>
      </c>
      <c r="CE304" s="199">
        <v>84</v>
      </c>
      <c r="CF304" s="199">
        <v>841</v>
      </c>
      <c r="CG304" s="199">
        <v>88</v>
      </c>
      <c r="CH304" s="199">
        <v>982</v>
      </c>
      <c r="CI304" s="199">
        <v>34</v>
      </c>
      <c r="CJ304" s="199">
        <v>1024</v>
      </c>
      <c r="CK304" s="199">
        <v>69</v>
      </c>
      <c r="CL304" s="199">
        <v>1417</v>
      </c>
      <c r="CM304" s="199">
        <v>95</v>
      </c>
      <c r="CN304" s="199">
        <v>2064</v>
      </c>
      <c r="CO304" s="199">
        <v>0</v>
      </c>
      <c r="CP304" s="199">
        <v>559</v>
      </c>
      <c r="CQ304" s="199">
        <v>8183</v>
      </c>
      <c r="CR304" s="199">
        <v>6008</v>
      </c>
      <c r="CS304" s="199">
        <v>3996</v>
      </c>
      <c r="CT304" s="199">
        <v>8344</v>
      </c>
      <c r="CU304" s="199">
        <v>181</v>
      </c>
      <c r="CV304" s="199">
        <v>28</v>
      </c>
      <c r="CW304" s="199">
        <v>79</v>
      </c>
      <c r="CX304" s="199">
        <v>26</v>
      </c>
      <c r="CY304" s="199">
        <v>59</v>
      </c>
      <c r="CZ304" s="199">
        <v>0</v>
      </c>
      <c r="DA304" s="199">
        <v>9</v>
      </c>
      <c r="DB304" s="199">
        <v>0</v>
      </c>
      <c r="DC304" s="199">
        <v>34</v>
      </c>
      <c r="DD304" s="199">
        <v>2</v>
      </c>
      <c r="DE304" s="199">
        <v>37</v>
      </c>
      <c r="DF304" s="199">
        <v>275</v>
      </c>
      <c r="DG304" s="199">
        <v>625</v>
      </c>
      <c r="DH304" s="199">
        <v>43</v>
      </c>
      <c r="DI304" s="199">
        <v>728</v>
      </c>
      <c r="DJ304" s="199">
        <v>281</v>
      </c>
      <c r="DK304" s="199">
        <v>175</v>
      </c>
      <c r="DL304" s="199">
        <v>184</v>
      </c>
      <c r="DM304" s="199">
        <v>209</v>
      </c>
      <c r="DN304" s="199">
        <v>853</v>
      </c>
      <c r="DO304" s="199">
        <v>386</v>
      </c>
      <c r="DP304" s="199">
        <v>213</v>
      </c>
      <c r="DQ304" s="199">
        <v>235</v>
      </c>
      <c r="DR304" s="199">
        <v>240</v>
      </c>
      <c r="DS304" s="199">
        <v>167</v>
      </c>
      <c r="DT304" s="199">
        <v>395</v>
      </c>
      <c r="DU304" s="199">
        <v>4171</v>
      </c>
      <c r="DV304" s="199">
        <v>1543</v>
      </c>
      <c r="DW304" s="199">
        <v>400</v>
      </c>
      <c r="DX304" s="199">
        <v>483</v>
      </c>
      <c r="DY304" s="199">
        <v>177</v>
      </c>
      <c r="DZ304" s="199">
        <v>1075</v>
      </c>
      <c r="EA304" s="199">
        <v>88</v>
      </c>
      <c r="EB304" s="199">
        <v>852</v>
      </c>
      <c r="EC304" s="199">
        <v>1070</v>
      </c>
      <c r="ED304" s="199">
        <v>224</v>
      </c>
      <c r="EE304" s="199">
        <v>697</v>
      </c>
      <c r="EF304" s="199">
        <v>998</v>
      </c>
      <c r="EG304" s="199">
        <v>7828</v>
      </c>
      <c r="EH304" s="199">
        <v>1014</v>
      </c>
      <c r="EI304" s="199">
        <v>3277</v>
      </c>
      <c r="EJ304" s="199">
        <v>894</v>
      </c>
      <c r="EK304" s="199">
        <v>207</v>
      </c>
      <c r="EL304" s="199">
        <v>52</v>
      </c>
      <c r="EM304" s="199">
        <v>108</v>
      </c>
      <c r="EN304" s="199">
        <v>103</v>
      </c>
      <c r="EO304" s="199">
        <v>69</v>
      </c>
      <c r="EP304" s="199">
        <v>284</v>
      </c>
      <c r="EQ304" s="199">
        <v>3631</v>
      </c>
      <c r="ER304" s="199">
        <v>4171</v>
      </c>
      <c r="ES304" s="199">
        <v>338</v>
      </c>
      <c r="ET304" s="199">
        <v>1206</v>
      </c>
      <c r="EU304" s="199">
        <v>1678</v>
      </c>
      <c r="EV304" s="199">
        <v>949</v>
      </c>
      <c r="EW304" s="199">
        <v>3833</v>
      </c>
      <c r="EX304" s="199">
        <v>4171</v>
      </c>
      <c r="EZ304" s="199"/>
    </row>
    <row r="305" spans="1:156" x14ac:dyDescent="0.25">
      <c r="A305">
        <v>56661</v>
      </c>
      <c r="B305" t="s">
        <v>892</v>
      </c>
      <c r="C305" t="s">
        <v>1256</v>
      </c>
      <c r="D305" t="s">
        <v>273</v>
      </c>
      <c r="E305" t="s">
        <v>325</v>
      </c>
      <c r="F305" t="s">
        <v>346</v>
      </c>
      <c r="G305" t="s">
        <v>346</v>
      </c>
      <c r="H305" s="199">
        <v>976</v>
      </c>
      <c r="I305" s="199">
        <v>60</v>
      </c>
      <c r="J305" s="199">
        <v>134</v>
      </c>
      <c r="K305" s="199">
        <v>14</v>
      </c>
      <c r="L305" s="199">
        <v>90</v>
      </c>
      <c r="M305" s="199">
        <v>8</v>
      </c>
      <c r="N305" s="199">
        <v>538</v>
      </c>
      <c r="O305" s="199">
        <v>30</v>
      </c>
      <c r="P305" s="199">
        <v>300</v>
      </c>
      <c r="Q305" s="199">
        <v>16</v>
      </c>
      <c r="R305" s="199">
        <v>872</v>
      </c>
      <c r="S305" s="199">
        <v>43</v>
      </c>
      <c r="T305" s="199">
        <v>0</v>
      </c>
      <c r="U305" s="199">
        <v>0</v>
      </c>
      <c r="V305" s="199">
        <v>18</v>
      </c>
      <c r="W305" s="199">
        <v>4</v>
      </c>
      <c r="X305" s="199">
        <v>37</v>
      </c>
      <c r="Y305" s="199">
        <v>3</v>
      </c>
      <c r="Z305" s="199">
        <v>0</v>
      </c>
      <c r="AA305" s="199">
        <v>0</v>
      </c>
      <c r="AB305" s="199">
        <v>49</v>
      </c>
      <c r="AC305" s="199">
        <v>10</v>
      </c>
      <c r="AD305" s="199">
        <v>9</v>
      </c>
      <c r="AE305" s="199">
        <v>0</v>
      </c>
      <c r="AF305" s="199">
        <v>869</v>
      </c>
      <c r="AG305" s="199">
        <v>43</v>
      </c>
      <c r="AH305" s="199">
        <v>959</v>
      </c>
      <c r="AI305" s="199">
        <v>60</v>
      </c>
      <c r="AJ305" s="199">
        <v>17</v>
      </c>
      <c r="AK305" s="199">
        <v>0</v>
      </c>
      <c r="AL305" s="199">
        <v>12</v>
      </c>
      <c r="AM305" s="199">
        <v>0</v>
      </c>
      <c r="AN305" s="199">
        <v>5</v>
      </c>
      <c r="AO305" s="199">
        <v>0</v>
      </c>
      <c r="AP305" s="199">
        <v>447</v>
      </c>
      <c r="AQ305" s="199">
        <v>28</v>
      </c>
      <c r="AR305" s="199">
        <v>529</v>
      </c>
      <c r="AS305" s="199">
        <v>32</v>
      </c>
      <c r="AT305" s="199">
        <v>172</v>
      </c>
      <c r="AU305" s="199">
        <v>3</v>
      </c>
      <c r="AV305" s="199">
        <v>804</v>
      </c>
      <c r="AW305" s="199">
        <v>57</v>
      </c>
      <c r="AX305" s="199">
        <v>37</v>
      </c>
      <c r="AY305" s="199">
        <v>0</v>
      </c>
      <c r="AZ305" s="199">
        <v>304</v>
      </c>
      <c r="BA305" s="199">
        <v>22</v>
      </c>
      <c r="BB305" s="199">
        <v>257</v>
      </c>
      <c r="BC305" s="199">
        <v>21</v>
      </c>
      <c r="BD305" s="199">
        <v>127</v>
      </c>
      <c r="BE305" s="199">
        <v>2</v>
      </c>
      <c r="BF305" s="199">
        <v>109</v>
      </c>
      <c r="BG305" s="199">
        <v>17</v>
      </c>
      <c r="BH305" s="199">
        <v>355</v>
      </c>
      <c r="BI305" s="199">
        <v>33</v>
      </c>
      <c r="BJ305" s="199">
        <v>346</v>
      </c>
      <c r="BK305" s="199">
        <v>26</v>
      </c>
      <c r="BL305" s="199">
        <v>9</v>
      </c>
      <c r="BM305" s="199">
        <v>7</v>
      </c>
      <c r="BN305" s="199">
        <v>201</v>
      </c>
      <c r="BO305" s="199">
        <v>10</v>
      </c>
      <c r="BP305" s="199">
        <v>174</v>
      </c>
      <c r="BQ305" s="199">
        <v>22</v>
      </c>
      <c r="BR305" s="199">
        <v>89</v>
      </c>
      <c r="BS305" s="199">
        <v>18</v>
      </c>
      <c r="BT305" s="199">
        <v>213</v>
      </c>
      <c r="BU305" s="199">
        <v>10</v>
      </c>
      <c r="BV305" s="199">
        <v>464</v>
      </c>
      <c r="BW305" s="199">
        <v>50</v>
      </c>
      <c r="BX305" s="199">
        <v>299</v>
      </c>
      <c r="BY305" s="199">
        <v>0</v>
      </c>
      <c r="BZ305" s="199">
        <v>54</v>
      </c>
      <c r="CA305" s="199">
        <v>3</v>
      </c>
      <c r="CB305" s="199">
        <v>159</v>
      </c>
      <c r="CC305" s="199">
        <v>7</v>
      </c>
      <c r="CD305" s="199">
        <v>38</v>
      </c>
      <c r="CE305" s="199">
        <v>5</v>
      </c>
      <c r="CF305" s="199">
        <v>57</v>
      </c>
      <c r="CG305" s="199">
        <v>5</v>
      </c>
      <c r="CH305" s="199">
        <v>126</v>
      </c>
      <c r="CI305" s="199">
        <v>17</v>
      </c>
      <c r="CJ305" s="199">
        <v>121</v>
      </c>
      <c r="CK305" s="199">
        <v>10</v>
      </c>
      <c r="CL305" s="199">
        <v>122</v>
      </c>
      <c r="CM305" s="199">
        <v>13</v>
      </c>
      <c r="CN305" s="199">
        <v>299</v>
      </c>
      <c r="CO305" s="199">
        <v>0</v>
      </c>
      <c r="CP305" s="199">
        <v>60</v>
      </c>
      <c r="CQ305" s="199">
        <v>916</v>
      </c>
      <c r="CR305" s="199">
        <v>639</v>
      </c>
      <c r="CS305" s="199">
        <v>554</v>
      </c>
      <c r="CT305" s="199">
        <v>892</v>
      </c>
      <c r="CU305" s="199">
        <v>38</v>
      </c>
      <c r="CV305" s="199">
        <v>10</v>
      </c>
      <c r="CW305" s="199">
        <v>3</v>
      </c>
      <c r="CX305" s="199">
        <v>3</v>
      </c>
      <c r="CY305" s="199">
        <v>9</v>
      </c>
      <c r="CZ305" s="199">
        <v>2</v>
      </c>
      <c r="DA305" s="199">
        <v>26</v>
      </c>
      <c r="DB305" s="199">
        <v>5</v>
      </c>
      <c r="DC305" s="199">
        <v>0</v>
      </c>
      <c r="DD305" s="199">
        <v>0</v>
      </c>
      <c r="DE305" s="199">
        <v>35</v>
      </c>
      <c r="DF305" s="199">
        <v>57</v>
      </c>
      <c r="DG305" s="199">
        <v>26</v>
      </c>
      <c r="DH305" s="199">
        <v>3</v>
      </c>
      <c r="DI305" s="199">
        <v>59</v>
      </c>
      <c r="DJ305" s="199">
        <v>26</v>
      </c>
      <c r="DK305" s="199">
        <v>5</v>
      </c>
      <c r="DL305" s="199">
        <v>18</v>
      </c>
      <c r="DM305" s="199">
        <v>35</v>
      </c>
      <c r="DN305" s="199">
        <v>103</v>
      </c>
      <c r="DO305" s="199">
        <v>24</v>
      </c>
      <c r="DP305" s="199">
        <v>13</v>
      </c>
      <c r="DQ305" s="199">
        <v>4</v>
      </c>
      <c r="DR305" s="199">
        <v>2</v>
      </c>
      <c r="DS305" s="199">
        <v>7</v>
      </c>
      <c r="DT305" s="199">
        <v>18</v>
      </c>
      <c r="DU305" s="199">
        <v>391</v>
      </c>
      <c r="DV305" s="199">
        <v>253</v>
      </c>
      <c r="DW305" s="199">
        <v>63</v>
      </c>
      <c r="DX305" s="199">
        <v>16</v>
      </c>
      <c r="DY305" s="199">
        <v>1</v>
      </c>
      <c r="DZ305" s="199">
        <v>43</v>
      </c>
      <c r="EA305" s="199">
        <v>0</v>
      </c>
      <c r="EB305" s="199">
        <v>35</v>
      </c>
      <c r="EC305" s="199">
        <v>79</v>
      </c>
      <c r="ED305" s="199">
        <v>3</v>
      </c>
      <c r="EE305" s="199">
        <v>55</v>
      </c>
      <c r="EF305" s="199">
        <v>77</v>
      </c>
      <c r="EG305" s="199">
        <v>857</v>
      </c>
      <c r="EH305" s="199">
        <v>108</v>
      </c>
      <c r="EI305" s="199">
        <v>346</v>
      </c>
      <c r="EJ305" s="199">
        <v>45</v>
      </c>
      <c r="EK305" s="199">
        <v>11</v>
      </c>
      <c r="EL305" s="199">
        <v>8</v>
      </c>
      <c r="EM305" s="199">
        <v>2</v>
      </c>
      <c r="EN305" s="199">
        <v>13</v>
      </c>
      <c r="EO305" s="199">
        <v>0</v>
      </c>
      <c r="EP305" s="199">
        <v>1</v>
      </c>
      <c r="EQ305" s="199">
        <v>338</v>
      </c>
      <c r="ER305" s="199">
        <v>391</v>
      </c>
      <c r="ES305" s="199">
        <v>14</v>
      </c>
      <c r="ET305" s="199">
        <v>69</v>
      </c>
      <c r="EU305" s="199">
        <v>102</v>
      </c>
      <c r="EV305" s="199">
        <v>206</v>
      </c>
      <c r="EW305" s="199">
        <v>377</v>
      </c>
      <c r="EX305" s="199">
        <v>391</v>
      </c>
      <c r="EZ305" s="199"/>
    </row>
    <row r="306" spans="1:156" x14ac:dyDescent="0.25">
      <c r="A306">
        <v>55720</v>
      </c>
      <c r="B306" t="s">
        <v>892</v>
      </c>
      <c r="C306" t="s">
        <v>1055</v>
      </c>
      <c r="D306" t="s">
        <v>246</v>
      </c>
      <c r="E306" t="s">
        <v>325</v>
      </c>
      <c r="F306" t="s">
        <v>347</v>
      </c>
      <c r="G306" t="s">
        <v>346</v>
      </c>
      <c r="H306" s="199">
        <v>17342</v>
      </c>
      <c r="I306" s="199">
        <v>972</v>
      </c>
      <c r="J306" s="199">
        <v>3357</v>
      </c>
      <c r="K306" s="199">
        <v>315</v>
      </c>
      <c r="L306" s="199">
        <v>2518</v>
      </c>
      <c r="M306" s="199">
        <v>252</v>
      </c>
      <c r="N306" s="199">
        <v>7436</v>
      </c>
      <c r="O306" s="199">
        <v>444</v>
      </c>
      <c r="P306" s="199">
        <v>6408</v>
      </c>
      <c r="Q306" s="199">
        <v>201</v>
      </c>
      <c r="R306" s="199">
        <v>14393</v>
      </c>
      <c r="S306" s="199">
        <v>686</v>
      </c>
      <c r="T306" s="199">
        <v>156</v>
      </c>
      <c r="U306" s="199">
        <v>9</v>
      </c>
      <c r="V306" s="199">
        <v>1533</v>
      </c>
      <c r="W306" s="199">
        <v>157</v>
      </c>
      <c r="X306" s="199">
        <v>97</v>
      </c>
      <c r="Y306" s="199">
        <v>3</v>
      </c>
      <c r="Z306" s="199">
        <v>34</v>
      </c>
      <c r="AA306" s="199">
        <v>7</v>
      </c>
      <c r="AB306" s="199">
        <v>1121</v>
      </c>
      <c r="AC306" s="199">
        <v>105</v>
      </c>
      <c r="AD306" s="199">
        <v>407</v>
      </c>
      <c r="AE306" s="199">
        <v>30</v>
      </c>
      <c r="AF306" s="199">
        <v>14231</v>
      </c>
      <c r="AG306" s="199">
        <v>674</v>
      </c>
      <c r="AH306" s="199">
        <v>17192</v>
      </c>
      <c r="AI306" s="199">
        <v>964</v>
      </c>
      <c r="AJ306" s="199">
        <v>150</v>
      </c>
      <c r="AK306" s="199">
        <v>8</v>
      </c>
      <c r="AL306" s="199">
        <v>96</v>
      </c>
      <c r="AM306" s="199">
        <v>1</v>
      </c>
      <c r="AN306" s="199">
        <v>54</v>
      </c>
      <c r="AO306" s="199">
        <v>7</v>
      </c>
      <c r="AP306" s="199">
        <v>8353</v>
      </c>
      <c r="AQ306" s="199">
        <v>559</v>
      </c>
      <c r="AR306" s="199">
        <v>8989</v>
      </c>
      <c r="AS306" s="199">
        <v>413</v>
      </c>
      <c r="AT306" s="199">
        <v>2721</v>
      </c>
      <c r="AU306" s="199">
        <v>139</v>
      </c>
      <c r="AV306" s="199">
        <v>14621</v>
      </c>
      <c r="AW306" s="199">
        <v>833</v>
      </c>
      <c r="AX306" s="199">
        <v>698</v>
      </c>
      <c r="AY306" s="199">
        <v>121</v>
      </c>
      <c r="AZ306" s="199">
        <v>3395</v>
      </c>
      <c r="BA306" s="199">
        <v>225</v>
      </c>
      <c r="BB306" s="199">
        <v>4274</v>
      </c>
      <c r="BC306" s="199">
        <v>271</v>
      </c>
      <c r="BD306" s="199">
        <v>2652</v>
      </c>
      <c r="BE306" s="199">
        <v>78</v>
      </c>
      <c r="BF306" s="199">
        <v>1798</v>
      </c>
      <c r="BG306" s="199">
        <v>247</v>
      </c>
      <c r="BH306" s="199">
        <v>8083</v>
      </c>
      <c r="BI306" s="199">
        <v>632</v>
      </c>
      <c r="BJ306" s="199">
        <v>7639</v>
      </c>
      <c r="BK306" s="199">
        <v>559</v>
      </c>
      <c r="BL306" s="199">
        <v>444</v>
      </c>
      <c r="BM306" s="199">
        <v>73</v>
      </c>
      <c r="BN306" s="199">
        <v>5414</v>
      </c>
      <c r="BO306" s="199">
        <v>317</v>
      </c>
      <c r="BP306" s="199">
        <v>2905</v>
      </c>
      <c r="BQ306" s="199">
        <v>297</v>
      </c>
      <c r="BR306" s="199">
        <v>1562</v>
      </c>
      <c r="BS306" s="199">
        <v>265</v>
      </c>
      <c r="BT306" s="199">
        <v>4694</v>
      </c>
      <c r="BU306" s="199">
        <v>88</v>
      </c>
      <c r="BV306" s="199">
        <v>9881</v>
      </c>
      <c r="BW306" s="199">
        <v>879</v>
      </c>
      <c r="BX306" s="199">
        <v>2767</v>
      </c>
      <c r="BY306" s="199">
        <v>5</v>
      </c>
      <c r="BZ306" s="199">
        <v>1196</v>
      </c>
      <c r="CA306" s="199">
        <v>19</v>
      </c>
      <c r="CB306" s="199">
        <v>3498</v>
      </c>
      <c r="CC306" s="199">
        <v>69</v>
      </c>
      <c r="CD306" s="199">
        <v>1629</v>
      </c>
      <c r="CE306" s="199">
        <v>189</v>
      </c>
      <c r="CF306" s="199">
        <v>1913</v>
      </c>
      <c r="CG306" s="199">
        <v>132</v>
      </c>
      <c r="CH306" s="199">
        <v>2214</v>
      </c>
      <c r="CI306" s="199">
        <v>301</v>
      </c>
      <c r="CJ306" s="199">
        <v>1956</v>
      </c>
      <c r="CK306" s="199">
        <v>113</v>
      </c>
      <c r="CL306" s="199">
        <v>2169</v>
      </c>
      <c r="CM306" s="199">
        <v>144</v>
      </c>
      <c r="CN306" s="199">
        <v>2767</v>
      </c>
      <c r="CO306" s="199">
        <v>5</v>
      </c>
      <c r="CP306" s="199">
        <v>972</v>
      </c>
      <c r="CQ306" s="199">
        <v>16370</v>
      </c>
      <c r="CR306" s="199">
        <v>12172</v>
      </c>
      <c r="CS306" s="199">
        <v>7025</v>
      </c>
      <c r="CT306" s="199">
        <v>15992</v>
      </c>
      <c r="CU306" s="199">
        <v>599</v>
      </c>
      <c r="CV306" s="199">
        <v>109</v>
      </c>
      <c r="CW306" s="199">
        <v>44</v>
      </c>
      <c r="CX306" s="199">
        <v>3</v>
      </c>
      <c r="CY306" s="199">
        <v>223</v>
      </c>
      <c r="CZ306" s="199">
        <v>82</v>
      </c>
      <c r="DA306" s="199">
        <v>65</v>
      </c>
      <c r="DB306" s="199">
        <v>8</v>
      </c>
      <c r="DC306" s="199">
        <v>267</v>
      </c>
      <c r="DD306" s="199">
        <v>16</v>
      </c>
      <c r="DE306" s="199">
        <v>53</v>
      </c>
      <c r="DF306" s="199">
        <v>563</v>
      </c>
      <c r="DG306" s="199">
        <v>995</v>
      </c>
      <c r="DH306" s="199">
        <v>135</v>
      </c>
      <c r="DI306" s="199">
        <v>1125</v>
      </c>
      <c r="DJ306" s="199">
        <v>389</v>
      </c>
      <c r="DK306" s="199">
        <v>80</v>
      </c>
      <c r="DL306" s="199">
        <v>545</v>
      </c>
      <c r="DM306" s="199">
        <v>560</v>
      </c>
      <c r="DN306" s="199">
        <v>2464</v>
      </c>
      <c r="DO306" s="199">
        <v>748</v>
      </c>
      <c r="DP306" s="199">
        <v>215</v>
      </c>
      <c r="DQ306" s="199">
        <v>491</v>
      </c>
      <c r="DR306" s="199">
        <v>381</v>
      </c>
      <c r="DS306" s="199">
        <v>394</v>
      </c>
      <c r="DT306" s="199">
        <v>765</v>
      </c>
      <c r="DU306" s="199">
        <v>7048</v>
      </c>
      <c r="DV306" s="199">
        <v>2838</v>
      </c>
      <c r="DW306" s="199">
        <v>1137</v>
      </c>
      <c r="DX306" s="199">
        <v>708</v>
      </c>
      <c r="DY306" s="199">
        <v>206</v>
      </c>
      <c r="DZ306" s="199">
        <v>1393</v>
      </c>
      <c r="EA306" s="199">
        <v>196</v>
      </c>
      <c r="EB306" s="199">
        <v>922</v>
      </c>
      <c r="EC306" s="199">
        <v>2109</v>
      </c>
      <c r="ED306" s="199">
        <v>471</v>
      </c>
      <c r="EE306" s="199">
        <v>1139</v>
      </c>
      <c r="EF306" s="199">
        <v>2329</v>
      </c>
      <c r="EG306" s="199">
        <v>15334</v>
      </c>
      <c r="EH306" s="199">
        <v>2021</v>
      </c>
      <c r="EI306" s="199">
        <v>5132</v>
      </c>
      <c r="EJ306" s="199">
        <v>1916</v>
      </c>
      <c r="EK306" s="199">
        <v>198</v>
      </c>
      <c r="EL306" s="199">
        <v>294</v>
      </c>
      <c r="EM306" s="199">
        <v>195</v>
      </c>
      <c r="EN306" s="199">
        <v>229</v>
      </c>
      <c r="EO306" s="199">
        <v>214</v>
      </c>
      <c r="EP306" s="199">
        <v>553</v>
      </c>
      <c r="EQ306" s="199">
        <v>5888</v>
      </c>
      <c r="ER306" s="199">
        <v>7048</v>
      </c>
      <c r="ES306" s="199">
        <v>385</v>
      </c>
      <c r="ET306" s="199">
        <v>2155</v>
      </c>
      <c r="EU306" s="199">
        <v>2885</v>
      </c>
      <c r="EV306" s="199">
        <v>1623</v>
      </c>
      <c r="EW306" s="199">
        <v>6663</v>
      </c>
      <c r="EX306" s="199">
        <v>7048</v>
      </c>
      <c r="EZ306" s="199"/>
    </row>
    <row r="307" spans="1:156" x14ac:dyDescent="0.25">
      <c r="A307">
        <v>55760</v>
      </c>
      <c r="B307" t="s">
        <v>892</v>
      </c>
      <c r="C307" t="s">
        <v>1063</v>
      </c>
      <c r="D307" t="s">
        <v>238</v>
      </c>
      <c r="E307" t="s">
        <v>325</v>
      </c>
      <c r="F307" t="s">
        <v>346</v>
      </c>
      <c r="G307" t="s">
        <v>346</v>
      </c>
      <c r="H307" s="199">
        <v>2981</v>
      </c>
      <c r="I307" s="199">
        <v>162</v>
      </c>
      <c r="J307" s="199">
        <v>597</v>
      </c>
      <c r="K307" s="199">
        <v>39</v>
      </c>
      <c r="L307" s="199">
        <v>419</v>
      </c>
      <c r="M307" s="199">
        <v>34</v>
      </c>
      <c r="N307" s="199">
        <v>1476</v>
      </c>
      <c r="O307" s="199">
        <v>90</v>
      </c>
      <c r="P307" s="199">
        <v>902</v>
      </c>
      <c r="Q307" s="199">
        <v>33</v>
      </c>
      <c r="R307" s="199">
        <v>2655</v>
      </c>
      <c r="S307" s="199">
        <v>143</v>
      </c>
      <c r="T307" s="199">
        <v>28</v>
      </c>
      <c r="U307" s="199">
        <v>2</v>
      </c>
      <c r="V307" s="199">
        <v>187</v>
      </c>
      <c r="W307" s="199">
        <v>12</v>
      </c>
      <c r="X307" s="199">
        <v>13</v>
      </c>
      <c r="Y307" s="199">
        <v>0</v>
      </c>
      <c r="Z307" s="199">
        <v>5</v>
      </c>
      <c r="AA307" s="199">
        <v>0</v>
      </c>
      <c r="AB307" s="199">
        <v>93</v>
      </c>
      <c r="AC307" s="199">
        <v>5</v>
      </c>
      <c r="AD307" s="199">
        <v>36</v>
      </c>
      <c r="AE307" s="199">
        <v>2</v>
      </c>
      <c r="AF307" s="199">
        <v>2640</v>
      </c>
      <c r="AG307" s="199">
        <v>143</v>
      </c>
      <c r="AH307" s="199">
        <v>2966</v>
      </c>
      <c r="AI307" s="199">
        <v>162</v>
      </c>
      <c r="AJ307" s="199">
        <v>15</v>
      </c>
      <c r="AK307" s="199">
        <v>0</v>
      </c>
      <c r="AL307" s="199">
        <v>7</v>
      </c>
      <c r="AM307" s="199">
        <v>0</v>
      </c>
      <c r="AN307" s="199">
        <v>8</v>
      </c>
      <c r="AO307" s="199">
        <v>0</v>
      </c>
      <c r="AP307" s="199">
        <v>1466</v>
      </c>
      <c r="AQ307" s="199">
        <v>73</v>
      </c>
      <c r="AR307" s="199">
        <v>1515</v>
      </c>
      <c r="AS307" s="199">
        <v>89</v>
      </c>
      <c r="AT307" s="199">
        <v>564</v>
      </c>
      <c r="AU307" s="199">
        <v>26</v>
      </c>
      <c r="AV307" s="199">
        <v>2417</v>
      </c>
      <c r="AW307" s="199">
        <v>136</v>
      </c>
      <c r="AX307" s="199">
        <v>209</v>
      </c>
      <c r="AY307" s="199">
        <v>8</v>
      </c>
      <c r="AZ307" s="199">
        <v>849</v>
      </c>
      <c r="BA307" s="199">
        <v>47</v>
      </c>
      <c r="BB307" s="199">
        <v>815</v>
      </c>
      <c r="BC307" s="199">
        <v>69</v>
      </c>
      <c r="BD307" s="199">
        <v>422</v>
      </c>
      <c r="BE307" s="199">
        <v>15</v>
      </c>
      <c r="BF307" s="199">
        <v>317</v>
      </c>
      <c r="BG307" s="199">
        <v>38</v>
      </c>
      <c r="BH307" s="199">
        <v>1102</v>
      </c>
      <c r="BI307" s="199">
        <v>112</v>
      </c>
      <c r="BJ307" s="199">
        <v>1006</v>
      </c>
      <c r="BK307" s="199">
        <v>104</v>
      </c>
      <c r="BL307" s="199">
        <v>96</v>
      </c>
      <c r="BM307" s="199">
        <v>8</v>
      </c>
      <c r="BN307" s="199">
        <v>704</v>
      </c>
      <c r="BO307" s="199">
        <v>86</v>
      </c>
      <c r="BP307" s="199">
        <v>414</v>
      </c>
      <c r="BQ307" s="199">
        <v>28</v>
      </c>
      <c r="BR307" s="199">
        <v>301</v>
      </c>
      <c r="BS307" s="199">
        <v>36</v>
      </c>
      <c r="BT307" s="199">
        <v>537</v>
      </c>
      <c r="BU307" s="199">
        <v>9</v>
      </c>
      <c r="BV307" s="199">
        <v>1419</v>
      </c>
      <c r="BW307" s="199">
        <v>150</v>
      </c>
      <c r="BX307" s="199">
        <v>1025</v>
      </c>
      <c r="BY307" s="199">
        <v>3</v>
      </c>
      <c r="BZ307" s="199">
        <v>179</v>
      </c>
      <c r="CA307" s="199">
        <v>3</v>
      </c>
      <c r="CB307" s="199">
        <v>358</v>
      </c>
      <c r="CC307" s="199">
        <v>6</v>
      </c>
      <c r="CD307" s="199">
        <v>149</v>
      </c>
      <c r="CE307" s="199">
        <v>14</v>
      </c>
      <c r="CF307" s="199">
        <v>229</v>
      </c>
      <c r="CG307" s="199">
        <v>25</v>
      </c>
      <c r="CH307" s="199">
        <v>260</v>
      </c>
      <c r="CI307" s="199">
        <v>18</v>
      </c>
      <c r="CJ307" s="199">
        <v>304</v>
      </c>
      <c r="CK307" s="199">
        <v>46</v>
      </c>
      <c r="CL307" s="199">
        <v>477</v>
      </c>
      <c r="CM307" s="199">
        <v>47</v>
      </c>
      <c r="CN307" s="199">
        <v>1025</v>
      </c>
      <c r="CO307" s="199">
        <v>3</v>
      </c>
      <c r="CP307" s="199">
        <v>162</v>
      </c>
      <c r="CQ307" s="199">
        <v>2819</v>
      </c>
      <c r="CR307" s="199">
        <v>1898</v>
      </c>
      <c r="CS307" s="199">
        <v>1686</v>
      </c>
      <c r="CT307" s="199">
        <v>2717</v>
      </c>
      <c r="CU307" s="199">
        <v>109</v>
      </c>
      <c r="CV307" s="199">
        <v>14</v>
      </c>
      <c r="CW307" s="199">
        <v>12</v>
      </c>
      <c r="CX307" s="199">
        <v>0</v>
      </c>
      <c r="CY307" s="199">
        <v>23</v>
      </c>
      <c r="CZ307" s="199">
        <v>2</v>
      </c>
      <c r="DA307" s="199">
        <v>3</v>
      </c>
      <c r="DB307" s="199">
        <v>3</v>
      </c>
      <c r="DC307" s="199">
        <v>71</v>
      </c>
      <c r="DD307" s="199">
        <v>9</v>
      </c>
      <c r="DE307" s="199">
        <v>32</v>
      </c>
      <c r="DF307" s="199">
        <v>109</v>
      </c>
      <c r="DG307" s="199">
        <v>150</v>
      </c>
      <c r="DH307" s="199">
        <v>22</v>
      </c>
      <c r="DI307" s="199">
        <v>149</v>
      </c>
      <c r="DJ307" s="199">
        <v>78</v>
      </c>
      <c r="DK307" s="199">
        <v>14</v>
      </c>
      <c r="DL307" s="199">
        <v>56</v>
      </c>
      <c r="DM307" s="199">
        <v>52</v>
      </c>
      <c r="DN307" s="199">
        <v>253</v>
      </c>
      <c r="DO307" s="199">
        <v>147</v>
      </c>
      <c r="DP307" s="199">
        <v>27</v>
      </c>
      <c r="DQ307" s="199">
        <v>70</v>
      </c>
      <c r="DR307" s="199">
        <v>42</v>
      </c>
      <c r="DS307" s="199">
        <v>20</v>
      </c>
      <c r="DT307" s="199">
        <v>92</v>
      </c>
      <c r="DU307" s="199">
        <v>1252</v>
      </c>
      <c r="DV307" s="199">
        <v>648</v>
      </c>
      <c r="DW307" s="199">
        <v>117</v>
      </c>
      <c r="DX307" s="199">
        <v>61</v>
      </c>
      <c r="DY307" s="199">
        <v>8</v>
      </c>
      <c r="DZ307" s="199">
        <v>254</v>
      </c>
      <c r="EA307" s="199">
        <v>7</v>
      </c>
      <c r="EB307" s="199">
        <v>224</v>
      </c>
      <c r="EC307" s="199">
        <v>289</v>
      </c>
      <c r="ED307" s="199">
        <v>41</v>
      </c>
      <c r="EE307" s="199">
        <v>172</v>
      </c>
      <c r="EF307" s="199">
        <v>218</v>
      </c>
      <c r="EG307" s="199">
        <v>2657</v>
      </c>
      <c r="EH307" s="199">
        <v>295</v>
      </c>
      <c r="EI307" s="199">
        <v>1012</v>
      </c>
      <c r="EJ307" s="199">
        <v>240</v>
      </c>
      <c r="EK307" s="199">
        <v>27</v>
      </c>
      <c r="EL307" s="199">
        <v>21</v>
      </c>
      <c r="EM307" s="199">
        <v>24</v>
      </c>
      <c r="EN307" s="199">
        <v>13</v>
      </c>
      <c r="EO307" s="199">
        <v>18</v>
      </c>
      <c r="EP307" s="199">
        <v>45</v>
      </c>
      <c r="EQ307" s="199">
        <v>1036</v>
      </c>
      <c r="ER307" s="199">
        <v>1252</v>
      </c>
      <c r="ES307" s="199">
        <v>73</v>
      </c>
      <c r="ET307" s="199">
        <v>364</v>
      </c>
      <c r="EU307" s="199">
        <v>498</v>
      </c>
      <c r="EV307" s="199">
        <v>317</v>
      </c>
      <c r="EW307" s="199">
        <v>1179</v>
      </c>
      <c r="EX307" s="199">
        <v>1252</v>
      </c>
      <c r="EZ307" s="199"/>
    </row>
    <row r="308" spans="1:156" x14ac:dyDescent="0.25">
      <c r="A308">
        <v>56431</v>
      </c>
      <c r="B308" t="s">
        <v>892</v>
      </c>
      <c r="C308" t="s">
        <v>1194</v>
      </c>
      <c r="D308" t="s">
        <v>238</v>
      </c>
      <c r="E308" t="s">
        <v>325</v>
      </c>
      <c r="F308" t="s">
        <v>346</v>
      </c>
      <c r="G308" t="s">
        <v>346</v>
      </c>
      <c r="H308" s="199">
        <v>8781</v>
      </c>
      <c r="I308" s="199">
        <v>476</v>
      </c>
      <c r="J308" s="199">
        <v>1622</v>
      </c>
      <c r="K308" s="199">
        <v>74</v>
      </c>
      <c r="L308" s="199">
        <v>1035</v>
      </c>
      <c r="M308" s="199">
        <v>44</v>
      </c>
      <c r="N308" s="199">
        <v>3948</v>
      </c>
      <c r="O308" s="199">
        <v>291</v>
      </c>
      <c r="P308" s="199">
        <v>3184</v>
      </c>
      <c r="Q308" s="199">
        <v>111</v>
      </c>
      <c r="R308" s="199">
        <v>8379</v>
      </c>
      <c r="S308" s="199">
        <v>470</v>
      </c>
      <c r="T308" s="199">
        <v>36</v>
      </c>
      <c r="U308" s="199">
        <v>0</v>
      </c>
      <c r="V308" s="199">
        <v>48</v>
      </c>
      <c r="W308" s="199">
        <v>0</v>
      </c>
      <c r="X308" s="199">
        <v>10</v>
      </c>
      <c r="Y308" s="199">
        <v>0</v>
      </c>
      <c r="Z308" s="199">
        <v>95</v>
      </c>
      <c r="AA308" s="199">
        <v>6</v>
      </c>
      <c r="AB308" s="199">
        <v>209</v>
      </c>
      <c r="AC308" s="199">
        <v>0</v>
      </c>
      <c r="AD308" s="199">
        <v>115</v>
      </c>
      <c r="AE308" s="199">
        <v>0</v>
      </c>
      <c r="AF308" s="199">
        <v>8367</v>
      </c>
      <c r="AG308" s="199">
        <v>470</v>
      </c>
      <c r="AH308" s="199">
        <v>8719</v>
      </c>
      <c r="AI308" s="199">
        <v>476</v>
      </c>
      <c r="AJ308" s="199">
        <v>62</v>
      </c>
      <c r="AK308" s="199">
        <v>0</v>
      </c>
      <c r="AL308" s="199">
        <v>32</v>
      </c>
      <c r="AM308" s="199">
        <v>0</v>
      </c>
      <c r="AN308" s="199">
        <v>30</v>
      </c>
      <c r="AO308" s="199">
        <v>0</v>
      </c>
      <c r="AP308" s="199">
        <v>4348</v>
      </c>
      <c r="AQ308" s="199">
        <v>303</v>
      </c>
      <c r="AR308" s="199">
        <v>4433</v>
      </c>
      <c r="AS308" s="199">
        <v>173</v>
      </c>
      <c r="AT308" s="199">
        <v>1714</v>
      </c>
      <c r="AU308" s="199">
        <v>44</v>
      </c>
      <c r="AV308" s="199">
        <v>7067</v>
      </c>
      <c r="AW308" s="199">
        <v>432</v>
      </c>
      <c r="AX308" s="199">
        <v>416</v>
      </c>
      <c r="AY308" s="199">
        <v>49</v>
      </c>
      <c r="AZ308" s="199">
        <v>2393</v>
      </c>
      <c r="BA308" s="199">
        <v>71</v>
      </c>
      <c r="BB308" s="199">
        <v>2553</v>
      </c>
      <c r="BC308" s="199">
        <v>170</v>
      </c>
      <c r="BD308" s="199">
        <v>1432</v>
      </c>
      <c r="BE308" s="199">
        <v>25</v>
      </c>
      <c r="BF308" s="199">
        <v>990</v>
      </c>
      <c r="BG308" s="199">
        <v>64</v>
      </c>
      <c r="BH308" s="199">
        <v>3201</v>
      </c>
      <c r="BI308" s="199">
        <v>319</v>
      </c>
      <c r="BJ308" s="199">
        <v>3059</v>
      </c>
      <c r="BK308" s="199">
        <v>274</v>
      </c>
      <c r="BL308" s="199">
        <v>142</v>
      </c>
      <c r="BM308" s="199">
        <v>45</v>
      </c>
      <c r="BN308" s="199">
        <v>2002</v>
      </c>
      <c r="BO308" s="199">
        <v>135</v>
      </c>
      <c r="BP308" s="199">
        <v>1328</v>
      </c>
      <c r="BQ308" s="199">
        <v>190</v>
      </c>
      <c r="BR308" s="199">
        <v>861</v>
      </c>
      <c r="BS308" s="199">
        <v>58</v>
      </c>
      <c r="BT308" s="199">
        <v>1561</v>
      </c>
      <c r="BU308" s="199">
        <v>92</v>
      </c>
      <c r="BV308" s="199">
        <v>4191</v>
      </c>
      <c r="BW308" s="199">
        <v>383</v>
      </c>
      <c r="BX308" s="199">
        <v>3029</v>
      </c>
      <c r="BY308" s="199">
        <v>1</v>
      </c>
      <c r="BZ308" s="199">
        <v>320</v>
      </c>
      <c r="CA308" s="199">
        <v>9</v>
      </c>
      <c r="CB308" s="199">
        <v>1241</v>
      </c>
      <c r="CC308" s="199">
        <v>83</v>
      </c>
      <c r="CD308" s="199">
        <v>426</v>
      </c>
      <c r="CE308" s="199">
        <v>69</v>
      </c>
      <c r="CF308" s="199">
        <v>547</v>
      </c>
      <c r="CG308" s="199">
        <v>55</v>
      </c>
      <c r="CH308" s="199">
        <v>730</v>
      </c>
      <c r="CI308" s="199">
        <v>75</v>
      </c>
      <c r="CJ308" s="199">
        <v>917</v>
      </c>
      <c r="CK308" s="199">
        <v>132</v>
      </c>
      <c r="CL308" s="199">
        <v>1571</v>
      </c>
      <c r="CM308" s="199">
        <v>52</v>
      </c>
      <c r="CN308" s="199">
        <v>3029</v>
      </c>
      <c r="CO308" s="199">
        <v>1</v>
      </c>
      <c r="CP308" s="199">
        <v>476</v>
      </c>
      <c r="CQ308" s="199">
        <v>8305</v>
      </c>
      <c r="CR308" s="199">
        <v>5757</v>
      </c>
      <c r="CS308" s="199">
        <v>4899</v>
      </c>
      <c r="CT308" s="199">
        <v>8575</v>
      </c>
      <c r="CU308" s="199">
        <v>114</v>
      </c>
      <c r="CV308" s="199">
        <v>25</v>
      </c>
      <c r="CW308" s="199">
        <v>35</v>
      </c>
      <c r="CX308" s="199">
        <v>11</v>
      </c>
      <c r="CY308" s="199">
        <v>53</v>
      </c>
      <c r="CZ308" s="199">
        <v>8</v>
      </c>
      <c r="DA308" s="199">
        <v>6</v>
      </c>
      <c r="DB308" s="199">
        <v>3</v>
      </c>
      <c r="DC308" s="199">
        <v>20</v>
      </c>
      <c r="DD308" s="199">
        <v>3</v>
      </c>
      <c r="DE308" s="199">
        <v>104</v>
      </c>
      <c r="DF308" s="199">
        <v>382</v>
      </c>
      <c r="DG308" s="199">
        <v>301</v>
      </c>
      <c r="DH308" s="199">
        <v>85</v>
      </c>
      <c r="DI308" s="199">
        <v>412</v>
      </c>
      <c r="DJ308" s="199">
        <v>138</v>
      </c>
      <c r="DK308" s="199">
        <v>23</v>
      </c>
      <c r="DL308" s="199">
        <v>171</v>
      </c>
      <c r="DM308" s="199">
        <v>282</v>
      </c>
      <c r="DN308" s="199">
        <v>934</v>
      </c>
      <c r="DO308" s="199">
        <v>342</v>
      </c>
      <c r="DP308" s="199">
        <v>200</v>
      </c>
      <c r="DQ308" s="199">
        <v>220</v>
      </c>
      <c r="DR308" s="199">
        <v>171</v>
      </c>
      <c r="DS308" s="199">
        <v>118</v>
      </c>
      <c r="DT308" s="199">
        <v>240</v>
      </c>
      <c r="DU308" s="199">
        <v>3848</v>
      </c>
      <c r="DV308" s="199">
        <v>1945</v>
      </c>
      <c r="DW308" s="199">
        <v>376</v>
      </c>
      <c r="DX308" s="199">
        <v>213</v>
      </c>
      <c r="DY308" s="199">
        <v>59</v>
      </c>
      <c r="DZ308" s="199">
        <v>773</v>
      </c>
      <c r="EA308" s="199">
        <v>42</v>
      </c>
      <c r="EB308" s="199">
        <v>649</v>
      </c>
      <c r="EC308" s="199">
        <v>917</v>
      </c>
      <c r="ED308" s="199">
        <v>115</v>
      </c>
      <c r="EE308" s="199">
        <v>704</v>
      </c>
      <c r="EF308" s="199">
        <v>659</v>
      </c>
      <c r="EG308" s="199">
        <v>8134</v>
      </c>
      <c r="EH308" s="199">
        <v>760</v>
      </c>
      <c r="EI308" s="199">
        <v>3264</v>
      </c>
      <c r="EJ308" s="199">
        <v>584</v>
      </c>
      <c r="EK308" s="199">
        <v>28</v>
      </c>
      <c r="EL308" s="199">
        <v>45</v>
      </c>
      <c r="EM308" s="199">
        <v>68</v>
      </c>
      <c r="EN308" s="199">
        <v>89</v>
      </c>
      <c r="EO308" s="199">
        <v>41</v>
      </c>
      <c r="EP308" s="199">
        <v>212</v>
      </c>
      <c r="EQ308" s="199">
        <v>3186</v>
      </c>
      <c r="ER308" s="199">
        <v>3848</v>
      </c>
      <c r="ES308" s="199">
        <v>233</v>
      </c>
      <c r="ET308" s="199">
        <v>1102</v>
      </c>
      <c r="EU308" s="199">
        <v>1509</v>
      </c>
      <c r="EV308" s="199">
        <v>1004</v>
      </c>
      <c r="EW308" s="199">
        <v>3615</v>
      </c>
      <c r="EX308" s="199">
        <v>3848</v>
      </c>
      <c r="EZ308" s="199"/>
    </row>
    <row r="309" spans="1:156" x14ac:dyDescent="0.25">
      <c r="A309">
        <v>55616</v>
      </c>
      <c r="B309" t="s">
        <v>892</v>
      </c>
      <c r="C309" t="s">
        <v>1051</v>
      </c>
      <c r="D309" t="s">
        <v>275</v>
      </c>
      <c r="E309" t="s">
        <v>325</v>
      </c>
      <c r="F309" t="s">
        <v>346</v>
      </c>
      <c r="G309" t="s">
        <v>346</v>
      </c>
      <c r="H309" s="199">
        <v>7211</v>
      </c>
      <c r="I309" s="199">
        <v>388</v>
      </c>
      <c r="J309" s="199">
        <v>1019</v>
      </c>
      <c r="K309" s="199">
        <v>31</v>
      </c>
      <c r="L309" s="199">
        <v>584</v>
      </c>
      <c r="M309" s="199">
        <v>30</v>
      </c>
      <c r="N309" s="199">
        <v>2733</v>
      </c>
      <c r="O309" s="199">
        <v>206</v>
      </c>
      <c r="P309" s="199">
        <v>3440</v>
      </c>
      <c r="Q309" s="199">
        <v>151</v>
      </c>
      <c r="R309" s="199">
        <v>6993</v>
      </c>
      <c r="S309" s="199">
        <v>341</v>
      </c>
      <c r="T309" s="199">
        <v>11</v>
      </c>
      <c r="U309" s="199">
        <v>11</v>
      </c>
      <c r="V309" s="199">
        <v>14</v>
      </c>
      <c r="W309" s="199">
        <v>0</v>
      </c>
      <c r="X309" s="199">
        <v>0</v>
      </c>
      <c r="Y309" s="199">
        <v>0</v>
      </c>
      <c r="Z309" s="199">
        <v>31</v>
      </c>
      <c r="AA309" s="199">
        <v>2</v>
      </c>
      <c r="AB309" s="199">
        <v>162</v>
      </c>
      <c r="AC309" s="199">
        <v>34</v>
      </c>
      <c r="AD309" s="199">
        <v>142</v>
      </c>
      <c r="AE309" s="199">
        <v>10</v>
      </c>
      <c r="AF309" s="199">
        <v>6907</v>
      </c>
      <c r="AG309" s="199">
        <v>341</v>
      </c>
      <c r="AH309" s="199">
        <v>7161</v>
      </c>
      <c r="AI309" s="199">
        <v>384</v>
      </c>
      <c r="AJ309" s="199">
        <v>50</v>
      </c>
      <c r="AK309" s="199">
        <v>4</v>
      </c>
      <c r="AL309" s="199">
        <v>33</v>
      </c>
      <c r="AM309" s="199">
        <v>4</v>
      </c>
      <c r="AN309" s="199">
        <v>17</v>
      </c>
      <c r="AO309" s="199">
        <v>0</v>
      </c>
      <c r="AP309" s="199">
        <v>3753</v>
      </c>
      <c r="AQ309" s="199">
        <v>236</v>
      </c>
      <c r="AR309" s="199">
        <v>3458</v>
      </c>
      <c r="AS309" s="199">
        <v>152</v>
      </c>
      <c r="AT309" s="199">
        <v>1116</v>
      </c>
      <c r="AU309" s="199">
        <v>47</v>
      </c>
      <c r="AV309" s="199">
        <v>6095</v>
      </c>
      <c r="AW309" s="199">
        <v>341</v>
      </c>
      <c r="AX309" s="199">
        <v>425</v>
      </c>
      <c r="AY309" s="199">
        <v>15</v>
      </c>
      <c r="AZ309" s="199">
        <v>1591</v>
      </c>
      <c r="BA309" s="199">
        <v>121</v>
      </c>
      <c r="BB309" s="199">
        <v>1888</v>
      </c>
      <c r="BC309" s="199">
        <v>71</v>
      </c>
      <c r="BD309" s="199">
        <v>1162</v>
      </c>
      <c r="BE309" s="199">
        <v>41</v>
      </c>
      <c r="BF309" s="199">
        <v>737</v>
      </c>
      <c r="BG309" s="199">
        <v>51</v>
      </c>
      <c r="BH309" s="199">
        <v>3357</v>
      </c>
      <c r="BI309" s="199">
        <v>255</v>
      </c>
      <c r="BJ309" s="199">
        <v>3289</v>
      </c>
      <c r="BK309" s="199">
        <v>255</v>
      </c>
      <c r="BL309" s="199">
        <v>68</v>
      </c>
      <c r="BM309" s="199">
        <v>0</v>
      </c>
      <c r="BN309" s="199">
        <v>2354</v>
      </c>
      <c r="BO309" s="199">
        <v>175</v>
      </c>
      <c r="BP309" s="199">
        <v>1142</v>
      </c>
      <c r="BQ309" s="199">
        <v>99</v>
      </c>
      <c r="BR309" s="199">
        <v>598</v>
      </c>
      <c r="BS309" s="199">
        <v>32</v>
      </c>
      <c r="BT309" s="199">
        <v>1621</v>
      </c>
      <c r="BU309" s="199">
        <v>82</v>
      </c>
      <c r="BV309" s="199">
        <v>4094</v>
      </c>
      <c r="BW309" s="199">
        <v>306</v>
      </c>
      <c r="BX309" s="199">
        <v>1496</v>
      </c>
      <c r="BY309" s="199">
        <v>0</v>
      </c>
      <c r="BZ309" s="199">
        <v>485</v>
      </c>
      <c r="CA309" s="199">
        <v>0</v>
      </c>
      <c r="CB309" s="199">
        <v>1136</v>
      </c>
      <c r="CC309" s="199">
        <v>82</v>
      </c>
      <c r="CD309" s="199">
        <v>524</v>
      </c>
      <c r="CE309" s="199">
        <v>58</v>
      </c>
      <c r="CF309" s="199">
        <v>561</v>
      </c>
      <c r="CG309" s="199">
        <v>22</v>
      </c>
      <c r="CH309" s="199">
        <v>957</v>
      </c>
      <c r="CI309" s="199">
        <v>79</v>
      </c>
      <c r="CJ309" s="199">
        <v>842</v>
      </c>
      <c r="CK309" s="199">
        <v>42</v>
      </c>
      <c r="CL309" s="199">
        <v>1210</v>
      </c>
      <c r="CM309" s="199">
        <v>105</v>
      </c>
      <c r="CN309" s="199">
        <v>1496</v>
      </c>
      <c r="CO309" s="199">
        <v>0</v>
      </c>
      <c r="CP309" s="199">
        <v>388</v>
      </c>
      <c r="CQ309" s="199">
        <v>6823</v>
      </c>
      <c r="CR309" s="199">
        <v>5268</v>
      </c>
      <c r="CS309" s="199">
        <v>2840</v>
      </c>
      <c r="CT309" s="199">
        <v>6833</v>
      </c>
      <c r="CU309" s="199">
        <v>92</v>
      </c>
      <c r="CV309" s="199">
        <v>9</v>
      </c>
      <c r="CW309" s="199">
        <v>51</v>
      </c>
      <c r="CX309" s="199">
        <v>1</v>
      </c>
      <c r="CY309" s="199">
        <v>4</v>
      </c>
      <c r="CZ309" s="199">
        <v>0</v>
      </c>
      <c r="DA309" s="199">
        <v>0</v>
      </c>
      <c r="DB309" s="199">
        <v>0</v>
      </c>
      <c r="DC309" s="199">
        <v>37</v>
      </c>
      <c r="DD309" s="199">
        <v>8</v>
      </c>
      <c r="DE309" s="199">
        <v>157</v>
      </c>
      <c r="DF309" s="199">
        <v>391</v>
      </c>
      <c r="DG309" s="199">
        <v>431</v>
      </c>
      <c r="DH309" s="199">
        <v>88</v>
      </c>
      <c r="DI309" s="199">
        <v>323</v>
      </c>
      <c r="DJ309" s="199">
        <v>298</v>
      </c>
      <c r="DK309" s="199">
        <v>11</v>
      </c>
      <c r="DL309" s="199">
        <v>175</v>
      </c>
      <c r="DM309" s="199">
        <v>191</v>
      </c>
      <c r="DN309" s="199">
        <v>625</v>
      </c>
      <c r="DO309" s="199">
        <v>554</v>
      </c>
      <c r="DP309" s="199">
        <v>126</v>
      </c>
      <c r="DQ309" s="199">
        <v>174</v>
      </c>
      <c r="DR309" s="199">
        <v>145</v>
      </c>
      <c r="DS309" s="199">
        <v>22</v>
      </c>
      <c r="DT309" s="199">
        <v>214</v>
      </c>
      <c r="DU309" s="199">
        <v>3235</v>
      </c>
      <c r="DV309" s="199">
        <v>1652</v>
      </c>
      <c r="DW309" s="199">
        <v>548</v>
      </c>
      <c r="DX309" s="199">
        <v>267</v>
      </c>
      <c r="DY309" s="199">
        <v>56</v>
      </c>
      <c r="DZ309" s="199">
        <v>656</v>
      </c>
      <c r="EA309" s="199">
        <v>74</v>
      </c>
      <c r="EB309" s="199">
        <v>531</v>
      </c>
      <c r="EC309" s="199">
        <v>660</v>
      </c>
      <c r="ED309" s="199">
        <v>87</v>
      </c>
      <c r="EE309" s="199">
        <v>460</v>
      </c>
      <c r="EF309" s="199">
        <v>829</v>
      </c>
      <c r="EG309" s="199">
        <v>6443</v>
      </c>
      <c r="EH309" s="199">
        <v>792</v>
      </c>
      <c r="EI309" s="199">
        <v>2626</v>
      </c>
      <c r="EJ309" s="199">
        <v>609</v>
      </c>
      <c r="EK309" s="199">
        <v>221</v>
      </c>
      <c r="EL309" s="199">
        <v>62</v>
      </c>
      <c r="EM309" s="199">
        <v>19</v>
      </c>
      <c r="EN309" s="199">
        <v>50</v>
      </c>
      <c r="EO309" s="199">
        <v>17</v>
      </c>
      <c r="EP309" s="199">
        <v>203</v>
      </c>
      <c r="EQ309" s="199">
        <v>2845</v>
      </c>
      <c r="ER309" s="199">
        <v>3235</v>
      </c>
      <c r="ES309" s="199">
        <v>142</v>
      </c>
      <c r="ET309" s="199">
        <v>896</v>
      </c>
      <c r="EU309" s="199">
        <v>1195</v>
      </c>
      <c r="EV309" s="199">
        <v>1002</v>
      </c>
      <c r="EW309" s="199">
        <v>3093</v>
      </c>
      <c r="EX309" s="199">
        <v>3235</v>
      </c>
      <c r="EZ309" s="199"/>
    </row>
    <row r="310" spans="1:156" x14ac:dyDescent="0.25">
      <c r="A310">
        <v>55748</v>
      </c>
      <c r="B310" t="s">
        <v>892</v>
      </c>
      <c r="C310" t="s">
        <v>1062</v>
      </c>
      <c r="D310" t="s">
        <v>238</v>
      </c>
      <c r="E310" t="s">
        <v>325</v>
      </c>
      <c r="F310" t="s">
        <v>346</v>
      </c>
      <c r="G310" t="s">
        <v>346</v>
      </c>
      <c r="H310" s="199">
        <v>1373</v>
      </c>
      <c r="I310" s="199">
        <v>71</v>
      </c>
      <c r="J310" s="199">
        <v>257</v>
      </c>
      <c r="K310" s="199">
        <v>13</v>
      </c>
      <c r="L310" s="199">
        <v>182</v>
      </c>
      <c r="M310" s="199">
        <v>8</v>
      </c>
      <c r="N310" s="199">
        <v>696</v>
      </c>
      <c r="O310" s="199">
        <v>32</v>
      </c>
      <c r="P310" s="199">
        <v>407</v>
      </c>
      <c r="Q310" s="199">
        <v>22</v>
      </c>
      <c r="R310" s="199">
        <v>1288</v>
      </c>
      <c r="S310" s="199">
        <v>60</v>
      </c>
      <c r="T310" s="199">
        <v>2</v>
      </c>
      <c r="U310" s="199">
        <v>0</v>
      </c>
      <c r="V310" s="199">
        <v>6</v>
      </c>
      <c r="W310" s="199">
        <v>0</v>
      </c>
      <c r="X310" s="199">
        <v>1</v>
      </c>
      <c r="Y310" s="199">
        <v>0</v>
      </c>
      <c r="Z310" s="199">
        <v>2</v>
      </c>
      <c r="AA310" s="199">
        <v>0</v>
      </c>
      <c r="AB310" s="199">
        <v>74</v>
      </c>
      <c r="AC310" s="199">
        <v>11</v>
      </c>
      <c r="AD310" s="199">
        <v>12</v>
      </c>
      <c r="AE310" s="199">
        <v>5</v>
      </c>
      <c r="AF310" s="199">
        <v>1279</v>
      </c>
      <c r="AG310" s="199">
        <v>55</v>
      </c>
      <c r="AH310" s="199">
        <v>1371</v>
      </c>
      <c r="AI310" s="199">
        <v>71</v>
      </c>
      <c r="AJ310" s="199">
        <v>2</v>
      </c>
      <c r="AK310" s="199">
        <v>0</v>
      </c>
      <c r="AL310" s="199">
        <v>2</v>
      </c>
      <c r="AM310" s="199">
        <v>0</v>
      </c>
      <c r="AN310" s="199">
        <v>0</v>
      </c>
      <c r="AO310" s="199">
        <v>0</v>
      </c>
      <c r="AP310" s="199">
        <v>691</v>
      </c>
      <c r="AQ310" s="199">
        <v>41</v>
      </c>
      <c r="AR310" s="199">
        <v>682</v>
      </c>
      <c r="AS310" s="199">
        <v>30</v>
      </c>
      <c r="AT310" s="199">
        <v>289</v>
      </c>
      <c r="AU310" s="199">
        <v>30</v>
      </c>
      <c r="AV310" s="199">
        <v>1084</v>
      </c>
      <c r="AW310" s="199">
        <v>41</v>
      </c>
      <c r="AX310" s="199">
        <v>77</v>
      </c>
      <c r="AY310" s="199">
        <v>16</v>
      </c>
      <c r="AZ310" s="199">
        <v>299</v>
      </c>
      <c r="BA310" s="199">
        <v>13</v>
      </c>
      <c r="BB310" s="199">
        <v>453</v>
      </c>
      <c r="BC310" s="199">
        <v>19</v>
      </c>
      <c r="BD310" s="199">
        <v>124</v>
      </c>
      <c r="BE310" s="199">
        <v>6</v>
      </c>
      <c r="BF310" s="199">
        <v>190</v>
      </c>
      <c r="BG310" s="199">
        <v>12</v>
      </c>
      <c r="BH310" s="199">
        <v>525</v>
      </c>
      <c r="BI310" s="199">
        <v>49</v>
      </c>
      <c r="BJ310" s="199">
        <v>464</v>
      </c>
      <c r="BK310" s="199">
        <v>37</v>
      </c>
      <c r="BL310" s="199">
        <v>61</v>
      </c>
      <c r="BM310" s="199">
        <v>12</v>
      </c>
      <c r="BN310" s="199">
        <v>329</v>
      </c>
      <c r="BO310" s="199">
        <v>34</v>
      </c>
      <c r="BP310" s="199">
        <v>214</v>
      </c>
      <c r="BQ310" s="199">
        <v>12</v>
      </c>
      <c r="BR310" s="199">
        <v>172</v>
      </c>
      <c r="BS310" s="199">
        <v>15</v>
      </c>
      <c r="BT310" s="199">
        <v>300</v>
      </c>
      <c r="BU310" s="199">
        <v>10</v>
      </c>
      <c r="BV310" s="199">
        <v>715</v>
      </c>
      <c r="BW310" s="199">
        <v>61</v>
      </c>
      <c r="BX310" s="199">
        <v>358</v>
      </c>
      <c r="BY310" s="199">
        <v>0</v>
      </c>
      <c r="BZ310" s="199">
        <v>73</v>
      </c>
      <c r="CA310" s="199">
        <v>4</v>
      </c>
      <c r="CB310" s="199">
        <v>227</v>
      </c>
      <c r="CC310" s="199">
        <v>6</v>
      </c>
      <c r="CD310" s="199">
        <v>120</v>
      </c>
      <c r="CE310" s="199">
        <v>7</v>
      </c>
      <c r="CF310" s="199">
        <v>94</v>
      </c>
      <c r="CG310" s="199">
        <v>11</v>
      </c>
      <c r="CH310" s="199">
        <v>150</v>
      </c>
      <c r="CI310" s="199">
        <v>14</v>
      </c>
      <c r="CJ310" s="199">
        <v>140</v>
      </c>
      <c r="CK310" s="199">
        <v>25</v>
      </c>
      <c r="CL310" s="199">
        <v>211</v>
      </c>
      <c r="CM310" s="199">
        <v>4</v>
      </c>
      <c r="CN310" s="199">
        <v>358</v>
      </c>
      <c r="CO310" s="199">
        <v>0</v>
      </c>
      <c r="CP310" s="199">
        <v>71</v>
      </c>
      <c r="CQ310" s="199">
        <v>1302</v>
      </c>
      <c r="CR310" s="199">
        <v>902</v>
      </c>
      <c r="CS310" s="199">
        <v>698</v>
      </c>
      <c r="CT310" s="199">
        <v>1315</v>
      </c>
      <c r="CU310" s="199">
        <v>4</v>
      </c>
      <c r="CV310" s="199">
        <v>0</v>
      </c>
      <c r="CW310" s="199">
        <v>2</v>
      </c>
      <c r="CX310" s="199">
        <v>0</v>
      </c>
      <c r="CY310" s="199">
        <v>0</v>
      </c>
      <c r="CZ310" s="199">
        <v>0</v>
      </c>
      <c r="DA310" s="199">
        <v>0</v>
      </c>
      <c r="DB310" s="199">
        <v>0</v>
      </c>
      <c r="DC310" s="199">
        <v>2</v>
      </c>
      <c r="DD310" s="199">
        <v>0</v>
      </c>
      <c r="DE310" s="199">
        <v>18</v>
      </c>
      <c r="DF310" s="199">
        <v>62</v>
      </c>
      <c r="DG310" s="199">
        <v>54</v>
      </c>
      <c r="DH310" s="199">
        <v>4</v>
      </c>
      <c r="DI310" s="199">
        <v>71</v>
      </c>
      <c r="DJ310" s="199">
        <v>8</v>
      </c>
      <c r="DK310" s="199">
        <v>2</v>
      </c>
      <c r="DL310" s="199">
        <v>23</v>
      </c>
      <c r="DM310" s="199">
        <v>17</v>
      </c>
      <c r="DN310" s="199">
        <v>148</v>
      </c>
      <c r="DO310" s="199">
        <v>62</v>
      </c>
      <c r="DP310" s="199">
        <v>40</v>
      </c>
      <c r="DQ310" s="199">
        <v>26</v>
      </c>
      <c r="DR310" s="199">
        <v>27</v>
      </c>
      <c r="DS310" s="199">
        <v>19</v>
      </c>
      <c r="DT310" s="199">
        <v>61</v>
      </c>
      <c r="DU310" s="199">
        <v>554</v>
      </c>
      <c r="DV310" s="199">
        <v>288</v>
      </c>
      <c r="DW310" s="199">
        <v>66</v>
      </c>
      <c r="DX310" s="199">
        <v>44</v>
      </c>
      <c r="DY310" s="199">
        <v>15</v>
      </c>
      <c r="DZ310" s="199">
        <v>101</v>
      </c>
      <c r="EA310" s="199">
        <v>2</v>
      </c>
      <c r="EB310" s="199">
        <v>71</v>
      </c>
      <c r="EC310" s="199">
        <v>121</v>
      </c>
      <c r="ED310" s="199">
        <v>33</v>
      </c>
      <c r="EE310" s="199">
        <v>78</v>
      </c>
      <c r="EF310" s="199">
        <v>138</v>
      </c>
      <c r="EG310" s="199">
        <v>1262</v>
      </c>
      <c r="EH310" s="199">
        <v>112</v>
      </c>
      <c r="EI310" s="199">
        <v>431</v>
      </c>
      <c r="EJ310" s="199">
        <v>123</v>
      </c>
      <c r="EK310" s="199">
        <v>21</v>
      </c>
      <c r="EL310" s="199">
        <v>33</v>
      </c>
      <c r="EM310" s="199">
        <v>9</v>
      </c>
      <c r="EN310" s="199">
        <v>8</v>
      </c>
      <c r="EO310" s="199">
        <v>0</v>
      </c>
      <c r="EP310" s="199">
        <v>44</v>
      </c>
      <c r="EQ310" s="199">
        <v>467</v>
      </c>
      <c r="ER310" s="199">
        <v>554</v>
      </c>
      <c r="ES310" s="199">
        <v>17</v>
      </c>
      <c r="ET310" s="199">
        <v>166</v>
      </c>
      <c r="EU310" s="199">
        <v>224</v>
      </c>
      <c r="EV310" s="199">
        <v>147</v>
      </c>
      <c r="EW310" s="199">
        <v>537</v>
      </c>
      <c r="EX310" s="199">
        <v>554</v>
      </c>
      <c r="EZ310" s="199"/>
    </row>
    <row r="311" spans="1:156" x14ac:dyDescent="0.25">
      <c r="A311">
        <v>55744</v>
      </c>
      <c r="B311" t="s">
        <v>892</v>
      </c>
      <c r="C311" t="s">
        <v>1060</v>
      </c>
      <c r="D311" t="s">
        <v>268</v>
      </c>
      <c r="E311" t="s">
        <v>325</v>
      </c>
      <c r="F311" t="s">
        <v>347</v>
      </c>
      <c r="G311" t="s">
        <v>346</v>
      </c>
      <c r="H311" s="199">
        <v>19727</v>
      </c>
      <c r="I311" s="199">
        <v>953</v>
      </c>
      <c r="J311" s="199">
        <v>3303</v>
      </c>
      <c r="K311" s="199">
        <v>127</v>
      </c>
      <c r="L311" s="199">
        <v>2319</v>
      </c>
      <c r="M311" s="199">
        <v>47</v>
      </c>
      <c r="N311" s="199">
        <v>8648</v>
      </c>
      <c r="O311" s="199">
        <v>716</v>
      </c>
      <c r="P311" s="199">
        <v>7431</v>
      </c>
      <c r="Q311" s="199">
        <v>104</v>
      </c>
      <c r="R311" s="199">
        <v>18046</v>
      </c>
      <c r="S311" s="199">
        <v>846</v>
      </c>
      <c r="T311" s="199">
        <v>127</v>
      </c>
      <c r="U311" s="199">
        <v>11</v>
      </c>
      <c r="V311" s="199">
        <v>229</v>
      </c>
      <c r="W311" s="199">
        <v>0</v>
      </c>
      <c r="X311" s="199">
        <v>54</v>
      </c>
      <c r="Y311" s="199">
        <v>0</v>
      </c>
      <c r="Z311" s="199">
        <v>159</v>
      </c>
      <c r="AA311" s="199">
        <v>9</v>
      </c>
      <c r="AB311" s="199">
        <v>1112</v>
      </c>
      <c r="AC311" s="199">
        <v>87</v>
      </c>
      <c r="AD311" s="199">
        <v>346</v>
      </c>
      <c r="AE311" s="199">
        <v>72</v>
      </c>
      <c r="AF311" s="199">
        <v>17927</v>
      </c>
      <c r="AG311" s="199">
        <v>835</v>
      </c>
      <c r="AH311" s="199">
        <v>19616</v>
      </c>
      <c r="AI311" s="199">
        <v>944</v>
      </c>
      <c r="AJ311" s="199">
        <v>111</v>
      </c>
      <c r="AK311" s="199">
        <v>9</v>
      </c>
      <c r="AL311" s="199">
        <v>68</v>
      </c>
      <c r="AM311" s="199">
        <v>9</v>
      </c>
      <c r="AN311" s="199">
        <v>43</v>
      </c>
      <c r="AO311" s="199">
        <v>0</v>
      </c>
      <c r="AP311" s="199">
        <v>9703</v>
      </c>
      <c r="AQ311" s="199">
        <v>696</v>
      </c>
      <c r="AR311" s="199">
        <v>10024</v>
      </c>
      <c r="AS311" s="199">
        <v>257</v>
      </c>
      <c r="AT311" s="199">
        <v>3789</v>
      </c>
      <c r="AU311" s="199">
        <v>88</v>
      </c>
      <c r="AV311" s="199">
        <v>15938</v>
      </c>
      <c r="AW311" s="199">
        <v>865</v>
      </c>
      <c r="AX311" s="199">
        <v>638</v>
      </c>
      <c r="AY311" s="199">
        <v>118</v>
      </c>
      <c r="AZ311" s="199">
        <v>3796</v>
      </c>
      <c r="BA311" s="199">
        <v>136</v>
      </c>
      <c r="BB311" s="199">
        <v>5626</v>
      </c>
      <c r="BC311" s="199">
        <v>290</v>
      </c>
      <c r="BD311" s="199">
        <v>4337</v>
      </c>
      <c r="BE311" s="199">
        <v>100</v>
      </c>
      <c r="BF311" s="199">
        <v>2349</v>
      </c>
      <c r="BG311" s="199">
        <v>141</v>
      </c>
      <c r="BH311" s="199">
        <v>8292</v>
      </c>
      <c r="BI311" s="199">
        <v>650</v>
      </c>
      <c r="BJ311" s="199">
        <v>7840</v>
      </c>
      <c r="BK311" s="199">
        <v>502</v>
      </c>
      <c r="BL311" s="199">
        <v>452</v>
      </c>
      <c r="BM311" s="199">
        <v>148</v>
      </c>
      <c r="BN311" s="199">
        <v>5261</v>
      </c>
      <c r="BO311" s="199">
        <v>285</v>
      </c>
      <c r="BP311" s="199">
        <v>3517</v>
      </c>
      <c r="BQ311" s="199">
        <v>411</v>
      </c>
      <c r="BR311" s="199">
        <v>1863</v>
      </c>
      <c r="BS311" s="199">
        <v>95</v>
      </c>
      <c r="BT311" s="199">
        <v>4318</v>
      </c>
      <c r="BU311" s="199">
        <v>160</v>
      </c>
      <c r="BV311" s="199">
        <v>10641</v>
      </c>
      <c r="BW311" s="199">
        <v>791</v>
      </c>
      <c r="BX311" s="199">
        <v>4768</v>
      </c>
      <c r="BY311" s="199">
        <v>2</v>
      </c>
      <c r="BZ311" s="199">
        <v>1077</v>
      </c>
      <c r="CA311" s="199">
        <v>14</v>
      </c>
      <c r="CB311" s="199">
        <v>3241</v>
      </c>
      <c r="CC311" s="199">
        <v>146</v>
      </c>
      <c r="CD311" s="199">
        <v>1012</v>
      </c>
      <c r="CE311" s="199">
        <v>149</v>
      </c>
      <c r="CF311" s="199">
        <v>1818</v>
      </c>
      <c r="CG311" s="199">
        <v>180</v>
      </c>
      <c r="CH311" s="199">
        <v>2574</v>
      </c>
      <c r="CI311" s="199">
        <v>292</v>
      </c>
      <c r="CJ311" s="199">
        <v>2278</v>
      </c>
      <c r="CK311" s="199">
        <v>65</v>
      </c>
      <c r="CL311" s="199">
        <v>2959</v>
      </c>
      <c r="CM311" s="199">
        <v>105</v>
      </c>
      <c r="CN311" s="199">
        <v>4768</v>
      </c>
      <c r="CO311" s="199">
        <v>2</v>
      </c>
      <c r="CP311" s="199">
        <v>953</v>
      </c>
      <c r="CQ311" s="199">
        <v>18774</v>
      </c>
      <c r="CR311" s="199">
        <v>13605</v>
      </c>
      <c r="CS311" s="199">
        <v>9494</v>
      </c>
      <c r="CT311" s="199">
        <v>19076</v>
      </c>
      <c r="CU311" s="199">
        <v>252</v>
      </c>
      <c r="CV311" s="199">
        <v>35</v>
      </c>
      <c r="CW311" s="199">
        <v>84</v>
      </c>
      <c r="CX311" s="199">
        <v>26</v>
      </c>
      <c r="CY311" s="199">
        <v>69</v>
      </c>
      <c r="CZ311" s="199">
        <v>4</v>
      </c>
      <c r="DA311" s="199">
        <v>45</v>
      </c>
      <c r="DB311" s="199">
        <v>5</v>
      </c>
      <c r="DC311" s="199">
        <v>54</v>
      </c>
      <c r="DD311" s="199">
        <v>0</v>
      </c>
      <c r="DE311" s="199">
        <v>185</v>
      </c>
      <c r="DF311" s="199">
        <v>817</v>
      </c>
      <c r="DG311" s="199">
        <v>835</v>
      </c>
      <c r="DH311" s="199">
        <v>185</v>
      </c>
      <c r="DI311" s="199">
        <v>1200</v>
      </c>
      <c r="DJ311" s="199">
        <v>460</v>
      </c>
      <c r="DK311" s="199">
        <v>106</v>
      </c>
      <c r="DL311" s="199">
        <v>355</v>
      </c>
      <c r="DM311" s="199">
        <v>589</v>
      </c>
      <c r="DN311" s="199">
        <v>2267</v>
      </c>
      <c r="DO311" s="199">
        <v>851</v>
      </c>
      <c r="DP311" s="199">
        <v>354</v>
      </c>
      <c r="DQ311" s="199">
        <v>582</v>
      </c>
      <c r="DR311" s="199">
        <v>407</v>
      </c>
      <c r="DS311" s="199">
        <v>485</v>
      </c>
      <c r="DT311" s="199">
        <v>915</v>
      </c>
      <c r="DU311" s="199">
        <v>8257</v>
      </c>
      <c r="DV311" s="199">
        <v>4150</v>
      </c>
      <c r="DW311" s="199">
        <v>1305</v>
      </c>
      <c r="DX311" s="199">
        <v>428</v>
      </c>
      <c r="DY311" s="199">
        <v>51</v>
      </c>
      <c r="DZ311" s="199">
        <v>1399</v>
      </c>
      <c r="EA311" s="199">
        <v>147</v>
      </c>
      <c r="EB311" s="199">
        <v>1149</v>
      </c>
      <c r="EC311" s="199">
        <v>2280</v>
      </c>
      <c r="ED311" s="199">
        <v>285</v>
      </c>
      <c r="EE311" s="199">
        <v>1497</v>
      </c>
      <c r="EF311" s="199">
        <v>1918</v>
      </c>
      <c r="EG311" s="199">
        <v>18176</v>
      </c>
      <c r="EH311" s="199">
        <v>1886</v>
      </c>
      <c r="EI311" s="199">
        <v>6228</v>
      </c>
      <c r="EJ311" s="199">
        <v>2029</v>
      </c>
      <c r="EK311" s="199">
        <v>209</v>
      </c>
      <c r="EL311" s="199">
        <v>185</v>
      </c>
      <c r="EM311" s="199">
        <v>153</v>
      </c>
      <c r="EN311" s="199">
        <v>175</v>
      </c>
      <c r="EO311" s="199">
        <v>226</v>
      </c>
      <c r="EP311" s="199">
        <v>978</v>
      </c>
      <c r="EQ311" s="199">
        <v>7232</v>
      </c>
      <c r="ER311" s="199">
        <v>8257</v>
      </c>
      <c r="ES311" s="199">
        <v>572</v>
      </c>
      <c r="ET311" s="199">
        <v>2700</v>
      </c>
      <c r="EU311" s="199">
        <v>3366</v>
      </c>
      <c r="EV311" s="199">
        <v>1619</v>
      </c>
      <c r="EW311" s="199">
        <v>7685</v>
      </c>
      <c r="EX311" s="199">
        <v>8257</v>
      </c>
      <c r="EZ311" s="199"/>
    </row>
    <row r="312" spans="1:156" x14ac:dyDescent="0.25">
      <c r="A312">
        <v>55734</v>
      </c>
      <c r="B312" t="s">
        <v>892</v>
      </c>
      <c r="C312" t="s">
        <v>1058</v>
      </c>
      <c r="D312" t="s">
        <v>306</v>
      </c>
      <c r="E312" t="s">
        <v>325</v>
      </c>
      <c r="F312" t="s">
        <v>346</v>
      </c>
      <c r="G312" t="s">
        <v>346</v>
      </c>
      <c r="H312" s="199">
        <v>6355</v>
      </c>
      <c r="I312" s="199">
        <v>290</v>
      </c>
      <c r="J312" s="199">
        <v>1247</v>
      </c>
      <c r="K312" s="199">
        <v>106</v>
      </c>
      <c r="L312" s="199">
        <v>1062</v>
      </c>
      <c r="M312" s="199">
        <v>99</v>
      </c>
      <c r="N312" s="199">
        <v>2467</v>
      </c>
      <c r="O312" s="199">
        <v>165</v>
      </c>
      <c r="P312" s="199">
        <v>2623</v>
      </c>
      <c r="Q312" s="199">
        <v>18</v>
      </c>
      <c r="R312" s="199">
        <v>6018</v>
      </c>
      <c r="S312" s="199">
        <v>232</v>
      </c>
      <c r="T312" s="199">
        <v>73</v>
      </c>
      <c r="U312" s="199">
        <v>1</v>
      </c>
      <c r="V312" s="199">
        <v>89</v>
      </c>
      <c r="W312" s="199">
        <v>0</v>
      </c>
      <c r="X312" s="199">
        <v>4</v>
      </c>
      <c r="Y312" s="199">
        <v>0</v>
      </c>
      <c r="Z312" s="199">
        <v>0</v>
      </c>
      <c r="AA312" s="199">
        <v>0</v>
      </c>
      <c r="AB312" s="199">
        <v>171</v>
      </c>
      <c r="AC312" s="199">
        <v>57</v>
      </c>
      <c r="AD312" s="199">
        <v>42</v>
      </c>
      <c r="AE312" s="199">
        <v>0</v>
      </c>
      <c r="AF312" s="199">
        <v>5986</v>
      </c>
      <c r="AG312" s="199">
        <v>232</v>
      </c>
      <c r="AH312" s="199">
        <v>6271</v>
      </c>
      <c r="AI312" s="199">
        <v>290</v>
      </c>
      <c r="AJ312" s="199">
        <v>84</v>
      </c>
      <c r="AK312" s="199">
        <v>0</v>
      </c>
      <c r="AL312" s="199">
        <v>77</v>
      </c>
      <c r="AM312" s="199">
        <v>0</v>
      </c>
      <c r="AN312" s="199">
        <v>7</v>
      </c>
      <c r="AO312" s="199">
        <v>0</v>
      </c>
      <c r="AP312" s="199">
        <v>3347</v>
      </c>
      <c r="AQ312" s="199">
        <v>163</v>
      </c>
      <c r="AR312" s="199">
        <v>3008</v>
      </c>
      <c r="AS312" s="199">
        <v>127</v>
      </c>
      <c r="AT312" s="199">
        <v>998</v>
      </c>
      <c r="AU312" s="199">
        <v>41</v>
      </c>
      <c r="AV312" s="199">
        <v>5357</v>
      </c>
      <c r="AW312" s="199">
        <v>249</v>
      </c>
      <c r="AX312" s="199">
        <v>139</v>
      </c>
      <c r="AY312" s="199">
        <v>20</v>
      </c>
      <c r="AZ312" s="199">
        <v>1278</v>
      </c>
      <c r="BA312" s="199">
        <v>122</v>
      </c>
      <c r="BB312" s="199">
        <v>1902</v>
      </c>
      <c r="BC312" s="199">
        <v>79</v>
      </c>
      <c r="BD312" s="199">
        <v>1044</v>
      </c>
      <c r="BE312" s="199">
        <v>19</v>
      </c>
      <c r="BF312" s="199">
        <v>1059</v>
      </c>
      <c r="BG312" s="199">
        <v>88</v>
      </c>
      <c r="BH312" s="199">
        <v>2745</v>
      </c>
      <c r="BI312" s="199">
        <v>149</v>
      </c>
      <c r="BJ312" s="199">
        <v>2705</v>
      </c>
      <c r="BK312" s="199">
        <v>141</v>
      </c>
      <c r="BL312" s="199">
        <v>40</v>
      </c>
      <c r="BM312" s="199">
        <v>8</v>
      </c>
      <c r="BN312" s="199">
        <v>1930</v>
      </c>
      <c r="BO312" s="199">
        <v>117</v>
      </c>
      <c r="BP312" s="199">
        <v>982</v>
      </c>
      <c r="BQ312" s="199">
        <v>49</v>
      </c>
      <c r="BR312" s="199">
        <v>892</v>
      </c>
      <c r="BS312" s="199">
        <v>71</v>
      </c>
      <c r="BT312" s="199">
        <v>1560</v>
      </c>
      <c r="BU312" s="199">
        <v>49</v>
      </c>
      <c r="BV312" s="199">
        <v>3804</v>
      </c>
      <c r="BW312" s="199">
        <v>237</v>
      </c>
      <c r="BX312" s="199">
        <v>991</v>
      </c>
      <c r="BY312" s="199">
        <v>4</v>
      </c>
      <c r="BZ312" s="199">
        <v>428</v>
      </c>
      <c r="CA312" s="199">
        <v>9</v>
      </c>
      <c r="CB312" s="199">
        <v>1132</v>
      </c>
      <c r="CC312" s="199">
        <v>40</v>
      </c>
      <c r="CD312" s="199">
        <v>432</v>
      </c>
      <c r="CE312" s="199">
        <v>1</v>
      </c>
      <c r="CF312" s="199">
        <v>686</v>
      </c>
      <c r="CG312" s="199">
        <v>22</v>
      </c>
      <c r="CH312" s="199">
        <v>748</v>
      </c>
      <c r="CI312" s="199">
        <v>77</v>
      </c>
      <c r="CJ312" s="199">
        <v>1020</v>
      </c>
      <c r="CK312" s="199">
        <v>102</v>
      </c>
      <c r="CL312" s="199">
        <v>918</v>
      </c>
      <c r="CM312" s="199">
        <v>35</v>
      </c>
      <c r="CN312" s="199">
        <v>991</v>
      </c>
      <c r="CO312" s="199">
        <v>4</v>
      </c>
      <c r="CP312" s="199">
        <v>290</v>
      </c>
      <c r="CQ312" s="199">
        <v>6065</v>
      </c>
      <c r="CR312" s="199">
        <v>4711</v>
      </c>
      <c r="CS312" s="199">
        <v>2446</v>
      </c>
      <c r="CT312" s="199">
        <v>5894</v>
      </c>
      <c r="CU312" s="199">
        <v>140</v>
      </c>
      <c r="CV312" s="199">
        <v>0</v>
      </c>
      <c r="CW312" s="199">
        <v>0</v>
      </c>
      <c r="CX312" s="199">
        <v>0</v>
      </c>
      <c r="CY312" s="199">
        <v>118</v>
      </c>
      <c r="CZ312" s="199">
        <v>0</v>
      </c>
      <c r="DA312" s="199">
        <v>4</v>
      </c>
      <c r="DB312" s="199">
        <v>0</v>
      </c>
      <c r="DC312" s="199">
        <v>18</v>
      </c>
      <c r="DD312" s="199">
        <v>0</v>
      </c>
      <c r="DE312" s="199">
        <v>282</v>
      </c>
      <c r="DF312" s="199">
        <v>310</v>
      </c>
      <c r="DG312" s="199">
        <v>239</v>
      </c>
      <c r="DH312" s="199">
        <v>39</v>
      </c>
      <c r="DI312" s="199">
        <v>297</v>
      </c>
      <c r="DJ312" s="199">
        <v>253</v>
      </c>
      <c r="DK312" s="199">
        <v>0</v>
      </c>
      <c r="DL312" s="199">
        <v>183</v>
      </c>
      <c r="DM312" s="199">
        <v>177</v>
      </c>
      <c r="DN312" s="199">
        <v>683</v>
      </c>
      <c r="DO312" s="199">
        <v>229</v>
      </c>
      <c r="DP312" s="199">
        <v>148</v>
      </c>
      <c r="DQ312" s="199">
        <v>141</v>
      </c>
      <c r="DR312" s="199">
        <v>310</v>
      </c>
      <c r="DS312" s="199">
        <v>127</v>
      </c>
      <c r="DT312" s="199">
        <v>329</v>
      </c>
      <c r="DU312" s="199">
        <v>2812</v>
      </c>
      <c r="DV312" s="199">
        <v>1220</v>
      </c>
      <c r="DW312" s="199">
        <v>542</v>
      </c>
      <c r="DX312" s="199">
        <v>289</v>
      </c>
      <c r="DY312" s="199">
        <v>64</v>
      </c>
      <c r="DZ312" s="199">
        <v>886</v>
      </c>
      <c r="EA312" s="199">
        <v>50</v>
      </c>
      <c r="EB312" s="199">
        <v>781</v>
      </c>
      <c r="EC312" s="199">
        <v>417</v>
      </c>
      <c r="ED312" s="199">
        <v>51</v>
      </c>
      <c r="EE312" s="199">
        <v>305</v>
      </c>
      <c r="EF312" s="199">
        <v>739</v>
      </c>
      <c r="EG312" s="199">
        <v>5962</v>
      </c>
      <c r="EH312" s="199">
        <v>426</v>
      </c>
      <c r="EI312" s="199">
        <v>2176</v>
      </c>
      <c r="EJ312" s="199">
        <v>636</v>
      </c>
      <c r="EK312" s="199">
        <v>87</v>
      </c>
      <c r="EL312" s="199">
        <v>51</v>
      </c>
      <c r="EM312" s="199">
        <v>42</v>
      </c>
      <c r="EN312" s="199">
        <v>81</v>
      </c>
      <c r="EO312" s="199">
        <v>78</v>
      </c>
      <c r="EP312" s="199">
        <v>177</v>
      </c>
      <c r="EQ312" s="199">
        <v>2414</v>
      </c>
      <c r="ER312" s="199">
        <v>2812</v>
      </c>
      <c r="ES312" s="199">
        <v>240</v>
      </c>
      <c r="ET312" s="199">
        <v>761</v>
      </c>
      <c r="EU312" s="199">
        <v>960</v>
      </c>
      <c r="EV312" s="199">
        <v>851</v>
      </c>
      <c r="EW312" s="199">
        <v>2572</v>
      </c>
      <c r="EX312" s="199">
        <v>2812</v>
      </c>
      <c r="EZ312" s="199"/>
    </row>
    <row r="313" spans="1:156" x14ac:dyDescent="0.25">
      <c r="A313">
        <v>55805</v>
      </c>
      <c r="B313" t="s">
        <v>892</v>
      </c>
      <c r="C313" t="s">
        <v>1069</v>
      </c>
      <c r="D313" t="s">
        <v>306</v>
      </c>
      <c r="E313" t="s">
        <v>325</v>
      </c>
      <c r="F313" t="s">
        <v>346</v>
      </c>
      <c r="G313" t="s">
        <v>346</v>
      </c>
      <c r="H313" s="199">
        <v>10052</v>
      </c>
      <c r="I313" s="199">
        <v>448</v>
      </c>
      <c r="J313" s="199">
        <v>3844</v>
      </c>
      <c r="K313" s="199">
        <v>193</v>
      </c>
      <c r="L313" s="199">
        <v>2729</v>
      </c>
      <c r="M313" s="199">
        <v>142</v>
      </c>
      <c r="N313" s="199">
        <v>3820</v>
      </c>
      <c r="O313" s="199">
        <v>217</v>
      </c>
      <c r="P313" s="199">
        <v>2347</v>
      </c>
      <c r="Q313" s="199">
        <v>38</v>
      </c>
      <c r="R313" s="199">
        <v>8588</v>
      </c>
      <c r="S313" s="199">
        <v>325</v>
      </c>
      <c r="T313" s="199">
        <v>341</v>
      </c>
      <c r="U313" s="199">
        <v>51</v>
      </c>
      <c r="V313" s="199">
        <v>212</v>
      </c>
      <c r="W313" s="199">
        <v>0</v>
      </c>
      <c r="X313" s="199">
        <v>187</v>
      </c>
      <c r="Y313" s="199">
        <v>11</v>
      </c>
      <c r="Z313" s="199">
        <v>30</v>
      </c>
      <c r="AA313" s="199">
        <v>0</v>
      </c>
      <c r="AB313" s="199">
        <v>694</v>
      </c>
      <c r="AC313" s="199">
        <v>61</v>
      </c>
      <c r="AD313" s="199">
        <v>407</v>
      </c>
      <c r="AE313" s="199">
        <v>33</v>
      </c>
      <c r="AF313" s="199">
        <v>8453</v>
      </c>
      <c r="AG313" s="199">
        <v>304</v>
      </c>
      <c r="AH313" s="199">
        <v>9896</v>
      </c>
      <c r="AI313" s="199">
        <v>447</v>
      </c>
      <c r="AJ313" s="199">
        <v>156</v>
      </c>
      <c r="AK313" s="199">
        <v>1</v>
      </c>
      <c r="AL313" s="199">
        <v>40</v>
      </c>
      <c r="AM313" s="199">
        <v>0</v>
      </c>
      <c r="AN313" s="199">
        <v>116</v>
      </c>
      <c r="AO313" s="199">
        <v>1</v>
      </c>
      <c r="AP313" s="199">
        <v>5046</v>
      </c>
      <c r="AQ313" s="199">
        <v>299</v>
      </c>
      <c r="AR313" s="199">
        <v>5006</v>
      </c>
      <c r="AS313" s="199">
        <v>149</v>
      </c>
      <c r="AT313" s="199">
        <v>1402</v>
      </c>
      <c r="AU313" s="199">
        <v>69</v>
      </c>
      <c r="AV313" s="199">
        <v>8650</v>
      </c>
      <c r="AW313" s="199">
        <v>379</v>
      </c>
      <c r="AX313" s="199">
        <v>365</v>
      </c>
      <c r="AY313" s="199">
        <v>39</v>
      </c>
      <c r="AZ313" s="199">
        <v>1129</v>
      </c>
      <c r="BA313" s="199">
        <v>128</v>
      </c>
      <c r="BB313" s="199">
        <v>1778</v>
      </c>
      <c r="BC313" s="199">
        <v>90</v>
      </c>
      <c r="BD313" s="199">
        <v>1863</v>
      </c>
      <c r="BE313" s="199">
        <v>63</v>
      </c>
      <c r="BF313" s="199">
        <v>1089</v>
      </c>
      <c r="BG313" s="199">
        <v>81</v>
      </c>
      <c r="BH313" s="199">
        <v>6135</v>
      </c>
      <c r="BI313" s="199">
        <v>355</v>
      </c>
      <c r="BJ313" s="199">
        <v>5886</v>
      </c>
      <c r="BK313" s="199">
        <v>338</v>
      </c>
      <c r="BL313" s="199">
        <v>249</v>
      </c>
      <c r="BM313" s="199">
        <v>17</v>
      </c>
      <c r="BN313" s="199">
        <v>3119</v>
      </c>
      <c r="BO313" s="199">
        <v>211</v>
      </c>
      <c r="BP313" s="199">
        <v>3478</v>
      </c>
      <c r="BQ313" s="199">
        <v>161</v>
      </c>
      <c r="BR313" s="199">
        <v>627</v>
      </c>
      <c r="BS313" s="199">
        <v>64</v>
      </c>
      <c r="BT313" s="199">
        <v>1879</v>
      </c>
      <c r="BU313" s="199">
        <v>12</v>
      </c>
      <c r="BV313" s="199">
        <v>7224</v>
      </c>
      <c r="BW313" s="199">
        <v>436</v>
      </c>
      <c r="BX313" s="199">
        <v>949</v>
      </c>
      <c r="BY313" s="199">
        <v>0</v>
      </c>
      <c r="BZ313" s="199">
        <v>692</v>
      </c>
      <c r="CA313" s="199">
        <v>9</v>
      </c>
      <c r="CB313" s="199">
        <v>1187</v>
      </c>
      <c r="CC313" s="199">
        <v>3</v>
      </c>
      <c r="CD313" s="199">
        <v>3038</v>
      </c>
      <c r="CE313" s="199">
        <v>116</v>
      </c>
      <c r="CF313" s="199">
        <v>1560</v>
      </c>
      <c r="CG313" s="199">
        <v>128</v>
      </c>
      <c r="CH313" s="199">
        <v>1035</v>
      </c>
      <c r="CI313" s="199">
        <v>93</v>
      </c>
      <c r="CJ313" s="199">
        <v>885</v>
      </c>
      <c r="CK313" s="199">
        <v>41</v>
      </c>
      <c r="CL313" s="199">
        <v>706</v>
      </c>
      <c r="CM313" s="199">
        <v>58</v>
      </c>
      <c r="CN313" s="199">
        <v>949</v>
      </c>
      <c r="CO313" s="199">
        <v>0</v>
      </c>
      <c r="CP313" s="199">
        <v>448</v>
      </c>
      <c r="CQ313" s="199">
        <v>9604</v>
      </c>
      <c r="CR313" s="199">
        <v>7019</v>
      </c>
      <c r="CS313" s="199">
        <v>3528</v>
      </c>
      <c r="CT313" s="199">
        <v>9168</v>
      </c>
      <c r="CU313" s="199">
        <v>352</v>
      </c>
      <c r="CV313" s="199">
        <v>52</v>
      </c>
      <c r="CW313" s="199">
        <v>111</v>
      </c>
      <c r="CX313" s="199">
        <v>17</v>
      </c>
      <c r="CY313" s="199">
        <v>48</v>
      </c>
      <c r="CZ313" s="199">
        <v>4</v>
      </c>
      <c r="DA313" s="199">
        <v>107</v>
      </c>
      <c r="DB313" s="199">
        <v>7</v>
      </c>
      <c r="DC313" s="199">
        <v>86</v>
      </c>
      <c r="DD313" s="199">
        <v>24</v>
      </c>
      <c r="DE313" s="199">
        <v>66</v>
      </c>
      <c r="DF313" s="199">
        <v>176</v>
      </c>
      <c r="DG313" s="199">
        <v>452</v>
      </c>
      <c r="DH313" s="199">
        <v>69</v>
      </c>
      <c r="DI313" s="199">
        <v>1010</v>
      </c>
      <c r="DJ313" s="199">
        <v>279</v>
      </c>
      <c r="DK313" s="199">
        <v>133</v>
      </c>
      <c r="DL313" s="199">
        <v>263</v>
      </c>
      <c r="DM313" s="199">
        <v>310</v>
      </c>
      <c r="DN313" s="199">
        <v>2020</v>
      </c>
      <c r="DO313" s="199">
        <v>973</v>
      </c>
      <c r="DP313" s="199">
        <v>252</v>
      </c>
      <c r="DQ313" s="199">
        <v>194</v>
      </c>
      <c r="DR313" s="199">
        <v>257</v>
      </c>
      <c r="DS313" s="199">
        <v>284</v>
      </c>
      <c r="DT313" s="199">
        <v>819</v>
      </c>
      <c r="DU313" s="199">
        <v>4785</v>
      </c>
      <c r="DV313" s="199">
        <v>925</v>
      </c>
      <c r="DW313" s="199">
        <v>316</v>
      </c>
      <c r="DX313" s="199">
        <v>602</v>
      </c>
      <c r="DY313" s="199">
        <v>110</v>
      </c>
      <c r="DZ313" s="199">
        <v>1562</v>
      </c>
      <c r="EA313" s="199">
        <v>96</v>
      </c>
      <c r="EB313" s="199">
        <v>1124</v>
      </c>
      <c r="EC313" s="199">
        <v>1696</v>
      </c>
      <c r="ED313" s="199">
        <v>171</v>
      </c>
      <c r="EE313" s="199">
        <v>922</v>
      </c>
      <c r="EF313" s="199">
        <v>758</v>
      </c>
      <c r="EG313" s="199">
        <v>6910</v>
      </c>
      <c r="EH313" s="199">
        <v>3113</v>
      </c>
      <c r="EI313" s="199">
        <v>1438</v>
      </c>
      <c r="EJ313" s="199">
        <v>3347</v>
      </c>
      <c r="EK313" s="199">
        <v>426</v>
      </c>
      <c r="EL313" s="199">
        <v>433</v>
      </c>
      <c r="EM313" s="199">
        <v>291</v>
      </c>
      <c r="EN313" s="199">
        <v>483</v>
      </c>
      <c r="EO313" s="199">
        <v>279</v>
      </c>
      <c r="EP313" s="199">
        <v>1418</v>
      </c>
      <c r="EQ313" s="199">
        <v>4185</v>
      </c>
      <c r="ER313" s="199">
        <v>4785</v>
      </c>
      <c r="ES313" s="199">
        <v>820</v>
      </c>
      <c r="ET313" s="199">
        <v>1690</v>
      </c>
      <c r="EU313" s="199">
        <v>1660</v>
      </c>
      <c r="EV313" s="199">
        <v>615</v>
      </c>
      <c r="EW313" s="199">
        <v>3965</v>
      </c>
      <c r="EX313" s="199">
        <v>4785</v>
      </c>
      <c r="EZ313" s="199"/>
    </row>
    <row r="314" spans="1:156" x14ac:dyDescent="0.25">
      <c r="A314">
        <v>55718</v>
      </c>
      <c r="B314" t="s">
        <v>892</v>
      </c>
      <c r="C314" t="s">
        <v>1054</v>
      </c>
      <c r="D314" t="s">
        <v>246</v>
      </c>
      <c r="E314" t="s">
        <v>325</v>
      </c>
      <c r="F314" t="s">
        <v>346</v>
      </c>
      <c r="G314" t="s">
        <v>346</v>
      </c>
      <c r="H314" s="199">
        <v>2977</v>
      </c>
      <c r="I314" s="199">
        <v>131</v>
      </c>
      <c r="J314" s="199">
        <v>357</v>
      </c>
      <c r="K314" s="199">
        <v>22</v>
      </c>
      <c r="L314" s="199">
        <v>202</v>
      </c>
      <c r="M314" s="199">
        <v>20</v>
      </c>
      <c r="N314" s="199">
        <v>1265</v>
      </c>
      <c r="O314" s="199">
        <v>78</v>
      </c>
      <c r="P314" s="199">
        <v>1345</v>
      </c>
      <c r="Q314" s="199">
        <v>31</v>
      </c>
      <c r="R314" s="199">
        <v>2787</v>
      </c>
      <c r="S314" s="199">
        <v>108</v>
      </c>
      <c r="T314" s="199">
        <v>6</v>
      </c>
      <c r="U314" s="199">
        <v>0</v>
      </c>
      <c r="V314" s="199">
        <v>62</v>
      </c>
      <c r="W314" s="199">
        <v>10</v>
      </c>
      <c r="X314" s="199">
        <v>7</v>
      </c>
      <c r="Y314" s="199">
        <v>1</v>
      </c>
      <c r="Z314" s="199">
        <v>14</v>
      </c>
      <c r="AA314" s="199">
        <v>5</v>
      </c>
      <c r="AB314" s="199">
        <v>101</v>
      </c>
      <c r="AC314" s="199">
        <v>7</v>
      </c>
      <c r="AD314" s="199">
        <v>34</v>
      </c>
      <c r="AE314" s="199">
        <v>10</v>
      </c>
      <c r="AF314" s="199">
        <v>2767</v>
      </c>
      <c r="AG314" s="199">
        <v>103</v>
      </c>
      <c r="AH314" s="199">
        <v>2966</v>
      </c>
      <c r="AI314" s="199">
        <v>126</v>
      </c>
      <c r="AJ314" s="199">
        <v>11</v>
      </c>
      <c r="AK314" s="199">
        <v>5</v>
      </c>
      <c r="AL314" s="199">
        <v>4</v>
      </c>
      <c r="AM314" s="199">
        <v>1</v>
      </c>
      <c r="AN314" s="199">
        <v>7</v>
      </c>
      <c r="AO314" s="199">
        <v>4</v>
      </c>
      <c r="AP314" s="199">
        <v>1644</v>
      </c>
      <c r="AQ314" s="199">
        <v>82</v>
      </c>
      <c r="AR314" s="199">
        <v>1333</v>
      </c>
      <c r="AS314" s="199">
        <v>49</v>
      </c>
      <c r="AT314" s="199">
        <v>386</v>
      </c>
      <c r="AU314" s="199">
        <v>7</v>
      </c>
      <c r="AV314" s="199">
        <v>2591</v>
      </c>
      <c r="AW314" s="199">
        <v>124</v>
      </c>
      <c r="AX314" s="199">
        <v>73</v>
      </c>
      <c r="AY314" s="199">
        <v>2</v>
      </c>
      <c r="AZ314" s="199">
        <v>686</v>
      </c>
      <c r="BA314" s="199">
        <v>42</v>
      </c>
      <c r="BB314" s="199">
        <v>857</v>
      </c>
      <c r="BC314" s="199">
        <v>42</v>
      </c>
      <c r="BD314" s="199">
        <v>476</v>
      </c>
      <c r="BE314" s="199">
        <v>25</v>
      </c>
      <c r="BF314" s="199">
        <v>313</v>
      </c>
      <c r="BG314" s="199">
        <v>26</v>
      </c>
      <c r="BH314" s="199">
        <v>1445</v>
      </c>
      <c r="BI314" s="199">
        <v>97</v>
      </c>
      <c r="BJ314" s="199">
        <v>1372</v>
      </c>
      <c r="BK314" s="199">
        <v>72</v>
      </c>
      <c r="BL314" s="199">
        <v>73</v>
      </c>
      <c r="BM314" s="199">
        <v>25</v>
      </c>
      <c r="BN314" s="199">
        <v>1003</v>
      </c>
      <c r="BO314" s="199">
        <v>48</v>
      </c>
      <c r="BP314" s="199">
        <v>481</v>
      </c>
      <c r="BQ314" s="199">
        <v>49</v>
      </c>
      <c r="BR314" s="199">
        <v>274</v>
      </c>
      <c r="BS314" s="199">
        <v>26</v>
      </c>
      <c r="BT314" s="199">
        <v>704</v>
      </c>
      <c r="BU314" s="199">
        <v>4</v>
      </c>
      <c r="BV314" s="199">
        <v>1758</v>
      </c>
      <c r="BW314" s="199">
        <v>123</v>
      </c>
      <c r="BX314" s="199">
        <v>515</v>
      </c>
      <c r="BY314" s="199">
        <v>4</v>
      </c>
      <c r="BZ314" s="199">
        <v>240</v>
      </c>
      <c r="CA314" s="199">
        <v>4</v>
      </c>
      <c r="CB314" s="199">
        <v>464</v>
      </c>
      <c r="CC314" s="199">
        <v>0</v>
      </c>
      <c r="CD314" s="199">
        <v>181</v>
      </c>
      <c r="CE314" s="199">
        <v>16</v>
      </c>
      <c r="CF314" s="199">
        <v>385</v>
      </c>
      <c r="CG314" s="199">
        <v>12</v>
      </c>
      <c r="CH314" s="199">
        <v>320</v>
      </c>
      <c r="CI314" s="199">
        <v>19</v>
      </c>
      <c r="CJ314" s="199">
        <v>419</v>
      </c>
      <c r="CK314" s="199">
        <v>58</v>
      </c>
      <c r="CL314" s="199">
        <v>453</v>
      </c>
      <c r="CM314" s="199">
        <v>18</v>
      </c>
      <c r="CN314" s="199">
        <v>515</v>
      </c>
      <c r="CO314" s="199">
        <v>4</v>
      </c>
      <c r="CP314" s="199">
        <v>131</v>
      </c>
      <c r="CQ314" s="199">
        <v>2846</v>
      </c>
      <c r="CR314" s="199">
        <v>2283</v>
      </c>
      <c r="CS314" s="199">
        <v>1050</v>
      </c>
      <c r="CT314" s="199">
        <v>2854</v>
      </c>
      <c r="CU314" s="199">
        <v>55</v>
      </c>
      <c r="CV314" s="199">
        <v>9</v>
      </c>
      <c r="CW314" s="199">
        <v>33</v>
      </c>
      <c r="CX314" s="199">
        <v>7</v>
      </c>
      <c r="CY314" s="199">
        <v>14</v>
      </c>
      <c r="CZ314" s="199">
        <v>0</v>
      </c>
      <c r="DA314" s="199">
        <v>2</v>
      </c>
      <c r="DB314" s="199">
        <v>2</v>
      </c>
      <c r="DC314" s="199">
        <v>6</v>
      </c>
      <c r="DD314" s="199">
        <v>0</v>
      </c>
      <c r="DE314" s="199">
        <v>20</v>
      </c>
      <c r="DF314" s="199">
        <v>85</v>
      </c>
      <c r="DG314" s="199">
        <v>166</v>
      </c>
      <c r="DH314" s="199">
        <v>9</v>
      </c>
      <c r="DI314" s="199">
        <v>172</v>
      </c>
      <c r="DJ314" s="199">
        <v>106</v>
      </c>
      <c r="DK314" s="199">
        <v>17</v>
      </c>
      <c r="DL314" s="199">
        <v>58</v>
      </c>
      <c r="DM314" s="199">
        <v>146</v>
      </c>
      <c r="DN314" s="199">
        <v>348</v>
      </c>
      <c r="DO314" s="199">
        <v>153</v>
      </c>
      <c r="DP314" s="199">
        <v>64</v>
      </c>
      <c r="DQ314" s="199">
        <v>122</v>
      </c>
      <c r="DR314" s="199">
        <v>34</v>
      </c>
      <c r="DS314" s="199">
        <v>3</v>
      </c>
      <c r="DT314" s="199">
        <v>76</v>
      </c>
      <c r="DU314" s="199">
        <v>1184</v>
      </c>
      <c r="DV314" s="199">
        <v>637</v>
      </c>
      <c r="DW314" s="199">
        <v>239</v>
      </c>
      <c r="DX314" s="199">
        <v>94</v>
      </c>
      <c r="DY314" s="199">
        <v>24</v>
      </c>
      <c r="DZ314" s="199">
        <v>235</v>
      </c>
      <c r="EA314" s="199">
        <v>38</v>
      </c>
      <c r="EB314" s="199">
        <v>164</v>
      </c>
      <c r="EC314" s="199">
        <v>218</v>
      </c>
      <c r="ED314" s="199">
        <v>17</v>
      </c>
      <c r="EE314" s="199">
        <v>144</v>
      </c>
      <c r="EF314" s="199">
        <v>348</v>
      </c>
      <c r="EG314" s="199">
        <v>2823</v>
      </c>
      <c r="EH314" s="199">
        <v>276</v>
      </c>
      <c r="EI314" s="199">
        <v>998</v>
      </c>
      <c r="EJ314" s="199">
        <v>186</v>
      </c>
      <c r="EK314" s="199">
        <v>26</v>
      </c>
      <c r="EL314" s="199">
        <v>12</v>
      </c>
      <c r="EM314" s="199">
        <v>10</v>
      </c>
      <c r="EN314" s="199">
        <v>24</v>
      </c>
      <c r="EO314" s="199">
        <v>41</v>
      </c>
      <c r="EP314" s="199">
        <v>66</v>
      </c>
      <c r="EQ314" s="199">
        <v>995</v>
      </c>
      <c r="ER314" s="199">
        <v>1184</v>
      </c>
      <c r="ES314" s="199">
        <v>41</v>
      </c>
      <c r="ET314" s="199">
        <v>232</v>
      </c>
      <c r="EU314" s="199">
        <v>462</v>
      </c>
      <c r="EV314" s="199">
        <v>449</v>
      </c>
      <c r="EW314" s="199">
        <v>1143</v>
      </c>
      <c r="EX314" s="199">
        <v>1184</v>
      </c>
      <c r="EZ314" s="199"/>
    </row>
    <row r="315" spans="1:156" x14ac:dyDescent="0.25">
      <c r="A315">
        <v>55792</v>
      </c>
      <c r="B315" t="s">
        <v>892</v>
      </c>
      <c r="C315" t="s">
        <v>1067</v>
      </c>
      <c r="D315" t="s">
        <v>306</v>
      </c>
      <c r="E315" t="s">
        <v>325</v>
      </c>
      <c r="F315" t="s">
        <v>346</v>
      </c>
      <c r="G315" t="s">
        <v>346</v>
      </c>
      <c r="H315" s="199">
        <v>9789</v>
      </c>
      <c r="I315" s="199">
        <v>410</v>
      </c>
      <c r="J315" s="199">
        <v>2370</v>
      </c>
      <c r="K315" s="199">
        <v>198</v>
      </c>
      <c r="L315" s="199">
        <v>1973</v>
      </c>
      <c r="M315" s="199">
        <v>145</v>
      </c>
      <c r="N315" s="199">
        <v>4132</v>
      </c>
      <c r="O315" s="199">
        <v>132</v>
      </c>
      <c r="P315" s="199">
        <v>3128</v>
      </c>
      <c r="Q315" s="199">
        <v>76</v>
      </c>
      <c r="R315" s="199">
        <v>8996</v>
      </c>
      <c r="S315" s="199">
        <v>400</v>
      </c>
      <c r="T315" s="199">
        <v>70</v>
      </c>
      <c r="U315" s="199">
        <v>4</v>
      </c>
      <c r="V315" s="199">
        <v>231</v>
      </c>
      <c r="W315" s="199">
        <v>0</v>
      </c>
      <c r="X315" s="199">
        <v>127</v>
      </c>
      <c r="Y315" s="199">
        <v>0</v>
      </c>
      <c r="Z315" s="199">
        <v>9</v>
      </c>
      <c r="AA315" s="199">
        <v>0</v>
      </c>
      <c r="AB315" s="199">
        <v>356</v>
      </c>
      <c r="AC315" s="199">
        <v>6</v>
      </c>
      <c r="AD315" s="199">
        <v>117</v>
      </c>
      <c r="AE315" s="199">
        <v>13</v>
      </c>
      <c r="AF315" s="199">
        <v>8889</v>
      </c>
      <c r="AG315" s="199">
        <v>387</v>
      </c>
      <c r="AH315" s="199">
        <v>9557</v>
      </c>
      <c r="AI315" s="199">
        <v>410</v>
      </c>
      <c r="AJ315" s="199">
        <v>232</v>
      </c>
      <c r="AK315" s="199">
        <v>0</v>
      </c>
      <c r="AL315" s="199">
        <v>145</v>
      </c>
      <c r="AM315" s="199">
        <v>0</v>
      </c>
      <c r="AN315" s="199">
        <v>87</v>
      </c>
      <c r="AO315" s="199">
        <v>0</v>
      </c>
      <c r="AP315" s="199">
        <v>5002</v>
      </c>
      <c r="AQ315" s="199">
        <v>235</v>
      </c>
      <c r="AR315" s="199">
        <v>4787</v>
      </c>
      <c r="AS315" s="199">
        <v>175</v>
      </c>
      <c r="AT315" s="199">
        <v>1690</v>
      </c>
      <c r="AU315" s="199">
        <v>50</v>
      </c>
      <c r="AV315" s="199">
        <v>8099</v>
      </c>
      <c r="AW315" s="199">
        <v>360</v>
      </c>
      <c r="AX315" s="199">
        <v>472</v>
      </c>
      <c r="AY315" s="199">
        <v>15</v>
      </c>
      <c r="AZ315" s="199">
        <v>2253</v>
      </c>
      <c r="BA315" s="199">
        <v>133</v>
      </c>
      <c r="BB315" s="199">
        <v>2734</v>
      </c>
      <c r="BC315" s="199">
        <v>173</v>
      </c>
      <c r="BD315" s="199">
        <v>1358</v>
      </c>
      <c r="BE315" s="199">
        <v>26</v>
      </c>
      <c r="BF315" s="199">
        <v>1498</v>
      </c>
      <c r="BG315" s="199">
        <v>150</v>
      </c>
      <c r="BH315" s="199">
        <v>3919</v>
      </c>
      <c r="BI315" s="199">
        <v>211</v>
      </c>
      <c r="BJ315" s="199">
        <v>3711</v>
      </c>
      <c r="BK315" s="199">
        <v>189</v>
      </c>
      <c r="BL315" s="199">
        <v>208</v>
      </c>
      <c r="BM315" s="199">
        <v>22</v>
      </c>
      <c r="BN315" s="199">
        <v>2605</v>
      </c>
      <c r="BO315" s="199">
        <v>107</v>
      </c>
      <c r="BP315" s="199">
        <v>1479</v>
      </c>
      <c r="BQ315" s="199">
        <v>107</v>
      </c>
      <c r="BR315" s="199">
        <v>1333</v>
      </c>
      <c r="BS315" s="199">
        <v>147</v>
      </c>
      <c r="BT315" s="199">
        <v>2192</v>
      </c>
      <c r="BU315" s="199">
        <v>49</v>
      </c>
      <c r="BV315" s="199">
        <v>5417</v>
      </c>
      <c r="BW315" s="199">
        <v>361</v>
      </c>
      <c r="BX315" s="199">
        <v>2180</v>
      </c>
      <c r="BY315" s="199">
        <v>0</v>
      </c>
      <c r="BZ315" s="199">
        <v>566</v>
      </c>
      <c r="CA315" s="199">
        <v>13</v>
      </c>
      <c r="CB315" s="199">
        <v>1626</v>
      </c>
      <c r="CC315" s="199">
        <v>36</v>
      </c>
      <c r="CD315" s="199">
        <v>780</v>
      </c>
      <c r="CE315" s="199">
        <v>14</v>
      </c>
      <c r="CF315" s="199">
        <v>746</v>
      </c>
      <c r="CG315" s="199">
        <v>131</v>
      </c>
      <c r="CH315" s="199">
        <v>1427</v>
      </c>
      <c r="CI315" s="199">
        <v>71</v>
      </c>
      <c r="CJ315" s="199">
        <v>1113</v>
      </c>
      <c r="CK315" s="199">
        <v>58</v>
      </c>
      <c r="CL315" s="199">
        <v>1351</v>
      </c>
      <c r="CM315" s="199">
        <v>87</v>
      </c>
      <c r="CN315" s="199">
        <v>2180</v>
      </c>
      <c r="CO315" s="199">
        <v>0</v>
      </c>
      <c r="CP315" s="199">
        <v>410</v>
      </c>
      <c r="CQ315" s="199">
        <v>9379</v>
      </c>
      <c r="CR315" s="199">
        <v>6294</v>
      </c>
      <c r="CS315" s="199">
        <v>5036</v>
      </c>
      <c r="CT315" s="199">
        <v>9113</v>
      </c>
      <c r="CU315" s="199">
        <v>403</v>
      </c>
      <c r="CV315" s="199">
        <v>111</v>
      </c>
      <c r="CW315" s="199">
        <v>152</v>
      </c>
      <c r="CX315" s="199">
        <v>47</v>
      </c>
      <c r="CY315" s="199">
        <v>65</v>
      </c>
      <c r="CZ315" s="199">
        <v>0</v>
      </c>
      <c r="DA315" s="199">
        <v>81</v>
      </c>
      <c r="DB315" s="199">
        <v>43</v>
      </c>
      <c r="DC315" s="199">
        <v>105</v>
      </c>
      <c r="DD315" s="199">
        <v>21</v>
      </c>
      <c r="DE315" s="199">
        <v>173</v>
      </c>
      <c r="DF315" s="199">
        <v>256</v>
      </c>
      <c r="DG315" s="199">
        <v>396</v>
      </c>
      <c r="DH315" s="199">
        <v>55</v>
      </c>
      <c r="DI315" s="199">
        <v>606</v>
      </c>
      <c r="DJ315" s="199">
        <v>214</v>
      </c>
      <c r="DK315" s="199">
        <v>23</v>
      </c>
      <c r="DL315" s="199">
        <v>311</v>
      </c>
      <c r="DM315" s="199">
        <v>222</v>
      </c>
      <c r="DN315" s="199">
        <v>1042</v>
      </c>
      <c r="DO315" s="199">
        <v>476</v>
      </c>
      <c r="DP315" s="199">
        <v>215</v>
      </c>
      <c r="DQ315" s="199">
        <v>158</v>
      </c>
      <c r="DR315" s="199">
        <v>355</v>
      </c>
      <c r="DS315" s="199">
        <v>201</v>
      </c>
      <c r="DT315" s="199">
        <v>856</v>
      </c>
      <c r="DU315" s="199">
        <v>4623</v>
      </c>
      <c r="DV315" s="199">
        <v>1613</v>
      </c>
      <c r="DW315" s="199">
        <v>595</v>
      </c>
      <c r="DX315" s="199">
        <v>458</v>
      </c>
      <c r="DY315" s="199">
        <v>111</v>
      </c>
      <c r="DZ315" s="199">
        <v>1108</v>
      </c>
      <c r="EA315" s="199">
        <v>86</v>
      </c>
      <c r="EB315" s="199">
        <v>958</v>
      </c>
      <c r="EC315" s="199">
        <v>1444</v>
      </c>
      <c r="ED315" s="199">
        <v>336</v>
      </c>
      <c r="EE315" s="199">
        <v>893</v>
      </c>
      <c r="EF315" s="199">
        <v>1176</v>
      </c>
      <c r="EG315" s="199">
        <v>8436</v>
      </c>
      <c r="EH315" s="199">
        <v>1452</v>
      </c>
      <c r="EI315" s="199">
        <v>2778</v>
      </c>
      <c r="EJ315" s="199">
        <v>1845</v>
      </c>
      <c r="EK315" s="199">
        <v>247</v>
      </c>
      <c r="EL315" s="199">
        <v>55</v>
      </c>
      <c r="EM315" s="199">
        <v>266</v>
      </c>
      <c r="EN315" s="199">
        <v>113</v>
      </c>
      <c r="EO315" s="199">
        <v>226</v>
      </c>
      <c r="EP315" s="199">
        <v>545</v>
      </c>
      <c r="EQ315" s="199">
        <v>3581</v>
      </c>
      <c r="ER315" s="199">
        <v>4623</v>
      </c>
      <c r="ES315" s="199">
        <v>650</v>
      </c>
      <c r="ET315" s="199">
        <v>1869</v>
      </c>
      <c r="EU315" s="199">
        <v>1423</v>
      </c>
      <c r="EV315" s="199">
        <v>681</v>
      </c>
      <c r="EW315" s="199">
        <v>3973</v>
      </c>
      <c r="EX315" s="199">
        <v>4623</v>
      </c>
      <c r="EZ315" s="199"/>
    </row>
    <row r="316" spans="1:156" x14ac:dyDescent="0.25">
      <c r="A316">
        <v>55807</v>
      </c>
      <c r="B316" t="s">
        <v>892</v>
      </c>
      <c r="C316" t="s">
        <v>1069</v>
      </c>
      <c r="D316" t="s">
        <v>306</v>
      </c>
      <c r="E316" t="s">
        <v>325</v>
      </c>
      <c r="F316" t="s">
        <v>346</v>
      </c>
      <c r="G316" t="s">
        <v>346</v>
      </c>
      <c r="H316" s="199">
        <v>9395</v>
      </c>
      <c r="I316" s="199">
        <v>392</v>
      </c>
      <c r="J316" s="199">
        <v>1856</v>
      </c>
      <c r="K316" s="199">
        <v>102</v>
      </c>
      <c r="L316" s="199">
        <v>1396</v>
      </c>
      <c r="M316" s="199">
        <v>91</v>
      </c>
      <c r="N316" s="199">
        <v>4553</v>
      </c>
      <c r="O316" s="199">
        <v>232</v>
      </c>
      <c r="P316" s="199">
        <v>2829</v>
      </c>
      <c r="Q316" s="199">
        <v>58</v>
      </c>
      <c r="R316" s="199">
        <v>8344</v>
      </c>
      <c r="S316" s="199">
        <v>386</v>
      </c>
      <c r="T316" s="199">
        <v>68</v>
      </c>
      <c r="U316" s="199">
        <v>0</v>
      </c>
      <c r="V316" s="199">
        <v>126</v>
      </c>
      <c r="W316" s="199">
        <v>0</v>
      </c>
      <c r="X316" s="199">
        <v>19</v>
      </c>
      <c r="Y316" s="199">
        <v>0</v>
      </c>
      <c r="Z316" s="199">
        <v>208</v>
      </c>
      <c r="AA316" s="199">
        <v>0</v>
      </c>
      <c r="AB316" s="199">
        <v>630</v>
      </c>
      <c r="AC316" s="199">
        <v>6</v>
      </c>
      <c r="AD316" s="199">
        <v>309</v>
      </c>
      <c r="AE316" s="199">
        <v>27</v>
      </c>
      <c r="AF316" s="199">
        <v>8261</v>
      </c>
      <c r="AG316" s="199">
        <v>359</v>
      </c>
      <c r="AH316" s="199">
        <v>9211</v>
      </c>
      <c r="AI316" s="199">
        <v>391</v>
      </c>
      <c r="AJ316" s="199">
        <v>184</v>
      </c>
      <c r="AK316" s="199">
        <v>1</v>
      </c>
      <c r="AL316" s="199">
        <v>117</v>
      </c>
      <c r="AM316" s="199">
        <v>0</v>
      </c>
      <c r="AN316" s="199">
        <v>67</v>
      </c>
      <c r="AO316" s="199">
        <v>1</v>
      </c>
      <c r="AP316" s="199">
        <v>4768</v>
      </c>
      <c r="AQ316" s="199">
        <v>291</v>
      </c>
      <c r="AR316" s="199">
        <v>4627</v>
      </c>
      <c r="AS316" s="199">
        <v>101</v>
      </c>
      <c r="AT316" s="199">
        <v>1562</v>
      </c>
      <c r="AU316" s="199">
        <v>32</v>
      </c>
      <c r="AV316" s="199">
        <v>7833</v>
      </c>
      <c r="AW316" s="199">
        <v>360</v>
      </c>
      <c r="AX316" s="199">
        <v>454</v>
      </c>
      <c r="AY316" s="199">
        <v>23</v>
      </c>
      <c r="AZ316" s="199">
        <v>1928</v>
      </c>
      <c r="BA316" s="199">
        <v>101</v>
      </c>
      <c r="BB316" s="199">
        <v>2518</v>
      </c>
      <c r="BC316" s="199">
        <v>171</v>
      </c>
      <c r="BD316" s="199">
        <v>1940</v>
      </c>
      <c r="BE316" s="199">
        <v>57</v>
      </c>
      <c r="BF316" s="199">
        <v>1267</v>
      </c>
      <c r="BG316" s="199">
        <v>61</v>
      </c>
      <c r="BH316" s="199">
        <v>4854</v>
      </c>
      <c r="BI316" s="199">
        <v>284</v>
      </c>
      <c r="BJ316" s="199">
        <v>4618</v>
      </c>
      <c r="BK316" s="199">
        <v>209</v>
      </c>
      <c r="BL316" s="199">
        <v>236</v>
      </c>
      <c r="BM316" s="199">
        <v>75</v>
      </c>
      <c r="BN316" s="199">
        <v>3254</v>
      </c>
      <c r="BO316" s="199">
        <v>115</v>
      </c>
      <c r="BP316" s="199">
        <v>1759</v>
      </c>
      <c r="BQ316" s="199">
        <v>138</v>
      </c>
      <c r="BR316" s="199">
        <v>1108</v>
      </c>
      <c r="BS316" s="199">
        <v>92</v>
      </c>
      <c r="BT316" s="199">
        <v>1626</v>
      </c>
      <c r="BU316" s="199">
        <v>40</v>
      </c>
      <c r="BV316" s="199">
        <v>6121</v>
      </c>
      <c r="BW316" s="199">
        <v>345</v>
      </c>
      <c r="BX316" s="199">
        <v>1648</v>
      </c>
      <c r="BY316" s="199">
        <v>7</v>
      </c>
      <c r="BZ316" s="199">
        <v>803</v>
      </c>
      <c r="CA316" s="199">
        <v>5</v>
      </c>
      <c r="CB316" s="199">
        <v>823</v>
      </c>
      <c r="CC316" s="199">
        <v>35</v>
      </c>
      <c r="CD316" s="199">
        <v>929</v>
      </c>
      <c r="CE316" s="199">
        <v>0</v>
      </c>
      <c r="CF316" s="199">
        <v>1480</v>
      </c>
      <c r="CG316" s="199">
        <v>152</v>
      </c>
      <c r="CH316" s="199">
        <v>1218</v>
      </c>
      <c r="CI316" s="199">
        <v>42</v>
      </c>
      <c r="CJ316" s="199">
        <v>1188</v>
      </c>
      <c r="CK316" s="199">
        <v>57</v>
      </c>
      <c r="CL316" s="199">
        <v>1306</v>
      </c>
      <c r="CM316" s="199">
        <v>94</v>
      </c>
      <c r="CN316" s="199">
        <v>1648</v>
      </c>
      <c r="CO316" s="199">
        <v>7</v>
      </c>
      <c r="CP316" s="199">
        <v>392</v>
      </c>
      <c r="CQ316" s="199">
        <v>9003</v>
      </c>
      <c r="CR316" s="199">
        <v>6334</v>
      </c>
      <c r="CS316" s="199">
        <v>4067</v>
      </c>
      <c r="CT316" s="199">
        <v>8513</v>
      </c>
      <c r="CU316" s="199">
        <v>276</v>
      </c>
      <c r="CV316" s="199">
        <v>123</v>
      </c>
      <c r="CW316" s="199">
        <v>151</v>
      </c>
      <c r="CX316" s="199">
        <v>97</v>
      </c>
      <c r="CY316" s="199">
        <v>92</v>
      </c>
      <c r="CZ316" s="199">
        <v>26</v>
      </c>
      <c r="DA316" s="199">
        <v>7</v>
      </c>
      <c r="DB316" s="199">
        <v>0</v>
      </c>
      <c r="DC316" s="199">
        <v>26</v>
      </c>
      <c r="DD316" s="199">
        <v>0</v>
      </c>
      <c r="DE316" s="199">
        <v>0</v>
      </c>
      <c r="DF316" s="199">
        <v>225</v>
      </c>
      <c r="DG316" s="199">
        <v>455</v>
      </c>
      <c r="DH316" s="199">
        <v>64</v>
      </c>
      <c r="DI316" s="199">
        <v>855</v>
      </c>
      <c r="DJ316" s="199">
        <v>332</v>
      </c>
      <c r="DK316" s="199">
        <v>131</v>
      </c>
      <c r="DL316" s="199">
        <v>321</v>
      </c>
      <c r="DM316" s="199">
        <v>387</v>
      </c>
      <c r="DN316" s="199">
        <v>1303</v>
      </c>
      <c r="DO316" s="199">
        <v>464</v>
      </c>
      <c r="DP316" s="199">
        <v>199</v>
      </c>
      <c r="DQ316" s="199">
        <v>239</v>
      </c>
      <c r="DR316" s="199">
        <v>387</v>
      </c>
      <c r="DS316" s="199">
        <v>150</v>
      </c>
      <c r="DT316" s="199">
        <v>596</v>
      </c>
      <c r="DU316" s="199">
        <v>4371</v>
      </c>
      <c r="DV316" s="199">
        <v>1535</v>
      </c>
      <c r="DW316" s="199">
        <v>546</v>
      </c>
      <c r="DX316" s="199">
        <v>443</v>
      </c>
      <c r="DY316" s="199">
        <v>128</v>
      </c>
      <c r="DZ316" s="199">
        <v>1050</v>
      </c>
      <c r="EA316" s="199">
        <v>45</v>
      </c>
      <c r="EB316" s="199">
        <v>783</v>
      </c>
      <c r="EC316" s="199">
        <v>1343</v>
      </c>
      <c r="ED316" s="199">
        <v>157</v>
      </c>
      <c r="EE316" s="199">
        <v>763</v>
      </c>
      <c r="EF316" s="199">
        <v>1084</v>
      </c>
      <c r="EG316" s="199">
        <v>8016</v>
      </c>
      <c r="EH316" s="199">
        <v>1302</v>
      </c>
      <c r="EI316" s="199">
        <v>3039</v>
      </c>
      <c r="EJ316" s="199">
        <v>1332</v>
      </c>
      <c r="EK316" s="199">
        <v>124</v>
      </c>
      <c r="EL316" s="199">
        <v>52</v>
      </c>
      <c r="EM316" s="199">
        <v>134</v>
      </c>
      <c r="EN316" s="199">
        <v>152</v>
      </c>
      <c r="EO316" s="199">
        <v>119</v>
      </c>
      <c r="EP316" s="199">
        <v>639</v>
      </c>
      <c r="EQ316" s="199">
        <v>3685</v>
      </c>
      <c r="ER316" s="199">
        <v>4371</v>
      </c>
      <c r="ES316" s="199">
        <v>380</v>
      </c>
      <c r="ET316" s="199">
        <v>1478</v>
      </c>
      <c r="EU316" s="199">
        <v>1721</v>
      </c>
      <c r="EV316" s="199">
        <v>792</v>
      </c>
      <c r="EW316" s="199">
        <v>3991</v>
      </c>
      <c r="EX316" s="199">
        <v>4371</v>
      </c>
      <c r="EZ316" s="199"/>
    </row>
    <row r="317" spans="1:156" x14ac:dyDescent="0.25">
      <c r="A317">
        <v>55709</v>
      </c>
      <c r="B317" t="s">
        <v>892</v>
      </c>
      <c r="C317" t="s">
        <v>1053</v>
      </c>
      <c r="D317" t="s">
        <v>268</v>
      </c>
      <c r="E317" t="s">
        <v>325</v>
      </c>
      <c r="F317" t="s">
        <v>346</v>
      </c>
      <c r="G317" t="s">
        <v>346</v>
      </c>
      <c r="H317" s="199">
        <v>4407</v>
      </c>
      <c r="I317" s="199">
        <v>183</v>
      </c>
      <c r="J317" s="199">
        <v>602</v>
      </c>
      <c r="K317" s="199">
        <v>52</v>
      </c>
      <c r="L317" s="199">
        <v>429</v>
      </c>
      <c r="M317" s="199">
        <v>24</v>
      </c>
      <c r="N317" s="199">
        <v>2194</v>
      </c>
      <c r="O317" s="199">
        <v>92</v>
      </c>
      <c r="P317" s="199">
        <v>1588</v>
      </c>
      <c r="Q317" s="199">
        <v>39</v>
      </c>
      <c r="R317" s="199">
        <v>4030</v>
      </c>
      <c r="S317" s="199">
        <v>166</v>
      </c>
      <c r="T317" s="199">
        <v>38</v>
      </c>
      <c r="U317" s="199">
        <v>0</v>
      </c>
      <c r="V317" s="199">
        <v>55</v>
      </c>
      <c r="W317" s="199">
        <v>4</v>
      </c>
      <c r="X317" s="199">
        <v>0</v>
      </c>
      <c r="Y317" s="199">
        <v>0</v>
      </c>
      <c r="Z317" s="199">
        <v>49</v>
      </c>
      <c r="AA317" s="199">
        <v>13</v>
      </c>
      <c r="AB317" s="199">
        <v>231</v>
      </c>
      <c r="AC317" s="199">
        <v>0</v>
      </c>
      <c r="AD317" s="199">
        <v>46</v>
      </c>
      <c r="AE317" s="199">
        <v>0</v>
      </c>
      <c r="AF317" s="199">
        <v>4011</v>
      </c>
      <c r="AG317" s="199">
        <v>166</v>
      </c>
      <c r="AH317" s="199">
        <v>4367</v>
      </c>
      <c r="AI317" s="199">
        <v>183</v>
      </c>
      <c r="AJ317" s="199">
        <v>40</v>
      </c>
      <c r="AK317" s="199">
        <v>0</v>
      </c>
      <c r="AL317" s="199">
        <v>26</v>
      </c>
      <c r="AM317" s="199">
        <v>0</v>
      </c>
      <c r="AN317" s="199">
        <v>14</v>
      </c>
      <c r="AO317" s="199">
        <v>0</v>
      </c>
      <c r="AP317" s="199">
        <v>2362</v>
      </c>
      <c r="AQ317" s="199">
        <v>94</v>
      </c>
      <c r="AR317" s="199">
        <v>2045</v>
      </c>
      <c r="AS317" s="199">
        <v>89</v>
      </c>
      <c r="AT317" s="199">
        <v>844</v>
      </c>
      <c r="AU317" s="199">
        <v>24</v>
      </c>
      <c r="AV317" s="199">
        <v>3563</v>
      </c>
      <c r="AW317" s="199">
        <v>159</v>
      </c>
      <c r="AX317" s="199">
        <v>153</v>
      </c>
      <c r="AY317" s="199">
        <v>8</v>
      </c>
      <c r="AZ317" s="199">
        <v>944</v>
      </c>
      <c r="BA317" s="199">
        <v>46</v>
      </c>
      <c r="BB317" s="199">
        <v>1341</v>
      </c>
      <c r="BC317" s="199">
        <v>56</v>
      </c>
      <c r="BD317" s="199">
        <v>598</v>
      </c>
      <c r="BE317" s="199">
        <v>11</v>
      </c>
      <c r="BF317" s="199">
        <v>639</v>
      </c>
      <c r="BG317" s="199">
        <v>22</v>
      </c>
      <c r="BH317" s="199">
        <v>1958</v>
      </c>
      <c r="BI317" s="199">
        <v>133</v>
      </c>
      <c r="BJ317" s="199">
        <v>1854</v>
      </c>
      <c r="BK317" s="199">
        <v>111</v>
      </c>
      <c r="BL317" s="199">
        <v>104</v>
      </c>
      <c r="BM317" s="199">
        <v>22</v>
      </c>
      <c r="BN317" s="199">
        <v>1242</v>
      </c>
      <c r="BO317" s="199">
        <v>94</v>
      </c>
      <c r="BP317" s="199">
        <v>821</v>
      </c>
      <c r="BQ317" s="199">
        <v>39</v>
      </c>
      <c r="BR317" s="199">
        <v>534</v>
      </c>
      <c r="BS317" s="199">
        <v>22</v>
      </c>
      <c r="BT317" s="199">
        <v>886</v>
      </c>
      <c r="BU317" s="199">
        <v>28</v>
      </c>
      <c r="BV317" s="199">
        <v>2597</v>
      </c>
      <c r="BW317" s="199">
        <v>155</v>
      </c>
      <c r="BX317" s="199">
        <v>924</v>
      </c>
      <c r="BY317" s="199">
        <v>0</v>
      </c>
      <c r="BZ317" s="199">
        <v>154</v>
      </c>
      <c r="CA317" s="199">
        <v>0</v>
      </c>
      <c r="CB317" s="199">
        <v>732</v>
      </c>
      <c r="CC317" s="199">
        <v>28</v>
      </c>
      <c r="CD317" s="199">
        <v>485</v>
      </c>
      <c r="CE317" s="199">
        <v>34</v>
      </c>
      <c r="CF317" s="199">
        <v>299</v>
      </c>
      <c r="CG317" s="199">
        <v>22</v>
      </c>
      <c r="CH317" s="199">
        <v>399</v>
      </c>
      <c r="CI317" s="199">
        <v>17</v>
      </c>
      <c r="CJ317" s="199">
        <v>662</v>
      </c>
      <c r="CK317" s="199">
        <v>39</v>
      </c>
      <c r="CL317" s="199">
        <v>752</v>
      </c>
      <c r="CM317" s="199">
        <v>43</v>
      </c>
      <c r="CN317" s="199">
        <v>924</v>
      </c>
      <c r="CO317" s="199">
        <v>0</v>
      </c>
      <c r="CP317" s="199">
        <v>183</v>
      </c>
      <c r="CQ317" s="199">
        <v>4224</v>
      </c>
      <c r="CR317" s="199">
        <v>3080</v>
      </c>
      <c r="CS317" s="199">
        <v>2014</v>
      </c>
      <c r="CT317" s="199">
        <v>4171</v>
      </c>
      <c r="CU317" s="199">
        <v>118</v>
      </c>
      <c r="CV317" s="199">
        <v>23</v>
      </c>
      <c r="CW317" s="199">
        <v>35</v>
      </c>
      <c r="CX317" s="199">
        <v>9</v>
      </c>
      <c r="CY317" s="199">
        <v>30</v>
      </c>
      <c r="CZ317" s="199">
        <v>14</v>
      </c>
      <c r="DA317" s="199">
        <v>0</v>
      </c>
      <c r="DB317" s="199">
        <v>0</v>
      </c>
      <c r="DC317" s="199">
        <v>53</v>
      </c>
      <c r="DD317" s="199">
        <v>0</v>
      </c>
      <c r="DE317" s="199">
        <v>112</v>
      </c>
      <c r="DF317" s="199">
        <v>213</v>
      </c>
      <c r="DG317" s="199">
        <v>277</v>
      </c>
      <c r="DH317" s="199">
        <v>79</v>
      </c>
      <c r="DI317" s="199">
        <v>281</v>
      </c>
      <c r="DJ317" s="199">
        <v>102</v>
      </c>
      <c r="DK317" s="199">
        <v>19</v>
      </c>
      <c r="DL317" s="199">
        <v>64</v>
      </c>
      <c r="DM317" s="199">
        <v>90</v>
      </c>
      <c r="DN317" s="199">
        <v>581</v>
      </c>
      <c r="DO317" s="199">
        <v>93</v>
      </c>
      <c r="DP317" s="199">
        <v>90</v>
      </c>
      <c r="DQ317" s="199">
        <v>53</v>
      </c>
      <c r="DR317" s="199">
        <v>124</v>
      </c>
      <c r="DS317" s="199">
        <v>46</v>
      </c>
      <c r="DT317" s="199">
        <v>155</v>
      </c>
      <c r="DU317" s="199">
        <v>1650</v>
      </c>
      <c r="DV317" s="199">
        <v>1038</v>
      </c>
      <c r="DW317" s="199">
        <v>256</v>
      </c>
      <c r="DX317" s="199">
        <v>132</v>
      </c>
      <c r="DY317" s="199">
        <v>39</v>
      </c>
      <c r="DZ317" s="199">
        <v>249</v>
      </c>
      <c r="EA317" s="199">
        <v>24</v>
      </c>
      <c r="EB317" s="199">
        <v>158</v>
      </c>
      <c r="EC317" s="199">
        <v>231</v>
      </c>
      <c r="ED317" s="199">
        <v>42</v>
      </c>
      <c r="EE317" s="199">
        <v>139</v>
      </c>
      <c r="EF317" s="199">
        <v>398</v>
      </c>
      <c r="EG317" s="199">
        <v>3829</v>
      </c>
      <c r="EH317" s="199">
        <v>568</v>
      </c>
      <c r="EI317" s="199">
        <v>1506</v>
      </c>
      <c r="EJ317" s="199">
        <v>144</v>
      </c>
      <c r="EK317" s="199">
        <v>14</v>
      </c>
      <c r="EL317" s="199">
        <v>33</v>
      </c>
      <c r="EM317" s="199">
        <v>20</v>
      </c>
      <c r="EN317" s="199">
        <v>37</v>
      </c>
      <c r="EO317" s="199">
        <v>3</v>
      </c>
      <c r="EP317" s="199">
        <v>16</v>
      </c>
      <c r="EQ317" s="199">
        <v>1388</v>
      </c>
      <c r="ER317" s="199">
        <v>1650</v>
      </c>
      <c r="ES317" s="199">
        <v>51</v>
      </c>
      <c r="ET317" s="199">
        <v>328</v>
      </c>
      <c r="EU317" s="199">
        <v>704</v>
      </c>
      <c r="EV317" s="199">
        <v>567</v>
      </c>
      <c r="EW317" s="199">
        <v>1599</v>
      </c>
      <c r="EX317" s="199">
        <v>1650</v>
      </c>
      <c r="EZ317" s="199"/>
    </row>
    <row r="318" spans="1:156" x14ac:dyDescent="0.25">
      <c r="A318">
        <v>55732</v>
      </c>
      <c r="B318" t="s">
        <v>892</v>
      </c>
      <c r="C318" t="s">
        <v>1057</v>
      </c>
      <c r="D318" t="s">
        <v>306</v>
      </c>
      <c r="E318" t="s">
        <v>325</v>
      </c>
      <c r="F318" t="s">
        <v>346</v>
      </c>
      <c r="G318" t="s">
        <v>346</v>
      </c>
      <c r="H318" s="199">
        <v>1455</v>
      </c>
      <c r="I318" s="199">
        <v>60</v>
      </c>
      <c r="J318" s="199">
        <v>275</v>
      </c>
      <c r="K318" s="199">
        <v>24</v>
      </c>
      <c r="L318" s="199">
        <v>180</v>
      </c>
      <c r="M318" s="199">
        <v>15</v>
      </c>
      <c r="N318" s="199">
        <v>578</v>
      </c>
      <c r="O318" s="199">
        <v>26</v>
      </c>
      <c r="P318" s="199">
        <v>594</v>
      </c>
      <c r="Q318" s="199">
        <v>10</v>
      </c>
      <c r="R318" s="199">
        <v>1313</v>
      </c>
      <c r="S318" s="199">
        <v>60</v>
      </c>
      <c r="T318" s="199">
        <v>0</v>
      </c>
      <c r="U318" s="199">
        <v>0</v>
      </c>
      <c r="V318" s="199">
        <v>15</v>
      </c>
      <c r="W318" s="199">
        <v>0</v>
      </c>
      <c r="X318" s="199">
        <v>4</v>
      </c>
      <c r="Y318" s="199">
        <v>0</v>
      </c>
      <c r="Z318" s="199">
        <v>0</v>
      </c>
      <c r="AA318" s="199">
        <v>0</v>
      </c>
      <c r="AB318" s="199">
        <v>123</v>
      </c>
      <c r="AC318" s="199">
        <v>0</v>
      </c>
      <c r="AD318" s="199">
        <v>17</v>
      </c>
      <c r="AE318" s="199">
        <v>0</v>
      </c>
      <c r="AF318" s="199">
        <v>1313</v>
      </c>
      <c r="AG318" s="199">
        <v>60</v>
      </c>
      <c r="AH318" s="199">
        <v>1451</v>
      </c>
      <c r="AI318" s="199">
        <v>60</v>
      </c>
      <c r="AJ318" s="199">
        <v>4</v>
      </c>
      <c r="AK318" s="199">
        <v>0</v>
      </c>
      <c r="AL318" s="199">
        <v>2</v>
      </c>
      <c r="AM318" s="199">
        <v>0</v>
      </c>
      <c r="AN318" s="199">
        <v>2</v>
      </c>
      <c r="AO318" s="199">
        <v>0</v>
      </c>
      <c r="AP318" s="199">
        <v>819</v>
      </c>
      <c r="AQ318" s="199">
        <v>35</v>
      </c>
      <c r="AR318" s="199">
        <v>636</v>
      </c>
      <c r="AS318" s="199">
        <v>25</v>
      </c>
      <c r="AT318" s="199">
        <v>208</v>
      </c>
      <c r="AU318" s="199">
        <v>2</v>
      </c>
      <c r="AV318" s="199">
        <v>1247</v>
      </c>
      <c r="AW318" s="199">
        <v>58</v>
      </c>
      <c r="AX318" s="199">
        <v>87</v>
      </c>
      <c r="AY318" s="199">
        <v>0</v>
      </c>
      <c r="AZ318" s="199">
        <v>299</v>
      </c>
      <c r="BA318" s="199">
        <v>27</v>
      </c>
      <c r="BB318" s="199">
        <v>531</v>
      </c>
      <c r="BC318" s="199">
        <v>20</v>
      </c>
      <c r="BD318" s="199">
        <v>217</v>
      </c>
      <c r="BE318" s="199">
        <v>2</v>
      </c>
      <c r="BF318" s="199">
        <v>223</v>
      </c>
      <c r="BG318" s="199">
        <v>21</v>
      </c>
      <c r="BH318" s="199">
        <v>637</v>
      </c>
      <c r="BI318" s="199">
        <v>32</v>
      </c>
      <c r="BJ318" s="199">
        <v>612</v>
      </c>
      <c r="BK318" s="199">
        <v>28</v>
      </c>
      <c r="BL318" s="199">
        <v>25</v>
      </c>
      <c r="BM318" s="199">
        <v>4</v>
      </c>
      <c r="BN318" s="199">
        <v>468</v>
      </c>
      <c r="BO318" s="199">
        <v>12</v>
      </c>
      <c r="BP318" s="199">
        <v>184</v>
      </c>
      <c r="BQ318" s="199">
        <v>22</v>
      </c>
      <c r="BR318" s="199">
        <v>208</v>
      </c>
      <c r="BS318" s="199">
        <v>19</v>
      </c>
      <c r="BT318" s="199">
        <v>244</v>
      </c>
      <c r="BU318" s="199">
        <v>5</v>
      </c>
      <c r="BV318" s="199">
        <v>860</v>
      </c>
      <c r="BW318" s="199">
        <v>53</v>
      </c>
      <c r="BX318" s="199">
        <v>351</v>
      </c>
      <c r="BY318" s="199">
        <v>2</v>
      </c>
      <c r="BZ318" s="199">
        <v>90</v>
      </c>
      <c r="CA318" s="199">
        <v>1</v>
      </c>
      <c r="CB318" s="199">
        <v>154</v>
      </c>
      <c r="CC318" s="199">
        <v>4</v>
      </c>
      <c r="CD318" s="199">
        <v>77</v>
      </c>
      <c r="CE318" s="199">
        <v>6</v>
      </c>
      <c r="CF318" s="199">
        <v>100</v>
      </c>
      <c r="CG318" s="199">
        <v>11</v>
      </c>
      <c r="CH318" s="199">
        <v>196</v>
      </c>
      <c r="CI318" s="199">
        <v>8</v>
      </c>
      <c r="CJ318" s="199">
        <v>173</v>
      </c>
      <c r="CK318" s="199">
        <v>5</v>
      </c>
      <c r="CL318" s="199">
        <v>314</v>
      </c>
      <c r="CM318" s="199">
        <v>23</v>
      </c>
      <c r="CN318" s="199">
        <v>351</v>
      </c>
      <c r="CO318" s="199">
        <v>2</v>
      </c>
      <c r="CP318" s="199">
        <v>60</v>
      </c>
      <c r="CQ318" s="199">
        <v>1395</v>
      </c>
      <c r="CR318" s="199">
        <v>1109</v>
      </c>
      <c r="CS318" s="199">
        <v>591</v>
      </c>
      <c r="CT318" s="199">
        <v>1333</v>
      </c>
      <c r="CU318" s="199">
        <v>47</v>
      </c>
      <c r="CV318" s="199">
        <v>7</v>
      </c>
      <c r="CW318" s="199">
        <v>5</v>
      </c>
      <c r="CX318" s="199">
        <v>5</v>
      </c>
      <c r="CY318" s="199">
        <v>21</v>
      </c>
      <c r="CZ318" s="199">
        <v>0</v>
      </c>
      <c r="DA318" s="199">
        <v>3</v>
      </c>
      <c r="DB318" s="199">
        <v>1</v>
      </c>
      <c r="DC318" s="199">
        <v>18</v>
      </c>
      <c r="DD318" s="199">
        <v>1</v>
      </c>
      <c r="DE318" s="199">
        <v>103</v>
      </c>
      <c r="DF318" s="199">
        <v>51</v>
      </c>
      <c r="DG318" s="199">
        <v>39</v>
      </c>
      <c r="DH318" s="199">
        <v>3</v>
      </c>
      <c r="DI318" s="199">
        <v>35</v>
      </c>
      <c r="DJ318" s="199">
        <v>49</v>
      </c>
      <c r="DK318" s="199">
        <v>2</v>
      </c>
      <c r="DL318" s="199">
        <v>31</v>
      </c>
      <c r="DM318" s="199">
        <v>27</v>
      </c>
      <c r="DN318" s="199">
        <v>170</v>
      </c>
      <c r="DO318" s="199">
        <v>79</v>
      </c>
      <c r="DP318" s="199">
        <v>12</v>
      </c>
      <c r="DQ318" s="199">
        <v>62</v>
      </c>
      <c r="DR318" s="199">
        <v>30</v>
      </c>
      <c r="DS318" s="199">
        <v>19</v>
      </c>
      <c r="DT318" s="199">
        <v>25</v>
      </c>
      <c r="DU318" s="199">
        <v>690</v>
      </c>
      <c r="DV318" s="199">
        <v>400</v>
      </c>
      <c r="DW318" s="199">
        <v>90</v>
      </c>
      <c r="DX318" s="199">
        <v>42</v>
      </c>
      <c r="DY318" s="199">
        <v>7</v>
      </c>
      <c r="DZ318" s="199">
        <v>196</v>
      </c>
      <c r="EA318" s="199">
        <v>4</v>
      </c>
      <c r="EB318" s="199">
        <v>175</v>
      </c>
      <c r="EC318" s="199">
        <v>52</v>
      </c>
      <c r="ED318" s="199">
        <v>4</v>
      </c>
      <c r="EE318" s="199">
        <v>46</v>
      </c>
      <c r="EF318" s="199">
        <v>120</v>
      </c>
      <c r="EG318" s="199">
        <v>1357</v>
      </c>
      <c r="EH318" s="199">
        <v>87</v>
      </c>
      <c r="EI318" s="199">
        <v>668</v>
      </c>
      <c r="EJ318" s="199">
        <v>22</v>
      </c>
      <c r="EK318" s="199">
        <v>0</v>
      </c>
      <c r="EL318" s="199">
        <v>0</v>
      </c>
      <c r="EM318" s="199">
        <v>0</v>
      </c>
      <c r="EN318" s="199">
        <v>0</v>
      </c>
      <c r="EO318" s="199">
        <v>0</v>
      </c>
      <c r="EP318" s="199">
        <v>0</v>
      </c>
      <c r="EQ318" s="199">
        <v>535</v>
      </c>
      <c r="ER318" s="199">
        <v>690</v>
      </c>
      <c r="ES318" s="199">
        <v>20</v>
      </c>
      <c r="ET318" s="199">
        <v>107</v>
      </c>
      <c r="EU318" s="199">
        <v>258</v>
      </c>
      <c r="EV318" s="199">
        <v>305</v>
      </c>
      <c r="EW318" s="199">
        <v>670</v>
      </c>
      <c r="EX318" s="199">
        <v>690</v>
      </c>
      <c r="EZ318" s="199"/>
    </row>
    <row r="319" spans="1:156" x14ac:dyDescent="0.25">
      <c r="A319">
        <v>55707</v>
      </c>
      <c r="B319" t="s">
        <v>892</v>
      </c>
      <c r="C319" t="s">
        <v>1052</v>
      </c>
      <c r="D319" t="s">
        <v>246</v>
      </c>
      <c r="E319" t="s">
        <v>325</v>
      </c>
      <c r="F319" t="s">
        <v>346</v>
      </c>
      <c r="G319" t="s">
        <v>346</v>
      </c>
      <c r="H319" s="199">
        <v>3312</v>
      </c>
      <c r="I319" s="199">
        <v>136</v>
      </c>
      <c r="J319" s="199">
        <v>397</v>
      </c>
      <c r="K319" s="199">
        <v>32</v>
      </c>
      <c r="L319" s="199">
        <v>215</v>
      </c>
      <c r="M319" s="199">
        <v>29</v>
      </c>
      <c r="N319" s="199">
        <v>1510</v>
      </c>
      <c r="O319" s="199">
        <v>74</v>
      </c>
      <c r="P319" s="199">
        <v>1384</v>
      </c>
      <c r="Q319" s="199">
        <v>30</v>
      </c>
      <c r="R319" s="199">
        <v>3160</v>
      </c>
      <c r="S319" s="199">
        <v>131</v>
      </c>
      <c r="T319" s="199">
        <v>4</v>
      </c>
      <c r="U319" s="199">
        <v>0</v>
      </c>
      <c r="V319" s="199">
        <v>12</v>
      </c>
      <c r="W319" s="199">
        <v>0</v>
      </c>
      <c r="X319" s="199">
        <v>7</v>
      </c>
      <c r="Y319" s="199">
        <v>0</v>
      </c>
      <c r="Z319" s="199">
        <v>2</v>
      </c>
      <c r="AA319" s="199">
        <v>0</v>
      </c>
      <c r="AB319" s="199">
        <v>127</v>
      </c>
      <c r="AC319" s="199">
        <v>5</v>
      </c>
      <c r="AD319" s="199">
        <v>42</v>
      </c>
      <c r="AE319" s="199">
        <v>3</v>
      </c>
      <c r="AF319" s="199">
        <v>3142</v>
      </c>
      <c r="AG319" s="199">
        <v>128</v>
      </c>
      <c r="AH319" s="199">
        <v>3281</v>
      </c>
      <c r="AI319" s="199">
        <v>133</v>
      </c>
      <c r="AJ319" s="199">
        <v>31</v>
      </c>
      <c r="AK319" s="199">
        <v>3</v>
      </c>
      <c r="AL319" s="199">
        <v>15</v>
      </c>
      <c r="AM319" s="199">
        <v>0</v>
      </c>
      <c r="AN319" s="199">
        <v>16</v>
      </c>
      <c r="AO319" s="199">
        <v>3</v>
      </c>
      <c r="AP319" s="199">
        <v>1708</v>
      </c>
      <c r="AQ319" s="199">
        <v>96</v>
      </c>
      <c r="AR319" s="199">
        <v>1604</v>
      </c>
      <c r="AS319" s="199">
        <v>40</v>
      </c>
      <c r="AT319" s="199">
        <v>367</v>
      </c>
      <c r="AU319" s="199">
        <v>23</v>
      </c>
      <c r="AV319" s="199">
        <v>2945</v>
      </c>
      <c r="AW319" s="199">
        <v>113</v>
      </c>
      <c r="AX319" s="199">
        <v>130</v>
      </c>
      <c r="AY319" s="199">
        <v>0</v>
      </c>
      <c r="AZ319" s="199">
        <v>831</v>
      </c>
      <c r="BA319" s="199">
        <v>41</v>
      </c>
      <c r="BB319" s="199">
        <v>768</v>
      </c>
      <c r="BC319" s="199">
        <v>31</v>
      </c>
      <c r="BD319" s="199">
        <v>523</v>
      </c>
      <c r="BE319" s="199">
        <v>39</v>
      </c>
      <c r="BF319" s="199">
        <v>335</v>
      </c>
      <c r="BG319" s="199">
        <v>25</v>
      </c>
      <c r="BH319" s="199">
        <v>1483</v>
      </c>
      <c r="BI319" s="199">
        <v>96</v>
      </c>
      <c r="BJ319" s="199">
        <v>1417</v>
      </c>
      <c r="BK319" s="199">
        <v>90</v>
      </c>
      <c r="BL319" s="199">
        <v>66</v>
      </c>
      <c r="BM319" s="199">
        <v>6</v>
      </c>
      <c r="BN319" s="199">
        <v>997</v>
      </c>
      <c r="BO319" s="199">
        <v>50</v>
      </c>
      <c r="BP319" s="199">
        <v>535</v>
      </c>
      <c r="BQ319" s="199">
        <v>53</v>
      </c>
      <c r="BR319" s="199">
        <v>286</v>
      </c>
      <c r="BS319" s="199">
        <v>18</v>
      </c>
      <c r="BT319" s="199">
        <v>872</v>
      </c>
      <c r="BU319" s="199">
        <v>12</v>
      </c>
      <c r="BV319" s="199">
        <v>1818</v>
      </c>
      <c r="BW319" s="199">
        <v>121</v>
      </c>
      <c r="BX319" s="199">
        <v>622</v>
      </c>
      <c r="BY319" s="199">
        <v>3</v>
      </c>
      <c r="BZ319" s="199">
        <v>214</v>
      </c>
      <c r="CA319" s="199">
        <v>2</v>
      </c>
      <c r="CB319" s="199">
        <v>658</v>
      </c>
      <c r="CC319" s="199">
        <v>10</v>
      </c>
      <c r="CD319" s="199">
        <v>188</v>
      </c>
      <c r="CE319" s="199">
        <v>13</v>
      </c>
      <c r="CF319" s="199">
        <v>281</v>
      </c>
      <c r="CG319" s="199">
        <v>20</v>
      </c>
      <c r="CH319" s="199">
        <v>367</v>
      </c>
      <c r="CI319" s="199">
        <v>14</v>
      </c>
      <c r="CJ319" s="199">
        <v>426</v>
      </c>
      <c r="CK319" s="199">
        <v>36</v>
      </c>
      <c r="CL319" s="199">
        <v>556</v>
      </c>
      <c r="CM319" s="199">
        <v>38</v>
      </c>
      <c r="CN319" s="199">
        <v>622</v>
      </c>
      <c r="CO319" s="199">
        <v>3</v>
      </c>
      <c r="CP319" s="199">
        <v>136</v>
      </c>
      <c r="CQ319" s="199">
        <v>3176</v>
      </c>
      <c r="CR319" s="199">
        <v>2433</v>
      </c>
      <c r="CS319" s="199">
        <v>1340</v>
      </c>
      <c r="CT319" s="199">
        <v>3063</v>
      </c>
      <c r="CU319" s="199">
        <v>78</v>
      </c>
      <c r="CV319" s="199">
        <v>23</v>
      </c>
      <c r="CW319" s="199">
        <v>8</v>
      </c>
      <c r="CX319" s="199">
        <v>0</v>
      </c>
      <c r="CY319" s="199">
        <v>47</v>
      </c>
      <c r="CZ319" s="199">
        <v>21</v>
      </c>
      <c r="DA319" s="199">
        <v>4</v>
      </c>
      <c r="DB319" s="199">
        <v>1</v>
      </c>
      <c r="DC319" s="199">
        <v>19</v>
      </c>
      <c r="DD319" s="199">
        <v>1</v>
      </c>
      <c r="DE319" s="199">
        <v>16</v>
      </c>
      <c r="DF319" s="199">
        <v>103</v>
      </c>
      <c r="DG319" s="199">
        <v>165</v>
      </c>
      <c r="DH319" s="199">
        <v>42</v>
      </c>
      <c r="DI319" s="199">
        <v>111</v>
      </c>
      <c r="DJ319" s="199">
        <v>125</v>
      </c>
      <c r="DK319" s="199">
        <v>30</v>
      </c>
      <c r="DL319" s="199">
        <v>48</v>
      </c>
      <c r="DM319" s="199">
        <v>98</v>
      </c>
      <c r="DN319" s="199">
        <v>475</v>
      </c>
      <c r="DO319" s="199">
        <v>108</v>
      </c>
      <c r="DP319" s="199">
        <v>48</v>
      </c>
      <c r="DQ319" s="199">
        <v>173</v>
      </c>
      <c r="DR319" s="199">
        <v>60</v>
      </c>
      <c r="DS319" s="199">
        <v>38</v>
      </c>
      <c r="DT319" s="199">
        <v>72</v>
      </c>
      <c r="DU319" s="199">
        <v>1274</v>
      </c>
      <c r="DV319" s="199">
        <v>821</v>
      </c>
      <c r="DW319" s="199">
        <v>313</v>
      </c>
      <c r="DX319" s="199">
        <v>63</v>
      </c>
      <c r="DY319" s="199">
        <v>16</v>
      </c>
      <c r="DZ319" s="199">
        <v>232</v>
      </c>
      <c r="EA319" s="199">
        <v>7</v>
      </c>
      <c r="EB319" s="199">
        <v>174</v>
      </c>
      <c r="EC319" s="199">
        <v>158</v>
      </c>
      <c r="ED319" s="199">
        <v>24</v>
      </c>
      <c r="EE319" s="199">
        <v>101</v>
      </c>
      <c r="EF319" s="199">
        <v>393</v>
      </c>
      <c r="EG319" s="199">
        <v>2984</v>
      </c>
      <c r="EH319" s="199">
        <v>317</v>
      </c>
      <c r="EI319" s="199">
        <v>1113</v>
      </c>
      <c r="EJ319" s="199">
        <v>161</v>
      </c>
      <c r="EK319" s="199">
        <v>17</v>
      </c>
      <c r="EL319" s="199">
        <v>21</v>
      </c>
      <c r="EM319" s="199">
        <v>6</v>
      </c>
      <c r="EN319" s="199">
        <v>13</v>
      </c>
      <c r="EO319" s="199">
        <v>2</v>
      </c>
      <c r="EP319" s="199">
        <v>46</v>
      </c>
      <c r="EQ319" s="199">
        <v>1031</v>
      </c>
      <c r="ER319" s="199">
        <v>1274</v>
      </c>
      <c r="ES319" s="199">
        <v>42</v>
      </c>
      <c r="ET319" s="199">
        <v>198</v>
      </c>
      <c r="EU319" s="199">
        <v>500</v>
      </c>
      <c r="EV319" s="199">
        <v>534</v>
      </c>
      <c r="EW319" s="199">
        <v>1232</v>
      </c>
      <c r="EX319" s="199">
        <v>1274</v>
      </c>
      <c r="EZ319" s="199"/>
    </row>
    <row r="320" spans="1:156" x14ac:dyDescent="0.25">
      <c r="A320">
        <v>55812</v>
      </c>
      <c r="B320" t="s">
        <v>892</v>
      </c>
      <c r="C320" t="s">
        <v>1069</v>
      </c>
      <c r="D320" t="s">
        <v>306</v>
      </c>
      <c r="E320" t="s">
        <v>325</v>
      </c>
      <c r="F320" t="s">
        <v>346</v>
      </c>
      <c r="G320" t="s">
        <v>346</v>
      </c>
      <c r="H320" s="199">
        <v>11359</v>
      </c>
      <c r="I320" s="199">
        <v>434</v>
      </c>
      <c r="J320" s="199">
        <v>2846</v>
      </c>
      <c r="K320" s="199">
        <v>140</v>
      </c>
      <c r="L320" s="199">
        <v>2256</v>
      </c>
      <c r="M320" s="199">
        <v>95</v>
      </c>
      <c r="N320" s="199">
        <v>2685</v>
      </c>
      <c r="O320" s="199">
        <v>162</v>
      </c>
      <c r="P320" s="199">
        <v>3257</v>
      </c>
      <c r="Q320" s="199">
        <v>42</v>
      </c>
      <c r="R320" s="199">
        <v>9528</v>
      </c>
      <c r="S320" s="199">
        <v>318</v>
      </c>
      <c r="T320" s="199">
        <v>476</v>
      </c>
      <c r="U320" s="199">
        <v>62</v>
      </c>
      <c r="V320" s="199">
        <v>168</v>
      </c>
      <c r="W320" s="199">
        <v>25</v>
      </c>
      <c r="X320" s="199">
        <v>388</v>
      </c>
      <c r="Y320" s="199">
        <v>7</v>
      </c>
      <c r="Z320" s="199">
        <v>287</v>
      </c>
      <c r="AA320" s="199">
        <v>22</v>
      </c>
      <c r="AB320" s="199">
        <v>509</v>
      </c>
      <c r="AC320" s="199">
        <v>0</v>
      </c>
      <c r="AD320" s="199">
        <v>571</v>
      </c>
      <c r="AE320" s="199">
        <v>54</v>
      </c>
      <c r="AF320" s="199">
        <v>9185</v>
      </c>
      <c r="AG320" s="199">
        <v>286</v>
      </c>
      <c r="AH320" s="199">
        <v>10797</v>
      </c>
      <c r="AI320" s="199">
        <v>412</v>
      </c>
      <c r="AJ320" s="199">
        <v>562</v>
      </c>
      <c r="AK320" s="199">
        <v>22</v>
      </c>
      <c r="AL320" s="199">
        <v>219</v>
      </c>
      <c r="AM320" s="199">
        <v>0</v>
      </c>
      <c r="AN320" s="199">
        <v>343</v>
      </c>
      <c r="AO320" s="199">
        <v>22</v>
      </c>
      <c r="AP320" s="199">
        <v>5917</v>
      </c>
      <c r="AQ320" s="199">
        <v>279</v>
      </c>
      <c r="AR320" s="199">
        <v>5442</v>
      </c>
      <c r="AS320" s="199">
        <v>155</v>
      </c>
      <c r="AT320" s="199">
        <v>980</v>
      </c>
      <c r="AU320" s="199">
        <v>70</v>
      </c>
      <c r="AV320" s="199">
        <v>10379</v>
      </c>
      <c r="AW320" s="199">
        <v>364</v>
      </c>
      <c r="AX320" s="199">
        <v>104</v>
      </c>
      <c r="AY320" s="199">
        <v>22</v>
      </c>
      <c r="AZ320" s="199">
        <v>560</v>
      </c>
      <c r="BA320" s="199">
        <v>48</v>
      </c>
      <c r="BB320" s="199">
        <v>1189</v>
      </c>
      <c r="BC320" s="199">
        <v>100</v>
      </c>
      <c r="BD320" s="199">
        <v>2768</v>
      </c>
      <c r="BE320" s="199">
        <v>66</v>
      </c>
      <c r="BF320" s="199">
        <v>2008</v>
      </c>
      <c r="BG320" s="199">
        <v>53</v>
      </c>
      <c r="BH320" s="199">
        <v>5883</v>
      </c>
      <c r="BI320" s="199">
        <v>339</v>
      </c>
      <c r="BJ320" s="199">
        <v>5518</v>
      </c>
      <c r="BK320" s="199">
        <v>289</v>
      </c>
      <c r="BL320" s="199">
        <v>365</v>
      </c>
      <c r="BM320" s="199">
        <v>50</v>
      </c>
      <c r="BN320" s="199">
        <v>2711</v>
      </c>
      <c r="BO320" s="199">
        <v>160</v>
      </c>
      <c r="BP320" s="199">
        <v>4398</v>
      </c>
      <c r="BQ320" s="199">
        <v>212</v>
      </c>
      <c r="BR320" s="199">
        <v>782</v>
      </c>
      <c r="BS320" s="199">
        <v>20</v>
      </c>
      <c r="BT320" s="199">
        <v>2449</v>
      </c>
      <c r="BU320" s="199">
        <v>38</v>
      </c>
      <c r="BV320" s="199">
        <v>7891</v>
      </c>
      <c r="BW320" s="199">
        <v>392</v>
      </c>
      <c r="BX320" s="199">
        <v>1019</v>
      </c>
      <c r="BY320" s="199">
        <v>4</v>
      </c>
      <c r="BZ320" s="199">
        <v>473</v>
      </c>
      <c r="CA320" s="199">
        <v>0</v>
      </c>
      <c r="CB320" s="199">
        <v>1976</v>
      </c>
      <c r="CC320" s="199">
        <v>38</v>
      </c>
      <c r="CD320" s="199">
        <v>4289</v>
      </c>
      <c r="CE320" s="199">
        <v>160</v>
      </c>
      <c r="CF320" s="199">
        <v>1124</v>
      </c>
      <c r="CG320" s="199">
        <v>75</v>
      </c>
      <c r="CH320" s="199">
        <v>788</v>
      </c>
      <c r="CI320" s="199">
        <v>86</v>
      </c>
      <c r="CJ320" s="199">
        <v>881</v>
      </c>
      <c r="CK320" s="199">
        <v>52</v>
      </c>
      <c r="CL320" s="199">
        <v>809</v>
      </c>
      <c r="CM320" s="199">
        <v>19</v>
      </c>
      <c r="CN320" s="199">
        <v>1019</v>
      </c>
      <c r="CO320" s="199">
        <v>4</v>
      </c>
      <c r="CP320" s="199">
        <v>434</v>
      </c>
      <c r="CQ320" s="199">
        <v>10925</v>
      </c>
      <c r="CR320" s="199">
        <v>9061</v>
      </c>
      <c r="CS320" s="199">
        <v>2886</v>
      </c>
      <c r="CT320" s="199">
        <v>10202</v>
      </c>
      <c r="CU320" s="199">
        <v>797</v>
      </c>
      <c r="CV320" s="199">
        <v>141</v>
      </c>
      <c r="CW320" s="199">
        <v>355</v>
      </c>
      <c r="CX320" s="199">
        <v>63</v>
      </c>
      <c r="CY320" s="199">
        <v>184</v>
      </c>
      <c r="CZ320" s="199">
        <v>0</v>
      </c>
      <c r="DA320" s="199">
        <v>219</v>
      </c>
      <c r="DB320" s="199">
        <v>65</v>
      </c>
      <c r="DC320" s="199">
        <v>39</v>
      </c>
      <c r="DD320" s="199">
        <v>13</v>
      </c>
      <c r="DE320" s="199">
        <v>21</v>
      </c>
      <c r="DF320" s="199">
        <v>269</v>
      </c>
      <c r="DG320" s="199">
        <v>281</v>
      </c>
      <c r="DH320" s="199">
        <v>45</v>
      </c>
      <c r="DI320" s="199">
        <v>750</v>
      </c>
      <c r="DJ320" s="199">
        <v>222</v>
      </c>
      <c r="DK320" s="199">
        <v>191</v>
      </c>
      <c r="DL320" s="199">
        <v>177</v>
      </c>
      <c r="DM320" s="199">
        <v>622</v>
      </c>
      <c r="DN320" s="199">
        <v>1983</v>
      </c>
      <c r="DO320" s="199">
        <v>1022</v>
      </c>
      <c r="DP320" s="199">
        <v>280</v>
      </c>
      <c r="DQ320" s="199">
        <v>261</v>
      </c>
      <c r="DR320" s="199">
        <v>45</v>
      </c>
      <c r="DS320" s="199">
        <v>144</v>
      </c>
      <c r="DT320" s="199">
        <v>376</v>
      </c>
      <c r="DU320" s="199">
        <v>3533</v>
      </c>
      <c r="DV320" s="199">
        <v>1193</v>
      </c>
      <c r="DW320" s="199">
        <v>450</v>
      </c>
      <c r="DX320" s="199">
        <v>359</v>
      </c>
      <c r="DY320" s="199">
        <v>140</v>
      </c>
      <c r="DZ320" s="199">
        <v>1012</v>
      </c>
      <c r="EA320" s="199">
        <v>24</v>
      </c>
      <c r="EB320" s="199">
        <v>585</v>
      </c>
      <c r="EC320" s="199">
        <v>969</v>
      </c>
      <c r="ED320" s="199">
        <v>84</v>
      </c>
      <c r="EE320" s="199">
        <v>514</v>
      </c>
      <c r="EF320" s="199">
        <v>713</v>
      </c>
      <c r="EG320" s="199">
        <v>7047</v>
      </c>
      <c r="EH320" s="199">
        <v>4288</v>
      </c>
      <c r="EI320" s="199">
        <v>1593</v>
      </c>
      <c r="EJ320" s="199">
        <v>1940</v>
      </c>
      <c r="EK320" s="199">
        <v>261</v>
      </c>
      <c r="EL320" s="199">
        <v>228</v>
      </c>
      <c r="EM320" s="199">
        <v>211</v>
      </c>
      <c r="EN320" s="199">
        <v>186</v>
      </c>
      <c r="EO320" s="199">
        <v>182</v>
      </c>
      <c r="EP320" s="199">
        <v>794</v>
      </c>
      <c r="EQ320" s="199">
        <v>3337</v>
      </c>
      <c r="ER320" s="199">
        <v>3533</v>
      </c>
      <c r="ES320" s="199">
        <v>364</v>
      </c>
      <c r="ET320" s="199">
        <v>1205</v>
      </c>
      <c r="EU320" s="199">
        <v>1152</v>
      </c>
      <c r="EV320" s="199">
        <v>812</v>
      </c>
      <c r="EW320" s="199">
        <v>3169</v>
      </c>
      <c r="EX320" s="199">
        <v>3533</v>
      </c>
      <c r="EZ320" s="199"/>
    </row>
    <row r="321" spans="1:156" x14ac:dyDescent="0.25">
      <c r="A321">
        <v>55811</v>
      </c>
      <c r="B321" t="s">
        <v>892</v>
      </c>
      <c r="C321" t="s">
        <v>1069</v>
      </c>
      <c r="D321" t="s">
        <v>306</v>
      </c>
      <c r="E321" t="s">
        <v>325</v>
      </c>
      <c r="F321" t="s">
        <v>347</v>
      </c>
      <c r="G321" t="s">
        <v>346</v>
      </c>
      <c r="H321" s="199">
        <v>26727</v>
      </c>
      <c r="I321" s="199">
        <v>924</v>
      </c>
      <c r="J321" s="199">
        <v>4522</v>
      </c>
      <c r="K321" s="199">
        <v>246</v>
      </c>
      <c r="L321" s="199">
        <v>3011</v>
      </c>
      <c r="M321" s="199">
        <v>190</v>
      </c>
      <c r="N321" s="199">
        <v>9906</v>
      </c>
      <c r="O321" s="199">
        <v>528</v>
      </c>
      <c r="P321" s="199">
        <v>11634</v>
      </c>
      <c r="Q321" s="199">
        <v>109</v>
      </c>
      <c r="R321" s="199">
        <v>24804</v>
      </c>
      <c r="S321" s="199">
        <v>807</v>
      </c>
      <c r="T321" s="199">
        <v>231</v>
      </c>
      <c r="U321" s="199">
        <v>10</v>
      </c>
      <c r="V321" s="199">
        <v>154</v>
      </c>
      <c r="W321" s="199">
        <v>0</v>
      </c>
      <c r="X321" s="199">
        <v>448</v>
      </c>
      <c r="Y321" s="199">
        <v>39</v>
      </c>
      <c r="Z321" s="199">
        <v>66</v>
      </c>
      <c r="AA321" s="199">
        <v>0</v>
      </c>
      <c r="AB321" s="199">
        <v>1009</v>
      </c>
      <c r="AC321" s="199">
        <v>68</v>
      </c>
      <c r="AD321" s="199">
        <v>408</v>
      </c>
      <c r="AE321" s="199">
        <v>7</v>
      </c>
      <c r="AF321" s="199">
        <v>24609</v>
      </c>
      <c r="AG321" s="199">
        <v>807</v>
      </c>
      <c r="AH321" s="199">
        <v>26036</v>
      </c>
      <c r="AI321" s="199">
        <v>911</v>
      </c>
      <c r="AJ321" s="199">
        <v>691</v>
      </c>
      <c r="AK321" s="199">
        <v>13</v>
      </c>
      <c r="AL321" s="199">
        <v>296</v>
      </c>
      <c r="AM321" s="199">
        <v>0</v>
      </c>
      <c r="AN321" s="199">
        <v>395</v>
      </c>
      <c r="AO321" s="199">
        <v>13</v>
      </c>
      <c r="AP321" s="199">
        <v>12727</v>
      </c>
      <c r="AQ321" s="199">
        <v>650</v>
      </c>
      <c r="AR321" s="199">
        <v>14000</v>
      </c>
      <c r="AS321" s="199">
        <v>274</v>
      </c>
      <c r="AT321" s="199">
        <v>3724</v>
      </c>
      <c r="AU321" s="199">
        <v>256</v>
      </c>
      <c r="AV321" s="199">
        <v>23003</v>
      </c>
      <c r="AW321" s="199">
        <v>668</v>
      </c>
      <c r="AX321" s="199">
        <v>509</v>
      </c>
      <c r="AY321" s="199">
        <v>63</v>
      </c>
      <c r="AZ321" s="199">
        <v>3939</v>
      </c>
      <c r="BA321" s="199">
        <v>116</v>
      </c>
      <c r="BB321" s="199">
        <v>5530</v>
      </c>
      <c r="BC321" s="199">
        <v>236</v>
      </c>
      <c r="BD321" s="199">
        <v>6879</v>
      </c>
      <c r="BE321" s="199">
        <v>61</v>
      </c>
      <c r="BF321" s="199">
        <v>2783</v>
      </c>
      <c r="BG321" s="199">
        <v>102</v>
      </c>
      <c r="BH321" s="199">
        <v>12668</v>
      </c>
      <c r="BI321" s="199">
        <v>790</v>
      </c>
      <c r="BJ321" s="199">
        <v>12236</v>
      </c>
      <c r="BK321" s="199">
        <v>758</v>
      </c>
      <c r="BL321" s="199">
        <v>432</v>
      </c>
      <c r="BM321" s="199">
        <v>32</v>
      </c>
      <c r="BN321" s="199">
        <v>7756</v>
      </c>
      <c r="BO321" s="199">
        <v>449</v>
      </c>
      <c r="BP321" s="199">
        <v>5839</v>
      </c>
      <c r="BQ321" s="199">
        <v>437</v>
      </c>
      <c r="BR321" s="199">
        <v>1856</v>
      </c>
      <c r="BS321" s="199">
        <v>6</v>
      </c>
      <c r="BT321" s="199">
        <v>5904</v>
      </c>
      <c r="BU321" s="199">
        <v>16</v>
      </c>
      <c r="BV321" s="199">
        <v>15451</v>
      </c>
      <c r="BW321" s="199">
        <v>892</v>
      </c>
      <c r="BX321" s="199">
        <v>5372</v>
      </c>
      <c r="BY321" s="199">
        <v>16</v>
      </c>
      <c r="BZ321" s="199">
        <v>1767</v>
      </c>
      <c r="CA321" s="199">
        <v>6</v>
      </c>
      <c r="CB321" s="199">
        <v>4137</v>
      </c>
      <c r="CC321" s="199">
        <v>10</v>
      </c>
      <c r="CD321" s="199">
        <v>3966</v>
      </c>
      <c r="CE321" s="199">
        <v>432</v>
      </c>
      <c r="CF321" s="199">
        <v>2890</v>
      </c>
      <c r="CG321" s="199">
        <v>226</v>
      </c>
      <c r="CH321" s="199">
        <v>2970</v>
      </c>
      <c r="CI321" s="199">
        <v>36</v>
      </c>
      <c r="CJ321" s="199">
        <v>2607</v>
      </c>
      <c r="CK321" s="199">
        <v>58</v>
      </c>
      <c r="CL321" s="199">
        <v>3018</v>
      </c>
      <c r="CM321" s="199">
        <v>140</v>
      </c>
      <c r="CN321" s="199">
        <v>5372</v>
      </c>
      <c r="CO321" s="199">
        <v>16</v>
      </c>
      <c r="CP321" s="199">
        <v>924</v>
      </c>
      <c r="CQ321" s="199">
        <v>25803</v>
      </c>
      <c r="CR321" s="199">
        <v>22296</v>
      </c>
      <c r="CS321" s="199">
        <v>8432</v>
      </c>
      <c r="CT321" s="199">
        <v>25441</v>
      </c>
      <c r="CU321" s="199">
        <v>968</v>
      </c>
      <c r="CV321" s="199">
        <v>235</v>
      </c>
      <c r="CW321" s="199">
        <v>240</v>
      </c>
      <c r="CX321" s="199">
        <v>21</v>
      </c>
      <c r="CY321" s="199">
        <v>531</v>
      </c>
      <c r="CZ321" s="199">
        <v>125</v>
      </c>
      <c r="DA321" s="199">
        <v>145</v>
      </c>
      <c r="DB321" s="199">
        <v>74</v>
      </c>
      <c r="DC321" s="199">
        <v>52</v>
      </c>
      <c r="DD321" s="199">
        <v>15</v>
      </c>
      <c r="DE321" s="199">
        <v>93</v>
      </c>
      <c r="DF321" s="199">
        <v>736</v>
      </c>
      <c r="DG321" s="199">
        <v>971</v>
      </c>
      <c r="DH321" s="199">
        <v>207</v>
      </c>
      <c r="DI321" s="199">
        <v>1757</v>
      </c>
      <c r="DJ321" s="199">
        <v>901</v>
      </c>
      <c r="DK321" s="199">
        <v>114</v>
      </c>
      <c r="DL321" s="199">
        <v>736</v>
      </c>
      <c r="DM321" s="199">
        <v>767</v>
      </c>
      <c r="DN321" s="199">
        <v>4637</v>
      </c>
      <c r="DO321" s="199">
        <v>1328</v>
      </c>
      <c r="DP321" s="199">
        <v>615</v>
      </c>
      <c r="DQ321" s="199">
        <v>571</v>
      </c>
      <c r="DR321" s="199">
        <v>457</v>
      </c>
      <c r="DS321" s="199">
        <v>212</v>
      </c>
      <c r="DT321" s="199">
        <v>555</v>
      </c>
      <c r="DU321" s="199">
        <v>10990</v>
      </c>
      <c r="DV321" s="199">
        <v>5345</v>
      </c>
      <c r="DW321" s="199">
        <v>2008</v>
      </c>
      <c r="DX321" s="199">
        <v>992</v>
      </c>
      <c r="DY321" s="199">
        <v>182</v>
      </c>
      <c r="DZ321" s="199">
        <v>1740</v>
      </c>
      <c r="EA321" s="199">
        <v>63</v>
      </c>
      <c r="EB321" s="199">
        <v>1255</v>
      </c>
      <c r="EC321" s="199">
        <v>2913</v>
      </c>
      <c r="ED321" s="199">
        <v>524</v>
      </c>
      <c r="EE321" s="199">
        <v>1717</v>
      </c>
      <c r="EF321" s="199">
        <v>3002</v>
      </c>
      <c r="EG321" s="199">
        <v>22728</v>
      </c>
      <c r="EH321" s="199">
        <v>4807</v>
      </c>
      <c r="EI321" s="199">
        <v>7859</v>
      </c>
      <c r="EJ321" s="199">
        <v>3131</v>
      </c>
      <c r="EK321" s="199">
        <v>328</v>
      </c>
      <c r="EL321" s="199">
        <v>208</v>
      </c>
      <c r="EM321" s="199">
        <v>259</v>
      </c>
      <c r="EN321" s="199">
        <v>237</v>
      </c>
      <c r="EO321" s="199">
        <v>442</v>
      </c>
      <c r="EP321" s="199">
        <v>1550</v>
      </c>
      <c r="EQ321" s="199">
        <v>9660</v>
      </c>
      <c r="ER321" s="199">
        <v>10990</v>
      </c>
      <c r="ES321" s="199">
        <v>739</v>
      </c>
      <c r="ET321" s="199">
        <v>3358</v>
      </c>
      <c r="EU321" s="199">
        <v>4480</v>
      </c>
      <c r="EV321" s="199">
        <v>2413</v>
      </c>
      <c r="EW321" s="199">
        <v>10251</v>
      </c>
      <c r="EX321" s="199">
        <v>10990</v>
      </c>
      <c r="EZ321" s="199"/>
    </row>
    <row r="322" spans="1:156" x14ac:dyDescent="0.25">
      <c r="A322">
        <v>55723</v>
      </c>
      <c r="B322" t="s">
        <v>892</v>
      </c>
      <c r="C322" t="s">
        <v>1056</v>
      </c>
      <c r="D322" t="s">
        <v>306</v>
      </c>
      <c r="E322" t="s">
        <v>325</v>
      </c>
      <c r="F322" t="s">
        <v>346</v>
      </c>
      <c r="G322" t="s">
        <v>346</v>
      </c>
      <c r="H322" s="199">
        <v>1877</v>
      </c>
      <c r="I322" s="199">
        <v>57</v>
      </c>
      <c r="J322" s="199">
        <v>393</v>
      </c>
      <c r="K322" s="199">
        <v>15</v>
      </c>
      <c r="L322" s="199">
        <v>280</v>
      </c>
      <c r="M322" s="199">
        <v>3</v>
      </c>
      <c r="N322" s="199">
        <v>734</v>
      </c>
      <c r="O322" s="199">
        <v>31</v>
      </c>
      <c r="P322" s="199">
        <v>750</v>
      </c>
      <c r="Q322" s="199">
        <v>11</v>
      </c>
      <c r="R322" s="199">
        <v>1814</v>
      </c>
      <c r="S322" s="199">
        <v>47</v>
      </c>
      <c r="T322" s="199">
        <v>4</v>
      </c>
      <c r="U322" s="199">
        <v>0</v>
      </c>
      <c r="V322" s="199">
        <v>7</v>
      </c>
      <c r="W322" s="199">
        <v>2</v>
      </c>
      <c r="X322" s="199">
        <v>1</v>
      </c>
      <c r="Y322" s="199">
        <v>1</v>
      </c>
      <c r="Z322" s="199">
        <v>9</v>
      </c>
      <c r="AA322" s="199">
        <v>0</v>
      </c>
      <c r="AB322" s="199">
        <v>42</v>
      </c>
      <c r="AC322" s="199">
        <v>7</v>
      </c>
      <c r="AD322" s="199">
        <v>21</v>
      </c>
      <c r="AE322" s="199">
        <v>9</v>
      </c>
      <c r="AF322" s="199">
        <v>1812</v>
      </c>
      <c r="AG322" s="199">
        <v>47</v>
      </c>
      <c r="AH322" s="199">
        <v>1861</v>
      </c>
      <c r="AI322" s="199">
        <v>54</v>
      </c>
      <c r="AJ322" s="199">
        <v>16</v>
      </c>
      <c r="AK322" s="199">
        <v>3</v>
      </c>
      <c r="AL322" s="199">
        <v>12</v>
      </c>
      <c r="AM322" s="199">
        <v>1</v>
      </c>
      <c r="AN322" s="199">
        <v>4</v>
      </c>
      <c r="AO322" s="199">
        <v>2</v>
      </c>
      <c r="AP322" s="199">
        <v>964</v>
      </c>
      <c r="AQ322" s="199">
        <v>36</v>
      </c>
      <c r="AR322" s="199">
        <v>913</v>
      </c>
      <c r="AS322" s="199">
        <v>21</v>
      </c>
      <c r="AT322" s="199">
        <v>243</v>
      </c>
      <c r="AU322" s="199">
        <v>6</v>
      </c>
      <c r="AV322" s="199">
        <v>1634</v>
      </c>
      <c r="AW322" s="199">
        <v>51</v>
      </c>
      <c r="AX322" s="199">
        <v>110</v>
      </c>
      <c r="AY322" s="199">
        <v>0</v>
      </c>
      <c r="AZ322" s="199">
        <v>454</v>
      </c>
      <c r="BA322" s="199">
        <v>23</v>
      </c>
      <c r="BB322" s="199">
        <v>571</v>
      </c>
      <c r="BC322" s="199">
        <v>15</v>
      </c>
      <c r="BD322" s="199">
        <v>338</v>
      </c>
      <c r="BE322" s="199">
        <v>7</v>
      </c>
      <c r="BF322" s="199">
        <v>173</v>
      </c>
      <c r="BG322" s="199">
        <v>7</v>
      </c>
      <c r="BH322" s="199">
        <v>710</v>
      </c>
      <c r="BI322" s="199">
        <v>39</v>
      </c>
      <c r="BJ322" s="199">
        <v>637</v>
      </c>
      <c r="BK322" s="199">
        <v>35</v>
      </c>
      <c r="BL322" s="199">
        <v>73</v>
      </c>
      <c r="BM322" s="199">
        <v>4</v>
      </c>
      <c r="BN322" s="199">
        <v>416</v>
      </c>
      <c r="BO322" s="199">
        <v>25</v>
      </c>
      <c r="BP322" s="199">
        <v>326</v>
      </c>
      <c r="BQ322" s="199">
        <v>13</v>
      </c>
      <c r="BR322" s="199">
        <v>141</v>
      </c>
      <c r="BS322" s="199">
        <v>8</v>
      </c>
      <c r="BT322" s="199">
        <v>348</v>
      </c>
      <c r="BU322" s="199">
        <v>9</v>
      </c>
      <c r="BV322" s="199">
        <v>883</v>
      </c>
      <c r="BW322" s="199">
        <v>46</v>
      </c>
      <c r="BX322" s="199">
        <v>646</v>
      </c>
      <c r="BY322" s="199">
        <v>2</v>
      </c>
      <c r="BZ322" s="199">
        <v>99</v>
      </c>
      <c r="CA322" s="199">
        <v>3</v>
      </c>
      <c r="CB322" s="199">
        <v>249</v>
      </c>
      <c r="CC322" s="199">
        <v>6</v>
      </c>
      <c r="CD322" s="199">
        <v>56</v>
      </c>
      <c r="CE322" s="199">
        <v>3</v>
      </c>
      <c r="CF322" s="199">
        <v>150</v>
      </c>
      <c r="CG322" s="199">
        <v>17</v>
      </c>
      <c r="CH322" s="199">
        <v>207</v>
      </c>
      <c r="CI322" s="199">
        <v>4</v>
      </c>
      <c r="CJ322" s="199">
        <v>151</v>
      </c>
      <c r="CK322" s="199">
        <v>6</v>
      </c>
      <c r="CL322" s="199">
        <v>319</v>
      </c>
      <c r="CM322" s="199">
        <v>16</v>
      </c>
      <c r="CN322" s="199">
        <v>646</v>
      </c>
      <c r="CO322" s="199">
        <v>2</v>
      </c>
      <c r="CP322" s="199">
        <v>57</v>
      </c>
      <c r="CQ322" s="199">
        <v>1820</v>
      </c>
      <c r="CR322" s="199">
        <v>1372</v>
      </c>
      <c r="CS322" s="199">
        <v>1024</v>
      </c>
      <c r="CT322" s="199">
        <v>1803</v>
      </c>
      <c r="CU322" s="199">
        <v>36</v>
      </c>
      <c r="CV322" s="199">
        <v>6</v>
      </c>
      <c r="CW322" s="199">
        <v>15</v>
      </c>
      <c r="CX322" s="199">
        <v>0</v>
      </c>
      <c r="CY322" s="199">
        <v>15</v>
      </c>
      <c r="CZ322" s="199">
        <v>6</v>
      </c>
      <c r="DA322" s="199">
        <v>0</v>
      </c>
      <c r="DB322" s="199">
        <v>0</v>
      </c>
      <c r="DC322" s="199">
        <v>6</v>
      </c>
      <c r="DD322" s="199">
        <v>0</v>
      </c>
      <c r="DE322" s="199">
        <v>67</v>
      </c>
      <c r="DF322" s="199">
        <v>73</v>
      </c>
      <c r="DG322" s="199">
        <v>60</v>
      </c>
      <c r="DH322" s="199">
        <v>7</v>
      </c>
      <c r="DI322" s="199">
        <v>91</v>
      </c>
      <c r="DJ322" s="199">
        <v>33</v>
      </c>
      <c r="DK322" s="199">
        <v>18</v>
      </c>
      <c r="DL322" s="199">
        <v>48</v>
      </c>
      <c r="DM322" s="199">
        <v>30</v>
      </c>
      <c r="DN322" s="199">
        <v>128</v>
      </c>
      <c r="DO322" s="199">
        <v>86</v>
      </c>
      <c r="DP322" s="199">
        <v>44</v>
      </c>
      <c r="DQ322" s="199">
        <v>46</v>
      </c>
      <c r="DR322" s="199">
        <v>35</v>
      </c>
      <c r="DS322" s="199">
        <v>22</v>
      </c>
      <c r="DT322" s="199">
        <v>65</v>
      </c>
      <c r="DU322" s="199">
        <v>919</v>
      </c>
      <c r="DV322" s="199">
        <v>446</v>
      </c>
      <c r="DW322" s="199">
        <v>70</v>
      </c>
      <c r="DX322" s="199">
        <v>77</v>
      </c>
      <c r="DY322" s="199">
        <v>38</v>
      </c>
      <c r="DZ322" s="199">
        <v>199</v>
      </c>
      <c r="EA322" s="199">
        <v>15</v>
      </c>
      <c r="EB322" s="199">
        <v>178</v>
      </c>
      <c r="EC322" s="199">
        <v>197</v>
      </c>
      <c r="ED322" s="199">
        <v>21</v>
      </c>
      <c r="EE322" s="199">
        <v>161</v>
      </c>
      <c r="EF322" s="199">
        <v>148</v>
      </c>
      <c r="EG322" s="199">
        <v>1766</v>
      </c>
      <c r="EH322" s="199">
        <v>120</v>
      </c>
      <c r="EI322" s="199">
        <v>805</v>
      </c>
      <c r="EJ322" s="199">
        <v>114</v>
      </c>
      <c r="EK322" s="199">
        <v>17</v>
      </c>
      <c r="EL322" s="199">
        <v>4</v>
      </c>
      <c r="EM322" s="199">
        <v>6</v>
      </c>
      <c r="EN322" s="199">
        <v>1</v>
      </c>
      <c r="EO322" s="199">
        <v>11</v>
      </c>
      <c r="EP322" s="199">
        <v>36</v>
      </c>
      <c r="EQ322" s="199">
        <v>719</v>
      </c>
      <c r="ER322" s="199">
        <v>919</v>
      </c>
      <c r="ES322" s="199">
        <v>37</v>
      </c>
      <c r="ET322" s="199">
        <v>237</v>
      </c>
      <c r="EU322" s="199">
        <v>389</v>
      </c>
      <c r="EV322" s="199">
        <v>256</v>
      </c>
      <c r="EW322" s="199">
        <v>882</v>
      </c>
      <c r="EX322" s="199">
        <v>919</v>
      </c>
      <c r="EZ322" s="199"/>
    </row>
    <row r="323" spans="1:156" x14ac:dyDescent="0.25">
      <c r="A323">
        <v>55746</v>
      </c>
      <c r="B323" t="s">
        <v>892</v>
      </c>
      <c r="C323" t="s">
        <v>1061</v>
      </c>
      <c r="D323" t="s">
        <v>306</v>
      </c>
      <c r="E323" t="s">
        <v>325</v>
      </c>
      <c r="F323" t="s">
        <v>346</v>
      </c>
      <c r="G323" t="s">
        <v>346</v>
      </c>
      <c r="H323" s="199">
        <v>16806</v>
      </c>
      <c r="I323" s="199">
        <v>500</v>
      </c>
      <c r="J323" s="199">
        <v>3728</v>
      </c>
      <c r="K323" s="199">
        <v>129</v>
      </c>
      <c r="L323" s="199">
        <v>2306</v>
      </c>
      <c r="M323" s="199">
        <v>59</v>
      </c>
      <c r="N323" s="199">
        <v>7509</v>
      </c>
      <c r="O323" s="199">
        <v>255</v>
      </c>
      <c r="P323" s="199">
        <v>5445</v>
      </c>
      <c r="Q323" s="199">
        <v>99</v>
      </c>
      <c r="R323" s="199">
        <v>15718</v>
      </c>
      <c r="S323" s="199">
        <v>480</v>
      </c>
      <c r="T323" s="199">
        <v>313</v>
      </c>
      <c r="U323" s="199">
        <v>0</v>
      </c>
      <c r="V323" s="199">
        <v>48</v>
      </c>
      <c r="W323" s="199">
        <v>5</v>
      </c>
      <c r="X323" s="199">
        <v>15</v>
      </c>
      <c r="Y323" s="199">
        <v>0</v>
      </c>
      <c r="Z323" s="199">
        <v>37</v>
      </c>
      <c r="AA323" s="199">
        <v>0</v>
      </c>
      <c r="AB323" s="199">
        <v>674</v>
      </c>
      <c r="AC323" s="199">
        <v>15</v>
      </c>
      <c r="AD323" s="199">
        <v>240</v>
      </c>
      <c r="AE323" s="199">
        <v>0</v>
      </c>
      <c r="AF323" s="199">
        <v>15675</v>
      </c>
      <c r="AG323" s="199">
        <v>480</v>
      </c>
      <c r="AH323" s="199">
        <v>16476</v>
      </c>
      <c r="AI323" s="199">
        <v>500</v>
      </c>
      <c r="AJ323" s="199">
        <v>330</v>
      </c>
      <c r="AK323" s="199">
        <v>0</v>
      </c>
      <c r="AL323" s="199">
        <v>288</v>
      </c>
      <c r="AM323" s="199">
        <v>0</v>
      </c>
      <c r="AN323" s="199">
        <v>42</v>
      </c>
      <c r="AO323" s="199">
        <v>0</v>
      </c>
      <c r="AP323" s="199">
        <v>8462</v>
      </c>
      <c r="AQ323" s="199">
        <v>296</v>
      </c>
      <c r="AR323" s="199">
        <v>8344</v>
      </c>
      <c r="AS323" s="199">
        <v>204</v>
      </c>
      <c r="AT323" s="199">
        <v>2829</v>
      </c>
      <c r="AU323" s="199">
        <v>109</v>
      </c>
      <c r="AV323" s="199">
        <v>13977</v>
      </c>
      <c r="AW323" s="199">
        <v>391</v>
      </c>
      <c r="AX323" s="199">
        <v>579</v>
      </c>
      <c r="AY323" s="199">
        <v>17</v>
      </c>
      <c r="AZ323" s="199">
        <v>3084</v>
      </c>
      <c r="BA323" s="199">
        <v>114</v>
      </c>
      <c r="BB323" s="199">
        <v>5880</v>
      </c>
      <c r="BC323" s="199">
        <v>165</v>
      </c>
      <c r="BD323" s="199">
        <v>2434</v>
      </c>
      <c r="BE323" s="199">
        <v>69</v>
      </c>
      <c r="BF323" s="199">
        <v>2259</v>
      </c>
      <c r="BG323" s="199">
        <v>90</v>
      </c>
      <c r="BH323" s="199">
        <v>7279</v>
      </c>
      <c r="BI323" s="199">
        <v>323</v>
      </c>
      <c r="BJ323" s="199">
        <v>6940</v>
      </c>
      <c r="BK323" s="199">
        <v>297</v>
      </c>
      <c r="BL323" s="199">
        <v>339</v>
      </c>
      <c r="BM323" s="199">
        <v>26</v>
      </c>
      <c r="BN323" s="199">
        <v>4396</v>
      </c>
      <c r="BO323" s="199">
        <v>209</v>
      </c>
      <c r="BP323" s="199">
        <v>3107</v>
      </c>
      <c r="BQ323" s="199">
        <v>157</v>
      </c>
      <c r="BR323" s="199">
        <v>2035</v>
      </c>
      <c r="BS323" s="199">
        <v>47</v>
      </c>
      <c r="BT323" s="199">
        <v>3542</v>
      </c>
      <c r="BU323" s="199">
        <v>87</v>
      </c>
      <c r="BV323" s="199">
        <v>9538</v>
      </c>
      <c r="BW323" s="199">
        <v>413</v>
      </c>
      <c r="BX323" s="199">
        <v>3726</v>
      </c>
      <c r="BY323" s="199">
        <v>0</v>
      </c>
      <c r="BZ323" s="199">
        <v>969</v>
      </c>
      <c r="CA323" s="199">
        <v>28</v>
      </c>
      <c r="CB323" s="199">
        <v>2573</v>
      </c>
      <c r="CC323" s="199">
        <v>59</v>
      </c>
      <c r="CD323" s="199">
        <v>1287</v>
      </c>
      <c r="CE323" s="199">
        <v>48</v>
      </c>
      <c r="CF323" s="199">
        <v>1975</v>
      </c>
      <c r="CG323" s="199">
        <v>199</v>
      </c>
      <c r="CH323" s="199">
        <v>1813</v>
      </c>
      <c r="CI323" s="199">
        <v>65</v>
      </c>
      <c r="CJ323" s="199">
        <v>1861</v>
      </c>
      <c r="CK323" s="199">
        <v>31</v>
      </c>
      <c r="CL323" s="199">
        <v>2602</v>
      </c>
      <c r="CM323" s="199">
        <v>70</v>
      </c>
      <c r="CN323" s="199">
        <v>3726</v>
      </c>
      <c r="CO323" s="199">
        <v>0</v>
      </c>
      <c r="CP323" s="199">
        <v>500</v>
      </c>
      <c r="CQ323" s="199">
        <v>16306</v>
      </c>
      <c r="CR323" s="199">
        <v>11790</v>
      </c>
      <c r="CS323" s="199">
        <v>8302</v>
      </c>
      <c r="CT323" s="199">
        <v>15611</v>
      </c>
      <c r="CU323" s="199">
        <v>522</v>
      </c>
      <c r="CV323" s="199">
        <v>139</v>
      </c>
      <c r="CW323" s="199">
        <v>192</v>
      </c>
      <c r="CX323" s="199">
        <v>109</v>
      </c>
      <c r="CY323" s="199">
        <v>104</v>
      </c>
      <c r="CZ323" s="199">
        <v>0</v>
      </c>
      <c r="DA323" s="199">
        <v>1</v>
      </c>
      <c r="DB323" s="199">
        <v>0</v>
      </c>
      <c r="DC323" s="199">
        <v>225</v>
      </c>
      <c r="DD323" s="199">
        <v>30</v>
      </c>
      <c r="DE323" s="199">
        <v>531</v>
      </c>
      <c r="DF323" s="199">
        <v>491</v>
      </c>
      <c r="DG323" s="199">
        <v>545</v>
      </c>
      <c r="DH323" s="199">
        <v>248</v>
      </c>
      <c r="DI323" s="199">
        <v>1134</v>
      </c>
      <c r="DJ323" s="199">
        <v>286</v>
      </c>
      <c r="DK323" s="199">
        <v>140</v>
      </c>
      <c r="DL323" s="199">
        <v>396</v>
      </c>
      <c r="DM323" s="199">
        <v>317</v>
      </c>
      <c r="DN323" s="199">
        <v>2162</v>
      </c>
      <c r="DO323" s="199">
        <v>591</v>
      </c>
      <c r="DP323" s="199">
        <v>457</v>
      </c>
      <c r="DQ323" s="199">
        <v>321</v>
      </c>
      <c r="DR323" s="199">
        <v>901</v>
      </c>
      <c r="DS323" s="199">
        <v>334</v>
      </c>
      <c r="DT323" s="199">
        <v>965</v>
      </c>
      <c r="DU323" s="199">
        <v>7858</v>
      </c>
      <c r="DV323" s="199">
        <v>3014</v>
      </c>
      <c r="DW323" s="199">
        <v>959</v>
      </c>
      <c r="DX323" s="199">
        <v>658</v>
      </c>
      <c r="DY323" s="199">
        <v>283</v>
      </c>
      <c r="DZ323" s="199">
        <v>1972</v>
      </c>
      <c r="EA323" s="199">
        <v>135</v>
      </c>
      <c r="EB323" s="199">
        <v>1465</v>
      </c>
      <c r="EC323" s="199">
        <v>2214</v>
      </c>
      <c r="ED323" s="199">
        <v>224</v>
      </c>
      <c r="EE323" s="199">
        <v>1678</v>
      </c>
      <c r="EF323" s="199">
        <v>1721</v>
      </c>
      <c r="EG323" s="199">
        <v>14893</v>
      </c>
      <c r="EH323" s="199">
        <v>1896</v>
      </c>
      <c r="EI323" s="199">
        <v>5878</v>
      </c>
      <c r="EJ323" s="199">
        <v>1980</v>
      </c>
      <c r="EK323" s="199">
        <v>198</v>
      </c>
      <c r="EL323" s="199">
        <v>112</v>
      </c>
      <c r="EM323" s="199">
        <v>321</v>
      </c>
      <c r="EN323" s="199">
        <v>169</v>
      </c>
      <c r="EO323" s="199">
        <v>143</v>
      </c>
      <c r="EP323" s="199">
        <v>773</v>
      </c>
      <c r="EQ323" s="199">
        <v>6911</v>
      </c>
      <c r="ER323" s="199">
        <v>7858</v>
      </c>
      <c r="ES323" s="199">
        <v>714</v>
      </c>
      <c r="ET323" s="199">
        <v>2636</v>
      </c>
      <c r="EU323" s="199">
        <v>2576</v>
      </c>
      <c r="EV323" s="199">
        <v>1932</v>
      </c>
      <c r="EW323" s="199">
        <v>7144</v>
      </c>
      <c r="EX323" s="199">
        <v>7858</v>
      </c>
      <c r="EZ323" s="199"/>
    </row>
    <row r="324" spans="1:156" x14ac:dyDescent="0.25">
      <c r="A324">
        <v>55803</v>
      </c>
      <c r="B324" t="s">
        <v>892</v>
      </c>
      <c r="C324" t="s">
        <v>1069</v>
      </c>
      <c r="D324" t="s">
        <v>306</v>
      </c>
      <c r="E324" t="s">
        <v>325</v>
      </c>
      <c r="F324" t="s">
        <v>346</v>
      </c>
      <c r="G324" t="s">
        <v>346</v>
      </c>
      <c r="H324" s="199">
        <v>17558</v>
      </c>
      <c r="I324" s="199">
        <v>512</v>
      </c>
      <c r="J324" s="199">
        <v>1874</v>
      </c>
      <c r="K324" s="199">
        <v>87</v>
      </c>
      <c r="L324" s="199">
        <v>1261</v>
      </c>
      <c r="M324" s="199">
        <v>29</v>
      </c>
      <c r="N324" s="199">
        <v>5850</v>
      </c>
      <c r="O324" s="199">
        <v>265</v>
      </c>
      <c r="P324" s="199">
        <v>9697</v>
      </c>
      <c r="Q324" s="199">
        <v>160</v>
      </c>
      <c r="R324" s="199">
        <v>16850</v>
      </c>
      <c r="S324" s="199">
        <v>472</v>
      </c>
      <c r="T324" s="199">
        <v>32</v>
      </c>
      <c r="U324" s="199">
        <v>0</v>
      </c>
      <c r="V324" s="199">
        <v>44</v>
      </c>
      <c r="W324" s="199">
        <v>9</v>
      </c>
      <c r="X324" s="199">
        <v>132</v>
      </c>
      <c r="Y324" s="199">
        <v>11</v>
      </c>
      <c r="Z324" s="199">
        <v>14</v>
      </c>
      <c r="AA324" s="199">
        <v>0</v>
      </c>
      <c r="AB324" s="199">
        <v>486</v>
      </c>
      <c r="AC324" s="199">
        <v>20</v>
      </c>
      <c r="AD324" s="199">
        <v>176</v>
      </c>
      <c r="AE324" s="199">
        <v>0</v>
      </c>
      <c r="AF324" s="199">
        <v>16745</v>
      </c>
      <c r="AG324" s="199">
        <v>472</v>
      </c>
      <c r="AH324" s="199">
        <v>17214</v>
      </c>
      <c r="AI324" s="199">
        <v>496</v>
      </c>
      <c r="AJ324" s="199">
        <v>344</v>
      </c>
      <c r="AK324" s="199">
        <v>16</v>
      </c>
      <c r="AL324" s="199">
        <v>237</v>
      </c>
      <c r="AM324" s="199">
        <v>0</v>
      </c>
      <c r="AN324" s="199">
        <v>107</v>
      </c>
      <c r="AO324" s="199">
        <v>16</v>
      </c>
      <c r="AP324" s="199">
        <v>8983</v>
      </c>
      <c r="AQ324" s="199">
        <v>342</v>
      </c>
      <c r="AR324" s="199">
        <v>8575</v>
      </c>
      <c r="AS324" s="199">
        <v>170</v>
      </c>
      <c r="AT324" s="199">
        <v>1796</v>
      </c>
      <c r="AU324" s="199">
        <v>27</v>
      </c>
      <c r="AV324" s="199">
        <v>15762</v>
      </c>
      <c r="AW324" s="199">
        <v>485</v>
      </c>
      <c r="AX324" s="199">
        <v>349</v>
      </c>
      <c r="AY324" s="199">
        <v>7</v>
      </c>
      <c r="AZ324" s="199">
        <v>2159</v>
      </c>
      <c r="BA324" s="199">
        <v>57</v>
      </c>
      <c r="BB324" s="199">
        <v>4050</v>
      </c>
      <c r="BC324" s="199">
        <v>147</v>
      </c>
      <c r="BD324" s="199">
        <v>5716</v>
      </c>
      <c r="BE324" s="199">
        <v>84</v>
      </c>
      <c r="BF324" s="199">
        <v>2039</v>
      </c>
      <c r="BG324" s="199">
        <v>133</v>
      </c>
      <c r="BH324" s="199">
        <v>8373</v>
      </c>
      <c r="BI324" s="199">
        <v>336</v>
      </c>
      <c r="BJ324" s="199">
        <v>8046</v>
      </c>
      <c r="BK324" s="199">
        <v>307</v>
      </c>
      <c r="BL324" s="199">
        <v>327</v>
      </c>
      <c r="BM324" s="199">
        <v>29</v>
      </c>
      <c r="BN324" s="199">
        <v>5913</v>
      </c>
      <c r="BO324" s="199">
        <v>209</v>
      </c>
      <c r="BP324" s="199">
        <v>3024</v>
      </c>
      <c r="BQ324" s="199">
        <v>171</v>
      </c>
      <c r="BR324" s="199">
        <v>1475</v>
      </c>
      <c r="BS324" s="199">
        <v>89</v>
      </c>
      <c r="BT324" s="199">
        <v>3488</v>
      </c>
      <c r="BU324" s="199">
        <v>43</v>
      </c>
      <c r="BV324" s="199">
        <v>10412</v>
      </c>
      <c r="BW324" s="199">
        <v>469</v>
      </c>
      <c r="BX324" s="199">
        <v>3658</v>
      </c>
      <c r="BY324" s="199">
        <v>0</v>
      </c>
      <c r="BZ324" s="199">
        <v>1028</v>
      </c>
      <c r="CA324" s="199">
        <v>2</v>
      </c>
      <c r="CB324" s="199">
        <v>2460</v>
      </c>
      <c r="CC324" s="199">
        <v>41</v>
      </c>
      <c r="CD324" s="199">
        <v>1796</v>
      </c>
      <c r="CE324" s="199">
        <v>174</v>
      </c>
      <c r="CF324" s="199">
        <v>1351</v>
      </c>
      <c r="CG324" s="199">
        <v>57</v>
      </c>
      <c r="CH324" s="199">
        <v>2502</v>
      </c>
      <c r="CI324" s="199">
        <v>89</v>
      </c>
      <c r="CJ324" s="199">
        <v>1769</v>
      </c>
      <c r="CK324" s="199">
        <v>60</v>
      </c>
      <c r="CL324" s="199">
        <v>2994</v>
      </c>
      <c r="CM324" s="199">
        <v>89</v>
      </c>
      <c r="CN324" s="199">
        <v>3658</v>
      </c>
      <c r="CO324" s="199">
        <v>0</v>
      </c>
      <c r="CP324" s="199">
        <v>512</v>
      </c>
      <c r="CQ324" s="199">
        <v>17046</v>
      </c>
      <c r="CR324" s="199">
        <v>15180</v>
      </c>
      <c r="CS324" s="199">
        <v>5322</v>
      </c>
      <c r="CT324" s="199">
        <v>16441</v>
      </c>
      <c r="CU324" s="199">
        <v>462</v>
      </c>
      <c r="CV324" s="199">
        <v>56</v>
      </c>
      <c r="CW324" s="199">
        <v>94</v>
      </c>
      <c r="CX324" s="199">
        <v>20</v>
      </c>
      <c r="CY324" s="199">
        <v>171</v>
      </c>
      <c r="CZ324" s="199">
        <v>2</v>
      </c>
      <c r="DA324" s="199">
        <v>86</v>
      </c>
      <c r="DB324" s="199">
        <v>34</v>
      </c>
      <c r="DC324" s="199">
        <v>111</v>
      </c>
      <c r="DD324" s="199">
        <v>0</v>
      </c>
      <c r="DE324" s="199">
        <v>128</v>
      </c>
      <c r="DF324" s="199">
        <v>818</v>
      </c>
      <c r="DG324" s="199">
        <v>711</v>
      </c>
      <c r="DH324" s="199">
        <v>158</v>
      </c>
      <c r="DI324" s="199">
        <v>874</v>
      </c>
      <c r="DJ324" s="199">
        <v>426</v>
      </c>
      <c r="DK324" s="199">
        <v>63</v>
      </c>
      <c r="DL324" s="199">
        <v>443</v>
      </c>
      <c r="DM324" s="199">
        <v>844</v>
      </c>
      <c r="DN324" s="199">
        <v>2904</v>
      </c>
      <c r="DO324" s="199">
        <v>635</v>
      </c>
      <c r="DP324" s="199">
        <v>357</v>
      </c>
      <c r="DQ324" s="199">
        <v>583</v>
      </c>
      <c r="DR324" s="199">
        <v>200</v>
      </c>
      <c r="DS324" s="199">
        <v>130</v>
      </c>
      <c r="DT324" s="199">
        <v>173</v>
      </c>
      <c r="DU324" s="199">
        <v>7558</v>
      </c>
      <c r="DV324" s="199">
        <v>4240</v>
      </c>
      <c r="DW324" s="199">
        <v>1293</v>
      </c>
      <c r="DX324" s="199">
        <v>649</v>
      </c>
      <c r="DY324" s="199">
        <v>261</v>
      </c>
      <c r="DZ324" s="199">
        <v>1360</v>
      </c>
      <c r="EA324" s="199">
        <v>79</v>
      </c>
      <c r="EB324" s="199">
        <v>1057</v>
      </c>
      <c r="EC324" s="199">
        <v>1309</v>
      </c>
      <c r="ED324" s="199">
        <v>87</v>
      </c>
      <c r="EE324" s="199">
        <v>908</v>
      </c>
      <c r="EF324" s="199">
        <v>1789</v>
      </c>
      <c r="EG324" s="199">
        <v>15397</v>
      </c>
      <c r="EH324" s="199">
        <v>2160</v>
      </c>
      <c r="EI324" s="199">
        <v>6211</v>
      </c>
      <c r="EJ324" s="199">
        <v>1347</v>
      </c>
      <c r="EK324" s="199">
        <v>276</v>
      </c>
      <c r="EL324" s="199">
        <v>198</v>
      </c>
      <c r="EM324" s="199">
        <v>106</v>
      </c>
      <c r="EN324" s="199">
        <v>112</v>
      </c>
      <c r="EO324" s="199">
        <v>57</v>
      </c>
      <c r="EP324" s="199">
        <v>466</v>
      </c>
      <c r="EQ324" s="199">
        <v>6499</v>
      </c>
      <c r="ER324" s="199">
        <v>7558</v>
      </c>
      <c r="ES324" s="199">
        <v>224</v>
      </c>
      <c r="ET324" s="199">
        <v>1793</v>
      </c>
      <c r="EU324" s="199">
        <v>3336</v>
      </c>
      <c r="EV324" s="199">
        <v>2205</v>
      </c>
      <c r="EW324" s="199">
        <v>7334</v>
      </c>
      <c r="EX324" s="199">
        <v>7558</v>
      </c>
      <c r="EZ324" s="199"/>
    </row>
    <row r="325" spans="1:156" x14ac:dyDescent="0.25">
      <c r="A325">
        <v>55804</v>
      </c>
      <c r="B325" t="s">
        <v>892</v>
      </c>
      <c r="C325" t="s">
        <v>1069</v>
      </c>
      <c r="D325" t="s">
        <v>306</v>
      </c>
      <c r="E325" t="s">
        <v>325</v>
      </c>
      <c r="F325" t="s">
        <v>346</v>
      </c>
      <c r="G325" t="s">
        <v>346</v>
      </c>
      <c r="H325" s="199">
        <v>15953</v>
      </c>
      <c r="I325" s="199">
        <v>311</v>
      </c>
      <c r="J325" s="199">
        <v>1587</v>
      </c>
      <c r="K325" s="199">
        <v>78</v>
      </c>
      <c r="L325" s="199">
        <v>1106</v>
      </c>
      <c r="M325" s="199">
        <v>56</v>
      </c>
      <c r="N325" s="199">
        <v>4641</v>
      </c>
      <c r="O325" s="199">
        <v>173</v>
      </c>
      <c r="P325" s="199">
        <v>9665</v>
      </c>
      <c r="Q325" s="199">
        <v>60</v>
      </c>
      <c r="R325" s="199">
        <v>14723</v>
      </c>
      <c r="S325" s="199">
        <v>271</v>
      </c>
      <c r="T325" s="199">
        <v>139</v>
      </c>
      <c r="U325" s="199">
        <v>6</v>
      </c>
      <c r="V325" s="199">
        <v>64</v>
      </c>
      <c r="W325" s="199">
        <v>0</v>
      </c>
      <c r="X325" s="199">
        <v>210</v>
      </c>
      <c r="Y325" s="199">
        <v>0</v>
      </c>
      <c r="Z325" s="199">
        <v>20</v>
      </c>
      <c r="AA325" s="199">
        <v>0</v>
      </c>
      <c r="AB325" s="199">
        <v>797</v>
      </c>
      <c r="AC325" s="199">
        <v>34</v>
      </c>
      <c r="AD325" s="199">
        <v>259</v>
      </c>
      <c r="AE325" s="199">
        <v>0</v>
      </c>
      <c r="AF325" s="199">
        <v>14642</v>
      </c>
      <c r="AG325" s="199">
        <v>271</v>
      </c>
      <c r="AH325" s="199">
        <v>15611</v>
      </c>
      <c r="AI325" s="199">
        <v>306</v>
      </c>
      <c r="AJ325" s="199">
        <v>342</v>
      </c>
      <c r="AK325" s="199">
        <v>5</v>
      </c>
      <c r="AL325" s="199">
        <v>256</v>
      </c>
      <c r="AM325" s="199">
        <v>0</v>
      </c>
      <c r="AN325" s="199">
        <v>86</v>
      </c>
      <c r="AO325" s="199">
        <v>5</v>
      </c>
      <c r="AP325" s="199">
        <v>7571</v>
      </c>
      <c r="AQ325" s="199">
        <v>157</v>
      </c>
      <c r="AR325" s="199">
        <v>8382</v>
      </c>
      <c r="AS325" s="199">
        <v>154</v>
      </c>
      <c r="AT325" s="199">
        <v>1442</v>
      </c>
      <c r="AU325" s="199">
        <v>28</v>
      </c>
      <c r="AV325" s="199">
        <v>14511</v>
      </c>
      <c r="AW325" s="199">
        <v>283</v>
      </c>
      <c r="AX325" s="199">
        <v>259</v>
      </c>
      <c r="AY325" s="199">
        <v>17</v>
      </c>
      <c r="AZ325" s="199">
        <v>1674</v>
      </c>
      <c r="BA325" s="199">
        <v>105</v>
      </c>
      <c r="BB325" s="199">
        <v>3202</v>
      </c>
      <c r="BC325" s="199">
        <v>81</v>
      </c>
      <c r="BD325" s="199">
        <v>5689</v>
      </c>
      <c r="BE325" s="199">
        <v>31</v>
      </c>
      <c r="BF325" s="199">
        <v>1497</v>
      </c>
      <c r="BG325" s="199">
        <v>105</v>
      </c>
      <c r="BH325" s="199">
        <v>7725</v>
      </c>
      <c r="BI325" s="199">
        <v>158</v>
      </c>
      <c r="BJ325" s="199">
        <v>7617</v>
      </c>
      <c r="BK325" s="199">
        <v>145</v>
      </c>
      <c r="BL325" s="199">
        <v>108</v>
      </c>
      <c r="BM325" s="199">
        <v>13</v>
      </c>
      <c r="BN325" s="199">
        <v>4933</v>
      </c>
      <c r="BO325" s="199">
        <v>80</v>
      </c>
      <c r="BP325" s="199">
        <v>3209</v>
      </c>
      <c r="BQ325" s="199">
        <v>88</v>
      </c>
      <c r="BR325" s="199">
        <v>1080</v>
      </c>
      <c r="BS325" s="199">
        <v>95</v>
      </c>
      <c r="BT325" s="199">
        <v>3885</v>
      </c>
      <c r="BU325" s="199">
        <v>48</v>
      </c>
      <c r="BV325" s="199">
        <v>9222</v>
      </c>
      <c r="BW325" s="199">
        <v>263</v>
      </c>
      <c r="BX325" s="199">
        <v>2846</v>
      </c>
      <c r="BY325" s="199">
        <v>0</v>
      </c>
      <c r="BZ325" s="199">
        <v>1186</v>
      </c>
      <c r="CA325" s="199">
        <v>3</v>
      </c>
      <c r="CB325" s="199">
        <v>2699</v>
      </c>
      <c r="CC325" s="199">
        <v>45</v>
      </c>
      <c r="CD325" s="199">
        <v>1244</v>
      </c>
      <c r="CE325" s="199">
        <v>29</v>
      </c>
      <c r="CF325" s="199">
        <v>1651</v>
      </c>
      <c r="CG325" s="199">
        <v>102</v>
      </c>
      <c r="CH325" s="199">
        <v>2202</v>
      </c>
      <c r="CI325" s="199">
        <v>27</v>
      </c>
      <c r="CJ325" s="199">
        <v>1866</v>
      </c>
      <c r="CK325" s="199">
        <v>31</v>
      </c>
      <c r="CL325" s="199">
        <v>2259</v>
      </c>
      <c r="CM325" s="199">
        <v>74</v>
      </c>
      <c r="CN325" s="199">
        <v>2846</v>
      </c>
      <c r="CO325" s="199">
        <v>0</v>
      </c>
      <c r="CP325" s="199">
        <v>311</v>
      </c>
      <c r="CQ325" s="199">
        <v>15642</v>
      </c>
      <c r="CR325" s="199">
        <v>13260</v>
      </c>
      <c r="CS325" s="199">
        <v>5310</v>
      </c>
      <c r="CT325" s="199">
        <v>14618</v>
      </c>
      <c r="CU325" s="199">
        <v>509</v>
      </c>
      <c r="CV325" s="199">
        <v>93</v>
      </c>
      <c r="CW325" s="199">
        <v>200</v>
      </c>
      <c r="CX325" s="199">
        <v>63</v>
      </c>
      <c r="CY325" s="199">
        <v>122</v>
      </c>
      <c r="CZ325" s="199">
        <v>0</v>
      </c>
      <c r="DA325" s="199">
        <v>96</v>
      </c>
      <c r="DB325" s="199">
        <v>12</v>
      </c>
      <c r="DC325" s="199">
        <v>91</v>
      </c>
      <c r="DD325" s="199">
        <v>18</v>
      </c>
      <c r="DE325" s="199">
        <v>86</v>
      </c>
      <c r="DF325" s="199">
        <v>686</v>
      </c>
      <c r="DG325" s="199">
        <v>581</v>
      </c>
      <c r="DH325" s="199">
        <v>142</v>
      </c>
      <c r="DI325" s="199">
        <v>723</v>
      </c>
      <c r="DJ325" s="199">
        <v>399</v>
      </c>
      <c r="DK325" s="199">
        <v>101</v>
      </c>
      <c r="DL325" s="199">
        <v>429</v>
      </c>
      <c r="DM325" s="199">
        <v>1025</v>
      </c>
      <c r="DN325" s="199">
        <v>2627</v>
      </c>
      <c r="DO325" s="199">
        <v>681</v>
      </c>
      <c r="DP325" s="199">
        <v>454</v>
      </c>
      <c r="DQ325" s="199">
        <v>437</v>
      </c>
      <c r="DR325" s="199">
        <v>152</v>
      </c>
      <c r="DS325" s="199">
        <v>137</v>
      </c>
      <c r="DT325" s="199">
        <v>204</v>
      </c>
      <c r="DU325" s="199">
        <v>6219</v>
      </c>
      <c r="DV325" s="199">
        <v>3714</v>
      </c>
      <c r="DW325" s="199">
        <v>1449</v>
      </c>
      <c r="DX325" s="199">
        <v>461</v>
      </c>
      <c r="DY325" s="199">
        <v>121</v>
      </c>
      <c r="DZ325" s="199">
        <v>680</v>
      </c>
      <c r="EA325" s="199">
        <v>67</v>
      </c>
      <c r="EB325" s="199">
        <v>510</v>
      </c>
      <c r="EC325" s="199">
        <v>1364</v>
      </c>
      <c r="ED325" s="199">
        <v>165</v>
      </c>
      <c r="EE325" s="199">
        <v>877</v>
      </c>
      <c r="EF325" s="199">
        <v>1888</v>
      </c>
      <c r="EG325" s="199">
        <v>14804</v>
      </c>
      <c r="EH325" s="199">
        <v>1139</v>
      </c>
      <c r="EI325" s="199">
        <v>5419</v>
      </c>
      <c r="EJ325" s="199">
        <v>800</v>
      </c>
      <c r="EK325" s="199">
        <v>154</v>
      </c>
      <c r="EL325" s="199">
        <v>98</v>
      </c>
      <c r="EM325" s="199">
        <v>74</v>
      </c>
      <c r="EN325" s="199">
        <v>60</v>
      </c>
      <c r="EO325" s="199">
        <v>31</v>
      </c>
      <c r="EP325" s="199">
        <v>359</v>
      </c>
      <c r="EQ325" s="199">
        <v>5711</v>
      </c>
      <c r="ER325" s="199">
        <v>6219</v>
      </c>
      <c r="ES325" s="199">
        <v>178</v>
      </c>
      <c r="ET325" s="199">
        <v>1534</v>
      </c>
      <c r="EU325" s="199">
        <v>2773</v>
      </c>
      <c r="EV325" s="199">
        <v>1734</v>
      </c>
      <c r="EW325" s="199">
        <v>6041</v>
      </c>
      <c r="EX325" s="199">
        <v>6219</v>
      </c>
      <c r="EZ325" s="199"/>
    </row>
    <row r="326" spans="1:156" x14ac:dyDescent="0.25">
      <c r="A326">
        <v>55810</v>
      </c>
      <c r="B326" t="s">
        <v>892</v>
      </c>
      <c r="C326" t="s">
        <v>1070</v>
      </c>
      <c r="D326" t="s">
        <v>306</v>
      </c>
      <c r="E326" t="s">
        <v>325</v>
      </c>
      <c r="F326" t="s">
        <v>346</v>
      </c>
      <c r="G326" t="s">
        <v>346</v>
      </c>
      <c r="H326" s="199">
        <v>7860</v>
      </c>
      <c r="I326" s="199">
        <v>131</v>
      </c>
      <c r="J326" s="199">
        <v>863</v>
      </c>
      <c r="K326" s="199">
        <v>13</v>
      </c>
      <c r="L326" s="199">
        <v>393</v>
      </c>
      <c r="M326" s="199">
        <v>13</v>
      </c>
      <c r="N326" s="199">
        <v>3242</v>
      </c>
      <c r="O326" s="199">
        <v>66</v>
      </c>
      <c r="P326" s="199">
        <v>3755</v>
      </c>
      <c r="Q326" s="199">
        <v>52</v>
      </c>
      <c r="R326" s="199">
        <v>7210</v>
      </c>
      <c r="S326" s="199">
        <v>114</v>
      </c>
      <c r="T326" s="199">
        <v>82</v>
      </c>
      <c r="U326" s="199">
        <v>0</v>
      </c>
      <c r="V326" s="199">
        <v>185</v>
      </c>
      <c r="W326" s="199">
        <v>0</v>
      </c>
      <c r="X326" s="199">
        <v>78</v>
      </c>
      <c r="Y326" s="199">
        <v>0</v>
      </c>
      <c r="Z326" s="199">
        <v>5</v>
      </c>
      <c r="AA326" s="199">
        <v>0</v>
      </c>
      <c r="AB326" s="199">
        <v>300</v>
      </c>
      <c r="AC326" s="199">
        <v>17</v>
      </c>
      <c r="AD326" s="199">
        <v>37</v>
      </c>
      <c r="AE326" s="199">
        <v>0</v>
      </c>
      <c r="AF326" s="199">
        <v>7184</v>
      </c>
      <c r="AG326" s="199">
        <v>114</v>
      </c>
      <c r="AH326" s="199">
        <v>7762</v>
      </c>
      <c r="AI326" s="199">
        <v>131</v>
      </c>
      <c r="AJ326" s="199">
        <v>98</v>
      </c>
      <c r="AK326" s="199">
        <v>0</v>
      </c>
      <c r="AL326" s="199">
        <v>85</v>
      </c>
      <c r="AM326" s="199">
        <v>0</v>
      </c>
      <c r="AN326" s="199">
        <v>13</v>
      </c>
      <c r="AO326" s="199">
        <v>0</v>
      </c>
      <c r="AP326" s="199">
        <v>3929</v>
      </c>
      <c r="AQ326" s="199">
        <v>77</v>
      </c>
      <c r="AR326" s="199">
        <v>3931</v>
      </c>
      <c r="AS326" s="199">
        <v>54</v>
      </c>
      <c r="AT326" s="199">
        <v>1189</v>
      </c>
      <c r="AU326" s="199">
        <v>16</v>
      </c>
      <c r="AV326" s="199">
        <v>6671</v>
      </c>
      <c r="AW326" s="199">
        <v>115</v>
      </c>
      <c r="AX326" s="199">
        <v>312</v>
      </c>
      <c r="AY326" s="199">
        <v>4</v>
      </c>
      <c r="AZ326" s="199">
        <v>1591</v>
      </c>
      <c r="BA326" s="199">
        <v>22</v>
      </c>
      <c r="BB326" s="199">
        <v>2422</v>
      </c>
      <c r="BC326" s="199">
        <v>45</v>
      </c>
      <c r="BD326" s="199">
        <v>1426</v>
      </c>
      <c r="BE326" s="199">
        <v>7</v>
      </c>
      <c r="BF326" s="199">
        <v>642</v>
      </c>
      <c r="BG326" s="199">
        <v>13</v>
      </c>
      <c r="BH326" s="199">
        <v>4132</v>
      </c>
      <c r="BI326" s="199">
        <v>100</v>
      </c>
      <c r="BJ326" s="199">
        <v>4041</v>
      </c>
      <c r="BK326" s="199">
        <v>100</v>
      </c>
      <c r="BL326" s="199">
        <v>91</v>
      </c>
      <c r="BM326" s="199">
        <v>0</v>
      </c>
      <c r="BN326" s="199">
        <v>2634</v>
      </c>
      <c r="BO326" s="199">
        <v>71</v>
      </c>
      <c r="BP326" s="199">
        <v>1679</v>
      </c>
      <c r="BQ326" s="199">
        <v>42</v>
      </c>
      <c r="BR326" s="199">
        <v>461</v>
      </c>
      <c r="BS326" s="199">
        <v>0</v>
      </c>
      <c r="BT326" s="199">
        <v>1570</v>
      </c>
      <c r="BU326" s="199">
        <v>18</v>
      </c>
      <c r="BV326" s="199">
        <v>4774</v>
      </c>
      <c r="BW326" s="199">
        <v>113</v>
      </c>
      <c r="BX326" s="199">
        <v>1516</v>
      </c>
      <c r="BY326" s="199">
        <v>0</v>
      </c>
      <c r="BZ326" s="199">
        <v>464</v>
      </c>
      <c r="CA326" s="199">
        <v>12</v>
      </c>
      <c r="CB326" s="199">
        <v>1106</v>
      </c>
      <c r="CC326" s="199">
        <v>6</v>
      </c>
      <c r="CD326" s="199">
        <v>539</v>
      </c>
      <c r="CE326" s="199">
        <v>35</v>
      </c>
      <c r="CF326" s="199">
        <v>961</v>
      </c>
      <c r="CG326" s="199">
        <v>18</v>
      </c>
      <c r="CH326" s="199">
        <v>873</v>
      </c>
      <c r="CI326" s="199">
        <v>23</v>
      </c>
      <c r="CJ326" s="199">
        <v>1159</v>
      </c>
      <c r="CK326" s="199">
        <v>5</v>
      </c>
      <c r="CL326" s="199">
        <v>1242</v>
      </c>
      <c r="CM326" s="199">
        <v>32</v>
      </c>
      <c r="CN326" s="199">
        <v>1516</v>
      </c>
      <c r="CO326" s="199">
        <v>0</v>
      </c>
      <c r="CP326" s="199">
        <v>131</v>
      </c>
      <c r="CQ326" s="199">
        <v>7729</v>
      </c>
      <c r="CR326" s="199">
        <v>6484</v>
      </c>
      <c r="CS326" s="199">
        <v>2504</v>
      </c>
      <c r="CT326" s="199">
        <v>7506</v>
      </c>
      <c r="CU326" s="199">
        <v>143</v>
      </c>
      <c r="CV326" s="199">
        <v>61</v>
      </c>
      <c r="CW326" s="199">
        <v>24</v>
      </c>
      <c r="CX326" s="199">
        <v>8</v>
      </c>
      <c r="CY326" s="199">
        <v>87</v>
      </c>
      <c r="CZ326" s="199">
        <v>37</v>
      </c>
      <c r="DA326" s="199">
        <v>11</v>
      </c>
      <c r="DB326" s="199">
        <v>11</v>
      </c>
      <c r="DC326" s="199">
        <v>21</v>
      </c>
      <c r="DD326" s="199">
        <v>5</v>
      </c>
      <c r="DE326" s="199">
        <v>34</v>
      </c>
      <c r="DF326" s="199">
        <v>454</v>
      </c>
      <c r="DG326" s="199">
        <v>224</v>
      </c>
      <c r="DH326" s="199">
        <v>142</v>
      </c>
      <c r="DI326" s="199">
        <v>653</v>
      </c>
      <c r="DJ326" s="199">
        <v>289</v>
      </c>
      <c r="DK326" s="199">
        <v>19</v>
      </c>
      <c r="DL326" s="199">
        <v>184</v>
      </c>
      <c r="DM326" s="199">
        <v>210</v>
      </c>
      <c r="DN326" s="199">
        <v>1338</v>
      </c>
      <c r="DO326" s="199">
        <v>314</v>
      </c>
      <c r="DP326" s="199">
        <v>246</v>
      </c>
      <c r="DQ326" s="199">
        <v>245</v>
      </c>
      <c r="DR326" s="199">
        <v>139</v>
      </c>
      <c r="DS326" s="199">
        <v>36</v>
      </c>
      <c r="DT326" s="199">
        <v>185</v>
      </c>
      <c r="DU326" s="199">
        <v>3379</v>
      </c>
      <c r="DV326" s="199">
        <v>1782</v>
      </c>
      <c r="DW326" s="199">
        <v>674</v>
      </c>
      <c r="DX326" s="199">
        <v>243</v>
      </c>
      <c r="DY326" s="199">
        <v>39</v>
      </c>
      <c r="DZ326" s="199">
        <v>597</v>
      </c>
      <c r="EA326" s="199">
        <v>72</v>
      </c>
      <c r="EB326" s="199">
        <v>411</v>
      </c>
      <c r="EC326" s="199">
        <v>757</v>
      </c>
      <c r="ED326" s="199">
        <v>16</v>
      </c>
      <c r="EE326" s="199">
        <v>581</v>
      </c>
      <c r="EF326" s="199">
        <v>839</v>
      </c>
      <c r="EG326" s="199">
        <v>7330</v>
      </c>
      <c r="EH326" s="199">
        <v>637</v>
      </c>
      <c r="EI326" s="199">
        <v>2920</v>
      </c>
      <c r="EJ326" s="199">
        <v>459</v>
      </c>
      <c r="EK326" s="199">
        <v>112</v>
      </c>
      <c r="EL326" s="199">
        <v>40</v>
      </c>
      <c r="EM326" s="199">
        <v>61</v>
      </c>
      <c r="EN326" s="199">
        <v>47</v>
      </c>
      <c r="EO326" s="199">
        <v>18</v>
      </c>
      <c r="EP326" s="199">
        <v>153</v>
      </c>
      <c r="EQ326" s="199">
        <v>2874</v>
      </c>
      <c r="ER326" s="199">
        <v>3379</v>
      </c>
      <c r="ES326" s="199">
        <v>181</v>
      </c>
      <c r="ET326" s="199">
        <v>916</v>
      </c>
      <c r="EU326" s="199">
        <v>1348</v>
      </c>
      <c r="EV326" s="199">
        <v>934</v>
      </c>
      <c r="EW326" s="199">
        <v>3198</v>
      </c>
      <c r="EX326" s="199">
        <v>3379</v>
      </c>
      <c r="EZ326" s="199"/>
    </row>
    <row r="327" spans="1:156" x14ac:dyDescent="0.25">
      <c r="A327">
        <v>56316</v>
      </c>
      <c r="B327" t="s">
        <v>892</v>
      </c>
      <c r="C327" t="s">
        <v>1169</v>
      </c>
      <c r="D327" t="s">
        <v>310</v>
      </c>
      <c r="E327" t="s">
        <v>326</v>
      </c>
      <c r="F327" t="s">
        <v>346</v>
      </c>
      <c r="G327" t="s">
        <v>347</v>
      </c>
      <c r="H327" s="199">
        <v>1493</v>
      </c>
      <c r="I327" s="199">
        <v>168</v>
      </c>
      <c r="J327" s="199">
        <v>263</v>
      </c>
      <c r="K327" s="199">
        <v>44</v>
      </c>
      <c r="L327" s="199">
        <v>187</v>
      </c>
      <c r="M327" s="199">
        <v>42</v>
      </c>
      <c r="N327" s="199">
        <v>580</v>
      </c>
      <c r="O327" s="199">
        <v>96</v>
      </c>
      <c r="P327" s="199">
        <v>650</v>
      </c>
      <c r="Q327" s="199">
        <v>28</v>
      </c>
      <c r="R327" s="199">
        <v>1342</v>
      </c>
      <c r="S327" s="199">
        <v>112</v>
      </c>
      <c r="T327" s="199">
        <v>3</v>
      </c>
      <c r="U327" s="199">
        <v>0</v>
      </c>
      <c r="V327" s="199">
        <v>1</v>
      </c>
      <c r="W327" s="199">
        <v>0</v>
      </c>
      <c r="X327" s="199">
        <v>5</v>
      </c>
      <c r="Y327" s="199">
        <v>0</v>
      </c>
      <c r="Z327" s="199">
        <v>48</v>
      </c>
      <c r="AA327" s="199">
        <v>24</v>
      </c>
      <c r="AB327" s="199">
        <v>94</v>
      </c>
      <c r="AC327" s="199">
        <v>32</v>
      </c>
      <c r="AD327" s="199">
        <v>97</v>
      </c>
      <c r="AE327" s="199">
        <v>81</v>
      </c>
      <c r="AF327" s="199">
        <v>1305</v>
      </c>
      <c r="AG327" s="199">
        <v>78</v>
      </c>
      <c r="AH327" s="199">
        <v>1437</v>
      </c>
      <c r="AI327" s="199">
        <v>123</v>
      </c>
      <c r="AJ327" s="199">
        <v>56</v>
      </c>
      <c r="AK327" s="199">
        <v>45</v>
      </c>
      <c r="AL327" s="199">
        <v>20</v>
      </c>
      <c r="AM327" s="199">
        <v>12</v>
      </c>
      <c r="AN327" s="199">
        <v>36</v>
      </c>
      <c r="AO327" s="199">
        <v>33</v>
      </c>
      <c r="AP327" s="199">
        <v>803</v>
      </c>
      <c r="AQ327" s="199">
        <v>90</v>
      </c>
      <c r="AR327" s="199">
        <v>690</v>
      </c>
      <c r="AS327" s="199">
        <v>78</v>
      </c>
      <c r="AT327" s="199">
        <v>162</v>
      </c>
      <c r="AU327" s="199">
        <v>0</v>
      </c>
      <c r="AV327" s="199">
        <v>1331</v>
      </c>
      <c r="AW327" s="199">
        <v>168</v>
      </c>
      <c r="AX327" s="199">
        <v>106</v>
      </c>
      <c r="AY327" s="199">
        <v>59</v>
      </c>
      <c r="AZ327" s="199">
        <v>384</v>
      </c>
      <c r="BA327" s="199">
        <v>43</v>
      </c>
      <c r="BB327" s="199">
        <v>395</v>
      </c>
      <c r="BC327" s="199">
        <v>20</v>
      </c>
      <c r="BD327" s="199">
        <v>144</v>
      </c>
      <c r="BE327" s="199">
        <v>0</v>
      </c>
      <c r="BF327" s="199">
        <v>141</v>
      </c>
      <c r="BG327" s="199">
        <v>31</v>
      </c>
      <c r="BH327" s="199">
        <v>704</v>
      </c>
      <c r="BI327" s="199">
        <v>112</v>
      </c>
      <c r="BJ327" s="199">
        <v>682</v>
      </c>
      <c r="BK327" s="199">
        <v>108</v>
      </c>
      <c r="BL327" s="199">
        <v>22</v>
      </c>
      <c r="BM327" s="199">
        <v>4</v>
      </c>
      <c r="BN327" s="199">
        <v>526</v>
      </c>
      <c r="BO327" s="199">
        <v>71</v>
      </c>
      <c r="BP327" s="199">
        <v>215</v>
      </c>
      <c r="BQ327" s="199">
        <v>52</v>
      </c>
      <c r="BR327" s="199">
        <v>104</v>
      </c>
      <c r="BS327" s="199">
        <v>20</v>
      </c>
      <c r="BT327" s="199">
        <v>351</v>
      </c>
      <c r="BU327" s="199">
        <v>25</v>
      </c>
      <c r="BV327" s="199">
        <v>845</v>
      </c>
      <c r="BW327" s="199">
        <v>143</v>
      </c>
      <c r="BX327" s="199">
        <v>297</v>
      </c>
      <c r="BY327" s="199">
        <v>0</v>
      </c>
      <c r="BZ327" s="199">
        <v>86</v>
      </c>
      <c r="CA327" s="199">
        <v>8</v>
      </c>
      <c r="CB327" s="199">
        <v>265</v>
      </c>
      <c r="CC327" s="199">
        <v>17</v>
      </c>
      <c r="CD327" s="199">
        <v>113</v>
      </c>
      <c r="CE327" s="199">
        <v>21</v>
      </c>
      <c r="CF327" s="199">
        <v>105</v>
      </c>
      <c r="CG327" s="199">
        <v>11</v>
      </c>
      <c r="CH327" s="199">
        <v>196</v>
      </c>
      <c r="CI327" s="199">
        <v>30</v>
      </c>
      <c r="CJ327" s="199">
        <v>202</v>
      </c>
      <c r="CK327" s="199">
        <v>27</v>
      </c>
      <c r="CL327" s="199">
        <v>229</v>
      </c>
      <c r="CM327" s="199">
        <v>54</v>
      </c>
      <c r="CN327" s="199">
        <v>297</v>
      </c>
      <c r="CO327" s="199">
        <v>0</v>
      </c>
      <c r="CP327" s="199">
        <v>168</v>
      </c>
      <c r="CQ327" s="199">
        <v>1325</v>
      </c>
      <c r="CR327" s="199">
        <v>974</v>
      </c>
      <c r="CS327" s="199">
        <v>609</v>
      </c>
      <c r="CT327" s="199">
        <v>1279</v>
      </c>
      <c r="CU327" s="199">
        <v>144</v>
      </c>
      <c r="CV327" s="199">
        <v>41</v>
      </c>
      <c r="CW327" s="199">
        <v>86</v>
      </c>
      <c r="CX327" s="199">
        <v>38</v>
      </c>
      <c r="CY327" s="199">
        <v>56</v>
      </c>
      <c r="CZ327" s="199">
        <v>3</v>
      </c>
      <c r="DA327" s="199">
        <v>2</v>
      </c>
      <c r="DB327" s="199">
        <v>0</v>
      </c>
      <c r="DC327" s="199">
        <v>0</v>
      </c>
      <c r="DD327" s="199">
        <v>0</v>
      </c>
      <c r="DE327" s="199">
        <v>145</v>
      </c>
      <c r="DF327" s="199">
        <v>56</v>
      </c>
      <c r="DG327" s="199">
        <v>126</v>
      </c>
      <c r="DH327" s="199">
        <v>22</v>
      </c>
      <c r="DI327" s="199">
        <v>71</v>
      </c>
      <c r="DJ327" s="199">
        <v>32</v>
      </c>
      <c r="DK327" s="199">
        <v>20</v>
      </c>
      <c r="DL327" s="199">
        <v>12</v>
      </c>
      <c r="DM327" s="199">
        <v>33</v>
      </c>
      <c r="DN327" s="199">
        <v>125</v>
      </c>
      <c r="DO327" s="199">
        <v>48</v>
      </c>
      <c r="DP327" s="199">
        <v>49</v>
      </c>
      <c r="DQ327" s="199">
        <v>20</v>
      </c>
      <c r="DR327" s="199">
        <v>11</v>
      </c>
      <c r="DS327" s="199">
        <v>21</v>
      </c>
      <c r="DT327" s="199">
        <v>55</v>
      </c>
      <c r="DU327" s="199">
        <v>616</v>
      </c>
      <c r="DV327" s="199">
        <v>278</v>
      </c>
      <c r="DW327" s="199">
        <v>96</v>
      </c>
      <c r="DX327" s="199">
        <v>24</v>
      </c>
      <c r="DY327" s="199">
        <v>0</v>
      </c>
      <c r="DZ327" s="199">
        <v>197</v>
      </c>
      <c r="EA327" s="199">
        <v>13</v>
      </c>
      <c r="EB327" s="199">
        <v>141</v>
      </c>
      <c r="EC327" s="199">
        <v>117</v>
      </c>
      <c r="ED327" s="199">
        <v>16</v>
      </c>
      <c r="EE327" s="199">
        <v>88</v>
      </c>
      <c r="EF327" s="199">
        <v>131</v>
      </c>
      <c r="EG327" s="199">
        <v>1404</v>
      </c>
      <c r="EH327" s="199">
        <v>81</v>
      </c>
      <c r="EI327" s="199">
        <v>520</v>
      </c>
      <c r="EJ327" s="199">
        <v>96</v>
      </c>
      <c r="EK327" s="199">
        <v>17</v>
      </c>
      <c r="EL327" s="199">
        <v>3</v>
      </c>
      <c r="EM327" s="199">
        <v>10</v>
      </c>
      <c r="EN327" s="199">
        <v>8</v>
      </c>
      <c r="EO327" s="199">
        <v>7</v>
      </c>
      <c r="EP327" s="199">
        <v>30</v>
      </c>
      <c r="EQ327" s="199">
        <v>422</v>
      </c>
      <c r="ER327" s="199">
        <v>616</v>
      </c>
      <c r="ES327" s="199">
        <v>41</v>
      </c>
      <c r="ET327" s="199">
        <v>167</v>
      </c>
      <c r="EU327" s="199">
        <v>215</v>
      </c>
      <c r="EV327" s="199">
        <v>193</v>
      </c>
      <c r="EW327" s="199">
        <v>575</v>
      </c>
      <c r="EX327" s="199">
        <v>616</v>
      </c>
      <c r="EZ327" s="199"/>
    </row>
    <row r="328" spans="1:156" x14ac:dyDescent="0.25">
      <c r="A328">
        <v>56378</v>
      </c>
      <c r="B328" t="s">
        <v>892</v>
      </c>
      <c r="C328" t="s">
        <v>1190</v>
      </c>
      <c r="D328" t="s">
        <v>310</v>
      </c>
      <c r="E328" t="s">
        <v>326</v>
      </c>
      <c r="F328" t="s">
        <v>346</v>
      </c>
      <c r="G328" t="s">
        <v>347</v>
      </c>
      <c r="H328" s="199">
        <v>8418</v>
      </c>
      <c r="I328" s="199">
        <v>743</v>
      </c>
      <c r="J328" s="199">
        <v>1492</v>
      </c>
      <c r="K328" s="199">
        <v>346</v>
      </c>
      <c r="L328" s="199">
        <v>1059</v>
      </c>
      <c r="M328" s="199">
        <v>266</v>
      </c>
      <c r="N328" s="199">
        <v>3680</v>
      </c>
      <c r="O328" s="199">
        <v>271</v>
      </c>
      <c r="P328" s="199">
        <v>3244</v>
      </c>
      <c r="Q328" s="199">
        <v>126</v>
      </c>
      <c r="R328" s="199">
        <v>7770</v>
      </c>
      <c r="S328" s="199">
        <v>584</v>
      </c>
      <c r="T328" s="199">
        <v>30</v>
      </c>
      <c r="U328" s="199">
        <v>0</v>
      </c>
      <c r="V328" s="199">
        <v>66</v>
      </c>
      <c r="W328" s="199">
        <v>13</v>
      </c>
      <c r="X328" s="199">
        <v>76</v>
      </c>
      <c r="Y328" s="199">
        <v>51</v>
      </c>
      <c r="Z328" s="199">
        <v>216</v>
      </c>
      <c r="AA328" s="199">
        <v>36</v>
      </c>
      <c r="AB328" s="199">
        <v>260</v>
      </c>
      <c r="AC328" s="199">
        <v>59</v>
      </c>
      <c r="AD328" s="199">
        <v>402</v>
      </c>
      <c r="AE328" s="199">
        <v>60</v>
      </c>
      <c r="AF328" s="199">
        <v>7661</v>
      </c>
      <c r="AG328" s="199">
        <v>582</v>
      </c>
      <c r="AH328" s="199">
        <v>8287</v>
      </c>
      <c r="AI328" s="199">
        <v>700</v>
      </c>
      <c r="AJ328" s="199">
        <v>131</v>
      </c>
      <c r="AK328" s="199">
        <v>43</v>
      </c>
      <c r="AL328" s="199">
        <v>20</v>
      </c>
      <c r="AM328" s="199">
        <v>5</v>
      </c>
      <c r="AN328" s="199">
        <v>111</v>
      </c>
      <c r="AO328" s="199">
        <v>38</v>
      </c>
      <c r="AP328" s="199">
        <v>4208</v>
      </c>
      <c r="AQ328" s="199">
        <v>400</v>
      </c>
      <c r="AR328" s="199">
        <v>4210</v>
      </c>
      <c r="AS328" s="199">
        <v>343</v>
      </c>
      <c r="AT328" s="199">
        <v>1280</v>
      </c>
      <c r="AU328" s="199">
        <v>131</v>
      </c>
      <c r="AV328" s="199">
        <v>7138</v>
      </c>
      <c r="AW328" s="199">
        <v>612</v>
      </c>
      <c r="AX328" s="199">
        <v>488</v>
      </c>
      <c r="AY328" s="199">
        <v>74</v>
      </c>
      <c r="AZ328" s="199">
        <v>1941</v>
      </c>
      <c r="BA328" s="199">
        <v>121</v>
      </c>
      <c r="BB328" s="199">
        <v>2174</v>
      </c>
      <c r="BC328" s="199">
        <v>88</v>
      </c>
      <c r="BD328" s="199">
        <v>978</v>
      </c>
      <c r="BE328" s="199">
        <v>1</v>
      </c>
      <c r="BF328" s="199">
        <v>716</v>
      </c>
      <c r="BG328" s="199">
        <v>96</v>
      </c>
      <c r="BH328" s="199">
        <v>3971</v>
      </c>
      <c r="BI328" s="199">
        <v>393</v>
      </c>
      <c r="BJ328" s="199">
        <v>3775</v>
      </c>
      <c r="BK328" s="199">
        <v>362</v>
      </c>
      <c r="BL328" s="199">
        <v>196</v>
      </c>
      <c r="BM328" s="199">
        <v>31</v>
      </c>
      <c r="BN328" s="199">
        <v>2778</v>
      </c>
      <c r="BO328" s="199">
        <v>255</v>
      </c>
      <c r="BP328" s="199">
        <v>1303</v>
      </c>
      <c r="BQ328" s="199">
        <v>160</v>
      </c>
      <c r="BR328" s="199">
        <v>606</v>
      </c>
      <c r="BS328" s="199">
        <v>74</v>
      </c>
      <c r="BT328" s="199">
        <v>2059</v>
      </c>
      <c r="BU328" s="199">
        <v>251</v>
      </c>
      <c r="BV328" s="199">
        <v>4687</v>
      </c>
      <c r="BW328" s="199">
        <v>489</v>
      </c>
      <c r="BX328" s="199">
        <v>1672</v>
      </c>
      <c r="BY328" s="199">
        <v>3</v>
      </c>
      <c r="BZ328" s="199">
        <v>688</v>
      </c>
      <c r="CA328" s="199">
        <v>77</v>
      </c>
      <c r="CB328" s="199">
        <v>1371</v>
      </c>
      <c r="CC328" s="199">
        <v>174</v>
      </c>
      <c r="CD328" s="199">
        <v>778</v>
      </c>
      <c r="CE328" s="199">
        <v>208</v>
      </c>
      <c r="CF328" s="199">
        <v>1001</v>
      </c>
      <c r="CG328" s="199">
        <v>87</v>
      </c>
      <c r="CH328" s="199">
        <v>934</v>
      </c>
      <c r="CI328" s="199">
        <v>57</v>
      </c>
      <c r="CJ328" s="199">
        <v>711</v>
      </c>
      <c r="CK328" s="199">
        <v>28</v>
      </c>
      <c r="CL328" s="199">
        <v>1263</v>
      </c>
      <c r="CM328" s="199">
        <v>109</v>
      </c>
      <c r="CN328" s="199">
        <v>1672</v>
      </c>
      <c r="CO328" s="199">
        <v>3</v>
      </c>
      <c r="CP328" s="199">
        <v>743</v>
      </c>
      <c r="CQ328" s="199">
        <v>7675</v>
      </c>
      <c r="CR328" s="199">
        <v>5670</v>
      </c>
      <c r="CS328" s="199">
        <v>3538</v>
      </c>
      <c r="CT328" s="199">
        <v>7480</v>
      </c>
      <c r="CU328" s="199">
        <v>438</v>
      </c>
      <c r="CV328" s="199">
        <v>128</v>
      </c>
      <c r="CW328" s="199">
        <v>337</v>
      </c>
      <c r="CX328" s="199">
        <v>112</v>
      </c>
      <c r="CY328" s="199">
        <v>73</v>
      </c>
      <c r="CZ328" s="199">
        <v>14</v>
      </c>
      <c r="DA328" s="199">
        <v>27</v>
      </c>
      <c r="DB328" s="199">
        <v>2</v>
      </c>
      <c r="DC328" s="199">
        <v>1</v>
      </c>
      <c r="DD328" s="199">
        <v>0</v>
      </c>
      <c r="DE328" s="199">
        <v>306</v>
      </c>
      <c r="DF328" s="199">
        <v>293</v>
      </c>
      <c r="DG328" s="199">
        <v>603</v>
      </c>
      <c r="DH328" s="199">
        <v>138</v>
      </c>
      <c r="DI328" s="199">
        <v>658</v>
      </c>
      <c r="DJ328" s="199">
        <v>228</v>
      </c>
      <c r="DK328" s="199">
        <v>47</v>
      </c>
      <c r="DL328" s="199">
        <v>196</v>
      </c>
      <c r="DM328" s="199">
        <v>297</v>
      </c>
      <c r="DN328" s="199">
        <v>850</v>
      </c>
      <c r="DO328" s="199">
        <v>243</v>
      </c>
      <c r="DP328" s="199">
        <v>206</v>
      </c>
      <c r="DQ328" s="199">
        <v>125</v>
      </c>
      <c r="DR328" s="199">
        <v>102</v>
      </c>
      <c r="DS328" s="199">
        <v>95</v>
      </c>
      <c r="DT328" s="199">
        <v>261</v>
      </c>
      <c r="DU328" s="199">
        <v>3366</v>
      </c>
      <c r="DV328" s="199">
        <v>1741</v>
      </c>
      <c r="DW328" s="199">
        <v>656</v>
      </c>
      <c r="DX328" s="199">
        <v>323</v>
      </c>
      <c r="DY328" s="199">
        <v>101</v>
      </c>
      <c r="DZ328" s="199">
        <v>591</v>
      </c>
      <c r="EA328" s="199">
        <v>105</v>
      </c>
      <c r="EB328" s="199">
        <v>422</v>
      </c>
      <c r="EC328" s="199">
        <v>711</v>
      </c>
      <c r="ED328" s="199">
        <v>62</v>
      </c>
      <c r="EE328" s="199">
        <v>385</v>
      </c>
      <c r="EF328" s="199">
        <v>957</v>
      </c>
      <c r="EG328" s="199">
        <v>7604</v>
      </c>
      <c r="EH328" s="199">
        <v>857</v>
      </c>
      <c r="EI328" s="199">
        <v>2432</v>
      </c>
      <c r="EJ328" s="199">
        <v>934</v>
      </c>
      <c r="EK328" s="199">
        <v>129</v>
      </c>
      <c r="EL328" s="199">
        <v>255</v>
      </c>
      <c r="EM328" s="199">
        <v>103</v>
      </c>
      <c r="EN328" s="199">
        <v>88</v>
      </c>
      <c r="EO328" s="199">
        <v>23</v>
      </c>
      <c r="EP328" s="199">
        <v>248</v>
      </c>
      <c r="EQ328" s="199">
        <v>2824</v>
      </c>
      <c r="ER328" s="199">
        <v>3366</v>
      </c>
      <c r="ES328" s="199">
        <v>217</v>
      </c>
      <c r="ET328" s="199">
        <v>864</v>
      </c>
      <c r="EU328" s="199">
        <v>1305</v>
      </c>
      <c r="EV328" s="199">
        <v>980</v>
      </c>
      <c r="EW328" s="199">
        <v>3149</v>
      </c>
      <c r="EX328" s="199">
        <v>3366</v>
      </c>
      <c r="EZ328" s="199"/>
    </row>
    <row r="329" spans="1:156" x14ac:dyDescent="0.25">
      <c r="A329">
        <v>55373</v>
      </c>
      <c r="B329" t="s">
        <v>892</v>
      </c>
      <c r="C329" t="s">
        <v>1030</v>
      </c>
      <c r="D329" t="s">
        <v>323</v>
      </c>
      <c r="E329" t="s">
        <v>326</v>
      </c>
      <c r="F329" t="s">
        <v>346</v>
      </c>
      <c r="G329" t="s">
        <v>347</v>
      </c>
      <c r="H329" s="199">
        <v>5501</v>
      </c>
      <c r="I329" s="199">
        <v>387</v>
      </c>
      <c r="J329" s="199">
        <v>843</v>
      </c>
      <c r="K329" s="199">
        <v>131</v>
      </c>
      <c r="L329" s="199">
        <v>464</v>
      </c>
      <c r="M329" s="199">
        <v>105</v>
      </c>
      <c r="N329" s="199">
        <v>1457</v>
      </c>
      <c r="O329" s="199">
        <v>182</v>
      </c>
      <c r="P329" s="199">
        <v>3195</v>
      </c>
      <c r="Q329" s="199">
        <v>74</v>
      </c>
      <c r="R329" s="199">
        <v>5024</v>
      </c>
      <c r="S329" s="199">
        <v>351</v>
      </c>
      <c r="T329" s="199">
        <v>95</v>
      </c>
      <c r="U329" s="199">
        <v>0</v>
      </c>
      <c r="V329" s="199">
        <v>0</v>
      </c>
      <c r="W329" s="199">
        <v>0</v>
      </c>
      <c r="X329" s="199">
        <v>174</v>
      </c>
      <c r="Y329" s="199">
        <v>0</v>
      </c>
      <c r="Z329" s="199">
        <v>10</v>
      </c>
      <c r="AA329" s="199">
        <v>0</v>
      </c>
      <c r="AB329" s="199">
        <v>198</v>
      </c>
      <c r="AC329" s="199">
        <v>36</v>
      </c>
      <c r="AD329" s="199">
        <v>53</v>
      </c>
      <c r="AE329" s="199">
        <v>24</v>
      </c>
      <c r="AF329" s="199">
        <v>5024</v>
      </c>
      <c r="AG329" s="199">
        <v>351</v>
      </c>
      <c r="AH329" s="199">
        <v>5304</v>
      </c>
      <c r="AI329" s="199">
        <v>387</v>
      </c>
      <c r="AJ329" s="199">
        <v>197</v>
      </c>
      <c r="AK329" s="199">
        <v>0</v>
      </c>
      <c r="AL329" s="199">
        <v>117</v>
      </c>
      <c r="AM329" s="199">
        <v>0</v>
      </c>
      <c r="AN329" s="199">
        <v>80</v>
      </c>
      <c r="AO329" s="199">
        <v>0</v>
      </c>
      <c r="AP329" s="199">
        <v>2703</v>
      </c>
      <c r="AQ329" s="199">
        <v>215</v>
      </c>
      <c r="AR329" s="199">
        <v>2798</v>
      </c>
      <c r="AS329" s="199">
        <v>172</v>
      </c>
      <c r="AT329" s="199">
        <v>817</v>
      </c>
      <c r="AU329" s="199">
        <v>123</v>
      </c>
      <c r="AV329" s="199">
        <v>4684</v>
      </c>
      <c r="AW329" s="199">
        <v>264</v>
      </c>
      <c r="AX329" s="199">
        <v>138</v>
      </c>
      <c r="AY329" s="199">
        <v>10</v>
      </c>
      <c r="AZ329" s="199">
        <v>818</v>
      </c>
      <c r="BA329" s="199">
        <v>48</v>
      </c>
      <c r="BB329" s="199">
        <v>1147</v>
      </c>
      <c r="BC329" s="199">
        <v>60</v>
      </c>
      <c r="BD329" s="199">
        <v>1602</v>
      </c>
      <c r="BE329" s="199">
        <v>103</v>
      </c>
      <c r="BF329" s="199">
        <v>517</v>
      </c>
      <c r="BG329" s="199">
        <v>43</v>
      </c>
      <c r="BH329" s="199">
        <v>3000</v>
      </c>
      <c r="BI329" s="199">
        <v>319</v>
      </c>
      <c r="BJ329" s="199">
        <v>2904</v>
      </c>
      <c r="BK329" s="199">
        <v>272</v>
      </c>
      <c r="BL329" s="199">
        <v>96</v>
      </c>
      <c r="BM329" s="199">
        <v>47</v>
      </c>
      <c r="BN329" s="199">
        <v>2100</v>
      </c>
      <c r="BO329" s="199">
        <v>108</v>
      </c>
      <c r="BP329" s="199">
        <v>976</v>
      </c>
      <c r="BQ329" s="199">
        <v>218</v>
      </c>
      <c r="BR329" s="199">
        <v>441</v>
      </c>
      <c r="BS329" s="199">
        <v>36</v>
      </c>
      <c r="BT329" s="199">
        <v>1255</v>
      </c>
      <c r="BU329" s="199">
        <v>25</v>
      </c>
      <c r="BV329" s="199">
        <v>3517</v>
      </c>
      <c r="BW329" s="199">
        <v>362</v>
      </c>
      <c r="BX329" s="199">
        <v>729</v>
      </c>
      <c r="BY329" s="199">
        <v>0</v>
      </c>
      <c r="BZ329" s="199">
        <v>251</v>
      </c>
      <c r="CA329" s="199">
        <v>0</v>
      </c>
      <c r="CB329" s="199">
        <v>1004</v>
      </c>
      <c r="CC329" s="199">
        <v>25</v>
      </c>
      <c r="CD329" s="199">
        <v>541</v>
      </c>
      <c r="CE329" s="199">
        <v>141</v>
      </c>
      <c r="CF329" s="199">
        <v>575</v>
      </c>
      <c r="CG329" s="199">
        <v>41</v>
      </c>
      <c r="CH329" s="199">
        <v>711</v>
      </c>
      <c r="CI329" s="199">
        <v>74</v>
      </c>
      <c r="CJ329" s="199">
        <v>926</v>
      </c>
      <c r="CK329" s="199">
        <v>12</v>
      </c>
      <c r="CL329" s="199">
        <v>764</v>
      </c>
      <c r="CM329" s="199">
        <v>94</v>
      </c>
      <c r="CN329" s="199">
        <v>729</v>
      </c>
      <c r="CO329" s="199">
        <v>0</v>
      </c>
      <c r="CP329" s="199">
        <v>387</v>
      </c>
      <c r="CQ329" s="199">
        <v>5114</v>
      </c>
      <c r="CR329" s="199">
        <v>4246</v>
      </c>
      <c r="CS329" s="199">
        <v>1667</v>
      </c>
      <c r="CT329" s="199">
        <v>5143</v>
      </c>
      <c r="CU329" s="199">
        <v>146</v>
      </c>
      <c r="CV329" s="199">
        <v>5</v>
      </c>
      <c r="CW329" s="199">
        <v>29</v>
      </c>
      <c r="CX329" s="199">
        <v>0</v>
      </c>
      <c r="CY329" s="199">
        <v>16</v>
      </c>
      <c r="CZ329" s="199">
        <v>0</v>
      </c>
      <c r="DA329" s="199">
        <v>42</v>
      </c>
      <c r="DB329" s="199">
        <v>0</v>
      </c>
      <c r="DC329" s="199">
        <v>59</v>
      </c>
      <c r="DD329" s="199">
        <v>5</v>
      </c>
      <c r="DE329" s="199">
        <v>45</v>
      </c>
      <c r="DF329" s="199">
        <v>139</v>
      </c>
      <c r="DG329" s="199">
        <v>374</v>
      </c>
      <c r="DH329" s="199">
        <v>103</v>
      </c>
      <c r="DI329" s="199">
        <v>335</v>
      </c>
      <c r="DJ329" s="199">
        <v>89</v>
      </c>
      <c r="DK329" s="199">
        <v>76</v>
      </c>
      <c r="DL329" s="199">
        <v>251</v>
      </c>
      <c r="DM329" s="199">
        <v>478</v>
      </c>
      <c r="DN329" s="199">
        <v>798</v>
      </c>
      <c r="DO329" s="199">
        <v>244</v>
      </c>
      <c r="DP329" s="199">
        <v>146</v>
      </c>
      <c r="DQ329" s="199">
        <v>70</v>
      </c>
      <c r="DR329" s="199">
        <v>84</v>
      </c>
      <c r="DS329" s="199">
        <v>47</v>
      </c>
      <c r="DT329" s="199">
        <v>172</v>
      </c>
      <c r="DU329" s="199">
        <v>2183</v>
      </c>
      <c r="DV329" s="199">
        <v>1059</v>
      </c>
      <c r="DW329" s="199">
        <v>547</v>
      </c>
      <c r="DX329" s="199">
        <v>241</v>
      </c>
      <c r="DY329" s="199">
        <v>70</v>
      </c>
      <c r="DZ329" s="199">
        <v>359</v>
      </c>
      <c r="EA329" s="199">
        <v>20</v>
      </c>
      <c r="EB329" s="199">
        <v>281</v>
      </c>
      <c r="EC329" s="199">
        <v>524</v>
      </c>
      <c r="ED329" s="199">
        <v>102</v>
      </c>
      <c r="EE329" s="199">
        <v>284</v>
      </c>
      <c r="EF329" s="199">
        <v>793</v>
      </c>
      <c r="EG329" s="199">
        <v>5006</v>
      </c>
      <c r="EH329" s="199">
        <v>473</v>
      </c>
      <c r="EI329" s="199">
        <v>1738</v>
      </c>
      <c r="EJ329" s="199">
        <v>445</v>
      </c>
      <c r="EK329" s="199">
        <v>52</v>
      </c>
      <c r="EL329" s="199">
        <v>101</v>
      </c>
      <c r="EM329" s="199">
        <v>18</v>
      </c>
      <c r="EN329" s="199">
        <v>15</v>
      </c>
      <c r="EO329" s="199">
        <v>55</v>
      </c>
      <c r="EP329" s="199">
        <v>194</v>
      </c>
      <c r="EQ329" s="199">
        <v>1951</v>
      </c>
      <c r="ER329" s="199">
        <v>2183</v>
      </c>
      <c r="ES329" s="199">
        <v>6</v>
      </c>
      <c r="ET329" s="199">
        <v>735</v>
      </c>
      <c r="EU329" s="199">
        <v>786</v>
      </c>
      <c r="EV329" s="199">
        <v>656</v>
      </c>
      <c r="EW329" s="199">
        <v>2177</v>
      </c>
      <c r="EX329" s="199">
        <v>2183</v>
      </c>
      <c r="EZ329" s="199"/>
    </row>
    <row r="330" spans="1:156" x14ac:dyDescent="0.25">
      <c r="A330">
        <v>55329</v>
      </c>
      <c r="B330" t="s">
        <v>892</v>
      </c>
      <c r="C330" t="s">
        <v>1015</v>
      </c>
      <c r="D330" t="s">
        <v>310</v>
      </c>
      <c r="E330" t="s">
        <v>326</v>
      </c>
      <c r="F330" t="s">
        <v>346</v>
      </c>
      <c r="G330" t="s">
        <v>346</v>
      </c>
      <c r="H330" s="199">
        <v>2172</v>
      </c>
      <c r="I330" s="199">
        <v>149</v>
      </c>
      <c r="J330" s="199">
        <v>310</v>
      </c>
      <c r="K330" s="199">
        <v>68</v>
      </c>
      <c r="L330" s="199">
        <v>203</v>
      </c>
      <c r="M330" s="199">
        <v>68</v>
      </c>
      <c r="N330" s="199">
        <v>1131</v>
      </c>
      <c r="O330" s="199">
        <v>60</v>
      </c>
      <c r="P330" s="199">
        <v>697</v>
      </c>
      <c r="Q330" s="199">
        <v>21</v>
      </c>
      <c r="R330" s="199">
        <v>2099</v>
      </c>
      <c r="S330" s="199">
        <v>147</v>
      </c>
      <c r="T330" s="199">
        <v>9</v>
      </c>
      <c r="U330" s="199">
        <v>0</v>
      </c>
      <c r="V330" s="199">
        <v>3</v>
      </c>
      <c r="W330" s="199">
        <v>0</v>
      </c>
      <c r="X330" s="199">
        <v>2</v>
      </c>
      <c r="Y330" s="199">
        <v>0</v>
      </c>
      <c r="Z330" s="199">
        <v>16</v>
      </c>
      <c r="AA330" s="199">
        <v>2</v>
      </c>
      <c r="AB330" s="199">
        <v>43</v>
      </c>
      <c r="AC330" s="199">
        <v>0</v>
      </c>
      <c r="AD330" s="199">
        <v>64</v>
      </c>
      <c r="AE330" s="199">
        <v>2</v>
      </c>
      <c r="AF330" s="199">
        <v>2057</v>
      </c>
      <c r="AG330" s="199">
        <v>147</v>
      </c>
      <c r="AH330" s="199">
        <v>2163</v>
      </c>
      <c r="AI330" s="199">
        <v>147</v>
      </c>
      <c r="AJ330" s="199">
        <v>9</v>
      </c>
      <c r="AK330" s="199">
        <v>2</v>
      </c>
      <c r="AL330" s="199">
        <v>7</v>
      </c>
      <c r="AM330" s="199">
        <v>0</v>
      </c>
      <c r="AN330" s="199">
        <v>2</v>
      </c>
      <c r="AO330" s="199">
        <v>2</v>
      </c>
      <c r="AP330" s="199">
        <v>1179</v>
      </c>
      <c r="AQ330" s="199">
        <v>99</v>
      </c>
      <c r="AR330" s="199">
        <v>993</v>
      </c>
      <c r="AS330" s="199">
        <v>50</v>
      </c>
      <c r="AT330" s="199">
        <v>260</v>
      </c>
      <c r="AU330" s="199">
        <v>8</v>
      </c>
      <c r="AV330" s="199">
        <v>1912</v>
      </c>
      <c r="AW330" s="199">
        <v>141</v>
      </c>
      <c r="AX330" s="199">
        <v>106</v>
      </c>
      <c r="AY330" s="199">
        <v>28</v>
      </c>
      <c r="AZ330" s="199">
        <v>538</v>
      </c>
      <c r="BA330" s="199">
        <v>39</v>
      </c>
      <c r="BB330" s="199">
        <v>629</v>
      </c>
      <c r="BC330" s="199">
        <v>16</v>
      </c>
      <c r="BD330" s="199">
        <v>211</v>
      </c>
      <c r="BE330" s="199">
        <v>7</v>
      </c>
      <c r="BF330" s="199">
        <v>137</v>
      </c>
      <c r="BG330" s="199">
        <v>20</v>
      </c>
      <c r="BH330" s="199">
        <v>1205</v>
      </c>
      <c r="BI330" s="199">
        <v>81</v>
      </c>
      <c r="BJ330" s="199">
        <v>1182</v>
      </c>
      <c r="BK330" s="199">
        <v>81</v>
      </c>
      <c r="BL330" s="199">
        <v>23</v>
      </c>
      <c r="BM330" s="199">
        <v>0</v>
      </c>
      <c r="BN330" s="199">
        <v>984</v>
      </c>
      <c r="BO330" s="199">
        <v>55</v>
      </c>
      <c r="BP330" s="199">
        <v>235</v>
      </c>
      <c r="BQ330" s="199">
        <v>34</v>
      </c>
      <c r="BR330" s="199">
        <v>123</v>
      </c>
      <c r="BS330" s="199">
        <v>12</v>
      </c>
      <c r="BT330" s="199">
        <v>518</v>
      </c>
      <c r="BU330" s="199">
        <v>48</v>
      </c>
      <c r="BV330" s="199">
        <v>1342</v>
      </c>
      <c r="BW330" s="199">
        <v>101</v>
      </c>
      <c r="BX330" s="199">
        <v>312</v>
      </c>
      <c r="BY330" s="199">
        <v>0</v>
      </c>
      <c r="BZ330" s="199">
        <v>110</v>
      </c>
      <c r="CA330" s="199">
        <v>9</v>
      </c>
      <c r="CB330" s="199">
        <v>408</v>
      </c>
      <c r="CC330" s="199">
        <v>39</v>
      </c>
      <c r="CD330" s="199">
        <v>170</v>
      </c>
      <c r="CE330" s="199">
        <v>11</v>
      </c>
      <c r="CF330" s="199">
        <v>215</v>
      </c>
      <c r="CG330" s="199">
        <v>16</v>
      </c>
      <c r="CH330" s="199">
        <v>226</v>
      </c>
      <c r="CI330" s="199">
        <v>13</v>
      </c>
      <c r="CJ330" s="199">
        <v>369</v>
      </c>
      <c r="CK330" s="199">
        <v>40</v>
      </c>
      <c r="CL330" s="199">
        <v>362</v>
      </c>
      <c r="CM330" s="199">
        <v>21</v>
      </c>
      <c r="CN330" s="199">
        <v>312</v>
      </c>
      <c r="CO330" s="199">
        <v>0</v>
      </c>
      <c r="CP330" s="199">
        <v>149</v>
      </c>
      <c r="CQ330" s="199">
        <v>2023</v>
      </c>
      <c r="CR330" s="199">
        <v>1639</v>
      </c>
      <c r="CS330" s="199">
        <v>707</v>
      </c>
      <c r="CT330" s="199">
        <v>2060</v>
      </c>
      <c r="CU330" s="199">
        <v>18</v>
      </c>
      <c r="CV330" s="199">
        <v>2</v>
      </c>
      <c r="CW330" s="199">
        <v>18</v>
      </c>
      <c r="CX330" s="199">
        <v>2</v>
      </c>
      <c r="CY330" s="199">
        <v>0</v>
      </c>
      <c r="CZ330" s="199">
        <v>0</v>
      </c>
      <c r="DA330" s="199">
        <v>0</v>
      </c>
      <c r="DB330" s="199">
        <v>0</v>
      </c>
      <c r="DC330" s="199">
        <v>0</v>
      </c>
      <c r="DD330" s="199">
        <v>0</v>
      </c>
      <c r="DE330" s="199">
        <v>101</v>
      </c>
      <c r="DF330" s="199">
        <v>108</v>
      </c>
      <c r="DG330" s="199">
        <v>322</v>
      </c>
      <c r="DH330" s="199">
        <v>31</v>
      </c>
      <c r="DI330" s="199">
        <v>139</v>
      </c>
      <c r="DJ330" s="199">
        <v>56</v>
      </c>
      <c r="DK330" s="199">
        <v>12</v>
      </c>
      <c r="DL330" s="199">
        <v>46</v>
      </c>
      <c r="DM330" s="199">
        <v>94</v>
      </c>
      <c r="DN330" s="199">
        <v>238</v>
      </c>
      <c r="DO330" s="199">
        <v>66</v>
      </c>
      <c r="DP330" s="199">
        <v>63</v>
      </c>
      <c r="DQ330" s="199">
        <v>19</v>
      </c>
      <c r="DR330" s="199">
        <v>26</v>
      </c>
      <c r="DS330" s="199">
        <v>30</v>
      </c>
      <c r="DT330" s="199">
        <v>87</v>
      </c>
      <c r="DU330" s="199">
        <v>824</v>
      </c>
      <c r="DV330" s="199">
        <v>419</v>
      </c>
      <c r="DW330" s="199">
        <v>168</v>
      </c>
      <c r="DX330" s="199">
        <v>132</v>
      </c>
      <c r="DY330" s="199">
        <v>23</v>
      </c>
      <c r="DZ330" s="199">
        <v>145</v>
      </c>
      <c r="EA330" s="199">
        <v>8</v>
      </c>
      <c r="EB330" s="199">
        <v>113</v>
      </c>
      <c r="EC330" s="199">
        <v>128</v>
      </c>
      <c r="ED330" s="199">
        <v>26</v>
      </c>
      <c r="EE330" s="199">
        <v>78</v>
      </c>
      <c r="EF330" s="199">
        <v>248</v>
      </c>
      <c r="EG330" s="199">
        <v>2006</v>
      </c>
      <c r="EH330" s="199">
        <v>146</v>
      </c>
      <c r="EI330" s="199">
        <v>703</v>
      </c>
      <c r="EJ330" s="199">
        <v>121</v>
      </c>
      <c r="EK330" s="199">
        <v>12</v>
      </c>
      <c r="EL330" s="199">
        <v>20</v>
      </c>
      <c r="EM330" s="199">
        <v>30</v>
      </c>
      <c r="EN330" s="199">
        <v>7</v>
      </c>
      <c r="EO330" s="199">
        <v>8</v>
      </c>
      <c r="EP330" s="199">
        <v>23</v>
      </c>
      <c r="EQ330" s="199">
        <v>725</v>
      </c>
      <c r="ER330" s="199">
        <v>824</v>
      </c>
      <c r="ES330" s="199">
        <v>3</v>
      </c>
      <c r="ET330" s="199">
        <v>172</v>
      </c>
      <c r="EU330" s="199">
        <v>292</v>
      </c>
      <c r="EV330" s="199">
        <v>357</v>
      </c>
      <c r="EW330" s="199">
        <v>821</v>
      </c>
      <c r="EX330" s="199">
        <v>824</v>
      </c>
      <c r="EZ330" s="199"/>
    </row>
    <row r="331" spans="1:156" x14ac:dyDescent="0.25">
      <c r="A331">
        <v>55313</v>
      </c>
      <c r="B331" t="s">
        <v>892</v>
      </c>
      <c r="C331" t="s">
        <v>1008</v>
      </c>
      <c r="D331" t="s">
        <v>323</v>
      </c>
      <c r="E331" t="s">
        <v>326</v>
      </c>
      <c r="F331" t="s">
        <v>347</v>
      </c>
      <c r="G331" t="s">
        <v>346</v>
      </c>
      <c r="H331" s="199">
        <v>24921</v>
      </c>
      <c r="I331" s="199">
        <v>1487</v>
      </c>
      <c r="J331" s="199">
        <v>2165</v>
      </c>
      <c r="K331" s="199">
        <v>355</v>
      </c>
      <c r="L331" s="199">
        <v>1468</v>
      </c>
      <c r="M331" s="199">
        <v>351</v>
      </c>
      <c r="N331" s="199">
        <v>10568</v>
      </c>
      <c r="O331" s="199">
        <v>947</v>
      </c>
      <c r="P331" s="199">
        <v>12059</v>
      </c>
      <c r="Q331" s="199">
        <v>185</v>
      </c>
      <c r="R331" s="199">
        <v>23359</v>
      </c>
      <c r="S331" s="199">
        <v>1252</v>
      </c>
      <c r="T331" s="199">
        <v>18</v>
      </c>
      <c r="U331" s="199">
        <v>11</v>
      </c>
      <c r="V331" s="199">
        <v>41</v>
      </c>
      <c r="W331" s="199">
        <v>0</v>
      </c>
      <c r="X331" s="199">
        <v>292</v>
      </c>
      <c r="Y331" s="199">
        <v>24</v>
      </c>
      <c r="Z331" s="199">
        <v>344</v>
      </c>
      <c r="AA331" s="199">
        <v>125</v>
      </c>
      <c r="AB331" s="199">
        <v>860</v>
      </c>
      <c r="AC331" s="199">
        <v>75</v>
      </c>
      <c r="AD331" s="199">
        <v>804</v>
      </c>
      <c r="AE331" s="199">
        <v>215</v>
      </c>
      <c r="AF331" s="199">
        <v>23060</v>
      </c>
      <c r="AG331" s="199">
        <v>1231</v>
      </c>
      <c r="AH331" s="199">
        <v>24020</v>
      </c>
      <c r="AI331" s="199">
        <v>1117</v>
      </c>
      <c r="AJ331" s="199">
        <v>901</v>
      </c>
      <c r="AK331" s="199">
        <v>370</v>
      </c>
      <c r="AL331" s="199">
        <v>286</v>
      </c>
      <c r="AM331" s="199">
        <v>56</v>
      </c>
      <c r="AN331" s="199">
        <v>615</v>
      </c>
      <c r="AO331" s="199">
        <v>314</v>
      </c>
      <c r="AP331" s="199">
        <v>12799</v>
      </c>
      <c r="AQ331" s="199">
        <v>863</v>
      </c>
      <c r="AR331" s="199">
        <v>12122</v>
      </c>
      <c r="AS331" s="199">
        <v>624</v>
      </c>
      <c r="AT331" s="199">
        <v>2855</v>
      </c>
      <c r="AU331" s="199">
        <v>80</v>
      </c>
      <c r="AV331" s="199">
        <v>22066</v>
      </c>
      <c r="AW331" s="199">
        <v>1407</v>
      </c>
      <c r="AX331" s="199">
        <v>1046</v>
      </c>
      <c r="AY331" s="199">
        <v>247</v>
      </c>
      <c r="AZ331" s="199">
        <v>4588</v>
      </c>
      <c r="BA331" s="199">
        <v>245</v>
      </c>
      <c r="BB331" s="199">
        <v>5596</v>
      </c>
      <c r="BC331" s="199">
        <v>420</v>
      </c>
      <c r="BD331" s="199">
        <v>4928</v>
      </c>
      <c r="BE331" s="199">
        <v>80</v>
      </c>
      <c r="BF331" s="199">
        <v>1996</v>
      </c>
      <c r="BG331" s="199">
        <v>322</v>
      </c>
      <c r="BH331" s="199">
        <v>12201</v>
      </c>
      <c r="BI331" s="199">
        <v>809</v>
      </c>
      <c r="BJ331" s="199">
        <v>11824</v>
      </c>
      <c r="BK331" s="199">
        <v>733</v>
      </c>
      <c r="BL331" s="199">
        <v>377</v>
      </c>
      <c r="BM331" s="199">
        <v>76</v>
      </c>
      <c r="BN331" s="199">
        <v>8614</v>
      </c>
      <c r="BO331" s="199">
        <v>277</v>
      </c>
      <c r="BP331" s="199">
        <v>4036</v>
      </c>
      <c r="BQ331" s="199">
        <v>623</v>
      </c>
      <c r="BR331" s="199">
        <v>1547</v>
      </c>
      <c r="BS331" s="199">
        <v>231</v>
      </c>
      <c r="BT331" s="199">
        <v>6814</v>
      </c>
      <c r="BU331" s="199">
        <v>328</v>
      </c>
      <c r="BV331" s="199">
        <v>14197</v>
      </c>
      <c r="BW331" s="199">
        <v>1131</v>
      </c>
      <c r="BX331" s="199">
        <v>3910</v>
      </c>
      <c r="BY331" s="199">
        <v>28</v>
      </c>
      <c r="BZ331" s="199">
        <v>1902</v>
      </c>
      <c r="CA331" s="199">
        <v>125</v>
      </c>
      <c r="CB331" s="199">
        <v>4912</v>
      </c>
      <c r="CC331" s="199">
        <v>203</v>
      </c>
      <c r="CD331" s="199">
        <v>1949</v>
      </c>
      <c r="CE331" s="199">
        <v>167</v>
      </c>
      <c r="CF331" s="199">
        <v>2125</v>
      </c>
      <c r="CG331" s="199">
        <v>181</v>
      </c>
      <c r="CH331" s="199">
        <v>3295</v>
      </c>
      <c r="CI331" s="199">
        <v>271</v>
      </c>
      <c r="CJ331" s="199">
        <v>3425</v>
      </c>
      <c r="CK331" s="199">
        <v>160</v>
      </c>
      <c r="CL331" s="199">
        <v>3403</v>
      </c>
      <c r="CM331" s="199">
        <v>352</v>
      </c>
      <c r="CN331" s="199">
        <v>3910</v>
      </c>
      <c r="CO331" s="199">
        <v>28</v>
      </c>
      <c r="CP331" s="199">
        <v>1487</v>
      </c>
      <c r="CQ331" s="199">
        <v>23434</v>
      </c>
      <c r="CR331" s="199">
        <v>20001</v>
      </c>
      <c r="CS331" s="199">
        <v>6898</v>
      </c>
      <c r="CT331" s="199">
        <v>22466</v>
      </c>
      <c r="CU331" s="199">
        <v>1270</v>
      </c>
      <c r="CV331" s="199">
        <v>446</v>
      </c>
      <c r="CW331" s="199">
        <v>586</v>
      </c>
      <c r="CX331" s="199">
        <v>172</v>
      </c>
      <c r="CY331" s="199">
        <v>420</v>
      </c>
      <c r="CZ331" s="199">
        <v>216</v>
      </c>
      <c r="DA331" s="199">
        <v>222</v>
      </c>
      <c r="DB331" s="199">
        <v>58</v>
      </c>
      <c r="DC331" s="199">
        <v>42</v>
      </c>
      <c r="DD331" s="199">
        <v>0</v>
      </c>
      <c r="DE331" s="199">
        <v>240</v>
      </c>
      <c r="DF331" s="199">
        <v>1721</v>
      </c>
      <c r="DG331" s="199">
        <v>2164</v>
      </c>
      <c r="DH331" s="199">
        <v>287</v>
      </c>
      <c r="DI331" s="199">
        <v>1507</v>
      </c>
      <c r="DJ331" s="199">
        <v>642</v>
      </c>
      <c r="DK331" s="199">
        <v>91</v>
      </c>
      <c r="DL331" s="199">
        <v>772</v>
      </c>
      <c r="DM331" s="199">
        <v>1077</v>
      </c>
      <c r="DN331" s="199">
        <v>3053</v>
      </c>
      <c r="DO331" s="199">
        <v>809</v>
      </c>
      <c r="DP331" s="199">
        <v>540</v>
      </c>
      <c r="DQ331" s="199">
        <v>179</v>
      </c>
      <c r="DR331" s="199">
        <v>296</v>
      </c>
      <c r="DS331" s="199">
        <v>353</v>
      </c>
      <c r="DT331" s="199">
        <v>334</v>
      </c>
      <c r="DU331" s="199">
        <v>9212</v>
      </c>
      <c r="DV331" s="199">
        <v>5485</v>
      </c>
      <c r="DW331" s="199">
        <v>2079</v>
      </c>
      <c r="DX331" s="199">
        <v>618</v>
      </c>
      <c r="DY331" s="199">
        <v>331</v>
      </c>
      <c r="DZ331" s="199">
        <v>1478</v>
      </c>
      <c r="EA331" s="199">
        <v>179</v>
      </c>
      <c r="EB331" s="199">
        <v>1107</v>
      </c>
      <c r="EC331" s="199">
        <v>1631</v>
      </c>
      <c r="ED331" s="199">
        <v>288</v>
      </c>
      <c r="EE331" s="199">
        <v>1072</v>
      </c>
      <c r="EF331" s="199">
        <v>3036</v>
      </c>
      <c r="EG331" s="199">
        <v>23072</v>
      </c>
      <c r="EH331" s="199">
        <v>1815</v>
      </c>
      <c r="EI331" s="199">
        <v>7492</v>
      </c>
      <c r="EJ331" s="199">
        <v>1720</v>
      </c>
      <c r="EK331" s="199">
        <v>148</v>
      </c>
      <c r="EL331" s="199">
        <v>275</v>
      </c>
      <c r="EM331" s="199">
        <v>233</v>
      </c>
      <c r="EN331" s="199">
        <v>274</v>
      </c>
      <c r="EO331" s="199">
        <v>74</v>
      </c>
      <c r="EP331" s="199">
        <v>662</v>
      </c>
      <c r="EQ331" s="199">
        <v>8333</v>
      </c>
      <c r="ER331" s="199">
        <v>9212</v>
      </c>
      <c r="ES331" s="199">
        <v>252</v>
      </c>
      <c r="ET331" s="199">
        <v>2357</v>
      </c>
      <c r="EU331" s="199">
        <v>3846</v>
      </c>
      <c r="EV331" s="199">
        <v>2757</v>
      </c>
      <c r="EW331" s="199">
        <v>8960</v>
      </c>
      <c r="EX331" s="199">
        <v>9212</v>
      </c>
      <c r="EZ331" s="199"/>
    </row>
    <row r="332" spans="1:156" x14ac:dyDescent="0.25">
      <c r="A332">
        <v>56362</v>
      </c>
      <c r="B332" t="s">
        <v>892</v>
      </c>
      <c r="C332" t="s">
        <v>1185</v>
      </c>
      <c r="D332" t="s">
        <v>310</v>
      </c>
      <c r="E332" t="s">
        <v>326</v>
      </c>
      <c r="F332" t="s">
        <v>346</v>
      </c>
      <c r="G332" t="s">
        <v>346</v>
      </c>
      <c r="H332" s="199">
        <v>5604</v>
      </c>
      <c r="I332" s="199">
        <v>301</v>
      </c>
      <c r="J332" s="199">
        <v>497</v>
      </c>
      <c r="K332" s="199">
        <v>74</v>
      </c>
      <c r="L332" s="199">
        <v>257</v>
      </c>
      <c r="M332" s="199">
        <v>26</v>
      </c>
      <c r="N332" s="199">
        <v>2447</v>
      </c>
      <c r="O332" s="199">
        <v>138</v>
      </c>
      <c r="P332" s="199">
        <v>2614</v>
      </c>
      <c r="Q332" s="199">
        <v>89</v>
      </c>
      <c r="R332" s="199">
        <v>5290</v>
      </c>
      <c r="S332" s="199">
        <v>269</v>
      </c>
      <c r="T332" s="199">
        <v>66</v>
      </c>
      <c r="U332" s="199">
        <v>0</v>
      </c>
      <c r="V332" s="199">
        <v>13</v>
      </c>
      <c r="W332" s="199">
        <v>0</v>
      </c>
      <c r="X332" s="199">
        <v>16</v>
      </c>
      <c r="Y332" s="199">
        <v>0</v>
      </c>
      <c r="Z332" s="199">
        <v>57</v>
      </c>
      <c r="AA332" s="199">
        <v>27</v>
      </c>
      <c r="AB332" s="199">
        <v>162</v>
      </c>
      <c r="AC332" s="199">
        <v>5</v>
      </c>
      <c r="AD332" s="199">
        <v>142</v>
      </c>
      <c r="AE332" s="199">
        <v>27</v>
      </c>
      <c r="AF332" s="199">
        <v>5259</v>
      </c>
      <c r="AG332" s="199">
        <v>269</v>
      </c>
      <c r="AH332" s="199">
        <v>5538</v>
      </c>
      <c r="AI332" s="199">
        <v>274</v>
      </c>
      <c r="AJ332" s="199">
        <v>66</v>
      </c>
      <c r="AK332" s="199">
        <v>27</v>
      </c>
      <c r="AL332" s="199">
        <v>20</v>
      </c>
      <c r="AM332" s="199">
        <v>0</v>
      </c>
      <c r="AN332" s="199">
        <v>46</v>
      </c>
      <c r="AO332" s="199">
        <v>27</v>
      </c>
      <c r="AP332" s="199">
        <v>2958</v>
      </c>
      <c r="AQ332" s="199">
        <v>188</v>
      </c>
      <c r="AR332" s="199">
        <v>2646</v>
      </c>
      <c r="AS332" s="199">
        <v>113</v>
      </c>
      <c r="AT332" s="199">
        <v>536</v>
      </c>
      <c r="AU332" s="199">
        <v>11</v>
      </c>
      <c r="AV332" s="199">
        <v>5068</v>
      </c>
      <c r="AW332" s="199">
        <v>290</v>
      </c>
      <c r="AX332" s="199">
        <v>210</v>
      </c>
      <c r="AY332" s="199">
        <v>20</v>
      </c>
      <c r="AZ332" s="199">
        <v>1336</v>
      </c>
      <c r="BA332" s="199">
        <v>74</v>
      </c>
      <c r="BB332" s="199">
        <v>1318</v>
      </c>
      <c r="BC332" s="199">
        <v>74</v>
      </c>
      <c r="BD332" s="199">
        <v>1060</v>
      </c>
      <c r="BE332" s="199">
        <v>24</v>
      </c>
      <c r="BF332" s="199">
        <v>339</v>
      </c>
      <c r="BG332" s="199">
        <v>51</v>
      </c>
      <c r="BH332" s="199">
        <v>2618</v>
      </c>
      <c r="BI332" s="199">
        <v>151</v>
      </c>
      <c r="BJ332" s="199">
        <v>2567</v>
      </c>
      <c r="BK332" s="199">
        <v>145</v>
      </c>
      <c r="BL332" s="199">
        <v>51</v>
      </c>
      <c r="BM332" s="199">
        <v>6</v>
      </c>
      <c r="BN332" s="199">
        <v>1860</v>
      </c>
      <c r="BO332" s="199">
        <v>114</v>
      </c>
      <c r="BP332" s="199">
        <v>833</v>
      </c>
      <c r="BQ332" s="199">
        <v>56</v>
      </c>
      <c r="BR332" s="199">
        <v>264</v>
      </c>
      <c r="BS332" s="199">
        <v>32</v>
      </c>
      <c r="BT332" s="199">
        <v>1309</v>
      </c>
      <c r="BU332" s="199">
        <v>99</v>
      </c>
      <c r="BV332" s="199">
        <v>2957</v>
      </c>
      <c r="BW332" s="199">
        <v>202</v>
      </c>
      <c r="BX332" s="199">
        <v>1338</v>
      </c>
      <c r="BY332" s="199">
        <v>0</v>
      </c>
      <c r="BZ332" s="199">
        <v>376</v>
      </c>
      <c r="CA332" s="199">
        <v>36</v>
      </c>
      <c r="CB332" s="199">
        <v>933</v>
      </c>
      <c r="CC332" s="199">
        <v>63</v>
      </c>
      <c r="CD332" s="199">
        <v>371</v>
      </c>
      <c r="CE332" s="199">
        <v>10</v>
      </c>
      <c r="CF332" s="199">
        <v>465</v>
      </c>
      <c r="CG332" s="199">
        <v>24</v>
      </c>
      <c r="CH332" s="199">
        <v>575</v>
      </c>
      <c r="CI332" s="199">
        <v>51</v>
      </c>
      <c r="CJ332" s="199">
        <v>664</v>
      </c>
      <c r="CK332" s="199">
        <v>54</v>
      </c>
      <c r="CL332" s="199">
        <v>882</v>
      </c>
      <c r="CM332" s="199">
        <v>63</v>
      </c>
      <c r="CN332" s="199">
        <v>1338</v>
      </c>
      <c r="CO332" s="199">
        <v>0</v>
      </c>
      <c r="CP332" s="199">
        <v>301</v>
      </c>
      <c r="CQ332" s="199">
        <v>5303</v>
      </c>
      <c r="CR332" s="199">
        <v>4590</v>
      </c>
      <c r="CS332" s="199">
        <v>1821</v>
      </c>
      <c r="CT332" s="199">
        <v>5141</v>
      </c>
      <c r="CU332" s="199">
        <v>206</v>
      </c>
      <c r="CV332" s="199">
        <v>22</v>
      </c>
      <c r="CW332" s="199">
        <v>151</v>
      </c>
      <c r="CX332" s="199">
        <v>15</v>
      </c>
      <c r="CY332" s="199">
        <v>42</v>
      </c>
      <c r="CZ332" s="199">
        <v>7</v>
      </c>
      <c r="DA332" s="199">
        <v>13</v>
      </c>
      <c r="DB332" s="199">
        <v>0</v>
      </c>
      <c r="DC332" s="199">
        <v>0</v>
      </c>
      <c r="DD332" s="199">
        <v>0</v>
      </c>
      <c r="DE332" s="199">
        <v>153</v>
      </c>
      <c r="DF332" s="199">
        <v>292</v>
      </c>
      <c r="DG332" s="199">
        <v>486</v>
      </c>
      <c r="DH332" s="199">
        <v>77</v>
      </c>
      <c r="DI332" s="199">
        <v>319</v>
      </c>
      <c r="DJ332" s="199">
        <v>186</v>
      </c>
      <c r="DK332" s="199">
        <v>30</v>
      </c>
      <c r="DL332" s="199">
        <v>112</v>
      </c>
      <c r="DM332" s="199">
        <v>148</v>
      </c>
      <c r="DN332" s="199">
        <v>700</v>
      </c>
      <c r="DO332" s="199">
        <v>221</v>
      </c>
      <c r="DP332" s="199">
        <v>171</v>
      </c>
      <c r="DQ332" s="199">
        <v>98</v>
      </c>
      <c r="DR332" s="199">
        <v>64</v>
      </c>
      <c r="DS332" s="199">
        <v>35</v>
      </c>
      <c r="DT332" s="199">
        <v>121</v>
      </c>
      <c r="DU332" s="199">
        <v>2244</v>
      </c>
      <c r="DV332" s="199">
        <v>1360</v>
      </c>
      <c r="DW332" s="199">
        <v>445</v>
      </c>
      <c r="DX332" s="199">
        <v>174</v>
      </c>
      <c r="DY332" s="199">
        <v>23</v>
      </c>
      <c r="DZ332" s="199">
        <v>327</v>
      </c>
      <c r="EA332" s="199">
        <v>7</v>
      </c>
      <c r="EB332" s="199">
        <v>283</v>
      </c>
      <c r="EC332" s="199">
        <v>383</v>
      </c>
      <c r="ED332" s="199">
        <v>72</v>
      </c>
      <c r="EE332" s="199">
        <v>261</v>
      </c>
      <c r="EF332" s="199">
        <v>606</v>
      </c>
      <c r="EG332" s="199">
        <v>5220</v>
      </c>
      <c r="EH332" s="199">
        <v>389</v>
      </c>
      <c r="EI332" s="199">
        <v>1870</v>
      </c>
      <c r="EJ332" s="199">
        <v>374</v>
      </c>
      <c r="EK332" s="199">
        <v>148</v>
      </c>
      <c r="EL332" s="199">
        <v>25</v>
      </c>
      <c r="EM332" s="199">
        <v>40</v>
      </c>
      <c r="EN332" s="199">
        <v>33</v>
      </c>
      <c r="EO332" s="199">
        <v>21</v>
      </c>
      <c r="EP332" s="199">
        <v>68</v>
      </c>
      <c r="EQ332" s="199">
        <v>1920</v>
      </c>
      <c r="ER332" s="199">
        <v>2244</v>
      </c>
      <c r="ES332" s="199">
        <v>82</v>
      </c>
      <c r="ET332" s="199">
        <v>547</v>
      </c>
      <c r="EU332" s="199">
        <v>901</v>
      </c>
      <c r="EV332" s="199">
        <v>714</v>
      </c>
      <c r="EW332" s="199">
        <v>2162</v>
      </c>
      <c r="EX332" s="199">
        <v>2244</v>
      </c>
      <c r="EZ332" s="199"/>
    </row>
    <row r="333" spans="1:156" x14ac:dyDescent="0.25">
      <c r="A333">
        <v>55362</v>
      </c>
      <c r="B333" t="s">
        <v>892</v>
      </c>
      <c r="C333" t="s">
        <v>1026</v>
      </c>
      <c r="D333" t="s">
        <v>323</v>
      </c>
      <c r="E333" t="s">
        <v>326</v>
      </c>
      <c r="F333" t="s">
        <v>346</v>
      </c>
      <c r="G333" t="s">
        <v>346</v>
      </c>
      <c r="H333" s="199">
        <v>19808</v>
      </c>
      <c r="I333" s="199">
        <v>1004</v>
      </c>
      <c r="J333" s="199">
        <v>1929</v>
      </c>
      <c r="K333" s="199">
        <v>87</v>
      </c>
      <c r="L333" s="199">
        <v>1390</v>
      </c>
      <c r="M333" s="199">
        <v>35</v>
      </c>
      <c r="N333" s="199">
        <v>9354</v>
      </c>
      <c r="O333" s="199">
        <v>720</v>
      </c>
      <c r="P333" s="199">
        <v>8463</v>
      </c>
      <c r="Q333" s="199">
        <v>197</v>
      </c>
      <c r="R333" s="199">
        <v>17507</v>
      </c>
      <c r="S333" s="199">
        <v>798</v>
      </c>
      <c r="T333" s="199">
        <v>94</v>
      </c>
      <c r="U333" s="199">
        <v>0</v>
      </c>
      <c r="V333" s="199">
        <v>0</v>
      </c>
      <c r="W333" s="199">
        <v>0</v>
      </c>
      <c r="X333" s="199">
        <v>572</v>
      </c>
      <c r="Y333" s="199">
        <v>186</v>
      </c>
      <c r="Z333" s="199">
        <v>656</v>
      </c>
      <c r="AA333" s="199">
        <v>0</v>
      </c>
      <c r="AB333" s="199">
        <v>979</v>
      </c>
      <c r="AC333" s="199">
        <v>20</v>
      </c>
      <c r="AD333" s="199">
        <v>1206</v>
      </c>
      <c r="AE333" s="199">
        <v>48</v>
      </c>
      <c r="AF333" s="199">
        <v>17149</v>
      </c>
      <c r="AG333" s="199">
        <v>750</v>
      </c>
      <c r="AH333" s="199">
        <v>18758</v>
      </c>
      <c r="AI333" s="199">
        <v>834</v>
      </c>
      <c r="AJ333" s="199">
        <v>1050</v>
      </c>
      <c r="AK333" s="199">
        <v>170</v>
      </c>
      <c r="AL333" s="199">
        <v>747</v>
      </c>
      <c r="AM333" s="199">
        <v>71</v>
      </c>
      <c r="AN333" s="199">
        <v>303</v>
      </c>
      <c r="AO333" s="199">
        <v>99</v>
      </c>
      <c r="AP333" s="199">
        <v>9858</v>
      </c>
      <c r="AQ333" s="199">
        <v>490</v>
      </c>
      <c r="AR333" s="199">
        <v>9950</v>
      </c>
      <c r="AS333" s="199">
        <v>514</v>
      </c>
      <c r="AT333" s="199">
        <v>2379</v>
      </c>
      <c r="AU333" s="199">
        <v>83</v>
      </c>
      <c r="AV333" s="199">
        <v>17429</v>
      </c>
      <c r="AW333" s="199">
        <v>921</v>
      </c>
      <c r="AX333" s="199">
        <v>1168</v>
      </c>
      <c r="AY333" s="199">
        <v>383</v>
      </c>
      <c r="AZ333" s="199">
        <v>4044</v>
      </c>
      <c r="BA333" s="199">
        <v>230</v>
      </c>
      <c r="BB333" s="199">
        <v>4093</v>
      </c>
      <c r="BC333" s="199">
        <v>188</v>
      </c>
      <c r="BD333" s="199">
        <v>3216</v>
      </c>
      <c r="BE333" s="199">
        <v>48</v>
      </c>
      <c r="BF333" s="199">
        <v>1868</v>
      </c>
      <c r="BG333" s="199">
        <v>282</v>
      </c>
      <c r="BH333" s="199">
        <v>10126</v>
      </c>
      <c r="BI333" s="199">
        <v>594</v>
      </c>
      <c r="BJ333" s="199">
        <v>9986</v>
      </c>
      <c r="BK333" s="199">
        <v>587</v>
      </c>
      <c r="BL333" s="199">
        <v>140</v>
      </c>
      <c r="BM333" s="199">
        <v>7</v>
      </c>
      <c r="BN333" s="199">
        <v>7238</v>
      </c>
      <c r="BO333" s="199">
        <v>308</v>
      </c>
      <c r="BP333" s="199">
        <v>3546</v>
      </c>
      <c r="BQ333" s="199">
        <v>464</v>
      </c>
      <c r="BR333" s="199">
        <v>1210</v>
      </c>
      <c r="BS333" s="199">
        <v>104</v>
      </c>
      <c r="BT333" s="199">
        <v>5517</v>
      </c>
      <c r="BU333" s="199">
        <v>128</v>
      </c>
      <c r="BV333" s="199">
        <v>11994</v>
      </c>
      <c r="BW333" s="199">
        <v>876</v>
      </c>
      <c r="BX333" s="199">
        <v>2297</v>
      </c>
      <c r="BY333" s="199">
        <v>0</v>
      </c>
      <c r="BZ333" s="199">
        <v>1679</v>
      </c>
      <c r="CA333" s="199">
        <v>65</v>
      </c>
      <c r="CB333" s="199">
        <v>3838</v>
      </c>
      <c r="CC333" s="199">
        <v>63</v>
      </c>
      <c r="CD333" s="199">
        <v>1770</v>
      </c>
      <c r="CE333" s="199">
        <v>27</v>
      </c>
      <c r="CF333" s="199">
        <v>2555</v>
      </c>
      <c r="CG333" s="199">
        <v>159</v>
      </c>
      <c r="CH333" s="199">
        <v>2948</v>
      </c>
      <c r="CI333" s="199">
        <v>245</v>
      </c>
      <c r="CJ333" s="199">
        <v>2062</v>
      </c>
      <c r="CK333" s="199">
        <v>216</v>
      </c>
      <c r="CL333" s="199">
        <v>2659</v>
      </c>
      <c r="CM333" s="199">
        <v>229</v>
      </c>
      <c r="CN333" s="199">
        <v>2297</v>
      </c>
      <c r="CO333" s="199">
        <v>0</v>
      </c>
      <c r="CP333" s="199">
        <v>1004</v>
      </c>
      <c r="CQ333" s="199">
        <v>18804</v>
      </c>
      <c r="CR333" s="199">
        <v>15648</v>
      </c>
      <c r="CS333" s="199">
        <v>5474</v>
      </c>
      <c r="CT333" s="199">
        <v>17073</v>
      </c>
      <c r="CU333" s="199">
        <v>1414</v>
      </c>
      <c r="CV333" s="199">
        <v>743</v>
      </c>
      <c r="CW333" s="199">
        <v>698</v>
      </c>
      <c r="CX333" s="199">
        <v>309</v>
      </c>
      <c r="CY333" s="199">
        <v>116</v>
      </c>
      <c r="CZ333" s="199">
        <v>39</v>
      </c>
      <c r="DA333" s="199">
        <v>543</v>
      </c>
      <c r="DB333" s="199">
        <v>395</v>
      </c>
      <c r="DC333" s="199">
        <v>57</v>
      </c>
      <c r="DD333" s="199">
        <v>0</v>
      </c>
      <c r="DE333" s="199">
        <v>299</v>
      </c>
      <c r="DF333" s="199">
        <v>897</v>
      </c>
      <c r="DG333" s="199">
        <v>1900</v>
      </c>
      <c r="DH333" s="199">
        <v>395</v>
      </c>
      <c r="DI333" s="199">
        <v>1514</v>
      </c>
      <c r="DJ333" s="199">
        <v>436</v>
      </c>
      <c r="DK333" s="199">
        <v>12</v>
      </c>
      <c r="DL333" s="199">
        <v>636</v>
      </c>
      <c r="DM333" s="199">
        <v>537</v>
      </c>
      <c r="DN333" s="199">
        <v>2318</v>
      </c>
      <c r="DO333" s="199">
        <v>874</v>
      </c>
      <c r="DP333" s="199">
        <v>726</v>
      </c>
      <c r="DQ333" s="199">
        <v>292</v>
      </c>
      <c r="DR333" s="199">
        <v>216</v>
      </c>
      <c r="DS333" s="199">
        <v>281</v>
      </c>
      <c r="DT333" s="199">
        <v>450</v>
      </c>
      <c r="DU333" s="199">
        <v>7386</v>
      </c>
      <c r="DV333" s="199">
        <v>3940</v>
      </c>
      <c r="DW333" s="199">
        <v>1922</v>
      </c>
      <c r="DX333" s="199">
        <v>556</v>
      </c>
      <c r="DY333" s="199">
        <v>191</v>
      </c>
      <c r="DZ333" s="199">
        <v>1289</v>
      </c>
      <c r="EA333" s="199">
        <v>144</v>
      </c>
      <c r="EB333" s="199">
        <v>866</v>
      </c>
      <c r="EC333" s="199">
        <v>1601</v>
      </c>
      <c r="ED333" s="199">
        <v>258</v>
      </c>
      <c r="EE333" s="199">
        <v>1179</v>
      </c>
      <c r="EF333" s="199">
        <v>2700</v>
      </c>
      <c r="EG333" s="199">
        <v>17473</v>
      </c>
      <c r="EH333" s="199">
        <v>2172</v>
      </c>
      <c r="EI333" s="199">
        <v>5418</v>
      </c>
      <c r="EJ333" s="199">
        <v>1968</v>
      </c>
      <c r="EK333" s="199">
        <v>234</v>
      </c>
      <c r="EL333" s="199">
        <v>311</v>
      </c>
      <c r="EM333" s="199">
        <v>148</v>
      </c>
      <c r="EN333" s="199">
        <v>438</v>
      </c>
      <c r="EO333" s="199">
        <v>89</v>
      </c>
      <c r="EP333" s="199">
        <v>627</v>
      </c>
      <c r="EQ333" s="199">
        <v>6684</v>
      </c>
      <c r="ER333" s="199">
        <v>7386</v>
      </c>
      <c r="ES333" s="199">
        <v>248</v>
      </c>
      <c r="ET333" s="199">
        <v>2057</v>
      </c>
      <c r="EU333" s="199">
        <v>2806</v>
      </c>
      <c r="EV333" s="199">
        <v>2275</v>
      </c>
      <c r="EW333" s="199">
        <v>7138</v>
      </c>
      <c r="EX333" s="199">
        <v>7386</v>
      </c>
      <c r="EZ333" s="199"/>
    </row>
    <row r="334" spans="1:156" x14ac:dyDescent="0.25">
      <c r="A334">
        <v>56303</v>
      </c>
      <c r="B334" t="s">
        <v>892</v>
      </c>
      <c r="C334" t="s">
        <v>1165</v>
      </c>
      <c r="D334" t="s">
        <v>310</v>
      </c>
      <c r="E334" t="s">
        <v>326</v>
      </c>
      <c r="F334" t="s">
        <v>346</v>
      </c>
      <c r="G334" t="s">
        <v>346</v>
      </c>
      <c r="H334" s="199">
        <v>24551</v>
      </c>
      <c r="I334" s="199">
        <v>1237</v>
      </c>
      <c r="J334" s="199">
        <v>5345</v>
      </c>
      <c r="K334" s="199">
        <v>600</v>
      </c>
      <c r="L334" s="199">
        <v>3380</v>
      </c>
      <c r="M334" s="199">
        <v>441</v>
      </c>
      <c r="N334" s="199">
        <v>11447</v>
      </c>
      <c r="O334" s="199">
        <v>527</v>
      </c>
      <c r="P334" s="199">
        <v>7660</v>
      </c>
      <c r="Q334" s="199">
        <v>110</v>
      </c>
      <c r="R334" s="199">
        <v>19756</v>
      </c>
      <c r="S334" s="199">
        <v>931</v>
      </c>
      <c r="T334" s="199">
        <v>2553</v>
      </c>
      <c r="U334" s="199">
        <v>161</v>
      </c>
      <c r="V334" s="199">
        <v>24</v>
      </c>
      <c r="W334" s="199">
        <v>0</v>
      </c>
      <c r="X334" s="199">
        <v>674</v>
      </c>
      <c r="Y334" s="199">
        <v>15</v>
      </c>
      <c r="Z334" s="199">
        <v>330</v>
      </c>
      <c r="AA334" s="199">
        <v>58</v>
      </c>
      <c r="AB334" s="199">
        <v>1214</v>
      </c>
      <c r="AC334" s="199">
        <v>72</v>
      </c>
      <c r="AD334" s="199">
        <v>983</v>
      </c>
      <c r="AE334" s="199">
        <v>92</v>
      </c>
      <c r="AF334" s="199">
        <v>19395</v>
      </c>
      <c r="AG334" s="199">
        <v>921</v>
      </c>
      <c r="AH334" s="199">
        <v>22900</v>
      </c>
      <c r="AI334" s="199">
        <v>1179</v>
      </c>
      <c r="AJ334" s="199">
        <v>1651</v>
      </c>
      <c r="AK334" s="199">
        <v>58</v>
      </c>
      <c r="AL334" s="199">
        <v>1029</v>
      </c>
      <c r="AM334" s="199">
        <v>5</v>
      </c>
      <c r="AN334" s="199">
        <v>622</v>
      </c>
      <c r="AO334" s="199">
        <v>53</v>
      </c>
      <c r="AP334" s="199">
        <v>12229</v>
      </c>
      <c r="AQ334" s="199">
        <v>782</v>
      </c>
      <c r="AR334" s="199">
        <v>12322</v>
      </c>
      <c r="AS334" s="199">
        <v>455</v>
      </c>
      <c r="AT334" s="199">
        <v>3726</v>
      </c>
      <c r="AU334" s="199">
        <v>212</v>
      </c>
      <c r="AV334" s="199">
        <v>20825</v>
      </c>
      <c r="AW334" s="199">
        <v>1025</v>
      </c>
      <c r="AX334" s="199">
        <v>993</v>
      </c>
      <c r="AY334" s="199">
        <v>84</v>
      </c>
      <c r="AZ334" s="199">
        <v>4213</v>
      </c>
      <c r="BA334" s="199">
        <v>278</v>
      </c>
      <c r="BB334" s="199">
        <v>5704</v>
      </c>
      <c r="BC334" s="199">
        <v>322</v>
      </c>
      <c r="BD334" s="199">
        <v>4989</v>
      </c>
      <c r="BE334" s="199">
        <v>249</v>
      </c>
      <c r="BF334" s="199">
        <v>2605</v>
      </c>
      <c r="BG334" s="199">
        <v>323</v>
      </c>
      <c r="BH334" s="199">
        <v>12504</v>
      </c>
      <c r="BI334" s="199">
        <v>834</v>
      </c>
      <c r="BJ334" s="199">
        <v>12100</v>
      </c>
      <c r="BK334" s="199">
        <v>770</v>
      </c>
      <c r="BL334" s="199">
        <v>404</v>
      </c>
      <c r="BM334" s="199">
        <v>64</v>
      </c>
      <c r="BN334" s="199">
        <v>8026</v>
      </c>
      <c r="BO334" s="199">
        <v>276</v>
      </c>
      <c r="BP334" s="199">
        <v>4707</v>
      </c>
      <c r="BQ334" s="199">
        <v>564</v>
      </c>
      <c r="BR334" s="199">
        <v>2376</v>
      </c>
      <c r="BS334" s="199">
        <v>317</v>
      </c>
      <c r="BT334" s="199">
        <v>5315</v>
      </c>
      <c r="BU334" s="199">
        <v>66</v>
      </c>
      <c r="BV334" s="199">
        <v>15109</v>
      </c>
      <c r="BW334" s="199">
        <v>1157</v>
      </c>
      <c r="BX334" s="199">
        <v>4127</v>
      </c>
      <c r="BY334" s="199">
        <v>14</v>
      </c>
      <c r="BZ334" s="199">
        <v>1756</v>
      </c>
      <c r="CA334" s="199">
        <v>17</v>
      </c>
      <c r="CB334" s="199">
        <v>3559</v>
      </c>
      <c r="CC334" s="199">
        <v>49</v>
      </c>
      <c r="CD334" s="199">
        <v>3337</v>
      </c>
      <c r="CE334" s="199">
        <v>238</v>
      </c>
      <c r="CF334" s="199">
        <v>2909</v>
      </c>
      <c r="CG334" s="199">
        <v>195</v>
      </c>
      <c r="CH334" s="199">
        <v>3338</v>
      </c>
      <c r="CI334" s="199">
        <v>508</v>
      </c>
      <c r="CJ334" s="199">
        <v>2464</v>
      </c>
      <c r="CK334" s="199">
        <v>102</v>
      </c>
      <c r="CL334" s="199">
        <v>3061</v>
      </c>
      <c r="CM334" s="199">
        <v>114</v>
      </c>
      <c r="CN334" s="199">
        <v>4127</v>
      </c>
      <c r="CO334" s="199">
        <v>14</v>
      </c>
      <c r="CP334" s="199">
        <v>1237</v>
      </c>
      <c r="CQ334" s="199">
        <v>23314</v>
      </c>
      <c r="CR334" s="199">
        <v>17008</v>
      </c>
      <c r="CS334" s="199">
        <v>10157</v>
      </c>
      <c r="CT334" s="199">
        <v>21269</v>
      </c>
      <c r="CU334" s="199">
        <v>2441</v>
      </c>
      <c r="CV334" s="199">
        <v>730</v>
      </c>
      <c r="CW334" s="199">
        <v>719</v>
      </c>
      <c r="CX334" s="199">
        <v>104</v>
      </c>
      <c r="CY334" s="199">
        <v>595</v>
      </c>
      <c r="CZ334" s="199">
        <v>185</v>
      </c>
      <c r="DA334" s="199">
        <v>463</v>
      </c>
      <c r="DB334" s="199">
        <v>202</v>
      </c>
      <c r="DC334" s="199">
        <v>664</v>
      </c>
      <c r="DD334" s="199">
        <v>239</v>
      </c>
      <c r="DE334" s="199">
        <v>136</v>
      </c>
      <c r="DF334" s="199">
        <v>1115</v>
      </c>
      <c r="DG334" s="199">
        <v>1601</v>
      </c>
      <c r="DH334" s="199">
        <v>416</v>
      </c>
      <c r="DI334" s="199">
        <v>1614</v>
      </c>
      <c r="DJ334" s="199">
        <v>796</v>
      </c>
      <c r="DK334" s="199">
        <v>145</v>
      </c>
      <c r="DL334" s="199">
        <v>825</v>
      </c>
      <c r="DM334" s="199">
        <v>898</v>
      </c>
      <c r="DN334" s="199">
        <v>3794</v>
      </c>
      <c r="DO334" s="199">
        <v>1098</v>
      </c>
      <c r="DP334" s="199">
        <v>618</v>
      </c>
      <c r="DQ334" s="199">
        <v>250</v>
      </c>
      <c r="DR334" s="199">
        <v>707</v>
      </c>
      <c r="DS334" s="199">
        <v>387</v>
      </c>
      <c r="DT334" s="199">
        <v>1354</v>
      </c>
      <c r="DU334" s="199">
        <v>10745</v>
      </c>
      <c r="DV334" s="199">
        <v>4292</v>
      </c>
      <c r="DW334" s="199">
        <v>1506</v>
      </c>
      <c r="DX334" s="199">
        <v>989</v>
      </c>
      <c r="DY334" s="199">
        <v>317</v>
      </c>
      <c r="DZ334" s="199">
        <v>2527</v>
      </c>
      <c r="EA334" s="199">
        <v>226</v>
      </c>
      <c r="EB334" s="199">
        <v>1926</v>
      </c>
      <c r="EC334" s="199">
        <v>2937</v>
      </c>
      <c r="ED334" s="199">
        <v>550</v>
      </c>
      <c r="EE334" s="199">
        <v>1866</v>
      </c>
      <c r="EF334" s="199">
        <v>2772</v>
      </c>
      <c r="EG334" s="199">
        <v>20000</v>
      </c>
      <c r="EH334" s="199">
        <v>5126</v>
      </c>
      <c r="EI334" s="199">
        <v>6687</v>
      </c>
      <c r="EJ334" s="199">
        <v>4058</v>
      </c>
      <c r="EK334" s="199">
        <v>736</v>
      </c>
      <c r="EL334" s="199">
        <v>520</v>
      </c>
      <c r="EM334" s="199">
        <v>334</v>
      </c>
      <c r="EN334" s="199">
        <v>700</v>
      </c>
      <c r="EO334" s="199">
        <v>192</v>
      </c>
      <c r="EP334" s="199">
        <v>1368</v>
      </c>
      <c r="EQ334" s="199">
        <v>9481</v>
      </c>
      <c r="ER334" s="199">
        <v>10745</v>
      </c>
      <c r="ES334" s="199">
        <v>972</v>
      </c>
      <c r="ET334" s="199">
        <v>4348</v>
      </c>
      <c r="EU334" s="199">
        <v>3789</v>
      </c>
      <c r="EV334" s="199">
        <v>1636</v>
      </c>
      <c r="EW334" s="199">
        <v>9773</v>
      </c>
      <c r="EX334" s="199">
        <v>10745</v>
      </c>
      <c r="EZ334" s="199"/>
    </row>
    <row r="335" spans="1:156" x14ac:dyDescent="0.25">
      <c r="A335">
        <v>56304</v>
      </c>
      <c r="B335" t="s">
        <v>892</v>
      </c>
      <c r="C335" t="s">
        <v>1165</v>
      </c>
      <c r="D335" t="s">
        <v>308</v>
      </c>
      <c r="E335" t="s">
        <v>326</v>
      </c>
      <c r="F335" t="s">
        <v>346</v>
      </c>
      <c r="G335" t="s">
        <v>346</v>
      </c>
      <c r="H335" s="199">
        <v>15836</v>
      </c>
      <c r="I335" s="199">
        <v>741</v>
      </c>
      <c r="J335" s="199">
        <v>4335</v>
      </c>
      <c r="K335" s="199">
        <v>312</v>
      </c>
      <c r="L335" s="199">
        <v>2944</v>
      </c>
      <c r="M335" s="199">
        <v>115</v>
      </c>
      <c r="N335" s="199">
        <v>7472</v>
      </c>
      <c r="O335" s="199">
        <v>346</v>
      </c>
      <c r="P335" s="199">
        <v>3992</v>
      </c>
      <c r="Q335" s="199">
        <v>83</v>
      </c>
      <c r="R335" s="199">
        <v>10134</v>
      </c>
      <c r="S335" s="199">
        <v>525</v>
      </c>
      <c r="T335" s="199">
        <v>3281</v>
      </c>
      <c r="U335" s="199">
        <v>44</v>
      </c>
      <c r="V335" s="199">
        <v>157</v>
      </c>
      <c r="W335" s="199">
        <v>0</v>
      </c>
      <c r="X335" s="199">
        <v>797</v>
      </c>
      <c r="Y335" s="199">
        <v>67</v>
      </c>
      <c r="Z335" s="199">
        <v>260</v>
      </c>
      <c r="AA335" s="199">
        <v>105</v>
      </c>
      <c r="AB335" s="199">
        <v>1207</v>
      </c>
      <c r="AC335" s="199">
        <v>0</v>
      </c>
      <c r="AD335" s="199">
        <v>583</v>
      </c>
      <c r="AE335" s="199">
        <v>105</v>
      </c>
      <c r="AF335" s="199">
        <v>10074</v>
      </c>
      <c r="AG335" s="199">
        <v>525</v>
      </c>
      <c r="AH335" s="199">
        <v>13764</v>
      </c>
      <c r="AI335" s="199">
        <v>615</v>
      </c>
      <c r="AJ335" s="199">
        <v>2072</v>
      </c>
      <c r="AK335" s="199">
        <v>126</v>
      </c>
      <c r="AL335" s="199">
        <v>881</v>
      </c>
      <c r="AM335" s="199">
        <v>22</v>
      </c>
      <c r="AN335" s="199">
        <v>1191</v>
      </c>
      <c r="AO335" s="199">
        <v>104</v>
      </c>
      <c r="AP335" s="199">
        <v>8119</v>
      </c>
      <c r="AQ335" s="199">
        <v>472</v>
      </c>
      <c r="AR335" s="199">
        <v>7717</v>
      </c>
      <c r="AS335" s="199">
        <v>269</v>
      </c>
      <c r="AT335" s="199">
        <v>2366</v>
      </c>
      <c r="AU335" s="199">
        <v>173</v>
      </c>
      <c r="AV335" s="199">
        <v>13470</v>
      </c>
      <c r="AW335" s="199">
        <v>568</v>
      </c>
      <c r="AX335" s="199">
        <v>1329</v>
      </c>
      <c r="AY335" s="199">
        <v>79</v>
      </c>
      <c r="AZ335" s="199">
        <v>2369</v>
      </c>
      <c r="BA335" s="199">
        <v>78</v>
      </c>
      <c r="BB335" s="199">
        <v>3375</v>
      </c>
      <c r="BC335" s="199">
        <v>171</v>
      </c>
      <c r="BD335" s="199">
        <v>2351</v>
      </c>
      <c r="BE335" s="199">
        <v>56</v>
      </c>
      <c r="BF335" s="199">
        <v>1404</v>
      </c>
      <c r="BG335" s="199">
        <v>80</v>
      </c>
      <c r="BH335" s="199">
        <v>8478</v>
      </c>
      <c r="BI335" s="199">
        <v>602</v>
      </c>
      <c r="BJ335" s="199">
        <v>7861</v>
      </c>
      <c r="BK335" s="199">
        <v>435</v>
      </c>
      <c r="BL335" s="199">
        <v>617</v>
      </c>
      <c r="BM335" s="199">
        <v>167</v>
      </c>
      <c r="BN335" s="199">
        <v>5352</v>
      </c>
      <c r="BO335" s="199">
        <v>177</v>
      </c>
      <c r="BP335" s="199">
        <v>3235</v>
      </c>
      <c r="BQ335" s="199">
        <v>440</v>
      </c>
      <c r="BR335" s="199">
        <v>1295</v>
      </c>
      <c r="BS335" s="199">
        <v>65</v>
      </c>
      <c r="BT335" s="199">
        <v>3959</v>
      </c>
      <c r="BU335" s="199">
        <v>59</v>
      </c>
      <c r="BV335" s="199">
        <v>9882</v>
      </c>
      <c r="BW335" s="199">
        <v>682</v>
      </c>
      <c r="BX335" s="199">
        <v>1995</v>
      </c>
      <c r="BY335" s="199">
        <v>0</v>
      </c>
      <c r="BZ335" s="199">
        <v>1183</v>
      </c>
      <c r="CA335" s="199">
        <v>21</v>
      </c>
      <c r="CB335" s="199">
        <v>2776</v>
      </c>
      <c r="CC335" s="199">
        <v>38</v>
      </c>
      <c r="CD335" s="199">
        <v>2453</v>
      </c>
      <c r="CE335" s="199">
        <v>298</v>
      </c>
      <c r="CF335" s="199">
        <v>2296</v>
      </c>
      <c r="CG335" s="199">
        <v>89</v>
      </c>
      <c r="CH335" s="199">
        <v>1911</v>
      </c>
      <c r="CI335" s="199">
        <v>131</v>
      </c>
      <c r="CJ335" s="199">
        <v>1682</v>
      </c>
      <c r="CK335" s="199">
        <v>71</v>
      </c>
      <c r="CL335" s="199">
        <v>1540</v>
      </c>
      <c r="CM335" s="199">
        <v>93</v>
      </c>
      <c r="CN335" s="199">
        <v>1995</v>
      </c>
      <c r="CO335" s="199">
        <v>0</v>
      </c>
      <c r="CP335" s="199">
        <v>741</v>
      </c>
      <c r="CQ335" s="199">
        <v>15095</v>
      </c>
      <c r="CR335" s="199">
        <v>9572</v>
      </c>
      <c r="CS335" s="199">
        <v>7784</v>
      </c>
      <c r="CT335" s="199">
        <v>13103</v>
      </c>
      <c r="CU335" s="199">
        <v>2797</v>
      </c>
      <c r="CV335" s="199">
        <v>1190</v>
      </c>
      <c r="CW335" s="199">
        <v>482</v>
      </c>
      <c r="CX335" s="199">
        <v>117</v>
      </c>
      <c r="CY335" s="199">
        <v>189</v>
      </c>
      <c r="CZ335" s="199">
        <v>71</v>
      </c>
      <c r="DA335" s="199">
        <v>378</v>
      </c>
      <c r="DB335" s="199">
        <v>266</v>
      </c>
      <c r="DC335" s="199">
        <v>1748</v>
      </c>
      <c r="DD335" s="199">
        <v>736</v>
      </c>
      <c r="DE335" s="199">
        <v>16</v>
      </c>
      <c r="DF335" s="199">
        <v>870</v>
      </c>
      <c r="DG335" s="199">
        <v>1214</v>
      </c>
      <c r="DH335" s="199">
        <v>160</v>
      </c>
      <c r="DI335" s="199">
        <v>1275</v>
      </c>
      <c r="DJ335" s="199">
        <v>478</v>
      </c>
      <c r="DK335" s="199">
        <v>100</v>
      </c>
      <c r="DL335" s="199">
        <v>367</v>
      </c>
      <c r="DM335" s="199">
        <v>572</v>
      </c>
      <c r="DN335" s="199">
        <v>2145</v>
      </c>
      <c r="DO335" s="199">
        <v>650</v>
      </c>
      <c r="DP335" s="199">
        <v>485</v>
      </c>
      <c r="DQ335" s="199">
        <v>119</v>
      </c>
      <c r="DR335" s="199">
        <v>297</v>
      </c>
      <c r="DS335" s="199">
        <v>358</v>
      </c>
      <c r="DT335" s="199">
        <v>954</v>
      </c>
      <c r="DU335" s="199">
        <v>6933</v>
      </c>
      <c r="DV335" s="199">
        <v>2021</v>
      </c>
      <c r="DW335" s="199">
        <v>721</v>
      </c>
      <c r="DX335" s="199">
        <v>938</v>
      </c>
      <c r="DY335" s="199">
        <v>366</v>
      </c>
      <c r="DZ335" s="199">
        <v>1811</v>
      </c>
      <c r="EA335" s="199">
        <v>145</v>
      </c>
      <c r="EB335" s="199">
        <v>1217</v>
      </c>
      <c r="EC335" s="199">
        <v>2163</v>
      </c>
      <c r="ED335" s="199">
        <v>558</v>
      </c>
      <c r="EE335" s="199">
        <v>1320</v>
      </c>
      <c r="EF335" s="199">
        <v>1900</v>
      </c>
      <c r="EG335" s="199">
        <v>12286</v>
      </c>
      <c r="EH335" s="199">
        <v>4407</v>
      </c>
      <c r="EI335" s="199">
        <v>2889</v>
      </c>
      <c r="EJ335" s="199">
        <v>4044</v>
      </c>
      <c r="EK335" s="199">
        <v>917</v>
      </c>
      <c r="EL335" s="199">
        <v>562</v>
      </c>
      <c r="EM335" s="199">
        <v>703</v>
      </c>
      <c r="EN335" s="199">
        <v>238</v>
      </c>
      <c r="EO335" s="199">
        <v>121</v>
      </c>
      <c r="EP335" s="199">
        <v>1335</v>
      </c>
      <c r="EQ335" s="199">
        <v>5926</v>
      </c>
      <c r="ER335" s="199">
        <v>6933</v>
      </c>
      <c r="ES335" s="199">
        <v>803</v>
      </c>
      <c r="ET335" s="199">
        <v>2817</v>
      </c>
      <c r="EU335" s="199">
        <v>2190</v>
      </c>
      <c r="EV335" s="199">
        <v>1123</v>
      </c>
      <c r="EW335" s="199">
        <v>6130</v>
      </c>
      <c r="EX335" s="199">
        <v>6933</v>
      </c>
      <c r="EZ335" s="199"/>
    </row>
    <row r="336" spans="1:156" x14ac:dyDescent="0.25">
      <c r="A336">
        <v>56301</v>
      </c>
      <c r="B336" t="s">
        <v>892</v>
      </c>
      <c r="C336" t="s">
        <v>1165</v>
      </c>
      <c r="D336" t="s">
        <v>310</v>
      </c>
      <c r="E336" t="s">
        <v>326</v>
      </c>
      <c r="F336" t="s">
        <v>347</v>
      </c>
      <c r="G336" t="s">
        <v>346</v>
      </c>
      <c r="H336" s="199">
        <v>35005</v>
      </c>
      <c r="I336" s="199">
        <v>1637</v>
      </c>
      <c r="J336" s="199">
        <v>10631</v>
      </c>
      <c r="K336" s="199">
        <v>597</v>
      </c>
      <c r="L336" s="199">
        <v>7126</v>
      </c>
      <c r="M336" s="199">
        <v>429</v>
      </c>
      <c r="N336" s="199">
        <v>12408</v>
      </c>
      <c r="O336" s="199">
        <v>871</v>
      </c>
      <c r="P336" s="199">
        <v>9998</v>
      </c>
      <c r="Q336" s="199">
        <v>145</v>
      </c>
      <c r="R336" s="199">
        <v>24275</v>
      </c>
      <c r="S336" s="199">
        <v>856</v>
      </c>
      <c r="T336" s="199">
        <v>6575</v>
      </c>
      <c r="U336" s="199">
        <v>408</v>
      </c>
      <c r="V336" s="199">
        <v>15</v>
      </c>
      <c r="W336" s="199">
        <v>0</v>
      </c>
      <c r="X336" s="199">
        <v>1388</v>
      </c>
      <c r="Y336" s="199">
        <v>168</v>
      </c>
      <c r="Z336" s="199">
        <v>990</v>
      </c>
      <c r="AA336" s="199">
        <v>112</v>
      </c>
      <c r="AB336" s="199">
        <v>1762</v>
      </c>
      <c r="AC336" s="199">
        <v>93</v>
      </c>
      <c r="AD336" s="199">
        <v>1583</v>
      </c>
      <c r="AE336" s="199">
        <v>115</v>
      </c>
      <c r="AF336" s="199">
        <v>23991</v>
      </c>
      <c r="AG336" s="199">
        <v>855</v>
      </c>
      <c r="AH336" s="199">
        <v>29977</v>
      </c>
      <c r="AI336" s="199">
        <v>1173</v>
      </c>
      <c r="AJ336" s="199">
        <v>5028</v>
      </c>
      <c r="AK336" s="199">
        <v>464</v>
      </c>
      <c r="AL336" s="199">
        <v>2875</v>
      </c>
      <c r="AM336" s="199">
        <v>297</v>
      </c>
      <c r="AN336" s="199">
        <v>2153</v>
      </c>
      <c r="AO336" s="199">
        <v>167</v>
      </c>
      <c r="AP336" s="199">
        <v>17609</v>
      </c>
      <c r="AQ336" s="199">
        <v>1021</v>
      </c>
      <c r="AR336" s="199">
        <v>17396</v>
      </c>
      <c r="AS336" s="199">
        <v>616</v>
      </c>
      <c r="AT336" s="199">
        <v>3506</v>
      </c>
      <c r="AU336" s="199">
        <v>92</v>
      </c>
      <c r="AV336" s="199">
        <v>31499</v>
      </c>
      <c r="AW336" s="199">
        <v>1545</v>
      </c>
      <c r="AX336" s="199">
        <v>1536</v>
      </c>
      <c r="AY336" s="199">
        <v>50</v>
      </c>
      <c r="AZ336" s="199">
        <v>4305</v>
      </c>
      <c r="BA336" s="199">
        <v>509</v>
      </c>
      <c r="BB336" s="199">
        <v>6349</v>
      </c>
      <c r="BC336" s="199">
        <v>266</v>
      </c>
      <c r="BD336" s="199">
        <v>5564</v>
      </c>
      <c r="BE336" s="199">
        <v>103</v>
      </c>
      <c r="BF336" s="199">
        <v>3793</v>
      </c>
      <c r="BG336" s="199">
        <v>340</v>
      </c>
      <c r="BH336" s="199">
        <v>18635</v>
      </c>
      <c r="BI336" s="199">
        <v>1169</v>
      </c>
      <c r="BJ336" s="199">
        <v>16983</v>
      </c>
      <c r="BK336" s="199">
        <v>1093</v>
      </c>
      <c r="BL336" s="199">
        <v>1652</v>
      </c>
      <c r="BM336" s="199">
        <v>76</v>
      </c>
      <c r="BN336" s="199">
        <v>10246</v>
      </c>
      <c r="BO336" s="199">
        <v>695</v>
      </c>
      <c r="BP336" s="199">
        <v>9460</v>
      </c>
      <c r="BQ336" s="199">
        <v>635</v>
      </c>
      <c r="BR336" s="199">
        <v>2722</v>
      </c>
      <c r="BS336" s="199">
        <v>179</v>
      </c>
      <c r="BT336" s="199">
        <v>8859</v>
      </c>
      <c r="BU336" s="199">
        <v>107</v>
      </c>
      <c r="BV336" s="199">
        <v>22428</v>
      </c>
      <c r="BW336" s="199">
        <v>1509</v>
      </c>
      <c r="BX336" s="199">
        <v>3718</v>
      </c>
      <c r="BY336" s="199">
        <v>21</v>
      </c>
      <c r="BZ336" s="199">
        <v>2639</v>
      </c>
      <c r="CA336" s="199">
        <v>37</v>
      </c>
      <c r="CB336" s="199">
        <v>6220</v>
      </c>
      <c r="CC336" s="199">
        <v>70</v>
      </c>
      <c r="CD336" s="199">
        <v>8392</v>
      </c>
      <c r="CE336" s="199">
        <v>602</v>
      </c>
      <c r="CF336" s="199">
        <v>4008</v>
      </c>
      <c r="CG336" s="199">
        <v>461</v>
      </c>
      <c r="CH336" s="199">
        <v>3433</v>
      </c>
      <c r="CI336" s="199">
        <v>197</v>
      </c>
      <c r="CJ336" s="199">
        <v>3165</v>
      </c>
      <c r="CK336" s="199">
        <v>107</v>
      </c>
      <c r="CL336" s="199">
        <v>3430</v>
      </c>
      <c r="CM336" s="199">
        <v>142</v>
      </c>
      <c r="CN336" s="199">
        <v>3718</v>
      </c>
      <c r="CO336" s="199">
        <v>21</v>
      </c>
      <c r="CP336" s="199">
        <v>1637</v>
      </c>
      <c r="CQ336" s="199">
        <v>33368</v>
      </c>
      <c r="CR336" s="199">
        <v>24822</v>
      </c>
      <c r="CS336" s="199">
        <v>12549</v>
      </c>
      <c r="CT336" s="199">
        <v>26253</v>
      </c>
      <c r="CU336" s="199">
        <v>6623</v>
      </c>
      <c r="CV336" s="199">
        <v>2217</v>
      </c>
      <c r="CW336" s="199">
        <v>1178</v>
      </c>
      <c r="CX336" s="199">
        <v>325</v>
      </c>
      <c r="CY336" s="199">
        <v>664</v>
      </c>
      <c r="CZ336" s="199">
        <v>119</v>
      </c>
      <c r="DA336" s="199">
        <v>950</v>
      </c>
      <c r="DB336" s="199">
        <v>354</v>
      </c>
      <c r="DC336" s="199">
        <v>3831</v>
      </c>
      <c r="DD336" s="199">
        <v>1419</v>
      </c>
      <c r="DE336" s="199">
        <v>148</v>
      </c>
      <c r="DF336" s="199">
        <v>938</v>
      </c>
      <c r="DG336" s="199">
        <v>2036</v>
      </c>
      <c r="DH336" s="199">
        <v>455</v>
      </c>
      <c r="DI336" s="199">
        <v>2802</v>
      </c>
      <c r="DJ336" s="199">
        <v>1219</v>
      </c>
      <c r="DK336" s="199">
        <v>216</v>
      </c>
      <c r="DL336" s="199">
        <v>702</v>
      </c>
      <c r="DM336" s="199">
        <v>997</v>
      </c>
      <c r="DN336" s="199">
        <v>5925</v>
      </c>
      <c r="DO336" s="199">
        <v>2084</v>
      </c>
      <c r="DP336" s="199">
        <v>516</v>
      </c>
      <c r="DQ336" s="199">
        <v>427</v>
      </c>
      <c r="DR336" s="199">
        <v>749</v>
      </c>
      <c r="DS336" s="199">
        <v>869</v>
      </c>
      <c r="DT336" s="199">
        <v>2064</v>
      </c>
      <c r="DU336" s="199">
        <v>12800</v>
      </c>
      <c r="DV336" s="199">
        <v>5324</v>
      </c>
      <c r="DW336" s="199">
        <v>2248</v>
      </c>
      <c r="DX336" s="199">
        <v>1435</v>
      </c>
      <c r="DY336" s="199">
        <v>424</v>
      </c>
      <c r="DZ336" s="199">
        <v>2522</v>
      </c>
      <c r="EA336" s="199">
        <v>170</v>
      </c>
      <c r="EB336" s="199">
        <v>1467</v>
      </c>
      <c r="EC336" s="199">
        <v>3519</v>
      </c>
      <c r="ED336" s="199">
        <v>801</v>
      </c>
      <c r="EE336" s="199">
        <v>1640</v>
      </c>
      <c r="EF336" s="199">
        <v>4020</v>
      </c>
      <c r="EG336" s="199">
        <v>26394</v>
      </c>
      <c r="EH336" s="199">
        <v>8228</v>
      </c>
      <c r="EI336" s="199">
        <v>6500</v>
      </c>
      <c r="EJ336" s="199">
        <v>6300</v>
      </c>
      <c r="EK336" s="199">
        <v>1059</v>
      </c>
      <c r="EL336" s="199">
        <v>812</v>
      </c>
      <c r="EM336" s="199">
        <v>453</v>
      </c>
      <c r="EN336" s="199">
        <v>855</v>
      </c>
      <c r="EO336" s="199">
        <v>463</v>
      </c>
      <c r="EP336" s="199">
        <v>2501</v>
      </c>
      <c r="EQ336" s="199">
        <v>11796</v>
      </c>
      <c r="ER336" s="199">
        <v>12800</v>
      </c>
      <c r="ES336" s="199">
        <v>1051</v>
      </c>
      <c r="ET336" s="199">
        <v>3759</v>
      </c>
      <c r="EU336" s="199">
        <v>5120</v>
      </c>
      <c r="EV336" s="199">
        <v>2870</v>
      </c>
      <c r="EW336" s="199">
        <v>11749</v>
      </c>
      <c r="EX336" s="199">
        <v>12800</v>
      </c>
      <c r="EZ336" s="199"/>
    </row>
    <row r="337" spans="1:156" x14ac:dyDescent="0.25">
      <c r="A337">
        <v>55382</v>
      </c>
      <c r="B337" t="s">
        <v>892</v>
      </c>
      <c r="C337" t="s">
        <v>1033</v>
      </c>
      <c r="D337" t="s">
        <v>310</v>
      </c>
      <c r="E337" t="s">
        <v>326</v>
      </c>
      <c r="F337" t="s">
        <v>346</v>
      </c>
      <c r="G337" t="s">
        <v>346</v>
      </c>
      <c r="H337" s="199">
        <v>3502</v>
      </c>
      <c r="I337" s="199">
        <v>155</v>
      </c>
      <c r="J337" s="199">
        <v>302</v>
      </c>
      <c r="K337" s="199">
        <v>33</v>
      </c>
      <c r="L337" s="199">
        <v>227</v>
      </c>
      <c r="M337" s="199">
        <v>26</v>
      </c>
      <c r="N337" s="199">
        <v>1481</v>
      </c>
      <c r="O337" s="199">
        <v>57</v>
      </c>
      <c r="P337" s="199">
        <v>1716</v>
      </c>
      <c r="Q337" s="199">
        <v>65</v>
      </c>
      <c r="R337" s="199">
        <v>3403</v>
      </c>
      <c r="S337" s="199">
        <v>146</v>
      </c>
      <c r="T337" s="199">
        <v>3</v>
      </c>
      <c r="U337" s="199">
        <v>0</v>
      </c>
      <c r="V337" s="199">
        <v>0</v>
      </c>
      <c r="W337" s="199">
        <v>0</v>
      </c>
      <c r="X337" s="199">
        <v>34</v>
      </c>
      <c r="Y337" s="199">
        <v>0</v>
      </c>
      <c r="Z337" s="199">
        <v>23</v>
      </c>
      <c r="AA337" s="199">
        <v>9</v>
      </c>
      <c r="AB337" s="199">
        <v>39</v>
      </c>
      <c r="AC337" s="199">
        <v>0</v>
      </c>
      <c r="AD337" s="199">
        <v>30</v>
      </c>
      <c r="AE337" s="199">
        <v>0</v>
      </c>
      <c r="AF337" s="199">
        <v>3403</v>
      </c>
      <c r="AG337" s="199">
        <v>146</v>
      </c>
      <c r="AH337" s="199">
        <v>3458</v>
      </c>
      <c r="AI337" s="199">
        <v>155</v>
      </c>
      <c r="AJ337" s="199">
        <v>44</v>
      </c>
      <c r="AK337" s="199">
        <v>0</v>
      </c>
      <c r="AL337" s="199">
        <v>42</v>
      </c>
      <c r="AM337" s="199">
        <v>0</v>
      </c>
      <c r="AN337" s="199">
        <v>2</v>
      </c>
      <c r="AO337" s="199">
        <v>0</v>
      </c>
      <c r="AP337" s="199">
        <v>1828</v>
      </c>
      <c r="AQ337" s="199">
        <v>85</v>
      </c>
      <c r="AR337" s="199">
        <v>1674</v>
      </c>
      <c r="AS337" s="199">
        <v>70</v>
      </c>
      <c r="AT337" s="199">
        <v>399</v>
      </c>
      <c r="AU337" s="199">
        <v>19</v>
      </c>
      <c r="AV337" s="199">
        <v>3103</v>
      </c>
      <c r="AW337" s="199">
        <v>136</v>
      </c>
      <c r="AX337" s="199">
        <v>146</v>
      </c>
      <c r="AY337" s="199">
        <v>20</v>
      </c>
      <c r="AZ337" s="199">
        <v>794</v>
      </c>
      <c r="BA337" s="199">
        <v>44</v>
      </c>
      <c r="BB337" s="199">
        <v>831</v>
      </c>
      <c r="BC337" s="199">
        <v>41</v>
      </c>
      <c r="BD337" s="199">
        <v>650</v>
      </c>
      <c r="BE337" s="199">
        <v>16</v>
      </c>
      <c r="BF337" s="199">
        <v>368</v>
      </c>
      <c r="BG337" s="199">
        <v>30</v>
      </c>
      <c r="BH337" s="199">
        <v>1568</v>
      </c>
      <c r="BI337" s="199">
        <v>94</v>
      </c>
      <c r="BJ337" s="199">
        <v>1527</v>
      </c>
      <c r="BK337" s="199">
        <v>79</v>
      </c>
      <c r="BL337" s="199">
        <v>41</v>
      </c>
      <c r="BM337" s="199">
        <v>15</v>
      </c>
      <c r="BN337" s="199">
        <v>1061</v>
      </c>
      <c r="BO337" s="199">
        <v>37</v>
      </c>
      <c r="BP337" s="199">
        <v>582</v>
      </c>
      <c r="BQ337" s="199">
        <v>64</v>
      </c>
      <c r="BR337" s="199">
        <v>293</v>
      </c>
      <c r="BS337" s="199">
        <v>23</v>
      </c>
      <c r="BT337" s="199">
        <v>830</v>
      </c>
      <c r="BU337" s="199">
        <v>31</v>
      </c>
      <c r="BV337" s="199">
        <v>1936</v>
      </c>
      <c r="BW337" s="199">
        <v>124</v>
      </c>
      <c r="BX337" s="199">
        <v>736</v>
      </c>
      <c r="BY337" s="199">
        <v>0</v>
      </c>
      <c r="BZ337" s="199">
        <v>207</v>
      </c>
      <c r="CA337" s="199">
        <v>9</v>
      </c>
      <c r="CB337" s="199">
        <v>623</v>
      </c>
      <c r="CC337" s="199">
        <v>22</v>
      </c>
      <c r="CD337" s="199">
        <v>251</v>
      </c>
      <c r="CE337" s="199">
        <v>3</v>
      </c>
      <c r="CF337" s="199">
        <v>220</v>
      </c>
      <c r="CG337" s="199">
        <v>26</v>
      </c>
      <c r="CH337" s="199">
        <v>369</v>
      </c>
      <c r="CI337" s="199">
        <v>55</v>
      </c>
      <c r="CJ337" s="199">
        <v>453</v>
      </c>
      <c r="CK337" s="199">
        <v>6</v>
      </c>
      <c r="CL337" s="199">
        <v>643</v>
      </c>
      <c r="CM337" s="199">
        <v>34</v>
      </c>
      <c r="CN337" s="199">
        <v>736</v>
      </c>
      <c r="CO337" s="199">
        <v>0</v>
      </c>
      <c r="CP337" s="199">
        <v>155</v>
      </c>
      <c r="CQ337" s="199">
        <v>3347</v>
      </c>
      <c r="CR337" s="199">
        <v>2719</v>
      </c>
      <c r="CS337" s="199">
        <v>1314</v>
      </c>
      <c r="CT337" s="199">
        <v>3292</v>
      </c>
      <c r="CU337" s="199">
        <v>53</v>
      </c>
      <c r="CV337" s="199">
        <v>34</v>
      </c>
      <c r="CW337" s="199">
        <v>44</v>
      </c>
      <c r="CX337" s="199">
        <v>30</v>
      </c>
      <c r="CY337" s="199">
        <v>2</v>
      </c>
      <c r="CZ337" s="199">
        <v>2</v>
      </c>
      <c r="DA337" s="199">
        <v>4</v>
      </c>
      <c r="DB337" s="199">
        <v>2</v>
      </c>
      <c r="DC337" s="199">
        <v>3</v>
      </c>
      <c r="DD337" s="199">
        <v>0</v>
      </c>
      <c r="DE337" s="199">
        <v>57</v>
      </c>
      <c r="DF337" s="199">
        <v>257</v>
      </c>
      <c r="DG337" s="199">
        <v>238</v>
      </c>
      <c r="DH337" s="199">
        <v>48</v>
      </c>
      <c r="DI337" s="199">
        <v>140</v>
      </c>
      <c r="DJ337" s="199">
        <v>88</v>
      </c>
      <c r="DK337" s="199">
        <v>16</v>
      </c>
      <c r="DL337" s="199">
        <v>99</v>
      </c>
      <c r="DM337" s="199">
        <v>84</v>
      </c>
      <c r="DN337" s="199">
        <v>447</v>
      </c>
      <c r="DO337" s="199">
        <v>51</v>
      </c>
      <c r="DP337" s="199">
        <v>53</v>
      </c>
      <c r="DQ337" s="199">
        <v>89</v>
      </c>
      <c r="DR337" s="199">
        <v>23</v>
      </c>
      <c r="DS337" s="199">
        <v>28</v>
      </c>
      <c r="DT337" s="199">
        <v>51</v>
      </c>
      <c r="DU337" s="199">
        <v>1392</v>
      </c>
      <c r="DV337" s="199">
        <v>826</v>
      </c>
      <c r="DW337" s="199">
        <v>264</v>
      </c>
      <c r="DX337" s="199">
        <v>125</v>
      </c>
      <c r="DY337" s="199">
        <v>46</v>
      </c>
      <c r="DZ337" s="199">
        <v>258</v>
      </c>
      <c r="EA337" s="199">
        <v>9</v>
      </c>
      <c r="EB337" s="199">
        <v>230</v>
      </c>
      <c r="EC337" s="199">
        <v>183</v>
      </c>
      <c r="ED337" s="199">
        <v>73</v>
      </c>
      <c r="EE337" s="199">
        <v>84</v>
      </c>
      <c r="EF337" s="199">
        <v>427</v>
      </c>
      <c r="EG337" s="199">
        <v>3243</v>
      </c>
      <c r="EH337" s="199">
        <v>237</v>
      </c>
      <c r="EI337" s="199">
        <v>1305</v>
      </c>
      <c r="EJ337" s="199">
        <v>87</v>
      </c>
      <c r="EK337" s="199">
        <v>23</v>
      </c>
      <c r="EL337" s="199">
        <v>16</v>
      </c>
      <c r="EM337" s="199">
        <v>3</v>
      </c>
      <c r="EN337" s="199">
        <v>12</v>
      </c>
      <c r="EO337" s="199">
        <v>11</v>
      </c>
      <c r="EP337" s="199">
        <v>7</v>
      </c>
      <c r="EQ337" s="199">
        <v>1228</v>
      </c>
      <c r="ER337" s="199">
        <v>1392</v>
      </c>
      <c r="ES337" s="199">
        <v>41</v>
      </c>
      <c r="ET337" s="199">
        <v>260</v>
      </c>
      <c r="EU337" s="199">
        <v>554</v>
      </c>
      <c r="EV337" s="199">
        <v>537</v>
      </c>
      <c r="EW337" s="199">
        <v>1351</v>
      </c>
      <c r="EX337" s="199">
        <v>1392</v>
      </c>
      <c r="EZ337" s="199"/>
    </row>
    <row r="338" spans="1:156" x14ac:dyDescent="0.25">
      <c r="A338">
        <v>55398</v>
      </c>
      <c r="B338" t="s">
        <v>892</v>
      </c>
      <c r="C338" t="s">
        <v>1036</v>
      </c>
      <c r="D338" t="s">
        <v>308</v>
      </c>
      <c r="E338" t="s">
        <v>326</v>
      </c>
      <c r="F338" t="s">
        <v>346</v>
      </c>
      <c r="G338" t="s">
        <v>346</v>
      </c>
      <c r="H338" s="199">
        <v>17185</v>
      </c>
      <c r="I338" s="199">
        <v>711</v>
      </c>
      <c r="J338" s="199">
        <v>1835</v>
      </c>
      <c r="K338" s="199">
        <v>111</v>
      </c>
      <c r="L338" s="199">
        <v>1360</v>
      </c>
      <c r="M338" s="199">
        <v>56</v>
      </c>
      <c r="N338" s="199">
        <v>5577</v>
      </c>
      <c r="O338" s="199">
        <v>307</v>
      </c>
      <c r="P338" s="199">
        <v>9623</v>
      </c>
      <c r="Q338" s="199">
        <v>293</v>
      </c>
      <c r="R338" s="199">
        <v>15900</v>
      </c>
      <c r="S338" s="199">
        <v>699</v>
      </c>
      <c r="T338" s="199">
        <v>100</v>
      </c>
      <c r="U338" s="199">
        <v>0</v>
      </c>
      <c r="V338" s="199">
        <v>3</v>
      </c>
      <c r="W338" s="199">
        <v>0</v>
      </c>
      <c r="X338" s="199">
        <v>223</v>
      </c>
      <c r="Y338" s="199">
        <v>4</v>
      </c>
      <c r="Z338" s="199">
        <v>152</v>
      </c>
      <c r="AA338" s="199">
        <v>0</v>
      </c>
      <c r="AB338" s="199">
        <v>807</v>
      </c>
      <c r="AC338" s="199">
        <v>8</v>
      </c>
      <c r="AD338" s="199">
        <v>522</v>
      </c>
      <c r="AE338" s="199">
        <v>57</v>
      </c>
      <c r="AF338" s="199">
        <v>15584</v>
      </c>
      <c r="AG338" s="199">
        <v>642</v>
      </c>
      <c r="AH338" s="199">
        <v>16943</v>
      </c>
      <c r="AI338" s="199">
        <v>711</v>
      </c>
      <c r="AJ338" s="199">
        <v>242</v>
      </c>
      <c r="AK338" s="199">
        <v>0</v>
      </c>
      <c r="AL338" s="199">
        <v>172</v>
      </c>
      <c r="AM338" s="199">
        <v>0</v>
      </c>
      <c r="AN338" s="199">
        <v>70</v>
      </c>
      <c r="AO338" s="199">
        <v>0</v>
      </c>
      <c r="AP338" s="199">
        <v>8684</v>
      </c>
      <c r="AQ338" s="199">
        <v>485</v>
      </c>
      <c r="AR338" s="199">
        <v>8501</v>
      </c>
      <c r="AS338" s="199">
        <v>226</v>
      </c>
      <c r="AT338" s="199">
        <v>1370</v>
      </c>
      <c r="AU338" s="199">
        <v>0</v>
      </c>
      <c r="AV338" s="199">
        <v>15815</v>
      </c>
      <c r="AW338" s="199">
        <v>711</v>
      </c>
      <c r="AX338" s="199">
        <v>621</v>
      </c>
      <c r="AY338" s="199">
        <v>197</v>
      </c>
      <c r="AZ338" s="199">
        <v>3190</v>
      </c>
      <c r="BA338" s="199">
        <v>218</v>
      </c>
      <c r="BB338" s="199">
        <v>4622</v>
      </c>
      <c r="BC338" s="199">
        <v>116</v>
      </c>
      <c r="BD338" s="199">
        <v>2743</v>
      </c>
      <c r="BE338" s="199">
        <v>71</v>
      </c>
      <c r="BF338" s="199">
        <v>1394</v>
      </c>
      <c r="BG338" s="199">
        <v>138</v>
      </c>
      <c r="BH338" s="199">
        <v>8888</v>
      </c>
      <c r="BI338" s="199">
        <v>505</v>
      </c>
      <c r="BJ338" s="199">
        <v>8747</v>
      </c>
      <c r="BK338" s="199">
        <v>444</v>
      </c>
      <c r="BL338" s="199">
        <v>141</v>
      </c>
      <c r="BM338" s="199">
        <v>61</v>
      </c>
      <c r="BN338" s="199">
        <v>6447</v>
      </c>
      <c r="BO338" s="199">
        <v>348</v>
      </c>
      <c r="BP338" s="199">
        <v>2654</v>
      </c>
      <c r="BQ338" s="199">
        <v>208</v>
      </c>
      <c r="BR338" s="199">
        <v>1181</v>
      </c>
      <c r="BS338" s="199">
        <v>87</v>
      </c>
      <c r="BT338" s="199">
        <v>5068</v>
      </c>
      <c r="BU338" s="199">
        <v>68</v>
      </c>
      <c r="BV338" s="199">
        <v>10282</v>
      </c>
      <c r="BW338" s="199">
        <v>643</v>
      </c>
      <c r="BX338" s="199">
        <v>1835</v>
      </c>
      <c r="BY338" s="199">
        <v>0</v>
      </c>
      <c r="BZ338" s="199">
        <v>1505</v>
      </c>
      <c r="CA338" s="199">
        <v>0</v>
      </c>
      <c r="CB338" s="199">
        <v>3563</v>
      </c>
      <c r="CC338" s="199">
        <v>68</v>
      </c>
      <c r="CD338" s="199">
        <v>941</v>
      </c>
      <c r="CE338" s="199">
        <v>41</v>
      </c>
      <c r="CF338" s="199">
        <v>2148</v>
      </c>
      <c r="CG338" s="199">
        <v>165</v>
      </c>
      <c r="CH338" s="199">
        <v>2273</v>
      </c>
      <c r="CI338" s="199">
        <v>102</v>
      </c>
      <c r="CJ338" s="199">
        <v>2683</v>
      </c>
      <c r="CK338" s="199">
        <v>155</v>
      </c>
      <c r="CL338" s="199">
        <v>2237</v>
      </c>
      <c r="CM338" s="199">
        <v>180</v>
      </c>
      <c r="CN338" s="199">
        <v>1835</v>
      </c>
      <c r="CO338" s="199">
        <v>0</v>
      </c>
      <c r="CP338" s="199">
        <v>711</v>
      </c>
      <c r="CQ338" s="199">
        <v>16474</v>
      </c>
      <c r="CR338" s="199">
        <v>14117</v>
      </c>
      <c r="CS338" s="199">
        <v>4413</v>
      </c>
      <c r="CT338" s="199">
        <v>15692</v>
      </c>
      <c r="CU338" s="199">
        <v>479</v>
      </c>
      <c r="CV338" s="199">
        <v>154</v>
      </c>
      <c r="CW338" s="199">
        <v>345</v>
      </c>
      <c r="CX338" s="199">
        <v>130</v>
      </c>
      <c r="CY338" s="199">
        <v>61</v>
      </c>
      <c r="CZ338" s="199">
        <v>24</v>
      </c>
      <c r="DA338" s="199">
        <v>13</v>
      </c>
      <c r="DB338" s="199">
        <v>0</v>
      </c>
      <c r="DC338" s="199">
        <v>60</v>
      </c>
      <c r="DD338" s="199">
        <v>0</v>
      </c>
      <c r="DE338" s="199">
        <v>158</v>
      </c>
      <c r="DF338" s="199">
        <v>1151</v>
      </c>
      <c r="DG338" s="199">
        <v>2066</v>
      </c>
      <c r="DH338" s="199">
        <v>108</v>
      </c>
      <c r="DI338" s="199">
        <v>853</v>
      </c>
      <c r="DJ338" s="199">
        <v>719</v>
      </c>
      <c r="DK338" s="199">
        <v>92</v>
      </c>
      <c r="DL338" s="199">
        <v>454</v>
      </c>
      <c r="DM338" s="199">
        <v>644</v>
      </c>
      <c r="DN338" s="199">
        <v>1930</v>
      </c>
      <c r="DO338" s="199">
        <v>243</v>
      </c>
      <c r="DP338" s="199">
        <v>689</v>
      </c>
      <c r="DQ338" s="199">
        <v>353</v>
      </c>
      <c r="DR338" s="199">
        <v>194</v>
      </c>
      <c r="DS338" s="199">
        <v>114</v>
      </c>
      <c r="DT338" s="199">
        <v>296</v>
      </c>
      <c r="DU338" s="199">
        <v>6009</v>
      </c>
      <c r="DV338" s="199">
        <v>3752</v>
      </c>
      <c r="DW338" s="199">
        <v>1663</v>
      </c>
      <c r="DX338" s="199">
        <v>724</v>
      </c>
      <c r="DY338" s="199">
        <v>205</v>
      </c>
      <c r="DZ338" s="199">
        <v>685</v>
      </c>
      <c r="EA338" s="199">
        <v>22</v>
      </c>
      <c r="EB338" s="199">
        <v>512</v>
      </c>
      <c r="EC338" s="199">
        <v>848</v>
      </c>
      <c r="ED338" s="199">
        <v>149</v>
      </c>
      <c r="EE338" s="199">
        <v>580</v>
      </c>
      <c r="EF338" s="199">
        <v>2161</v>
      </c>
      <c r="EG338" s="199">
        <v>15666</v>
      </c>
      <c r="EH338" s="199">
        <v>1518</v>
      </c>
      <c r="EI338" s="199">
        <v>5456</v>
      </c>
      <c r="EJ338" s="199">
        <v>553</v>
      </c>
      <c r="EK338" s="199">
        <v>33</v>
      </c>
      <c r="EL338" s="199">
        <v>66</v>
      </c>
      <c r="EM338" s="199">
        <v>50</v>
      </c>
      <c r="EN338" s="199">
        <v>156</v>
      </c>
      <c r="EO338" s="199">
        <v>78</v>
      </c>
      <c r="EP338" s="199">
        <v>98</v>
      </c>
      <c r="EQ338" s="199">
        <v>5644</v>
      </c>
      <c r="ER338" s="199">
        <v>6009</v>
      </c>
      <c r="ES338" s="199">
        <v>57</v>
      </c>
      <c r="ET338" s="199">
        <v>1032</v>
      </c>
      <c r="EU338" s="199">
        <v>2547</v>
      </c>
      <c r="EV338" s="199">
        <v>2373</v>
      </c>
      <c r="EW338" s="199">
        <v>5952</v>
      </c>
      <c r="EX338" s="199">
        <v>6009</v>
      </c>
      <c r="EZ338" s="199"/>
    </row>
    <row r="339" spans="1:156" x14ac:dyDescent="0.25">
      <c r="A339">
        <v>56329</v>
      </c>
      <c r="B339" t="s">
        <v>892</v>
      </c>
      <c r="C339" t="s">
        <v>1174</v>
      </c>
      <c r="D339" t="s">
        <v>242</v>
      </c>
      <c r="E339" t="s">
        <v>326</v>
      </c>
      <c r="F339" t="s">
        <v>346</v>
      </c>
      <c r="G339" t="s">
        <v>346</v>
      </c>
      <c r="H339" s="199">
        <v>7711</v>
      </c>
      <c r="I339" s="199">
        <v>294</v>
      </c>
      <c r="J339" s="199">
        <v>798</v>
      </c>
      <c r="K339" s="199">
        <v>66</v>
      </c>
      <c r="L339" s="199">
        <v>577</v>
      </c>
      <c r="M339" s="199">
        <v>66</v>
      </c>
      <c r="N339" s="199">
        <v>3658</v>
      </c>
      <c r="O339" s="199">
        <v>138</v>
      </c>
      <c r="P339" s="199">
        <v>3205</v>
      </c>
      <c r="Q339" s="199">
        <v>84</v>
      </c>
      <c r="R339" s="199">
        <v>7376</v>
      </c>
      <c r="S339" s="199">
        <v>255</v>
      </c>
      <c r="T339" s="199">
        <v>4</v>
      </c>
      <c r="U339" s="199">
        <v>0</v>
      </c>
      <c r="V339" s="199">
        <v>14</v>
      </c>
      <c r="W339" s="199">
        <v>0</v>
      </c>
      <c r="X339" s="199">
        <v>59</v>
      </c>
      <c r="Y339" s="199">
        <v>0</v>
      </c>
      <c r="Z339" s="199">
        <v>109</v>
      </c>
      <c r="AA339" s="199">
        <v>32</v>
      </c>
      <c r="AB339" s="199">
        <v>149</v>
      </c>
      <c r="AC339" s="199">
        <v>7</v>
      </c>
      <c r="AD339" s="199">
        <v>166</v>
      </c>
      <c r="AE339" s="199">
        <v>32</v>
      </c>
      <c r="AF339" s="199">
        <v>7331</v>
      </c>
      <c r="AG339" s="199">
        <v>255</v>
      </c>
      <c r="AH339" s="199">
        <v>7617</v>
      </c>
      <c r="AI339" s="199">
        <v>279</v>
      </c>
      <c r="AJ339" s="199">
        <v>94</v>
      </c>
      <c r="AK339" s="199">
        <v>15</v>
      </c>
      <c r="AL339" s="199">
        <v>28</v>
      </c>
      <c r="AM339" s="199">
        <v>0</v>
      </c>
      <c r="AN339" s="199">
        <v>66</v>
      </c>
      <c r="AO339" s="199">
        <v>15</v>
      </c>
      <c r="AP339" s="199">
        <v>3977</v>
      </c>
      <c r="AQ339" s="199">
        <v>144</v>
      </c>
      <c r="AR339" s="199">
        <v>3734</v>
      </c>
      <c r="AS339" s="199">
        <v>150</v>
      </c>
      <c r="AT339" s="199">
        <v>812</v>
      </c>
      <c r="AU339" s="199">
        <v>29</v>
      </c>
      <c r="AV339" s="199">
        <v>6899</v>
      </c>
      <c r="AW339" s="199">
        <v>265</v>
      </c>
      <c r="AX339" s="199">
        <v>440</v>
      </c>
      <c r="AY339" s="199">
        <v>9</v>
      </c>
      <c r="AZ339" s="199">
        <v>1695</v>
      </c>
      <c r="BA339" s="199">
        <v>81</v>
      </c>
      <c r="BB339" s="199">
        <v>1781</v>
      </c>
      <c r="BC339" s="199">
        <v>102</v>
      </c>
      <c r="BD339" s="199">
        <v>971</v>
      </c>
      <c r="BE339" s="199">
        <v>5</v>
      </c>
      <c r="BF339" s="199">
        <v>695</v>
      </c>
      <c r="BG339" s="199">
        <v>77</v>
      </c>
      <c r="BH339" s="199">
        <v>3631</v>
      </c>
      <c r="BI339" s="199">
        <v>147</v>
      </c>
      <c r="BJ339" s="199">
        <v>3504</v>
      </c>
      <c r="BK339" s="199">
        <v>129</v>
      </c>
      <c r="BL339" s="199">
        <v>127</v>
      </c>
      <c r="BM339" s="199">
        <v>18</v>
      </c>
      <c r="BN339" s="199">
        <v>2748</v>
      </c>
      <c r="BO339" s="199">
        <v>91</v>
      </c>
      <c r="BP339" s="199">
        <v>1080</v>
      </c>
      <c r="BQ339" s="199">
        <v>91</v>
      </c>
      <c r="BR339" s="199">
        <v>498</v>
      </c>
      <c r="BS339" s="199">
        <v>42</v>
      </c>
      <c r="BT339" s="199">
        <v>2364</v>
      </c>
      <c r="BU339" s="199">
        <v>69</v>
      </c>
      <c r="BV339" s="199">
        <v>4326</v>
      </c>
      <c r="BW339" s="199">
        <v>224</v>
      </c>
      <c r="BX339" s="199">
        <v>1021</v>
      </c>
      <c r="BY339" s="199">
        <v>1</v>
      </c>
      <c r="BZ339" s="199">
        <v>785</v>
      </c>
      <c r="CA339" s="199">
        <v>0</v>
      </c>
      <c r="CB339" s="199">
        <v>1579</v>
      </c>
      <c r="CC339" s="199">
        <v>69</v>
      </c>
      <c r="CD339" s="199">
        <v>460</v>
      </c>
      <c r="CE339" s="199">
        <v>28</v>
      </c>
      <c r="CF339" s="199">
        <v>959</v>
      </c>
      <c r="CG339" s="199">
        <v>64</v>
      </c>
      <c r="CH339" s="199">
        <v>954</v>
      </c>
      <c r="CI339" s="199">
        <v>41</v>
      </c>
      <c r="CJ339" s="199">
        <v>891</v>
      </c>
      <c r="CK339" s="199">
        <v>23</v>
      </c>
      <c r="CL339" s="199">
        <v>1062</v>
      </c>
      <c r="CM339" s="199">
        <v>68</v>
      </c>
      <c r="CN339" s="199">
        <v>1021</v>
      </c>
      <c r="CO339" s="199">
        <v>1</v>
      </c>
      <c r="CP339" s="199">
        <v>294</v>
      </c>
      <c r="CQ339" s="199">
        <v>7417</v>
      </c>
      <c r="CR339" s="199">
        <v>6010</v>
      </c>
      <c r="CS339" s="199">
        <v>2430</v>
      </c>
      <c r="CT339" s="199">
        <v>7007</v>
      </c>
      <c r="CU339" s="199">
        <v>209</v>
      </c>
      <c r="CV339" s="199">
        <v>69</v>
      </c>
      <c r="CW339" s="199">
        <v>124</v>
      </c>
      <c r="CX339" s="199">
        <v>38</v>
      </c>
      <c r="CY339" s="199">
        <v>32</v>
      </c>
      <c r="CZ339" s="199">
        <v>3</v>
      </c>
      <c r="DA339" s="199">
        <v>53</v>
      </c>
      <c r="DB339" s="199">
        <v>28</v>
      </c>
      <c r="DC339" s="199">
        <v>0</v>
      </c>
      <c r="DD339" s="199">
        <v>0</v>
      </c>
      <c r="DE339" s="199">
        <v>158</v>
      </c>
      <c r="DF339" s="199">
        <v>446</v>
      </c>
      <c r="DG339" s="199">
        <v>628</v>
      </c>
      <c r="DH339" s="199">
        <v>110</v>
      </c>
      <c r="DI339" s="199">
        <v>432</v>
      </c>
      <c r="DJ339" s="199">
        <v>205</v>
      </c>
      <c r="DK339" s="199">
        <v>20</v>
      </c>
      <c r="DL339" s="199">
        <v>181</v>
      </c>
      <c r="DM339" s="199">
        <v>180</v>
      </c>
      <c r="DN339" s="199">
        <v>1023</v>
      </c>
      <c r="DO339" s="199">
        <v>172</v>
      </c>
      <c r="DP339" s="199">
        <v>154</v>
      </c>
      <c r="DQ339" s="199">
        <v>198</v>
      </c>
      <c r="DR339" s="199">
        <v>112</v>
      </c>
      <c r="DS339" s="199">
        <v>92</v>
      </c>
      <c r="DT339" s="199">
        <v>242</v>
      </c>
      <c r="DU339" s="199">
        <v>2745</v>
      </c>
      <c r="DV339" s="199">
        <v>1551</v>
      </c>
      <c r="DW339" s="199">
        <v>670</v>
      </c>
      <c r="DX339" s="199">
        <v>253</v>
      </c>
      <c r="DY339" s="199">
        <v>123</v>
      </c>
      <c r="DZ339" s="199">
        <v>439</v>
      </c>
      <c r="EA339" s="199">
        <v>29</v>
      </c>
      <c r="EB339" s="199">
        <v>305</v>
      </c>
      <c r="EC339" s="199">
        <v>502</v>
      </c>
      <c r="ED339" s="199">
        <v>90</v>
      </c>
      <c r="EE339" s="199">
        <v>317</v>
      </c>
      <c r="EF339" s="199">
        <v>983</v>
      </c>
      <c r="EG339" s="199">
        <v>6933</v>
      </c>
      <c r="EH339" s="199">
        <v>836</v>
      </c>
      <c r="EI339" s="199">
        <v>2292</v>
      </c>
      <c r="EJ339" s="199">
        <v>453</v>
      </c>
      <c r="EK339" s="199">
        <v>42</v>
      </c>
      <c r="EL339" s="199">
        <v>63</v>
      </c>
      <c r="EM339" s="199">
        <v>40</v>
      </c>
      <c r="EN339" s="199">
        <v>54</v>
      </c>
      <c r="EO339" s="199">
        <v>70</v>
      </c>
      <c r="EP339" s="199">
        <v>95</v>
      </c>
      <c r="EQ339" s="199">
        <v>2397</v>
      </c>
      <c r="ER339" s="199">
        <v>2745</v>
      </c>
      <c r="ES339" s="199">
        <v>151</v>
      </c>
      <c r="ET339" s="199">
        <v>491</v>
      </c>
      <c r="EU339" s="199">
        <v>976</v>
      </c>
      <c r="EV339" s="199">
        <v>1127</v>
      </c>
      <c r="EW339" s="199">
        <v>2594</v>
      </c>
      <c r="EX339" s="199">
        <v>2745</v>
      </c>
      <c r="EZ339" s="199"/>
    </row>
    <row r="340" spans="1:156" x14ac:dyDescent="0.25">
      <c r="A340">
        <v>55309</v>
      </c>
      <c r="B340" t="s">
        <v>892</v>
      </c>
      <c r="C340" t="s">
        <v>1005</v>
      </c>
      <c r="D340" t="s">
        <v>308</v>
      </c>
      <c r="E340" t="s">
        <v>326</v>
      </c>
      <c r="F340" t="s">
        <v>346</v>
      </c>
      <c r="G340" t="s">
        <v>346</v>
      </c>
      <c r="H340" s="199">
        <v>20865</v>
      </c>
      <c r="I340" s="199">
        <v>792</v>
      </c>
      <c r="J340" s="199">
        <v>1113</v>
      </c>
      <c r="K340" s="199">
        <v>4</v>
      </c>
      <c r="L340" s="199">
        <v>730</v>
      </c>
      <c r="M340" s="199">
        <v>0</v>
      </c>
      <c r="N340" s="199">
        <v>8258</v>
      </c>
      <c r="O340" s="199">
        <v>288</v>
      </c>
      <c r="P340" s="199">
        <v>11460</v>
      </c>
      <c r="Q340" s="199">
        <v>500</v>
      </c>
      <c r="R340" s="199">
        <v>19104</v>
      </c>
      <c r="S340" s="199">
        <v>713</v>
      </c>
      <c r="T340" s="199">
        <v>411</v>
      </c>
      <c r="U340" s="199">
        <v>18</v>
      </c>
      <c r="V340" s="199">
        <v>57</v>
      </c>
      <c r="W340" s="199">
        <v>13</v>
      </c>
      <c r="X340" s="199">
        <v>69</v>
      </c>
      <c r="Y340" s="199">
        <v>9</v>
      </c>
      <c r="Z340" s="199">
        <v>351</v>
      </c>
      <c r="AA340" s="199">
        <v>16</v>
      </c>
      <c r="AB340" s="199">
        <v>873</v>
      </c>
      <c r="AC340" s="199">
        <v>23</v>
      </c>
      <c r="AD340" s="199">
        <v>913</v>
      </c>
      <c r="AE340" s="199">
        <v>34</v>
      </c>
      <c r="AF340" s="199">
        <v>18807</v>
      </c>
      <c r="AG340" s="199">
        <v>700</v>
      </c>
      <c r="AH340" s="199">
        <v>20500</v>
      </c>
      <c r="AI340" s="199">
        <v>770</v>
      </c>
      <c r="AJ340" s="199">
        <v>365</v>
      </c>
      <c r="AK340" s="199">
        <v>22</v>
      </c>
      <c r="AL340" s="199">
        <v>285</v>
      </c>
      <c r="AM340" s="199">
        <v>22</v>
      </c>
      <c r="AN340" s="199">
        <v>80</v>
      </c>
      <c r="AO340" s="199">
        <v>0</v>
      </c>
      <c r="AP340" s="199">
        <v>10358</v>
      </c>
      <c r="AQ340" s="199">
        <v>376</v>
      </c>
      <c r="AR340" s="199">
        <v>10507</v>
      </c>
      <c r="AS340" s="199">
        <v>416</v>
      </c>
      <c r="AT340" s="199">
        <v>1798</v>
      </c>
      <c r="AU340" s="199">
        <v>4</v>
      </c>
      <c r="AV340" s="199">
        <v>19067</v>
      </c>
      <c r="AW340" s="199">
        <v>788</v>
      </c>
      <c r="AX340" s="199">
        <v>676</v>
      </c>
      <c r="AY340" s="199">
        <v>179</v>
      </c>
      <c r="AZ340" s="199">
        <v>3536</v>
      </c>
      <c r="BA340" s="199">
        <v>247</v>
      </c>
      <c r="BB340" s="199">
        <v>4811</v>
      </c>
      <c r="BC340" s="199">
        <v>119</v>
      </c>
      <c r="BD340" s="199">
        <v>3794</v>
      </c>
      <c r="BE340" s="199">
        <v>81</v>
      </c>
      <c r="BF340" s="199">
        <v>1623</v>
      </c>
      <c r="BG340" s="199">
        <v>257</v>
      </c>
      <c r="BH340" s="199">
        <v>11530</v>
      </c>
      <c r="BI340" s="199">
        <v>410</v>
      </c>
      <c r="BJ340" s="199">
        <v>11283</v>
      </c>
      <c r="BK340" s="199">
        <v>390</v>
      </c>
      <c r="BL340" s="199">
        <v>247</v>
      </c>
      <c r="BM340" s="199">
        <v>20</v>
      </c>
      <c r="BN340" s="199">
        <v>8193</v>
      </c>
      <c r="BO340" s="199">
        <v>270</v>
      </c>
      <c r="BP340" s="199">
        <v>3709</v>
      </c>
      <c r="BQ340" s="199">
        <v>324</v>
      </c>
      <c r="BR340" s="199">
        <v>1251</v>
      </c>
      <c r="BS340" s="199">
        <v>73</v>
      </c>
      <c r="BT340" s="199">
        <v>5900</v>
      </c>
      <c r="BU340" s="199">
        <v>114</v>
      </c>
      <c r="BV340" s="199">
        <v>13153</v>
      </c>
      <c r="BW340" s="199">
        <v>667</v>
      </c>
      <c r="BX340" s="199">
        <v>1812</v>
      </c>
      <c r="BY340" s="199">
        <v>11</v>
      </c>
      <c r="BZ340" s="199">
        <v>1723</v>
      </c>
      <c r="CA340" s="199">
        <v>24</v>
      </c>
      <c r="CB340" s="199">
        <v>4177</v>
      </c>
      <c r="CC340" s="199">
        <v>90</v>
      </c>
      <c r="CD340" s="199">
        <v>2148</v>
      </c>
      <c r="CE340" s="199">
        <v>52</v>
      </c>
      <c r="CF340" s="199">
        <v>1868</v>
      </c>
      <c r="CG340" s="199">
        <v>90</v>
      </c>
      <c r="CH340" s="199">
        <v>3288</v>
      </c>
      <c r="CI340" s="199">
        <v>109</v>
      </c>
      <c r="CJ340" s="199">
        <v>3206</v>
      </c>
      <c r="CK340" s="199">
        <v>225</v>
      </c>
      <c r="CL340" s="199">
        <v>2643</v>
      </c>
      <c r="CM340" s="199">
        <v>191</v>
      </c>
      <c r="CN340" s="199">
        <v>1812</v>
      </c>
      <c r="CO340" s="199">
        <v>11</v>
      </c>
      <c r="CP340" s="199">
        <v>792</v>
      </c>
      <c r="CQ340" s="199">
        <v>20073</v>
      </c>
      <c r="CR340" s="199">
        <v>17899</v>
      </c>
      <c r="CS340" s="199">
        <v>4573</v>
      </c>
      <c r="CT340" s="199">
        <v>19153</v>
      </c>
      <c r="CU340" s="199">
        <v>485</v>
      </c>
      <c r="CV340" s="199">
        <v>106</v>
      </c>
      <c r="CW340" s="199">
        <v>365</v>
      </c>
      <c r="CX340" s="199">
        <v>93</v>
      </c>
      <c r="CY340" s="199">
        <v>44</v>
      </c>
      <c r="CZ340" s="199">
        <v>0</v>
      </c>
      <c r="DA340" s="199">
        <v>60</v>
      </c>
      <c r="DB340" s="199">
        <v>13</v>
      </c>
      <c r="DC340" s="199">
        <v>16</v>
      </c>
      <c r="DD340" s="199">
        <v>0</v>
      </c>
      <c r="DE340" s="199">
        <v>75</v>
      </c>
      <c r="DF340" s="199">
        <v>1389</v>
      </c>
      <c r="DG340" s="199">
        <v>1783</v>
      </c>
      <c r="DH340" s="199">
        <v>656</v>
      </c>
      <c r="DI340" s="199">
        <v>1174</v>
      </c>
      <c r="DJ340" s="199">
        <v>1139</v>
      </c>
      <c r="DK340" s="199">
        <v>67</v>
      </c>
      <c r="DL340" s="199">
        <v>492</v>
      </c>
      <c r="DM340" s="199">
        <v>900</v>
      </c>
      <c r="DN340" s="199">
        <v>2592</v>
      </c>
      <c r="DO340" s="199">
        <v>929</v>
      </c>
      <c r="DP340" s="199">
        <v>572</v>
      </c>
      <c r="DQ340" s="199">
        <v>352</v>
      </c>
      <c r="DR340" s="199">
        <v>255</v>
      </c>
      <c r="DS340" s="199">
        <v>134</v>
      </c>
      <c r="DT340" s="199">
        <v>215</v>
      </c>
      <c r="DU340" s="199">
        <v>7104</v>
      </c>
      <c r="DV340" s="199">
        <v>4496</v>
      </c>
      <c r="DW340" s="199">
        <v>2123</v>
      </c>
      <c r="DX340" s="199">
        <v>607</v>
      </c>
      <c r="DY340" s="199">
        <v>171</v>
      </c>
      <c r="DZ340" s="199">
        <v>801</v>
      </c>
      <c r="EA340" s="199">
        <v>137</v>
      </c>
      <c r="EB340" s="199">
        <v>445</v>
      </c>
      <c r="EC340" s="199">
        <v>1200</v>
      </c>
      <c r="ED340" s="199">
        <v>414</v>
      </c>
      <c r="EE340" s="199">
        <v>459</v>
      </c>
      <c r="EF340" s="199">
        <v>3070</v>
      </c>
      <c r="EG340" s="199">
        <v>18209</v>
      </c>
      <c r="EH340" s="199">
        <v>2447</v>
      </c>
      <c r="EI340" s="199">
        <v>6396</v>
      </c>
      <c r="EJ340" s="199">
        <v>708</v>
      </c>
      <c r="EK340" s="199">
        <v>170</v>
      </c>
      <c r="EL340" s="199">
        <v>10</v>
      </c>
      <c r="EM340" s="199">
        <v>100</v>
      </c>
      <c r="EN340" s="199">
        <v>181</v>
      </c>
      <c r="EO340" s="199">
        <v>55</v>
      </c>
      <c r="EP340" s="199">
        <v>155</v>
      </c>
      <c r="EQ340" s="199">
        <v>6878</v>
      </c>
      <c r="ER340" s="199">
        <v>7104</v>
      </c>
      <c r="ES340" s="199">
        <v>244</v>
      </c>
      <c r="ET340" s="199">
        <v>911</v>
      </c>
      <c r="EU340" s="199">
        <v>2977</v>
      </c>
      <c r="EV340" s="199">
        <v>2972</v>
      </c>
      <c r="EW340" s="199">
        <v>6860</v>
      </c>
      <c r="EX340" s="199">
        <v>7104</v>
      </c>
      <c r="EZ340" s="199"/>
    </row>
    <row r="341" spans="1:156" x14ac:dyDescent="0.25">
      <c r="A341">
        <v>55363</v>
      </c>
      <c r="B341" t="s">
        <v>892</v>
      </c>
      <c r="C341" t="s">
        <v>1027</v>
      </c>
      <c r="D341" t="s">
        <v>323</v>
      </c>
      <c r="E341" t="s">
        <v>326</v>
      </c>
      <c r="F341" t="s">
        <v>346</v>
      </c>
      <c r="G341" t="s">
        <v>346</v>
      </c>
      <c r="H341" s="199">
        <v>5508</v>
      </c>
      <c r="I341" s="199">
        <v>195</v>
      </c>
      <c r="J341" s="199">
        <v>976</v>
      </c>
      <c r="K341" s="199">
        <v>73</v>
      </c>
      <c r="L341" s="199">
        <v>620</v>
      </c>
      <c r="M341" s="199">
        <v>53</v>
      </c>
      <c r="N341" s="199">
        <v>2338</v>
      </c>
      <c r="O341" s="199">
        <v>103</v>
      </c>
      <c r="P341" s="199">
        <v>2151</v>
      </c>
      <c r="Q341" s="199">
        <v>19</v>
      </c>
      <c r="R341" s="199">
        <v>4584</v>
      </c>
      <c r="S341" s="199">
        <v>179</v>
      </c>
      <c r="T341" s="199">
        <v>0</v>
      </c>
      <c r="U341" s="199">
        <v>0</v>
      </c>
      <c r="V341" s="199">
        <v>131</v>
      </c>
      <c r="W341" s="199">
        <v>0</v>
      </c>
      <c r="X341" s="199">
        <v>0</v>
      </c>
      <c r="Y341" s="199">
        <v>0</v>
      </c>
      <c r="Z341" s="199">
        <v>39</v>
      </c>
      <c r="AA341" s="199">
        <v>0</v>
      </c>
      <c r="AB341" s="199">
        <v>754</v>
      </c>
      <c r="AC341" s="199">
        <v>16</v>
      </c>
      <c r="AD341" s="199">
        <v>506</v>
      </c>
      <c r="AE341" s="199">
        <v>4</v>
      </c>
      <c r="AF341" s="199">
        <v>4569</v>
      </c>
      <c r="AG341" s="199">
        <v>175</v>
      </c>
      <c r="AH341" s="199">
        <v>5328</v>
      </c>
      <c r="AI341" s="199">
        <v>191</v>
      </c>
      <c r="AJ341" s="199">
        <v>180</v>
      </c>
      <c r="AK341" s="199">
        <v>4</v>
      </c>
      <c r="AL341" s="199">
        <v>34</v>
      </c>
      <c r="AM341" s="199">
        <v>0</v>
      </c>
      <c r="AN341" s="199">
        <v>146</v>
      </c>
      <c r="AO341" s="199">
        <v>4</v>
      </c>
      <c r="AP341" s="199">
        <v>2803</v>
      </c>
      <c r="AQ341" s="199">
        <v>132</v>
      </c>
      <c r="AR341" s="199">
        <v>2705</v>
      </c>
      <c r="AS341" s="199">
        <v>63</v>
      </c>
      <c r="AT341" s="199">
        <v>487</v>
      </c>
      <c r="AU341" s="199">
        <v>0</v>
      </c>
      <c r="AV341" s="199">
        <v>5021</v>
      </c>
      <c r="AW341" s="199">
        <v>195</v>
      </c>
      <c r="AX341" s="199">
        <v>374</v>
      </c>
      <c r="AY341" s="199">
        <v>54</v>
      </c>
      <c r="AZ341" s="199">
        <v>1034</v>
      </c>
      <c r="BA341" s="199">
        <v>31</v>
      </c>
      <c r="BB341" s="199">
        <v>1221</v>
      </c>
      <c r="BC341" s="199">
        <v>21</v>
      </c>
      <c r="BD341" s="199">
        <v>727</v>
      </c>
      <c r="BE341" s="199">
        <v>9</v>
      </c>
      <c r="BF341" s="199">
        <v>476</v>
      </c>
      <c r="BG341" s="199">
        <v>4</v>
      </c>
      <c r="BH341" s="199">
        <v>2652</v>
      </c>
      <c r="BI341" s="199">
        <v>132</v>
      </c>
      <c r="BJ341" s="199">
        <v>2534</v>
      </c>
      <c r="BK341" s="199">
        <v>105</v>
      </c>
      <c r="BL341" s="199">
        <v>118</v>
      </c>
      <c r="BM341" s="199">
        <v>27</v>
      </c>
      <c r="BN341" s="199">
        <v>1847</v>
      </c>
      <c r="BO341" s="199">
        <v>70</v>
      </c>
      <c r="BP341" s="199">
        <v>925</v>
      </c>
      <c r="BQ341" s="199">
        <v>62</v>
      </c>
      <c r="BR341" s="199">
        <v>356</v>
      </c>
      <c r="BS341" s="199">
        <v>4</v>
      </c>
      <c r="BT341" s="199">
        <v>1854</v>
      </c>
      <c r="BU341" s="199">
        <v>59</v>
      </c>
      <c r="BV341" s="199">
        <v>3128</v>
      </c>
      <c r="BW341" s="199">
        <v>136</v>
      </c>
      <c r="BX341" s="199">
        <v>526</v>
      </c>
      <c r="BY341" s="199">
        <v>0</v>
      </c>
      <c r="BZ341" s="199">
        <v>573</v>
      </c>
      <c r="CA341" s="199">
        <v>18</v>
      </c>
      <c r="CB341" s="199">
        <v>1281</v>
      </c>
      <c r="CC341" s="199">
        <v>41</v>
      </c>
      <c r="CD341" s="199">
        <v>298</v>
      </c>
      <c r="CE341" s="199">
        <v>21</v>
      </c>
      <c r="CF341" s="199">
        <v>576</v>
      </c>
      <c r="CG341" s="199">
        <v>19</v>
      </c>
      <c r="CH341" s="199">
        <v>947</v>
      </c>
      <c r="CI341" s="199">
        <v>50</v>
      </c>
      <c r="CJ341" s="199">
        <v>725</v>
      </c>
      <c r="CK341" s="199">
        <v>6</v>
      </c>
      <c r="CL341" s="199">
        <v>582</v>
      </c>
      <c r="CM341" s="199">
        <v>40</v>
      </c>
      <c r="CN341" s="199">
        <v>526</v>
      </c>
      <c r="CO341" s="199">
        <v>0</v>
      </c>
      <c r="CP341" s="199">
        <v>195</v>
      </c>
      <c r="CQ341" s="199">
        <v>5313</v>
      </c>
      <c r="CR341" s="199">
        <v>4084</v>
      </c>
      <c r="CS341" s="199">
        <v>1732</v>
      </c>
      <c r="CT341" s="199">
        <v>4644</v>
      </c>
      <c r="CU341" s="199">
        <v>399</v>
      </c>
      <c r="CV341" s="199">
        <v>30</v>
      </c>
      <c r="CW341" s="199">
        <v>358</v>
      </c>
      <c r="CX341" s="199">
        <v>12</v>
      </c>
      <c r="CY341" s="199">
        <v>41</v>
      </c>
      <c r="CZ341" s="199">
        <v>18</v>
      </c>
      <c r="DA341" s="199">
        <v>0</v>
      </c>
      <c r="DB341" s="199">
        <v>0</v>
      </c>
      <c r="DC341" s="199">
        <v>0</v>
      </c>
      <c r="DD341" s="199">
        <v>0</v>
      </c>
      <c r="DE341" s="199">
        <v>67</v>
      </c>
      <c r="DF341" s="199">
        <v>378</v>
      </c>
      <c r="DG341" s="199">
        <v>522</v>
      </c>
      <c r="DH341" s="199">
        <v>43</v>
      </c>
      <c r="DI341" s="199">
        <v>236</v>
      </c>
      <c r="DJ341" s="199">
        <v>151</v>
      </c>
      <c r="DK341" s="199">
        <v>10</v>
      </c>
      <c r="DL341" s="199">
        <v>280</v>
      </c>
      <c r="DM341" s="199">
        <v>163</v>
      </c>
      <c r="DN341" s="199">
        <v>502</v>
      </c>
      <c r="DO341" s="199">
        <v>145</v>
      </c>
      <c r="DP341" s="199">
        <v>124</v>
      </c>
      <c r="DQ341" s="199">
        <v>57</v>
      </c>
      <c r="DR341" s="199">
        <v>77</v>
      </c>
      <c r="DS341" s="199">
        <v>50</v>
      </c>
      <c r="DT341" s="199">
        <v>135</v>
      </c>
      <c r="DU341" s="199">
        <v>1931</v>
      </c>
      <c r="DV341" s="199">
        <v>1081</v>
      </c>
      <c r="DW341" s="199">
        <v>618</v>
      </c>
      <c r="DX341" s="199">
        <v>219</v>
      </c>
      <c r="DY341" s="199">
        <v>140</v>
      </c>
      <c r="DZ341" s="199">
        <v>336</v>
      </c>
      <c r="EA341" s="199">
        <v>35</v>
      </c>
      <c r="EB341" s="199">
        <v>270</v>
      </c>
      <c r="EC341" s="199">
        <v>295</v>
      </c>
      <c r="ED341" s="199">
        <v>54</v>
      </c>
      <c r="EE341" s="199">
        <v>216</v>
      </c>
      <c r="EF341" s="199">
        <v>905</v>
      </c>
      <c r="EG341" s="199">
        <v>5059</v>
      </c>
      <c r="EH341" s="199">
        <v>349</v>
      </c>
      <c r="EI341" s="199">
        <v>1544</v>
      </c>
      <c r="EJ341" s="199">
        <v>387</v>
      </c>
      <c r="EK341" s="199">
        <v>52</v>
      </c>
      <c r="EL341" s="199">
        <v>64</v>
      </c>
      <c r="EM341" s="199">
        <v>98</v>
      </c>
      <c r="EN341" s="199">
        <v>12</v>
      </c>
      <c r="EO341" s="199">
        <v>22</v>
      </c>
      <c r="EP341" s="199">
        <v>119</v>
      </c>
      <c r="EQ341" s="199">
        <v>1740</v>
      </c>
      <c r="ER341" s="199">
        <v>1931</v>
      </c>
      <c r="ES341" s="199">
        <v>98</v>
      </c>
      <c r="ET341" s="199">
        <v>358</v>
      </c>
      <c r="EU341" s="199">
        <v>764</v>
      </c>
      <c r="EV341" s="199">
        <v>711</v>
      </c>
      <c r="EW341" s="199">
        <v>1833</v>
      </c>
      <c r="EX341" s="199">
        <v>1931</v>
      </c>
      <c r="EZ341" s="199"/>
    </row>
    <row r="342" spans="1:156" x14ac:dyDescent="0.25">
      <c r="A342">
        <v>56320</v>
      </c>
      <c r="B342" t="s">
        <v>892</v>
      </c>
      <c r="C342" t="s">
        <v>1171</v>
      </c>
      <c r="D342" t="s">
        <v>310</v>
      </c>
      <c r="E342" t="s">
        <v>326</v>
      </c>
      <c r="F342" t="s">
        <v>346</v>
      </c>
      <c r="G342" t="s">
        <v>346</v>
      </c>
      <c r="H342" s="199">
        <v>8363</v>
      </c>
      <c r="I342" s="199">
        <v>295</v>
      </c>
      <c r="J342" s="199">
        <v>884</v>
      </c>
      <c r="K342" s="199">
        <v>78</v>
      </c>
      <c r="L342" s="199">
        <v>593</v>
      </c>
      <c r="M342" s="199">
        <v>78</v>
      </c>
      <c r="N342" s="199">
        <v>2952</v>
      </c>
      <c r="O342" s="199">
        <v>99</v>
      </c>
      <c r="P342" s="199">
        <v>4527</v>
      </c>
      <c r="Q342" s="199">
        <v>118</v>
      </c>
      <c r="R342" s="199">
        <v>8002</v>
      </c>
      <c r="S342" s="199">
        <v>292</v>
      </c>
      <c r="T342" s="199">
        <v>0</v>
      </c>
      <c r="U342" s="199">
        <v>0</v>
      </c>
      <c r="V342" s="199">
        <v>6</v>
      </c>
      <c r="W342" s="199">
        <v>0</v>
      </c>
      <c r="X342" s="199">
        <v>4</v>
      </c>
      <c r="Y342" s="199">
        <v>0</v>
      </c>
      <c r="Z342" s="199">
        <v>163</v>
      </c>
      <c r="AA342" s="199">
        <v>3</v>
      </c>
      <c r="AB342" s="199">
        <v>188</v>
      </c>
      <c r="AC342" s="199">
        <v>0</v>
      </c>
      <c r="AD342" s="199">
        <v>309</v>
      </c>
      <c r="AE342" s="199">
        <v>3</v>
      </c>
      <c r="AF342" s="199">
        <v>7954</v>
      </c>
      <c r="AG342" s="199">
        <v>292</v>
      </c>
      <c r="AH342" s="199">
        <v>8148</v>
      </c>
      <c r="AI342" s="199">
        <v>295</v>
      </c>
      <c r="AJ342" s="199">
        <v>215</v>
      </c>
      <c r="AK342" s="199">
        <v>0</v>
      </c>
      <c r="AL342" s="199">
        <v>168</v>
      </c>
      <c r="AM342" s="199">
        <v>0</v>
      </c>
      <c r="AN342" s="199">
        <v>47</v>
      </c>
      <c r="AO342" s="199">
        <v>0</v>
      </c>
      <c r="AP342" s="199">
        <v>4122</v>
      </c>
      <c r="AQ342" s="199">
        <v>214</v>
      </c>
      <c r="AR342" s="199">
        <v>4241</v>
      </c>
      <c r="AS342" s="199">
        <v>81</v>
      </c>
      <c r="AT342" s="199">
        <v>822</v>
      </c>
      <c r="AU342" s="199">
        <v>0</v>
      </c>
      <c r="AV342" s="199">
        <v>7541</v>
      </c>
      <c r="AW342" s="199">
        <v>295</v>
      </c>
      <c r="AX342" s="199">
        <v>413</v>
      </c>
      <c r="AY342" s="199">
        <v>47</v>
      </c>
      <c r="AZ342" s="199">
        <v>1308</v>
      </c>
      <c r="BA342" s="199">
        <v>39</v>
      </c>
      <c r="BB342" s="199">
        <v>2053</v>
      </c>
      <c r="BC342" s="199">
        <v>61</v>
      </c>
      <c r="BD342" s="199">
        <v>1715</v>
      </c>
      <c r="BE342" s="199">
        <v>44</v>
      </c>
      <c r="BF342" s="199">
        <v>495</v>
      </c>
      <c r="BG342" s="199">
        <v>23</v>
      </c>
      <c r="BH342" s="199">
        <v>4159</v>
      </c>
      <c r="BI342" s="199">
        <v>257</v>
      </c>
      <c r="BJ342" s="199">
        <v>3993</v>
      </c>
      <c r="BK342" s="199">
        <v>254</v>
      </c>
      <c r="BL342" s="199">
        <v>166</v>
      </c>
      <c r="BM342" s="199">
        <v>3</v>
      </c>
      <c r="BN342" s="199">
        <v>2993</v>
      </c>
      <c r="BO342" s="199">
        <v>163</v>
      </c>
      <c r="BP342" s="199">
        <v>1300</v>
      </c>
      <c r="BQ342" s="199">
        <v>94</v>
      </c>
      <c r="BR342" s="199">
        <v>361</v>
      </c>
      <c r="BS342" s="199">
        <v>23</v>
      </c>
      <c r="BT342" s="199">
        <v>2226</v>
      </c>
      <c r="BU342" s="199">
        <v>15</v>
      </c>
      <c r="BV342" s="199">
        <v>4654</v>
      </c>
      <c r="BW342" s="199">
        <v>280</v>
      </c>
      <c r="BX342" s="199">
        <v>1483</v>
      </c>
      <c r="BY342" s="199">
        <v>0</v>
      </c>
      <c r="BZ342" s="199">
        <v>712</v>
      </c>
      <c r="CA342" s="199">
        <v>0</v>
      </c>
      <c r="CB342" s="199">
        <v>1514</v>
      </c>
      <c r="CC342" s="199">
        <v>15</v>
      </c>
      <c r="CD342" s="199">
        <v>648</v>
      </c>
      <c r="CE342" s="199">
        <v>89</v>
      </c>
      <c r="CF342" s="199">
        <v>669</v>
      </c>
      <c r="CG342" s="199">
        <v>48</v>
      </c>
      <c r="CH342" s="199">
        <v>950</v>
      </c>
      <c r="CI342" s="199">
        <v>43</v>
      </c>
      <c r="CJ342" s="199">
        <v>1110</v>
      </c>
      <c r="CK342" s="199">
        <v>72</v>
      </c>
      <c r="CL342" s="199">
        <v>1277</v>
      </c>
      <c r="CM342" s="199">
        <v>28</v>
      </c>
      <c r="CN342" s="199">
        <v>1483</v>
      </c>
      <c r="CO342" s="199">
        <v>0</v>
      </c>
      <c r="CP342" s="199">
        <v>295</v>
      </c>
      <c r="CQ342" s="199">
        <v>8068</v>
      </c>
      <c r="CR342" s="199">
        <v>6919</v>
      </c>
      <c r="CS342" s="199">
        <v>2435</v>
      </c>
      <c r="CT342" s="199">
        <v>7515</v>
      </c>
      <c r="CU342" s="199">
        <v>344</v>
      </c>
      <c r="CV342" s="199">
        <v>95</v>
      </c>
      <c r="CW342" s="199">
        <v>147</v>
      </c>
      <c r="CX342" s="199">
        <v>51</v>
      </c>
      <c r="CY342" s="199">
        <v>193</v>
      </c>
      <c r="CZ342" s="199">
        <v>40</v>
      </c>
      <c r="DA342" s="199">
        <v>4</v>
      </c>
      <c r="DB342" s="199">
        <v>4</v>
      </c>
      <c r="DC342" s="199">
        <v>0</v>
      </c>
      <c r="DD342" s="199">
        <v>0</v>
      </c>
      <c r="DE342" s="199">
        <v>87</v>
      </c>
      <c r="DF342" s="199">
        <v>299</v>
      </c>
      <c r="DG342" s="199">
        <v>666</v>
      </c>
      <c r="DH342" s="199">
        <v>167</v>
      </c>
      <c r="DI342" s="199">
        <v>535</v>
      </c>
      <c r="DJ342" s="199">
        <v>272</v>
      </c>
      <c r="DK342" s="199">
        <v>20</v>
      </c>
      <c r="DL342" s="199">
        <v>184</v>
      </c>
      <c r="DM342" s="199">
        <v>294</v>
      </c>
      <c r="DN342" s="199">
        <v>1251</v>
      </c>
      <c r="DO342" s="199">
        <v>408</v>
      </c>
      <c r="DP342" s="199">
        <v>150</v>
      </c>
      <c r="DQ342" s="199">
        <v>106</v>
      </c>
      <c r="DR342" s="199">
        <v>65</v>
      </c>
      <c r="DS342" s="199">
        <v>100</v>
      </c>
      <c r="DT342" s="199">
        <v>219</v>
      </c>
      <c r="DU342" s="199">
        <v>3170</v>
      </c>
      <c r="DV342" s="199">
        <v>2045</v>
      </c>
      <c r="DW342" s="199">
        <v>689</v>
      </c>
      <c r="DX342" s="199">
        <v>224</v>
      </c>
      <c r="DY342" s="199">
        <v>101</v>
      </c>
      <c r="DZ342" s="199">
        <v>390</v>
      </c>
      <c r="EA342" s="199">
        <v>3</v>
      </c>
      <c r="EB342" s="199">
        <v>250</v>
      </c>
      <c r="EC342" s="199">
        <v>511</v>
      </c>
      <c r="ED342" s="199">
        <v>103</v>
      </c>
      <c r="EE342" s="199">
        <v>303</v>
      </c>
      <c r="EF342" s="199">
        <v>907</v>
      </c>
      <c r="EG342" s="199">
        <v>8014</v>
      </c>
      <c r="EH342" s="199">
        <v>365</v>
      </c>
      <c r="EI342" s="199">
        <v>2586</v>
      </c>
      <c r="EJ342" s="199">
        <v>584</v>
      </c>
      <c r="EK342" s="199">
        <v>96</v>
      </c>
      <c r="EL342" s="199">
        <v>43</v>
      </c>
      <c r="EM342" s="199">
        <v>22</v>
      </c>
      <c r="EN342" s="199">
        <v>83</v>
      </c>
      <c r="EO342" s="199">
        <v>10</v>
      </c>
      <c r="EP342" s="199">
        <v>327</v>
      </c>
      <c r="EQ342" s="199">
        <v>2767</v>
      </c>
      <c r="ER342" s="199">
        <v>3170</v>
      </c>
      <c r="ES342" s="199">
        <v>131</v>
      </c>
      <c r="ET342" s="199">
        <v>644</v>
      </c>
      <c r="EU342" s="199">
        <v>1425</v>
      </c>
      <c r="EV342" s="199">
        <v>970</v>
      </c>
      <c r="EW342" s="199">
        <v>3039</v>
      </c>
      <c r="EX342" s="199">
        <v>3170</v>
      </c>
      <c r="EZ342" s="199"/>
    </row>
    <row r="343" spans="1:156" x14ac:dyDescent="0.25">
      <c r="A343">
        <v>55330</v>
      </c>
      <c r="B343" t="s">
        <v>892</v>
      </c>
      <c r="C343" t="s">
        <v>1016</v>
      </c>
      <c r="D343" t="s">
        <v>308</v>
      </c>
      <c r="E343" t="s">
        <v>326</v>
      </c>
      <c r="F343" t="s">
        <v>347</v>
      </c>
      <c r="G343" t="s">
        <v>346</v>
      </c>
      <c r="H343" s="199">
        <v>43481</v>
      </c>
      <c r="I343" s="199">
        <v>1461</v>
      </c>
      <c r="J343" s="199">
        <v>2192</v>
      </c>
      <c r="K343" s="199">
        <v>243</v>
      </c>
      <c r="L343" s="199">
        <v>1438</v>
      </c>
      <c r="M343" s="199">
        <v>150</v>
      </c>
      <c r="N343" s="199">
        <v>15169</v>
      </c>
      <c r="O343" s="199">
        <v>848</v>
      </c>
      <c r="P343" s="199">
        <v>25957</v>
      </c>
      <c r="Q343" s="199">
        <v>370</v>
      </c>
      <c r="R343" s="199">
        <v>38560</v>
      </c>
      <c r="S343" s="199">
        <v>1119</v>
      </c>
      <c r="T343" s="199">
        <v>1277</v>
      </c>
      <c r="U343" s="199">
        <v>48</v>
      </c>
      <c r="V343" s="199">
        <v>95</v>
      </c>
      <c r="W343" s="199">
        <v>0</v>
      </c>
      <c r="X343" s="199">
        <v>501</v>
      </c>
      <c r="Y343" s="199">
        <v>18</v>
      </c>
      <c r="Z343" s="199">
        <v>777</v>
      </c>
      <c r="AA343" s="199">
        <v>20</v>
      </c>
      <c r="AB343" s="199">
        <v>2271</v>
      </c>
      <c r="AC343" s="199">
        <v>256</v>
      </c>
      <c r="AD343" s="199">
        <v>1250</v>
      </c>
      <c r="AE343" s="199">
        <v>20</v>
      </c>
      <c r="AF343" s="199">
        <v>38070</v>
      </c>
      <c r="AG343" s="199">
        <v>1119</v>
      </c>
      <c r="AH343" s="199">
        <v>41854</v>
      </c>
      <c r="AI343" s="199">
        <v>1330</v>
      </c>
      <c r="AJ343" s="199">
        <v>1627</v>
      </c>
      <c r="AK343" s="199">
        <v>131</v>
      </c>
      <c r="AL343" s="199">
        <v>1177</v>
      </c>
      <c r="AM343" s="199">
        <v>32</v>
      </c>
      <c r="AN343" s="199">
        <v>450</v>
      </c>
      <c r="AO343" s="199">
        <v>99</v>
      </c>
      <c r="AP343" s="199">
        <v>21855</v>
      </c>
      <c r="AQ343" s="199">
        <v>773</v>
      </c>
      <c r="AR343" s="199">
        <v>21626</v>
      </c>
      <c r="AS343" s="199">
        <v>688</v>
      </c>
      <c r="AT343" s="199">
        <v>3412</v>
      </c>
      <c r="AU343" s="199">
        <v>61</v>
      </c>
      <c r="AV343" s="199">
        <v>40069</v>
      </c>
      <c r="AW343" s="199">
        <v>1400</v>
      </c>
      <c r="AX343" s="199">
        <v>1447</v>
      </c>
      <c r="AY343" s="199">
        <v>129</v>
      </c>
      <c r="AZ343" s="199">
        <v>6788</v>
      </c>
      <c r="BA343" s="199">
        <v>531</v>
      </c>
      <c r="BB343" s="199">
        <v>10952</v>
      </c>
      <c r="BC343" s="199">
        <v>495</v>
      </c>
      <c r="BD343" s="199">
        <v>9504</v>
      </c>
      <c r="BE343" s="199">
        <v>81</v>
      </c>
      <c r="BF343" s="199">
        <v>3531</v>
      </c>
      <c r="BG343" s="199">
        <v>241</v>
      </c>
      <c r="BH343" s="199">
        <v>23173</v>
      </c>
      <c r="BI343" s="199">
        <v>1037</v>
      </c>
      <c r="BJ343" s="199">
        <v>22730</v>
      </c>
      <c r="BK343" s="199">
        <v>943</v>
      </c>
      <c r="BL343" s="199">
        <v>443</v>
      </c>
      <c r="BM343" s="199">
        <v>94</v>
      </c>
      <c r="BN343" s="199">
        <v>17752</v>
      </c>
      <c r="BO343" s="199">
        <v>507</v>
      </c>
      <c r="BP343" s="199">
        <v>5822</v>
      </c>
      <c r="BQ343" s="199">
        <v>491</v>
      </c>
      <c r="BR343" s="199">
        <v>3130</v>
      </c>
      <c r="BS343" s="199">
        <v>280</v>
      </c>
      <c r="BT343" s="199">
        <v>11274</v>
      </c>
      <c r="BU343" s="199">
        <v>130</v>
      </c>
      <c r="BV343" s="199">
        <v>26704</v>
      </c>
      <c r="BW343" s="199">
        <v>1278</v>
      </c>
      <c r="BX343" s="199">
        <v>5503</v>
      </c>
      <c r="BY343" s="199">
        <v>53</v>
      </c>
      <c r="BZ343" s="199">
        <v>3502</v>
      </c>
      <c r="CA343" s="199">
        <v>114</v>
      </c>
      <c r="CB343" s="199">
        <v>7772</v>
      </c>
      <c r="CC343" s="199">
        <v>16</v>
      </c>
      <c r="CD343" s="199">
        <v>3516</v>
      </c>
      <c r="CE343" s="199">
        <v>95</v>
      </c>
      <c r="CF343" s="199">
        <v>5633</v>
      </c>
      <c r="CG343" s="199">
        <v>549</v>
      </c>
      <c r="CH343" s="199">
        <v>6213</v>
      </c>
      <c r="CI343" s="199">
        <v>164</v>
      </c>
      <c r="CJ343" s="199">
        <v>5870</v>
      </c>
      <c r="CK343" s="199">
        <v>208</v>
      </c>
      <c r="CL343" s="199">
        <v>5472</v>
      </c>
      <c r="CM343" s="199">
        <v>262</v>
      </c>
      <c r="CN343" s="199">
        <v>5503</v>
      </c>
      <c r="CO343" s="199">
        <v>53</v>
      </c>
      <c r="CP343" s="199">
        <v>1461</v>
      </c>
      <c r="CQ343" s="199">
        <v>42020</v>
      </c>
      <c r="CR343" s="199">
        <v>37920</v>
      </c>
      <c r="CS343" s="199">
        <v>9351</v>
      </c>
      <c r="CT343" s="199">
        <v>39401</v>
      </c>
      <c r="CU343" s="199">
        <v>1947</v>
      </c>
      <c r="CV343" s="199">
        <v>599</v>
      </c>
      <c r="CW343" s="199">
        <v>524</v>
      </c>
      <c r="CX343" s="199">
        <v>240</v>
      </c>
      <c r="CY343" s="199">
        <v>335</v>
      </c>
      <c r="CZ343" s="199">
        <v>48</v>
      </c>
      <c r="DA343" s="199">
        <v>466</v>
      </c>
      <c r="DB343" s="199">
        <v>161</v>
      </c>
      <c r="DC343" s="199">
        <v>622</v>
      </c>
      <c r="DD343" s="199">
        <v>150</v>
      </c>
      <c r="DE343" s="199">
        <v>257</v>
      </c>
      <c r="DF343" s="199">
        <v>2780</v>
      </c>
      <c r="DG343" s="199">
        <v>4368</v>
      </c>
      <c r="DH343" s="199">
        <v>455</v>
      </c>
      <c r="DI343" s="199">
        <v>2785</v>
      </c>
      <c r="DJ343" s="199">
        <v>1001</v>
      </c>
      <c r="DK343" s="199">
        <v>124</v>
      </c>
      <c r="DL343" s="199">
        <v>1725</v>
      </c>
      <c r="DM343" s="199">
        <v>2222</v>
      </c>
      <c r="DN343" s="199">
        <v>5027</v>
      </c>
      <c r="DO343" s="199">
        <v>1497</v>
      </c>
      <c r="DP343" s="199">
        <v>1377</v>
      </c>
      <c r="DQ343" s="199">
        <v>1156</v>
      </c>
      <c r="DR343" s="199">
        <v>276</v>
      </c>
      <c r="DS343" s="199">
        <v>322</v>
      </c>
      <c r="DT343" s="199">
        <v>632</v>
      </c>
      <c r="DU343" s="199">
        <v>15715</v>
      </c>
      <c r="DV343" s="199">
        <v>9194</v>
      </c>
      <c r="DW343" s="199">
        <v>3993</v>
      </c>
      <c r="DX343" s="199">
        <v>1214</v>
      </c>
      <c r="DY343" s="199">
        <v>408</v>
      </c>
      <c r="DZ343" s="199">
        <v>1948</v>
      </c>
      <c r="EA343" s="199">
        <v>353</v>
      </c>
      <c r="EB343" s="199">
        <v>1236</v>
      </c>
      <c r="EC343" s="199">
        <v>3359</v>
      </c>
      <c r="ED343" s="199">
        <v>789</v>
      </c>
      <c r="EE343" s="199">
        <v>2010</v>
      </c>
      <c r="EF343" s="199">
        <v>6027</v>
      </c>
      <c r="EG343" s="199">
        <v>38108</v>
      </c>
      <c r="EH343" s="199">
        <v>5563</v>
      </c>
      <c r="EI343" s="199">
        <v>13124</v>
      </c>
      <c r="EJ343" s="199">
        <v>2591</v>
      </c>
      <c r="EK343" s="199">
        <v>279</v>
      </c>
      <c r="EL343" s="199">
        <v>177</v>
      </c>
      <c r="EM343" s="199">
        <v>575</v>
      </c>
      <c r="EN343" s="199">
        <v>439</v>
      </c>
      <c r="EO343" s="199">
        <v>388</v>
      </c>
      <c r="EP343" s="199">
        <v>668</v>
      </c>
      <c r="EQ343" s="199">
        <v>14567</v>
      </c>
      <c r="ER343" s="199">
        <v>15715</v>
      </c>
      <c r="ES343" s="199">
        <v>428</v>
      </c>
      <c r="ET343" s="199">
        <v>3547</v>
      </c>
      <c r="EU343" s="199">
        <v>6435</v>
      </c>
      <c r="EV343" s="199">
        <v>5305</v>
      </c>
      <c r="EW343" s="199">
        <v>15287</v>
      </c>
      <c r="EX343" s="199">
        <v>15715</v>
      </c>
      <c r="EZ343" s="199"/>
    </row>
    <row r="344" spans="1:156" x14ac:dyDescent="0.25">
      <c r="A344">
        <v>56312</v>
      </c>
      <c r="B344" t="s">
        <v>892</v>
      </c>
      <c r="C344" t="s">
        <v>1168</v>
      </c>
      <c r="D344" t="s">
        <v>310</v>
      </c>
      <c r="E344" t="s">
        <v>326</v>
      </c>
      <c r="F344" t="s">
        <v>346</v>
      </c>
      <c r="G344" t="s">
        <v>346</v>
      </c>
      <c r="H344" s="199">
        <v>2196</v>
      </c>
      <c r="I344" s="199">
        <v>73</v>
      </c>
      <c r="J344" s="199">
        <v>275</v>
      </c>
      <c r="K344" s="199">
        <v>2</v>
      </c>
      <c r="L344" s="199">
        <v>162</v>
      </c>
      <c r="M344" s="199">
        <v>2</v>
      </c>
      <c r="N344" s="199">
        <v>984</v>
      </c>
      <c r="O344" s="199">
        <v>53</v>
      </c>
      <c r="P344" s="199">
        <v>896</v>
      </c>
      <c r="Q344" s="199">
        <v>18</v>
      </c>
      <c r="R344" s="199">
        <v>2074</v>
      </c>
      <c r="S344" s="199">
        <v>71</v>
      </c>
      <c r="T344" s="199">
        <v>0</v>
      </c>
      <c r="U344" s="199">
        <v>0</v>
      </c>
      <c r="V344" s="199">
        <v>0</v>
      </c>
      <c r="W344" s="199">
        <v>0</v>
      </c>
      <c r="X344" s="199">
        <v>0</v>
      </c>
      <c r="Y344" s="199">
        <v>0</v>
      </c>
      <c r="Z344" s="199">
        <v>99</v>
      </c>
      <c r="AA344" s="199">
        <v>0</v>
      </c>
      <c r="AB344" s="199">
        <v>23</v>
      </c>
      <c r="AC344" s="199">
        <v>2</v>
      </c>
      <c r="AD344" s="199">
        <v>126</v>
      </c>
      <c r="AE344" s="199">
        <v>0</v>
      </c>
      <c r="AF344" s="199">
        <v>2056</v>
      </c>
      <c r="AG344" s="199">
        <v>71</v>
      </c>
      <c r="AH344" s="199">
        <v>2179</v>
      </c>
      <c r="AI344" s="199">
        <v>73</v>
      </c>
      <c r="AJ344" s="199">
        <v>17</v>
      </c>
      <c r="AK344" s="199">
        <v>0</v>
      </c>
      <c r="AL344" s="199">
        <v>12</v>
      </c>
      <c r="AM344" s="199">
        <v>0</v>
      </c>
      <c r="AN344" s="199">
        <v>5</v>
      </c>
      <c r="AO344" s="199">
        <v>0</v>
      </c>
      <c r="AP344" s="199">
        <v>1190</v>
      </c>
      <c r="AQ344" s="199">
        <v>43</v>
      </c>
      <c r="AR344" s="199">
        <v>1006</v>
      </c>
      <c r="AS344" s="199">
        <v>30</v>
      </c>
      <c r="AT344" s="199">
        <v>178</v>
      </c>
      <c r="AU344" s="199">
        <v>6</v>
      </c>
      <c r="AV344" s="199">
        <v>2018</v>
      </c>
      <c r="AW344" s="199">
        <v>67</v>
      </c>
      <c r="AX344" s="199">
        <v>102</v>
      </c>
      <c r="AY344" s="199">
        <v>7</v>
      </c>
      <c r="AZ344" s="199">
        <v>445</v>
      </c>
      <c r="BA344" s="199">
        <v>14</v>
      </c>
      <c r="BB344" s="199">
        <v>568</v>
      </c>
      <c r="BC344" s="199">
        <v>34</v>
      </c>
      <c r="BD344" s="199">
        <v>263</v>
      </c>
      <c r="BE344" s="199">
        <v>4</v>
      </c>
      <c r="BF344" s="199">
        <v>145</v>
      </c>
      <c r="BG344" s="199">
        <v>5</v>
      </c>
      <c r="BH344" s="199">
        <v>1121</v>
      </c>
      <c r="BI344" s="199">
        <v>58</v>
      </c>
      <c r="BJ344" s="199">
        <v>1107</v>
      </c>
      <c r="BK344" s="199">
        <v>58</v>
      </c>
      <c r="BL344" s="199">
        <v>14</v>
      </c>
      <c r="BM344" s="199">
        <v>0</v>
      </c>
      <c r="BN344" s="199">
        <v>887</v>
      </c>
      <c r="BO344" s="199">
        <v>36</v>
      </c>
      <c r="BP344" s="199">
        <v>285</v>
      </c>
      <c r="BQ344" s="199">
        <v>24</v>
      </c>
      <c r="BR344" s="199">
        <v>94</v>
      </c>
      <c r="BS344" s="199">
        <v>3</v>
      </c>
      <c r="BT344" s="199">
        <v>633</v>
      </c>
      <c r="BU344" s="199">
        <v>10</v>
      </c>
      <c r="BV344" s="199">
        <v>1266</v>
      </c>
      <c r="BW344" s="199">
        <v>63</v>
      </c>
      <c r="BX344" s="199">
        <v>297</v>
      </c>
      <c r="BY344" s="199">
        <v>0</v>
      </c>
      <c r="BZ344" s="199">
        <v>240</v>
      </c>
      <c r="CA344" s="199">
        <v>1</v>
      </c>
      <c r="CB344" s="199">
        <v>393</v>
      </c>
      <c r="CC344" s="199">
        <v>9</v>
      </c>
      <c r="CD344" s="199">
        <v>185</v>
      </c>
      <c r="CE344" s="199">
        <v>4</v>
      </c>
      <c r="CF344" s="199">
        <v>276</v>
      </c>
      <c r="CG344" s="199">
        <v>29</v>
      </c>
      <c r="CH344" s="199">
        <v>237</v>
      </c>
      <c r="CI344" s="199">
        <v>7</v>
      </c>
      <c r="CJ344" s="199">
        <v>215</v>
      </c>
      <c r="CK344" s="199">
        <v>14</v>
      </c>
      <c r="CL344" s="199">
        <v>353</v>
      </c>
      <c r="CM344" s="199">
        <v>9</v>
      </c>
      <c r="CN344" s="199">
        <v>297</v>
      </c>
      <c r="CO344" s="199">
        <v>0</v>
      </c>
      <c r="CP344" s="199">
        <v>73</v>
      </c>
      <c r="CQ344" s="199">
        <v>2123</v>
      </c>
      <c r="CR344" s="199">
        <v>1629</v>
      </c>
      <c r="CS344" s="199">
        <v>787</v>
      </c>
      <c r="CT344" s="199">
        <v>1953</v>
      </c>
      <c r="CU344" s="199">
        <v>92</v>
      </c>
      <c r="CV344" s="199">
        <v>43</v>
      </c>
      <c r="CW344" s="199">
        <v>73</v>
      </c>
      <c r="CX344" s="199">
        <v>37</v>
      </c>
      <c r="CY344" s="199">
        <v>19</v>
      </c>
      <c r="CZ344" s="199">
        <v>6</v>
      </c>
      <c r="DA344" s="199">
        <v>0</v>
      </c>
      <c r="DB344" s="199">
        <v>0</v>
      </c>
      <c r="DC344" s="199">
        <v>0</v>
      </c>
      <c r="DD344" s="199">
        <v>0</v>
      </c>
      <c r="DE344" s="199">
        <v>180</v>
      </c>
      <c r="DF344" s="199">
        <v>95</v>
      </c>
      <c r="DG344" s="199">
        <v>250</v>
      </c>
      <c r="DH344" s="199">
        <v>22</v>
      </c>
      <c r="DI344" s="199">
        <v>145</v>
      </c>
      <c r="DJ344" s="199">
        <v>52</v>
      </c>
      <c r="DK344" s="199">
        <v>8</v>
      </c>
      <c r="DL344" s="199">
        <v>40</v>
      </c>
      <c r="DM344" s="199">
        <v>61</v>
      </c>
      <c r="DN344" s="199">
        <v>215</v>
      </c>
      <c r="DO344" s="199">
        <v>42</v>
      </c>
      <c r="DP344" s="199">
        <v>53</v>
      </c>
      <c r="DQ344" s="199">
        <v>27</v>
      </c>
      <c r="DR344" s="199">
        <v>18</v>
      </c>
      <c r="DS344" s="199">
        <v>15</v>
      </c>
      <c r="DT344" s="199">
        <v>61</v>
      </c>
      <c r="DU344" s="199">
        <v>855</v>
      </c>
      <c r="DV344" s="199">
        <v>426</v>
      </c>
      <c r="DW344" s="199">
        <v>163</v>
      </c>
      <c r="DX344" s="199">
        <v>77</v>
      </c>
      <c r="DY344" s="199">
        <v>22</v>
      </c>
      <c r="DZ344" s="199">
        <v>201</v>
      </c>
      <c r="EA344" s="199">
        <v>8</v>
      </c>
      <c r="EB344" s="199">
        <v>149</v>
      </c>
      <c r="EC344" s="199">
        <v>151</v>
      </c>
      <c r="ED344" s="199">
        <v>26</v>
      </c>
      <c r="EE344" s="199">
        <v>76</v>
      </c>
      <c r="EF344" s="199">
        <v>241</v>
      </c>
      <c r="EG344" s="199">
        <v>1985</v>
      </c>
      <c r="EH344" s="199">
        <v>231</v>
      </c>
      <c r="EI344" s="199">
        <v>709</v>
      </c>
      <c r="EJ344" s="199">
        <v>146</v>
      </c>
      <c r="EK344" s="199">
        <v>30</v>
      </c>
      <c r="EL344" s="199">
        <v>26</v>
      </c>
      <c r="EM344" s="199">
        <v>15</v>
      </c>
      <c r="EN344" s="199">
        <v>17</v>
      </c>
      <c r="EO344" s="199">
        <v>8</v>
      </c>
      <c r="EP344" s="199">
        <v>26</v>
      </c>
      <c r="EQ344" s="199">
        <v>748</v>
      </c>
      <c r="ER344" s="199">
        <v>855</v>
      </c>
      <c r="ES344" s="199">
        <v>27</v>
      </c>
      <c r="ET344" s="199">
        <v>169</v>
      </c>
      <c r="EU344" s="199">
        <v>322</v>
      </c>
      <c r="EV344" s="199">
        <v>337</v>
      </c>
      <c r="EW344" s="199">
        <v>828</v>
      </c>
      <c r="EX344" s="199">
        <v>855</v>
      </c>
      <c r="EZ344" s="199"/>
    </row>
    <row r="345" spans="1:156" x14ac:dyDescent="0.25">
      <c r="A345">
        <v>55320</v>
      </c>
      <c r="B345" t="s">
        <v>892</v>
      </c>
      <c r="C345" t="s">
        <v>1013</v>
      </c>
      <c r="D345" t="s">
        <v>323</v>
      </c>
      <c r="E345" t="s">
        <v>326</v>
      </c>
      <c r="F345" t="s">
        <v>346</v>
      </c>
      <c r="G345" t="s">
        <v>346</v>
      </c>
      <c r="H345" s="199">
        <v>5572</v>
      </c>
      <c r="I345" s="199">
        <v>177</v>
      </c>
      <c r="J345" s="199">
        <v>390</v>
      </c>
      <c r="K345" s="199">
        <v>42</v>
      </c>
      <c r="L345" s="199">
        <v>294</v>
      </c>
      <c r="M345" s="199">
        <v>38</v>
      </c>
      <c r="N345" s="199">
        <v>1888</v>
      </c>
      <c r="O345" s="199">
        <v>94</v>
      </c>
      <c r="P345" s="199">
        <v>3275</v>
      </c>
      <c r="Q345" s="199">
        <v>41</v>
      </c>
      <c r="R345" s="199">
        <v>5304</v>
      </c>
      <c r="S345" s="199">
        <v>177</v>
      </c>
      <c r="T345" s="199">
        <v>0</v>
      </c>
      <c r="U345" s="199">
        <v>0</v>
      </c>
      <c r="V345" s="199">
        <v>20</v>
      </c>
      <c r="W345" s="199">
        <v>0</v>
      </c>
      <c r="X345" s="199">
        <v>42</v>
      </c>
      <c r="Y345" s="199">
        <v>0</v>
      </c>
      <c r="Z345" s="199">
        <v>28</v>
      </c>
      <c r="AA345" s="199">
        <v>0</v>
      </c>
      <c r="AB345" s="199">
        <v>178</v>
      </c>
      <c r="AC345" s="199">
        <v>0</v>
      </c>
      <c r="AD345" s="199">
        <v>160</v>
      </c>
      <c r="AE345" s="199">
        <v>0</v>
      </c>
      <c r="AF345" s="199">
        <v>5164</v>
      </c>
      <c r="AG345" s="199">
        <v>177</v>
      </c>
      <c r="AH345" s="199">
        <v>5485</v>
      </c>
      <c r="AI345" s="199">
        <v>172</v>
      </c>
      <c r="AJ345" s="199">
        <v>87</v>
      </c>
      <c r="AK345" s="199">
        <v>5</v>
      </c>
      <c r="AL345" s="199">
        <v>53</v>
      </c>
      <c r="AM345" s="199">
        <v>0</v>
      </c>
      <c r="AN345" s="199">
        <v>34</v>
      </c>
      <c r="AO345" s="199">
        <v>5</v>
      </c>
      <c r="AP345" s="199">
        <v>2824</v>
      </c>
      <c r="AQ345" s="199">
        <v>100</v>
      </c>
      <c r="AR345" s="199">
        <v>2748</v>
      </c>
      <c r="AS345" s="199">
        <v>77</v>
      </c>
      <c r="AT345" s="199">
        <v>514</v>
      </c>
      <c r="AU345" s="199">
        <v>4</v>
      </c>
      <c r="AV345" s="199">
        <v>5058</v>
      </c>
      <c r="AW345" s="199">
        <v>173</v>
      </c>
      <c r="AX345" s="199">
        <v>175</v>
      </c>
      <c r="AY345" s="199">
        <v>30</v>
      </c>
      <c r="AZ345" s="199">
        <v>1133</v>
      </c>
      <c r="BA345" s="199">
        <v>36</v>
      </c>
      <c r="BB345" s="199">
        <v>1287</v>
      </c>
      <c r="BC345" s="199">
        <v>38</v>
      </c>
      <c r="BD345" s="199">
        <v>1074</v>
      </c>
      <c r="BE345" s="199">
        <v>22</v>
      </c>
      <c r="BF345" s="199">
        <v>426</v>
      </c>
      <c r="BG345" s="199">
        <v>12</v>
      </c>
      <c r="BH345" s="199">
        <v>2749</v>
      </c>
      <c r="BI345" s="199">
        <v>117</v>
      </c>
      <c r="BJ345" s="199">
        <v>2666</v>
      </c>
      <c r="BK345" s="199">
        <v>116</v>
      </c>
      <c r="BL345" s="199">
        <v>83</v>
      </c>
      <c r="BM345" s="199">
        <v>1</v>
      </c>
      <c r="BN345" s="199">
        <v>2152</v>
      </c>
      <c r="BO345" s="199">
        <v>88</v>
      </c>
      <c r="BP345" s="199">
        <v>658</v>
      </c>
      <c r="BQ345" s="199">
        <v>31</v>
      </c>
      <c r="BR345" s="199">
        <v>365</v>
      </c>
      <c r="BS345" s="199">
        <v>10</v>
      </c>
      <c r="BT345" s="199">
        <v>1558</v>
      </c>
      <c r="BU345" s="199">
        <v>48</v>
      </c>
      <c r="BV345" s="199">
        <v>3175</v>
      </c>
      <c r="BW345" s="199">
        <v>129</v>
      </c>
      <c r="BX345" s="199">
        <v>839</v>
      </c>
      <c r="BY345" s="199">
        <v>0</v>
      </c>
      <c r="BZ345" s="199">
        <v>488</v>
      </c>
      <c r="CA345" s="199">
        <v>18</v>
      </c>
      <c r="CB345" s="199">
        <v>1070</v>
      </c>
      <c r="CC345" s="199">
        <v>30</v>
      </c>
      <c r="CD345" s="199">
        <v>345</v>
      </c>
      <c r="CE345" s="199">
        <v>3</v>
      </c>
      <c r="CF345" s="199">
        <v>609</v>
      </c>
      <c r="CG345" s="199">
        <v>90</v>
      </c>
      <c r="CH345" s="199">
        <v>748</v>
      </c>
      <c r="CI345" s="199">
        <v>11</v>
      </c>
      <c r="CJ345" s="199">
        <v>567</v>
      </c>
      <c r="CK345" s="199">
        <v>8</v>
      </c>
      <c r="CL345" s="199">
        <v>906</v>
      </c>
      <c r="CM345" s="199">
        <v>17</v>
      </c>
      <c r="CN345" s="199">
        <v>839</v>
      </c>
      <c r="CO345" s="199">
        <v>0</v>
      </c>
      <c r="CP345" s="199">
        <v>177</v>
      </c>
      <c r="CQ345" s="199">
        <v>5395</v>
      </c>
      <c r="CR345" s="199">
        <v>4603</v>
      </c>
      <c r="CS345" s="199">
        <v>1543</v>
      </c>
      <c r="CT345" s="199">
        <v>5024</v>
      </c>
      <c r="CU345" s="199">
        <v>173</v>
      </c>
      <c r="CV345" s="199">
        <v>44</v>
      </c>
      <c r="CW345" s="199">
        <v>42</v>
      </c>
      <c r="CX345" s="199">
        <v>9</v>
      </c>
      <c r="CY345" s="199">
        <v>71</v>
      </c>
      <c r="CZ345" s="199">
        <v>3</v>
      </c>
      <c r="DA345" s="199">
        <v>50</v>
      </c>
      <c r="DB345" s="199">
        <v>32</v>
      </c>
      <c r="DC345" s="199">
        <v>10</v>
      </c>
      <c r="DD345" s="199">
        <v>0</v>
      </c>
      <c r="DE345" s="199">
        <v>95</v>
      </c>
      <c r="DF345" s="199">
        <v>391</v>
      </c>
      <c r="DG345" s="199">
        <v>400</v>
      </c>
      <c r="DH345" s="199">
        <v>23</v>
      </c>
      <c r="DI345" s="199">
        <v>376</v>
      </c>
      <c r="DJ345" s="199">
        <v>166</v>
      </c>
      <c r="DK345" s="199">
        <v>28</v>
      </c>
      <c r="DL345" s="199">
        <v>187</v>
      </c>
      <c r="DM345" s="199">
        <v>186</v>
      </c>
      <c r="DN345" s="199">
        <v>689</v>
      </c>
      <c r="DO345" s="199">
        <v>187</v>
      </c>
      <c r="DP345" s="199">
        <v>115</v>
      </c>
      <c r="DQ345" s="199">
        <v>100</v>
      </c>
      <c r="DR345" s="199">
        <v>69</v>
      </c>
      <c r="DS345" s="199">
        <v>54</v>
      </c>
      <c r="DT345" s="199">
        <v>143</v>
      </c>
      <c r="DU345" s="199">
        <v>2025</v>
      </c>
      <c r="DV345" s="199">
        <v>1330</v>
      </c>
      <c r="DW345" s="199">
        <v>439</v>
      </c>
      <c r="DX345" s="199">
        <v>190</v>
      </c>
      <c r="DY345" s="199">
        <v>62</v>
      </c>
      <c r="DZ345" s="199">
        <v>262</v>
      </c>
      <c r="EA345" s="199">
        <v>21</v>
      </c>
      <c r="EB345" s="199">
        <v>197</v>
      </c>
      <c r="EC345" s="199">
        <v>243</v>
      </c>
      <c r="ED345" s="199">
        <v>41</v>
      </c>
      <c r="EE345" s="199">
        <v>161</v>
      </c>
      <c r="EF345" s="199">
        <v>618</v>
      </c>
      <c r="EG345" s="199">
        <v>5015</v>
      </c>
      <c r="EH345" s="199">
        <v>465</v>
      </c>
      <c r="EI345" s="199">
        <v>1751</v>
      </c>
      <c r="EJ345" s="199">
        <v>274</v>
      </c>
      <c r="EK345" s="199">
        <v>34</v>
      </c>
      <c r="EL345" s="199">
        <v>66</v>
      </c>
      <c r="EM345" s="199">
        <v>28</v>
      </c>
      <c r="EN345" s="199">
        <v>49</v>
      </c>
      <c r="EO345" s="199">
        <v>12</v>
      </c>
      <c r="EP345" s="199">
        <v>56</v>
      </c>
      <c r="EQ345" s="199">
        <v>1815</v>
      </c>
      <c r="ER345" s="199">
        <v>2025</v>
      </c>
      <c r="ES345" s="199">
        <v>16</v>
      </c>
      <c r="ET345" s="199">
        <v>339</v>
      </c>
      <c r="EU345" s="199">
        <v>765</v>
      </c>
      <c r="EV345" s="199">
        <v>905</v>
      </c>
      <c r="EW345" s="199">
        <v>2009</v>
      </c>
      <c r="EX345" s="199">
        <v>2025</v>
      </c>
      <c r="EZ345" s="199"/>
    </row>
    <row r="346" spans="1:156" x14ac:dyDescent="0.25">
      <c r="A346">
        <v>55302</v>
      </c>
      <c r="B346" t="s">
        <v>892</v>
      </c>
      <c r="C346" t="s">
        <v>1000</v>
      </c>
      <c r="D346" t="s">
        <v>323</v>
      </c>
      <c r="E346" t="s">
        <v>326</v>
      </c>
      <c r="F346" t="s">
        <v>346</v>
      </c>
      <c r="G346" t="s">
        <v>346</v>
      </c>
      <c r="H346" s="199">
        <v>7107</v>
      </c>
      <c r="I346" s="199">
        <v>195</v>
      </c>
      <c r="J346" s="199">
        <v>787</v>
      </c>
      <c r="K346" s="199">
        <v>57</v>
      </c>
      <c r="L346" s="199">
        <v>510</v>
      </c>
      <c r="M346" s="199">
        <v>36</v>
      </c>
      <c r="N346" s="199">
        <v>2264</v>
      </c>
      <c r="O346" s="199">
        <v>99</v>
      </c>
      <c r="P346" s="199">
        <v>4056</v>
      </c>
      <c r="Q346" s="199">
        <v>39</v>
      </c>
      <c r="R346" s="199">
        <v>6755</v>
      </c>
      <c r="S346" s="199">
        <v>157</v>
      </c>
      <c r="T346" s="199">
        <v>29</v>
      </c>
      <c r="U346" s="199">
        <v>0</v>
      </c>
      <c r="V346" s="199">
        <v>7</v>
      </c>
      <c r="W346" s="199">
        <v>0</v>
      </c>
      <c r="X346" s="199">
        <v>33</v>
      </c>
      <c r="Y346" s="199">
        <v>0</v>
      </c>
      <c r="Z346" s="199">
        <v>61</v>
      </c>
      <c r="AA346" s="199">
        <v>17</v>
      </c>
      <c r="AB346" s="199">
        <v>222</v>
      </c>
      <c r="AC346" s="199">
        <v>21</v>
      </c>
      <c r="AD346" s="199">
        <v>75</v>
      </c>
      <c r="AE346" s="199">
        <v>17</v>
      </c>
      <c r="AF346" s="199">
        <v>6741</v>
      </c>
      <c r="AG346" s="199">
        <v>157</v>
      </c>
      <c r="AH346" s="199">
        <v>7060</v>
      </c>
      <c r="AI346" s="199">
        <v>195</v>
      </c>
      <c r="AJ346" s="199">
        <v>47</v>
      </c>
      <c r="AK346" s="199">
        <v>0</v>
      </c>
      <c r="AL346" s="199">
        <v>43</v>
      </c>
      <c r="AM346" s="199">
        <v>0</v>
      </c>
      <c r="AN346" s="199">
        <v>4</v>
      </c>
      <c r="AO346" s="199">
        <v>0</v>
      </c>
      <c r="AP346" s="199">
        <v>3541</v>
      </c>
      <c r="AQ346" s="199">
        <v>87</v>
      </c>
      <c r="AR346" s="199">
        <v>3566</v>
      </c>
      <c r="AS346" s="199">
        <v>108</v>
      </c>
      <c r="AT346" s="199">
        <v>860</v>
      </c>
      <c r="AU346" s="199">
        <v>25</v>
      </c>
      <c r="AV346" s="199">
        <v>6247</v>
      </c>
      <c r="AW346" s="199">
        <v>170</v>
      </c>
      <c r="AX346" s="199">
        <v>184</v>
      </c>
      <c r="AY346" s="199">
        <v>29</v>
      </c>
      <c r="AZ346" s="199">
        <v>1738</v>
      </c>
      <c r="BA346" s="199">
        <v>65</v>
      </c>
      <c r="BB346" s="199">
        <v>1430</v>
      </c>
      <c r="BC346" s="199">
        <v>41</v>
      </c>
      <c r="BD346" s="199">
        <v>1480</v>
      </c>
      <c r="BE346" s="199">
        <v>17</v>
      </c>
      <c r="BF346" s="199">
        <v>479</v>
      </c>
      <c r="BG346" s="199">
        <v>39</v>
      </c>
      <c r="BH346" s="199">
        <v>3126</v>
      </c>
      <c r="BI346" s="199">
        <v>116</v>
      </c>
      <c r="BJ346" s="199">
        <v>3052</v>
      </c>
      <c r="BK346" s="199">
        <v>116</v>
      </c>
      <c r="BL346" s="199">
        <v>74</v>
      </c>
      <c r="BM346" s="199">
        <v>0</v>
      </c>
      <c r="BN346" s="199">
        <v>2234</v>
      </c>
      <c r="BO346" s="199">
        <v>47</v>
      </c>
      <c r="BP346" s="199">
        <v>1033</v>
      </c>
      <c r="BQ346" s="199">
        <v>75</v>
      </c>
      <c r="BR346" s="199">
        <v>338</v>
      </c>
      <c r="BS346" s="199">
        <v>33</v>
      </c>
      <c r="BT346" s="199">
        <v>1847</v>
      </c>
      <c r="BU346" s="199">
        <v>37</v>
      </c>
      <c r="BV346" s="199">
        <v>3605</v>
      </c>
      <c r="BW346" s="199">
        <v>155</v>
      </c>
      <c r="BX346" s="199">
        <v>1655</v>
      </c>
      <c r="BY346" s="199">
        <v>3</v>
      </c>
      <c r="BZ346" s="199">
        <v>484</v>
      </c>
      <c r="CA346" s="199">
        <v>16</v>
      </c>
      <c r="CB346" s="199">
        <v>1363</v>
      </c>
      <c r="CC346" s="199">
        <v>21</v>
      </c>
      <c r="CD346" s="199">
        <v>428</v>
      </c>
      <c r="CE346" s="199">
        <v>6</v>
      </c>
      <c r="CF346" s="199">
        <v>541</v>
      </c>
      <c r="CG346" s="199">
        <v>71</v>
      </c>
      <c r="CH346" s="199">
        <v>894</v>
      </c>
      <c r="CI346" s="199">
        <v>38</v>
      </c>
      <c r="CJ346" s="199">
        <v>813</v>
      </c>
      <c r="CK346" s="199">
        <v>0</v>
      </c>
      <c r="CL346" s="199">
        <v>929</v>
      </c>
      <c r="CM346" s="199">
        <v>40</v>
      </c>
      <c r="CN346" s="199">
        <v>1655</v>
      </c>
      <c r="CO346" s="199">
        <v>3</v>
      </c>
      <c r="CP346" s="199">
        <v>195</v>
      </c>
      <c r="CQ346" s="199">
        <v>6912</v>
      </c>
      <c r="CR346" s="199">
        <v>5737</v>
      </c>
      <c r="CS346" s="199">
        <v>2674</v>
      </c>
      <c r="CT346" s="199">
        <v>6714</v>
      </c>
      <c r="CU346" s="199">
        <v>132</v>
      </c>
      <c r="CV346" s="199">
        <v>30</v>
      </c>
      <c r="CW346" s="199">
        <v>95</v>
      </c>
      <c r="CX346" s="199">
        <v>26</v>
      </c>
      <c r="CY346" s="199">
        <v>33</v>
      </c>
      <c r="CZ346" s="199">
        <v>0</v>
      </c>
      <c r="DA346" s="199">
        <v>4</v>
      </c>
      <c r="DB346" s="199">
        <v>4</v>
      </c>
      <c r="DC346" s="199">
        <v>0</v>
      </c>
      <c r="DD346" s="199">
        <v>0</v>
      </c>
      <c r="DE346" s="199">
        <v>20</v>
      </c>
      <c r="DF346" s="199">
        <v>506</v>
      </c>
      <c r="DG346" s="199">
        <v>461</v>
      </c>
      <c r="DH346" s="199">
        <v>121</v>
      </c>
      <c r="DI346" s="199">
        <v>339</v>
      </c>
      <c r="DJ346" s="199">
        <v>248</v>
      </c>
      <c r="DK346" s="199">
        <v>44</v>
      </c>
      <c r="DL346" s="199">
        <v>231</v>
      </c>
      <c r="DM346" s="199">
        <v>218</v>
      </c>
      <c r="DN346" s="199">
        <v>1077</v>
      </c>
      <c r="DO346" s="199">
        <v>169</v>
      </c>
      <c r="DP346" s="199">
        <v>66</v>
      </c>
      <c r="DQ346" s="199">
        <v>63</v>
      </c>
      <c r="DR346" s="199">
        <v>91</v>
      </c>
      <c r="DS346" s="199">
        <v>68</v>
      </c>
      <c r="DT346" s="199">
        <v>188</v>
      </c>
      <c r="DU346" s="199">
        <v>2801</v>
      </c>
      <c r="DV346" s="199">
        <v>1676</v>
      </c>
      <c r="DW346" s="199">
        <v>536</v>
      </c>
      <c r="DX346" s="199">
        <v>155</v>
      </c>
      <c r="DY346" s="199">
        <v>74</v>
      </c>
      <c r="DZ346" s="199">
        <v>361</v>
      </c>
      <c r="EA346" s="199">
        <v>40</v>
      </c>
      <c r="EB346" s="199">
        <v>259</v>
      </c>
      <c r="EC346" s="199">
        <v>609</v>
      </c>
      <c r="ED346" s="199">
        <v>147</v>
      </c>
      <c r="EE346" s="199">
        <v>396</v>
      </c>
      <c r="EF346" s="199">
        <v>831</v>
      </c>
      <c r="EG346" s="199">
        <v>6672</v>
      </c>
      <c r="EH346" s="199">
        <v>436</v>
      </c>
      <c r="EI346" s="199">
        <v>2424</v>
      </c>
      <c r="EJ346" s="199">
        <v>377</v>
      </c>
      <c r="EK346" s="199">
        <v>38</v>
      </c>
      <c r="EL346" s="199">
        <v>6</v>
      </c>
      <c r="EM346" s="199">
        <v>56</v>
      </c>
      <c r="EN346" s="199">
        <v>51</v>
      </c>
      <c r="EO346" s="199">
        <v>37</v>
      </c>
      <c r="EP346" s="199">
        <v>128</v>
      </c>
      <c r="EQ346" s="199">
        <v>2510</v>
      </c>
      <c r="ER346" s="199">
        <v>2801</v>
      </c>
      <c r="ES346" s="199">
        <v>138</v>
      </c>
      <c r="ET346" s="199">
        <v>642</v>
      </c>
      <c r="EU346" s="199">
        <v>1219</v>
      </c>
      <c r="EV346" s="199">
        <v>802</v>
      </c>
      <c r="EW346" s="199">
        <v>2663</v>
      </c>
      <c r="EX346" s="199">
        <v>2801</v>
      </c>
      <c r="EZ346" s="199"/>
    </row>
    <row r="347" spans="1:156" x14ac:dyDescent="0.25">
      <c r="A347">
        <v>56377</v>
      </c>
      <c r="B347" t="s">
        <v>892</v>
      </c>
      <c r="C347" t="s">
        <v>1189</v>
      </c>
      <c r="D347" t="s">
        <v>310</v>
      </c>
      <c r="E347" t="s">
        <v>326</v>
      </c>
      <c r="F347" t="s">
        <v>346</v>
      </c>
      <c r="G347" t="s">
        <v>346</v>
      </c>
      <c r="H347" s="199">
        <v>20608</v>
      </c>
      <c r="I347" s="199">
        <v>549</v>
      </c>
      <c r="J347" s="199">
        <v>2324</v>
      </c>
      <c r="K347" s="199">
        <v>44</v>
      </c>
      <c r="L347" s="199">
        <v>1450</v>
      </c>
      <c r="M347" s="199">
        <v>29</v>
      </c>
      <c r="N347" s="199">
        <v>8191</v>
      </c>
      <c r="O347" s="199">
        <v>432</v>
      </c>
      <c r="P347" s="199">
        <v>9913</v>
      </c>
      <c r="Q347" s="199">
        <v>73</v>
      </c>
      <c r="R347" s="199">
        <v>18824</v>
      </c>
      <c r="S347" s="199">
        <v>424</v>
      </c>
      <c r="T347" s="199">
        <v>313</v>
      </c>
      <c r="U347" s="199">
        <v>41</v>
      </c>
      <c r="V347" s="199">
        <v>26</v>
      </c>
      <c r="W347" s="199">
        <v>0</v>
      </c>
      <c r="X347" s="199">
        <v>409</v>
      </c>
      <c r="Y347" s="199">
        <v>0</v>
      </c>
      <c r="Z347" s="199">
        <v>39</v>
      </c>
      <c r="AA347" s="199">
        <v>0</v>
      </c>
      <c r="AB347" s="199">
        <v>997</v>
      </c>
      <c r="AC347" s="199">
        <v>84</v>
      </c>
      <c r="AD347" s="199">
        <v>433</v>
      </c>
      <c r="AE347" s="199">
        <v>0</v>
      </c>
      <c r="AF347" s="199">
        <v>18431</v>
      </c>
      <c r="AG347" s="199">
        <v>424</v>
      </c>
      <c r="AH347" s="199">
        <v>19847</v>
      </c>
      <c r="AI347" s="199">
        <v>549</v>
      </c>
      <c r="AJ347" s="199">
        <v>761</v>
      </c>
      <c r="AK347" s="199">
        <v>0</v>
      </c>
      <c r="AL347" s="199">
        <v>480</v>
      </c>
      <c r="AM347" s="199">
        <v>0</v>
      </c>
      <c r="AN347" s="199">
        <v>281</v>
      </c>
      <c r="AO347" s="199">
        <v>0</v>
      </c>
      <c r="AP347" s="199">
        <v>10174</v>
      </c>
      <c r="AQ347" s="199">
        <v>434</v>
      </c>
      <c r="AR347" s="199">
        <v>10434</v>
      </c>
      <c r="AS347" s="199">
        <v>115</v>
      </c>
      <c r="AT347" s="199">
        <v>2221</v>
      </c>
      <c r="AU347" s="199">
        <v>84</v>
      </c>
      <c r="AV347" s="199">
        <v>18387</v>
      </c>
      <c r="AW347" s="199">
        <v>465</v>
      </c>
      <c r="AX347" s="199">
        <v>551</v>
      </c>
      <c r="AY347" s="199">
        <v>21</v>
      </c>
      <c r="AZ347" s="199">
        <v>2271</v>
      </c>
      <c r="BA347" s="199">
        <v>69</v>
      </c>
      <c r="BB347" s="199">
        <v>4855</v>
      </c>
      <c r="BC347" s="199">
        <v>169</v>
      </c>
      <c r="BD347" s="199">
        <v>4650</v>
      </c>
      <c r="BE347" s="199">
        <v>33</v>
      </c>
      <c r="BF347" s="199">
        <v>1463</v>
      </c>
      <c r="BG347" s="199">
        <v>22</v>
      </c>
      <c r="BH347" s="199">
        <v>10115</v>
      </c>
      <c r="BI347" s="199">
        <v>408</v>
      </c>
      <c r="BJ347" s="199">
        <v>9854</v>
      </c>
      <c r="BK347" s="199">
        <v>363</v>
      </c>
      <c r="BL347" s="199">
        <v>261</v>
      </c>
      <c r="BM347" s="199">
        <v>45</v>
      </c>
      <c r="BN347" s="199">
        <v>7552</v>
      </c>
      <c r="BO347" s="199">
        <v>215</v>
      </c>
      <c r="BP347" s="199">
        <v>2955</v>
      </c>
      <c r="BQ347" s="199">
        <v>207</v>
      </c>
      <c r="BR347" s="199">
        <v>1071</v>
      </c>
      <c r="BS347" s="199">
        <v>8</v>
      </c>
      <c r="BT347" s="199">
        <v>6394</v>
      </c>
      <c r="BU347" s="199">
        <v>119</v>
      </c>
      <c r="BV347" s="199">
        <v>11578</v>
      </c>
      <c r="BW347" s="199">
        <v>430</v>
      </c>
      <c r="BX347" s="199">
        <v>2636</v>
      </c>
      <c r="BY347" s="199">
        <v>0</v>
      </c>
      <c r="BZ347" s="199">
        <v>1654</v>
      </c>
      <c r="CA347" s="199">
        <v>37</v>
      </c>
      <c r="CB347" s="199">
        <v>4740</v>
      </c>
      <c r="CC347" s="199">
        <v>82</v>
      </c>
      <c r="CD347" s="199">
        <v>1887</v>
      </c>
      <c r="CE347" s="199">
        <v>138</v>
      </c>
      <c r="CF347" s="199">
        <v>2327</v>
      </c>
      <c r="CG347" s="199">
        <v>98</v>
      </c>
      <c r="CH347" s="199">
        <v>3152</v>
      </c>
      <c r="CI347" s="199">
        <v>130</v>
      </c>
      <c r="CJ347" s="199">
        <v>2359</v>
      </c>
      <c r="CK347" s="199">
        <v>48</v>
      </c>
      <c r="CL347" s="199">
        <v>1853</v>
      </c>
      <c r="CM347" s="199">
        <v>16</v>
      </c>
      <c r="CN347" s="199">
        <v>2636</v>
      </c>
      <c r="CO347" s="199">
        <v>0</v>
      </c>
      <c r="CP347" s="199">
        <v>549</v>
      </c>
      <c r="CQ347" s="199">
        <v>20059</v>
      </c>
      <c r="CR347" s="199">
        <v>17865</v>
      </c>
      <c r="CS347" s="199">
        <v>5187</v>
      </c>
      <c r="CT347" s="199">
        <v>18566</v>
      </c>
      <c r="CU347" s="199">
        <v>926</v>
      </c>
      <c r="CV347" s="199">
        <v>211</v>
      </c>
      <c r="CW347" s="199">
        <v>150</v>
      </c>
      <c r="CX347" s="199">
        <v>27</v>
      </c>
      <c r="CY347" s="199">
        <v>192</v>
      </c>
      <c r="CZ347" s="199">
        <v>0</v>
      </c>
      <c r="DA347" s="199">
        <v>349</v>
      </c>
      <c r="DB347" s="199">
        <v>132</v>
      </c>
      <c r="DC347" s="199">
        <v>235</v>
      </c>
      <c r="DD347" s="199">
        <v>52</v>
      </c>
      <c r="DE347" s="199">
        <v>44</v>
      </c>
      <c r="DF347" s="199">
        <v>707</v>
      </c>
      <c r="DG347" s="199">
        <v>933</v>
      </c>
      <c r="DH347" s="199">
        <v>269</v>
      </c>
      <c r="DI347" s="199">
        <v>1542</v>
      </c>
      <c r="DJ347" s="199">
        <v>727</v>
      </c>
      <c r="DK347" s="199">
        <v>75</v>
      </c>
      <c r="DL347" s="199">
        <v>778</v>
      </c>
      <c r="DM347" s="199">
        <v>991</v>
      </c>
      <c r="DN347" s="199">
        <v>3546</v>
      </c>
      <c r="DO347" s="199">
        <v>729</v>
      </c>
      <c r="DP347" s="199">
        <v>309</v>
      </c>
      <c r="DQ347" s="199">
        <v>453</v>
      </c>
      <c r="DR347" s="199">
        <v>194</v>
      </c>
      <c r="DS347" s="199">
        <v>76</v>
      </c>
      <c r="DT347" s="199">
        <v>297</v>
      </c>
      <c r="DU347" s="199">
        <v>8044</v>
      </c>
      <c r="DV347" s="199">
        <v>3971</v>
      </c>
      <c r="DW347" s="199">
        <v>2047</v>
      </c>
      <c r="DX347" s="199">
        <v>902</v>
      </c>
      <c r="DY347" s="199">
        <v>294</v>
      </c>
      <c r="DZ347" s="199">
        <v>971</v>
      </c>
      <c r="EA347" s="199">
        <v>74</v>
      </c>
      <c r="EB347" s="199">
        <v>712</v>
      </c>
      <c r="EC347" s="199">
        <v>2200</v>
      </c>
      <c r="ED347" s="199">
        <v>348</v>
      </c>
      <c r="EE347" s="199">
        <v>1611</v>
      </c>
      <c r="EF347" s="199">
        <v>2883</v>
      </c>
      <c r="EG347" s="199">
        <v>17924</v>
      </c>
      <c r="EH347" s="199">
        <v>2862</v>
      </c>
      <c r="EI347" s="199">
        <v>4937</v>
      </c>
      <c r="EJ347" s="199">
        <v>3107</v>
      </c>
      <c r="EK347" s="199">
        <v>376</v>
      </c>
      <c r="EL347" s="199">
        <v>425</v>
      </c>
      <c r="EM347" s="199">
        <v>628</v>
      </c>
      <c r="EN347" s="199">
        <v>292</v>
      </c>
      <c r="EO347" s="199">
        <v>171</v>
      </c>
      <c r="EP347" s="199">
        <v>1165</v>
      </c>
      <c r="EQ347" s="199">
        <v>7195</v>
      </c>
      <c r="ER347" s="199">
        <v>8044</v>
      </c>
      <c r="ES347" s="199">
        <v>270</v>
      </c>
      <c r="ET347" s="199">
        <v>2655</v>
      </c>
      <c r="EU347" s="199">
        <v>3504</v>
      </c>
      <c r="EV347" s="199">
        <v>1615</v>
      </c>
      <c r="EW347" s="199">
        <v>7774</v>
      </c>
      <c r="EX347" s="199">
        <v>8044</v>
      </c>
      <c r="EZ347" s="199"/>
    </row>
    <row r="348" spans="1:156" x14ac:dyDescent="0.25">
      <c r="A348">
        <v>56379</v>
      </c>
      <c r="B348" t="s">
        <v>892</v>
      </c>
      <c r="C348" t="s">
        <v>1191</v>
      </c>
      <c r="D348" t="s">
        <v>242</v>
      </c>
      <c r="E348" t="s">
        <v>326</v>
      </c>
      <c r="F348" t="s">
        <v>346</v>
      </c>
      <c r="G348" t="s">
        <v>346</v>
      </c>
      <c r="H348" s="199">
        <v>16953</v>
      </c>
      <c r="I348" s="199">
        <v>430</v>
      </c>
      <c r="J348" s="199">
        <v>1969</v>
      </c>
      <c r="K348" s="199">
        <v>55</v>
      </c>
      <c r="L348" s="199">
        <v>1155</v>
      </c>
      <c r="M348" s="199">
        <v>51</v>
      </c>
      <c r="N348" s="199">
        <v>7916</v>
      </c>
      <c r="O348" s="199">
        <v>232</v>
      </c>
      <c r="P348" s="199">
        <v>6953</v>
      </c>
      <c r="Q348" s="199">
        <v>143</v>
      </c>
      <c r="R348" s="199">
        <v>15471</v>
      </c>
      <c r="S348" s="199">
        <v>358</v>
      </c>
      <c r="T348" s="199">
        <v>257</v>
      </c>
      <c r="U348" s="199">
        <v>1</v>
      </c>
      <c r="V348" s="199">
        <v>49</v>
      </c>
      <c r="W348" s="199">
        <v>17</v>
      </c>
      <c r="X348" s="199">
        <v>169</v>
      </c>
      <c r="Y348" s="199">
        <v>0</v>
      </c>
      <c r="Z348" s="199">
        <v>448</v>
      </c>
      <c r="AA348" s="199">
        <v>50</v>
      </c>
      <c r="AB348" s="199">
        <v>559</v>
      </c>
      <c r="AC348" s="199">
        <v>4</v>
      </c>
      <c r="AD348" s="199">
        <v>614</v>
      </c>
      <c r="AE348" s="199">
        <v>57</v>
      </c>
      <c r="AF348" s="199">
        <v>15277</v>
      </c>
      <c r="AG348" s="199">
        <v>358</v>
      </c>
      <c r="AH348" s="199">
        <v>16255</v>
      </c>
      <c r="AI348" s="199">
        <v>373</v>
      </c>
      <c r="AJ348" s="199">
        <v>698</v>
      </c>
      <c r="AK348" s="199">
        <v>57</v>
      </c>
      <c r="AL348" s="199">
        <v>438</v>
      </c>
      <c r="AM348" s="199">
        <v>3</v>
      </c>
      <c r="AN348" s="199">
        <v>260</v>
      </c>
      <c r="AO348" s="199">
        <v>54</v>
      </c>
      <c r="AP348" s="199">
        <v>8460</v>
      </c>
      <c r="AQ348" s="199">
        <v>210</v>
      </c>
      <c r="AR348" s="199">
        <v>8493</v>
      </c>
      <c r="AS348" s="199">
        <v>220</v>
      </c>
      <c r="AT348" s="199">
        <v>1807</v>
      </c>
      <c r="AU348" s="199">
        <v>22</v>
      </c>
      <c r="AV348" s="199">
        <v>15146</v>
      </c>
      <c r="AW348" s="199">
        <v>408</v>
      </c>
      <c r="AX348" s="199">
        <v>515</v>
      </c>
      <c r="AY348" s="199">
        <v>35</v>
      </c>
      <c r="AZ348" s="199">
        <v>2819</v>
      </c>
      <c r="BA348" s="199">
        <v>82</v>
      </c>
      <c r="BB348" s="199">
        <v>4383</v>
      </c>
      <c r="BC348" s="199">
        <v>133</v>
      </c>
      <c r="BD348" s="199">
        <v>3056</v>
      </c>
      <c r="BE348" s="199">
        <v>53</v>
      </c>
      <c r="BF348" s="199">
        <v>1041</v>
      </c>
      <c r="BG348" s="199">
        <v>33</v>
      </c>
      <c r="BH348" s="199">
        <v>8908</v>
      </c>
      <c r="BI348" s="199">
        <v>369</v>
      </c>
      <c r="BJ348" s="199">
        <v>8659</v>
      </c>
      <c r="BK348" s="199">
        <v>336</v>
      </c>
      <c r="BL348" s="199">
        <v>249</v>
      </c>
      <c r="BM348" s="199">
        <v>33</v>
      </c>
      <c r="BN348" s="199">
        <v>6283</v>
      </c>
      <c r="BO348" s="199">
        <v>260</v>
      </c>
      <c r="BP348" s="199">
        <v>2599</v>
      </c>
      <c r="BQ348" s="199">
        <v>86</v>
      </c>
      <c r="BR348" s="199">
        <v>1067</v>
      </c>
      <c r="BS348" s="199">
        <v>56</v>
      </c>
      <c r="BT348" s="199">
        <v>4731</v>
      </c>
      <c r="BU348" s="199">
        <v>28</v>
      </c>
      <c r="BV348" s="199">
        <v>9949</v>
      </c>
      <c r="BW348" s="199">
        <v>402</v>
      </c>
      <c r="BX348" s="199">
        <v>2273</v>
      </c>
      <c r="BY348" s="199">
        <v>0</v>
      </c>
      <c r="BZ348" s="199">
        <v>1305</v>
      </c>
      <c r="CA348" s="199">
        <v>10</v>
      </c>
      <c r="CB348" s="199">
        <v>3426</v>
      </c>
      <c r="CC348" s="199">
        <v>18</v>
      </c>
      <c r="CD348" s="199">
        <v>1449</v>
      </c>
      <c r="CE348" s="199">
        <v>99</v>
      </c>
      <c r="CF348" s="199">
        <v>2140</v>
      </c>
      <c r="CG348" s="199">
        <v>24</v>
      </c>
      <c r="CH348" s="199">
        <v>2666</v>
      </c>
      <c r="CI348" s="199">
        <v>126</v>
      </c>
      <c r="CJ348" s="199">
        <v>1914</v>
      </c>
      <c r="CK348" s="199">
        <v>106</v>
      </c>
      <c r="CL348" s="199">
        <v>1780</v>
      </c>
      <c r="CM348" s="199">
        <v>47</v>
      </c>
      <c r="CN348" s="199">
        <v>2273</v>
      </c>
      <c r="CO348" s="199">
        <v>0</v>
      </c>
      <c r="CP348" s="199">
        <v>430</v>
      </c>
      <c r="CQ348" s="199">
        <v>16523</v>
      </c>
      <c r="CR348" s="199">
        <v>12857</v>
      </c>
      <c r="CS348" s="199">
        <v>6211</v>
      </c>
      <c r="CT348" s="199">
        <v>15314</v>
      </c>
      <c r="CU348" s="199">
        <v>871</v>
      </c>
      <c r="CV348" s="199">
        <v>216</v>
      </c>
      <c r="CW348" s="199">
        <v>348</v>
      </c>
      <c r="CX348" s="199">
        <v>155</v>
      </c>
      <c r="CY348" s="199">
        <v>261</v>
      </c>
      <c r="CZ348" s="199">
        <v>17</v>
      </c>
      <c r="DA348" s="199">
        <v>49</v>
      </c>
      <c r="DB348" s="199">
        <v>22</v>
      </c>
      <c r="DC348" s="199">
        <v>213</v>
      </c>
      <c r="DD348" s="199">
        <v>22</v>
      </c>
      <c r="DE348" s="199">
        <v>108</v>
      </c>
      <c r="DF348" s="199">
        <v>605</v>
      </c>
      <c r="DG348" s="199">
        <v>1447</v>
      </c>
      <c r="DH348" s="199">
        <v>198</v>
      </c>
      <c r="DI348" s="199">
        <v>1148</v>
      </c>
      <c r="DJ348" s="199">
        <v>621</v>
      </c>
      <c r="DK348" s="199">
        <v>31</v>
      </c>
      <c r="DL348" s="199">
        <v>552</v>
      </c>
      <c r="DM348" s="199">
        <v>706</v>
      </c>
      <c r="DN348" s="199">
        <v>2834</v>
      </c>
      <c r="DO348" s="199">
        <v>418</v>
      </c>
      <c r="DP348" s="199">
        <v>381</v>
      </c>
      <c r="DQ348" s="199">
        <v>294</v>
      </c>
      <c r="DR348" s="199">
        <v>231</v>
      </c>
      <c r="DS348" s="199">
        <v>101</v>
      </c>
      <c r="DT348" s="199">
        <v>328</v>
      </c>
      <c r="DU348" s="199">
        <v>6794</v>
      </c>
      <c r="DV348" s="199">
        <v>3182</v>
      </c>
      <c r="DW348" s="199">
        <v>1387</v>
      </c>
      <c r="DX348" s="199">
        <v>724</v>
      </c>
      <c r="DY348" s="199">
        <v>171</v>
      </c>
      <c r="DZ348" s="199">
        <v>1456</v>
      </c>
      <c r="EA348" s="199">
        <v>224</v>
      </c>
      <c r="EB348" s="199">
        <v>1030</v>
      </c>
      <c r="EC348" s="199">
        <v>1432</v>
      </c>
      <c r="ED348" s="199">
        <v>251</v>
      </c>
      <c r="EE348" s="199">
        <v>1018</v>
      </c>
      <c r="EF348" s="199">
        <v>2114</v>
      </c>
      <c r="EG348" s="199">
        <v>14629</v>
      </c>
      <c r="EH348" s="199">
        <v>2454</v>
      </c>
      <c r="EI348" s="199">
        <v>4505</v>
      </c>
      <c r="EJ348" s="199">
        <v>2289</v>
      </c>
      <c r="EK348" s="199">
        <v>361</v>
      </c>
      <c r="EL348" s="199">
        <v>279</v>
      </c>
      <c r="EM348" s="199">
        <v>440</v>
      </c>
      <c r="EN348" s="199">
        <v>441</v>
      </c>
      <c r="EO348" s="199">
        <v>157</v>
      </c>
      <c r="EP348" s="199">
        <v>529</v>
      </c>
      <c r="EQ348" s="199">
        <v>6136</v>
      </c>
      <c r="ER348" s="199">
        <v>6794</v>
      </c>
      <c r="ES348" s="199">
        <v>357</v>
      </c>
      <c r="ET348" s="199">
        <v>1993</v>
      </c>
      <c r="EU348" s="199">
        <v>2840</v>
      </c>
      <c r="EV348" s="199">
        <v>1604</v>
      </c>
      <c r="EW348" s="199">
        <v>6437</v>
      </c>
      <c r="EX348" s="199">
        <v>6794</v>
      </c>
      <c r="EZ348" s="199"/>
    </row>
    <row r="349" spans="1:156" x14ac:dyDescent="0.25">
      <c r="A349">
        <v>56307</v>
      </c>
      <c r="B349" t="s">
        <v>892</v>
      </c>
      <c r="C349" t="s">
        <v>1166</v>
      </c>
      <c r="D349" t="s">
        <v>310</v>
      </c>
      <c r="E349" t="s">
        <v>326</v>
      </c>
      <c r="F349" t="s">
        <v>346</v>
      </c>
      <c r="G349" t="s">
        <v>346</v>
      </c>
      <c r="H349" s="199">
        <v>5304</v>
      </c>
      <c r="I349" s="199">
        <v>126</v>
      </c>
      <c r="J349" s="199">
        <v>465</v>
      </c>
      <c r="K349" s="199">
        <v>31</v>
      </c>
      <c r="L349" s="199">
        <v>216</v>
      </c>
      <c r="M349" s="199">
        <v>17</v>
      </c>
      <c r="N349" s="199">
        <v>2261</v>
      </c>
      <c r="O349" s="199">
        <v>40</v>
      </c>
      <c r="P349" s="199">
        <v>2568</v>
      </c>
      <c r="Q349" s="199">
        <v>50</v>
      </c>
      <c r="R349" s="199">
        <v>5094</v>
      </c>
      <c r="S349" s="199">
        <v>114</v>
      </c>
      <c r="T349" s="199">
        <v>5</v>
      </c>
      <c r="U349" s="199">
        <v>0</v>
      </c>
      <c r="V349" s="199">
        <v>2</v>
      </c>
      <c r="W349" s="199">
        <v>0</v>
      </c>
      <c r="X349" s="199">
        <v>56</v>
      </c>
      <c r="Y349" s="199">
        <v>12</v>
      </c>
      <c r="Z349" s="199">
        <v>12</v>
      </c>
      <c r="AA349" s="199">
        <v>0</v>
      </c>
      <c r="AB349" s="199">
        <v>135</v>
      </c>
      <c r="AC349" s="199">
        <v>0</v>
      </c>
      <c r="AD349" s="199">
        <v>55</v>
      </c>
      <c r="AE349" s="199">
        <v>2</v>
      </c>
      <c r="AF349" s="199">
        <v>5083</v>
      </c>
      <c r="AG349" s="199">
        <v>112</v>
      </c>
      <c r="AH349" s="199">
        <v>5243</v>
      </c>
      <c r="AI349" s="199">
        <v>114</v>
      </c>
      <c r="AJ349" s="199">
        <v>61</v>
      </c>
      <c r="AK349" s="199">
        <v>12</v>
      </c>
      <c r="AL349" s="199">
        <v>46</v>
      </c>
      <c r="AM349" s="199">
        <v>0</v>
      </c>
      <c r="AN349" s="199">
        <v>15</v>
      </c>
      <c r="AO349" s="199">
        <v>12</v>
      </c>
      <c r="AP349" s="199">
        <v>2491</v>
      </c>
      <c r="AQ349" s="199">
        <v>70</v>
      </c>
      <c r="AR349" s="199">
        <v>2813</v>
      </c>
      <c r="AS349" s="199">
        <v>56</v>
      </c>
      <c r="AT349" s="199">
        <v>519</v>
      </c>
      <c r="AU349" s="199">
        <v>12</v>
      </c>
      <c r="AV349" s="199">
        <v>4785</v>
      </c>
      <c r="AW349" s="199">
        <v>114</v>
      </c>
      <c r="AX349" s="199">
        <v>214</v>
      </c>
      <c r="AY349" s="199">
        <v>0</v>
      </c>
      <c r="AZ349" s="199">
        <v>1160</v>
      </c>
      <c r="BA349" s="199">
        <v>36</v>
      </c>
      <c r="BB349" s="199">
        <v>1201</v>
      </c>
      <c r="BC349" s="199">
        <v>37</v>
      </c>
      <c r="BD349" s="199">
        <v>762</v>
      </c>
      <c r="BE349" s="199">
        <v>22</v>
      </c>
      <c r="BF349" s="199">
        <v>278</v>
      </c>
      <c r="BG349" s="199">
        <v>6</v>
      </c>
      <c r="BH349" s="199">
        <v>2548</v>
      </c>
      <c r="BI349" s="199">
        <v>89</v>
      </c>
      <c r="BJ349" s="199">
        <v>2422</v>
      </c>
      <c r="BK349" s="199">
        <v>72</v>
      </c>
      <c r="BL349" s="199">
        <v>126</v>
      </c>
      <c r="BM349" s="199">
        <v>17</v>
      </c>
      <c r="BN349" s="199">
        <v>2020</v>
      </c>
      <c r="BO349" s="199">
        <v>43</v>
      </c>
      <c r="BP349" s="199">
        <v>599</v>
      </c>
      <c r="BQ349" s="199">
        <v>33</v>
      </c>
      <c r="BR349" s="199">
        <v>207</v>
      </c>
      <c r="BS349" s="199">
        <v>19</v>
      </c>
      <c r="BT349" s="199">
        <v>1597</v>
      </c>
      <c r="BU349" s="199">
        <v>31</v>
      </c>
      <c r="BV349" s="199">
        <v>2826</v>
      </c>
      <c r="BW349" s="199">
        <v>95</v>
      </c>
      <c r="BX349" s="199">
        <v>881</v>
      </c>
      <c r="BY349" s="199">
        <v>0</v>
      </c>
      <c r="BZ349" s="199">
        <v>341</v>
      </c>
      <c r="CA349" s="199">
        <v>14</v>
      </c>
      <c r="CB349" s="199">
        <v>1256</v>
      </c>
      <c r="CC349" s="199">
        <v>17</v>
      </c>
      <c r="CD349" s="199">
        <v>370</v>
      </c>
      <c r="CE349" s="199">
        <v>0</v>
      </c>
      <c r="CF349" s="199">
        <v>452</v>
      </c>
      <c r="CG349" s="199">
        <v>51</v>
      </c>
      <c r="CH349" s="199">
        <v>801</v>
      </c>
      <c r="CI349" s="199">
        <v>6</v>
      </c>
      <c r="CJ349" s="199">
        <v>638</v>
      </c>
      <c r="CK349" s="199">
        <v>12</v>
      </c>
      <c r="CL349" s="199">
        <v>565</v>
      </c>
      <c r="CM349" s="199">
        <v>26</v>
      </c>
      <c r="CN349" s="199">
        <v>881</v>
      </c>
      <c r="CO349" s="199">
        <v>0</v>
      </c>
      <c r="CP349" s="199">
        <v>126</v>
      </c>
      <c r="CQ349" s="199">
        <v>5178</v>
      </c>
      <c r="CR349" s="199">
        <v>4519</v>
      </c>
      <c r="CS349" s="199">
        <v>1511</v>
      </c>
      <c r="CT349" s="199">
        <v>4950</v>
      </c>
      <c r="CU349" s="199">
        <v>141</v>
      </c>
      <c r="CV349" s="199">
        <v>46</v>
      </c>
      <c r="CW349" s="199">
        <v>32</v>
      </c>
      <c r="CX349" s="199">
        <v>11</v>
      </c>
      <c r="CY349" s="199">
        <v>43</v>
      </c>
      <c r="CZ349" s="199">
        <v>5</v>
      </c>
      <c r="DA349" s="199">
        <v>66</v>
      </c>
      <c r="DB349" s="199">
        <v>30</v>
      </c>
      <c r="DC349" s="199">
        <v>0</v>
      </c>
      <c r="DD349" s="199">
        <v>0</v>
      </c>
      <c r="DE349" s="199">
        <v>217</v>
      </c>
      <c r="DF349" s="199">
        <v>357</v>
      </c>
      <c r="DG349" s="199">
        <v>346</v>
      </c>
      <c r="DH349" s="199">
        <v>88</v>
      </c>
      <c r="DI349" s="199">
        <v>254</v>
      </c>
      <c r="DJ349" s="199">
        <v>146</v>
      </c>
      <c r="DK349" s="199">
        <v>13</v>
      </c>
      <c r="DL349" s="199">
        <v>229</v>
      </c>
      <c r="DM349" s="199">
        <v>145</v>
      </c>
      <c r="DN349" s="199">
        <v>594</v>
      </c>
      <c r="DO349" s="199">
        <v>108</v>
      </c>
      <c r="DP349" s="199">
        <v>94</v>
      </c>
      <c r="DQ349" s="199">
        <v>53</v>
      </c>
      <c r="DR349" s="199">
        <v>58</v>
      </c>
      <c r="DS349" s="199">
        <v>32</v>
      </c>
      <c r="DT349" s="199">
        <v>109</v>
      </c>
      <c r="DU349" s="199">
        <v>1974</v>
      </c>
      <c r="DV349" s="199">
        <v>1128</v>
      </c>
      <c r="DW349" s="199">
        <v>547</v>
      </c>
      <c r="DX349" s="199">
        <v>111</v>
      </c>
      <c r="DY349" s="199">
        <v>72</v>
      </c>
      <c r="DZ349" s="199">
        <v>220</v>
      </c>
      <c r="EA349" s="199">
        <v>12</v>
      </c>
      <c r="EB349" s="199">
        <v>153</v>
      </c>
      <c r="EC349" s="199">
        <v>515</v>
      </c>
      <c r="ED349" s="199">
        <v>72</v>
      </c>
      <c r="EE349" s="199">
        <v>389</v>
      </c>
      <c r="EF349" s="199">
        <v>723</v>
      </c>
      <c r="EG349" s="199">
        <v>4969</v>
      </c>
      <c r="EH349" s="199">
        <v>366</v>
      </c>
      <c r="EI349" s="199">
        <v>1651</v>
      </c>
      <c r="EJ349" s="199">
        <v>323</v>
      </c>
      <c r="EK349" s="199">
        <v>23</v>
      </c>
      <c r="EL349" s="199">
        <v>37</v>
      </c>
      <c r="EM349" s="199">
        <v>54</v>
      </c>
      <c r="EN349" s="199">
        <v>64</v>
      </c>
      <c r="EO349" s="199">
        <v>43</v>
      </c>
      <c r="EP349" s="199">
        <v>72</v>
      </c>
      <c r="EQ349" s="199">
        <v>1675</v>
      </c>
      <c r="ER349" s="199">
        <v>1974</v>
      </c>
      <c r="ES349" s="199">
        <v>117</v>
      </c>
      <c r="ET349" s="199">
        <v>424</v>
      </c>
      <c r="EU349" s="199">
        <v>683</v>
      </c>
      <c r="EV349" s="199">
        <v>750</v>
      </c>
      <c r="EW349" s="199">
        <v>1857</v>
      </c>
      <c r="EX349" s="199">
        <v>1974</v>
      </c>
      <c r="EZ349" s="199"/>
    </row>
    <row r="350" spans="1:156" x14ac:dyDescent="0.25">
      <c r="A350">
        <v>55319</v>
      </c>
      <c r="B350" t="s">
        <v>892</v>
      </c>
      <c r="C350" t="s">
        <v>1012</v>
      </c>
      <c r="D350" t="s">
        <v>308</v>
      </c>
      <c r="E350" t="s">
        <v>326</v>
      </c>
      <c r="F350" t="s">
        <v>346</v>
      </c>
      <c r="G350" t="s">
        <v>346</v>
      </c>
      <c r="H350" s="199">
        <v>5679</v>
      </c>
      <c r="I350" s="199">
        <v>127</v>
      </c>
      <c r="J350" s="199">
        <v>286</v>
      </c>
      <c r="K350" s="199">
        <v>9</v>
      </c>
      <c r="L350" s="199">
        <v>152</v>
      </c>
      <c r="M350" s="199">
        <v>3</v>
      </c>
      <c r="N350" s="199">
        <v>2264</v>
      </c>
      <c r="O350" s="199">
        <v>82</v>
      </c>
      <c r="P350" s="199">
        <v>3108</v>
      </c>
      <c r="Q350" s="199">
        <v>36</v>
      </c>
      <c r="R350" s="199">
        <v>5487</v>
      </c>
      <c r="S350" s="199">
        <v>124</v>
      </c>
      <c r="T350" s="199">
        <v>44</v>
      </c>
      <c r="U350" s="199">
        <v>0</v>
      </c>
      <c r="V350" s="199">
        <v>5</v>
      </c>
      <c r="W350" s="199">
        <v>0</v>
      </c>
      <c r="X350" s="199">
        <v>41</v>
      </c>
      <c r="Y350" s="199">
        <v>0</v>
      </c>
      <c r="Z350" s="199">
        <v>27</v>
      </c>
      <c r="AA350" s="199">
        <v>0</v>
      </c>
      <c r="AB350" s="199">
        <v>75</v>
      </c>
      <c r="AC350" s="199">
        <v>3</v>
      </c>
      <c r="AD350" s="199">
        <v>54</v>
      </c>
      <c r="AE350" s="199">
        <v>0</v>
      </c>
      <c r="AF350" s="199">
        <v>5465</v>
      </c>
      <c r="AG350" s="199">
        <v>124</v>
      </c>
      <c r="AH350" s="199">
        <v>5641</v>
      </c>
      <c r="AI350" s="199">
        <v>127</v>
      </c>
      <c r="AJ350" s="199">
        <v>38</v>
      </c>
      <c r="AK350" s="199">
        <v>0</v>
      </c>
      <c r="AL350" s="199">
        <v>28</v>
      </c>
      <c r="AM350" s="199">
        <v>0</v>
      </c>
      <c r="AN350" s="199">
        <v>10</v>
      </c>
      <c r="AO350" s="199">
        <v>0</v>
      </c>
      <c r="AP350" s="199">
        <v>3033</v>
      </c>
      <c r="AQ350" s="199">
        <v>87</v>
      </c>
      <c r="AR350" s="199">
        <v>2646</v>
      </c>
      <c r="AS350" s="199">
        <v>40</v>
      </c>
      <c r="AT350" s="199">
        <v>593</v>
      </c>
      <c r="AU350" s="199">
        <v>13</v>
      </c>
      <c r="AV350" s="199">
        <v>5086</v>
      </c>
      <c r="AW350" s="199">
        <v>114</v>
      </c>
      <c r="AX350" s="199">
        <v>148</v>
      </c>
      <c r="AY350" s="199">
        <v>0</v>
      </c>
      <c r="AZ350" s="199">
        <v>1027</v>
      </c>
      <c r="BA350" s="199">
        <v>54</v>
      </c>
      <c r="BB350" s="199">
        <v>1356</v>
      </c>
      <c r="BC350" s="199">
        <v>27</v>
      </c>
      <c r="BD350" s="199">
        <v>1158</v>
      </c>
      <c r="BE350" s="199">
        <v>29</v>
      </c>
      <c r="BF350" s="199">
        <v>348</v>
      </c>
      <c r="BG350" s="199">
        <v>16</v>
      </c>
      <c r="BH350" s="199">
        <v>3008</v>
      </c>
      <c r="BI350" s="199">
        <v>94</v>
      </c>
      <c r="BJ350" s="199">
        <v>2911</v>
      </c>
      <c r="BK350" s="199">
        <v>88</v>
      </c>
      <c r="BL350" s="199">
        <v>97</v>
      </c>
      <c r="BM350" s="199">
        <v>6</v>
      </c>
      <c r="BN350" s="199">
        <v>2123</v>
      </c>
      <c r="BO350" s="199">
        <v>74</v>
      </c>
      <c r="BP350" s="199">
        <v>905</v>
      </c>
      <c r="BQ350" s="199">
        <v>14</v>
      </c>
      <c r="BR350" s="199">
        <v>328</v>
      </c>
      <c r="BS350" s="199">
        <v>22</v>
      </c>
      <c r="BT350" s="199">
        <v>1584</v>
      </c>
      <c r="BU350" s="199">
        <v>17</v>
      </c>
      <c r="BV350" s="199">
        <v>3356</v>
      </c>
      <c r="BW350" s="199">
        <v>110</v>
      </c>
      <c r="BX350" s="199">
        <v>739</v>
      </c>
      <c r="BY350" s="199">
        <v>0</v>
      </c>
      <c r="BZ350" s="199">
        <v>515</v>
      </c>
      <c r="CA350" s="199">
        <v>3</v>
      </c>
      <c r="CB350" s="199">
        <v>1069</v>
      </c>
      <c r="CC350" s="199">
        <v>14</v>
      </c>
      <c r="CD350" s="199">
        <v>406</v>
      </c>
      <c r="CE350" s="199">
        <v>0</v>
      </c>
      <c r="CF350" s="199">
        <v>459</v>
      </c>
      <c r="CG350" s="199">
        <v>22</v>
      </c>
      <c r="CH350" s="199">
        <v>747</v>
      </c>
      <c r="CI350" s="199">
        <v>22</v>
      </c>
      <c r="CJ350" s="199">
        <v>916</v>
      </c>
      <c r="CK350" s="199">
        <v>36</v>
      </c>
      <c r="CL350" s="199">
        <v>828</v>
      </c>
      <c r="CM350" s="199">
        <v>30</v>
      </c>
      <c r="CN350" s="199">
        <v>739</v>
      </c>
      <c r="CO350" s="199">
        <v>0</v>
      </c>
      <c r="CP350" s="199">
        <v>127</v>
      </c>
      <c r="CQ350" s="199">
        <v>5552</v>
      </c>
      <c r="CR350" s="199">
        <v>4841</v>
      </c>
      <c r="CS350" s="199">
        <v>1407</v>
      </c>
      <c r="CT350" s="199">
        <v>5142</v>
      </c>
      <c r="CU350" s="199">
        <v>96</v>
      </c>
      <c r="CV350" s="199">
        <v>44</v>
      </c>
      <c r="CW350" s="199">
        <v>61</v>
      </c>
      <c r="CX350" s="199">
        <v>19</v>
      </c>
      <c r="CY350" s="199">
        <v>10</v>
      </c>
      <c r="CZ350" s="199">
        <v>0</v>
      </c>
      <c r="DA350" s="199">
        <v>25</v>
      </c>
      <c r="DB350" s="199">
        <v>25</v>
      </c>
      <c r="DC350" s="199">
        <v>0</v>
      </c>
      <c r="DD350" s="199">
        <v>0</v>
      </c>
      <c r="DE350" s="199">
        <v>95</v>
      </c>
      <c r="DF350" s="199">
        <v>463</v>
      </c>
      <c r="DG350" s="199">
        <v>387</v>
      </c>
      <c r="DH350" s="199">
        <v>107</v>
      </c>
      <c r="DI350" s="199">
        <v>265</v>
      </c>
      <c r="DJ350" s="199">
        <v>239</v>
      </c>
      <c r="DK350" s="199">
        <v>45</v>
      </c>
      <c r="DL350" s="199">
        <v>166</v>
      </c>
      <c r="DM350" s="199">
        <v>191</v>
      </c>
      <c r="DN350" s="199">
        <v>692</v>
      </c>
      <c r="DO350" s="199">
        <v>216</v>
      </c>
      <c r="DP350" s="199">
        <v>162</v>
      </c>
      <c r="DQ350" s="199">
        <v>90</v>
      </c>
      <c r="DR350" s="199">
        <v>48</v>
      </c>
      <c r="DS350" s="199">
        <v>33</v>
      </c>
      <c r="DT350" s="199">
        <v>30</v>
      </c>
      <c r="DU350" s="199">
        <v>1978</v>
      </c>
      <c r="DV350" s="199">
        <v>1361</v>
      </c>
      <c r="DW350" s="199">
        <v>541</v>
      </c>
      <c r="DX350" s="199">
        <v>147</v>
      </c>
      <c r="DY350" s="199">
        <v>43</v>
      </c>
      <c r="DZ350" s="199">
        <v>298</v>
      </c>
      <c r="EA350" s="199">
        <v>36</v>
      </c>
      <c r="EB350" s="199">
        <v>189</v>
      </c>
      <c r="EC350" s="199">
        <v>172</v>
      </c>
      <c r="ED350" s="199">
        <v>46</v>
      </c>
      <c r="EE350" s="199">
        <v>98</v>
      </c>
      <c r="EF350" s="199">
        <v>747</v>
      </c>
      <c r="EG350" s="199">
        <v>5184</v>
      </c>
      <c r="EH350" s="199">
        <v>474</v>
      </c>
      <c r="EI350" s="199">
        <v>1879</v>
      </c>
      <c r="EJ350" s="199">
        <v>99</v>
      </c>
      <c r="EK350" s="199">
        <v>58</v>
      </c>
      <c r="EL350" s="199">
        <v>0</v>
      </c>
      <c r="EM350" s="199">
        <v>6</v>
      </c>
      <c r="EN350" s="199">
        <v>11</v>
      </c>
      <c r="EO350" s="199">
        <v>8</v>
      </c>
      <c r="EP350" s="199">
        <v>13</v>
      </c>
      <c r="EQ350" s="199">
        <v>1850</v>
      </c>
      <c r="ER350" s="199">
        <v>1978</v>
      </c>
      <c r="ES350" s="199">
        <v>53</v>
      </c>
      <c r="ET350" s="199">
        <v>289</v>
      </c>
      <c r="EU350" s="199">
        <v>780</v>
      </c>
      <c r="EV350" s="199">
        <v>856</v>
      </c>
      <c r="EW350" s="199">
        <v>1925</v>
      </c>
      <c r="EX350" s="199">
        <v>1978</v>
      </c>
      <c r="EZ350" s="199"/>
    </row>
    <row r="351" spans="1:156" x14ac:dyDescent="0.25">
      <c r="A351">
        <v>56368</v>
      </c>
      <c r="B351" t="s">
        <v>892</v>
      </c>
      <c r="C351" t="s">
        <v>1187</v>
      </c>
      <c r="D351" t="s">
        <v>310</v>
      </c>
      <c r="E351" t="s">
        <v>326</v>
      </c>
      <c r="F351" t="s">
        <v>346</v>
      </c>
      <c r="G351" t="s">
        <v>346</v>
      </c>
      <c r="H351" s="199">
        <v>4074</v>
      </c>
      <c r="I351" s="199">
        <v>52</v>
      </c>
      <c r="J351" s="199">
        <v>362</v>
      </c>
      <c r="K351" s="199">
        <v>0</v>
      </c>
      <c r="L351" s="199">
        <v>228</v>
      </c>
      <c r="M351" s="199">
        <v>0</v>
      </c>
      <c r="N351" s="199">
        <v>1656</v>
      </c>
      <c r="O351" s="199">
        <v>10</v>
      </c>
      <c r="P351" s="199">
        <v>2054</v>
      </c>
      <c r="Q351" s="199">
        <v>42</v>
      </c>
      <c r="R351" s="199">
        <v>3907</v>
      </c>
      <c r="S351" s="199">
        <v>52</v>
      </c>
      <c r="T351" s="199">
        <v>0</v>
      </c>
      <c r="U351" s="199">
        <v>0</v>
      </c>
      <c r="V351" s="199">
        <v>1</v>
      </c>
      <c r="W351" s="199">
        <v>0</v>
      </c>
      <c r="X351" s="199">
        <v>17</v>
      </c>
      <c r="Y351" s="199">
        <v>0</v>
      </c>
      <c r="Z351" s="199">
        <v>74</v>
      </c>
      <c r="AA351" s="199">
        <v>0</v>
      </c>
      <c r="AB351" s="199">
        <v>75</v>
      </c>
      <c r="AC351" s="199">
        <v>0</v>
      </c>
      <c r="AD351" s="199">
        <v>109</v>
      </c>
      <c r="AE351" s="199">
        <v>5</v>
      </c>
      <c r="AF351" s="199">
        <v>3874</v>
      </c>
      <c r="AG351" s="199">
        <v>47</v>
      </c>
      <c r="AH351" s="199">
        <v>4034</v>
      </c>
      <c r="AI351" s="199">
        <v>47</v>
      </c>
      <c r="AJ351" s="199">
        <v>40</v>
      </c>
      <c r="AK351" s="199">
        <v>5</v>
      </c>
      <c r="AL351" s="199">
        <v>21</v>
      </c>
      <c r="AM351" s="199">
        <v>0</v>
      </c>
      <c r="AN351" s="199">
        <v>19</v>
      </c>
      <c r="AO351" s="199">
        <v>5</v>
      </c>
      <c r="AP351" s="199">
        <v>2077</v>
      </c>
      <c r="AQ351" s="199">
        <v>29</v>
      </c>
      <c r="AR351" s="199">
        <v>1997</v>
      </c>
      <c r="AS351" s="199">
        <v>23</v>
      </c>
      <c r="AT351" s="199">
        <v>406</v>
      </c>
      <c r="AU351" s="199">
        <v>2</v>
      </c>
      <c r="AV351" s="199">
        <v>3668</v>
      </c>
      <c r="AW351" s="199">
        <v>50</v>
      </c>
      <c r="AX351" s="199">
        <v>177</v>
      </c>
      <c r="AY351" s="199">
        <v>0</v>
      </c>
      <c r="AZ351" s="199">
        <v>1084</v>
      </c>
      <c r="BA351" s="199">
        <v>16</v>
      </c>
      <c r="BB351" s="199">
        <v>987</v>
      </c>
      <c r="BC351" s="199">
        <v>8</v>
      </c>
      <c r="BD351" s="199">
        <v>629</v>
      </c>
      <c r="BE351" s="199">
        <v>8</v>
      </c>
      <c r="BF351" s="199">
        <v>236</v>
      </c>
      <c r="BG351" s="199">
        <v>0</v>
      </c>
      <c r="BH351" s="199">
        <v>1969</v>
      </c>
      <c r="BI351" s="199">
        <v>37</v>
      </c>
      <c r="BJ351" s="199">
        <v>1899</v>
      </c>
      <c r="BK351" s="199">
        <v>37</v>
      </c>
      <c r="BL351" s="199">
        <v>70</v>
      </c>
      <c r="BM351" s="199">
        <v>0</v>
      </c>
      <c r="BN351" s="199">
        <v>1489</v>
      </c>
      <c r="BO351" s="199">
        <v>22</v>
      </c>
      <c r="BP351" s="199">
        <v>536</v>
      </c>
      <c r="BQ351" s="199">
        <v>15</v>
      </c>
      <c r="BR351" s="199">
        <v>180</v>
      </c>
      <c r="BS351" s="199">
        <v>0</v>
      </c>
      <c r="BT351" s="199">
        <v>994</v>
      </c>
      <c r="BU351" s="199">
        <v>9</v>
      </c>
      <c r="BV351" s="199">
        <v>2205</v>
      </c>
      <c r="BW351" s="199">
        <v>37</v>
      </c>
      <c r="BX351" s="199">
        <v>875</v>
      </c>
      <c r="BY351" s="199">
        <v>6</v>
      </c>
      <c r="BZ351" s="199">
        <v>239</v>
      </c>
      <c r="CA351" s="199">
        <v>2</v>
      </c>
      <c r="CB351" s="199">
        <v>755</v>
      </c>
      <c r="CC351" s="199">
        <v>7</v>
      </c>
      <c r="CD351" s="199">
        <v>203</v>
      </c>
      <c r="CE351" s="199">
        <v>11</v>
      </c>
      <c r="CF351" s="199">
        <v>351</v>
      </c>
      <c r="CG351" s="199">
        <v>9</v>
      </c>
      <c r="CH351" s="199">
        <v>466</v>
      </c>
      <c r="CI351" s="199">
        <v>7</v>
      </c>
      <c r="CJ351" s="199">
        <v>434</v>
      </c>
      <c r="CK351" s="199">
        <v>4</v>
      </c>
      <c r="CL351" s="199">
        <v>751</v>
      </c>
      <c r="CM351" s="199">
        <v>6</v>
      </c>
      <c r="CN351" s="199">
        <v>875</v>
      </c>
      <c r="CO351" s="199">
        <v>6</v>
      </c>
      <c r="CP351" s="199">
        <v>52</v>
      </c>
      <c r="CQ351" s="199">
        <v>4022</v>
      </c>
      <c r="CR351" s="199">
        <v>3359</v>
      </c>
      <c r="CS351" s="199">
        <v>1401</v>
      </c>
      <c r="CT351" s="199">
        <v>3775</v>
      </c>
      <c r="CU351" s="199">
        <v>100</v>
      </c>
      <c r="CV351" s="199">
        <v>25</v>
      </c>
      <c r="CW351" s="199">
        <v>63</v>
      </c>
      <c r="CX351" s="199">
        <v>13</v>
      </c>
      <c r="CY351" s="199">
        <v>34</v>
      </c>
      <c r="CZ351" s="199">
        <v>9</v>
      </c>
      <c r="DA351" s="199">
        <v>3</v>
      </c>
      <c r="DB351" s="199">
        <v>3</v>
      </c>
      <c r="DC351" s="199">
        <v>0</v>
      </c>
      <c r="DD351" s="199">
        <v>0</v>
      </c>
      <c r="DE351" s="199">
        <v>143</v>
      </c>
      <c r="DF351" s="199">
        <v>204</v>
      </c>
      <c r="DG351" s="199">
        <v>390</v>
      </c>
      <c r="DH351" s="199">
        <v>40</v>
      </c>
      <c r="DI351" s="199">
        <v>230</v>
      </c>
      <c r="DJ351" s="199">
        <v>168</v>
      </c>
      <c r="DK351" s="199">
        <v>37</v>
      </c>
      <c r="DL351" s="199">
        <v>114</v>
      </c>
      <c r="DM351" s="199">
        <v>131</v>
      </c>
      <c r="DN351" s="199">
        <v>453</v>
      </c>
      <c r="DO351" s="199">
        <v>112</v>
      </c>
      <c r="DP351" s="199">
        <v>112</v>
      </c>
      <c r="DQ351" s="199">
        <v>69</v>
      </c>
      <c r="DR351" s="199">
        <v>49</v>
      </c>
      <c r="DS351" s="199">
        <v>37</v>
      </c>
      <c r="DT351" s="199">
        <v>47</v>
      </c>
      <c r="DU351" s="199">
        <v>1606</v>
      </c>
      <c r="DV351" s="199">
        <v>1070</v>
      </c>
      <c r="DW351" s="199">
        <v>345</v>
      </c>
      <c r="DX351" s="199">
        <v>89</v>
      </c>
      <c r="DY351" s="199">
        <v>37</v>
      </c>
      <c r="DZ351" s="199">
        <v>224</v>
      </c>
      <c r="EA351" s="199">
        <v>21</v>
      </c>
      <c r="EB351" s="199">
        <v>177</v>
      </c>
      <c r="EC351" s="199">
        <v>223</v>
      </c>
      <c r="ED351" s="199">
        <v>22</v>
      </c>
      <c r="EE351" s="199">
        <v>160</v>
      </c>
      <c r="EF351" s="199">
        <v>450</v>
      </c>
      <c r="EG351" s="199">
        <v>3862</v>
      </c>
      <c r="EH351" s="199">
        <v>189</v>
      </c>
      <c r="EI351" s="199">
        <v>1470</v>
      </c>
      <c r="EJ351" s="199">
        <v>136</v>
      </c>
      <c r="EK351" s="199">
        <v>54</v>
      </c>
      <c r="EL351" s="199">
        <v>4</v>
      </c>
      <c r="EM351" s="199">
        <v>5</v>
      </c>
      <c r="EN351" s="199">
        <v>19</v>
      </c>
      <c r="EO351" s="199">
        <v>3</v>
      </c>
      <c r="EP351" s="199">
        <v>39</v>
      </c>
      <c r="EQ351" s="199">
        <v>1380</v>
      </c>
      <c r="ER351" s="199">
        <v>1606</v>
      </c>
      <c r="ES351" s="199">
        <v>11</v>
      </c>
      <c r="ET351" s="199">
        <v>304</v>
      </c>
      <c r="EU351" s="199">
        <v>758</v>
      </c>
      <c r="EV351" s="199">
        <v>533</v>
      </c>
      <c r="EW351" s="199">
        <v>1595</v>
      </c>
      <c r="EX351" s="199">
        <v>1606</v>
      </c>
      <c r="EZ351" s="199"/>
    </row>
    <row r="352" spans="1:156" x14ac:dyDescent="0.25">
      <c r="A352">
        <v>56359</v>
      </c>
      <c r="B352" t="s">
        <v>892</v>
      </c>
      <c r="C352" t="s">
        <v>1182</v>
      </c>
      <c r="D352" t="s">
        <v>285</v>
      </c>
      <c r="E352" t="s">
        <v>327</v>
      </c>
      <c r="F352" t="s">
        <v>346</v>
      </c>
      <c r="G352" t="s">
        <v>347</v>
      </c>
      <c r="H352" s="199">
        <v>3413</v>
      </c>
      <c r="I352" s="199">
        <v>365</v>
      </c>
      <c r="J352" s="199">
        <v>1018</v>
      </c>
      <c r="K352" s="199">
        <v>167</v>
      </c>
      <c r="L352" s="199">
        <v>700</v>
      </c>
      <c r="M352" s="199">
        <v>106</v>
      </c>
      <c r="N352" s="199">
        <v>1571</v>
      </c>
      <c r="O352" s="199">
        <v>146</v>
      </c>
      <c r="P352" s="199">
        <v>805</v>
      </c>
      <c r="Q352" s="199">
        <v>52</v>
      </c>
      <c r="R352" s="199">
        <v>2133</v>
      </c>
      <c r="S352" s="199">
        <v>118</v>
      </c>
      <c r="T352" s="199">
        <v>13</v>
      </c>
      <c r="U352" s="199">
        <v>3</v>
      </c>
      <c r="V352" s="199">
        <v>909</v>
      </c>
      <c r="W352" s="199">
        <v>182</v>
      </c>
      <c r="X352" s="199">
        <v>3</v>
      </c>
      <c r="Y352" s="199">
        <v>0</v>
      </c>
      <c r="Z352" s="199">
        <v>57</v>
      </c>
      <c r="AA352" s="199">
        <v>39</v>
      </c>
      <c r="AB352" s="199">
        <v>295</v>
      </c>
      <c r="AC352" s="199">
        <v>23</v>
      </c>
      <c r="AD352" s="199">
        <v>125</v>
      </c>
      <c r="AE352" s="199">
        <v>42</v>
      </c>
      <c r="AF352" s="199">
        <v>2097</v>
      </c>
      <c r="AG352" s="199">
        <v>115</v>
      </c>
      <c r="AH352" s="199">
        <v>3376</v>
      </c>
      <c r="AI352" s="199">
        <v>349</v>
      </c>
      <c r="AJ352" s="199">
        <v>37</v>
      </c>
      <c r="AK352" s="199">
        <v>16</v>
      </c>
      <c r="AL352" s="199">
        <v>24</v>
      </c>
      <c r="AM352" s="199">
        <v>8</v>
      </c>
      <c r="AN352" s="199">
        <v>13</v>
      </c>
      <c r="AO352" s="199">
        <v>8</v>
      </c>
      <c r="AP352" s="199">
        <v>1672</v>
      </c>
      <c r="AQ352" s="199">
        <v>205</v>
      </c>
      <c r="AR352" s="199">
        <v>1741</v>
      </c>
      <c r="AS352" s="199">
        <v>160</v>
      </c>
      <c r="AT352" s="199">
        <v>813</v>
      </c>
      <c r="AU352" s="199">
        <v>37</v>
      </c>
      <c r="AV352" s="199">
        <v>2600</v>
      </c>
      <c r="AW352" s="199">
        <v>328</v>
      </c>
      <c r="AX352" s="199">
        <v>297</v>
      </c>
      <c r="AY352" s="199">
        <v>46</v>
      </c>
      <c r="AZ352" s="199">
        <v>725</v>
      </c>
      <c r="BA352" s="199">
        <v>61</v>
      </c>
      <c r="BB352" s="199">
        <v>859</v>
      </c>
      <c r="BC352" s="199">
        <v>44</v>
      </c>
      <c r="BD352" s="199">
        <v>377</v>
      </c>
      <c r="BE352" s="199">
        <v>27</v>
      </c>
      <c r="BF352" s="199">
        <v>530</v>
      </c>
      <c r="BG352" s="199">
        <v>104</v>
      </c>
      <c r="BH352" s="199">
        <v>1266</v>
      </c>
      <c r="BI352" s="199">
        <v>125</v>
      </c>
      <c r="BJ352" s="199">
        <v>1156</v>
      </c>
      <c r="BK352" s="199">
        <v>84</v>
      </c>
      <c r="BL352" s="199">
        <v>110</v>
      </c>
      <c r="BM352" s="199">
        <v>41</v>
      </c>
      <c r="BN352" s="199">
        <v>764</v>
      </c>
      <c r="BO352" s="199">
        <v>55</v>
      </c>
      <c r="BP352" s="199">
        <v>517</v>
      </c>
      <c r="BQ352" s="199">
        <v>74</v>
      </c>
      <c r="BR352" s="199">
        <v>515</v>
      </c>
      <c r="BS352" s="199">
        <v>100</v>
      </c>
      <c r="BT352" s="199">
        <v>945</v>
      </c>
      <c r="BU352" s="199">
        <v>136</v>
      </c>
      <c r="BV352" s="199">
        <v>1796</v>
      </c>
      <c r="BW352" s="199">
        <v>229</v>
      </c>
      <c r="BX352" s="199">
        <v>672</v>
      </c>
      <c r="BY352" s="199">
        <v>0</v>
      </c>
      <c r="BZ352" s="199">
        <v>299</v>
      </c>
      <c r="CA352" s="199">
        <v>67</v>
      </c>
      <c r="CB352" s="199">
        <v>646</v>
      </c>
      <c r="CC352" s="199">
        <v>69</v>
      </c>
      <c r="CD352" s="199">
        <v>210</v>
      </c>
      <c r="CE352" s="199">
        <v>51</v>
      </c>
      <c r="CF352" s="199">
        <v>287</v>
      </c>
      <c r="CG352" s="199">
        <v>50</v>
      </c>
      <c r="CH352" s="199">
        <v>367</v>
      </c>
      <c r="CI352" s="199">
        <v>28</v>
      </c>
      <c r="CJ352" s="199">
        <v>411</v>
      </c>
      <c r="CK352" s="199">
        <v>61</v>
      </c>
      <c r="CL352" s="199">
        <v>521</v>
      </c>
      <c r="CM352" s="199">
        <v>39</v>
      </c>
      <c r="CN352" s="199">
        <v>672</v>
      </c>
      <c r="CO352" s="199">
        <v>0</v>
      </c>
      <c r="CP352" s="199">
        <v>365</v>
      </c>
      <c r="CQ352" s="199">
        <v>3048</v>
      </c>
      <c r="CR352" s="199">
        <v>1709</v>
      </c>
      <c r="CS352" s="199">
        <v>1914</v>
      </c>
      <c r="CT352" s="199">
        <v>2970</v>
      </c>
      <c r="CU352" s="199">
        <v>354</v>
      </c>
      <c r="CV352" s="199">
        <v>21</v>
      </c>
      <c r="CW352" s="199">
        <v>53</v>
      </c>
      <c r="CX352" s="199">
        <v>14</v>
      </c>
      <c r="CY352" s="199">
        <v>12</v>
      </c>
      <c r="CZ352" s="199">
        <v>0</v>
      </c>
      <c r="DA352" s="199">
        <v>0</v>
      </c>
      <c r="DB352" s="199">
        <v>0</v>
      </c>
      <c r="DC352" s="199">
        <v>289</v>
      </c>
      <c r="DD352" s="199">
        <v>7</v>
      </c>
      <c r="DE352" s="199">
        <v>55</v>
      </c>
      <c r="DF352" s="199">
        <v>109</v>
      </c>
      <c r="DG352" s="199">
        <v>150</v>
      </c>
      <c r="DH352" s="199">
        <v>17</v>
      </c>
      <c r="DI352" s="199">
        <v>128</v>
      </c>
      <c r="DJ352" s="199">
        <v>35</v>
      </c>
      <c r="DK352" s="199">
        <v>10</v>
      </c>
      <c r="DL352" s="199">
        <v>33</v>
      </c>
      <c r="DM352" s="199">
        <v>53</v>
      </c>
      <c r="DN352" s="199">
        <v>303</v>
      </c>
      <c r="DO352" s="199">
        <v>216</v>
      </c>
      <c r="DP352" s="199">
        <v>43</v>
      </c>
      <c r="DQ352" s="199">
        <v>131</v>
      </c>
      <c r="DR352" s="199">
        <v>105</v>
      </c>
      <c r="DS352" s="199">
        <v>123</v>
      </c>
      <c r="DT352" s="199">
        <v>200</v>
      </c>
      <c r="DU352" s="199">
        <v>1343</v>
      </c>
      <c r="DV352" s="199">
        <v>490</v>
      </c>
      <c r="DW352" s="199">
        <v>81</v>
      </c>
      <c r="DX352" s="199">
        <v>129</v>
      </c>
      <c r="DY352" s="199">
        <v>63</v>
      </c>
      <c r="DZ352" s="199">
        <v>339</v>
      </c>
      <c r="EA352" s="199">
        <v>38</v>
      </c>
      <c r="EB352" s="199">
        <v>234</v>
      </c>
      <c r="EC352" s="199">
        <v>385</v>
      </c>
      <c r="ED352" s="199">
        <v>73</v>
      </c>
      <c r="EE352" s="199">
        <v>242</v>
      </c>
      <c r="EF352" s="199">
        <v>348</v>
      </c>
      <c r="EG352" s="199">
        <v>3013</v>
      </c>
      <c r="EH352" s="199">
        <v>503</v>
      </c>
      <c r="EI352" s="199">
        <v>926</v>
      </c>
      <c r="EJ352" s="199">
        <v>417</v>
      </c>
      <c r="EK352" s="199">
        <v>42</v>
      </c>
      <c r="EL352" s="199">
        <v>35</v>
      </c>
      <c r="EM352" s="199">
        <v>43</v>
      </c>
      <c r="EN352" s="199">
        <v>67</v>
      </c>
      <c r="EO352" s="199">
        <v>26</v>
      </c>
      <c r="EP352" s="199">
        <v>127</v>
      </c>
      <c r="EQ352" s="199">
        <v>1099</v>
      </c>
      <c r="ER352" s="199">
        <v>1343</v>
      </c>
      <c r="ES352" s="199">
        <v>162</v>
      </c>
      <c r="ET352" s="199">
        <v>385</v>
      </c>
      <c r="EU352" s="199">
        <v>431</v>
      </c>
      <c r="EV352" s="199">
        <v>365</v>
      </c>
      <c r="EW352" s="199">
        <v>1181</v>
      </c>
      <c r="EX352" s="199">
        <v>1343</v>
      </c>
      <c r="EZ352" s="199"/>
    </row>
    <row r="353" spans="1:156" x14ac:dyDescent="0.25">
      <c r="A353">
        <v>55072</v>
      </c>
      <c r="B353" t="s">
        <v>892</v>
      </c>
      <c r="C353" t="s">
        <v>980</v>
      </c>
      <c r="D353" t="s">
        <v>295</v>
      </c>
      <c r="E353" t="s">
        <v>327</v>
      </c>
      <c r="F353" t="s">
        <v>346</v>
      </c>
      <c r="G353" t="s">
        <v>347</v>
      </c>
      <c r="H353" s="199">
        <v>3491</v>
      </c>
      <c r="I353" s="199">
        <v>291</v>
      </c>
      <c r="J353" s="199">
        <v>955</v>
      </c>
      <c r="K353" s="199">
        <v>137</v>
      </c>
      <c r="L353" s="199">
        <v>563</v>
      </c>
      <c r="M353" s="199">
        <v>94</v>
      </c>
      <c r="N353" s="199">
        <v>1522</v>
      </c>
      <c r="O353" s="199">
        <v>134</v>
      </c>
      <c r="P353" s="199">
        <v>911</v>
      </c>
      <c r="Q353" s="199">
        <v>11</v>
      </c>
      <c r="R353" s="199">
        <v>3017</v>
      </c>
      <c r="S353" s="199">
        <v>235</v>
      </c>
      <c r="T353" s="199">
        <v>98</v>
      </c>
      <c r="U353" s="199">
        <v>0</v>
      </c>
      <c r="V353" s="199">
        <v>148</v>
      </c>
      <c r="W353" s="199">
        <v>13</v>
      </c>
      <c r="X353" s="199">
        <v>19</v>
      </c>
      <c r="Y353" s="199">
        <v>3</v>
      </c>
      <c r="Z353" s="199">
        <v>0</v>
      </c>
      <c r="AA353" s="199">
        <v>0</v>
      </c>
      <c r="AB353" s="199">
        <v>209</v>
      </c>
      <c r="AC353" s="199">
        <v>40</v>
      </c>
      <c r="AD353" s="199">
        <v>217</v>
      </c>
      <c r="AE353" s="199">
        <v>39</v>
      </c>
      <c r="AF353" s="199">
        <v>2875</v>
      </c>
      <c r="AG353" s="199">
        <v>201</v>
      </c>
      <c r="AH353" s="199">
        <v>3431</v>
      </c>
      <c r="AI353" s="199">
        <v>291</v>
      </c>
      <c r="AJ353" s="199">
        <v>60</v>
      </c>
      <c r="AK353" s="199">
        <v>0</v>
      </c>
      <c r="AL353" s="199">
        <v>49</v>
      </c>
      <c r="AM353" s="199">
        <v>0</v>
      </c>
      <c r="AN353" s="199">
        <v>11</v>
      </c>
      <c r="AO353" s="199">
        <v>0</v>
      </c>
      <c r="AP353" s="199">
        <v>1767</v>
      </c>
      <c r="AQ353" s="199">
        <v>194</v>
      </c>
      <c r="AR353" s="199">
        <v>1724</v>
      </c>
      <c r="AS353" s="199">
        <v>97</v>
      </c>
      <c r="AT353" s="199">
        <v>765</v>
      </c>
      <c r="AU353" s="199">
        <v>62</v>
      </c>
      <c r="AV353" s="199">
        <v>2726</v>
      </c>
      <c r="AW353" s="199">
        <v>229</v>
      </c>
      <c r="AX353" s="199">
        <v>197</v>
      </c>
      <c r="AY353" s="199">
        <v>36</v>
      </c>
      <c r="AZ353" s="199">
        <v>976</v>
      </c>
      <c r="BA353" s="199">
        <v>108</v>
      </c>
      <c r="BB353" s="199">
        <v>827</v>
      </c>
      <c r="BC353" s="199">
        <v>83</v>
      </c>
      <c r="BD353" s="199">
        <v>410</v>
      </c>
      <c r="BE353" s="199">
        <v>8</v>
      </c>
      <c r="BF353" s="199">
        <v>661</v>
      </c>
      <c r="BG353" s="199">
        <v>105</v>
      </c>
      <c r="BH353" s="199">
        <v>1268</v>
      </c>
      <c r="BI353" s="199">
        <v>145</v>
      </c>
      <c r="BJ353" s="199">
        <v>1197</v>
      </c>
      <c r="BK353" s="199">
        <v>131</v>
      </c>
      <c r="BL353" s="199">
        <v>71</v>
      </c>
      <c r="BM353" s="199">
        <v>14</v>
      </c>
      <c r="BN353" s="199">
        <v>914</v>
      </c>
      <c r="BO353" s="199">
        <v>109</v>
      </c>
      <c r="BP353" s="199">
        <v>380</v>
      </c>
      <c r="BQ353" s="199">
        <v>31</v>
      </c>
      <c r="BR353" s="199">
        <v>635</v>
      </c>
      <c r="BS353" s="199">
        <v>110</v>
      </c>
      <c r="BT353" s="199">
        <v>761</v>
      </c>
      <c r="BU353" s="199">
        <v>41</v>
      </c>
      <c r="BV353" s="199">
        <v>1929</v>
      </c>
      <c r="BW353" s="199">
        <v>250</v>
      </c>
      <c r="BX353" s="199">
        <v>801</v>
      </c>
      <c r="BY353" s="199">
        <v>0</v>
      </c>
      <c r="BZ353" s="199">
        <v>215</v>
      </c>
      <c r="CA353" s="199">
        <v>3</v>
      </c>
      <c r="CB353" s="199">
        <v>546</v>
      </c>
      <c r="CC353" s="199">
        <v>38</v>
      </c>
      <c r="CD353" s="199">
        <v>320</v>
      </c>
      <c r="CE353" s="199">
        <v>15</v>
      </c>
      <c r="CF353" s="199">
        <v>321</v>
      </c>
      <c r="CG353" s="199">
        <v>67</v>
      </c>
      <c r="CH353" s="199">
        <v>370</v>
      </c>
      <c r="CI353" s="199">
        <v>55</v>
      </c>
      <c r="CJ353" s="199">
        <v>398</v>
      </c>
      <c r="CK353" s="199">
        <v>56</v>
      </c>
      <c r="CL353" s="199">
        <v>520</v>
      </c>
      <c r="CM353" s="199">
        <v>57</v>
      </c>
      <c r="CN353" s="199">
        <v>801</v>
      </c>
      <c r="CO353" s="199">
        <v>0</v>
      </c>
      <c r="CP353" s="199">
        <v>291</v>
      </c>
      <c r="CQ353" s="199">
        <v>3200</v>
      </c>
      <c r="CR353" s="199">
        <v>2270</v>
      </c>
      <c r="CS353" s="199">
        <v>1667</v>
      </c>
      <c r="CT353" s="199">
        <v>3893</v>
      </c>
      <c r="CU353" s="199">
        <v>389</v>
      </c>
      <c r="CV353" s="199">
        <v>91</v>
      </c>
      <c r="CW353" s="199">
        <v>279</v>
      </c>
      <c r="CX353" s="199">
        <v>66</v>
      </c>
      <c r="CY353" s="199">
        <v>17</v>
      </c>
      <c r="CZ353" s="199">
        <v>5</v>
      </c>
      <c r="DA353" s="199">
        <v>30</v>
      </c>
      <c r="DB353" s="199">
        <v>20</v>
      </c>
      <c r="DC353" s="199">
        <v>63</v>
      </c>
      <c r="DD353" s="199">
        <v>0</v>
      </c>
      <c r="DE353" s="199">
        <v>37</v>
      </c>
      <c r="DF353" s="199">
        <v>86</v>
      </c>
      <c r="DG353" s="199">
        <v>155</v>
      </c>
      <c r="DH353" s="199">
        <v>34</v>
      </c>
      <c r="DI353" s="199">
        <v>161</v>
      </c>
      <c r="DJ353" s="199">
        <v>53</v>
      </c>
      <c r="DK353" s="199">
        <v>47</v>
      </c>
      <c r="DL353" s="199">
        <v>30</v>
      </c>
      <c r="DM353" s="199">
        <v>89</v>
      </c>
      <c r="DN353" s="199">
        <v>253</v>
      </c>
      <c r="DO353" s="199">
        <v>277</v>
      </c>
      <c r="DP353" s="199">
        <v>51</v>
      </c>
      <c r="DQ353" s="199">
        <v>136</v>
      </c>
      <c r="DR353" s="199">
        <v>74</v>
      </c>
      <c r="DS353" s="199">
        <v>65</v>
      </c>
      <c r="DT353" s="199">
        <v>157</v>
      </c>
      <c r="DU353" s="199">
        <v>1477</v>
      </c>
      <c r="DV353" s="199">
        <v>612</v>
      </c>
      <c r="DW353" s="199">
        <v>185</v>
      </c>
      <c r="DX353" s="199">
        <v>137</v>
      </c>
      <c r="DY353" s="199">
        <v>66</v>
      </c>
      <c r="DZ353" s="199">
        <v>320</v>
      </c>
      <c r="EA353" s="199">
        <v>29</v>
      </c>
      <c r="EB353" s="199">
        <v>261</v>
      </c>
      <c r="EC353" s="199">
        <v>408</v>
      </c>
      <c r="ED353" s="199">
        <v>43</v>
      </c>
      <c r="EE353" s="199">
        <v>330</v>
      </c>
      <c r="EF353" s="199">
        <v>356</v>
      </c>
      <c r="EG353" s="199">
        <v>3337</v>
      </c>
      <c r="EH353" s="199">
        <v>1097</v>
      </c>
      <c r="EI353" s="199">
        <v>1086</v>
      </c>
      <c r="EJ353" s="199">
        <v>391</v>
      </c>
      <c r="EK353" s="199">
        <v>60</v>
      </c>
      <c r="EL353" s="199">
        <v>36</v>
      </c>
      <c r="EM353" s="199">
        <v>47</v>
      </c>
      <c r="EN353" s="199">
        <v>15</v>
      </c>
      <c r="EO353" s="199">
        <v>21</v>
      </c>
      <c r="EP353" s="199">
        <v>121</v>
      </c>
      <c r="EQ353" s="199">
        <v>1195</v>
      </c>
      <c r="ER353" s="199">
        <v>1477</v>
      </c>
      <c r="ES353" s="199">
        <v>93</v>
      </c>
      <c r="ET353" s="199">
        <v>467</v>
      </c>
      <c r="EU353" s="199">
        <v>563</v>
      </c>
      <c r="EV353" s="199">
        <v>354</v>
      </c>
      <c r="EW353" s="199">
        <v>1384</v>
      </c>
      <c r="EX353" s="199">
        <v>1477</v>
      </c>
      <c r="EZ353" s="199"/>
    </row>
    <row r="354" spans="1:156" x14ac:dyDescent="0.25">
      <c r="A354">
        <v>55735</v>
      </c>
      <c r="B354" t="s">
        <v>892</v>
      </c>
      <c r="C354" t="s">
        <v>1059</v>
      </c>
      <c r="D354" t="s">
        <v>295</v>
      </c>
      <c r="E354" t="s">
        <v>327</v>
      </c>
      <c r="F354" t="s">
        <v>346</v>
      </c>
      <c r="G354" t="s">
        <v>347</v>
      </c>
      <c r="H354" s="199">
        <v>1684</v>
      </c>
      <c r="I354" s="199">
        <v>126</v>
      </c>
      <c r="J354" s="199">
        <v>318</v>
      </c>
      <c r="K354" s="199">
        <v>28</v>
      </c>
      <c r="L354" s="199">
        <v>174</v>
      </c>
      <c r="M354" s="199">
        <v>28</v>
      </c>
      <c r="N354" s="199">
        <v>776</v>
      </c>
      <c r="O354" s="199">
        <v>65</v>
      </c>
      <c r="P354" s="199">
        <v>570</v>
      </c>
      <c r="Q354" s="199">
        <v>28</v>
      </c>
      <c r="R354" s="199">
        <v>1581</v>
      </c>
      <c r="S354" s="199">
        <v>116</v>
      </c>
      <c r="T354" s="199">
        <v>4</v>
      </c>
      <c r="U354" s="199">
        <v>0</v>
      </c>
      <c r="V354" s="199">
        <v>30</v>
      </c>
      <c r="W354" s="199">
        <v>0</v>
      </c>
      <c r="X354" s="199">
        <v>5</v>
      </c>
      <c r="Y354" s="199">
        <v>0</v>
      </c>
      <c r="Z354" s="199">
        <v>4</v>
      </c>
      <c r="AA354" s="199">
        <v>0</v>
      </c>
      <c r="AB354" s="199">
        <v>60</v>
      </c>
      <c r="AC354" s="199">
        <v>10</v>
      </c>
      <c r="AD354" s="199">
        <v>16</v>
      </c>
      <c r="AE354" s="199">
        <v>3</v>
      </c>
      <c r="AF354" s="199">
        <v>1572</v>
      </c>
      <c r="AG354" s="199">
        <v>113</v>
      </c>
      <c r="AH354" s="199">
        <v>1666</v>
      </c>
      <c r="AI354" s="199">
        <v>126</v>
      </c>
      <c r="AJ354" s="199">
        <v>18</v>
      </c>
      <c r="AK354" s="199">
        <v>0</v>
      </c>
      <c r="AL354" s="199">
        <v>14</v>
      </c>
      <c r="AM354" s="199">
        <v>0</v>
      </c>
      <c r="AN354" s="199">
        <v>4</v>
      </c>
      <c r="AO354" s="199">
        <v>0</v>
      </c>
      <c r="AP354" s="199">
        <v>901</v>
      </c>
      <c r="AQ354" s="199">
        <v>82</v>
      </c>
      <c r="AR354" s="199">
        <v>783</v>
      </c>
      <c r="AS354" s="199">
        <v>44</v>
      </c>
      <c r="AT354" s="199">
        <v>297</v>
      </c>
      <c r="AU354" s="199">
        <v>13</v>
      </c>
      <c r="AV354" s="199">
        <v>1387</v>
      </c>
      <c r="AW354" s="199">
        <v>113</v>
      </c>
      <c r="AX354" s="199">
        <v>91</v>
      </c>
      <c r="AY354" s="199">
        <v>12</v>
      </c>
      <c r="AZ354" s="199">
        <v>574</v>
      </c>
      <c r="BA354" s="199">
        <v>41</v>
      </c>
      <c r="BB354" s="199">
        <v>428</v>
      </c>
      <c r="BC354" s="199">
        <v>46</v>
      </c>
      <c r="BD354" s="199">
        <v>201</v>
      </c>
      <c r="BE354" s="199">
        <v>8</v>
      </c>
      <c r="BF354" s="199">
        <v>228</v>
      </c>
      <c r="BG354" s="199">
        <v>39</v>
      </c>
      <c r="BH354" s="199">
        <v>671</v>
      </c>
      <c r="BI354" s="199">
        <v>76</v>
      </c>
      <c r="BJ354" s="199">
        <v>622</v>
      </c>
      <c r="BK354" s="199">
        <v>56</v>
      </c>
      <c r="BL354" s="199">
        <v>49</v>
      </c>
      <c r="BM354" s="199">
        <v>20</v>
      </c>
      <c r="BN354" s="199">
        <v>382</v>
      </c>
      <c r="BO354" s="199">
        <v>13</v>
      </c>
      <c r="BP354" s="199">
        <v>305</v>
      </c>
      <c r="BQ354" s="199">
        <v>61</v>
      </c>
      <c r="BR354" s="199">
        <v>212</v>
      </c>
      <c r="BS354" s="199">
        <v>41</v>
      </c>
      <c r="BT354" s="199">
        <v>329</v>
      </c>
      <c r="BU354" s="199">
        <v>11</v>
      </c>
      <c r="BV354" s="199">
        <v>899</v>
      </c>
      <c r="BW354" s="199">
        <v>115</v>
      </c>
      <c r="BX354" s="199">
        <v>456</v>
      </c>
      <c r="BY354" s="199">
        <v>0</v>
      </c>
      <c r="BZ354" s="199">
        <v>86</v>
      </c>
      <c r="CA354" s="199">
        <v>2</v>
      </c>
      <c r="CB354" s="199">
        <v>243</v>
      </c>
      <c r="CC354" s="199">
        <v>9</v>
      </c>
      <c r="CD354" s="199">
        <v>61</v>
      </c>
      <c r="CE354" s="199">
        <v>8</v>
      </c>
      <c r="CF354" s="199">
        <v>131</v>
      </c>
      <c r="CG354" s="199">
        <v>20</v>
      </c>
      <c r="CH354" s="199">
        <v>152</v>
      </c>
      <c r="CI354" s="199">
        <v>10</v>
      </c>
      <c r="CJ354" s="199">
        <v>213</v>
      </c>
      <c r="CK354" s="199">
        <v>29</v>
      </c>
      <c r="CL354" s="199">
        <v>342</v>
      </c>
      <c r="CM354" s="199">
        <v>48</v>
      </c>
      <c r="CN354" s="199">
        <v>456</v>
      </c>
      <c r="CO354" s="199">
        <v>0</v>
      </c>
      <c r="CP354" s="199">
        <v>126</v>
      </c>
      <c r="CQ354" s="199">
        <v>1558</v>
      </c>
      <c r="CR354" s="199">
        <v>1162</v>
      </c>
      <c r="CS354" s="199">
        <v>812</v>
      </c>
      <c r="CT354" s="199">
        <v>1580</v>
      </c>
      <c r="CU354" s="199">
        <v>36</v>
      </c>
      <c r="CV354" s="199">
        <v>5</v>
      </c>
      <c r="CW354" s="199">
        <v>14</v>
      </c>
      <c r="CX354" s="199">
        <v>0</v>
      </c>
      <c r="CY354" s="199">
        <v>21</v>
      </c>
      <c r="CZ354" s="199">
        <v>5</v>
      </c>
      <c r="DA354" s="199">
        <v>0</v>
      </c>
      <c r="DB354" s="199">
        <v>0</v>
      </c>
      <c r="DC354" s="199">
        <v>1</v>
      </c>
      <c r="DD354" s="199">
        <v>0</v>
      </c>
      <c r="DE354" s="199">
        <v>21</v>
      </c>
      <c r="DF354" s="199">
        <v>67</v>
      </c>
      <c r="DG354" s="199">
        <v>85</v>
      </c>
      <c r="DH354" s="199">
        <v>17</v>
      </c>
      <c r="DI354" s="199">
        <v>48</v>
      </c>
      <c r="DJ354" s="199">
        <v>35</v>
      </c>
      <c r="DK354" s="199">
        <v>14</v>
      </c>
      <c r="DL354" s="199">
        <v>42</v>
      </c>
      <c r="DM354" s="199">
        <v>17</v>
      </c>
      <c r="DN354" s="199">
        <v>150</v>
      </c>
      <c r="DO354" s="199">
        <v>105</v>
      </c>
      <c r="DP354" s="199">
        <v>31</v>
      </c>
      <c r="DQ354" s="199">
        <v>54</v>
      </c>
      <c r="DR354" s="199">
        <v>16</v>
      </c>
      <c r="DS354" s="199">
        <v>13</v>
      </c>
      <c r="DT354" s="199">
        <v>60</v>
      </c>
      <c r="DU354" s="199">
        <v>713</v>
      </c>
      <c r="DV354" s="199">
        <v>392</v>
      </c>
      <c r="DW354" s="199">
        <v>71</v>
      </c>
      <c r="DX354" s="199">
        <v>53</v>
      </c>
      <c r="DY354" s="199">
        <v>7</v>
      </c>
      <c r="DZ354" s="199">
        <v>174</v>
      </c>
      <c r="EA354" s="199">
        <v>9</v>
      </c>
      <c r="EB354" s="199">
        <v>142</v>
      </c>
      <c r="EC354" s="199">
        <v>94</v>
      </c>
      <c r="ED354" s="199">
        <v>7</v>
      </c>
      <c r="EE354" s="199">
        <v>63</v>
      </c>
      <c r="EF354" s="199">
        <v>125</v>
      </c>
      <c r="EG354" s="199">
        <v>1556</v>
      </c>
      <c r="EH354" s="199">
        <v>102</v>
      </c>
      <c r="EI354" s="199">
        <v>673</v>
      </c>
      <c r="EJ354" s="199">
        <v>40</v>
      </c>
      <c r="EK354" s="199">
        <v>7</v>
      </c>
      <c r="EL354" s="199">
        <v>4</v>
      </c>
      <c r="EM354" s="199">
        <v>1</v>
      </c>
      <c r="EN354" s="199">
        <v>5</v>
      </c>
      <c r="EO354" s="199">
        <v>1</v>
      </c>
      <c r="EP354" s="199">
        <v>13</v>
      </c>
      <c r="EQ354" s="199">
        <v>514</v>
      </c>
      <c r="ER354" s="199">
        <v>713</v>
      </c>
      <c r="ES354" s="199">
        <v>22</v>
      </c>
      <c r="ET354" s="199">
        <v>163</v>
      </c>
      <c r="EU354" s="199">
        <v>245</v>
      </c>
      <c r="EV354" s="199">
        <v>283</v>
      </c>
      <c r="EW354" s="199">
        <v>691</v>
      </c>
      <c r="EX354" s="199">
        <v>713</v>
      </c>
      <c r="EZ354" s="199"/>
    </row>
    <row r="355" spans="1:156" x14ac:dyDescent="0.25">
      <c r="A355">
        <v>55795</v>
      </c>
      <c r="B355" t="s">
        <v>892</v>
      </c>
      <c r="C355" t="s">
        <v>1068</v>
      </c>
      <c r="D355" t="s">
        <v>295</v>
      </c>
      <c r="E355" t="s">
        <v>327</v>
      </c>
      <c r="F355" t="s">
        <v>346</v>
      </c>
      <c r="G355" t="s">
        <v>346</v>
      </c>
      <c r="H355" s="199">
        <v>1767</v>
      </c>
      <c r="I355" s="199">
        <v>131</v>
      </c>
      <c r="J355" s="199">
        <v>188</v>
      </c>
      <c r="K355" s="199">
        <v>19</v>
      </c>
      <c r="L355" s="199">
        <v>104</v>
      </c>
      <c r="M355" s="199">
        <v>8</v>
      </c>
      <c r="N355" s="199">
        <v>901</v>
      </c>
      <c r="O355" s="199">
        <v>87</v>
      </c>
      <c r="P355" s="199">
        <v>651</v>
      </c>
      <c r="Q355" s="199">
        <v>25</v>
      </c>
      <c r="R355" s="199">
        <v>1669</v>
      </c>
      <c r="S355" s="199">
        <v>108</v>
      </c>
      <c r="T355" s="199">
        <v>20</v>
      </c>
      <c r="U355" s="199">
        <v>0</v>
      </c>
      <c r="V355" s="199">
        <v>8</v>
      </c>
      <c r="W355" s="199">
        <v>0</v>
      </c>
      <c r="X355" s="199">
        <v>2</v>
      </c>
      <c r="Y355" s="199">
        <v>0</v>
      </c>
      <c r="Z355" s="199">
        <v>0</v>
      </c>
      <c r="AA355" s="199">
        <v>0</v>
      </c>
      <c r="AB355" s="199">
        <v>68</v>
      </c>
      <c r="AC355" s="199">
        <v>23</v>
      </c>
      <c r="AD355" s="199">
        <v>8</v>
      </c>
      <c r="AE355" s="199">
        <v>0</v>
      </c>
      <c r="AF355" s="199">
        <v>1669</v>
      </c>
      <c r="AG355" s="199">
        <v>108</v>
      </c>
      <c r="AH355" s="199">
        <v>1757</v>
      </c>
      <c r="AI355" s="199">
        <v>131</v>
      </c>
      <c r="AJ355" s="199">
        <v>10</v>
      </c>
      <c r="AK355" s="199">
        <v>0</v>
      </c>
      <c r="AL355" s="199">
        <v>10</v>
      </c>
      <c r="AM355" s="199">
        <v>0</v>
      </c>
      <c r="AN355" s="199">
        <v>0</v>
      </c>
      <c r="AO355" s="199">
        <v>0</v>
      </c>
      <c r="AP355" s="199">
        <v>1002</v>
      </c>
      <c r="AQ355" s="199">
        <v>68</v>
      </c>
      <c r="AR355" s="199">
        <v>765</v>
      </c>
      <c r="AS355" s="199">
        <v>63</v>
      </c>
      <c r="AT355" s="199">
        <v>270</v>
      </c>
      <c r="AU355" s="199">
        <v>23</v>
      </c>
      <c r="AV355" s="199">
        <v>1497</v>
      </c>
      <c r="AW355" s="199">
        <v>108</v>
      </c>
      <c r="AX355" s="199">
        <v>107</v>
      </c>
      <c r="AY355" s="199">
        <v>22</v>
      </c>
      <c r="AZ355" s="199">
        <v>506</v>
      </c>
      <c r="BA355" s="199">
        <v>43</v>
      </c>
      <c r="BB355" s="199">
        <v>468</v>
      </c>
      <c r="BC355" s="199">
        <v>23</v>
      </c>
      <c r="BD355" s="199">
        <v>164</v>
      </c>
      <c r="BE355" s="199">
        <v>10</v>
      </c>
      <c r="BF355" s="199">
        <v>201</v>
      </c>
      <c r="BG355" s="199">
        <v>39</v>
      </c>
      <c r="BH355" s="199">
        <v>829</v>
      </c>
      <c r="BI355" s="199">
        <v>63</v>
      </c>
      <c r="BJ355" s="199">
        <v>757</v>
      </c>
      <c r="BK355" s="199">
        <v>57</v>
      </c>
      <c r="BL355" s="199">
        <v>72</v>
      </c>
      <c r="BM355" s="199">
        <v>6</v>
      </c>
      <c r="BN355" s="199">
        <v>574</v>
      </c>
      <c r="BO355" s="199">
        <v>39</v>
      </c>
      <c r="BP355" s="199">
        <v>286</v>
      </c>
      <c r="BQ355" s="199">
        <v>27</v>
      </c>
      <c r="BR355" s="199">
        <v>170</v>
      </c>
      <c r="BS355" s="199">
        <v>36</v>
      </c>
      <c r="BT355" s="199">
        <v>405</v>
      </c>
      <c r="BU355" s="199">
        <v>29</v>
      </c>
      <c r="BV355" s="199">
        <v>1030</v>
      </c>
      <c r="BW355" s="199">
        <v>102</v>
      </c>
      <c r="BX355" s="199">
        <v>332</v>
      </c>
      <c r="BY355" s="199">
        <v>0</v>
      </c>
      <c r="BZ355" s="199">
        <v>133</v>
      </c>
      <c r="CA355" s="199">
        <v>13</v>
      </c>
      <c r="CB355" s="199">
        <v>272</v>
      </c>
      <c r="CC355" s="199">
        <v>16</v>
      </c>
      <c r="CD355" s="199">
        <v>117</v>
      </c>
      <c r="CE355" s="199">
        <v>4</v>
      </c>
      <c r="CF355" s="199">
        <v>205</v>
      </c>
      <c r="CG355" s="199">
        <v>46</v>
      </c>
      <c r="CH355" s="199">
        <v>205</v>
      </c>
      <c r="CI355" s="199">
        <v>7</v>
      </c>
      <c r="CJ355" s="199">
        <v>253</v>
      </c>
      <c r="CK355" s="199">
        <v>24</v>
      </c>
      <c r="CL355" s="199">
        <v>250</v>
      </c>
      <c r="CM355" s="199">
        <v>21</v>
      </c>
      <c r="CN355" s="199">
        <v>332</v>
      </c>
      <c r="CO355" s="199">
        <v>0</v>
      </c>
      <c r="CP355" s="199">
        <v>131</v>
      </c>
      <c r="CQ355" s="199">
        <v>1636</v>
      </c>
      <c r="CR355" s="199">
        <v>1284</v>
      </c>
      <c r="CS355" s="199">
        <v>676</v>
      </c>
      <c r="CT355" s="199">
        <v>1746</v>
      </c>
      <c r="CU355" s="199">
        <v>51</v>
      </c>
      <c r="CV355" s="199">
        <v>6</v>
      </c>
      <c r="CW355" s="199">
        <v>20</v>
      </c>
      <c r="CX355" s="199">
        <v>0</v>
      </c>
      <c r="CY355" s="199">
        <v>13</v>
      </c>
      <c r="CZ355" s="199">
        <v>0</v>
      </c>
      <c r="DA355" s="199">
        <v>0</v>
      </c>
      <c r="DB355" s="199">
        <v>0</v>
      </c>
      <c r="DC355" s="199">
        <v>18</v>
      </c>
      <c r="DD355" s="199">
        <v>6</v>
      </c>
      <c r="DE355" s="199">
        <v>38</v>
      </c>
      <c r="DF355" s="199">
        <v>83</v>
      </c>
      <c r="DG355" s="199">
        <v>57</v>
      </c>
      <c r="DH355" s="199">
        <v>28</v>
      </c>
      <c r="DI355" s="199">
        <v>83</v>
      </c>
      <c r="DJ355" s="199">
        <v>78</v>
      </c>
      <c r="DK355" s="199">
        <v>2</v>
      </c>
      <c r="DL355" s="199">
        <v>39</v>
      </c>
      <c r="DM355" s="199">
        <v>29</v>
      </c>
      <c r="DN355" s="199">
        <v>225</v>
      </c>
      <c r="DO355" s="199">
        <v>43</v>
      </c>
      <c r="DP355" s="199">
        <v>21</v>
      </c>
      <c r="DQ355" s="199">
        <v>131</v>
      </c>
      <c r="DR355" s="199">
        <v>25</v>
      </c>
      <c r="DS355" s="199">
        <v>11</v>
      </c>
      <c r="DT355" s="199">
        <v>68</v>
      </c>
      <c r="DU355" s="199">
        <v>689</v>
      </c>
      <c r="DV355" s="199">
        <v>361</v>
      </c>
      <c r="DW355" s="199">
        <v>123</v>
      </c>
      <c r="DX355" s="199">
        <v>83</v>
      </c>
      <c r="DY355" s="199">
        <v>31</v>
      </c>
      <c r="DZ355" s="199">
        <v>145</v>
      </c>
      <c r="EA355" s="199">
        <v>17</v>
      </c>
      <c r="EB355" s="199">
        <v>109</v>
      </c>
      <c r="EC355" s="199">
        <v>100</v>
      </c>
      <c r="ED355" s="199">
        <v>7</v>
      </c>
      <c r="EE355" s="199">
        <v>75</v>
      </c>
      <c r="EF355" s="199">
        <v>213</v>
      </c>
      <c r="EG355" s="199">
        <v>1593</v>
      </c>
      <c r="EH355" s="199">
        <v>276</v>
      </c>
      <c r="EI355" s="199">
        <v>594</v>
      </c>
      <c r="EJ355" s="199">
        <v>95</v>
      </c>
      <c r="EK355" s="199">
        <v>7</v>
      </c>
      <c r="EL355" s="199">
        <v>15</v>
      </c>
      <c r="EM355" s="199">
        <v>24</v>
      </c>
      <c r="EN355" s="199">
        <v>5</v>
      </c>
      <c r="EO355" s="199">
        <v>1</v>
      </c>
      <c r="EP355" s="199">
        <v>29</v>
      </c>
      <c r="EQ355" s="199">
        <v>576</v>
      </c>
      <c r="ER355" s="199">
        <v>689</v>
      </c>
      <c r="ES355" s="199">
        <v>38</v>
      </c>
      <c r="ET355" s="199">
        <v>147</v>
      </c>
      <c r="EU355" s="199">
        <v>242</v>
      </c>
      <c r="EV355" s="199">
        <v>262</v>
      </c>
      <c r="EW355" s="199">
        <v>651</v>
      </c>
      <c r="EX355" s="199">
        <v>689</v>
      </c>
      <c r="EZ355" s="199"/>
    </row>
    <row r="356" spans="1:156" x14ac:dyDescent="0.25">
      <c r="A356">
        <v>55040</v>
      </c>
      <c r="B356" t="s">
        <v>892</v>
      </c>
      <c r="C356" t="s">
        <v>966</v>
      </c>
      <c r="D356" t="s">
        <v>267</v>
      </c>
      <c r="E356" t="s">
        <v>327</v>
      </c>
      <c r="F356" t="s">
        <v>347</v>
      </c>
      <c r="G356" t="s">
        <v>346</v>
      </c>
      <c r="H356" s="199">
        <v>14220</v>
      </c>
      <c r="I356" s="199">
        <v>990</v>
      </c>
      <c r="J356" s="199">
        <v>2307</v>
      </c>
      <c r="K356" s="199">
        <v>367</v>
      </c>
      <c r="L356" s="199">
        <v>1604</v>
      </c>
      <c r="M356" s="199">
        <v>352</v>
      </c>
      <c r="N356" s="199">
        <v>6047</v>
      </c>
      <c r="O356" s="199">
        <v>505</v>
      </c>
      <c r="P356" s="199">
        <v>5730</v>
      </c>
      <c r="Q356" s="199">
        <v>118</v>
      </c>
      <c r="R356" s="199">
        <v>13683</v>
      </c>
      <c r="S356" s="199">
        <v>982</v>
      </c>
      <c r="T356" s="199">
        <v>55</v>
      </c>
      <c r="U356" s="199">
        <v>4</v>
      </c>
      <c r="V356" s="199">
        <v>7</v>
      </c>
      <c r="W356" s="199">
        <v>0</v>
      </c>
      <c r="X356" s="199">
        <v>44</v>
      </c>
      <c r="Y356" s="199">
        <v>0</v>
      </c>
      <c r="Z356" s="199">
        <v>55</v>
      </c>
      <c r="AA356" s="199">
        <v>1</v>
      </c>
      <c r="AB356" s="199">
        <v>372</v>
      </c>
      <c r="AC356" s="199">
        <v>3</v>
      </c>
      <c r="AD356" s="199">
        <v>589</v>
      </c>
      <c r="AE356" s="199">
        <v>265</v>
      </c>
      <c r="AF356" s="199">
        <v>13186</v>
      </c>
      <c r="AG356" s="199">
        <v>718</v>
      </c>
      <c r="AH356" s="199">
        <v>13811</v>
      </c>
      <c r="AI356" s="199">
        <v>721</v>
      </c>
      <c r="AJ356" s="199">
        <v>409</v>
      </c>
      <c r="AK356" s="199">
        <v>269</v>
      </c>
      <c r="AL356" s="199">
        <v>128</v>
      </c>
      <c r="AM356" s="199">
        <v>0</v>
      </c>
      <c r="AN356" s="199">
        <v>281</v>
      </c>
      <c r="AO356" s="199">
        <v>269</v>
      </c>
      <c r="AP356" s="199">
        <v>7304</v>
      </c>
      <c r="AQ356" s="199">
        <v>493</v>
      </c>
      <c r="AR356" s="199">
        <v>6916</v>
      </c>
      <c r="AS356" s="199">
        <v>497</v>
      </c>
      <c r="AT356" s="199">
        <v>1778</v>
      </c>
      <c r="AU356" s="199">
        <v>131</v>
      </c>
      <c r="AV356" s="199">
        <v>12442</v>
      </c>
      <c r="AW356" s="199">
        <v>859</v>
      </c>
      <c r="AX356" s="199">
        <v>936</v>
      </c>
      <c r="AY356" s="199">
        <v>191</v>
      </c>
      <c r="AZ356" s="199">
        <v>3420</v>
      </c>
      <c r="BA356" s="199">
        <v>422</v>
      </c>
      <c r="BB356" s="199">
        <v>3499</v>
      </c>
      <c r="BC356" s="199">
        <v>213</v>
      </c>
      <c r="BD356" s="199">
        <v>1855</v>
      </c>
      <c r="BE356" s="199">
        <v>65</v>
      </c>
      <c r="BF356" s="199">
        <v>1379</v>
      </c>
      <c r="BG356" s="199">
        <v>277</v>
      </c>
      <c r="BH356" s="199">
        <v>7185</v>
      </c>
      <c r="BI356" s="199">
        <v>697</v>
      </c>
      <c r="BJ356" s="199">
        <v>6810</v>
      </c>
      <c r="BK356" s="199">
        <v>683</v>
      </c>
      <c r="BL356" s="199">
        <v>375</v>
      </c>
      <c r="BM356" s="199">
        <v>14</v>
      </c>
      <c r="BN356" s="199">
        <v>5133</v>
      </c>
      <c r="BO356" s="199">
        <v>503</v>
      </c>
      <c r="BP356" s="199">
        <v>2240</v>
      </c>
      <c r="BQ356" s="199">
        <v>219</v>
      </c>
      <c r="BR356" s="199">
        <v>1191</v>
      </c>
      <c r="BS356" s="199">
        <v>252</v>
      </c>
      <c r="BT356" s="199">
        <v>3519</v>
      </c>
      <c r="BU356" s="199">
        <v>16</v>
      </c>
      <c r="BV356" s="199">
        <v>8564</v>
      </c>
      <c r="BW356" s="199">
        <v>974</v>
      </c>
      <c r="BX356" s="199">
        <v>2137</v>
      </c>
      <c r="BY356" s="199">
        <v>0</v>
      </c>
      <c r="BZ356" s="199">
        <v>1264</v>
      </c>
      <c r="CA356" s="199">
        <v>3</v>
      </c>
      <c r="CB356" s="199">
        <v>2255</v>
      </c>
      <c r="CC356" s="199">
        <v>13</v>
      </c>
      <c r="CD356" s="199">
        <v>991</v>
      </c>
      <c r="CE356" s="199">
        <v>83</v>
      </c>
      <c r="CF356" s="199">
        <v>2163</v>
      </c>
      <c r="CG356" s="199">
        <v>486</v>
      </c>
      <c r="CH356" s="199">
        <v>1515</v>
      </c>
      <c r="CI356" s="199">
        <v>125</v>
      </c>
      <c r="CJ356" s="199">
        <v>1750</v>
      </c>
      <c r="CK356" s="199">
        <v>169</v>
      </c>
      <c r="CL356" s="199">
        <v>2145</v>
      </c>
      <c r="CM356" s="199">
        <v>111</v>
      </c>
      <c r="CN356" s="199">
        <v>2137</v>
      </c>
      <c r="CO356" s="199">
        <v>0</v>
      </c>
      <c r="CP356" s="199">
        <v>990</v>
      </c>
      <c r="CQ356" s="199">
        <v>13230</v>
      </c>
      <c r="CR356" s="199">
        <v>9753</v>
      </c>
      <c r="CS356" s="199">
        <v>5391</v>
      </c>
      <c r="CT356" s="199">
        <v>12636</v>
      </c>
      <c r="CU356" s="199">
        <v>669</v>
      </c>
      <c r="CV356" s="199">
        <v>204</v>
      </c>
      <c r="CW356" s="199">
        <v>485</v>
      </c>
      <c r="CX356" s="199">
        <v>190</v>
      </c>
      <c r="CY356" s="199">
        <v>137</v>
      </c>
      <c r="CZ356" s="199">
        <v>6</v>
      </c>
      <c r="DA356" s="199">
        <v>21</v>
      </c>
      <c r="DB356" s="199">
        <v>6</v>
      </c>
      <c r="DC356" s="199">
        <v>26</v>
      </c>
      <c r="DD356" s="199">
        <v>2</v>
      </c>
      <c r="DE356" s="199">
        <v>61</v>
      </c>
      <c r="DF356" s="199">
        <v>1017</v>
      </c>
      <c r="DG356" s="199">
        <v>1375</v>
      </c>
      <c r="DH356" s="199">
        <v>138</v>
      </c>
      <c r="DI356" s="199">
        <v>797</v>
      </c>
      <c r="DJ356" s="199">
        <v>456</v>
      </c>
      <c r="DK356" s="199">
        <v>26</v>
      </c>
      <c r="DL356" s="199">
        <v>254</v>
      </c>
      <c r="DM356" s="199">
        <v>491</v>
      </c>
      <c r="DN356" s="199">
        <v>1426</v>
      </c>
      <c r="DO356" s="199">
        <v>693</v>
      </c>
      <c r="DP356" s="199">
        <v>260</v>
      </c>
      <c r="DQ356" s="199">
        <v>340</v>
      </c>
      <c r="DR356" s="199">
        <v>177</v>
      </c>
      <c r="DS356" s="199">
        <v>152</v>
      </c>
      <c r="DT356" s="199">
        <v>379</v>
      </c>
      <c r="DU356" s="199">
        <v>5161</v>
      </c>
      <c r="DV356" s="199">
        <v>2735</v>
      </c>
      <c r="DW356" s="199">
        <v>892</v>
      </c>
      <c r="DX356" s="199">
        <v>677</v>
      </c>
      <c r="DY356" s="199">
        <v>211</v>
      </c>
      <c r="DZ356" s="199">
        <v>839</v>
      </c>
      <c r="EA356" s="199">
        <v>76</v>
      </c>
      <c r="EB356" s="199">
        <v>585</v>
      </c>
      <c r="EC356" s="199">
        <v>910</v>
      </c>
      <c r="ED356" s="199">
        <v>181</v>
      </c>
      <c r="EE356" s="199">
        <v>501</v>
      </c>
      <c r="EF356" s="199">
        <v>1590</v>
      </c>
      <c r="EG356" s="199">
        <v>11868</v>
      </c>
      <c r="EH356" s="199">
        <v>2128</v>
      </c>
      <c r="EI356" s="199">
        <v>4452</v>
      </c>
      <c r="EJ356" s="199">
        <v>709</v>
      </c>
      <c r="EK356" s="199">
        <v>104</v>
      </c>
      <c r="EL356" s="199">
        <v>61</v>
      </c>
      <c r="EM356" s="199">
        <v>121</v>
      </c>
      <c r="EN356" s="199">
        <v>127</v>
      </c>
      <c r="EO356" s="199">
        <v>28</v>
      </c>
      <c r="EP356" s="199">
        <v>196</v>
      </c>
      <c r="EQ356" s="199">
        <v>4839</v>
      </c>
      <c r="ER356" s="199">
        <v>5161</v>
      </c>
      <c r="ES356" s="199">
        <v>75</v>
      </c>
      <c r="ET356" s="199">
        <v>1226</v>
      </c>
      <c r="EU356" s="199">
        <v>1894</v>
      </c>
      <c r="EV356" s="199">
        <v>1966</v>
      </c>
      <c r="EW356" s="199">
        <v>5086</v>
      </c>
      <c r="EX356" s="199">
        <v>5161</v>
      </c>
      <c r="EZ356" s="199"/>
    </row>
    <row r="357" spans="1:156" x14ac:dyDescent="0.25">
      <c r="A357">
        <v>55006</v>
      </c>
      <c r="B357" t="s">
        <v>892</v>
      </c>
      <c r="C357" t="s">
        <v>951</v>
      </c>
      <c r="D357" t="s">
        <v>267</v>
      </c>
      <c r="E357" t="s">
        <v>327</v>
      </c>
      <c r="F357" t="s">
        <v>346</v>
      </c>
      <c r="G357" t="s">
        <v>346</v>
      </c>
      <c r="H357" s="199">
        <v>3589</v>
      </c>
      <c r="I357" s="199">
        <v>231</v>
      </c>
      <c r="J357" s="199">
        <v>676</v>
      </c>
      <c r="K357" s="199">
        <v>36</v>
      </c>
      <c r="L357" s="199">
        <v>464</v>
      </c>
      <c r="M357" s="199">
        <v>36</v>
      </c>
      <c r="N357" s="199">
        <v>1825</v>
      </c>
      <c r="O357" s="199">
        <v>166</v>
      </c>
      <c r="P357" s="199">
        <v>1084</v>
      </c>
      <c r="Q357" s="199">
        <v>29</v>
      </c>
      <c r="R357" s="199">
        <v>3321</v>
      </c>
      <c r="S357" s="199">
        <v>225</v>
      </c>
      <c r="T357" s="199">
        <v>16</v>
      </c>
      <c r="U357" s="199">
        <v>0</v>
      </c>
      <c r="V357" s="199">
        <v>18</v>
      </c>
      <c r="W357" s="199">
        <v>0</v>
      </c>
      <c r="X357" s="199">
        <v>28</v>
      </c>
      <c r="Y357" s="199">
        <v>0</v>
      </c>
      <c r="Z357" s="199">
        <v>17</v>
      </c>
      <c r="AA357" s="199">
        <v>0</v>
      </c>
      <c r="AB357" s="199">
        <v>189</v>
      </c>
      <c r="AC357" s="199">
        <v>6</v>
      </c>
      <c r="AD357" s="199">
        <v>209</v>
      </c>
      <c r="AE357" s="199">
        <v>16</v>
      </c>
      <c r="AF357" s="199">
        <v>3158</v>
      </c>
      <c r="AG357" s="199">
        <v>211</v>
      </c>
      <c r="AH357" s="199">
        <v>3502</v>
      </c>
      <c r="AI357" s="199">
        <v>223</v>
      </c>
      <c r="AJ357" s="199">
        <v>87</v>
      </c>
      <c r="AK357" s="199">
        <v>8</v>
      </c>
      <c r="AL357" s="199">
        <v>49</v>
      </c>
      <c r="AM357" s="199">
        <v>0</v>
      </c>
      <c r="AN357" s="199">
        <v>38</v>
      </c>
      <c r="AO357" s="199">
        <v>8</v>
      </c>
      <c r="AP357" s="199">
        <v>1808</v>
      </c>
      <c r="AQ357" s="199">
        <v>140</v>
      </c>
      <c r="AR357" s="199">
        <v>1781</v>
      </c>
      <c r="AS357" s="199">
        <v>91</v>
      </c>
      <c r="AT357" s="199">
        <v>431</v>
      </c>
      <c r="AU357" s="199">
        <v>0</v>
      </c>
      <c r="AV357" s="199">
        <v>3158</v>
      </c>
      <c r="AW357" s="199">
        <v>231</v>
      </c>
      <c r="AX357" s="199">
        <v>243</v>
      </c>
      <c r="AY357" s="199">
        <v>21</v>
      </c>
      <c r="AZ357" s="199">
        <v>968</v>
      </c>
      <c r="BA357" s="199">
        <v>88</v>
      </c>
      <c r="BB357" s="199">
        <v>850</v>
      </c>
      <c r="BC357" s="199">
        <v>38</v>
      </c>
      <c r="BD357" s="199">
        <v>330</v>
      </c>
      <c r="BE357" s="199">
        <v>22</v>
      </c>
      <c r="BF357" s="199">
        <v>401</v>
      </c>
      <c r="BG357" s="199">
        <v>50</v>
      </c>
      <c r="BH357" s="199">
        <v>1626</v>
      </c>
      <c r="BI357" s="199">
        <v>141</v>
      </c>
      <c r="BJ357" s="199">
        <v>1522</v>
      </c>
      <c r="BK357" s="199">
        <v>141</v>
      </c>
      <c r="BL357" s="199">
        <v>104</v>
      </c>
      <c r="BM357" s="199">
        <v>0</v>
      </c>
      <c r="BN357" s="199">
        <v>1062</v>
      </c>
      <c r="BO357" s="199">
        <v>79</v>
      </c>
      <c r="BP357" s="199">
        <v>611</v>
      </c>
      <c r="BQ357" s="199">
        <v>88</v>
      </c>
      <c r="BR357" s="199">
        <v>354</v>
      </c>
      <c r="BS357" s="199">
        <v>24</v>
      </c>
      <c r="BT357" s="199">
        <v>971</v>
      </c>
      <c r="BU357" s="199">
        <v>36</v>
      </c>
      <c r="BV357" s="199">
        <v>2027</v>
      </c>
      <c r="BW357" s="199">
        <v>191</v>
      </c>
      <c r="BX357" s="199">
        <v>591</v>
      </c>
      <c r="BY357" s="199">
        <v>4</v>
      </c>
      <c r="BZ357" s="199">
        <v>241</v>
      </c>
      <c r="CA357" s="199">
        <v>7</v>
      </c>
      <c r="CB357" s="199">
        <v>730</v>
      </c>
      <c r="CC357" s="199">
        <v>29</v>
      </c>
      <c r="CD357" s="199">
        <v>227</v>
      </c>
      <c r="CE357" s="199">
        <v>26</v>
      </c>
      <c r="CF357" s="199">
        <v>388</v>
      </c>
      <c r="CG357" s="199">
        <v>71</v>
      </c>
      <c r="CH357" s="199">
        <v>519</v>
      </c>
      <c r="CI357" s="199">
        <v>51</v>
      </c>
      <c r="CJ357" s="199">
        <v>402</v>
      </c>
      <c r="CK357" s="199">
        <v>14</v>
      </c>
      <c r="CL357" s="199">
        <v>491</v>
      </c>
      <c r="CM357" s="199">
        <v>29</v>
      </c>
      <c r="CN357" s="199">
        <v>591</v>
      </c>
      <c r="CO357" s="199">
        <v>4</v>
      </c>
      <c r="CP357" s="199">
        <v>231</v>
      </c>
      <c r="CQ357" s="199">
        <v>3358</v>
      </c>
      <c r="CR357" s="199">
        <v>2352</v>
      </c>
      <c r="CS357" s="199">
        <v>1418</v>
      </c>
      <c r="CT357" s="199">
        <v>3277</v>
      </c>
      <c r="CU357" s="199">
        <v>106</v>
      </c>
      <c r="CV357" s="199">
        <v>23</v>
      </c>
      <c r="CW357" s="199">
        <v>70</v>
      </c>
      <c r="CX357" s="199">
        <v>14</v>
      </c>
      <c r="CY357" s="199">
        <v>10</v>
      </c>
      <c r="CZ357" s="199">
        <v>4</v>
      </c>
      <c r="DA357" s="199">
        <v>21</v>
      </c>
      <c r="DB357" s="199">
        <v>5</v>
      </c>
      <c r="DC357" s="199">
        <v>5</v>
      </c>
      <c r="DD357" s="199">
        <v>0</v>
      </c>
      <c r="DE357" s="199">
        <v>54</v>
      </c>
      <c r="DF357" s="199">
        <v>197</v>
      </c>
      <c r="DG357" s="199">
        <v>346</v>
      </c>
      <c r="DH357" s="199">
        <v>24</v>
      </c>
      <c r="DI357" s="199">
        <v>147</v>
      </c>
      <c r="DJ357" s="199">
        <v>147</v>
      </c>
      <c r="DK357" s="199">
        <v>10</v>
      </c>
      <c r="DL357" s="199">
        <v>29</v>
      </c>
      <c r="DM357" s="199">
        <v>55</v>
      </c>
      <c r="DN357" s="199">
        <v>368</v>
      </c>
      <c r="DO357" s="199">
        <v>122</v>
      </c>
      <c r="DP357" s="199">
        <v>135</v>
      </c>
      <c r="DQ357" s="199">
        <v>51</v>
      </c>
      <c r="DR357" s="199">
        <v>70</v>
      </c>
      <c r="DS357" s="199">
        <v>69</v>
      </c>
      <c r="DT357" s="199">
        <v>195</v>
      </c>
      <c r="DU357" s="199">
        <v>1400</v>
      </c>
      <c r="DV357" s="199">
        <v>596</v>
      </c>
      <c r="DW357" s="199">
        <v>198</v>
      </c>
      <c r="DX357" s="199">
        <v>157</v>
      </c>
      <c r="DY357" s="199">
        <v>87</v>
      </c>
      <c r="DZ357" s="199">
        <v>281</v>
      </c>
      <c r="EA357" s="199">
        <v>28</v>
      </c>
      <c r="EB357" s="199">
        <v>223</v>
      </c>
      <c r="EC357" s="199">
        <v>366</v>
      </c>
      <c r="ED357" s="199">
        <v>79</v>
      </c>
      <c r="EE357" s="199">
        <v>231</v>
      </c>
      <c r="EF357" s="199">
        <v>434</v>
      </c>
      <c r="EG357" s="199">
        <v>3167</v>
      </c>
      <c r="EH357" s="199">
        <v>353</v>
      </c>
      <c r="EI357" s="199">
        <v>1107</v>
      </c>
      <c r="EJ357" s="199">
        <v>293</v>
      </c>
      <c r="EK357" s="199">
        <v>35</v>
      </c>
      <c r="EL357" s="199">
        <v>30</v>
      </c>
      <c r="EM357" s="199">
        <v>18</v>
      </c>
      <c r="EN357" s="199">
        <v>42</v>
      </c>
      <c r="EO357" s="199">
        <v>27</v>
      </c>
      <c r="EP357" s="199">
        <v>104</v>
      </c>
      <c r="EQ357" s="199">
        <v>1173</v>
      </c>
      <c r="ER357" s="199">
        <v>1400</v>
      </c>
      <c r="ES357" s="199">
        <v>112</v>
      </c>
      <c r="ET357" s="199">
        <v>423</v>
      </c>
      <c r="EU357" s="199">
        <v>413</v>
      </c>
      <c r="EV357" s="199">
        <v>452</v>
      </c>
      <c r="EW357" s="199">
        <v>1288</v>
      </c>
      <c r="EX357" s="199">
        <v>1400</v>
      </c>
      <c r="EZ357" s="199"/>
    </row>
    <row r="358" spans="1:156" x14ac:dyDescent="0.25">
      <c r="A358">
        <v>55007</v>
      </c>
      <c r="B358" t="s">
        <v>892</v>
      </c>
      <c r="C358" t="s">
        <v>952</v>
      </c>
      <c r="D358" t="s">
        <v>270</v>
      </c>
      <c r="E358" t="s">
        <v>327</v>
      </c>
      <c r="F358" t="s">
        <v>346</v>
      </c>
      <c r="G358" t="s">
        <v>346</v>
      </c>
      <c r="H358" s="199">
        <v>2364</v>
      </c>
      <c r="I358" s="199">
        <v>149</v>
      </c>
      <c r="J358" s="199">
        <v>421</v>
      </c>
      <c r="K358" s="199">
        <v>21</v>
      </c>
      <c r="L358" s="199">
        <v>194</v>
      </c>
      <c r="M358" s="199">
        <v>13</v>
      </c>
      <c r="N358" s="199">
        <v>1200</v>
      </c>
      <c r="O358" s="199">
        <v>86</v>
      </c>
      <c r="P358" s="199">
        <v>731</v>
      </c>
      <c r="Q358" s="199">
        <v>42</v>
      </c>
      <c r="R358" s="199">
        <v>2235</v>
      </c>
      <c r="S358" s="199">
        <v>129</v>
      </c>
      <c r="T358" s="199">
        <v>24</v>
      </c>
      <c r="U358" s="199">
        <v>0</v>
      </c>
      <c r="V358" s="199">
        <v>2</v>
      </c>
      <c r="W358" s="199">
        <v>0</v>
      </c>
      <c r="X358" s="199">
        <v>0</v>
      </c>
      <c r="Y358" s="199">
        <v>0</v>
      </c>
      <c r="Z358" s="199">
        <v>2</v>
      </c>
      <c r="AA358" s="199">
        <v>0</v>
      </c>
      <c r="AB358" s="199">
        <v>101</v>
      </c>
      <c r="AC358" s="199">
        <v>20</v>
      </c>
      <c r="AD358" s="199">
        <v>15</v>
      </c>
      <c r="AE358" s="199">
        <v>8</v>
      </c>
      <c r="AF358" s="199">
        <v>2233</v>
      </c>
      <c r="AG358" s="199">
        <v>129</v>
      </c>
      <c r="AH358" s="199">
        <v>2353</v>
      </c>
      <c r="AI358" s="199">
        <v>149</v>
      </c>
      <c r="AJ358" s="199">
        <v>11</v>
      </c>
      <c r="AK358" s="199">
        <v>0</v>
      </c>
      <c r="AL358" s="199">
        <v>9</v>
      </c>
      <c r="AM358" s="199">
        <v>0</v>
      </c>
      <c r="AN358" s="199">
        <v>2</v>
      </c>
      <c r="AO358" s="199">
        <v>0</v>
      </c>
      <c r="AP358" s="199">
        <v>1202</v>
      </c>
      <c r="AQ358" s="199">
        <v>88</v>
      </c>
      <c r="AR358" s="199">
        <v>1162</v>
      </c>
      <c r="AS358" s="199">
        <v>61</v>
      </c>
      <c r="AT358" s="199">
        <v>423</v>
      </c>
      <c r="AU358" s="199">
        <v>13</v>
      </c>
      <c r="AV358" s="199">
        <v>1941</v>
      </c>
      <c r="AW358" s="199">
        <v>136</v>
      </c>
      <c r="AX358" s="199">
        <v>199</v>
      </c>
      <c r="AY358" s="199">
        <v>13</v>
      </c>
      <c r="AZ358" s="199">
        <v>846</v>
      </c>
      <c r="BA358" s="199">
        <v>72</v>
      </c>
      <c r="BB358" s="199">
        <v>594</v>
      </c>
      <c r="BC358" s="199">
        <v>33</v>
      </c>
      <c r="BD358" s="199">
        <v>149</v>
      </c>
      <c r="BE358" s="199">
        <v>0</v>
      </c>
      <c r="BF358" s="199">
        <v>303</v>
      </c>
      <c r="BG358" s="199">
        <v>58</v>
      </c>
      <c r="BH358" s="199">
        <v>1099</v>
      </c>
      <c r="BI358" s="199">
        <v>71</v>
      </c>
      <c r="BJ358" s="199">
        <v>1023</v>
      </c>
      <c r="BK358" s="199">
        <v>58</v>
      </c>
      <c r="BL358" s="199">
        <v>76</v>
      </c>
      <c r="BM358" s="199">
        <v>13</v>
      </c>
      <c r="BN358" s="199">
        <v>656</v>
      </c>
      <c r="BO358" s="199">
        <v>33</v>
      </c>
      <c r="BP358" s="199">
        <v>457</v>
      </c>
      <c r="BQ358" s="199">
        <v>49</v>
      </c>
      <c r="BR358" s="199">
        <v>289</v>
      </c>
      <c r="BS358" s="199">
        <v>47</v>
      </c>
      <c r="BT358" s="199">
        <v>456</v>
      </c>
      <c r="BU358" s="199">
        <v>20</v>
      </c>
      <c r="BV358" s="199">
        <v>1402</v>
      </c>
      <c r="BW358" s="199">
        <v>129</v>
      </c>
      <c r="BX358" s="199">
        <v>506</v>
      </c>
      <c r="BY358" s="199">
        <v>0</v>
      </c>
      <c r="BZ358" s="199">
        <v>97</v>
      </c>
      <c r="CA358" s="199">
        <v>1</v>
      </c>
      <c r="CB358" s="199">
        <v>359</v>
      </c>
      <c r="CC358" s="199">
        <v>19</v>
      </c>
      <c r="CD358" s="199">
        <v>120</v>
      </c>
      <c r="CE358" s="199">
        <v>11</v>
      </c>
      <c r="CF358" s="199">
        <v>226</v>
      </c>
      <c r="CG358" s="199">
        <v>16</v>
      </c>
      <c r="CH358" s="199">
        <v>281</v>
      </c>
      <c r="CI358" s="199">
        <v>24</v>
      </c>
      <c r="CJ358" s="199">
        <v>290</v>
      </c>
      <c r="CK358" s="199">
        <v>15</v>
      </c>
      <c r="CL358" s="199">
        <v>485</v>
      </c>
      <c r="CM358" s="199">
        <v>63</v>
      </c>
      <c r="CN358" s="199">
        <v>506</v>
      </c>
      <c r="CO358" s="199">
        <v>0</v>
      </c>
      <c r="CP358" s="199">
        <v>149</v>
      </c>
      <c r="CQ358" s="199">
        <v>2215</v>
      </c>
      <c r="CR358" s="199">
        <v>1613</v>
      </c>
      <c r="CS358" s="199">
        <v>1080</v>
      </c>
      <c r="CT358" s="199">
        <v>2244</v>
      </c>
      <c r="CU358" s="199">
        <v>40</v>
      </c>
      <c r="CV358" s="199">
        <v>12</v>
      </c>
      <c r="CW358" s="199">
        <v>13</v>
      </c>
      <c r="CX358" s="199">
        <v>2</v>
      </c>
      <c r="CY358" s="199">
        <v>13</v>
      </c>
      <c r="CZ358" s="199">
        <v>5</v>
      </c>
      <c r="DA358" s="199">
        <v>0</v>
      </c>
      <c r="DB358" s="199">
        <v>0</v>
      </c>
      <c r="DC358" s="199">
        <v>14</v>
      </c>
      <c r="DD358" s="199">
        <v>5</v>
      </c>
      <c r="DE358" s="199">
        <v>22</v>
      </c>
      <c r="DF358" s="199">
        <v>200</v>
      </c>
      <c r="DG358" s="199">
        <v>146</v>
      </c>
      <c r="DH358" s="199">
        <v>10</v>
      </c>
      <c r="DI358" s="199">
        <v>140</v>
      </c>
      <c r="DJ358" s="199">
        <v>73</v>
      </c>
      <c r="DK358" s="199">
        <v>8</v>
      </c>
      <c r="DL358" s="199">
        <v>36</v>
      </c>
      <c r="DM358" s="199">
        <v>61</v>
      </c>
      <c r="DN358" s="199">
        <v>182</v>
      </c>
      <c r="DO358" s="199">
        <v>127</v>
      </c>
      <c r="DP358" s="199">
        <v>63</v>
      </c>
      <c r="DQ358" s="199">
        <v>76</v>
      </c>
      <c r="DR358" s="199">
        <v>38</v>
      </c>
      <c r="DS358" s="199">
        <v>14</v>
      </c>
      <c r="DT358" s="199">
        <v>76</v>
      </c>
      <c r="DU358" s="199">
        <v>972</v>
      </c>
      <c r="DV358" s="199">
        <v>559</v>
      </c>
      <c r="DW358" s="199">
        <v>159</v>
      </c>
      <c r="DX358" s="199">
        <v>82</v>
      </c>
      <c r="DY358" s="199">
        <v>18</v>
      </c>
      <c r="DZ358" s="199">
        <v>213</v>
      </c>
      <c r="EA358" s="199">
        <v>35</v>
      </c>
      <c r="EB358" s="199">
        <v>156</v>
      </c>
      <c r="EC358" s="199">
        <v>118</v>
      </c>
      <c r="ED358" s="199">
        <v>20</v>
      </c>
      <c r="EE358" s="199">
        <v>77</v>
      </c>
      <c r="EF358" s="199">
        <v>258</v>
      </c>
      <c r="EG358" s="199">
        <v>2178</v>
      </c>
      <c r="EH358" s="199">
        <v>172</v>
      </c>
      <c r="EI358" s="199">
        <v>904</v>
      </c>
      <c r="EJ358" s="199">
        <v>68</v>
      </c>
      <c r="EK358" s="199">
        <v>14</v>
      </c>
      <c r="EL358" s="199">
        <v>6</v>
      </c>
      <c r="EM358" s="199">
        <v>3</v>
      </c>
      <c r="EN358" s="199">
        <v>3</v>
      </c>
      <c r="EO358" s="199">
        <v>3</v>
      </c>
      <c r="EP358" s="199">
        <v>22</v>
      </c>
      <c r="EQ358" s="199">
        <v>814</v>
      </c>
      <c r="ER358" s="199">
        <v>972</v>
      </c>
      <c r="ES358" s="199">
        <v>11</v>
      </c>
      <c r="ET358" s="199">
        <v>132</v>
      </c>
      <c r="EU358" s="199">
        <v>302</v>
      </c>
      <c r="EV358" s="199">
        <v>527</v>
      </c>
      <c r="EW358" s="199">
        <v>961</v>
      </c>
      <c r="EX358" s="199">
        <v>972</v>
      </c>
      <c r="EZ358" s="199"/>
    </row>
    <row r="359" spans="1:156" x14ac:dyDescent="0.25">
      <c r="A359">
        <v>56353</v>
      </c>
      <c r="B359" t="s">
        <v>892</v>
      </c>
      <c r="C359" t="s">
        <v>1180</v>
      </c>
      <c r="D359" t="s">
        <v>285</v>
      </c>
      <c r="E359" t="s">
        <v>327</v>
      </c>
      <c r="F359" t="s">
        <v>346</v>
      </c>
      <c r="G359" t="s">
        <v>346</v>
      </c>
      <c r="H359" s="199">
        <v>9250</v>
      </c>
      <c r="I359" s="199">
        <v>529</v>
      </c>
      <c r="J359" s="199">
        <v>1450</v>
      </c>
      <c r="K359" s="199">
        <v>94</v>
      </c>
      <c r="L359" s="199">
        <v>942</v>
      </c>
      <c r="M359" s="199">
        <v>88</v>
      </c>
      <c r="N359" s="199">
        <v>4205</v>
      </c>
      <c r="O359" s="199">
        <v>194</v>
      </c>
      <c r="P359" s="199">
        <v>3574</v>
      </c>
      <c r="Q359" s="199">
        <v>241</v>
      </c>
      <c r="R359" s="199">
        <v>8686</v>
      </c>
      <c r="S359" s="199">
        <v>491</v>
      </c>
      <c r="T359" s="199">
        <v>29</v>
      </c>
      <c r="U359" s="199">
        <v>0</v>
      </c>
      <c r="V359" s="199">
        <v>48</v>
      </c>
      <c r="W359" s="199">
        <v>13</v>
      </c>
      <c r="X359" s="199">
        <v>32</v>
      </c>
      <c r="Y359" s="199">
        <v>22</v>
      </c>
      <c r="Z359" s="199">
        <v>77</v>
      </c>
      <c r="AA359" s="199">
        <v>0</v>
      </c>
      <c r="AB359" s="199">
        <v>366</v>
      </c>
      <c r="AC359" s="199">
        <v>3</v>
      </c>
      <c r="AD359" s="199">
        <v>189</v>
      </c>
      <c r="AE359" s="199">
        <v>17</v>
      </c>
      <c r="AF359" s="199">
        <v>8647</v>
      </c>
      <c r="AG359" s="199">
        <v>484</v>
      </c>
      <c r="AH359" s="199">
        <v>9181</v>
      </c>
      <c r="AI359" s="199">
        <v>514</v>
      </c>
      <c r="AJ359" s="199">
        <v>69</v>
      </c>
      <c r="AK359" s="199">
        <v>15</v>
      </c>
      <c r="AL359" s="199">
        <v>46</v>
      </c>
      <c r="AM359" s="199">
        <v>5</v>
      </c>
      <c r="AN359" s="199">
        <v>23</v>
      </c>
      <c r="AO359" s="199">
        <v>10</v>
      </c>
      <c r="AP359" s="199">
        <v>4833</v>
      </c>
      <c r="AQ359" s="199">
        <v>290</v>
      </c>
      <c r="AR359" s="199">
        <v>4417</v>
      </c>
      <c r="AS359" s="199">
        <v>239</v>
      </c>
      <c r="AT359" s="199">
        <v>1374</v>
      </c>
      <c r="AU359" s="199">
        <v>29</v>
      </c>
      <c r="AV359" s="199">
        <v>7876</v>
      </c>
      <c r="AW359" s="199">
        <v>500</v>
      </c>
      <c r="AX359" s="199">
        <v>518</v>
      </c>
      <c r="AY359" s="199">
        <v>33</v>
      </c>
      <c r="AZ359" s="199">
        <v>2157</v>
      </c>
      <c r="BA359" s="199">
        <v>175</v>
      </c>
      <c r="BB359" s="199">
        <v>2471</v>
      </c>
      <c r="BC359" s="199">
        <v>126</v>
      </c>
      <c r="BD359" s="199">
        <v>1027</v>
      </c>
      <c r="BE359" s="199">
        <v>53</v>
      </c>
      <c r="BF359" s="199">
        <v>827</v>
      </c>
      <c r="BG359" s="199">
        <v>71</v>
      </c>
      <c r="BH359" s="199">
        <v>4747</v>
      </c>
      <c r="BI359" s="199">
        <v>336</v>
      </c>
      <c r="BJ359" s="199">
        <v>4555</v>
      </c>
      <c r="BK359" s="199">
        <v>321</v>
      </c>
      <c r="BL359" s="199">
        <v>192</v>
      </c>
      <c r="BM359" s="199">
        <v>15</v>
      </c>
      <c r="BN359" s="199">
        <v>3327</v>
      </c>
      <c r="BO359" s="199">
        <v>281</v>
      </c>
      <c r="BP359" s="199">
        <v>1581</v>
      </c>
      <c r="BQ359" s="199">
        <v>82</v>
      </c>
      <c r="BR359" s="199">
        <v>666</v>
      </c>
      <c r="BS359" s="199">
        <v>44</v>
      </c>
      <c r="BT359" s="199">
        <v>2382</v>
      </c>
      <c r="BU359" s="199">
        <v>116</v>
      </c>
      <c r="BV359" s="199">
        <v>5574</v>
      </c>
      <c r="BW359" s="199">
        <v>407</v>
      </c>
      <c r="BX359" s="199">
        <v>1294</v>
      </c>
      <c r="BY359" s="199">
        <v>6</v>
      </c>
      <c r="BZ359" s="199">
        <v>723</v>
      </c>
      <c r="CA359" s="199">
        <v>35</v>
      </c>
      <c r="CB359" s="199">
        <v>1659</v>
      </c>
      <c r="CC359" s="199">
        <v>81</v>
      </c>
      <c r="CD359" s="199">
        <v>695</v>
      </c>
      <c r="CE359" s="199">
        <v>26</v>
      </c>
      <c r="CF359" s="199">
        <v>939</v>
      </c>
      <c r="CG359" s="199">
        <v>108</v>
      </c>
      <c r="CH359" s="199">
        <v>1323</v>
      </c>
      <c r="CI359" s="199">
        <v>103</v>
      </c>
      <c r="CJ359" s="199">
        <v>1133</v>
      </c>
      <c r="CK359" s="199">
        <v>74</v>
      </c>
      <c r="CL359" s="199">
        <v>1484</v>
      </c>
      <c r="CM359" s="199">
        <v>96</v>
      </c>
      <c r="CN359" s="199">
        <v>1294</v>
      </c>
      <c r="CO359" s="199">
        <v>6</v>
      </c>
      <c r="CP359" s="199">
        <v>529</v>
      </c>
      <c r="CQ359" s="199">
        <v>8721</v>
      </c>
      <c r="CR359" s="199">
        <v>6158</v>
      </c>
      <c r="CS359" s="199">
        <v>3831</v>
      </c>
      <c r="CT359" s="199">
        <v>8702</v>
      </c>
      <c r="CU359" s="199">
        <v>117</v>
      </c>
      <c r="CV359" s="199">
        <v>56</v>
      </c>
      <c r="CW359" s="199">
        <v>39</v>
      </c>
      <c r="CX359" s="199">
        <v>11</v>
      </c>
      <c r="CY359" s="199">
        <v>68</v>
      </c>
      <c r="CZ359" s="199">
        <v>45</v>
      </c>
      <c r="DA359" s="199">
        <v>0</v>
      </c>
      <c r="DB359" s="199">
        <v>0</v>
      </c>
      <c r="DC359" s="199">
        <v>10</v>
      </c>
      <c r="DD359" s="199">
        <v>0</v>
      </c>
      <c r="DE359" s="199">
        <v>117</v>
      </c>
      <c r="DF359" s="199">
        <v>715</v>
      </c>
      <c r="DG359" s="199">
        <v>797</v>
      </c>
      <c r="DH359" s="199">
        <v>125</v>
      </c>
      <c r="DI359" s="199">
        <v>507</v>
      </c>
      <c r="DJ359" s="199">
        <v>343</v>
      </c>
      <c r="DK359" s="199">
        <v>45</v>
      </c>
      <c r="DL359" s="199">
        <v>178</v>
      </c>
      <c r="DM359" s="199">
        <v>263</v>
      </c>
      <c r="DN359" s="199">
        <v>1267</v>
      </c>
      <c r="DO359" s="199">
        <v>300</v>
      </c>
      <c r="DP359" s="199">
        <v>227</v>
      </c>
      <c r="DQ359" s="199">
        <v>175</v>
      </c>
      <c r="DR359" s="199">
        <v>136</v>
      </c>
      <c r="DS359" s="199">
        <v>136</v>
      </c>
      <c r="DT359" s="199">
        <v>331</v>
      </c>
      <c r="DU359" s="199">
        <v>3711</v>
      </c>
      <c r="DV359" s="199">
        <v>1893</v>
      </c>
      <c r="DW359" s="199">
        <v>656</v>
      </c>
      <c r="DX359" s="199">
        <v>271</v>
      </c>
      <c r="DY359" s="199">
        <v>130</v>
      </c>
      <c r="DZ359" s="199">
        <v>751</v>
      </c>
      <c r="EA359" s="199">
        <v>59</v>
      </c>
      <c r="EB359" s="199">
        <v>589</v>
      </c>
      <c r="EC359" s="199">
        <v>796</v>
      </c>
      <c r="ED359" s="199">
        <v>205</v>
      </c>
      <c r="EE359" s="199">
        <v>488</v>
      </c>
      <c r="EF359" s="199">
        <v>1105</v>
      </c>
      <c r="EG359" s="199">
        <v>8470</v>
      </c>
      <c r="EH359" s="199">
        <v>821</v>
      </c>
      <c r="EI359" s="199">
        <v>2909</v>
      </c>
      <c r="EJ359" s="199">
        <v>802</v>
      </c>
      <c r="EK359" s="199">
        <v>94</v>
      </c>
      <c r="EL359" s="199">
        <v>55</v>
      </c>
      <c r="EM359" s="199">
        <v>100</v>
      </c>
      <c r="EN359" s="199">
        <v>165</v>
      </c>
      <c r="EO359" s="199">
        <v>18</v>
      </c>
      <c r="EP359" s="199">
        <v>343</v>
      </c>
      <c r="EQ359" s="199">
        <v>3119</v>
      </c>
      <c r="ER359" s="199">
        <v>3711</v>
      </c>
      <c r="ES359" s="199">
        <v>305</v>
      </c>
      <c r="ET359" s="199">
        <v>869</v>
      </c>
      <c r="EU359" s="199">
        <v>1136</v>
      </c>
      <c r="EV359" s="199">
        <v>1401</v>
      </c>
      <c r="EW359" s="199">
        <v>3406</v>
      </c>
      <c r="EX359" s="199">
        <v>3711</v>
      </c>
      <c r="EZ359" s="199"/>
    </row>
    <row r="360" spans="1:156" x14ac:dyDescent="0.25">
      <c r="A360">
        <v>55012</v>
      </c>
      <c r="B360" t="s">
        <v>892</v>
      </c>
      <c r="C360" t="s">
        <v>955</v>
      </c>
      <c r="D360" t="s">
        <v>250</v>
      </c>
      <c r="E360" t="s">
        <v>327</v>
      </c>
      <c r="F360" t="s">
        <v>346</v>
      </c>
      <c r="G360" t="s">
        <v>346</v>
      </c>
      <c r="H360" s="199">
        <v>2091</v>
      </c>
      <c r="I360" s="199">
        <v>118</v>
      </c>
      <c r="J360" s="199">
        <v>338</v>
      </c>
      <c r="K360" s="199">
        <v>0</v>
      </c>
      <c r="L360" s="199">
        <v>265</v>
      </c>
      <c r="M360" s="199">
        <v>0</v>
      </c>
      <c r="N360" s="199">
        <v>828</v>
      </c>
      <c r="O360" s="199">
        <v>103</v>
      </c>
      <c r="P360" s="199">
        <v>917</v>
      </c>
      <c r="Q360" s="199">
        <v>15</v>
      </c>
      <c r="R360" s="199">
        <v>1966</v>
      </c>
      <c r="S360" s="199">
        <v>74</v>
      </c>
      <c r="T360" s="199">
        <v>21</v>
      </c>
      <c r="U360" s="199">
        <v>0</v>
      </c>
      <c r="V360" s="199">
        <v>31</v>
      </c>
      <c r="W360" s="199">
        <v>20</v>
      </c>
      <c r="X360" s="199">
        <v>9</v>
      </c>
      <c r="Y360" s="199">
        <v>0</v>
      </c>
      <c r="Z360" s="199">
        <v>8</v>
      </c>
      <c r="AA360" s="199">
        <v>0</v>
      </c>
      <c r="AB360" s="199">
        <v>56</v>
      </c>
      <c r="AC360" s="199">
        <v>24</v>
      </c>
      <c r="AD360" s="199">
        <v>34</v>
      </c>
      <c r="AE360" s="199">
        <v>5</v>
      </c>
      <c r="AF360" s="199">
        <v>1939</v>
      </c>
      <c r="AG360" s="199">
        <v>69</v>
      </c>
      <c r="AH360" s="199">
        <v>2061</v>
      </c>
      <c r="AI360" s="199">
        <v>118</v>
      </c>
      <c r="AJ360" s="199">
        <v>30</v>
      </c>
      <c r="AK360" s="199">
        <v>0</v>
      </c>
      <c r="AL360" s="199">
        <v>19</v>
      </c>
      <c r="AM360" s="199">
        <v>0</v>
      </c>
      <c r="AN360" s="199">
        <v>11</v>
      </c>
      <c r="AO360" s="199">
        <v>0</v>
      </c>
      <c r="AP360" s="199">
        <v>1126</v>
      </c>
      <c r="AQ360" s="199">
        <v>81</v>
      </c>
      <c r="AR360" s="199">
        <v>965</v>
      </c>
      <c r="AS360" s="199">
        <v>37</v>
      </c>
      <c r="AT360" s="199">
        <v>408</v>
      </c>
      <c r="AU360" s="199">
        <v>51</v>
      </c>
      <c r="AV360" s="199">
        <v>1683</v>
      </c>
      <c r="AW360" s="199">
        <v>67</v>
      </c>
      <c r="AX360" s="199">
        <v>96</v>
      </c>
      <c r="AY360" s="199">
        <v>0</v>
      </c>
      <c r="AZ360" s="199">
        <v>561</v>
      </c>
      <c r="BA360" s="199">
        <v>40</v>
      </c>
      <c r="BB360" s="199">
        <v>520</v>
      </c>
      <c r="BC360" s="199">
        <v>44</v>
      </c>
      <c r="BD360" s="199">
        <v>426</v>
      </c>
      <c r="BE360" s="199">
        <v>4</v>
      </c>
      <c r="BF360" s="199">
        <v>298</v>
      </c>
      <c r="BG360" s="199">
        <v>22</v>
      </c>
      <c r="BH360" s="199">
        <v>963</v>
      </c>
      <c r="BI360" s="199">
        <v>85</v>
      </c>
      <c r="BJ360" s="199">
        <v>911</v>
      </c>
      <c r="BK360" s="199">
        <v>82</v>
      </c>
      <c r="BL360" s="199">
        <v>52</v>
      </c>
      <c r="BM360" s="199">
        <v>3</v>
      </c>
      <c r="BN360" s="199">
        <v>667</v>
      </c>
      <c r="BO360" s="199">
        <v>34</v>
      </c>
      <c r="BP360" s="199">
        <v>310</v>
      </c>
      <c r="BQ360" s="199">
        <v>51</v>
      </c>
      <c r="BR360" s="199">
        <v>284</v>
      </c>
      <c r="BS360" s="199">
        <v>22</v>
      </c>
      <c r="BT360" s="199">
        <v>274</v>
      </c>
      <c r="BU360" s="199">
        <v>9</v>
      </c>
      <c r="BV360" s="199">
        <v>1261</v>
      </c>
      <c r="BW360" s="199">
        <v>107</v>
      </c>
      <c r="BX360" s="199">
        <v>556</v>
      </c>
      <c r="BY360" s="199">
        <v>2</v>
      </c>
      <c r="BZ360" s="199">
        <v>86</v>
      </c>
      <c r="CA360" s="199">
        <v>2</v>
      </c>
      <c r="CB360" s="199">
        <v>188</v>
      </c>
      <c r="CC360" s="199">
        <v>7</v>
      </c>
      <c r="CD360" s="199">
        <v>214</v>
      </c>
      <c r="CE360" s="199">
        <v>21</v>
      </c>
      <c r="CF360" s="199">
        <v>220</v>
      </c>
      <c r="CG360" s="199">
        <v>15</v>
      </c>
      <c r="CH360" s="199">
        <v>209</v>
      </c>
      <c r="CI360" s="199">
        <v>15</v>
      </c>
      <c r="CJ360" s="199">
        <v>277</v>
      </c>
      <c r="CK360" s="199">
        <v>32</v>
      </c>
      <c r="CL360" s="199">
        <v>341</v>
      </c>
      <c r="CM360" s="199">
        <v>24</v>
      </c>
      <c r="CN360" s="199">
        <v>556</v>
      </c>
      <c r="CO360" s="199">
        <v>2</v>
      </c>
      <c r="CP360" s="199">
        <v>118</v>
      </c>
      <c r="CQ360" s="199">
        <v>1973</v>
      </c>
      <c r="CR360" s="199">
        <v>1626</v>
      </c>
      <c r="CS360" s="199">
        <v>805</v>
      </c>
      <c r="CT360" s="199">
        <v>2038</v>
      </c>
      <c r="CU360" s="199">
        <v>23</v>
      </c>
      <c r="CV360" s="199">
        <v>0</v>
      </c>
      <c r="CW360" s="199">
        <v>9</v>
      </c>
      <c r="CX360" s="199">
        <v>0</v>
      </c>
      <c r="CY360" s="199">
        <v>1</v>
      </c>
      <c r="CZ360" s="199">
        <v>0</v>
      </c>
      <c r="DA360" s="199">
        <v>13</v>
      </c>
      <c r="DB360" s="199">
        <v>0</v>
      </c>
      <c r="DC360" s="199">
        <v>0</v>
      </c>
      <c r="DD360" s="199">
        <v>0</v>
      </c>
      <c r="DE360" s="199">
        <v>0</v>
      </c>
      <c r="DF360" s="199">
        <v>139</v>
      </c>
      <c r="DG360" s="199">
        <v>172</v>
      </c>
      <c r="DH360" s="199">
        <v>22</v>
      </c>
      <c r="DI360" s="199">
        <v>87</v>
      </c>
      <c r="DJ360" s="199">
        <v>53</v>
      </c>
      <c r="DK360" s="199">
        <v>2</v>
      </c>
      <c r="DL360" s="199">
        <v>63</v>
      </c>
      <c r="DM360" s="199">
        <v>45</v>
      </c>
      <c r="DN360" s="199">
        <v>272</v>
      </c>
      <c r="DO360" s="199">
        <v>47</v>
      </c>
      <c r="DP360" s="199">
        <v>66</v>
      </c>
      <c r="DQ360" s="199">
        <v>28</v>
      </c>
      <c r="DR360" s="199">
        <v>47</v>
      </c>
      <c r="DS360" s="199">
        <v>19</v>
      </c>
      <c r="DT360" s="199">
        <v>11</v>
      </c>
      <c r="DU360" s="199">
        <v>714</v>
      </c>
      <c r="DV360" s="199">
        <v>454</v>
      </c>
      <c r="DW360" s="199">
        <v>70</v>
      </c>
      <c r="DX360" s="199">
        <v>46</v>
      </c>
      <c r="DY360" s="199">
        <v>0</v>
      </c>
      <c r="DZ360" s="199">
        <v>124</v>
      </c>
      <c r="EA360" s="199">
        <v>8</v>
      </c>
      <c r="EB360" s="199">
        <v>86</v>
      </c>
      <c r="EC360" s="199">
        <v>90</v>
      </c>
      <c r="ED360" s="199">
        <v>9</v>
      </c>
      <c r="EE360" s="199">
        <v>60</v>
      </c>
      <c r="EF360" s="199">
        <v>104</v>
      </c>
      <c r="EG360" s="199">
        <v>1668</v>
      </c>
      <c r="EH360" s="199">
        <v>441</v>
      </c>
      <c r="EI360" s="199">
        <v>624</v>
      </c>
      <c r="EJ360" s="199">
        <v>90</v>
      </c>
      <c r="EK360" s="199">
        <v>7</v>
      </c>
      <c r="EL360" s="199">
        <v>0</v>
      </c>
      <c r="EM360" s="199">
        <v>18</v>
      </c>
      <c r="EN360" s="199">
        <v>5</v>
      </c>
      <c r="EO360" s="199">
        <v>26</v>
      </c>
      <c r="EP360" s="199">
        <v>23</v>
      </c>
      <c r="EQ360" s="199">
        <v>639</v>
      </c>
      <c r="ER360" s="199">
        <v>714</v>
      </c>
      <c r="ES360" s="199">
        <v>2</v>
      </c>
      <c r="ET360" s="199">
        <v>168</v>
      </c>
      <c r="EU360" s="199">
        <v>288</v>
      </c>
      <c r="EV360" s="199">
        <v>256</v>
      </c>
      <c r="EW360" s="199">
        <v>712</v>
      </c>
      <c r="EX360" s="199">
        <v>714</v>
      </c>
      <c r="EZ360" s="199"/>
    </row>
    <row r="361" spans="1:156" x14ac:dyDescent="0.25">
      <c r="A361">
        <v>55092</v>
      </c>
      <c r="B361" t="s">
        <v>892</v>
      </c>
      <c r="C361" t="s">
        <v>987</v>
      </c>
      <c r="D361" t="s">
        <v>250</v>
      </c>
      <c r="E361" t="s">
        <v>327</v>
      </c>
      <c r="F361" t="s">
        <v>346</v>
      </c>
      <c r="G361" t="s">
        <v>346</v>
      </c>
      <c r="H361" s="199">
        <v>11125</v>
      </c>
      <c r="I361" s="199">
        <v>575</v>
      </c>
      <c r="J361" s="199">
        <v>959</v>
      </c>
      <c r="K361" s="199">
        <v>38</v>
      </c>
      <c r="L361" s="199">
        <v>490</v>
      </c>
      <c r="M361" s="199">
        <v>38</v>
      </c>
      <c r="N361" s="199">
        <v>4014</v>
      </c>
      <c r="O361" s="199">
        <v>253</v>
      </c>
      <c r="P361" s="199">
        <v>6152</v>
      </c>
      <c r="Q361" s="199">
        <v>284</v>
      </c>
      <c r="R361" s="199">
        <v>10813</v>
      </c>
      <c r="S361" s="199">
        <v>568</v>
      </c>
      <c r="T361" s="199">
        <v>55</v>
      </c>
      <c r="U361" s="199">
        <v>0</v>
      </c>
      <c r="V361" s="199">
        <v>0</v>
      </c>
      <c r="W361" s="199">
        <v>0</v>
      </c>
      <c r="X361" s="199">
        <v>50</v>
      </c>
      <c r="Y361" s="199">
        <v>7</v>
      </c>
      <c r="Z361" s="199">
        <v>14</v>
      </c>
      <c r="AA361" s="199">
        <v>0</v>
      </c>
      <c r="AB361" s="199">
        <v>193</v>
      </c>
      <c r="AC361" s="199">
        <v>0</v>
      </c>
      <c r="AD361" s="199">
        <v>38</v>
      </c>
      <c r="AE361" s="199">
        <v>0</v>
      </c>
      <c r="AF361" s="199">
        <v>10799</v>
      </c>
      <c r="AG361" s="199">
        <v>568</v>
      </c>
      <c r="AH361" s="199">
        <v>10900</v>
      </c>
      <c r="AI361" s="199">
        <v>575</v>
      </c>
      <c r="AJ361" s="199">
        <v>225</v>
      </c>
      <c r="AK361" s="199">
        <v>0</v>
      </c>
      <c r="AL361" s="199">
        <v>53</v>
      </c>
      <c r="AM361" s="199">
        <v>0</v>
      </c>
      <c r="AN361" s="199">
        <v>172</v>
      </c>
      <c r="AO361" s="199">
        <v>0</v>
      </c>
      <c r="AP361" s="199">
        <v>5826</v>
      </c>
      <c r="AQ361" s="199">
        <v>421</v>
      </c>
      <c r="AR361" s="199">
        <v>5299</v>
      </c>
      <c r="AS361" s="199">
        <v>154</v>
      </c>
      <c r="AT361" s="199">
        <v>1453</v>
      </c>
      <c r="AU361" s="199">
        <v>34</v>
      </c>
      <c r="AV361" s="199">
        <v>9672</v>
      </c>
      <c r="AW361" s="199">
        <v>541</v>
      </c>
      <c r="AX361" s="199">
        <v>408</v>
      </c>
      <c r="AY361" s="199">
        <v>91</v>
      </c>
      <c r="AZ361" s="199">
        <v>2124</v>
      </c>
      <c r="BA361" s="199">
        <v>213</v>
      </c>
      <c r="BB361" s="199">
        <v>3106</v>
      </c>
      <c r="BC361" s="199">
        <v>127</v>
      </c>
      <c r="BD361" s="199">
        <v>2152</v>
      </c>
      <c r="BE361" s="199">
        <v>17</v>
      </c>
      <c r="BF361" s="199">
        <v>1297</v>
      </c>
      <c r="BG361" s="199">
        <v>127</v>
      </c>
      <c r="BH361" s="199">
        <v>5431</v>
      </c>
      <c r="BI361" s="199">
        <v>400</v>
      </c>
      <c r="BJ361" s="199">
        <v>5159</v>
      </c>
      <c r="BK361" s="199">
        <v>361</v>
      </c>
      <c r="BL361" s="199">
        <v>272</v>
      </c>
      <c r="BM361" s="199">
        <v>39</v>
      </c>
      <c r="BN361" s="199">
        <v>3909</v>
      </c>
      <c r="BO361" s="199">
        <v>284</v>
      </c>
      <c r="BP361" s="199">
        <v>1583</v>
      </c>
      <c r="BQ361" s="199">
        <v>116</v>
      </c>
      <c r="BR361" s="199">
        <v>1236</v>
      </c>
      <c r="BS361" s="199">
        <v>127</v>
      </c>
      <c r="BT361" s="199">
        <v>2600</v>
      </c>
      <c r="BU361" s="199">
        <v>48</v>
      </c>
      <c r="BV361" s="199">
        <v>6728</v>
      </c>
      <c r="BW361" s="199">
        <v>527</v>
      </c>
      <c r="BX361" s="199">
        <v>1797</v>
      </c>
      <c r="BY361" s="199">
        <v>0</v>
      </c>
      <c r="BZ361" s="199">
        <v>631</v>
      </c>
      <c r="CA361" s="199">
        <v>0</v>
      </c>
      <c r="CB361" s="199">
        <v>1969</v>
      </c>
      <c r="CC361" s="199">
        <v>48</v>
      </c>
      <c r="CD361" s="199">
        <v>735</v>
      </c>
      <c r="CE361" s="199">
        <v>79</v>
      </c>
      <c r="CF361" s="199">
        <v>876</v>
      </c>
      <c r="CG361" s="199">
        <v>172</v>
      </c>
      <c r="CH361" s="199">
        <v>1443</v>
      </c>
      <c r="CI361" s="199">
        <v>90</v>
      </c>
      <c r="CJ361" s="199">
        <v>1275</v>
      </c>
      <c r="CK361" s="199">
        <v>77</v>
      </c>
      <c r="CL361" s="199">
        <v>2399</v>
      </c>
      <c r="CM361" s="199">
        <v>109</v>
      </c>
      <c r="CN361" s="199">
        <v>1797</v>
      </c>
      <c r="CO361" s="199">
        <v>0</v>
      </c>
      <c r="CP361" s="199">
        <v>575</v>
      </c>
      <c r="CQ361" s="199">
        <v>10550</v>
      </c>
      <c r="CR361" s="199">
        <v>8695</v>
      </c>
      <c r="CS361" s="199">
        <v>3514</v>
      </c>
      <c r="CT361" s="199">
        <v>10191</v>
      </c>
      <c r="CU361" s="199">
        <v>407</v>
      </c>
      <c r="CV361" s="199">
        <v>60</v>
      </c>
      <c r="CW361" s="199">
        <v>109</v>
      </c>
      <c r="CX361" s="199">
        <v>27</v>
      </c>
      <c r="CY361" s="199">
        <v>251</v>
      </c>
      <c r="CZ361" s="199">
        <v>0</v>
      </c>
      <c r="DA361" s="199">
        <v>47</v>
      </c>
      <c r="DB361" s="199">
        <v>33</v>
      </c>
      <c r="DC361" s="199">
        <v>0</v>
      </c>
      <c r="DD361" s="199">
        <v>0</v>
      </c>
      <c r="DE361" s="199">
        <v>105</v>
      </c>
      <c r="DF361" s="199">
        <v>519</v>
      </c>
      <c r="DG361" s="199">
        <v>686</v>
      </c>
      <c r="DH361" s="199">
        <v>183</v>
      </c>
      <c r="DI361" s="199">
        <v>556</v>
      </c>
      <c r="DJ361" s="199">
        <v>176</v>
      </c>
      <c r="DK361" s="199">
        <v>33</v>
      </c>
      <c r="DL361" s="199">
        <v>396</v>
      </c>
      <c r="DM361" s="199">
        <v>487</v>
      </c>
      <c r="DN361" s="199">
        <v>1197</v>
      </c>
      <c r="DO361" s="199">
        <v>535</v>
      </c>
      <c r="DP361" s="199">
        <v>441</v>
      </c>
      <c r="DQ361" s="199">
        <v>412</v>
      </c>
      <c r="DR361" s="199">
        <v>232</v>
      </c>
      <c r="DS361" s="199">
        <v>158</v>
      </c>
      <c r="DT361" s="199">
        <v>232</v>
      </c>
      <c r="DU361" s="199">
        <v>4182</v>
      </c>
      <c r="DV361" s="199">
        <v>2708</v>
      </c>
      <c r="DW361" s="199">
        <v>840</v>
      </c>
      <c r="DX361" s="199">
        <v>293</v>
      </c>
      <c r="DY361" s="199">
        <v>144</v>
      </c>
      <c r="DZ361" s="199">
        <v>576</v>
      </c>
      <c r="EA361" s="199">
        <v>109</v>
      </c>
      <c r="EB361" s="199">
        <v>333</v>
      </c>
      <c r="EC361" s="199">
        <v>605</v>
      </c>
      <c r="ED361" s="199">
        <v>145</v>
      </c>
      <c r="EE361" s="199">
        <v>307</v>
      </c>
      <c r="EF361" s="199">
        <v>1243</v>
      </c>
      <c r="EG361" s="199">
        <v>10330</v>
      </c>
      <c r="EH361" s="199">
        <v>752</v>
      </c>
      <c r="EI361" s="199">
        <v>3886</v>
      </c>
      <c r="EJ361" s="199">
        <v>296</v>
      </c>
      <c r="EK361" s="199">
        <v>15</v>
      </c>
      <c r="EL361" s="199">
        <v>21</v>
      </c>
      <c r="EM361" s="199">
        <v>58</v>
      </c>
      <c r="EN361" s="199">
        <v>57</v>
      </c>
      <c r="EO361" s="199">
        <v>27</v>
      </c>
      <c r="EP361" s="199">
        <v>106</v>
      </c>
      <c r="EQ361" s="199">
        <v>3886</v>
      </c>
      <c r="ER361" s="199">
        <v>4182</v>
      </c>
      <c r="ES361" s="199">
        <v>142</v>
      </c>
      <c r="ET361" s="199">
        <v>613</v>
      </c>
      <c r="EU361" s="199">
        <v>1673</v>
      </c>
      <c r="EV361" s="199">
        <v>1754</v>
      </c>
      <c r="EW361" s="199">
        <v>4040</v>
      </c>
      <c r="EX361" s="199">
        <v>4182</v>
      </c>
      <c r="EZ361" s="199"/>
    </row>
    <row r="362" spans="1:156" x14ac:dyDescent="0.25">
      <c r="A362">
        <v>55051</v>
      </c>
      <c r="B362" t="s">
        <v>892</v>
      </c>
      <c r="C362" t="s">
        <v>970</v>
      </c>
      <c r="D362" t="s">
        <v>270</v>
      </c>
      <c r="E362" t="s">
        <v>327</v>
      </c>
      <c r="F362" t="s">
        <v>346</v>
      </c>
      <c r="G362" t="s">
        <v>346</v>
      </c>
      <c r="H362" s="199">
        <v>9424</v>
      </c>
      <c r="I362" s="199">
        <v>479</v>
      </c>
      <c r="J362" s="199">
        <v>1673</v>
      </c>
      <c r="K362" s="199">
        <v>106</v>
      </c>
      <c r="L362" s="199">
        <v>941</v>
      </c>
      <c r="M362" s="199">
        <v>68</v>
      </c>
      <c r="N362" s="199">
        <v>4358</v>
      </c>
      <c r="O362" s="199">
        <v>293</v>
      </c>
      <c r="P362" s="199">
        <v>3349</v>
      </c>
      <c r="Q362" s="199">
        <v>78</v>
      </c>
      <c r="R362" s="199">
        <v>8891</v>
      </c>
      <c r="S362" s="199">
        <v>427</v>
      </c>
      <c r="T362" s="199">
        <v>27</v>
      </c>
      <c r="U362" s="199">
        <v>0</v>
      </c>
      <c r="V362" s="199">
        <v>23</v>
      </c>
      <c r="W362" s="199">
        <v>0</v>
      </c>
      <c r="X362" s="199">
        <v>55</v>
      </c>
      <c r="Y362" s="199">
        <v>0</v>
      </c>
      <c r="Z362" s="199">
        <v>14</v>
      </c>
      <c r="AA362" s="199">
        <v>4</v>
      </c>
      <c r="AB362" s="199">
        <v>414</v>
      </c>
      <c r="AC362" s="199">
        <v>48</v>
      </c>
      <c r="AD362" s="199">
        <v>116</v>
      </c>
      <c r="AE362" s="199">
        <v>0</v>
      </c>
      <c r="AF362" s="199">
        <v>8800</v>
      </c>
      <c r="AG362" s="199">
        <v>427</v>
      </c>
      <c r="AH362" s="199">
        <v>9331</v>
      </c>
      <c r="AI362" s="199">
        <v>466</v>
      </c>
      <c r="AJ362" s="199">
        <v>93</v>
      </c>
      <c r="AK362" s="199">
        <v>13</v>
      </c>
      <c r="AL362" s="199">
        <v>78</v>
      </c>
      <c r="AM362" s="199">
        <v>13</v>
      </c>
      <c r="AN362" s="199">
        <v>15</v>
      </c>
      <c r="AO362" s="199">
        <v>0</v>
      </c>
      <c r="AP362" s="199">
        <v>4654</v>
      </c>
      <c r="AQ362" s="199">
        <v>272</v>
      </c>
      <c r="AR362" s="199">
        <v>4770</v>
      </c>
      <c r="AS362" s="199">
        <v>207</v>
      </c>
      <c r="AT362" s="199">
        <v>1575</v>
      </c>
      <c r="AU362" s="199">
        <v>41</v>
      </c>
      <c r="AV362" s="199">
        <v>7849</v>
      </c>
      <c r="AW362" s="199">
        <v>438</v>
      </c>
      <c r="AX362" s="199">
        <v>526</v>
      </c>
      <c r="AY362" s="199">
        <v>150</v>
      </c>
      <c r="AZ362" s="199">
        <v>2455</v>
      </c>
      <c r="BA362" s="199">
        <v>98</v>
      </c>
      <c r="BB362" s="199">
        <v>2499</v>
      </c>
      <c r="BC362" s="199">
        <v>47</v>
      </c>
      <c r="BD362" s="199">
        <v>1136</v>
      </c>
      <c r="BE362" s="199">
        <v>18</v>
      </c>
      <c r="BF362" s="199">
        <v>1183</v>
      </c>
      <c r="BG362" s="199">
        <v>77</v>
      </c>
      <c r="BH362" s="199">
        <v>4110</v>
      </c>
      <c r="BI362" s="199">
        <v>247</v>
      </c>
      <c r="BJ362" s="199">
        <v>3948</v>
      </c>
      <c r="BK362" s="199">
        <v>238</v>
      </c>
      <c r="BL362" s="199">
        <v>162</v>
      </c>
      <c r="BM362" s="199">
        <v>9</v>
      </c>
      <c r="BN362" s="199">
        <v>2703</v>
      </c>
      <c r="BO362" s="199">
        <v>153</v>
      </c>
      <c r="BP362" s="199">
        <v>1604</v>
      </c>
      <c r="BQ362" s="199">
        <v>103</v>
      </c>
      <c r="BR362" s="199">
        <v>986</v>
      </c>
      <c r="BS362" s="199">
        <v>68</v>
      </c>
      <c r="BT362" s="199">
        <v>2171</v>
      </c>
      <c r="BU362" s="199">
        <v>155</v>
      </c>
      <c r="BV362" s="199">
        <v>5293</v>
      </c>
      <c r="BW362" s="199">
        <v>324</v>
      </c>
      <c r="BX362" s="199">
        <v>1960</v>
      </c>
      <c r="BY362" s="199">
        <v>0</v>
      </c>
      <c r="BZ362" s="199">
        <v>526</v>
      </c>
      <c r="CA362" s="199">
        <v>22</v>
      </c>
      <c r="CB362" s="199">
        <v>1645</v>
      </c>
      <c r="CC362" s="199">
        <v>133</v>
      </c>
      <c r="CD362" s="199">
        <v>637</v>
      </c>
      <c r="CE362" s="199">
        <v>11</v>
      </c>
      <c r="CF362" s="199">
        <v>752</v>
      </c>
      <c r="CG362" s="199">
        <v>38</v>
      </c>
      <c r="CH362" s="199">
        <v>1164</v>
      </c>
      <c r="CI362" s="199">
        <v>96</v>
      </c>
      <c r="CJ362" s="199">
        <v>1210</v>
      </c>
      <c r="CK362" s="199">
        <v>103</v>
      </c>
      <c r="CL362" s="199">
        <v>1530</v>
      </c>
      <c r="CM362" s="199">
        <v>76</v>
      </c>
      <c r="CN362" s="199">
        <v>1960</v>
      </c>
      <c r="CO362" s="199">
        <v>0</v>
      </c>
      <c r="CP362" s="199">
        <v>479</v>
      </c>
      <c r="CQ362" s="199">
        <v>8945</v>
      </c>
      <c r="CR362" s="199">
        <v>6097</v>
      </c>
      <c r="CS362" s="199">
        <v>4631</v>
      </c>
      <c r="CT362" s="199">
        <v>8817</v>
      </c>
      <c r="CU362" s="199">
        <v>310</v>
      </c>
      <c r="CV362" s="199">
        <v>45</v>
      </c>
      <c r="CW362" s="199">
        <v>51</v>
      </c>
      <c r="CX362" s="199">
        <v>6</v>
      </c>
      <c r="CY362" s="199">
        <v>225</v>
      </c>
      <c r="CZ362" s="199">
        <v>38</v>
      </c>
      <c r="DA362" s="199">
        <v>32</v>
      </c>
      <c r="DB362" s="199">
        <v>1</v>
      </c>
      <c r="DC362" s="199">
        <v>2</v>
      </c>
      <c r="DD362" s="199">
        <v>0</v>
      </c>
      <c r="DE362" s="199">
        <v>54</v>
      </c>
      <c r="DF362" s="199">
        <v>532</v>
      </c>
      <c r="DG362" s="199">
        <v>556</v>
      </c>
      <c r="DH362" s="199">
        <v>47</v>
      </c>
      <c r="DI362" s="199">
        <v>533</v>
      </c>
      <c r="DJ362" s="199">
        <v>132</v>
      </c>
      <c r="DK362" s="199">
        <v>43</v>
      </c>
      <c r="DL362" s="199">
        <v>172</v>
      </c>
      <c r="DM362" s="199">
        <v>233</v>
      </c>
      <c r="DN362" s="199">
        <v>1170</v>
      </c>
      <c r="DO362" s="199">
        <v>440</v>
      </c>
      <c r="DP362" s="199">
        <v>315</v>
      </c>
      <c r="DQ362" s="199">
        <v>241</v>
      </c>
      <c r="DR362" s="199">
        <v>223</v>
      </c>
      <c r="DS362" s="199">
        <v>92</v>
      </c>
      <c r="DT362" s="199">
        <v>377</v>
      </c>
      <c r="DU362" s="199">
        <v>3854</v>
      </c>
      <c r="DV362" s="199">
        <v>1927</v>
      </c>
      <c r="DW362" s="199">
        <v>631</v>
      </c>
      <c r="DX362" s="199">
        <v>336</v>
      </c>
      <c r="DY362" s="199">
        <v>156</v>
      </c>
      <c r="DZ362" s="199">
        <v>755</v>
      </c>
      <c r="EA362" s="199">
        <v>43</v>
      </c>
      <c r="EB362" s="199">
        <v>498</v>
      </c>
      <c r="EC362" s="199">
        <v>836</v>
      </c>
      <c r="ED362" s="199">
        <v>63</v>
      </c>
      <c r="EE362" s="199">
        <v>599</v>
      </c>
      <c r="EF362" s="199">
        <v>989</v>
      </c>
      <c r="EG362" s="199">
        <v>8545</v>
      </c>
      <c r="EH362" s="199">
        <v>981</v>
      </c>
      <c r="EI362" s="199">
        <v>3125</v>
      </c>
      <c r="EJ362" s="199">
        <v>729</v>
      </c>
      <c r="EK362" s="199">
        <v>70</v>
      </c>
      <c r="EL362" s="199">
        <v>114</v>
      </c>
      <c r="EM362" s="199">
        <v>177</v>
      </c>
      <c r="EN362" s="199">
        <v>65</v>
      </c>
      <c r="EO362" s="199">
        <v>25</v>
      </c>
      <c r="EP362" s="199">
        <v>224</v>
      </c>
      <c r="EQ362" s="199">
        <v>3147</v>
      </c>
      <c r="ER362" s="199">
        <v>3854</v>
      </c>
      <c r="ES362" s="199">
        <v>259</v>
      </c>
      <c r="ET362" s="199">
        <v>956</v>
      </c>
      <c r="EU362" s="199">
        <v>1412</v>
      </c>
      <c r="EV362" s="199">
        <v>1227</v>
      </c>
      <c r="EW362" s="199">
        <v>3595</v>
      </c>
      <c r="EX362" s="199">
        <v>3854</v>
      </c>
      <c r="EZ362" s="199"/>
    </row>
    <row r="363" spans="1:156" x14ac:dyDescent="0.25">
      <c r="A363">
        <v>55037</v>
      </c>
      <c r="B363" t="s">
        <v>892</v>
      </c>
      <c r="C363" t="s">
        <v>964</v>
      </c>
      <c r="D363" t="s">
        <v>295</v>
      </c>
      <c r="E363" t="s">
        <v>327</v>
      </c>
      <c r="F363" t="s">
        <v>346</v>
      </c>
      <c r="G363" t="s">
        <v>346</v>
      </c>
      <c r="H363" s="199">
        <v>5005</v>
      </c>
      <c r="I363" s="199">
        <v>253</v>
      </c>
      <c r="J363" s="199">
        <v>1353</v>
      </c>
      <c r="K363" s="199">
        <v>112</v>
      </c>
      <c r="L363" s="199">
        <v>724</v>
      </c>
      <c r="M363" s="199">
        <v>51</v>
      </c>
      <c r="N363" s="199">
        <v>2221</v>
      </c>
      <c r="O363" s="199">
        <v>119</v>
      </c>
      <c r="P363" s="199">
        <v>1396</v>
      </c>
      <c r="Q363" s="199">
        <v>22</v>
      </c>
      <c r="R363" s="199">
        <v>4264</v>
      </c>
      <c r="S363" s="199">
        <v>147</v>
      </c>
      <c r="T363" s="199">
        <v>49</v>
      </c>
      <c r="U363" s="199">
        <v>0</v>
      </c>
      <c r="V363" s="199">
        <v>280</v>
      </c>
      <c r="W363" s="199">
        <v>38</v>
      </c>
      <c r="X363" s="199">
        <v>24</v>
      </c>
      <c r="Y363" s="199">
        <v>2</v>
      </c>
      <c r="Z363" s="199">
        <v>4</v>
      </c>
      <c r="AA363" s="199">
        <v>0</v>
      </c>
      <c r="AB363" s="199">
        <v>384</v>
      </c>
      <c r="AC363" s="199">
        <v>66</v>
      </c>
      <c r="AD363" s="199">
        <v>204</v>
      </c>
      <c r="AE363" s="199">
        <v>12</v>
      </c>
      <c r="AF363" s="199">
        <v>4147</v>
      </c>
      <c r="AG363" s="199">
        <v>147</v>
      </c>
      <c r="AH363" s="199">
        <v>4966</v>
      </c>
      <c r="AI363" s="199">
        <v>251</v>
      </c>
      <c r="AJ363" s="199">
        <v>39</v>
      </c>
      <c r="AK363" s="199">
        <v>2</v>
      </c>
      <c r="AL363" s="199">
        <v>21</v>
      </c>
      <c r="AM363" s="199">
        <v>0</v>
      </c>
      <c r="AN363" s="199">
        <v>18</v>
      </c>
      <c r="AO363" s="199">
        <v>2</v>
      </c>
      <c r="AP363" s="199">
        <v>2535</v>
      </c>
      <c r="AQ363" s="199">
        <v>142</v>
      </c>
      <c r="AR363" s="199">
        <v>2470</v>
      </c>
      <c r="AS363" s="199">
        <v>111</v>
      </c>
      <c r="AT363" s="199">
        <v>974</v>
      </c>
      <c r="AU363" s="199">
        <v>39</v>
      </c>
      <c r="AV363" s="199">
        <v>4031</v>
      </c>
      <c r="AW363" s="199">
        <v>214</v>
      </c>
      <c r="AX363" s="199">
        <v>335</v>
      </c>
      <c r="AY363" s="199">
        <v>15</v>
      </c>
      <c r="AZ363" s="199">
        <v>1539</v>
      </c>
      <c r="BA363" s="199">
        <v>118</v>
      </c>
      <c r="BB363" s="199">
        <v>1159</v>
      </c>
      <c r="BC363" s="199">
        <v>42</v>
      </c>
      <c r="BD363" s="199">
        <v>411</v>
      </c>
      <c r="BE363" s="199">
        <v>11</v>
      </c>
      <c r="BF363" s="199">
        <v>615</v>
      </c>
      <c r="BG363" s="199">
        <v>70</v>
      </c>
      <c r="BH363" s="199">
        <v>2207</v>
      </c>
      <c r="BI363" s="199">
        <v>130</v>
      </c>
      <c r="BJ363" s="199">
        <v>2021</v>
      </c>
      <c r="BK363" s="199">
        <v>106</v>
      </c>
      <c r="BL363" s="199">
        <v>186</v>
      </c>
      <c r="BM363" s="199">
        <v>24</v>
      </c>
      <c r="BN363" s="199">
        <v>1309</v>
      </c>
      <c r="BO363" s="199">
        <v>76</v>
      </c>
      <c r="BP363" s="199">
        <v>925</v>
      </c>
      <c r="BQ363" s="199">
        <v>66</v>
      </c>
      <c r="BR363" s="199">
        <v>588</v>
      </c>
      <c r="BS363" s="199">
        <v>58</v>
      </c>
      <c r="BT363" s="199">
        <v>1136</v>
      </c>
      <c r="BU363" s="199">
        <v>51</v>
      </c>
      <c r="BV363" s="199">
        <v>2822</v>
      </c>
      <c r="BW363" s="199">
        <v>200</v>
      </c>
      <c r="BX363" s="199">
        <v>1047</v>
      </c>
      <c r="BY363" s="199">
        <v>2</v>
      </c>
      <c r="BZ363" s="199">
        <v>327</v>
      </c>
      <c r="CA363" s="199">
        <v>40</v>
      </c>
      <c r="CB363" s="199">
        <v>809</v>
      </c>
      <c r="CC363" s="199">
        <v>11</v>
      </c>
      <c r="CD363" s="199">
        <v>425</v>
      </c>
      <c r="CE363" s="199">
        <v>16</v>
      </c>
      <c r="CF363" s="199">
        <v>406</v>
      </c>
      <c r="CG363" s="199">
        <v>55</v>
      </c>
      <c r="CH363" s="199">
        <v>560</v>
      </c>
      <c r="CI363" s="199">
        <v>54</v>
      </c>
      <c r="CJ363" s="199">
        <v>629</v>
      </c>
      <c r="CK363" s="199">
        <v>35</v>
      </c>
      <c r="CL363" s="199">
        <v>802</v>
      </c>
      <c r="CM363" s="199">
        <v>40</v>
      </c>
      <c r="CN363" s="199">
        <v>1047</v>
      </c>
      <c r="CO363" s="199">
        <v>2</v>
      </c>
      <c r="CP363" s="199">
        <v>253</v>
      </c>
      <c r="CQ363" s="199">
        <v>4752</v>
      </c>
      <c r="CR363" s="199">
        <v>3237</v>
      </c>
      <c r="CS363" s="199">
        <v>2246</v>
      </c>
      <c r="CT363" s="199">
        <v>4538</v>
      </c>
      <c r="CU363" s="199">
        <v>199</v>
      </c>
      <c r="CV363" s="199">
        <v>15</v>
      </c>
      <c r="CW363" s="199">
        <v>112</v>
      </c>
      <c r="CX363" s="199">
        <v>2</v>
      </c>
      <c r="CY363" s="199">
        <v>33</v>
      </c>
      <c r="CZ363" s="199">
        <v>4</v>
      </c>
      <c r="DA363" s="199">
        <v>13</v>
      </c>
      <c r="DB363" s="199">
        <v>5</v>
      </c>
      <c r="DC363" s="199">
        <v>41</v>
      </c>
      <c r="DD363" s="199">
        <v>4</v>
      </c>
      <c r="DE363" s="199">
        <v>91</v>
      </c>
      <c r="DF363" s="199">
        <v>203</v>
      </c>
      <c r="DG363" s="199">
        <v>158</v>
      </c>
      <c r="DH363" s="199">
        <v>7</v>
      </c>
      <c r="DI363" s="199">
        <v>313</v>
      </c>
      <c r="DJ363" s="199">
        <v>135</v>
      </c>
      <c r="DK363" s="199">
        <v>35</v>
      </c>
      <c r="DL363" s="199">
        <v>67</v>
      </c>
      <c r="DM363" s="199">
        <v>131</v>
      </c>
      <c r="DN363" s="199">
        <v>524</v>
      </c>
      <c r="DO363" s="199">
        <v>369</v>
      </c>
      <c r="DP363" s="199">
        <v>75</v>
      </c>
      <c r="DQ363" s="199">
        <v>195</v>
      </c>
      <c r="DR363" s="199">
        <v>90</v>
      </c>
      <c r="DS363" s="199">
        <v>52</v>
      </c>
      <c r="DT363" s="199">
        <v>202</v>
      </c>
      <c r="DU363" s="199">
        <v>1940</v>
      </c>
      <c r="DV363" s="199">
        <v>1003</v>
      </c>
      <c r="DW363" s="199">
        <v>281</v>
      </c>
      <c r="DX363" s="199">
        <v>180</v>
      </c>
      <c r="DY363" s="199">
        <v>77</v>
      </c>
      <c r="DZ363" s="199">
        <v>388</v>
      </c>
      <c r="EA363" s="199">
        <v>14</v>
      </c>
      <c r="EB363" s="199">
        <v>282</v>
      </c>
      <c r="EC363" s="199">
        <v>369</v>
      </c>
      <c r="ED363" s="199">
        <v>28</v>
      </c>
      <c r="EE363" s="199">
        <v>224</v>
      </c>
      <c r="EF363" s="199">
        <v>468</v>
      </c>
      <c r="EG363" s="199">
        <v>4645</v>
      </c>
      <c r="EH363" s="199">
        <v>316</v>
      </c>
      <c r="EI363" s="199">
        <v>1532</v>
      </c>
      <c r="EJ363" s="199">
        <v>408</v>
      </c>
      <c r="EK363" s="199">
        <v>51</v>
      </c>
      <c r="EL363" s="199">
        <v>50</v>
      </c>
      <c r="EM363" s="199">
        <v>37</v>
      </c>
      <c r="EN363" s="199">
        <v>23</v>
      </c>
      <c r="EO363" s="199">
        <v>17</v>
      </c>
      <c r="EP363" s="199">
        <v>184</v>
      </c>
      <c r="EQ363" s="199">
        <v>1642</v>
      </c>
      <c r="ER363" s="199">
        <v>1940</v>
      </c>
      <c r="ES363" s="199">
        <v>115</v>
      </c>
      <c r="ET363" s="199">
        <v>492</v>
      </c>
      <c r="EU363" s="199">
        <v>671</v>
      </c>
      <c r="EV363" s="199">
        <v>662</v>
      </c>
      <c r="EW363" s="199">
        <v>1825</v>
      </c>
      <c r="EX363" s="199">
        <v>1940</v>
      </c>
      <c r="EZ363" s="199"/>
    </row>
    <row r="364" spans="1:156" x14ac:dyDescent="0.25">
      <c r="A364">
        <v>55063</v>
      </c>
      <c r="B364" t="s">
        <v>892</v>
      </c>
      <c r="C364" t="s">
        <v>975</v>
      </c>
      <c r="D364" t="s">
        <v>295</v>
      </c>
      <c r="E364" t="s">
        <v>327</v>
      </c>
      <c r="F364" t="s">
        <v>346</v>
      </c>
      <c r="G364" t="s">
        <v>346</v>
      </c>
      <c r="H364" s="199">
        <v>9076</v>
      </c>
      <c r="I364" s="199">
        <v>436</v>
      </c>
      <c r="J364" s="199">
        <v>1181</v>
      </c>
      <c r="K364" s="199">
        <v>70</v>
      </c>
      <c r="L364" s="199">
        <v>771</v>
      </c>
      <c r="M364" s="199">
        <v>54</v>
      </c>
      <c r="N364" s="199">
        <v>4422</v>
      </c>
      <c r="O364" s="199">
        <v>207</v>
      </c>
      <c r="P364" s="199">
        <v>3434</v>
      </c>
      <c r="Q364" s="199">
        <v>159</v>
      </c>
      <c r="R364" s="199">
        <v>8706</v>
      </c>
      <c r="S364" s="199">
        <v>417</v>
      </c>
      <c r="T364" s="199">
        <v>70</v>
      </c>
      <c r="U364" s="199">
        <v>0</v>
      </c>
      <c r="V364" s="199">
        <v>30</v>
      </c>
      <c r="W364" s="199">
        <v>0</v>
      </c>
      <c r="X364" s="199">
        <v>70</v>
      </c>
      <c r="Y364" s="199">
        <v>16</v>
      </c>
      <c r="Z364" s="199">
        <v>2</v>
      </c>
      <c r="AA364" s="199">
        <v>0</v>
      </c>
      <c r="AB364" s="199">
        <v>198</v>
      </c>
      <c r="AC364" s="199">
        <v>3</v>
      </c>
      <c r="AD364" s="199">
        <v>168</v>
      </c>
      <c r="AE364" s="199">
        <v>0</v>
      </c>
      <c r="AF364" s="199">
        <v>8564</v>
      </c>
      <c r="AG364" s="199">
        <v>417</v>
      </c>
      <c r="AH364" s="199">
        <v>9037</v>
      </c>
      <c r="AI364" s="199">
        <v>434</v>
      </c>
      <c r="AJ364" s="199">
        <v>39</v>
      </c>
      <c r="AK364" s="199">
        <v>2</v>
      </c>
      <c r="AL364" s="199">
        <v>24</v>
      </c>
      <c r="AM364" s="199">
        <v>2</v>
      </c>
      <c r="AN364" s="199">
        <v>15</v>
      </c>
      <c r="AO364" s="199">
        <v>0</v>
      </c>
      <c r="AP364" s="199">
        <v>4688</v>
      </c>
      <c r="AQ364" s="199">
        <v>271</v>
      </c>
      <c r="AR364" s="199">
        <v>4388</v>
      </c>
      <c r="AS364" s="199">
        <v>165</v>
      </c>
      <c r="AT364" s="199">
        <v>1611</v>
      </c>
      <c r="AU364" s="199">
        <v>57</v>
      </c>
      <c r="AV364" s="199">
        <v>7465</v>
      </c>
      <c r="AW364" s="199">
        <v>379</v>
      </c>
      <c r="AX364" s="199">
        <v>504</v>
      </c>
      <c r="AY364" s="199">
        <v>27</v>
      </c>
      <c r="AZ364" s="199">
        <v>2443</v>
      </c>
      <c r="BA364" s="199">
        <v>152</v>
      </c>
      <c r="BB364" s="199">
        <v>2523</v>
      </c>
      <c r="BC364" s="199">
        <v>153</v>
      </c>
      <c r="BD364" s="199">
        <v>1224</v>
      </c>
      <c r="BE364" s="199">
        <v>42</v>
      </c>
      <c r="BF364" s="199">
        <v>988</v>
      </c>
      <c r="BG364" s="199">
        <v>78</v>
      </c>
      <c r="BH364" s="199">
        <v>4279</v>
      </c>
      <c r="BI364" s="199">
        <v>317</v>
      </c>
      <c r="BJ364" s="199">
        <v>4105</v>
      </c>
      <c r="BK364" s="199">
        <v>288</v>
      </c>
      <c r="BL364" s="199">
        <v>174</v>
      </c>
      <c r="BM364" s="199">
        <v>29</v>
      </c>
      <c r="BN364" s="199">
        <v>2790</v>
      </c>
      <c r="BO364" s="199">
        <v>178</v>
      </c>
      <c r="BP364" s="199">
        <v>1570</v>
      </c>
      <c r="BQ364" s="199">
        <v>151</v>
      </c>
      <c r="BR364" s="199">
        <v>907</v>
      </c>
      <c r="BS364" s="199">
        <v>66</v>
      </c>
      <c r="BT364" s="199">
        <v>1899</v>
      </c>
      <c r="BU364" s="199">
        <v>41</v>
      </c>
      <c r="BV364" s="199">
        <v>5267</v>
      </c>
      <c r="BW364" s="199">
        <v>395</v>
      </c>
      <c r="BX364" s="199">
        <v>1910</v>
      </c>
      <c r="BY364" s="199">
        <v>0</v>
      </c>
      <c r="BZ364" s="199">
        <v>584</v>
      </c>
      <c r="CA364" s="199">
        <v>0</v>
      </c>
      <c r="CB364" s="199">
        <v>1315</v>
      </c>
      <c r="CC364" s="199">
        <v>41</v>
      </c>
      <c r="CD364" s="199">
        <v>483</v>
      </c>
      <c r="CE364" s="199">
        <v>21</v>
      </c>
      <c r="CF364" s="199">
        <v>904</v>
      </c>
      <c r="CG364" s="199">
        <v>107</v>
      </c>
      <c r="CH364" s="199">
        <v>1088</v>
      </c>
      <c r="CI364" s="199">
        <v>65</v>
      </c>
      <c r="CJ364" s="199">
        <v>1101</v>
      </c>
      <c r="CK364" s="199">
        <v>78</v>
      </c>
      <c r="CL364" s="199">
        <v>1691</v>
      </c>
      <c r="CM364" s="199">
        <v>124</v>
      </c>
      <c r="CN364" s="199">
        <v>1910</v>
      </c>
      <c r="CO364" s="199">
        <v>0</v>
      </c>
      <c r="CP364" s="199">
        <v>436</v>
      </c>
      <c r="CQ364" s="199">
        <v>8640</v>
      </c>
      <c r="CR364" s="199">
        <v>6382</v>
      </c>
      <c r="CS364" s="199">
        <v>3699</v>
      </c>
      <c r="CT364" s="199">
        <v>8589</v>
      </c>
      <c r="CU364" s="199">
        <v>151</v>
      </c>
      <c r="CV364" s="199">
        <v>14</v>
      </c>
      <c r="CW364" s="199">
        <v>49</v>
      </c>
      <c r="CX364" s="199">
        <v>0</v>
      </c>
      <c r="CY364" s="199">
        <v>52</v>
      </c>
      <c r="CZ364" s="199">
        <v>7</v>
      </c>
      <c r="DA364" s="199">
        <v>31</v>
      </c>
      <c r="DB364" s="199">
        <v>7</v>
      </c>
      <c r="DC364" s="199">
        <v>19</v>
      </c>
      <c r="DD364" s="199">
        <v>0</v>
      </c>
      <c r="DE364" s="199">
        <v>113</v>
      </c>
      <c r="DF364" s="199">
        <v>597</v>
      </c>
      <c r="DG364" s="199">
        <v>447</v>
      </c>
      <c r="DH364" s="199">
        <v>138</v>
      </c>
      <c r="DI364" s="199">
        <v>482</v>
      </c>
      <c r="DJ364" s="199">
        <v>202</v>
      </c>
      <c r="DK364" s="199">
        <v>7</v>
      </c>
      <c r="DL364" s="199">
        <v>160</v>
      </c>
      <c r="DM364" s="199">
        <v>305</v>
      </c>
      <c r="DN364" s="199">
        <v>1229</v>
      </c>
      <c r="DO364" s="199">
        <v>386</v>
      </c>
      <c r="DP364" s="199">
        <v>195</v>
      </c>
      <c r="DQ364" s="199">
        <v>269</v>
      </c>
      <c r="DR364" s="199">
        <v>201</v>
      </c>
      <c r="DS364" s="199">
        <v>134</v>
      </c>
      <c r="DT364" s="199">
        <v>505</v>
      </c>
      <c r="DU364" s="199">
        <v>3835</v>
      </c>
      <c r="DV364" s="199">
        <v>1941</v>
      </c>
      <c r="DW364" s="199">
        <v>651</v>
      </c>
      <c r="DX364" s="199">
        <v>292</v>
      </c>
      <c r="DY364" s="199">
        <v>64</v>
      </c>
      <c r="DZ364" s="199">
        <v>784</v>
      </c>
      <c r="EA364" s="199">
        <v>6</v>
      </c>
      <c r="EB364" s="199">
        <v>641</v>
      </c>
      <c r="EC364" s="199">
        <v>818</v>
      </c>
      <c r="ED364" s="199">
        <v>75</v>
      </c>
      <c r="EE364" s="199">
        <v>500</v>
      </c>
      <c r="EF364" s="199">
        <v>930</v>
      </c>
      <c r="EG364" s="199">
        <v>8230</v>
      </c>
      <c r="EH364" s="199">
        <v>879</v>
      </c>
      <c r="EI364" s="199">
        <v>3173</v>
      </c>
      <c r="EJ364" s="199">
        <v>662</v>
      </c>
      <c r="EK364" s="199">
        <v>47</v>
      </c>
      <c r="EL364" s="199">
        <v>79</v>
      </c>
      <c r="EM364" s="199">
        <v>62</v>
      </c>
      <c r="EN364" s="199">
        <v>63</v>
      </c>
      <c r="EO364" s="199">
        <v>124</v>
      </c>
      <c r="EP364" s="199">
        <v>215</v>
      </c>
      <c r="EQ364" s="199">
        <v>3240</v>
      </c>
      <c r="ER364" s="199">
        <v>3835</v>
      </c>
      <c r="ES364" s="199">
        <v>313</v>
      </c>
      <c r="ET364" s="199">
        <v>817</v>
      </c>
      <c r="EU364" s="199">
        <v>1401</v>
      </c>
      <c r="EV364" s="199">
        <v>1304</v>
      </c>
      <c r="EW364" s="199">
        <v>3522</v>
      </c>
      <c r="EX364" s="199">
        <v>3835</v>
      </c>
      <c r="EZ364" s="199"/>
    </row>
    <row r="365" spans="1:156" x14ac:dyDescent="0.25">
      <c r="A365">
        <v>56358</v>
      </c>
      <c r="B365" t="s">
        <v>892</v>
      </c>
      <c r="C365" t="s">
        <v>1181</v>
      </c>
      <c r="D365" t="s">
        <v>270</v>
      </c>
      <c r="E365" t="s">
        <v>327</v>
      </c>
      <c r="F365" t="s">
        <v>346</v>
      </c>
      <c r="G365" t="s">
        <v>346</v>
      </c>
      <c r="H365" s="199">
        <v>3166</v>
      </c>
      <c r="I365" s="199">
        <v>151</v>
      </c>
      <c r="J365" s="199">
        <v>582</v>
      </c>
      <c r="K365" s="199">
        <v>48</v>
      </c>
      <c r="L365" s="199">
        <v>351</v>
      </c>
      <c r="M365" s="199">
        <v>33</v>
      </c>
      <c r="N365" s="199">
        <v>1379</v>
      </c>
      <c r="O365" s="199">
        <v>89</v>
      </c>
      <c r="P365" s="199">
        <v>1140</v>
      </c>
      <c r="Q365" s="199">
        <v>14</v>
      </c>
      <c r="R365" s="199">
        <v>3035</v>
      </c>
      <c r="S365" s="199">
        <v>142</v>
      </c>
      <c r="T365" s="199">
        <v>11</v>
      </c>
      <c r="U365" s="199">
        <v>9</v>
      </c>
      <c r="V365" s="199">
        <v>8</v>
      </c>
      <c r="W365" s="199">
        <v>0</v>
      </c>
      <c r="X365" s="199">
        <v>15</v>
      </c>
      <c r="Y365" s="199">
        <v>0</v>
      </c>
      <c r="Z365" s="199">
        <v>3</v>
      </c>
      <c r="AA365" s="199">
        <v>0</v>
      </c>
      <c r="AB365" s="199">
        <v>94</v>
      </c>
      <c r="AC365" s="199">
        <v>0</v>
      </c>
      <c r="AD365" s="199">
        <v>47</v>
      </c>
      <c r="AE365" s="199">
        <v>7</v>
      </c>
      <c r="AF365" s="199">
        <v>3009</v>
      </c>
      <c r="AG365" s="199">
        <v>135</v>
      </c>
      <c r="AH365" s="199">
        <v>3144</v>
      </c>
      <c r="AI365" s="199">
        <v>151</v>
      </c>
      <c r="AJ365" s="199">
        <v>22</v>
      </c>
      <c r="AK365" s="199">
        <v>0</v>
      </c>
      <c r="AL365" s="199">
        <v>13</v>
      </c>
      <c r="AM365" s="199">
        <v>0</v>
      </c>
      <c r="AN365" s="199">
        <v>9</v>
      </c>
      <c r="AO365" s="199">
        <v>0</v>
      </c>
      <c r="AP365" s="199">
        <v>1637</v>
      </c>
      <c r="AQ365" s="199">
        <v>100</v>
      </c>
      <c r="AR365" s="199">
        <v>1529</v>
      </c>
      <c r="AS365" s="199">
        <v>51</v>
      </c>
      <c r="AT365" s="199">
        <v>507</v>
      </c>
      <c r="AU365" s="199">
        <v>43</v>
      </c>
      <c r="AV365" s="199">
        <v>2659</v>
      </c>
      <c r="AW365" s="199">
        <v>108</v>
      </c>
      <c r="AX365" s="199">
        <v>217</v>
      </c>
      <c r="AY365" s="199">
        <v>10</v>
      </c>
      <c r="AZ365" s="199">
        <v>852</v>
      </c>
      <c r="BA365" s="199">
        <v>45</v>
      </c>
      <c r="BB365" s="199">
        <v>830</v>
      </c>
      <c r="BC365" s="199">
        <v>46</v>
      </c>
      <c r="BD365" s="199">
        <v>228</v>
      </c>
      <c r="BE365" s="199">
        <v>8</v>
      </c>
      <c r="BF365" s="199">
        <v>355</v>
      </c>
      <c r="BG365" s="199">
        <v>35</v>
      </c>
      <c r="BH365" s="199">
        <v>1459</v>
      </c>
      <c r="BI365" s="199">
        <v>101</v>
      </c>
      <c r="BJ365" s="199">
        <v>1391</v>
      </c>
      <c r="BK365" s="199">
        <v>101</v>
      </c>
      <c r="BL365" s="199">
        <v>68</v>
      </c>
      <c r="BM365" s="199">
        <v>0</v>
      </c>
      <c r="BN365" s="199">
        <v>955</v>
      </c>
      <c r="BO365" s="199">
        <v>65</v>
      </c>
      <c r="BP365" s="199">
        <v>532</v>
      </c>
      <c r="BQ365" s="199">
        <v>41</v>
      </c>
      <c r="BR365" s="199">
        <v>327</v>
      </c>
      <c r="BS365" s="199">
        <v>30</v>
      </c>
      <c r="BT365" s="199">
        <v>768</v>
      </c>
      <c r="BU365" s="199">
        <v>14</v>
      </c>
      <c r="BV365" s="199">
        <v>1814</v>
      </c>
      <c r="BW365" s="199">
        <v>136</v>
      </c>
      <c r="BX365" s="199">
        <v>584</v>
      </c>
      <c r="BY365" s="199">
        <v>1</v>
      </c>
      <c r="BZ365" s="199">
        <v>174</v>
      </c>
      <c r="CA365" s="199">
        <v>1</v>
      </c>
      <c r="CB365" s="199">
        <v>594</v>
      </c>
      <c r="CC365" s="199">
        <v>13</v>
      </c>
      <c r="CD365" s="199">
        <v>271</v>
      </c>
      <c r="CE365" s="199">
        <v>28</v>
      </c>
      <c r="CF365" s="199">
        <v>275</v>
      </c>
      <c r="CG365" s="199">
        <v>28</v>
      </c>
      <c r="CH365" s="199">
        <v>366</v>
      </c>
      <c r="CI365" s="199">
        <v>20</v>
      </c>
      <c r="CJ365" s="199">
        <v>426</v>
      </c>
      <c r="CK365" s="199">
        <v>23</v>
      </c>
      <c r="CL365" s="199">
        <v>476</v>
      </c>
      <c r="CM365" s="199">
        <v>37</v>
      </c>
      <c r="CN365" s="199">
        <v>584</v>
      </c>
      <c r="CO365" s="199">
        <v>1</v>
      </c>
      <c r="CP365" s="199">
        <v>151</v>
      </c>
      <c r="CQ365" s="199">
        <v>3015</v>
      </c>
      <c r="CR365" s="199">
        <v>2129</v>
      </c>
      <c r="CS365" s="199">
        <v>1386</v>
      </c>
      <c r="CT365" s="199">
        <v>3024</v>
      </c>
      <c r="CU365" s="199">
        <v>19</v>
      </c>
      <c r="CV365" s="199">
        <v>3</v>
      </c>
      <c r="CW365" s="199">
        <v>7</v>
      </c>
      <c r="CX365" s="199">
        <v>0</v>
      </c>
      <c r="CY365" s="199">
        <v>2</v>
      </c>
      <c r="CZ365" s="199">
        <v>0</v>
      </c>
      <c r="DA365" s="199">
        <v>10</v>
      </c>
      <c r="DB365" s="199">
        <v>3</v>
      </c>
      <c r="DC365" s="199">
        <v>0</v>
      </c>
      <c r="DD365" s="199">
        <v>0</v>
      </c>
      <c r="DE365" s="199">
        <v>55</v>
      </c>
      <c r="DF365" s="199">
        <v>268</v>
      </c>
      <c r="DG365" s="199">
        <v>197</v>
      </c>
      <c r="DH365" s="199">
        <v>34</v>
      </c>
      <c r="DI365" s="199">
        <v>198</v>
      </c>
      <c r="DJ365" s="199">
        <v>72</v>
      </c>
      <c r="DK365" s="199">
        <v>11</v>
      </c>
      <c r="DL365" s="199">
        <v>44</v>
      </c>
      <c r="DM365" s="199">
        <v>111</v>
      </c>
      <c r="DN365" s="199">
        <v>351</v>
      </c>
      <c r="DO365" s="199">
        <v>57</v>
      </c>
      <c r="DP365" s="199">
        <v>84</v>
      </c>
      <c r="DQ365" s="199">
        <v>77</v>
      </c>
      <c r="DR365" s="199">
        <v>38</v>
      </c>
      <c r="DS365" s="199">
        <v>21</v>
      </c>
      <c r="DT365" s="199">
        <v>94</v>
      </c>
      <c r="DU365" s="199">
        <v>1266</v>
      </c>
      <c r="DV365" s="199">
        <v>680</v>
      </c>
      <c r="DW365" s="199">
        <v>208</v>
      </c>
      <c r="DX365" s="199">
        <v>174</v>
      </c>
      <c r="DY365" s="199">
        <v>78</v>
      </c>
      <c r="DZ365" s="199">
        <v>208</v>
      </c>
      <c r="EA365" s="199">
        <v>23</v>
      </c>
      <c r="EB365" s="199">
        <v>158</v>
      </c>
      <c r="EC365" s="199">
        <v>204</v>
      </c>
      <c r="ED365" s="199">
        <v>28</v>
      </c>
      <c r="EE365" s="199">
        <v>134</v>
      </c>
      <c r="EF365" s="199">
        <v>377</v>
      </c>
      <c r="EG365" s="199">
        <v>2903</v>
      </c>
      <c r="EH365" s="199">
        <v>237</v>
      </c>
      <c r="EI365" s="199">
        <v>1102</v>
      </c>
      <c r="EJ365" s="199">
        <v>164</v>
      </c>
      <c r="EK365" s="199">
        <v>22</v>
      </c>
      <c r="EL365" s="199">
        <v>23</v>
      </c>
      <c r="EM365" s="199">
        <v>7</v>
      </c>
      <c r="EN365" s="199">
        <v>18</v>
      </c>
      <c r="EO365" s="199">
        <v>10</v>
      </c>
      <c r="EP365" s="199">
        <v>44</v>
      </c>
      <c r="EQ365" s="199">
        <v>1095</v>
      </c>
      <c r="ER365" s="199">
        <v>1266</v>
      </c>
      <c r="ES365" s="199">
        <v>19</v>
      </c>
      <c r="ET365" s="199">
        <v>248</v>
      </c>
      <c r="EU365" s="199">
        <v>494</v>
      </c>
      <c r="EV365" s="199">
        <v>505</v>
      </c>
      <c r="EW365" s="199">
        <v>1247</v>
      </c>
      <c r="EX365" s="199">
        <v>1266</v>
      </c>
      <c r="EZ365" s="199"/>
    </row>
    <row r="366" spans="1:156" x14ac:dyDescent="0.25">
      <c r="A366">
        <v>56342</v>
      </c>
      <c r="B366" t="s">
        <v>892</v>
      </c>
      <c r="C366" t="s">
        <v>1178</v>
      </c>
      <c r="D366" t="s">
        <v>285</v>
      </c>
      <c r="E366" t="s">
        <v>327</v>
      </c>
      <c r="F366" t="s">
        <v>346</v>
      </c>
      <c r="G366" t="s">
        <v>346</v>
      </c>
      <c r="H366" s="199">
        <v>2690</v>
      </c>
      <c r="I366" s="199">
        <v>116</v>
      </c>
      <c r="J366" s="199">
        <v>515</v>
      </c>
      <c r="K366" s="199">
        <v>18</v>
      </c>
      <c r="L366" s="199">
        <v>301</v>
      </c>
      <c r="M366" s="199">
        <v>15</v>
      </c>
      <c r="N366" s="199">
        <v>1207</v>
      </c>
      <c r="O366" s="199">
        <v>57</v>
      </c>
      <c r="P366" s="199">
        <v>956</v>
      </c>
      <c r="Q366" s="199">
        <v>41</v>
      </c>
      <c r="R366" s="199">
        <v>2443</v>
      </c>
      <c r="S366" s="199">
        <v>97</v>
      </c>
      <c r="T366" s="199">
        <v>3</v>
      </c>
      <c r="U366" s="199">
        <v>0</v>
      </c>
      <c r="V366" s="199">
        <v>145</v>
      </c>
      <c r="W366" s="199">
        <v>15</v>
      </c>
      <c r="X366" s="199">
        <v>6</v>
      </c>
      <c r="Y366" s="199">
        <v>0</v>
      </c>
      <c r="Z366" s="199">
        <v>11</v>
      </c>
      <c r="AA366" s="199">
        <v>4</v>
      </c>
      <c r="AB366" s="199">
        <v>82</v>
      </c>
      <c r="AC366" s="199">
        <v>0</v>
      </c>
      <c r="AD366" s="199">
        <v>48</v>
      </c>
      <c r="AE366" s="199">
        <v>13</v>
      </c>
      <c r="AF366" s="199">
        <v>2429</v>
      </c>
      <c r="AG366" s="199">
        <v>97</v>
      </c>
      <c r="AH366" s="199">
        <v>2670</v>
      </c>
      <c r="AI366" s="199">
        <v>116</v>
      </c>
      <c r="AJ366" s="199">
        <v>20</v>
      </c>
      <c r="AK366" s="199">
        <v>0</v>
      </c>
      <c r="AL366" s="199">
        <v>9</v>
      </c>
      <c r="AM366" s="199">
        <v>0</v>
      </c>
      <c r="AN366" s="199">
        <v>11</v>
      </c>
      <c r="AO366" s="199">
        <v>0</v>
      </c>
      <c r="AP366" s="199">
        <v>1483</v>
      </c>
      <c r="AQ366" s="199">
        <v>91</v>
      </c>
      <c r="AR366" s="199">
        <v>1207</v>
      </c>
      <c r="AS366" s="199">
        <v>25</v>
      </c>
      <c r="AT366" s="199">
        <v>659</v>
      </c>
      <c r="AU366" s="199">
        <v>30</v>
      </c>
      <c r="AV366" s="199">
        <v>2031</v>
      </c>
      <c r="AW366" s="199">
        <v>86</v>
      </c>
      <c r="AX366" s="199">
        <v>161</v>
      </c>
      <c r="AY366" s="199">
        <v>7</v>
      </c>
      <c r="AZ366" s="199">
        <v>780</v>
      </c>
      <c r="BA366" s="199">
        <v>37</v>
      </c>
      <c r="BB366" s="199">
        <v>804</v>
      </c>
      <c r="BC366" s="199">
        <v>51</v>
      </c>
      <c r="BD366" s="199">
        <v>352</v>
      </c>
      <c r="BE366" s="199">
        <v>7</v>
      </c>
      <c r="BF366" s="199">
        <v>385</v>
      </c>
      <c r="BG366" s="199">
        <v>25</v>
      </c>
      <c r="BH366" s="199">
        <v>1008</v>
      </c>
      <c r="BI366" s="199">
        <v>80</v>
      </c>
      <c r="BJ366" s="199">
        <v>923</v>
      </c>
      <c r="BK366" s="199">
        <v>56</v>
      </c>
      <c r="BL366" s="199">
        <v>85</v>
      </c>
      <c r="BM366" s="199">
        <v>24</v>
      </c>
      <c r="BN366" s="199">
        <v>675</v>
      </c>
      <c r="BO366" s="199">
        <v>42</v>
      </c>
      <c r="BP366" s="199">
        <v>353</v>
      </c>
      <c r="BQ366" s="199">
        <v>45</v>
      </c>
      <c r="BR366" s="199">
        <v>365</v>
      </c>
      <c r="BS366" s="199">
        <v>18</v>
      </c>
      <c r="BT366" s="199">
        <v>465</v>
      </c>
      <c r="BU366" s="199">
        <v>4</v>
      </c>
      <c r="BV366" s="199">
        <v>1393</v>
      </c>
      <c r="BW366" s="199">
        <v>105</v>
      </c>
      <c r="BX366" s="199">
        <v>832</v>
      </c>
      <c r="BY366" s="199">
        <v>7</v>
      </c>
      <c r="BZ366" s="199">
        <v>113</v>
      </c>
      <c r="CA366" s="199">
        <v>4</v>
      </c>
      <c r="CB366" s="199">
        <v>352</v>
      </c>
      <c r="CC366" s="199">
        <v>0</v>
      </c>
      <c r="CD366" s="199">
        <v>128</v>
      </c>
      <c r="CE366" s="199">
        <v>10</v>
      </c>
      <c r="CF366" s="199">
        <v>169</v>
      </c>
      <c r="CG366" s="199">
        <v>20</v>
      </c>
      <c r="CH366" s="199">
        <v>203</v>
      </c>
      <c r="CI366" s="199">
        <v>12</v>
      </c>
      <c r="CJ366" s="199">
        <v>334</v>
      </c>
      <c r="CK366" s="199">
        <v>33</v>
      </c>
      <c r="CL366" s="199">
        <v>559</v>
      </c>
      <c r="CM366" s="199">
        <v>30</v>
      </c>
      <c r="CN366" s="199">
        <v>832</v>
      </c>
      <c r="CO366" s="199">
        <v>7</v>
      </c>
      <c r="CP366" s="199">
        <v>116</v>
      </c>
      <c r="CQ366" s="199">
        <v>2574</v>
      </c>
      <c r="CR366" s="199">
        <v>1757</v>
      </c>
      <c r="CS366" s="199">
        <v>1520</v>
      </c>
      <c r="CT366" s="199">
        <v>2528</v>
      </c>
      <c r="CU366" s="199">
        <v>60</v>
      </c>
      <c r="CV366" s="199">
        <v>7</v>
      </c>
      <c r="CW366" s="199">
        <v>13</v>
      </c>
      <c r="CX366" s="199">
        <v>0</v>
      </c>
      <c r="CY366" s="199">
        <v>19</v>
      </c>
      <c r="CZ366" s="199">
        <v>6</v>
      </c>
      <c r="DA366" s="199">
        <v>3</v>
      </c>
      <c r="DB366" s="199">
        <v>1</v>
      </c>
      <c r="DC366" s="199">
        <v>25</v>
      </c>
      <c r="DD366" s="199">
        <v>0</v>
      </c>
      <c r="DE366" s="199">
        <v>46</v>
      </c>
      <c r="DF366" s="199">
        <v>119</v>
      </c>
      <c r="DG366" s="199">
        <v>137</v>
      </c>
      <c r="DH366" s="199">
        <v>6</v>
      </c>
      <c r="DI366" s="199">
        <v>132</v>
      </c>
      <c r="DJ366" s="199">
        <v>48</v>
      </c>
      <c r="DK366" s="199">
        <v>7</v>
      </c>
      <c r="DL366" s="199">
        <v>55</v>
      </c>
      <c r="DM366" s="199">
        <v>98</v>
      </c>
      <c r="DN366" s="199">
        <v>212</v>
      </c>
      <c r="DO366" s="199">
        <v>108</v>
      </c>
      <c r="DP366" s="199">
        <v>47</v>
      </c>
      <c r="DQ366" s="199">
        <v>66</v>
      </c>
      <c r="DR366" s="199">
        <v>77</v>
      </c>
      <c r="DS366" s="199">
        <v>37</v>
      </c>
      <c r="DT366" s="199">
        <v>117</v>
      </c>
      <c r="DU366" s="199">
        <v>1251</v>
      </c>
      <c r="DV366" s="199">
        <v>591</v>
      </c>
      <c r="DW366" s="199">
        <v>96</v>
      </c>
      <c r="DX366" s="199">
        <v>92</v>
      </c>
      <c r="DY366" s="199">
        <v>40</v>
      </c>
      <c r="DZ366" s="199">
        <v>350</v>
      </c>
      <c r="EA366" s="199">
        <v>8</v>
      </c>
      <c r="EB366" s="199">
        <v>293</v>
      </c>
      <c r="EC366" s="199">
        <v>218</v>
      </c>
      <c r="ED366" s="199">
        <v>24</v>
      </c>
      <c r="EE366" s="199">
        <v>151</v>
      </c>
      <c r="EF366" s="199">
        <v>190</v>
      </c>
      <c r="EG366" s="199">
        <v>2406</v>
      </c>
      <c r="EH366" s="199">
        <v>277</v>
      </c>
      <c r="EI366" s="199">
        <v>1078</v>
      </c>
      <c r="EJ366" s="199">
        <v>173</v>
      </c>
      <c r="EK366" s="199">
        <v>19</v>
      </c>
      <c r="EL366" s="199">
        <v>12</v>
      </c>
      <c r="EM366" s="199">
        <v>3</v>
      </c>
      <c r="EN366" s="199">
        <v>19</v>
      </c>
      <c r="EO366" s="199">
        <v>21</v>
      </c>
      <c r="EP366" s="199">
        <v>35</v>
      </c>
      <c r="EQ366" s="199">
        <v>1017</v>
      </c>
      <c r="ER366" s="199">
        <v>1251</v>
      </c>
      <c r="ES366" s="199">
        <v>52</v>
      </c>
      <c r="ET366" s="199">
        <v>411</v>
      </c>
      <c r="EU366" s="199">
        <v>447</v>
      </c>
      <c r="EV366" s="199">
        <v>341</v>
      </c>
      <c r="EW366" s="199">
        <v>1199</v>
      </c>
      <c r="EX366" s="199">
        <v>1251</v>
      </c>
      <c r="EZ366" s="199"/>
    </row>
    <row r="367" spans="1:156" x14ac:dyDescent="0.25">
      <c r="A367">
        <v>55056</v>
      </c>
      <c r="B367" t="s">
        <v>892</v>
      </c>
      <c r="C367" t="s">
        <v>972</v>
      </c>
      <c r="D367" t="s">
        <v>250</v>
      </c>
      <c r="E367" t="s">
        <v>327</v>
      </c>
      <c r="F367" t="s">
        <v>347</v>
      </c>
      <c r="G367" t="s">
        <v>346</v>
      </c>
      <c r="H367" s="199">
        <v>14104</v>
      </c>
      <c r="I367" s="199">
        <v>607</v>
      </c>
      <c r="J367" s="199">
        <v>1469</v>
      </c>
      <c r="K367" s="199">
        <v>128</v>
      </c>
      <c r="L367" s="199">
        <v>858</v>
      </c>
      <c r="M367" s="199">
        <v>82</v>
      </c>
      <c r="N367" s="199">
        <v>5852</v>
      </c>
      <c r="O367" s="199">
        <v>317</v>
      </c>
      <c r="P367" s="199">
        <v>6781</v>
      </c>
      <c r="Q367" s="199">
        <v>162</v>
      </c>
      <c r="R367" s="199">
        <v>13253</v>
      </c>
      <c r="S367" s="199">
        <v>500</v>
      </c>
      <c r="T367" s="199">
        <v>48</v>
      </c>
      <c r="U367" s="199">
        <v>1</v>
      </c>
      <c r="V367" s="199">
        <v>10</v>
      </c>
      <c r="W367" s="199">
        <v>0</v>
      </c>
      <c r="X367" s="199">
        <v>272</v>
      </c>
      <c r="Y367" s="199">
        <v>9</v>
      </c>
      <c r="Z367" s="199">
        <v>88</v>
      </c>
      <c r="AA367" s="199">
        <v>25</v>
      </c>
      <c r="AB367" s="199">
        <v>431</v>
      </c>
      <c r="AC367" s="199">
        <v>72</v>
      </c>
      <c r="AD367" s="199">
        <v>312</v>
      </c>
      <c r="AE367" s="199">
        <v>49</v>
      </c>
      <c r="AF367" s="199">
        <v>13043</v>
      </c>
      <c r="AG367" s="199">
        <v>500</v>
      </c>
      <c r="AH367" s="199">
        <v>13806</v>
      </c>
      <c r="AI367" s="199">
        <v>548</v>
      </c>
      <c r="AJ367" s="199">
        <v>298</v>
      </c>
      <c r="AK367" s="199">
        <v>59</v>
      </c>
      <c r="AL367" s="199">
        <v>201</v>
      </c>
      <c r="AM367" s="199">
        <v>9</v>
      </c>
      <c r="AN367" s="199">
        <v>97</v>
      </c>
      <c r="AO367" s="199">
        <v>50</v>
      </c>
      <c r="AP367" s="199">
        <v>7346</v>
      </c>
      <c r="AQ367" s="199">
        <v>372</v>
      </c>
      <c r="AR367" s="199">
        <v>6758</v>
      </c>
      <c r="AS367" s="199">
        <v>235</v>
      </c>
      <c r="AT367" s="199">
        <v>1573</v>
      </c>
      <c r="AU367" s="199">
        <v>51</v>
      </c>
      <c r="AV367" s="199">
        <v>12531</v>
      </c>
      <c r="AW367" s="199">
        <v>556</v>
      </c>
      <c r="AX367" s="199">
        <v>528</v>
      </c>
      <c r="AY367" s="199">
        <v>21</v>
      </c>
      <c r="AZ367" s="199">
        <v>3538</v>
      </c>
      <c r="BA367" s="199">
        <v>311</v>
      </c>
      <c r="BB367" s="199">
        <v>3724</v>
      </c>
      <c r="BC367" s="199">
        <v>153</v>
      </c>
      <c r="BD367" s="199">
        <v>2021</v>
      </c>
      <c r="BE367" s="199">
        <v>38</v>
      </c>
      <c r="BF367" s="199">
        <v>1339</v>
      </c>
      <c r="BG367" s="199">
        <v>128</v>
      </c>
      <c r="BH367" s="199">
        <v>7416</v>
      </c>
      <c r="BI367" s="199">
        <v>436</v>
      </c>
      <c r="BJ367" s="199">
        <v>7136</v>
      </c>
      <c r="BK367" s="199">
        <v>417</v>
      </c>
      <c r="BL367" s="199">
        <v>280</v>
      </c>
      <c r="BM367" s="199">
        <v>19</v>
      </c>
      <c r="BN367" s="199">
        <v>5649</v>
      </c>
      <c r="BO367" s="199">
        <v>294</v>
      </c>
      <c r="BP367" s="199">
        <v>1816</v>
      </c>
      <c r="BQ367" s="199">
        <v>151</v>
      </c>
      <c r="BR367" s="199">
        <v>1290</v>
      </c>
      <c r="BS367" s="199">
        <v>119</v>
      </c>
      <c r="BT367" s="199">
        <v>3288</v>
      </c>
      <c r="BU367" s="199">
        <v>41</v>
      </c>
      <c r="BV367" s="199">
        <v>8755</v>
      </c>
      <c r="BW367" s="199">
        <v>564</v>
      </c>
      <c r="BX367" s="199">
        <v>2061</v>
      </c>
      <c r="BY367" s="199">
        <v>2</v>
      </c>
      <c r="BZ367" s="199">
        <v>738</v>
      </c>
      <c r="CA367" s="199">
        <v>10</v>
      </c>
      <c r="CB367" s="199">
        <v>2550</v>
      </c>
      <c r="CC367" s="199">
        <v>31</v>
      </c>
      <c r="CD367" s="199">
        <v>1005</v>
      </c>
      <c r="CE367" s="199">
        <v>43</v>
      </c>
      <c r="CF367" s="199">
        <v>1640</v>
      </c>
      <c r="CG367" s="199">
        <v>186</v>
      </c>
      <c r="CH367" s="199">
        <v>1985</v>
      </c>
      <c r="CI367" s="199">
        <v>141</v>
      </c>
      <c r="CJ367" s="199">
        <v>2111</v>
      </c>
      <c r="CK367" s="199">
        <v>124</v>
      </c>
      <c r="CL367" s="199">
        <v>2014</v>
      </c>
      <c r="CM367" s="199">
        <v>70</v>
      </c>
      <c r="CN367" s="199">
        <v>2061</v>
      </c>
      <c r="CO367" s="199">
        <v>2</v>
      </c>
      <c r="CP367" s="199">
        <v>607</v>
      </c>
      <c r="CQ367" s="199">
        <v>13497</v>
      </c>
      <c r="CR367" s="199">
        <v>11290</v>
      </c>
      <c r="CS367" s="199">
        <v>4091</v>
      </c>
      <c r="CT367" s="199">
        <v>13099</v>
      </c>
      <c r="CU367" s="199">
        <v>495</v>
      </c>
      <c r="CV367" s="199">
        <v>160</v>
      </c>
      <c r="CW367" s="199">
        <v>125</v>
      </c>
      <c r="CX367" s="199">
        <v>72</v>
      </c>
      <c r="CY367" s="199">
        <v>108</v>
      </c>
      <c r="CZ367" s="199">
        <v>60</v>
      </c>
      <c r="DA367" s="199">
        <v>261</v>
      </c>
      <c r="DB367" s="199">
        <v>28</v>
      </c>
      <c r="DC367" s="199">
        <v>1</v>
      </c>
      <c r="DD367" s="199">
        <v>0</v>
      </c>
      <c r="DE367" s="199">
        <v>94</v>
      </c>
      <c r="DF367" s="199">
        <v>924</v>
      </c>
      <c r="DG367" s="199">
        <v>1307</v>
      </c>
      <c r="DH367" s="199">
        <v>279</v>
      </c>
      <c r="DI367" s="199">
        <v>874</v>
      </c>
      <c r="DJ367" s="199">
        <v>399</v>
      </c>
      <c r="DK367" s="199">
        <v>61</v>
      </c>
      <c r="DL367" s="199">
        <v>299</v>
      </c>
      <c r="DM367" s="199">
        <v>912</v>
      </c>
      <c r="DN367" s="199">
        <v>1712</v>
      </c>
      <c r="DO367" s="199">
        <v>425</v>
      </c>
      <c r="DP367" s="199">
        <v>351</v>
      </c>
      <c r="DQ367" s="199">
        <v>208</v>
      </c>
      <c r="DR367" s="199">
        <v>266</v>
      </c>
      <c r="DS367" s="199">
        <v>88</v>
      </c>
      <c r="DT367" s="199">
        <v>268</v>
      </c>
      <c r="DU367" s="199">
        <v>5390</v>
      </c>
      <c r="DV367" s="199">
        <v>3147</v>
      </c>
      <c r="DW367" s="199">
        <v>1139</v>
      </c>
      <c r="DX367" s="199">
        <v>441</v>
      </c>
      <c r="DY367" s="199">
        <v>133</v>
      </c>
      <c r="DZ367" s="199">
        <v>919</v>
      </c>
      <c r="EA367" s="199">
        <v>61</v>
      </c>
      <c r="EB367" s="199">
        <v>644</v>
      </c>
      <c r="EC367" s="199">
        <v>883</v>
      </c>
      <c r="ED367" s="199">
        <v>126</v>
      </c>
      <c r="EE367" s="199">
        <v>579</v>
      </c>
      <c r="EF367" s="199">
        <v>1623</v>
      </c>
      <c r="EG367" s="199">
        <v>12657</v>
      </c>
      <c r="EH367" s="199">
        <v>1438</v>
      </c>
      <c r="EI367" s="199">
        <v>4666</v>
      </c>
      <c r="EJ367" s="199">
        <v>724</v>
      </c>
      <c r="EK367" s="199">
        <v>60</v>
      </c>
      <c r="EL367" s="199">
        <v>108</v>
      </c>
      <c r="EM367" s="199">
        <v>74</v>
      </c>
      <c r="EN367" s="199">
        <v>74</v>
      </c>
      <c r="EO367" s="199">
        <v>68</v>
      </c>
      <c r="EP367" s="199">
        <v>323</v>
      </c>
      <c r="EQ367" s="199">
        <v>4915</v>
      </c>
      <c r="ER367" s="199">
        <v>5390</v>
      </c>
      <c r="ES367" s="199">
        <v>198</v>
      </c>
      <c r="ET367" s="199">
        <v>1202</v>
      </c>
      <c r="EU367" s="199">
        <v>2000</v>
      </c>
      <c r="EV367" s="199">
        <v>1990</v>
      </c>
      <c r="EW367" s="199">
        <v>5192</v>
      </c>
      <c r="EX367" s="199">
        <v>5390</v>
      </c>
      <c r="EZ367" s="199"/>
    </row>
    <row r="368" spans="1:156" x14ac:dyDescent="0.25">
      <c r="A368">
        <v>55008</v>
      </c>
      <c r="B368" t="s">
        <v>892</v>
      </c>
      <c r="C368" t="s">
        <v>953</v>
      </c>
      <c r="D368" t="s">
        <v>267</v>
      </c>
      <c r="E368" t="s">
        <v>327</v>
      </c>
      <c r="F368" t="s">
        <v>347</v>
      </c>
      <c r="G368" t="s">
        <v>346</v>
      </c>
      <c r="H368" s="199">
        <v>15470</v>
      </c>
      <c r="I368" s="199">
        <v>649</v>
      </c>
      <c r="J368" s="199">
        <v>1863</v>
      </c>
      <c r="K368" s="199">
        <v>238</v>
      </c>
      <c r="L368" s="199">
        <v>1278</v>
      </c>
      <c r="M368" s="199">
        <v>229</v>
      </c>
      <c r="N368" s="199">
        <v>7145</v>
      </c>
      <c r="O368" s="199">
        <v>209</v>
      </c>
      <c r="P368" s="199">
        <v>6403</v>
      </c>
      <c r="Q368" s="199">
        <v>202</v>
      </c>
      <c r="R368" s="199">
        <v>14298</v>
      </c>
      <c r="S368" s="199">
        <v>600</v>
      </c>
      <c r="T368" s="199">
        <v>261</v>
      </c>
      <c r="U368" s="199">
        <v>0</v>
      </c>
      <c r="V368" s="199">
        <v>76</v>
      </c>
      <c r="W368" s="199">
        <v>8</v>
      </c>
      <c r="X368" s="199">
        <v>563</v>
      </c>
      <c r="Y368" s="199">
        <v>0</v>
      </c>
      <c r="Z368" s="199">
        <v>16</v>
      </c>
      <c r="AA368" s="199">
        <v>0</v>
      </c>
      <c r="AB368" s="199">
        <v>256</v>
      </c>
      <c r="AC368" s="199">
        <v>41</v>
      </c>
      <c r="AD368" s="199">
        <v>133</v>
      </c>
      <c r="AE368" s="199">
        <v>34</v>
      </c>
      <c r="AF368" s="199">
        <v>14278</v>
      </c>
      <c r="AG368" s="199">
        <v>600</v>
      </c>
      <c r="AH368" s="199">
        <v>14898</v>
      </c>
      <c r="AI368" s="199">
        <v>638</v>
      </c>
      <c r="AJ368" s="199">
        <v>572</v>
      </c>
      <c r="AK368" s="199">
        <v>11</v>
      </c>
      <c r="AL368" s="199">
        <v>391</v>
      </c>
      <c r="AM368" s="199">
        <v>0</v>
      </c>
      <c r="AN368" s="199">
        <v>181</v>
      </c>
      <c r="AO368" s="199">
        <v>11</v>
      </c>
      <c r="AP368" s="199">
        <v>7601</v>
      </c>
      <c r="AQ368" s="199">
        <v>426</v>
      </c>
      <c r="AR368" s="199">
        <v>7869</v>
      </c>
      <c r="AS368" s="199">
        <v>223</v>
      </c>
      <c r="AT368" s="199">
        <v>2186</v>
      </c>
      <c r="AU368" s="199">
        <v>145</v>
      </c>
      <c r="AV368" s="199">
        <v>13284</v>
      </c>
      <c r="AW368" s="199">
        <v>504</v>
      </c>
      <c r="AX368" s="199">
        <v>714</v>
      </c>
      <c r="AY368" s="199">
        <v>30</v>
      </c>
      <c r="AZ368" s="199">
        <v>3472</v>
      </c>
      <c r="BA368" s="199">
        <v>248</v>
      </c>
      <c r="BB368" s="199">
        <v>4316</v>
      </c>
      <c r="BC368" s="199">
        <v>120</v>
      </c>
      <c r="BD368" s="199">
        <v>2221</v>
      </c>
      <c r="BE368" s="199">
        <v>51</v>
      </c>
      <c r="BF368" s="199">
        <v>1603</v>
      </c>
      <c r="BG368" s="199">
        <v>137</v>
      </c>
      <c r="BH368" s="199">
        <v>7520</v>
      </c>
      <c r="BI368" s="199">
        <v>417</v>
      </c>
      <c r="BJ368" s="199">
        <v>7365</v>
      </c>
      <c r="BK368" s="199">
        <v>408</v>
      </c>
      <c r="BL368" s="199">
        <v>155</v>
      </c>
      <c r="BM368" s="199">
        <v>9</v>
      </c>
      <c r="BN368" s="199">
        <v>5673</v>
      </c>
      <c r="BO368" s="199">
        <v>304</v>
      </c>
      <c r="BP368" s="199">
        <v>2170</v>
      </c>
      <c r="BQ368" s="199">
        <v>109</v>
      </c>
      <c r="BR368" s="199">
        <v>1280</v>
      </c>
      <c r="BS368" s="199">
        <v>141</v>
      </c>
      <c r="BT368" s="199">
        <v>3463</v>
      </c>
      <c r="BU368" s="199">
        <v>92</v>
      </c>
      <c r="BV368" s="199">
        <v>9123</v>
      </c>
      <c r="BW368" s="199">
        <v>554</v>
      </c>
      <c r="BX368" s="199">
        <v>2884</v>
      </c>
      <c r="BY368" s="199">
        <v>3</v>
      </c>
      <c r="BZ368" s="199">
        <v>1047</v>
      </c>
      <c r="CA368" s="199">
        <v>19</v>
      </c>
      <c r="CB368" s="199">
        <v>2416</v>
      </c>
      <c r="CC368" s="199">
        <v>73</v>
      </c>
      <c r="CD368" s="199">
        <v>1284</v>
      </c>
      <c r="CE368" s="199">
        <v>108</v>
      </c>
      <c r="CF368" s="199">
        <v>1749</v>
      </c>
      <c r="CG368" s="199">
        <v>69</v>
      </c>
      <c r="CH368" s="199">
        <v>2173</v>
      </c>
      <c r="CI368" s="199">
        <v>126</v>
      </c>
      <c r="CJ368" s="199">
        <v>1896</v>
      </c>
      <c r="CK368" s="199">
        <v>102</v>
      </c>
      <c r="CL368" s="199">
        <v>2021</v>
      </c>
      <c r="CM368" s="199">
        <v>149</v>
      </c>
      <c r="CN368" s="199">
        <v>2884</v>
      </c>
      <c r="CO368" s="199">
        <v>3</v>
      </c>
      <c r="CP368" s="199">
        <v>649</v>
      </c>
      <c r="CQ368" s="199">
        <v>14821</v>
      </c>
      <c r="CR368" s="199">
        <v>11807</v>
      </c>
      <c r="CS368" s="199">
        <v>5869</v>
      </c>
      <c r="CT368" s="199">
        <v>14113</v>
      </c>
      <c r="CU368" s="199">
        <v>622</v>
      </c>
      <c r="CV368" s="199">
        <v>82</v>
      </c>
      <c r="CW368" s="199">
        <v>116</v>
      </c>
      <c r="CX368" s="199">
        <v>22</v>
      </c>
      <c r="CY368" s="199">
        <v>228</v>
      </c>
      <c r="CZ368" s="199">
        <v>12</v>
      </c>
      <c r="DA368" s="199">
        <v>253</v>
      </c>
      <c r="DB368" s="199">
        <v>27</v>
      </c>
      <c r="DC368" s="199">
        <v>25</v>
      </c>
      <c r="DD368" s="199">
        <v>21</v>
      </c>
      <c r="DE368" s="199">
        <v>99</v>
      </c>
      <c r="DF368" s="199">
        <v>911</v>
      </c>
      <c r="DG368" s="199">
        <v>1569</v>
      </c>
      <c r="DH368" s="199">
        <v>175</v>
      </c>
      <c r="DI368" s="199">
        <v>659</v>
      </c>
      <c r="DJ368" s="199">
        <v>424</v>
      </c>
      <c r="DK368" s="199">
        <v>80</v>
      </c>
      <c r="DL368" s="199">
        <v>393</v>
      </c>
      <c r="DM368" s="199">
        <v>517</v>
      </c>
      <c r="DN368" s="199">
        <v>1914</v>
      </c>
      <c r="DO368" s="199">
        <v>282</v>
      </c>
      <c r="DP368" s="199">
        <v>468</v>
      </c>
      <c r="DQ368" s="199">
        <v>442</v>
      </c>
      <c r="DR368" s="199">
        <v>248</v>
      </c>
      <c r="DS368" s="199">
        <v>212</v>
      </c>
      <c r="DT368" s="199">
        <v>509</v>
      </c>
      <c r="DU368" s="199">
        <v>6331</v>
      </c>
      <c r="DV368" s="199">
        <v>2918</v>
      </c>
      <c r="DW368" s="199">
        <v>1050</v>
      </c>
      <c r="DX368" s="199">
        <v>560</v>
      </c>
      <c r="DY368" s="199">
        <v>257</v>
      </c>
      <c r="DZ368" s="199">
        <v>1035</v>
      </c>
      <c r="EA368" s="199">
        <v>134</v>
      </c>
      <c r="EB368" s="199">
        <v>718</v>
      </c>
      <c r="EC368" s="199">
        <v>1818</v>
      </c>
      <c r="ED368" s="199">
        <v>222</v>
      </c>
      <c r="EE368" s="199">
        <v>1229</v>
      </c>
      <c r="EF368" s="199">
        <v>1776</v>
      </c>
      <c r="EG368" s="199">
        <v>13340</v>
      </c>
      <c r="EH368" s="199">
        <v>2094</v>
      </c>
      <c r="EI368" s="199">
        <v>4945</v>
      </c>
      <c r="EJ368" s="199">
        <v>1386</v>
      </c>
      <c r="EK368" s="199">
        <v>70</v>
      </c>
      <c r="EL368" s="199">
        <v>212</v>
      </c>
      <c r="EM368" s="199">
        <v>179</v>
      </c>
      <c r="EN368" s="199">
        <v>136</v>
      </c>
      <c r="EO368" s="199">
        <v>116</v>
      </c>
      <c r="EP368" s="199">
        <v>638</v>
      </c>
      <c r="EQ368" s="199">
        <v>5384</v>
      </c>
      <c r="ER368" s="199">
        <v>6331</v>
      </c>
      <c r="ES368" s="199">
        <v>304</v>
      </c>
      <c r="ET368" s="199">
        <v>2131</v>
      </c>
      <c r="EU368" s="199">
        <v>2036</v>
      </c>
      <c r="EV368" s="199">
        <v>1860</v>
      </c>
      <c r="EW368" s="199">
        <v>6027</v>
      </c>
      <c r="EX368" s="199">
        <v>6331</v>
      </c>
      <c r="EZ368" s="199"/>
    </row>
    <row r="369" spans="1:156" x14ac:dyDescent="0.25">
      <c r="A369">
        <v>55080</v>
      </c>
      <c r="B369" t="s">
        <v>892</v>
      </c>
      <c r="C369" t="s">
        <v>984</v>
      </c>
      <c r="D369" t="s">
        <v>267</v>
      </c>
      <c r="E369" t="s">
        <v>327</v>
      </c>
      <c r="F369" t="s">
        <v>346</v>
      </c>
      <c r="G369" t="s">
        <v>346</v>
      </c>
      <c r="H369" s="199">
        <v>3231</v>
      </c>
      <c r="I369" s="199">
        <v>135</v>
      </c>
      <c r="J369" s="199">
        <v>243</v>
      </c>
      <c r="K369" s="199">
        <v>20</v>
      </c>
      <c r="L369" s="199">
        <v>157</v>
      </c>
      <c r="M369" s="199">
        <v>13</v>
      </c>
      <c r="N369" s="199">
        <v>1222</v>
      </c>
      <c r="O369" s="199">
        <v>90</v>
      </c>
      <c r="P369" s="199">
        <v>1739</v>
      </c>
      <c r="Q369" s="199">
        <v>25</v>
      </c>
      <c r="R369" s="199">
        <v>3047</v>
      </c>
      <c r="S369" s="199">
        <v>123</v>
      </c>
      <c r="T369" s="199">
        <v>31</v>
      </c>
      <c r="U369" s="199">
        <v>0</v>
      </c>
      <c r="V369" s="199">
        <v>21</v>
      </c>
      <c r="W369" s="199">
        <v>2</v>
      </c>
      <c r="X369" s="199">
        <v>4</v>
      </c>
      <c r="Y369" s="199">
        <v>0</v>
      </c>
      <c r="Z369" s="199">
        <v>28</v>
      </c>
      <c r="AA369" s="199">
        <v>10</v>
      </c>
      <c r="AB369" s="199">
        <v>100</v>
      </c>
      <c r="AC369" s="199">
        <v>0</v>
      </c>
      <c r="AD369" s="199">
        <v>78</v>
      </c>
      <c r="AE369" s="199">
        <v>10</v>
      </c>
      <c r="AF369" s="199">
        <v>3021</v>
      </c>
      <c r="AG369" s="199">
        <v>123</v>
      </c>
      <c r="AH369" s="199">
        <v>3196</v>
      </c>
      <c r="AI369" s="199">
        <v>135</v>
      </c>
      <c r="AJ369" s="199">
        <v>35</v>
      </c>
      <c r="AK369" s="199">
        <v>0</v>
      </c>
      <c r="AL369" s="199">
        <v>27</v>
      </c>
      <c r="AM369" s="199">
        <v>0</v>
      </c>
      <c r="AN369" s="199">
        <v>8</v>
      </c>
      <c r="AO369" s="199">
        <v>0</v>
      </c>
      <c r="AP369" s="199">
        <v>1763</v>
      </c>
      <c r="AQ369" s="199">
        <v>93</v>
      </c>
      <c r="AR369" s="199">
        <v>1468</v>
      </c>
      <c r="AS369" s="199">
        <v>42</v>
      </c>
      <c r="AT369" s="199">
        <v>293</v>
      </c>
      <c r="AU369" s="199">
        <v>5</v>
      </c>
      <c r="AV369" s="199">
        <v>2938</v>
      </c>
      <c r="AW369" s="199">
        <v>130</v>
      </c>
      <c r="AX369" s="199">
        <v>102</v>
      </c>
      <c r="AY369" s="199">
        <v>21</v>
      </c>
      <c r="AZ369" s="199">
        <v>698</v>
      </c>
      <c r="BA369" s="199">
        <v>51</v>
      </c>
      <c r="BB369" s="199">
        <v>901</v>
      </c>
      <c r="BC369" s="199">
        <v>19</v>
      </c>
      <c r="BD369" s="199">
        <v>485</v>
      </c>
      <c r="BE369" s="199">
        <v>11</v>
      </c>
      <c r="BF369" s="199">
        <v>391</v>
      </c>
      <c r="BG369" s="199">
        <v>41</v>
      </c>
      <c r="BH369" s="199">
        <v>1547</v>
      </c>
      <c r="BI369" s="199">
        <v>75</v>
      </c>
      <c r="BJ369" s="199">
        <v>1505</v>
      </c>
      <c r="BK369" s="199">
        <v>72</v>
      </c>
      <c r="BL369" s="199">
        <v>42</v>
      </c>
      <c r="BM369" s="199">
        <v>3</v>
      </c>
      <c r="BN369" s="199">
        <v>1111</v>
      </c>
      <c r="BO369" s="199">
        <v>57</v>
      </c>
      <c r="BP369" s="199">
        <v>544</v>
      </c>
      <c r="BQ369" s="199">
        <v>20</v>
      </c>
      <c r="BR369" s="199">
        <v>283</v>
      </c>
      <c r="BS369" s="199">
        <v>39</v>
      </c>
      <c r="BT369" s="199">
        <v>781</v>
      </c>
      <c r="BU369" s="199">
        <v>16</v>
      </c>
      <c r="BV369" s="199">
        <v>1938</v>
      </c>
      <c r="BW369" s="199">
        <v>116</v>
      </c>
      <c r="BX369" s="199">
        <v>512</v>
      </c>
      <c r="BY369" s="199">
        <v>3</v>
      </c>
      <c r="BZ369" s="199">
        <v>187</v>
      </c>
      <c r="CA369" s="199">
        <v>0</v>
      </c>
      <c r="CB369" s="199">
        <v>594</v>
      </c>
      <c r="CC369" s="199">
        <v>16</v>
      </c>
      <c r="CD369" s="199">
        <v>264</v>
      </c>
      <c r="CE369" s="199">
        <v>17</v>
      </c>
      <c r="CF369" s="199">
        <v>330</v>
      </c>
      <c r="CG369" s="199">
        <v>9</v>
      </c>
      <c r="CH369" s="199">
        <v>406</v>
      </c>
      <c r="CI369" s="199">
        <v>14</v>
      </c>
      <c r="CJ369" s="199">
        <v>389</v>
      </c>
      <c r="CK369" s="199">
        <v>33</v>
      </c>
      <c r="CL369" s="199">
        <v>549</v>
      </c>
      <c r="CM369" s="199">
        <v>43</v>
      </c>
      <c r="CN369" s="199">
        <v>512</v>
      </c>
      <c r="CO369" s="199">
        <v>3</v>
      </c>
      <c r="CP369" s="199">
        <v>135</v>
      </c>
      <c r="CQ369" s="199">
        <v>3096</v>
      </c>
      <c r="CR369" s="199">
        <v>2710</v>
      </c>
      <c r="CS369" s="199">
        <v>885</v>
      </c>
      <c r="CT369" s="199">
        <v>3058</v>
      </c>
      <c r="CU369" s="199">
        <v>23</v>
      </c>
      <c r="CV369" s="199">
        <v>0</v>
      </c>
      <c r="CW369" s="199">
        <v>9</v>
      </c>
      <c r="CX369" s="199">
        <v>0</v>
      </c>
      <c r="CY369" s="199">
        <v>14</v>
      </c>
      <c r="CZ369" s="199">
        <v>0</v>
      </c>
      <c r="DA369" s="199">
        <v>0</v>
      </c>
      <c r="DB369" s="199">
        <v>0</v>
      </c>
      <c r="DC369" s="199">
        <v>0</v>
      </c>
      <c r="DD369" s="199">
        <v>0</v>
      </c>
      <c r="DE369" s="199">
        <v>26</v>
      </c>
      <c r="DF369" s="199">
        <v>213</v>
      </c>
      <c r="DG369" s="199">
        <v>235</v>
      </c>
      <c r="DH369" s="199">
        <v>19</v>
      </c>
      <c r="DI369" s="199">
        <v>129</v>
      </c>
      <c r="DJ369" s="199">
        <v>81</v>
      </c>
      <c r="DK369" s="199">
        <v>29</v>
      </c>
      <c r="DL369" s="199">
        <v>86</v>
      </c>
      <c r="DM369" s="199">
        <v>153</v>
      </c>
      <c r="DN369" s="199">
        <v>383</v>
      </c>
      <c r="DO369" s="199">
        <v>73</v>
      </c>
      <c r="DP369" s="199">
        <v>69</v>
      </c>
      <c r="DQ369" s="199">
        <v>105</v>
      </c>
      <c r="DR369" s="199">
        <v>24</v>
      </c>
      <c r="DS369" s="199">
        <v>30</v>
      </c>
      <c r="DT369" s="199">
        <v>27</v>
      </c>
      <c r="DU369" s="199">
        <v>1145</v>
      </c>
      <c r="DV369" s="199">
        <v>772</v>
      </c>
      <c r="DW369" s="199">
        <v>279</v>
      </c>
      <c r="DX369" s="199">
        <v>86</v>
      </c>
      <c r="DY369" s="199">
        <v>30</v>
      </c>
      <c r="DZ369" s="199">
        <v>206</v>
      </c>
      <c r="EA369" s="199">
        <v>15</v>
      </c>
      <c r="EB369" s="199">
        <v>172</v>
      </c>
      <c r="EC369" s="199">
        <v>81</v>
      </c>
      <c r="ED369" s="199">
        <v>10</v>
      </c>
      <c r="EE369" s="199">
        <v>46</v>
      </c>
      <c r="EF369" s="199">
        <v>402</v>
      </c>
      <c r="EG369" s="199">
        <v>2857</v>
      </c>
      <c r="EH369" s="199">
        <v>358</v>
      </c>
      <c r="EI369" s="199">
        <v>1029</v>
      </c>
      <c r="EJ369" s="199">
        <v>116</v>
      </c>
      <c r="EK369" s="199">
        <v>3</v>
      </c>
      <c r="EL369" s="199">
        <v>1</v>
      </c>
      <c r="EM369" s="199">
        <v>6</v>
      </c>
      <c r="EN369" s="199">
        <v>33</v>
      </c>
      <c r="EO369" s="199">
        <v>0</v>
      </c>
      <c r="EP369" s="199">
        <v>45</v>
      </c>
      <c r="EQ369" s="199">
        <v>1000</v>
      </c>
      <c r="ER369" s="199">
        <v>1145</v>
      </c>
      <c r="ES369" s="199">
        <v>16</v>
      </c>
      <c r="ET369" s="199">
        <v>159</v>
      </c>
      <c r="EU369" s="199">
        <v>446</v>
      </c>
      <c r="EV369" s="199">
        <v>524</v>
      </c>
      <c r="EW369" s="199">
        <v>1129</v>
      </c>
      <c r="EX369" s="199">
        <v>1145</v>
      </c>
      <c r="EZ369" s="199"/>
    </row>
    <row r="370" spans="1:156" x14ac:dyDescent="0.25">
      <c r="A370">
        <v>55783</v>
      </c>
      <c r="B370" t="s">
        <v>892</v>
      </c>
      <c r="C370" t="s">
        <v>1065</v>
      </c>
      <c r="D370" t="s">
        <v>295</v>
      </c>
      <c r="E370" t="s">
        <v>327</v>
      </c>
      <c r="F370" t="s">
        <v>346</v>
      </c>
      <c r="G370" t="s">
        <v>346</v>
      </c>
      <c r="H370" s="199">
        <v>2415</v>
      </c>
      <c r="I370" s="199">
        <v>94</v>
      </c>
      <c r="J370" s="199">
        <v>292</v>
      </c>
      <c r="K370" s="199">
        <v>5</v>
      </c>
      <c r="L370" s="199">
        <v>172</v>
      </c>
      <c r="M370" s="199">
        <v>4</v>
      </c>
      <c r="N370" s="199">
        <v>1039</v>
      </c>
      <c r="O370" s="199">
        <v>50</v>
      </c>
      <c r="P370" s="199">
        <v>1066</v>
      </c>
      <c r="Q370" s="199">
        <v>39</v>
      </c>
      <c r="R370" s="199">
        <v>2201</v>
      </c>
      <c r="S370" s="199">
        <v>87</v>
      </c>
      <c r="T370" s="199">
        <v>62</v>
      </c>
      <c r="U370" s="199">
        <v>0</v>
      </c>
      <c r="V370" s="199">
        <v>26</v>
      </c>
      <c r="W370" s="199">
        <v>4</v>
      </c>
      <c r="X370" s="199">
        <v>15</v>
      </c>
      <c r="Y370" s="199">
        <v>3</v>
      </c>
      <c r="Z370" s="199">
        <v>2</v>
      </c>
      <c r="AA370" s="199">
        <v>0</v>
      </c>
      <c r="AB370" s="199">
        <v>109</v>
      </c>
      <c r="AC370" s="199">
        <v>0</v>
      </c>
      <c r="AD370" s="199">
        <v>45</v>
      </c>
      <c r="AE370" s="199">
        <v>0</v>
      </c>
      <c r="AF370" s="199">
        <v>2186</v>
      </c>
      <c r="AG370" s="199">
        <v>87</v>
      </c>
      <c r="AH370" s="199">
        <v>2391</v>
      </c>
      <c r="AI370" s="199">
        <v>94</v>
      </c>
      <c r="AJ370" s="199">
        <v>24</v>
      </c>
      <c r="AK370" s="199">
        <v>0</v>
      </c>
      <c r="AL370" s="199">
        <v>7</v>
      </c>
      <c r="AM370" s="199">
        <v>0</v>
      </c>
      <c r="AN370" s="199">
        <v>17</v>
      </c>
      <c r="AO370" s="199">
        <v>0</v>
      </c>
      <c r="AP370" s="199">
        <v>1326</v>
      </c>
      <c r="AQ370" s="199">
        <v>69</v>
      </c>
      <c r="AR370" s="199">
        <v>1089</v>
      </c>
      <c r="AS370" s="199">
        <v>25</v>
      </c>
      <c r="AT370" s="199">
        <v>388</v>
      </c>
      <c r="AU370" s="199">
        <v>5</v>
      </c>
      <c r="AV370" s="199">
        <v>2027</v>
      </c>
      <c r="AW370" s="199">
        <v>89</v>
      </c>
      <c r="AX370" s="199">
        <v>88</v>
      </c>
      <c r="AY370" s="199">
        <v>7</v>
      </c>
      <c r="AZ370" s="199">
        <v>667</v>
      </c>
      <c r="BA370" s="199">
        <v>60</v>
      </c>
      <c r="BB370" s="199">
        <v>707</v>
      </c>
      <c r="BC370" s="199">
        <v>6</v>
      </c>
      <c r="BD370" s="199">
        <v>373</v>
      </c>
      <c r="BE370" s="199">
        <v>3</v>
      </c>
      <c r="BF370" s="199">
        <v>243</v>
      </c>
      <c r="BG370" s="199">
        <v>10</v>
      </c>
      <c r="BH370" s="199">
        <v>1001</v>
      </c>
      <c r="BI370" s="199">
        <v>79</v>
      </c>
      <c r="BJ370" s="199">
        <v>963</v>
      </c>
      <c r="BK370" s="199">
        <v>67</v>
      </c>
      <c r="BL370" s="199">
        <v>38</v>
      </c>
      <c r="BM370" s="199">
        <v>12</v>
      </c>
      <c r="BN370" s="199">
        <v>663</v>
      </c>
      <c r="BO370" s="199">
        <v>39</v>
      </c>
      <c r="BP370" s="199">
        <v>360</v>
      </c>
      <c r="BQ370" s="199">
        <v>39</v>
      </c>
      <c r="BR370" s="199">
        <v>221</v>
      </c>
      <c r="BS370" s="199">
        <v>11</v>
      </c>
      <c r="BT370" s="199">
        <v>502</v>
      </c>
      <c r="BU370" s="199">
        <v>5</v>
      </c>
      <c r="BV370" s="199">
        <v>1244</v>
      </c>
      <c r="BW370" s="199">
        <v>89</v>
      </c>
      <c r="BX370" s="199">
        <v>669</v>
      </c>
      <c r="BY370" s="199">
        <v>0</v>
      </c>
      <c r="BZ370" s="199">
        <v>129</v>
      </c>
      <c r="CA370" s="199">
        <v>0</v>
      </c>
      <c r="CB370" s="199">
        <v>373</v>
      </c>
      <c r="CC370" s="199">
        <v>5</v>
      </c>
      <c r="CD370" s="199">
        <v>78</v>
      </c>
      <c r="CE370" s="199">
        <v>13</v>
      </c>
      <c r="CF370" s="199">
        <v>197</v>
      </c>
      <c r="CG370" s="199">
        <v>29</v>
      </c>
      <c r="CH370" s="199">
        <v>254</v>
      </c>
      <c r="CI370" s="199">
        <v>31</v>
      </c>
      <c r="CJ370" s="199">
        <v>355</v>
      </c>
      <c r="CK370" s="199">
        <v>12</v>
      </c>
      <c r="CL370" s="199">
        <v>360</v>
      </c>
      <c r="CM370" s="199">
        <v>4</v>
      </c>
      <c r="CN370" s="199">
        <v>669</v>
      </c>
      <c r="CO370" s="199">
        <v>0</v>
      </c>
      <c r="CP370" s="199">
        <v>94</v>
      </c>
      <c r="CQ370" s="199">
        <v>2321</v>
      </c>
      <c r="CR370" s="199">
        <v>1777</v>
      </c>
      <c r="CS370" s="199">
        <v>1068</v>
      </c>
      <c r="CT370" s="199">
        <v>2254</v>
      </c>
      <c r="CU370" s="199">
        <v>50</v>
      </c>
      <c r="CV370" s="199">
        <v>8</v>
      </c>
      <c r="CW370" s="199">
        <v>21</v>
      </c>
      <c r="CX370" s="199">
        <v>3</v>
      </c>
      <c r="CY370" s="199">
        <v>11</v>
      </c>
      <c r="CZ370" s="199">
        <v>0</v>
      </c>
      <c r="DA370" s="199">
        <v>16</v>
      </c>
      <c r="DB370" s="199">
        <v>5</v>
      </c>
      <c r="DC370" s="199">
        <v>2</v>
      </c>
      <c r="DD370" s="199">
        <v>0</v>
      </c>
      <c r="DE370" s="199">
        <v>35</v>
      </c>
      <c r="DF370" s="199">
        <v>108</v>
      </c>
      <c r="DG370" s="199">
        <v>96</v>
      </c>
      <c r="DH370" s="199">
        <v>17</v>
      </c>
      <c r="DI370" s="199">
        <v>66</v>
      </c>
      <c r="DJ370" s="199">
        <v>117</v>
      </c>
      <c r="DK370" s="199">
        <v>7</v>
      </c>
      <c r="DL370" s="199">
        <v>26</v>
      </c>
      <c r="DM370" s="199">
        <v>71</v>
      </c>
      <c r="DN370" s="199">
        <v>333</v>
      </c>
      <c r="DO370" s="199">
        <v>97</v>
      </c>
      <c r="DP370" s="199">
        <v>41</v>
      </c>
      <c r="DQ370" s="199">
        <v>100</v>
      </c>
      <c r="DR370" s="199">
        <v>42</v>
      </c>
      <c r="DS370" s="199">
        <v>33</v>
      </c>
      <c r="DT370" s="199">
        <v>74</v>
      </c>
      <c r="DU370" s="199">
        <v>1008</v>
      </c>
      <c r="DV370" s="199">
        <v>568</v>
      </c>
      <c r="DW370" s="199">
        <v>145</v>
      </c>
      <c r="DX370" s="199">
        <v>64</v>
      </c>
      <c r="DY370" s="199">
        <v>16</v>
      </c>
      <c r="DZ370" s="199">
        <v>225</v>
      </c>
      <c r="EA370" s="199">
        <v>12</v>
      </c>
      <c r="EB370" s="199">
        <v>161</v>
      </c>
      <c r="EC370" s="199">
        <v>151</v>
      </c>
      <c r="ED370" s="199">
        <v>13</v>
      </c>
      <c r="EE370" s="199">
        <v>114</v>
      </c>
      <c r="EF370" s="199">
        <v>223</v>
      </c>
      <c r="EG370" s="199">
        <v>2256</v>
      </c>
      <c r="EH370" s="199">
        <v>152</v>
      </c>
      <c r="EI370" s="199">
        <v>921</v>
      </c>
      <c r="EJ370" s="199">
        <v>87</v>
      </c>
      <c r="EK370" s="199">
        <v>22</v>
      </c>
      <c r="EL370" s="199">
        <v>2</v>
      </c>
      <c r="EM370" s="199">
        <v>4</v>
      </c>
      <c r="EN370" s="199">
        <v>24</v>
      </c>
      <c r="EO370" s="199">
        <v>0</v>
      </c>
      <c r="EP370" s="199">
        <v>11</v>
      </c>
      <c r="EQ370" s="199">
        <v>865</v>
      </c>
      <c r="ER370" s="199">
        <v>1008</v>
      </c>
      <c r="ES370" s="199">
        <v>38</v>
      </c>
      <c r="ET370" s="199">
        <v>240</v>
      </c>
      <c r="EU370" s="199">
        <v>389</v>
      </c>
      <c r="EV370" s="199">
        <v>341</v>
      </c>
      <c r="EW370" s="199">
        <v>970</v>
      </c>
      <c r="EX370" s="199">
        <v>1008</v>
      </c>
      <c r="EZ370" s="199"/>
    </row>
    <row r="371" spans="1:156" x14ac:dyDescent="0.25">
      <c r="A371">
        <v>55032</v>
      </c>
      <c r="B371" t="s">
        <v>892</v>
      </c>
      <c r="C371" t="s">
        <v>962</v>
      </c>
      <c r="D371" t="s">
        <v>250</v>
      </c>
      <c r="E371" t="s">
        <v>327</v>
      </c>
      <c r="F371" t="s">
        <v>346</v>
      </c>
      <c r="G371" t="s">
        <v>346</v>
      </c>
      <c r="H371" s="199">
        <v>3243</v>
      </c>
      <c r="I371" s="199">
        <v>114</v>
      </c>
      <c r="J371" s="199">
        <v>337</v>
      </c>
      <c r="K371" s="199">
        <v>32</v>
      </c>
      <c r="L371" s="199">
        <v>278</v>
      </c>
      <c r="M371" s="199">
        <v>21</v>
      </c>
      <c r="N371" s="199">
        <v>1178</v>
      </c>
      <c r="O371" s="199">
        <v>48</v>
      </c>
      <c r="P371" s="199">
        <v>1699</v>
      </c>
      <c r="Q371" s="199">
        <v>32</v>
      </c>
      <c r="R371" s="199">
        <v>3006</v>
      </c>
      <c r="S371" s="199">
        <v>79</v>
      </c>
      <c r="T371" s="199">
        <v>35</v>
      </c>
      <c r="U371" s="199">
        <v>11</v>
      </c>
      <c r="V371" s="199">
        <v>19</v>
      </c>
      <c r="W371" s="199">
        <v>7</v>
      </c>
      <c r="X371" s="199">
        <v>62</v>
      </c>
      <c r="Y371" s="199">
        <v>17</v>
      </c>
      <c r="Z371" s="199">
        <v>0</v>
      </c>
      <c r="AA371" s="199">
        <v>0</v>
      </c>
      <c r="AB371" s="199">
        <v>121</v>
      </c>
      <c r="AC371" s="199">
        <v>0</v>
      </c>
      <c r="AD371" s="199">
        <v>70</v>
      </c>
      <c r="AE371" s="199">
        <v>0</v>
      </c>
      <c r="AF371" s="199">
        <v>2964</v>
      </c>
      <c r="AG371" s="199">
        <v>79</v>
      </c>
      <c r="AH371" s="199">
        <v>3191</v>
      </c>
      <c r="AI371" s="199">
        <v>91</v>
      </c>
      <c r="AJ371" s="199">
        <v>52</v>
      </c>
      <c r="AK371" s="199">
        <v>23</v>
      </c>
      <c r="AL371" s="199">
        <v>30</v>
      </c>
      <c r="AM371" s="199">
        <v>5</v>
      </c>
      <c r="AN371" s="199">
        <v>22</v>
      </c>
      <c r="AO371" s="199">
        <v>18</v>
      </c>
      <c r="AP371" s="199">
        <v>1657</v>
      </c>
      <c r="AQ371" s="199">
        <v>64</v>
      </c>
      <c r="AR371" s="199">
        <v>1586</v>
      </c>
      <c r="AS371" s="199">
        <v>50</v>
      </c>
      <c r="AT371" s="199">
        <v>366</v>
      </c>
      <c r="AU371" s="199">
        <v>21</v>
      </c>
      <c r="AV371" s="199">
        <v>2877</v>
      </c>
      <c r="AW371" s="199">
        <v>93</v>
      </c>
      <c r="AX371" s="199">
        <v>177</v>
      </c>
      <c r="AY371" s="199">
        <v>6</v>
      </c>
      <c r="AZ371" s="199">
        <v>773</v>
      </c>
      <c r="BA371" s="199">
        <v>46</v>
      </c>
      <c r="BB371" s="199">
        <v>913</v>
      </c>
      <c r="BC371" s="199">
        <v>24</v>
      </c>
      <c r="BD371" s="199">
        <v>477</v>
      </c>
      <c r="BE371" s="199">
        <v>16</v>
      </c>
      <c r="BF371" s="199">
        <v>350</v>
      </c>
      <c r="BG371" s="199">
        <v>35</v>
      </c>
      <c r="BH371" s="199">
        <v>1745</v>
      </c>
      <c r="BI371" s="199">
        <v>60</v>
      </c>
      <c r="BJ371" s="199">
        <v>1637</v>
      </c>
      <c r="BK371" s="199">
        <v>34</v>
      </c>
      <c r="BL371" s="199">
        <v>108</v>
      </c>
      <c r="BM371" s="199">
        <v>26</v>
      </c>
      <c r="BN371" s="199">
        <v>1142</v>
      </c>
      <c r="BO371" s="199">
        <v>16</v>
      </c>
      <c r="BP371" s="199">
        <v>647</v>
      </c>
      <c r="BQ371" s="199">
        <v>44</v>
      </c>
      <c r="BR371" s="199">
        <v>306</v>
      </c>
      <c r="BS371" s="199">
        <v>35</v>
      </c>
      <c r="BT371" s="199">
        <v>719</v>
      </c>
      <c r="BU371" s="199">
        <v>19</v>
      </c>
      <c r="BV371" s="199">
        <v>2095</v>
      </c>
      <c r="BW371" s="199">
        <v>95</v>
      </c>
      <c r="BX371" s="199">
        <v>429</v>
      </c>
      <c r="BY371" s="199">
        <v>0</v>
      </c>
      <c r="BZ371" s="199">
        <v>183</v>
      </c>
      <c r="CA371" s="199">
        <v>2</v>
      </c>
      <c r="CB371" s="199">
        <v>536</v>
      </c>
      <c r="CC371" s="199">
        <v>17</v>
      </c>
      <c r="CD371" s="199">
        <v>184</v>
      </c>
      <c r="CE371" s="199">
        <v>3</v>
      </c>
      <c r="CF371" s="199">
        <v>347</v>
      </c>
      <c r="CG371" s="199">
        <v>6</v>
      </c>
      <c r="CH371" s="199">
        <v>457</v>
      </c>
      <c r="CI371" s="199">
        <v>40</v>
      </c>
      <c r="CJ371" s="199">
        <v>379</v>
      </c>
      <c r="CK371" s="199">
        <v>21</v>
      </c>
      <c r="CL371" s="199">
        <v>728</v>
      </c>
      <c r="CM371" s="199">
        <v>25</v>
      </c>
      <c r="CN371" s="199">
        <v>429</v>
      </c>
      <c r="CO371" s="199">
        <v>0</v>
      </c>
      <c r="CP371" s="199">
        <v>114</v>
      </c>
      <c r="CQ371" s="199">
        <v>3129</v>
      </c>
      <c r="CR371" s="199">
        <v>2453</v>
      </c>
      <c r="CS371" s="199">
        <v>1031</v>
      </c>
      <c r="CT371" s="199">
        <v>3024</v>
      </c>
      <c r="CU371" s="199">
        <v>93</v>
      </c>
      <c r="CV371" s="199">
        <v>52</v>
      </c>
      <c r="CW371" s="199">
        <v>23</v>
      </c>
      <c r="CX371" s="199">
        <v>6</v>
      </c>
      <c r="CY371" s="199">
        <v>18</v>
      </c>
      <c r="CZ371" s="199">
        <v>4</v>
      </c>
      <c r="DA371" s="199">
        <v>52</v>
      </c>
      <c r="DB371" s="199">
        <v>42</v>
      </c>
      <c r="DC371" s="199">
        <v>0</v>
      </c>
      <c r="DD371" s="199">
        <v>0</v>
      </c>
      <c r="DE371" s="199">
        <v>21</v>
      </c>
      <c r="DF371" s="199">
        <v>286</v>
      </c>
      <c r="DG371" s="199">
        <v>261</v>
      </c>
      <c r="DH371" s="199">
        <v>48</v>
      </c>
      <c r="DI371" s="199">
        <v>222</v>
      </c>
      <c r="DJ371" s="199">
        <v>107</v>
      </c>
      <c r="DK371" s="199">
        <v>12</v>
      </c>
      <c r="DL371" s="199">
        <v>83</v>
      </c>
      <c r="DM371" s="199">
        <v>85</v>
      </c>
      <c r="DN371" s="199">
        <v>345</v>
      </c>
      <c r="DO371" s="199">
        <v>94</v>
      </c>
      <c r="DP371" s="199">
        <v>56</v>
      </c>
      <c r="DQ371" s="199">
        <v>138</v>
      </c>
      <c r="DR371" s="199">
        <v>30</v>
      </c>
      <c r="DS371" s="199">
        <v>41</v>
      </c>
      <c r="DT371" s="199">
        <v>62</v>
      </c>
      <c r="DU371" s="199">
        <v>1231</v>
      </c>
      <c r="DV371" s="199">
        <v>776</v>
      </c>
      <c r="DW371" s="199">
        <v>232</v>
      </c>
      <c r="DX371" s="199">
        <v>108</v>
      </c>
      <c r="DY371" s="199">
        <v>19</v>
      </c>
      <c r="DZ371" s="199">
        <v>225</v>
      </c>
      <c r="EA371" s="199">
        <v>26</v>
      </c>
      <c r="EB371" s="199">
        <v>130</v>
      </c>
      <c r="EC371" s="199">
        <v>122</v>
      </c>
      <c r="ED371" s="199">
        <v>27</v>
      </c>
      <c r="EE371" s="199">
        <v>58</v>
      </c>
      <c r="EF371" s="199">
        <v>340</v>
      </c>
      <c r="EG371" s="199">
        <v>2950</v>
      </c>
      <c r="EH371" s="199">
        <v>269</v>
      </c>
      <c r="EI371" s="199">
        <v>1162</v>
      </c>
      <c r="EJ371" s="199">
        <v>69</v>
      </c>
      <c r="EK371" s="199">
        <v>7</v>
      </c>
      <c r="EL371" s="199">
        <v>10</v>
      </c>
      <c r="EM371" s="199">
        <v>0</v>
      </c>
      <c r="EN371" s="199">
        <v>0</v>
      </c>
      <c r="EO371" s="199">
        <v>5</v>
      </c>
      <c r="EP371" s="199">
        <v>17</v>
      </c>
      <c r="EQ371" s="199">
        <v>1156</v>
      </c>
      <c r="ER371" s="199">
        <v>1231</v>
      </c>
      <c r="ES371" s="199">
        <v>2</v>
      </c>
      <c r="ET371" s="199">
        <v>209</v>
      </c>
      <c r="EU371" s="199">
        <v>418</v>
      </c>
      <c r="EV371" s="199">
        <v>602</v>
      </c>
      <c r="EW371" s="199">
        <v>1229</v>
      </c>
      <c r="EX371" s="199">
        <v>1231</v>
      </c>
      <c r="EZ371" s="199"/>
    </row>
    <row r="372" spans="1:156" x14ac:dyDescent="0.25">
      <c r="A372">
        <v>55371</v>
      </c>
      <c r="B372" t="s">
        <v>892</v>
      </c>
      <c r="C372" t="s">
        <v>1028</v>
      </c>
      <c r="D372" t="s">
        <v>285</v>
      </c>
      <c r="E372" t="s">
        <v>327</v>
      </c>
      <c r="F372" t="s">
        <v>346</v>
      </c>
      <c r="G372" t="s">
        <v>346</v>
      </c>
      <c r="H372" s="199">
        <v>17380</v>
      </c>
      <c r="I372" s="199">
        <v>597</v>
      </c>
      <c r="J372" s="199">
        <v>1899</v>
      </c>
      <c r="K372" s="199">
        <v>83</v>
      </c>
      <c r="L372" s="199">
        <v>1222</v>
      </c>
      <c r="M372" s="199">
        <v>39</v>
      </c>
      <c r="N372" s="199">
        <v>7526</v>
      </c>
      <c r="O372" s="199">
        <v>335</v>
      </c>
      <c r="P372" s="199">
        <v>7859</v>
      </c>
      <c r="Q372" s="199">
        <v>179</v>
      </c>
      <c r="R372" s="199">
        <v>16302</v>
      </c>
      <c r="S372" s="199">
        <v>483</v>
      </c>
      <c r="T372" s="199">
        <v>32</v>
      </c>
      <c r="U372" s="199">
        <v>0</v>
      </c>
      <c r="V372" s="199">
        <v>94</v>
      </c>
      <c r="W372" s="199">
        <v>32</v>
      </c>
      <c r="X372" s="199">
        <v>109</v>
      </c>
      <c r="Y372" s="199">
        <v>43</v>
      </c>
      <c r="Z372" s="199">
        <v>223</v>
      </c>
      <c r="AA372" s="199">
        <v>21</v>
      </c>
      <c r="AB372" s="199">
        <v>620</v>
      </c>
      <c r="AC372" s="199">
        <v>18</v>
      </c>
      <c r="AD372" s="199">
        <v>395</v>
      </c>
      <c r="AE372" s="199">
        <v>25</v>
      </c>
      <c r="AF372" s="199">
        <v>16175</v>
      </c>
      <c r="AG372" s="199">
        <v>479</v>
      </c>
      <c r="AH372" s="199">
        <v>17136</v>
      </c>
      <c r="AI372" s="199">
        <v>533</v>
      </c>
      <c r="AJ372" s="199">
        <v>244</v>
      </c>
      <c r="AK372" s="199">
        <v>64</v>
      </c>
      <c r="AL372" s="199">
        <v>62</v>
      </c>
      <c r="AM372" s="199">
        <v>0</v>
      </c>
      <c r="AN372" s="199">
        <v>182</v>
      </c>
      <c r="AO372" s="199">
        <v>64</v>
      </c>
      <c r="AP372" s="199">
        <v>9125</v>
      </c>
      <c r="AQ372" s="199">
        <v>371</v>
      </c>
      <c r="AR372" s="199">
        <v>8255</v>
      </c>
      <c r="AS372" s="199">
        <v>226</v>
      </c>
      <c r="AT372" s="199">
        <v>2042</v>
      </c>
      <c r="AU372" s="199">
        <v>34</v>
      </c>
      <c r="AV372" s="199">
        <v>15338</v>
      </c>
      <c r="AW372" s="199">
        <v>563</v>
      </c>
      <c r="AX372" s="199">
        <v>798</v>
      </c>
      <c r="AY372" s="199">
        <v>52</v>
      </c>
      <c r="AZ372" s="199">
        <v>4054</v>
      </c>
      <c r="BA372" s="199">
        <v>322</v>
      </c>
      <c r="BB372" s="199">
        <v>4870</v>
      </c>
      <c r="BC372" s="199">
        <v>93</v>
      </c>
      <c r="BD372" s="199">
        <v>2092</v>
      </c>
      <c r="BE372" s="199">
        <v>33</v>
      </c>
      <c r="BF372" s="199">
        <v>1542</v>
      </c>
      <c r="BG372" s="199">
        <v>76</v>
      </c>
      <c r="BH372" s="199">
        <v>8840</v>
      </c>
      <c r="BI372" s="199">
        <v>487</v>
      </c>
      <c r="BJ372" s="199">
        <v>8563</v>
      </c>
      <c r="BK372" s="199">
        <v>411</v>
      </c>
      <c r="BL372" s="199">
        <v>277</v>
      </c>
      <c r="BM372" s="199">
        <v>76</v>
      </c>
      <c r="BN372" s="199">
        <v>6583</v>
      </c>
      <c r="BO372" s="199">
        <v>315</v>
      </c>
      <c r="BP372" s="199">
        <v>2440</v>
      </c>
      <c r="BQ372" s="199">
        <v>138</v>
      </c>
      <c r="BR372" s="199">
        <v>1359</v>
      </c>
      <c r="BS372" s="199">
        <v>110</v>
      </c>
      <c r="BT372" s="199">
        <v>4420</v>
      </c>
      <c r="BU372" s="199">
        <v>33</v>
      </c>
      <c r="BV372" s="199">
        <v>10382</v>
      </c>
      <c r="BW372" s="199">
        <v>563</v>
      </c>
      <c r="BX372" s="199">
        <v>2578</v>
      </c>
      <c r="BY372" s="199">
        <v>1</v>
      </c>
      <c r="BZ372" s="199">
        <v>1288</v>
      </c>
      <c r="CA372" s="199">
        <v>9</v>
      </c>
      <c r="CB372" s="199">
        <v>3132</v>
      </c>
      <c r="CC372" s="199">
        <v>24</v>
      </c>
      <c r="CD372" s="199">
        <v>1146</v>
      </c>
      <c r="CE372" s="199">
        <v>64</v>
      </c>
      <c r="CF372" s="199">
        <v>1978</v>
      </c>
      <c r="CG372" s="199">
        <v>174</v>
      </c>
      <c r="CH372" s="199">
        <v>2714</v>
      </c>
      <c r="CI372" s="199">
        <v>140</v>
      </c>
      <c r="CJ372" s="199">
        <v>2109</v>
      </c>
      <c r="CK372" s="199">
        <v>61</v>
      </c>
      <c r="CL372" s="199">
        <v>2435</v>
      </c>
      <c r="CM372" s="199">
        <v>124</v>
      </c>
      <c r="CN372" s="199">
        <v>2578</v>
      </c>
      <c r="CO372" s="199">
        <v>1</v>
      </c>
      <c r="CP372" s="199">
        <v>597</v>
      </c>
      <c r="CQ372" s="199">
        <v>16783</v>
      </c>
      <c r="CR372" s="199">
        <v>13158</v>
      </c>
      <c r="CS372" s="199">
        <v>5953</v>
      </c>
      <c r="CT372" s="199">
        <v>15902</v>
      </c>
      <c r="CU372" s="199">
        <v>480</v>
      </c>
      <c r="CV372" s="199">
        <v>132</v>
      </c>
      <c r="CW372" s="199">
        <v>341</v>
      </c>
      <c r="CX372" s="199">
        <v>71</v>
      </c>
      <c r="CY372" s="199">
        <v>64</v>
      </c>
      <c r="CZ372" s="199">
        <v>4</v>
      </c>
      <c r="DA372" s="199">
        <v>71</v>
      </c>
      <c r="DB372" s="199">
        <v>57</v>
      </c>
      <c r="DC372" s="199">
        <v>4</v>
      </c>
      <c r="DD372" s="199">
        <v>0</v>
      </c>
      <c r="DE372" s="199">
        <v>178</v>
      </c>
      <c r="DF372" s="199">
        <v>1011</v>
      </c>
      <c r="DG372" s="199">
        <v>1652</v>
      </c>
      <c r="DH372" s="199">
        <v>195</v>
      </c>
      <c r="DI372" s="199">
        <v>1052</v>
      </c>
      <c r="DJ372" s="199">
        <v>632</v>
      </c>
      <c r="DK372" s="199">
        <v>97</v>
      </c>
      <c r="DL372" s="199">
        <v>431</v>
      </c>
      <c r="DM372" s="199">
        <v>658</v>
      </c>
      <c r="DN372" s="199">
        <v>1863</v>
      </c>
      <c r="DO372" s="199">
        <v>614</v>
      </c>
      <c r="DP372" s="199">
        <v>462</v>
      </c>
      <c r="DQ372" s="199">
        <v>392</v>
      </c>
      <c r="DR372" s="199">
        <v>276</v>
      </c>
      <c r="DS372" s="199">
        <v>128</v>
      </c>
      <c r="DT372" s="199">
        <v>500</v>
      </c>
      <c r="DU372" s="199">
        <v>6399</v>
      </c>
      <c r="DV372" s="199">
        <v>3625</v>
      </c>
      <c r="DW372" s="199">
        <v>1269</v>
      </c>
      <c r="DX372" s="199">
        <v>600</v>
      </c>
      <c r="DY372" s="199">
        <v>308</v>
      </c>
      <c r="DZ372" s="199">
        <v>1022</v>
      </c>
      <c r="EA372" s="199">
        <v>54</v>
      </c>
      <c r="EB372" s="199">
        <v>684</v>
      </c>
      <c r="EC372" s="199">
        <v>1152</v>
      </c>
      <c r="ED372" s="199">
        <v>250</v>
      </c>
      <c r="EE372" s="199">
        <v>767</v>
      </c>
      <c r="EF372" s="199">
        <v>2132</v>
      </c>
      <c r="EG372" s="199">
        <v>15650</v>
      </c>
      <c r="EH372" s="199">
        <v>1715</v>
      </c>
      <c r="EI372" s="199">
        <v>5327</v>
      </c>
      <c r="EJ372" s="199">
        <v>1072</v>
      </c>
      <c r="EK372" s="199">
        <v>176</v>
      </c>
      <c r="EL372" s="199">
        <v>54</v>
      </c>
      <c r="EM372" s="199">
        <v>144</v>
      </c>
      <c r="EN372" s="199">
        <v>178</v>
      </c>
      <c r="EO372" s="199">
        <v>71</v>
      </c>
      <c r="EP372" s="199">
        <v>372</v>
      </c>
      <c r="EQ372" s="199">
        <v>5758</v>
      </c>
      <c r="ER372" s="199">
        <v>6399</v>
      </c>
      <c r="ES372" s="199">
        <v>214</v>
      </c>
      <c r="ET372" s="199">
        <v>1183</v>
      </c>
      <c r="EU372" s="199">
        <v>2323</v>
      </c>
      <c r="EV372" s="199">
        <v>2679</v>
      </c>
      <c r="EW372" s="199">
        <v>6185</v>
      </c>
      <c r="EX372" s="199">
        <v>6399</v>
      </c>
      <c r="EZ372" s="199"/>
    </row>
    <row r="373" spans="1:156" x14ac:dyDescent="0.25">
      <c r="A373">
        <v>55069</v>
      </c>
      <c r="B373" t="s">
        <v>892</v>
      </c>
      <c r="C373" t="s">
        <v>978</v>
      </c>
      <c r="D373" t="s">
        <v>250</v>
      </c>
      <c r="E373" t="s">
        <v>327</v>
      </c>
      <c r="F373" t="s">
        <v>346</v>
      </c>
      <c r="G373" t="s">
        <v>346</v>
      </c>
      <c r="H373" s="199">
        <v>4909</v>
      </c>
      <c r="I373" s="199">
        <v>165</v>
      </c>
      <c r="J373" s="199">
        <v>729</v>
      </c>
      <c r="K373" s="199">
        <v>21</v>
      </c>
      <c r="L373" s="199">
        <v>519</v>
      </c>
      <c r="M373" s="199">
        <v>8</v>
      </c>
      <c r="N373" s="199">
        <v>2299</v>
      </c>
      <c r="O373" s="199">
        <v>121</v>
      </c>
      <c r="P373" s="199">
        <v>1860</v>
      </c>
      <c r="Q373" s="199">
        <v>23</v>
      </c>
      <c r="R373" s="199">
        <v>4664</v>
      </c>
      <c r="S373" s="199">
        <v>163</v>
      </c>
      <c r="T373" s="199">
        <v>13</v>
      </c>
      <c r="U373" s="199">
        <v>0</v>
      </c>
      <c r="V373" s="199">
        <v>0</v>
      </c>
      <c r="W373" s="199">
        <v>0</v>
      </c>
      <c r="X373" s="199">
        <v>52</v>
      </c>
      <c r="Y373" s="199">
        <v>0</v>
      </c>
      <c r="Z373" s="199">
        <v>26</v>
      </c>
      <c r="AA373" s="199">
        <v>2</v>
      </c>
      <c r="AB373" s="199">
        <v>154</v>
      </c>
      <c r="AC373" s="199">
        <v>0</v>
      </c>
      <c r="AD373" s="199">
        <v>36</v>
      </c>
      <c r="AE373" s="199">
        <v>0</v>
      </c>
      <c r="AF373" s="199">
        <v>4656</v>
      </c>
      <c r="AG373" s="199">
        <v>163</v>
      </c>
      <c r="AH373" s="199">
        <v>4831</v>
      </c>
      <c r="AI373" s="199">
        <v>165</v>
      </c>
      <c r="AJ373" s="199">
        <v>78</v>
      </c>
      <c r="AK373" s="199">
        <v>0</v>
      </c>
      <c r="AL373" s="199">
        <v>20</v>
      </c>
      <c r="AM373" s="199">
        <v>0</v>
      </c>
      <c r="AN373" s="199">
        <v>58</v>
      </c>
      <c r="AO373" s="199">
        <v>0</v>
      </c>
      <c r="AP373" s="199">
        <v>2519</v>
      </c>
      <c r="AQ373" s="199">
        <v>99</v>
      </c>
      <c r="AR373" s="199">
        <v>2390</v>
      </c>
      <c r="AS373" s="199">
        <v>66</v>
      </c>
      <c r="AT373" s="199">
        <v>652</v>
      </c>
      <c r="AU373" s="199">
        <v>21</v>
      </c>
      <c r="AV373" s="199">
        <v>4257</v>
      </c>
      <c r="AW373" s="199">
        <v>144</v>
      </c>
      <c r="AX373" s="199">
        <v>161</v>
      </c>
      <c r="AY373" s="199">
        <v>3</v>
      </c>
      <c r="AZ373" s="199">
        <v>1353</v>
      </c>
      <c r="BA373" s="199">
        <v>60</v>
      </c>
      <c r="BB373" s="199">
        <v>1350</v>
      </c>
      <c r="BC373" s="199">
        <v>23</v>
      </c>
      <c r="BD373" s="199">
        <v>516</v>
      </c>
      <c r="BE373" s="199">
        <v>7</v>
      </c>
      <c r="BF373" s="199">
        <v>447</v>
      </c>
      <c r="BG373" s="199">
        <v>10</v>
      </c>
      <c r="BH373" s="199">
        <v>2526</v>
      </c>
      <c r="BI373" s="199">
        <v>139</v>
      </c>
      <c r="BJ373" s="199">
        <v>2429</v>
      </c>
      <c r="BK373" s="199">
        <v>135</v>
      </c>
      <c r="BL373" s="199">
        <v>97</v>
      </c>
      <c r="BM373" s="199">
        <v>4</v>
      </c>
      <c r="BN373" s="199">
        <v>1847</v>
      </c>
      <c r="BO373" s="199">
        <v>101</v>
      </c>
      <c r="BP373" s="199">
        <v>734</v>
      </c>
      <c r="BQ373" s="199">
        <v>41</v>
      </c>
      <c r="BR373" s="199">
        <v>392</v>
      </c>
      <c r="BS373" s="199">
        <v>7</v>
      </c>
      <c r="BT373" s="199">
        <v>1230</v>
      </c>
      <c r="BU373" s="199">
        <v>16</v>
      </c>
      <c r="BV373" s="199">
        <v>2973</v>
      </c>
      <c r="BW373" s="199">
        <v>149</v>
      </c>
      <c r="BX373" s="199">
        <v>706</v>
      </c>
      <c r="BY373" s="199">
        <v>0</v>
      </c>
      <c r="BZ373" s="199">
        <v>262</v>
      </c>
      <c r="CA373" s="199">
        <v>0</v>
      </c>
      <c r="CB373" s="199">
        <v>968</v>
      </c>
      <c r="CC373" s="199">
        <v>16</v>
      </c>
      <c r="CD373" s="199">
        <v>299</v>
      </c>
      <c r="CE373" s="199">
        <v>56</v>
      </c>
      <c r="CF373" s="199">
        <v>558</v>
      </c>
      <c r="CG373" s="199">
        <v>14</v>
      </c>
      <c r="CH373" s="199">
        <v>520</v>
      </c>
      <c r="CI373" s="199">
        <v>37</v>
      </c>
      <c r="CJ373" s="199">
        <v>752</v>
      </c>
      <c r="CK373" s="199">
        <v>24</v>
      </c>
      <c r="CL373" s="199">
        <v>844</v>
      </c>
      <c r="CM373" s="199">
        <v>18</v>
      </c>
      <c r="CN373" s="199">
        <v>706</v>
      </c>
      <c r="CO373" s="199">
        <v>0</v>
      </c>
      <c r="CP373" s="199">
        <v>165</v>
      </c>
      <c r="CQ373" s="199">
        <v>4744</v>
      </c>
      <c r="CR373" s="199">
        <v>3526</v>
      </c>
      <c r="CS373" s="199">
        <v>2004</v>
      </c>
      <c r="CT373" s="199">
        <v>5426</v>
      </c>
      <c r="CU373" s="199">
        <v>180</v>
      </c>
      <c r="CV373" s="199">
        <v>49</v>
      </c>
      <c r="CW373" s="199">
        <v>56</v>
      </c>
      <c r="CX373" s="199">
        <v>23</v>
      </c>
      <c r="CY373" s="199">
        <v>14</v>
      </c>
      <c r="CZ373" s="199">
        <v>4</v>
      </c>
      <c r="DA373" s="199">
        <v>76</v>
      </c>
      <c r="DB373" s="199">
        <v>22</v>
      </c>
      <c r="DC373" s="199">
        <v>34</v>
      </c>
      <c r="DD373" s="199">
        <v>0</v>
      </c>
      <c r="DE373" s="199">
        <v>32</v>
      </c>
      <c r="DF373" s="199">
        <v>464</v>
      </c>
      <c r="DG373" s="199">
        <v>555</v>
      </c>
      <c r="DH373" s="199">
        <v>45</v>
      </c>
      <c r="DI373" s="199">
        <v>245</v>
      </c>
      <c r="DJ373" s="199">
        <v>125</v>
      </c>
      <c r="DK373" s="199">
        <v>17</v>
      </c>
      <c r="DL373" s="199">
        <v>127</v>
      </c>
      <c r="DM373" s="199">
        <v>127</v>
      </c>
      <c r="DN373" s="199">
        <v>608</v>
      </c>
      <c r="DO373" s="199">
        <v>135</v>
      </c>
      <c r="DP373" s="199">
        <v>81</v>
      </c>
      <c r="DQ373" s="199">
        <v>77</v>
      </c>
      <c r="DR373" s="199">
        <v>46</v>
      </c>
      <c r="DS373" s="199">
        <v>76</v>
      </c>
      <c r="DT373" s="199">
        <v>187</v>
      </c>
      <c r="DU373" s="199">
        <v>1999</v>
      </c>
      <c r="DV373" s="199">
        <v>963</v>
      </c>
      <c r="DW373" s="199">
        <v>323</v>
      </c>
      <c r="DX373" s="199">
        <v>213</v>
      </c>
      <c r="DY373" s="199">
        <v>133</v>
      </c>
      <c r="DZ373" s="199">
        <v>432</v>
      </c>
      <c r="EA373" s="199">
        <v>47</v>
      </c>
      <c r="EB373" s="199">
        <v>294</v>
      </c>
      <c r="EC373" s="199">
        <v>391</v>
      </c>
      <c r="ED373" s="199">
        <v>56</v>
      </c>
      <c r="EE373" s="199">
        <v>249</v>
      </c>
      <c r="EF373" s="199">
        <v>636</v>
      </c>
      <c r="EG373" s="199">
        <v>4939</v>
      </c>
      <c r="EH373" s="199">
        <v>852</v>
      </c>
      <c r="EI373" s="199">
        <v>1550</v>
      </c>
      <c r="EJ373" s="199">
        <v>449</v>
      </c>
      <c r="EK373" s="199">
        <v>43</v>
      </c>
      <c r="EL373" s="199">
        <v>40</v>
      </c>
      <c r="EM373" s="199">
        <v>72</v>
      </c>
      <c r="EN373" s="199">
        <v>49</v>
      </c>
      <c r="EO373" s="199">
        <v>18</v>
      </c>
      <c r="EP373" s="199">
        <v>165</v>
      </c>
      <c r="EQ373" s="199">
        <v>1753</v>
      </c>
      <c r="ER373" s="199">
        <v>1999</v>
      </c>
      <c r="ES373" s="199">
        <v>109</v>
      </c>
      <c r="ET373" s="199">
        <v>382</v>
      </c>
      <c r="EU373" s="199">
        <v>709</v>
      </c>
      <c r="EV373" s="199">
        <v>799</v>
      </c>
      <c r="EW373" s="199">
        <v>1890</v>
      </c>
      <c r="EX373" s="199">
        <v>1999</v>
      </c>
      <c r="EZ373" s="199"/>
    </row>
    <row r="374" spans="1:156" x14ac:dyDescent="0.25">
      <c r="A374">
        <v>55079</v>
      </c>
      <c r="B374" t="s">
        <v>892</v>
      </c>
      <c r="C374" t="s">
        <v>983</v>
      </c>
      <c r="D374" t="s">
        <v>250</v>
      </c>
      <c r="E374" t="s">
        <v>327</v>
      </c>
      <c r="F374" t="s">
        <v>346</v>
      </c>
      <c r="G374" t="s">
        <v>346</v>
      </c>
      <c r="H374" s="199">
        <v>8709</v>
      </c>
      <c r="I374" s="199">
        <v>205</v>
      </c>
      <c r="J374" s="199">
        <v>657</v>
      </c>
      <c r="K374" s="199">
        <v>70</v>
      </c>
      <c r="L374" s="199">
        <v>364</v>
      </c>
      <c r="M374" s="199">
        <v>70</v>
      </c>
      <c r="N374" s="199">
        <v>3094</v>
      </c>
      <c r="O374" s="199">
        <v>94</v>
      </c>
      <c r="P374" s="199">
        <v>4889</v>
      </c>
      <c r="Q374" s="199">
        <v>41</v>
      </c>
      <c r="R374" s="199">
        <v>7966</v>
      </c>
      <c r="S374" s="199">
        <v>186</v>
      </c>
      <c r="T374" s="199">
        <v>19</v>
      </c>
      <c r="U374" s="199">
        <v>0</v>
      </c>
      <c r="V374" s="199">
        <v>32</v>
      </c>
      <c r="W374" s="199">
        <v>0</v>
      </c>
      <c r="X374" s="199">
        <v>146</v>
      </c>
      <c r="Y374" s="199">
        <v>0</v>
      </c>
      <c r="Z374" s="199">
        <v>47</v>
      </c>
      <c r="AA374" s="199">
        <v>19</v>
      </c>
      <c r="AB374" s="199">
        <v>499</v>
      </c>
      <c r="AC374" s="199">
        <v>0</v>
      </c>
      <c r="AD374" s="199">
        <v>316</v>
      </c>
      <c r="AE374" s="199">
        <v>52</v>
      </c>
      <c r="AF374" s="199">
        <v>7705</v>
      </c>
      <c r="AG374" s="199">
        <v>153</v>
      </c>
      <c r="AH374" s="199">
        <v>8543</v>
      </c>
      <c r="AI374" s="199">
        <v>158</v>
      </c>
      <c r="AJ374" s="199">
        <v>166</v>
      </c>
      <c r="AK374" s="199">
        <v>47</v>
      </c>
      <c r="AL374" s="199">
        <v>120</v>
      </c>
      <c r="AM374" s="199">
        <v>28</v>
      </c>
      <c r="AN374" s="199">
        <v>46</v>
      </c>
      <c r="AO374" s="199">
        <v>19</v>
      </c>
      <c r="AP374" s="199">
        <v>4412</v>
      </c>
      <c r="AQ374" s="199">
        <v>108</v>
      </c>
      <c r="AR374" s="199">
        <v>4297</v>
      </c>
      <c r="AS374" s="199">
        <v>97</v>
      </c>
      <c r="AT374" s="199">
        <v>1111</v>
      </c>
      <c r="AU374" s="199">
        <v>15</v>
      </c>
      <c r="AV374" s="199">
        <v>7598</v>
      </c>
      <c r="AW374" s="199">
        <v>190</v>
      </c>
      <c r="AX374" s="199">
        <v>267</v>
      </c>
      <c r="AY374" s="199">
        <v>35</v>
      </c>
      <c r="AZ374" s="199">
        <v>2227</v>
      </c>
      <c r="BA374" s="199">
        <v>98</v>
      </c>
      <c r="BB374" s="199">
        <v>2586</v>
      </c>
      <c r="BC374" s="199">
        <v>30</v>
      </c>
      <c r="BD374" s="199">
        <v>1098</v>
      </c>
      <c r="BE374" s="199">
        <v>14</v>
      </c>
      <c r="BF374" s="199">
        <v>897</v>
      </c>
      <c r="BG374" s="199">
        <v>81</v>
      </c>
      <c r="BH374" s="199">
        <v>4510</v>
      </c>
      <c r="BI374" s="199">
        <v>115</v>
      </c>
      <c r="BJ374" s="199">
        <v>4394</v>
      </c>
      <c r="BK374" s="199">
        <v>105</v>
      </c>
      <c r="BL374" s="199">
        <v>116</v>
      </c>
      <c r="BM374" s="199">
        <v>10</v>
      </c>
      <c r="BN374" s="199">
        <v>3272</v>
      </c>
      <c r="BO374" s="199">
        <v>62</v>
      </c>
      <c r="BP374" s="199">
        <v>1476</v>
      </c>
      <c r="BQ374" s="199">
        <v>92</v>
      </c>
      <c r="BR374" s="199">
        <v>659</v>
      </c>
      <c r="BS374" s="199">
        <v>42</v>
      </c>
      <c r="BT374" s="199">
        <v>1986</v>
      </c>
      <c r="BU374" s="199">
        <v>7</v>
      </c>
      <c r="BV374" s="199">
        <v>5407</v>
      </c>
      <c r="BW374" s="199">
        <v>196</v>
      </c>
      <c r="BX374" s="199">
        <v>1316</v>
      </c>
      <c r="BY374" s="199">
        <v>2</v>
      </c>
      <c r="BZ374" s="199">
        <v>586</v>
      </c>
      <c r="CA374" s="199">
        <v>0</v>
      </c>
      <c r="CB374" s="199">
        <v>1400</v>
      </c>
      <c r="CC374" s="199">
        <v>7</v>
      </c>
      <c r="CD374" s="199">
        <v>545</v>
      </c>
      <c r="CE374" s="199">
        <v>21</v>
      </c>
      <c r="CF374" s="199">
        <v>901</v>
      </c>
      <c r="CG374" s="199">
        <v>72</v>
      </c>
      <c r="CH374" s="199">
        <v>1206</v>
      </c>
      <c r="CI374" s="199">
        <v>35</v>
      </c>
      <c r="CJ374" s="199">
        <v>1242</v>
      </c>
      <c r="CK374" s="199">
        <v>47</v>
      </c>
      <c r="CL374" s="199">
        <v>1513</v>
      </c>
      <c r="CM374" s="199">
        <v>21</v>
      </c>
      <c r="CN374" s="199">
        <v>1316</v>
      </c>
      <c r="CO374" s="199">
        <v>2</v>
      </c>
      <c r="CP374" s="199">
        <v>205</v>
      </c>
      <c r="CQ374" s="199">
        <v>8504</v>
      </c>
      <c r="CR374" s="199">
        <v>7407</v>
      </c>
      <c r="CS374" s="199">
        <v>2378</v>
      </c>
      <c r="CT374" s="199">
        <v>7910</v>
      </c>
      <c r="CU374" s="199">
        <v>312</v>
      </c>
      <c r="CV374" s="199">
        <v>93</v>
      </c>
      <c r="CW374" s="199">
        <v>122</v>
      </c>
      <c r="CX374" s="199">
        <v>23</v>
      </c>
      <c r="CY374" s="199">
        <v>36</v>
      </c>
      <c r="CZ374" s="199">
        <v>4</v>
      </c>
      <c r="DA374" s="199">
        <v>142</v>
      </c>
      <c r="DB374" s="199">
        <v>66</v>
      </c>
      <c r="DC374" s="199">
        <v>12</v>
      </c>
      <c r="DD374" s="199">
        <v>0</v>
      </c>
      <c r="DE374" s="199">
        <v>47</v>
      </c>
      <c r="DF374" s="199">
        <v>506</v>
      </c>
      <c r="DG374" s="199">
        <v>779</v>
      </c>
      <c r="DH374" s="199">
        <v>176</v>
      </c>
      <c r="DI374" s="199">
        <v>673</v>
      </c>
      <c r="DJ374" s="199">
        <v>233</v>
      </c>
      <c r="DK374" s="199">
        <v>41</v>
      </c>
      <c r="DL374" s="199">
        <v>294</v>
      </c>
      <c r="DM374" s="199">
        <v>286</v>
      </c>
      <c r="DN374" s="199">
        <v>937</v>
      </c>
      <c r="DO374" s="199">
        <v>214</v>
      </c>
      <c r="DP374" s="199">
        <v>329</v>
      </c>
      <c r="DQ374" s="199">
        <v>227</v>
      </c>
      <c r="DR374" s="199">
        <v>113</v>
      </c>
      <c r="DS374" s="199">
        <v>31</v>
      </c>
      <c r="DT374" s="199">
        <v>136</v>
      </c>
      <c r="DU374" s="199">
        <v>3212</v>
      </c>
      <c r="DV374" s="199">
        <v>2132</v>
      </c>
      <c r="DW374" s="199">
        <v>661</v>
      </c>
      <c r="DX374" s="199">
        <v>209</v>
      </c>
      <c r="DY374" s="199">
        <v>75</v>
      </c>
      <c r="DZ374" s="199">
        <v>531</v>
      </c>
      <c r="EA374" s="199">
        <v>42</v>
      </c>
      <c r="EB374" s="199">
        <v>390</v>
      </c>
      <c r="EC374" s="199">
        <v>340</v>
      </c>
      <c r="ED374" s="199">
        <v>44</v>
      </c>
      <c r="EE374" s="199">
        <v>190</v>
      </c>
      <c r="EF374" s="199">
        <v>937</v>
      </c>
      <c r="EG374" s="199">
        <v>8095</v>
      </c>
      <c r="EH374" s="199">
        <v>521</v>
      </c>
      <c r="EI374" s="199">
        <v>3064</v>
      </c>
      <c r="EJ374" s="199">
        <v>148</v>
      </c>
      <c r="EK374" s="199">
        <v>9</v>
      </c>
      <c r="EL374" s="199">
        <v>52</v>
      </c>
      <c r="EM374" s="199">
        <v>6</v>
      </c>
      <c r="EN374" s="199">
        <v>10</v>
      </c>
      <c r="EO374" s="199">
        <v>31</v>
      </c>
      <c r="EP374" s="199">
        <v>37</v>
      </c>
      <c r="EQ374" s="199">
        <v>2984</v>
      </c>
      <c r="ER374" s="199">
        <v>3212</v>
      </c>
      <c r="ES374" s="199">
        <v>17</v>
      </c>
      <c r="ET374" s="199">
        <v>558</v>
      </c>
      <c r="EU374" s="199">
        <v>1076</v>
      </c>
      <c r="EV374" s="199">
        <v>1561</v>
      </c>
      <c r="EW374" s="199">
        <v>3195</v>
      </c>
      <c r="EX374" s="199">
        <v>3212</v>
      </c>
      <c r="EZ374" s="199"/>
    </row>
    <row r="375" spans="1:156" x14ac:dyDescent="0.25">
      <c r="A375">
        <v>56671</v>
      </c>
      <c r="B375" t="s">
        <v>892</v>
      </c>
      <c r="C375" t="s">
        <v>1259</v>
      </c>
      <c r="D375" t="s">
        <v>241</v>
      </c>
      <c r="E375" t="s">
        <v>328</v>
      </c>
      <c r="F375" t="s">
        <v>347</v>
      </c>
      <c r="G375" t="s">
        <v>347</v>
      </c>
      <c r="H375" s="199">
        <v>2905</v>
      </c>
      <c r="I375" s="199">
        <v>754</v>
      </c>
      <c r="J375" s="199">
        <v>1259</v>
      </c>
      <c r="K375" s="199">
        <v>219</v>
      </c>
      <c r="L375" s="199">
        <v>626</v>
      </c>
      <c r="M375" s="199">
        <v>142</v>
      </c>
      <c r="N375" s="199">
        <v>1117</v>
      </c>
      <c r="O375" s="199">
        <v>251</v>
      </c>
      <c r="P375" s="199">
        <v>510</v>
      </c>
      <c r="Q375" s="199">
        <v>284</v>
      </c>
      <c r="R375" s="199">
        <v>22</v>
      </c>
      <c r="S375" s="199">
        <v>9</v>
      </c>
      <c r="T375" s="199">
        <v>10</v>
      </c>
      <c r="U375" s="199">
        <v>4</v>
      </c>
      <c r="V375" s="199">
        <v>2786</v>
      </c>
      <c r="W375" s="199">
        <v>741</v>
      </c>
      <c r="X375" s="199">
        <v>0</v>
      </c>
      <c r="Y375" s="199">
        <v>0</v>
      </c>
      <c r="Z375" s="199">
        <v>0</v>
      </c>
      <c r="AA375" s="199">
        <v>0</v>
      </c>
      <c r="AB375" s="199">
        <v>87</v>
      </c>
      <c r="AC375" s="199">
        <v>0</v>
      </c>
      <c r="AD375" s="199">
        <v>52</v>
      </c>
      <c r="AE375" s="199">
        <v>0</v>
      </c>
      <c r="AF375" s="199">
        <v>22</v>
      </c>
      <c r="AG375" s="199">
        <v>9</v>
      </c>
      <c r="AH375" s="199">
        <v>2905</v>
      </c>
      <c r="AI375" s="199">
        <v>754</v>
      </c>
      <c r="AJ375" s="199">
        <v>0</v>
      </c>
      <c r="AK375" s="199">
        <v>0</v>
      </c>
      <c r="AL375" s="199">
        <v>0</v>
      </c>
      <c r="AM375" s="199">
        <v>0</v>
      </c>
      <c r="AN375" s="199">
        <v>0</v>
      </c>
      <c r="AO375" s="199">
        <v>0</v>
      </c>
      <c r="AP375" s="199">
        <v>1567</v>
      </c>
      <c r="AQ375" s="199">
        <v>408</v>
      </c>
      <c r="AR375" s="199">
        <v>1338</v>
      </c>
      <c r="AS375" s="199">
        <v>346</v>
      </c>
      <c r="AT375" s="199">
        <v>311</v>
      </c>
      <c r="AU375" s="199">
        <v>16</v>
      </c>
      <c r="AV375" s="199">
        <v>2594</v>
      </c>
      <c r="AW375" s="199">
        <v>738</v>
      </c>
      <c r="AX375" s="199">
        <v>216</v>
      </c>
      <c r="AY375" s="199">
        <v>35</v>
      </c>
      <c r="AZ375" s="199">
        <v>380</v>
      </c>
      <c r="BA375" s="199">
        <v>122</v>
      </c>
      <c r="BB375" s="199">
        <v>674</v>
      </c>
      <c r="BC375" s="199">
        <v>81</v>
      </c>
      <c r="BD375" s="199">
        <v>67</v>
      </c>
      <c r="BE375" s="199">
        <v>19</v>
      </c>
      <c r="BF375" s="199">
        <v>364</v>
      </c>
      <c r="BG375" s="199">
        <v>96</v>
      </c>
      <c r="BH375" s="199">
        <v>1127</v>
      </c>
      <c r="BI375" s="199">
        <v>261</v>
      </c>
      <c r="BJ375" s="199">
        <v>893</v>
      </c>
      <c r="BK375" s="199">
        <v>175</v>
      </c>
      <c r="BL375" s="199">
        <v>234</v>
      </c>
      <c r="BM375" s="199">
        <v>86</v>
      </c>
      <c r="BN375" s="199">
        <v>599</v>
      </c>
      <c r="BO375" s="199">
        <v>110</v>
      </c>
      <c r="BP375" s="199">
        <v>476</v>
      </c>
      <c r="BQ375" s="199">
        <v>151</v>
      </c>
      <c r="BR375" s="199">
        <v>416</v>
      </c>
      <c r="BS375" s="199">
        <v>96</v>
      </c>
      <c r="BT375" s="199">
        <v>1254</v>
      </c>
      <c r="BU375" s="199">
        <v>397</v>
      </c>
      <c r="BV375" s="199">
        <v>1491</v>
      </c>
      <c r="BW375" s="199">
        <v>357</v>
      </c>
      <c r="BX375" s="199">
        <v>160</v>
      </c>
      <c r="BY375" s="199">
        <v>0</v>
      </c>
      <c r="BZ375" s="199">
        <v>461</v>
      </c>
      <c r="CA375" s="199">
        <v>162</v>
      </c>
      <c r="CB375" s="199">
        <v>793</v>
      </c>
      <c r="CC375" s="199">
        <v>235</v>
      </c>
      <c r="CD375" s="199">
        <v>314</v>
      </c>
      <c r="CE375" s="199">
        <v>100</v>
      </c>
      <c r="CF375" s="199">
        <v>292</v>
      </c>
      <c r="CG375" s="199">
        <v>70</v>
      </c>
      <c r="CH375" s="199">
        <v>421</v>
      </c>
      <c r="CI375" s="199">
        <v>88</v>
      </c>
      <c r="CJ375" s="199">
        <v>206</v>
      </c>
      <c r="CK375" s="199">
        <v>49</v>
      </c>
      <c r="CL375" s="199">
        <v>258</v>
      </c>
      <c r="CM375" s="199">
        <v>50</v>
      </c>
      <c r="CN375" s="199">
        <v>160</v>
      </c>
      <c r="CO375" s="199">
        <v>0</v>
      </c>
      <c r="CP375" s="199">
        <v>754</v>
      </c>
      <c r="CQ375" s="199">
        <v>2151</v>
      </c>
      <c r="CR375" s="199">
        <v>843</v>
      </c>
      <c r="CS375" s="199">
        <v>1452</v>
      </c>
      <c r="CT375" s="199">
        <v>2312</v>
      </c>
      <c r="CU375" s="199">
        <v>384</v>
      </c>
      <c r="CV375" s="199">
        <v>0</v>
      </c>
      <c r="CW375" s="199">
        <v>28</v>
      </c>
      <c r="CX375" s="199">
        <v>0</v>
      </c>
      <c r="CY375" s="199">
        <v>0</v>
      </c>
      <c r="CZ375" s="199">
        <v>0</v>
      </c>
      <c r="DA375" s="199">
        <v>0</v>
      </c>
      <c r="DB375" s="199">
        <v>0</v>
      </c>
      <c r="DC375" s="199">
        <v>356</v>
      </c>
      <c r="DD375" s="199">
        <v>0</v>
      </c>
      <c r="DE375" s="199">
        <v>29</v>
      </c>
      <c r="DF375" s="199">
        <v>47</v>
      </c>
      <c r="DG375" s="199">
        <v>0</v>
      </c>
      <c r="DH375" s="199">
        <v>0</v>
      </c>
      <c r="DI375" s="199">
        <v>33</v>
      </c>
      <c r="DJ375" s="199">
        <v>30</v>
      </c>
      <c r="DK375" s="199">
        <v>12</v>
      </c>
      <c r="DL375" s="199">
        <v>0</v>
      </c>
      <c r="DM375" s="199">
        <v>60</v>
      </c>
      <c r="DN375" s="199">
        <v>331</v>
      </c>
      <c r="DO375" s="199">
        <v>110</v>
      </c>
      <c r="DP375" s="199">
        <v>14</v>
      </c>
      <c r="DQ375" s="199">
        <v>312</v>
      </c>
      <c r="DR375" s="199">
        <v>78</v>
      </c>
      <c r="DS375" s="199">
        <v>170</v>
      </c>
      <c r="DT375" s="199">
        <v>414</v>
      </c>
      <c r="DU375" s="199">
        <v>853</v>
      </c>
      <c r="DV375" s="199">
        <v>142</v>
      </c>
      <c r="DW375" s="199">
        <v>44</v>
      </c>
      <c r="DX375" s="199">
        <v>194</v>
      </c>
      <c r="DY375" s="199">
        <v>118</v>
      </c>
      <c r="DZ375" s="199">
        <v>320</v>
      </c>
      <c r="EA375" s="199">
        <v>43</v>
      </c>
      <c r="EB375" s="199">
        <v>220</v>
      </c>
      <c r="EC375" s="199">
        <v>197</v>
      </c>
      <c r="ED375" s="199">
        <v>105</v>
      </c>
      <c r="EE375" s="199">
        <v>20</v>
      </c>
      <c r="EF375" s="199">
        <v>471</v>
      </c>
      <c r="EG375" s="199">
        <v>2639</v>
      </c>
      <c r="EH375" s="199">
        <v>245</v>
      </c>
      <c r="EI375" s="199">
        <v>537</v>
      </c>
      <c r="EJ375" s="199">
        <v>316</v>
      </c>
      <c r="EK375" s="199">
        <v>75</v>
      </c>
      <c r="EL375" s="199">
        <v>17</v>
      </c>
      <c r="EM375" s="199">
        <v>43</v>
      </c>
      <c r="EN375" s="199">
        <v>63</v>
      </c>
      <c r="EO375" s="199">
        <v>27</v>
      </c>
      <c r="EP375" s="199">
        <v>49</v>
      </c>
      <c r="EQ375" s="199">
        <v>699</v>
      </c>
      <c r="ER375" s="199">
        <v>853</v>
      </c>
      <c r="ES375" s="199">
        <v>118</v>
      </c>
      <c r="ET375" s="199">
        <v>255</v>
      </c>
      <c r="EU375" s="199">
        <v>267</v>
      </c>
      <c r="EV375" s="199">
        <v>213</v>
      </c>
      <c r="EW375" s="199">
        <v>735</v>
      </c>
      <c r="EX375" s="199">
        <v>853</v>
      </c>
      <c r="EZ375" s="199"/>
    </row>
    <row r="376" spans="1:156" x14ac:dyDescent="0.25">
      <c r="A376">
        <v>56670</v>
      </c>
      <c r="B376" t="s">
        <v>892</v>
      </c>
      <c r="C376" t="s">
        <v>1258</v>
      </c>
      <c r="D376" t="s">
        <v>241</v>
      </c>
      <c r="E376" t="s">
        <v>328</v>
      </c>
      <c r="F376" t="s">
        <v>346</v>
      </c>
      <c r="G376" t="s">
        <v>347</v>
      </c>
      <c r="H376" s="199">
        <v>1222</v>
      </c>
      <c r="I376" s="199">
        <v>293</v>
      </c>
      <c r="J376" s="199">
        <v>700</v>
      </c>
      <c r="K376" s="199">
        <v>170</v>
      </c>
      <c r="L376" s="199">
        <v>549</v>
      </c>
      <c r="M376" s="199">
        <v>141</v>
      </c>
      <c r="N376" s="199">
        <v>171</v>
      </c>
      <c r="O376" s="199">
        <v>56</v>
      </c>
      <c r="P376" s="199">
        <v>351</v>
      </c>
      <c r="Q376" s="199">
        <v>67</v>
      </c>
      <c r="R376" s="199">
        <v>44</v>
      </c>
      <c r="S376" s="199">
        <v>3</v>
      </c>
      <c r="T376" s="199">
        <v>0</v>
      </c>
      <c r="U376" s="199">
        <v>0</v>
      </c>
      <c r="V376" s="199">
        <v>1152</v>
      </c>
      <c r="W376" s="199">
        <v>290</v>
      </c>
      <c r="X376" s="199">
        <v>0</v>
      </c>
      <c r="Y376" s="199">
        <v>0</v>
      </c>
      <c r="Z376" s="199">
        <v>0</v>
      </c>
      <c r="AA376" s="199">
        <v>0</v>
      </c>
      <c r="AB376" s="199">
        <v>26</v>
      </c>
      <c r="AC376" s="199">
        <v>0</v>
      </c>
      <c r="AD376" s="199">
        <v>14</v>
      </c>
      <c r="AE376" s="199">
        <v>0</v>
      </c>
      <c r="AF376" s="199">
        <v>44</v>
      </c>
      <c r="AG376" s="199">
        <v>3</v>
      </c>
      <c r="AH376" s="199">
        <v>1222</v>
      </c>
      <c r="AI376" s="199">
        <v>293</v>
      </c>
      <c r="AJ376" s="199">
        <v>0</v>
      </c>
      <c r="AK376" s="199">
        <v>0</v>
      </c>
      <c r="AL376" s="199">
        <v>0</v>
      </c>
      <c r="AM376" s="199">
        <v>0</v>
      </c>
      <c r="AN376" s="199">
        <v>0</v>
      </c>
      <c r="AO376" s="199">
        <v>0</v>
      </c>
      <c r="AP376" s="199">
        <v>619</v>
      </c>
      <c r="AQ376" s="199">
        <v>169</v>
      </c>
      <c r="AR376" s="199">
        <v>603</v>
      </c>
      <c r="AS376" s="199">
        <v>124</v>
      </c>
      <c r="AT376" s="199">
        <v>285</v>
      </c>
      <c r="AU376" s="199">
        <v>83</v>
      </c>
      <c r="AV376" s="199">
        <v>937</v>
      </c>
      <c r="AW376" s="199">
        <v>210</v>
      </c>
      <c r="AX376" s="199">
        <v>88</v>
      </c>
      <c r="AY376" s="199">
        <v>44</v>
      </c>
      <c r="AZ376" s="199">
        <v>180</v>
      </c>
      <c r="BA376" s="199">
        <v>78</v>
      </c>
      <c r="BB376" s="199">
        <v>378</v>
      </c>
      <c r="BC376" s="199">
        <v>51</v>
      </c>
      <c r="BD376" s="199">
        <v>28</v>
      </c>
      <c r="BE376" s="199">
        <v>0</v>
      </c>
      <c r="BF376" s="199">
        <v>230</v>
      </c>
      <c r="BG376" s="199">
        <v>99</v>
      </c>
      <c r="BH376" s="199">
        <v>419</v>
      </c>
      <c r="BI376" s="199">
        <v>114</v>
      </c>
      <c r="BJ376" s="199">
        <v>346</v>
      </c>
      <c r="BK376" s="199">
        <v>82</v>
      </c>
      <c r="BL376" s="199">
        <v>73</v>
      </c>
      <c r="BM376" s="199">
        <v>32</v>
      </c>
      <c r="BN376" s="199">
        <v>273</v>
      </c>
      <c r="BO376" s="199">
        <v>41</v>
      </c>
      <c r="BP376" s="199">
        <v>111</v>
      </c>
      <c r="BQ376" s="199">
        <v>54</v>
      </c>
      <c r="BR376" s="199">
        <v>265</v>
      </c>
      <c r="BS376" s="199">
        <v>118</v>
      </c>
      <c r="BT376" s="199">
        <v>493</v>
      </c>
      <c r="BU376" s="199">
        <v>80</v>
      </c>
      <c r="BV376" s="199">
        <v>649</v>
      </c>
      <c r="BW376" s="199">
        <v>213</v>
      </c>
      <c r="BX376" s="199">
        <v>80</v>
      </c>
      <c r="BY376" s="199">
        <v>0</v>
      </c>
      <c r="BZ376" s="199">
        <v>143</v>
      </c>
      <c r="CA376" s="199">
        <v>21</v>
      </c>
      <c r="CB376" s="199">
        <v>350</v>
      </c>
      <c r="CC376" s="199">
        <v>59</v>
      </c>
      <c r="CD376" s="199">
        <v>55</v>
      </c>
      <c r="CE376" s="199">
        <v>40</v>
      </c>
      <c r="CF376" s="199">
        <v>281</v>
      </c>
      <c r="CG376" s="199">
        <v>73</v>
      </c>
      <c r="CH376" s="199">
        <v>49</v>
      </c>
      <c r="CI376" s="199">
        <v>3</v>
      </c>
      <c r="CJ376" s="199">
        <v>113</v>
      </c>
      <c r="CK376" s="199">
        <v>53</v>
      </c>
      <c r="CL376" s="199">
        <v>151</v>
      </c>
      <c r="CM376" s="199">
        <v>44</v>
      </c>
      <c r="CN376" s="199">
        <v>80</v>
      </c>
      <c r="CO376" s="199">
        <v>0</v>
      </c>
      <c r="CP376" s="199">
        <v>293</v>
      </c>
      <c r="CQ376" s="199">
        <v>929</v>
      </c>
      <c r="CR376" s="199">
        <v>118</v>
      </c>
      <c r="CS376" s="199">
        <v>815</v>
      </c>
      <c r="CT376" s="199">
        <v>818</v>
      </c>
      <c r="CU376" s="199">
        <v>305</v>
      </c>
      <c r="CV376" s="199">
        <v>0</v>
      </c>
      <c r="CW376" s="199">
        <v>0</v>
      </c>
      <c r="CX376" s="199">
        <v>0</v>
      </c>
      <c r="CY376" s="199">
        <v>0</v>
      </c>
      <c r="CZ376" s="199">
        <v>0</v>
      </c>
      <c r="DA376" s="199">
        <v>0</v>
      </c>
      <c r="DB376" s="199">
        <v>0</v>
      </c>
      <c r="DC376" s="199">
        <v>305</v>
      </c>
      <c r="DD376" s="199">
        <v>0</v>
      </c>
      <c r="DE376" s="199">
        <v>13</v>
      </c>
      <c r="DF376" s="199">
        <v>0</v>
      </c>
      <c r="DG376" s="199">
        <v>0</v>
      </c>
      <c r="DH376" s="199">
        <v>14</v>
      </c>
      <c r="DI376" s="199">
        <v>32</v>
      </c>
      <c r="DJ376" s="199">
        <v>0</v>
      </c>
      <c r="DK376" s="199">
        <v>0</v>
      </c>
      <c r="DL376" s="199">
        <v>4</v>
      </c>
      <c r="DM376" s="199">
        <v>0</v>
      </c>
      <c r="DN376" s="199">
        <v>135</v>
      </c>
      <c r="DO376" s="199">
        <v>110</v>
      </c>
      <c r="DP376" s="199">
        <v>0</v>
      </c>
      <c r="DQ376" s="199">
        <v>50</v>
      </c>
      <c r="DR376" s="199">
        <v>55</v>
      </c>
      <c r="DS376" s="199">
        <v>80</v>
      </c>
      <c r="DT376" s="199">
        <v>155</v>
      </c>
      <c r="DU376" s="199">
        <v>308</v>
      </c>
      <c r="DV376" s="199">
        <v>6</v>
      </c>
      <c r="DW376" s="199">
        <v>4</v>
      </c>
      <c r="DX376" s="199">
        <v>64</v>
      </c>
      <c r="DY376" s="199">
        <v>64</v>
      </c>
      <c r="DZ376" s="199">
        <v>88</v>
      </c>
      <c r="EA376" s="199">
        <v>0</v>
      </c>
      <c r="EB376" s="199">
        <v>75</v>
      </c>
      <c r="EC376" s="199">
        <v>150</v>
      </c>
      <c r="ED376" s="199">
        <v>64</v>
      </c>
      <c r="EE376" s="199">
        <v>13</v>
      </c>
      <c r="EF376" s="199">
        <v>132</v>
      </c>
      <c r="EG376" s="199">
        <v>972</v>
      </c>
      <c r="EH376" s="199">
        <v>207</v>
      </c>
      <c r="EI376" s="199">
        <v>223</v>
      </c>
      <c r="EJ376" s="199">
        <v>85</v>
      </c>
      <c r="EK376" s="199">
        <v>16</v>
      </c>
      <c r="EL376" s="199">
        <v>14</v>
      </c>
      <c r="EM376" s="199">
        <v>4</v>
      </c>
      <c r="EN376" s="199">
        <v>0</v>
      </c>
      <c r="EO376" s="199">
        <v>20</v>
      </c>
      <c r="EP376" s="199">
        <v>31</v>
      </c>
      <c r="EQ376" s="199">
        <v>224</v>
      </c>
      <c r="ER376" s="199">
        <v>308</v>
      </c>
      <c r="ES376" s="199">
        <v>60</v>
      </c>
      <c r="ET376" s="199">
        <v>83</v>
      </c>
      <c r="EU376" s="199">
        <v>89</v>
      </c>
      <c r="EV376" s="199">
        <v>76</v>
      </c>
      <c r="EW376" s="199">
        <v>248</v>
      </c>
      <c r="EX376" s="199">
        <v>308</v>
      </c>
      <c r="EZ376" s="199"/>
    </row>
    <row r="377" spans="1:156" x14ac:dyDescent="0.25">
      <c r="A377">
        <v>56634</v>
      </c>
      <c r="B377" t="s">
        <v>892</v>
      </c>
      <c r="C377" t="s">
        <v>1250</v>
      </c>
      <c r="D377" t="s">
        <v>252</v>
      </c>
      <c r="E377" t="s">
        <v>328</v>
      </c>
      <c r="F377" t="s">
        <v>346</v>
      </c>
      <c r="G377" t="s">
        <v>347</v>
      </c>
      <c r="H377" s="199">
        <v>1807</v>
      </c>
      <c r="I377" s="199">
        <v>431</v>
      </c>
      <c r="J377" s="199">
        <v>332</v>
      </c>
      <c r="K377" s="199">
        <v>66</v>
      </c>
      <c r="L377" s="199">
        <v>177</v>
      </c>
      <c r="M377" s="199">
        <v>52</v>
      </c>
      <c r="N377" s="199">
        <v>886</v>
      </c>
      <c r="O377" s="199">
        <v>298</v>
      </c>
      <c r="P377" s="199">
        <v>587</v>
      </c>
      <c r="Q377" s="199">
        <v>67</v>
      </c>
      <c r="R377" s="199">
        <v>1599</v>
      </c>
      <c r="S377" s="199">
        <v>353</v>
      </c>
      <c r="T377" s="199">
        <v>0</v>
      </c>
      <c r="U377" s="199">
        <v>0</v>
      </c>
      <c r="V377" s="199">
        <v>35</v>
      </c>
      <c r="W377" s="199">
        <v>13</v>
      </c>
      <c r="X377" s="199">
        <v>11</v>
      </c>
      <c r="Y377" s="199">
        <v>0</v>
      </c>
      <c r="Z377" s="199">
        <v>4</v>
      </c>
      <c r="AA377" s="199">
        <v>0</v>
      </c>
      <c r="AB377" s="199">
        <v>158</v>
      </c>
      <c r="AC377" s="199">
        <v>65</v>
      </c>
      <c r="AD377" s="199">
        <v>0</v>
      </c>
      <c r="AE377" s="199">
        <v>0</v>
      </c>
      <c r="AF377" s="199">
        <v>1599</v>
      </c>
      <c r="AG377" s="199">
        <v>353</v>
      </c>
      <c r="AH377" s="199">
        <v>1801</v>
      </c>
      <c r="AI377" s="199">
        <v>430</v>
      </c>
      <c r="AJ377" s="199">
        <v>6</v>
      </c>
      <c r="AK377" s="199">
        <v>1</v>
      </c>
      <c r="AL377" s="199">
        <v>5</v>
      </c>
      <c r="AM377" s="199">
        <v>0</v>
      </c>
      <c r="AN377" s="199">
        <v>1</v>
      </c>
      <c r="AO377" s="199">
        <v>1</v>
      </c>
      <c r="AP377" s="199">
        <v>938</v>
      </c>
      <c r="AQ377" s="199">
        <v>245</v>
      </c>
      <c r="AR377" s="199">
        <v>869</v>
      </c>
      <c r="AS377" s="199">
        <v>186</v>
      </c>
      <c r="AT377" s="199">
        <v>302</v>
      </c>
      <c r="AU377" s="199">
        <v>59</v>
      </c>
      <c r="AV377" s="199">
        <v>1505</v>
      </c>
      <c r="AW377" s="199">
        <v>372</v>
      </c>
      <c r="AX377" s="199">
        <v>132</v>
      </c>
      <c r="AY377" s="199">
        <v>56</v>
      </c>
      <c r="AZ377" s="199">
        <v>363</v>
      </c>
      <c r="BA377" s="199">
        <v>56</v>
      </c>
      <c r="BB377" s="199">
        <v>347</v>
      </c>
      <c r="BC377" s="199">
        <v>57</v>
      </c>
      <c r="BD377" s="199">
        <v>259</v>
      </c>
      <c r="BE377" s="199">
        <v>28</v>
      </c>
      <c r="BF377" s="199">
        <v>214</v>
      </c>
      <c r="BG377" s="199">
        <v>73</v>
      </c>
      <c r="BH377" s="199">
        <v>748</v>
      </c>
      <c r="BI377" s="199">
        <v>180</v>
      </c>
      <c r="BJ377" s="199">
        <v>713</v>
      </c>
      <c r="BK377" s="199">
        <v>168</v>
      </c>
      <c r="BL377" s="199">
        <v>35</v>
      </c>
      <c r="BM377" s="199">
        <v>12</v>
      </c>
      <c r="BN377" s="199">
        <v>478</v>
      </c>
      <c r="BO377" s="199">
        <v>123</v>
      </c>
      <c r="BP377" s="199">
        <v>330</v>
      </c>
      <c r="BQ377" s="199">
        <v>70</v>
      </c>
      <c r="BR377" s="199">
        <v>154</v>
      </c>
      <c r="BS377" s="199">
        <v>60</v>
      </c>
      <c r="BT377" s="199">
        <v>551</v>
      </c>
      <c r="BU377" s="199">
        <v>178</v>
      </c>
      <c r="BV377" s="199">
        <v>962</v>
      </c>
      <c r="BW377" s="199">
        <v>253</v>
      </c>
      <c r="BX377" s="199">
        <v>294</v>
      </c>
      <c r="BY377" s="199">
        <v>0</v>
      </c>
      <c r="BZ377" s="199">
        <v>183</v>
      </c>
      <c r="CA377" s="199">
        <v>34</v>
      </c>
      <c r="CB377" s="199">
        <v>368</v>
      </c>
      <c r="CC377" s="199">
        <v>144</v>
      </c>
      <c r="CD377" s="199">
        <v>155</v>
      </c>
      <c r="CE377" s="199">
        <v>56</v>
      </c>
      <c r="CF377" s="199">
        <v>125</v>
      </c>
      <c r="CG377" s="199">
        <v>36</v>
      </c>
      <c r="CH377" s="199">
        <v>213</v>
      </c>
      <c r="CI377" s="199">
        <v>72</v>
      </c>
      <c r="CJ377" s="199">
        <v>230</v>
      </c>
      <c r="CK377" s="199">
        <v>55</v>
      </c>
      <c r="CL377" s="199">
        <v>239</v>
      </c>
      <c r="CM377" s="199">
        <v>34</v>
      </c>
      <c r="CN377" s="199">
        <v>294</v>
      </c>
      <c r="CO377" s="199">
        <v>0</v>
      </c>
      <c r="CP377" s="199">
        <v>431</v>
      </c>
      <c r="CQ377" s="199">
        <v>1376</v>
      </c>
      <c r="CR377" s="199">
        <v>910</v>
      </c>
      <c r="CS377" s="199">
        <v>676</v>
      </c>
      <c r="CT377" s="199">
        <v>1494</v>
      </c>
      <c r="CU377" s="199">
        <v>195</v>
      </c>
      <c r="CV377" s="199">
        <v>44</v>
      </c>
      <c r="CW377" s="199">
        <v>0</v>
      </c>
      <c r="CX377" s="199">
        <v>0</v>
      </c>
      <c r="CY377" s="199">
        <v>158</v>
      </c>
      <c r="CZ377" s="199">
        <v>44</v>
      </c>
      <c r="DA377" s="199">
        <v>10</v>
      </c>
      <c r="DB377" s="199">
        <v>0</v>
      </c>
      <c r="DC377" s="199">
        <v>27</v>
      </c>
      <c r="DD377" s="199">
        <v>0</v>
      </c>
      <c r="DE377" s="199">
        <v>46</v>
      </c>
      <c r="DF377" s="199">
        <v>120</v>
      </c>
      <c r="DG377" s="199">
        <v>70</v>
      </c>
      <c r="DH377" s="199">
        <v>11</v>
      </c>
      <c r="DI377" s="199">
        <v>91</v>
      </c>
      <c r="DJ377" s="199">
        <v>63</v>
      </c>
      <c r="DK377" s="199">
        <v>9</v>
      </c>
      <c r="DL377" s="199">
        <v>11</v>
      </c>
      <c r="DM377" s="199">
        <v>35</v>
      </c>
      <c r="DN377" s="199">
        <v>198</v>
      </c>
      <c r="DO377" s="199">
        <v>19</v>
      </c>
      <c r="DP377" s="199">
        <v>62</v>
      </c>
      <c r="DQ377" s="199">
        <v>35</v>
      </c>
      <c r="DR377" s="199">
        <v>33</v>
      </c>
      <c r="DS377" s="199">
        <v>2</v>
      </c>
      <c r="DT377" s="199">
        <v>96</v>
      </c>
      <c r="DU377" s="199">
        <v>617</v>
      </c>
      <c r="DV377" s="199">
        <v>381</v>
      </c>
      <c r="DW377" s="199">
        <v>174</v>
      </c>
      <c r="DX377" s="199">
        <v>14</v>
      </c>
      <c r="DY377" s="199">
        <v>3</v>
      </c>
      <c r="DZ377" s="199">
        <v>93</v>
      </c>
      <c r="EA377" s="199">
        <v>2</v>
      </c>
      <c r="EB377" s="199">
        <v>78</v>
      </c>
      <c r="EC377" s="199">
        <v>129</v>
      </c>
      <c r="ED377" s="199">
        <v>21</v>
      </c>
      <c r="EE377" s="199">
        <v>63</v>
      </c>
      <c r="EF377" s="199">
        <v>215</v>
      </c>
      <c r="EG377" s="199">
        <v>1629</v>
      </c>
      <c r="EH377" s="199">
        <v>164</v>
      </c>
      <c r="EI377" s="199">
        <v>481</v>
      </c>
      <c r="EJ377" s="199">
        <v>136</v>
      </c>
      <c r="EK377" s="199">
        <v>25</v>
      </c>
      <c r="EL377" s="199">
        <v>16</v>
      </c>
      <c r="EM377" s="199">
        <v>8</v>
      </c>
      <c r="EN377" s="199">
        <v>10</v>
      </c>
      <c r="EO377" s="199">
        <v>13</v>
      </c>
      <c r="EP377" s="199">
        <v>58</v>
      </c>
      <c r="EQ377" s="199">
        <v>502</v>
      </c>
      <c r="ER377" s="199">
        <v>617</v>
      </c>
      <c r="ES377" s="199">
        <v>55</v>
      </c>
      <c r="ET377" s="199">
        <v>133</v>
      </c>
      <c r="EU377" s="199">
        <v>181</v>
      </c>
      <c r="EV377" s="199">
        <v>248</v>
      </c>
      <c r="EW377" s="199">
        <v>562</v>
      </c>
      <c r="EX377" s="199">
        <v>617</v>
      </c>
      <c r="EZ377" s="199"/>
    </row>
    <row r="378" spans="1:156" x14ac:dyDescent="0.25">
      <c r="A378">
        <v>56566</v>
      </c>
      <c r="B378" t="s">
        <v>892</v>
      </c>
      <c r="C378" t="s">
        <v>1235</v>
      </c>
      <c r="D378" t="s">
        <v>281</v>
      </c>
      <c r="E378" t="s">
        <v>328</v>
      </c>
      <c r="F378" t="s">
        <v>346</v>
      </c>
      <c r="G378" t="s">
        <v>346</v>
      </c>
      <c r="H378" s="199">
        <v>613</v>
      </c>
      <c r="I378" s="199">
        <v>98</v>
      </c>
      <c r="J378" s="199">
        <v>314</v>
      </c>
      <c r="K378" s="199">
        <v>34</v>
      </c>
      <c r="L378" s="199">
        <v>259</v>
      </c>
      <c r="M378" s="199">
        <v>30</v>
      </c>
      <c r="N378" s="199">
        <v>226</v>
      </c>
      <c r="O378" s="199">
        <v>44</v>
      </c>
      <c r="P378" s="199">
        <v>71</v>
      </c>
      <c r="Q378" s="199">
        <v>20</v>
      </c>
      <c r="R378" s="199">
        <v>34</v>
      </c>
      <c r="S378" s="199">
        <v>3</v>
      </c>
      <c r="T378" s="199">
        <v>0</v>
      </c>
      <c r="U378" s="199">
        <v>0</v>
      </c>
      <c r="V378" s="199">
        <v>461</v>
      </c>
      <c r="W378" s="199">
        <v>84</v>
      </c>
      <c r="X378" s="199">
        <v>0</v>
      </c>
      <c r="Y378" s="199">
        <v>0</v>
      </c>
      <c r="Z378" s="199">
        <v>0</v>
      </c>
      <c r="AA378" s="199">
        <v>0</v>
      </c>
      <c r="AB378" s="199">
        <v>118</v>
      </c>
      <c r="AC378" s="199">
        <v>11</v>
      </c>
      <c r="AD378" s="199">
        <v>42</v>
      </c>
      <c r="AE378" s="199">
        <v>2</v>
      </c>
      <c r="AF378" s="199">
        <v>34</v>
      </c>
      <c r="AG378" s="199">
        <v>3</v>
      </c>
      <c r="AH378" s="199">
        <v>611</v>
      </c>
      <c r="AI378" s="199">
        <v>98</v>
      </c>
      <c r="AJ378" s="199">
        <v>2</v>
      </c>
      <c r="AK378" s="199">
        <v>0</v>
      </c>
      <c r="AL378" s="199">
        <v>2</v>
      </c>
      <c r="AM378" s="199">
        <v>0</v>
      </c>
      <c r="AN378" s="199">
        <v>0</v>
      </c>
      <c r="AO378" s="199">
        <v>0</v>
      </c>
      <c r="AP378" s="199">
        <v>320</v>
      </c>
      <c r="AQ378" s="199">
        <v>65</v>
      </c>
      <c r="AR378" s="199">
        <v>293</v>
      </c>
      <c r="AS378" s="199">
        <v>33</v>
      </c>
      <c r="AT378" s="199">
        <v>146</v>
      </c>
      <c r="AU378" s="199">
        <v>13</v>
      </c>
      <c r="AV378" s="199">
        <v>467</v>
      </c>
      <c r="AW378" s="199">
        <v>85</v>
      </c>
      <c r="AX378" s="199">
        <v>50</v>
      </c>
      <c r="AY378" s="199">
        <v>9</v>
      </c>
      <c r="AZ378" s="199">
        <v>114</v>
      </c>
      <c r="BA378" s="199">
        <v>26</v>
      </c>
      <c r="BB378" s="199">
        <v>120</v>
      </c>
      <c r="BC378" s="199">
        <v>25</v>
      </c>
      <c r="BD378" s="199">
        <v>26</v>
      </c>
      <c r="BE378" s="199">
        <v>3</v>
      </c>
      <c r="BF378" s="199">
        <v>122</v>
      </c>
      <c r="BG378" s="199">
        <v>33</v>
      </c>
      <c r="BH378" s="199">
        <v>184</v>
      </c>
      <c r="BI378" s="199">
        <v>49</v>
      </c>
      <c r="BJ378" s="199">
        <v>150</v>
      </c>
      <c r="BK378" s="199">
        <v>40</v>
      </c>
      <c r="BL378" s="199">
        <v>34</v>
      </c>
      <c r="BM378" s="199">
        <v>9</v>
      </c>
      <c r="BN378" s="199">
        <v>86</v>
      </c>
      <c r="BO378" s="199">
        <v>28</v>
      </c>
      <c r="BP378" s="199">
        <v>106</v>
      </c>
      <c r="BQ378" s="199">
        <v>28</v>
      </c>
      <c r="BR378" s="199">
        <v>114</v>
      </c>
      <c r="BS378" s="199">
        <v>26</v>
      </c>
      <c r="BT378" s="199">
        <v>229</v>
      </c>
      <c r="BU378" s="199">
        <v>16</v>
      </c>
      <c r="BV378" s="199">
        <v>306</v>
      </c>
      <c r="BW378" s="199">
        <v>82</v>
      </c>
      <c r="BX378" s="199">
        <v>78</v>
      </c>
      <c r="BY378" s="199">
        <v>0</v>
      </c>
      <c r="BZ378" s="199">
        <v>64</v>
      </c>
      <c r="CA378" s="199">
        <v>6</v>
      </c>
      <c r="CB378" s="199">
        <v>165</v>
      </c>
      <c r="CC378" s="199">
        <v>10</v>
      </c>
      <c r="CD378" s="199">
        <v>74</v>
      </c>
      <c r="CE378" s="199">
        <v>19</v>
      </c>
      <c r="CF378" s="199">
        <v>39</v>
      </c>
      <c r="CG378" s="199">
        <v>12</v>
      </c>
      <c r="CH378" s="199">
        <v>85</v>
      </c>
      <c r="CI378" s="199">
        <v>21</v>
      </c>
      <c r="CJ378" s="199">
        <v>54</v>
      </c>
      <c r="CK378" s="199">
        <v>17</v>
      </c>
      <c r="CL378" s="199">
        <v>54</v>
      </c>
      <c r="CM378" s="199">
        <v>13</v>
      </c>
      <c r="CN378" s="199">
        <v>78</v>
      </c>
      <c r="CO378" s="199">
        <v>0</v>
      </c>
      <c r="CP378" s="199">
        <v>98</v>
      </c>
      <c r="CQ378" s="199">
        <v>515</v>
      </c>
      <c r="CR378" s="199">
        <v>94</v>
      </c>
      <c r="CS378" s="199">
        <v>455</v>
      </c>
      <c r="CT378" s="199">
        <v>485</v>
      </c>
      <c r="CU378" s="199">
        <v>71</v>
      </c>
      <c r="CV378" s="199">
        <v>4</v>
      </c>
      <c r="CW378" s="199">
        <v>4</v>
      </c>
      <c r="CX378" s="199">
        <v>4</v>
      </c>
      <c r="CY378" s="199">
        <v>3</v>
      </c>
      <c r="CZ378" s="199">
        <v>0</v>
      </c>
      <c r="DA378" s="199">
        <v>0</v>
      </c>
      <c r="DB378" s="199">
        <v>0</v>
      </c>
      <c r="DC378" s="199">
        <v>64</v>
      </c>
      <c r="DD378" s="199">
        <v>0</v>
      </c>
      <c r="DE378" s="199">
        <v>3</v>
      </c>
      <c r="DF378" s="199">
        <v>15</v>
      </c>
      <c r="DG378" s="199">
        <v>0</v>
      </c>
      <c r="DH378" s="199">
        <v>4</v>
      </c>
      <c r="DI378" s="199">
        <v>4</v>
      </c>
      <c r="DJ378" s="199">
        <v>2</v>
      </c>
      <c r="DK378" s="199">
        <v>0</v>
      </c>
      <c r="DL378" s="199">
        <v>5</v>
      </c>
      <c r="DM378" s="199">
        <v>5</v>
      </c>
      <c r="DN378" s="199">
        <v>59</v>
      </c>
      <c r="DO378" s="199">
        <v>42</v>
      </c>
      <c r="DP378" s="199">
        <v>3</v>
      </c>
      <c r="DQ378" s="199">
        <v>29</v>
      </c>
      <c r="DR378" s="199">
        <v>35</v>
      </c>
      <c r="DS378" s="199">
        <v>55</v>
      </c>
      <c r="DT378" s="199">
        <v>112</v>
      </c>
      <c r="DU378" s="199">
        <v>202</v>
      </c>
      <c r="DV378" s="199">
        <v>34</v>
      </c>
      <c r="DW378" s="199">
        <v>8</v>
      </c>
      <c r="DX378" s="199">
        <v>33</v>
      </c>
      <c r="DY378" s="199">
        <v>16</v>
      </c>
      <c r="DZ378" s="199">
        <v>57</v>
      </c>
      <c r="EA378" s="199">
        <v>14</v>
      </c>
      <c r="EB378" s="199">
        <v>28</v>
      </c>
      <c r="EC378" s="199">
        <v>78</v>
      </c>
      <c r="ED378" s="199">
        <v>38</v>
      </c>
      <c r="EE378" s="199">
        <v>18</v>
      </c>
      <c r="EF378" s="199">
        <v>104</v>
      </c>
      <c r="EG378" s="199">
        <v>521</v>
      </c>
      <c r="EH378" s="199">
        <v>65</v>
      </c>
      <c r="EI378" s="199">
        <v>98</v>
      </c>
      <c r="EJ378" s="199">
        <v>104</v>
      </c>
      <c r="EK378" s="199">
        <v>32</v>
      </c>
      <c r="EL378" s="199">
        <v>6</v>
      </c>
      <c r="EM378" s="199">
        <v>11</v>
      </c>
      <c r="EN378" s="199">
        <v>3</v>
      </c>
      <c r="EO378" s="199">
        <v>7</v>
      </c>
      <c r="EP378" s="199">
        <v>31</v>
      </c>
      <c r="EQ378" s="199">
        <v>170</v>
      </c>
      <c r="ER378" s="199">
        <v>202</v>
      </c>
      <c r="ES378" s="199">
        <v>45</v>
      </c>
      <c r="ET378" s="199">
        <v>77</v>
      </c>
      <c r="EU378" s="199">
        <v>61</v>
      </c>
      <c r="EV378" s="199">
        <v>19</v>
      </c>
      <c r="EW378" s="199">
        <v>157</v>
      </c>
      <c r="EX378" s="199">
        <v>202</v>
      </c>
      <c r="EZ378" s="199"/>
    </row>
    <row r="379" spans="1:156" x14ac:dyDescent="0.25">
      <c r="A379">
        <v>56644</v>
      </c>
      <c r="B379" t="s">
        <v>892</v>
      </c>
      <c r="C379" t="s">
        <v>1252</v>
      </c>
      <c r="D379" t="s">
        <v>252</v>
      </c>
      <c r="E379" t="s">
        <v>328</v>
      </c>
      <c r="F379" t="s">
        <v>346</v>
      </c>
      <c r="G379" t="s">
        <v>346</v>
      </c>
      <c r="H379" s="199">
        <v>680</v>
      </c>
      <c r="I379" s="199">
        <v>106</v>
      </c>
      <c r="J379" s="199">
        <v>136</v>
      </c>
      <c r="K379" s="199">
        <v>29</v>
      </c>
      <c r="L379" s="199">
        <v>104</v>
      </c>
      <c r="M379" s="199">
        <v>17</v>
      </c>
      <c r="N379" s="199">
        <v>295</v>
      </c>
      <c r="O379" s="199">
        <v>44</v>
      </c>
      <c r="P379" s="199">
        <v>249</v>
      </c>
      <c r="Q379" s="199">
        <v>33</v>
      </c>
      <c r="R379" s="199">
        <v>645</v>
      </c>
      <c r="S379" s="199">
        <v>100</v>
      </c>
      <c r="T379" s="199">
        <v>0</v>
      </c>
      <c r="U379" s="199">
        <v>0</v>
      </c>
      <c r="V379" s="199">
        <v>3</v>
      </c>
      <c r="W379" s="199">
        <v>0</v>
      </c>
      <c r="X379" s="199">
        <v>4</v>
      </c>
      <c r="Y379" s="199">
        <v>0</v>
      </c>
      <c r="Z379" s="199">
        <v>4</v>
      </c>
      <c r="AA379" s="199">
        <v>0</v>
      </c>
      <c r="AB379" s="199">
        <v>24</v>
      </c>
      <c r="AC379" s="199">
        <v>6</v>
      </c>
      <c r="AD379" s="199">
        <v>10</v>
      </c>
      <c r="AE379" s="199">
        <v>0</v>
      </c>
      <c r="AF379" s="199">
        <v>642</v>
      </c>
      <c r="AG379" s="199">
        <v>100</v>
      </c>
      <c r="AH379" s="199">
        <v>676</v>
      </c>
      <c r="AI379" s="199">
        <v>106</v>
      </c>
      <c r="AJ379" s="199">
        <v>4</v>
      </c>
      <c r="AK379" s="199">
        <v>0</v>
      </c>
      <c r="AL379" s="199">
        <v>4</v>
      </c>
      <c r="AM379" s="199">
        <v>0</v>
      </c>
      <c r="AN379" s="199">
        <v>0</v>
      </c>
      <c r="AO379" s="199">
        <v>0</v>
      </c>
      <c r="AP379" s="199">
        <v>368</v>
      </c>
      <c r="AQ379" s="199">
        <v>66</v>
      </c>
      <c r="AR379" s="199">
        <v>312</v>
      </c>
      <c r="AS379" s="199">
        <v>40</v>
      </c>
      <c r="AT379" s="199">
        <v>108</v>
      </c>
      <c r="AU379" s="199">
        <v>0</v>
      </c>
      <c r="AV379" s="199">
        <v>572</v>
      </c>
      <c r="AW379" s="199">
        <v>106</v>
      </c>
      <c r="AX379" s="199">
        <v>67</v>
      </c>
      <c r="AY379" s="199">
        <v>24</v>
      </c>
      <c r="AZ379" s="199">
        <v>147</v>
      </c>
      <c r="BA379" s="199">
        <v>28</v>
      </c>
      <c r="BB379" s="199">
        <v>200</v>
      </c>
      <c r="BC379" s="199">
        <v>15</v>
      </c>
      <c r="BD379" s="199">
        <v>62</v>
      </c>
      <c r="BE379" s="199">
        <v>0</v>
      </c>
      <c r="BF379" s="199">
        <v>108</v>
      </c>
      <c r="BG379" s="199">
        <v>21</v>
      </c>
      <c r="BH379" s="199">
        <v>246</v>
      </c>
      <c r="BI379" s="199">
        <v>41</v>
      </c>
      <c r="BJ379" s="199">
        <v>230</v>
      </c>
      <c r="BK379" s="199">
        <v>32</v>
      </c>
      <c r="BL379" s="199">
        <v>16</v>
      </c>
      <c r="BM379" s="199">
        <v>9</v>
      </c>
      <c r="BN379" s="199">
        <v>143</v>
      </c>
      <c r="BO379" s="199">
        <v>28</v>
      </c>
      <c r="BP379" s="199">
        <v>116</v>
      </c>
      <c r="BQ379" s="199">
        <v>15</v>
      </c>
      <c r="BR379" s="199">
        <v>95</v>
      </c>
      <c r="BS379" s="199">
        <v>19</v>
      </c>
      <c r="BT379" s="199">
        <v>160</v>
      </c>
      <c r="BU379" s="199">
        <v>33</v>
      </c>
      <c r="BV379" s="199">
        <v>354</v>
      </c>
      <c r="BW379" s="199">
        <v>62</v>
      </c>
      <c r="BX379" s="199">
        <v>166</v>
      </c>
      <c r="BY379" s="199">
        <v>11</v>
      </c>
      <c r="BZ379" s="199">
        <v>45</v>
      </c>
      <c r="CA379" s="199">
        <v>11</v>
      </c>
      <c r="CB379" s="199">
        <v>115</v>
      </c>
      <c r="CC379" s="199">
        <v>22</v>
      </c>
      <c r="CD379" s="199">
        <v>44</v>
      </c>
      <c r="CE379" s="199">
        <v>6</v>
      </c>
      <c r="CF379" s="199">
        <v>55</v>
      </c>
      <c r="CG379" s="199">
        <v>22</v>
      </c>
      <c r="CH379" s="199">
        <v>60</v>
      </c>
      <c r="CI379" s="199">
        <v>6</v>
      </c>
      <c r="CJ379" s="199">
        <v>81</v>
      </c>
      <c r="CK379" s="199">
        <v>24</v>
      </c>
      <c r="CL379" s="199">
        <v>114</v>
      </c>
      <c r="CM379" s="199">
        <v>4</v>
      </c>
      <c r="CN379" s="199">
        <v>166</v>
      </c>
      <c r="CO379" s="199">
        <v>11</v>
      </c>
      <c r="CP379" s="199">
        <v>106</v>
      </c>
      <c r="CQ379" s="199">
        <v>574</v>
      </c>
      <c r="CR379" s="199">
        <v>436</v>
      </c>
      <c r="CS379" s="199">
        <v>304</v>
      </c>
      <c r="CT379" s="199">
        <v>582</v>
      </c>
      <c r="CU379" s="199">
        <v>66</v>
      </c>
      <c r="CV379" s="199">
        <v>8</v>
      </c>
      <c r="CW379" s="199">
        <v>22</v>
      </c>
      <c r="CX379" s="199">
        <v>2</v>
      </c>
      <c r="CY379" s="199">
        <v>41</v>
      </c>
      <c r="CZ379" s="199">
        <v>6</v>
      </c>
      <c r="DA379" s="199">
        <v>0</v>
      </c>
      <c r="DB379" s="199">
        <v>0</v>
      </c>
      <c r="DC379" s="199">
        <v>3</v>
      </c>
      <c r="DD379" s="199">
        <v>0</v>
      </c>
      <c r="DE379" s="199">
        <v>34</v>
      </c>
      <c r="DF379" s="199">
        <v>46</v>
      </c>
      <c r="DG379" s="199">
        <v>24</v>
      </c>
      <c r="DH379" s="199">
        <v>18</v>
      </c>
      <c r="DI379" s="199">
        <v>32</v>
      </c>
      <c r="DJ379" s="199">
        <v>27</v>
      </c>
      <c r="DK379" s="199">
        <v>6</v>
      </c>
      <c r="DL379" s="199">
        <v>1</v>
      </c>
      <c r="DM379" s="199">
        <v>18</v>
      </c>
      <c r="DN379" s="199">
        <v>62</v>
      </c>
      <c r="DO379" s="199">
        <v>22</v>
      </c>
      <c r="DP379" s="199">
        <v>5</v>
      </c>
      <c r="DQ379" s="199">
        <v>3</v>
      </c>
      <c r="DR379" s="199">
        <v>13</v>
      </c>
      <c r="DS379" s="199">
        <v>4</v>
      </c>
      <c r="DT379" s="199">
        <v>30</v>
      </c>
      <c r="DU379" s="199">
        <v>275</v>
      </c>
      <c r="DV379" s="199">
        <v>147</v>
      </c>
      <c r="DW379" s="199">
        <v>47</v>
      </c>
      <c r="DX379" s="199">
        <v>7</v>
      </c>
      <c r="DY379" s="199">
        <v>1</v>
      </c>
      <c r="DZ379" s="199">
        <v>73</v>
      </c>
      <c r="EA379" s="199">
        <v>3</v>
      </c>
      <c r="EB379" s="199">
        <v>63</v>
      </c>
      <c r="EC379" s="199">
        <v>48</v>
      </c>
      <c r="ED379" s="199">
        <v>3</v>
      </c>
      <c r="EE379" s="199">
        <v>41</v>
      </c>
      <c r="EF379" s="199">
        <v>54</v>
      </c>
      <c r="EG379" s="199">
        <v>625</v>
      </c>
      <c r="EH379" s="199">
        <v>45</v>
      </c>
      <c r="EI379" s="199">
        <v>224</v>
      </c>
      <c r="EJ379" s="199">
        <v>51</v>
      </c>
      <c r="EK379" s="199">
        <v>4</v>
      </c>
      <c r="EL379" s="199">
        <v>0</v>
      </c>
      <c r="EM379" s="199">
        <v>0</v>
      </c>
      <c r="EN379" s="199">
        <v>10</v>
      </c>
      <c r="EO379" s="199">
        <v>3</v>
      </c>
      <c r="EP379" s="199">
        <v>10</v>
      </c>
      <c r="EQ379" s="199">
        <v>210</v>
      </c>
      <c r="ER379" s="199">
        <v>275</v>
      </c>
      <c r="ES379" s="199">
        <v>55</v>
      </c>
      <c r="ET379" s="199">
        <v>46</v>
      </c>
      <c r="EU379" s="199">
        <v>78</v>
      </c>
      <c r="EV379" s="199">
        <v>96</v>
      </c>
      <c r="EW379" s="199">
        <v>220</v>
      </c>
      <c r="EX379" s="199">
        <v>275</v>
      </c>
      <c r="EZ379" s="199"/>
    </row>
    <row r="380" spans="1:156" x14ac:dyDescent="0.25">
      <c r="A380">
        <v>56557</v>
      </c>
      <c r="B380" t="s">
        <v>892</v>
      </c>
      <c r="C380" t="s">
        <v>1233</v>
      </c>
      <c r="D380" t="s">
        <v>281</v>
      </c>
      <c r="E380" t="s">
        <v>328</v>
      </c>
      <c r="F380" t="s">
        <v>346</v>
      </c>
      <c r="G380" t="s">
        <v>346</v>
      </c>
      <c r="H380" s="199">
        <v>2829</v>
      </c>
      <c r="I380" s="199">
        <v>431</v>
      </c>
      <c r="J380" s="199">
        <v>986</v>
      </c>
      <c r="K380" s="199">
        <v>170</v>
      </c>
      <c r="L380" s="199">
        <v>590</v>
      </c>
      <c r="M380" s="199">
        <v>93</v>
      </c>
      <c r="N380" s="199">
        <v>1148</v>
      </c>
      <c r="O380" s="199">
        <v>205</v>
      </c>
      <c r="P380" s="199">
        <v>650</v>
      </c>
      <c r="Q380" s="199">
        <v>50</v>
      </c>
      <c r="R380" s="199">
        <v>1290</v>
      </c>
      <c r="S380" s="199">
        <v>86</v>
      </c>
      <c r="T380" s="199">
        <v>14</v>
      </c>
      <c r="U380" s="199">
        <v>11</v>
      </c>
      <c r="V380" s="199">
        <v>1009</v>
      </c>
      <c r="W380" s="199">
        <v>248</v>
      </c>
      <c r="X380" s="199">
        <v>18</v>
      </c>
      <c r="Y380" s="199">
        <v>0</v>
      </c>
      <c r="Z380" s="199">
        <v>8</v>
      </c>
      <c r="AA380" s="199">
        <v>0</v>
      </c>
      <c r="AB380" s="199">
        <v>481</v>
      </c>
      <c r="AC380" s="199">
        <v>86</v>
      </c>
      <c r="AD380" s="199">
        <v>171</v>
      </c>
      <c r="AE380" s="199">
        <v>15</v>
      </c>
      <c r="AF380" s="199">
        <v>1267</v>
      </c>
      <c r="AG380" s="199">
        <v>82</v>
      </c>
      <c r="AH380" s="199">
        <v>2793</v>
      </c>
      <c r="AI380" s="199">
        <v>422</v>
      </c>
      <c r="AJ380" s="199">
        <v>36</v>
      </c>
      <c r="AK380" s="199">
        <v>9</v>
      </c>
      <c r="AL380" s="199">
        <v>27</v>
      </c>
      <c r="AM380" s="199">
        <v>0</v>
      </c>
      <c r="AN380" s="199">
        <v>9</v>
      </c>
      <c r="AO380" s="199">
        <v>9</v>
      </c>
      <c r="AP380" s="199">
        <v>1438</v>
      </c>
      <c r="AQ380" s="199">
        <v>232</v>
      </c>
      <c r="AR380" s="199">
        <v>1391</v>
      </c>
      <c r="AS380" s="199">
        <v>199</v>
      </c>
      <c r="AT380" s="199">
        <v>468</v>
      </c>
      <c r="AU380" s="199">
        <v>53</v>
      </c>
      <c r="AV380" s="199">
        <v>2361</v>
      </c>
      <c r="AW380" s="199">
        <v>378</v>
      </c>
      <c r="AX380" s="199">
        <v>267</v>
      </c>
      <c r="AY380" s="199">
        <v>73</v>
      </c>
      <c r="AZ380" s="199">
        <v>615</v>
      </c>
      <c r="BA380" s="199">
        <v>96</v>
      </c>
      <c r="BB380" s="199">
        <v>618</v>
      </c>
      <c r="BC380" s="199">
        <v>64</v>
      </c>
      <c r="BD380" s="199">
        <v>188</v>
      </c>
      <c r="BE380" s="199">
        <v>5</v>
      </c>
      <c r="BF380" s="199">
        <v>424</v>
      </c>
      <c r="BG380" s="199">
        <v>97</v>
      </c>
      <c r="BH380" s="199">
        <v>1040</v>
      </c>
      <c r="BI380" s="199">
        <v>186</v>
      </c>
      <c r="BJ380" s="199">
        <v>944</v>
      </c>
      <c r="BK380" s="199">
        <v>154</v>
      </c>
      <c r="BL380" s="199">
        <v>96</v>
      </c>
      <c r="BM380" s="199">
        <v>32</v>
      </c>
      <c r="BN380" s="199">
        <v>689</v>
      </c>
      <c r="BO380" s="199">
        <v>105</v>
      </c>
      <c r="BP380" s="199">
        <v>396</v>
      </c>
      <c r="BQ380" s="199">
        <v>85</v>
      </c>
      <c r="BR380" s="199">
        <v>379</v>
      </c>
      <c r="BS380" s="199">
        <v>93</v>
      </c>
      <c r="BT380" s="199">
        <v>920</v>
      </c>
      <c r="BU380" s="199">
        <v>140</v>
      </c>
      <c r="BV380" s="199">
        <v>1464</v>
      </c>
      <c r="BW380" s="199">
        <v>283</v>
      </c>
      <c r="BX380" s="199">
        <v>445</v>
      </c>
      <c r="BY380" s="199">
        <v>8</v>
      </c>
      <c r="BZ380" s="199">
        <v>276</v>
      </c>
      <c r="CA380" s="199">
        <v>33</v>
      </c>
      <c r="CB380" s="199">
        <v>644</v>
      </c>
      <c r="CC380" s="199">
        <v>107</v>
      </c>
      <c r="CD380" s="199">
        <v>221</v>
      </c>
      <c r="CE380" s="199">
        <v>53</v>
      </c>
      <c r="CF380" s="199">
        <v>250</v>
      </c>
      <c r="CG380" s="199">
        <v>72</v>
      </c>
      <c r="CH380" s="199">
        <v>332</v>
      </c>
      <c r="CI380" s="199">
        <v>73</v>
      </c>
      <c r="CJ380" s="199">
        <v>284</v>
      </c>
      <c r="CK380" s="199">
        <v>40</v>
      </c>
      <c r="CL380" s="199">
        <v>377</v>
      </c>
      <c r="CM380" s="199">
        <v>45</v>
      </c>
      <c r="CN380" s="199">
        <v>445</v>
      </c>
      <c r="CO380" s="199">
        <v>8</v>
      </c>
      <c r="CP380" s="199">
        <v>431</v>
      </c>
      <c r="CQ380" s="199">
        <v>2398</v>
      </c>
      <c r="CR380" s="199">
        <v>1193</v>
      </c>
      <c r="CS380" s="199">
        <v>1546</v>
      </c>
      <c r="CT380" s="199">
        <v>2409</v>
      </c>
      <c r="CU380" s="199">
        <v>233</v>
      </c>
      <c r="CV380" s="199">
        <v>19</v>
      </c>
      <c r="CW380" s="199">
        <v>21</v>
      </c>
      <c r="CX380" s="199">
        <v>0</v>
      </c>
      <c r="CY380" s="199">
        <v>46</v>
      </c>
      <c r="CZ380" s="199">
        <v>11</v>
      </c>
      <c r="DA380" s="199">
        <v>11</v>
      </c>
      <c r="DB380" s="199">
        <v>8</v>
      </c>
      <c r="DC380" s="199">
        <v>155</v>
      </c>
      <c r="DD380" s="199">
        <v>0</v>
      </c>
      <c r="DE380" s="199">
        <v>114</v>
      </c>
      <c r="DF380" s="199">
        <v>89</v>
      </c>
      <c r="DG380" s="199">
        <v>58</v>
      </c>
      <c r="DH380" s="199">
        <v>17</v>
      </c>
      <c r="DI380" s="199">
        <v>90</v>
      </c>
      <c r="DJ380" s="199">
        <v>71</v>
      </c>
      <c r="DK380" s="199">
        <v>5</v>
      </c>
      <c r="DL380" s="199">
        <v>39</v>
      </c>
      <c r="DM380" s="199">
        <v>30</v>
      </c>
      <c r="DN380" s="199">
        <v>248</v>
      </c>
      <c r="DO380" s="199">
        <v>197</v>
      </c>
      <c r="DP380" s="199">
        <v>37</v>
      </c>
      <c r="DQ380" s="199">
        <v>63</v>
      </c>
      <c r="DR380" s="199">
        <v>92</v>
      </c>
      <c r="DS380" s="199">
        <v>83</v>
      </c>
      <c r="DT380" s="199">
        <v>200</v>
      </c>
      <c r="DU380" s="199">
        <v>983</v>
      </c>
      <c r="DV380" s="199">
        <v>331</v>
      </c>
      <c r="DW380" s="199">
        <v>112</v>
      </c>
      <c r="DX380" s="199">
        <v>108</v>
      </c>
      <c r="DY380" s="199">
        <v>70</v>
      </c>
      <c r="DZ380" s="199">
        <v>233</v>
      </c>
      <c r="EA380" s="199">
        <v>21</v>
      </c>
      <c r="EB380" s="199">
        <v>164</v>
      </c>
      <c r="EC380" s="199">
        <v>311</v>
      </c>
      <c r="ED380" s="199">
        <v>89</v>
      </c>
      <c r="EE380" s="199">
        <v>161</v>
      </c>
      <c r="EF380" s="199">
        <v>340</v>
      </c>
      <c r="EG380" s="199">
        <v>2537</v>
      </c>
      <c r="EH380" s="199">
        <v>292</v>
      </c>
      <c r="EI380" s="199">
        <v>650</v>
      </c>
      <c r="EJ380" s="199">
        <v>333</v>
      </c>
      <c r="EK380" s="199">
        <v>54</v>
      </c>
      <c r="EL380" s="199">
        <v>40</v>
      </c>
      <c r="EM380" s="199">
        <v>41</v>
      </c>
      <c r="EN380" s="199">
        <v>42</v>
      </c>
      <c r="EO380" s="199">
        <v>24</v>
      </c>
      <c r="EP380" s="199">
        <v>103</v>
      </c>
      <c r="EQ380" s="199">
        <v>793</v>
      </c>
      <c r="ER380" s="199">
        <v>983</v>
      </c>
      <c r="ES380" s="199">
        <v>71</v>
      </c>
      <c r="ET380" s="199">
        <v>357</v>
      </c>
      <c r="EU380" s="199">
        <v>300</v>
      </c>
      <c r="EV380" s="199">
        <v>255</v>
      </c>
      <c r="EW380" s="199">
        <v>912</v>
      </c>
      <c r="EX380" s="199">
        <v>983</v>
      </c>
      <c r="EZ380" s="199"/>
    </row>
    <row r="381" spans="1:156" x14ac:dyDescent="0.25">
      <c r="A381">
        <v>56651</v>
      </c>
      <c r="B381" t="s">
        <v>892</v>
      </c>
      <c r="C381" t="s">
        <v>1254</v>
      </c>
      <c r="D381" t="s">
        <v>281</v>
      </c>
      <c r="E381" t="s">
        <v>328</v>
      </c>
      <c r="F381" t="s">
        <v>346</v>
      </c>
      <c r="G381" t="s">
        <v>346</v>
      </c>
      <c r="H381" s="199">
        <v>618</v>
      </c>
      <c r="I381" s="199">
        <v>76</v>
      </c>
      <c r="J381" s="199">
        <v>179</v>
      </c>
      <c r="K381" s="199">
        <v>42</v>
      </c>
      <c r="L381" s="199">
        <v>89</v>
      </c>
      <c r="M381" s="199">
        <v>23</v>
      </c>
      <c r="N381" s="199">
        <v>272</v>
      </c>
      <c r="O381" s="199">
        <v>27</v>
      </c>
      <c r="P381" s="199">
        <v>167</v>
      </c>
      <c r="Q381" s="199">
        <v>7</v>
      </c>
      <c r="R381" s="199">
        <v>515</v>
      </c>
      <c r="S381" s="199">
        <v>64</v>
      </c>
      <c r="T381" s="199">
        <v>6</v>
      </c>
      <c r="U381" s="199">
        <v>0</v>
      </c>
      <c r="V381" s="199">
        <v>36</v>
      </c>
      <c r="W381" s="199">
        <v>10</v>
      </c>
      <c r="X381" s="199">
        <v>0</v>
      </c>
      <c r="Y381" s="199">
        <v>0</v>
      </c>
      <c r="Z381" s="199">
        <v>7</v>
      </c>
      <c r="AA381" s="199">
        <v>0</v>
      </c>
      <c r="AB381" s="199">
        <v>54</v>
      </c>
      <c r="AC381" s="199">
        <v>2</v>
      </c>
      <c r="AD381" s="199">
        <v>42</v>
      </c>
      <c r="AE381" s="199">
        <v>14</v>
      </c>
      <c r="AF381" s="199">
        <v>493</v>
      </c>
      <c r="AG381" s="199">
        <v>50</v>
      </c>
      <c r="AH381" s="199">
        <v>616</v>
      </c>
      <c r="AI381" s="199">
        <v>76</v>
      </c>
      <c r="AJ381" s="199">
        <v>2</v>
      </c>
      <c r="AK381" s="199">
        <v>0</v>
      </c>
      <c r="AL381" s="199">
        <v>2</v>
      </c>
      <c r="AM381" s="199">
        <v>0</v>
      </c>
      <c r="AN381" s="199">
        <v>0</v>
      </c>
      <c r="AO381" s="199">
        <v>0</v>
      </c>
      <c r="AP381" s="199">
        <v>315</v>
      </c>
      <c r="AQ381" s="199">
        <v>35</v>
      </c>
      <c r="AR381" s="199">
        <v>303</v>
      </c>
      <c r="AS381" s="199">
        <v>41</v>
      </c>
      <c r="AT381" s="199">
        <v>59</v>
      </c>
      <c r="AU381" s="199">
        <v>0</v>
      </c>
      <c r="AV381" s="199">
        <v>559</v>
      </c>
      <c r="AW381" s="199">
        <v>76</v>
      </c>
      <c r="AX381" s="199">
        <v>42</v>
      </c>
      <c r="AY381" s="199">
        <v>5</v>
      </c>
      <c r="AZ381" s="199">
        <v>80</v>
      </c>
      <c r="BA381" s="199">
        <v>11</v>
      </c>
      <c r="BB381" s="199">
        <v>157</v>
      </c>
      <c r="BC381" s="199">
        <v>5</v>
      </c>
      <c r="BD381" s="199">
        <v>90</v>
      </c>
      <c r="BE381" s="199">
        <v>3</v>
      </c>
      <c r="BF381" s="199">
        <v>54</v>
      </c>
      <c r="BG381" s="199">
        <v>4</v>
      </c>
      <c r="BH381" s="199">
        <v>256</v>
      </c>
      <c r="BI381" s="199">
        <v>30</v>
      </c>
      <c r="BJ381" s="199">
        <v>248</v>
      </c>
      <c r="BK381" s="199">
        <v>30</v>
      </c>
      <c r="BL381" s="199">
        <v>8</v>
      </c>
      <c r="BM381" s="199">
        <v>0</v>
      </c>
      <c r="BN381" s="199">
        <v>142</v>
      </c>
      <c r="BO381" s="199">
        <v>15</v>
      </c>
      <c r="BP381" s="199">
        <v>116</v>
      </c>
      <c r="BQ381" s="199">
        <v>17</v>
      </c>
      <c r="BR381" s="199">
        <v>52</v>
      </c>
      <c r="BS381" s="199">
        <v>2</v>
      </c>
      <c r="BT381" s="199">
        <v>208</v>
      </c>
      <c r="BU381" s="199">
        <v>42</v>
      </c>
      <c r="BV381" s="199">
        <v>310</v>
      </c>
      <c r="BW381" s="199">
        <v>34</v>
      </c>
      <c r="BX381" s="199">
        <v>100</v>
      </c>
      <c r="BY381" s="199">
        <v>0</v>
      </c>
      <c r="BZ381" s="199">
        <v>80</v>
      </c>
      <c r="CA381" s="199">
        <v>15</v>
      </c>
      <c r="CB381" s="199">
        <v>128</v>
      </c>
      <c r="CC381" s="199">
        <v>27</v>
      </c>
      <c r="CD381" s="199">
        <v>41</v>
      </c>
      <c r="CE381" s="199">
        <v>10</v>
      </c>
      <c r="CF381" s="199">
        <v>30</v>
      </c>
      <c r="CG381" s="199">
        <v>2</v>
      </c>
      <c r="CH381" s="199">
        <v>44</v>
      </c>
      <c r="CI381" s="199">
        <v>6</v>
      </c>
      <c r="CJ381" s="199">
        <v>64</v>
      </c>
      <c r="CK381" s="199">
        <v>15</v>
      </c>
      <c r="CL381" s="199">
        <v>131</v>
      </c>
      <c r="CM381" s="199">
        <v>1</v>
      </c>
      <c r="CN381" s="199">
        <v>100</v>
      </c>
      <c r="CO381" s="199">
        <v>0</v>
      </c>
      <c r="CP381" s="199">
        <v>76</v>
      </c>
      <c r="CQ381" s="199">
        <v>542</v>
      </c>
      <c r="CR381" s="199">
        <v>320</v>
      </c>
      <c r="CS381" s="199">
        <v>322</v>
      </c>
      <c r="CT381" s="199">
        <v>465</v>
      </c>
      <c r="CU381" s="199">
        <v>84</v>
      </c>
      <c r="CV381" s="199">
        <v>11</v>
      </c>
      <c r="CW381" s="199">
        <v>2</v>
      </c>
      <c r="CX381" s="199">
        <v>0</v>
      </c>
      <c r="CY381" s="199">
        <v>59</v>
      </c>
      <c r="CZ381" s="199">
        <v>10</v>
      </c>
      <c r="DA381" s="199">
        <v>0</v>
      </c>
      <c r="DB381" s="199">
        <v>0</v>
      </c>
      <c r="DC381" s="199">
        <v>23</v>
      </c>
      <c r="DD381" s="199">
        <v>1</v>
      </c>
      <c r="DE381" s="199">
        <v>5</v>
      </c>
      <c r="DF381" s="199">
        <v>39</v>
      </c>
      <c r="DG381" s="199">
        <v>25</v>
      </c>
      <c r="DH381" s="199">
        <v>12</v>
      </c>
      <c r="DI381" s="199">
        <v>13</v>
      </c>
      <c r="DJ381" s="199">
        <v>18</v>
      </c>
      <c r="DK381" s="199">
        <v>9</v>
      </c>
      <c r="DL381" s="199">
        <v>28</v>
      </c>
      <c r="DM381" s="199">
        <v>10</v>
      </c>
      <c r="DN381" s="199">
        <v>83</v>
      </c>
      <c r="DO381" s="199">
        <v>27</v>
      </c>
      <c r="DP381" s="199">
        <v>8</v>
      </c>
      <c r="DQ381" s="199">
        <v>3</v>
      </c>
      <c r="DR381" s="199">
        <v>16</v>
      </c>
      <c r="DS381" s="199">
        <v>10</v>
      </c>
      <c r="DT381" s="199">
        <v>16</v>
      </c>
      <c r="DU381" s="199">
        <v>219</v>
      </c>
      <c r="DV381" s="199">
        <v>116</v>
      </c>
      <c r="DW381" s="199">
        <v>40</v>
      </c>
      <c r="DX381" s="199">
        <v>28</v>
      </c>
      <c r="DY381" s="199">
        <v>3</v>
      </c>
      <c r="DZ381" s="199">
        <v>36</v>
      </c>
      <c r="EA381" s="199">
        <v>0</v>
      </c>
      <c r="EB381" s="199">
        <v>35</v>
      </c>
      <c r="EC381" s="199">
        <v>39</v>
      </c>
      <c r="ED381" s="199">
        <v>8</v>
      </c>
      <c r="EE381" s="199">
        <v>21</v>
      </c>
      <c r="EF381" s="199">
        <v>59</v>
      </c>
      <c r="EG381" s="199">
        <v>556</v>
      </c>
      <c r="EH381" s="199">
        <v>47</v>
      </c>
      <c r="EI381" s="199">
        <v>196</v>
      </c>
      <c r="EJ381" s="199">
        <v>23</v>
      </c>
      <c r="EK381" s="199">
        <v>6</v>
      </c>
      <c r="EL381" s="199">
        <v>2</v>
      </c>
      <c r="EM381" s="199">
        <v>8</v>
      </c>
      <c r="EN381" s="199">
        <v>2</v>
      </c>
      <c r="EO381" s="199">
        <v>0</v>
      </c>
      <c r="EP381" s="199">
        <v>2</v>
      </c>
      <c r="EQ381" s="199">
        <v>189</v>
      </c>
      <c r="ER381" s="199">
        <v>219</v>
      </c>
      <c r="ES381" s="199">
        <v>7</v>
      </c>
      <c r="ET381" s="199">
        <v>39</v>
      </c>
      <c r="EU381" s="199">
        <v>75</v>
      </c>
      <c r="EV381" s="199">
        <v>98</v>
      </c>
      <c r="EW381" s="199">
        <v>212</v>
      </c>
      <c r="EX381" s="199">
        <v>219</v>
      </c>
      <c r="EZ381" s="199"/>
    </row>
    <row r="382" spans="1:156" x14ac:dyDescent="0.25">
      <c r="A382">
        <v>56589</v>
      </c>
      <c r="B382" t="s">
        <v>892</v>
      </c>
      <c r="C382" t="s">
        <v>1244</v>
      </c>
      <c r="D382" t="s">
        <v>281</v>
      </c>
      <c r="E382" t="s">
        <v>328</v>
      </c>
      <c r="F382" t="s">
        <v>346</v>
      </c>
      <c r="G382" t="s">
        <v>346</v>
      </c>
      <c r="H382" s="199">
        <v>1819</v>
      </c>
      <c r="I382" s="199">
        <v>189</v>
      </c>
      <c r="J382" s="199">
        <v>388</v>
      </c>
      <c r="K382" s="199">
        <v>51</v>
      </c>
      <c r="L382" s="199">
        <v>240</v>
      </c>
      <c r="M382" s="199">
        <v>41</v>
      </c>
      <c r="N382" s="199">
        <v>810</v>
      </c>
      <c r="O382" s="199">
        <v>94</v>
      </c>
      <c r="P382" s="199">
        <v>580</v>
      </c>
      <c r="Q382" s="199">
        <v>44</v>
      </c>
      <c r="R382" s="199">
        <v>825</v>
      </c>
      <c r="S382" s="199">
        <v>22</v>
      </c>
      <c r="T382" s="199">
        <v>3</v>
      </c>
      <c r="U382" s="199">
        <v>0</v>
      </c>
      <c r="V382" s="199">
        <v>591</v>
      </c>
      <c r="W382" s="199">
        <v>104</v>
      </c>
      <c r="X382" s="199">
        <v>7</v>
      </c>
      <c r="Y382" s="199">
        <v>0</v>
      </c>
      <c r="Z382" s="199">
        <v>1</v>
      </c>
      <c r="AA382" s="199">
        <v>0</v>
      </c>
      <c r="AB382" s="199">
        <v>391</v>
      </c>
      <c r="AC382" s="199">
        <v>63</v>
      </c>
      <c r="AD382" s="199">
        <v>30</v>
      </c>
      <c r="AE382" s="199">
        <v>2</v>
      </c>
      <c r="AF382" s="199">
        <v>814</v>
      </c>
      <c r="AG382" s="199">
        <v>21</v>
      </c>
      <c r="AH382" s="199">
        <v>1810</v>
      </c>
      <c r="AI382" s="199">
        <v>189</v>
      </c>
      <c r="AJ382" s="199">
        <v>9</v>
      </c>
      <c r="AK382" s="199">
        <v>0</v>
      </c>
      <c r="AL382" s="199">
        <v>6</v>
      </c>
      <c r="AM382" s="199">
        <v>0</v>
      </c>
      <c r="AN382" s="199">
        <v>3</v>
      </c>
      <c r="AO382" s="199">
        <v>0</v>
      </c>
      <c r="AP382" s="199">
        <v>937</v>
      </c>
      <c r="AQ382" s="199">
        <v>102</v>
      </c>
      <c r="AR382" s="199">
        <v>882</v>
      </c>
      <c r="AS382" s="199">
        <v>87</v>
      </c>
      <c r="AT382" s="199">
        <v>326</v>
      </c>
      <c r="AU382" s="199">
        <v>20</v>
      </c>
      <c r="AV382" s="199">
        <v>1493</v>
      </c>
      <c r="AW382" s="199">
        <v>169</v>
      </c>
      <c r="AX382" s="199">
        <v>102</v>
      </c>
      <c r="AY382" s="199">
        <v>16</v>
      </c>
      <c r="AZ382" s="199">
        <v>388</v>
      </c>
      <c r="BA382" s="199">
        <v>26</v>
      </c>
      <c r="BB382" s="199">
        <v>409</v>
      </c>
      <c r="BC382" s="199">
        <v>45</v>
      </c>
      <c r="BD382" s="199">
        <v>242</v>
      </c>
      <c r="BE382" s="199">
        <v>6</v>
      </c>
      <c r="BF382" s="199">
        <v>191</v>
      </c>
      <c r="BG382" s="199">
        <v>39</v>
      </c>
      <c r="BH382" s="199">
        <v>695</v>
      </c>
      <c r="BI382" s="199">
        <v>76</v>
      </c>
      <c r="BJ382" s="199">
        <v>625</v>
      </c>
      <c r="BK382" s="199">
        <v>65</v>
      </c>
      <c r="BL382" s="199">
        <v>70</v>
      </c>
      <c r="BM382" s="199">
        <v>11</v>
      </c>
      <c r="BN382" s="199">
        <v>443</v>
      </c>
      <c r="BO382" s="199">
        <v>35</v>
      </c>
      <c r="BP382" s="199">
        <v>268</v>
      </c>
      <c r="BQ382" s="199">
        <v>45</v>
      </c>
      <c r="BR382" s="199">
        <v>175</v>
      </c>
      <c r="BS382" s="199">
        <v>35</v>
      </c>
      <c r="BT382" s="199">
        <v>552</v>
      </c>
      <c r="BU382" s="199">
        <v>74</v>
      </c>
      <c r="BV382" s="199">
        <v>886</v>
      </c>
      <c r="BW382" s="199">
        <v>115</v>
      </c>
      <c r="BX382" s="199">
        <v>381</v>
      </c>
      <c r="BY382" s="199">
        <v>0</v>
      </c>
      <c r="BZ382" s="199">
        <v>143</v>
      </c>
      <c r="CA382" s="199">
        <v>13</v>
      </c>
      <c r="CB382" s="199">
        <v>409</v>
      </c>
      <c r="CC382" s="199">
        <v>61</v>
      </c>
      <c r="CD382" s="199">
        <v>126</v>
      </c>
      <c r="CE382" s="199">
        <v>22</v>
      </c>
      <c r="CF382" s="199">
        <v>153</v>
      </c>
      <c r="CG382" s="199">
        <v>42</v>
      </c>
      <c r="CH382" s="199">
        <v>158</v>
      </c>
      <c r="CI382" s="199">
        <v>11</v>
      </c>
      <c r="CJ382" s="199">
        <v>173</v>
      </c>
      <c r="CK382" s="199">
        <v>11</v>
      </c>
      <c r="CL382" s="199">
        <v>276</v>
      </c>
      <c r="CM382" s="199">
        <v>29</v>
      </c>
      <c r="CN382" s="199">
        <v>381</v>
      </c>
      <c r="CO382" s="199">
        <v>0</v>
      </c>
      <c r="CP382" s="199">
        <v>189</v>
      </c>
      <c r="CQ382" s="199">
        <v>1630</v>
      </c>
      <c r="CR382" s="199">
        <v>908</v>
      </c>
      <c r="CS382" s="199">
        <v>1032</v>
      </c>
      <c r="CT382" s="199">
        <v>1569</v>
      </c>
      <c r="CU382" s="199">
        <v>128</v>
      </c>
      <c r="CV382" s="199">
        <v>5</v>
      </c>
      <c r="CW382" s="199">
        <v>9</v>
      </c>
      <c r="CX382" s="199">
        <v>0</v>
      </c>
      <c r="CY382" s="199">
        <v>5</v>
      </c>
      <c r="CZ382" s="199">
        <v>0</v>
      </c>
      <c r="DA382" s="199">
        <v>1</v>
      </c>
      <c r="DB382" s="199">
        <v>0</v>
      </c>
      <c r="DC382" s="199">
        <v>113</v>
      </c>
      <c r="DD382" s="199">
        <v>5</v>
      </c>
      <c r="DE382" s="199">
        <v>48</v>
      </c>
      <c r="DF382" s="199">
        <v>59</v>
      </c>
      <c r="DG382" s="199">
        <v>33</v>
      </c>
      <c r="DH382" s="199">
        <v>21</v>
      </c>
      <c r="DI382" s="199">
        <v>40</v>
      </c>
      <c r="DJ382" s="199">
        <v>30</v>
      </c>
      <c r="DK382" s="199">
        <v>3</v>
      </c>
      <c r="DL382" s="199">
        <v>36</v>
      </c>
      <c r="DM382" s="199">
        <v>7</v>
      </c>
      <c r="DN382" s="199">
        <v>206</v>
      </c>
      <c r="DO382" s="199">
        <v>98</v>
      </c>
      <c r="DP382" s="199">
        <v>21</v>
      </c>
      <c r="DQ382" s="199">
        <v>111</v>
      </c>
      <c r="DR382" s="199">
        <v>27</v>
      </c>
      <c r="DS382" s="199">
        <v>41</v>
      </c>
      <c r="DT382" s="199">
        <v>129</v>
      </c>
      <c r="DU382" s="199">
        <v>672</v>
      </c>
      <c r="DV382" s="199">
        <v>333</v>
      </c>
      <c r="DW382" s="199">
        <v>96</v>
      </c>
      <c r="DX382" s="199">
        <v>55</v>
      </c>
      <c r="DY382" s="199">
        <v>26</v>
      </c>
      <c r="DZ382" s="199">
        <v>147</v>
      </c>
      <c r="EA382" s="199">
        <v>13</v>
      </c>
      <c r="EB382" s="199">
        <v>118</v>
      </c>
      <c r="EC382" s="199">
        <v>137</v>
      </c>
      <c r="ED382" s="199">
        <v>40</v>
      </c>
      <c r="EE382" s="199">
        <v>67</v>
      </c>
      <c r="EF382" s="199">
        <v>210</v>
      </c>
      <c r="EG382" s="199">
        <v>1687</v>
      </c>
      <c r="EH382" s="199">
        <v>115</v>
      </c>
      <c r="EI382" s="199">
        <v>567</v>
      </c>
      <c r="EJ382" s="199">
        <v>105</v>
      </c>
      <c r="EK382" s="199">
        <v>26</v>
      </c>
      <c r="EL382" s="199">
        <v>8</v>
      </c>
      <c r="EM382" s="199">
        <v>8</v>
      </c>
      <c r="EN382" s="199">
        <v>8</v>
      </c>
      <c r="EO382" s="199">
        <v>4</v>
      </c>
      <c r="EP382" s="199">
        <v>31</v>
      </c>
      <c r="EQ382" s="199">
        <v>557</v>
      </c>
      <c r="ER382" s="199">
        <v>672</v>
      </c>
      <c r="ES382" s="199">
        <v>37</v>
      </c>
      <c r="ET382" s="199">
        <v>151</v>
      </c>
      <c r="EU382" s="199">
        <v>221</v>
      </c>
      <c r="EV382" s="199">
        <v>263</v>
      </c>
      <c r="EW382" s="199">
        <v>635</v>
      </c>
      <c r="EX382" s="199">
        <v>672</v>
      </c>
      <c r="EZ382" s="199"/>
    </row>
    <row r="383" spans="1:156" x14ac:dyDescent="0.25">
      <c r="A383">
        <v>56621</v>
      </c>
      <c r="B383" t="s">
        <v>892</v>
      </c>
      <c r="C383" t="s">
        <v>1247</v>
      </c>
      <c r="D383" t="s">
        <v>252</v>
      </c>
      <c r="E383" t="s">
        <v>328</v>
      </c>
      <c r="F383" t="s">
        <v>346</v>
      </c>
      <c r="G383" t="s">
        <v>346</v>
      </c>
      <c r="H383" s="199">
        <v>4377</v>
      </c>
      <c r="I383" s="199">
        <v>391</v>
      </c>
      <c r="J383" s="199">
        <v>837</v>
      </c>
      <c r="K383" s="199">
        <v>114</v>
      </c>
      <c r="L383" s="199">
        <v>543</v>
      </c>
      <c r="M383" s="199">
        <v>73</v>
      </c>
      <c r="N383" s="199">
        <v>2106</v>
      </c>
      <c r="O383" s="199">
        <v>196</v>
      </c>
      <c r="P383" s="199">
        <v>1413</v>
      </c>
      <c r="Q383" s="199">
        <v>80</v>
      </c>
      <c r="R383" s="199">
        <v>3426</v>
      </c>
      <c r="S383" s="199">
        <v>213</v>
      </c>
      <c r="T383" s="199">
        <v>5</v>
      </c>
      <c r="U383" s="199">
        <v>0</v>
      </c>
      <c r="V383" s="199">
        <v>499</v>
      </c>
      <c r="W383" s="199">
        <v>91</v>
      </c>
      <c r="X383" s="199">
        <v>37</v>
      </c>
      <c r="Y383" s="199">
        <v>0</v>
      </c>
      <c r="Z383" s="199">
        <v>17</v>
      </c>
      <c r="AA383" s="199">
        <v>0</v>
      </c>
      <c r="AB383" s="199">
        <v>393</v>
      </c>
      <c r="AC383" s="199">
        <v>87</v>
      </c>
      <c r="AD383" s="199">
        <v>173</v>
      </c>
      <c r="AE383" s="199">
        <v>15</v>
      </c>
      <c r="AF383" s="199">
        <v>3371</v>
      </c>
      <c r="AG383" s="199">
        <v>198</v>
      </c>
      <c r="AH383" s="199">
        <v>4300</v>
      </c>
      <c r="AI383" s="199">
        <v>387</v>
      </c>
      <c r="AJ383" s="199">
        <v>77</v>
      </c>
      <c r="AK383" s="199">
        <v>4</v>
      </c>
      <c r="AL383" s="199">
        <v>48</v>
      </c>
      <c r="AM383" s="199">
        <v>2</v>
      </c>
      <c r="AN383" s="199">
        <v>29</v>
      </c>
      <c r="AO383" s="199">
        <v>2</v>
      </c>
      <c r="AP383" s="199">
        <v>2135</v>
      </c>
      <c r="AQ383" s="199">
        <v>225</v>
      </c>
      <c r="AR383" s="199">
        <v>2242</v>
      </c>
      <c r="AS383" s="199">
        <v>166</v>
      </c>
      <c r="AT383" s="199">
        <v>814</v>
      </c>
      <c r="AU383" s="199">
        <v>61</v>
      </c>
      <c r="AV383" s="199">
        <v>3563</v>
      </c>
      <c r="AW383" s="199">
        <v>330</v>
      </c>
      <c r="AX383" s="199">
        <v>320</v>
      </c>
      <c r="AY383" s="199">
        <v>30</v>
      </c>
      <c r="AZ383" s="199">
        <v>1085</v>
      </c>
      <c r="BA383" s="199">
        <v>116</v>
      </c>
      <c r="BB383" s="199">
        <v>992</v>
      </c>
      <c r="BC383" s="199">
        <v>70</v>
      </c>
      <c r="BD383" s="199">
        <v>539</v>
      </c>
      <c r="BE383" s="199">
        <v>15</v>
      </c>
      <c r="BF383" s="199">
        <v>493</v>
      </c>
      <c r="BG383" s="199">
        <v>45</v>
      </c>
      <c r="BH383" s="199">
        <v>1897</v>
      </c>
      <c r="BI383" s="199">
        <v>256</v>
      </c>
      <c r="BJ383" s="199">
        <v>1751</v>
      </c>
      <c r="BK383" s="199">
        <v>204</v>
      </c>
      <c r="BL383" s="199">
        <v>146</v>
      </c>
      <c r="BM383" s="199">
        <v>52</v>
      </c>
      <c r="BN383" s="199">
        <v>1210</v>
      </c>
      <c r="BO383" s="199">
        <v>107</v>
      </c>
      <c r="BP383" s="199">
        <v>720</v>
      </c>
      <c r="BQ383" s="199">
        <v>148</v>
      </c>
      <c r="BR383" s="199">
        <v>460</v>
      </c>
      <c r="BS383" s="199">
        <v>46</v>
      </c>
      <c r="BT383" s="199">
        <v>1139</v>
      </c>
      <c r="BU383" s="199">
        <v>84</v>
      </c>
      <c r="BV383" s="199">
        <v>2390</v>
      </c>
      <c r="BW383" s="199">
        <v>301</v>
      </c>
      <c r="BX383" s="199">
        <v>848</v>
      </c>
      <c r="BY383" s="199">
        <v>6</v>
      </c>
      <c r="BZ383" s="199">
        <v>342</v>
      </c>
      <c r="CA383" s="199">
        <v>16</v>
      </c>
      <c r="CB383" s="199">
        <v>797</v>
      </c>
      <c r="CC383" s="199">
        <v>68</v>
      </c>
      <c r="CD383" s="199">
        <v>302</v>
      </c>
      <c r="CE383" s="199">
        <v>76</v>
      </c>
      <c r="CF383" s="199">
        <v>412</v>
      </c>
      <c r="CG383" s="199">
        <v>55</v>
      </c>
      <c r="CH383" s="199">
        <v>572</v>
      </c>
      <c r="CI383" s="199">
        <v>72</v>
      </c>
      <c r="CJ383" s="199">
        <v>462</v>
      </c>
      <c r="CK383" s="199">
        <v>40</v>
      </c>
      <c r="CL383" s="199">
        <v>642</v>
      </c>
      <c r="CM383" s="199">
        <v>58</v>
      </c>
      <c r="CN383" s="199">
        <v>848</v>
      </c>
      <c r="CO383" s="199">
        <v>6</v>
      </c>
      <c r="CP383" s="199">
        <v>391</v>
      </c>
      <c r="CQ383" s="199">
        <v>3986</v>
      </c>
      <c r="CR383" s="199">
        <v>2771</v>
      </c>
      <c r="CS383" s="199">
        <v>1877</v>
      </c>
      <c r="CT383" s="199">
        <v>4098</v>
      </c>
      <c r="CU383" s="199">
        <v>152</v>
      </c>
      <c r="CV383" s="199">
        <v>27</v>
      </c>
      <c r="CW383" s="199">
        <v>48</v>
      </c>
      <c r="CX383" s="199">
        <v>10</v>
      </c>
      <c r="CY383" s="199">
        <v>25</v>
      </c>
      <c r="CZ383" s="199">
        <v>6</v>
      </c>
      <c r="DA383" s="199">
        <v>27</v>
      </c>
      <c r="DB383" s="199">
        <v>2</v>
      </c>
      <c r="DC383" s="199">
        <v>52</v>
      </c>
      <c r="DD383" s="199">
        <v>9</v>
      </c>
      <c r="DE383" s="199">
        <v>62</v>
      </c>
      <c r="DF383" s="199">
        <v>238</v>
      </c>
      <c r="DG383" s="199">
        <v>214</v>
      </c>
      <c r="DH383" s="199">
        <v>33</v>
      </c>
      <c r="DI383" s="199">
        <v>214</v>
      </c>
      <c r="DJ383" s="199">
        <v>65</v>
      </c>
      <c r="DK383" s="199">
        <v>23</v>
      </c>
      <c r="DL383" s="199">
        <v>60</v>
      </c>
      <c r="DM383" s="199">
        <v>87</v>
      </c>
      <c r="DN383" s="199">
        <v>572</v>
      </c>
      <c r="DO383" s="199">
        <v>199</v>
      </c>
      <c r="DP383" s="199">
        <v>68</v>
      </c>
      <c r="DQ383" s="199">
        <v>110</v>
      </c>
      <c r="DR383" s="199">
        <v>116</v>
      </c>
      <c r="DS383" s="199">
        <v>93</v>
      </c>
      <c r="DT383" s="199">
        <v>228</v>
      </c>
      <c r="DU383" s="199">
        <v>1679</v>
      </c>
      <c r="DV383" s="199">
        <v>811</v>
      </c>
      <c r="DW383" s="199">
        <v>266</v>
      </c>
      <c r="DX383" s="199">
        <v>163</v>
      </c>
      <c r="DY383" s="199">
        <v>53</v>
      </c>
      <c r="DZ383" s="199">
        <v>279</v>
      </c>
      <c r="EA383" s="199">
        <v>31</v>
      </c>
      <c r="EB383" s="199">
        <v>197</v>
      </c>
      <c r="EC383" s="199">
        <v>426</v>
      </c>
      <c r="ED383" s="199">
        <v>59</v>
      </c>
      <c r="EE383" s="199">
        <v>289</v>
      </c>
      <c r="EF383" s="199">
        <v>458</v>
      </c>
      <c r="EG383" s="199">
        <v>4038</v>
      </c>
      <c r="EH383" s="199">
        <v>420</v>
      </c>
      <c r="EI383" s="199">
        <v>1335</v>
      </c>
      <c r="EJ383" s="199">
        <v>344</v>
      </c>
      <c r="EK383" s="199">
        <v>48</v>
      </c>
      <c r="EL383" s="199">
        <v>37</v>
      </c>
      <c r="EM383" s="199">
        <v>51</v>
      </c>
      <c r="EN383" s="199">
        <v>59</v>
      </c>
      <c r="EO383" s="199">
        <v>47</v>
      </c>
      <c r="EP383" s="199">
        <v>61</v>
      </c>
      <c r="EQ383" s="199">
        <v>1446</v>
      </c>
      <c r="ER383" s="199">
        <v>1679</v>
      </c>
      <c r="ES383" s="199">
        <v>128</v>
      </c>
      <c r="ET383" s="199">
        <v>417</v>
      </c>
      <c r="EU383" s="199">
        <v>507</v>
      </c>
      <c r="EV383" s="199">
        <v>627</v>
      </c>
      <c r="EW383" s="199">
        <v>1551</v>
      </c>
      <c r="EX383" s="199">
        <v>1679</v>
      </c>
      <c r="EZ383" s="199"/>
    </row>
    <row r="384" spans="1:156" x14ac:dyDescent="0.25">
      <c r="A384">
        <v>56470</v>
      </c>
      <c r="B384" t="s">
        <v>892</v>
      </c>
      <c r="C384" t="s">
        <v>1209</v>
      </c>
      <c r="D384" t="s">
        <v>266</v>
      </c>
      <c r="E384" t="s">
        <v>328</v>
      </c>
      <c r="F384" t="s">
        <v>347</v>
      </c>
      <c r="G384" t="s">
        <v>346</v>
      </c>
      <c r="H384" s="199">
        <v>10457</v>
      </c>
      <c r="I384" s="199">
        <v>729</v>
      </c>
      <c r="J384" s="199">
        <v>1816</v>
      </c>
      <c r="K384" s="199">
        <v>312</v>
      </c>
      <c r="L384" s="199">
        <v>1132</v>
      </c>
      <c r="M384" s="199">
        <v>236</v>
      </c>
      <c r="N384" s="199">
        <v>5011</v>
      </c>
      <c r="O384" s="199">
        <v>312</v>
      </c>
      <c r="P384" s="199">
        <v>3567</v>
      </c>
      <c r="Q384" s="199">
        <v>105</v>
      </c>
      <c r="R384" s="199">
        <v>9759</v>
      </c>
      <c r="S384" s="199">
        <v>537</v>
      </c>
      <c r="T384" s="199">
        <v>51</v>
      </c>
      <c r="U384" s="199">
        <v>6</v>
      </c>
      <c r="V384" s="199">
        <v>117</v>
      </c>
      <c r="W384" s="199">
        <v>44</v>
      </c>
      <c r="X384" s="199">
        <v>20</v>
      </c>
      <c r="Y384" s="199">
        <v>3</v>
      </c>
      <c r="Z384" s="199">
        <v>154</v>
      </c>
      <c r="AA384" s="199">
        <v>120</v>
      </c>
      <c r="AB384" s="199">
        <v>356</v>
      </c>
      <c r="AC384" s="199">
        <v>19</v>
      </c>
      <c r="AD384" s="199">
        <v>321</v>
      </c>
      <c r="AE384" s="199">
        <v>126</v>
      </c>
      <c r="AF384" s="199">
        <v>9636</v>
      </c>
      <c r="AG384" s="199">
        <v>537</v>
      </c>
      <c r="AH384" s="199">
        <v>10247</v>
      </c>
      <c r="AI384" s="199">
        <v>628</v>
      </c>
      <c r="AJ384" s="199">
        <v>210</v>
      </c>
      <c r="AK384" s="199">
        <v>101</v>
      </c>
      <c r="AL384" s="199">
        <v>118</v>
      </c>
      <c r="AM384" s="199">
        <v>16</v>
      </c>
      <c r="AN384" s="199">
        <v>92</v>
      </c>
      <c r="AO384" s="199">
        <v>85</v>
      </c>
      <c r="AP384" s="199">
        <v>5320</v>
      </c>
      <c r="AQ384" s="199">
        <v>493</v>
      </c>
      <c r="AR384" s="199">
        <v>5137</v>
      </c>
      <c r="AS384" s="199">
        <v>236</v>
      </c>
      <c r="AT384" s="199">
        <v>1621</v>
      </c>
      <c r="AU384" s="199">
        <v>47</v>
      </c>
      <c r="AV384" s="199">
        <v>8836</v>
      </c>
      <c r="AW384" s="199">
        <v>682</v>
      </c>
      <c r="AX384" s="199">
        <v>500</v>
      </c>
      <c r="AY384" s="199">
        <v>43</v>
      </c>
      <c r="AZ384" s="199">
        <v>2023</v>
      </c>
      <c r="BA384" s="199">
        <v>265</v>
      </c>
      <c r="BB384" s="199">
        <v>2792</v>
      </c>
      <c r="BC384" s="199">
        <v>169</v>
      </c>
      <c r="BD384" s="199">
        <v>2133</v>
      </c>
      <c r="BE384" s="199">
        <v>39</v>
      </c>
      <c r="BF384" s="199">
        <v>1027</v>
      </c>
      <c r="BG384" s="199">
        <v>159</v>
      </c>
      <c r="BH384" s="199">
        <v>4371</v>
      </c>
      <c r="BI384" s="199">
        <v>461</v>
      </c>
      <c r="BJ384" s="199">
        <v>4196</v>
      </c>
      <c r="BK384" s="199">
        <v>406</v>
      </c>
      <c r="BL384" s="199">
        <v>175</v>
      </c>
      <c r="BM384" s="199">
        <v>55</v>
      </c>
      <c r="BN384" s="199">
        <v>2949</v>
      </c>
      <c r="BO384" s="199">
        <v>308</v>
      </c>
      <c r="BP384" s="199">
        <v>1573</v>
      </c>
      <c r="BQ384" s="199">
        <v>138</v>
      </c>
      <c r="BR384" s="199">
        <v>876</v>
      </c>
      <c r="BS384" s="199">
        <v>174</v>
      </c>
      <c r="BT384" s="199">
        <v>2206</v>
      </c>
      <c r="BU384" s="199">
        <v>91</v>
      </c>
      <c r="BV384" s="199">
        <v>5398</v>
      </c>
      <c r="BW384" s="199">
        <v>620</v>
      </c>
      <c r="BX384" s="199">
        <v>2853</v>
      </c>
      <c r="BY384" s="199">
        <v>18</v>
      </c>
      <c r="BZ384" s="199">
        <v>647</v>
      </c>
      <c r="CA384" s="199">
        <v>12</v>
      </c>
      <c r="CB384" s="199">
        <v>1559</v>
      </c>
      <c r="CC384" s="199">
        <v>79</v>
      </c>
      <c r="CD384" s="199">
        <v>803</v>
      </c>
      <c r="CE384" s="199">
        <v>122</v>
      </c>
      <c r="CF384" s="199">
        <v>828</v>
      </c>
      <c r="CG384" s="199">
        <v>76</v>
      </c>
      <c r="CH384" s="199">
        <v>1038</v>
      </c>
      <c r="CI384" s="199">
        <v>161</v>
      </c>
      <c r="CJ384" s="199">
        <v>1171</v>
      </c>
      <c r="CK384" s="199">
        <v>127</v>
      </c>
      <c r="CL384" s="199">
        <v>1558</v>
      </c>
      <c r="CM384" s="199">
        <v>134</v>
      </c>
      <c r="CN384" s="199">
        <v>2853</v>
      </c>
      <c r="CO384" s="199">
        <v>18</v>
      </c>
      <c r="CP384" s="199">
        <v>729</v>
      </c>
      <c r="CQ384" s="199">
        <v>9728</v>
      </c>
      <c r="CR384" s="199">
        <v>6634</v>
      </c>
      <c r="CS384" s="199">
        <v>5326</v>
      </c>
      <c r="CT384" s="199">
        <v>9768</v>
      </c>
      <c r="CU384" s="199">
        <v>358</v>
      </c>
      <c r="CV384" s="199">
        <v>130</v>
      </c>
      <c r="CW384" s="199">
        <v>203</v>
      </c>
      <c r="CX384" s="199">
        <v>113</v>
      </c>
      <c r="CY384" s="199">
        <v>75</v>
      </c>
      <c r="CZ384" s="199">
        <v>14</v>
      </c>
      <c r="DA384" s="199">
        <v>42</v>
      </c>
      <c r="DB384" s="199">
        <v>3</v>
      </c>
      <c r="DC384" s="199">
        <v>38</v>
      </c>
      <c r="DD384" s="199">
        <v>0</v>
      </c>
      <c r="DE384" s="199">
        <v>212</v>
      </c>
      <c r="DF384" s="199">
        <v>453</v>
      </c>
      <c r="DG384" s="199">
        <v>691</v>
      </c>
      <c r="DH384" s="199">
        <v>186</v>
      </c>
      <c r="DI384" s="199">
        <v>617</v>
      </c>
      <c r="DJ384" s="199">
        <v>153</v>
      </c>
      <c r="DK384" s="199">
        <v>9</v>
      </c>
      <c r="DL384" s="199">
        <v>294</v>
      </c>
      <c r="DM384" s="199">
        <v>282</v>
      </c>
      <c r="DN384" s="199">
        <v>926</v>
      </c>
      <c r="DO384" s="199">
        <v>546</v>
      </c>
      <c r="DP384" s="199">
        <v>297</v>
      </c>
      <c r="DQ384" s="199">
        <v>141</v>
      </c>
      <c r="DR384" s="199">
        <v>247</v>
      </c>
      <c r="DS384" s="199">
        <v>143</v>
      </c>
      <c r="DT384" s="199">
        <v>502</v>
      </c>
      <c r="DU384" s="199">
        <v>4498</v>
      </c>
      <c r="DV384" s="199">
        <v>2235</v>
      </c>
      <c r="DW384" s="199">
        <v>585</v>
      </c>
      <c r="DX384" s="199">
        <v>384</v>
      </c>
      <c r="DY384" s="199">
        <v>167</v>
      </c>
      <c r="DZ384" s="199">
        <v>908</v>
      </c>
      <c r="EA384" s="199">
        <v>110</v>
      </c>
      <c r="EB384" s="199">
        <v>676</v>
      </c>
      <c r="EC384" s="199">
        <v>971</v>
      </c>
      <c r="ED384" s="199">
        <v>116</v>
      </c>
      <c r="EE384" s="199">
        <v>749</v>
      </c>
      <c r="EF384" s="199">
        <v>1061</v>
      </c>
      <c r="EG384" s="199">
        <v>9083</v>
      </c>
      <c r="EH384" s="199">
        <v>1459</v>
      </c>
      <c r="EI384" s="199">
        <v>3233</v>
      </c>
      <c r="EJ384" s="199">
        <v>1265</v>
      </c>
      <c r="EK384" s="199">
        <v>164</v>
      </c>
      <c r="EL384" s="199">
        <v>166</v>
      </c>
      <c r="EM384" s="199">
        <v>102</v>
      </c>
      <c r="EN384" s="199">
        <v>153</v>
      </c>
      <c r="EO384" s="199">
        <v>63</v>
      </c>
      <c r="EP384" s="199">
        <v>517</v>
      </c>
      <c r="EQ384" s="199">
        <v>3822</v>
      </c>
      <c r="ER384" s="199">
        <v>4498</v>
      </c>
      <c r="ES384" s="199">
        <v>341</v>
      </c>
      <c r="ET384" s="199">
        <v>1321</v>
      </c>
      <c r="EU384" s="199">
        <v>1514</v>
      </c>
      <c r="EV384" s="199">
        <v>1322</v>
      </c>
      <c r="EW384" s="199">
        <v>4157</v>
      </c>
      <c r="EX384" s="199">
        <v>4498</v>
      </c>
      <c r="EZ384" s="199"/>
    </row>
    <row r="385" spans="1:156" x14ac:dyDescent="0.25">
      <c r="A385">
        <v>56667</v>
      </c>
      <c r="B385" t="s">
        <v>892</v>
      </c>
      <c r="C385" t="s">
        <v>1257</v>
      </c>
      <c r="D385" t="s">
        <v>241</v>
      </c>
      <c r="E385" t="s">
        <v>328</v>
      </c>
      <c r="F385" t="s">
        <v>346</v>
      </c>
      <c r="G385" t="s">
        <v>346</v>
      </c>
      <c r="H385" s="199">
        <v>785</v>
      </c>
      <c r="I385" s="199">
        <v>52</v>
      </c>
      <c r="J385" s="199">
        <v>124</v>
      </c>
      <c r="K385" s="199">
        <v>8</v>
      </c>
      <c r="L385" s="199">
        <v>98</v>
      </c>
      <c r="M385" s="199">
        <v>8</v>
      </c>
      <c r="N385" s="199">
        <v>361</v>
      </c>
      <c r="O385" s="199">
        <v>28</v>
      </c>
      <c r="P385" s="199">
        <v>300</v>
      </c>
      <c r="Q385" s="199">
        <v>16</v>
      </c>
      <c r="R385" s="199">
        <v>748</v>
      </c>
      <c r="S385" s="199">
        <v>42</v>
      </c>
      <c r="T385" s="199">
        <v>0</v>
      </c>
      <c r="U385" s="199">
        <v>0</v>
      </c>
      <c r="V385" s="199">
        <v>26</v>
      </c>
      <c r="W385" s="199">
        <v>10</v>
      </c>
      <c r="X385" s="199">
        <v>0</v>
      </c>
      <c r="Y385" s="199">
        <v>0</v>
      </c>
      <c r="Z385" s="199">
        <v>0</v>
      </c>
      <c r="AA385" s="199">
        <v>0</v>
      </c>
      <c r="AB385" s="199">
        <v>11</v>
      </c>
      <c r="AC385" s="199">
        <v>0</v>
      </c>
      <c r="AD385" s="199">
        <v>0</v>
      </c>
      <c r="AE385" s="199">
        <v>0</v>
      </c>
      <c r="AF385" s="199">
        <v>748</v>
      </c>
      <c r="AG385" s="199">
        <v>42</v>
      </c>
      <c r="AH385" s="199">
        <v>783</v>
      </c>
      <c r="AI385" s="199">
        <v>52</v>
      </c>
      <c r="AJ385" s="199">
        <v>2</v>
      </c>
      <c r="AK385" s="199">
        <v>0</v>
      </c>
      <c r="AL385" s="199">
        <v>2</v>
      </c>
      <c r="AM385" s="199">
        <v>0</v>
      </c>
      <c r="AN385" s="199">
        <v>0</v>
      </c>
      <c r="AO385" s="199">
        <v>0</v>
      </c>
      <c r="AP385" s="199">
        <v>395</v>
      </c>
      <c r="AQ385" s="199">
        <v>30</v>
      </c>
      <c r="AR385" s="199">
        <v>390</v>
      </c>
      <c r="AS385" s="199">
        <v>22</v>
      </c>
      <c r="AT385" s="199">
        <v>102</v>
      </c>
      <c r="AU385" s="199">
        <v>2</v>
      </c>
      <c r="AV385" s="199">
        <v>683</v>
      </c>
      <c r="AW385" s="199">
        <v>50</v>
      </c>
      <c r="AX385" s="199">
        <v>55</v>
      </c>
      <c r="AY385" s="199">
        <v>4</v>
      </c>
      <c r="AZ385" s="199">
        <v>156</v>
      </c>
      <c r="BA385" s="199">
        <v>24</v>
      </c>
      <c r="BB385" s="199">
        <v>166</v>
      </c>
      <c r="BC385" s="199">
        <v>8</v>
      </c>
      <c r="BD385" s="199">
        <v>139</v>
      </c>
      <c r="BE385" s="199">
        <v>2</v>
      </c>
      <c r="BF385" s="199">
        <v>76</v>
      </c>
      <c r="BG385" s="199">
        <v>12</v>
      </c>
      <c r="BH385" s="199">
        <v>348</v>
      </c>
      <c r="BI385" s="199">
        <v>26</v>
      </c>
      <c r="BJ385" s="199">
        <v>317</v>
      </c>
      <c r="BK385" s="199">
        <v>20</v>
      </c>
      <c r="BL385" s="199">
        <v>31</v>
      </c>
      <c r="BM385" s="199">
        <v>6</v>
      </c>
      <c r="BN385" s="199">
        <v>210</v>
      </c>
      <c r="BO385" s="199">
        <v>20</v>
      </c>
      <c r="BP385" s="199">
        <v>160</v>
      </c>
      <c r="BQ385" s="199">
        <v>7</v>
      </c>
      <c r="BR385" s="199">
        <v>54</v>
      </c>
      <c r="BS385" s="199">
        <v>11</v>
      </c>
      <c r="BT385" s="199">
        <v>225</v>
      </c>
      <c r="BU385" s="199">
        <v>14</v>
      </c>
      <c r="BV385" s="199">
        <v>424</v>
      </c>
      <c r="BW385" s="199">
        <v>38</v>
      </c>
      <c r="BX385" s="199">
        <v>136</v>
      </c>
      <c r="BY385" s="199">
        <v>0</v>
      </c>
      <c r="BZ385" s="199">
        <v>59</v>
      </c>
      <c r="CA385" s="199">
        <v>0</v>
      </c>
      <c r="CB385" s="199">
        <v>166</v>
      </c>
      <c r="CC385" s="199">
        <v>14</v>
      </c>
      <c r="CD385" s="199">
        <v>44</v>
      </c>
      <c r="CE385" s="199">
        <v>0</v>
      </c>
      <c r="CF385" s="199">
        <v>95</v>
      </c>
      <c r="CG385" s="199">
        <v>8</v>
      </c>
      <c r="CH385" s="199">
        <v>93</v>
      </c>
      <c r="CI385" s="199">
        <v>19</v>
      </c>
      <c r="CJ385" s="199">
        <v>73</v>
      </c>
      <c r="CK385" s="199">
        <v>3</v>
      </c>
      <c r="CL385" s="199">
        <v>119</v>
      </c>
      <c r="CM385" s="199">
        <v>8</v>
      </c>
      <c r="CN385" s="199">
        <v>136</v>
      </c>
      <c r="CO385" s="199">
        <v>0</v>
      </c>
      <c r="CP385" s="199">
        <v>52</v>
      </c>
      <c r="CQ385" s="199">
        <v>733</v>
      </c>
      <c r="CR385" s="199">
        <v>500</v>
      </c>
      <c r="CS385" s="199">
        <v>372</v>
      </c>
      <c r="CT385" s="199">
        <v>721</v>
      </c>
      <c r="CU385" s="199">
        <v>16</v>
      </c>
      <c r="CV385" s="199">
        <v>4</v>
      </c>
      <c r="CW385" s="199">
        <v>8</v>
      </c>
      <c r="CX385" s="199">
        <v>3</v>
      </c>
      <c r="CY385" s="199">
        <v>8</v>
      </c>
      <c r="CZ385" s="199">
        <v>1</v>
      </c>
      <c r="DA385" s="199">
        <v>0</v>
      </c>
      <c r="DB385" s="199">
        <v>0</v>
      </c>
      <c r="DC385" s="199">
        <v>0</v>
      </c>
      <c r="DD385" s="199">
        <v>0</v>
      </c>
      <c r="DE385" s="199">
        <v>24</v>
      </c>
      <c r="DF385" s="199">
        <v>58</v>
      </c>
      <c r="DG385" s="199">
        <v>15</v>
      </c>
      <c r="DH385" s="199">
        <v>5</v>
      </c>
      <c r="DI385" s="199">
        <v>36</v>
      </c>
      <c r="DJ385" s="199">
        <v>21</v>
      </c>
      <c r="DK385" s="199">
        <v>1</v>
      </c>
      <c r="DL385" s="199">
        <v>13</v>
      </c>
      <c r="DM385" s="199">
        <v>13</v>
      </c>
      <c r="DN385" s="199">
        <v>111</v>
      </c>
      <c r="DO385" s="199">
        <v>14</v>
      </c>
      <c r="DP385" s="199">
        <v>13</v>
      </c>
      <c r="DQ385" s="199">
        <v>16</v>
      </c>
      <c r="DR385" s="199">
        <v>9</v>
      </c>
      <c r="DS385" s="199">
        <v>3</v>
      </c>
      <c r="DT385" s="199">
        <v>33</v>
      </c>
      <c r="DU385" s="199">
        <v>291</v>
      </c>
      <c r="DV385" s="199">
        <v>162</v>
      </c>
      <c r="DW385" s="199">
        <v>62</v>
      </c>
      <c r="DX385" s="199">
        <v>41</v>
      </c>
      <c r="DY385" s="199">
        <v>17</v>
      </c>
      <c r="DZ385" s="199">
        <v>45</v>
      </c>
      <c r="EA385" s="199">
        <v>0</v>
      </c>
      <c r="EB385" s="199">
        <v>32</v>
      </c>
      <c r="EC385" s="199">
        <v>43</v>
      </c>
      <c r="ED385" s="199">
        <v>1</v>
      </c>
      <c r="EE385" s="199">
        <v>32</v>
      </c>
      <c r="EF385" s="199">
        <v>82</v>
      </c>
      <c r="EG385" s="199">
        <v>715</v>
      </c>
      <c r="EH385" s="199">
        <v>55</v>
      </c>
      <c r="EI385" s="199">
        <v>261</v>
      </c>
      <c r="EJ385" s="199">
        <v>30</v>
      </c>
      <c r="EK385" s="199">
        <v>0</v>
      </c>
      <c r="EL385" s="199">
        <v>1</v>
      </c>
      <c r="EM385" s="199">
        <v>0</v>
      </c>
      <c r="EN385" s="199">
        <v>0</v>
      </c>
      <c r="EO385" s="199">
        <v>0</v>
      </c>
      <c r="EP385" s="199">
        <v>8</v>
      </c>
      <c r="EQ385" s="199">
        <v>245</v>
      </c>
      <c r="ER385" s="199">
        <v>291</v>
      </c>
      <c r="ES385" s="199">
        <v>15</v>
      </c>
      <c r="ET385" s="199">
        <v>44</v>
      </c>
      <c r="EU385" s="199">
        <v>76</v>
      </c>
      <c r="EV385" s="199">
        <v>156</v>
      </c>
      <c r="EW385" s="199">
        <v>276</v>
      </c>
      <c r="EX385" s="199">
        <v>291</v>
      </c>
      <c r="EZ385" s="199"/>
    </row>
    <row r="386" spans="1:156" x14ac:dyDescent="0.25">
      <c r="A386">
        <v>56630</v>
      </c>
      <c r="B386" t="s">
        <v>892</v>
      </c>
      <c r="C386" t="s">
        <v>1248</v>
      </c>
      <c r="D386" t="s">
        <v>241</v>
      </c>
      <c r="E386" t="s">
        <v>328</v>
      </c>
      <c r="F386" t="s">
        <v>346</v>
      </c>
      <c r="G386" t="s">
        <v>346</v>
      </c>
      <c r="H386" s="199">
        <v>2015</v>
      </c>
      <c r="I386" s="199">
        <v>123</v>
      </c>
      <c r="J386" s="199">
        <v>584</v>
      </c>
      <c r="K386" s="199">
        <v>18</v>
      </c>
      <c r="L386" s="199">
        <v>399</v>
      </c>
      <c r="M386" s="199">
        <v>14</v>
      </c>
      <c r="N386" s="199">
        <v>971</v>
      </c>
      <c r="O386" s="199">
        <v>84</v>
      </c>
      <c r="P386" s="199">
        <v>452</v>
      </c>
      <c r="Q386" s="199">
        <v>19</v>
      </c>
      <c r="R386" s="199">
        <v>1780</v>
      </c>
      <c r="S386" s="199">
        <v>121</v>
      </c>
      <c r="T386" s="199">
        <v>0</v>
      </c>
      <c r="U386" s="199">
        <v>0</v>
      </c>
      <c r="V386" s="199">
        <v>70</v>
      </c>
      <c r="W386" s="199">
        <v>0</v>
      </c>
      <c r="X386" s="199">
        <v>0</v>
      </c>
      <c r="Y386" s="199">
        <v>0</v>
      </c>
      <c r="Z386" s="199">
        <v>12</v>
      </c>
      <c r="AA386" s="199">
        <v>2</v>
      </c>
      <c r="AB386" s="199">
        <v>153</v>
      </c>
      <c r="AC386" s="199">
        <v>0</v>
      </c>
      <c r="AD386" s="199">
        <v>115</v>
      </c>
      <c r="AE386" s="199">
        <v>3</v>
      </c>
      <c r="AF386" s="199">
        <v>1743</v>
      </c>
      <c r="AG386" s="199">
        <v>118</v>
      </c>
      <c r="AH386" s="199">
        <v>1993</v>
      </c>
      <c r="AI386" s="199">
        <v>122</v>
      </c>
      <c r="AJ386" s="199">
        <v>22</v>
      </c>
      <c r="AK386" s="199">
        <v>1</v>
      </c>
      <c r="AL386" s="199">
        <v>16</v>
      </c>
      <c r="AM386" s="199">
        <v>1</v>
      </c>
      <c r="AN386" s="199">
        <v>6</v>
      </c>
      <c r="AO386" s="199">
        <v>0</v>
      </c>
      <c r="AP386" s="199">
        <v>971</v>
      </c>
      <c r="AQ386" s="199">
        <v>81</v>
      </c>
      <c r="AR386" s="199">
        <v>1044</v>
      </c>
      <c r="AS386" s="199">
        <v>42</v>
      </c>
      <c r="AT386" s="199">
        <v>325</v>
      </c>
      <c r="AU386" s="199">
        <v>5</v>
      </c>
      <c r="AV386" s="199">
        <v>1690</v>
      </c>
      <c r="AW386" s="199">
        <v>118</v>
      </c>
      <c r="AX386" s="199">
        <v>118</v>
      </c>
      <c r="AY386" s="199">
        <v>12</v>
      </c>
      <c r="AZ386" s="199">
        <v>540</v>
      </c>
      <c r="BA386" s="199">
        <v>37</v>
      </c>
      <c r="BB386" s="199">
        <v>472</v>
      </c>
      <c r="BC386" s="199">
        <v>23</v>
      </c>
      <c r="BD386" s="199">
        <v>251</v>
      </c>
      <c r="BE386" s="199">
        <v>1</v>
      </c>
      <c r="BF386" s="199">
        <v>289</v>
      </c>
      <c r="BG386" s="199">
        <v>20</v>
      </c>
      <c r="BH386" s="199">
        <v>847</v>
      </c>
      <c r="BI386" s="199">
        <v>55</v>
      </c>
      <c r="BJ386" s="199">
        <v>804</v>
      </c>
      <c r="BK386" s="199">
        <v>51</v>
      </c>
      <c r="BL386" s="199">
        <v>43</v>
      </c>
      <c r="BM386" s="199">
        <v>4</v>
      </c>
      <c r="BN386" s="199">
        <v>601</v>
      </c>
      <c r="BO386" s="199">
        <v>30</v>
      </c>
      <c r="BP386" s="199">
        <v>309</v>
      </c>
      <c r="BQ386" s="199">
        <v>36</v>
      </c>
      <c r="BR386" s="199">
        <v>226</v>
      </c>
      <c r="BS386" s="199">
        <v>9</v>
      </c>
      <c r="BT386" s="199">
        <v>471</v>
      </c>
      <c r="BU386" s="199">
        <v>45</v>
      </c>
      <c r="BV386" s="199">
        <v>1136</v>
      </c>
      <c r="BW386" s="199">
        <v>75</v>
      </c>
      <c r="BX386" s="199">
        <v>408</v>
      </c>
      <c r="BY386" s="199">
        <v>3</v>
      </c>
      <c r="BZ386" s="199">
        <v>148</v>
      </c>
      <c r="CA386" s="199">
        <v>8</v>
      </c>
      <c r="CB386" s="199">
        <v>323</v>
      </c>
      <c r="CC386" s="199">
        <v>37</v>
      </c>
      <c r="CD386" s="199">
        <v>163</v>
      </c>
      <c r="CE386" s="199">
        <v>5</v>
      </c>
      <c r="CF386" s="199">
        <v>164</v>
      </c>
      <c r="CG386" s="199">
        <v>6</v>
      </c>
      <c r="CH386" s="199">
        <v>200</v>
      </c>
      <c r="CI386" s="199">
        <v>9</v>
      </c>
      <c r="CJ386" s="199">
        <v>236</v>
      </c>
      <c r="CK386" s="199">
        <v>32</v>
      </c>
      <c r="CL386" s="199">
        <v>373</v>
      </c>
      <c r="CM386" s="199">
        <v>23</v>
      </c>
      <c r="CN386" s="199">
        <v>408</v>
      </c>
      <c r="CO386" s="199">
        <v>3</v>
      </c>
      <c r="CP386" s="199">
        <v>123</v>
      </c>
      <c r="CQ386" s="199">
        <v>1892</v>
      </c>
      <c r="CR386" s="199">
        <v>1113</v>
      </c>
      <c r="CS386" s="199">
        <v>1115</v>
      </c>
      <c r="CT386" s="199">
        <v>1903</v>
      </c>
      <c r="CU386" s="199">
        <v>56</v>
      </c>
      <c r="CV386" s="199">
        <v>0</v>
      </c>
      <c r="CW386" s="199">
        <v>13</v>
      </c>
      <c r="CX386" s="199">
        <v>0</v>
      </c>
      <c r="CY386" s="199">
        <v>8</v>
      </c>
      <c r="CZ386" s="199">
        <v>0</v>
      </c>
      <c r="DA386" s="199">
        <v>0</v>
      </c>
      <c r="DB386" s="199">
        <v>0</v>
      </c>
      <c r="DC386" s="199">
        <v>35</v>
      </c>
      <c r="DD386" s="199">
        <v>0</v>
      </c>
      <c r="DE386" s="199">
        <v>47</v>
      </c>
      <c r="DF386" s="199">
        <v>60</v>
      </c>
      <c r="DG386" s="199">
        <v>141</v>
      </c>
      <c r="DH386" s="199">
        <v>28</v>
      </c>
      <c r="DI386" s="199">
        <v>92</v>
      </c>
      <c r="DJ386" s="199">
        <v>46</v>
      </c>
      <c r="DK386" s="199">
        <v>4</v>
      </c>
      <c r="DL386" s="199">
        <v>40</v>
      </c>
      <c r="DM386" s="199">
        <v>33</v>
      </c>
      <c r="DN386" s="199">
        <v>244</v>
      </c>
      <c r="DO386" s="199">
        <v>58</v>
      </c>
      <c r="DP386" s="199">
        <v>32</v>
      </c>
      <c r="DQ386" s="199">
        <v>69</v>
      </c>
      <c r="DR386" s="199">
        <v>67</v>
      </c>
      <c r="DS386" s="199">
        <v>28</v>
      </c>
      <c r="DT386" s="199">
        <v>124</v>
      </c>
      <c r="DU386" s="199">
        <v>836</v>
      </c>
      <c r="DV386" s="199">
        <v>382</v>
      </c>
      <c r="DW386" s="199">
        <v>118</v>
      </c>
      <c r="DX386" s="199">
        <v>93</v>
      </c>
      <c r="DY386" s="199">
        <v>30</v>
      </c>
      <c r="DZ386" s="199">
        <v>164</v>
      </c>
      <c r="EA386" s="199">
        <v>6</v>
      </c>
      <c r="EB386" s="199">
        <v>127</v>
      </c>
      <c r="EC386" s="199">
        <v>197</v>
      </c>
      <c r="ED386" s="199">
        <v>27</v>
      </c>
      <c r="EE386" s="199">
        <v>144</v>
      </c>
      <c r="EF386" s="199">
        <v>204</v>
      </c>
      <c r="EG386" s="199">
        <v>1755</v>
      </c>
      <c r="EH386" s="199">
        <v>313</v>
      </c>
      <c r="EI386" s="199">
        <v>655</v>
      </c>
      <c r="EJ386" s="199">
        <v>181</v>
      </c>
      <c r="EK386" s="199">
        <v>17</v>
      </c>
      <c r="EL386" s="199">
        <v>21</v>
      </c>
      <c r="EM386" s="199">
        <v>27</v>
      </c>
      <c r="EN386" s="199">
        <v>19</v>
      </c>
      <c r="EO386" s="199">
        <v>18</v>
      </c>
      <c r="EP386" s="199">
        <v>56</v>
      </c>
      <c r="EQ386" s="199">
        <v>691</v>
      </c>
      <c r="ER386" s="199">
        <v>836</v>
      </c>
      <c r="ES386" s="199">
        <v>37</v>
      </c>
      <c r="ET386" s="199">
        <v>243</v>
      </c>
      <c r="EU386" s="199">
        <v>269</v>
      </c>
      <c r="EV386" s="199">
        <v>287</v>
      </c>
      <c r="EW386" s="199">
        <v>799</v>
      </c>
      <c r="EX386" s="199">
        <v>836</v>
      </c>
      <c r="EZ386" s="199"/>
    </row>
    <row r="387" spans="1:156" x14ac:dyDescent="0.25">
      <c r="A387">
        <v>56676</v>
      </c>
      <c r="B387" t="s">
        <v>892</v>
      </c>
      <c r="C387" t="s">
        <v>1261</v>
      </c>
      <c r="D387" t="s">
        <v>252</v>
      </c>
      <c r="E387" t="s">
        <v>328</v>
      </c>
      <c r="F387" t="s">
        <v>346</v>
      </c>
      <c r="G387" t="s">
        <v>346</v>
      </c>
      <c r="H387" s="199">
        <v>1729</v>
      </c>
      <c r="I387" s="199">
        <v>105</v>
      </c>
      <c r="J387" s="199">
        <v>317</v>
      </c>
      <c r="K387" s="199">
        <v>12</v>
      </c>
      <c r="L387" s="199">
        <v>159</v>
      </c>
      <c r="M387" s="199">
        <v>12</v>
      </c>
      <c r="N387" s="199">
        <v>769</v>
      </c>
      <c r="O387" s="199">
        <v>39</v>
      </c>
      <c r="P387" s="199">
        <v>640</v>
      </c>
      <c r="Q387" s="199">
        <v>54</v>
      </c>
      <c r="R387" s="199">
        <v>1607</v>
      </c>
      <c r="S387" s="199">
        <v>64</v>
      </c>
      <c r="T387" s="199">
        <v>0</v>
      </c>
      <c r="U387" s="199">
        <v>0</v>
      </c>
      <c r="V387" s="199">
        <v>4</v>
      </c>
      <c r="W387" s="199">
        <v>2</v>
      </c>
      <c r="X387" s="199">
        <v>0</v>
      </c>
      <c r="Y387" s="199">
        <v>0</v>
      </c>
      <c r="Z387" s="199">
        <v>15</v>
      </c>
      <c r="AA387" s="199">
        <v>0</v>
      </c>
      <c r="AB387" s="199">
        <v>103</v>
      </c>
      <c r="AC387" s="199">
        <v>39</v>
      </c>
      <c r="AD387" s="199">
        <v>34</v>
      </c>
      <c r="AE387" s="199">
        <v>23</v>
      </c>
      <c r="AF387" s="199">
        <v>1598</v>
      </c>
      <c r="AG387" s="199">
        <v>64</v>
      </c>
      <c r="AH387" s="199">
        <v>1716</v>
      </c>
      <c r="AI387" s="199">
        <v>105</v>
      </c>
      <c r="AJ387" s="199">
        <v>13</v>
      </c>
      <c r="AK387" s="199">
        <v>0</v>
      </c>
      <c r="AL387" s="199">
        <v>0</v>
      </c>
      <c r="AM387" s="199">
        <v>0</v>
      </c>
      <c r="AN387" s="199">
        <v>13</v>
      </c>
      <c r="AO387" s="199">
        <v>0</v>
      </c>
      <c r="AP387" s="199">
        <v>910</v>
      </c>
      <c r="AQ387" s="199">
        <v>49</v>
      </c>
      <c r="AR387" s="199">
        <v>819</v>
      </c>
      <c r="AS387" s="199">
        <v>56</v>
      </c>
      <c r="AT387" s="199">
        <v>277</v>
      </c>
      <c r="AU387" s="199">
        <v>18</v>
      </c>
      <c r="AV387" s="199">
        <v>1452</v>
      </c>
      <c r="AW387" s="199">
        <v>87</v>
      </c>
      <c r="AX387" s="199">
        <v>133</v>
      </c>
      <c r="AY387" s="199">
        <v>30</v>
      </c>
      <c r="AZ387" s="199">
        <v>452</v>
      </c>
      <c r="BA387" s="199">
        <v>13</v>
      </c>
      <c r="BB387" s="199">
        <v>357</v>
      </c>
      <c r="BC387" s="199">
        <v>15</v>
      </c>
      <c r="BD387" s="199">
        <v>283</v>
      </c>
      <c r="BE387" s="199">
        <v>14</v>
      </c>
      <c r="BF387" s="199">
        <v>197</v>
      </c>
      <c r="BG387" s="199">
        <v>18</v>
      </c>
      <c r="BH387" s="199">
        <v>771</v>
      </c>
      <c r="BI387" s="199">
        <v>63</v>
      </c>
      <c r="BJ387" s="199">
        <v>709</v>
      </c>
      <c r="BK387" s="199">
        <v>60</v>
      </c>
      <c r="BL387" s="199">
        <v>62</v>
      </c>
      <c r="BM387" s="199">
        <v>3</v>
      </c>
      <c r="BN387" s="199">
        <v>520</v>
      </c>
      <c r="BO387" s="199">
        <v>51</v>
      </c>
      <c r="BP387" s="199">
        <v>295</v>
      </c>
      <c r="BQ387" s="199">
        <v>17</v>
      </c>
      <c r="BR387" s="199">
        <v>153</v>
      </c>
      <c r="BS387" s="199">
        <v>13</v>
      </c>
      <c r="BT387" s="199">
        <v>373</v>
      </c>
      <c r="BU387" s="199">
        <v>24</v>
      </c>
      <c r="BV387" s="199">
        <v>968</v>
      </c>
      <c r="BW387" s="199">
        <v>81</v>
      </c>
      <c r="BX387" s="199">
        <v>388</v>
      </c>
      <c r="BY387" s="199">
        <v>0</v>
      </c>
      <c r="BZ387" s="199">
        <v>100</v>
      </c>
      <c r="CA387" s="199">
        <v>2</v>
      </c>
      <c r="CB387" s="199">
        <v>273</v>
      </c>
      <c r="CC387" s="199">
        <v>22</v>
      </c>
      <c r="CD387" s="199">
        <v>131</v>
      </c>
      <c r="CE387" s="199">
        <v>9</v>
      </c>
      <c r="CF387" s="199">
        <v>162</v>
      </c>
      <c r="CG387" s="199">
        <v>27</v>
      </c>
      <c r="CH387" s="199">
        <v>224</v>
      </c>
      <c r="CI387" s="199">
        <v>24</v>
      </c>
      <c r="CJ387" s="199">
        <v>160</v>
      </c>
      <c r="CK387" s="199">
        <v>7</v>
      </c>
      <c r="CL387" s="199">
        <v>291</v>
      </c>
      <c r="CM387" s="199">
        <v>14</v>
      </c>
      <c r="CN387" s="199">
        <v>388</v>
      </c>
      <c r="CO387" s="199">
        <v>0</v>
      </c>
      <c r="CP387" s="199">
        <v>105</v>
      </c>
      <c r="CQ387" s="199">
        <v>1624</v>
      </c>
      <c r="CR387" s="199">
        <v>1186</v>
      </c>
      <c r="CS387" s="199">
        <v>743</v>
      </c>
      <c r="CT387" s="199">
        <v>1617</v>
      </c>
      <c r="CU387" s="199">
        <v>20</v>
      </c>
      <c r="CV387" s="199">
        <v>0</v>
      </c>
      <c r="CW387" s="199">
        <v>16</v>
      </c>
      <c r="CX387" s="199">
        <v>0</v>
      </c>
      <c r="CY387" s="199">
        <v>4</v>
      </c>
      <c r="CZ387" s="199">
        <v>0</v>
      </c>
      <c r="DA387" s="199">
        <v>0</v>
      </c>
      <c r="DB387" s="199">
        <v>0</v>
      </c>
      <c r="DC387" s="199">
        <v>0</v>
      </c>
      <c r="DD387" s="199">
        <v>0</v>
      </c>
      <c r="DE387" s="199">
        <v>50</v>
      </c>
      <c r="DF387" s="199">
        <v>126</v>
      </c>
      <c r="DG387" s="199">
        <v>81</v>
      </c>
      <c r="DH387" s="199">
        <v>12</v>
      </c>
      <c r="DI387" s="199">
        <v>95</v>
      </c>
      <c r="DJ387" s="199">
        <v>48</v>
      </c>
      <c r="DK387" s="199">
        <v>8</v>
      </c>
      <c r="DL387" s="199">
        <v>17</v>
      </c>
      <c r="DM387" s="199">
        <v>68</v>
      </c>
      <c r="DN387" s="199">
        <v>182</v>
      </c>
      <c r="DO387" s="199">
        <v>51</v>
      </c>
      <c r="DP387" s="199">
        <v>51</v>
      </c>
      <c r="DQ387" s="199">
        <v>27</v>
      </c>
      <c r="DR387" s="199">
        <v>46</v>
      </c>
      <c r="DS387" s="199">
        <v>14</v>
      </c>
      <c r="DT387" s="199">
        <v>42</v>
      </c>
      <c r="DU387" s="199">
        <v>761</v>
      </c>
      <c r="DV387" s="199">
        <v>378</v>
      </c>
      <c r="DW387" s="199">
        <v>93</v>
      </c>
      <c r="DX387" s="199">
        <v>106</v>
      </c>
      <c r="DY387" s="199">
        <v>49</v>
      </c>
      <c r="DZ387" s="199">
        <v>150</v>
      </c>
      <c r="EA387" s="199">
        <v>0</v>
      </c>
      <c r="EB387" s="199">
        <v>138</v>
      </c>
      <c r="EC387" s="199">
        <v>127</v>
      </c>
      <c r="ED387" s="199">
        <v>16</v>
      </c>
      <c r="EE387" s="199">
        <v>101</v>
      </c>
      <c r="EF387" s="199">
        <v>169</v>
      </c>
      <c r="EG387" s="199">
        <v>1546</v>
      </c>
      <c r="EH387" s="199">
        <v>170</v>
      </c>
      <c r="EI387" s="199">
        <v>697</v>
      </c>
      <c r="EJ387" s="199">
        <v>64</v>
      </c>
      <c r="EK387" s="199">
        <v>9</v>
      </c>
      <c r="EL387" s="199">
        <v>16</v>
      </c>
      <c r="EM387" s="199">
        <v>5</v>
      </c>
      <c r="EN387" s="199">
        <v>1</v>
      </c>
      <c r="EO387" s="199">
        <v>5</v>
      </c>
      <c r="EP387" s="199">
        <v>21</v>
      </c>
      <c r="EQ387" s="199">
        <v>661</v>
      </c>
      <c r="ER387" s="199">
        <v>761</v>
      </c>
      <c r="ES387" s="199">
        <v>35</v>
      </c>
      <c r="ET387" s="199">
        <v>108</v>
      </c>
      <c r="EU387" s="199">
        <v>255</v>
      </c>
      <c r="EV387" s="199">
        <v>363</v>
      </c>
      <c r="EW387" s="199">
        <v>726</v>
      </c>
      <c r="EX387" s="199">
        <v>761</v>
      </c>
      <c r="EZ387" s="199"/>
    </row>
    <row r="388" spans="1:156" x14ac:dyDescent="0.25">
      <c r="A388">
        <v>56461</v>
      </c>
      <c r="B388" t="s">
        <v>892</v>
      </c>
      <c r="C388" t="s">
        <v>1203</v>
      </c>
      <c r="D388" t="s">
        <v>266</v>
      </c>
      <c r="E388" t="s">
        <v>328</v>
      </c>
      <c r="F388" t="s">
        <v>346</v>
      </c>
      <c r="G388" t="s">
        <v>346</v>
      </c>
      <c r="H388" s="199">
        <v>3351</v>
      </c>
      <c r="I388" s="199">
        <v>198</v>
      </c>
      <c r="J388" s="199">
        <v>476</v>
      </c>
      <c r="K388" s="199">
        <v>27</v>
      </c>
      <c r="L388" s="199">
        <v>290</v>
      </c>
      <c r="M388" s="199">
        <v>27</v>
      </c>
      <c r="N388" s="199">
        <v>1481</v>
      </c>
      <c r="O388" s="199">
        <v>129</v>
      </c>
      <c r="P388" s="199">
        <v>1364</v>
      </c>
      <c r="Q388" s="199">
        <v>42</v>
      </c>
      <c r="R388" s="199">
        <v>2990</v>
      </c>
      <c r="S388" s="199">
        <v>153</v>
      </c>
      <c r="T388" s="199">
        <v>12</v>
      </c>
      <c r="U388" s="199">
        <v>1</v>
      </c>
      <c r="V388" s="199">
        <v>138</v>
      </c>
      <c r="W388" s="199">
        <v>14</v>
      </c>
      <c r="X388" s="199">
        <v>5</v>
      </c>
      <c r="Y388" s="199">
        <v>0</v>
      </c>
      <c r="Z388" s="199">
        <v>40</v>
      </c>
      <c r="AA388" s="199">
        <v>4</v>
      </c>
      <c r="AB388" s="199">
        <v>166</v>
      </c>
      <c r="AC388" s="199">
        <v>26</v>
      </c>
      <c r="AD388" s="199">
        <v>144</v>
      </c>
      <c r="AE388" s="199">
        <v>21</v>
      </c>
      <c r="AF388" s="199">
        <v>2929</v>
      </c>
      <c r="AG388" s="199">
        <v>153</v>
      </c>
      <c r="AH388" s="199">
        <v>3294</v>
      </c>
      <c r="AI388" s="199">
        <v>197</v>
      </c>
      <c r="AJ388" s="199">
        <v>57</v>
      </c>
      <c r="AK388" s="199">
        <v>1</v>
      </c>
      <c r="AL388" s="199">
        <v>11</v>
      </c>
      <c r="AM388" s="199">
        <v>1</v>
      </c>
      <c r="AN388" s="199">
        <v>46</v>
      </c>
      <c r="AO388" s="199">
        <v>0</v>
      </c>
      <c r="AP388" s="199">
        <v>1787</v>
      </c>
      <c r="AQ388" s="199">
        <v>125</v>
      </c>
      <c r="AR388" s="199">
        <v>1564</v>
      </c>
      <c r="AS388" s="199">
        <v>73</v>
      </c>
      <c r="AT388" s="199">
        <v>429</v>
      </c>
      <c r="AU388" s="199">
        <v>19</v>
      </c>
      <c r="AV388" s="199">
        <v>2922</v>
      </c>
      <c r="AW388" s="199">
        <v>179</v>
      </c>
      <c r="AX388" s="199">
        <v>146</v>
      </c>
      <c r="AY388" s="199">
        <v>14</v>
      </c>
      <c r="AZ388" s="199">
        <v>746</v>
      </c>
      <c r="BA388" s="199">
        <v>41</v>
      </c>
      <c r="BB388" s="199">
        <v>808</v>
      </c>
      <c r="BC388" s="199">
        <v>48</v>
      </c>
      <c r="BD388" s="199">
        <v>721</v>
      </c>
      <c r="BE388" s="199">
        <v>31</v>
      </c>
      <c r="BF388" s="199">
        <v>396</v>
      </c>
      <c r="BG388" s="199">
        <v>20</v>
      </c>
      <c r="BH388" s="199">
        <v>1515</v>
      </c>
      <c r="BI388" s="199">
        <v>133</v>
      </c>
      <c r="BJ388" s="199">
        <v>1458</v>
      </c>
      <c r="BK388" s="199">
        <v>129</v>
      </c>
      <c r="BL388" s="199">
        <v>57</v>
      </c>
      <c r="BM388" s="199">
        <v>4</v>
      </c>
      <c r="BN388" s="199">
        <v>1082</v>
      </c>
      <c r="BO388" s="199">
        <v>91</v>
      </c>
      <c r="BP388" s="199">
        <v>502</v>
      </c>
      <c r="BQ388" s="199">
        <v>46</v>
      </c>
      <c r="BR388" s="199">
        <v>327</v>
      </c>
      <c r="BS388" s="199">
        <v>16</v>
      </c>
      <c r="BT388" s="199">
        <v>773</v>
      </c>
      <c r="BU388" s="199">
        <v>45</v>
      </c>
      <c r="BV388" s="199">
        <v>1911</v>
      </c>
      <c r="BW388" s="199">
        <v>153</v>
      </c>
      <c r="BX388" s="199">
        <v>667</v>
      </c>
      <c r="BY388" s="199">
        <v>0</v>
      </c>
      <c r="BZ388" s="199">
        <v>194</v>
      </c>
      <c r="CA388" s="199">
        <v>15</v>
      </c>
      <c r="CB388" s="199">
        <v>579</v>
      </c>
      <c r="CC388" s="199">
        <v>30</v>
      </c>
      <c r="CD388" s="199">
        <v>157</v>
      </c>
      <c r="CE388" s="199">
        <v>19</v>
      </c>
      <c r="CF388" s="199">
        <v>343</v>
      </c>
      <c r="CG388" s="199">
        <v>48</v>
      </c>
      <c r="CH388" s="199">
        <v>473</v>
      </c>
      <c r="CI388" s="199">
        <v>46</v>
      </c>
      <c r="CJ388" s="199">
        <v>351</v>
      </c>
      <c r="CK388" s="199">
        <v>24</v>
      </c>
      <c r="CL388" s="199">
        <v>587</v>
      </c>
      <c r="CM388" s="199">
        <v>16</v>
      </c>
      <c r="CN388" s="199">
        <v>667</v>
      </c>
      <c r="CO388" s="199">
        <v>0</v>
      </c>
      <c r="CP388" s="199">
        <v>198</v>
      </c>
      <c r="CQ388" s="199">
        <v>3153</v>
      </c>
      <c r="CR388" s="199">
        <v>2244</v>
      </c>
      <c r="CS388" s="199">
        <v>1477</v>
      </c>
      <c r="CT388" s="199">
        <v>3104</v>
      </c>
      <c r="CU388" s="199">
        <v>90</v>
      </c>
      <c r="CV388" s="199">
        <v>33</v>
      </c>
      <c r="CW388" s="199">
        <v>52</v>
      </c>
      <c r="CX388" s="199">
        <v>22</v>
      </c>
      <c r="CY388" s="199">
        <v>26</v>
      </c>
      <c r="CZ388" s="199">
        <v>6</v>
      </c>
      <c r="DA388" s="199">
        <v>3</v>
      </c>
      <c r="DB388" s="199">
        <v>3</v>
      </c>
      <c r="DC388" s="199">
        <v>9</v>
      </c>
      <c r="DD388" s="199">
        <v>2</v>
      </c>
      <c r="DE388" s="199">
        <v>64</v>
      </c>
      <c r="DF388" s="199">
        <v>183</v>
      </c>
      <c r="DG388" s="199">
        <v>152</v>
      </c>
      <c r="DH388" s="199">
        <v>36</v>
      </c>
      <c r="DI388" s="199">
        <v>195</v>
      </c>
      <c r="DJ388" s="199">
        <v>62</v>
      </c>
      <c r="DK388" s="199">
        <v>11</v>
      </c>
      <c r="DL388" s="199">
        <v>88</v>
      </c>
      <c r="DM388" s="199">
        <v>86</v>
      </c>
      <c r="DN388" s="199">
        <v>447</v>
      </c>
      <c r="DO388" s="199">
        <v>120</v>
      </c>
      <c r="DP388" s="199">
        <v>65</v>
      </c>
      <c r="DQ388" s="199">
        <v>127</v>
      </c>
      <c r="DR388" s="199">
        <v>54</v>
      </c>
      <c r="DS388" s="199">
        <v>32</v>
      </c>
      <c r="DT388" s="199">
        <v>58</v>
      </c>
      <c r="DU388" s="199">
        <v>1343</v>
      </c>
      <c r="DV388" s="199">
        <v>792</v>
      </c>
      <c r="DW388" s="199">
        <v>269</v>
      </c>
      <c r="DX388" s="199">
        <v>78</v>
      </c>
      <c r="DY388" s="199">
        <v>28</v>
      </c>
      <c r="DZ388" s="199">
        <v>262</v>
      </c>
      <c r="EA388" s="199">
        <v>13</v>
      </c>
      <c r="EB388" s="199">
        <v>200</v>
      </c>
      <c r="EC388" s="199">
        <v>211</v>
      </c>
      <c r="ED388" s="199">
        <v>43</v>
      </c>
      <c r="EE388" s="199">
        <v>107</v>
      </c>
      <c r="EF388" s="199">
        <v>380</v>
      </c>
      <c r="EG388" s="199">
        <v>3117</v>
      </c>
      <c r="EH388" s="199">
        <v>204</v>
      </c>
      <c r="EI388" s="199">
        <v>1247</v>
      </c>
      <c r="EJ388" s="199">
        <v>96</v>
      </c>
      <c r="EK388" s="199">
        <v>11</v>
      </c>
      <c r="EL388" s="199">
        <v>12</v>
      </c>
      <c r="EM388" s="199">
        <v>4</v>
      </c>
      <c r="EN388" s="199">
        <v>3</v>
      </c>
      <c r="EO388" s="199">
        <v>1</v>
      </c>
      <c r="EP388" s="199">
        <v>24</v>
      </c>
      <c r="EQ388" s="199">
        <v>1180</v>
      </c>
      <c r="ER388" s="199">
        <v>1343</v>
      </c>
      <c r="ES388" s="199">
        <v>22</v>
      </c>
      <c r="ET388" s="199">
        <v>236</v>
      </c>
      <c r="EU388" s="199">
        <v>556</v>
      </c>
      <c r="EV388" s="199">
        <v>529</v>
      </c>
      <c r="EW388" s="199">
        <v>1321</v>
      </c>
      <c r="EX388" s="199">
        <v>1343</v>
      </c>
      <c r="EZ388" s="199"/>
    </row>
    <row r="389" spans="1:156" x14ac:dyDescent="0.25">
      <c r="A389">
        <v>56601</v>
      </c>
      <c r="B389" t="s">
        <v>892</v>
      </c>
      <c r="C389" t="s">
        <v>1246</v>
      </c>
      <c r="D389" t="s">
        <v>241</v>
      </c>
      <c r="E389" t="s">
        <v>328</v>
      </c>
      <c r="F389" t="s">
        <v>347</v>
      </c>
      <c r="G389" t="s">
        <v>346</v>
      </c>
      <c r="H389" s="199">
        <v>34039</v>
      </c>
      <c r="I389" s="199">
        <v>1932</v>
      </c>
      <c r="J389" s="199">
        <v>6794</v>
      </c>
      <c r="K389" s="199">
        <v>788</v>
      </c>
      <c r="L389" s="199">
        <v>4606</v>
      </c>
      <c r="M389" s="199">
        <v>646</v>
      </c>
      <c r="N389" s="199">
        <v>14229</v>
      </c>
      <c r="O389" s="199">
        <v>882</v>
      </c>
      <c r="P389" s="199">
        <v>11668</v>
      </c>
      <c r="Q389" s="199">
        <v>232</v>
      </c>
      <c r="R389" s="199">
        <v>27594</v>
      </c>
      <c r="S389" s="199">
        <v>1361</v>
      </c>
      <c r="T389" s="199">
        <v>497</v>
      </c>
      <c r="U389" s="199">
        <v>25</v>
      </c>
      <c r="V389" s="199">
        <v>2917</v>
      </c>
      <c r="W389" s="199">
        <v>378</v>
      </c>
      <c r="X389" s="199">
        <v>275</v>
      </c>
      <c r="Y389" s="199">
        <v>58</v>
      </c>
      <c r="Z389" s="199">
        <v>212</v>
      </c>
      <c r="AA389" s="199">
        <v>8</v>
      </c>
      <c r="AB389" s="199">
        <v>2502</v>
      </c>
      <c r="AC389" s="199">
        <v>102</v>
      </c>
      <c r="AD389" s="199">
        <v>964</v>
      </c>
      <c r="AE389" s="199">
        <v>55</v>
      </c>
      <c r="AF389" s="199">
        <v>27401</v>
      </c>
      <c r="AG389" s="199">
        <v>1337</v>
      </c>
      <c r="AH389" s="199">
        <v>33405</v>
      </c>
      <c r="AI389" s="199">
        <v>1868</v>
      </c>
      <c r="AJ389" s="199">
        <v>634</v>
      </c>
      <c r="AK389" s="199">
        <v>64</v>
      </c>
      <c r="AL389" s="199">
        <v>348</v>
      </c>
      <c r="AM389" s="199">
        <v>42</v>
      </c>
      <c r="AN389" s="199">
        <v>286</v>
      </c>
      <c r="AO389" s="199">
        <v>22</v>
      </c>
      <c r="AP389" s="199">
        <v>16920</v>
      </c>
      <c r="AQ389" s="199">
        <v>1107</v>
      </c>
      <c r="AR389" s="199">
        <v>17119</v>
      </c>
      <c r="AS389" s="199">
        <v>825</v>
      </c>
      <c r="AT389" s="199">
        <v>4879</v>
      </c>
      <c r="AU389" s="199">
        <v>124</v>
      </c>
      <c r="AV389" s="199">
        <v>29160</v>
      </c>
      <c r="AW389" s="199">
        <v>1808</v>
      </c>
      <c r="AX389" s="199">
        <v>1145</v>
      </c>
      <c r="AY389" s="199">
        <v>168</v>
      </c>
      <c r="AZ389" s="199">
        <v>4815</v>
      </c>
      <c r="BA389" s="199">
        <v>412</v>
      </c>
      <c r="BB389" s="199">
        <v>6982</v>
      </c>
      <c r="BC389" s="199">
        <v>432</v>
      </c>
      <c r="BD389" s="199">
        <v>7998</v>
      </c>
      <c r="BE389" s="199">
        <v>155</v>
      </c>
      <c r="BF389" s="199">
        <v>3732</v>
      </c>
      <c r="BG389" s="199">
        <v>338</v>
      </c>
      <c r="BH389" s="199">
        <v>16199</v>
      </c>
      <c r="BI389" s="199">
        <v>1314</v>
      </c>
      <c r="BJ389" s="199">
        <v>15651</v>
      </c>
      <c r="BK389" s="199">
        <v>1235</v>
      </c>
      <c r="BL389" s="199">
        <v>548</v>
      </c>
      <c r="BM389" s="199">
        <v>79</v>
      </c>
      <c r="BN389" s="199">
        <v>10275</v>
      </c>
      <c r="BO389" s="199">
        <v>591</v>
      </c>
      <c r="BP389" s="199">
        <v>6815</v>
      </c>
      <c r="BQ389" s="199">
        <v>778</v>
      </c>
      <c r="BR389" s="199">
        <v>2841</v>
      </c>
      <c r="BS389" s="199">
        <v>283</v>
      </c>
      <c r="BT389" s="199">
        <v>8422</v>
      </c>
      <c r="BU389" s="199">
        <v>264</v>
      </c>
      <c r="BV389" s="199">
        <v>19931</v>
      </c>
      <c r="BW389" s="199">
        <v>1652</v>
      </c>
      <c r="BX389" s="199">
        <v>5686</v>
      </c>
      <c r="BY389" s="199">
        <v>16</v>
      </c>
      <c r="BZ389" s="199">
        <v>2544</v>
      </c>
      <c r="CA389" s="199">
        <v>71</v>
      </c>
      <c r="CB389" s="199">
        <v>5878</v>
      </c>
      <c r="CC389" s="199">
        <v>193</v>
      </c>
      <c r="CD389" s="199">
        <v>4677</v>
      </c>
      <c r="CE389" s="199">
        <v>501</v>
      </c>
      <c r="CF389" s="199">
        <v>3620</v>
      </c>
      <c r="CG389" s="199">
        <v>486</v>
      </c>
      <c r="CH389" s="199">
        <v>4031</v>
      </c>
      <c r="CI389" s="199">
        <v>169</v>
      </c>
      <c r="CJ389" s="199">
        <v>3523</v>
      </c>
      <c r="CK389" s="199">
        <v>197</v>
      </c>
      <c r="CL389" s="199">
        <v>4080</v>
      </c>
      <c r="CM389" s="199">
        <v>299</v>
      </c>
      <c r="CN389" s="199">
        <v>5686</v>
      </c>
      <c r="CO389" s="199">
        <v>16</v>
      </c>
      <c r="CP389" s="199">
        <v>1932</v>
      </c>
      <c r="CQ389" s="199">
        <v>32107</v>
      </c>
      <c r="CR389" s="199">
        <v>23151</v>
      </c>
      <c r="CS389" s="199">
        <v>14504</v>
      </c>
      <c r="CT389" s="199">
        <v>31302</v>
      </c>
      <c r="CU389" s="199">
        <v>1021</v>
      </c>
      <c r="CV389" s="199">
        <v>251</v>
      </c>
      <c r="CW389" s="199">
        <v>276</v>
      </c>
      <c r="CX389" s="199">
        <v>41</v>
      </c>
      <c r="CY389" s="199">
        <v>237</v>
      </c>
      <c r="CZ389" s="199">
        <v>11</v>
      </c>
      <c r="DA389" s="199">
        <v>193</v>
      </c>
      <c r="DB389" s="199">
        <v>112</v>
      </c>
      <c r="DC389" s="199">
        <v>315</v>
      </c>
      <c r="DD389" s="199">
        <v>87</v>
      </c>
      <c r="DE389" s="199">
        <v>217</v>
      </c>
      <c r="DF389" s="199">
        <v>1274</v>
      </c>
      <c r="DG389" s="199">
        <v>877</v>
      </c>
      <c r="DH389" s="199">
        <v>271</v>
      </c>
      <c r="DI389" s="199">
        <v>2067</v>
      </c>
      <c r="DJ389" s="199">
        <v>718</v>
      </c>
      <c r="DK389" s="199">
        <v>361</v>
      </c>
      <c r="DL389" s="199">
        <v>774</v>
      </c>
      <c r="DM389" s="199">
        <v>939</v>
      </c>
      <c r="DN389" s="199">
        <v>5926</v>
      </c>
      <c r="DO389" s="199">
        <v>1682</v>
      </c>
      <c r="DP389" s="199">
        <v>696</v>
      </c>
      <c r="DQ389" s="199">
        <v>1285</v>
      </c>
      <c r="DR389" s="199">
        <v>718</v>
      </c>
      <c r="DS389" s="199">
        <v>556</v>
      </c>
      <c r="DT389" s="199">
        <v>1470</v>
      </c>
      <c r="DU389" s="199">
        <v>13908</v>
      </c>
      <c r="DV389" s="199">
        <v>6460</v>
      </c>
      <c r="DW389" s="199">
        <v>2476</v>
      </c>
      <c r="DX389" s="199">
        <v>1230</v>
      </c>
      <c r="DY389" s="199">
        <v>431</v>
      </c>
      <c r="DZ389" s="199">
        <v>2516</v>
      </c>
      <c r="EA389" s="199">
        <v>176</v>
      </c>
      <c r="EB389" s="199">
        <v>1882</v>
      </c>
      <c r="EC389" s="199">
        <v>3702</v>
      </c>
      <c r="ED389" s="199">
        <v>570</v>
      </c>
      <c r="EE389" s="199">
        <v>2283</v>
      </c>
      <c r="EF389" s="199">
        <v>3933</v>
      </c>
      <c r="EG389" s="199">
        <v>27972</v>
      </c>
      <c r="EH389" s="199">
        <v>6163</v>
      </c>
      <c r="EI389" s="199">
        <v>9114</v>
      </c>
      <c r="EJ389" s="199">
        <v>4794</v>
      </c>
      <c r="EK389" s="199">
        <v>650</v>
      </c>
      <c r="EL389" s="199">
        <v>668</v>
      </c>
      <c r="EM389" s="199">
        <v>623</v>
      </c>
      <c r="EN389" s="199">
        <v>612</v>
      </c>
      <c r="EO389" s="199">
        <v>339</v>
      </c>
      <c r="EP389" s="199">
        <v>1597</v>
      </c>
      <c r="EQ389" s="199">
        <v>12261</v>
      </c>
      <c r="ER389" s="199">
        <v>13908</v>
      </c>
      <c r="ES389" s="199">
        <v>905</v>
      </c>
      <c r="ET389" s="199">
        <v>4194</v>
      </c>
      <c r="EU389" s="199">
        <v>5187</v>
      </c>
      <c r="EV389" s="199">
        <v>3622</v>
      </c>
      <c r="EW389" s="199">
        <v>13003</v>
      </c>
      <c r="EX389" s="199">
        <v>13908</v>
      </c>
      <c r="EZ389" s="199"/>
    </row>
    <row r="390" spans="1:156" x14ac:dyDescent="0.25">
      <c r="A390">
        <v>56467</v>
      </c>
      <c r="B390" t="s">
        <v>892</v>
      </c>
      <c r="C390" t="s">
        <v>1207</v>
      </c>
      <c r="D390" t="s">
        <v>266</v>
      </c>
      <c r="E390" t="s">
        <v>328</v>
      </c>
      <c r="F390" t="s">
        <v>346</v>
      </c>
      <c r="G390" t="s">
        <v>346</v>
      </c>
      <c r="H390" s="199">
        <v>2719</v>
      </c>
      <c r="I390" s="199">
        <v>139</v>
      </c>
      <c r="J390" s="199">
        <v>405</v>
      </c>
      <c r="K390" s="199">
        <v>19</v>
      </c>
      <c r="L390" s="199">
        <v>168</v>
      </c>
      <c r="M390" s="199">
        <v>14</v>
      </c>
      <c r="N390" s="199">
        <v>1186</v>
      </c>
      <c r="O390" s="199">
        <v>103</v>
      </c>
      <c r="P390" s="199">
        <v>1122</v>
      </c>
      <c r="Q390" s="199">
        <v>17</v>
      </c>
      <c r="R390" s="199">
        <v>2499</v>
      </c>
      <c r="S390" s="199">
        <v>133</v>
      </c>
      <c r="T390" s="199">
        <v>78</v>
      </c>
      <c r="U390" s="199">
        <v>0</v>
      </c>
      <c r="V390" s="199">
        <v>53</v>
      </c>
      <c r="W390" s="199">
        <v>0</v>
      </c>
      <c r="X390" s="199">
        <v>10</v>
      </c>
      <c r="Y390" s="199">
        <v>0</v>
      </c>
      <c r="Z390" s="199">
        <v>11</v>
      </c>
      <c r="AA390" s="199">
        <v>0</v>
      </c>
      <c r="AB390" s="199">
        <v>68</v>
      </c>
      <c r="AC390" s="199">
        <v>6</v>
      </c>
      <c r="AD390" s="199">
        <v>34</v>
      </c>
      <c r="AE390" s="199">
        <v>0</v>
      </c>
      <c r="AF390" s="199">
        <v>2490</v>
      </c>
      <c r="AG390" s="199">
        <v>133</v>
      </c>
      <c r="AH390" s="199">
        <v>2692</v>
      </c>
      <c r="AI390" s="199">
        <v>139</v>
      </c>
      <c r="AJ390" s="199">
        <v>27</v>
      </c>
      <c r="AK390" s="199">
        <v>0</v>
      </c>
      <c r="AL390" s="199">
        <v>20</v>
      </c>
      <c r="AM390" s="199">
        <v>0</v>
      </c>
      <c r="AN390" s="199">
        <v>7</v>
      </c>
      <c r="AO390" s="199">
        <v>0</v>
      </c>
      <c r="AP390" s="199">
        <v>1397</v>
      </c>
      <c r="AQ390" s="199">
        <v>75</v>
      </c>
      <c r="AR390" s="199">
        <v>1322</v>
      </c>
      <c r="AS390" s="199">
        <v>64</v>
      </c>
      <c r="AT390" s="199">
        <v>368</v>
      </c>
      <c r="AU390" s="199">
        <v>9</v>
      </c>
      <c r="AV390" s="199">
        <v>2351</v>
      </c>
      <c r="AW390" s="199">
        <v>130</v>
      </c>
      <c r="AX390" s="199">
        <v>88</v>
      </c>
      <c r="AY390" s="199">
        <v>10</v>
      </c>
      <c r="AZ390" s="199">
        <v>477</v>
      </c>
      <c r="BA390" s="199">
        <v>49</v>
      </c>
      <c r="BB390" s="199">
        <v>773</v>
      </c>
      <c r="BC390" s="199">
        <v>27</v>
      </c>
      <c r="BD390" s="199">
        <v>699</v>
      </c>
      <c r="BE390" s="199">
        <v>20</v>
      </c>
      <c r="BF390" s="199">
        <v>324</v>
      </c>
      <c r="BG390" s="199">
        <v>33</v>
      </c>
      <c r="BH390" s="199">
        <v>967</v>
      </c>
      <c r="BI390" s="199">
        <v>73</v>
      </c>
      <c r="BJ390" s="199">
        <v>919</v>
      </c>
      <c r="BK390" s="199">
        <v>62</v>
      </c>
      <c r="BL390" s="199">
        <v>48</v>
      </c>
      <c r="BM390" s="199">
        <v>11</v>
      </c>
      <c r="BN390" s="199">
        <v>620</v>
      </c>
      <c r="BO390" s="199">
        <v>25</v>
      </c>
      <c r="BP390" s="199">
        <v>381</v>
      </c>
      <c r="BQ390" s="199">
        <v>50</v>
      </c>
      <c r="BR390" s="199">
        <v>290</v>
      </c>
      <c r="BS390" s="199">
        <v>31</v>
      </c>
      <c r="BT390" s="199">
        <v>609</v>
      </c>
      <c r="BU390" s="199">
        <v>33</v>
      </c>
      <c r="BV390" s="199">
        <v>1291</v>
      </c>
      <c r="BW390" s="199">
        <v>106</v>
      </c>
      <c r="BX390" s="199">
        <v>819</v>
      </c>
      <c r="BY390" s="199">
        <v>0</v>
      </c>
      <c r="BZ390" s="199">
        <v>170</v>
      </c>
      <c r="CA390" s="199">
        <v>0</v>
      </c>
      <c r="CB390" s="199">
        <v>439</v>
      </c>
      <c r="CC390" s="199">
        <v>33</v>
      </c>
      <c r="CD390" s="199">
        <v>73</v>
      </c>
      <c r="CE390" s="199">
        <v>0</v>
      </c>
      <c r="CF390" s="199">
        <v>149</v>
      </c>
      <c r="CG390" s="199">
        <v>19</v>
      </c>
      <c r="CH390" s="199">
        <v>240</v>
      </c>
      <c r="CI390" s="199">
        <v>26</v>
      </c>
      <c r="CJ390" s="199">
        <v>296</v>
      </c>
      <c r="CK390" s="199">
        <v>11</v>
      </c>
      <c r="CL390" s="199">
        <v>533</v>
      </c>
      <c r="CM390" s="199">
        <v>50</v>
      </c>
      <c r="CN390" s="199">
        <v>819</v>
      </c>
      <c r="CO390" s="199">
        <v>0</v>
      </c>
      <c r="CP390" s="199">
        <v>139</v>
      </c>
      <c r="CQ390" s="199">
        <v>2580</v>
      </c>
      <c r="CR390" s="199">
        <v>1950</v>
      </c>
      <c r="CS390" s="199">
        <v>1312</v>
      </c>
      <c r="CT390" s="199">
        <v>2476</v>
      </c>
      <c r="CU390" s="199">
        <v>104</v>
      </c>
      <c r="CV390" s="199">
        <v>12</v>
      </c>
      <c r="CW390" s="199">
        <v>18</v>
      </c>
      <c r="CX390" s="199">
        <v>0</v>
      </c>
      <c r="CY390" s="199">
        <v>70</v>
      </c>
      <c r="CZ390" s="199">
        <v>12</v>
      </c>
      <c r="DA390" s="199">
        <v>8</v>
      </c>
      <c r="DB390" s="199">
        <v>0</v>
      </c>
      <c r="DC390" s="199">
        <v>8</v>
      </c>
      <c r="DD390" s="199">
        <v>0</v>
      </c>
      <c r="DE390" s="199">
        <v>19</v>
      </c>
      <c r="DF390" s="199">
        <v>129</v>
      </c>
      <c r="DG390" s="199">
        <v>112</v>
      </c>
      <c r="DH390" s="199">
        <v>16</v>
      </c>
      <c r="DI390" s="199">
        <v>135</v>
      </c>
      <c r="DJ390" s="199">
        <v>33</v>
      </c>
      <c r="DK390" s="199">
        <v>6</v>
      </c>
      <c r="DL390" s="199">
        <v>31</v>
      </c>
      <c r="DM390" s="199">
        <v>93</v>
      </c>
      <c r="DN390" s="199">
        <v>314</v>
      </c>
      <c r="DO390" s="199">
        <v>75</v>
      </c>
      <c r="DP390" s="199">
        <v>39</v>
      </c>
      <c r="DQ390" s="199">
        <v>73</v>
      </c>
      <c r="DR390" s="199">
        <v>32</v>
      </c>
      <c r="DS390" s="199">
        <v>19</v>
      </c>
      <c r="DT390" s="199">
        <v>26</v>
      </c>
      <c r="DU390" s="199">
        <v>1083</v>
      </c>
      <c r="DV390" s="199">
        <v>771</v>
      </c>
      <c r="DW390" s="199">
        <v>149</v>
      </c>
      <c r="DX390" s="199">
        <v>64</v>
      </c>
      <c r="DY390" s="199">
        <v>21</v>
      </c>
      <c r="DZ390" s="199">
        <v>119</v>
      </c>
      <c r="EA390" s="199">
        <v>11</v>
      </c>
      <c r="EB390" s="199">
        <v>95</v>
      </c>
      <c r="EC390" s="199">
        <v>129</v>
      </c>
      <c r="ED390" s="199">
        <v>2</v>
      </c>
      <c r="EE390" s="199">
        <v>113</v>
      </c>
      <c r="EF390" s="199">
        <v>196</v>
      </c>
      <c r="EG390" s="199">
        <v>2567</v>
      </c>
      <c r="EH390" s="199">
        <v>132</v>
      </c>
      <c r="EI390" s="199">
        <v>1040</v>
      </c>
      <c r="EJ390" s="199">
        <v>43</v>
      </c>
      <c r="EK390" s="199">
        <v>5</v>
      </c>
      <c r="EL390" s="199">
        <v>3</v>
      </c>
      <c r="EM390" s="199">
        <v>2</v>
      </c>
      <c r="EN390" s="199">
        <v>0</v>
      </c>
      <c r="EO390" s="199">
        <v>1</v>
      </c>
      <c r="EP390" s="199">
        <v>10</v>
      </c>
      <c r="EQ390" s="199">
        <v>932</v>
      </c>
      <c r="ER390" s="199">
        <v>1083</v>
      </c>
      <c r="ES390" s="199">
        <v>29</v>
      </c>
      <c r="ET390" s="199">
        <v>192</v>
      </c>
      <c r="EU390" s="199">
        <v>541</v>
      </c>
      <c r="EV390" s="199">
        <v>321</v>
      </c>
      <c r="EW390" s="199">
        <v>1054</v>
      </c>
      <c r="EX390" s="199">
        <v>1083</v>
      </c>
      <c r="EZ390" s="199"/>
    </row>
    <row r="391" spans="1:156" x14ac:dyDescent="0.25">
      <c r="A391">
        <v>56433</v>
      </c>
      <c r="B391" t="s">
        <v>892</v>
      </c>
      <c r="C391" t="s">
        <v>1195</v>
      </c>
      <c r="D391" t="s">
        <v>266</v>
      </c>
      <c r="E391" t="s">
        <v>328</v>
      </c>
      <c r="F391" t="s">
        <v>346</v>
      </c>
      <c r="G391" t="s">
        <v>346</v>
      </c>
      <c r="H391" s="199">
        <v>1580</v>
      </c>
      <c r="I391" s="199">
        <v>77</v>
      </c>
      <c r="J391" s="199">
        <v>212</v>
      </c>
      <c r="K391" s="199">
        <v>3</v>
      </c>
      <c r="L391" s="199">
        <v>158</v>
      </c>
      <c r="M391" s="199">
        <v>3</v>
      </c>
      <c r="N391" s="199">
        <v>836</v>
      </c>
      <c r="O391" s="199">
        <v>66</v>
      </c>
      <c r="P391" s="199">
        <v>521</v>
      </c>
      <c r="Q391" s="199">
        <v>8</v>
      </c>
      <c r="R391" s="199">
        <v>1495</v>
      </c>
      <c r="S391" s="199">
        <v>67</v>
      </c>
      <c r="T391" s="199">
        <v>0</v>
      </c>
      <c r="U391" s="199">
        <v>0</v>
      </c>
      <c r="V391" s="199">
        <v>21</v>
      </c>
      <c r="W391" s="199">
        <v>0</v>
      </c>
      <c r="X391" s="199">
        <v>3</v>
      </c>
      <c r="Y391" s="199">
        <v>0</v>
      </c>
      <c r="Z391" s="199">
        <v>0</v>
      </c>
      <c r="AA391" s="199">
        <v>0</v>
      </c>
      <c r="AB391" s="199">
        <v>61</v>
      </c>
      <c r="AC391" s="199">
        <v>10</v>
      </c>
      <c r="AD391" s="199">
        <v>9</v>
      </c>
      <c r="AE391" s="199">
        <v>5</v>
      </c>
      <c r="AF391" s="199">
        <v>1486</v>
      </c>
      <c r="AG391" s="199">
        <v>62</v>
      </c>
      <c r="AH391" s="199">
        <v>1574</v>
      </c>
      <c r="AI391" s="199">
        <v>77</v>
      </c>
      <c r="AJ391" s="199">
        <v>6</v>
      </c>
      <c r="AK391" s="199">
        <v>0</v>
      </c>
      <c r="AL391" s="199">
        <v>6</v>
      </c>
      <c r="AM391" s="199">
        <v>0</v>
      </c>
      <c r="AN391" s="199">
        <v>0</v>
      </c>
      <c r="AO391" s="199">
        <v>0</v>
      </c>
      <c r="AP391" s="199">
        <v>804</v>
      </c>
      <c r="AQ391" s="199">
        <v>34</v>
      </c>
      <c r="AR391" s="199">
        <v>776</v>
      </c>
      <c r="AS391" s="199">
        <v>43</v>
      </c>
      <c r="AT391" s="199">
        <v>291</v>
      </c>
      <c r="AU391" s="199">
        <v>15</v>
      </c>
      <c r="AV391" s="199">
        <v>1289</v>
      </c>
      <c r="AW391" s="199">
        <v>62</v>
      </c>
      <c r="AX391" s="199">
        <v>56</v>
      </c>
      <c r="AY391" s="199">
        <v>16</v>
      </c>
      <c r="AZ391" s="199">
        <v>422</v>
      </c>
      <c r="BA391" s="199">
        <v>0</v>
      </c>
      <c r="BB391" s="199">
        <v>420</v>
      </c>
      <c r="BC391" s="199">
        <v>17</v>
      </c>
      <c r="BD391" s="199">
        <v>354</v>
      </c>
      <c r="BE391" s="199">
        <v>11</v>
      </c>
      <c r="BF391" s="199">
        <v>191</v>
      </c>
      <c r="BG391" s="199">
        <v>10</v>
      </c>
      <c r="BH391" s="199">
        <v>685</v>
      </c>
      <c r="BI391" s="199">
        <v>65</v>
      </c>
      <c r="BJ391" s="199">
        <v>667</v>
      </c>
      <c r="BK391" s="199">
        <v>56</v>
      </c>
      <c r="BL391" s="199">
        <v>18</v>
      </c>
      <c r="BM391" s="199">
        <v>9</v>
      </c>
      <c r="BN391" s="199">
        <v>489</v>
      </c>
      <c r="BO391" s="199">
        <v>34</v>
      </c>
      <c r="BP391" s="199">
        <v>240</v>
      </c>
      <c r="BQ391" s="199">
        <v>33</v>
      </c>
      <c r="BR391" s="199">
        <v>147</v>
      </c>
      <c r="BS391" s="199">
        <v>8</v>
      </c>
      <c r="BT391" s="199">
        <v>221</v>
      </c>
      <c r="BU391" s="199">
        <v>2</v>
      </c>
      <c r="BV391" s="199">
        <v>876</v>
      </c>
      <c r="BW391" s="199">
        <v>75</v>
      </c>
      <c r="BX391" s="199">
        <v>483</v>
      </c>
      <c r="BY391" s="199">
        <v>0</v>
      </c>
      <c r="BZ391" s="199">
        <v>74</v>
      </c>
      <c r="CA391" s="199">
        <v>2</v>
      </c>
      <c r="CB391" s="199">
        <v>147</v>
      </c>
      <c r="CC391" s="199">
        <v>0</v>
      </c>
      <c r="CD391" s="199">
        <v>107</v>
      </c>
      <c r="CE391" s="199">
        <v>31</v>
      </c>
      <c r="CF391" s="199">
        <v>127</v>
      </c>
      <c r="CG391" s="199">
        <v>9</v>
      </c>
      <c r="CH391" s="199">
        <v>134</v>
      </c>
      <c r="CI391" s="199">
        <v>8</v>
      </c>
      <c r="CJ391" s="199">
        <v>176</v>
      </c>
      <c r="CK391" s="199">
        <v>9</v>
      </c>
      <c r="CL391" s="199">
        <v>332</v>
      </c>
      <c r="CM391" s="199">
        <v>18</v>
      </c>
      <c r="CN391" s="199">
        <v>483</v>
      </c>
      <c r="CO391" s="199">
        <v>0</v>
      </c>
      <c r="CP391" s="199">
        <v>77</v>
      </c>
      <c r="CQ391" s="199">
        <v>1503</v>
      </c>
      <c r="CR391" s="199">
        <v>1105</v>
      </c>
      <c r="CS391" s="199">
        <v>769</v>
      </c>
      <c r="CT391" s="199">
        <v>1496</v>
      </c>
      <c r="CU391" s="199">
        <v>22</v>
      </c>
      <c r="CV391" s="199">
        <v>0</v>
      </c>
      <c r="CW391" s="199">
        <v>9</v>
      </c>
      <c r="CX391" s="199">
        <v>0</v>
      </c>
      <c r="CY391" s="199">
        <v>0</v>
      </c>
      <c r="CZ391" s="199">
        <v>0</v>
      </c>
      <c r="DA391" s="199">
        <v>0</v>
      </c>
      <c r="DB391" s="199">
        <v>0</v>
      </c>
      <c r="DC391" s="199">
        <v>13</v>
      </c>
      <c r="DD391" s="199">
        <v>0</v>
      </c>
      <c r="DE391" s="199">
        <v>52</v>
      </c>
      <c r="DF391" s="199">
        <v>70</v>
      </c>
      <c r="DG391" s="199">
        <v>69</v>
      </c>
      <c r="DH391" s="199">
        <v>14</v>
      </c>
      <c r="DI391" s="199">
        <v>42</v>
      </c>
      <c r="DJ391" s="199">
        <v>12</v>
      </c>
      <c r="DK391" s="199">
        <v>0</v>
      </c>
      <c r="DL391" s="199">
        <v>73</v>
      </c>
      <c r="DM391" s="199">
        <v>71</v>
      </c>
      <c r="DN391" s="199">
        <v>194</v>
      </c>
      <c r="DO391" s="199">
        <v>69</v>
      </c>
      <c r="DP391" s="199">
        <v>6</v>
      </c>
      <c r="DQ391" s="199">
        <v>55</v>
      </c>
      <c r="DR391" s="199">
        <v>30</v>
      </c>
      <c r="DS391" s="199">
        <v>22</v>
      </c>
      <c r="DT391" s="199">
        <v>62</v>
      </c>
      <c r="DU391" s="199">
        <v>771</v>
      </c>
      <c r="DV391" s="199">
        <v>390</v>
      </c>
      <c r="DW391" s="199">
        <v>95</v>
      </c>
      <c r="DX391" s="199">
        <v>56</v>
      </c>
      <c r="DY391" s="199">
        <v>19</v>
      </c>
      <c r="DZ391" s="199">
        <v>157</v>
      </c>
      <c r="EA391" s="199">
        <v>5</v>
      </c>
      <c r="EB391" s="199">
        <v>129</v>
      </c>
      <c r="EC391" s="199">
        <v>168</v>
      </c>
      <c r="ED391" s="199">
        <v>2</v>
      </c>
      <c r="EE391" s="199">
        <v>151</v>
      </c>
      <c r="EF391" s="199">
        <v>133</v>
      </c>
      <c r="EG391" s="199">
        <v>1500</v>
      </c>
      <c r="EH391" s="199">
        <v>71</v>
      </c>
      <c r="EI391" s="199">
        <v>668</v>
      </c>
      <c r="EJ391" s="199">
        <v>103</v>
      </c>
      <c r="EK391" s="199">
        <v>11</v>
      </c>
      <c r="EL391" s="199">
        <v>19</v>
      </c>
      <c r="EM391" s="199">
        <v>2</v>
      </c>
      <c r="EN391" s="199">
        <v>10</v>
      </c>
      <c r="EO391" s="199">
        <v>10</v>
      </c>
      <c r="EP391" s="199">
        <v>31</v>
      </c>
      <c r="EQ391" s="199">
        <v>578</v>
      </c>
      <c r="ER391" s="199">
        <v>771</v>
      </c>
      <c r="ES391" s="199">
        <v>34</v>
      </c>
      <c r="ET391" s="199">
        <v>248</v>
      </c>
      <c r="EU391" s="199">
        <v>270</v>
      </c>
      <c r="EV391" s="199">
        <v>219</v>
      </c>
      <c r="EW391" s="199">
        <v>737</v>
      </c>
      <c r="EX391" s="199">
        <v>771</v>
      </c>
      <c r="EZ391" s="199"/>
    </row>
    <row r="392" spans="1:156" x14ac:dyDescent="0.25">
      <c r="A392">
        <v>56440</v>
      </c>
      <c r="B392" t="s">
        <v>892</v>
      </c>
      <c r="C392" t="s">
        <v>1199</v>
      </c>
      <c r="D392" t="s">
        <v>314</v>
      </c>
      <c r="E392" t="s">
        <v>329</v>
      </c>
      <c r="F392" t="s">
        <v>346</v>
      </c>
      <c r="G392" t="s">
        <v>347</v>
      </c>
      <c r="H392" s="199">
        <v>1341</v>
      </c>
      <c r="I392" s="199">
        <v>306</v>
      </c>
      <c r="J392" s="199">
        <v>315</v>
      </c>
      <c r="K392" s="199">
        <v>150</v>
      </c>
      <c r="L392" s="199">
        <v>233</v>
      </c>
      <c r="M392" s="199">
        <v>150</v>
      </c>
      <c r="N392" s="199">
        <v>801</v>
      </c>
      <c r="O392" s="199">
        <v>149</v>
      </c>
      <c r="P392" s="199">
        <v>222</v>
      </c>
      <c r="Q392" s="199">
        <v>7</v>
      </c>
      <c r="R392" s="199">
        <v>1235</v>
      </c>
      <c r="S392" s="199">
        <v>297</v>
      </c>
      <c r="T392" s="199">
        <v>4</v>
      </c>
      <c r="U392" s="199">
        <v>0</v>
      </c>
      <c r="V392" s="199">
        <v>0</v>
      </c>
      <c r="W392" s="199">
        <v>0</v>
      </c>
      <c r="X392" s="199">
        <v>13</v>
      </c>
      <c r="Y392" s="199">
        <v>0</v>
      </c>
      <c r="Z392" s="199">
        <v>0</v>
      </c>
      <c r="AA392" s="199">
        <v>0</v>
      </c>
      <c r="AB392" s="199">
        <v>89</v>
      </c>
      <c r="AC392" s="199">
        <v>9</v>
      </c>
      <c r="AD392" s="199">
        <v>16</v>
      </c>
      <c r="AE392" s="199">
        <v>0</v>
      </c>
      <c r="AF392" s="199">
        <v>1219</v>
      </c>
      <c r="AG392" s="199">
        <v>297</v>
      </c>
      <c r="AH392" s="199">
        <v>1303</v>
      </c>
      <c r="AI392" s="199">
        <v>289</v>
      </c>
      <c r="AJ392" s="199">
        <v>38</v>
      </c>
      <c r="AK392" s="199">
        <v>17</v>
      </c>
      <c r="AL392" s="199">
        <v>26</v>
      </c>
      <c r="AM392" s="199">
        <v>17</v>
      </c>
      <c r="AN392" s="199">
        <v>12</v>
      </c>
      <c r="AO392" s="199">
        <v>0</v>
      </c>
      <c r="AP392" s="199">
        <v>698</v>
      </c>
      <c r="AQ392" s="199">
        <v>164</v>
      </c>
      <c r="AR392" s="199">
        <v>643</v>
      </c>
      <c r="AS392" s="199">
        <v>142</v>
      </c>
      <c r="AT392" s="199">
        <v>191</v>
      </c>
      <c r="AU392" s="199">
        <v>26</v>
      </c>
      <c r="AV392" s="199">
        <v>1150</v>
      </c>
      <c r="AW392" s="199">
        <v>280</v>
      </c>
      <c r="AX392" s="199">
        <v>105</v>
      </c>
      <c r="AY392" s="199">
        <v>47</v>
      </c>
      <c r="AZ392" s="199">
        <v>372</v>
      </c>
      <c r="BA392" s="199">
        <v>45</v>
      </c>
      <c r="BB392" s="199">
        <v>278</v>
      </c>
      <c r="BC392" s="199">
        <v>9</v>
      </c>
      <c r="BD392" s="199">
        <v>81</v>
      </c>
      <c r="BE392" s="199">
        <v>3</v>
      </c>
      <c r="BF392" s="199">
        <v>133</v>
      </c>
      <c r="BG392" s="199">
        <v>48</v>
      </c>
      <c r="BH392" s="199">
        <v>500</v>
      </c>
      <c r="BI392" s="199">
        <v>93</v>
      </c>
      <c r="BJ392" s="199">
        <v>473</v>
      </c>
      <c r="BK392" s="199">
        <v>86</v>
      </c>
      <c r="BL392" s="199">
        <v>27</v>
      </c>
      <c r="BM392" s="199">
        <v>7</v>
      </c>
      <c r="BN392" s="199">
        <v>354</v>
      </c>
      <c r="BO392" s="199">
        <v>63</v>
      </c>
      <c r="BP392" s="199">
        <v>156</v>
      </c>
      <c r="BQ392" s="199">
        <v>34</v>
      </c>
      <c r="BR392" s="199">
        <v>123</v>
      </c>
      <c r="BS392" s="199">
        <v>44</v>
      </c>
      <c r="BT392" s="199">
        <v>400</v>
      </c>
      <c r="BU392" s="199">
        <v>165</v>
      </c>
      <c r="BV392" s="199">
        <v>633</v>
      </c>
      <c r="BW392" s="199">
        <v>141</v>
      </c>
      <c r="BX392" s="199">
        <v>308</v>
      </c>
      <c r="BY392" s="199">
        <v>0</v>
      </c>
      <c r="BZ392" s="199">
        <v>116</v>
      </c>
      <c r="CA392" s="199">
        <v>53</v>
      </c>
      <c r="CB392" s="199">
        <v>284</v>
      </c>
      <c r="CC392" s="199">
        <v>112</v>
      </c>
      <c r="CD392" s="199">
        <v>105</v>
      </c>
      <c r="CE392" s="199">
        <v>37</v>
      </c>
      <c r="CF392" s="199">
        <v>92</v>
      </c>
      <c r="CG392" s="199">
        <v>13</v>
      </c>
      <c r="CH392" s="199">
        <v>119</v>
      </c>
      <c r="CI392" s="199">
        <v>40</v>
      </c>
      <c r="CJ392" s="199">
        <v>128</v>
      </c>
      <c r="CK392" s="199">
        <v>29</v>
      </c>
      <c r="CL392" s="199">
        <v>189</v>
      </c>
      <c r="CM392" s="199">
        <v>22</v>
      </c>
      <c r="CN392" s="199">
        <v>308</v>
      </c>
      <c r="CO392" s="199">
        <v>0</v>
      </c>
      <c r="CP392" s="199">
        <v>306</v>
      </c>
      <c r="CQ392" s="199">
        <v>1035</v>
      </c>
      <c r="CR392" s="199">
        <v>658</v>
      </c>
      <c r="CS392" s="199">
        <v>596</v>
      </c>
      <c r="CT392" s="199">
        <v>1090</v>
      </c>
      <c r="CU392" s="199">
        <v>220</v>
      </c>
      <c r="CV392" s="199">
        <v>40</v>
      </c>
      <c r="CW392" s="199">
        <v>10</v>
      </c>
      <c r="CX392" s="199">
        <v>0</v>
      </c>
      <c r="CY392" s="199">
        <v>205</v>
      </c>
      <c r="CZ392" s="199">
        <v>35</v>
      </c>
      <c r="DA392" s="199">
        <v>5</v>
      </c>
      <c r="DB392" s="199">
        <v>5</v>
      </c>
      <c r="DC392" s="199">
        <v>0</v>
      </c>
      <c r="DD392" s="199">
        <v>0</v>
      </c>
      <c r="DE392" s="199">
        <v>85</v>
      </c>
      <c r="DF392" s="199">
        <v>39</v>
      </c>
      <c r="DG392" s="199">
        <v>106</v>
      </c>
      <c r="DH392" s="199">
        <v>5</v>
      </c>
      <c r="DI392" s="199">
        <v>45</v>
      </c>
      <c r="DJ392" s="199">
        <v>15</v>
      </c>
      <c r="DK392" s="199">
        <v>15</v>
      </c>
      <c r="DL392" s="199">
        <v>11</v>
      </c>
      <c r="DM392" s="199">
        <v>30</v>
      </c>
      <c r="DN392" s="199">
        <v>117</v>
      </c>
      <c r="DO392" s="199">
        <v>17</v>
      </c>
      <c r="DP392" s="199">
        <v>11</v>
      </c>
      <c r="DQ392" s="199">
        <v>14</v>
      </c>
      <c r="DR392" s="199">
        <v>39</v>
      </c>
      <c r="DS392" s="199">
        <v>33</v>
      </c>
      <c r="DT392" s="199">
        <v>48</v>
      </c>
      <c r="DU392" s="199">
        <v>535</v>
      </c>
      <c r="DV392" s="199">
        <v>265</v>
      </c>
      <c r="DW392" s="199">
        <v>80</v>
      </c>
      <c r="DX392" s="199">
        <v>26</v>
      </c>
      <c r="DY392" s="199">
        <v>5</v>
      </c>
      <c r="DZ392" s="199">
        <v>123</v>
      </c>
      <c r="EA392" s="199">
        <v>8</v>
      </c>
      <c r="EB392" s="199">
        <v>104</v>
      </c>
      <c r="EC392" s="199">
        <v>121</v>
      </c>
      <c r="ED392" s="199">
        <v>17</v>
      </c>
      <c r="EE392" s="199">
        <v>85</v>
      </c>
      <c r="EF392" s="199">
        <v>122</v>
      </c>
      <c r="EG392" s="199">
        <v>1256</v>
      </c>
      <c r="EH392" s="199">
        <v>130</v>
      </c>
      <c r="EI392" s="199">
        <v>426</v>
      </c>
      <c r="EJ392" s="199">
        <v>109</v>
      </c>
      <c r="EK392" s="199">
        <v>31</v>
      </c>
      <c r="EL392" s="199">
        <v>8</v>
      </c>
      <c r="EM392" s="199">
        <v>14</v>
      </c>
      <c r="EN392" s="199">
        <v>8</v>
      </c>
      <c r="EO392" s="199">
        <v>2</v>
      </c>
      <c r="EP392" s="199">
        <v>27</v>
      </c>
      <c r="EQ392" s="199">
        <v>378</v>
      </c>
      <c r="ER392" s="199">
        <v>535</v>
      </c>
      <c r="ES392" s="199">
        <v>46</v>
      </c>
      <c r="ET392" s="199">
        <v>119</v>
      </c>
      <c r="EU392" s="199">
        <v>209</v>
      </c>
      <c r="EV392" s="199">
        <v>161</v>
      </c>
      <c r="EW392" s="199">
        <v>489</v>
      </c>
      <c r="EX392" s="199">
        <v>535</v>
      </c>
      <c r="EZ392" s="199"/>
    </row>
    <row r="393" spans="1:156" x14ac:dyDescent="0.25">
      <c r="A393">
        <v>56437</v>
      </c>
      <c r="B393" t="s">
        <v>892</v>
      </c>
      <c r="C393" t="s">
        <v>1197</v>
      </c>
      <c r="D393" t="s">
        <v>314</v>
      </c>
      <c r="E393" t="s">
        <v>329</v>
      </c>
      <c r="F393" t="s">
        <v>346</v>
      </c>
      <c r="G393" t="s">
        <v>347</v>
      </c>
      <c r="H393" s="199">
        <v>1351</v>
      </c>
      <c r="I393" s="199">
        <v>286</v>
      </c>
      <c r="J393" s="199">
        <v>274</v>
      </c>
      <c r="K393" s="199">
        <v>142</v>
      </c>
      <c r="L393" s="199">
        <v>143</v>
      </c>
      <c r="M393" s="199">
        <v>70</v>
      </c>
      <c r="N393" s="199">
        <v>813</v>
      </c>
      <c r="O393" s="199">
        <v>138</v>
      </c>
      <c r="P393" s="199">
        <v>251</v>
      </c>
      <c r="Q393" s="199">
        <v>6</v>
      </c>
      <c r="R393" s="199">
        <v>1290</v>
      </c>
      <c r="S393" s="199">
        <v>286</v>
      </c>
      <c r="T393" s="199">
        <v>7</v>
      </c>
      <c r="U393" s="199">
        <v>0</v>
      </c>
      <c r="V393" s="199">
        <v>0</v>
      </c>
      <c r="W393" s="199">
        <v>0</v>
      </c>
      <c r="X393" s="199">
        <v>0</v>
      </c>
      <c r="Y393" s="199">
        <v>0</v>
      </c>
      <c r="Z393" s="199">
        <v>0</v>
      </c>
      <c r="AA393" s="199">
        <v>0</v>
      </c>
      <c r="AB393" s="199">
        <v>54</v>
      </c>
      <c r="AC393" s="199">
        <v>0</v>
      </c>
      <c r="AD393" s="199">
        <v>6</v>
      </c>
      <c r="AE393" s="199">
        <v>0</v>
      </c>
      <c r="AF393" s="199">
        <v>1288</v>
      </c>
      <c r="AG393" s="199">
        <v>286</v>
      </c>
      <c r="AH393" s="199">
        <v>1350</v>
      </c>
      <c r="AI393" s="199">
        <v>285</v>
      </c>
      <c r="AJ393" s="199">
        <v>1</v>
      </c>
      <c r="AK393" s="199">
        <v>1</v>
      </c>
      <c r="AL393" s="199">
        <v>0</v>
      </c>
      <c r="AM393" s="199">
        <v>0</v>
      </c>
      <c r="AN393" s="199">
        <v>1</v>
      </c>
      <c r="AO393" s="199">
        <v>1</v>
      </c>
      <c r="AP393" s="199">
        <v>709</v>
      </c>
      <c r="AQ393" s="199">
        <v>158</v>
      </c>
      <c r="AR393" s="199">
        <v>642</v>
      </c>
      <c r="AS393" s="199">
        <v>128</v>
      </c>
      <c r="AT393" s="199">
        <v>212</v>
      </c>
      <c r="AU393" s="199">
        <v>1</v>
      </c>
      <c r="AV393" s="199">
        <v>1139</v>
      </c>
      <c r="AW393" s="199">
        <v>285</v>
      </c>
      <c r="AX393" s="199">
        <v>153</v>
      </c>
      <c r="AY393" s="199">
        <v>82</v>
      </c>
      <c r="AZ393" s="199">
        <v>243</v>
      </c>
      <c r="BA393" s="199">
        <v>12</v>
      </c>
      <c r="BB393" s="199">
        <v>271</v>
      </c>
      <c r="BC393" s="199">
        <v>21</v>
      </c>
      <c r="BD393" s="199">
        <v>140</v>
      </c>
      <c r="BE393" s="199">
        <v>8</v>
      </c>
      <c r="BF393" s="199">
        <v>224</v>
      </c>
      <c r="BG393" s="199">
        <v>66</v>
      </c>
      <c r="BH393" s="199">
        <v>497</v>
      </c>
      <c r="BI393" s="199">
        <v>92</v>
      </c>
      <c r="BJ393" s="199">
        <v>466</v>
      </c>
      <c r="BK393" s="199">
        <v>84</v>
      </c>
      <c r="BL393" s="199">
        <v>31</v>
      </c>
      <c r="BM393" s="199">
        <v>8</v>
      </c>
      <c r="BN393" s="199">
        <v>358</v>
      </c>
      <c r="BO393" s="199">
        <v>66</v>
      </c>
      <c r="BP393" s="199">
        <v>174</v>
      </c>
      <c r="BQ393" s="199">
        <v>30</v>
      </c>
      <c r="BR393" s="199">
        <v>189</v>
      </c>
      <c r="BS393" s="199">
        <v>62</v>
      </c>
      <c r="BT393" s="199">
        <v>422</v>
      </c>
      <c r="BU393" s="199">
        <v>124</v>
      </c>
      <c r="BV393" s="199">
        <v>721</v>
      </c>
      <c r="BW393" s="199">
        <v>158</v>
      </c>
      <c r="BX393" s="199">
        <v>208</v>
      </c>
      <c r="BY393" s="199">
        <v>4</v>
      </c>
      <c r="BZ393" s="199">
        <v>136</v>
      </c>
      <c r="CA393" s="199">
        <v>62</v>
      </c>
      <c r="CB393" s="199">
        <v>286</v>
      </c>
      <c r="CC393" s="199">
        <v>62</v>
      </c>
      <c r="CD393" s="199">
        <v>122</v>
      </c>
      <c r="CE393" s="199">
        <v>39</v>
      </c>
      <c r="CF393" s="199">
        <v>127</v>
      </c>
      <c r="CG393" s="199">
        <v>61</v>
      </c>
      <c r="CH393" s="199">
        <v>155</v>
      </c>
      <c r="CI393" s="199">
        <v>18</v>
      </c>
      <c r="CJ393" s="199">
        <v>177</v>
      </c>
      <c r="CK393" s="199">
        <v>33</v>
      </c>
      <c r="CL393" s="199">
        <v>140</v>
      </c>
      <c r="CM393" s="199">
        <v>7</v>
      </c>
      <c r="CN393" s="199">
        <v>208</v>
      </c>
      <c r="CO393" s="199">
        <v>4</v>
      </c>
      <c r="CP393" s="199">
        <v>286</v>
      </c>
      <c r="CQ393" s="199">
        <v>1065</v>
      </c>
      <c r="CR393" s="199">
        <v>738</v>
      </c>
      <c r="CS393" s="199">
        <v>517</v>
      </c>
      <c r="CT393" s="199">
        <v>1033</v>
      </c>
      <c r="CU393" s="199">
        <v>203</v>
      </c>
      <c r="CV393" s="199">
        <v>57</v>
      </c>
      <c r="CW393" s="199">
        <v>5</v>
      </c>
      <c r="CX393" s="199">
        <v>2</v>
      </c>
      <c r="CY393" s="199">
        <v>198</v>
      </c>
      <c r="CZ393" s="199">
        <v>55</v>
      </c>
      <c r="DA393" s="199">
        <v>0</v>
      </c>
      <c r="DB393" s="199">
        <v>0</v>
      </c>
      <c r="DC393" s="199">
        <v>0</v>
      </c>
      <c r="DD393" s="199">
        <v>0</v>
      </c>
      <c r="DE393" s="199">
        <v>52</v>
      </c>
      <c r="DF393" s="199">
        <v>35</v>
      </c>
      <c r="DG393" s="199">
        <v>115</v>
      </c>
      <c r="DH393" s="199">
        <v>20</v>
      </c>
      <c r="DI393" s="199">
        <v>45</v>
      </c>
      <c r="DJ393" s="199">
        <v>24</v>
      </c>
      <c r="DK393" s="199">
        <v>5</v>
      </c>
      <c r="DL393" s="199">
        <v>8</v>
      </c>
      <c r="DM393" s="199">
        <v>31</v>
      </c>
      <c r="DN393" s="199">
        <v>142</v>
      </c>
      <c r="DO393" s="199">
        <v>15</v>
      </c>
      <c r="DP393" s="199">
        <v>18</v>
      </c>
      <c r="DQ393" s="199">
        <v>12</v>
      </c>
      <c r="DR393" s="199">
        <v>49</v>
      </c>
      <c r="DS393" s="199">
        <v>42</v>
      </c>
      <c r="DT393" s="199">
        <v>51</v>
      </c>
      <c r="DU393" s="199">
        <v>472</v>
      </c>
      <c r="DV393" s="199">
        <v>234</v>
      </c>
      <c r="DW393" s="199">
        <v>115</v>
      </c>
      <c r="DX393" s="199">
        <v>14</v>
      </c>
      <c r="DY393" s="199">
        <v>7</v>
      </c>
      <c r="DZ393" s="199">
        <v>93</v>
      </c>
      <c r="EA393" s="199">
        <v>5</v>
      </c>
      <c r="EB393" s="199">
        <v>74</v>
      </c>
      <c r="EC393" s="199">
        <v>131</v>
      </c>
      <c r="ED393" s="199">
        <v>20</v>
      </c>
      <c r="EE393" s="199">
        <v>75</v>
      </c>
      <c r="EF393" s="199">
        <v>154</v>
      </c>
      <c r="EG393" s="199">
        <v>1220</v>
      </c>
      <c r="EH393" s="199">
        <v>106</v>
      </c>
      <c r="EI393" s="199">
        <v>379</v>
      </c>
      <c r="EJ393" s="199">
        <v>93</v>
      </c>
      <c r="EK393" s="199">
        <v>30</v>
      </c>
      <c r="EL393" s="199">
        <v>7</v>
      </c>
      <c r="EM393" s="199">
        <v>5</v>
      </c>
      <c r="EN393" s="199">
        <v>9</v>
      </c>
      <c r="EO393" s="199">
        <v>2</v>
      </c>
      <c r="EP393" s="199">
        <v>18</v>
      </c>
      <c r="EQ393" s="199">
        <v>293</v>
      </c>
      <c r="ER393" s="199">
        <v>472</v>
      </c>
      <c r="ES393" s="199">
        <v>69</v>
      </c>
      <c r="ET393" s="199">
        <v>108</v>
      </c>
      <c r="EU393" s="199">
        <v>184</v>
      </c>
      <c r="EV393" s="199">
        <v>111</v>
      </c>
      <c r="EW393" s="199">
        <v>403</v>
      </c>
      <c r="EX393" s="199">
        <v>472</v>
      </c>
      <c r="EZ393" s="199"/>
    </row>
    <row r="394" spans="1:156" x14ac:dyDescent="0.25">
      <c r="A394">
        <v>56633</v>
      </c>
      <c r="B394" t="s">
        <v>892</v>
      </c>
      <c r="C394" t="s">
        <v>1249</v>
      </c>
      <c r="D394" t="s">
        <v>248</v>
      </c>
      <c r="E394" t="s">
        <v>329</v>
      </c>
      <c r="F394" t="s">
        <v>347</v>
      </c>
      <c r="G394" t="s">
        <v>347</v>
      </c>
      <c r="H394" s="199">
        <v>4803</v>
      </c>
      <c r="I394" s="199">
        <v>620</v>
      </c>
      <c r="J394" s="199">
        <v>1583</v>
      </c>
      <c r="K394" s="199">
        <v>267</v>
      </c>
      <c r="L394" s="199">
        <v>1178</v>
      </c>
      <c r="M394" s="199">
        <v>197</v>
      </c>
      <c r="N394" s="199">
        <v>2171</v>
      </c>
      <c r="O394" s="199">
        <v>278</v>
      </c>
      <c r="P394" s="199">
        <v>987</v>
      </c>
      <c r="Q394" s="199">
        <v>66</v>
      </c>
      <c r="R394" s="199">
        <v>1696</v>
      </c>
      <c r="S394" s="199">
        <v>76</v>
      </c>
      <c r="T394" s="199">
        <v>33</v>
      </c>
      <c r="U394" s="199">
        <v>6</v>
      </c>
      <c r="V394" s="199">
        <v>2310</v>
      </c>
      <c r="W394" s="199">
        <v>453</v>
      </c>
      <c r="X394" s="199">
        <v>60</v>
      </c>
      <c r="Y394" s="199">
        <v>0</v>
      </c>
      <c r="Z394" s="199">
        <v>71</v>
      </c>
      <c r="AA394" s="199">
        <v>0</v>
      </c>
      <c r="AB394" s="199">
        <v>631</v>
      </c>
      <c r="AC394" s="199">
        <v>85</v>
      </c>
      <c r="AD394" s="199">
        <v>353</v>
      </c>
      <c r="AE394" s="199">
        <v>0</v>
      </c>
      <c r="AF394" s="199">
        <v>1535</v>
      </c>
      <c r="AG394" s="199">
        <v>76</v>
      </c>
      <c r="AH394" s="199">
        <v>4751</v>
      </c>
      <c r="AI394" s="199">
        <v>615</v>
      </c>
      <c r="AJ394" s="199">
        <v>52</v>
      </c>
      <c r="AK394" s="199">
        <v>5</v>
      </c>
      <c r="AL394" s="199">
        <v>40</v>
      </c>
      <c r="AM394" s="199">
        <v>5</v>
      </c>
      <c r="AN394" s="199">
        <v>12</v>
      </c>
      <c r="AO394" s="199">
        <v>0</v>
      </c>
      <c r="AP394" s="199">
        <v>2485</v>
      </c>
      <c r="AQ394" s="199">
        <v>287</v>
      </c>
      <c r="AR394" s="199">
        <v>2318</v>
      </c>
      <c r="AS394" s="199">
        <v>333</v>
      </c>
      <c r="AT394" s="199">
        <v>846</v>
      </c>
      <c r="AU394" s="199">
        <v>33</v>
      </c>
      <c r="AV394" s="199">
        <v>3957</v>
      </c>
      <c r="AW394" s="199">
        <v>587</v>
      </c>
      <c r="AX394" s="199">
        <v>263</v>
      </c>
      <c r="AY394" s="199">
        <v>58</v>
      </c>
      <c r="AZ394" s="199">
        <v>888</v>
      </c>
      <c r="BA394" s="199">
        <v>152</v>
      </c>
      <c r="BB394" s="199">
        <v>1052</v>
      </c>
      <c r="BC394" s="199">
        <v>119</v>
      </c>
      <c r="BD394" s="199">
        <v>505</v>
      </c>
      <c r="BE394" s="199">
        <v>26</v>
      </c>
      <c r="BF394" s="199">
        <v>581</v>
      </c>
      <c r="BG394" s="199">
        <v>99</v>
      </c>
      <c r="BH394" s="199">
        <v>1795</v>
      </c>
      <c r="BI394" s="199">
        <v>280</v>
      </c>
      <c r="BJ394" s="199">
        <v>1535</v>
      </c>
      <c r="BK394" s="199">
        <v>220</v>
      </c>
      <c r="BL394" s="199">
        <v>260</v>
      </c>
      <c r="BM394" s="199">
        <v>60</v>
      </c>
      <c r="BN394" s="199">
        <v>1146</v>
      </c>
      <c r="BO394" s="199">
        <v>123</v>
      </c>
      <c r="BP394" s="199">
        <v>720</v>
      </c>
      <c r="BQ394" s="199">
        <v>161</v>
      </c>
      <c r="BR394" s="199">
        <v>510</v>
      </c>
      <c r="BS394" s="199">
        <v>95</v>
      </c>
      <c r="BT394" s="199">
        <v>1699</v>
      </c>
      <c r="BU394" s="199">
        <v>234</v>
      </c>
      <c r="BV394" s="199">
        <v>2376</v>
      </c>
      <c r="BW394" s="199">
        <v>379</v>
      </c>
      <c r="BX394" s="199">
        <v>728</v>
      </c>
      <c r="BY394" s="199">
        <v>7</v>
      </c>
      <c r="BZ394" s="199">
        <v>553</v>
      </c>
      <c r="CA394" s="199">
        <v>86</v>
      </c>
      <c r="CB394" s="199">
        <v>1146</v>
      </c>
      <c r="CC394" s="199">
        <v>148</v>
      </c>
      <c r="CD394" s="199">
        <v>396</v>
      </c>
      <c r="CE394" s="199">
        <v>31</v>
      </c>
      <c r="CF394" s="199">
        <v>581</v>
      </c>
      <c r="CG394" s="199">
        <v>114</v>
      </c>
      <c r="CH394" s="199">
        <v>468</v>
      </c>
      <c r="CI394" s="199">
        <v>105</v>
      </c>
      <c r="CJ394" s="199">
        <v>392</v>
      </c>
      <c r="CK394" s="199">
        <v>73</v>
      </c>
      <c r="CL394" s="199">
        <v>539</v>
      </c>
      <c r="CM394" s="199">
        <v>56</v>
      </c>
      <c r="CN394" s="199">
        <v>728</v>
      </c>
      <c r="CO394" s="199">
        <v>7</v>
      </c>
      <c r="CP394" s="199">
        <v>620</v>
      </c>
      <c r="CQ394" s="199">
        <v>4183</v>
      </c>
      <c r="CR394" s="199">
        <v>2353</v>
      </c>
      <c r="CS394" s="199">
        <v>2645</v>
      </c>
      <c r="CT394" s="199">
        <v>3857</v>
      </c>
      <c r="CU394" s="199">
        <v>510</v>
      </c>
      <c r="CV394" s="199">
        <v>16</v>
      </c>
      <c r="CW394" s="199">
        <v>9</v>
      </c>
      <c r="CX394" s="199">
        <v>0</v>
      </c>
      <c r="CY394" s="199">
        <v>31</v>
      </c>
      <c r="CZ394" s="199">
        <v>4</v>
      </c>
      <c r="DA394" s="199">
        <v>54</v>
      </c>
      <c r="DB394" s="199">
        <v>0</v>
      </c>
      <c r="DC394" s="199">
        <v>416</v>
      </c>
      <c r="DD394" s="199">
        <v>12</v>
      </c>
      <c r="DE394" s="199">
        <v>32</v>
      </c>
      <c r="DF394" s="199">
        <v>125</v>
      </c>
      <c r="DG394" s="199">
        <v>73</v>
      </c>
      <c r="DH394" s="199">
        <v>44</v>
      </c>
      <c r="DI394" s="199">
        <v>247</v>
      </c>
      <c r="DJ394" s="199">
        <v>54</v>
      </c>
      <c r="DK394" s="199">
        <v>15</v>
      </c>
      <c r="DL394" s="199">
        <v>56</v>
      </c>
      <c r="DM394" s="199">
        <v>84</v>
      </c>
      <c r="DN394" s="199">
        <v>492</v>
      </c>
      <c r="DO394" s="199">
        <v>319</v>
      </c>
      <c r="DP394" s="199">
        <v>58</v>
      </c>
      <c r="DQ394" s="199">
        <v>169</v>
      </c>
      <c r="DR394" s="199">
        <v>110</v>
      </c>
      <c r="DS394" s="199">
        <v>168</v>
      </c>
      <c r="DT394" s="199">
        <v>362</v>
      </c>
      <c r="DU394" s="199">
        <v>1550</v>
      </c>
      <c r="DV394" s="199">
        <v>535</v>
      </c>
      <c r="DW394" s="199">
        <v>160</v>
      </c>
      <c r="DX394" s="199">
        <v>177</v>
      </c>
      <c r="DY394" s="199">
        <v>109</v>
      </c>
      <c r="DZ394" s="199">
        <v>362</v>
      </c>
      <c r="EA394" s="199">
        <v>54</v>
      </c>
      <c r="EB394" s="199">
        <v>260</v>
      </c>
      <c r="EC394" s="199">
        <v>476</v>
      </c>
      <c r="ED394" s="199">
        <v>114</v>
      </c>
      <c r="EE394" s="199">
        <v>140</v>
      </c>
      <c r="EF394" s="199">
        <v>621</v>
      </c>
      <c r="EG394" s="199">
        <v>4085</v>
      </c>
      <c r="EH394" s="199">
        <v>637</v>
      </c>
      <c r="EI394" s="199">
        <v>1041</v>
      </c>
      <c r="EJ394" s="199">
        <v>509</v>
      </c>
      <c r="EK394" s="199">
        <v>75</v>
      </c>
      <c r="EL394" s="199">
        <v>91</v>
      </c>
      <c r="EM394" s="199">
        <v>55</v>
      </c>
      <c r="EN394" s="199">
        <v>25</v>
      </c>
      <c r="EO394" s="199">
        <v>23</v>
      </c>
      <c r="EP394" s="199">
        <v>198</v>
      </c>
      <c r="EQ394" s="199">
        <v>1231</v>
      </c>
      <c r="ER394" s="199">
        <v>1550</v>
      </c>
      <c r="ES394" s="199">
        <v>143</v>
      </c>
      <c r="ET394" s="199">
        <v>472</v>
      </c>
      <c r="EU394" s="199">
        <v>550</v>
      </c>
      <c r="EV394" s="199">
        <v>385</v>
      </c>
      <c r="EW394" s="199">
        <v>1407</v>
      </c>
      <c r="EX394" s="199">
        <v>1550</v>
      </c>
      <c r="EZ394" s="199"/>
    </row>
    <row r="395" spans="1:156" x14ac:dyDescent="0.25">
      <c r="A395">
        <v>56347</v>
      </c>
      <c r="B395" t="s">
        <v>892</v>
      </c>
      <c r="C395" t="s">
        <v>1179</v>
      </c>
      <c r="D395" t="s">
        <v>314</v>
      </c>
      <c r="E395" t="s">
        <v>329</v>
      </c>
      <c r="F395" t="s">
        <v>347</v>
      </c>
      <c r="G395" t="s">
        <v>346</v>
      </c>
      <c r="H395" s="199">
        <v>7947</v>
      </c>
      <c r="I395" s="199">
        <v>949</v>
      </c>
      <c r="J395" s="199">
        <v>1412</v>
      </c>
      <c r="K395" s="199">
        <v>475</v>
      </c>
      <c r="L395" s="199">
        <v>914</v>
      </c>
      <c r="M395" s="199">
        <v>207</v>
      </c>
      <c r="N395" s="199">
        <v>4448</v>
      </c>
      <c r="O395" s="199">
        <v>374</v>
      </c>
      <c r="P395" s="199">
        <v>1969</v>
      </c>
      <c r="Q395" s="199">
        <v>100</v>
      </c>
      <c r="R395" s="199">
        <v>6524</v>
      </c>
      <c r="S395" s="199">
        <v>817</v>
      </c>
      <c r="T395" s="199">
        <v>46</v>
      </c>
      <c r="U395" s="199">
        <v>23</v>
      </c>
      <c r="V395" s="199">
        <v>3</v>
      </c>
      <c r="W395" s="199">
        <v>0</v>
      </c>
      <c r="X395" s="199">
        <v>91</v>
      </c>
      <c r="Y395" s="199">
        <v>0</v>
      </c>
      <c r="Z395" s="199">
        <v>444</v>
      </c>
      <c r="AA395" s="199">
        <v>58</v>
      </c>
      <c r="AB395" s="199">
        <v>786</v>
      </c>
      <c r="AC395" s="199">
        <v>51</v>
      </c>
      <c r="AD395" s="199">
        <v>1434</v>
      </c>
      <c r="AE395" s="199">
        <v>97</v>
      </c>
      <c r="AF395" s="199">
        <v>6187</v>
      </c>
      <c r="AG395" s="199">
        <v>798</v>
      </c>
      <c r="AH395" s="199">
        <v>7088</v>
      </c>
      <c r="AI395" s="199">
        <v>830</v>
      </c>
      <c r="AJ395" s="199">
        <v>859</v>
      </c>
      <c r="AK395" s="199">
        <v>119</v>
      </c>
      <c r="AL395" s="199">
        <v>225</v>
      </c>
      <c r="AM395" s="199">
        <v>9</v>
      </c>
      <c r="AN395" s="199">
        <v>634</v>
      </c>
      <c r="AO395" s="199">
        <v>110</v>
      </c>
      <c r="AP395" s="199">
        <v>3945</v>
      </c>
      <c r="AQ395" s="199">
        <v>463</v>
      </c>
      <c r="AR395" s="199">
        <v>4002</v>
      </c>
      <c r="AS395" s="199">
        <v>486</v>
      </c>
      <c r="AT395" s="199">
        <v>931</v>
      </c>
      <c r="AU395" s="199">
        <v>40</v>
      </c>
      <c r="AV395" s="199">
        <v>7016</v>
      </c>
      <c r="AW395" s="199">
        <v>909</v>
      </c>
      <c r="AX395" s="199">
        <v>924</v>
      </c>
      <c r="AY395" s="199">
        <v>217</v>
      </c>
      <c r="AZ395" s="199">
        <v>2161</v>
      </c>
      <c r="BA395" s="199">
        <v>128</v>
      </c>
      <c r="BB395" s="199">
        <v>1592</v>
      </c>
      <c r="BC395" s="199">
        <v>62</v>
      </c>
      <c r="BD395" s="199">
        <v>580</v>
      </c>
      <c r="BE395" s="199">
        <v>27</v>
      </c>
      <c r="BF395" s="199">
        <v>995</v>
      </c>
      <c r="BG395" s="199">
        <v>181</v>
      </c>
      <c r="BH395" s="199">
        <v>3326</v>
      </c>
      <c r="BI395" s="199">
        <v>370</v>
      </c>
      <c r="BJ395" s="199">
        <v>3163</v>
      </c>
      <c r="BK395" s="199">
        <v>370</v>
      </c>
      <c r="BL395" s="199">
        <v>163</v>
      </c>
      <c r="BM395" s="199">
        <v>0</v>
      </c>
      <c r="BN395" s="199">
        <v>2440</v>
      </c>
      <c r="BO395" s="199">
        <v>272</v>
      </c>
      <c r="BP395" s="199">
        <v>984</v>
      </c>
      <c r="BQ395" s="199">
        <v>114</v>
      </c>
      <c r="BR395" s="199">
        <v>897</v>
      </c>
      <c r="BS395" s="199">
        <v>165</v>
      </c>
      <c r="BT395" s="199">
        <v>2154</v>
      </c>
      <c r="BU395" s="199">
        <v>390</v>
      </c>
      <c r="BV395" s="199">
        <v>4321</v>
      </c>
      <c r="BW395" s="199">
        <v>551</v>
      </c>
      <c r="BX395" s="199">
        <v>1472</v>
      </c>
      <c r="BY395" s="199">
        <v>8</v>
      </c>
      <c r="BZ395" s="199">
        <v>717</v>
      </c>
      <c r="CA395" s="199">
        <v>134</v>
      </c>
      <c r="CB395" s="199">
        <v>1437</v>
      </c>
      <c r="CC395" s="199">
        <v>256</v>
      </c>
      <c r="CD395" s="199">
        <v>536</v>
      </c>
      <c r="CE395" s="199">
        <v>125</v>
      </c>
      <c r="CF395" s="199">
        <v>909</v>
      </c>
      <c r="CG395" s="199">
        <v>136</v>
      </c>
      <c r="CH395" s="199">
        <v>890</v>
      </c>
      <c r="CI395" s="199">
        <v>155</v>
      </c>
      <c r="CJ395" s="199">
        <v>739</v>
      </c>
      <c r="CK395" s="199">
        <v>93</v>
      </c>
      <c r="CL395" s="199">
        <v>1247</v>
      </c>
      <c r="CM395" s="199">
        <v>42</v>
      </c>
      <c r="CN395" s="199">
        <v>1472</v>
      </c>
      <c r="CO395" s="199">
        <v>8</v>
      </c>
      <c r="CP395" s="199">
        <v>949</v>
      </c>
      <c r="CQ395" s="199">
        <v>6998</v>
      </c>
      <c r="CR395" s="199">
        <v>5020</v>
      </c>
      <c r="CS395" s="199">
        <v>3187</v>
      </c>
      <c r="CT395" s="199">
        <v>5674</v>
      </c>
      <c r="CU395" s="199">
        <v>1782</v>
      </c>
      <c r="CV395" s="199">
        <v>877</v>
      </c>
      <c r="CW395" s="199">
        <v>1222</v>
      </c>
      <c r="CX395" s="199">
        <v>686</v>
      </c>
      <c r="CY395" s="199">
        <v>467</v>
      </c>
      <c r="CZ395" s="199">
        <v>169</v>
      </c>
      <c r="DA395" s="199">
        <v>70</v>
      </c>
      <c r="DB395" s="199">
        <v>22</v>
      </c>
      <c r="DC395" s="199">
        <v>23</v>
      </c>
      <c r="DD395" s="199">
        <v>0</v>
      </c>
      <c r="DE395" s="199">
        <v>281</v>
      </c>
      <c r="DF395" s="199">
        <v>174</v>
      </c>
      <c r="DG395" s="199">
        <v>1082</v>
      </c>
      <c r="DH395" s="199">
        <v>80</v>
      </c>
      <c r="DI395" s="199">
        <v>285</v>
      </c>
      <c r="DJ395" s="199">
        <v>220</v>
      </c>
      <c r="DK395" s="199">
        <v>23</v>
      </c>
      <c r="DL395" s="199">
        <v>85</v>
      </c>
      <c r="DM395" s="199">
        <v>205</v>
      </c>
      <c r="DN395" s="199">
        <v>804</v>
      </c>
      <c r="DO395" s="199">
        <v>175</v>
      </c>
      <c r="DP395" s="199">
        <v>97</v>
      </c>
      <c r="DQ395" s="199">
        <v>53</v>
      </c>
      <c r="DR395" s="199">
        <v>176</v>
      </c>
      <c r="DS395" s="199">
        <v>60</v>
      </c>
      <c r="DT395" s="199">
        <v>153</v>
      </c>
      <c r="DU395" s="199">
        <v>2862</v>
      </c>
      <c r="DV395" s="199">
        <v>1617</v>
      </c>
      <c r="DW395" s="199">
        <v>557</v>
      </c>
      <c r="DX395" s="199">
        <v>290</v>
      </c>
      <c r="DY395" s="199">
        <v>112</v>
      </c>
      <c r="DZ395" s="199">
        <v>405</v>
      </c>
      <c r="EA395" s="199">
        <v>24</v>
      </c>
      <c r="EB395" s="199">
        <v>344</v>
      </c>
      <c r="EC395" s="199">
        <v>550</v>
      </c>
      <c r="ED395" s="199">
        <v>102</v>
      </c>
      <c r="EE395" s="199">
        <v>394</v>
      </c>
      <c r="EF395" s="199">
        <v>846</v>
      </c>
      <c r="EG395" s="199">
        <v>7196</v>
      </c>
      <c r="EH395" s="199">
        <v>805</v>
      </c>
      <c r="EI395" s="199">
        <v>2236</v>
      </c>
      <c r="EJ395" s="199">
        <v>626</v>
      </c>
      <c r="EK395" s="199">
        <v>115</v>
      </c>
      <c r="EL395" s="199">
        <v>107</v>
      </c>
      <c r="EM395" s="199">
        <v>90</v>
      </c>
      <c r="EN395" s="199">
        <v>60</v>
      </c>
      <c r="EO395" s="199">
        <v>49</v>
      </c>
      <c r="EP395" s="199">
        <v>156</v>
      </c>
      <c r="EQ395" s="199">
        <v>2073</v>
      </c>
      <c r="ER395" s="199">
        <v>2862</v>
      </c>
      <c r="ES395" s="199">
        <v>223</v>
      </c>
      <c r="ET395" s="199">
        <v>665</v>
      </c>
      <c r="EU395" s="199">
        <v>1082</v>
      </c>
      <c r="EV395" s="199">
        <v>892</v>
      </c>
      <c r="EW395" s="199">
        <v>2639</v>
      </c>
      <c r="EX395" s="199">
        <v>2862</v>
      </c>
      <c r="EZ395" s="199"/>
    </row>
    <row r="396" spans="1:156" x14ac:dyDescent="0.25">
      <c r="A396">
        <v>56435</v>
      </c>
      <c r="B396" t="s">
        <v>892</v>
      </c>
      <c r="C396" t="s">
        <v>1196</v>
      </c>
      <c r="D396" t="s">
        <v>248</v>
      </c>
      <c r="E396" t="s">
        <v>329</v>
      </c>
      <c r="F396" t="s">
        <v>346</v>
      </c>
      <c r="G396" t="s">
        <v>346</v>
      </c>
      <c r="H396" s="199">
        <v>2784</v>
      </c>
      <c r="I396" s="199">
        <v>307</v>
      </c>
      <c r="J396" s="199">
        <v>488</v>
      </c>
      <c r="K396" s="199">
        <v>49</v>
      </c>
      <c r="L396" s="199">
        <v>333</v>
      </c>
      <c r="M396" s="199">
        <v>38</v>
      </c>
      <c r="N396" s="199">
        <v>1402</v>
      </c>
      <c r="O396" s="199">
        <v>146</v>
      </c>
      <c r="P396" s="199">
        <v>876</v>
      </c>
      <c r="Q396" s="199">
        <v>112</v>
      </c>
      <c r="R396" s="199">
        <v>2516</v>
      </c>
      <c r="S396" s="199">
        <v>266</v>
      </c>
      <c r="T396" s="199">
        <v>28</v>
      </c>
      <c r="U396" s="199">
        <v>0</v>
      </c>
      <c r="V396" s="199">
        <v>25</v>
      </c>
      <c r="W396" s="199">
        <v>0</v>
      </c>
      <c r="X396" s="199">
        <v>33</v>
      </c>
      <c r="Y396" s="199">
        <v>21</v>
      </c>
      <c r="Z396" s="199">
        <v>8</v>
      </c>
      <c r="AA396" s="199">
        <v>0</v>
      </c>
      <c r="AB396" s="199">
        <v>174</v>
      </c>
      <c r="AC396" s="199">
        <v>20</v>
      </c>
      <c r="AD396" s="199">
        <v>24</v>
      </c>
      <c r="AE396" s="199">
        <v>6</v>
      </c>
      <c r="AF396" s="199">
        <v>2505</v>
      </c>
      <c r="AG396" s="199">
        <v>266</v>
      </c>
      <c r="AH396" s="199">
        <v>2748</v>
      </c>
      <c r="AI396" s="199">
        <v>303</v>
      </c>
      <c r="AJ396" s="199">
        <v>36</v>
      </c>
      <c r="AK396" s="199">
        <v>4</v>
      </c>
      <c r="AL396" s="199">
        <v>19</v>
      </c>
      <c r="AM396" s="199">
        <v>4</v>
      </c>
      <c r="AN396" s="199">
        <v>17</v>
      </c>
      <c r="AO396" s="199">
        <v>0</v>
      </c>
      <c r="AP396" s="199">
        <v>1440</v>
      </c>
      <c r="AQ396" s="199">
        <v>178</v>
      </c>
      <c r="AR396" s="199">
        <v>1344</v>
      </c>
      <c r="AS396" s="199">
        <v>129</v>
      </c>
      <c r="AT396" s="199">
        <v>399</v>
      </c>
      <c r="AU396" s="199">
        <v>43</v>
      </c>
      <c r="AV396" s="199">
        <v>2385</v>
      </c>
      <c r="AW396" s="199">
        <v>264</v>
      </c>
      <c r="AX396" s="199">
        <v>140</v>
      </c>
      <c r="AY396" s="199">
        <v>23</v>
      </c>
      <c r="AZ396" s="199">
        <v>726</v>
      </c>
      <c r="BA396" s="199">
        <v>116</v>
      </c>
      <c r="BB396" s="199">
        <v>819</v>
      </c>
      <c r="BC396" s="199">
        <v>69</v>
      </c>
      <c r="BD396" s="199">
        <v>361</v>
      </c>
      <c r="BE396" s="199">
        <v>11</v>
      </c>
      <c r="BF396" s="199">
        <v>381</v>
      </c>
      <c r="BG396" s="199">
        <v>47</v>
      </c>
      <c r="BH396" s="199">
        <v>1121</v>
      </c>
      <c r="BI396" s="199">
        <v>207</v>
      </c>
      <c r="BJ396" s="199">
        <v>1059</v>
      </c>
      <c r="BK396" s="199">
        <v>190</v>
      </c>
      <c r="BL396" s="199">
        <v>62</v>
      </c>
      <c r="BM396" s="199">
        <v>17</v>
      </c>
      <c r="BN396" s="199">
        <v>767</v>
      </c>
      <c r="BO396" s="199">
        <v>142</v>
      </c>
      <c r="BP396" s="199">
        <v>466</v>
      </c>
      <c r="BQ396" s="199">
        <v>74</v>
      </c>
      <c r="BR396" s="199">
        <v>269</v>
      </c>
      <c r="BS396" s="199">
        <v>38</v>
      </c>
      <c r="BT396" s="199">
        <v>574</v>
      </c>
      <c r="BU396" s="199">
        <v>53</v>
      </c>
      <c r="BV396" s="199">
        <v>1502</v>
      </c>
      <c r="BW396" s="199">
        <v>254</v>
      </c>
      <c r="BX396" s="199">
        <v>708</v>
      </c>
      <c r="BY396" s="199">
        <v>0</v>
      </c>
      <c r="BZ396" s="199">
        <v>163</v>
      </c>
      <c r="CA396" s="199">
        <v>29</v>
      </c>
      <c r="CB396" s="199">
        <v>411</v>
      </c>
      <c r="CC396" s="199">
        <v>24</v>
      </c>
      <c r="CD396" s="199">
        <v>164</v>
      </c>
      <c r="CE396" s="199">
        <v>35</v>
      </c>
      <c r="CF396" s="199">
        <v>231</v>
      </c>
      <c r="CG396" s="199">
        <v>43</v>
      </c>
      <c r="CH396" s="199">
        <v>270</v>
      </c>
      <c r="CI396" s="199">
        <v>48</v>
      </c>
      <c r="CJ396" s="199">
        <v>275</v>
      </c>
      <c r="CK396" s="199">
        <v>53</v>
      </c>
      <c r="CL396" s="199">
        <v>562</v>
      </c>
      <c r="CM396" s="199">
        <v>75</v>
      </c>
      <c r="CN396" s="199">
        <v>708</v>
      </c>
      <c r="CO396" s="199">
        <v>0</v>
      </c>
      <c r="CP396" s="199">
        <v>307</v>
      </c>
      <c r="CQ396" s="199">
        <v>2477</v>
      </c>
      <c r="CR396" s="199">
        <v>1464</v>
      </c>
      <c r="CS396" s="199">
        <v>1591</v>
      </c>
      <c r="CT396" s="199">
        <v>2613</v>
      </c>
      <c r="CU396" s="199">
        <v>76</v>
      </c>
      <c r="CV396" s="199">
        <v>24</v>
      </c>
      <c r="CW396" s="199">
        <v>16</v>
      </c>
      <c r="CX396" s="199">
        <v>11</v>
      </c>
      <c r="CY396" s="199">
        <v>42</v>
      </c>
      <c r="CZ396" s="199">
        <v>12</v>
      </c>
      <c r="DA396" s="199">
        <v>6</v>
      </c>
      <c r="DB396" s="199">
        <v>1</v>
      </c>
      <c r="DC396" s="199">
        <v>12</v>
      </c>
      <c r="DD396" s="199">
        <v>0</v>
      </c>
      <c r="DE396" s="199">
        <v>75</v>
      </c>
      <c r="DF396" s="199">
        <v>132</v>
      </c>
      <c r="DG396" s="199">
        <v>174</v>
      </c>
      <c r="DH396" s="199">
        <v>42</v>
      </c>
      <c r="DI396" s="199">
        <v>144</v>
      </c>
      <c r="DJ396" s="199">
        <v>46</v>
      </c>
      <c r="DK396" s="199">
        <v>33</v>
      </c>
      <c r="DL396" s="199">
        <v>44</v>
      </c>
      <c r="DM396" s="199">
        <v>99</v>
      </c>
      <c r="DN396" s="199">
        <v>202</v>
      </c>
      <c r="DO396" s="199">
        <v>143</v>
      </c>
      <c r="DP396" s="199">
        <v>47</v>
      </c>
      <c r="DQ396" s="199">
        <v>22</v>
      </c>
      <c r="DR396" s="199">
        <v>68</v>
      </c>
      <c r="DS396" s="199">
        <v>40</v>
      </c>
      <c r="DT396" s="199">
        <v>146</v>
      </c>
      <c r="DU396" s="199">
        <v>1176</v>
      </c>
      <c r="DV396" s="199">
        <v>664</v>
      </c>
      <c r="DW396" s="199">
        <v>190</v>
      </c>
      <c r="DX396" s="199">
        <v>108</v>
      </c>
      <c r="DY396" s="199">
        <v>29</v>
      </c>
      <c r="DZ396" s="199">
        <v>215</v>
      </c>
      <c r="EA396" s="199">
        <v>3</v>
      </c>
      <c r="EB396" s="199">
        <v>179</v>
      </c>
      <c r="EC396" s="199">
        <v>189</v>
      </c>
      <c r="ED396" s="199">
        <v>2</v>
      </c>
      <c r="EE396" s="199">
        <v>125</v>
      </c>
      <c r="EF396" s="199">
        <v>252</v>
      </c>
      <c r="EG396" s="199">
        <v>2520</v>
      </c>
      <c r="EH396" s="199">
        <v>294</v>
      </c>
      <c r="EI396" s="199">
        <v>1077</v>
      </c>
      <c r="EJ396" s="199">
        <v>99</v>
      </c>
      <c r="EK396" s="199">
        <v>26</v>
      </c>
      <c r="EL396" s="199">
        <v>5</v>
      </c>
      <c r="EM396" s="199">
        <v>16</v>
      </c>
      <c r="EN396" s="199">
        <v>7</v>
      </c>
      <c r="EO396" s="199">
        <v>8</v>
      </c>
      <c r="EP396" s="199">
        <v>15</v>
      </c>
      <c r="EQ396" s="199">
        <v>979</v>
      </c>
      <c r="ER396" s="199">
        <v>1176</v>
      </c>
      <c r="ES396" s="199">
        <v>46</v>
      </c>
      <c r="ET396" s="199">
        <v>257</v>
      </c>
      <c r="EU396" s="199">
        <v>549</v>
      </c>
      <c r="EV396" s="199">
        <v>324</v>
      </c>
      <c r="EW396" s="199">
        <v>1130</v>
      </c>
      <c r="EX396" s="199">
        <v>1176</v>
      </c>
      <c r="EZ396" s="199"/>
    </row>
    <row r="397" spans="1:156" x14ac:dyDescent="0.25">
      <c r="A397">
        <v>56441</v>
      </c>
      <c r="B397" t="s">
        <v>892</v>
      </c>
      <c r="C397" t="s">
        <v>1200</v>
      </c>
      <c r="D397" t="s">
        <v>255</v>
      </c>
      <c r="E397" t="s">
        <v>329</v>
      </c>
      <c r="F397" t="s">
        <v>346</v>
      </c>
      <c r="G397" t="s">
        <v>346</v>
      </c>
      <c r="H397" s="199">
        <v>3475</v>
      </c>
      <c r="I397" s="199">
        <v>331</v>
      </c>
      <c r="J397" s="199">
        <v>716</v>
      </c>
      <c r="K397" s="199">
        <v>55</v>
      </c>
      <c r="L397" s="199">
        <v>543</v>
      </c>
      <c r="M397" s="199">
        <v>29</v>
      </c>
      <c r="N397" s="199">
        <v>1893</v>
      </c>
      <c r="O397" s="199">
        <v>228</v>
      </c>
      <c r="P397" s="199">
        <v>858</v>
      </c>
      <c r="Q397" s="199">
        <v>41</v>
      </c>
      <c r="R397" s="199">
        <v>3179</v>
      </c>
      <c r="S397" s="199">
        <v>300</v>
      </c>
      <c r="T397" s="199">
        <v>21</v>
      </c>
      <c r="U397" s="199">
        <v>0</v>
      </c>
      <c r="V397" s="199">
        <v>35</v>
      </c>
      <c r="W397" s="199">
        <v>3</v>
      </c>
      <c r="X397" s="199">
        <v>0</v>
      </c>
      <c r="Y397" s="199">
        <v>0</v>
      </c>
      <c r="Z397" s="199">
        <v>35</v>
      </c>
      <c r="AA397" s="199">
        <v>0</v>
      </c>
      <c r="AB397" s="199">
        <v>205</v>
      </c>
      <c r="AC397" s="199">
        <v>28</v>
      </c>
      <c r="AD397" s="199">
        <v>83</v>
      </c>
      <c r="AE397" s="199">
        <v>38</v>
      </c>
      <c r="AF397" s="199">
        <v>3112</v>
      </c>
      <c r="AG397" s="199">
        <v>278</v>
      </c>
      <c r="AH397" s="199">
        <v>3440</v>
      </c>
      <c r="AI397" s="199">
        <v>317</v>
      </c>
      <c r="AJ397" s="199">
        <v>35</v>
      </c>
      <c r="AK397" s="199">
        <v>14</v>
      </c>
      <c r="AL397" s="199">
        <v>10</v>
      </c>
      <c r="AM397" s="199">
        <v>2</v>
      </c>
      <c r="AN397" s="199">
        <v>25</v>
      </c>
      <c r="AO397" s="199">
        <v>12</v>
      </c>
      <c r="AP397" s="199">
        <v>1679</v>
      </c>
      <c r="AQ397" s="199">
        <v>173</v>
      </c>
      <c r="AR397" s="199">
        <v>1796</v>
      </c>
      <c r="AS397" s="199">
        <v>158</v>
      </c>
      <c r="AT397" s="199">
        <v>871</v>
      </c>
      <c r="AU397" s="199">
        <v>64</v>
      </c>
      <c r="AV397" s="199">
        <v>2604</v>
      </c>
      <c r="AW397" s="199">
        <v>267</v>
      </c>
      <c r="AX397" s="199">
        <v>222</v>
      </c>
      <c r="AY397" s="199">
        <v>32</v>
      </c>
      <c r="AZ397" s="199">
        <v>1025</v>
      </c>
      <c r="BA397" s="199">
        <v>94</v>
      </c>
      <c r="BB397" s="199">
        <v>876</v>
      </c>
      <c r="BC397" s="199">
        <v>105</v>
      </c>
      <c r="BD397" s="199">
        <v>470</v>
      </c>
      <c r="BE397" s="199">
        <v>13</v>
      </c>
      <c r="BF397" s="199">
        <v>562</v>
      </c>
      <c r="BG397" s="199">
        <v>79</v>
      </c>
      <c r="BH397" s="199">
        <v>1265</v>
      </c>
      <c r="BI397" s="199">
        <v>208</v>
      </c>
      <c r="BJ397" s="199">
        <v>1197</v>
      </c>
      <c r="BK397" s="199">
        <v>207</v>
      </c>
      <c r="BL397" s="199">
        <v>68</v>
      </c>
      <c r="BM397" s="199">
        <v>1</v>
      </c>
      <c r="BN397" s="199">
        <v>795</v>
      </c>
      <c r="BO397" s="199">
        <v>126</v>
      </c>
      <c r="BP397" s="199">
        <v>628</v>
      </c>
      <c r="BQ397" s="199">
        <v>121</v>
      </c>
      <c r="BR397" s="199">
        <v>404</v>
      </c>
      <c r="BS397" s="199">
        <v>40</v>
      </c>
      <c r="BT397" s="199">
        <v>644</v>
      </c>
      <c r="BU397" s="199">
        <v>44</v>
      </c>
      <c r="BV397" s="199">
        <v>1827</v>
      </c>
      <c r="BW397" s="199">
        <v>287</v>
      </c>
      <c r="BX397" s="199">
        <v>1004</v>
      </c>
      <c r="BY397" s="199">
        <v>0</v>
      </c>
      <c r="BZ397" s="199">
        <v>152</v>
      </c>
      <c r="CA397" s="199">
        <v>9</v>
      </c>
      <c r="CB397" s="199">
        <v>492</v>
      </c>
      <c r="CC397" s="199">
        <v>35</v>
      </c>
      <c r="CD397" s="199">
        <v>238</v>
      </c>
      <c r="CE397" s="199">
        <v>43</v>
      </c>
      <c r="CF397" s="199">
        <v>401</v>
      </c>
      <c r="CG397" s="199">
        <v>45</v>
      </c>
      <c r="CH397" s="199">
        <v>307</v>
      </c>
      <c r="CI397" s="199">
        <v>98</v>
      </c>
      <c r="CJ397" s="199">
        <v>330</v>
      </c>
      <c r="CK397" s="199">
        <v>70</v>
      </c>
      <c r="CL397" s="199">
        <v>551</v>
      </c>
      <c r="CM397" s="199">
        <v>31</v>
      </c>
      <c r="CN397" s="199">
        <v>1004</v>
      </c>
      <c r="CO397" s="199">
        <v>0</v>
      </c>
      <c r="CP397" s="199">
        <v>331</v>
      </c>
      <c r="CQ397" s="199">
        <v>3144</v>
      </c>
      <c r="CR397" s="199">
        <v>1913</v>
      </c>
      <c r="CS397" s="199">
        <v>2051</v>
      </c>
      <c r="CT397" s="199">
        <v>3460</v>
      </c>
      <c r="CU397" s="199">
        <v>55</v>
      </c>
      <c r="CV397" s="199">
        <v>18</v>
      </c>
      <c r="CW397" s="199">
        <v>9</v>
      </c>
      <c r="CX397" s="199">
        <v>0</v>
      </c>
      <c r="CY397" s="199">
        <v>30</v>
      </c>
      <c r="CZ397" s="199">
        <v>2</v>
      </c>
      <c r="DA397" s="199">
        <v>14</v>
      </c>
      <c r="DB397" s="199">
        <v>14</v>
      </c>
      <c r="DC397" s="199">
        <v>2</v>
      </c>
      <c r="DD397" s="199">
        <v>2</v>
      </c>
      <c r="DE397" s="199">
        <v>18</v>
      </c>
      <c r="DF397" s="199">
        <v>123</v>
      </c>
      <c r="DG397" s="199">
        <v>131</v>
      </c>
      <c r="DH397" s="199">
        <v>10</v>
      </c>
      <c r="DI397" s="199">
        <v>158</v>
      </c>
      <c r="DJ397" s="199">
        <v>43</v>
      </c>
      <c r="DK397" s="199">
        <v>8</v>
      </c>
      <c r="DL397" s="199">
        <v>56</v>
      </c>
      <c r="DM397" s="199">
        <v>118</v>
      </c>
      <c r="DN397" s="199">
        <v>404</v>
      </c>
      <c r="DO397" s="199">
        <v>177</v>
      </c>
      <c r="DP397" s="199">
        <v>90</v>
      </c>
      <c r="DQ397" s="199">
        <v>50</v>
      </c>
      <c r="DR397" s="199">
        <v>182</v>
      </c>
      <c r="DS397" s="199">
        <v>83</v>
      </c>
      <c r="DT397" s="199">
        <v>170</v>
      </c>
      <c r="DU397" s="199">
        <v>1691</v>
      </c>
      <c r="DV397" s="199">
        <v>684</v>
      </c>
      <c r="DW397" s="199">
        <v>135</v>
      </c>
      <c r="DX397" s="199">
        <v>96</v>
      </c>
      <c r="DY397" s="199">
        <v>28</v>
      </c>
      <c r="DZ397" s="199">
        <v>341</v>
      </c>
      <c r="EA397" s="199">
        <v>4</v>
      </c>
      <c r="EB397" s="199">
        <v>296</v>
      </c>
      <c r="EC397" s="199">
        <v>570</v>
      </c>
      <c r="ED397" s="199">
        <v>73</v>
      </c>
      <c r="EE397" s="199">
        <v>429</v>
      </c>
      <c r="EF397" s="199">
        <v>277</v>
      </c>
      <c r="EG397" s="199">
        <v>2993</v>
      </c>
      <c r="EH397" s="199">
        <v>584</v>
      </c>
      <c r="EI397" s="199">
        <v>1085</v>
      </c>
      <c r="EJ397" s="199">
        <v>606</v>
      </c>
      <c r="EK397" s="199">
        <v>97</v>
      </c>
      <c r="EL397" s="199">
        <v>88</v>
      </c>
      <c r="EM397" s="199">
        <v>121</v>
      </c>
      <c r="EN397" s="199">
        <v>35</v>
      </c>
      <c r="EO397" s="199">
        <v>72</v>
      </c>
      <c r="EP397" s="199">
        <v>167</v>
      </c>
      <c r="EQ397" s="199">
        <v>1395</v>
      </c>
      <c r="ER397" s="199">
        <v>1691</v>
      </c>
      <c r="ES397" s="199">
        <v>171</v>
      </c>
      <c r="ET397" s="199">
        <v>675</v>
      </c>
      <c r="EU397" s="199">
        <v>477</v>
      </c>
      <c r="EV397" s="199">
        <v>368</v>
      </c>
      <c r="EW397" s="199">
        <v>1520</v>
      </c>
      <c r="EX397" s="199">
        <v>1691</v>
      </c>
      <c r="EZ397" s="199"/>
    </row>
    <row r="398" spans="1:156" x14ac:dyDescent="0.25">
      <c r="A398">
        <v>56477</v>
      </c>
      <c r="B398" t="s">
        <v>892</v>
      </c>
      <c r="C398" t="s">
        <v>1214</v>
      </c>
      <c r="D398" t="s">
        <v>317</v>
      </c>
      <c r="E398" t="s">
        <v>329</v>
      </c>
      <c r="F398" t="s">
        <v>346</v>
      </c>
      <c r="G398" t="s">
        <v>346</v>
      </c>
      <c r="H398" s="199">
        <v>2608</v>
      </c>
      <c r="I398" s="199">
        <v>220</v>
      </c>
      <c r="J398" s="199">
        <v>556</v>
      </c>
      <c r="K398" s="199">
        <v>78</v>
      </c>
      <c r="L398" s="199">
        <v>317</v>
      </c>
      <c r="M398" s="199">
        <v>61</v>
      </c>
      <c r="N398" s="199">
        <v>1242</v>
      </c>
      <c r="O398" s="199">
        <v>110</v>
      </c>
      <c r="P398" s="199">
        <v>807</v>
      </c>
      <c r="Q398" s="199">
        <v>32</v>
      </c>
      <c r="R398" s="199">
        <v>2457</v>
      </c>
      <c r="S398" s="199">
        <v>215</v>
      </c>
      <c r="T398" s="199">
        <v>2</v>
      </c>
      <c r="U398" s="199">
        <v>0</v>
      </c>
      <c r="V398" s="199">
        <v>8</v>
      </c>
      <c r="W398" s="199">
        <v>1</v>
      </c>
      <c r="X398" s="199">
        <v>20</v>
      </c>
      <c r="Y398" s="199">
        <v>1</v>
      </c>
      <c r="Z398" s="199">
        <v>1</v>
      </c>
      <c r="AA398" s="199">
        <v>0</v>
      </c>
      <c r="AB398" s="199">
        <v>120</v>
      </c>
      <c r="AC398" s="199">
        <v>3</v>
      </c>
      <c r="AD398" s="199">
        <v>6</v>
      </c>
      <c r="AE398" s="199">
        <v>0</v>
      </c>
      <c r="AF398" s="199">
        <v>2452</v>
      </c>
      <c r="AG398" s="199">
        <v>215</v>
      </c>
      <c r="AH398" s="199">
        <v>2592</v>
      </c>
      <c r="AI398" s="199">
        <v>219</v>
      </c>
      <c r="AJ398" s="199">
        <v>16</v>
      </c>
      <c r="AK398" s="199">
        <v>1</v>
      </c>
      <c r="AL398" s="199">
        <v>8</v>
      </c>
      <c r="AM398" s="199">
        <v>1</v>
      </c>
      <c r="AN398" s="199">
        <v>8</v>
      </c>
      <c r="AO398" s="199">
        <v>0</v>
      </c>
      <c r="AP398" s="199">
        <v>1281</v>
      </c>
      <c r="AQ398" s="199">
        <v>109</v>
      </c>
      <c r="AR398" s="199">
        <v>1327</v>
      </c>
      <c r="AS398" s="199">
        <v>111</v>
      </c>
      <c r="AT398" s="199">
        <v>372</v>
      </c>
      <c r="AU398" s="199">
        <v>16</v>
      </c>
      <c r="AV398" s="199">
        <v>2236</v>
      </c>
      <c r="AW398" s="199">
        <v>204</v>
      </c>
      <c r="AX398" s="199">
        <v>164</v>
      </c>
      <c r="AY398" s="199">
        <v>17</v>
      </c>
      <c r="AZ398" s="199">
        <v>639</v>
      </c>
      <c r="BA398" s="199">
        <v>53</v>
      </c>
      <c r="BB398" s="199">
        <v>742</v>
      </c>
      <c r="BC398" s="199">
        <v>35</v>
      </c>
      <c r="BD398" s="199">
        <v>219</v>
      </c>
      <c r="BE398" s="199">
        <v>9</v>
      </c>
      <c r="BF398" s="199">
        <v>301</v>
      </c>
      <c r="BG398" s="199">
        <v>35</v>
      </c>
      <c r="BH398" s="199">
        <v>1121</v>
      </c>
      <c r="BI398" s="199">
        <v>106</v>
      </c>
      <c r="BJ398" s="199">
        <v>1095</v>
      </c>
      <c r="BK398" s="199">
        <v>103</v>
      </c>
      <c r="BL398" s="199">
        <v>26</v>
      </c>
      <c r="BM398" s="199">
        <v>3</v>
      </c>
      <c r="BN398" s="199">
        <v>768</v>
      </c>
      <c r="BO398" s="199">
        <v>62</v>
      </c>
      <c r="BP398" s="199">
        <v>397</v>
      </c>
      <c r="BQ398" s="199">
        <v>45</v>
      </c>
      <c r="BR398" s="199">
        <v>257</v>
      </c>
      <c r="BS398" s="199">
        <v>34</v>
      </c>
      <c r="BT398" s="199">
        <v>671</v>
      </c>
      <c r="BU398" s="199">
        <v>79</v>
      </c>
      <c r="BV398" s="199">
        <v>1422</v>
      </c>
      <c r="BW398" s="199">
        <v>141</v>
      </c>
      <c r="BX398" s="199">
        <v>515</v>
      </c>
      <c r="BY398" s="199">
        <v>0</v>
      </c>
      <c r="BZ398" s="199">
        <v>194</v>
      </c>
      <c r="CA398" s="199">
        <v>16</v>
      </c>
      <c r="CB398" s="199">
        <v>477</v>
      </c>
      <c r="CC398" s="199">
        <v>63</v>
      </c>
      <c r="CD398" s="199">
        <v>173</v>
      </c>
      <c r="CE398" s="199">
        <v>27</v>
      </c>
      <c r="CF398" s="199">
        <v>218</v>
      </c>
      <c r="CG398" s="199">
        <v>30</v>
      </c>
      <c r="CH398" s="199">
        <v>346</v>
      </c>
      <c r="CI398" s="199">
        <v>37</v>
      </c>
      <c r="CJ398" s="199">
        <v>285</v>
      </c>
      <c r="CK398" s="199">
        <v>21</v>
      </c>
      <c r="CL398" s="199">
        <v>400</v>
      </c>
      <c r="CM398" s="199">
        <v>26</v>
      </c>
      <c r="CN398" s="199">
        <v>515</v>
      </c>
      <c r="CO398" s="199">
        <v>0</v>
      </c>
      <c r="CP398" s="199">
        <v>220</v>
      </c>
      <c r="CQ398" s="199">
        <v>2388</v>
      </c>
      <c r="CR398" s="199">
        <v>1675</v>
      </c>
      <c r="CS398" s="199">
        <v>1182</v>
      </c>
      <c r="CT398" s="199">
        <v>2333</v>
      </c>
      <c r="CU398" s="199">
        <v>100</v>
      </c>
      <c r="CV398" s="199">
        <v>17</v>
      </c>
      <c r="CW398" s="199">
        <v>12</v>
      </c>
      <c r="CX398" s="199">
        <v>0</v>
      </c>
      <c r="CY398" s="199">
        <v>64</v>
      </c>
      <c r="CZ398" s="199">
        <v>10</v>
      </c>
      <c r="DA398" s="199">
        <v>0</v>
      </c>
      <c r="DB398" s="199">
        <v>0</v>
      </c>
      <c r="DC398" s="199">
        <v>24</v>
      </c>
      <c r="DD398" s="199">
        <v>7</v>
      </c>
      <c r="DE398" s="199">
        <v>124</v>
      </c>
      <c r="DF398" s="199">
        <v>160</v>
      </c>
      <c r="DG398" s="199">
        <v>178</v>
      </c>
      <c r="DH398" s="199">
        <v>71</v>
      </c>
      <c r="DI398" s="199">
        <v>123</v>
      </c>
      <c r="DJ398" s="199">
        <v>88</v>
      </c>
      <c r="DK398" s="199">
        <v>13</v>
      </c>
      <c r="DL398" s="199">
        <v>52</v>
      </c>
      <c r="DM398" s="199">
        <v>38</v>
      </c>
      <c r="DN398" s="199">
        <v>316</v>
      </c>
      <c r="DO398" s="199">
        <v>50</v>
      </c>
      <c r="DP398" s="199">
        <v>43</v>
      </c>
      <c r="DQ398" s="199">
        <v>20</v>
      </c>
      <c r="DR398" s="199">
        <v>60</v>
      </c>
      <c r="DS398" s="199">
        <v>44</v>
      </c>
      <c r="DT398" s="199">
        <v>98</v>
      </c>
      <c r="DU398" s="199">
        <v>1128</v>
      </c>
      <c r="DV398" s="199">
        <v>540</v>
      </c>
      <c r="DW398" s="199">
        <v>167</v>
      </c>
      <c r="DX398" s="199">
        <v>78</v>
      </c>
      <c r="DY398" s="199">
        <v>41</v>
      </c>
      <c r="DZ398" s="199">
        <v>236</v>
      </c>
      <c r="EA398" s="199">
        <v>12</v>
      </c>
      <c r="EB398" s="199">
        <v>174</v>
      </c>
      <c r="EC398" s="199">
        <v>274</v>
      </c>
      <c r="ED398" s="199">
        <v>55</v>
      </c>
      <c r="EE398" s="199">
        <v>172</v>
      </c>
      <c r="EF398" s="199">
        <v>309</v>
      </c>
      <c r="EG398" s="199">
        <v>2320</v>
      </c>
      <c r="EH398" s="199">
        <v>238</v>
      </c>
      <c r="EI398" s="199">
        <v>903</v>
      </c>
      <c r="EJ398" s="199">
        <v>225</v>
      </c>
      <c r="EK398" s="199">
        <v>52</v>
      </c>
      <c r="EL398" s="199">
        <v>21</v>
      </c>
      <c r="EM398" s="199">
        <v>21</v>
      </c>
      <c r="EN398" s="199">
        <v>23</v>
      </c>
      <c r="EO398" s="199">
        <v>12</v>
      </c>
      <c r="EP398" s="199">
        <v>43</v>
      </c>
      <c r="EQ398" s="199">
        <v>920</v>
      </c>
      <c r="ER398" s="199">
        <v>1128</v>
      </c>
      <c r="ES398" s="199">
        <v>54</v>
      </c>
      <c r="ET398" s="199">
        <v>280</v>
      </c>
      <c r="EU398" s="199">
        <v>372</v>
      </c>
      <c r="EV398" s="199">
        <v>422</v>
      </c>
      <c r="EW398" s="199">
        <v>1074</v>
      </c>
      <c r="EX398" s="199">
        <v>1128</v>
      </c>
      <c r="EZ398" s="199"/>
    </row>
    <row r="399" spans="1:156" x14ac:dyDescent="0.25">
      <c r="A399">
        <v>56481</v>
      </c>
      <c r="B399" t="s">
        <v>892</v>
      </c>
      <c r="C399" t="s">
        <v>1216</v>
      </c>
      <c r="D399" t="s">
        <v>317</v>
      </c>
      <c r="E399" t="s">
        <v>329</v>
      </c>
      <c r="F399" t="s">
        <v>346</v>
      </c>
      <c r="G399" t="s">
        <v>346</v>
      </c>
      <c r="H399" s="199">
        <v>2369</v>
      </c>
      <c r="I399" s="199">
        <v>196</v>
      </c>
      <c r="J399" s="199">
        <v>290</v>
      </c>
      <c r="K399" s="199">
        <v>13</v>
      </c>
      <c r="L399" s="199">
        <v>151</v>
      </c>
      <c r="M399" s="199">
        <v>9</v>
      </c>
      <c r="N399" s="199">
        <v>1541</v>
      </c>
      <c r="O399" s="199">
        <v>124</v>
      </c>
      <c r="P399" s="199">
        <v>528</v>
      </c>
      <c r="Q399" s="199">
        <v>59</v>
      </c>
      <c r="R399" s="199">
        <v>2103</v>
      </c>
      <c r="S399" s="199">
        <v>180</v>
      </c>
      <c r="T399" s="199">
        <v>0</v>
      </c>
      <c r="U399" s="199">
        <v>0</v>
      </c>
      <c r="V399" s="199">
        <v>8</v>
      </c>
      <c r="W399" s="199">
        <v>8</v>
      </c>
      <c r="X399" s="199">
        <v>16</v>
      </c>
      <c r="Y399" s="199">
        <v>2</v>
      </c>
      <c r="Z399" s="199">
        <v>4</v>
      </c>
      <c r="AA399" s="199">
        <v>0</v>
      </c>
      <c r="AB399" s="199">
        <v>238</v>
      </c>
      <c r="AC399" s="199">
        <v>6</v>
      </c>
      <c r="AD399" s="199">
        <v>14</v>
      </c>
      <c r="AE399" s="199">
        <v>1</v>
      </c>
      <c r="AF399" s="199">
        <v>2089</v>
      </c>
      <c r="AG399" s="199">
        <v>179</v>
      </c>
      <c r="AH399" s="199">
        <v>2346</v>
      </c>
      <c r="AI399" s="199">
        <v>194</v>
      </c>
      <c r="AJ399" s="199">
        <v>23</v>
      </c>
      <c r="AK399" s="199">
        <v>2</v>
      </c>
      <c r="AL399" s="199">
        <v>3</v>
      </c>
      <c r="AM399" s="199">
        <v>2</v>
      </c>
      <c r="AN399" s="199">
        <v>20</v>
      </c>
      <c r="AO399" s="199">
        <v>0</v>
      </c>
      <c r="AP399" s="199">
        <v>1189</v>
      </c>
      <c r="AQ399" s="199">
        <v>111</v>
      </c>
      <c r="AR399" s="199">
        <v>1180</v>
      </c>
      <c r="AS399" s="199">
        <v>85</v>
      </c>
      <c r="AT399" s="199">
        <v>246</v>
      </c>
      <c r="AU399" s="199">
        <v>7</v>
      </c>
      <c r="AV399" s="199">
        <v>2123</v>
      </c>
      <c r="AW399" s="199">
        <v>189</v>
      </c>
      <c r="AX399" s="199">
        <v>111</v>
      </c>
      <c r="AY399" s="199">
        <v>17</v>
      </c>
      <c r="AZ399" s="199">
        <v>550</v>
      </c>
      <c r="BA399" s="199">
        <v>80</v>
      </c>
      <c r="BB399" s="199">
        <v>633</v>
      </c>
      <c r="BC399" s="199">
        <v>11</v>
      </c>
      <c r="BD399" s="199">
        <v>251</v>
      </c>
      <c r="BE399" s="199">
        <v>22</v>
      </c>
      <c r="BF399" s="199">
        <v>226</v>
      </c>
      <c r="BG399" s="199">
        <v>12</v>
      </c>
      <c r="BH399" s="199">
        <v>993</v>
      </c>
      <c r="BI399" s="199">
        <v>138</v>
      </c>
      <c r="BJ399" s="199">
        <v>930</v>
      </c>
      <c r="BK399" s="199">
        <v>118</v>
      </c>
      <c r="BL399" s="199">
        <v>63</v>
      </c>
      <c r="BM399" s="199">
        <v>20</v>
      </c>
      <c r="BN399" s="199">
        <v>665</v>
      </c>
      <c r="BO399" s="199">
        <v>85</v>
      </c>
      <c r="BP399" s="199">
        <v>357</v>
      </c>
      <c r="BQ399" s="199">
        <v>55</v>
      </c>
      <c r="BR399" s="199">
        <v>197</v>
      </c>
      <c r="BS399" s="199">
        <v>10</v>
      </c>
      <c r="BT399" s="199">
        <v>689</v>
      </c>
      <c r="BU399" s="199">
        <v>46</v>
      </c>
      <c r="BV399" s="199">
        <v>1219</v>
      </c>
      <c r="BW399" s="199">
        <v>150</v>
      </c>
      <c r="BX399" s="199">
        <v>461</v>
      </c>
      <c r="BY399" s="199">
        <v>0</v>
      </c>
      <c r="BZ399" s="199">
        <v>201</v>
      </c>
      <c r="CA399" s="199">
        <v>8</v>
      </c>
      <c r="CB399" s="199">
        <v>488</v>
      </c>
      <c r="CC399" s="199">
        <v>38</v>
      </c>
      <c r="CD399" s="199">
        <v>135</v>
      </c>
      <c r="CE399" s="199">
        <v>20</v>
      </c>
      <c r="CF399" s="199">
        <v>296</v>
      </c>
      <c r="CG399" s="199">
        <v>26</v>
      </c>
      <c r="CH399" s="199">
        <v>263</v>
      </c>
      <c r="CI399" s="199">
        <v>19</v>
      </c>
      <c r="CJ399" s="199">
        <v>222</v>
      </c>
      <c r="CK399" s="199">
        <v>7</v>
      </c>
      <c r="CL399" s="199">
        <v>303</v>
      </c>
      <c r="CM399" s="199">
        <v>78</v>
      </c>
      <c r="CN399" s="199">
        <v>461</v>
      </c>
      <c r="CO399" s="199">
        <v>0</v>
      </c>
      <c r="CP399" s="199">
        <v>196</v>
      </c>
      <c r="CQ399" s="199">
        <v>2173</v>
      </c>
      <c r="CR399" s="199">
        <v>1501</v>
      </c>
      <c r="CS399" s="199">
        <v>1083</v>
      </c>
      <c r="CT399" s="199">
        <v>2191</v>
      </c>
      <c r="CU399" s="199">
        <v>33</v>
      </c>
      <c r="CV399" s="199">
        <v>13</v>
      </c>
      <c r="CW399" s="199">
        <v>6</v>
      </c>
      <c r="CX399" s="199">
        <v>0</v>
      </c>
      <c r="CY399" s="199">
        <v>12</v>
      </c>
      <c r="CZ399" s="199">
        <v>0</v>
      </c>
      <c r="DA399" s="199">
        <v>15</v>
      </c>
      <c r="DB399" s="199">
        <v>13</v>
      </c>
      <c r="DC399" s="199">
        <v>0</v>
      </c>
      <c r="DD399" s="199">
        <v>0</v>
      </c>
      <c r="DE399" s="199">
        <v>96</v>
      </c>
      <c r="DF399" s="199">
        <v>69</v>
      </c>
      <c r="DG399" s="199">
        <v>207</v>
      </c>
      <c r="DH399" s="199">
        <v>30</v>
      </c>
      <c r="DI399" s="199">
        <v>110</v>
      </c>
      <c r="DJ399" s="199">
        <v>85</v>
      </c>
      <c r="DK399" s="199">
        <v>12</v>
      </c>
      <c r="DL399" s="199">
        <v>30</v>
      </c>
      <c r="DM399" s="199">
        <v>43</v>
      </c>
      <c r="DN399" s="199">
        <v>219</v>
      </c>
      <c r="DO399" s="199">
        <v>69</v>
      </c>
      <c r="DP399" s="199">
        <v>63</v>
      </c>
      <c r="DQ399" s="199">
        <v>19</v>
      </c>
      <c r="DR399" s="199">
        <v>53</v>
      </c>
      <c r="DS399" s="199">
        <v>64</v>
      </c>
      <c r="DT399" s="199">
        <v>73</v>
      </c>
      <c r="DU399" s="199">
        <v>951</v>
      </c>
      <c r="DV399" s="199">
        <v>492</v>
      </c>
      <c r="DW399" s="199">
        <v>212</v>
      </c>
      <c r="DX399" s="199">
        <v>66</v>
      </c>
      <c r="DY399" s="199">
        <v>25</v>
      </c>
      <c r="DZ399" s="199">
        <v>238</v>
      </c>
      <c r="EA399" s="199">
        <v>4</v>
      </c>
      <c r="EB399" s="199">
        <v>197</v>
      </c>
      <c r="EC399" s="199">
        <v>155</v>
      </c>
      <c r="ED399" s="199">
        <v>34</v>
      </c>
      <c r="EE399" s="199">
        <v>101</v>
      </c>
      <c r="EF399" s="199">
        <v>291</v>
      </c>
      <c r="EG399" s="199">
        <v>2223</v>
      </c>
      <c r="EH399" s="199">
        <v>128</v>
      </c>
      <c r="EI399" s="199">
        <v>803</v>
      </c>
      <c r="EJ399" s="199">
        <v>148</v>
      </c>
      <c r="EK399" s="199">
        <v>35</v>
      </c>
      <c r="EL399" s="199">
        <v>7</v>
      </c>
      <c r="EM399" s="199">
        <v>33</v>
      </c>
      <c r="EN399" s="199">
        <v>8</v>
      </c>
      <c r="EO399" s="199">
        <v>0</v>
      </c>
      <c r="EP399" s="199">
        <v>20</v>
      </c>
      <c r="EQ399" s="199">
        <v>750</v>
      </c>
      <c r="ER399" s="199">
        <v>951</v>
      </c>
      <c r="ES399" s="199">
        <v>26</v>
      </c>
      <c r="ET399" s="199">
        <v>192</v>
      </c>
      <c r="EU399" s="199">
        <v>399</v>
      </c>
      <c r="EV399" s="199">
        <v>334</v>
      </c>
      <c r="EW399" s="199">
        <v>925</v>
      </c>
      <c r="EX399" s="199">
        <v>951</v>
      </c>
      <c r="EZ399" s="199"/>
    </row>
    <row r="400" spans="1:156" x14ac:dyDescent="0.25">
      <c r="A400">
        <v>56672</v>
      </c>
      <c r="B400" t="s">
        <v>892</v>
      </c>
      <c r="C400" t="s">
        <v>1260</v>
      </c>
      <c r="D400" t="s">
        <v>248</v>
      </c>
      <c r="E400" t="s">
        <v>329</v>
      </c>
      <c r="F400" t="s">
        <v>346</v>
      </c>
      <c r="G400" t="s">
        <v>346</v>
      </c>
      <c r="H400" s="199">
        <v>1912</v>
      </c>
      <c r="I400" s="199">
        <v>157</v>
      </c>
      <c r="J400" s="199">
        <v>483</v>
      </c>
      <c r="K400" s="199">
        <v>19</v>
      </c>
      <c r="L400" s="199">
        <v>292</v>
      </c>
      <c r="M400" s="199">
        <v>9</v>
      </c>
      <c r="N400" s="199">
        <v>748</v>
      </c>
      <c r="O400" s="199">
        <v>93</v>
      </c>
      <c r="P400" s="199">
        <v>673</v>
      </c>
      <c r="Q400" s="199">
        <v>45</v>
      </c>
      <c r="R400" s="199">
        <v>1575</v>
      </c>
      <c r="S400" s="199">
        <v>106</v>
      </c>
      <c r="T400" s="199">
        <v>0</v>
      </c>
      <c r="U400" s="199">
        <v>0</v>
      </c>
      <c r="V400" s="199">
        <v>207</v>
      </c>
      <c r="W400" s="199">
        <v>36</v>
      </c>
      <c r="X400" s="199">
        <v>13</v>
      </c>
      <c r="Y400" s="199">
        <v>0</v>
      </c>
      <c r="Z400" s="199">
        <v>12</v>
      </c>
      <c r="AA400" s="199">
        <v>2</v>
      </c>
      <c r="AB400" s="199">
        <v>105</v>
      </c>
      <c r="AC400" s="199">
        <v>13</v>
      </c>
      <c r="AD400" s="199">
        <v>38</v>
      </c>
      <c r="AE400" s="199">
        <v>6</v>
      </c>
      <c r="AF400" s="199">
        <v>1557</v>
      </c>
      <c r="AG400" s="199">
        <v>106</v>
      </c>
      <c r="AH400" s="199">
        <v>1899</v>
      </c>
      <c r="AI400" s="199">
        <v>157</v>
      </c>
      <c r="AJ400" s="199">
        <v>13</v>
      </c>
      <c r="AK400" s="199">
        <v>0</v>
      </c>
      <c r="AL400" s="199">
        <v>10</v>
      </c>
      <c r="AM400" s="199">
        <v>0</v>
      </c>
      <c r="AN400" s="199">
        <v>3</v>
      </c>
      <c r="AO400" s="199">
        <v>0</v>
      </c>
      <c r="AP400" s="199">
        <v>959</v>
      </c>
      <c r="AQ400" s="199">
        <v>93</v>
      </c>
      <c r="AR400" s="199">
        <v>953</v>
      </c>
      <c r="AS400" s="199">
        <v>64</v>
      </c>
      <c r="AT400" s="199">
        <v>332</v>
      </c>
      <c r="AU400" s="199">
        <v>3</v>
      </c>
      <c r="AV400" s="199">
        <v>1580</v>
      </c>
      <c r="AW400" s="199">
        <v>154</v>
      </c>
      <c r="AX400" s="199">
        <v>70</v>
      </c>
      <c r="AY400" s="199">
        <v>8</v>
      </c>
      <c r="AZ400" s="199">
        <v>594</v>
      </c>
      <c r="BA400" s="199">
        <v>42</v>
      </c>
      <c r="BB400" s="199">
        <v>487</v>
      </c>
      <c r="BC400" s="199">
        <v>44</v>
      </c>
      <c r="BD400" s="199">
        <v>294</v>
      </c>
      <c r="BE400" s="199">
        <v>13</v>
      </c>
      <c r="BF400" s="199">
        <v>266</v>
      </c>
      <c r="BG400" s="199">
        <v>12</v>
      </c>
      <c r="BH400" s="199">
        <v>690</v>
      </c>
      <c r="BI400" s="199">
        <v>117</v>
      </c>
      <c r="BJ400" s="199">
        <v>649</v>
      </c>
      <c r="BK400" s="199">
        <v>117</v>
      </c>
      <c r="BL400" s="199">
        <v>41</v>
      </c>
      <c r="BM400" s="199">
        <v>0</v>
      </c>
      <c r="BN400" s="199">
        <v>423</v>
      </c>
      <c r="BO400" s="199">
        <v>78</v>
      </c>
      <c r="BP400" s="199">
        <v>293</v>
      </c>
      <c r="BQ400" s="199">
        <v>39</v>
      </c>
      <c r="BR400" s="199">
        <v>240</v>
      </c>
      <c r="BS400" s="199">
        <v>12</v>
      </c>
      <c r="BT400" s="199">
        <v>336</v>
      </c>
      <c r="BU400" s="199">
        <v>28</v>
      </c>
      <c r="BV400" s="199">
        <v>956</v>
      </c>
      <c r="BW400" s="199">
        <v>129</v>
      </c>
      <c r="BX400" s="199">
        <v>620</v>
      </c>
      <c r="BY400" s="199">
        <v>0</v>
      </c>
      <c r="BZ400" s="199">
        <v>109</v>
      </c>
      <c r="CA400" s="199">
        <v>7</v>
      </c>
      <c r="CB400" s="199">
        <v>227</v>
      </c>
      <c r="CC400" s="199">
        <v>21</v>
      </c>
      <c r="CD400" s="199">
        <v>131</v>
      </c>
      <c r="CE400" s="199">
        <v>22</v>
      </c>
      <c r="CF400" s="199">
        <v>129</v>
      </c>
      <c r="CG400" s="199">
        <v>34</v>
      </c>
      <c r="CH400" s="199">
        <v>178</v>
      </c>
      <c r="CI400" s="199">
        <v>31</v>
      </c>
      <c r="CJ400" s="199">
        <v>185</v>
      </c>
      <c r="CK400" s="199">
        <v>23</v>
      </c>
      <c r="CL400" s="199">
        <v>333</v>
      </c>
      <c r="CM400" s="199">
        <v>19</v>
      </c>
      <c r="CN400" s="199">
        <v>620</v>
      </c>
      <c r="CO400" s="199">
        <v>0</v>
      </c>
      <c r="CP400" s="199">
        <v>157</v>
      </c>
      <c r="CQ400" s="199">
        <v>1755</v>
      </c>
      <c r="CR400" s="199">
        <v>1077</v>
      </c>
      <c r="CS400" s="199">
        <v>1157</v>
      </c>
      <c r="CT400" s="199">
        <v>1811</v>
      </c>
      <c r="CU400" s="199">
        <v>56</v>
      </c>
      <c r="CV400" s="199">
        <v>10</v>
      </c>
      <c r="CW400" s="199">
        <v>28</v>
      </c>
      <c r="CX400" s="199">
        <v>9</v>
      </c>
      <c r="CY400" s="199">
        <v>6</v>
      </c>
      <c r="CZ400" s="199">
        <v>1</v>
      </c>
      <c r="DA400" s="199">
        <v>7</v>
      </c>
      <c r="DB400" s="199">
        <v>0</v>
      </c>
      <c r="DC400" s="199">
        <v>15</v>
      </c>
      <c r="DD400" s="199">
        <v>0</v>
      </c>
      <c r="DE400" s="199">
        <v>3</v>
      </c>
      <c r="DF400" s="199">
        <v>58</v>
      </c>
      <c r="DG400" s="199">
        <v>59</v>
      </c>
      <c r="DH400" s="199">
        <v>6</v>
      </c>
      <c r="DI400" s="199">
        <v>171</v>
      </c>
      <c r="DJ400" s="199">
        <v>38</v>
      </c>
      <c r="DK400" s="199">
        <v>10</v>
      </c>
      <c r="DL400" s="199">
        <v>32</v>
      </c>
      <c r="DM400" s="199">
        <v>64</v>
      </c>
      <c r="DN400" s="199">
        <v>158</v>
      </c>
      <c r="DO400" s="199">
        <v>90</v>
      </c>
      <c r="DP400" s="199">
        <v>27</v>
      </c>
      <c r="DQ400" s="199">
        <v>18</v>
      </c>
      <c r="DR400" s="199">
        <v>62</v>
      </c>
      <c r="DS400" s="199">
        <v>23</v>
      </c>
      <c r="DT400" s="199">
        <v>108</v>
      </c>
      <c r="DU400" s="199">
        <v>882</v>
      </c>
      <c r="DV400" s="199">
        <v>411</v>
      </c>
      <c r="DW400" s="199">
        <v>74</v>
      </c>
      <c r="DX400" s="199">
        <v>77</v>
      </c>
      <c r="DY400" s="199">
        <v>32</v>
      </c>
      <c r="DZ400" s="199">
        <v>195</v>
      </c>
      <c r="EA400" s="199">
        <v>3</v>
      </c>
      <c r="EB400" s="199">
        <v>181</v>
      </c>
      <c r="EC400" s="199">
        <v>199</v>
      </c>
      <c r="ED400" s="199">
        <v>15</v>
      </c>
      <c r="EE400" s="199">
        <v>134</v>
      </c>
      <c r="EF400" s="199">
        <v>153</v>
      </c>
      <c r="EG400" s="199">
        <v>1706</v>
      </c>
      <c r="EH400" s="199">
        <v>232</v>
      </c>
      <c r="EI400" s="199">
        <v>743</v>
      </c>
      <c r="EJ400" s="199">
        <v>139</v>
      </c>
      <c r="EK400" s="199">
        <v>18</v>
      </c>
      <c r="EL400" s="199">
        <v>10</v>
      </c>
      <c r="EM400" s="199">
        <v>20</v>
      </c>
      <c r="EN400" s="199">
        <v>27</v>
      </c>
      <c r="EO400" s="199">
        <v>11</v>
      </c>
      <c r="EP400" s="199">
        <v>28</v>
      </c>
      <c r="EQ400" s="199">
        <v>695</v>
      </c>
      <c r="ER400" s="199">
        <v>882</v>
      </c>
      <c r="ES400" s="199">
        <v>23</v>
      </c>
      <c r="ET400" s="199">
        <v>292</v>
      </c>
      <c r="EU400" s="199">
        <v>398</v>
      </c>
      <c r="EV400" s="199">
        <v>169</v>
      </c>
      <c r="EW400" s="199">
        <v>859</v>
      </c>
      <c r="EX400" s="199">
        <v>882</v>
      </c>
      <c r="EZ400" s="199"/>
    </row>
    <row r="401" spans="1:156" x14ac:dyDescent="0.25">
      <c r="A401">
        <v>56438</v>
      </c>
      <c r="B401" t="s">
        <v>892</v>
      </c>
      <c r="C401" t="s">
        <v>1198</v>
      </c>
      <c r="D401" t="s">
        <v>314</v>
      </c>
      <c r="E401" t="s">
        <v>329</v>
      </c>
      <c r="F401" t="s">
        <v>346</v>
      </c>
      <c r="G401" t="s">
        <v>346</v>
      </c>
      <c r="H401" s="199">
        <v>2760</v>
      </c>
      <c r="I401" s="199">
        <v>222</v>
      </c>
      <c r="J401" s="199">
        <v>606</v>
      </c>
      <c r="K401" s="199">
        <v>98</v>
      </c>
      <c r="L401" s="199">
        <v>344</v>
      </c>
      <c r="M401" s="199">
        <v>95</v>
      </c>
      <c r="N401" s="199">
        <v>1466</v>
      </c>
      <c r="O401" s="199">
        <v>109</v>
      </c>
      <c r="P401" s="199">
        <v>686</v>
      </c>
      <c r="Q401" s="199">
        <v>15</v>
      </c>
      <c r="R401" s="199">
        <v>2546</v>
      </c>
      <c r="S401" s="199">
        <v>205</v>
      </c>
      <c r="T401" s="199">
        <v>3</v>
      </c>
      <c r="U401" s="199">
        <v>0</v>
      </c>
      <c r="V401" s="199">
        <v>7</v>
      </c>
      <c r="W401" s="199">
        <v>0</v>
      </c>
      <c r="X401" s="199">
        <v>3</v>
      </c>
      <c r="Y401" s="199">
        <v>1</v>
      </c>
      <c r="Z401" s="199">
        <v>23</v>
      </c>
      <c r="AA401" s="199">
        <v>3</v>
      </c>
      <c r="AB401" s="199">
        <v>178</v>
      </c>
      <c r="AC401" s="199">
        <v>13</v>
      </c>
      <c r="AD401" s="199">
        <v>144</v>
      </c>
      <c r="AE401" s="199">
        <v>1</v>
      </c>
      <c r="AF401" s="199">
        <v>2504</v>
      </c>
      <c r="AG401" s="199">
        <v>205</v>
      </c>
      <c r="AH401" s="199">
        <v>2725</v>
      </c>
      <c r="AI401" s="199">
        <v>216</v>
      </c>
      <c r="AJ401" s="199">
        <v>35</v>
      </c>
      <c r="AK401" s="199">
        <v>6</v>
      </c>
      <c r="AL401" s="199">
        <v>26</v>
      </c>
      <c r="AM401" s="199">
        <v>1</v>
      </c>
      <c r="AN401" s="199">
        <v>9</v>
      </c>
      <c r="AO401" s="199">
        <v>5</v>
      </c>
      <c r="AP401" s="199">
        <v>1439</v>
      </c>
      <c r="AQ401" s="199">
        <v>101</v>
      </c>
      <c r="AR401" s="199">
        <v>1321</v>
      </c>
      <c r="AS401" s="199">
        <v>121</v>
      </c>
      <c r="AT401" s="199">
        <v>350</v>
      </c>
      <c r="AU401" s="199">
        <v>12</v>
      </c>
      <c r="AV401" s="199">
        <v>2410</v>
      </c>
      <c r="AW401" s="199">
        <v>210</v>
      </c>
      <c r="AX401" s="199">
        <v>134</v>
      </c>
      <c r="AY401" s="199">
        <v>40</v>
      </c>
      <c r="AZ401" s="199">
        <v>759</v>
      </c>
      <c r="BA401" s="199">
        <v>25</v>
      </c>
      <c r="BB401" s="199">
        <v>658</v>
      </c>
      <c r="BC401" s="199">
        <v>16</v>
      </c>
      <c r="BD401" s="199">
        <v>325</v>
      </c>
      <c r="BE401" s="199">
        <v>12</v>
      </c>
      <c r="BF401" s="199">
        <v>273</v>
      </c>
      <c r="BG401" s="199">
        <v>57</v>
      </c>
      <c r="BH401" s="199">
        <v>1099</v>
      </c>
      <c r="BI401" s="199">
        <v>63</v>
      </c>
      <c r="BJ401" s="199">
        <v>1068</v>
      </c>
      <c r="BK401" s="199">
        <v>60</v>
      </c>
      <c r="BL401" s="199">
        <v>31</v>
      </c>
      <c r="BM401" s="199">
        <v>3</v>
      </c>
      <c r="BN401" s="199">
        <v>762</v>
      </c>
      <c r="BO401" s="199">
        <v>36</v>
      </c>
      <c r="BP401" s="199">
        <v>381</v>
      </c>
      <c r="BQ401" s="199">
        <v>34</v>
      </c>
      <c r="BR401" s="199">
        <v>229</v>
      </c>
      <c r="BS401" s="199">
        <v>50</v>
      </c>
      <c r="BT401" s="199">
        <v>719</v>
      </c>
      <c r="BU401" s="199">
        <v>95</v>
      </c>
      <c r="BV401" s="199">
        <v>1372</v>
      </c>
      <c r="BW401" s="199">
        <v>120</v>
      </c>
      <c r="BX401" s="199">
        <v>669</v>
      </c>
      <c r="BY401" s="199">
        <v>7</v>
      </c>
      <c r="BZ401" s="199">
        <v>184</v>
      </c>
      <c r="CA401" s="199">
        <v>18</v>
      </c>
      <c r="CB401" s="199">
        <v>535</v>
      </c>
      <c r="CC401" s="199">
        <v>77</v>
      </c>
      <c r="CD401" s="199">
        <v>165</v>
      </c>
      <c r="CE401" s="199">
        <v>34</v>
      </c>
      <c r="CF401" s="199">
        <v>189</v>
      </c>
      <c r="CG401" s="199">
        <v>14</v>
      </c>
      <c r="CH401" s="199">
        <v>309</v>
      </c>
      <c r="CI401" s="199">
        <v>19</v>
      </c>
      <c r="CJ401" s="199">
        <v>351</v>
      </c>
      <c r="CK401" s="199">
        <v>37</v>
      </c>
      <c r="CL401" s="199">
        <v>358</v>
      </c>
      <c r="CM401" s="199">
        <v>16</v>
      </c>
      <c r="CN401" s="199">
        <v>669</v>
      </c>
      <c r="CO401" s="199">
        <v>7</v>
      </c>
      <c r="CP401" s="199">
        <v>222</v>
      </c>
      <c r="CQ401" s="199">
        <v>2538</v>
      </c>
      <c r="CR401" s="199">
        <v>1738</v>
      </c>
      <c r="CS401" s="199">
        <v>1379</v>
      </c>
      <c r="CT401" s="199">
        <v>2458</v>
      </c>
      <c r="CU401" s="199">
        <v>182</v>
      </c>
      <c r="CV401" s="199">
        <v>89</v>
      </c>
      <c r="CW401" s="199">
        <v>68</v>
      </c>
      <c r="CX401" s="199">
        <v>33</v>
      </c>
      <c r="CY401" s="199">
        <v>98</v>
      </c>
      <c r="CZ401" s="199">
        <v>55</v>
      </c>
      <c r="DA401" s="199">
        <v>9</v>
      </c>
      <c r="DB401" s="199">
        <v>1</v>
      </c>
      <c r="DC401" s="199">
        <v>7</v>
      </c>
      <c r="DD401" s="199">
        <v>0</v>
      </c>
      <c r="DE401" s="199">
        <v>83</v>
      </c>
      <c r="DF401" s="199">
        <v>98</v>
      </c>
      <c r="DG401" s="199">
        <v>210</v>
      </c>
      <c r="DH401" s="199">
        <v>28</v>
      </c>
      <c r="DI401" s="199">
        <v>150</v>
      </c>
      <c r="DJ401" s="199">
        <v>75</v>
      </c>
      <c r="DK401" s="199">
        <v>11</v>
      </c>
      <c r="DL401" s="199">
        <v>38</v>
      </c>
      <c r="DM401" s="199">
        <v>58</v>
      </c>
      <c r="DN401" s="199">
        <v>336</v>
      </c>
      <c r="DO401" s="199">
        <v>48</v>
      </c>
      <c r="DP401" s="199">
        <v>69</v>
      </c>
      <c r="DQ401" s="199">
        <v>34</v>
      </c>
      <c r="DR401" s="199">
        <v>95</v>
      </c>
      <c r="DS401" s="199">
        <v>51</v>
      </c>
      <c r="DT401" s="199">
        <v>96</v>
      </c>
      <c r="DU401" s="199">
        <v>1107</v>
      </c>
      <c r="DV401" s="199">
        <v>582</v>
      </c>
      <c r="DW401" s="199">
        <v>187</v>
      </c>
      <c r="DX401" s="199">
        <v>80</v>
      </c>
      <c r="DY401" s="199">
        <v>21</v>
      </c>
      <c r="DZ401" s="199">
        <v>225</v>
      </c>
      <c r="EA401" s="199">
        <v>24</v>
      </c>
      <c r="EB401" s="199">
        <v>181</v>
      </c>
      <c r="EC401" s="199">
        <v>220</v>
      </c>
      <c r="ED401" s="199">
        <v>16</v>
      </c>
      <c r="EE401" s="199">
        <v>187</v>
      </c>
      <c r="EF401" s="199">
        <v>291</v>
      </c>
      <c r="EG401" s="199">
        <v>2589</v>
      </c>
      <c r="EH401" s="199">
        <v>190</v>
      </c>
      <c r="EI401" s="199">
        <v>911</v>
      </c>
      <c r="EJ401" s="199">
        <v>196</v>
      </c>
      <c r="EK401" s="199">
        <v>22</v>
      </c>
      <c r="EL401" s="199">
        <v>37</v>
      </c>
      <c r="EM401" s="199">
        <v>7</v>
      </c>
      <c r="EN401" s="199">
        <v>7</v>
      </c>
      <c r="EO401" s="199">
        <v>16</v>
      </c>
      <c r="EP401" s="199">
        <v>77</v>
      </c>
      <c r="EQ401" s="199">
        <v>823</v>
      </c>
      <c r="ER401" s="199">
        <v>1107</v>
      </c>
      <c r="ES401" s="199">
        <v>44</v>
      </c>
      <c r="ET401" s="199">
        <v>284</v>
      </c>
      <c r="EU401" s="199">
        <v>415</v>
      </c>
      <c r="EV401" s="199">
        <v>364</v>
      </c>
      <c r="EW401" s="199">
        <v>1063</v>
      </c>
      <c r="EX401" s="199">
        <v>1107</v>
      </c>
      <c r="EZ401" s="199"/>
    </row>
    <row r="402" spans="1:156" x14ac:dyDescent="0.25">
      <c r="A402">
        <v>56482</v>
      </c>
      <c r="B402" t="s">
        <v>892</v>
      </c>
      <c r="C402" t="s">
        <v>1217</v>
      </c>
      <c r="D402" t="s">
        <v>317</v>
      </c>
      <c r="E402" t="s">
        <v>329</v>
      </c>
      <c r="F402" t="s">
        <v>346</v>
      </c>
      <c r="G402" t="s">
        <v>346</v>
      </c>
      <c r="H402" s="199">
        <v>7292</v>
      </c>
      <c r="I402" s="199">
        <v>586</v>
      </c>
      <c r="J402" s="199">
        <v>1660</v>
      </c>
      <c r="K402" s="199">
        <v>133</v>
      </c>
      <c r="L402" s="199">
        <v>1016</v>
      </c>
      <c r="M402" s="199">
        <v>133</v>
      </c>
      <c r="N402" s="199">
        <v>3815</v>
      </c>
      <c r="O402" s="199">
        <v>408</v>
      </c>
      <c r="P402" s="199">
        <v>1814</v>
      </c>
      <c r="Q402" s="199">
        <v>45</v>
      </c>
      <c r="R402" s="199">
        <v>6775</v>
      </c>
      <c r="S402" s="199">
        <v>577</v>
      </c>
      <c r="T402" s="199">
        <v>43</v>
      </c>
      <c r="U402" s="199">
        <v>0</v>
      </c>
      <c r="V402" s="199">
        <v>26</v>
      </c>
      <c r="W402" s="199">
        <v>0</v>
      </c>
      <c r="X402" s="199">
        <v>3</v>
      </c>
      <c r="Y402" s="199">
        <v>0</v>
      </c>
      <c r="Z402" s="199">
        <v>53</v>
      </c>
      <c r="AA402" s="199">
        <v>9</v>
      </c>
      <c r="AB402" s="199">
        <v>392</v>
      </c>
      <c r="AC402" s="199">
        <v>0</v>
      </c>
      <c r="AD402" s="199">
        <v>230</v>
      </c>
      <c r="AE402" s="199">
        <v>9</v>
      </c>
      <c r="AF402" s="199">
        <v>6731</v>
      </c>
      <c r="AG402" s="199">
        <v>577</v>
      </c>
      <c r="AH402" s="199">
        <v>7121</v>
      </c>
      <c r="AI402" s="199">
        <v>465</v>
      </c>
      <c r="AJ402" s="199">
        <v>171</v>
      </c>
      <c r="AK402" s="199">
        <v>121</v>
      </c>
      <c r="AL402" s="199">
        <v>40</v>
      </c>
      <c r="AM402" s="199">
        <v>0</v>
      </c>
      <c r="AN402" s="199">
        <v>131</v>
      </c>
      <c r="AO402" s="199">
        <v>121</v>
      </c>
      <c r="AP402" s="199">
        <v>3676</v>
      </c>
      <c r="AQ402" s="199">
        <v>329</v>
      </c>
      <c r="AR402" s="199">
        <v>3616</v>
      </c>
      <c r="AS402" s="199">
        <v>257</v>
      </c>
      <c r="AT402" s="199">
        <v>1204</v>
      </c>
      <c r="AU402" s="199">
        <v>91</v>
      </c>
      <c r="AV402" s="199">
        <v>6088</v>
      </c>
      <c r="AW402" s="199">
        <v>495</v>
      </c>
      <c r="AX402" s="199">
        <v>353</v>
      </c>
      <c r="AY402" s="199">
        <v>43</v>
      </c>
      <c r="AZ402" s="199">
        <v>1550</v>
      </c>
      <c r="BA402" s="199">
        <v>80</v>
      </c>
      <c r="BB402" s="199">
        <v>1919</v>
      </c>
      <c r="BC402" s="199">
        <v>70</v>
      </c>
      <c r="BD402" s="199">
        <v>827</v>
      </c>
      <c r="BE402" s="199">
        <v>86</v>
      </c>
      <c r="BF402" s="199">
        <v>635</v>
      </c>
      <c r="BG402" s="199">
        <v>38</v>
      </c>
      <c r="BH402" s="199">
        <v>3391</v>
      </c>
      <c r="BI402" s="199">
        <v>451</v>
      </c>
      <c r="BJ402" s="199">
        <v>3118</v>
      </c>
      <c r="BK402" s="199">
        <v>402</v>
      </c>
      <c r="BL402" s="199">
        <v>273</v>
      </c>
      <c r="BM402" s="199">
        <v>49</v>
      </c>
      <c r="BN402" s="199">
        <v>2109</v>
      </c>
      <c r="BO402" s="199">
        <v>194</v>
      </c>
      <c r="BP402" s="199">
        <v>1180</v>
      </c>
      <c r="BQ402" s="199">
        <v>223</v>
      </c>
      <c r="BR402" s="199">
        <v>737</v>
      </c>
      <c r="BS402" s="199">
        <v>72</v>
      </c>
      <c r="BT402" s="199">
        <v>2012</v>
      </c>
      <c r="BU402" s="199">
        <v>79</v>
      </c>
      <c r="BV402" s="199">
        <v>4026</v>
      </c>
      <c r="BW402" s="199">
        <v>489</v>
      </c>
      <c r="BX402" s="199">
        <v>1254</v>
      </c>
      <c r="BY402" s="199">
        <v>18</v>
      </c>
      <c r="BZ402" s="199">
        <v>619</v>
      </c>
      <c r="CA402" s="199">
        <v>19</v>
      </c>
      <c r="CB402" s="199">
        <v>1393</v>
      </c>
      <c r="CC402" s="199">
        <v>60</v>
      </c>
      <c r="CD402" s="199">
        <v>631</v>
      </c>
      <c r="CE402" s="199">
        <v>228</v>
      </c>
      <c r="CF402" s="199">
        <v>744</v>
      </c>
      <c r="CG402" s="199">
        <v>91</v>
      </c>
      <c r="CH402" s="199">
        <v>707</v>
      </c>
      <c r="CI402" s="199">
        <v>26</v>
      </c>
      <c r="CJ402" s="199">
        <v>976</v>
      </c>
      <c r="CK402" s="199">
        <v>87</v>
      </c>
      <c r="CL402" s="199">
        <v>968</v>
      </c>
      <c r="CM402" s="199">
        <v>57</v>
      </c>
      <c r="CN402" s="199">
        <v>1254</v>
      </c>
      <c r="CO402" s="199">
        <v>18</v>
      </c>
      <c r="CP402" s="199">
        <v>586</v>
      </c>
      <c r="CQ402" s="199">
        <v>6706</v>
      </c>
      <c r="CR402" s="199">
        <v>3909</v>
      </c>
      <c r="CS402" s="199">
        <v>3913</v>
      </c>
      <c r="CT402" s="199">
        <v>6620</v>
      </c>
      <c r="CU402" s="199">
        <v>361</v>
      </c>
      <c r="CV402" s="199">
        <v>192</v>
      </c>
      <c r="CW402" s="199">
        <v>55</v>
      </c>
      <c r="CX402" s="199">
        <v>11</v>
      </c>
      <c r="CY402" s="199">
        <v>151</v>
      </c>
      <c r="CZ402" s="199">
        <v>60</v>
      </c>
      <c r="DA402" s="199">
        <v>0</v>
      </c>
      <c r="DB402" s="199">
        <v>0</v>
      </c>
      <c r="DC402" s="199">
        <v>155</v>
      </c>
      <c r="DD402" s="199">
        <v>121</v>
      </c>
      <c r="DE402" s="199">
        <v>313</v>
      </c>
      <c r="DF402" s="199">
        <v>372</v>
      </c>
      <c r="DG402" s="199">
        <v>544</v>
      </c>
      <c r="DH402" s="199">
        <v>198</v>
      </c>
      <c r="DI402" s="199">
        <v>370</v>
      </c>
      <c r="DJ402" s="199">
        <v>149</v>
      </c>
      <c r="DK402" s="199">
        <v>35</v>
      </c>
      <c r="DL402" s="199">
        <v>98</v>
      </c>
      <c r="DM402" s="199">
        <v>141</v>
      </c>
      <c r="DN402" s="199">
        <v>859</v>
      </c>
      <c r="DO402" s="199">
        <v>102</v>
      </c>
      <c r="DP402" s="199">
        <v>243</v>
      </c>
      <c r="DQ402" s="199">
        <v>82</v>
      </c>
      <c r="DR402" s="199">
        <v>158</v>
      </c>
      <c r="DS402" s="199">
        <v>287</v>
      </c>
      <c r="DT402" s="199">
        <v>634</v>
      </c>
      <c r="DU402" s="199">
        <v>3049</v>
      </c>
      <c r="DV402" s="199">
        <v>1458</v>
      </c>
      <c r="DW402" s="199">
        <v>536</v>
      </c>
      <c r="DX402" s="199">
        <v>140</v>
      </c>
      <c r="DY402" s="199">
        <v>47</v>
      </c>
      <c r="DZ402" s="199">
        <v>648</v>
      </c>
      <c r="EA402" s="199">
        <v>127</v>
      </c>
      <c r="EB402" s="199">
        <v>287</v>
      </c>
      <c r="EC402" s="199">
        <v>803</v>
      </c>
      <c r="ED402" s="199">
        <v>188</v>
      </c>
      <c r="EE402" s="199">
        <v>518</v>
      </c>
      <c r="EF402" s="199">
        <v>963</v>
      </c>
      <c r="EG402" s="199">
        <v>6456</v>
      </c>
      <c r="EH402" s="199">
        <v>947</v>
      </c>
      <c r="EI402" s="199">
        <v>1979</v>
      </c>
      <c r="EJ402" s="199">
        <v>1070</v>
      </c>
      <c r="EK402" s="199">
        <v>169</v>
      </c>
      <c r="EL402" s="199">
        <v>151</v>
      </c>
      <c r="EM402" s="199">
        <v>59</v>
      </c>
      <c r="EN402" s="199">
        <v>90</v>
      </c>
      <c r="EO402" s="199">
        <v>202</v>
      </c>
      <c r="EP402" s="199">
        <v>280</v>
      </c>
      <c r="EQ402" s="199">
        <v>2514</v>
      </c>
      <c r="ER402" s="199">
        <v>3049</v>
      </c>
      <c r="ES402" s="199">
        <v>404</v>
      </c>
      <c r="ET402" s="199">
        <v>796</v>
      </c>
      <c r="EU402" s="199">
        <v>844</v>
      </c>
      <c r="EV402" s="199">
        <v>1005</v>
      </c>
      <c r="EW402" s="199">
        <v>2645</v>
      </c>
      <c r="EX402" s="199">
        <v>3049</v>
      </c>
      <c r="EZ402" s="199"/>
    </row>
    <row r="403" spans="1:156" x14ac:dyDescent="0.25">
      <c r="A403">
        <v>56446</v>
      </c>
      <c r="B403" t="s">
        <v>892</v>
      </c>
      <c r="C403" t="s">
        <v>1201</v>
      </c>
      <c r="D403" t="s">
        <v>314</v>
      </c>
      <c r="E403" t="s">
        <v>329</v>
      </c>
      <c r="F403" t="s">
        <v>346</v>
      </c>
      <c r="G403" t="s">
        <v>346</v>
      </c>
      <c r="H403" s="199">
        <v>1604</v>
      </c>
      <c r="I403" s="199">
        <v>120</v>
      </c>
      <c r="J403" s="199">
        <v>392</v>
      </c>
      <c r="K403" s="199">
        <v>38</v>
      </c>
      <c r="L403" s="199">
        <v>222</v>
      </c>
      <c r="M403" s="199">
        <v>29</v>
      </c>
      <c r="N403" s="199">
        <v>802</v>
      </c>
      <c r="O403" s="199">
        <v>67</v>
      </c>
      <c r="P403" s="199">
        <v>406</v>
      </c>
      <c r="Q403" s="199">
        <v>12</v>
      </c>
      <c r="R403" s="199">
        <v>1432</v>
      </c>
      <c r="S403" s="199">
        <v>120</v>
      </c>
      <c r="T403" s="199">
        <v>2</v>
      </c>
      <c r="U403" s="199">
        <v>0</v>
      </c>
      <c r="V403" s="199">
        <v>8</v>
      </c>
      <c r="W403" s="199">
        <v>0</v>
      </c>
      <c r="X403" s="199">
        <v>6</v>
      </c>
      <c r="Y403" s="199">
        <v>0</v>
      </c>
      <c r="Z403" s="199">
        <v>0</v>
      </c>
      <c r="AA403" s="199">
        <v>0</v>
      </c>
      <c r="AB403" s="199">
        <v>156</v>
      </c>
      <c r="AC403" s="199">
        <v>0</v>
      </c>
      <c r="AD403" s="199">
        <v>35</v>
      </c>
      <c r="AE403" s="199">
        <v>3</v>
      </c>
      <c r="AF403" s="199">
        <v>1428</v>
      </c>
      <c r="AG403" s="199">
        <v>117</v>
      </c>
      <c r="AH403" s="199">
        <v>1589</v>
      </c>
      <c r="AI403" s="199">
        <v>120</v>
      </c>
      <c r="AJ403" s="199">
        <v>15</v>
      </c>
      <c r="AK403" s="199">
        <v>0</v>
      </c>
      <c r="AL403" s="199">
        <v>6</v>
      </c>
      <c r="AM403" s="199">
        <v>0</v>
      </c>
      <c r="AN403" s="199">
        <v>9</v>
      </c>
      <c r="AO403" s="199">
        <v>0</v>
      </c>
      <c r="AP403" s="199">
        <v>835</v>
      </c>
      <c r="AQ403" s="199">
        <v>81</v>
      </c>
      <c r="AR403" s="199">
        <v>769</v>
      </c>
      <c r="AS403" s="199">
        <v>39</v>
      </c>
      <c r="AT403" s="199">
        <v>182</v>
      </c>
      <c r="AU403" s="199">
        <v>3</v>
      </c>
      <c r="AV403" s="199">
        <v>1422</v>
      </c>
      <c r="AW403" s="199">
        <v>117</v>
      </c>
      <c r="AX403" s="199">
        <v>104</v>
      </c>
      <c r="AY403" s="199">
        <v>19</v>
      </c>
      <c r="AZ403" s="199">
        <v>509</v>
      </c>
      <c r="BA403" s="199">
        <v>19</v>
      </c>
      <c r="BB403" s="199">
        <v>362</v>
      </c>
      <c r="BC403" s="199">
        <v>18</v>
      </c>
      <c r="BD403" s="199">
        <v>90</v>
      </c>
      <c r="BE403" s="199">
        <v>1</v>
      </c>
      <c r="BF403" s="199">
        <v>170</v>
      </c>
      <c r="BG403" s="199">
        <v>5</v>
      </c>
      <c r="BH403" s="199">
        <v>657</v>
      </c>
      <c r="BI403" s="199">
        <v>58</v>
      </c>
      <c r="BJ403" s="199">
        <v>631</v>
      </c>
      <c r="BK403" s="199">
        <v>49</v>
      </c>
      <c r="BL403" s="199">
        <v>26</v>
      </c>
      <c r="BM403" s="199">
        <v>9</v>
      </c>
      <c r="BN403" s="199">
        <v>478</v>
      </c>
      <c r="BO403" s="199">
        <v>39</v>
      </c>
      <c r="BP403" s="199">
        <v>195</v>
      </c>
      <c r="BQ403" s="199">
        <v>20</v>
      </c>
      <c r="BR403" s="199">
        <v>154</v>
      </c>
      <c r="BS403" s="199">
        <v>4</v>
      </c>
      <c r="BT403" s="199">
        <v>436</v>
      </c>
      <c r="BU403" s="199">
        <v>56</v>
      </c>
      <c r="BV403" s="199">
        <v>827</v>
      </c>
      <c r="BW403" s="199">
        <v>63</v>
      </c>
      <c r="BX403" s="199">
        <v>341</v>
      </c>
      <c r="BY403" s="199">
        <v>1</v>
      </c>
      <c r="BZ403" s="199">
        <v>115</v>
      </c>
      <c r="CA403" s="199">
        <v>20</v>
      </c>
      <c r="CB403" s="199">
        <v>321</v>
      </c>
      <c r="CC403" s="199">
        <v>36</v>
      </c>
      <c r="CD403" s="199">
        <v>103</v>
      </c>
      <c r="CE403" s="199">
        <v>7</v>
      </c>
      <c r="CF403" s="199">
        <v>158</v>
      </c>
      <c r="CG403" s="199">
        <v>15</v>
      </c>
      <c r="CH403" s="199">
        <v>161</v>
      </c>
      <c r="CI403" s="199">
        <v>17</v>
      </c>
      <c r="CJ403" s="199">
        <v>157</v>
      </c>
      <c r="CK403" s="199">
        <v>16</v>
      </c>
      <c r="CL403" s="199">
        <v>248</v>
      </c>
      <c r="CM403" s="199">
        <v>8</v>
      </c>
      <c r="CN403" s="199">
        <v>341</v>
      </c>
      <c r="CO403" s="199">
        <v>1</v>
      </c>
      <c r="CP403" s="199">
        <v>120</v>
      </c>
      <c r="CQ403" s="199">
        <v>1484</v>
      </c>
      <c r="CR403" s="199">
        <v>904</v>
      </c>
      <c r="CS403" s="199">
        <v>841</v>
      </c>
      <c r="CT403" s="199">
        <v>1427</v>
      </c>
      <c r="CU403" s="199">
        <v>88</v>
      </c>
      <c r="CV403" s="199">
        <v>22</v>
      </c>
      <c r="CW403" s="199">
        <v>4</v>
      </c>
      <c r="CX403" s="199">
        <v>4</v>
      </c>
      <c r="CY403" s="199">
        <v>75</v>
      </c>
      <c r="CZ403" s="199">
        <v>14</v>
      </c>
      <c r="DA403" s="199">
        <v>5</v>
      </c>
      <c r="DB403" s="199">
        <v>0</v>
      </c>
      <c r="DC403" s="199">
        <v>4</v>
      </c>
      <c r="DD403" s="199">
        <v>4</v>
      </c>
      <c r="DE403" s="199">
        <v>43</v>
      </c>
      <c r="DF403" s="199">
        <v>58</v>
      </c>
      <c r="DG403" s="199">
        <v>173</v>
      </c>
      <c r="DH403" s="199">
        <v>14</v>
      </c>
      <c r="DI403" s="199">
        <v>82</v>
      </c>
      <c r="DJ403" s="199">
        <v>42</v>
      </c>
      <c r="DK403" s="199">
        <v>8</v>
      </c>
      <c r="DL403" s="199">
        <v>43</v>
      </c>
      <c r="DM403" s="199">
        <v>24</v>
      </c>
      <c r="DN403" s="199">
        <v>148</v>
      </c>
      <c r="DO403" s="199">
        <v>37</v>
      </c>
      <c r="DP403" s="199">
        <v>24</v>
      </c>
      <c r="DQ403" s="199">
        <v>12</v>
      </c>
      <c r="DR403" s="199">
        <v>73</v>
      </c>
      <c r="DS403" s="199">
        <v>44</v>
      </c>
      <c r="DT403" s="199">
        <v>59</v>
      </c>
      <c r="DU403" s="199">
        <v>643</v>
      </c>
      <c r="DV403" s="199">
        <v>312</v>
      </c>
      <c r="DW403" s="199">
        <v>120</v>
      </c>
      <c r="DX403" s="199">
        <v>74</v>
      </c>
      <c r="DY403" s="199">
        <v>49</v>
      </c>
      <c r="DZ403" s="199">
        <v>136</v>
      </c>
      <c r="EA403" s="199">
        <v>4</v>
      </c>
      <c r="EB403" s="199">
        <v>120</v>
      </c>
      <c r="EC403" s="199">
        <v>121</v>
      </c>
      <c r="ED403" s="199">
        <v>8</v>
      </c>
      <c r="EE403" s="199">
        <v>77</v>
      </c>
      <c r="EF403" s="199">
        <v>191</v>
      </c>
      <c r="EG403" s="199">
        <v>1493</v>
      </c>
      <c r="EH403" s="199">
        <v>93</v>
      </c>
      <c r="EI403" s="199">
        <v>556</v>
      </c>
      <c r="EJ403" s="199">
        <v>87</v>
      </c>
      <c r="EK403" s="199">
        <v>10</v>
      </c>
      <c r="EL403" s="199">
        <v>0</v>
      </c>
      <c r="EM403" s="199">
        <v>0</v>
      </c>
      <c r="EN403" s="199">
        <v>23</v>
      </c>
      <c r="EO403" s="199">
        <v>2</v>
      </c>
      <c r="EP403" s="199">
        <v>37</v>
      </c>
      <c r="EQ403" s="199">
        <v>444</v>
      </c>
      <c r="ER403" s="199">
        <v>643</v>
      </c>
      <c r="ES403" s="199">
        <v>31</v>
      </c>
      <c r="ET403" s="199">
        <v>134</v>
      </c>
      <c r="EU403" s="199">
        <v>241</v>
      </c>
      <c r="EV403" s="199">
        <v>237</v>
      </c>
      <c r="EW403" s="199">
        <v>612</v>
      </c>
      <c r="EX403" s="199">
        <v>643</v>
      </c>
      <c r="EZ403" s="199"/>
    </row>
    <row r="404" spans="1:156" x14ac:dyDescent="0.25">
      <c r="A404">
        <v>56474</v>
      </c>
      <c r="B404" t="s">
        <v>892</v>
      </c>
      <c r="C404" t="s">
        <v>1212</v>
      </c>
      <c r="D404" t="s">
        <v>248</v>
      </c>
      <c r="E404" t="s">
        <v>329</v>
      </c>
      <c r="F404" t="s">
        <v>346</v>
      </c>
      <c r="G404" t="s">
        <v>346</v>
      </c>
      <c r="H404" s="199">
        <v>4373</v>
      </c>
      <c r="I404" s="199">
        <v>318</v>
      </c>
      <c r="J404" s="199">
        <v>887</v>
      </c>
      <c r="K404" s="199">
        <v>70</v>
      </c>
      <c r="L404" s="199">
        <v>472</v>
      </c>
      <c r="M404" s="199">
        <v>14</v>
      </c>
      <c r="N404" s="199">
        <v>2207</v>
      </c>
      <c r="O404" s="199">
        <v>195</v>
      </c>
      <c r="P404" s="199">
        <v>1271</v>
      </c>
      <c r="Q404" s="199">
        <v>53</v>
      </c>
      <c r="R404" s="199">
        <v>3959</v>
      </c>
      <c r="S404" s="199">
        <v>288</v>
      </c>
      <c r="T404" s="199">
        <v>5</v>
      </c>
      <c r="U404" s="199">
        <v>0</v>
      </c>
      <c r="V404" s="199">
        <v>80</v>
      </c>
      <c r="W404" s="199">
        <v>15</v>
      </c>
      <c r="X404" s="199">
        <v>61</v>
      </c>
      <c r="Y404" s="199">
        <v>0</v>
      </c>
      <c r="Z404" s="199">
        <v>33</v>
      </c>
      <c r="AA404" s="199">
        <v>0</v>
      </c>
      <c r="AB404" s="199">
        <v>234</v>
      </c>
      <c r="AC404" s="199">
        <v>15</v>
      </c>
      <c r="AD404" s="199">
        <v>78</v>
      </c>
      <c r="AE404" s="199">
        <v>0</v>
      </c>
      <c r="AF404" s="199">
        <v>3934</v>
      </c>
      <c r="AG404" s="199">
        <v>288</v>
      </c>
      <c r="AH404" s="199">
        <v>4292</v>
      </c>
      <c r="AI404" s="199">
        <v>318</v>
      </c>
      <c r="AJ404" s="199">
        <v>81</v>
      </c>
      <c r="AK404" s="199">
        <v>0</v>
      </c>
      <c r="AL404" s="199">
        <v>69</v>
      </c>
      <c r="AM404" s="199">
        <v>0</v>
      </c>
      <c r="AN404" s="199">
        <v>12</v>
      </c>
      <c r="AO404" s="199">
        <v>0</v>
      </c>
      <c r="AP404" s="199">
        <v>2299</v>
      </c>
      <c r="AQ404" s="199">
        <v>206</v>
      </c>
      <c r="AR404" s="199">
        <v>2074</v>
      </c>
      <c r="AS404" s="199">
        <v>112</v>
      </c>
      <c r="AT404" s="199">
        <v>685</v>
      </c>
      <c r="AU404" s="199">
        <v>43</v>
      </c>
      <c r="AV404" s="199">
        <v>3688</v>
      </c>
      <c r="AW404" s="199">
        <v>275</v>
      </c>
      <c r="AX404" s="199">
        <v>208</v>
      </c>
      <c r="AY404" s="199">
        <v>30</v>
      </c>
      <c r="AZ404" s="199">
        <v>1067</v>
      </c>
      <c r="BA404" s="199">
        <v>77</v>
      </c>
      <c r="BB404" s="199">
        <v>1251</v>
      </c>
      <c r="BC404" s="199">
        <v>86</v>
      </c>
      <c r="BD404" s="199">
        <v>655</v>
      </c>
      <c r="BE404" s="199">
        <v>6</v>
      </c>
      <c r="BF404" s="199">
        <v>413</v>
      </c>
      <c r="BG404" s="199">
        <v>43</v>
      </c>
      <c r="BH404" s="199">
        <v>1969</v>
      </c>
      <c r="BI404" s="199">
        <v>216</v>
      </c>
      <c r="BJ404" s="199">
        <v>1899</v>
      </c>
      <c r="BK404" s="199">
        <v>203</v>
      </c>
      <c r="BL404" s="199">
        <v>70</v>
      </c>
      <c r="BM404" s="199">
        <v>13</v>
      </c>
      <c r="BN404" s="199">
        <v>1225</v>
      </c>
      <c r="BO404" s="199">
        <v>130</v>
      </c>
      <c r="BP404" s="199">
        <v>807</v>
      </c>
      <c r="BQ404" s="199">
        <v>77</v>
      </c>
      <c r="BR404" s="199">
        <v>350</v>
      </c>
      <c r="BS404" s="199">
        <v>52</v>
      </c>
      <c r="BT404" s="199">
        <v>942</v>
      </c>
      <c r="BU404" s="199">
        <v>53</v>
      </c>
      <c r="BV404" s="199">
        <v>2382</v>
      </c>
      <c r="BW404" s="199">
        <v>259</v>
      </c>
      <c r="BX404" s="199">
        <v>1049</v>
      </c>
      <c r="BY404" s="199">
        <v>6</v>
      </c>
      <c r="BZ404" s="199">
        <v>296</v>
      </c>
      <c r="CA404" s="199">
        <v>17</v>
      </c>
      <c r="CB404" s="199">
        <v>646</v>
      </c>
      <c r="CC404" s="199">
        <v>36</v>
      </c>
      <c r="CD404" s="199">
        <v>250</v>
      </c>
      <c r="CE404" s="199">
        <v>66</v>
      </c>
      <c r="CF404" s="199">
        <v>421</v>
      </c>
      <c r="CG404" s="199">
        <v>67</v>
      </c>
      <c r="CH404" s="199">
        <v>503</v>
      </c>
      <c r="CI404" s="199">
        <v>40</v>
      </c>
      <c r="CJ404" s="199">
        <v>533</v>
      </c>
      <c r="CK404" s="199">
        <v>37</v>
      </c>
      <c r="CL404" s="199">
        <v>675</v>
      </c>
      <c r="CM404" s="199">
        <v>49</v>
      </c>
      <c r="CN404" s="199">
        <v>1049</v>
      </c>
      <c r="CO404" s="199">
        <v>6</v>
      </c>
      <c r="CP404" s="199">
        <v>318</v>
      </c>
      <c r="CQ404" s="199">
        <v>4055</v>
      </c>
      <c r="CR404" s="199">
        <v>2642</v>
      </c>
      <c r="CS404" s="199">
        <v>2315</v>
      </c>
      <c r="CT404" s="199">
        <v>4067</v>
      </c>
      <c r="CU404" s="199">
        <v>119</v>
      </c>
      <c r="CV404" s="199">
        <v>50</v>
      </c>
      <c r="CW404" s="199">
        <v>46</v>
      </c>
      <c r="CX404" s="199">
        <v>5</v>
      </c>
      <c r="CY404" s="199">
        <v>13</v>
      </c>
      <c r="CZ404" s="199">
        <v>0</v>
      </c>
      <c r="DA404" s="199">
        <v>53</v>
      </c>
      <c r="DB404" s="199">
        <v>45</v>
      </c>
      <c r="DC404" s="199">
        <v>7</v>
      </c>
      <c r="DD404" s="199">
        <v>0</v>
      </c>
      <c r="DE404" s="199">
        <v>49</v>
      </c>
      <c r="DF404" s="199">
        <v>254</v>
      </c>
      <c r="DG404" s="199">
        <v>296</v>
      </c>
      <c r="DH404" s="199">
        <v>27</v>
      </c>
      <c r="DI404" s="199">
        <v>282</v>
      </c>
      <c r="DJ404" s="199">
        <v>46</v>
      </c>
      <c r="DK404" s="199">
        <v>32</v>
      </c>
      <c r="DL404" s="199">
        <v>85</v>
      </c>
      <c r="DM404" s="199">
        <v>139</v>
      </c>
      <c r="DN404" s="199">
        <v>489</v>
      </c>
      <c r="DO404" s="199">
        <v>274</v>
      </c>
      <c r="DP404" s="199">
        <v>53</v>
      </c>
      <c r="DQ404" s="199">
        <v>85</v>
      </c>
      <c r="DR404" s="199">
        <v>72</v>
      </c>
      <c r="DS404" s="199">
        <v>94</v>
      </c>
      <c r="DT404" s="199">
        <v>164</v>
      </c>
      <c r="DU404" s="199">
        <v>1898</v>
      </c>
      <c r="DV404" s="199">
        <v>959</v>
      </c>
      <c r="DW404" s="199">
        <v>232</v>
      </c>
      <c r="DX404" s="199">
        <v>127</v>
      </c>
      <c r="DY404" s="199">
        <v>59</v>
      </c>
      <c r="DZ404" s="199">
        <v>477</v>
      </c>
      <c r="EA404" s="199">
        <v>49</v>
      </c>
      <c r="EB404" s="199">
        <v>392</v>
      </c>
      <c r="EC404" s="199">
        <v>335</v>
      </c>
      <c r="ED404" s="199">
        <v>59</v>
      </c>
      <c r="EE404" s="199">
        <v>212</v>
      </c>
      <c r="EF404" s="199">
        <v>441</v>
      </c>
      <c r="EG404" s="199">
        <v>3790</v>
      </c>
      <c r="EH404" s="199">
        <v>584</v>
      </c>
      <c r="EI404" s="199">
        <v>1511</v>
      </c>
      <c r="EJ404" s="199">
        <v>387</v>
      </c>
      <c r="EK404" s="199">
        <v>54</v>
      </c>
      <c r="EL404" s="199">
        <v>27</v>
      </c>
      <c r="EM404" s="199">
        <v>54</v>
      </c>
      <c r="EN404" s="199">
        <v>62</v>
      </c>
      <c r="EO404" s="199">
        <v>38</v>
      </c>
      <c r="EP404" s="199">
        <v>94</v>
      </c>
      <c r="EQ404" s="199">
        <v>1554</v>
      </c>
      <c r="ER404" s="199">
        <v>1898</v>
      </c>
      <c r="ES404" s="199">
        <v>87</v>
      </c>
      <c r="ET404" s="199">
        <v>569</v>
      </c>
      <c r="EU404" s="199">
        <v>763</v>
      </c>
      <c r="EV404" s="199">
        <v>479</v>
      </c>
      <c r="EW404" s="199">
        <v>1811</v>
      </c>
      <c r="EX404" s="199">
        <v>1898</v>
      </c>
      <c r="EZ404" s="199"/>
    </row>
    <row r="405" spans="1:156" x14ac:dyDescent="0.25">
      <c r="A405">
        <v>56472</v>
      </c>
      <c r="B405" t="s">
        <v>892</v>
      </c>
      <c r="C405" t="s">
        <v>1210</v>
      </c>
      <c r="D405" t="s">
        <v>255</v>
      </c>
      <c r="E405" t="s">
        <v>329</v>
      </c>
      <c r="F405" t="s">
        <v>346</v>
      </c>
      <c r="G405" t="s">
        <v>346</v>
      </c>
      <c r="H405" s="199">
        <v>8458</v>
      </c>
      <c r="I405" s="199">
        <v>588</v>
      </c>
      <c r="J405" s="199">
        <v>990</v>
      </c>
      <c r="K405" s="199">
        <v>83</v>
      </c>
      <c r="L405" s="199">
        <v>469</v>
      </c>
      <c r="M405" s="199">
        <v>17</v>
      </c>
      <c r="N405" s="199">
        <v>3899</v>
      </c>
      <c r="O405" s="199">
        <v>384</v>
      </c>
      <c r="P405" s="199">
        <v>3538</v>
      </c>
      <c r="Q405" s="199">
        <v>111</v>
      </c>
      <c r="R405" s="199">
        <v>8001</v>
      </c>
      <c r="S405" s="199">
        <v>579</v>
      </c>
      <c r="T405" s="199">
        <v>3</v>
      </c>
      <c r="U405" s="199">
        <v>0</v>
      </c>
      <c r="V405" s="199">
        <v>22</v>
      </c>
      <c r="W405" s="199">
        <v>0</v>
      </c>
      <c r="X405" s="199">
        <v>41</v>
      </c>
      <c r="Y405" s="199">
        <v>0</v>
      </c>
      <c r="Z405" s="199">
        <v>4</v>
      </c>
      <c r="AA405" s="199">
        <v>0</v>
      </c>
      <c r="AB405" s="199">
        <v>387</v>
      </c>
      <c r="AC405" s="199">
        <v>9</v>
      </c>
      <c r="AD405" s="199">
        <v>201</v>
      </c>
      <c r="AE405" s="199">
        <v>3</v>
      </c>
      <c r="AF405" s="199">
        <v>7877</v>
      </c>
      <c r="AG405" s="199">
        <v>576</v>
      </c>
      <c r="AH405" s="199">
        <v>8364</v>
      </c>
      <c r="AI405" s="199">
        <v>585</v>
      </c>
      <c r="AJ405" s="199">
        <v>94</v>
      </c>
      <c r="AK405" s="199">
        <v>3</v>
      </c>
      <c r="AL405" s="199">
        <v>61</v>
      </c>
      <c r="AM405" s="199">
        <v>0</v>
      </c>
      <c r="AN405" s="199">
        <v>33</v>
      </c>
      <c r="AO405" s="199">
        <v>3</v>
      </c>
      <c r="AP405" s="199">
        <v>4443</v>
      </c>
      <c r="AQ405" s="199">
        <v>309</v>
      </c>
      <c r="AR405" s="199">
        <v>4015</v>
      </c>
      <c r="AS405" s="199">
        <v>279</v>
      </c>
      <c r="AT405" s="199">
        <v>1016</v>
      </c>
      <c r="AU405" s="199">
        <v>54</v>
      </c>
      <c r="AV405" s="199">
        <v>7442</v>
      </c>
      <c r="AW405" s="199">
        <v>534</v>
      </c>
      <c r="AX405" s="199">
        <v>244</v>
      </c>
      <c r="AY405" s="199">
        <v>61</v>
      </c>
      <c r="AZ405" s="199">
        <v>1579</v>
      </c>
      <c r="BA405" s="199">
        <v>163</v>
      </c>
      <c r="BB405" s="199">
        <v>2099</v>
      </c>
      <c r="BC405" s="199">
        <v>115</v>
      </c>
      <c r="BD405" s="199">
        <v>1948</v>
      </c>
      <c r="BE405" s="199">
        <v>58</v>
      </c>
      <c r="BF405" s="199">
        <v>889</v>
      </c>
      <c r="BG405" s="199">
        <v>138</v>
      </c>
      <c r="BH405" s="199">
        <v>3515</v>
      </c>
      <c r="BI405" s="199">
        <v>300</v>
      </c>
      <c r="BJ405" s="199">
        <v>3282</v>
      </c>
      <c r="BK405" s="199">
        <v>249</v>
      </c>
      <c r="BL405" s="199">
        <v>233</v>
      </c>
      <c r="BM405" s="199">
        <v>51</v>
      </c>
      <c r="BN405" s="199">
        <v>2403</v>
      </c>
      <c r="BO405" s="199">
        <v>175</v>
      </c>
      <c r="BP405" s="199">
        <v>1254</v>
      </c>
      <c r="BQ405" s="199">
        <v>180</v>
      </c>
      <c r="BR405" s="199">
        <v>747</v>
      </c>
      <c r="BS405" s="199">
        <v>83</v>
      </c>
      <c r="BT405" s="199">
        <v>2160</v>
      </c>
      <c r="BU405" s="199">
        <v>150</v>
      </c>
      <c r="BV405" s="199">
        <v>4404</v>
      </c>
      <c r="BW405" s="199">
        <v>438</v>
      </c>
      <c r="BX405" s="199">
        <v>1894</v>
      </c>
      <c r="BY405" s="199">
        <v>0</v>
      </c>
      <c r="BZ405" s="199">
        <v>617</v>
      </c>
      <c r="CA405" s="199">
        <v>10</v>
      </c>
      <c r="CB405" s="199">
        <v>1543</v>
      </c>
      <c r="CC405" s="199">
        <v>140</v>
      </c>
      <c r="CD405" s="199">
        <v>428</v>
      </c>
      <c r="CE405" s="199">
        <v>41</v>
      </c>
      <c r="CF405" s="199">
        <v>843</v>
      </c>
      <c r="CG405" s="199">
        <v>65</v>
      </c>
      <c r="CH405" s="199">
        <v>1045</v>
      </c>
      <c r="CI405" s="199">
        <v>142</v>
      </c>
      <c r="CJ405" s="199">
        <v>869</v>
      </c>
      <c r="CK405" s="199">
        <v>89</v>
      </c>
      <c r="CL405" s="199">
        <v>1219</v>
      </c>
      <c r="CM405" s="199">
        <v>101</v>
      </c>
      <c r="CN405" s="199">
        <v>1894</v>
      </c>
      <c r="CO405" s="199">
        <v>0</v>
      </c>
      <c r="CP405" s="199">
        <v>588</v>
      </c>
      <c r="CQ405" s="199">
        <v>7870</v>
      </c>
      <c r="CR405" s="199">
        <v>5998</v>
      </c>
      <c r="CS405" s="199">
        <v>3419</v>
      </c>
      <c r="CT405" s="199">
        <v>7874</v>
      </c>
      <c r="CU405" s="199">
        <v>136</v>
      </c>
      <c r="CV405" s="199">
        <v>23</v>
      </c>
      <c r="CW405" s="199">
        <v>58</v>
      </c>
      <c r="CX405" s="199">
        <v>10</v>
      </c>
      <c r="CY405" s="199">
        <v>66</v>
      </c>
      <c r="CZ405" s="199">
        <v>12</v>
      </c>
      <c r="DA405" s="199">
        <v>9</v>
      </c>
      <c r="DB405" s="199">
        <v>1</v>
      </c>
      <c r="DC405" s="199">
        <v>3</v>
      </c>
      <c r="DD405" s="199">
        <v>0</v>
      </c>
      <c r="DE405" s="199">
        <v>60</v>
      </c>
      <c r="DF405" s="199">
        <v>419</v>
      </c>
      <c r="DG405" s="199">
        <v>298</v>
      </c>
      <c r="DH405" s="199">
        <v>86</v>
      </c>
      <c r="DI405" s="199">
        <v>487</v>
      </c>
      <c r="DJ405" s="199">
        <v>156</v>
      </c>
      <c r="DK405" s="199">
        <v>88</v>
      </c>
      <c r="DL405" s="199">
        <v>309</v>
      </c>
      <c r="DM405" s="199">
        <v>491</v>
      </c>
      <c r="DN405" s="199">
        <v>757</v>
      </c>
      <c r="DO405" s="199">
        <v>407</v>
      </c>
      <c r="DP405" s="199">
        <v>159</v>
      </c>
      <c r="DQ405" s="199">
        <v>82</v>
      </c>
      <c r="DR405" s="199">
        <v>110</v>
      </c>
      <c r="DS405" s="199">
        <v>88</v>
      </c>
      <c r="DT405" s="199">
        <v>79</v>
      </c>
      <c r="DU405" s="199">
        <v>3377</v>
      </c>
      <c r="DV405" s="199">
        <v>2104</v>
      </c>
      <c r="DW405" s="199">
        <v>685</v>
      </c>
      <c r="DX405" s="199">
        <v>188</v>
      </c>
      <c r="DY405" s="199">
        <v>51</v>
      </c>
      <c r="DZ405" s="199">
        <v>591</v>
      </c>
      <c r="EA405" s="199">
        <v>53</v>
      </c>
      <c r="EB405" s="199">
        <v>461</v>
      </c>
      <c r="EC405" s="199">
        <v>494</v>
      </c>
      <c r="ED405" s="199">
        <v>41</v>
      </c>
      <c r="EE405" s="199">
        <v>385</v>
      </c>
      <c r="EF405" s="199">
        <v>905</v>
      </c>
      <c r="EG405" s="199">
        <v>7476</v>
      </c>
      <c r="EH405" s="199">
        <v>963</v>
      </c>
      <c r="EI405" s="199">
        <v>2873</v>
      </c>
      <c r="EJ405" s="199">
        <v>504</v>
      </c>
      <c r="EK405" s="199">
        <v>110</v>
      </c>
      <c r="EL405" s="199">
        <v>69</v>
      </c>
      <c r="EM405" s="199">
        <v>29</v>
      </c>
      <c r="EN405" s="199">
        <v>72</v>
      </c>
      <c r="EO405" s="199">
        <v>48</v>
      </c>
      <c r="EP405" s="199">
        <v>120</v>
      </c>
      <c r="EQ405" s="199">
        <v>3016</v>
      </c>
      <c r="ER405" s="199">
        <v>3377</v>
      </c>
      <c r="ES405" s="199">
        <v>59</v>
      </c>
      <c r="ET405" s="199">
        <v>793</v>
      </c>
      <c r="EU405" s="199">
        <v>1721</v>
      </c>
      <c r="EV405" s="199">
        <v>804</v>
      </c>
      <c r="EW405" s="199">
        <v>3318</v>
      </c>
      <c r="EX405" s="199">
        <v>3377</v>
      </c>
      <c r="EZ405" s="199"/>
    </row>
    <row r="406" spans="1:156" x14ac:dyDescent="0.25">
      <c r="A406">
        <v>56401</v>
      </c>
      <c r="B406" t="s">
        <v>892</v>
      </c>
      <c r="C406" t="s">
        <v>1192</v>
      </c>
      <c r="D406" t="s">
        <v>255</v>
      </c>
      <c r="E406" t="s">
        <v>329</v>
      </c>
      <c r="F406" t="s">
        <v>347</v>
      </c>
      <c r="G406" t="s">
        <v>346</v>
      </c>
      <c r="H406" s="199">
        <v>30818</v>
      </c>
      <c r="I406" s="199">
        <v>2137</v>
      </c>
      <c r="J406" s="199">
        <v>5925</v>
      </c>
      <c r="K406" s="199">
        <v>561</v>
      </c>
      <c r="L406" s="199">
        <v>3744</v>
      </c>
      <c r="M406" s="199">
        <v>320</v>
      </c>
      <c r="N406" s="199">
        <v>14758</v>
      </c>
      <c r="O406" s="199">
        <v>1272</v>
      </c>
      <c r="P406" s="199">
        <v>10027</v>
      </c>
      <c r="Q406" s="199">
        <v>304</v>
      </c>
      <c r="R406" s="199">
        <v>29255</v>
      </c>
      <c r="S406" s="199">
        <v>2001</v>
      </c>
      <c r="T406" s="199">
        <v>157</v>
      </c>
      <c r="U406" s="199">
        <v>0</v>
      </c>
      <c r="V406" s="199">
        <v>248</v>
      </c>
      <c r="W406" s="199">
        <v>31</v>
      </c>
      <c r="X406" s="199">
        <v>135</v>
      </c>
      <c r="Y406" s="199">
        <v>0</v>
      </c>
      <c r="Z406" s="199">
        <v>399</v>
      </c>
      <c r="AA406" s="199">
        <v>32</v>
      </c>
      <c r="AB406" s="199">
        <v>624</v>
      </c>
      <c r="AC406" s="199">
        <v>73</v>
      </c>
      <c r="AD406" s="199">
        <v>578</v>
      </c>
      <c r="AE406" s="199">
        <v>41</v>
      </c>
      <c r="AF406" s="199">
        <v>28963</v>
      </c>
      <c r="AG406" s="199">
        <v>2001</v>
      </c>
      <c r="AH406" s="199">
        <v>30426</v>
      </c>
      <c r="AI406" s="199">
        <v>2112</v>
      </c>
      <c r="AJ406" s="199">
        <v>392</v>
      </c>
      <c r="AK406" s="199">
        <v>25</v>
      </c>
      <c r="AL406" s="199">
        <v>262</v>
      </c>
      <c r="AM406" s="199">
        <v>6</v>
      </c>
      <c r="AN406" s="199">
        <v>130</v>
      </c>
      <c r="AO406" s="199">
        <v>19</v>
      </c>
      <c r="AP406" s="199">
        <v>15200</v>
      </c>
      <c r="AQ406" s="199">
        <v>1325</v>
      </c>
      <c r="AR406" s="199">
        <v>15618</v>
      </c>
      <c r="AS406" s="199">
        <v>812</v>
      </c>
      <c r="AT406" s="199">
        <v>4643</v>
      </c>
      <c r="AU406" s="199">
        <v>151</v>
      </c>
      <c r="AV406" s="199">
        <v>26175</v>
      </c>
      <c r="AW406" s="199">
        <v>1986</v>
      </c>
      <c r="AX406" s="199">
        <v>1326</v>
      </c>
      <c r="AY406" s="199">
        <v>176</v>
      </c>
      <c r="AZ406" s="199">
        <v>6389</v>
      </c>
      <c r="BA406" s="199">
        <v>543</v>
      </c>
      <c r="BB406" s="199">
        <v>8329</v>
      </c>
      <c r="BC406" s="199">
        <v>545</v>
      </c>
      <c r="BD406" s="199">
        <v>4893</v>
      </c>
      <c r="BE406" s="199">
        <v>271</v>
      </c>
      <c r="BF406" s="199">
        <v>3366</v>
      </c>
      <c r="BG406" s="199">
        <v>177</v>
      </c>
      <c r="BH406" s="199">
        <v>14380</v>
      </c>
      <c r="BI406" s="199">
        <v>1604</v>
      </c>
      <c r="BJ406" s="199">
        <v>13589</v>
      </c>
      <c r="BK406" s="199">
        <v>1434</v>
      </c>
      <c r="BL406" s="199">
        <v>791</v>
      </c>
      <c r="BM406" s="199">
        <v>170</v>
      </c>
      <c r="BN406" s="199">
        <v>9759</v>
      </c>
      <c r="BO406" s="199">
        <v>1041</v>
      </c>
      <c r="BP406" s="199">
        <v>5014</v>
      </c>
      <c r="BQ406" s="199">
        <v>570</v>
      </c>
      <c r="BR406" s="199">
        <v>2973</v>
      </c>
      <c r="BS406" s="199">
        <v>170</v>
      </c>
      <c r="BT406" s="199">
        <v>7404</v>
      </c>
      <c r="BU406" s="199">
        <v>295</v>
      </c>
      <c r="BV406" s="199">
        <v>17746</v>
      </c>
      <c r="BW406" s="199">
        <v>1781</v>
      </c>
      <c r="BX406" s="199">
        <v>5668</v>
      </c>
      <c r="BY406" s="199">
        <v>61</v>
      </c>
      <c r="BZ406" s="199">
        <v>2353</v>
      </c>
      <c r="CA406" s="199">
        <v>18</v>
      </c>
      <c r="CB406" s="199">
        <v>5051</v>
      </c>
      <c r="CC406" s="199">
        <v>277</v>
      </c>
      <c r="CD406" s="199">
        <v>2477</v>
      </c>
      <c r="CE406" s="199">
        <v>307</v>
      </c>
      <c r="CF406" s="199">
        <v>3504</v>
      </c>
      <c r="CG406" s="199">
        <v>418</v>
      </c>
      <c r="CH406" s="199">
        <v>3945</v>
      </c>
      <c r="CI406" s="199">
        <v>486</v>
      </c>
      <c r="CJ406" s="199">
        <v>3183</v>
      </c>
      <c r="CK406" s="199">
        <v>227</v>
      </c>
      <c r="CL406" s="199">
        <v>4637</v>
      </c>
      <c r="CM406" s="199">
        <v>343</v>
      </c>
      <c r="CN406" s="199">
        <v>5668</v>
      </c>
      <c r="CO406" s="199">
        <v>61</v>
      </c>
      <c r="CP406" s="199">
        <v>2137</v>
      </c>
      <c r="CQ406" s="199">
        <v>28681</v>
      </c>
      <c r="CR406" s="199">
        <v>19055</v>
      </c>
      <c r="CS406" s="199">
        <v>14996</v>
      </c>
      <c r="CT406" s="199">
        <v>28851</v>
      </c>
      <c r="CU406" s="199">
        <v>566</v>
      </c>
      <c r="CV406" s="199">
        <v>228</v>
      </c>
      <c r="CW406" s="199">
        <v>160</v>
      </c>
      <c r="CX406" s="199">
        <v>69</v>
      </c>
      <c r="CY406" s="199">
        <v>152</v>
      </c>
      <c r="CZ406" s="199">
        <v>61</v>
      </c>
      <c r="DA406" s="199">
        <v>174</v>
      </c>
      <c r="DB406" s="199">
        <v>46</v>
      </c>
      <c r="DC406" s="199">
        <v>80</v>
      </c>
      <c r="DD406" s="199">
        <v>52</v>
      </c>
      <c r="DE406" s="199">
        <v>212</v>
      </c>
      <c r="DF406" s="199">
        <v>1584</v>
      </c>
      <c r="DG406" s="199">
        <v>1640</v>
      </c>
      <c r="DH406" s="199">
        <v>274</v>
      </c>
      <c r="DI406" s="199">
        <v>1877</v>
      </c>
      <c r="DJ406" s="199">
        <v>796</v>
      </c>
      <c r="DK406" s="199">
        <v>293</v>
      </c>
      <c r="DL406" s="199">
        <v>1030</v>
      </c>
      <c r="DM406" s="199">
        <v>976</v>
      </c>
      <c r="DN406" s="199">
        <v>3702</v>
      </c>
      <c r="DO406" s="199">
        <v>1689</v>
      </c>
      <c r="DP406" s="199">
        <v>523</v>
      </c>
      <c r="DQ406" s="199">
        <v>617</v>
      </c>
      <c r="DR406" s="199">
        <v>844</v>
      </c>
      <c r="DS406" s="199">
        <v>487</v>
      </c>
      <c r="DT406" s="199">
        <v>1404</v>
      </c>
      <c r="DU406" s="199">
        <v>12797</v>
      </c>
      <c r="DV406" s="199">
        <v>6325</v>
      </c>
      <c r="DW406" s="199">
        <v>2222</v>
      </c>
      <c r="DX406" s="199">
        <v>1183</v>
      </c>
      <c r="DY406" s="199">
        <v>470</v>
      </c>
      <c r="DZ406" s="199">
        <v>2334</v>
      </c>
      <c r="EA406" s="199">
        <v>237</v>
      </c>
      <c r="EB406" s="199">
        <v>1822</v>
      </c>
      <c r="EC406" s="199">
        <v>2955</v>
      </c>
      <c r="ED406" s="199">
        <v>498</v>
      </c>
      <c r="EE406" s="199">
        <v>1911</v>
      </c>
      <c r="EF406" s="199">
        <v>3567</v>
      </c>
      <c r="EG406" s="199">
        <v>28126</v>
      </c>
      <c r="EH406" s="199">
        <v>2954</v>
      </c>
      <c r="EI406" s="199">
        <v>9384</v>
      </c>
      <c r="EJ406" s="199">
        <v>3413</v>
      </c>
      <c r="EK406" s="199">
        <v>533</v>
      </c>
      <c r="EL406" s="199">
        <v>511</v>
      </c>
      <c r="EM406" s="199">
        <v>369</v>
      </c>
      <c r="EN406" s="199">
        <v>488</v>
      </c>
      <c r="EO406" s="199">
        <v>299</v>
      </c>
      <c r="EP406" s="199">
        <v>1066</v>
      </c>
      <c r="EQ406" s="199">
        <v>11058</v>
      </c>
      <c r="ER406" s="199">
        <v>12797</v>
      </c>
      <c r="ES406" s="199">
        <v>749</v>
      </c>
      <c r="ET406" s="199">
        <v>3915</v>
      </c>
      <c r="EU406" s="199">
        <v>5202</v>
      </c>
      <c r="EV406" s="199">
        <v>2931</v>
      </c>
      <c r="EW406" s="199">
        <v>12048</v>
      </c>
      <c r="EX406" s="199">
        <v>12797</v>
      </c>
      <c r="EZ406" s="199"/>
    </row>
    <row r="407" spans="1:156" x14ac:dyDescent="0.25">
      <c r="A407">
        <v>56484</v>
      </c>
      <c r="B407" t="s">
        <v>892</v>
      </c>
      <c r="C407" t="s">
        <v>1218</v>
      </c>
      <c r="D407" t="s">
        <v>248</v>
      </c>
      <c r="E407" t="s">
        <v>329</v>
      </c>
      <c r="F407" t="s">
        <v>346</v>
      </c>
      <c r="G407" t="s">
        <v>346</v>
      </c>
      <c r="H407" s="199">
        <v>3095</v>
      </c>
      <c r="I407" s="199">
        <v>208</v>
      </c>
      <c r="J407" s="199">
        <v>634</v>
      </c>
      <c r="K407" s="199">
        <v>64</v>
      </c>
      <c r="L407" s="199">
        <v>476</v>
      </c>
      <c r="M407" s="199">
        <v>53</v>
      </c>
      <c r="N407" s="199">
        <v>1306</v>
      </c>
      <c r="O407" s="199">
        <v>121</v>
      </c>
      <c r="P407" s="199">
        <v>1131</v>
      </c>
      <c r="Q407" s="199">
        <v>23</v>
      </c>
      <c r="R407" s="199">
        <v>2306</v>
      </c>
      <c r="S407" s="199">
        <v>104</v>
      </c>
      <c r="T407" s="199">
        <v>22</v>
      </c>
      <c r="U407" s="199">
        <v>0</v>
      </c>
      <c r="V407" s="199">
        <v>544</v>
      </c>
      <c r="W407" s="199">
        <v>101</v>
      </c>
      <c r="X407" s="199">
        <v>9</v>
      </c>
      <c r="Y407" s="199">
        <v>0</v>
      </c>
      <c r="Z407" s="199">
        <v>38</v>
      </c>
      <c r="AA407" s="199">
        <v>0</v>
      </c>
      <c r="AB407" s="199">
        <v>176</v>
      </c>
      <c r="AC407" s="199">
        <v>3</v>
      </c>
      <c r="AD407" s="199">
        <v>88</v>
      </c>
      <c r="AE407" s="199">
        <v>20</v>
      </c>
      <c r="AF407" s="199">
        <v>2300</v>
      </c>
      <c r="AG407" s="199">
        <v>104</v>
      </c>
      <c r="AH407" s="199">
        <v>3023</v>
      </c>
      <c r="AI407" s="199">
        <v>201</v>
      </c>
      <c r="AJ407" s="199">
        <v>72</v>
      </c>
      <c r="AK407" s="199">
        <v>7</v>
      </c>
      <c r="AL407" s="199">
        <v>68</v>
      </c>
      <c r="AM407" s="199">
        <v>7</v>
      </c>
      <c r="AN407" s="199">
        <v>4</v>
      </c>
      <c r="AO407" s="199">
        <v>0</v>
      </c>
      <c r="AP407" s="199">
        <v>1506</v>
      </c>
      <c r="AQ407" s="199">
        <v>140</v>
      </c>
      <c r="AR407" s="199">
        <v>1589</v>
      </c>
      <c r="AS407" s="199">
        <v>68</v>
      </c>
      <c r="AT407" s="199">
        <v>621</v>
      </c>
      <c r="AU407" s="199">
        <v>7</v>
      </c>
      <c r="AV407" s="199">
        <v>2474</v>
      </c>
      <c r="AW407" s="199">
        <v>201</v>
      </c>
      <c r="AX407" s="199">
        <v>105</v>
      </c>
      <c r="AY407" s="199">
        <v>15</v>
      </c>
      <c r="AZ407" s="199">
        <v>689</v>
      </c>
      <c r="BA407" s="199">
        <v>34</v>
      </c>
      <c r="BB407" s="199">
        <v>835</v>
      </c>
      <c r="BC407" s="199">
        <v>76</v>
      </c>
      <c r="BD407" s="199">
        <v>716</v>
      </c>
      <c r="BE407" s="199">
        <v>5</v>
      </c>
      <c r="BF407" s="199">
        <v>377</v>
      </c>
      <c r="BG407" s="199">
        <v>33</v>
      </c>
      <c r="BH407" s="199">
        <v>1149</v>
      </c>
      <c r="BI407" s="199">
        <v>150</v>
      </c>
      <c r="BJ407" s="199">
        <v>1078</v>
      </c>
      <c r="BK407" s="199">
        <v>130</v>
      </c>
      <c r="BL407" s="199">
        <v>71</v>
      </c>
      <c r="BM407" s="199">
        <v>20</v>
      </c>
      <c r="BN407" s="199">
        <v>728</v>
      </c>
      <c r="BO407" s="199">
        <v>73</v>
      </c>
      <c r="BP407" s="199">
        <v>498</v>
      </c>
      <c r="BQ407" s="199">
        <v>80</v>
      </c>
      <c r="BR407" s="199">
        <v>300</v>
      </c>
      <c r="BS407" s="199">
        <v>30</v>
      </c>
      <c r="BT407" s="199">
        <v>568</v>
      </c>
      <c r="BU407" s="199">
        <v>25</v>
      </c>
      <c r="BV407" s="199">
        <v>1526</v>
      </c>
      <c r="BW407" s="199">
        <v>183</v>
      </c>
      <c r="BX407" s="199">
        <v>1001</v>
      </c>
      <c r="BY407" s="199">
        <v>0</v>
      </c>
      <c r="BZ407" s="199">
        <v>162</v>
      </c>
      <c r="CA407" s="199">
        <v>19</v>
      </c>
      <c r="CB407" s="199">
        <v>406</v>
      </c>
      <c r="CC407" s="199">
        <v>6</v>
      </c>
      <c r="CD407" s="199">
        <v>182</v>
      </c>
      <c r="CE407" s="199">
        <v>53</v>
      </c>
      <c r="CF407" s="199">
        <v>237</v>
      </c>
      <c r="CG407" s="199">
        <v>55</v>
      </c>
      <c r="CH407" s="199">
        <v>259</v>
      </c>
      <c r="CI407" s="199">
        <v>16</v>
      </c>
      <c r="CJ407" s="199">
        <v>380</v>
      </c>
      <c r="CK407" s="199">
        <v>35</v>
      </c>
      <c r="CL407" s="199">
        <v>468</v>
      </c>
      <c r="CM407" s="199">
        <v>24</v>
      </c>
      <c r="CN407" s="199">
        <v>1001</v>
      </c>
      <c r="CO407" s="199">
        <v>0</v>
      </c>
      <c r="CP407" s="199">
        <v>208</v>
      </c>
      <c r="CQ407" s="199">
        <v>2887</v>
      </c>
      <c r="CR407" s="199">
        <v>1893</v>
      </c>
      <c r="CS407" s="199">
        <v>1792</v>
      </c>
      <c r="CT407" s="199">
        <v>2873</v>
      </c>
      <c r="CU407" s="199">
        <v>179</v>
      </c>
      <c r="CV407" s="199">
        <v>25</v>
      </c>
      <c r="CW407" s="199">
        <v>25</v>
      </c>
      <c r="CX407" s="199">
        <v>13</v>
      </c>
      <c r="CY407" s="199">
        <v>28</v>
      </c>
      <c r="CZ407" s="199">
        <v>0</v>
      </c>
      <c r="DA407" s="199">
        <v>19</v>
      </c>
      <c r="DB407" s="199">
        <v>4</v>
      </c>
      <c r="DC407" s="199">
        <v>107</v>
      </c>
      <c r="DD407" s="199">
        <v>8</v>
      </c>
      <c r="DE407" s="199">
        <v>20</v>
      </c>
      <c r="DF407" s="199">
        <v>101</v>
      </c>
      <c r="DG407" s="199">
        <v>97</v>
      </c>
      <c r="DH407" s="199">
        <v>12</v>
      </c>
      <c r="DI407" s="199">
        <v>209</v>
      </c>
      <c r="DJ407" s="199">
        <v>25</v>
      </c>
      <c r="DK407" s="199">
        <v>26</v>
      </c>
      <c r="DL407" s="199">
        <v>56</v>
      </c>
      <c r="DM407" s="199">
        <v>80</v>
      </c>
      <c r="DN407" s="199">
        <v>281</v>
      </c>
      <c r="DO407" s="199">
        <v>282</v>
      </c>
      <c r="DP407" s="199">
        <v>36</v>
      </c>
      <c r="DQ407" s="199">
        <v>73</v>
      </c>
      <c r="DR407" s="199">
        <v>70</v>
      </c>
      <c r="DS407" s="199">
        <v>87</v>
      </c>
      <c r="DT407" s="199">
        <v>185</v>
      </c>
      <c r="DU407" s="199">
        <v>1353</v>
      </c>
      <c r="DV407" s="199">
        <v>566</v>
      </c>
      <c r="DW407" s="199">
        <v>72</v>
      </c>
      <c r="DX407" s="199">
        <v>137</v>
      </c>
      <c r="DY407" s="199">
        <v>84</v>
      </c>
      <c r="DZ407" s="199">
        <v>254</v>
      </c>
      <c r="EA407" s="199">
        <v>25</v>
      </c>
      <c r="EB407" s="199">
        <v>186</v>
      </c>
      <c r="EC407" s="199">
        <v>396</v>
      </c>
      <c r="ED407" s="199">
        <v>43</v>
      </c>
      <c r="EE407" s="199">
        <v>297</v>
      </c>
      <c r="EF407" s="199">
        <v>275</v>
      </c>
      <c r="EG407" s="199">
        <v>2701</v>
      </c>
      <c r="EH407" s="199">
        <v>449</v>
      </c>
      <c r="EI407" s="199">
        <v>1019</v>
      </c>
      <c r="EJ407" s="199">
        <v>334</v>
      </c>
      <c r="EK407" s="199">
        <v>31</v>
      </c>
      <c r="EL407" s="199">
        <v>49</v>
      </c>
      <c r="EM407" s="199">
        <v>22</v>
      </c>
      <c r="EN407" s="199">
        <v>48</v>
      </c>
      <c r="EO407" s="199">
        <v>72</v>
      </c>
      <c r="EP407" s="199">
        <v>94</v>
      </c>
      <c r="EQ407" s="199">
        <v>1172</v>
      </c>
      <c r="ER407" s="199">
        <v>1353</v>
      </c>
      <c r="ES407" s="199">
        <v>128</v>
      </c>
      <c r="ET407" s="199">
        <v>455</v>
      </c>
      <c r="EU407" s="199">
        <v>452</v>
      </c>
      <c r="EV407" s="199">
        <v>318</v>
      </c>
      <c r="EW407" s="199">
        <v>1225</v>
      </c>
      <c r="EX407" s="199">
        <v>1353</v>
      </c>
      <c r="EZ407" s="199"/>
    </row>
    <row r="408" spans="1:156" x14ac:dyDescent="0.25">
      <c r="A408">
        <v>56655</v>
      </c>
      <c r="B408" t="s">
        <v>892</v>
      </c>
      <c r="C408" t="s">
        <v>1255</v>
      </c>
      <c r="D408" t="s">
        <v>248</v>
      </c>
      <c r="E408" t="s">
        <v>329</v>
      </c>
      <c r="F408" t="s">
        <v>346</v>
      </c>
      <c r="G408" t="s">
        <v>346</v>
      </c>
      <c r="H408" s="199">
        <v>1446</v>
      </c>
      <c r="I408" s="199">
        <v>93</v>
      </c>
      <c r="J408" s="199">
        <v>329</v>
      </c>
      <c r="K408" s="199">
        <v>40</v>
      </c>
      <c r="L408" s="199">
        <v>179</v>
      </c>
      <c r="M408" s="199">
        <v>16</v>
      </c>
      <c r="N408" s="199">
        <v>644</v>
      </c>
      <c r="O408" s="199">
        <v>44</v>
      </c>
      <c r="P408" s="199">
        <v>473</v>
      </c>
      <c r="Q408" s="199">
        <v>9</v>
      </c>
      <c r="R408" s="199">
        <v>1200</v>
      </c>
      <c r="S408" s="199">
        <v>60</v>
      </c>
      <c r="T408" s="199">
        <v>7</v>
      </c>
      <c r="U408" s="199">
        <v>7</v>
      </c>
      <c r="V408" s="199">
        <v>87</v>
      </c>
      <c r="W408" s="199">
        <v>7</v>
      </c>
      <c r="X408" s="199">
        <v>6</v>
      </c>
      <c r="Y408" s="199">
        <v>0</v>
      </c>
      <c r="Z408" s="199">
        <v>52</v>
      </c>
      <c r="AA408" s="199">
        <v>0</v>
      </c>
      <c r="AB408" s="199">
        <v>94</v>
      </c>
      <c r="AC408" s="199">
        <v>19</v>
      </c>
      <c r="AD408" s="199">
        <v>2</v>
      </c>
      <c r="AE408" s="199">
        <v>1</v>
      </c>
      <c r="AF408" s="199">
        <v>1200</v>
      </c>
      <c r="AG408" s="199">
        <v>60</v>
      </c>
      <c r="AH408" s="199">
        <v>1416</v>
      </c>
      <c r="AI408" s="199">
        <v>85</v>
      </c>
      <c r="AJ408" s="199">
        <v>30</v>
      </c>
      <c r="AK408" s="199">
        <v>8</v>
      </c>
      <c r="AL408" s="199">
        <v>17</v>
      </c>
      <c r="AM408" s="199">
        <v>1</v>
      </c>
      <c r="AN408" s="199">
        <v>13</v>
      </c>
      <c r="AO408" s="199">
        <v>7</v>
      </c>
      <c r="AP408" s="199">
        <v>744</v>
      </c>
      <c r="AQ408" s="199">
        <v>51</v>
      </c>
      <c r="AR408" s="199">
        <v>702</v>
      </c>
      <c r="AS408" s="199">
        <v>42</v>
      </c>
      <c r="AT408" s="199">
        <v>237</v>
      </c>
      <c r="AU408" s="199">
        <v>5</v>
      </c>
      <c r="AV408" s="199">
        <v>1209</v>
      </c>
      <c r="AW408" s="199">
        <v>88</v>
      </c>
      <c r="AX408" s="199">
        <v>54</v>
      </c>
      <c r="AY408" s="199">
        <v>5</v>
      </c>
      <c r="AZ408" s="199">
        <v>380</v>
      </c>
      <c r="BA408" s="199">
        <v>25</v>
      </c>
      <c r="BB408" s="199">
        <v>423</v>
      </c>
      <c r="BC408" s="199">
        <v>42</v>
      </c>
      <c r="BD408" s="199">
        <v>390</v>
      </c>
      <c r="BE408" s="199">
        <v>7</v>
      </c>
      <c r="BF408" s="199">
        <v>205</v>
      </c>
      <c r="BG408" s="199">
        <v>17</v>
      </c>
      <c r="BH408" s="199">
        <v>388</v>
      </c>
      <c r="BI408" s="199">
        <v>66</v>
      </c>
      <c r="BJ408" s="199">
        <v>357</v>
      </c>
      <c r="BK408" s="199">
        <v>65</v>
      </c>
      <c r="BL408" s="199">
        <v>31</v>
      </c>
      <c r="BM408" s="199">
        <v>1</v>
      </c>
      <c r="BN408" s="199">
        <v>243</v>
      </c>
      <c r="BO408" s="199">
        <v>35</v>
      </c>
      <c r="BP408" s="199">
        <v>179</v>
      </c>
      <c r="BQ408" s="199">
        <v>35</v>
      </c>
      <c r="BR408" s="199">
        <v>171</v>
      </c>
      <c r="BS408" s="199">
        <v>13</v>
      </c>
      <c r="BT408" s="199">
        <v>145</v>
      </c>
      <c r="BU408" s="199">
        <v>9</v>
      </c>
      <c r="BV408" s="199">
        <v>593</v>
      </c>
      <c r="BW408" s="199">
        <v>83</v>
      </c>
      <c r="BX408" s="199">
        <v>708</v>
      </c>
      <c r="BY408" s="199">
        <v>1</v>
      </c>
      <c r="BZ408" s="199">
        <v>62</v>
      </c>
      <c r="CA408" s="199">
        <v>4</v>
      </c>
      <c r="CB408" s="199">
        <v>83</v>
      </c>
      <c r="CC408" s="199">
        <v>5</v>
      </c>
      <c r="CD408" s="199">
        <v>54</v>
      </c>
      <c r="CE408" s="199">
        <v>5</v>
      </c>
      <c r="CF408" s="199">
        <v>45</v>
      </c>
      <c r="CG408" s="199">
        <v>10</v>
      </c>
      <c r="CH408" s="199">
        <v>75</v>
      </c>
      <c r="CI408" s="199">
        <v>28</v>
      </c>
      <c r="CJ408" s="199">
        <v>98</v>
      </c>
      <c r="CK408" s="199">
        <v>10</v>
      </c>
      <c r="CL408" s="199">
        <v>321</v>
      </c>
      <c r="CM408" s="199">
        <v>30</v>
      </c>
      <c r="CN408" s="199">
        <v>708</v>
      </c>
      <c r="CO408" s="199">
        <v>1</v>
      </c>
      <c r="CP408" s="199">
        <v>93</v>
      </c>
      <c r="CQ408" s="199">
        <v>1353</v>
      </c>
      <c r="CR408" s="199">
        <v>990</v>
      </c>
      <c r="CS408" s="199">
        <v>931</v>
      </c>
      <c r="CT408" s="199">
        <v>1318</v>
      </c>
      <c r="CU408" s="199">
        <v>71</v>
      </c>
      <c r="CV408" s="199">
        <v>7</v>
      </c>
      <c r="CW408" s="199">
        <v>3</v>
      </c>
      <c r="CX408" s="199">
        <v>0</v>
      </c>
      <c r="CY408" s="199">
        <v>52</v>
      </c>
      <c r="CZ408" s="199">
        <v>1</v>
      </c>
      <c r="DA408" s="199">
        <v>6</v>
      </c>
      <c r="DB408" s="199">
        <v>6</v>
      </c>
      <c r="DC408" s="199">
        <v>10</v>
      </c>
      <c r="DD408" s="199">
        <v>0</v>
      </c>
      <c r="DE408" s="199">
        <v>8</v>
      </c>
      <c r="DF408" s="199">
        <v>63</v>
      </c>
      <c r="DG408" s="199">
        <v>17</v>
      </c>
      <c r="DH408" s="199">
        <v>4</v>
      </c>
      <c r="DI408" s="199">
        <v>69</v>
      </c>
      <c r="DJ408" s="199">
        <v>17</v>
      </c>
      <c r="DK408" s="199">
        <v>8</v>
      </c>
      <c r="DL408" s="199">
        <v>26</v>
      </c>
      <c r="DM408" s="199">
        <v>44</v>
      </c>
      <c r="DN408" s="199">
        <v>88</v>
      </c>
      <c r="DO408" s="199">
        <v>72</v>
      </c>
      <c r="DP408" s="199">
        <v>25</v>
      </c>
      <c r="DQ408" s="199">
        <v>22</v>
      </c>
      <c r="DR408" s="199">
        <v>26</v>
      </c>
      <c r="DS408" s="199">
        <v>20</v>
      </c>
      <c r="DT408" s="199">
        <v>52</v>
      </c>
      <c r="DU408" s="199">
        <v>759</v>
      </c>
      <c r="DV408" s="199">
        <v>344</v>
      </c>
      <c r="DW408" s="199">
        <v>26</v>
      </c>
      <c r="DX408" s="199">
        <v>29</v>
      </c>
      <c r="DY408" s="199">
        <v>4</v>
      </c>
      <c r="DZ408" s="199">
        <v>211</v>
      </c>
      <c r="EA408" s="199">
        <v>4</v>
      </c>
      <c r="EB408" s="199">
        <v>142</v>
      </c>
      <c r="EC408" s="199">
        <v>175</v>
      </c>
      <c r="ED408" s="199">
        <v>3</v>
      </c>
      <c r="EE408" s="199">
        <v>149</v>
      </c>
      <c r="EF408" s="199">
        <v>50</v>
      </c>
      <c r="EG408" s="199">
        <v>1263</v>
      </c>
      <c r="EH408" s="199">
        <v>170</v>
      </c>
      <c r="EI408" s="199">
        <v>701</v>
      </c>
      <c r="EJ408" s="199">
        <v>58</v>
      </c>
      <c r="EK408" s="199">
        <v>9</v>
      </c>
      <c r="EL408" s="199">
        <v>2</v>
      </c>
      <c r="EM408" s="199">
        <v>7</v>
      </c>
      <c r="EN408" s="199">
        <v>10</v>
      </c>
      <c r="EO408" s="199">
        <v>1</v>
      </c>
      <c r="EP408" s="199">
        <v>9</v>
      </c>
      <c r="EQ408" s="199">
        <v>657</v>
      </c>
      <c r="ER408" s="199">
        <v>759</v>
      </c>
      <c r="ES408" s="199">
        <v>49</v>
      </c>
      <c r="ET408" s="199">
        <v>276</v>
      </c>
      <c r="EU408" s="199">
        <v>290</v>
      </c>
      <c r="EV408" s="199">
        <v>144</v>
      </c>
      <c r="EW408" s="199">
        <v>710</v>
      </c>
      <c r="EX408" s="199">
        <v>759</v>
      </c>
      <c r="EZ408" s="199"/>
    </row>
    <row r="409" spans="1:156" x14ac:dyDescent="0.25">
      <c r="A409">
        <v>56466</v>
      </c>
      <c r="B409" t="s">
        <v>892</v>
      </c>
      <c r="C409" t="s">
        <v>1206</v>
      </c>
      <c r="D409" t="s">
        <v>286</v>
      </c>
      <c r="E409" t="s">
        <v>329</v>
      </c>
      <c r="F409" t="s">
        <v>346</v>
      </c>
      <c r="G409" t="s">
        <v>346</v>
      </c>
      <c r="H409" s="199">
        <v>3023</v>
      </c>
      <c r="I409" s="199">
        <v>191</v>
      </c>
      <c r="J409" s="199">
        <v>516</v>
      </c>
      <c r="K409" s="199">
        <v>53</v>
      </c>
      <c r="L409" s="199">
        <v>282</v>
      </c>
      <c r="M409" s="199">
        <v>44</v>
      </c>
      <c r="N409" s="199">
        <v>1711</v>
      </c>
      <c r="O409" s="199">
        <v>108</v>
      </c>
      <c r="P409" s="199">
        <v>775</v>
      </c>
      <c r="Q409" s="199">
        <v>30</v>
      </c>
      <c r="R409" s="199">
        <v>2766</v>
      </c>
      <c r="S409" s="199">
        <v>166</v>
      </c>
      <c r="T409" s="199">
        <v>13</v>
      </c>
      <c r="U409" s="199">
        <v>0</v>
      </c>
      <c r="V409" s="199">
        <v>1</v>
      </c>
      <c r="W409" s="199">
        <v>0</v>
      </c>
      <c r="X409" s="199">
        <v>1</v>
      </c>
      <c r="Y409" s="199">
        <v>0</v>
      </c>
      <c r="Z409" s="199">
        <v>15</v>
      </c>
      <c r="AA409" s="199">
        <v>15</v>
      </c>
      <c r="AB409" s="199">
        <v>227</v>
      </c>
      <c r="AC409" s="199">
        <v>10</v>
      </c>
      <c r="AD409" s="199">
        <v>44</v>
      </c>
      <c r="AE409" s="199">
        <v>14</v>
      </c>
      <c r="AF409" s="199">
        <v>2762</v>
      </c>
      <c r="AG409" s="199">
        <v>163</v>
      </c>
      <c r="AH409" s="199">
        <v>2998</v>
      </c>
      <c r="AI409" s="199">
        <v>191</v>
      </c>
      <c r="AJ409" s="199">
        <v>25</v>
      </c>
      <c r="AK409" s="199">
        <v>0</v>
      </c>
      <c r="AL409" s="199">
        <v>20</v>
      </c>
      <c r="AM409" s="199">
        <v>0</v>
      </c>
      <c r="AN409" s="199">
        <v>5</v>
      </c>
      <c r="AO409" s="199">
        <v>0</v>
      </c>
      <c r="AP409" s="199">
        <v>1538</v>
      </c>
      <c r="AQ409" s="199">
        <v>143</v>
      </c>
      <c r="AR409" s="199">
        <v>1485</v>
      </c>
      <c r="AS409" s="199">
        <v>48</v>
      </c>
      <c r="AT409" s="199">
        <v>448</v>
      </c>
      <c r="AU409" s="199">
        <v>12</v>
      </c>
      <c r="AV409" s="199">
        <v>2575</v>
      </c>
      <c r="AW409" s="199">
        <v>179</v>
      </c>
      <c r="AX409" s="199">
        <v>166</v>
      </c>
      <c r="AY409" s="199">
        <v>25</v>
      </c>
      <c r="AZ409" s="199">
        <v>825</v>
      </c>
      <c r="BA409" s="199">
        <v>73</v>
      </c>
      <c r="BB409" s="199">
        <v>901</v>
      </c>
      <c r="BC409" s="199">
        <v>45</v>
      </c>
      <c r="BD409" s="199">
        <v>339</v>
      </c>
      <c r="BE409" s="199">
        <v>1</v>
      </c>
      <c r="BF409" s="199">
        <v>314</v>
      </c>
      <c r="BG409" s="199">
        <v>20</v>
      </c>
      <c r="BH409" s="199">
        <v>1259</v>
      </c>
      <c r="BI409" s="199">
        <v>150</v>
      </c>
      <c r="BJ409" s="199">
        <v>1229</v>
      </c>
      <c r="BK409" s="199">
        <v>139</v>
      </c>
      <c r="BL409" s="199">
        <v>30</v>
      </c>
      <c r="BM409" s="199">
        <v>11</v>
      </c>
      <c r="BN409" s="199">
        <v>892</v>
      </c>
      <c r="BO409" s="199">
        <v>76</v>
      </c>
      <c r="BP409" s="199">
        <v>418</v>
      </c>
      <c r="BQ409" s="199">
        <v>76</v>
      </c>
      <c r="BR409" s="199">
        <v>263</v>
      </c>
      <c r="BS409" s="199">
        <v>18</v>
      </c>
      <c r="BT409" s="199">
        <v>630</v>
      </c>
      <c r="BU409" s="199">
        <v>21</v>
      </c>
      <c r="BV409" s="199">
        <v>1573</v>
      </c>
      <c r="BW409" s="199">
        <v>170</v>
      </c>
      <c r="BX409" s="199">
        <v>820</v>
      </c>
      <c r="BY409" s="199">
        <v>0</v>
      </c>
      <c r="BZ409" s="199">
        <v>127</v>
      </c>
      <c r="CA409" s="199">
        <v>5</v>
      </c>
      <c r="CB409" s="199">
        <v>503</v>
      </c>
      <c r="CC409" s="199">
        <v>16</v>
      </c>
      <c r="CD409" s="199">
        <v>162</v>
      </c>
      <c r="CE409" s="199">
        <v>26</v>
      </c>
      <c r="CF409" s="199">
        <v>235</v>
      </c>
      <c r="CG409" s="199">
        <v>31</v>
      </c>
      <c r="CH409" s="199">
        <v>359</v>
      </c>
      <c r="CI409" s="199">
        <v>46</v>
      </c>
      <c r="CJ409" s="199">
        <v>370</v>
      </c>
      <c r="CK409" s="199">
        <v>32</v>
      </c>
      <c r="CL409" s="199">
        <v>447</v>
      </c>
      <c r="CM409" s="199">
        <v>35</v>
      </c>
      <c r="CN409" s="199">
        <v>820</v>
      </c>
      <c r="CO409" s="199">
        <v>0</v>
      </c>
      <c r="CP409" s="199">
        <v>191</v>
      </c>
      <c r="CQ409" s="199">
        <v>2832</v>
      </c>
      <c r="CR409" s="199">
        <v>1962</v>
      </c>
      <c r="CS409" s="199">
        <v>1596</v>
      </c>
      <c r="CT409" s="199">
        <v>2856</v>
      </c>
      <c r="CU409" s="199">
        <v>73</v>
      </c>
      <c r="CV409" s="199">
        <v>8</v>
      </c>
      <c r="CW409" s="199">
        <v>17</v>
      </c>
      <c r="CX409" s="199">
        <v>0</v>
      </c>
      <c r="CY409" s="199">
        <v>55</v>
      </c>
      <c r="CZ409" s="199">
        <v>7</v>
      </c>
      <c r="DA409" s="199">
        <v>1</v>
      </c>
      <c r="DB409" s="199">
        <v>1</v>
      </c>
      <c r="DC409" s="199">
        <v>0</v>
      </c>
      <c r="DD409" s="199">
        <v>0</v>
      </c>
      <c r="DE409" s="199">
        <v>81</v>
      </c>
      <c r="DF409" s="199">
        <v>106</v>
      </c>
      <c r="DG409" s="199">
        <v>210</v>
      </c>
      <c r="DH409" s="199">
        <v>33</v>
      </c>
      <c r="DI409" s="199">
        <v>156</v>
      </c>
      <c r="DJ409" s="199">
        <v>37</v>
      </c>
      <c r="DK409" s="199">
        <v>5</v>
      </c>
      <c r="DL409" s="199">
        <v>30</v>
      </c>
      <c r="DM409" s="199">
        <v>82</v>
      </c>
      <c r="DN409" s="199">
        <v>410</v>
      </c>
      <c r="DO409" s="199">
        <v>100</v>
      </c>
      <c r="DP409" s="199">
        <v>104</v>
      </c>
      <c r="DQ409" s="199">
        <v>62</v>
      </c>
      <c r="DR409" s="199">
        <v>71</v>
      </c>
      <c r="DS409" s="199">
        <v>55</v>
      </c>
      <c r="DT409" s="199">
        <v>124</v>
      </c>
      <c r="DU409" s="199">
        <v>1348</v>
      </c>
      <c r="DV409" s="199">
        <v>654</v>
      </c>
      <c r="DW409" s="199">
        <v>162</v>
      </c>
      <c r="DX409" s="199">
        <v>123</v>
      </c>
      <c r="DY409" s="199">
        <v>39</v>
      </c>
      <c r="DZ409" s="199">
        <v>282</v>
      </c>
      <c r="EA409" s="199">
        <v>37</v>
      </c>
      <c r="EB409" s="199">
        <v>200</v>
      </c>
      <c r="EC409" s="199">
        <v>289</v>
      </c>
      <c r="ED409" s="199">
        <v>36</v>
      </c>
      <c r="EE409" s="199">
        <v>224</v>
      </c>
      <c r="EF409" s="199">
        <v>289</v>
      </c>
      <c r="EG409" s="199">
        <v>2733</v>
      </c>
      <c r="EH409" s="199">
        <v>287</v>
      </c>
      <c r="EI409" s="199">
        <v>1114</v>
      </c>
      <c r="EJ409" s="199">
        <v>234</v>
      </c>
      <c r="EK409" s="199">
        <v>36</v>
      </c>
      <c r="EL409" s="199">
        <v>46</v>
      </c>
      <c r="EM409" s="199">
        <v>28</v>
      </c>
      <c r="EN409" s="199">
        <v>31</v>
      </c>
      <c r="EO409" s="199">
        <v>14</v>
      </c>
      <c r="EP409" s="199">
        <v>45</v>
      </c>
      <c r="EQ409" s="199">
        <v>1095</v>
      </c>
      <c r="ER409" s="199">
        <v>1348</v>
      </c>
      <c r="ES409" s="199">
        <v>83</v>
      </c>
      <c r="ET409" s="199">
        <v>379</v>
      </c>
      <c r="EU409" s="199">
        <v>434</v>
      </c>
      <c r="EV409" s="199">
        <v>452</v>
      </c>
      <c r="EW409" s="199">
        <v>1265</v>
      </c>
      <c r="EX409" s="199">
        <v>1348</v>
      </c>
      <c r="EZ409" s="199"/>
    </row>
    <row r="410" spans="1:156" x14ac:dyDescent="0.25">
      <c r="A410">
        <v>56468</v>
      </c>
      <c r="B410" t="s">
        <v>892</v>
      </c>
      <c r="C410" t="s">
        <v>1208</v>
      </c>
      <c r="D410" t="s">
        <v>255</v>
      </c>
      <c r="E410" t="s">
        <v>329</v>
      </c>
      <c r="F410" t="s">
        <v>346</v>
      </c>
      <c r="G410" t="s">
        <v>346</v>
      </c>
      <c r="H410" s="199">
        <v>4522</v>
      </c>
      <c r="I410" s="199">
        <v>249</v>
      </c>
      <c r="J410" s="199">
        <v>367</v>
      </c>
      <c r="K410" s="199">
        <v>62</v>
      </c>
      <c r="L410" s="199">
        <v>245</v>
      </c>
      <c r="M410" s="199">
        <v>27</v>
      </c>
      <c r="N410" s="199">
        <v>1665</v>
      </c>
      <c r="O410" s="199">
        <v>106</v>
      </c>
      <c r="P410" s="199">
        <v>2483</v>
      </c>
      <c r="Q410" s="199">
        <v>81</v>
      </c>
      <c r="R410" s="199">
        <v>4249</v>
      </c>
      <c r="S410" s="199">
        <v>204</v>
      </c>
      <c r="T410" s="199">
        <v>33</v>
      </c>
      <c r="U410" s="199">
        <v>0</v>
      </c>
      <c r="V410" s="199">
        <v>21</v>
      </c>
      <c r="W410" s="199">
        <v>16</v>
      </c>
      <c r="X410" s="199">
        <v>6</v>
      </c>
      <c r="Y410" s="199">
        <v>0</v>
      </c>
      <c r="Z410" s="199">
        <v>4</v>
      </c>
      <c r="AA410" s="199">
        <v>0</v>
      </c>
      <c r="AB410" s="199">
        <v>209</v>
      </c>
      <c r="AC410" s="199">
        <v>29</v>
      </c>
      <c r="AD410" s="199">
        <v>116</v>
      </c>
      <c r="AE410" s="199">
        <v>2</v>
      </c>
      <c r="AF410" s="199">
        <v>4167</v>
      </c>
      <c r="AG410" s="199">
        <v>202</v>
      </c>
      <c r="AH410" s="199">
        <v>4407</v>
      </c>
      <c r="AI410" s="199">
        <v>247</v>
      </c>
      <c r="AJ410" s="199">
        <v>115</v>
      </c>
      <c r="AK410" s="199">
        <v>2</v>
      </c>
      <c r="AL410" s="199">
        <v>61</v>
      </c>
      <c r="AM410" s="199">
        <v>0</v>
      </c>
      <c r="AN410" s="199">
        <v>54</v>
      </c>
      <c r="AO410" s="199">
        <v>2</v>
      </c>
      <c r="AP410" s="199">
        <v>2422</v>
      </c>
      <c r="AQ410" s="199">
        <v>144</v>
      </c>
      <c r="AR410" s="199">
        <v>2100</v>
      </c>
      <c r="AS410" s="199">
        <v>105</v>
      </c>
      <c r="AT410" s="199">
        <v>411</v>
      </c>
      <c r="AU410" s="199">
        <v>9</v>
      </c>
      <c r="AV410" s="199">
        <v>4111</v>
      </c>
      <c r="AW410" s="199">
        <v>240</v>
      </c>
      <c r="AX410" s="199">
        <v>133</v>
      </c>
      <c r="AY410" s="199">
        <v>3</v>
      </c>
      <c r="AZ410" s="199">
        <v>782</v>
      </c>
      <c r="BA410" s="199">
        <v>62</v>
      </c>
      <c r="BB410" s="199">
        <v>1067</v>
      </c>
      <c r="BC410" s="199">
        <v>40</v>
      </c>
      <c r="BD410" s="199">
        <v>1472</v>
      </c>
      <c r="BE410" s="199">
        <v>36</v>
      </c>
      <c r="BF410" s="199">
        <v>369</v>
      </c>
      <c r="BG410" s="199">
        <v>22</v>
      </c>
      <c r="BH410" s="199">
        <v>2141</v>
      </c>
      <c r="BI410" s="199">
        <v>147</v>
      </c>
      <c r="BJ410" s="199">
        <v>2081</v>
      </c>
      <c r="BK410" s="199">
        <v>127</v>
      </c>
      <c r="BL410" s="199">
        <v>60</v>
      </c>
      <c r="BM410" s="199">
        <v>20</v>
      </c>
      <c r="BN410" s="199">
        <v>1399</v>
      </c>
      <c r="BO410" s="199">
        <v>60</v>
      </c>
      <c r="BP410" s="199">
        <v>802</v>
      </c>
      <c r="BQ410" s="199">
        <v>91</v>
      </c>
      <c r="BR410" s="199">
        <v>309</v>
      </c>
      <c r="BS410" s="199">
        <v>18</v>
      </c>
      <c r="BT410" s="199">
        <v>801</v>
      </c>
      <c r="BU410" s="199">
        <v>67</v>
      </c>
      <c r="BV410" s="199">
        <v>2510</v>
      </c>
      <c r="BW410" s="199">
        <v>169</v>
      </c>
      <c r="BX410" s="199">
        <v>1211</v>
      </c>
      <c r="BY410" s="199">
        <v>13</v>
      </c>
      <c r="BZ410" s="199">
        <v>205</v>
      </c>
      <c r="CA410" s="199">
        <v>0</v>
      </c>
      <c r="CB410" s="199">
        <v>596</v>
      </c>
      <c r="CC410" s="199">
        <v>67</v>
      </c>
      <c r="CD410" s="199">
        <v>267</v>
      </c>
      <c r="CE410" s="199">
        <v>41</v>
      </c>
      <c r="CF410" s="199">
        <v>294</v>
      </c>
      <c r="CG410" s="199">
        <v>4</v>
      </c>
      <c r="CH410" s="199">
        <v>460</v>
      </c>
      <c r="CI410" s="199">
        <v>41</v>
      </c>
      <c r="CJ410" s="199">
        <v>652</v>
      </c>
      <c r="CK410" s="199">
        <v>53</v>
      </c>
      <c r="CL410" s="199">
        <v>837</v>
      </c>
      <c r="CM410" s="199">
        <v>30</v>
      </c>
      <c r="CN410" s="199">
        <v>1211</v>
      </c>
      <c r="CO410" s="199">
        <v>13</v>
      </c>
      <c r="CP410" s="199">
        <v>249</v>
      </c>
      <c r="CQ410" s="199">
        <v>4273</v>
      </c>
      <c r="CR410" s="199">
        <v>3579</v>
      </c>
      <c r="CS410" s="199">
        <v>1721</v>
      </c>
      <c r="CT410" s="199">
        <v>4200</v>
      </c>
      <c r="CU410" s="199">
        <v>163</v>
      </c>
      <c r="CV410" s="199">
        <v>38</v>
      </c>
      <c r="CW410" s="199">
        <v>11</v>
      </c>
      <c r="CX410" s="199">
        <v>9</v>
      </c>
      <c r="CY410" s="199">
        <v>108</v>
      </c>
      <c r="CZ410" s="199">
        <v>22</v>
      </c>
      <c r="DA410" s="199">
        <v>14</v>
      </c>
      <c r="DB410" s="199">
        <v>0</v>
      </c>
      <c r="DC410" s="199">
        <v>30</v>
      </c>
      <c r="DD410" s="199">
        <v>7</v>
      </c>
      <c r="DE410" s="199">
        <v>50</v>
      </c>
      <c r="DF410" s="199">
        <v>141</v>
      </c>
      <c r="DG410" s="199">
        <v>175</v>
      </c>
      <c r="DH410" s="199">
        <v>31</v>
      </c>
      <c r="DI410" s="199">
        <v>325</v>
      </c>
      <c r="DJ410" s="199">
        <v>177</v>
      </c>
      <c r="DK410" s="199">
        <v>61</v>
      </c>
      <c r="DL410" s="199">
        <v>255</v>
      </c>
      <c r="DM410" s="199">
        <v>245</v>
      </c>
      <c r="DN410" s="199">
        <v>469</v>
      </c>
      <c r="DO410" s="199">
        <v>264</v>
      </c>
      <c r="DP410" s="199">
        <v>51</v>
      </c>
      <c r="DQ410" s="199">
        <v>109</v>
      </c>
      <c r="DR410" s="199">
        <v>49</v>
      </c>
      <c r="DS410" s="199">
        <v>24</v>
      </c>
      <c r="DT410" s="199">
        <v>17</v>
      </c>
      <c r="DU410" s="199">
        <v>1918</v>
      </c>
      <c r="DV410" s="199">
        <v>1229</v>
      </c>
      <c r="DW410" s="199">
        <v>326</v>
      </c>
      <c r="DX410" s="199">
        <v>148</v>
      </c>
      <c r="DY410" s="199">
        <v>52</v>
      </c>
      <c r="DZ410" s="199">
        <v>275</v>
      </c>
      <c r="EA410" s="199">
        <v>13</v>
      </c>
      <c r="EB410" s="199">
        <v>205</v>
      </c>
      <c r="EC410" s="199">
        <v>266</v>
      </c>
      <c r="ED410" s="199">
        <v>13</v>
      </c>
      <c r="EE410" s="199">
        <v>209</v>
      </c>
      <c r="EF410" s="199">
        <v>432</v>
      </c>
      <c r="EG410" s="199">
        <v>3951</v>
      </c>
      <c r="EH410" s="199">
        <v>525</v>
      </c>
      <c r="EI410" s="199">
        <v>1783</v>
      </c>
      <c r="EJ410" s="199">
        <v>135</v>
      </c>
      <c r="EK410" s="199">
        <v>42</v>
      </c>
      <c r="EL410" s="199">
        <v>7</v>
      </c>
      <c r="EM410" s="199">
        <v>15</v>
      </c>
      <c r="EN410" s="199">
        <v>15</v>
      </c>
      <c r="EO410" s="199">
        <v>23</v>
      </c>
      <c r="EP410" s="199">
        <v>9</v>
      </c>
      <c r="EQ410" s="199">
        <v>1690</v>
      </c>
      <c r="ER410" s="199">
        <v>1918</v>
      </c>
      <c r="ES410" s="199">
        <v>16</v>
      </c>
      <c r="ET410" s="199">
        <v>428</v>
      </c>
      <c r="EU410" s="199">
        <v>894</v>
      </c>
      <c r="EV410" s="199">
        <v>580</v>
      </c>
      <c r="EW410" s="199">
        <v>1902</v>
      </c>
      <c r="EX410" s="199">
        <v>1918</v>
      </c>
      <c r="EZ410" s="199"/>
    </row>
    <row r="411" spans="1:156" x14ac:dyDescent="0.25">
      <c r="A411">
        <v>56465</v>
      </c>
      <c r="B411" t="s">
        <v>892</v>
      </c>
      <c r="C411" t="s">
        <v>1205</v>
      </c>
      <c r="D411" t="s">
        <v>255</v>
      </c>
      <c r="E411" t="s">
        <v>329</v>
      </c>
      <c r="F411" t="s">
        <v>346</v>
      </c>
      <c r="G411" t="s">
        <v>346</v>
      </c>
      <c r="H411" s="199">
        <v>2239</v>
      </c>
      <c r="I411" s="199">
        <v>119</v>
      </c>
      <c r="J411" s="199">
        <v>147</v>
      </c>
      <c r="K411" s="199">
        <v>32</v>
      </c>
      <c r="L411" s="199">
        <v>95</v>
      </c>
      <c r="M411" s="199">
        <v>13</v>
      </c>
      <c r="N411" s="199">
        <v>1264</v>
      </c>
      <c r="O411" s="199">
        <v>57</v>
      </c>
      <c r="P411" s="199">
        <v>828</v>
      </c>
      <c r="Q411" s="199">
        <v>30</v>
      </c>
      <c r="R411" s="199">
        <v>2133</v>
      </c>
      <c r="S411" s="199">
        <v>105</v>
      </c>
      <c r="T411" s="199">
        <v>48</v>
      </c>
      <c r="U411" s="199">
        <v>14</v>
      </c>
      <c r="V411" s="199">
        <v>0</v>
      </c>
      <c r="W411" s="199">
        <v>0</v>
      </c>
      <c r="X411" s="199">
        <v>0</v>
      </c>
      <c r="Y411" s="199">
        <v>0</v>
      </c>
      <c r="Z411" s="199">
        <v>0</v>
      </c>
      <c r="AA411" s="199">
        <v>0</v>
      </c>
      <c r="AB411" s="199">
        <v>58</v>
      </c>
      <c r="AC411" s="199">
        <v>0</v>
      </c>
      <c r="AD411" s="199">
        <v>14</v>
      </c>
      <c r="AE411" s="199">
        <v>0</v>
      </c>
      <c r="AF411" s="199">
        <v>2127</v>
      </c>
      <c r="AG411" s="199">
        <v>105</v>
      </c>
      <c r="AH411" s="199">
        <v>2186</v>
      </c>
      <c r="AI411" s="199">
        <v>105</v>
      </c>
      <c r="AJ411" s="199">
        <v>53</v>
      </c>
      <c r="AK411" s="199">
        <v>14</v>
      </c>
      <c r="AL411" s="199">
        <v>25</v>
      </c>
      <c r="AM411" s="199">
        <v>0</v>
      </c>
      <c r="AN411" s="199">
        <v>28</v>
      </c>
      <c r="AO411" s="199">
        <v>14</v>
      </c>
      <c r="AP411" s="199">
        <v>1156</v>
      </c>
      <c r="AQ411" s="199">
        <v>68</v>
      </c>
      <c r="AR411" s="199">
        <v>1083</v>
      </c>
      <c r="AS411" s="199">
        <v>51</v>
      </c>
      <c r="AT411" s="199">
        <v>313</v>
      </c>
      <c r="AU411" s="199">
        <v>2</v>
      </c>
      <c r="AV411" s="199">
        <v>1926</v>
      </c>
      <c r="AW411" s="199">
        <v>117</v>
      </c>
      <c r="AX411" s="199">
        <v>104</v>
      </c>
      <c r="AY411" s="199">
        <v>6</v>
      </c>
      <c r="AZ411" s="199">
        <v>451</v>
      </c>
      <c r="BA411" s="199">
        <v>40</v>
      </c>
      <c r="BB411" s="199">
        <v>656</v>
      </c>
      <c r="BC411" s="199">
        <v>34</v>
      </c>
      <c r="BD411" s="199">
        <v>511</v>
      </c>
      <c r="BE411" s="199">
        <v>15</v>
      </c>
      <c r="BF411" s="199">
        <v>249</v>
      </c>
      <c r="BG411" s="199">
        <v>32</v>
      </c>
      <c r="BH411" s="199">
        <v>966</v>
      </c>
      <c r="BI411" s="199">
        <v>80</v>
      </c>
      <c r="BJ411" s="199">
        <v>821</v>
      </c>
      <c r="BK411" s="199">
        <v>78</v>
      </c>
      <c r="BL411" s="199">
        <v>145</v>
      </c>
      <c r="BM411" s="199">
        <v>2</v>
      </c>
      <c r="BN411" s="199">
        <v>548</v>
      </c>
      <c r="BO411" s="199">
        <v>54</v>
      </c>
      <c r="BP411" s="199">
        <v>467</v>
      </c>
      <c r="BQ411" s="199">
        <v>35</v>
      </c>
      <c r="BR411" s="199">
        <v>200</v>
      </c>
      <c r="BS411" s="199">
        <v>23</v>
      </c>
      <c r="BT411" s="199">
        <v>393</v>
      </c>
      <c r="BU411" s="199">
        <v>6</v>
      </c>
      <c r="BV411" s="199">
        <v>1215</v>
      </c>
      <c r="BW411" s="199">
        <v>112</v>
      </c>
      <c r="BX411" s="199">
        <v>631</v>
      </c>
      <c r="BY411" s="199">
        <v>1</v>
      </c>
      <c r="BZ411" s="199">
        <v>99</v>
      </c>
      <c r="CA411" s="199">
        <v>0</v>
      </c>
      <c r="CB411" s="199">
        <v>294</v>
      </c>
      <c r="CC411" s="199">
        <v>6</v>
      </c>
      <c r="CD411" s="199">
        <v>124</v>
      </c>
      <c r="CE411" s="199">
        <v>18</v>
      </c>
      <c r="CF411" s="199">
        <v>135</v>
      </c>
      <c r="CG411" s="199">
        <v>24</v>
      </c>
      <c r="CH411" s="199">
        <v>171</v>
      </c>
      <c r="CI411" s="199">
        <v>14</v>
      </c>
      <c r="CJ411" s="199">
        <v>324</v>
      </c>
      <c r="CK411" s="199">
        <v>15</v>
      </c>
      <c r="CL411" s="199">
        <v>461</v>
      </c>
      <c r="CM411" s="199">
        <v>41</v>
      </c>
      <c r="CN411" s="199">
        <v>631</v>
      </c>
      <c r="CO411" s="199">
        <v>1</v>
      </c>
      <c r="CP411" s="199">
        <v>119</v>
      </c>
      <c r="CQ411" s="199">
        <v>2120</v>
      </c>
      <c r="CR411" s="199">
        <v>1519</v>
      </c>
      <c r="CS411" s="199">
        <v>1138</v>
      </c>
      <c r="CT411" s="199">
        <v>2105</v>
      </c>
      <c r="CU411" s="199">
        <v>57</v>
      </c>
      <c r="CV411" s="199">
        <v>5</v>
      </c>
      <c r="CW411" s="199">
        <v>5</v>
      </c>
      <c r="CX411" s="199">
        <v>5</v>
      </c>
      <c r="CY411" s="199">
        <v>2</v>
      </c>
      <c r="CZ411" s="199">
        <v>0</v>
      </c>
      <c r="DA411" s="199">
        <v>2</v>
      </c>
      <c r="DB411" s="199">
        <v>0</v>
      </c>
      <c r="DC411" s="199">
        <v>48</v>
      </c>
      <c r="DD411" s="199">
        <v>0</v>
      </c>
      <c r="DE411" s="199">
        <v>17</v>
      </c>
      <c r="DF411" s="199">
        <v>71</v>
      </c>
      <c r="DG411" s="199">
        <v>99</v>
      </c>
      <c r="DH411" s="199">
        <v>11</v>
      </c>
      <c r="DI411" s="199">
        <v>147</v>
      </c>
      <c r="DJ411" s="199">
        <v>15</v>
      </c>
      <c r="DK411" s="199">
        <v>3</v>
      </c>
      <c r="DL411" s="199">
        <v>48</v>
      </c>
      <c r="DM411" s="199">
        <v>91</v>
      </c>
      <c r="DN411" s="199">
        <v>261</v>
      </c>
      <c r="DO411" s="199">
        <v>116</v>
      </c>
      <c r="DP411" s="199">
        <v>28</v>
      </c>
      <c r="DQ411" s="199">
        <v>43</v>
      </c>
      <c r="DR411" s="199">
        <v>51</v>
      </c>
      <c r="DS411" s="199">
        <v>44</v>
      </c>
      <c r="DT411" s="199">
        <v>49</v>
      </c>
      <c r="DU411" s="199">
        <v>953</v>
      </c>
      <c r="DV411" s="199">
        <v>588</v>
      </c>
      <c r="DW411" s="199">
        <v>106</v>
      </c>
      <c r="DX411" s="199">
        <v>72</v>
      </c>
      <c r="DY411" s="199">
        <v>36</v>
      </c>
      <c r="DZ411" s="199">
        <v>170</v>
      </c>
      <c r="EA411" s="199">
        <v>2</v>
      </c>
      <c r="EB411" s="199">
        <v>155</v>
      </c>
      <c r="EC411" s="199">
        <v>123</v>
      </c>
      <c r="ED411" s="199">
        <v>2</v>
      </c>
      <c r="EE411" s="199">
        <v>75</v>
      </c>
      <c r="EF411" s="199">
        <v>167</v>
      </c>
      <c r="EG411" s="199">
        <v>2030</v>
      </c>
      <c r="EH411" s="199">
        <v>193</v>
      </c>
      <c r="EI411" s="199">
        <v>890</v>
      </c>
      <c r="EJ411" s="199">
        <v>63</v>
      </c>
      <c r="EK411" s="199">
        <v>18</v>
      </c>
      <c r="EL411" s="199">
        <v>9</v>
      </c>
      <c r="EM411" s="199">
        <v>23</v>
      </c>
      <c r="EN411" s="199">
        <v>0</v>
      </c>
      <c r="EO411" s="199">
        <v>0</v>
      </c>
      <c r="EP411" s="199">
        <v>2</v>
      </c>
      <c r="EQ411" s="199">
        <v>880</v>
      </c>
      <c r="ER411" s="199">
        <v>953</v>
      </c>
      <c r="ES411" s="199">
        <v>10</v>
      </c>
      <c r="ET411" s="199">
        <v>228</v>
      </c>
      <c r="EU411" s="199">
        <v>378</v>
      </c>
      <c r="EV411" s="199">
        <v>337</v>
      </c>
      <c r="EW411" s="199">
        <v>943</v>
      </c>
      <c r="EX411" s="199">
        <v>953</v>
      </c>
      <c r="EZ411" s="199"/>
    </row>
    <row r="412" spans="1:156" x14ac:dyDescent="0.25">
      <c r="A412">
        <v>56338</v>
      </c>
      <c r="B412" t="s">
        <v>892</v>
      </c>
      <c r="C412" t="s">
        <v>1177</v>
      </c>
      <c r="D412" t="s">
        <v>286</v>
      </c>
      <c r="E412" t="s">
        <v>329</v>
      </c>
      <c r="F412" t="s">
        <v>346</v>
      </c>
      <c r="G412" t="s">
        <v>346</v>
      </c>
      <c r="H412" s="199">
        <v>1583</v>
      </c>
      <c r="I412" s="199">
        <v>78</v>
      </c>
      <c r="J412" s="199">
        <v>309</v>
      </c>
      <c r="K412" s="199">
        <v>39</v>
      </c>
      <c r="L412" s="199">
        <v>163</v>
      </c>
      <c r="M412" s="199">
        <v>11</v>
      </c>
      <c r="N412" s="199">
        <v>713</v>
      </c>
      <c r="O412" s="199">
        <v>27</v>
      </c>
      <c r="P412" s="199">
        <v>557</v>
      </c>
      <c r="Q412" s="199">
        <v>12</v>
      </c>
      <c r="R412" s="199">
        <v>1478</v>
      </c>
      <c r="S412" s="199">
        <v>53</v>
      </c>
      <c r="T412" s="199">
        <v>4</v>
      </c>
      <c r="U412" s="199">
        <v>0</v>
      </c>
      <c r="V412" s="199">
        <v>12</v>
      </c>
      <c r="W412" s="199">
        <v>1</v>
      </c>
      <c r="X412" s="199">
        <v>3</v>
      </c>
      <c r="Y412" s="199">
        <v>0</v>
      </c>
      <c r="Z412" s="199">
        <v>4</v>
      </c>
      <c r="AA412" s="199">
        <v>0</v>
      </c>
      <c r="AB412" s="199">
        <v>82</v>
      </c>
      <c r="AC412" s="199">
        <v>24</v>
      </c>
      <c r="AD412" s="199">
        <v>18</v>
      </c>
      <c r="AE412" s="199">
        <v>0</v>
      </c>
      <c r="AF412" s="199">
        <v>1475</v>
      </c>
      <c r="AG412" s="199">
        <v>53</v>
      </c>
      <c r="AH412" s="199">
        <v>1578</v>
      </c>
      <c r="AI412" s="199">
        <v>78</v>
      </c>
      <c r="AJ412" s="199">
        <v>5</v>
      </c>
      <c r="AK412" s="199">
        <v>0</v>
      </c>
      <c r="AL412" s="199">
        <v>4</v>
      </c>
      <c r="AM412" s="199">
        <v>0</v>
      </c>
      <c r="AN412" s="199">
        <v>1</v>
      </c>
      <c r="AO412" s="199">
        <v>0</v>
      </c>
      <c r="AP412" s="199">
        <v>835</v>
      </c>
      <c r="AQ412" s="199">
        <v>44</v>
      </c>
      <c r="AR412" s="199">
        <v>748</v>
      </c>
      <c r="AS412" s="199">
        <v>34</v>
      </c>
      <c r="AT412" s="199">
        <v>228</v>
      </c>
      <c r="AU412" s="199">
        <v>4</v>
      </c>
      <c r="AV412" s="199">
        <v>1355</v>
      </c>
      <c r="AW412" s="199">
        <v>74</v>
      </c>
      <c r="AX412" s="199">
        <v>139</v>
      </c>
      <c r="AY412" s="199">
        <v>12</v>
      </c>
      <c r="AZ412" s="199">
        <v>516</v>
      </c>
      <c r="BA412" s="199">
        <v>14</v>
      </c>
      <c r="BB412" s="199">
        <v>390</v>
      </c>
      <c r="BC412" s="199">
        <v>36</v>
      </c>
      <c r="BD412" s="199">
        <v>141</v>
      </c>
      <c r="BE412" s="199">
        <v>4</v>
      </c>
      <c r="BF412" s="199">
        <v>236</v>
      </c>
      <c r="BG412" s="199">
        <v>9</v>
      </c>
      <c r="BH412" s="199">
        <v>679</v>
      </c>
      <c r="BI412" s="199">
        <v>65</v>
      </c>
      <c r="BJ412" s="199">
        <v>632</v>
      </c>
      <c r="BK412" s="199">
        <v>54</v>
      </c>
      <c r="BL412" s="199">
        <v>47</v>
      </c>
      <c r="BM412" s="199">
        <v>11</v>
      </c>
      <c r="BN412" s="199">
        <v>444</v>
      </c>
      <c r="BO412" s="199">
        <v>37</v>
      </c>
      <c r="BP412" s="199">
        <v>276</v>
      </c>
      <c r="BQ412" s="199">
        <v>27</v>
      </c>
      <c r="BR412" s="199">
        <v>195</v>
      </c>
      <c r="BS412" s="199">
        <v>10</v>
      </c>
      <c r="BT412" s="199">
        <v>296</v>
      </c>
      <c r="BU412" s="199">
        <v>1</v>
      </c>
      <c r="BV412" s="199">
        <v>915</v>
      </c>
      <c r="BW412" s="199">
        <v>74</v>
      </c>
      <c r="BX412" s="199">
        <v>372</v>
      </c>
      <c r="BY412" s="199">
        <v>3</v>
      </c>
      <c r="BZ412" s="199">
        <v>70</v>
      </c>
      <c r="CA412" s="199">
        <v>1</v>
      </c>
      <c r="CB412" s="199">
        <v>226</v>
      </c>
      <c r="CC412" s="199">
        <v>0</v>
      </c>
      <c r="CD412" s="199">
        <v>101</v>
      </c>
      <c r="CE412" s="199">
        <v>11</v>
      </c>
      <c r="CF412" s="199">
        <v>132</v>
      </c>
      <c r="CG412" s="199">
        <v>38</v>
      </c>
      <c r="CH412" s="199">
        <v>151</v>
      </c>
      <c r="CI412" s="199">
        <v>11</v>
      </c>
      <c r="CJ412" s="199">
        <v>217</v>
      </c>
      <c r="CK412" s="199">
        <v>8</v>
      </c>
      <c r="CL412" s="199">
        <v>314</v>
      </c>
      <c r="CM412" s="199">
        <v>6</v>
      </c>
      <c r="CN412" s="199">
        <v>372</v>
      </c>
      <c r="CO412" s="199">
        <v>3</v>
      </c>
      <c r="CP412" s="199">
        <v>78</v>
      </c>
      <c r="CQ412" s="199">
        <v>1505</v>
      </c>
      <c r="CR412" s="199">
        <v>1054</v>
      </c>
      <c r="CS412" s="199">
        <v>726</v>
      </c>
      <c r="CT412" s="199">
        <v>1504</v>
      </c>
      <c r="CU412" s="199">
        <v>24</v>
      </c>
      <c r="CV412" s="199">
        <v>2</v>
      </c>
      <c r="CW412" s="199">
        <v>17</v>
      </c>
      <c r="CX412" s="199">
        <v>2</v>
      </c>
      <c r="CY412" s="199">
        <v>1</v>
      </c>
      <c r="CZ412" s="199">
        <v>0</v>
      </c>
      <c r="DA412" s="199">
        <v>2</v>
      </c>
      <c r="DB412" s="199">
        <v>0</v>
      </c>
      <c r="DC412" s="199">
        <v>4</v>
      </c>
      <c r="DD412" s="199">
        <v>0</v>
      </c>
      <c r="DE412" s="199">
        <v>46</v>
      </c>
      <c r="DF412" s="199">
        <v>122</v>
      </c>
      <c r="DG412" s="199">
        <v>85</v>
      </c>
      <c r="DH412" s="199">
        <v>11</v>
      </c>
      <c r="DI412" s="199">
        <v>62</v>
      </c>
      <c r="DJ412" s="199">
        <v>27</v>
      </c>
      <c r="DK412" s="199">
        <v>0</v>
      </c>
      <c r="DL412" s="199">
        <v>28</v>
      </c>
      <c r="DM412" s="199">
        <v>41</v>
      </c>
      <c r="DN412" s="199">
        <v>119</v>
      </c>
      <c r="DO412" s="199">
        <v>33</v>
      </c>
      <c r="DP412" s="199">
        <v>39</v>
      </c>
      <c r="DQ412" s="199">
        <v>58</v>
      </c>
      <c r="DR412" s="199">
        <v>29</v>
      </c>
      <c r="DS412" s="199">
        <v>35</v>
      </c>
      <c r="DT412" s="199">
        <v>26</v>
      </c>
      <c r="DU412" s="199">
        <v>680</v>
      </c>
      <c r="DV412" s="199">
        <v>388</v>
      </c>
      <c r="DW412" s="199">
        <v>97</v>
      </c>
      <c r="DX412" s="199">
        <v>72</v>
      </c>
      <c r="DY412" s="199">
        <v>39</v>
      </c>
      <c r="DZ412" s="199">
        <v>151</v>
      </c>
      <c r="EA412" s="199">
        <v>17</v>
      </c>
      <c r="EB412" s="199">
        <v>108</v>
      </c>
      <c r="EC412" s="199">
        <v>69</v>
      </c>
      <c r="ED412" s="199">
        <v>0</v>
      </c>
      <c r="EE412" s="199">
        <v>59</v>
      </c>
      <c r="EF412" s="199">
        <v>166</v>
      </c>
      <c r="EG412" s="199">
        <v>1484</v>
      </c>
      <c r="EH412" s="199">
        <v>83</v>
      </c>
      <c r="EI412" s="199">
        <v>623</v>
      </c>
      <c r="EJ412" s="199">
        <v>57</v>
      </c>
      <c r="EK412" s="199">
        <v>22</v>
      </c>
      <c r="EL412" s="199">
        <v>3</v>
      </c>
      <c r="EM412" s="199">
        <v>0</v>
      </c>
      <c r="EN412" s="199">
        <v>4</v>
      </c>
      <c r="EO412" s="199">
        <v>0</v>
      </c>
      <c r="EP412" s="199">
        <v>7</v>
      </c>
      <c r="EQ412" s="199">
        <v>571</v>
      </c>
      <c r="ER412" s="199">
        <v>680</v>
      </c>
      <c r="ES412" s="199">
        <v>3</v>
      </c>
      <c r="ET412" s="199">
        <v>117</v>
      </c>
      <c r="EU412" s="199">
        <v>276</v>
      </c>
      <c r="EV412" s="199">
        <v>284</v>
      </c>
      <c r="EW412" s="199">
        <v>677</v>
      </c>
      <c r="EX412" s="199">
        <v>680</v>
      </c>
      <c r="EZ412" s="199"/>
    </row>
    <row r="413" spans="1:156" x14ac:dyDescent="0.25">
      <c r="A413">
        <v>56475</v>
      </c>
      <c r="B413" t="s">
        <v>892</v>
      </c>
      <c r="C413" t="s">
        <v>1213</v>
      </c>
      <c r="D413" t="s">
        <v>286</v>
      </c>
      <c r="E413" t="s">
        <v>329</v>
      </c>
      <c r="F413" t="s">
        <v>346</v>
      </c>
      <c r="G413" t="s">
        <v>346</v>
      </c>
      <c r="H413" s="199">
        <v>1705</v>
      </c>
      <c r="I413" s="199">
        <v>84</v>
      </c>
      <c r="J413" s="199">
        <v>357</v>
      </c>
      <c r="K413" s="199">
        <v>10</v>
      </c>
      <c r="L413" s="199">
        <v>180</v>
      </c>
      <c r="M413" s="199">
        <v>10</v>
      </c>
      <c r="N413" s="199">
        <v>833</v>
      </c>
      <c r="O413" s="199">
        <v>37</v>
      </c>
      <c r="P413" s="199">
        <v>513</v>
      </c>
      <c r="Q413" s="199">
        <v>37</v>
      </c>
      <c r="R413" s="199">
        <v>1651</v>
      </c>
      <c r="S413" s="199">
        <v>84</v>
      </c>
      <c r="T413" s="199">
        <v>2</v>
      </c>
      <c r="U413" s="199">
        <v>0</v>
      </c>
      <c r="V413" s="199">
        <v>0</v>
      </c>
      <c r="W413" s="199">
        <v>0</v>
      </c>
      <c r="X413" s="199">
        <v>0</v>
      </c>
      <c r="Y413" s="199">
        <v>0</v>
      </c>
      <c r="Z413" s="199">
        <v>0</v>
      </c>
      <c r="AA413" s="199">
        <v>0</v>
      </c>
      <c r="AB413" s="199">
        <v>52</v>
      </c>
      <c r="AC413" s="199">
        <v>0</v>
      </c>
      <c r="AD413" s="199">
        <v>15</v>
      </c>
      <c r="AE413" s="199">
        <v>0</v>
      </c>
      <c r="AF413" s="199">
        <v>1642</v>
      </c>
      <c r="AG413" s="199">
        <v>84</v>
      </c>
      <c r="AH413" s="199">
        <v>1701</v>
      </c>
      <c r="AI413" s="199">
        <v>84</v>
      </c>
      <c r="AJ413" s="199">
        <v>4</v>
      </c>
      <c r="AK413" s="199">
        <v>0</v>
      </c>
      <c r="AL413" s="199">
        <v>4</v>
      </c>
      <c r="AM413" s="199">
        <v>0</v>
      </c>
      <c r="AN413" s="199">
        <v>0</v>
      </c>
      <c r="AO413" s="199">
        <v>0</v>
      </c>
      <c r="AP413" s="199">
        <v>975</v>
      </c>
      <c r="AQ413" s="199">
        <v>61</v>
      </c>
      <c r="AR413" s="199">
        <v>730</v>
      </c>
      <c r="AS413" s="199">
        <v>23</v>
      </c>
      <c r="AT413" s="199">
        <v>225</v>
      </c>
      <c r="AU413" s="199">
        <v>3</v>
      </c>
      <c r="AV413" s="199">
        <v>1480</v>
      </c>
      <c r="AW413" s="199">
        <v>81</v>
      </c>
      <c r="AX413" s="199">
        <v>104</v>
      </c>
      <c r="AY413" s="199">
        <v>6</v>
      </c>
      <c r="AZ413" s="199">
        <v>466</v>
      </c>
      <c r="BA413" s="199">
        <v>26</v>
      </c>
      <c r="BB413" s="199">
        <v>455</v>
      </c>
      <c r="BC413" s="199">
        <v>25</v>
      </c>
      <c r="BD413" s="199">
        <v>121</v>
      </c>
      <c r="BE413" s="199">
        <v>0</v>
      </c>
      <c r="BF413" s="199">
        <v>187</v>
      </c>
      <c r="BG413" s="199">
        <v>6</v>
      </c>
      <c r="BH413" s="199">
        <v>794</v>
      </c>
      <c r="BI413" s="199">
        <v>57</v>
      </c>
      <c r="BJ413" s="199">
        <v>745</v>
      </c>
      <c r="BK413" s="199">
        <v>51</v>
      </c>
      <c r="BL413" s="199">
        <v>49</v>
      </c>
      <c r="BM413" s="199">
        <v>6</v>
      </c>
      <c r="BN413" s="199">
        <v>523</v>
      </c>
      <c r="BO413" s="199">
        <v>43</v>
      </c>
      <c r="BP413" s="199">
        <v>286</v>
      </c>
      <c r="BQ413" s="199">
        <v>16</v>
      </c>
      <c r="BR413" s="199">
        <v>172</v>
      </c>
      <c r="BS413" s="199">
        <v>4</v>
      </c>
      <c r="BT413" s="199">
        <v>423</v>
      </c>
      <c r="BU413" s="199">
        <v>20</v>
      </c>
      <c r="BV413" s="199">
        <v>981</v>
      </c>
      <c r="BW413" s="199">
        <v>63</v>
      </c>
      <c r="BX413" s="199">
        <v>301</v>
      </c>
      <c r="BY413" s="199">
        <v>1</v>
      </c>
      <c r="BZ413" s="199">
        <v>169</v>
      </c>
      <c r="CA413" s="199">
        <v>14</v>
      </c>
      <c r="CB413" s="199">
        <v>254</v>
      </c>
      <c r="CC413" s="199">
        <v>6</v>
      </c>
      <c r="CD413" s="199">
        <v>136</v>
      </c>
      <c r="CE413" s="199">
        <v>7</v>
      </c>
      <c r="CF413" s="199">
        <v>154</v>
      </c>
      <c r="CG413" s="199">
        <v>10</v>
      </c>
      <c r="CH413" s="199">
        <v>188</v>
      </c>
      <c r="CI413" s="199">
        <v>12</v>
      </c>
      <c r="CJ413" s="199">
        <v>222</v>
      </c>
      <c r="CK413" s="199">
        <v>19</v>
      </c>
      <c r="CL413" s="199">
        <v>281</v>
      </c>
      <c r="CM413" s="199">
        <v>15</v>
      </c>
      <c r="CN413" s="199">
        <v>301</v>
      </c>
      <c r="CO413" s="199">
        <v>1</v>
      </c>
      <c r="CP413" s="199">
        <v>84</v>
      </c>
      <c r="CQ413" s="199">
        <v>1621</v>
      </c>
      <c r="CR413" s="199">
        <v>1054</v>
      </c>
      <c r="CS413" s="199">
        <v>893</v>
      </c>
      <c r="CT413" s="199">
        <v>1576</v>
      </c>
      <c r="CU413" s="199">
        <v>5</v>
      </c>
      <c r="CV413" s="199">
        <v>5</v>
      </c>
      <c r="CW413" s="199">
        <v>3</v>
      </c>
      <c r="CX413" s="199">
        <v>3</v>
      </c>
      <c r="CY413" s="199">
        <v>2</v>
      </c>
      <c r="CZ413" s="199">
        <v>2</v>
      </c>
      <c r="DA413" s="199">
        <v>0</v>
      </c>
      <c r="DB413" s="199">
        <v>0</v>
      </c>
      <c r="DC413" s="199">
        <v>0</v>
      </c>
      <c r="DD413" s="199">
        <v>0</v>
      </c>
      <c r="DE413" s="199">
        <v>56</v>
      </c>
      <c r="DF413" s="199">
        <v>85</v>
      </c>
      <c r="DG413" s="199">
        <v>127</v>
      </c>
      <c r="DH413" s="199">
        <v>10</v>
      </c>
      <c r="DI413" s="199">
        <v>182</v>
      </c>
      <c r="DJ413" s="199">
        <v>75</v>
      </c>
      <c r="DK413" s="199">
        <v>0</v>
      </c>
      <c r="DL413" s="199">
        <v>30</v>
      </c>
      <c r="DM413" s="199">
        <v>35</v>
      </c>
      <c r="DN413" s="199">
        <v>133</v>
      </c>
      <c r="DO413" s="199">
        <v>41</v>
      </c>
      <c r="DP413" s="199">
        <v>28</v>
      </c>
      <c r="DQ413" s="199">
        <v>60</v>
      </c>
      <c r="DR413" s="199">
        <v>38</v>
      </c>
      <c r="DS413" s="199">
        <v>23</v>
      </c>
      <c r="DT413" s="199">
        <v>50</v>
      </c>
      <c r="DU413" s="199">
        <v>679</v>
      </c>
      <c r="DV413" s="199">
        <v>364</v>
      </c>
      <c r="DW413" s="199">
        <v>127</v>
      </c>
      <c r="DX413" s="199">
        <v>42</v>
      </c>
      <c r="DY413" s="199">
        <v>20</v>
      </c>
      <c r="DZ413" s="199">
        <v>183</v>
      </c>
      <c r="EA413" s="199">
        <v>9</v>
      </c>
      <c r="EB413" s="199">
        <v>150</v>
      </c>
      <c r="EC413" s="199">
        <v>90</v>
      </c>
      <c r="ED413" s="199">
        <v>8</v>
      </c>
      <c r="EE413" s="199">
        <v>60</v>
      </c>
      <c r="EF413" s="199">
        <v>185</v>
      </c>
      <c r="EG413" s="199">
        <v>1544</v>
      </c>
      <c r="EH413" s="199">
        <v>159</v>
      </c>
      <c r="EI413" s="199">
        <v>605</v>
      </c>
      <c r="EJ413" s="199">
        <v>74</v>
      </c>
      <c r="EK413" s="199">
        <v>6</v>
      </c>
      <c r="EL413" s="199">
        <v>7</v>
      </c>
      <c r="EM413" s="199">
        <v>6</v>
      </c>
      <c r="EN413" s="199">
        <v>2</v>
      </c>
      <c r="EO413" s="199">
        <v>20</v>
      </c>
      <c r="EP413" s="199">
        <v>24</v>
      </c>
      <c r="EQ413" s="199">
        <v>564</v>
      </c>
      <c r="ER413" s="199">
        <v>679</v>
      </c>
      <c r="ES413" s="199">
        <v>15</v>
      </c>
      <c r="ET413" s="199">
        <v>162</v>
      </c>
      <c r="EU413" s="199">
        <v>193</v>
      </c>
      <c r="EV413" s="199">
        <v>309</v>
      </c>
      <c r="EW413" s="199">
        <v>664</v>
      </c>
      <c r="EX413" s="199">
        <v>679</v>
      </c>
      <c r="EZ413" s="199"/>
    </row>
    <row r="414" spans="1:156" x14ac:dyDescent="0.25">
      <c r="A414">
        <v>56364</v>
      </c>
      <c r="B414" t="s">
        <v>892</v>
      </c>
      <c r="C414" t="s">
        <v>1186</v>
      </c>
      <c r="D414" t="s">
        <v>286</v>
      </c>
      <c r="E414" t="s">
        <v>329</v>
      </c>
      <c r="F414" t="s">
        <v>346</v>
      </c>
      <c r="G414" t="s">
        <v>346</v>
      </c>
      <c r="H414" s="199">
        <v>5648</v>
      </c>
      <c r="I414" s="199">
        <v>278</v>
      </c>
      <c r="J414" s="199">
        <v>916</v>
      </c>
      <c r="K414" s="199">
        <v>50</v>
      </c>
      <c r="L414" s="199">
        <v>498</v>
      </c>
      <c r="M414" s="199">
        <v>32</v>
      </c>
      <c r="N414" s="199">
        <v>2458</v>
      </c>
      <c r="O414" s="199">
        <v>150</v>
      </c>
      <c r="P414" s="199">
        <v>2210</v>
      </c>
      <c r="Q414" s="199">
        <v>78</v>
      </c>
      <c r="R414" s="199">
        <v>5425</v>
      </c>
      <c r="S414" s="199">
        <v>243</v>
      </c>
      <c r="T414" s="199">
        <v>22</v>
      </c>
      <c r="U414" s="199">
        <v>0</v>
      </c>
      <c r="V414" s="199">
        <v>7</v>
      </c>
      <c r="W414" s="199">
        <v>0</v>
      </c>
      <c r="X414" s="199">
        <v>16</v>
      </c>
      <c r="Y414" s="199">
        <v>0</v>
      </c>
      <c r="Z414" s="199">
        <v>25</v>
      </c>
      <c r="AA414" s="199">
        <v>24</v>
      </c>
      <c r="AB414" s="199">
        <v>153</v>
      </c>
      <c r="AC414" s="199">
        <v>11</v>
      </c>
      <c r="AD414" s="199">
        <v>105</v>
      </c>
      <c r="AE414" s="199">
        <v>33</v>
      </c>
      <c r="AF414" s="199">
        <v>5387</v>
      </c>
      <c r="AG414" s="199">
        <v>234</v>
      </c>
      <c r="AH414" s="199">
        <v>5590</v>
      </c>
      <c r="AI414" s="199">
        <v>253</v>
      </c>
      <c r="AJ414" s="199">
        <v>58</v>
      </c>
      <c r="AK414" s="199">
        <v>25</v>
      </c>
      <c r="AL414" s="199">
        <v>56</v>
      </c>
      <c r="AM414" s="199">
        <v>24</v>
      </c>
      <c r="AN414" s="199">
        <v>2</v>
      </c>
      <c r="AO414" s="199">
        <v>1</v>
      </c>
      <c r="AP414" s="199">
        <v>2852</v>
      </c>
      <c r="AQ414" s="199">
        <v>167</v>
      </c>
      <c r="AR414" s="199">
        <v>2796</v>
      </c>
      <c r="AS414" s="199">
        <v>111</v>
      </c>
      <c r="AT414" s="199">
        <v>607</v>
      </c>
      <c r="AU414" s="199">
        <v>3</v>
      </c>
      <c r="AV414" s="199">
        <v>5041</v>
      </c>
      <c r="AW414" s="199">
        <v>275</v>
      </c>
      <c r="AX414" s="199">
        <v>248</v>
      </c>
      <c r="AY414" s="199">
        <v>43</v>
      </c>
      <c r="AZ414" s="199">
        <v>1603</v>
      </c>
      <c r="BA414" s="199">
        <v>97</v>
      </c>
      <c r="BB414" s="199">
        <v>1269</v>
      </c>
      <c r="BC414" s="199">
        <v>66</v>
      </c>
      <c r="BD414" s="199">
        <v>548</v>
      </c>
      <c r="BE414" s="199">
        <v>19</v>
      </c>
      <c r="BF414" s="199">
        <v>449</v>
      </c>
      <c r="BG414" s="199">
        <v>43</v>
      </c>
      <c r="BH414" s="199">
        <v>2734</v>
      </c>
      <c r="BI414" s="199">
        <v>190</v>
      </c>
      <c r="BJ414" s="199">
        <v>2647</v>
      </c>
      <c r="BK414" s="199">
        <v>180</v>
      </c>
      <c r="BL414" s="199">
        <v>87</v>
      </c>
      <c r="BM414" s="199">
        <v>10</v>
      </c>
      <c r="BN414" s="199">
        <v>1989</v>
      </c>
      <c r="BO414" s="199">
        <v>114</v>
      </c>
      <c r="BP414" s="199">
        <v>824</v>
      </c>
      <c r="BQ414" s="199">
        <v>87</v>
      </c>
      <c r="BR414" s="199">
        <v>370</v>
      </c>
      <c r="BS414" s="199">
        <v>32</v>
      </c>
      <c r="BT414" s="199">
        <v>1555</v>
      </c>
      <c r="BU414" s="199">
        <v>34</v>
      </c>
      <c r="BV414" s="199">
        <v>3183</v>
      </c>
      <c r="BW414" s="199">
        <v>233</v>
      </c>
      <c r="BX414" s="199">
        <v>910</v>
      </c>
      <c r="BY414" s="199">
        <v>11</v>
      </c>
      <c r="BZ414" s="199">
        <v>497</v>
      </c>
      <c r="CA414" s="199">
        <v>13</v>
      </c>
      <c r="CB414" s="199">
        <v>1058</v>
      </c>
      <c r="CC414" s="199">
        <v>21</v>
      </c>
      <c r="CD414" s="199">
        <v>425</v>
      </c>
      <c r="CE414" s="199">
        <v>19</v>
      </c>
      <c r="CF414" s="199">
        <v>568</v>
      </c>
      <c r="CG414" s="199">
        <v>81</v>
      </c>
      <c r="CH414" s="199">
        <v>726</v>
      </c>
      <c r="CI414" s="199">
        <v>43</v>
      </c>
      <c r="CJ414" s="199">
        <v>758</v>
      </c>
      <c r="CK414" s="199">
        <v>54</v>
      </c>
      <c r="CL414" s="199">
        <v>706</v>
      </c>
      <c r="CM414" s="199">
        <v>36</v>
      </c>
      <c r="CN414" s="199">
        <v>910</v>
      </c>
      <c r="CO414" s="199">
        <v>11</v>
      </c>
      <c r="CP414" s="199">
        <v>278</v>
      </c>
      <c r="CQ414" s="199">
        <v>5370</v>
      </c>
      <c r="CR414" s="199">
        <v>4148</v>
      </c>
      <c r="CS414" s="199">
        <v>2159</v>
      </c>
      <c r="CT414" s="199">
        <v>5209</v>
      </c>
      <c r="CU414" s="199">
        <v>151</v>
      </c>
      <c r="CV414" s="199">
        <v>36</v>
      </c>
      <c r="CW414" s="199">
        <v>77</v>
      </c>
      <c r="CX414" s="199">
        <v>29</v>
      </c>
      <c r="CY414" s="199">
        <v>65</v>
      </c>
      <c r="CZ414" s="199">
        <v>4</v>
      </c>
      <c r="DA414" s="199">
        <v>8</v>
      </c>
      <c r="DB414" s="199">
        <v>3</v>
      </c>
      <c r="DC414" s="199">
        <v>1</v>
      </c>
      <c r="DD414" s="199">
        <v>0</v>
      </c>
      <c r="DE414" s="199">
        <v>238</v>
      </c>
      <c r="DF414" s="199">
        <v>321</v>
      </c>
      <c r="DG414" s="199">
        <v>511</v>
      </c>
      <c r="DH414" s="199">
        <v>51</v>
      </c>
      <c r="DI414" s="199">
        <v>290</v>
      </c>
      <c r="DJ414" s="199">
        <v>93</v>
      </c>
      <c r="DK414" s="199">
        <v>26</v>
      </c>
      <c r="DL414" s="199">
        <v>109</v>
      </c>
      <c r="DM414" s="199">
        <v>212</v>
      </c>
      <c r="DN414" s="199">
        <v>715</v>
      </c>
      <c r="DO414" s="199">
        <v>130</v>
      </c>
      <c r="DP414" s="199">
        <v>131</v>
      </c>
      <c r="DQ414" s="199">
        <v>75</v>
      </c>
      <c r="DR414" s="199">
        <v>57</v>
      </c>
      <c r="DS414" s="199">
        <v>31</v>
      </c>
      <c r="DT414" s="199">
        <v>110</v>
      </c>
      <c r="DU414" s="199">
        <v>2087</v>
      </c>
      <c r="DV414" s="199">
        <v>1188</v>
      </c>
      <c r="DW414" s="199">
        <v>452</v>
      </c>
      <c r="DX414" s="199">
        <v>174</v>
      </c>
      <c r="DY414" s="199">
        <v>80</v>
      </c>
      <c r="DZ414" s="199">
        <v>387</v>
      </c>
      <c r="EA414" s="199">
        <v>38</v>
      </c>
      <c r="EB414" s="199">
        <v>263</v>
      </c>
      <c r="EC414" s="199">
        <v>338</v>
      </c>
      <c r="ED414" s="199">
        <v>34</v>
      </c>
      <c r="EE414" s="199">
        <v>230</v>
      </c>
      <c r="EF414" s="199">
        <v>649</v>
      </c>
      <c r="EG414" s="199">
        <v>5096</v>
      </c>
      <c r="EH414" s="199">
        <v>558</v>
      </c>
      <c r="EI414" s="199">
        <v>1764</v>
      </c>
      <c r="EJ414" s="199">
        <v>323</v>
      </c>
      <c r="EK414" s="199">
        <v>90</v>
      </c>
      <c r="EL414" s="199">
        <v>41</v>
      </c>
      <c r="EM414" s="199">
        <v>33</v>
      </c>
      <c r="EN414" s="199">
        <v>34</v>
      </c>
      <c r="EO414" s="199">
        <v>16</v>
      </c>
      <c r="EP414" s="199">
        <v>73</v>
      </c>
      <c r="EQ414" s="199">
        <v>1721</v>
      </c>
      <c r="ER414" s="199">
        <v>2087</v>
      </c>
      <c r="ES414" s="199">
        <v>75</v>
      </c>
      <c r="ET414" s="199">
        <v>364</v>
      </c>
      <c r="EU414" s="199">
        <v>750</v>
      </c>
      <c r="EV414" s="199">
        <v>898</v>
      </c>
      <c r="EW414" s="199">
        <v>2012</v>
      </c>
      <c r="EX414" s="199">
        <v>2087</v>
      </c>
      <c r="EZ414" s="199"/>
    </row>
    <row r="415" spans="1:156" x14ac:dyDescent="0.25">
      <c r="A415">
        <v>56464</v>
      </c>
      <c r="B415" t="s">
        <v>892</v>
      </c>
      <c r="C415" t="s">
        <v>1204</v>
      </c>
      <c r="D415" t="s">
        <v>317</v>
      </c>
      <c r="E415" t="s">
        <v>329</v>
      </c>
      <c r="F415" t="s">
        <v>346</v>
      </c>
      <c r="G415" t="s">
        <v>346</v>
      </c>
      <c r="H415" s="199">
        <v>4767</v>
      </c>
      <c r="I415" s="199">
        <v>216</v>
      </c>
      <c r="J415" s="199">
        <v>1092</v>
      </c>
      <c r="K415" s="199">
        <v>59</v>
      </c>
      <c r="L415" s="199">
        <v>575</v>
      </c>
      <c r="M415" s="199">
        <v>51</v>
      </c>
      <c r="N415" s="199">
        <v>2487</v>
      </c>
      <c r="O415" s="199">
        <v>94</v>
      </c>
      <c r="P415" s="199">
        <v>1147</v>
      </c>
      <c r="Q415" s="199">
        <v>63</v>
      </c>
      <c r="R415" s="199">
        <v>4516</v>
      </c>
      <c r="S415" s="199">
        <v>204</v>
      </c>
      <c r="T415" s="199">
        <v>7</v>
      </c>
      <c r="U415" s="199">
        <v>0</v>
      </c>
      <c r="V415" s="199">
        <v>31</v>
      </c>
      <c r="W415" s="199">
        <v>0</v>
      </c>
      <c r="X415" s="199">
        <v>40</v>
      </c>
      <c r="Y415" s="199">
        <v>4</v>
      </c>
      <c r="Z415" s="199">
        <v>0</v>
      </c>
      <c r="AA415" s="199">
        <v>0</v>
      </c>
      <c r="AB415" s="199">
        <v>173</v>
      </c>
      <c r="AC415" s="199">
        <v>8</v>
      </c>
      <c r="AD415" s="199">
        <v>54</v>
      </c>
      <c r="AE415" s="199">
        <v>0</v>
      </c>
      <c r="AF415" s="199">
        <v>4513</v>
      </c>
      <c r="AG415" s="199">
        <v>204</v>
      </c>
      <c r="AH415" s="199">
        <v>4708</v>
      </c>
      <c r="AI415" s="199">
        <v>216</v>
      </c>
      <c r="AJ415" s="199">
        <v>59</v>
      </c>
      <c r="AK415" s="199">
        <v>0</v>
      </c>
      <c r="AL415" s="199">
        <v>39</v>
      </c>
      <c r="AM415" s="199">
        <v>0</v>
      </c>
      <c r="AN415" s="199">
        <v>20</v>
      </c>
      <c r="AO415" s="199">
        <v>0</v>
      </c>
      <c r="AP415" s="199">
        <v>2388</v>
      </c>
      <c r="AQ415" s="199">
        <v>126</v>
      </c>
      <c r="AR415" s="199">
        <v>2379</v>
      </c>
      <c r="AS415" s="199">
        <v>90</v>
      </c>
      <c r="AT415" s="199">
        <v>634</v>
      </c>
      <c r="AU415" s="199">
        <v>17</v>
      </c>
      <c r="AV415" s="199">
        <v>4133</v>
      </c>
      <c r="AW415" s="199">
        <v>199</v>
      </c>
      <c r="AX415" s="199">
        <v>213</v>
      </c>
      <c r="AY415" s="199">
        <v>18</v>
      </c>
      <c r="AZ415" s="199">
        <v>1040</v>
      </c>
      <c r="BA415" s="199">
        <v>73</v>
      </c>
      <c r="BB415" s="199">
        <v>1033</v>
      </c>
      <c r="BC415" s="199">
        <v>36</v>
      </c>
      <c r="BD415" s="199">
        <v>604</v>
      </c>
      <c r="BE415" s="199">
        <v>8</v>
      </c>
      <c r="BF415" s="199">
        <v>545</v>
      </c>
      <c r="BG415" s="199">
        <v>37</v>
      </c>
      <c r="BH415" s="199">
        <v>1701</v>
      </c>
      <c r="BI415" s="199">
        <v>117</v>
      </c>
      <c r="BJ415" s="199">
        <v>1657</v>
      </c>
      <c r="BK415" s="199">
        <v>102</v>
      </c>
      <c r="BL415" s="199">
        <v>44</v>
      </c>
      <c r="BM415" s="199">
        <v>15</v>
      </c>
      <c r="BN415" s="199">
        <v>1129</v>
      </c>
      <c r="BO415" s="199">
        <v>71</v>
      </c>
      <c r="BP415" s="199">
        <v>671</v>
      </c>
      <c r="BQ415" s="199">
        <v>51</v>
      </c>
      <c r="BR415" s="199">
        <v>446</v>
      </c>
      <c r="BS415" s="199">
        <v>32</v>
      </c>
      <c r="BT415" s="199">
        <v>1645</v>
      </c>
      <c r="BU415" s="199">
        <v>58</v>
      </c>
      <c r="BV415" s="199">
        <v>2246</v>
      </c>
      <c r="BW415" s="199">
        <v>154</v>
      </c>
      <c r="BX415" s="199">
        <v>876</v>
      </c>
      <c r="BY415" s="199">
        <v>4</v>
      </c>
      <c r="BZ415" s="199">
        <v>470</v>
      </c>
      <c r="CA415" s="199">
        <v>15</v>
      </c>
      <c r="CB415" s="199">
        <v>1175</v>
      </c>
      <c r="CC415" s="199">
        <v>43</v>
      </c>
      <c r="CD415" s="199">
        <v>232</v>
      </c>
      <c r="CE415" s="199">
        <v>23</v>
      </c>
      <c r="CF415" s="199">
        <v>414</v>
      </c>
      <c r="CG415" s="199">
        <v>32</v>
      </c>
      <c r="CH415" s="199">
        <v>540</v>
      </c>
      <c r="CI415" s="199">
        <v>41</v>
      </c>
      <c r="CJ415" s="199">
        <v>474</v>
      </c>
      <c r="CK415" s="199">
        <v>9</v>
      </c>
      <c r="CL415" s="199">
        <v>586</v>
      </c>
      <c r="CM415" s="199">
        <v>49</v>
      </c>
      <c r="CN415" s="199">
        <v>876</v>
      </c>
      <c r="CO415" s="199">
        <v>4</v>
      </c>
      <c r="CP415" s="199">
        <v>216</v>
      </c>
      <c r="CQ415" s="199">
        <v>4551</v>
      </c>
      <c r="CR415" s="199">
        <v>2955</v>
      </c>
      <c r="CS415" s="199">
        <v>2627</v>
      </c>
      <c r="CT415" s="199">
        <v>4329</v>
      </c>
      <c r="CU415" s="199">
        <v>157</v>
      </c>
      <c r="CV415" s="199">
        <v>51</v>
      </c>
      <c r="CW415" s="199">
        <v>17</v>
      </c>
      <c r="CX415" s="199">
        <v>11</v>
      </c>
      <c r="CY415" s="199">
        <v>20</v>
      </c>
      <c r="CZ415" s="199">
        <v>13</v>
      </c>
      <c r="DA415" s="199">
        <v>16</v>
      </c>
      <c r="DB415" s="199">
        <v>0</v>
      </c>
      <c r="DC415" s="199">
        <v>104</v>
      </c>
      <c r="DD415" s="199">
        <v>27</v>
      </c>
      <c r="DE415" s="199">
        <v>156</v>
      </c>
      <c r="DF415" s="199">
        <v>189</v>
      </c>
      <c r="DG415" s="199">
        <v>232</v>
      </c>
      <c r="DH415" s="199">
        <v>47</v>
      </c>
      <c r="DI415" s="199">
        <v>233</v>
      </c>
      <c r="DJ415" s="199">
        <v>95</v>
      </c>
      <c r="DK415" s="199">
        <v>20</v>
      </c>
      <c r="DL415" s="199">
        <v>54</v>
      </c>
      <c r="DM415" s="199">
        <v>107</v>
      </c>
      <c r="DN415" s="199">
        <v>477</v>
      </c>
      <c r="DO415" s="199">
        <v>107</v>
      </c>
      <c r="DP415" s="199">
        <v>57</v>
      </c>
      <c r="DQ415" s="199">
        <v>125</v>
      </c>
      <c r="DR415" s="199">
        <v>79</v>
      </c>
      <c r="DS415" s="199">
        <v>93</v>
      </c>
      <c r="DT415" s="199">
        <v>124</v>
      </c>
      <c r="DU415" s="199">
        <v>1682</v>
      </c>
      <c r="DV415" s="199">
        <v>940</v>
      </c>
      <c r="DW415" s="199">
        <v>406</v>
      </c>
      <c r="DX415" s="199">
        <v>117</v>
      </c>
      <c r="DY415" s="199">
        <v>9</v>
      </c>
      <c r="DZ415" s="199">
        <v>308</v>
      </c>
      <c r="EA415" s="199">
        <v>27</v>
      </c>
      <c r="EB415" s="199">
        <v>234</v>
      </c>
      <c r="EC415" s="199">
        <v>317</v>
      </c>
      <c r="ED415" s="199">
        <v>38</v>
      </c>
      <c r="EE415" s="199">
        <v>205</v>
      </c>
      <c r="EF415" s="199">
        <v>531</v>
      </c>
      <c r="EG415" s="199">
        <v>4386</v>
      </c>
      <c r="EH415" s="199">
        <v>427</v>
      </c>
      <c r="EI415" s="199">
        <v>1392</v>
      </c>
      <c r="EJ415" s="199">
        <v>290</v>
      </c>
      <c r="EK415" s="199">
        <v>71</v>
      </c>
      <c r="EL415" s="199">
        <v>25</v>
      </c>
      <c r="EM415" s="199">
        <v>44</v>
      </c>
      <c r="EN415" s="199">
        <v>30</v>
      </c>
      <c r="EO415" s="199">
        <v>3</v>
      </c>
      <c r="EP415" s="199">
        <v>82</v>
      </c>
      <c r="EQ415" s="199">
        <v>1405</v>
      </c>
      <c r="ER415" s="199">
        <v>1682</v>
      </c>
      <c r="ES415" s="199">
        <v>67</v>
      </c>
      <c r="ET415" s="199">
        <v>357</v>
      </c>
      <c r="EU415" s="199">
        <v>583</v>
      </c>
      <c r="EV415" s="199">
        <v>675</v>
      </c>
      <c r="EW415" s="199">
        <v>1615</v>
      </c>
      <c r="EX415" s="199">
        <v>1682</v>
      </c>
      <c r="EZ415" s="199"/>
    </row>
    <row r="416" spans="1:156" x14ac:dyDescent="0.25">
      <c r="A416">
        <v>56473</v>
      </c>
      <c r="B416" t="s">
        <v>892</v>
      </c>
      <c r="C416" t="s">
        <v>1211</v>
      </c>
      <c r="D416" t="s">
        <v>248</v>
      </c>
      <c r="E416" t="s">
        <v>329</v>
      </c>
      <c r="F416" t="s">
        <v>346</v>
      </c>
      <c r="G416" t="s">
        <v>346</v>
      </c>
      <c r="H416" s="199">
        <v>3264</v>
      </c>
      <c r="I416" s="199">
        <v>141</v>
      </c>
      <c r="J416" s="199">
        <v>369</v>
      </c>
      <c r="K416" s="199">
        <v>53</v>
      </c>
      <c r="L416" s="199">
        <v>211</v>
      </c>
      <c r="M416" s="199">
        <v>46</v>
      </c>
      <c r="N416" s="199">
        <v>1504</v>
      </c>
      <c r="O416" s="199">
        <v>60</v>
      </c>
      <c r="P416" s="199">
        <v>1387</v>
      </c>
      <c r="Q416" s="199">
        <v>28</v>
      </c>
      <c r="R416" s="199">
        <v>3154</v>
      </c>
      <c r="S416" s="199">
        <v>131</v>
      </c>
      <c r="T416" s="199">
        <v>3</v>
      </c>
      <c r="U416" s="199">
        <v>3</v>
      </c>
      <c r="V416" s="199">
        <v>11</v>
      </c>
      <c r="W416" s="199">
        <v>0</v>
      </c>
      <c r="X416" s="199">
        <v>5</v>
      </c>
      <c r="Y416" s="199">
        <v>0</v>
      </c>
      <c r="Z416" s="199">
        <v>0</v>
      </c>
      <c r="AA416" s="199">
        <v>0</v>
      </c>
      <c r="AB416" s="199">
        <v>91</v>
      </c>
      <c r="AC416" s="199">
        <v>7</v>
      </c>
      <c r="AD416" s="199">
        <v>8</v>
      </c>
      <c r="AE416" s="199">
        <v>2</v>
      </c>
      <c r="AF416" s="199">
        <v>3151</v>
      </c>
      <c r="AG416" s="199">
        <v>131</v>
      </c>
      <c r="AH416" s="199">
        <v>3238</v>
      </c>
      <c r="AI416" s="199">
        <v>141</v>
      </c>
      <c r="AJ416" s="199">
        <v>26</v>
      </c>
      <c r="AK416" s="199">
        <v>0</v>
      </c>
      <c r="AL416" s="199">
        <v>17</v>
      </c>
      <c r="AM416" s="199">
        <v>0</v>
      </c>
      <c r="AN416" s="199">
        <v>9</v>
      </c>
      <c r="AO416" s="199">
        <v>0</v>
      </c>
      <c r="AP416" s="199">
        <v>1730</v>
      </c>
      <c r="AQ416" s="199">
        <v>84</v>
      </c>
      <c r="AR416" s="199">
        <v>1534</v>
      </c>
      <c r="AS416" s="199">
        <v>57</v>
      </c>
      <c r="AT416" s="199">
        <v>459</v>
      </c>
      <c r="AU416" s="199">
        <v>11</v>
      </c>
      <c r="AV416" s="199">
        <v>2805</v>
      </c>
      <c r="AW416" s="199">
        <v>130</v>
      </c>
      <c r="AX416" s="199">
        <v>95</v>
      </c>
      <c r="AY416" s="199">
        <v>4</v>
      </c>
      <c r="AZ416" s="199">
        <v>678</v>
      </c>
      <c r="BA416" s="199">
        <v>48</v>
      </c>
      <c r="BB416" s="199">
        <v>967</v>
      </c>
      <c r="BC416" s="199">
        <v>41</v>
      </c>
      <c r="BD416" s="199">
        <v>533</v>
      </c>
      <c r="BE416" s="199">
        <v>6</v>
      </c>
      <c r="BF416" s="199">
        <v>308</v>
      </c>
      <c r="BG416" s="199">
        <v>36</v>
      </c>
      <c r="BH416" s="199">
        <v>1623</v>
      </c>
      <c r="BI416" s="199">
        <v>68</v>
      </c>
      <c r="BJ416" s="199">
        <v>1567</v>
      </c>
      <c r="BK416" s="199">
        <v>68</v>
      </c>
      <c r="BL416" s="199">
        <v>56</v>
      </c>
      <c r="BM416" s="199">
        <v>0</v>
      </c>
      <c r="BN416" s="199">
        <v>1118</v>
      </c>
      <c r="BO416" s="199">
        <v>43</v>
      </c>
      <c r="BP416" s="199">
        <v>558</v>
      </c>
      <c r="BQ416" s="199">
        <v>38</v>
      </c>
      <c r="BR416" s="199">
        <v>255</v>
      </c>
      <c r="BS416" s="199">
        <v>23</v>
      </c>
      <c r="BT416" s="199">
        <v>723</v>
      </c>
      <c r="BU416" s="199">
        <v>37</v>
      </c>
      <c r="BV416" s="199">
        <v>1931</v>
      </c>
      <c r="BW416" s="199">
        <v>104</v>
      </c>
      <c r="BX416" s="199">
        <v>610</v>
      </c>
      <c r="BY416" s="199">
        <v>0</v>
      </c>
      <c r="BZ416" s="199">
        <v>161</v>
      </c>
      <c r="CA416" s="199">
        <v>5</v>
      </c>
      <c r="CB416" s="199">
        <v>562</v>
      </c>
      <c r="CC416" s="199">
        <v>32</v>
      </c>
      <c r="CD416" s="199">
        <v>268</v>
      </c>
      <c r="CE416" s="199">
        <v>5</v>
      </c>
      <c r="CF416" s="199">
        <v>220</v>
      </c>
      <c r="CG416" s="199">
        <v>20</v>
      </c>
      <c r="CH416" s="199">
        <v>368</v>
      </c>
      <c r="CI416" s="199">
        <v>32</v>
      </c>
      <c r="CJ416" s="199">
        <v>501</v>
      </c>
      <c r="CK416" s="199">
        <v>18</v>
      </c>
      <c r="CL416" s="199">
        <v>574</v>
      </c>
      <c r="CM416" s="199">
        <v>29</v>
      </c>
      <c r="CN416" s="199">
        <v>610</v>
      </c>
      <c r="CO416" s="199">
        <v>0</v>
      </c>
      <c r="CP416" s="199">
        <v>141</v>
      </c>
      <c r="CQ416" s="199">
        <v>3123</v>
      </c>
      <c r="CR416" s="199">
        <v>2276</v>
      </c>
      <c r="CS416" s="199">
        <v>1313</v>
      </c>
      <c r="CT416" s="199">
        <v>3103</v>
      </c>
      <c r="CU416" s="199">
        <v>28</v>
      </c>
      <c r="CV416" s="199">
        <v>9</v>
      </c>
      <c r="CW416" s="199">
        <v>4</v>
      </c>
      <c r="CX416" s="199">
        <v>4</v>
      </c>
      <c r="CY416" s="199">
        <v>14</v>
      </c>
      <c r="CZ416" s="199">
        <v>0</v>
      </c>
      <c r="DA416" s="199">
        <v>10</v>
      </c>
      <c r="DB416" s="199">
        <v>5</v>
      </c>
      <c r="DC416" s="199">
        <v>0</v>
      </c>
      <c r="DD416" s="199">
        <v>0</v>
      </c>
      <c r="DE416" s="199">
        <v>24</v>
      </c>
      <c r="DF416" s="199">
        <v>160</v>
      </c>
      <c r="DG416" s="199">
        <v>277</v>
      </c>
      <c r="DH416" s="199">
        <v>39</v>
      </c>
      <c r="DI416" s="199">
        <v>234</v>
      </c>
      <c r="DJ416" s="199">
        <v>77</v>
      </c>
      <c r="DK416" s="199">
        <v>4</v>
      </c>
      <c r="DL416" s="199">
        <v>67</v>
      </c>
      <c r="DM416" s="199">
        <v>120</v>
      </c>
      <c r="DN416" s="199">
        <v>404</v>
      </c>
      <c r="DO416" s="199">
        <v>113</v>
      </c>
      <c r="DP416" s="199">
        <v>81</v>
      </c>
      <c r="DQ416" s="199">
        <v>110</v>
      </c>
      <c r="DR416" s="199">
        <v>53</v>
      </c>
      <c r="DS416" s="199">
        <v>28</v>
      </c>
      <c r="DT416" s="199">
        <v>62</v>
      </c>
      <c r="DU416" s="199">
        <v>1304</v>
      </c>
      <c r="DV416" s="199">
        <v>751</v>
      </c>
      <c r="DW416" s="199">
        <v>224</v>
      </c>
      <c r="DX416" s="199">
        <v>124</v>
      </c>
      <c r="DY416" s="199">
        <v>29</v>
      </c>
      <c r="DZ416" s="199">
        <v>229</v>
      </c>
      <c r="EA416" s="199">
        <v>38</v>
      </c>
      <c r="EB416" s="199">
        <v>170</v>
      </c>
      <c r="EC416" s="199">
        <v>200</v>
      </c>
      <c r="ED416" s="199">
        <v>33</v>
      </c>
      <c r="EE416" s="199">
        <v>150</v>
      </c>
      <c r="EF416" s="199">
        <v>343</v>
      </c>
      <c r="EG416" s="199">
        <v>2891</v>
      </c>
      <c r="EH416" s="199">
        <v>361</v>
      </c>
      <c r="EI416" s="199">
        <v>1156</v>
      </c>
      <c r="EJ416" s="199">
        <v>148</v>
      </c>
      <c r="EK416" s="199">
        <v>15</v>
      </c>
      <c r="EL416" s="199">
        <v>48</v>
      </c>
      <c r="EM416" s="199">
        <v>23</v>
      </c>
      <c r="EN416" s="199">
        <v>17</v>
      </c>
      <c r="EO416" s="199">
        <v>3</v>
      </c>
      <c r="EP416" s="199">
        <v>20</v>
      </c>
      <c r="EQ416" s="199">
        <v>1154</v>
      </c>
      <c r="ER416" s="199">
        <v>1304</v>
      </c>
      <c r="ES416" s="199">
        <v>17</v>
      </c>
      <c r="ET416" s="199">
        <v>328</v>
      </c>
      <c r="EU416" s="199">
        <v>494</v>
      </c>
      <c r="EV416" s="199">
        <v>465</v>
      </c>
      <c r="EW416" s="199">
        <v>1287</v>
      </c>
      <c r="EX416" s="199">
        <v>1304</v>
      </c>
      <c r="EZ416" s="199"/>
    </row>
    <row r="417" spans="1:156" x14ac:dyDescent="0.25">
      <c r="A417">
        <v>56479</v>
      </c>
      <c r="B417" t="s">
        <v>892</v>
      </c>
      <c r="C417" t="s">
        <v>1215</v>
      </c>
      <c r="D417" t="s">
        <v>314</v>
      </c>
      <c r="E417" t="s">
        <v>329</v>
      </c>
      <c r="F417" t="s">
        <v>346</v>
      </c>
      <c r="G417" t="s">
        <v>346</v>
      </c>
      <c r="H417" s="199">
        <v>4771</v>
      </c>
      <c r="I417" s="199">
        <v>188</v>
      </c>
      <c r="J417" s="199">
        <v>1071</v>
      </c>
      <c r="K417" s="199">
        <v>49</v>
      </c>
      <c r="L417" s="199">
        <v>759</v>
      </c>
      <c r="M417" s="199">
        <v>34</v>
      </c>
      <c r="N417" s="199">
        <v>2280</v>
      </c>
      <c r="O417" s="199">
        <v>95</v>
      </c>
      <c r="P417" s="199">
        <v>1398</v>
      </c>
      <c r="Q417" s="199">
        <v>44</v>
      </c>
      <c r="R417" s="199">
        <v>4302</v>
      </c>
      <c r="S417" s="199">
        <v>181</v>
      </c>
      <c r="T417" s="199">
        <v>29</v>
      </c>
      <c r="U417" s="199">
        <v>0</v>
      </c>
      <c r="V417" s="199">
        <v>20</v>
      </c>
      <c r="W417" s="199">
        <v>0</v>
      </c>
      <c r="X417" s="199">
        <v>2</v>
      </c>
      <c r="Y417" s="199">
        <v>0</v>
      </c>
      <c r="Z417" s="199">
        <v>51</v>
      </c>
      <c r="AA417" s="199">
        <v>0</v>
      </c>
      <c r="AB417" s="199">
        <v>366</v>
      </c>
      <c r="AC417" s="199">
        <v>7</v>
      </c>
      <c r="AD417" s="199">
        <v>249</v>
      </c>
      <c r="AE417" s="199">
        <v>18</v>
      </c>
      <c r="AF417" s="199">
        <v>4133</v>
      </c>
      <c r="AG417" s="199">
        <v>168</v>
      </c>
      <c r="AH417" s="199">
        <v>4734</v>
      </c>
      <c r="AI417" s="199">
        <v>188</v>
      </c>
      <c r="AJ417" s="199">
        <v>37</v>
      </c>
      <c r="AK417" s="199">
        <v>0</v>
      </c>
      <c r="AL417" s="199">
        <v>11</v>
      </c>
      <c r="AM417" s="199">
        <v>0</v>
      </c>
      <c r="AN417" s="199">
        <v>26</v>
      </c>
      <c r="AO417" s="199">
        <v>0</v>
      </c>
      <c r="AP417" s="199">
        <v>2542</v>
      </c>
      <c r="AQ417" s="199">
        <v>89</v>
      </c>
      <c r="AR417" s="199">
        <v>2229</v>
      </c>
      <c r="AS417" s="199">
        <v>99</v>
      </c>
      <c r="AT417" s="199">
        <v>781</v>
      </c>
      <c r="AU417" s="199">
        <v>14</v>
      </c>
      <c r="AV417" s="199">
        <v>3990</v>
      </c>
      <c r="AW417" s="199">
        <v>174</v>
      </c>
      <c r="AX417" s="199">
        <v>205</v>
      </c>
      <c r="AY417" s="199">
        <v>12</v>
      </c>
      <c r="AZ417" s="199">
        <v>1056</v>
      </c>
      <c r="BA417" s="199">
        <v>42</v>
      </c>
      <c r="BB417" s="199">
        <v>1203</v>
      </c>
      <c r="BC417" s="199">
        <v>40</v>
      </c>
      <c r="BD417" s="199">
        <v>696</v>
      </c>
      <c r="BE417" s="199">
        <v>22</v>
      </c>
      <c r="BF417" s="199">
        <v>536</v>
      </c>
      <c r="BG417" s="199">
        <v>25</v>
      </c>
      <c r="BH417" s="199">
        <v>1897</v>
      </c>
      <c r="BI417" s="199">
        <v>146</v>
      </c>
      <c r="BJ417" s="199">
        <v>1828</v>
      </c>
      <c r="BK417" s="199">
        <v>141</v>
      </c>
      <c r="BL417" s="199">
        <v>69</v>
      </c>
      <c r="BM417" s="199">
        <v>5</v>
      </c>
      <c r="BN417" s="199">
        <v>1360</v>
      </c>
      <c r="BO417" s="199">
        <v>87</v>
      </c>
      <c r="BP417" s="199">
        <v>648</v>
      </c>
      <c r="BQ417" s="199">
        <v>55</v>
      </c>
      <c r="BR417" s="199">
        <v>425</v>
      </c>
      <c r="BS417" s="199">
        <v>29</v>
      </c>
      <c r="BT417" s="199">
        <v>1249</v>
      </c>
      <c r="BU417" s="199">
        <v>17</v>
      </c>
      <c r="BV417" s="199">
        <v>2433</v>
      </c>
      <c r="BW417" s="199">
        <v>171</v>
      </c>
      <c r="BX417" s="199">
        <v>1089</v>
      </c>
      <c r="BY417" s="199">
        <v>0</v>
      </c>
      <c r="BZ417" s="199">
        <v>363</v>
      </c>
      <c r="CA417" s="199">
        <v>5</v>
      </c>
      <c r="CB417" s="199">
        <v>886</v>
      </c>
      <c r="CC417" s="199">
        <v>12</v>
      </c>
      <c r="CD417" s="199">
        <v>362</v>
      </c>
      <c r="CE417" s="199">
        <v>55</v>
      </c>
      <c r="CF417" s="199">
        <v>360</v>
      </c>
      <c r="CG417" s="199">
        <v>31</v>
      </c>
      <c r="CH417" s="199">
        <v>522</v>
      </c>
      <c r="CI417" s="199">
        <v>26</v>
      </c>
      <c r="CJ417" s="199">
        <v>437</v>
      </c>
      <c r="CK417" s="199">
        <v>39</v>
      </c>
      <c r="CL417" s="199">
        <v>752</v>
      </c>
      <c r="CM417" s="199">
        <v>20</v>
      </c>
      <c r="CN417" s="199">
        <v>1089</v>
      </c>
      <c r="CO417" s="199">
        <v>0</v>
      </c>
      <c r="CP417" s="199">
        <v>188</v>
      </c>
      <c r="CQ417" s="199">
        <v>4583</v>
      </c>
      <c r="CR417" s="199">
        <v>3093</v>
      </c>
      <c r="CS417" s="199">
        <v>2366</v>
      </c>
      <c r="CT417" s="199">
        <v>4432</v>
      </c>
      <c r="CU417" s="199">
        <v>143</v>
      </c>
      <c r="CV417" s="199">
        <v>9</v>
      </c>
      <c r="CW417" s="199">
        <v>53</v>
      </c>
      <c r="CX417" s="199">
        <v>5</v>
      </c>
      <c r="CY417" s="199">
        <v>77</v>
      </c>
      <c r="CZ417" s="199">
        <v>4</v>
      </c>
      <c r="DA417" s="199">
        <v>1</v>
      </c>
      <c r="DB417" s="199">
        <v>0</v>
      </c>
      <c r="DC417" s="199">
        <v>12</v>
      </c>
      <c r="DD417" s="199">
        <v>0</v>
      </c>
      <c r="DE417" s="199">
        <v>136</v>
      </c>
      <c r="DF417" s="199">
        <v>101</v>
      </c>
      <c r="DG417" s="199">
        <v>332</v>
      </c>
      <c r="DH417" s="199">
        <v>120</v>
      </c>
      <c r="DI417" s="199">
        <v>181</v>
      </c>
      <c r="DJ417" s="199">
        <v>106</v>
      </c>
      <c r="DK417" s="199">
        <v>30</v>
      </c>
      <c r="DL417" s="199">
        <v>51</v>
      </c>
      <c r="DM417" s="199">
        <v>97</v>
      </c>
      <c r="DN417" s="199">
        <v>635</v>
      </c>
      <c r="DO417" s="199">
        <v>153</v>
      </c>
      <c r="DP417" s="199">
        <v>76</v>
      </c>
      <c r="DQ417" s="199">
        <v>73</v>
      </c>
      <c r="DR417" s="199">
        <v>116</v>
      </c>
      <c r="DS417" s="199">
        <v>118</v>
      </c>
      <c r="DT417" s="199">
        <v>204</v>
      </c>
      <c r="DU417" s="199">
        <v>1887</v>
      </c>
      <c r="DV417" s="199">
        <v>950</v>
      </c>
      <c r="DW417" s="199">
        <v>271</v>
      </c>
      <c r="DX417" s="199">
        <v>135</v>
      </c>
      <c r="DY417" s="199">
        <v>82</v>
      </c>
      <c r="DZ417" s="199">
        <v>385</v>
      </c>
      <c r="EA417" s="199">
        <v>64</v>
      </c>
      <c r="EB417" s="199">
        <v>249</v>
      </c>
      <c r="EC417" s="199">
        <v>417</v>
      </c>
      <c r="ED417" s="199">
        <v>85</v>
      </c>
      <c r="EE417" s="199">
        <v>256</v>
      </c>
      <c r="EF417" s="199">
        <v>565</v>
      </c>
      <c r="EG417" s="199">
        <v>4138</v>
      </c>
      <c r="EH417" s="199">
        <v>665</v>
      </c>
      <c r="EI417" s="199">
        <v>1513</v>
      </c>
      <c r="EJ417" s="199">
        <v>374</v>
      </c>
      <c r="EK417" s="199">
        <v>87</v>
      </c>
      <c r="EL417" s="199">
        <v>51</v>
      </c>
      <c r="EM417" s="199">
        <v>17</v>
      </c>
      <c r="EN417" s="199">
        <v>26</v>
      </c>
      <c r="EO417" s="199">
        <v>49</v>
      </c>
      <c r="EP417" s="199">
        <v>104</v>
      </c>
      <c r="EQ417" s="199">
        <v>1625</v>
      </c>
      <c r="ER417" s="199">
        <v>1887</v>
      </c>
      <c r="ES417" s="199">
        <v>115</v>
      </c>
      <c r="ET417" s="199">
        <v>436</v>
      </c>
      <c r="EU417" s="199">
        <v>711</v>
      </c>
      <c r="EV417" s="199">
        <v>625</v>
      </c>
      <c r="EW417" s="199">
        <v>1772</v>
      </c>
      <c r="EX417" s="199">
        <v>1887</v>
      </c>
      <c r="EZ417" s="199"/>
    </row>
    <row r="418" spans="1:156" x14ac:dyDescent="0.25">
      <c r="A418">
        <v>56373</v>
      </c>
      <c r="B418" t="s">
        <v>892</v>
      </c>
      <c r="C418" t="s">
        <v>1188</v>
      </c>
      <c r="D418" t="s">
        <v>286</v>
      </c>
      <c r="E418" t="s">
        <v>329</v>
      </c>
      <c r="F418" t="s">
        <v>346</v>
      </c>
      <c r="G418" t="s">
        <v>346</v>
      </c>
      <c r="H418" s="199">
        <v>3212</v>
      </c>
      <c r="I418" s="199">
        <v>120</v>
      </c>
      <c r="J418" s="199">
        <v>460</v>
      </c>
      <c r="K418" s="199">
        <v>7</v>
      </c>
      <c r="L418" s="199">
        <v>336</v>
      </c>
      <c r="M418" s="199">
        <v>5</v>
      </c>
      <c r="N418" s="199">
        <v>1479</v>
      </c>
      <c r="O418" s="199">
        <v>43</v>
      </c>
      <c r="P418" s="199">
        <v>1265</v>
      </c>
      <c r="Q418" s="199">
        <v>70</v>
      </c>
      <c r="R418" s="199">
        <v>3099</v>
      </c>
      <c r="S418" s="199">
        <v>110</v>
      </c>
      <c r="T418" s="199">
        <v>32</v>
      </c>
      <c r="U418" s="199">
        <v>0</v>
      </c>
      <c r="V418" s="199">
        <v>2</v>
      </c>
      <c r="W418" s="199">
        <v>0</v>
      </c>
      <c r="X418" s="199">
        <v>10</v>
      </c>
      <c r="Y418" s="199">
        <v>7</v>
      </c>
      <c r="Z418" s="199">
        <v>5</v>
      </c>
      <c r="AA418" s="199">
        <v>0</v>
      </c>
      <c r="AB418" s="199">
        <v>58</v>
      </c>
      <c r="AC418" s="199">
        <v>3</v>
      </c>
      <c r="AD418" s="199">
        <v>32</v>
      </c>
      <c r="AE418" s="199">
        <v>0</v>
      </c>
      <c r="AF418" s="199">
        <v>3067</v>
      </c>
      <c r="AG418" s="199">
        <v>110</v>
      </c>
      <c r="AH418" s="199">
        <v>3193</v>
      </c>
      <c r="AI418" s="199">
        <v>113</v>
      </c>
      <c r="AJ418" s="199">
        <v>19</v>
      </c>
      <c r="AK418" s="199">
        <v>7</v>
      </c>
      <c r="AL418" s="199">
        <v>17</v>
      </c>
      <c r="AM418" s="199">
        <v>7</v>
      </c>
      <c r="AN418" s="199">
        <v>2</v>
      </c>
      <c r="AO418" s="199">
        <v>0</v>
      </c>
      <c r="AP418" s="199">
        <v>1756</v>
      </c>
      <c r="AQ418" s="199">
        <v>91</v>
      </c>
      <c r="AR418" s="199">
        <v>1456</v>
      </c>
      <c r="AS418" s="199">
        <v>29</v>
      </c>
      <c r="AT418" s="199">
        <v>320</v>
      </c>
      <c r="AU418" s="199">
        <v>10</v>
      </c>
      <c r="AV418" s="199">
        <v>2892</v>
      </c>
      <c r="AW418" s="199">
        <v>110</v>
      </c>
      <c r="AX418" s="199">
        <v>102</v>
      </c>
      <c r="AY418" s="199">
        <v>8</v>
      </c>
      <c r="AZ418" s="199">
        <v>723</v>
      </c>
      <c r="BA418" s="199">
        <v>25</v>
      </c>
      <c r="BB418" s="199">
        <v>829</v>
      </c>
      <c r="BC418" s="199">
        <v>33</v>
      </c>
      <c r="BD418" s="199">
        <v>383</v>
      </c>
      <c r="BE418" s="199">
        <v>5</v>
      </c>
      <c r="BF418" s="199">
        <v>249</v>
      </c>
      <c r="BG418" s="199">
        <v>15</v>
      </c>
      <c r="BH418" s="199">
        <v>1622</v>
      </c>
      <c r="BI418" s="199">
        <v>83</v>
      </c>
      <c r="BJ418" s="199">
        <v>1549</v>
      </c>
      <c r="BK418" s="199">
        <v>78</v>
      </c>
      <c r="BL418" s="199">
        <v>73</v>
      </c>
      <c r="BM418" s="199">
        <v>5</v>
      </c>
      <c r="BN418" s="199">
        <v>1239</v>
      </c>
      <c r="BO418" s="199">
        <v>57</v>
      </c>
      <c r="BP418" s="199">
        <v>428</v>
      </c>
      <c r="BQ418" s="199">
        <v>35</v>
      </c>
      <c r="BR418" s="199">
        <v>204</v>
      </c>
      <c r="BS418" s="199">
        <v>6</v>
      </c>
      <c r="BT418" s="199">
        <v>919</v>
      </c>
      <c r="BU418" s="199">
        <v>22</v>
      </c>
      <c r="BV418" s="199">
        <v>1871</v>
      </c>
      <c r="BW418" s="199">
        <v>98</v>
      </c>
      <c r="BX418" s="199">
        <v>422</v>
      </c>
      <c r="BY418" s="199">
        <v>0</v>
      </c>
      <c r="BZ418" s="199">
        <v>187</v>
      </c>
      <c r="CA418" s="199">
        <v>2</v>
      </c>
      <c r="CB418" s="199">
        <v>732</v>
      </c>
      <c r="CC418" s="199">
        <v>20</v>
      </c>
      <c r="CD418" s="199">
        <v>256</v>
      </c>
      <c r="CE418" s="199">
        <v>27</v>
      </c>
      <c r="CF418" s="199">
        <v>241</v>
      </c>
      <c r="CG418" s="199">
        <v>9</v>
      </c>
      <c r="CH418" s="199">
        <v>492</v>
      </c>
      <c r="CI418" s="199">
        <v>22</v>
      </c>
      <c r="CJ418" s="199">
        <v>501</v>
      </c>
      <c r="CK418" s="199">
        <v>20</v>
      </c>
      <c r="CL418" s="199">
        <v>381</v>
      </c>
      <c r="CM418" s="199">
        <v>20</v>
      </c>
      <c r="CN418" s="199">
        <v>422</v>
      </c>
      <c r="CO418" s="199">
        <v>0</v>
      </c>
      <c r="CP418" s="199">
        <v>120</v>
      </c>
      <c r="CQ418" s="199">
        <v>3092</v>
      </c>
      <c r="CR418" s="199">
        <v>2653</v>
      </c>
      <c r="CS418" s="199">
        <v>996</v>
      </c>
      <c r="CT418" s="199">
        <v>3032</v>
      </c>
      <c r="CU418" s="199">
        <v>39</v>
      </c>
      <c r="CV418" s="199">
        <v>8</v>
      </c>
      <c r="CW418" s="199">
        <v>10</v>
      </c>
      <c r="CX418" s="199">
        <v>5</v>
      </c>
      <c r="CY418" s="199">
        <v>15</v>
      </c>
      <c r="CZ418" s="199">
        <v>0</v>
      </c>
      <c r="DA418" s="199">
        <v>11</v>
      </c>
      <c r="DB418" s="199">
        <v>3</v>
      </c>
      <c r="DC418" s="199">
        <v>3</v>
      </c>
      <c r="DD418" s="199">
        <v>0</v>
      </c>
      <c r="DE418" s="199">
        <v>128</v>
      </c>
      <c r="DF418" s="199">
        <v>195</v>
      </c>
      <c r="DG418" s="199">
        <v>283</v>
      </c>
      <c r="DH418" s="199">
        <v>39</v>
      </c>
      <c r="DI418" s="199">
        <v>136</v>
      </c>
      <c r="DJ418" s="199">
        <v>101</v>
      </c>
      <c r="DK418" s="199">
        <v>13</v>
      </c>
      <c r="DL418" s="199">
        <v>55</v>
      </c>
      <c r="DM418" s="199">
        <v>145</v>
      </c>
      <c r="DN418" s="199">
        <v>414</v>
      </c>
      <c r="DO418" s="199">
        <v>94</v>
      </c>
      <c r="DP418" s="199">
        <v>74</v>
      </c>
      <c r="DQ418" s="199">
        <v>85</v>
      </c>
      <c r="DR418" s="199">
        <v>29</v>
      </c>
      <c r="DS418" s="199">
        <v>31</v>
      </c>
      <c r="DT418" s="199">
        <v>64</v>
      </c>
      <c r="DU418" s="199">
        <v>1261</v>
      </c>
      <c r="DV418" s="199">
        <v>662</v>
      </c>
      <c r="DW418" s="199">
        <v>267</v>
      </c>
      <c r="DX418" s="199">
        <v>128</v>
      </c>
      <c r="DY418" s="199">
        <v>47</v>
      </c>
      <c r="DZ418" s="199">
        <v>272</v>
      </c>
      <c r="EA418" s="199">
        <v>17</v>
      </c>
      <c r="EB418" s="199">
        <v>200</v>
      </c>
      <c r="EC418" s="199">
        <v>199</v>
      </c>
      <c r="ED418" s="199">
        <v>57</v>
      </c>
      <c r="EE418" s="199">
        <v>102</v>
      </c>
      <c r="EF418" s="199">
        <v>402</v>
      </c>
      <c r="EG418" s="199">
        <v>2898</v>
      </c>
      <c r="EH418" s="199">
        <v>281</v>
      </c>
      <c r="EI418" s="199">
        <v>1019</v>
      </c>
      <c r="EJ418" s="199">
        <v>242</v>
      </c>
      <c r="EK418" s="199">
        <v>41</v>
      </c>
      <c r="EL418" s="199">
        <v>99</v>
      </c>
      <c r="EM418" s="199">
        <v>32</v>
      </c>
      <c r="EN418" s="199">
        <v>14</v>
      </c>
      <c r="EO418" s="199">
        <v>18</v>
      </c>
      <c r="EP418" s="199">
        <v>19</v>
      </c>
      <c r="EQ418" s="199">
        <v>1080</v>
      </c>
      <c r="ER418" s="199">
        <v>1261</v>
      </c>
      <c r="ES418" s="199">
        <v>39</v>
      </c>
      <c r="ET418" s="199">
        <v>247</v>
      </c>
      <c r="EU418" s="199">
        <v>489</v>
      </c>
      <c r="EV418" s="199">
        <v>486</v>
      </c>
      <c r="EW418" s="199">
        <v>1222</v>
      </c>
      <c r="EX418" s="199">
        <v>1261</v>
      </c>
      <c r="EZ418" s="199"/>
    </row>
    <row r="419" spans="1:156" x14ac:dyDescent="0.25">
      <c r="A419">
        <v>56425</v>
      </c>
      <c r="B419" t="s">
        <v>892</v>
      </c>
      <c r="C419" t="s">
        <v>1193</v>
      </c>
      <c r="D419" t="s">
        <v>255</v>
      </c>
      <c r="E419" t="s">
        <v>329</v>
      </c>
      <c r="F419" t="s">
        <v>346</v>
      </c>
      <c r="G419" t="s">
        <v>346</v>
      </c>
      <c r="H419" s="199">
        <v>8541</v>
      </c>
      <c r="I419" s="199">
        <v>284</v>
      </c>
      <c r="J419" s="199">
        <v>1334</v>
      </c>
      <c r="K419" s="199">
        <v>42</v>
      </c>
      <c r="L419" s="199">
        <v>965</v>
      </c>
      <c r="M419" s="199">
        <v>42</v>
      </c>
      <c r="N419" s="199">
        <v>3721</v>
      </c>
      <c r="O419" s="199">
        <v>221</v>
      </c>
      <c r="P419" s="199">
        <v>3473</v>
      </c>
      <c r="Q419" s="199">
        <v>21</v>
      </c>
      <c r="R419" s="199">
        <v>8220</v>
      </c>
      <c r="S419" s="199">
        <v>224</v>
      </c>
      <c r="T419" s="199">
        <v>67</v>
      </c>
      <c r="U419" s="199">
        <v>0</v>
      </c>
      <c r="V419" s="199">
        <v>51</v>
      </c>
      <c r="W419" s="199">
        <v>24</v>
      </c>
      <c r="X419" s="199">
        <v>29</v>
      </c>
      <c r="Y419" s="199">
        <v>13</v>
      </c>
      <c r="Z419" s="199">
        <v>0</v>
      </c>
      <c r="AA419" s="199">
        <v>0</v>
      </c>
      <c r="AB419" s="199">
        <v>174</v>
      </c>
      <c r="AC419" s="199">
        <v>23</v>
      </c>
      <c r="AD419" s="199">
        <v>189</v>
      </c>
      <c r="AE419" s="199">
        <v>23</v>
      </c>
      <c r="AF419" s="199">
        <v>8138</v>
      </c>
      <c r="AG419" s="199">
        <v>224</v>
      </c>
      <c r="AH419" s="199">
        <v>8371</v>
      </c>
      <c r="AI419" s="199">
        <v>271</v>
      </c>
      <c r="AJ419" s="199">
        <v>170</v>
      </c>
      <c r="AK419" s="199">
        <v>13</v>
      </c>
      <c r="AL419" s="199">
        <v>93</v>
      </c>
      <c r="AM419" s="199">
        <v>0</v>
      </c>
      <c r="AN419" s="199">
        <v>77</v>
      </c>
      <c r="AO419" s="199">
        <v>13</v>
      </c>
      <c r="AP419" s="199">
        <v>4070</v>
      </c>
      <c r="AQ419" s="199">
        <v>186</v>
      </c>
      <c r="AR419" s="199">
        <v>4471</v>
      </c>
      <c r="AS419" s="199">
        <v>98</v>
      </c>
      <c r="AT419" s="199">
        <v>1238</v>
      </c>
      <c r="AU419" s="199">
        <v>0</v>
      </c>
      <c r="AV419" s="199">
        <v>7303</v>
      </c>
      <c r="AW419" s="199">
        <v>284</v>
      </c>
      <c r="AX419" s="199">
        <v>136</v>
      </c>
      <c r="AY419" s="199">
        <v>0</v>
      </c>
      <c r="AZ419" s="199">
        <v>1165</v>
      </c>
      <c r="BA419" s="199">
        <v>56</v>
      </c>
      <c r="BB419" s="199">
        <v>2428</v>
      </c>
      <c r="BC419" s="199">
        <v>109</v>
      </c>
      <c r="BD419" s="199">
        <v>2144</v>
      </c>
      <c r="BE419" s="199">
        <v>27</v>
      </c>
      <c r="BF419" s="199">
        <v>829</v>
      </c>
      <c r="BG419" s="199">
        <v>20</v>
      </c>
      <c r="BH419" s="199">
        <v>3752</v>
      </c>
      <c r="BI419" s="199">
        <v>172</v>
      </c>
      <c r="BJ419" s="199">
        <v>3625</v>
      </c>
      <c r="BK419" s="199">
        <v>172</v>
      </c>
      <c r="BL419" s="199">
        <v>127</v>
      </c>
      <c r="BM419" s="199">
        <v>0</v>
      </c>
      <c r="BN419" s="199">
        <v>2758</v>
      </c>
      <c r="BO419" s="199">
        <v>129</v>
      </c>
      <c r="BP419" s="199">
        <v>1194</v>
      </c>
      <c r="BQ419" s="199">
        <v>43</v>
      </c>
      <c r="BR419" s="199">
        <v>629</v>
      </c>
      <c r="BS419" s="199">
        <v>20</v>
      </c>
      <c r="BT419" s="199">
        <v>1972</v>
      </c>
      <c r="BU419" s="199">
        <v>92</v>
      </c>
      <c r="BV419" s="199">
        <v>4581</v>
      </c>
      <c r="BW419" s="199">
        <v>192</v>
      </c>
      <c r="BX419" s="199">
        <v>1988</v>
      </c>
      <c r="BY419" s="199">
        <v>0</v>
      </c>
      <c r="BZ419" s="199">
        <v>443</v>
      </c>
      <c r="CA419" s="199">
        <v>47</v>
      </c>
      <c r="CB419" s="199">
        <v>1529</v>
      </c>
      <c r="CC419" s="199">
        <v>45</v>
      </c>
      <c r="CD419" s="199">
        <v>696</v>
      </c>
      <c r="CE419" s="199">
        <v>0</v>
      </c>
      <c r="CF419" s="199">
        <v>725</v>
      </c>
      <c r="CG419" s="199">
        <v>85</v>
      </c>
      <c r="CH419" s="199">
        <v>1069</v>
      </c>
      <c r="CI419" s="199">
        <v>21</v>
      </c>
      <c r="CJ419" s="199">
        <v>1160</v>
      </c>
      <c r="CK419" s="199">
        <v>25</v>
      </c>
      <c r="CL419" s="199">
        <v>931</v>
      </c>
      <c r="CM419" s="199">
        <v>61</v>
      </c>
      <c r="CN419" s="199">
        <v>1988</v>
      </c>
      <c r="CO419" s="199">
        <v>0</v>
      </c>
      <c r="CP419" s="199">
        <v>284</v>
      </c>
      <c r="CQ419" s="199">
        <v>8257</v>
      </c>
      <c r="CR419" s="199">
        <v>6578</v>
      </c>
      <c r="CS419" s="199">
        <v>3491</v>
      </c>
      <c r="CT419" s="199">
        <v>8124</v>
      </c>
      <c r="CU419" s="199">
        <v>159</v>
      </c>
      <c r="CV419" s="199">
        <v>107</v>
      </c>
      <c r="CW419" s="199">
        <v>1</v>
      </c>
      <c r="CX419" s="199">
        <v>0</v>
      </c>
      <c r="CY419" s="199">
        <v>129</v>
      </c>
      <c r="CZ419" s="199">
        <v>107</v>
      </c>
      <c r="DA419" s="199">
        <v>16</v>
      </c>
      <c r="DB419" s="199">
        <v>0</v>
      </c>
      <c r="DC419" s="199">
        <v>13</v>
      </c>
      <c r="DD419" s="199">
        <v>0</v>
      </c>
      <c r="DE419" s="199">
        <v>24</v>
      </c>
      <c r="DF419" s="199">
        <v>157</v>
      </c>
      <c r="DG419" s="199">
        <v>311</v>
      </c>
      <c r="DH419" s="199">
        <v>30</v>
      </c>
      <c r="DI419" s="199">
        <v>610</v>
      </c>
      <c r="DJ419" s="199">
        <v>244</v>
      </c>
      <c r="DK419" s="199">
        <v>91</v>
      </c>
      <c r="DL419" s="199">
        <v>292</v>
      </c>
      <c r="DM419" s="199">
        <v>234</v>
      </c>
      <c r="DN419" s="199">
        <v>1344</v>
      </c>
      <c r="DO419" s="199">
        <v>304</v>
      </c>
      <c r="DP419" s="199">
        <v>229</v>
      </c>
      <c r="DQ419" s="199">
        <v>259</v>
      </c>
      <c r="DR419" s="199">
        <v>241</v>
      </c>
      <c r="DS419" s="199">
        <v>30</v>
      </c>
      <c r="DT419" s="199">
        <v>221</v>
      </c>
      <c r="DU419" s="199">
        <v>3611</v>
      </c>
      <c r="DV419" s="199">
        <v>1659</v>
      </c>
      <c r="DW419" s="199">
        <v>572</v>
      </c>
      <c r="DX419" s="199">
        <v>269</v>
      </c>
      <c r="DY419" s="199">
        <v>90</v>
      </c>
      <c r="DZ419" s="199">
        <v>558</v>
      </c>
      <c r="EA419" s="199">
        <v>23</v>
      </c>
      <c r="EB419" s="199">
        <v>413</v>
      </c>
      <c r="EC419" s="199">
        <v>1125</v>
      </c>
      <c r="ED419" s="199">
        <v>155</v>
      </c>
      <c r="EE419" s="199">
        <v>797</v>
      </c>
      <c r="EF419" s="199">
        <v>881</v>
      </c>
      <c r="EG419" s="199">
        <v>7758</v>
      </c>
      <c r="EH419" s="199">
        <v>837</v>
      </c>
      <c r="EI419" s="199">
        <v>2367</v>
      </c>
      <c r="EJ419" s="199">
        <v>1244</v>
      </c>
      <c r="EK419" s="199">
        <v>159</v>
      </c>
      <c r="EL419" s="199">
        <v>105</v>
      </c>
      <c r="EM419" s="199">
        <v>146</v>
      </c>
      <c r="EN419" s="199">
        <v>86</v>
      </c>
      <c r="EO419" s="199">
        <v>167</v>
      </c>
      <c r="EP419" s="199">
        <v>522</v>
      </c>
      <c r="EQ419" s="199">
        <v>3056</v>
      </c>
      <c r="ER419" s="199">
        <v>3611</v>
      </c>
      <c r="ES419" s="199">
        <v>238</v>
      </c>
      <c r="ET419" s="199">
        <v>1368</v>
      </c>
      <c r="EU419" s="199">
        <v>1390</v>
      </c>
      <c r="EV419" s="199">
        <v>615</v>
      </c>
      <c r="EW419" s="199">
        <v>3373</v>
      </c>
      <c r="EX419" s="199">
        <v>3611</v>
      </c>
      <c r="EZ419" s="199"/>
    </row>
    <row r="420" spans="1:156" x14ac:dyDescent="0.25">
      <c r="A420">
        <v>56452</v>
      </c>
      <c r="B420" t="s">
        <v>892</v>
      </c>
      <c r="C420" t="s">
        <v>1202</v>
      </c>
      <c r="D420" t="s">
        <v>248</v>
      </c>
      <c r="E420" t="s">
        <v>329</v>
      </c>
      <c r="F420" t="s">
        <v>346</v>
      </c>
      <c r="G420" t="s">
        <v>346</v>
      </c>
      <c r="H420" s="199">
        <v>1832</v>
      </c>
      <c r="I420" s="199">
        <v>55</v>
      </c>
      <c r="J420" s="199">
        <v>247</v>
      </c>
      <c r="K420" s="199">
        <v>16</v>
      </c>
      <c r="L420" s="199">
        <v>127</v>
      </c>
      <c r="M420" s="199">
        <v>14</v>
      </c>
      <c r="N420" s="199">
        <v>834</v>
      </c>
      <c r="O420" s="199">
        <v>29</v>
      </c>
      <c r="P420" s="199">
        <v>722</v>
      </c>
      <c r="Q420" s="199">
        <v>8</v>
      </c>
      <c r="R420" s="199">
        <v>1692</v>
      </c>
      <c r="S420" s="199">
        <v>49</v>
      </c>
      <c r="T420" s="199">
        <v>20</v>
      </c>
      <c r="U420" s="199">
        <v>2</v>
      </c>
      <c r="V420" s="199">
        <v>23</v>
      </c>
      <c r="W420" s="199">
        <v>0</v>
      </c>
      <c r="X420" s="199">
        <v>14</v>
      </c>
      <c r="Y420" s="199">
        <v>0</v>
      </c>
      <c r="Z420" s="199">
        <v>15</v>
      </c>
      <c r="AA420" s="199">
        <v>0</v>
      </c>
      <c r="AB420" s="199">
        <v>68</v>
      </c>
      <c r="AC420" s="199">
        <v>4</v>
      </c>
      <c r="AD420" s="199">
        <v>11</v>
      </c>
      <c r="AE420" s="199">
        <v>4</v>
      </c>
      <c r="AF420" s="199">
        <v>1692</v>
      </c>
      <c r="AG420" s="199">
        <v>49</v>
      </c>
      <c r="AH420" s="199">
        <v>1803</v>
      </c>
      <c r="AI420" s="199">
        <v>55</v>
      </c>
      <c r="AJ420" s="199">
        <v>29</v>
      </c>
      <c r="AK420" s="199">
        <v>0</v>
      </c>
      <c r="AL420" s="199">
        <v>19</v>
      </c>
      <c r="AM420" s="199">
        <v>0</v>
      </c>
      <c r="AN420" s="199">
        <v>10</v>
      </c>
      <c r="AO420" s="199">
        <v>0</v>
      </c>
      <c r="AP420" s="199">
        <v>941</v>
      </c>
      <c r="AQ420" s="199">
        <v>39</v>
      </c>
      <c r="AR420" s="199">
        <v>891</v>
      </c>
      <c r="AS420" s="199">
        <v>16</v>
      </c>
      <c r="AT420" s="199">
        <v>336</v>
      </c>
      <c r="AU420" s="199">
        <v>13</v>
      </c>
      <c r="AV420" s="199">
        <v>1496</v>
      </c>
      <c r="AW420" s="199">
        <v>42</v>
      </c>
      <c r="AX420" s="199">
        <v>79</v>
      </c>
      <c r="AY420" s="199">
        <v>4</v>
      </c>
      <c r="AZ420" s="199">
        <v>417</v>
      </c>
      <c r="BA420" s="199">
        <v>27</v>
      </c>
      <c r="BB420" s="199">
        <v>625</v>
      </c>
      <c r="BC420" s="199">
        <v>11</v>
      </c>
      <c r="BD420" s="199">
        <v>452</v>
      </c>
      <c r="BE420" s="199">
        <v>2</v>
      </c>
      <c r="BF420" s="199">
        <v>238</v>
      </c>
      <c r="BG420" s="199">
        <v>11</v>
      </c>
      <c r="BH420" s="199">
        <v>694</v>
      </c>
      <c r="BI420" s="199">
        <v>42</v>
      </c>
      <c r="BJ420" s="199">
        <v>651</v>
      </c>
      <c r="BK420" s="199">
        <v>38</v>
      </c>
      <c r="BL420" s="199">
        <v>43</v>
      </c>
      <c r="BM420" s="199">
        <v>4</v>
      </c>
      <c r="BN420" s="199">
        <v>407</v>
      </c>
      <c r="BO420" s="199">
        <v>33</v>
      </c>
      <c r="BP420" s="199">
        <v>318</v>
      </c>
      <c r="BQ420" s="199">
        <v>12</v>
      </c>
      <c r="BR420" s="199">
        <v>207</v>
      </c>
      <c r="BS420" s="199">
        <v>8</v>
      </c>
      <c r="BT420" s="199">
        <v>162</v>
      </c>
      <c r="BU420" s="199">
        <v>2</v>
      </c>
      <c r="BV420" s="199">
        <v>932</v>
      </c>
      <c r="BW420" s="199">
        <v>53</v>
      </c>
      <c r="BX420" s="199">
        <v>738</v>
      </c>
      <c r="BY420" s="199">
        <v>0</v>
      </c>
      <c r="BZ420" s="199">
        <v>23</v>
      </c>
      <c r="CA420" s="199">
        <v>0</v>
      </c>
      <c r="CB420" s="199">
        <v>139</v>
      </c>
      <c r="CC420" s="199">
        <v>2</v>
      </c>
      <c r="CD420" s="199">
        <v>97</v>
      </c>
      <c r="CE420" s="199">
        <v>9</v>
      </c>
      <c r="CF420" s="199">
        <v>82</v>
      </c>
      <c r="CG420" s="199">
        <v>2</v>
      </c>
      <c r="CH420" s="199">
        <v>122</v>
      </c>
      <c r="CI420" s="199">
        <v>7</v>
      </c>
      <c r="CJ420" s="199">
        <v>177</v>
      </c>
      <c r="CK420" s="199">
        <v>5</v>
      </c>
      <c r="CL420" s="199">
        <v>454</v>
      </c>
      <c r="CM420" s="199">
        <v>30</v>
      </c>
      <c r="CN420" s="199">
        <v>738</v>
      </c>
      <c r="CO420" s="199">
        <v>0</v>
      </c>
      <c r="CP420" s="199">
        <v>55</v>
      </c>
      <c r="CQ420" s="199">
        <v>1777</v>
      </c>
      <c r="CR420" s="199">
        <v>1269</v>
      </c>
      <c r="CS420" s="199">
        <v>1121</v>
      </c>
      <c r="CT420" s="199">
        <v>1784</v>
      </c>
      <c r="CU420" s="199">
        <v>26</v>
      </c>
      <c r="CV420" s="199">
        <v>13</v>
      </c>
      <c r="CW420" s="199">
        <v>10</v>
      </c>
      <c r="CX420" s="199">
        <v>0</v>
      </c>
      <c r="CY420" s="199">
        <v>5</v>
      </c>
      <c r="CZ420" s="199">
        <v>3</v>
      </c>
      <c r="DA420" s="199">
        <v>11</v>
      </c>
      <c r="DB420" s="199">
        <v>10</v>
      </c>
      <c r="DC420" s="199">
        <v>0</v>
      </c>
      <c r="DD420" s="199">
        <v>0</v>
      </c>
      <c r="DE420" s="199">
        <v>6</v>
      </c>
      <c r="DF420" s="199">
        <v>63</v>
      </c>
      <c r="DG420" s="199">
        <v>104</v>
      </c>
      <c r="DH420" s="199">
        <v>41</v>
      </c>
      <c r="DI420" s="199">
        <v>111</v>
      </c>
      <c r="DJ420" s="199">
        <v>20</v>
      </c>
      <c r="DK420" s="199">
        <v>2</v>
      </c>
      <c r="DL420" s="199">
        <v>48</v>
      </c>
      <c r="DM420" s="199">
        <v>59</v>
      </c>
      <c r="DN420" s="199">
        <v>134</v>
      </c>
      <c r="DO420" s="199">
        <v>99</v>
      </c>
      <c r="DP420" s="199">
        <v>52</v>
      </c>
      <c r="DQ420" s="199">
        <v>28</v>
      </c>
      <c r="DR420" s="199">
        <v>63</v>
      </c>
      <c r="DS420" s="199">
        <v>12</v>
      </c>
      <c r="DT420" s="199">
        <v>48</v>
      </c>
      <c r="DU420" s="199">
        <v>933</v>
      </c>
      <c r="DV420" s="199">
        <v>518</v>
      </c>
      <c r="DW420" s="199">
        <v>39</v>
      </c>
      <c r="DX420" s="199">
        <v>79</v>
      </c>
      <c r="DY420" s="199">
        <v>29</v>
      </c>
      <c r="DZ420" s="199">
        <v>180</v>
      </c>
      <c r="EA420" s="199">
        <v>9</v>
      </c>
      <c r="EB420" s="199">
        <v>167</v>
      </c>
      <c r="EC420" s="199">
        <v>156</v>
      </c>
      <c r="ED420" s="199">
        <v>2</v>
      </c>
      <c r="EE420" s="199">
        <v>141</v>
      </c>
      <c r="EF420" s="199">
        <v>87</v>
      </c>
      <c r="EG420" s="199">
        <v>1616</v>
      </c>
      <c r="EH420" s="199">
        <v>207</v>
      </c>
      <c r="EI420" s="199">
        <v>816</v>
      </c>
      <c r="EJ420" s="199">
        <v>117</v>
      </c>
      <c r="EK420" s="199">
        <v>13</v>
      </c>
      <c r="EL420" s="199">
        <v>10</v>
      </c>
      <c r="EM420" s="199">
        <v>17</v>
      </c>
      <c r="EN420" s="199">
        <v>11</v>
      </c>
      <c r="EO420" s="199">
        <v>15</v>
      </c>
      <c r="EP420" s="199">
        <v>24</v>
      </c>
      <c r="EQ420" s="199">
        <v>842</v>
      </c>
      <c r="ER420" s="199">
        <v>933</v>
      </c>
      <c r="ES420" s="199">
        <v>35</v>
      </c>
      <c r="ET420" s="199">
        <v>310</v>
      </c>
      <c r="EU420" s="199">
        <v>373</v>
      </c>
      <c r="EV420" s="199">
        <v>215</v>
      </c>
      <c r="EW420" s="199">
        <v>898</v>
      </c>
      <c r="EX420" s="199">
        <v>933</v>
      </c>
      <c r="EZ420" s="199"/>
    </row>
    <row r="421" spans="1:156" x14ac:dyDescent="0.25">
      <c r="A421">
        <v>56540</v>
      </c>
      <c r="B421" t="s">
        <v>892</v>
      </c>
      <c r="C421" t="s">
        <v>1227</v>
      </c>
      <c r="D421" t="s">
        <v>297</v>
      </c>
      <c r="E421" t="s">
        <v>330</v>
      </c>
      <c r="F421" t="s">
        <v>346</v>
      </c>
      <c r="G421" t="s">
        <v>347</v>
      </c>
      <c r="H421" s="199">
        <v>1864</v>
      </c>
      <c r="I421" s="199">
        <v>143</v>
      </c>
      <c r="J421" s="199">
        <v>314</v>
      </c>
      <c r="K421" s="199">
        <v>99</v>
      </c>
      <c r="L421" s="199">
        <v>184</v>
      </c>
      <c r="M421" s="199">
        <v>77</v>
      </c>
      <c r="N421" s="199">
        <v>756</v>
      </c>
      <c r="O421" s="199">
        <v>17</v>
      </c>
      <c r="P421" s="199">
        <v>794</v>
      </c>
      <c r="Q421" s="199">
        <v>27</v>
      </c>
      <c r="R421" s="199">
        <v>1787</v>
      </c>
      <c r="S421" s="199">
        <v>143</v>
      </c>
      <c r="T421" s="199">
        <v>2</v>
      </c>
      <c r="U421" s="199">
        <v>0</v>
      </c>
      <c r="V421" s="199">
        <v>5</v>
      </c>
      <c r="W421" s="199">
        <v>0</v>
      </c>
      <c r="X421" s="199">
        <v>1</v>
      </c>
      <c r="Y421" s="199">
        <v>0</v>
      </c>
      <c r="Z421" s="199">
        <v>38</v>
      </c>
      <c r="AA421" s="199">
        <v>0</v>
      </c>
      <c r="AB421" s="199">
        <v>31</v>
      </c>
      <c r="AC421" s="199">
        <v>0</v>
      </c>
      <c r="AD421" s="199">
        <v>9</v>
      </c>
      <c r="AE421" s="199">
        <v>0</v>
      </c>
      <c r="AF421" s="199">
        <v>1780</v>
      </c>
      <c r="AG421" s="199">
        <v>143</v>
      </c>
      <c r="AH421" s="199">
        <v>1851</v>
      </c>
      <c r="AI421" s="199">
        <v>143</v>
      </c>
      <c r="AJ421" s="199">
        <v>13</v>
      </c>
      <c r="AK421" s="199">
        <v>0</v>
      </c>
      <c r="AL421" s="199">
        <v>11</v>
      </c>
      <c r="AM421" s="199">
        <v>0</v>
      </c>
      <c r="AN421" s="199">
        <v>2</v>
      </c>
      <c r="AO421" s="199">
        <v>0</v>
      </c>
      <c r="AP421" s="199">
        <v>886</v>
      </c>
      <c r="AQ421" s="199">
        <v>58</v>
      </c>
      <c r="AR421" s="199">
        <v>978</v>
      </c>
      <c r="AS421" s="199">
        <v>85</v>
      </c>
      <c r="AT421" s="199">
        <v>203</v>
      </c>
      <c r="AU421" s="199">
        <v>10</v>
      </c>
      <c r="AV421" s="199">
        <v>1661</v>
      </c>
      <c r="AW421" s="199">
        <v>133</v>
      </c>
      <c r="AX421" s="199">
        <v>76</v>
      </c>
      <c r="AY421" s="199">
        <v>17</v>
      </c>
      <c r="AZ421" s="199">
        <v>322</v>
      </c>
      <c r="BA421" s="199">
        <v>17</v>
      </c>
      <c r="BB421" s="199">
        <v>491</v>
      </c>
      <c r="BC421" s="199">
        <v>22</v>
      </c>
      <c r="BD421" s="199">
        <v>306</v>
      </c>
      <c r="BE421" s="199">
        <v>1</v>
      </c>
      <c r="BF421" s="199">
        <v>96</v>
      </c>
      <c r="BG421" s="199">
        <v>20</v>
      </c>
      <c r="BH421" s="199">
        <v>843</v>
      </c>
      <c r="BI421" s="199">
        <v>64</v>
      </c>
      <c r="BJ421" s="199">
        <v>806</v>
      </c>
      <c r="BK421" s="199">
        <v>64</v>
      </c>
      <c r="BL421" s="199">
        <v>37</v>
      </c>
      <c r="BM421" s="199">
        <v>0</v>
      </c>
      <c r="BN421" s="199">
        <v>585</v>
      </c>
      <c r="BO421" s="199">
        <v>31</v>
      </c>
      <c r="BP421" s="199">
        <v>267</v>
      </c>
      <c r="BQ421" s="199">
        <v>39</v>
      </c>
      <c r="BR421" s="199">
        <v>87</v>
      </c>
      <c r="BS421" s="199">
        <v>14</v>
      </c>
      <c r="BT421" s="199">
        <v>519</v>
      </c>
      <c r="BU421" s="199">
        <v>59</v>
      </c>
      <c r="BV421" s="199">
        <v>939</v>
      </c>
      <c r="BW421" s="199">
        <v>84</v>
      </c>
      <c r="BX421" s="199">
        <v>406</v>
      </c>
      <c r="BY421" s="199">
        <v>0</v>
      </c>
      <c r="BZ421" s="199">
        <v>112</v>
      </c>
      <c r="CA421" s="199">
        <v>12</v>
      </c>
      <c r="CB421" s="199">
        <v>407</v>
      </c>
      <c r="CC421" s="199">
        <v>47</v>
      </c>
      <c r="CD421" s="199">
        <v>150</v>
      </c>
      <c r="CE421" s="199">
        <v>27</v>
      </c>
      <c r="CF421" s="199">
        <v>167</v>
      </c>
      <c r="CG421" s="199">
        <v>4</v>
      </c>
      <c r="CH421" s="199">
        <v>175</v>
      </c>
      <c r="CI421" s="199">
        <v>20</v>
      </c>
      <c r="CJ421" s="199">
        <v>244</v>
      </c>
      <c r="CK421" s="199">
        <v>21</v>
      </c>
      <c r="CL421" s="199">
        <v>203</v>
      </c>
      <c r="CM421" s="199">
        <v>12</v>
      </c>
      <c r="CN421" s="199">
        <v>406</v>
      </c>
      <c r="CO421" s="199">
        <v>0</v>
      </c>
      <c r="CP421" s="199">
        <v>143</v>
      </c>
      <c r="CQ421" s="199">
        <v>1721</v>
      </c>
      <c r="CR421" s="199">
        <v>1263</v>
      </c>
      <c r="CS421" s="199">
        <v>834</v>
      </c>
      <c r="CT421" s="199">
        <v>1718</v>
      </c>
      <c r="CU421" s="199">
        <v>103</v>
      </c>
      <c r="CV421" s="199">
        <v>19</v>
      </c>
      <c r="CW421" s="199">
        <v>7</v>
      </c>
      <c r="CX421" s="199">
        <v>3</v>
      </c>
      <c r="CY421" s="199">
        <v>89</v>
      </c>
      <c r="CZ421" s="199">
        <v>9</v>
      </c>
      <c r="DA421" s="199">
        <v>7</v>
      </c>
      <c r="DB421" s="199">
        <v>7</v>
      </c>
      <c r="DC421" s="199">
        <v>0</v>
      </c>
      <c r="DD421" s="199">
        <v>0</v>
      </c>
      <c r="DE421" s="199">
        <v>86</v>
      </c>
      <c r="DF421" s="199">
        <v>60</v>
      </c>
      <c r="DG421" s="199">
        <v>86</v>
      </c>
      <c r="DH421" s="199">
        <v>78</v>
      </c>
      <c r="DI421" s="199">
        <v>126</v>
      </c>
      <c r="DJ421" s="199">
        <v>77</v>
      </c>
      <c r="DK421" s="199">
        <v>12</v>
      </c>
      <c r="DL421" s="199">
        <v>33</v>
      </c>
      <c r="DM421" s="199">
        <v>22</v>
      </c>
      <c r="DN421" s="199">
        <v>205</v>
      </c>
      <c r="DO421" s="199">
        <v>44</v>
      </c>
      <c r="DP421" s="199">
        <v>28</v>
      </c>
      <c r="DQ421" s="199">
        <v>11</v>
      </c>
      <c r="DR421" s="199">
        <v>27</v>
      </c>
      <c r="DS421" s="199">
        <v>21</v>
      </c>
      <c r="DT421" s="199">
        <v>40</v>
      </c>
      <c r="DU421" s="199">
        <v>759</v>
      </c>
      <c r="DV421" s="199">
        <v>439</v>
      </c>
      <c r="DW421" s="199">
        <v>183</v>
      </c>
      <c r="DX421" s="199">
        <v>40</v>
      </c>
      <c r="DY421" s="199">
        <v>19</v>
      </c>
      <c r="DZ421" s="199">
        <v>131</v>
      </c>
      <c r="EA421" s="199">
        <v>8</v>
      </c>
      <c r="EB421" s="199">
        <v>98</v>
      </c>
      <c r="EC421" s="199">
        <v>149</v>
      </c>
      <c r="ED421" s="199">
        <v>25</v>
      </c>
      <c r="EE421" s="199">
        <v>113</v>
      </c>
      <c r="EF421" s="199">
        <v>241</v>
      </c>
      <c r="EG421" s="199">
        <v>1743</v>
      </c>
      <c r="EH421" s="199">
        <v>164</v>
      </c>
      <c r="EI421" s="199">
        <v>645</v>
      </c>
      <c r="EJ421" s="199">
        <v>114</v>
      </c>
      <c r="EK421" s="199">
        <v>8</v>
      </c>
      <c r="EL421" s="199">
        <v>22</v>
      </c>
      <c r="EM421" s="199">
        <v>21</v>
      </c>
      <c r="EN421" s="199">
        <v>17</v>
      </c>
      <c r="EO421" s="199">
        <v>3</v>
      </c>
      <c r="EP421" s="199">
        <v>34</v>
      </c>
      <c r="EQ421" s="199">
        <v>633</v>
      </c>
      <c r="ER421" s="199">
        <v>759</v>
      </c>
      <c r="ES421" s="199">
        <v>56</v>
      </c>
      <c r="ET421" s="199">
        <v>149</v>
      </c>
      <c r="EU421" s="199">
        <v>336</v>
      </c>
      <c r="EV421" s="199">
        <v>218</v>
      </c>
      <c r="EW421" s="199">
        <v>703</v>
      </c>
      <c r="EX421" s="199">
        <v>759</v>
      </c>
      <c r="EZ421" s="199"/>
    </row>
    <row r="422" spans="1:156" x14ac:dyDescent="0.25">
      <c r="A422">
        <v>56763</v>
      </c>
      <c r="B422" t="s">
        <v>892</v>
      </c>
      <c r="C422" t="s">
        <v>1267</v>
      </c>
      <c r="D422" t="s">
        <v>305</v>
      </c>
      <c r="E422" t="s">
        <v>330</v>
      </c>
      <c r="F422" t="s">
        <v>347</v>
      </c>
      <c r="G422" t="s">
        <v>347</v>
      </c>
      <c r="H422" s="199">
        <v>5143</v>
      </c>
      <c r="I422" s="199">
        <v>380</v>
      </c>
      <c r="J422" s="199">
        <v>773</v>
      </c>
      <c r="K422" s="199">
        <v>84</v>
      </c>
      <c r="L422" s="199">
        <v>611</v>
      </c>
      <c r="M422" s="199">
        <v>72</v>
      </c>
      <c r="N422" s="199">
        <v>2426</v>
      </c>
      <c r="O422" s="199">
        <v>138</v>
      </c>
      <c r="P422" s="199">
        <v>1923</v>
      </c>
      <c r="Q422" s="199">
        <v>158</v>
      </c>
      <c r="R422" s="199">
        <v>4535</v>
      </c>
      <c r="S422" s="199">
        <v>345</v>
      </c>
      <c r="T422" s="199">
        <v>2</v>
      </c>
      <c r="U422" s="199">
        <v>2</v>
      </c>
      <c r="V422" s="199">
        <v>120</v>
      </c>
      <c r="W422" s="199">
        <v>0</v>
      </c>
      <c r="X422" s="199">
        <v>351</v>
      </c>
      <c r="Y422" s="199">
        <v>14</v>
      </c>
      <c r="Z422" s="199">
        <v>14</v>
      </c>
      <c r="AA422" s="199">
        <v>9</v>
      </c>
      <c r="AB422" s="199">
        <v>121</v>
      </c>
      <c r="AC422" s="199">
        <v>10</v>
      </c>
      <c r="AD422" s="199">
        <v>30</v>
      </c>
      <c r="AE422" s="199">
        <v>9</v>
      </c>
      <c r="AF422" s="199">
        <v>4529</v>
      </c>
      <c r="AG422" s="199">
        <v>345</v>
      </c>
      <c r="AH422" s="199">
        <v>4833</v>
      </c>
      <c r="AI422" s="199">
        <v>350</v>
      </c>
      <c r="AJ422" s="199">
        <v>310</v>
      </c>
      <c r="AK422" s="199">
        <v>30</v>
      </c>
      <c r="AL422" s="199">
        <v>228</v>
      </c>
      <c r="AM422" s="199">
        <v>10</v>
      </c>
      <c r="AN422" s="199">
        <v>82</v>
      </c>
      <c r="AO422" s="199">
        <v>20</v>
      </c>
      <c r="AP422" s="199">
        <v>2819</v>
      </c>
      <c r="AQ422" s="199">
        <v>263</v>
      </c>
      <c r="AR422" s="199">
        <v>2324</v>
      </c>
      <c r="AS422" s="199">
        <v>117</v>
      </c>
      <c r="AT422" s="199">
        <v>677</v>
      </c>
      <c r="AU422" s="199">
        <v>36</v>
      </c>
      <c r="AV422" s="199">
        <v>4466</v>
      </c>
      <c r="AW422" s="199">
        <v>344</v>
      </c>
      <c r="AX422" s="199">
        <v>274</v>
      </c>
      <c r="AY422" s="199">
        <v>78</v>
      </c>
      <c r="AZ422" s="199">
        <v>1248</v>
      </c>
      <c r="BA422" s="199">
        <v>135</v>
      </c>
      <c r="BB422" s="199">
        <v>1259</v>
      </c>
      <c r="BC422" s="199">
        <v>78</v>
      </c>
      <c r="BD422" s="199">
        <v>702</v>
      </c>
      <c r="BE422" s="199">
        <v>22</v>
      </c>
      <c r="BF422" s="199">
        <v>571</v>
      </c>
      <c r="BG422" s="199">
        <v>52</v>
      </c>
      <c r="BH422" s="199">
        <v>2417</v>
      </c>
      <c r="BI422" s="199">
        <v>286</v>
      </c>
      <c r="BJ422" s="199">
        <v>2230</v>
      </c>
      <c r="BK422" s="199">
        <v>209</v>
      </c>
      <c r="BL422" s="199">
        <v>187</v>
      </c>
      <c r="BM422" s="199">
        <v>77</v>
      </c>
      <c r="BN422" s="199">
        <v>1703</v>
      </c>
      <c r="BO422" s="199">
        <v>152</v>
      </c>
      <c r="BP422" s="199">
        <v>819</v>
      </c>
      <c r="BQ422" s="199">
        <v>157</v>
      </c>
      <c r="BR422" s="199">
        <v>466</v>
      </c>
      <c r="BS422" s="199">
        <v>29</v>
      </c>
      <c r="BT422" s="199">
        <v>1270</v>
      </c>
      <c r="BU422" s="199">
        <v>42</v>
      </c>
      <c r="BV422" s="199">
        <v>2988</v>
      </c>
      <c r="BW422" s="199">
        <v>338</v>
      </c>
      <c r="BX422" s="199">
        <v>885</v>
      </c>
      <c r="BY422" s="199">
        <v>0</v>
      </c>
      <c r="BZ422" s="199">
        <v>297</v>
      </c>
      <c r="CA422" s="199">
        <v>20</v>
      </c>
      <c r="CB422" s="199">
        <v>973</v>
      </c>
      <c r="CC422" s="199">
        <v>22</v>
      </c>
      <c r="CD422" s="199">
        <v>390</v>
      </c>
      <c r="CE422" s="199">
        <v>25</v>
      </c>
      <c r="CF422" s="199">
        <v>364</v>
      </c>
      <c r="CG422" s="199">
        <v>68</v>
      </c>
      <c r="CH422" s="199">
        <v>691</v>
      </c>
      <c r="CI422" s="199">
        <v>168</v>
      </c>
      <c r="CJ422" s="199">
        <v>714</v>
      </c>
      <c r="CK422" s="199">
        <v>56</v>
      </c>
      <c r="CL422" s="199">
        <v>829</v>
      </c>
      <c r="CM422" s="199">
        <v>21</v>
      </c>
      <c r="CN422" s="199">
        <v>885</v>
      </c>
      <c r="CO422" s="199">
        <v>0</v>
      </c>
      <c r="CP422" s="199">
        <v>380</v>
      </c>
      <c r="CQ422" s="199">
        <v>4763</v>
      </c>
      <c r="CR422" s="199">
        <v>3978</v>
      </c>
      <c r="CS422" s="199">
        <v>1577</v>
      </c>
      <c r="CT422" s="199">
        <v>4626</v>
      </c>
      <c r="CU422" s="199">
        <v>331</v>
      </c>
      <c r="CV422" s="199">
        <v>122</v>
      </c>
      <c r="CW422" s="199">
        <v>19</v>
      </c>
      <c r="CX422" s="199">
        <v>17</v>
      </c>
      <c r="CY422" s="199">
        <v>33</v>
      </c>
      <c r="CZ422" s="199">
        <v>0</v>
      </c>
      <c r="DA422" s="199">
        <v>262</v>
      </c>
      <c r="DB422" s="199">
        <v>105</v>
      </c>
      <c r="DC422" s="199">
        <v>17</v>
      </c>
      <c r="DD422" s="199">
        <v>0</v>
      </c>
      <c r="DE422" s="199">
        <v>54</v>
      </c>
      <c r="DF422" s="199">
        <v>89</v>
      </c>
      <c r="DG422" s="199">
        <v>1089</v>
      </c>
      <c r="DH422" s="199">
        <v>0</v>
      </c>
      <c r="DI422" s="199">
        <v>251</v>
      </c>
      <c r="DJ422" s="199">
        <v>169</v>
      </c>
      <c r="DK422" s="199">
        <v>18</v>
      </c>
      <c r="DL422" s="199">
        <v>133</v>
      </c>
      <c r="DM422" s="199">
        <v>120</v>
      </c>
      <c r="DN422" s="199">
        <v>310</v>
      </c>
      <c r="DO422" s="199">
        <v>285</v>
      </c>
      <c r="DP422" s="199">
        <v>50</v>
      </c>
      <c r="DQ422" s="199">
        <v>58</v>
      </c>
      <c r="DR422" s="199">
        <v>103</v>
      </c>
      <c r="DS422" s="199">
        <v>112</v>
      </c>
      <c r="DT422" s="199">
        <v>139</v>
      </c>
      <c r="DU422" s="199">
        <v>1884</v>
      </c>
      <c r="DV422" s="199">
        <v>1021</v>
      </c>
      <c r="DW422" s="199">
        <v>328</v>
      </c>
      <c r="DX422" s="199">
        <v>95</v>
      </c>
      <c r="DY422" s="199">
        <v>31</v>
      </c>
      <c r="DZ422" s="199">
        <v>377</v>
      </c>
      <c r="EA422" s="199">
        <v>47</v>
      </c>
      <c r="EB422" s="199">
        <v>269</v>
      </c>
      <c r="EC422" s="199">
        <v>391</v>
      </c>
      <c r="ED422" s="199">
        <v>142</v>
      </c>
      <c r="EE422" s="199">
        <v>231</v>
      </c>
      <c r="EF422" s="199">
        <v>572</v>
      </c>
      <c r="EG422" s="199">
        <v>4626</v>
      </c>
      <c r="EH422" s="199">
        <v>532</v>
      </c>
      <c r="EI422" s="199">
        <v>1446</v>
      </c>
      <c r="EJ422" s="199">
        <v>438</v>
      </c>
      <c r="EK422" s="199">
        <v>99</v>
      </c>
      <c r="EL422" s="199">
        <v>27</v>
      </c>
      <c r="EM422" s="199">
        <v>55</v>
      </c>
      <c r="EN422" s="199">
        <v>81</v>
      </c>
      <c r="EO422" s="199">
        <v>10</v>
      </c>
      <c r="EP422" s="199">
        <v>147</v>
      </c>
      <c r="EQ422" s="199">
        <v>1465</v>
      </c>
      <c r="ER422" s="199">
        <v>1884</v>
      </c>
      <c r="ES422" s="199">
        <v>155</v>
      </c>
      <c r="ET422" s="199">
        <v>524</v>
      </c>
      <c r="EU422" s="199">
        <v>619</v>
      </c>
      <c r="EV422" s="199">
        <v>586</v>
      </c>
      <c r="EW422" s="199">
        <v>1729</v>
      </c>
      <c r="EX422" s="199">
        <v>1884</v>
      </c>
      <c r="EZ422" s="199"/>
    </row>
    <row r="423" spans="1:156" x14ac:dyDescent="0.25">
      <c r="A423">
        <v>56584</v>
      </c>
      <c r="B423" t="s">
        <v>892</v>
      </c>
      <c r="C423" t="s">
        <v>1243</v>
      </c>
      <c r="D423" t="s">
        <v>291</v>
      </c>
      <c r="E423" t="s">
        <v>330</v>
      </c>
      <c r="F423" t="s">
        <v>346</v>
      </c>
      <c r="G423" t="s">
        <v>347</v>
      </c>
      <c r="H423" s="199">
        <v>1343</v>
      </c>
      <c r="I423" s="199">
        <v>96</v>
      </c>
      <c r="J423" s="199">
        <v>234</v>
      </c>
      <c r="K423" s="199">
        <v>40</v>
      </c>
      <c r="L423" s="199">
        <v>101</v>
      </c>
      <c r="M423" s="199">
        <v>16</v>
      </c>
      <c r="N423" s="199">
        <v>628</v>
      </c>
      <c r="O423" s="199">
        <v>45</v>
      </c>
      <c r="P423" s="199">
        <v>471</v>
      </c>
      <c r="Q423" s="199">
        <v>11</v>
      </c>
      <c r="R423" s="199">
        <v>1215</v>
      </c>
      <c r="S423" s="199">
        <v>57</v>
      </c>
      <c r="T423" s="199">
        <v>17</v>
      </c>
      <c r="U423" s="199">
        <v>9</v>
      </c>
      <c r="V423" s="199">
        <v>54</v>
      </c>
      <c r="W423" s="199">
        <v>26</v>
      </c>
      <c r="X423" s="199">
        <v>5</v>
      </c>
      <c r="Y423" s="199">
        <v>1</v>
      </c>
      <c r="Z423" s="199">
        <v>8</v>
      </c>
      <c r="AA423" s="199">
        <v>0</v>
      </c>
      <c r="AB423" s="199">
        <v>44</v>
      </c>
      <c r="AC423" s="199">
        <v>3</v>
      </c>
      <c r="AD423" s="199">
        <v>34</v>
      </c>
      <c r="AE423" s="199">
        <v>9</v>
      </c>
      <c r="AF423" s="199">
        <v>1208</v>
      </c>
      <c r="AG423" s="199">
        <v>57</v>
      </c>
      <c r="AH423" s="199">
        <v>1339</v>
      </c>
      <c r="AI423" s="199">
        <v>95</v>
      </c>
      <c r="AJ423" s="199">
        <v>4</v>
      </c>
      <c r="AK423" s="199">
        <v>1</v>
      </c>
      <c r="AL423" s="199">
        <v>0</v>
      </c>
      <c r="AM423" s="199">
        <v>0</v>
      </c>
      <c r="AN423" s="199">
        <v>4</v>
      </c>
      <c r="AO423" s="199">
        <v>1</v>
      </c>
      <c r="AP423" s="199">
        <v>729</v>
      </c>
      <c r="AQ423" s="199">
        <v>70</v>
      </c>
      <c r="AR423" s="199">
        <v>614</v>
      </c>
      <c r="AS423" s="199">
        <v>26</v>
      </c>
      <c r="AT423" s="199">
        <v>237</v>
      </c>
      <c r="AU423" s="199">
        <v>10</v>
      </c>
      <c r="AV423" s="199">
        <v>1106</v>
      </c>
      <c r="AW423" s="199">
        <v>86</v>
      </c>
      <c r="AX423" s="199">
        <v>60</v>
      </c>
      <c r="AY423" s="199">
        <v>16</v>
      </c>
      <c r="AZ423" s="199">
        <v>363</v>
      </c>
      <c r="BA423" s="199">
        <v>38</v>
      </c>
      <c r="BB423" s="199">
        <v>341</v>
      </c>
      <c r="BC423" s="199">
        <v>15</v>
      </c>
      <c r="BD423" s="199">
        <v>181</v>
      </c>
      <c r="BE423" s="199">
        <v>1</v>
      </c>
      <c r="BF423" s="199">
        <v>133</v>
      </c>
      <c r="BG423" s="199">
        <v>17</v>
      </c>
      <c r="BH423" s="199">
        <v>570</v>
      </c>
      <c r="BI423" s="199">
        <v>54</v>
      </c>
      <c r="BJ423" s="199">
        <v>534</v>
      </c>
      <c r="BK423" s="199">
        <v>42</v>
      </c>
      <c r="BL423" s="199">
        <v>36</v>
      </c>
      <c r="BM423" s="199">
        <v>12</v>
      </c>
      <c r="BN423" s="199">
        <v>391</v>
      </c>
      <c r="BO423" s="199">
        <v>23</v>
      </c>
      <c r="BP423" s="199">
        <v>214</v>
      </c>
      <c r="BQ423" s="199">
        <v>32</v>
      </c>
      <c r="BR423" s="199">
        <v>98</v>
      </c>
      <c r="BS423" s="199">
        <v>16</v>
      </c>
      <c r="BT423" s="199">
        <v>341</v>
      </c>
      <c r="BU423" s="199">
        <v>25</v>
      </c>
      <c r="BV423" s="199">
        <v>703</v>
      </c>
      <c r="BW423" s="199">
        <v>71</v>
      </c>
      <c r="BX423" s="199">
        <v>299</v>
      </c>
      <c r="BY423" s="199">
        <v>0</v>
      </c>
      <c r="BZ423" s="199">
        <v>73</v>
      </c>
      <c r="CA423" s="199">
        <v>0</v>
      </c>
      <c r="CB423" s="199">
        <v>268</v>
      </c>
      <c r="CC423" s="199">
        <v>25</v>
      </c>
      <c r="CD423" s="199">
        <v>57</v>
      </c>
      <c r="CE423" s="199">
        <v>1</v>
      </c>
      <c r="CF423" s="199">
        <v>133</v>
      </c>
      <c r="CG423" s="199">
        <v>11</v>
      </c>
      <c r="CH423" s="199">
        <v>111</v>
      </c>
      <c r="CI423" s="199">
        <v>19</v>
      </c>
      <c r="CJ423" s="199">
        <v>192</v>
      </c>
      <c r="CK423" s="199">
        <v>12</v>
      </c>
      <c r="CL423" s="199">
        <v>210</v>
      </c>
      <c r="CM423" s="199">
        <v>28</v>
      </c>
      <c r="CN423" s="199">
        <v>299</v>
      </c>
      <c r="CO423" s="199">
        <v>0</v>
      </c>
      <c r="CP423" s="199">
        <v>96</v>
      </c>
      <c r="CQ423" s="199">
        <v>1247</v>
      </c>
      <c r="CR423" s="199">
        <v>891</v>
      </c>
      <c r="CS423" s="199">
        <v>634</v>
      </c>
      <c r="CT423" s="199">
        <v>1302</v>
      </c>
      <c r="CU423" s="199">
        <v>23</v>
      </c>
      <c r="CV423" s="199">
        <v>4</v>
      </c>
      <c r="CW423" s="199">
        <v>7</v>
      </c>
      <c r="CX423" s="199">
        <v>0</v>
      </c>
      <c r="CY423" s="199">
        <v>1</v>
      </c>
      <c r="CZ423" s="199">
        <v>1</v>
      </c>
      <c r="DA423" s="199">
        <v>9</v>
      </c>
      <c r="DB423" s="199">
        <v>3</v>
      </c>
      <c r="DC423" s="199">
        <v>6</v>
      </c>
      <c r="DD423" s="199">
        <v>0</v>
      </c>
      <c r="DE423" s="199">
        <v>72</v>
      </c>
      <c r="DF423" s="199">
        <v>26</v>
      </c>
      <c r="DG423" s="199">
        <v>38</v>
      </c>
      <c r="DH423" s="199">
        <v>19</v>
      </c>
      <c r="DI423" s="199">
        <v>78</v>
      </c>
      <c r="DJ423" s="199">
        <v>53</v>
      </c>
      <c r="DK423" s="199">
        <v>6</v>
      </c>
      <c r="DL423" s="199">
        <v>27</v>
      </c>
      <c r="DM423" s="199">
        <v>43</v>
      </c>
      <c r="DN423" s="199">
        <v>169</v>
      </c>
      <c r="DO423" s="199">
        <v>45</v>
      </c>
      <c r="DP423" s="199">
        <v>18</v>
      </c>
      <c r="DQ423" s="199">
        <v>18</v>
      </c>
      <c r="DR423" s="199">
        <v>11</v>
      </c>
      <c r="DS423" s="199">
        <v>11</v>
      </c>
      <c r="DT423" s="199">
        <v>53</v>
      </c>
      <c r="DU423" s="199">
        <v>558</v>
      </c>
      <c r="DV423" s="199">
        <v>294</v>
      </c>
      <c r="DW423" s="199">
        <v>87</v>
      </c>
      <c r="DX423" s="199">
        <v>36</v>
      </c>
      <c r="DY423" s="199">
        <v>16</v>
      </c>
      <c r="DZ423" s="199">
        <v>94</v>
      </c>
      <c r="EA423" s="199">
        <v>11</v>
      </c>
      <c r="EB423" s="199">
        <v>74</v>
      </c>
      <c r="EC423" s="199">
        <v>134</v>
      </c>
      <c r="ED423" s="199">
        <v>18</v>
      </c>
      <c r="EE423" s="199">
        <v>89</v>
      </c>
      <c r="EF423" s="199">
        <v>161</v>
      </c>
      <c r="EG423" s="199">
        <v>1338</v>
      </c>
      <c r="EH423" s="199">
        <v>48</v>
      </c>
      <c r="EI423" s="199">
        <v>459</v>
      </c>
      <c r="EJ423" s="199">
        <v>99</v>
      </c>
      <c r="EK423" s="199">
        <v>13</v>
      </c>
      <c r="EL423" s="199">
        <v>25</v>
      </c>
      <c r="EM423" s="199">
        <v>4</v>
      </c>
      <c r="EN423" s="199">
        <v>12</v>
      </c>
      <c r="EO423" s="199">
        <v>6</v>
      </c>
      <c r="EP423" s="199">
        <v>18</v>
      </c>
      <c r="EQ423" s="199">
        <v>448</v>
      </c>
      <c r="ER423" s="199">
        <v>558</v>
      </c>
      <c r="ES423" s="199">
        <v>13</v>
      </c>
      <c r="ET423" s="199">
        <v>152</v>
      </c>
      <c r="EU423" s="199">
        <v>186</v>
      </c>
      <c r="EV423" s="199">
        <v>207</v>
      </c>
      <c r="EW423" s="199">
        <v>545</v>
      </c>
      <c r="EX423" s="199">
        <v>558</v>
      </c>
      <c r="EZ423" s="199"/>
    </row>
    <row r="424" spans="1:156" x14ac:dyDescent="0.25">
      <c r="A424">
        <v>56727</v>
      </c>
      <c r="B424" t="s">
        <v>892</v>
      </c>
      <c r="C424" t="s">
        <v>1264</v>
      </c>
      <c r="D424" t="s">
        <v>282</v>
      </c>
      <c r="E424" t="s">
        <v>330</v>
      </c>
      <c r="F424" t="s">
        <v>346</v>
      </c>
      <c r="G424" t="s">
        <v>346</v>
      </c>
      <c r="H424" s="199">
        <v>879</v>
      </c>
      <c r="I424" s="199">
        <v>58</v>
      </c>
      <c r="J424" s="199">
        <v>62</v>
      </c>
      <c r="K424" s="199">
        <v>17</v>
      </c>
      <c r="L424" s="199">
        <v>41</v>
      </c>
      <c r="M424" s="199">
        <v>8</v>
      </c>
      <c r="N424" s="199">
        <v>491</v>
      </c>
      <c r="O424" s="199">
        <v>17</v>
      </c>
      <c r="P424" s="199">
        <v>313</v>
      </c>
      <c r="Q424" s="199">
        <v>24</v>
      </c>
      <c r="R424" s="199">
        <v>810</v>
      </c>
      <c r="S424" s="199">
        <v>58</v>
      </c>
      <c r="T424" s="199">
        <v>1</v>
      </c>
      <c r="U424" s="199">
        <v>0</v>
      </c>
      <c r="V424" s="199">
        <v>8</v>
      </c>
      <c r="W424" s="199">
        <v>0</v>
      </c>
      <c r="X424" s="199">
        <v>2</v>
      </c>
      <c r="Y424" s="199">
        <v>0</v>
      </c>
      <c r="Z424" s="199">
        <v>0</v>
      </c>
      <c r="AA424" s="199">
        <v>0</v>
      </c>
      <c r="AB424" s="199">
        <v>58</v>
      </c>
      <c r="AC424" s="199">
        <v>0</v>
      </c>
      <c r="AD424" s="199">
        <v>2</v>
      </c>
      <c r="AE424" s="199">
        <v>0</v>
      </c>
      <c r="AF424" s="199">
        <v>810</v>
      </c>
      <c r="AG424" s="199">
        <v>58</v>
      </c>
      <c r="AH424" s="199">
        <v>873</v>
      </c>
      <c r="AI424" s="199">
        <v>58</v>
      </c>
      <c r="AJ424" s="199">
        <v>6</v>
      </c>
      <c r="AK424" s="199">
        <v>0</v>
      </c>
      <c r="AL424" s="199">
        <v>6</v>
      </c>
      <c r="AM424" s="199">
        <v>0</v>
      </c>
      <c r="AN424" s="199">
        <v>0</v>
      </c>
      <c r="AO424" s="199">
        <v>0</v>
      </c>
      <c r="AP424" s="199">
        <v>507</v>
      </c>
      <c r="AQ424" s="199">
        <v>38</v>
      </c>
      <c r="AR424" s="199">
        <v>372</v>
      </c>
      <c r="AS424" s="199">
        <v>20</v>
      </c>
      <c r="AT424" s="199">
        <v>62</v>
      </c>
      <c r="AU424" s="199">
        <v>9</v>
      </c>
      <c r="AV424" s="199">
        <v>817</v>
      </c>
      <c r="AW424" s="199">
        <v>49</v>
      </c>
      <c r="AX424" s="199">
        <v>68</v>
      </c>
      <c r="AY424" s="199">
        <v>1</v>
      </c>
      <c r="AZ424" s="199">
        <v>244</v>
      </c>
      <c r="BA424" s="199">
        <v>16</v>
      </c>
      <c r="BB424" s="199">
        <v>198</v>
      </c>
      <c r="BC424" s="199">
        <v>15</v>
      </c>
      <c r="BD424" s="199">
        <v>109</v>
      </c>
      <c r="BE424" s="199">
        <v>3</v>
      </c>
      <c r="BF424" s="199">
        <v>120</v>
      </c>
      <c r="BG424" s="199">
        <v>24</v>
      </c>
      <c r="BH424" s="199">
        <v>419</v>
      </c>
      <c r="BI424" s="199">
        <v>31</v>
      </c>
      <c r="BJ424" s="199">
        <v>419</v>
      </c>
      <c r="BK424" s="199">
        <v>31</v>
      </c>
      <c r="BL424" s="199">
        <v>0</v>
      </c>
      <c r="BM424" s="199">
        <v>0</v>
      </c>
      <c r="BN424" s="199">
        <v>353</v>
      </c>
      <c r="BO424" s="199">
        <v>31</v>
      </c>
      <c r="BP424" s="199">
        <v>84</v>
      </c>
      <c r="BQ424" s="199">
        <v>8</v>
      </c>
      <c r="BR424" s="199">
        <v>102</v>
      </c>
      <c r="BS424" s="199">
        <v>16</v>
      </c>
      <c r="BT424" s="199">
        <v>179</v>
      </c>
      <c r="BU424" s="199">
        <v>3</v>
      </c>
      <c r="BV424" s="199">
        <v>539</v>
      </c>
      <c r="BW424" s="199">
        <v>55</v>
      </c>
      <c r="BX424" s="199">
        <v>161</v>
      </c>
      <c r="BY424" s="199">
        <v>0</v>
      </c>
      <c r="BZ424" s="199">
        <v>57</v>
      </c>
      <c r="CA424" s="199">
        <v>3</v>
      </c>
      <c r="CB424" s="199">
        <v>122</v>
      </c>
      <c r="CC424" s="199">
        <v>0</v>
      </c>
      <c r="CD424" s="199">
        <v>81</v>
      </c>
      <c r="CE424" s="199">
        <v>20</v>
      </c>
      <c r="CF424" s="199">
        <v>74</v>
      </c>
      <c r="CG424" s="199">
        <v>7</v>
      </c>
      <c r="CH424" s="199">
        <v>94</v>
      </c>
      <c r="CI424" s="199">
        <v>1</v>
      </c>
      <c r="CJ424" s="199">
        <v>132</v>
      </c>
      <c r="CK424" s="199">
        <v>20</v>
      </c>
      <c r="CL424" s="199">
        <v>158</v>
      </c>
      <c r="CM424" s="199">
        <v>7</v>
      </c>
      <c r="CN424" s="199">
        <v>161</v>
      </c>
      <c r="CO424" s="199">
        <v>0</v>
      </c>
      <c r="CP424" s="199">
        <v>58</v>
      </c>
      <c r="CQ424" s="199">
        <v>821</v>
      </c>
      <c r="CR424" s="199">
        <v>581</v>
      </c>
      <c r="CS424" s="199">
        <v>341</v>
      </c>
      <c r="CT424" s="199">
        <v>819</v>
      </c>
      <c r="CU424" s="199">
        <v>10</v>
      </c>
      <c r="CV424" s="199">
        <v>1</v>
      </c>
      <c r="CW424" s="199">
        <v>1</v>
      </c>
      <c r="CX424" s="199">
        <v>0</v>
      </c>
      <c r="CY424" s="199">
        <v>4</v>
      </c>
      <c r="CZ424" s="199">
        <v>0</v>
      </c>
      <c r="DA424" s="199">
        <v>1</v>
      </c>
      <c r="DB424" s="199">
        <v>1</v>
      </c>
      <c r="DC424" s="199">
        <v>4</v>
      </c>
      <c r="DD424" s="199">
        <v>0</v>
      </c>
      <c r="DE424" s="199">
        <v>51</v>
      </c>
      <c r="DF424" s="199">
        <v>43</v>
      </c>
      <c r="DG424" s="199">
        <v>131</v>
      </c>
      <c r="DH424" s="199">
        <v>25</v>
      </c>
      <c r="DI424" s="199">
        <v>61</v>
      </c>
      <c r="DJ424" s="199">
        <v>18</v>
      </c>
      <c r="DK424" s="199">
        <v>1</v>
      </c>
      <c r="DL424" s="199">
        <v>7</v>
      </c>
      <c r="DM424" s="199">
        <v>8</v>
      </c>
      <c r="DN424" s="199">
        <v>86</v>
      </c>
      <c r="DO424" s="199">
        <v>16</v>
      </c>
      <c r="DP424" s="199">
        <v>7</v>
      </c>
      <c r="DQ424" s="199">
        <v>13</v>
      </c>
      <c r="DR424" s="199">
        <v>5</v>
      </c>
      <c r="DS424" s="199">
        <v>10</v>
      </c>
      <c r="DT424" s="199">
        <v>17</v>
      </c>
      <c r="DU424" s="199">
        <v>362</v>
      </c>
      <c r="DV424" s="199">
        <v>214</v>
      </c>
      <c r="DW424" s="199">
        <v>69</v>
      </c>
      <c r="DX424" s="199">
        <v>12</v>
      </c>
      <c r="DY424" s="199">
        <v>1</v>
      </c>
      <c r="DZ424" s="199">
        <v>89</v>
      </c>
      <c r="EA424" s="199">
        <v>8</v>
      </c>
      <c r="EB424" s="199">
        <v>71</v>
      </c>
      <c r="EC424" s="199">
        <v>47</v>
      </c>
      <c r="ED424" s="199">
        <v>6</v>
      </c>
      <c r="EE424" s="199">
        <v>34</v>
      </c>
      <c r="EF424" s="199">
        <v>87</v>
      </c>
      <c r="EG424" s="199">
        <v>828</v>
      </c>
      <c r="EH424" s="199">
        <v>28</v>
      </c>
      <c r="EI424" s="199">
        <v>332</v>
      </c>
      <c r="EJ424" s="199">
        <v>30</v>
      </c>
      <c r="EK424" s="199">
        <v>5</v>
      </c>
      <c r="EL424" s="199">
        <v>0</v>
      </c>
      <c r="EM424" s="199">
        <v>9</v>
      </c>
      <c r="EN424" s="199">
        <v>1</v>
      </c>
      <c r="EO424" s="199">
        <v>1</v>
      </c>
      <c r="EP424" s="199">
        <v>3</v>
      </c>
      <c r="EQ424" s="199">
        <v>333</v>
      </c>
      <c r="ER424" s="199">
        <v>362</v>
      </c>
      <c r="ES424" s="199">
        <v>3</v>
      </c>
      <c r="ET424" s="199">
        <v>68</v>
      </c>
      <c r="EU424" s="199">
        <v>118</v>
      </c>
      <c r="EV424" s="199">
        <v>173</v>
      </c>
      <c r="EW424" s="199">
        <v>359</v>
      </c>
      <c r="EX424" s="199">
        <v>362</v>
      </c>
      <c r="EZ424" s="199"/>
    </row>
    <row r="425" spans="1:156" x14ac:dyDescent="0.25">
      <c r="A425">
        <v>56542</v>
      </c>
      <c r="B425" t="s">
        <v>892</v>
      </c>
      <c r="C425" t="s">
        <v>1228</v>
      </c>
      <c r="D425" t="s">
        <v>297</v>
      </c>
      <c r="E425" t="s">
        <v>330</v>
      </c>
      <c r="F425" t="s">
        <v>346</v>
      </c>
      <c r="G425" t="s">
        <v>346</v>
      </c>
      <c r="H425" s="199">
        <v>2335</v>
      </c>
      <c r="I425" s="199">
        <v>136</v>
      </c>
      <c r="J425" s="199">
        <v>590</v>
      </c>
      <c r="K425" s="199">
        <v>22</v>
      </c>
      <c r="L425" s="199">
        <v>368</v>
      </c>
      <c r="M425" s="199">
        <v>22</v>
      </c>
      <c r="N425" s="199">
        <v>1069</v>
      </c>
      <c r="O425" s="199">
        <v>90</v>
      </c>
      <c r="P425" s="199">
        <v>674</v>
      </c>
      <c r="Q425" s="199">
        <v>24</v>
      </c>
      <c r="R425" s="199">
        <v>2144</v>
      </c>
      <c r="S425" s="199">
        <v>136</v>
      </c>
      <c r="T425" s="199">
        <v>18</v>
      </c>
      <c r="U425" s="199">
        <v>0</v>
      </c>
      <c r="V425" s="199">
        <v>26</v>
      </c>
      <c r="W425" s="199">
        <v>0</v>
      </c>
      <c r="X425" s="199">
        <v>10</v>
      </c>
      <c r="Y425" s="199">
        <v>0</v>
      </c>
      <c r="Z425" s="199">
        <v>30</v>
      </c>
      <c r="AA425" s="199">
        <v>0</v>
      </c>
      <c r="AB425" s="199">
        <v>107</v>
      </c>
      <c r="AC425" s="199">
        <v>0</v>
      </c>
      <c r="AD425" s="199">
        <v>62</v>
      </c>
      <c r="AE425" s="199">
        <v>0</v>
      </c>
      <c r="AF425" s="199">
        <v>2126</v>
      </c>
      <c r="AG425" s="199">
        <v>136</v>
      </c>
      <c r="AH425" s="199">
        <v>2286</v>
      </c>
      <c r="AI425" s="199">
        <v>136</v>
      </c>
      <c r="AJ425" s="199">
        <v>49</v>
      </c>
      <c r="AK425" s="199">
        <v>0</v>
      </c>
      <c r="AL425" s="199">
        <v>17</v>
      </c>
      <c r="AM425" s="199">
        <v>0</v>
      </c>
      <c r="AN425" s="199">
        <v>32</v>
      </c>
      <c r="AO425" s="199">
        <v>0</v>
      </c>
      <c r="AP425" s="199">
        <v>1186</v>
      </c>
      <c r="AQ425" s="199">
        <v>74</v>
      </c>
      <c r="AR425" s="199">
        <v>1149</v>
      </c>
      <c r="AS425" s="199">
        <v>62</v>
      </c>
      <c r="AT425" s="199">
        <v>367</v>
      </c>
      <c r="AU425" s="199">
        <v>11</v>
      </c>
      <c r="AV425" s="199">
        <v>1968</v>
      </c>
      <c r="AW425" s="199">
        <v>125</v>
      </c>
      <c r="AX425" s="199">
        <v>171</v>
      </c>
      <c r="AY425" s="199">
        <v>3</v>
      </c>
      <c r="AZ425" s="199">
        <v>545</v>
      </c>
      <c r="BA425" s="199">
        <v>22</v>
      </c>
      <c r="BB425" s="199">
        <v>509</v>
      </c>
      <c r="BC425" s="199">
        <v>40</v>
      </c>
      <c r="BD425" s="199">
        <v>402</v>
      </c>
      <c r="BE425" s="199">
        <v>9</v>
      </c>
      <c r="BF425" s="199">
        <v>273</v>
      </c>
      <c r="BG425" s="199">
        <v>20</v>
      </c>
      <c r="BH425" s="199">
        <v>938</v>
      </c>
      <c r="BI425" s="199">
        <v>59</v>
      </c>
      <c r="BJ425" s="199">
        <v>885</v>
      </c>
      <c r="BK425" s="199">
        <v>45</v>
      </c>
      <c r="BL425" s="199">
        <v>53</v>
      </c>
      <c r="BM425" s="199">
        <v>14</v>
      </c>
      <c r="BN425" s="199">
        <v>627</v>
      </c>
      <c r="BO425" s="199">
        <v>28</v>
      </c>
      <c r="BP425" s="199">
        <v>343</v>
      </c>
      <c r="BQ425" s="199">
        <v>33</v>
      </c>
      <c r="BR425" s="199">
        <v>241</v>
      </c>
      <c r="BS425" s="199">
        <v>18</v>
      </c>
      <c r="BT425" s="199">
        <v>557</v>
      </c>
      <c r="BU425" s="199">
        <v>55</v>
      </c>
      <c r="BV425" s="199">
        <v>1211</v>
      </c>
      <c r="BW425" s="199">
        <v>79</v>
      </c>
      <c r="BX425" s="199">
        <v>567</v>
      </c>
      <c r="BY425" s="199">
        <v>2</v>
      </c>
      <c r="BZ425" s="199">
        <v>145</v>
      </c>
      <c r="CA425" s="199">
        <v>18</v>
      </c>
      <c r="CB425" s="199">
        <v>412</v>
      </c>
      <c r="CC425" s="199">
        <v>37</v>
      </c>
      <c r="CD425" s="199">
        <v>151</v>
      </c>
      <c r="CE425" s="199">
        <v>7</v>
      </c>
      <c r="CF425" s="199">
        <v>195</v>
      </c>
      <c r="CG425" s="199">
        <v>7</v>
      </c>
      <c r="CH425" s="199">
        <v>270</v>
      </c>
      <c r="CI425" s="199">
        <v>22</v>
      </c>
      <c r="CJ425" s="199">
        <v>203</v>
      </c>
      <c r="CK425" s="199">
        <v>5</v>
      </c>
      <c r="CL425" s="199">
        <v>392</v>
      </c>
      <c r="CM425" s="199">
        <v>38</v>
      </c>
      <c r="CN425" s="199">
        <v>567</v>
      </c>
      <c r="CO425" s="199">
        <v>2</v>
      </c>
      <c r="CP425" s="199">
        <v>136</v>
      </c>
      <c r="CQ425" s="199">
        <v>2199</v>
      </c>
      <c r="CR425" s="199">
        <v>1382</v>
      </c>
      <c r="CS425" s="199">
        <v>1286</v>
      </c>
      <c r="CT425" s="199">
        <v>2218</v>
      </c>
      <c r="CU425" s="199">
        <v>86</v>
      </c>
      <c r="CV425" s="199">
        <v>31</v>
      </c>
      <c r="CW425" s="199">
        <v>25</v>
      </c>
      <c r="CX425" s="199">
        <v>23</v>
      </c>
      <c r="CY425" s="199">
        <v>54</v>
      </c>
      <c r="CZ425" s="199">
        <v>8</v>
      </c>
      <c r="DA425" s="199">
        <v>7</v>
      </c>
      <c r="DB425" s="199">
        <v>0</v>
      </c>
      <c r="DC425" s="199">
        <v>0</v>
      </c>
      <c r="DD425" s="199">
        <v>0</v>
      </c>
      <c r="DE425" s="199">
        <v>68</v>
      </c>
      <c r="DF425" s="199">
        <v>89</v>
      </c>
      <c r="DG425" s="199">
        <v>112</v>
      </c>
      <c r="DH425" s="199">
        <v>33</v>
      </c>
      <c r="DI425" s="199">
        <v>146</v>
      </c>
      <c r="DJ425" s="199">
        <v>24</v>
      </c>
      <c r="DK425" s="199">
        <v>12</v>
      </c>
      <c r="DL425" s="199">
        <v>26</v>
      </c>
      <c r="DM425" s="199">
        <v>65</v>
      </c>
      <c r="DN425" s="199">
        <v>325</v>
      </c>
      <c r="DO425" s="199">
        <v>33</v>
      </c>
      <c r="DP425" s="199">
        <v>47</v>
      </c>
      <c r="DQ425" s="199">
        <v>40</v>
      </c>
      <c r="DR425" s="199">
        <v>57</v>
      </c>
      <c r="DS425" s="199">
        <v>73</v>
      </c>
      <c r="DT425" s="199">
        <v>144</v>
      </c>
      <c r="DU425" s="199">
        <v>1032</v>
      </c>
      <c r="DV425" s="199">
        <v>524</v>
      </c>
      <c r="DW425" s="199">
        <v>171</v>
      </c>
      <c r="DX425" s="199">
        <v>60</v>
      </c>
      <c r="DY425" s="199">
        <v>28</v>
      </c>
      <c r="DZ425" s="199">
        <v>208</v>
      </c>
      <c r="EA425" s="199">
        <v>10</v>
      </c>
      <c r="EB425" s="199">
        <v>177</v>
      </c>
      <c r="EC425" s="199">
        <v>240</v>
      </c>
      <c r="ED425" s="199">
        <v>36</v>
      </c>
      <c r="EE425" s="199">
        <v>189</v>
      </c>
      <c r="EF425" s="199">
        <v>259</v>
      </c>
      <c r="EG425" s="199">
        <v>2133</v>
      </c>
      <c r="EH425" s="199">
        <v>272</v>
      </c>
      <c r="EI425" s="199">
        <v>773</v>
      </c>
      <c r="EJ425" s="199">
        <v>259</v>
      </c>
      <c r="EK425" s="199">
        <v>55</v>
      </c>
      <c r="EL425" s="199">
        <v>6</v>
      </c>
      <c r="EM425" s="199">
        <v>16</v>
      </c>
      <c r="EN425" s="199">
        <v>21</v>
      </c>
      <c r="EO425" s="199">
        <v>15</v>
      </c>
      <c r="EP425" s="199">
        <v>103</v>
      </c>
      <c r="EQ425" s="199">
        <v>833</v>
      </c>
      <c r="ER425" s="199">
        <v>1032</v>
      </c>
      <c r="ES425" s="199">
        <v>61</v>
      </c>
      <c r="ET425" s="199">
        <v>292</v>
      </c>
      <c r="EU425" s="199">
        <v>361</v>
      </c>
      <c r="EV425" s="199">
        <v>318</v>
      </c>
      <c r="EW425" s="199">
        <v>971</v>
      </c>
      <c r="EX425" s="199">
        <v>1032</v>
      </c>
      <c r="EZ425" s="199"/>
    </row>
    <row r="426" spans="1:156" x14ac:dyDescent="0.25">
      <c r="A426">
        <v>56762</v>
      </c>
      <c r="B426" t="s">
        <v>892</v>
      </c>
      <c r="C426" t="s">
        <v>1266</v>
      </c>
      <c r="D426" t="s">
        <v>282</v>
      </c>
      <c r="E426" t="s">
        <v>330</v>
      </c>
      <c r="F426" t="s">
        <v>346</v>
      </c>
      <c r="G426" t="s">
        <v>346</v>
      </c>
      <c r="H426" s="199">
        <v>2351</v>
      </c>
      <c r="I426" s="199">
        <v>108</v>
      </c>
      <c r="J426" s="199">
        <v>504</v>
      </c>
      <c r="K426" s="199">
        <v>46</v>
      </c>
      <c r="L426" s="199">
        <v>320</v>
      </c>
      <c r="M426" s="199">
        <v>46</v>
      </c>
      <c r="N426" s="199">
        <v>965</v>
      </c>
      <c r="O426" s="199">
        <v>31</v>
      </c>
      <c r="P426" s="199">
        <v>866</v>
      </c>
      <c r="Q426" s="199">
        <v>31</v>
      </c>
      <c r="R426" s="199">
        <v>2197</v>
      </c>
      <c r="S426" s="199">
        <v>102</v>
      </c>
      <c r="T426" s="199">
        <v>0</v>
      </c>
      <c r="U426" s="199">
        <v>0</v>
      </c>
      <c r="V426" s="199">
        <v>4</v>
      </c>
      <c r="W426" s="199">
        <v>0</v>
      </c>
      <c r="X426" s="199">
        <v>10</v>
      </c>
      <c r="Y426" s="199">
        <v>0</v>
      </c>
      <c r="Z426" s="199">
        <v>24</v>
      </c>
      <c r="AA426" s="199">
        <v>6</v>
      </c>
      <c r="AB426" s="199">
        <v>116</v>
      </c>
      <c r="AC426" s="199">
        <v>0</v>
      </c>
      <c r="AD426" s="199">
        <v>82</v>
      </c>
      <c r="AE426" s="199">
        <v>6</v>
      </c>
      <c r="AF426" s="199">
        <v>2189</v>
      </c>
      <c r="AG426" s="199">
        <v>102</v>
      </c>
      <c r="AH426" s="199">
        <v>2333</v>
      </c>
      <c r="AI426" s="199">
        <v>108</v>
      </c>
      <c r="AJ426" s="199">
        <v>18</v>
      </c>
      <c r="AK426" s="199">
        <v>0</v>
      </c>
      <c r="AL426" s="199">
        <v>14</v>
      </c>
      <c r="AM426" s="199">
        <v>0</v>
      </c>
      <c r="AN426" s="199">
        <v>4</v>
      </c>
      <c r="AO426" s="199">
        <v>0</v>
      </c>
      <c r="AP426" s="199">
        <v>1167</v>
      </c>
      <c r="AQ426" s="199">
        <v>85</v>
      </c>
      <c r="AR426" s="199">
        <v>1184</v>
      </c>
      <c r="AS426" s="199">
        <v>23</v>
      </c>
      <c r="AT426" s="199">
        <v>371</v>
      </c>
      <c r="AU426" s="199">
        <v>0</v>
      </c>
      <c r="AV426" s="199">
        <v>1980</v>
      </c>
      <c r="AW426" s="199">
        <v>108</v>
      </c>
      <c r="AX426" s="199">
        <v>78</v>
      </c>
      <c r="AY426" s="199">
        <v>0</v>
      </c>
      <c r="AZ426" s="199">
        <v>568</v>
      </c>
      <c r="BA426" s="199">
        <v>57</v>
      </c>
      <c r="BB426" s="199">
        <v>630</v>
      </c>
      <c r="BC426" s="199">
        <v>24</v>
      </c>
      <c r="BD426" s="199">
        <v>293</v>
      </c>
      <c r="BE426" s="199">
        <v>15</v>
      </c>
      <c r="BF426" s="199">
        <v>255</v>
      </c>
      <c r="BG426" s="199">
        <v>28</v>
      </c>
      <c r="BH426" s="199">
        <v>939</v>
      </c>
      <c r="BI426" s="199">
        <v>70</v>
      </c>
      <c r="BJ426" s="199">
        <v>924</v>
      </c>
      <c r="BK426" s="199">
        <v>66</v>
      </c>
      <c r="BL426" s="199">
        <v>15</v>
      </c>
      <c r="BM426" s="199">
        <v>4</v>
      </c>
      <c r="BN426" s="199">
        <v>668</v>
      </c>
      <c r="BO426" s="199">
        <v>39</v>
      </c>
      <c r="BP426" s="199">
        <v>303</v>
      </c>
      <c r="BQ426" s="199">
        <v>34</v>
      </c>
      <c r="BR426" s="199">
        <v>223</v>
      </c>
      <c r="BS426" s="199">
        <v>25</v>
      </c>
      <c r="BT426" s="199">
        <v>663</v>
      </c>
      <c r="BU426" s="199">
        <v>10</v>
      </c>
      <c r="BV426" s="199">
        <v>1194</v>
      </c>
      <c r="BW426" s="199">
        <v>98</v>
      </c>
      <c r="BX426" s="199">
        <v>494</v>
      </c>
      <c r="BY426" s="199">
        <v>0</v>
      </c>
      <c r="BZ426" s="199">
        <v>222</v>
      </c>
      <c r="CA426" s="199">
        <v>4</v>
      </c>
      <c r="CB426" s="199">
        <v>441</v>
      </c>
      <c r="CC426" s="199">
        <v>6</v>
      </c>
      <c r="CD426" s="199">
        <v>119</v>
      </c>
      <c r="CE426" s="199">
        <v>2</v>
      </c>
      <c r="CF426" s="199">
        <v>250</v>
      </c>
      <c r="CG426" s="199">
        <v>67</v>
      </c>
      <c r="CH426" s="199">
        <v>282</v>
      </c>
      <c r="CI426" s="199">
        <v>16</v>
      </c>
      <c r="CJ426" s="199">
        <v>189</v>
      </c>
      <c r="CK426" s="199">
        <v>7</v>
      </c>
      <c r="CL426" s="199">
        <v>354</v>
      </c>
      <c r="CM426" s="199">
        <v>6</v>
      </c>
      <c r="CN426" s="199">
        <v>494</v>
      </c>
      <c r="CO426" s="199">
        <v>0</v>
      </c>
      <c r="CP426" s="199">
        <v>108</v>
      </c>
      <c r="CQ426" s="199">
        <v>2243</v>
      </c>
      <c r="CR426" s="199">
        <v>1649</v>
      </c>
      <c r="CS426" s="199">
        <v>968</v>
      </c>
      <c r="CT426" s="199">
        <v>2185</v>
      </c>
      <c r="CU426" s="199">
        <v>44</v>
      </c>
      <c r="CV426" s="199">
        <v>9</v>
      </c>
      <c r="CW426" s="199">
        <v>28</v>
      </c>
      <c r="CX426" s="199">
        <v>3</v>
      </c>
      <c r="CY426" s="199">
        <v>3</v>
      </c>
      <c r="CZ426" s="199">
        <v>0</v>
      </c>
      <c r="DA426" s="199">
        <v>11</v>
      </c>
      <c r="DB426" s="199">
        <v>6</v>
      </c>
      <c r="DC426" s="199">
        <v>2</v>
      </c>
      <c r="DD426" s="199">
        <v>0</v>
      </c>
      <c r="DE426" s="199">
        <v>161</v>
      </c>
      <c r="DF426" s="199">
        <v>100</v>
      </c>
      <c r="DG426" s="199">
        <v>83</v>
      </c>
      <c r="DH426" s="199">
        <v>46</v>
      </c>
      <c r="DI426" s="199">
        <v>102</v>
      </c>
      <c r="DJ426" s="199">
        <v>37</v>
      </c>
      <c r="DK426" s="199">
        <v>12</v>
      </c>
      <c r="DL426" s="199">
        <v>35</v>
      </c>
      <c r="DM426" s="199">
        <v>26</v>
      </c>
      <c r="DN426" s="199">
        <v>281</v>
      </c>
      <c r="DO426" s="199">
        <v>65</v>
      </c>
      <c r="DP426" s="199">
        <v>48</v>
      </c>
      <c r="DQ426" s="199">
        <v>51</v>
      </c>
      <c r="DR426" s="199">
        <v>82</v>
      </c>
      <c r="DS426" s="199">
        <v>23</v>
      </c>
      <c r="DT426" s="199">
        <v>60</v>
      </c>
      <c r="DU426" s="199">
        <v>990</v>
      </c>
      <c r="DV426" s="199">
        <v>508</v>
      </c>
      <c r="DW426" s="199">
        <v>189</v>
      </c>
      <c r="DX426" s="199">
        <v>29</v>
      </c>
      <c r="DY426" s="199">
        <v>8</v>
      </c>
      <c r="DZ426" s="199">
        <v>188</v>
      </c>
      <c r="EA426" s="199">
        <v>11</v>
      </c>
      <c r="EB426" s="199">
        <v>166</v>
      </c>
      <c r="EC426" s="199">
        <v>265</v>
      </c>
      <c r="ED426" s="199">
        <v>44</v>
      </c>
      <c r="EE426" s="199">
        <v>205</v>
      </c>
      <c r="EF426" s="199">
        <v>265</v>
      </c>
      <c r="EG426" s="199">
        <v>2204</v>
      </c>
      <c r="EH426" s="199">
        <v>182</v>
      </c>
      <c r="EI426" s="199">
        <v>757</v>
      </c>
      <c r="EJ426" s="199">
        <v>233</v>
      </c>
      <c r="EK426" s="199">
        <v>21</v>
      </c>
      <c r="EL426" s="199">
        <v>18</v>
      </c>
      <c r="EM426" s="199">
        <v>33</v>
      </c>
      <c r="EN426" s="199">
        <v>7</v>
      </c>
      <c r="EO426" s="199">
        <v>47</v>
      </c>
      <c r="EP426" s="199">
        <v>61</v>
      </c>
      <c r="EQ426" s="199">
        <v>848</v>
      </c>
      <c r="ER426" s="199">
        <v>990</v>
      </c>
      <c r="ES426" s="199">
        <v>59</v>
      </c>
      <c r="ET426" s="199">
        <v>306</v>
      </c>
      <c r="EU426" s="199">
        <v>375</v>
      </c>
      <c r="EV426" s="199">
        <v>250</v>
      </c>
      <c r="EW426" s="199">
        <v>931</v>
      </c>
      <c r="EX426" s="199">
        <v>990</v>
      </c>
      <c r="EZ426" s="199"/>
    </row>
    <row r="427" spans="1:156" x14ac:dyDescent="0.25">
      <c r="A427">
        <v>56510</v>
      </c>
      <c r="B427" t="s">
        <v>892</v>
      </c>
      <c r="C427" t="s">
        <v>1220</v>
      </c>
      <c r="D427" t="s">
        <v>291</v>
      </c>
      <c r="E427" t="s">
        <v>330</v>
      </c>
      <c r="F427" t="s">
        <v>346</v>
      </c>
      <c r="G427" t="s">
        <v>346</v>
      </c>
      <c r="H427" s="199">
        <v>2223</v>
      </c>
      <c r="I427" s="199">
        <v>92</v>
      </c>
      <c r="J427" s="199">
        <v>379</v>
      </c>
      <c r="K427" s="199">
        <v>27</v>
      </c>
      <c r="L427" s="199">
        <v>281</v>
      </c>
      <c r="M427" s="199">
        <v>27</v>
      </c>
      <c r="N427" s="199">
        <v>971</v>
      </c>
      <c r="O427" s="199">
        <v>32</v>
      </c>
      <c r="P427" s="199">
        <v>873</v>
      </c>
      <c r="Q427" s="199">
        <v>33</v>
      </c>
      <c r="R427" s="199">
        <v>2103</v>
      </c>
      <c r="S427" s="199">
        <v>74</v>
      </c>
      <c r="T427" s="199">
        <v>12</v>
      </c>
      <c r="U427" s="199">
        <v>0</v>
      </c>
      <c r="V427" s="199">
        <v>11</v>
      </c>
      <c r="W427" s="199">
        <v>4</v>
      </c>
      <c r="X427" s="199">
        <v>0</v>
      </c>
      <c r="Y427" s="199">
        <v>0</v>
      </c>
      <c r="Z427" s="199">
        <v>7</v>
      </c>
      <c r="AA427" s="199">
        <v>7</v>
      </c>
      <c r="AB427" s="199">
        <v>90</v>
      </c>
      <c r="AC427" s="199">
        <v>7</v>
      </c>
      <c r="AD427" s="199">
        <v>94</v>
      </c>
      <c r="AE427" s="199">
        <v>12</v>
      </c>
      <c r="AF427" s="199">
        <v>2031</v>
      </c>
      <c r="AG427" s="199">
        <v>74</v>
      </c>
      <c r="AH427" s="199">
        <v>2191</v>
      </c>
      <c r="AI427" s="199">
        <v>78</v>
      </c>
      <c r="AJ427" s="199">
        <v>32</v>
      </c>
      <c r="AK427" s="199">
        <v>14</v>
      </c>
      <c r="AL427" s="199">
        <v>0</v>
      </c>
      <c r="AM427" s="199">
        <v>0</v>
      </c>
      <c r="AN427" s="199">
        <v>32</v>
      </c>
      <c r="AO427" s="199">
        <v>14</v>
      </c>
      <c r="AP427" s="199">
        <v>1094</v>
      </c>
      <c r="AQ427" s="199">
        <v>65</v>
      </c>
      <c r="AR427" s="199">
        <v>1129</v>
      </c>
      <c r="AS427" s="199">
        <v>27</v>
      </c>
      <c r="AT427" s="199">
        <v>316</v>
      </c>
      <c r="AU427" s="199">
        <v>3</v>
      </c>
      <c r="AV427" s="199">
        <v>1907</v>
      </c>
      <c r="AW427" s="199">
        <v>89</v>
      </c>
      <c r="AX427" s="199">
        <v>95</v>
      </c>
      <c r="AY427" s="199">
        <v>24</v>
      </c>
      <c r="AZ427" s="199">
        <v>404</v>
      </c>
      <c r="BA427" s="199">
        <v>21</v>
      </c>
      <c r="BB427" s="199">
        <v>539</v>
      </c>
      <c r="BC427" s="199">
        <v>16</v>
      </c>
      <c r="BD427" s="199">
        <v>432</v>
      </c>
      <c r="BE427" s="199">
        <v>5</v>
      </c>
      <c r="BF427" s="199">
        <v>247</v>
      </c>
      <c r="BG427" s="199">
        <v>33</v>
      </c>
      <c r="BH427" s="199">
        <v>993</v>
      </c>
      <c r="BI427" s="199">
        <v>41</v>
      </c>
      <c r="BJ427" s="199">
        <v>913</v>
      </c>
      <c r="BK427" s="199">
        <v>36</v>
      </c>
      <c r="BL427" s="199">
        <v>80</v>
      </c>
      <c r="BM427" s="199">
        <v>5</v>
      </c>
      <c r="BN427" s="199">
        <v>634</v>
      </c>
      <c r="BO427" s="199">
        <v>27</v>
      </c>
      <c r="BP427" s="199">
        <v>356</v>
      </c>
      <c r="BQ427" s="199">
        <v>29</v>
      </c>
      <c r="BR427" s="199">
        <v>250</v>
      </c>
      <c r="BS427" s="199">
        <v>18</v>
      </c>
      <c r="BT427" s="199">
        <v>552</v>
      </c>
      <c r="BU427" s="199">
        <v>18</v>
      </c>
      <c r="BV427" s="199">
        <v>1240</v>
      </c>
      <c r="BW427" s="199">
        <v>74</v>
      </c>
      <c r="BX427" s="199">
        <v>431</v>
      </c>
      <c r="BY427" s="199">
        <v>0</v>
      </c>
      <c r="BZ427" s="199">
        <v>150</v>
      </c>
      <c r="CA427" s="199">
        <v>0</v>
      </c>
      <c r="CB427" s="199">
        <v>402</v>
      </c>
      <c r="CC427" s="199">
        <v>18</v>
      </c>
      <c r="CD427" s="199">
        <v>201</v>
      </c>
      <c r="CE427" s="199">
        <v>8</v>
      </c>
      <c r="CF427" s="199">
        <v>136</v>
      </c>
      <c r="CG427" s="199">
        <v>2</v>
      </c>
      <c r="CH427" s="199">
        <v>332</v>
      </c>
      <c r="CI427" s="199">
        <v>30</v>
      </c>
      <c r="CJ427" s="199">
        <v>227</v>
      </c>
      <c r="CK427" s="199">
        <v>10</v>
      </c>
      <c r="CL427" s="199">
        <v>344</v>
      </c>
      <c r="CM427" s="199">
        <v>24</v>
      </c>
      <c r="CN427" s="199">
        <v>431</v>
      </c>
      <c r="CO427" s="199">
        <v>0</v>
      </c>
      <c r="CP427" s="199">
        <v>92</v>
      </c>
      <c r="CQ427" s="199">
        <v>2131</v>
      </c>
      <c r="CR427" s="199">
        <v>1642</v>
      </c>
      <c r="CS427" s="199">
        <v>902</v>
      </c>
      <c r="CT427" s="199">
        <v>2090</v>
      </c>
      <c r="CU427" s="199">
        <v>86</v>
      </c>
      <c r="CV427" s="199">
        <v>13</v>
      </c>
      <c r="CW427" s="199">
        <v>64</v>
      </c>
      <c r="CX427" s="199">
        <v>7</v>
      </c>
      <c r="CY427" s="199">
        <v>21</v>
      </c>
      <c r="CZ427" s="199">
        <v>5</v>
      </c>
      <c r="DA427" s="199">
        <v>0</v>
      </c>
      <c r="DB427" s="199">
        <v>0</v>
      </c>
      <c r="DC427" s="199">
        <v>1</v>
      </c>
      <c r="DD427" s="199">
        <v>1</v>
      </c>
      <c r="DE427" s="199">
        <v>170</v>
      </c>
      <c r="DF427" s="199">
        <v>70</v>
      </c>
      <c r="DG427" s="199">
        <v>32</v>
      </c>
      <c r="DH427" s="199">
        <v>38</v>
      </c>
      <c r="DI427" s="199">
        <v>177</v>
      </c>
      <c r="DJ427" s="199">
        <v>61</v>
      </c>
      <c r="DK427" s="199">
        <v>34</v>
      </c>
      <c r="DL427" s="199">
        <v>38</v>
      </c>
      <c r="DM427" s="199">
        <v>37</v>
      </c>
      <c r="DN427" s="199">
        <v>287</v>
      </c>
      <c r="DO427" s="199">
        <v>45</v>
      </c>
      <c r="DP427" s="199">
        <v>40</v>
      </c>
      <c r="DQ427" s="199">
        <v>51</v>
      </c>
      <c r="DR427" s="199">
        <v>30</v>
      </c>
      <c r="DS427" s="199">
        <v>34</v>
      </c>
      <c r="DT427" s="199">
        <v>69</v>
      </c>
      <c r="DU427" s="199">
        <v>966</v>
      </c>
      <c r="DV427" s="199">
        <v>432</v>
      </c>
      <c r="DW427" s="199">
        <v>181</v>
      </c>
      <c r="DX427" s="199">
        <v>69</v>
      </c>
      <c r="DY427" s="199">
        <v>43</v>
      </c>
      <c r="DZ427" s="199">
        <v>204</v>
      </c>
      <c r="EA427" s="199">
        <v>30</v>
      </c>
      <c r="EB427" s="199">
        <v>134</v>
      </c>
      <c r="EC427" s="199">
        <v>261</v>
      </c>
      <c r="ED427" s="199">
        <v>19</v>
      </c>
      <c r="EE427" s="199">
        <v>214</v>
      </c>
      <c r="EF427" s="199">
        <v>287</v>
      </c>
      <c r="EG427" s="199">
        <v>2005</v>
      </c>
      <c r="EH427" s="199">
        <v>236</v>
      </c>
      <c r="EI427" s="199">
        <v>707</v>
      </c>
      <c r="EJ427" s="199">
        <v>259</v>
      </c>
      <c r="EK427" s="199">
        <v>59</v>
      </c>
      <c r="EL427" s="199">
        <v>25</v>
      </c>
      <c r="EM427" s="199">
        <v>9</v>
      </c>
      <c r="EN427" s="199">
        <v>37</v>
      </c>
      <c r="EO427" s="199">
        <v>10</v>
      </c>
      <c r="EP427" s="199">
        <v>88</v>
      </c>
      <c r="EQ427" s="199">
        <v>848</v>
      </c>
      <c r="ER427" s="199">
        <v>966</v>
      </c>
      <c r="ES427" s="199">
        <v>79</v>
      </c>
      <c r="ET427" s="199">
        <v>248</v>
      </c>
      <c r="EU427" s="199">
        <v>386</v>
      </c>
      <c r="EV427" s="199">
        <v>253</v>
      </c>
      <c r="EW427" s="199">
        <v>887</v>
      </c>
      <c r="EX427" s="199">
        <v>966</v>
      </c>
      <c r="EZ427" s="199"/>
    </row>
    <row r="428" spans="1:156" x14ac:dyDescent="0.25">
      <c r="A428">
        <v>56751</v>
      </c>
      <c r="B428" t="s">
        <v>892</v>
      </c>
      <c r="C428" t="s">
        <v>1265</v>
      </c>
      <c r="D428" t="s">
        <v>305</v>
      </c>
      <c r="E428" t="s">
        <v>330</v>
      </c>
      <c r="F428" t="s">
        <v>346</v>
      </c>
      <c r="G428" t="s">
        <v>346</v>
      </c>
      <c r="H428" s="199">
        <v>5661</v>
      </c>
      <c r="I428" s="199">
        <v>205</v>
      </c>
      <c r="J428" s="199">
        <v>746</v>
      </c>
      <c r="K428" s="199">
        <v>30</v>
      </c>
      <c r="L428" s="199">
        <v>550</v>
      </c>
      <c r="M428" s="199">
        <v>9</v>
      </c>
      <c r="N428" s="199">
        <v>2503</v>
      </c>
      <c r="O428" s="199">
        <v>99</v>
      </c>
      <c r="P428" s="199">
        <v>2405</v>
      </c>
      <c r="Q428" s="199">
        <v>75</v>
      </c>
      <c r="R428" s="199">
        <v>5177</v>
      </c>
      <c r="S428" s="199">
        <v>157</v>
      </c>
      <c r="T428" s="199">
        <v>129</v>
      </c>
      <c r="U428" s="199">
        <v>45</v>
      </c>
      <c r="V428" s="199">
        <v>40</v>
      </c>
      <c r="W428" s="199">
        <v>0</v>
      </c>
      <c r="X428" s="199">
        <v>36</v>
      </c>
      <c r="Y428" s="199">
        <v>0</v>
      </c>
      <c r="Z428" s="199">
        <v>11</v>
      </c>
      <c r="AA428" s="199">
        <v>0</v>
      </c>
      <c r="AB428" s="199">
        <v>268</v>
      </c>
      <c r="AC428" s="199">
        <v>3</v>
      </c>
      <c r="AD428" s="199">
        <v>115</v>
      </c>
      <c r="AE428" s="199">
        <v>21</v>
      </c>
      <c r="AF428" s="199">
        <v>5163</v>
      </c>
      <c r="AG428" s="199">
        <v>157</v>
      </c>
      <c r="AH428" s="199">
        <v>5433</v>
      </c>
      <c r="AI428" s="199">
        <v>205</v>
      </c>
      <c r="AJ428" s="199">
        <v>228</v>
      </c>
      <c r="AK428" s="199">
        <v>0</v>
      </c>
      <c r="AL428" s="199">
        <v>144</v>
      </c>
      <c r="AM428" s="199">
        <v>0</v>
      </c>
      <c r="AN428" s="199">
        <v>84</v>
      </c>
      <c r="AO428" s="199">
        <v>0</v>
      </c>
      <c r="AP428" s="199">
        <v>2812</v>
      </c>
      <c r="AQ428" s="199">
        <v>137</v>
      </c>
      <c r="AR428" s="199">
        <v>2849</v>
      </c>
      <c r="AS428" s="199">
        <v>68</v>
      </c>
      <c r="AT428" s="199">
        <v>522</v>
      </c>
      <c r="AU428" s="199">
        <v>20</v>
      </c>
      <c r="AV428" s="199">
        <v>5139</v>
      </c>
      <c r="AW428" s="199">
        <v>185</v>
      </c>
      <c r="AX428" s="199">
        <v>311</v>
      </c>
      <c r="AY428" s="199">
        <v>47</v>
      </c>
      <c r="AZ428" s="199">
        <v>1287</v>
      </c>
      <c r="BA428" s="199">
        <v>20</v>
      </c>
      <c r="BB428" s="199">
        <v>1376</v>
      </c>
      <c r="BC428" s="199">
        <v>16</v>
      </c>
      <c r="BD428" s="199">
        <v>930</v>
      </c>
      <c r="BE428" s="199">
        <v>44</v>
      </c>
      <c r="BF428" s="199">
        <v>373</v>
      </c>
      <c r="BG428" s="199">
        <v>15</v>
      </c>
      <c r="BH428" s="199">
        <v>2740</v>
      </c>
      <c r="BI428" s="199">
        <v>124</v>
      </c>
      <c r="BJ428" s="199">
        <v>2653</v>
      </c>
      <c r="BK428" s="199">
        <v>100</v>
      </c>
      <c r="BL428" s="199">
        <v>87</v>
      </c>
      <c r="BM428" s="199">
        <v>24</v>
      </c>
      <c r="BN428" s="199">
        <v>1967</v>
      </c>
      <c r="BO428" s="199">
        <v>72</v>
      </c>
      <c r="BP428" s="199">
        <v>846</v>
      </c>
      <c r="BQ428" s="199">
        <v>62</v>
      </c>
      <c r="BR428" s="199">
        <v>300</v>
      </c>
      <c r="BS428" s="199">
        <v>5</v>
      </c>
      <c r="BT428" s="199">
        <v>1486</v>
      </c>
      <c r="BU428" s="199">
        <v>66</v>
      </c>
      <c r="BV428" s="199">
        <v>3113</v>
      </c>
      <c r="BW428" s="199">
        <v>139</v>
      </c>
      <c r="BX428" s="199">
        <v>1062</v>
      </c>
      <c r="BY428" s="199">
        <v>0</v>
      </c>
      <c r="BZ428" s="199">
        <v>446</v>
      </c>
      <c r="CA428" s="199">
        <v>7</v>
      </c>
      <c r="CB428" s="199">
        <v>1040</v>
      </c>
      <c r="CC428" s="199">
        <v>59</v>
      </c>
      <c r="CD428" s="199">
        <v>271</v>
      </c>
      <c r="CE428" s="199">
        <v>12</v>
      </c>
      <c r="CF428" s="199">
        <v>616</v>
      </c>
      <c r="CG428" s="199">
        <v>62</v>
      </c>
      <c r="CH428" s="199">
        <v>656</v>
      </c>
      <c r="CI428" s="199">
        <v>26</v>
      </c>
      <c r="CJ428" s="199">
        <v>692</v>
      </c>
      <c r="CK428" s="199">
        <v>6</v>
      </c>
      <c r="CL428" s="199">
        <v>878</v>
      </c>
      <c r="CM428" s="199">
        <v>33</v>
      </c>
      <c r="CN428" s="199">
        <v>1062</v>
      </c>
      <c r="CO428" s="199">
        <v>0</v>
      </c>
      <c r="CP428" s="199">
        <v>205</v>
      </c>
      <c r="CQ428" s="199">
        <v>5456</v>
      </c>
      <c r="CR428" s="199">
        <v>4479</v>
      </c>
      <c r="CS428" s="199">
        <v>1868</v>
      </c>
      <c r="CT428" s="199">
        <v>5198</v>
      </c>
      <c r="CU428" s="199">
        <v>197</v>
      </c>
      <c r="CV428" s="199">
        <v>53</v>
      </c>
      <c r="CW428" s="199">
        <v>78</v>
      </c>
      <c r="CX428" s="199">
        <v>33</v>
      </c>
      <c r="CY428" s="199">
        <v>46</v>
      </c>
      <c r="CZ428" s="199">
        <v>10</v>
      </c>
      <c r="DA428" s="199">
        <v>7</v>
      </c>
      <c r="DB428" s="199">
        <v>7</v>
      </c>
      <c r="DC428" s="199">
        <v>66</v>
      </c>
      <c r="DD428" s="199">
        <v>3</v>
      </c>
      <c r="DE428" s="199">
        <v>120</v>
      </c>
      <c r="DF428" s="199">
        <v>138</v>
      </c>
      <c r="DG428" s="199">
        <v>1053</v>
      </c>
      <c r="DH428" s="199">
        <v>40</v>
      </c>
      <c r="DI428" s="199">
        <v>228</v>
      </c>
      <c r="DJ428" s="199">
        <v>128</v>
      </c>
      <c r="DK428" s="199">
        <v>11</v>
      </c>
      <c r="DL428" s="199">
        <v>129</v>
      </c>
      <c r="DM428" s="199">
        <v>105</v>
      </c>
      <c r="DN428" s="199">
        <v>679</v>
      </c>
      <c r="DO428" s="199">
        <v>145</v>
      </c>
      <c r="DP428" s="199">
        <v>122</v>
      </c>
      <c r="DQ428" s="199">
        <v>77</v>
      </c>
      <c r="DR428" s="199">
        <v>95</v>
      </c>
      <c r="DS428" s="199">
        <v>70</v>
      </c>
      <c r="DT428" s="199">
        <v>112</v>
      </c>
      <c r="DU428" s="199">
        <v>2290</v>
      </c>
      <c r="DV428" s="199">
        <v>1298</v>
      </c>
      <c r="DW428" s="199">
        <v>434</v>
      </c>
      <c r="DX428" s="199">
        <v>106</v>
      </c>
      <c r="DY428" s="199">
        <v>49</v>
      </c>
      <c r="DZ428" s="199">
        <v>418</v>
      </c>
      <c r="EA428" s="199">
        <v>14</v>
      </c>
      <c r="EB428" s="199">
        <v>376</v>
      </c>
      <c r="EC428" s="199">
        <v>468</v>
      </c>
      <c r="ED428" s="199">
        <v>92</v>
      </c>
      <c r="EE428" s="199">
        <v>321</v>
      </c>
      <c r="EF428" s="199">
        <v>618</v>
      </c>
      <c r="EG428" s="199">
        <v>5240</v>
      </c>
      <c r="EH428" s="199">
        <v>417</v>
      </c>
      <c r="EI428" s="199">
        <v>1742</v>
      </c>
      <c r="EJ428" s="199">
        <v>548</v>
      </c>
      <c r="EK428" s="199">
        <v>163</v>
      </c>
      <c r="EL428" s="199">
        <v>46</v>
      </c>
      <c r="EM428" s="199">
        <v>45</v>
      </c>
      <c r="EN428" s="199">
        <v>34</v>
      </c>
      <c r="EO428" s="199">
        <v>25</v>
      </c>
      <c r="EP428" s="199">
        <v>203</v>
      </c>
      <c r="EQ428" s="199">
        <v>1923</v>
      </c>
      <c r="ER428" s="199">
        <v>2290</v>
      </c>
      <c r="ES428" s="199">
        <v>124</v>
      </c>
      <c r="ET428" s="199">
        <v>554</v>
      </c>
      <c r="EU428" s="199">
        <v>964</v>
      </c>
      <c r="EV428" s="199">
        <v>648</v>
      </c>
      <c r="EW428" s="199">
        <v>2166</v>
      </c>
      <c r="EX428" s="199">
        <v>2290</v>
      </c>
      <c r="EZ428" s="199"/>
    </row>
    <row r="429" spans="1:156" x14ac:dyDescent="0.25">
      <c r="A429">
        <v>56721</v>
      </c>
      <c r="B429" t="s">
        <v>892</v>
      </c>
      <c r="C429" t="s">
        <v>1263</v>
      </c>
      <c r="D429" t="s">
        <v>297</v>
      </c>
      <c r="E429" t="s">
        <v>330</v>
      </c>
      <c r="F429" t="s">
        <v>347</v>
      </c>
      <c r="G429" t="s">
        <v>346</v>
      </c>
      <c r="H429" s="199">
        <v>10861</v>
      </c>
      <c r="I429" s="199">
        <v>368</v>
      </c>
      <c r="J429" s="199">
        <v>1623</v>
      </c>
      <c r="K429" s="199">
        <v>133</v>
      </c>
      <c r="L429" s="199">
        <v>1013</v>
      </c>
      <c r="M429" s="199">
        <v>111</v>
      </c>
      <c r="N429" s="199">
        <v>4375</v>
      </c>
      <c r="O429" s="199">
        <v>147</v>
      </c>
      <c r="P429" s="199">
        <v>4808</v>
      </c>
      <c r="Q429" s="199">
        <v>88</v>
      </c>
      <c r="R429" s="199">
        <v>9213</v>
      </c>
      <c r="S429" s="199">
        <v>218</v>
      </c>
      <c r="T429" s="199">
        <v>439</v>
      </c>
      <c r="U429" s="199">
        <v>33</v>
      </c>
      <c r="V429" s="199">
        <v>245</v>
      </c>
      <c r="W429" s="199">
        <v>22</v>
      </c>
      <c r="X429" s="199">
        <v>47</v>
      </c>
      <c r="Y429" s="199">
        <v>0</v>
      </c>
      <c r="Z429" s="199">
        <v>245</v>
      </c>
      <c r="AA429" s="199">
        <v>10</v>
      </c>
      <c r="AB429" s="199">
        <v>668</v>
      </c>
      <c r="AC429" s="199">
        <v>85</v>
      </c>
      <c r="AD429" s="199">
        <v>746</v>
      </c>
      <c r="AE429" s="199">
        <v>80</v>
      </c>
      <c r="AF429" s="199">
        <v>8902</v>
      </c>
      <c r="AG429" s="199">
        <v>209</v>
      </c>
      <c r="AH429" s="199">
        <v>10547</v>
      </c>
      <c r="AI429" s="199">
        <v>360</v>
      </c>
      <c r="AJ429" s="199">
        <v>314</v>
      </c>
      <c r="AK429" s="199">
        <v>8</v>
      </c>
      <c r="AL429" s="199">
        <v>160</v>
      </c>
      <c r="AM429" s="199">
        <v>8</v>
      </c>
      <c r="AN429" s="199">
        <v>154</v>
      </c>
      <c r="AO429" s="199">
        <v>0</v>
      </c>
      <c r="AP429" s="199">
        <v>5624</v>
      </c>
      <c r="AQ429" s="199">
        <v>205</v>
      </c>
      <c r="AR429" s="199">
        <v>5237</v>
      </c>
      <c r="AS429" s="199">
        <v>163</v>
      </c>
      <c r="AT429" s="199">
        <v>1432</v>
      </c>
      <c r="AU429" s="199">
        <v>17</v>
      </c>
      <c r="AV429" s="199">
        <v>9429</v>
      </c>
      <c r="AW429" s="199">
        <v>351</v>
      </c>
      <c r="AX429" s="199">
        <v>388</v>
      </c>
      <c r="AY429" s="199">
        <v>40</v>
      </c>
      <c r="AZ429" s="199">
        <v>1480</v>
      </c>
      <c r="BA429" s="199">
        <v>88</v>
      </c>
      <c r="BB429" s="199">
        <v>2834</v>
      </c>
      <c r="BC429" s="199">
        <v>65</v>
      </c>
      <c r="BD429" s="199">
        <v>1882</v>
      </c>
      <c r="BE429" s="199">
        <v>29</v>
      </c>
      <c r="BF429" s="199">
        <v>910</v>
      </c>
      <c r="BG429" s="199">
        <v>39</v>
      </c>
      <c r="BH429" s="199">
        <v>5436</v>
      </c>
      <c r="BI429" s="199">
        <v>221</v>
      </c>
      <c r="BJ429" s="199">
        <v>5247</v>
      </c>
      <c r="BK429" s="199">
        <v>192</v>
      </c>
      <c r="BL429" s="199">
        <v>189</v>
      </c>
      <c r="BM429" s="199">
        <v>29</v>
      </c>
      <c r="BN429" s="199">
        <v>3957</v>
      </c>
      <c r="BO429" s="199">
        <v>124</v>
      </c>
      <c r="BP429" s="199">
        <v>1603</v>
      </c>
      <c r="BQ429" s="199">
        <v>97</v>
      </c>
      <c r="BR429" s="199">
        <v>786</v>
      </c>
      <c r="BS429" s="199">
        <v>39</v>
      </c>
      <c r="BT429" s="199">
        <v>3278</v>
      </c>
      <c r="BU429" s="199">
        <v>100</v>
      </c>
      <c r="BV429" s="199">
        <v>6346</v>
      </c>
      <c r="BW429" s="199">
        <v>260</v>
      </c>
      <c r="BX429" s="199">
        <v>1237</v>
      </c>
      <c r="BY429" s="199">
        <v>8</v>
      </c>
      <c r="BZ429" s="199">
        <v>1068</v>
      </c>
      <c r="CA429" s="199">
        <v>4</v>
      </c>
      <c r="CB429" s="199">
        <v>2210</v>
      </c>
      <c r="CC429" s="199">
        <v>96</v>
      </c>
      <c r="CD429" s="199">
        <v>999</v>
      </c>
      <c r="CE429" s="199">
        <v>46</v>
      </c>
      <c r="CF429" s="199">
        <v>1232</v>
      </c>
      <c r="CG429" s="199">
        <v>36</v>
      </c>
      <c r="CH429" s="199">
        <v>1433</v>
      </c>
      <c r="CI429" s="199">
        <v>71</v>
      </c>
      <c r="CJ429" s="199">
        <v>1247</v>
      </c>
      <c r="CK429" s="199">
        <v>24</v>
      </c>
      <c r="CL429" s="199">
        <v>1435</v>
      </c>
      <c r="CM429" s="199">
        <v>83</v>
      </c>
      <c r="CN429" s="199">
        <v>1237</v>
      </c>
      <c r="CO429" s="199">
        <v>8</v>
      </c>
      <c r="CP429" s="199">
        <v>368</v>
      </c>
      <c r="CQ429" s="199">
        <v>10493</v>
      </c>
      <c r="CR429" s="199">
        <v>8444</v>
      </c>
      <c r="CS429" s="199">
        <v>3344</v>
      </c>
      <c r="CT429" s="199">
        <v>9472</v>
      </c>
      <c r="CU429" s="199">
        <v>619</v>
      </c>
      <c r="CV429" s="199">
        <v>155</v>
      </c>
      <c r="CW429" s="199">
        <v>226</v>
      </c>
      <c r="CX429" s="199">
        <v>11</v>
      </c>
      <c r="CY429" s="199">
        <v>64</v>
      </c>
      <c r="CZ429" s="199">
        <v>10</v>
      </c>
      <c r="DA429" s="199">
        <v>16</v>
      </c>
      <c r="DB429" s="199">
        <v>6</v>
      </c>
      <c r="DC429" s="199">
        <v>313</v>
      </c>
      <c r="DD429" s="199">
        <v>128</v>
      </c>
      <c r="DE429" s="199">
        <v>276</v>
      </c>
      <c r="DF429" s="199">
        <v>411</v>
      </c>
      <c r="DG429" s="199">
        <v>506</v>
      </c>
      <c r="DH429" s="199">
        <v>103</v>
      </c>
      <c r="DI429" s="199">
        <v>764</v>
      </c>
      <c r="DJ429" s="199">
        <v>257</v>
      </c>
      <c r="DK429" s="199">
        <v>32</v>
      </c>
      <c r="DL429" s="199">
        <v>364</v>
      </c>
      <c r="DM429" s="199">
        <v>417</v>
      </c>
      <c r="DN429" s="199">
        <v>1504</v>
      </c>
      <c r="DO429" s="199">
        <v>308</v>
      </c>
      <c r="DP429" s="199">
        <v>474</v>
      </c>
      <c r="DQ429" s="199">
        <v>261</v>
      </c>
      <c r="DR429" s="199">
        <v>130</v>
      </c>
      <c r="DS429" s="199">
        <v>143</v>
      </c>
      <c r="DT429" s="199">
        <v>410</v>
      </c>
      <c r="DU429" s="199">
        <v>4048</v>
      </c>
      <c r="DV429" s="199">
        <v>2232</v>
      </c>
      <c r="DW429" s="199">
        <v>1097</v>
      </c>
      <c r="DX429" s="199">
        <v>280</v>
      </c>
      <c r="DY429" s="199">
        <v>147</v>
      </c>
      <c r="DZ429" s="199">
        <v>619</v>
      </c>
      <c r="EA429" s="199">
        <v>20</v>
      </c>
      <c r="EB429" s="199">
        <v>544</v>
      </c>
      <c r="EC429" s="199">
        <v>917</v>
      </c>
      <c r="ED429" s="199">
        <v>226</v>
      </c>
      <c r="EE429" s="199">
        <v>505</v>
      </c>
      <c r="EF429" s="199">
        <v>1582</v>
      </c>
      <c r="EG429" s="199">
        <v>9309</v>
      </c>
      <c r="EH429" s="199">
        <v>1354</v>
      </c>
      <c r="EI429" s="199">
        <v>2920</v>
      </c>
      <c r="EJ429" s="199">
        <v>1128</v>
      </c>
      <c r="EK429" s="199">
        <v>263</v>
      </c>
      <c r="EL429" s="199">
        <v>115</v>
      </c>
      <c r="EM429" s="199">
        <v>34</v>
      </c>
      <c r="EN429" s="199">
        <v>113</v>
      </c>
      <c r="EO429" s="199">
        <v>103</v>
      </c>
      <c r="EP429" s="199">
        <v>387</v>
      </c>
      <c r="EQ429" s="199">
        <v>3704</v>
      </c>
      <c r="ER429" s="199">
        <v>4048</v>
      </c>
      <c r="ES429" s="199">
        <v>258</v>
      </c>
      <c r="ET429" s="199">
        <v>1018</v>
      </c>
      <c r="EU429" s="199">
        <v>1560</v>
      </c>
      <c r="EV429" s="199">
        <v>1212</v>
      </c>
      <c r="EW429" s="199">
        <v>3790</v>
      </c>
      <c r="EX429" s="199">
        <v>4048</v>
      </c>
      <c r="EZ429" s="199"/>
    </row>
    <row r="430" spans="1:156" x14ac:dyDescent="0.25">
      <c r="A430">
        <v>56701</v>
      </c>
      <c r="B430" t="s">
        <v>892</v>
      </c>
      <c r="C430" t="s">
        <v>1262</v>
      </c>
      <c r="D430" t="s">
        <v>294</v>
      </c>
      <c r="E430" t="s">
        <v>330</v>
      </c>
      <c r="F430" t="s">
        <v>347</v>
      </c>
      <c r="G430" t="s">
        <v>346</v>
      </c>
      <c r="H430" s="199">
        <v>12701</v>
      </c>
      <c r="I430" s="199">
        <v>386</v>
      </c>
      <c r="J430" s="199">
        <v>1732</v>
      </c>
      <c r="K430" s="199">
        <v>67</v>
      </c>
      <c r="L430" s="199">
        <v>1199</v>
      </c>
      <c r="M430" s="199">
        <v>66</v>
      </c>
      <c r="N430" s="199">
        <v>5686</v>
      </c>
      <c r="O430" s="199">
        <v>259</v>
      </c>
      <c r="P430" s="199">
        <v>5248</v>
      </c>
      <c r="Q430" s="199">
        <v>60</v>
      </c>
      <c r="R430" s="199">
        <v>11645</v>
      </c>
      <c r="S430" s="199">
        <v>334</v>
      </c>
      <c r="T430" s="199">
        <v>151</v>
      </c>
      <c r="U430" s="199">
        <v>0</v>
      </c>
      <c r="V430" s="199">
        <v>148</v>
      </c>
      <c r="W430" s="199">
        <v>7</v>
      </c>
      <c r="X430" s="199">
        <v>154</v>
      </c>
      <c r="Y430" s="199">
        <v>7</v>
      </c>
      <c r="Z430" s="199">
        <v>137</v>
      </c>
      <c r="AA430" s="199">
        <v>9</v>
      </c>
      <c r="AB430" s="199">
        <v>466</v>
      </c>
      <c r="AC430" s="199">
        <v>29</v>
      </c>
      <c r="AD430" s="199">
        <v>633</v>
      </c>
      <c r="AE430" s="199">
        <v>51</v>
      </c>
      <c r="AF430" s="199">
        <v>11267</v>
      </c>
      <c r="AG430" s="199">
        <v>321</v>
      </c>
      <c r="AH430" s="199">
        <v>12371</v>
      </c>
      <c r="AI430" s="199">
        <v>366</v>
      </c>
      <c r="AJ430" s="199">
        <v>330</v>
      </c>
      <c r="AK430" s="199">
        <v>20</v>
      </c>
      <c r="AL430" s="199">
        <v>238</v>
      </c>
      <c r="AM430" s="199">
        <v>7</v>
      </c>
      <c r="AN430" s="199">
        <v>92</v>
      </c>
      <c r="AO430" s="199">
        <v>13</v>
      </c>
      <c r="AP430" s="199">
        <v>6370</v>
      </c>
      <c r="AQ430" s="199">
        <v>247</v>
      </c>
      <c r="AR430" s="199">
        <v>6331</v>
      </c>
      <c r="AS430" s="199">
        <v>139</v>
      </c>
      <c r="AT430" s="199">
        <v>1958</v>
      </c>
      <c r="AU430" s="199">
        <v>12</v>
      </c>
      <c r="AV430" s="199">
        <v>10743</v>
      </c>
      <c r="AW430" s="199">
        <v>374</v>
      </c>
      <c r="AX430" s="199">
        <v>384</v>
      </c>
      <c r="AY430" s="199">
        <v>30</v>
      </c>
      <c r="AZ430" s="199">
        <v>2562</v>
      </c>
      <c r="BA430" s="199">
        <v>79</v>
      </c>
      <c r="BB430" s="199">
        <v>3940</v>
      </c>
      <c r="BC430" s="199">
        <v>156</v>
      </c>
      <c r="BD430" s="199">
        <v>1781</v>
      </c>
      <c r="BE430" s="199">
        <v>10</v>
      </c>
      <c r="BF430" s="199">
        <v>1011</v>
      </c>
      <c r="BG430" s="199">
        <v>40</v>
      </c>
      <c r="BH430" s="199">
        <v>6422</v>
      </c>
      <c r="BI430" s="199">
        <v>281</v>
      </c>
      <c r="BJ430" s="199">
        <v>6320</v>
      </c>
      <c r="BK430" s="199">
        <v>275</v>
      </c>
      <c r="BL430" s="199">
        <v>102</v>
      </c>
      <c r="BM430" s="199">
        <v>6</v>
      </c>
      <c r="BN430" s="199">
        <v>5017</v>
      </c>
      <c r="BO430" s="199">
        <v>169</v>
      </c>
      <c r="BP430" s="199">
        <v>1593</v>
      </c>
      <c r="BQ430" s="199">
        <v>118</v>
      </c>
      <c r="BR430" s="199">
        <v>823</v>
      </c>
      <c r="BS430" s="199">
        <v>34</v>
      </c>
      <c r="BT430" s="199">
        <v>2952</v>
      </c>
      <c r="BU430" s="199">
        <v>42</v>
      </c>
      <c r="BV430" s="199">
        <v>7433</v>
      </c>
      <c r="BW430" s="199">
        <v>321</v>
      </c>
      <c r="BX430" s="199">
        <v>2316</v>
      </c>
      <c r="BY430" s="199">
        <v>23</v>
      </c>
      <c r="BZ430" s="199">
        <v>943</v>
      </c>
      <c r="CA430" s="199">
        <v>21</v>
      </c>
      <c r="CB430" s="199">
        <v>2009</v>
      </c>
      <c r="CC430" s="199">
        <v>21</v>
      </c>
      <c r="CD430" s="199">
        <v>1082</v>
      </c>
      <c r="CE430" s="199">
        <v>69</v>
      </c>
      <c r="CF430" s="199">
        <v>1484</v>
      </c>
      <c r="CG430" s="199">
        <v>91</v>
      </c>
      <c r="CH430" s="199">
        <v>1654</v>
      </c>
      <c r="CI430" s="199">
        <v>32</v>
      </c>
      <c r="CJ430" s="199">
        <v>1473</v>
      </c>
      <c r="CK430" s="199">
        <v>81</v>
      </c>
      <c r="CL430" s="199">
        <v>1740</v>
      </c>
      <c r="CM430" s="199">
        <v>48</v>
      </c>
      <c r="CN430" s="199">
        <v>2316</v>
      </c>
      <c r="CO430" s="199">
        <v>23</v>
      </c>
      <c r="CP430" s="199">
        <v>386</v>
      </c>
      <c r="CQ430" s="199">
        <v>12315</v>
      </c>
      <c r="CR430" s="199">
        <v>10221</v>
      </c>
      <c r="CS430" s="199">
        <v>4242</v>
      </c>
      <c r="CT430" s="199">
        <v>11569</v>
      </c>
      <c r="CU430" s="199">
        <v>601</v>
      </c>
      <c r="CV430" s="199">
        <v>89</v>
      </c>
      <c r="CW430" s="199">
        <v>338</v>
      </c>
      <c r="CX430" s="199">
        <v>37</v>
      </c>
      <c r="CY430" s="199">
        <v>143</v>
      </c>
      <c r="CZ430" s="199">
        <v>13</v>
      </c>
      <c r="DA430" s="199">
        <v>105</v>
      </c>
      <c r="DB430" s="199">
        <v>35</v>
      </c>
      <c r="DC430" s="199">
        <v>15</v>
      </c>
      <c r="DD430" s="199">
        <v>4</v>
      </c>
      <c r="DE430" s="199">
        <v>177</v>
      </c>
      <c r="DF430" s="199">
        <v>293</v>
      </c>
      <c r="DG430" s="199">
        <v>1306</v>
      </c>
      <c r="DH430" s="199">
        <v>1332</v>
      </c>
      <c r="DI430" s="199">
        <v>921</v>
      </c>
      <c r="DJ430" s="199">
        <v>342</v>
      </c>
      <c r="DK430" s="199">
        <v>68</v>
      </c>
      <c r="DL430" s="199">
        <v>229</v>
      </c>
      <c r="DM430" s="199">
        <v>225</v>
      </c>
      <c r="DN430" s="199">
        <v>1177</v>
      </c>
      <c r="DO430" s="199">
        <v>504</v>
      </c>
      <c r="DP430" s="199">
        <v>214</v>
      </c>
      <c r="DQ430" s="199">
        <v>175</v>
      </c>
      <c r="DR430" s="199">
        <v>229</v>
      </c>
      <c r="DS430" s="199">
        <v>90</v>
      </c>
      <c r="DT430" s="199">
        <v>344</v>
      </c>
      <c r="DU430" s="199">
        <v>5731</v>
      </c>
      <c r="DV430" s="199">
        <v>2629</v>
      </c>
      <c r="DW430" s="199">
        <v>957</v>
      </c>
      <c r="DX430" s="199">
        <v>462</v>
      </c>
      <c r="DY430" s="199">
        <v>162</v>
      </c>
      <c r="DZ430" s="199">
        <v>1209</v>
      </c>
      <c r="EA430" s="199">
        <v>18</v>
      </c>
      <c r="EB430" s="199">
        <v>1088</v>
      </c>
      <c r="EC430" s="199">
        <v>1431</v>
      </c>
      <c r="ED430" s="199">
        <v>273</v>
      </c>
      <c r="EE430" s="199">
        <v>925</v>
      </c>
      <c r="EF430" s="199">
        <v>1553</v>
      </c>
      <c r="EG430" s="199">
        <v>11113</v>
      </c>
      <c r="EH430" s="199">
        <v>1672</v>
      </c>
      <c r="EI430" s="199">
        <v>4086</v>
      </c>
      <c r="EJ430" s="199">
        <v>1645</v>
      </c>
      <c r="EK430" s="199">
        <v>271</v>
      </c>
      <c r="EL430" s="199">
        <v>296</v>
      </c>
      <c r="EM430" s="199">
        <v>356</v>
      </c>
      <c r="EN430" s="199">
        <v>97</v>
      </c>
      <c r="EO430" s="199">
        <v>207</v>
      </c>
      <c r="EP430" s="199">
        <v>378</v>
      </c>
      <c r="EQ430" s="199">
        <v>5100</v>
      </c>
      <c r="ER430" s="199">
        <v>5731</v>
      </c>
      <c r="ES430" s="199">
        <v>277</v>
      </c>
      <c r="ET430" s="199">
        <v>1806</v>
      </c>
      <c r="EU430" s="199">
        <v>2332</v>
      </c>
      <c r="EV430" s="199">
        <v>1316</v>
      </c>
      <c r="EW430" s="199">
        <v>5454</v>
      </c>
      <c r="EX430" s="199">
        <v>5731</v>
      </c>
      <c r="EZ430" s="199"/>
    </row>
    <row r="431" spans="1:156" x14ac:dyDescent="0.25">
      <c r="A431">
        <v>56060</v>
      </c>
      <c r="B431" t="s">
        <v>892</v>
      </c>
      <c r="C431" t="s">
        <v>1112</v>
      </c>
      <c r="D431" t="s">
        <v>320</v>
      </c>
      <c r="E431" t="s">
        <v>331</v>
      </c>
      <c r="F431" t="s">
        <v>346</v>
      </c>
      <c r="G431" t="s">
        <v>347</v>
      </c>
      <c r="H431" s="199">
        <v>439</v>
      </c>
      <c r="I431" s="199">
        <v>144</v>
      </c>
      <c r="J431" s="199">
        <v>118</v>
      </c>
      <c r="K431" s="199">
        <v>53</v>
      </c>
      <c r="L431" s="199">
        <v>44</v>
      </c>
      <c r="M431" s="199">
        <v>25</v>
      </c>
      <c r="N431" s="199">
        <v>176</v>
      </c>
      <c r="O431" s="199">
        <v>24</v>
      </c>
      <c r="P431" s="199">
        <v>145</v>
      </c>
      <c r="Q431" s="199">
        <v>67</v>
      </c>
      <c r="R431" s="199">
        <v>327</v>
      </c>
      <c r="S431" s="199">
        <v>91</v>
      </c>
      <c r="T431" s="199">
        <v>0</v>
      </c>
      <c r="U431" s="199">
        <v>0</v>
      </c>
      <c r="V431" s="199">
        <v>0</v>
      </c>
      <c r="W431" s="199">
        <v>0</v>
      </c>
      <c r="X431" s="199">
        <v>28</v>
      </c>
      <c r="Y431" s="199">
        <v>25</v>
      </c>
      <c r="Z431" s="199">
        <v>11</v>
      </c>
      <c r="AA431" s="199">
        <v>0</v>
      </c>
      <c r="AB431" s="199">
        <v>73</v>
      </c>
      <c r="AC431" s="199">
        <v>28</v>
      </c>
      <c r="AD431" s="199">
        <v>87</v>
      </c>
      <c r="AE431" s="199">
        <v>28</v>
      </c>
      <c r="AF431" s="199">
        <v>324</v>
      </c>
      <c r="AG431" s="199">
        <v>91</v>
      </c>
      <c r="AH431" s="199">
        <v>396</v>
      </c>
      <c r="AI431" s="199">
        <v>108</v>
      </c>
      <c r="AJ431" s="199">
        <v>43</v>
      </c>
      <c r="AK431" s="199">
        <v>36</v>
      </c>
      <c r="AL431" s="199">
        <v>13</v>
      </c>
      <c r="AM431" s="199">
        <v>10</v>
      </c>
      <c r="AN431" s="199">
        <v>30</v>
      </c>
      <c r="AO431" s="199">
        <v>26</v>
      </c>
      <c r="AP431" s="199">
        <v>208</v>
      </c>
      <c r="AQ431" s="199">
        <v>71</v>
      </c>
      <c r="AR431" s="199">
        <v>231</v>
      </c>
      <c r="AS431" s="199">
        <v>73</v>
      </c>
      <c r="AT431" s="199">
        <v>58</v>
      </c>
      <c r="AU431" s="199">
        <v>10</v>
      </c>
      <c r="AV431" s="199">
        <v>381</v>
      </c>
      <c r="AW431" s="199">
        <v>134</v>
      </c>
      <c r="AX431" s="199">
        <v>66</v>
      </c>
      <c r="AY431" s="199">
        <v>37</v>
      </c>
      <c r="AZ431" s="199">
        <v>92</v>
      </c>
      <c r="BA431" s="199">
        <v>9</v>
      </c>
      <c r="BB431" s="199">
        <v>79</v>
      </c>
      <c r="BC431" s="199">
        <v>5</v>
      </c>
      <c r="BD431" s="199">
        <v>48</v>
      </c>
      <c r="BE431" s="199">
        <v>14</v>
      </c>
      <c r="BF431" s="199">
        <v>71</v>
      </c>
      <c r="BG431" s="199">
        <v>50</v>
      </c>
      <c r="BH431" s="199">
        <v>186</v>
      </c>
      <c r="BI431" s="199">
        <v>58</v>
      </c>
      <c r="BJ431" s="199">
        <v>184</v>
      </c>
      <c r="BK431" s="199">
        <v>58</v>
      </c>
      <c r="BL431" s="199">
        <v>2</v>
      </c>
      <c r="BM431" s="199">
        <v>0</v>
      </c>
      <c r="BN431" s="199">
        <v>120</v>
      </c>
      <c r="BO431" s="199">
        <v>15</v>
      </c>
      <c r="BP431" s="199">
        <v>98</v>
      </c>
      <c r="BQ431" s="199">
        <v>75</v>
      </c>
      <c r="BR431" s="199">
        <v>39</v>
      </c>
      <c r="BS431" s="199">
        <v>18</v>
      </c>
      <c r="BT431" s="199">
        <v>104</v>
      </c>
      <c r="BU431" s="199">
        <v>36</v>
      </c>
      <c r="BV431" s="199">
        <v>257</v>
      </c>
      <c r="BW431" s="199">
        <v>108</v>
      </c>
      <c r="BX431" s="199">
        <v>78</v>
      </c>
      <c r="BY431" s="199">
        <v>0</v>
      </c>
      <c r="BZ431" s="199">
        <v>50</v>
      </c>
      <c r="CA431" s="199">
        <v>22</v>
      </c>
      <c r="CB431" s="199">
        <v>54</v>
      </c>
      <c r="CC431" s="199">
        <v>14</v>
      </c>
      <c r="CD431" s="199">
        <v>50</v>
      </c>
      <c r="CE431" s="199">
        <v>43</v>
      </c>
      <c r="CF431" s="199">
        <v>35</v>
      </c>
      <c r="CG431" s="199">
        <v>16</v>
      </c>
      <c r="CH431" s="199">
        <v>54</v>
      </c>
      <c r="CI431" s="199">
        <v>9</v>
      </c>
      <c r="CJ431" s="199">
        <v>53</v>
      </c>
      <c r="CK431" s="199">
        <v>17</v>
      </c>
      <c r="CL431" s="199">
        <v>65</v>
      </c>
      <c r="CM431" s="199">
        <v>23</v>
      </c>
      <c r="CN431" s="199">
        <v>78</v>
      </c>
      <c r="CO431" s="199">
        <v>0</v>
      </c>
      <c r="CP431" s="199">
        <v>144</v>
      </c>
      <c r="CQ431" s="199">
        <v>295</v>
      </c>
      <c r="CR431" s="199">
        <v>204</v>
      </c>
      <c r="CS431" s="199">
        <v>142</v>
      </c>
      <c r="CT431" s="199">
        <v>307</v>
      </c>
      <c r="CU431" s="199">
        <v>82</v>
      </c>
      <c r="CV431" s="199">
        <v>18</v>
      </c>
      <c r="CW431" s="199">
        <v>68</v>
      </c>
      <c r="CX431" s="199">
        <v>18</v>
      </c>
      <c r="CY431" s="199">
        <v>0</v>
      </c>
      <c r="CZ431" s="199">
        <v>0</v>
      </c>
      <c r="DA431" s="199">
        <v>14</v>
      </c>
      <c r="DB431" s="199">
        <v>0</v>
      </c>
      <c r="DC431" s="199">
        <v>0</v>
      </c>
      <c r="DD431" s="199">
        <v>0</v>
      </c>
      <c r="DE431" s="199">
        <v>22</v>
      </c>
      <c r="DF431" s="199">
        <v>25</v>
      </c>
      <c r="DG431" s="199">
        <v>31</v>
      </c>
      <c r="DH431" s="199">
        <v>3</v>
      </c>
      <c r="DI431" s="199">
        <v>23</v>
      </c>
      <c r="DJ431" s="199">
        <v>12</v>
      </c>
      <c r="DK431" s="199">
        <v>2</v>
      </c>
      <c r="DL431" s="199">
        <v>2</v>
      </c>
      <c r="DM431" s="199">
        <v>6</v>
      </c>
      <c r="DN431" s="199">
        <v>66</v>
      </c>
      <c r="DO431" s="199">
        <v>6</v>
      </c>
      <c r="DP431" s="199">
        <v>6</v>
      </c>
      <c r="DQ431" s="199">
        <v>1</v>
      </c>
      <c r="DR431" s="199">
        <v>2</v>
      </c>
      <c r="DS431" s="199">
        <v>2</v>
      </c>
      <c r="DT431" s="199">
        <v>19</v>
      </c>
      <c r="DU431" s="199">
        <v>167</v>
      </c>
      <c r="DV431" s="199">
        <v>68</v>
      </c>
      <c r="DW431" s="199">
        <v>17</v>
      </c>
      <c r="DX431" s="199">
        <v>20</v>
      </c>
      <c r="DY431" s="199">
        <v>18</v>
      </c>
      <c r="DZ431" s="199">
        <v>33</v>
      </c>
      <c r="EA431" s="199">
        <v>0</v>
      </c>
      <c r="EB431" s="199">
        <v>25</v>
      </c>
      <c r="EC431" s="199">
        <v>46</v>
      </c>
      <c r="ED431" s="199">
        <v>7</v>
      </c>
      <c r="EE431" s="199">
        <v>35</v>
      </c>
      <c r="EF431" s="199">
        <v>48</v>
      </c>
      <c r="EG431" s="199">
        <v>431</v>
      </c>
      <c r="EH431" s="199">
        <v>8</v>
      </c>
      <c r="EI431" s="199">
        <v>137</v>
      </c>
      <c r="EJ431" s="199">
        <v>30</v>
      </c>
      <c r="EK431" s="199">
        <v>0</v>
      </c>
      <c r="EL431" s="199">
        <v>5</v>
      </c>
      <c r="EM431" s="199">
        <v>0</v>
      </c>
      <c r="EN431" s="199">
        <v>0</v>
      </c>
      <c r="EO431" s="199">
        <v>0</v>
      </c>
      <c r="EP431" s="199">
        <v>14</v>
      </c>
      <c r="EQ431" s="199">
        <v>130</v>
      </c>
      <c r="ER431" s="199">
        <v>167</v>
      </c>
      <c r="ES431" s="199">
        <v>15</v>
      </c>
      <c r="ET431" s="199">
        <v>30</v>
      </c>
      <c r="EU431" s="199">
        <v>58</v>
      </c>
      <c r="EV431" s="199">
        <v>64</v>
      </c>
      <c r="EW431" s="199">
        <v>152</v>
      </c>
      <c r="EX431" s="199">
        <v>167</v>
      </c>
      <c r="EZ431" s="199"/>
    </row>
    <row r="432" spans="1:156" x14ac:dyDescent="0.25">
      <c r="A432">
        <v>56081</v>
      </c>
      <c r="B432" t="s">
        <v>892</v>
      </c>
      <c r="C432" t="s">
        <v>1118</v>
      </c>
      <c r="D432" t="s">
        <v>320</v>
      </c>
      <c r="E432" t="s">
        <v>331</v>
      </c>
      <c r="F432" t="s">
        <v>347</v>
      </c>
      <c r="G432" t="s">
        <v>347</v>
      </c>
      <c r="H432" s="199">
        <v>6008</v>
      </c>
      <c r="I432" s="199">
        <v>668</v>
      </c>
      <c r="J432" s="199">
        <v>1242</v>
      </c>
      <c r="K432" s="199">
        <v>387</v>
      </c>
      <c r="L432" s="199">
        <v>1067</v>
      </c>
      <c r="M432" s="199">
        <v>387</v>
      </c>
      <c r="N432" s="199">
        <v>2988</v>
      </c>
      <c r="O432" s="199">
        <v>155</v>
      </c>
      <c r="P432" s="199">
        <v>1773</v>
      </c>
      <c r="Q432" s="199">
        <v>126</v>
      </c>
      <c r="R432" s="199">
        <v>4919</v>
      </c>
      <c r="S432" s="199">
        <v>241</v>
      </c>
      <c r="T432" s="199">
        <v>0</v>
      </c>
      <c r="U432" s="199">
        <v>0</v>
      </c>
      <c r="V432" s="199">
        <v>0</v>
      </c>
      <c r="W432" s="199">
        <v>0</v>
      </c>
      <c r="X432" s="199">
        <v>5</v>
      </c>
      <c r="Y432" s="199">
        <v>0</v>
      </c>
      <c r="Z432" s="199">
        <v>494</v>
      </c>
      <c r="AA432" s="199">
        <v>163</v>
      </c>
      <c r="AB432" s="199">
        <v>590</v>
      </c>
      <c r="AC432" s="199">
        <v>264</v>
      </c>
      <c r="AD432" s="199">
        <v>2116</v>
      </c>
      <c r="AE432" s="199">
        <v>528</v>
      </c>
      <c r="AF432" s="199">
        <v>3822</v>
      </c>
      <c r="AG432" s="199">
        <v>140</v>
      </c>
      <c r="AH432" s="199">
        <v>5041</v>
      </c>
      <c r="AI432" s="199">
        <v>340</v>
      </c>
      <c r="AJ432" s="199">
        <v>967</v>
      </c>
      <c r="AK432" s="199">
        <v>328</v>
      </c>
      <c r="AL432" s="199">
        <v>252</v>
      </c>
      <c r="AM432" s="199">
        <v>1</v>
      </c>
      <c r="AN432" s="199">
        <v>715</v>
      </c>
      <c r="AO432" s="199">
        <v>327</v>
      </c>
      <c r="AP432" s="199">
        <v>3143</v>
      </c>
      <c r="AQ432" s="199">
        <v>298</v>
      </c>
      <c r="AR432" s="199">
        <v>2865</v>
      </c>
      <c r="AS432" s="199">
        <v>370</v>
      </c>
      <c r="AT432" s="199">
        <v>776</v>
      </c>
      <c r="AU432" s="199">
        <v>0</v>
      </c>
      <c r="AV432" s="199">
        <v>5232</v>
      </c>
      <c r="AW432" s="199">
        <v>668</v>
      </c>
      <c r="AX432" s="199">
        <v>485</v>
      </c>
      <c r="AY432" s="199">
        <v>133</v>
      </c>
      <c r="AZ432" s="199">
        <v>1318</v>
      </c>
      <c r="BA432" s="199">
        <v>72</v>
      </c>
      <c r="BB432" s="199">
        <v>1458</v>
      </c>
      <c r="BC432" s="199">
        <v>69</v>
      </c>
      <c r="BD432" s="199">
        <v>693</v>
      </c>
      <c r="BE432" s="199">
        <v>42</v>
      </c>
      <c r="BF432" s="199">
        <v>794</v>
      </c>
      <c r="BG432" s="199">
        <v>207</v>
      </c>
      <c r="BH432" s="199">
        <v>2471</v>
      </c>
      <c r="BI432" s="199">
        <v>235</v>
      </c>
      <c r="BJ432" s="199">
        <v>2240</v>
      </c>
      <c r="BK432" s="199">
        <v>195</v>
      </c>
      <c r="BL432" s="199">
        <v>231</v>
      </c>
      <c r="BM432" s="199">
        <v>40</v>
      </c>
      <c r="BN432" s="199">
        <v>1727</v>
      </c>
      <c r="BO432" s="199">
        <v>147</v>
      </c>
      <c r="BP432" s="199">
        <v>978</v>
      </c>
      <c r="BQ432" s="199">
        <v>146</v>
      </c>
      <c r="BR432" s="199">
        <v>560</v>
      </c>
      <c r="BS432" s="199">
        <v>149</v>
      </c>
      <c r="BT432" s="199">
        <v>1570</v>
      </c>
      <c r="BU432" s="199">
        <v>224</v>
      </c>
      <c r="BV432" s="199">
        <v>3265</v>
      </c>
      <c r="BW432" s="199">
        <v>442</v>
      </c>
      <c r="BX432" s="199">
        <v>1173</v>
      </c>
      <c r="BY432" s="199">
        <v>2</v>
      </c>
      <c r="BZ432" s="199">
        <v>476</v>
      </c>
      <c r="CA432" s="199">
        <v>99</v>
      </c>
      <c r="CB432" s="199">
        <v>1094</v>
      </c>
      <c r="CC432" s="199">
        <v>125</v>
      </c>
      <c r="CD432" s="199">
        <v>484</v>
      </c>
      <c r="CE432" s="199">
        <v>128</v>
      </c>
      <c r="CF432" s="199">
        <v>554</v>
      </c>
      <c r="CG432" s="199">
        <v>162</v>
      </c>
      <c r="CH432" s="199">
        <v>628</v>
      </c>
      <c r="CI432" s="199">
        <v>75</v>
      </c>
      <c r="CJ432" s="199">
        <v>634</v>
      </c>
      <c r="CK432" s="199">
        <v>70</v>
      </c>
      <c r="CL432" s="199">
        <v>965</v>
      </c>
      <c r="CM432" s="199">
        <v>7</v>
      </c>
      <c r="CN432" s="199">
        <v>1173</v>
      </c>
      <c r="CO432" s="199">
        <v>2</v>
      </c>
      <c r="CP432" s="199">
        <v>668</v>
      </c>
      <c r="CQ432" s="199">
        <v>5340</v>
      </c>
      <c r="CR432" s="199">
        <v>4046</v>
      </c>
      <c r="CS432" s="199">
        <v>2384</v>
      </c>
      <c r="CT432" s="199">
        <v>4109</v>
      </c>
      <c r="CU432" s="199">
        <v>1608</v>
      </c>
      <c r="CV432" s="199">
        <v>887</v>
      </c>
      <c r="CW432" s="199">
        <v>1608</v>
      </c>
      <c r="CX432" s="199">
        <v>887</v>
      </c>
      <c r="CY432" s="199">
        <v>0</v>
      </c>
      <c r="CZ432" s="199">
        <v>0</v>
      </c>
      <c r="DA432" s="199">
        <v>0</v>
      </c>
      <c r="DB432" s="199">
        <v>0</v>
      </c>
      <c r="DC432" s="199">
        <v>0</v>
      </c>
      <c r="DD432" s="199">
        <v>0</v>
      </c>
      <c r="DE432" s="199">
        <v>219</v>
      </c>
      <c r="DF432" s="199">
        <v>257</v>
      </c>
      <c r="DG432" s="199">
        <v>397</v>
      </c>
      <c r="DH432" s="199">
        <v>31</v>
      </c>
      <c r="DI432" s="199">
        <v>279</v>
      </c>
      <c r="DJ432" s="199">
        <v>226</v>
      </c>
      <c r="DK432" s="199">
        <v>12</v>
      </c>
      <c r="DL432" s="199">
        <v>94</v>
      </c>
      <c r="DM432" s="199">
        <v>136</v>
      </c>
      <c r="DN432" s="199">
        <v>603</v>
      </c>
      <c r="DO432" s="199">
        <v>66</v>
      </c>
      <c r="DP432" s="199">
        <v>105</v>
      </c>
      <c r="DQ432" s="199">
        <v>150</v>
      </c>
      <c r="DR432" s="199">
        <v>208</v>
      </c>
      <c r="DS432" s="199">
        <v>66</v>
      </c>
      <c r="DT432" s="199">
        <v>251</v>
      </c>
      <c r="DU432" s="199">
        <v>2417</v>
      </c>
      <c r="DV432" s="199">
        <v>1267</v>
      </c>
      <c r="DW432" s="199">
        <v>437</v>
      </c>
      <c r="DX432" s="199">
        <v>123</v>
      </c>
      <c r="DY432" s="199">
        <v>50</v>
      </c>
      <c r="DZ432" s="199">
        <v>363</v>
      </c>
      <c r="EA432" s="199">
        <v>31</v>
      </c>
      <c r="EB432" s="199">
        <v>295</v>
      </c>
      <c r="EC432" s="199">
        <v>664</v>
      </c>
      <c r="ED432" s="199">
        <v>53</v>
      </c>
      <c r="EE432" s="199">
        <v>469</v>
      </c>
      <c r="EF432" s="199">
        <v>610</v>
      </c>
      <c r="EG432" s="199">
        <v>5701</v>
      </c>
      <c r="EH432" s="199">
        <v>351</v>
      </c>
      <c r="EI432" s="199">
        <v>1893</v>
      </c>
      <c r="EJ432" s="199">
        <v>524</v>
      </c>
      <c r="EK432" s="199">
        <v>58</v>
      </c>
      <c r="EL432" s="199">
        <v>72</v>
      </c>
      <c r="EM432" s="199">
        <v>132</v>
      </c>
      <c r="EN432" s="199">
        <v>63</v>
      </c>
      <c r="EO432" s="199">
        <v>49</v>
      </c>
      <c r="EP432" s="199">
        <v>125</v>
      </c>
      <c r="EQ432" s="199">
        <v>2026</v>
      </c>
      <c r="ER432" s="199">
        <v>2417</v>
      </c>
      <c r="ES432" s="199">
        <v>182</v>
      </c>
      <c r="ET432" s="199">
        <v>610</v>
      </c>
      <c r="EU432" s="199">
        <v>878</v>
      </c>
      <c r="EV432" s="199">
        <v>747</v>
      </c>
      <c r="EW432" s="199">
        <v>2235</v>
      </c>
      <c r="EX432" s="199">
        <v>2417</v>
      </c>
      <c r="EZ432" s="199"/>
    </row>
    <row r="433" spans="1:156" x14ac:dyDescent="0.25">
      <c r="A433">
        <v>56120</v>
      </c>
      <c r="B433" t="s">
        <v>892</v>
      </c>
      <c r="C433" t="s">
        <v>1127</v>
      </c>
      <c r="D433" t="s">
        <v>320</v>
      </c>
      <c r="E433" t="s">
        <v>331</v>
      </c>
      <c r="F433" t="s">
        <v>346</v>
      </c>
      <c r="G433" t="s">
        <v>347</v>
      </c>
      <c r="H433" s="199">
        <v>991</v>
      </c>
      <c r="I433" s="199">
        <v>105</v>
      </c>
      <c r="J433" s="199">
        <v>140</v>
      </c>
      <c r="K433" s="199">
        <v>31</v>
      </c>
      <c r="L433" s="199">
        <v>90</v>
      </c>
      <c r="M433" s="199">
        <v>18</v>
      </c>
      <c r="N433" s="199">
        <v>441</v>
      </c>
      <c r="O433" s="199">
        <v>47</v>
      </c>
      <c r="P433" s="199">
        <v>410</v>
      </c>
      <c r="Q433" s="199">
        <v>27</v>
      </c>
      <c r="R433" s="199">
        <v>754</v>
      </c>
      <c r="S433" s="199">
        <v>41</v>
      </c>
      <c r="T433" s="199">
        <v>0</v>
      </c>
      <c r="U433" s="199">
        <v>0</v>
      </c>
      <c r="V433" s="199">
        <v>0</v>
      </c>
      <c r="W433" s="199">
        <v>0</v>
      </c>
      <c r="X433" s="199">
        <v>112</v>
      </c>
      <c r="Y433" s="199">
        <v>28</v>
      </c>
      <c r="Z433" s="199">
        <v>67</v>
      </c>
      <c r="AA433" s="199">
        <v>13</v>
      </c>
      <c r="AB433" s="199">
        <v>58</v>
      </c>
      <c r="AC433" s="199">
        <v>23</v>
      </c>
      <c r="AD433" s="199">
        <v>137</v>
      </c>
      <c r="AE433" s="199">
        <v>39</v>
      </c>
      <c r="AF433" s="199">
        <v>692</v>
      </c>
      <c r="AG433" s="199">
        <v>15</v>
      </c>
      <c r="AH433" s="199">
        <v>810</v>
      </c>
      <c r="AI433" s="199">
        <v>43</v>
      </c>
      <c r="AJ433" s="199">
        <v>181</v>
      </c>
      <c r="AK433" s="199">
        <v>62</v>
      </c>
      <c r="AL433" s="199">
        <v>104</v>
      </c>
      <c r="AM433" s="199">
        <v>5</v>
      </c>
      <c r="AN433" s="199">
        <v>77</v>
      </c>
      <c r="AO433" s="199">
        <v>57</v>
      </c>
      <c r="AP433" s="199">
        <v>490</v>
      </c>
      <c r="AQ433" s="199">
        <v>51</v>
      </c>
      <c r="AR433" s="199">
        <v>501</v>
      </c>
      <c r="AS433" s="199">
        <v>54</v>
      </c>
      <c r="AT433" s="199">
        <v>164</v>
      </c>
      <c r="AU433" s="199">
        <v>1</v>
      </c>
      <c r="AV433" s="199">
        <v>827</v>
      </c>
      <c r="AW433" s="199">
        <v>104</v>
      </c>
      <c r="AX433" s="199">
        <v>119</v>
      </c>
      <c r="AY433" s="199">
        <v>47</v>
      </c>
      <c r="AZ433" s="199">
        <v>277</v>
      </c>
      <c r="BA433" s="199">
        <v>11</v>
      </c>
      <c r="BB433" s="199">
        <v>196</v>
      </c>
      <c r="BC433" s="199">
        <v>7</v>
      </c>
      <c r="BD433" s="199">
        <v>109</v>
      </c>
      <c r="BE433" s="199">
        <v>6</v>
      </c>
      <c r="BF433" s="199">
        <v>88</v>
      </c>
      <c r="BG433" s="199">
        <v>35</v>
      </c>
      <c r="BH433" s="199">
        <v>421</v>
      </c>
      <c r="BI433" s="199">
        <v>59</v>
      </c>
      <c r="BJ433" s="199">
        <v>383</v>
      </c>
      <c r="BK433" s="199">
        <v>59</v>
      </c>
      <c r="BL433" s="199">
        <v>38</v>
      </c>
      <c r="BM433" s="199">
        <v>0</v>
      </c>
      <c r="BN433" s="199">
        <v>285</v>
      </c>
      <c r="BO433" s="199">
        <v>22</v>
      </c>
      <c r="BP433" s="199">
        <v>162</v>
      </c>
      <c r="BQ433" s="199">
        <v>57</v>
      </c>
      <c r="BR433" s="199">
        <v>62</v>
      </c>
      <c r="BS433" s="199">
        <v>15</v>
      </c>
      <c r="BT433" s="199">
        <v>207</v>
      </c>
      <c r="BU433" s="199">
        <v>11</v>
      </c>
      <c r="BV433" s="199">
        <v>509</v>
      </c>
      <c r="BW433" s="199">
        <v>94</v>
      </c>
      <c r="BX433" s="199">
        <v>275</v>
      </c>
      <c r="BY433" s="199">
        <v>0</v>
      </c>
      <c r="BZ433" s="199">
        <v>78</v>
      </c>
      <c r="CA433" s="199">
        <v>2</v>
      </c>
      <c r="CB433" s="199">
        <v>129</v>
      </c>
      <c r="CC433" s="199">
        <v>9</v>
      </c>
      <c r="CD433" s="199">
        <v>83</v>
      </c>
      <c r="CE433" s="199">
        <v>23</v>
      </c>
      <c r="CF433" s="199">
        <v>89</v>
      </c>
      <c r="CG433" s="199">
        <v>29</v>
      </c>
      <c r="CH433" s="199">
        <v>81</v>
      </c>
      <c r="CI433" s="199">
        <v>9</v>
      </c>
      <c r="CJ433" s="199">
        <v>168</v>
      </c>
      <c r="CK433" s="199">
        <v>29</v>
      </c>
      <c r="CL433" s="199">
        <v>88</v>
      </c>
      <c r="CM433" s="199">
        <v>4</v>
      </c>
      <c r="CN433" s="199">
        <v>275</v>
      </c>
      <c r="CO433" s="199">
        <v>0</v>
      </c>
      <c r="CP433" s="199">
        <v>105</v>
      </c>
      <c r="CQ433" s="199">
        <v>886</v>
      </c>
      <c r="CR433" s="199">
        <v>620</v>
      </c>
      <c r="CS433" s="199">
        <v>478</v>
      </c>
      <c r="CT433" s="199">
        <v>696</v>
      </c>
      <c r="CU433" s="199">
        <v>229</v>
      </c>
      <c r="CV433" s="199">
        <v>134</v>
      </c>
      <c r="CW433" s="199">
        <v>117</v>
      </c>
      <c r="CX433" s="199">
        <v>65</v>
      </c>
      <c r="CY433" s="199">
        <v>7</v>
      </c>
      <c r="CZ433" s="199">
        <v>3</v>
      </c>
      <c r="DA433" s="199">
        <v>105</v>
      </c>
      <c r="DB433" s="199">
        <v>66</v>
      </c>
      <c r="DC433" s="199">
        <v>0</v>
      </c>
      <c r="DD433" s="199">
        <v>0</v>
      </c>
      <c r="DE433" s="199">
        <v>103</v>
      </c>
      <c r="DF433" s="199">
        <v>56</v>
      </c>
      <c r="DG433" s="199">
        <v>67</v>
      </c>
      <c r="DH433" s="199">
        <v>13</v>
      </c>
      <c r="DI433" s="199">
        <v>26</v>
      </c>
      <c r="DJ433" s="199">
        <v>59</v>
      </c>
      <c r="DK433" s="199">
        <v>2</v>
      </c>
      <c r="DL433" s="199">
        <v>18</v>
      </c>
      <c r="DM433" s="199">
        <v>21</v>
      </c>
      <c r="DN433" s="199">
        <v>69</v>
      </c>
      <c r="DO433" s="199">
        <v>18</v>
      </c>
      <c r="DP433" s="199">
        <v>18</v>
      </c>
      <c r="DQ433" s="199">
        <v>12</v>
      </c>
      <c r="DR433" s="199">
        <v>14</v>
      </c>
      <c r="DS433" s="199">
        <v>9</v>
      </c>
      <c r="DT433" s="199">
        <v>16</v>
      </c>
      <c r="DU433" s="199">
        <v>377</v>
      </c>
      <c r="DV433" s="199">
        <v>242</v>
      </c>
      <c r="DW433" s="199">
        <v>56</v>
      </c>
      <c r="DX433" s="199">
        <v>19</v>
      </c>
      <c r="DY433" s="199">
        <v>3</v>
      </c>
      <c r="DZ433" s="199">
        <v>55</v>
      </c>
      <c r="EA433" s="199">
        <v>2</v>
      </c>
      <c r="EB433" s="199">
        <v>42</v>
      </c>
      <c r="EC433" s="199">
        <v>61</v>
      </c>
      <c r="ED433" s="199">
        <v>7</v>
      </c>
      <c r="EE433" s="199">
        <v>52</v>
      </c>
      <c r="EF433" s="199">
        <v>74</v>
      </c>
      <c r="EG433" s="199">
        <v>932</v>
      </c>
      <c r="EH433" s="199">
        <v>49</v>
      </c>
      <c r="EI433" s="199">
        <v>335</v>
      </c>
      <c r="EJ433" s="199">
        <v>42</v>
      </c>
      <c r="EK433" s="199">
        <v>14</v>
      </c>
      <c r="EL433" s="199">
        <v>1</v>
      </c>
      <c r="EM433" s="199">
        <v>1</v>
      </c>
      <c r="EN433" s="199">
        <v>2</v>
      </c>
      <c r="EO433" s="199">
        <v>1</v>
      </c>
      <c r="EP433" s="199">
        <v>7</v>
      </c>
      <c r="EQ433" s="199">
        <v>250</v>
      </c>
      <c r="ER433" s="199">
        <v>377</v>
      </c>
      <c r="ES433" s="199">
        <v>10</v>
      </c>
      <c r="ET433" s="199">
        <v>77</v>
      </c>
      <c r="EU433" s="199">
        <v>132</v>
      </c>
      <c r="EV433" s="199">
        <v>158</v>
      </c>
      <c r="EW433" s="199">
        <v>367</v>
      </c>
      <c r="EX433" s="199">
        <v>377</v>
      </c>
      <c r="EZ433" s="199"/>
    </row>
    <row r="434" spans="1:156" x14ac:dyDescent="0.25">
      <c r="A434">
        <v>56057</v>
      </c>
      <c r="B434" t="s">
        <v>892</v>
      </c>
      <c r="C434" t="s">
        <v>1111</v>
      </c>
      <c r="D434" t="s">
        <v>277</v>
      </c>
      <c r="E434" t="s">
        <v>331</v>
      </c>
      <c r="F434" t="s">
        <v>346</v>
      </c>
      <c r="G434" t="s">
        <v>346</v>
      </c>
      <c r="H434" s="199">
        <v>3865</v>
      </c>
      <c r="I434" s="199">
        <v>385</v>
      </c>
      <c r="J434" s="199">
        <v>537</v>
      </c>
      <c r="K434" s="199">
        <v>65</v>
      </c>
      <c r="L434" s="199">
        <v>250</v>
      </c>
      <c r="M434" s="199">
        <v>48</v>
      </c>
      <c r="N434" s="199">
        <v>1680</v>
      </c>
      <c r="O434" s="199">
        <v>279</v>
      </c>
      <c r="P434" s="199">
        <v>1648</v>
      </c>
      <c r="Q434" s="199">
        <v>41</v>
      </c>
      <c r="R434" s="199">
        <v>3496</v>
      </c>
      <c r="S434" s="199">
        <v>206</v>
      </c>
      <c r="T434" s="199">
        <v>0</v>
      </c>
      <c r="U434" s="199">
        <v>0</v>
      </c>
      <c r="V434" s="199">
        <v>0</v>
      </c>
      <c r="W434" s="199">
        <v>0</v>
      </c>
      <c r="X434" s="199">
        <v>5</v>
      </c>
      <c r="Y434" s="199">
        <v>0</v>
      </c>
      <c r="Z434" s="199">
        <v>218</v>
      </c>
      <c r="AA434" s="199">
        <v>78</v>
      </c>
      <c r="AB434" s="199">
        <v>146</v>
      </c>
      <c r="AC434" s="199">
        <v>101</v>
      </c>
      <c r="AD434" s="199">
        <v>614</v>
      </c>
      <c r="AE434" s="199">
        <v>271</v>
      </c>
      <c r="AF434" s="199">
        <v>3233</v>
      </c>
      <c r="AG434" s="199">
        <v>114</v>
      </c>
      <c r="AH434" s="199">
        <v>3541</v>
      </c>
      <c r="AI434" s="199">
        <v>158</v>
      </c>
      <c r="AJ434" s="199">
        <v>324</v>
      </c>
      <c r="AK434" s="199">
        <v>227</v>
      </c>
      <c r="AL434" s="199">
        <v>25</v>
      </c>
      <c r="AM434" s="199">
        <v>0</v>
      </c>
      <c r="AN434" s="199">
        <v>299</v>
      </c>
      <c r="AO434" s="199">
        <v>227</v>
      </c>
      <c r="AP434" s="199">
        <v>2009</v>
      </c>
      <c r="AQ434" s="199">
        <v>204</v>
      </c>
      <c r="AR434" s="199">
        <v>1856</v>
      </c>
      <c r="AS434" s="199">
        <v>181</v>
      </c>
      <c r="AT434" s="199">
        <v>412</v>
      </c>
      <c r="AU434" s="199">
        <v>34</v>
      </c>
      <c r="AV434" s="199">
        <v>3453</v>
      </c>
      <c r="AW434" s="199">
        <v>351</v>
      </c>
      <c r="AX434" s="199">
        <v>230</v>
      </c>
      <c r="AY434" s="199">
        <v>82</v>
      </c>
      <c r="AZ434" s="199">
        <v>980</v>
      </c>
      <c r="BA434" s="199">
        <v>97</v>
      </c>
      <c r="BB434" s="199">
        <v>946</v>
      </c>
      <c r="BC434" s="199">
        <v>54</v>
      </c>
      <c r="BD434" s="199">
        <v>470</v>
      </c>
      <c r="BE434" s="199">
        <v>18</v>
      </c>
      <c r="BF434" s="199">
        <v>405</v>
      </c>
      <c r="BG434" s="199">
        <v>89</v>
      </c>
      <c r="BH434" s="199">
        <v>2058</v>
      </c>
      <c r="BI434" s="199">
        <v>227</v>
      </c>
      <c r="BJ434" s="199">
        <v>1944</v>
      </c>
      <c r="BK434" s="199">
        <v>220</v>
      </c>
      <c r="BL434" s="199">
        <v>114</v>
      </c>
      <c r="BM434" s="199">
        <v>7</v>
      </c>
      <c r="BN434" s="199">
        <v>1593</v>
      </c>
      <c r="BO434" s="199">
        <v>191</v>
      </c>
      <c r="BP434" s="199">
        <v>563</v>
      </c>
      <c r="BQ434" s="199">
        <v>49</v>
      </c>
      <c r="BR434" s="199">
        <v>307</v>
      </c>
      <c r="BS434" s="199">
        <v>76</v>
      </c>
      <c r="BT434" s="199">
        <v>861</v>
      </c>
      <c r="BU434" s="199">
        <v>69</v>
      </c>
      <c r="BV434" s="199">
        <v>2463</v>
      </c>
      <c r="BW434" s="199">
        <v>316</v>
      </c>
      <c r="BX434" s="199">
        <v>541</v>
      </c>
      <c r="BY434" s="199">
        <v>0</v>
      </c>
      <c r="BZ434" s="199">
        <v>233</v>
      </c>
      <c r="CA434" s="199">
        <v>11</v>
      </c>
      <c r="CB434" s="199">
        <v>628</v>
      </c>
      <c r="CC434" s="199">
        <v>58</v>
      </c>
      <c r="CD434" s="199">
        <v>378</v>
      </c>
      <c r="CE434" s="199">
        <v>65</v>
      </c>
      <c r="CF434" s="199">
        <v>418</v>
      </c>
      <c r="CG434" s="199">
        <v>76</v>
      </c>
      <c r="CH434" s="199">
        <v>555</v>
      </c>
      <c r="CI434" s="199">
        <v>104</v>
      </c>
      <c r="CJ434" s="199">
        <v>476</v>
      </c>
      <c r="CK434" s="199">
        <v>50</v>
      </c>
      <c r="CL434" s="199">
        <v>636</v>
      </c>
      <c r="CM434" s="199">
        <v>21</v>
      </c>
      <c r="CN434" s="199">
        <v>541</v>
      </c>
      <c r="CO434" s="199">
        <v>0</v>
      </c>
      <c r="CP434" s="199">
        <v>385</v>
      </c>
      <c r="CQ434" s="199">
        <v>3480</v>
      </c>
      <c r="CR434" s="199">
        <v>2553</v>
      </c>
      <c r="CS434" s="199">
        <v>1433</v>
      </c>
      <c r="CT434" s="199">
        <v>3227</v>
      </c>
      <c r="CU434" s="199">
        <v>497</v>
      </c>
      <c r="CV434" s="199">
        <v>256</v>
      </c>
      <c r="CW434" s="199">
        <v>476</v>
      </c>
      <c r="CX434" s="199">
        <v>256</v>
      </c>
      <c r="CY434" s="199">
        <v>13</v>
      </c>
      <c r="CZ434" s="199">
        <v>0</v>
      </c>
      <c r="DA434" s="199">
        <v>8</v>
      </c>
      <c r="DB434" s="199">
        <v>0</v>
      </c>
      <c r="DC434" s="199">
        <v>0</v>
      </c>
      <c r="DD434" s="199">
        <v>0</v>
      </c>
      <c r="DE434" s="199">
        <v>134</v>
      </c>
      <c r="DF434" s="199">
        <v>304</v>
      </c>
      <c r="DG434" s="199">
        <v>433</v>
      </c>
      <c r="DH434" s="199">
        <v>100</v>
      </c>
      <c r="DI434" s="199">
        <v>140</v>
      </c>
      <c r="DJ434" s="199">
        <v>58</v>
      </c>
      <c r="DK434" s="199">
        <v>13</v>
      </c>
      <c r="DL434" s="199">
        <v>79</v>
      </c>
      <c r="DM434" s="199">
        <v>123</v>
      </c>
      <c r="DN434" s="199">
        <v>443</v>
      </c>
      <c r="DO434" s="199">
        <v>66</v>
      </c>
      <c r="DP434" s="199">
        <v>87</v>
      </c>
      <c r="DQ434" s="199">
        <v>106</v>
      </c>
      <c r="DR434" s="199">
        <v>76</v>
      </c>
      <c r="DS434" s="199">
        <v>55</v>
      </c>
      <c r="DT434" s="199">
        <v>76</v>
      </c>
      <c r="DU434" s="199">
        <v>1498</v>
      </c>
      <c r="DV434" s="199">
        <v>863</v>
      </c>
      <c r="DW434" s="199">
        <v>274</v>
      </c>
      <c r="DX434" s="199">
        <v>142</v>
      </c>
      <c r="DY434" s="199">
        <v>79</v>
      </c>
      <c r="DZ434" s="199">
        <v>219</v>
      </c>
      <c r="EA434" s="199">
        <v>8</v>
      </c>
      <c r="EB434" s="199">
        <v>154</v>
      </c>
      <c r="EC434" s="199">
        <v>274</v>
      </c>
      <c r="ED434" s="199">
        <v>21</v>
      </c>
      <c r="EE434" s="199">
        <v>205</v>
      </c>
      <c r="EF434" s="199">
        <v>412</v>
      </c>
      <c r="EG434" s="199">
        <v>3568</v>
      </c>
      <c r="EH434" s="199">
        <v>331</v>
      </c>
      <c r="EI434" s="199">
        <v>1201</v>
      </c>
      <c r="EJ434" s="199">
        <v>297</v>
      </c>
      <c r="EK434" s="199">
        <v>37</v>
      </c>
      <c r="EL434" s="199">
        <v>21</v>
      </c>
      <c r="EM434" s="199">
        <v>91</v>
      </c>
      <c r="EN434" s="199">
        <v>37</v>
      </c>
      <c r="EO434" s="199">
        <v>57</v>
      </c>
      <c r="EP434" s="199">
        <v>27</v>
      </c>
      <c r="EQ434" s="199">
        <v>1237</v>
      </c>
      <c r="ER434" s="199">
        <v>1498</v>
      </c>
      <c r="ES434" s="199">
        <v>44</v>
      </c>
      <c r="ET434" s="199">
        <v>322</v>
      </c>
      <c r="EU434" s="199">
        <v>627</v>
      </c>
      <c r="EV434" s="199">
        <v>505</v>
      </c>
      <c r="EW434" s="199">
        <v>1454</v>
      </c>
      <c r="EX434" s="199">
        <v>1498</v>
      </c>
      <c r="EZ434" s="199"/>
    </row>
    <row r="435" spans="1:156" x14ac:dyDescent="0.25">
      <c r="A435">
        <v>56062</v>
      </c>
      <c r="B435" t="s">
        <v>892</v>
      </c>
      <c r="C435" t="s">
        <v>1113</v>
      </c>
      <c r="D435" t="s">
        <v>320</v>
      </c>
      <c r="E435" t="s">
        <v>331</v>
      </c>
      <c r="F435" t="s">
        <v>346</v>
      </c>
      <c r="G435" t="s">
        <v>346</v>
      </c>
      <c r="H435" s="199">
        <v>3242</v>
      </c>
      <c r="I435" s="199">
        <v>298</v>
      </c>
      <c r="J435" s="199">
        <v>331</v>
      </c>
      <c r="K435" s="199">
        <v>42</v>
      </c>
      <c r="L435" s="199">
        <v>233</v>
      </c>
      <c r="M435" s="199">
        <v>23</v>
      </c>
      <c r="N435" s="199">
        <v>1675</v>
      </c>
      <c r="O435" s="199">
        <v>150</v>
      </c>
      <c r="P435" s="199">
        <v>1234</v>
      </c>
      <c r="Q435" s="199">
        <v>106</v>
      </c>
      <c r="R435" s="199">
        <v>2520</v>
      </c>
      <c r="S435" s="199">
        <v>161</v>
      </c>
      <c r="T435" s="199">
        <v>44</v>
      </c>
      <c r="U435" s="199">
        <v>41</v>
      </c>
      <c r="V435" s="199">
        <v>3</v>
      </c>
      <c r="W435" s="199">
        <v>0</v>
      </c>
      <c r="X435" s="199">
        <v>12</v>
      </c>
      <c r="Y435" s="199">
        <v>8</v>
      </c>
      <c r="Z435" s="199">
        <v>413</v>
      </c>
      <c r="AA435" s="199">
        <v>65</v>
      </c>
      <c r="AB435" s="199">
        <v>250</v>
      </c>
      <c r="AC435" s="199">
        <v>23</v>
      </c>
      <c r="AD435" s="199">
        <v>749</v>
      </c>
      <c r="AE435" s="199">
        <v>88</v>
      </c>
      <c r="AF435" s="199">
        <v>2429</v>
      </c>
      <c r="AG435" s="199">
        <v>161</v>
      </c>
      <c r="AH435" s="199">
        <v>2931</v>
      </c>
      <c r="AI435" s="199">
        <v>250</v>
      </c>
      <c r="AJ435" s="199">
        <v>311</v>
      </c>
      <c r="AK435" s="199">
        <v>48</v>
      </c>
      <c r="AL435" s="199">
        <v>149</v>
      </c>
      <c r="AM435" s="199">
        <v>8</v>
      </c>
      <c r="AN435" s="199">
        <v>162</v>
      </c>
      <c r="AO435" s="199">
        <v>40</v>
      </c>
      <c r="AP435" s="199">
        <v>1638</v>
      </c>
      <c r="AQ435" s="199">
        <v>179</v>
      </c>
      <c r="AR435" s="199">
        <v>1604</v>
      </c>
      <c r="AS435" s="199">
        <v>119</v>
      </c>
      <c r="AT435" s="199">
        <v>277</v>
      </c>
      <c r="AU435" s="199">
        <v>9</v>
      </c>
      <c r="AV435" s="199">
        <v>2965</v>
      </c>
      <c r="AW435" s="199">
        <v>289</v>
      </c>
      <c r="AX435" s="199">
        <v>201</v>
      </c>
      <c r="AY435" s="199">
        <v>16</v>
      </c>
      <c r="AZ435" s="199">
        <v>709</v>
      </c>
      <c r="BA435" s="199">
        <v>67</v>
      </c>
      <c r="BB435" s="199">
        <v>655</v>
      </c>
      <c r="BC435" s="199">
        <v>64</v>
      </c>
      <c r="BD435" s="199">
        <v>487</v>
      </c>
      <c r="BE435" s="199">
        <v>73</v>
      </c>
      <c r="BF435" s="199">
        <v>171</v>
      </c>
      <c r="BG435" s="199">
        <v>12</v>
      </c>
      <c r="BH435" s="199">
        <v>1642</v>
      </c>
      <c r="BI435" s="199">
        <v>254</v>
      </c>
      <c r="BJ435" s="199">
        <v>1597</v>
      </c>
      <c r="BK435" s="199">
        <v>242</v>
      </c>
      <c r="BL435" s="199">
        <v>45</v>
      </c>
      <c r="BM435" s="199">
        <v>12</v>
      </c>
      <c r="BN435" s="199">
        <v>1232</v>
      </c>
      <c r="BO435" s="199">
        <v>134</v>
      </c>
      <c r="BP435" s="199">
        <v>421</v>
      </c>
      <c r="BQ435" s="199">
        <v>112</v>
      </c>
      <c r="BR435" s="199">
        <v>160</v>
      </c>
      <c r="BS435" s="199">
        <v>20</v>
      </c>
      <c r="BT435" s="199">
        <v>866</v>
      </c>
      <c r="BU435" s="199">
        <v>32</v>
      </c>
      <c r="BV435" s="199">
        <v>1813</v>
      </c>
      <c r="BW435" s="199">
        <v>266</v>
      </c>
      <c r="BX435" s="199">
        <v>563</v>
      </c>
      <c r="BY435" s="199">
        <v>0</v>
      </c>
      <c r="BZ435" s="199">
        <v>403</v>
      </c>
      <c r="CA435" s="199">
        <v>2</v>
      </c>
      <c r="CB435" s="199">
        <v>463</v>
      </c>
      <c r="CC435" s="199">
        <v>30</v>
      </c>
      <c r="CD435" s="199">
        <v>324</v>
      </c>
      <c r="CE435" s="199">
        <v>46</v>
      </c>
      <c r="CF435" s="199">
        <v>407</v>
      </c>
      <c r="CG435" s="199">
        <v>139</v>
      </c>
      <c r="CH435" s="199">
        <v>327</v>
      </c>
      <c r="CI435" s="199">
        <v>12</v>
      </c>
      <c r="CJ435" s="199">
        <v>383</v>
      </c>
      <c r="CK435" s="199">
        <v>30</v>
      </c>
      <c r="CL435" s="199">
        <v>372</v>
      </c>
      <c r="CM435" s="199">
        <v>39</v>
      </c>
      <c r="CN435" s="199">
        <v>563</v>
      </c>
      <c r="CO435" s="199">
        <v>0</v>
      </c>
      <c r="CP435" s="199">
        <v>298</v>
      </c>
      <c r="CQ435" s="199">
        <v>2944</v>
      </c>
      <c r="CR435" s="199">
        <v>2227</v>
      </c>
      <c r="CS435" s="199">
        <v>1296</v>
      </c>
      <c r="CT435" s="199">
        <v>2553</v>
      </c>
      <c r="CU435" s="199">
        <v>453</v>
      </c>
      <c r="CV435" s="199">
        <v>258</v>
      </c>
      <c r="CW435" s="199">
        <v>395</v>
      </c>
      <c r="CX435" s="199">
        <v>250</v>
      </c>
      <c r="CY435" s="199">
        <v>28</v>
      </c>
      <c r="CZ435" s="199">
        <v>0</v>
      </c>
      <c r="DA435" s="199">
        <v>8</v>
      </c>
      <c r="DB435" s="199">
        <v>8</v>
      </c>
      <c r="DC435" s="199">
        <v>22</v>
      </c>
      <c r="DD435" s="199">
        <v>0</v>
      </c>
      <c r="DE435" s="199">
        <v>89</v>
      </c>
      <c r="DF435" s="199">
        <v>159</v>
      </c>
      <c r="DG435" s="199">
        <v>397</v>
      </c>
      <c r="DH435" s="199">
        <v>19</v>
      </c>
      <c r="DI435" s="199">
        <v>277</v>
      </c>
      <c r="DJ435" s="199">
        <v>76</v>
      </c>
      <c r="DK435" s="199">
        <v>20</v>
      </c>
      <c r="DL435" s="199">
        <v>86</v>
      </c>
      <c r="DM435" s="199">
        <v>51</v>
      </c>
      <c r="DN435" s="199">
        <v>438</v>
      </c>
      <c r="DO435" s="199">
        <v>104</v>
      </c>
      <c r="DP435" s="199">
        <v>32</v>
      </c>
      <c r="DQ435" s="199">
        <v>51</v>
      </c>
      <c r="DR435" s="199">
        <v>27</v>
      </c>
      <c r="DS435" s="199">
        <v>40</v>
      </c>
      <c r="DT435" s="199">
        <v>84</v>
      </c>
      <c r="DU435" s="199">
        <v>1209</v>
      </c>
      <c r="DV435" s="199">
        <v>595</v>
      </c>
      <c r="DW435" s="199">
        <v>254</v>
      </c>
      <c r="DX435" s="199">
        <v>97</v>
      </c>
      <c r="DY435" s="199">
        <v>36</v>
      </c>
      <c r="DZ435" s="199">
        <v>225</v>
      </c>
      <c r="EA435" s="199">
        <v>4</v>
      </c>
      <c r="EB435" s="199">
        <v>182</v>
      </c>
      <c r="EC435" s="199">
        <v>292</v>
      </c>
      <c r="ED435" s="199">
        <v>77</v>
      </c>
      <c r="EE435" s="199">
        <v>164</v>
      </c>
      <c r="EF435" s="199">
        <v>401</v>
      </c>
      <c r="EG435" s="199">
        <v>3018</v>
      </c>
      <c r="EH435" s="199">
        <v>180</v>
      </c>
      <c r="EI435" s="199">
        <v>912</v>
      </c>
      <c r="EJ435" s="199">
        <v>297</v>
      </c>
      <c r="EK435" s="199">
        <v>112</v>
      </c>
      <c r="EL435" s="199">
        <v>49</v>
      </c>
      <c r="EM435" s="199">
        <v>29</v>
      </c>
      <c r="EN435" s="199">
        <v>9</v>
      </c>
      <c r="EO435" s="199">
        <v>32</v>
      </c>
      <c r="EP435" s="199">
        <v>43</v>
      </c>
      <c r="EQ435" s="199">
        <v>983</v>
      </c>
      <c r="ER435" s="199">
        <v>1209</v>
      </c>
      <c r="ES435" s="199">
        <v>67</v>
      </c>
      <c r="ET435" s="199">
        <v>312</v>
      </c>
      <c r="EU435" s="199">
        <v>406</v>
      </c>
      <c r="EV435" s="199">
        <v>424</v>
      </c>
      <c r="EW435" s="199">
        <v>1142</v>
      </c>
      <c r="EX435" s="199">
        <v>1209</v>
      </c>
      <c r="EZ435" s="199"/>
    </row>
    <row r="436" spans="1:156" x14ac:dyDescent="0.25">
      <c r="A436">
        <v>56014</v>
      </c>
      <c r="B436" t="s">
        <v>892</v>
      </c>
      <c r="C436" t="s">
        <v>1103</v>
      </c>
      <c r="D436" t="s">
        <v>259</v>
      </c>
      <c r="E436" t="s">
        <v>331</v>
      </c>
      <c r="F436" t="s">
        <v>346</v>
      </c>
      <c r="G436" t="s">
        <v>346</v>
      </c>
      <c r="H436" s="199">
        <v>699</v>
      </c>
      <c r="I436" s="199">
        <v>57</v>
      </c>
      <c r="J436" s="199">
        <v>129</v>
      </c>
      <c r="K436" s="199">
        <v>19</v>
      </c>
      <c r="L436" s="199">
        <v>70</v>
      </c>
      <c r="M436" s="199">
        <v>10</v>
      </c>
      <c r="N436" s="199">
        <v>342</v>
      </c>
      <c r="O436" s="199">
        <v>36</v>
      </c>
      <c r="P436" s="199">
        <v>226</v>
      </c>
      <c r="Q436" s="199">
        <v>2</v>
      </c>
      <c r="R436" s="199">
        <v>644</v>
      </c>
      <c r="S436" s="199">
        <v>39</v>
      </c>
      <c r="T436" s="199">
        <v>3</v>
      </c>
      <c r="U436" s="199">
        <v>0</v>
      </c>
      <c r="V436" s="199">
        <v>0</v>
      </c>
      <c r="W436" s="199">
        <v>0</v>
      </c>
      <c r="X436" s="199">
        <v>0</v>
      </c>
      <c r="Y436" s="199">
        <v>0</v>
      </c>
      <c r="Z436" s="199">
        <v>15</v>
      </c>
      <c r="AA436" s="199">
        <v>9</v>
      </c>
      <c r="AB436" s="199">
        <v>37</v>
      </c>
      <c r="AC436" s="199">
        <v>9</v>
      </c>
      <c r="AD436" s="199">
        <v>49</v>
      </c>
      <c r="AE436" s="199">
        <v>9</v>
      </c>
      <c r="AF436" s="199">
        <v>626</v>
      </c>
      <c r="AG436" s="199">
        <v>39</v>
      </c>
      <c r="AH436" s="199">
        <v>684</v>
      </c>
      <c r="AI436" s="199">
        <v>44</v>
      </c>
      <c r="AJ436" s="199">
        <v>15</v>
      </c>
      <c r="AK436" s="199">
        <v>13</v>
      </c>
      <c r="AL436" s="199">
        <v>0</v>
      </c>
      <c r="AM436" s="199">
        <v>0</v>
      </c>
      <c r="AN436" s="199">
        <v>15</v>
      </c>
      <c r="AO436" s="199">
        <v>13</v>
      </c>
      <c r="AP436" s="199">
        <v>368</v>
      </c>
      <c r="AQ436" s="199">
        <v>30</v>
      </c>
      <c r="AR436" s="199">
        <v>331</v>
      </c>
      <c r="AS436" s="199">
        <v>27</v>
      </c>
      <c r="AT436" s="199">
        <v>124</v>
      </c>
      <c r="AU436" s="199">
        <v>13</v>
      </c>
      <c r="AV436" s="199">
        <v>575</v>
      </c>
      <c r="AW436" s="199">
        <v>44</v>
      </c>
      <c r="AX436" s="199">
        <v>44</v>
      </c>
      <c r="AY436" s="199">
        <v>0</v>
      </c>
      <c r="AZ436" s="199">
        <v>127</v>
      </c>
      <c r="BA436" s="199">
        <v>12</v>
      </c>
      <c r="BB436" s="199">
        <v>223</v>
      </c>
      <c r="BC436" s="199">
        <v>8</v>
      </c>
      <c r="BD436" s="199">
        <v>110</v>
      </c>
      <c r="BE436" s="199">
        <v>7</v>
      </c>
      <c r="BF436" s="199">
        <v>107</v>
      </c>
      <c r="BG436" s="199">
        <v>1</v>
      </c>
      <c r="BH436" s="199">
        <v>271</v>
      </c>
      <c r="BI436" s="199">
        <v>32</v>
      </c>
      <c r="BJ436" s="199">
        <v>268</v>
      </c>
      <c r="BK436" s="199">
        <v>31</v>
      </c>
      <c r="BL436" s="199">
        <v>3</v>
      </c>
      <c r="BM436" s="199">
        <v>1</v>
      </c>
      <c r="BN436" s="199">
        <v>188</v>
      </c>
      <c r="BO436" s="199">
        <v>13</v>
      </c>
      <c r="BP436" s="199">
        <v>93</v>
      </c>
      <c r="BQ436" s="199">
        <v>19</v>
      </c>
      <c r="BR436" s="199">
        <v>97</v>
      </c>
      <c r="BS436" s="199">
        <v>1</v>
      </c>
      <c r="BT436" s="199">
        <v>160</v>
      </c>
      <c r="BU436" s="199">
        <v>24</v>
      </c>
      <c r="BV436" s="199">
        <v>378</v>
      </c>
      <c r="BW436" s="199">
        <v>33</v>
      </c>
      <c r="BX436" s="199">
        <v>161</v>
      </c>
      <c r="BY436" s="199">
        <v>0</v>
      </c>
      <c r="BZ436" s="199">
        <v>49</v>
      </c>
      <c r="CA436" s="199">
        <v>3</v>
      </c>
      <c r="CB436" s="199">
        <v>111</v>
      </c>
      <c r="CC436" s="199">
        <v>21</v>
      </c>
      <c r="CD436" s="199">
        <v>35</v>
      </c>
      <c r="CE436" s="199">
        <v>6</v>
      </c>
      <c r="CF436" s="199">
        <v>74</v>
      </c>
      <c r="CG436" s="199">
        <v>1</v>
      </c>
      <c r="CH436" s="199">
        <v>52</v>
      </c>
      <c r="CI436" s="199">
        <v>5</v>
      </c>
      <c r="CJ436" s="199">
        <v>80</v>
      </c>
      <c r="CK436" s="199">
        <v>14</v>
      </c>
      <c r="CL436" s="199">
        <v>137</v>
      </c>
      <c r="CM436" s="199">
        <v>7</v>
      </c>
      <c r="CN436" s="199">
        <v>161</v>
      </c>
      <c r="CO436" s="199">
        <v>0</v>
      </c>
      <c r="CP436" s="199">
        <v>57</v>
      </c>
      <c r="CQ436" s="199">
        <v>642</v>
      </c>
      <c r="CR436" s="199">
        <v>450</v>
      </c>
      <c r="CS436" s="199">
        <v>326</v>
      </c>
      <c r="CT436" s="199">
        <v>625</v>
      </c>
      <c r="CU436" s="199">
        <v>30</v>
      </c>
      <c r="CV436" s="199">
        <v>11</v>
      </c>
      <c r="CW436" s="199">
        <v>18</v>
      </c>
      <c r="CX436" s="199">
        <v>2</v>
      </c>
      <c r="CY436" s="199">
        <v>12</v>
      </c>
      <c r="CZ436" s="199">
        <v>9</v>
      </c>
      <c r="DA436" s="199">
        <v>0</v>
      </c>
      <c r="DB436" s="199">
        <v>0</v>
      </c>
      <c r="DC436" s="199">
        <v>0</v>
      </c>
      <c r="DD436" s="199">
        <v>0</v>
      </c>
      <c r="DE436" s="199">
        <v>73</v>
      </c>
      <c r="DF436" s="199">
        <v>11</v>
      </c>
      <c r="DG436" s="199">
        <v>46</v>
      </c>
      <c r="DH436" s="199">
        <v>2</v>
      </c>
      <c r="DI436" s="199">
        <v>25</v>
      </c>
      <c r="DJ436" s="199">
        <v>8</v>
      </c>
      <c r="DK436" s="199">
        <v>10</v>
      </c>
      <c r="DL436" s="199">
        <v>8</v>
      </c>
      <c r="DM436" s="199">
        <v>28</v>
      </c>
      <c r="DN436" s="199">
        <v>62</v>
      </c>
      <c r="DO436" s="199">
        <v>11</v>
      </c>
      <c r="DP436" s="199">
        <v>12</v>
      </c>
      <c r="DQ436" s="199">
        <v>14</v>
      </c>
      <c r="DR436" s="199">
        <v>17</v>
      </c>
      <c r="DS436" s="199">
        <v>14</v>
      </c>
      <c r="DT436" s="199">
        <v>30</v>
      </c>
      <c r="DU436" s="199">
        <v>301</v>
      </c>
      <c r="DV436" s="199">
        <v>144</v>
      </c>
      <c r="DW436" s="199">
        <v>40</v>
      </c>
      <c r="DX436" s="199">
        <v>29</v>
      </c>
      <c r="DY436" s="199">
        <v>9</v>
      </c>
      <c r="DZ436" s="199">
        <v>62</v>
      </c>
      <c r="EA436" s="199">
        <v>8</v>
      </c>
      <c r="EB436" s="199">
        <v>50</v>
      </c>
      <c r="EC436" s="199">
        <v>66</v>
      </c>
      <c r="ED436" s="199">
        <v>0</v>
      </c>
      <c r="EE436" s="199">
        <v>55</v>
      </c>
      <c r="EF436" s="199">
        <v>57</v>
      </c>
      <c r="EG436" s="199">
        <v>626</v>
      </c>
      <c r="EH436" s="199">
        <v>65</v>
      </c>
      <c r="EI436" s="199">
        <v>238</v>
      </c>
      <c r="EJ436" s="199">
        <v>63</v>
      </c>
      <c r="EK436" s="199">
        <v>14</v>
      </c>
      <c r="EL436" s="199">
        <v>10</v>
      </c>
      <c r="EM436" s="199">
        <v>6</v>
      </c>
      <c r="EN436" s="199">
        <v>4</v>
      </c>
      <c r="EO436" s="199">
        <v>3</v>
      </c>
      <c r="EP436" s="199">
        <v>17</v>
      </c>
      <c r="EQ436" s="199">
        <v>248</v>
      </c>
      <c r="ER436" s="199">
        <v>301</v>
      </c>
      <c r="ES436" s="199">
        <v>23</v>
      </c>
      <c r="ET436" s="199">
        <v>91</v>
      </c>
      <c r="EU436" s="199">
        <v>95</v>
      </c>
      <c r="EV436" s="199">
        <v>92</v>
      </c>
      <c r="EW436" s="199">
        <v>278</v>
      </c>
      <c r="EX436" s="199">
        <v>301</v>
      </c>
      <c r="EZ436" s="199"/>
    </row>
    <row r="437" spans="1:156" x14ac:dyDescent="0.25">
      <c r="A437">
        <v>56013</v>
      </c>
      <c r="B437" t="s">
        <v>892</v>
      </c>
      <c r="C437" t="s">
        <v>1102</v>
      </c>
      <c r="D437" t="s">
        <v>259</v>
      </c>
      <c r="E437" t="s">
        <v>331</v>
      </c>
      <c r="F437" t="s">
        <v>346</v>
      </c>
      <c r="G437" t="s">
        <v>346</v>
      </c>
      <c r="H437" s="199">
        <v>4289</v>
      </c>
      <c r="I437" s="199">
        <v>277</v>
      </c>
      <c r="J437" s="199">
        <v>664</v>
      </c>
      <c r="K437" s="199">
        <v>42</v>
      </c>
      <c r="L437" s="199">
        <v>417</v>
      </c>
      <c r="M437" s="199">
        <v>30</v>
      </c>
      <c r="N437" s="199">
        <v>1702</v>
      </c>
      <c r="O437" s="199">
        <v>183</v>
      </c>
      <c r="P437" s="199">
        <v>1918</v>
      </c>
      <c r="Q437" s="199">
        <v>52</v>
      </c>
      <c r="R437" s="199">
        <v>3871</v>
      </c>
      <c r="S437" s="199">
        <v>125</v>
      </c>
      <c r="T437" s="199">
        <v>18</v>
      </c>
      <c r="U437" s="199">
        <v>0</v>
      </c>
      <c r="V437" s="199">
        <v>1</v>
      </c>
      <c r="W437" s="199">
        <v>0</v>
      </c>
      <c r="X437" s="199">
        <v>23</v>
      </c>
      <c r="Y437" s="199">
        <v>10</v>
      </c>
      <c r="Z437" s="199">
        <v>159</v>
      </c>
      <c r="AA437" s="199">
        <v>58</v>
      </c>
      <c r="AB437" s="199">
        <v>217</v>
      </c>
      <c r="AC437" s="199">
        <v>84</v>
      </c>
      <c r="AD437" s="199">
        <v>402</v>
      </c>
      <c r="AE437" s="199">
        <v>155</v>
      </c>
      <c r="AF437" s="199">
        <v>3766</v>
      </c>
      <c r="AG437" s="199">
        <v>112</v>
      </c>
      <c r="AH437" s="199">
        <v>4146</v>
      </c>
      <c r="AI437" s="199">
        <v>208</v>
      </c>
      <c r="AJ437" s="199">
        <v>143</v>
      </c>
      <c r="AK437" s="199">
        <v>69</v>
      </c>
      <c r="AL437" s="199">
        <v>58</v>
      </c>
      <c r="AM437" s="199">
        <v>0</v>
      </c>
      <c r="AN437" s="199">
        <v>85</v>
      </c>
      <c r="AO437" s="199">
        <v>69</v>
      </c>
      <c r="AP437" s="199">
        <v>2103</v>
      </c>
      <c r="AQ437" s="199">
        <v>144</v>
      </c>
      <c r="AR437" s="199">
        <v>2186</v>
      </c>
      <c r="AS437" s="199">
        <v>133</v>
      </c>
      <c r="AT437" s="199">
        <v>376</v>
      </c>
      <c r="AU437" s="199">
        <v>32</v>
      </c>
      <c r="AV437" s="199">
        <v>3913</v>
      </c>
      <c r="AW437" s="199">
        <v>245</v>
      </c>
      <c r="AX437" s="199">
        <v>137</v>
      </c>
      <c r="AY437" s="199">
        <v>61</v>
      </c>
      <c r="AZ437" s="199">
        <v>855</v>
      </c>
      <c r="BA437" s="199">
        <v>18</v>
      </c>
      <c r="BB437" s="199">
        <v>1254</v>
      </c>
      <c r="BC437" s="199">
        <v>61</v>
      </c>
      <c r="BD437" s="199">
        <v>791</v>
      </c>
      <c r="BE437" s="199">
        <v>15</v>
      </c>
      <c r="BF437" s="199">
        <v>241</v>
      </c>
      <c r="BG437" s="199">
        <v>30</v>
      </c>
      <c r="BH437" s="199">
        <v>2176</v>
      </c>
      <c r="BI437" s="199">
        <v>129</v>
      </c>
      <c r="BJ437" s="199">
        <v>2111</v>
      </c>
      <c r="BK437" s="199">
        <v>129</v>
      </c>
      <c r="BL437" s="199">
        <v>65</v>
      </c>
      <c r="BM437" s="199">
        <v>0</v>
      </c>
      <c r="BN437" s="199">
        <v>1609</v>
      </c>
      <c r="BO437" s="199">
        <v>56</v>
      </c>
      <c r="BP437" s="199">
        <v>633</v>
      </c>
      <c r="BQ437" s="199">
        <v>101</v>
      </c>
      <c r="BR437" s="199">
        <v>175</v>
      </c>
      <c r="BS437" s="199">
        <v>2</v>
      </c>
      <c r="BT437" s="199">
        <v>991</v>
      </c>
      <c r="BU437" s="199">
        <v>108</v>
      </c>
      <c r="BV437" s="199">
        <v>2417</v>
      </c>
      <c r="BW437" s="199">
        <v>159</v>
      </c>
      <c r="BX437" s="199">
        <v>881</v>
      </c>
      <c r="BY437" s="199">
        <v>10</v>
      </c>
      <c r="BZ437" s="199">
        <v>273</v>
      </c>
      <c r="CA437" s="199">
        <v>0</v>
      </c>
      <c r="CB437" s="199">
        <v>718</v>
      </c>
      <c r="CC437" s="199">
        <v>108</v>
      </c>
      <c r="CD437" s="199">
        <v>261</v>
      </c>
      <c r="CE437" s="199">
        <v>14</v>
      </c>
      <c r="CF437" s="199">
        <v>385</v>
      </c>
      <c r="CG437" s="199">
        <v>6</v>
      </c>
      <c r="CH437" s="199">
        <v>626</v>
      </c>
      <c r="CI437" s="199">
        <v>88</v>
      </c>
      <c r="CJ437" s="199">
        <v>521</v>
      </c>
      <c r="CK437" s="199">
        <v>41</v>
      </c>
      <c r="CL437" s="199">
        <v>624</v>
      </c>
      <c r="CM437" s="199">
        <v>10</v>
      </c>
      <c r="CN437" s="199">
        <v>881</v>
      </c>
      <c r="CO437" s="199">
        <v>10</v>
      </c>
      <c r="CP437" s="199">
        <v>277</v>
      </c>
      <c r="CQ437" s="199">
        <v>4012</v>
      </c>
      <c r="CR437" s="199">
        <v>3196</v>
      </c>
      <c r="CS437" s="199">
        <v>1558</v>
      </c>
      <c r="CT437" s="199">
        <v>3989</v>
      </c>
      <c r="CU437" s="199">
        <v>258</v>
      </c>
      <c r="CV437" s="199">
        <v>187</v>
      </c>
      <c r="CW437" s="199">
        <v>233</v>
      </c>
      <c r="CX437" s="199">
        <v>174</v>
      </c>
      <c r="CY437" s="199">
        <v>13</v>
      </c>
      <c r="CZ437" s="199">
        <v>2</v>
      </c>
      <c r="DA437" s="199">
        <v>10</v>
      </c>
      <c r="DB437" s="199">
        <v>10</v>
      </c>
      <c r="DC437" s="199">
        <v>2</v>
      </c>
      <c r="DD437" s="199">
        <v>1</v>
      </c>
      <c r="DE437" s="199">
        <v>125</v>
      </c>
      <c r="DF437" s="199">
        <v>143</v>
      </c>
      <c r="DG437" s="199">
        <v>312</v>
      </c>
      <c r="DH437" s="199">
        <v>58</v>
      </c>
      <c r="DI437" s="199">
        <v>225</v>
      </c>
      <c r="DJ437" s="199">
        <v>131</v>
      </c>
      <c r="DK437" s="199">
        <v>119</v>
      </c>
      <c r="DL437" s="199">
        <v>176</v>
      </c>
      <c r="DM437" s="199">
        <v>153</v>
      </c>
      <c r="DN437" s="199">
        <v>489</v>
      </c>
      <c r="DO437" s="199">
        <v>158</v>
      </c>
      <c r="DP437" s="199">
        <v>172</v>
      </c>
      <c r="DQ437" s="199">
        <v>62</v>
      </c>
      <c r="DR437" s="199">
        <v>87</v>
      </c>
      <c r="DS437" s="199">
        <v>113</v>
      </c>
      <c r="DT437" s="199">
        <v>85</v>
      </c>
      <c r="DU437" s="199">
        <v>1889</v>
      </c>
      <c r="DV437" s="199">
        <v>1009</v>
      </c>
      <c r="DW437" s="199">
        <v>265</v>
      </c>
      <c r="DX437" s="199">
        <v>121</v>
      </c>
      <c r="DY437" s="199">
        <v>55</v>
      </c>
      <c r="DZ437" s="199">
        <v>289</v>
      </c>
      <c r="EA437" s="199">
        <v>54</v>
      </c>
      <c r="EB437" s="199">
        <v>202</v>
      </c>
      <c r="EC437" s="199">
        <v>470</v>
      </c>
      <c r="ED437" s="199">
        <v>42</v>
      </c>
      <c r="EE437" s="199">
        <v>402</v>
      </c>
      <c r="EF437" s="199">
        <v>421</v>
      </c>
      <c r="EG437" s="199">
        <v>3928</v>
      </c>
      <c r="EH437" s="199">
        <v>492</v>
      </c>
      <c r="EI437" s="199">
        <v>1437</v>
      </c>
      <c r="EJ437" s="199">
        <v>452</v>
      </c>
      <c r="EK437" s="199">
        <v>71</v>
      </c>
      <c r="EL437" s="199">
        <v>59</v>
      </c>
      <c r="EM437" s="199">
        <v>79</v>
      </c>
      <c r="EN437" s="199">
        <v>14</v>
      </c>
      <c r="EO437" s="199">
        <v>56</v>
      </c>
      <c r="EP437" s="199">
        <v>138</v>
      </c>
      <c r="EQ437" s="199">
        <v>1683</v>
      </c>
      <c r="ER437" s="199">
        <v>1889</v>
      </c>
      <c r="ES437" s="199">
        <v>124</v>
      </c>
      <c r="ET437" s="199">
        <v>449</v>
      </c>
      <c r="EU437" s="199">
        <v>733</v>
      </c>
      <c r="EV437" s="199">
        <v>583</v>
      </c>
      <c r="EW437" s="199">
        <v>1765</v>
      </c>
      <c r="EX437" s="199">
        <v>1889</v>
      </c>
      <c r="EZ437" s="199"/>
    </row>
    <row r="438" spans="1:156" x14ac:dyDescent="0.25">
      <c r="A438">
        <v>56031</v>
      </c>
      <c r="B438" t="s">
        <v>892</v>
      </c>
      <c r="C438" t="s">
        <v>1107</v>
      </c>
      <c r="D438" t="s">
        <v>283</v>
      </c>
      <c r="E438" t="s">
        <v>331</v>
      </c>
      <c r="F438" t="s">
        <v>346</v>
      </c>
      <c r="G438" t="s">
        <v>346</v>
      </c>
      <c r="H438" s="199">
        <v>11747</v>
      </c>
      <c r="I438" s="199">
        <v>658</v>
      </c>
      <c r="J438" s="199">
        <v>2230</v>
      </c>
      <c r="K438" s="199">
        <v>204</v>
      </c>
      <c r="L438" s="199">
        <v>1545</v>
      </c>
      <c r="M438" s="199">
        <v>144</v>
      </c>
      <c r="N438" s="199">
        <v>5104</v>
      </c>
      <c r="O438" s="199">
        <v>417</v>
      </c>
      <c r="P438" s="199">
        <v>4378</v>
      </c>
      <c r="Q438" s="199">
        <v>37</v>
      </c>
      <c r="R438" s="199">
        <v>11022</v>
      </c>
      <c r="S438" s="199">
        <v>496</v>
      </c>
      <c r="T438" s="199">
        <v>85</v>
      </c>
      <c r="U438" s="199">
        <v>11</v>
      </c>
      <c r="V438" s="199">
        <v>0</v>
      </c>
      <c r="W438" s="199">
        <v>0</v>
      </c>
      <c r="X438" s="199">
        <v>71</v>
      </c>
      <c r="Y438" s="199">
        <v>0</v>
      </c>
      <c r="Z438" s="199">
        <v>254</v>
      </c>
      <c r="AA438" s="199">
        <v>126</v>
      </c>
      <c r="AB438" s="199">
        <v>315</v>
      </c>
      <c r="AC438" s="199">
        <v>25</v>
      </c>
      <c r="AD438" s="199">
        <v>936</v>
      </c>
      <c r="AE438" s="199">
        <v>237</v>
      </c>
      <c r="AF438" s="199">
        <v>10344</v>
      </c>
      <c r="AG438" s="199">
        <v>385</v>
      </c>
      <c r="AH438" s="199">
        <v>11430</v>
      </c>
      <c r="AI438" s="199">
        <v>548</v>
      </c>
      <c r="AJ438" s="199">
        <v>317</v>
      </c>
      <c r="AK438" s="199">
        <v>110</v>
      </c>
      <c r="AL438" s="199">
        <v>215</v>
      </c>
      <c r="AM438" s="199">
        <v>99</v>
      </c>
      <c r="AN438" s="199">
        <v>102</v>
      </c>
      <c r="AO438" s="199">
        <v>11</v>
      </c>
      <c r="AP438" s="199">
        <v>5952</v>
      </c>
      <c r="AQ438" s="199">
        <v>419</v>
      </c>
      <c r="AR438" s="199">
        <v>5795</v>
      </c>
      <c r="AS438" s="199">
        <v>239</v>
      </c>
      <c r="AT438" s="199">
        <v>1882</v>
      </c>
      <c r="AU438" s="199">
        <v>19</v>
      </c>
      <c r="AV438" s="199">
        <v>9865</v>
      </c>
      <c r="AW438" s="199">
        <v>639</v>
      </c>
      <c r="AX438" s="199">
        <v>552</v>
      </c>
      <c r="AY438" s="199">
        <v>117</v>
      </c>
      <c r="AZ438" s="199">
        <v>2773</v>
      </c>
      <c r="BA438" s="199">
        <v>98</v>
      </c>
      <c r="BB438" s="199">
        <v>3009</v>
      </c>
      <c r="BC438" s="199">
        <v>160</v>
      </c>
      <c r="BD438" s="199">
        <v>2122</v>
      </c>
      <c r="BE438" s="199">
        <v>16</v>
      </c>
      <c r="BF438" s="199">
        <v>898</v>
      </c>
      <c r="BG438" s="199">
        <v>23</v>
      </c>
      <c r="BH438" s="199">
        <v>5469</v>
      </c>
      <c r="BI438" s="199">
        <v>409</v>
      </c>
      <c r="BJ438" s="199">
        <v>5179</v>
      </c>
      <c r="BK438" s="199">
        <v>361</v>
      </c>
      <c r="BL438" s="199">
        <v>290</v>
      </c>
      <c r="BM438" s="199">
        <v>48</v>
      </c>
      <c r="BN438" s="199">
        <v>3954</v>
      </c>
      <c r="BO438" s="199">
        <v>265</v>
      </c>
      <c r="BP438" s="199">
        <v>1568</v>
      </c>
      <c r="BQ438" s="199">
        <v>145</v>
      </c>
      <c r="BR438" s="199">
        <v>845</v>
      </c>
      <c r="BS438" s="199">
        <v>22</v>
      </c>
      <c r="BT438" s="199">
        <v>2756</v>
      </c>
      <c r="BU438" s="199">
        <v>226</v>
      </c>
      <c r="BV438" s="199">
        <v>6367</v>
      </c>
      <c r="BW438" s="199">
        <v>432</v>
      </c>
      <c r="BX438" s="199">
        <v>2624</v>
      </c>
      <c r="BY438" s="199">
        <v>0</v>
      </c>
      <c r="BZ438" s="199">
        <v>804</v>
      </c>
      <c r="CA438" s="199">
        <v>50</v>
      </c>
      <c r="CB438" s="199">
        <v>1952</v>
      </c>
      <c r="CC438" s="199">
        <v>176</v>
      </c>
      <c r="CD438" s="199">
        <v>535</v>
      </c>
      <c r="CE438" s="199">
        <v>41</v>
      </c>
      <c r="CF438" s="199">
        <v>1120</v>
      </c>
      <c r="CG438" s="199">
        <v>151</v>
      </c>
      <c r="CH438" s="199">
        <v>1303</v>
      </c>
      <c r="CI438" s="199">
        <v>85</v>
      </c>
      <c r="CJ438" s="199">
        <v>1389</v>
      </c>
      <c r="CK438" s="199">
        <v>82</v>
      </c>
      <c r="CL438" s="199">
        <v>2020</v>
      </c>
      <c r="CM438" s="199">
        <v>73</v>
      </c>
      <c r="CN438" s="199">
        <v>2624</v>
      </c>
      <c r="CO438" s="199">
        <v>0</v>
      </c>
      <c r="CP438" s="199">
        <v>658</v>
      </c>
      <c r="CQ438" s="199">
        <v>11089</v>
      </c>
      <c r="CR438" s="199">
        <v>7730</v>
      </c>
      <c r="CS438" s="199">
        <v>5603</v>
      </c>
      <c r="CT438" s="199">
        <v>10457</v>
      </c>
      <c r="CU438" s="199">
        <v>776</v>
      </c>
      <c r="CV438" s="199">
        <v>276</v>
      </c>
      <c r="CW438" s="199">
        <v>617</v>
      </c>
      <c r="CX438" s="199">
        <v>243</v>
      </c>
      <c r="CY438" s="199">
        <v>41</v>
      </c>
      <c r="CZ438" s="199">
        <v>19</v>
      </c>
      <c r="DA438" s="199">
        <v>70</v>
      </c>
      <c r="DB438" s="199">
        <v>3</v>
      </c>
      <c r="DC438" s="199">
        <v>48</v>
      </c>
      <c r="DD438" s="199">
        <v>11</v>
      </c>
      <c r="DE438" s="199">
        <v>476</v>
      </c>
      <c r="DF438" s="199">
        <v>206</v>
      </c>
      <c r="DG438" s="199">
        <v>1231</v>
      </c>
      <c r="DH438" s="199">
        <v>69</v>
      </c>
      <c r="DI438" s="199">
        <v>721</v>
      </c>
      <c r="DJ438" s="199">
        <v>198</v>
      </c>
      <c r="DK438" s="199">
        <v>25</v>
      </c>
      <c r="DL438" s="199">
        <v>329</v>
      </c>
      <c r="DM438" s="199">
        <v>163</v>
      </c>
      <c r="DN438" s="199">
        <v>1602</v>
      </c>
      <c r="DO438" s="199">
        <v>529</v>
      </c>
      <c r="DP438" s="199">
        <v>162</v>
      </c>
      <c r="DQ438" s="199">
        <v>159</v>
      </c>
      <c r="DR438" s="199">
        <v>404</v>
      </c>
      <c r="DS438" s="199">
        <v>185</v>
      </c>
      <c r="DT438" s="199">
        <v>592</v>
      </c>
      <c r="DU438" s="199">
        <v>5357</v>
      </c>
      <c r="DV438" s="199">
        <v>2619</v>
      </c>
      <c r="DW438" s="199">
        <v>806</v>
      </c>
      <c r="DX438" s="199">
        <v>574</v>
      </c>
      <c r="DY438" s="199">
        <v>101</v>
      </c>
      <c r="DZ438" s="199">
        <v>1026</v>
      </c>
      <c r="EA438" s="199">
        <v>105</v>
      </c>
      <c r="EB438" s="199">
        <v>778</v>
      </c>
      <c r="EC438" s="199">
        <v>1138</v>
      </c>
      <c r="ED438" s="199">
        <v>139</v>
      </c>
      <c r="EE438" s="199">
        <v>834</v>
      </c>
      <c r="EF438" s="199">
        <v>1283</v>
      </c>
      <c r="EG438" s="199">
        <v>10428</v>
      </c>
      <c r="EH438" s="199">
        <v>1372</v>
      </c>
      <c r="EI438" s="199">
        <v>3670</v>
      </c>
      <c r="EJ438" s="199">
        <v>1687</v>
      </c>
      <c r="EK438" s="199">
        <v>228</v>
      </c>
      <c r="EL438" s="199">
        <v>252</v>
      </c>
      <c r="EM438" s="199">
        <v>153</v>
      </c>
      <c r="EN438" s="199">
        <v>239</v>
      </c>
      <c r="EO438" s="199">
        <v>144</v>
      </c>
      <c r="EP438" s="199">
        <v>598</v>
      </c>
      <c r="EQ438" s="199">
        <v>4594</v>
      </c>
      <c r="ER438" s="199">
        <v>5357</v>
      </c>
      <c r="ES438" s="199">
        <v>421</v>
      </c>
      <c r="ET438" s="199">
        <v>1938</v>
      </c>
      <c r="EU438" s="199">
        <v>1841</v>
      </c>
      <c r="EV438" s="199">
        <v>1157</v>
      </c>
      <c r="EW438" s="199">
        <v>4936</v>
      </c>
      <c r="EX438" s="199">
        <v>5357</v>
      </c>
      <c r="EZ438" s="199"/>
    </row>
    <row r="439" spans="1:156" x14ac:dyDescent="0.25">
      <c r="A439">
        <v>56096</v>
      </c>
      <c r="B439" t="s">
        <v>892</v>
      </c>
      <c r="C439" t="s">
        <v>1122</v>
      </c>
      <c r="D439" t="s">
        <v>277</v>
      </c>
      <c r="E439" t="s">
        <v>331</v>
      </c>
      <c r="F439" t="s">
        <v>346</v>
      </c>
      <c r="G439" t="s">
        <v>346</v>
      </c>
      <c r="H439" s="199">
        <v>2779</v>
      </c>
      <c r="I439" s="199">
        <v>141</v>
      </c>
      <c r="J439" s="199">
        <v>302</v>
      </c>
      <c r="K439" s="199">
        <v>6</v>
      </c>
      <c r="L439" s="199">
        <v>199</v>
      </c>
      <c r="M439" s="199">
        <v>3</v>
      </c>
      <c r="N439" s="199">
        <v>1218</v>
      </c>
      <c r="O439" s="199">
        <v>87</v>
      </c>
      <c r="P439" s="199">
        <v>1240</v>
      </c>
      <c r="Q439" s="199">
        <v>48</v>
      </c>
      <c r="R439" s="199">
        <v>2557</v>
      </c>
      <c r="S439" s="199">
        <v>125</v>
      </c>
      <c r="T439" s="199">
        <v>22</v>
      </c>
      <c r="U439" s="199">
        <v>16</v>
      </c>
      <c r="V439" s="199">
        <v>58</v>
      </c>
      <c r="W439" s="199">
        <v>0</v>
      </c>
      <c r="X439" s="199">
        <v>8</v>
      </c>
      <c r="Y439" s="199">
        <v>0</v>
      </c>
      <c r="Z439" s="199">
        <v>78</v>
      </c>
      <c r="AA439" s="199">
        <v>0</v>
      </c>
      <c r="AB439" s="199">
        <v>56</v>
      </c>
      <c r="AC439" s="199">
        <v>0</v>
      </c>
      <c r="AD439" s="199">
        <v>99</v>
      </c>
      <c r="AE439" s="199">
        <v>0</v>
      </c>
      <c r="AF439" s="199">
        <v>2535</v>
      </c>
      <c r="AG439" s="199">
        <v>125</v>
      </c>
      <c r="AH439" s="199">
        <v>2766</v>
      </c>
      <c r="AI439" s="199">
        <v>141</v>
      </c>
      <c r="AJ439" s="199">
        <v>13</v>
      </c>
      <c r="AK439" s="199">
        <v>0</v>
      </c>
      <c r="AL439" s="199">
        <v>8</v>
      </c>
      <c r="AM439" s="199">
        <v>0</v>
      </c>
      <c r="AN439" s="199">
        <v>5</v>
      </c>
      <c r="AO439" s="199">
        <v>0</v>
      </c>
      <c r="AP439" s="199">
        <v>1432</v>
      </c>
      <c r="AQ439" s="199">
        <v>120</v>
      </c>
      <c r="AR439" s="199">
        <v>1347</v>
      </c>
      <c r="AS439" s="199">
        <v>21</v>
      </c>
      <c r="AT439" s="199">
        <v>381</v>
      </c>
      <c r="AU439" s="199">
        <v>10</v>
      </c>
      <c r="AV439" s="199">
        <v>2398</v>
      </c>
      <c r="AW439" s="199">
        <v>131</v>
      </c>
      <c r="AX439" s="199">
        <v>157</v>
      </c>
      <c r="AY439" s="199">
        <v>8</v>
      </c>
      <c r="AZ439" s="199">
        <v>689</v>
      </c>
      <c r="BA439" s="199">
        <v>52</v>
      </c>
      <c r="BB439" s="199">
        <v>794</v>
      </c>
      <c r="BC439" s="199">
        <v>42</v>
      </c>
      <c r="BD439" s="199">
        <v>415</v>
      </c>
      <c r="BE439" s="199">
        <v>23</v>
      </c>
      <c r="BF439" s="199">
        <v>236</v>
      </c>
      <c r="BG439" s="199">
        <v>29</v>
      </c>
      <c r="BH439" s="199">
        <v>1362</v>
      </c>
      <c r="BI439" s="199">
        <v>102</v>
      </c>
      <c r="BJ439" s="199">
        <v>1308</v>
      </c>
      <c r="BK439" s="199">
        <v>98</v>
      </c>
      <c r="BL439" s="199">
        <v>54</v>
      </c>
      <c r="BM439" s="199">
        <v>4</v>
      </c>
      <c r="BN439" s="199">
        <v>983</v>
      </c>
      <c r="BO439" s="199">
        <v>75</v>
      </c>
      <c r="BP439" s="199">
        <v>405</v>
      </c>
      <c r="BQ439" s="199">
        <v>39</v>
      </c>
      <c r="BR439" s="199">
        <v>210</v>
      </c>
      <c r="BS439" s="199">
        <v>17</v>
      </c>
      <c r="BT439" s="199">
        <v>555</v>
      </c>
      <c r="BU439" s="199">
        <v>10</v>
      </c>
      <c r="BV439" s="199">
        <v>1598</v>
      </c>
      <c r="BW439" s="199">
        <v>131</v>
      </c>
      <c r="BX439" s="199">
        <v>626</v>
      </c>
      <c r="BY439" s="199">
        <v>0</v>
      </c>
      <c r="BZ439" s="199">
        <v>150</v>
      </c>
      <c r="CA439" s="199">
        <v>0</v>
      </c>
      <c r="CB439" s="199">
        <v>405</v>
      </c>
      <c r="CC439" s="199">
        <v>10</v>
      </c>
      <c r="CD439" s="199">
        <v>169</v>
      </c>
      <c r="CE439" s="199">
        <v>6</v>
      </c>
      <c r="CF439" s="199">
        <v>284</v>
      </c>
      <c r="CG439" s="199">
        <v>42</v>
      </c>
      <c r="CH439" s="199">
        <v>241</v>
      </c>
      <c r="CI439" s="199">
        <v>15</v>
      </c>
      <c r="CJ439" s="199">
        <v>391</v>
      </c>
      <c r="CK439" s="199">
        <v>29</v>
      </c>
      <c r="CL439" s="199">
        <v>513</v>
      </c>
      <c r="CM439" s="199">
        <v>39</v>
      </c>
      <c r="CN439" s="199">
        <v>626</v>
      </c>
      <c r="CO439" s="199">
        <v>0</v>
      </c>
      <c r="CP439" s="199">
        <v>141</v>
      </c>
      <c r="CQ439" s="199">
        <v>2638</v>
      </c>
      <c r="CR439" s="199">
        <v>2086</v>
      </c>
      <c r="CS439" s="199">
        <v>1136</v>
      </c>
      <c r="CT439" s="199">
        <v>2640</v>
      </c>
      <c r="CU439" s="199">
        <v>25</v>
      </c>
      <c r="CV439" s="199">
        <v>1</v>
      </c>
      <c r="CW439" s="199">
        <v>21</v>
      </c>
      <c r="CX439" s="199">
        <v>0</v>
      </c>
      <c r="CY439" s="199">
        <v>4</v>
      </c>
      <c r="CZ439" s="199">
        <v>1</v>
      </c>
      <c r="DA439" s="199">
        <v>0</v>
      </c>
      <c r="DB439" s="199">
        <v>0</v>
      </c>
      <c r="DC439" s="199">
        <v>0</v>
      </c>
      <c r="DD439" s="199">
        <v>0</v>
      </c>
      <c r="DE439" s="199">
        <v>83</v>
      </c>
      <c r="DF439" s="199">
        <v>117</v>
      </c>
      <c r="DG439" s="199">
        <v>257</v>
      </c>
      <c r="DH439" s="199">
        <v>40</v>
      </c>
      <c r="DI439" s="199">
        <v>208</v>
      </c>
      <c r="DJ439" s="199">
        <v>42</v>
      </c>
      <c r="DK439" s="199">
        <v>21</v>
      </c>
      <c r="DL439" s="199">
        <v>46</v>
      </c>
      <c r="DM439" s="199">
        <v>84</v>
      </c>
      <c r="DN439" s="199">
        <v>421</v>
      </c>
      <c r="DO439" s="199">
        <v>64</v>
      </c>
      <c r="DP439" s="199">
        <v>75</v>
      </c>
      <c r="DQ439" s="199">
        <v>57</v>
      </c>
      <c r="DR439" s="199">
        <v>24</v>
      </c>
      <c r="DS439" s="199">
        <v>21</v>
      </c>
      <c r="DT439" s="199">
        <v>79</v>
      </c>
      <c r="DU439" s="199">
        <v>1249</v>
      </c>
      <c r="DV439" s="199">
        <v>688</v>
      </c>
      <c r="DW439" s="199">
        <v>192</v>
      </c>
      <c r="DX439" s="199">
        <v>58</v>
      </c>
      <c r="DY439" s="199">
        <v>25</v>
      </c>
      <c r="DZ439" s="199">
        <v>242</v>
      </c>
      <c r="EA439" s="199">
        <v>2</v>
      </c>
      <c r="EB439" s="199">
        <v>194</v>
      </c>
      <c r="EC439" s="199">
        <v>261</v>
      </c>
      <c r="ED439" s="199">
        <v>62</v>
      </c>
      <c r="EE439" s="199">
        <v>155</v>
      </c>
      <c r="EF439" s="199">
        <v>294</v>
      </c>
      <c r="EG439" s="199">
        <v>2442</v>
      </c>
      <c r="EH439" s="199">
        <v>321</v>
      </c>
      <c r="EI439" s="199">
        <v>996</v>
      </c>
      <c r="EJ439" s="199">
        <v>253</v>
      </c>
      <c r="EK439" s="199">
        <v>38</v>
      </c>
      <c r="EL439" s="199">
        <v>17</v>
      </c>
      <c r="EM439" s="199">
        <v>24</v>
      </c>
      <c r="EN439" s="199">
        <v>18</v>
      </c>
      <c r="EO439" s="199">
        <v>19</v>
      </c>
      <c r="EP439" s="199">
        <v>93</v>
      </c>
      <c r="EQ439" s="199">
        <v>1109</v>
      </c>
      <c r="ER439" s="199">
        <v>1249</v>
      </c>
      <c r="ES439" s="199">
        <v>61</v>
      </c>
      <c r="ET439" s="199">
        <v>297</v>
      </c>
      <c r="EU439" s="199">
        <v>425</v>
      </c>
      <c r="EV439" s="199">
        <v>466</v>
      </c>
      <c r="EW439" s="199">
        <v>1188</v>
      </c>
      <c r="EX439" s="199">
        <v>1249</v>
      </c>
      <c r="EZ439" s="199"/>
    </row>
    <row r="440" spans="1:156" x14ac:dyDescent="0.25">
      <c r="A440">
        <v>56065</v>
      </c>
      <c r="B440" t="s">
        <v>892</v>
      </c>
      <c r="C440" t="s">
        <v>1114</v>
      </c>
      <c r="D440" t="s">
        <v>244</v>
      </c>
      <c r="E440" t="s">
        <v>331</v>
      </c>
      <c r="F440" t="s">
        <v>346</v>
      </c>
      <c r="G440" t="s">
        <v>346</v>
      </c>
      <c r="H440" s="199">
        <v>2733</v>
      </c>
      <c r="I440" s="199">
        <v>128</v>
      </c>
      <c r="J440" s="199">
        <v>353</v>
      </c>
      <c r="K440" s="199">
        <v>47</v>
      </c>
      <c r="L440" s="199">
        <v>196</v>
      </c>
      <c r="M440" s="199">
        <v>29</v>
      </c>
      <c r="N440" s="199">
        <v>1294</v>
      </c>
      <c r="O440" s="199">
        <v>64</v>
      </c>
      <c r="P440" s="199">
        <v>1084</v>
      </c>
      <c r="Q440" s="199">
        <v>17</v>
      </c>
      <c r="R440" s="199">
        <v>2434</v>
      </c>
      <c r="S440" s="199">
        <v>120</v>
      </c>
      <c r="T440" s="199">
        <v>20</v>
      </c>
      <c r="U440" s="199">
        <v>0</v>
      </c>
      <c r="V440" s="199">
        <v>0</v>
      </c>
      <c r="W440" s="199">
        <v>0</v>
      </c>
      <c r="X440" s="199">
        <v>4</v>
      </c>
      <c r="Y440" s="199">
        <v>0</v>
      </c>
      <c r="Z440" s="199">
        <v>11</v>
      </c>
      <c r="AA440" s="199">
        <v>0</v>
      </c>
      <c r="AB440" s="199">
        <v>264</v>
      </c>
      <c r="AC440" s="199">
        <v>8</v>
      </c>
      <c r="AD440" s="199">
        <v>152</v>
      </c>
      <c r="AE440" s="199">
        <v>5</v>
      </c>
      <c r="AF440" s="199">
        <v>2407</v>
      </c>
      <c r="AG440" s="199">
        <v>119</v>
      </c>
      <c r="AH440" s="199">
        <v>2718</v>
      </c>
      <c r="AI440" s="199">
        <v>123</v>
      </c>
      <c r="AJ440" s="199">
        <v>15</v>
      </c>
      <c r="AK440" s="199">
        <v>5</v>
      </c>
      <c r="AL440" s="199">
        <v>10</v>
      </c>
      <c r="AM440" s="199">
        <v>0</v>
      </c>
      <c r="AN440" s="199">
        <v>5</v>
      </c>
      <c r="AO440" s="199">
        <v>5</v>
      </c>
      <c r="AP440" s="199">
        <v>1407</v>
      </c>
      <c r="AQ440" s="199">
        <v>72</v>
      </c>
      <c r="AR440" s="199">
        <v>1326</v>
      </c>
      <c r="AS440" s="199">
        <v>56</v>
      </c>
      <c r="AT440" s="199">
        <v>222</v>
      </c>
      <c r="AU440" s="199">
        <v>7</v>
      </c>
      <c r="AV440" s="199">
        <v>2511</v>
      </c>
      <c r="AW440" s="199">
        <v>121</v>
      </c>
      <c r="AX440" s="199">
        <v>66</v>
      </c>
      <c r="AY440" s="199">
        <v>11</v>
      </c>
      <c r="AZ440" s="199">
        <v>579</v>
      </c>
      <c r="BA440" s="199">
        <v>72</v>
      </c>
      <c r="BB440" s="199">
        <v>691</v>
      </c>
      <c r="BC440" s="199">
        <v>15</v>
      </c>
      <c r="BD440" s="199">
        <v>492</v>
      </c>
      <c r="BE440" s="199">
        <v>14</v>
      </c>
      <c r="BF440" s="199">
        <v>152</v>
      </c>
      <c r="BG440" s="199">
        <v>17</v>
      </c>
      <c r="BH440" s="199">
        <v>1362</v>
      </c>
      <c r="BI440" s="199">
        <v>94</v>
      </c>
      <c r="BJ440" s="199">
        <v>1321</v>
      </c>
      <c r="BK440" s="199">
        <v>83</v>
      </c>
      <c r="BL440" s="199">
        <v>41</v>
      </c>
      <c r="BM440" s="199">
        <v>11</v>
      </c>
      <c r="BN440" s="199">
        <v>1106</v>
      </c>
      <c r="BO440" s="199">
        <v>55</v>
      </c>
      <c r="BP440" s="199">
        <v>298</v>
      </c>
      <c r="BQ440" s="199">
        <v>40</v>
      </c>
      <c r="BR440" s="199">
        <v>110</v>
      </c>
      <c r="BS440" s="199">
        <v>16</v>
      </c>
      <c r="BT440" s="199">
        <v>795</v>
      </c>
      <c r="BU440" s="199">
        <v>16</v>
      </c>
      <c r="BV440" s="199">
        <v>1514</v>
      </c>
      <c r="BW440" s="199">
        <v>111</v>
      </c>
      <c r="BX440" s="199">
        <v>424</v>
      </c>
      <c r="BY440" s="199">
        <v>1</v>
      </c>
      <c r="BZ440" s="199">
        <v>258</v>
      </c>
      <c r="CA440" s="199">
        <v>4</v>
      </c>
      <c r="CB440" s="199">
        <v>537</v>
      </c>
      <c r="CC440" s="199">
        <v>12</v>
      </c>
      <c r="CD440" s="199">
        <v>110</v>
      </c>
      <c r="CE440" s="199">
        <v>0</v>
      </c>
      <c r="CF440" s="199">
        <v>373</v>
      </c>
      <c r="CG440" s="199">
        <v>60</v>
      </c>
      <c r="CH440" s="199">
        <v>410</v>
      </c>
      <c r="CI440" s="199">
        <v>20</v>
      </c>
      <c r="CJ440" s="199">
        <v>273</v>
      </c>
      <c r="CK440" s="199">
        <v>18</v>
      </c>
      <c r="CL440" s="199">
        <v>348</v>
      </c>
      <c r="CM440" s="199">
        <v>13</v>
      </c>
      <c r="CN440" s="199">
        <v>424</v>
      </c>
      <c r="CO440" s="199">
        <v>1</v>
      </c>
      <c r="CP440" s="199">
        <v>128</v>
      </c>
      <c r="CQ440" s="199">
        <v>2605</v>
      </c>
      <c r="CR440" s="199">
        <v>2006</v>
      </c>
      <c r="CS440" s="199">
        <v>1010</v>
      </c>
      <c r="CT440" s="199">
        <v>2515</v>
      </c>
      <c r="CU440" s="199">
        <v>66</v>
      </c>
      <c r="CV440" s="199">
        <v>7</v>
      </c>
      <c r="CW440" s="199">
        <v>62</v>
      </c>
      <c r="CX440" s="199">
        <v>7</v>
      </c>
      <c r="CY440" s="199">
        <v>1</v>
      </c>
      <c r="CZ440" s="199">
        <v>0</v>
      </c>
      <c r="DA440" s="199">
        <v>0</v>
      </c>
      <c r="DB440" s="199">
        <v>0</v>
      </c>
      <c r="DC440" s="199">
        <v>3</v>
      </c>
      <c r="DD440" s="199">
        <v>0</v>
      </c>
      <c r="DE440" s="199">
        <v>122</v>
      </c>
      <c r="DF440" s="199">
        <v>134</v>
      </c>
      <c r="DG440" s="199">
        <v>224</v>
      </c>
      <c r="DH440" s="199">
        <v>41</v>
      </c>
      <c r="DI440" s="199">
        <v>140</v>
      </c>
      <c r="DJ440" s="199">
        <v>104</v>
      </c>
      <c r="DK440" s="199">
        <v>25</v>
      </c>
      <c r="DL440" s="199">
        <v>79</v>
      </c>
      <c r="DM440" s="199">
        <v>81</v>
      </c>
      <c r="DN440" s="199">
        <v>364</v>
      </c>
      <c r="DO440" s="199">
        <v>17</v>
      </c>
      <c r="DP440" s="199">
        <v>67</v>
      </c>
      <c r="DQ440" s="199">
        <v>42</v>
      </c>
      <c r="DR440" s="199">
        <v>17</v>
      </c>
      <c r="DS440" s="199">
        <v>11</v>
      </c>
      <c r="DT440" s="199">
        <v>65</v>
      </c>
      <c r="DU440" s="199">
        <v>1029</v>
      </c>
      <c r="DV440" s="199">
        <v>623</v>
      </c>
      <c r="DW440" s="199">
        <v>238</v>
      </c>
      <c r="DX440" s="199">
        <v>95</v>
      </c>
      <c r="DY440" s="199">
        <v>75</v>
      </c>
      <c r="DZ440" s="199">
        <v>127</v>
      </c>
      <c r="EA440" s="199">
        <v>20</v>
      </c>
      <c r="EB440" s="199">
        <v>100</v>
      </c>
      <c r="EC440" s="199">
        <v>184</v>
      </c>
      <c r="ED440" s="199">
        <v>17</v>
      </c>
      <c r="EE440" s="199">
        <v>144</v>
      </c>
      <c r="EF440" s="199">
        <v>369</v>
      </c>
      <c r="EG440" s="199">
        <v>2459</v>
      </c>
      <c r="EH440" s="199">
        <v>306</v>
      </c>
      <c r="EI440" s="199">
        <v>845</v>
      </c>
      <c r="EJ440" s="199">
        <v>184</v>
      </c>
      <c r="EK440" s="199">
        <v>32</v>
      </c>
      <c r="EL440" s="199">
        <v>28</v>
      </c>
      <c r="EM440" s="199">
        <v>16</v>
      </c>
      <c r="EN440" s="199">
        <v>22</v>
      </c>
      <c r="EO440" s="199">
        <v>22</v>
      </c>
      <c r="EP440" s="199">
        <v>30</v>
      </c>
      <c r="EQ440" s="199">
        <v>900</v>
      </c>
      <c r="ER440" s="199">
        <v>1029</v>
      </c>
      <c r="ES440" s="199">
        <v>27</v>
      </c>
      <c r="ET440" s="199">
        <v>258</v>
      </c>
      <c r="EU440" s="199">
        <v>400</v>
      </c>
      <c r="EV440" s="199">
        <v>344</v>
      </c>
      <c r="EW440" s="199">
        <v>1002</v>
      </c>
      <c r="EX440" s="199">
        <v>1029</v>
      </c>
      <c r="EZ440" s="199"/>
    </row>
    <row r="441" spans="1:156" x14ac:dyDescent="0.25">
      <c r="A441">
        <v>56073</v>
      </c>
      <c r="B441" t="s">
        <v>892</v>
      </c>
      <c r="C441" t="s">
        <v>1117</v>
      </c>
      <c r="D441" t="s">
        <v>245</v>
      </c>
      <c r="E441" t="s">
        <v>331</v>
      </c>
      <c r="F441" t="s">
        <v>347</v>
      </c>
      <c r="G441" t="s">
        <v>346</v>
      </c>
      <c r="H441" s="199">
        <v>17250</v>
      </c>
      <c r="I441" s="199">
        <v>799</v>
      </c>
      <c r="J441" s="199">
        <v>2374</v>
      </c>
      <c r="K441" s="199">
        <v>261</v>
      </c>
      <c r="L441" s="199">
        <v>1218</v>
      </c>
      <c r="M441" s="199">
        <v>44</v>
      </c>
      <c r="N441" s="199">
        <v>7199</v>
      </c>
      <c r="O441" s="199">
        <v>377</v>
      </c>
      <c r="P441" s="199">
        <v>6987</v>
      </c>
      <c r="Q441" s="199">
        <v>148</v>
      </c>
      <c r="R441" s="199">
        <v>16384</v>
      </c>
      <c r="S441" s="199">
        <v>708</v>
      </c>
      <c r="T441" s="199">
        <v>191</v>
      </c>
      <c r="U441" s="199">
        <v>0</v>
      </c>
      <c r="V441" s="199">
        <v>55</v>
      </c>
      <c r="W441" s="199">
        <v>0</v>
      </c>
      <c r="X441" s="199">
        <v>142</v>
      </c>
      <c r="Y441" s="199">
        <v>30</v>
      </c>
      <c r="Z441" s="199">
        <v>181</v>
      </c>
      <c r="AA441" s="199">
        <v>23</v>
      </c>
      <c r="AB441" s="199">
        <v>297</v>
      </c>
      <c r="AC441" s="199">
        <v>38</v>
      </c>
      <c r="AD441" s="199">
        <v>510</v>
      </c>
      <c r="AE441" s="199">
        <v>77</v>
      </c>
      <c r="AF441" s="199">
        <v>16149</v>
      </c>
      <c r="AG441" s="199">
        <v>688</v>
      </c>
      <c r="AH441" s="199">
        <v>16902</v>
      </c>
      <c r="AI441" s="199">
        <v>794</v>
      </c>
      <c r="AJ441" s="199">
        <v>348</v>
      </c>
      <c r="AK441" s="199">
        <v>5</v>
      </c>
      <c r="AL441" s="199">
        <v>297</v>
      </c>
      <c r="AM441" s="199">
        <v>0</v>
      </c>
      <c r="AN441" s="199">
        <v>51</v>
      </c>
      <c r="AO441" s="199">
        <v>5</v>
      </c>
      <c r="AP441" s="199">
        <v>8471</v>
      </c>
      <c r="AQ441" s="199">
        <v>512</v>
      </c>
      <c r="AR441" s="199">
        <v>8779</v>
      </c>
      <c r="AS441" s="199">
        <v>287</v>
      </c>
      <c r="AT441" s="199">
        <v>1991</v>
      </c>
      <c r="AU441" s="199">
        <v>43</v>
      </c>
      <c r="AV441" s="199">
        <v>15259</v>
      </c>
      <c r="AW441" s="199">
        <v>756</v>
      </c>
      <c r="AX441" s="199">
        <v>743</v>
      </c>
      <c r="AY441" s="199">
        <v>96</v>
      </c>
      <c r="AZ441" s="199">
        <v>4025</v>
      </c>
      <c r="BA441" s="199">
        <v>122</v>
      </c>
      <c r="BB441" s="199">
        <v>3586</v>
      </c>
      <c r="BC441" s="199">
        <v>175</v>
      </c>
      <c r="BD441" s="199">
        <v>3111</v>
      </c>
      <c r="BE441" s="199">
        <v>108</v>
      </c>
      <c r="BF441" s="199">
        <v>1558</v>
      </c>
      <c r="BG441" s="199">
        <v>33</v>
      </c>
      <c r="BH441" s="199">
        <v>8062</v>
      </c>
      <c r="BI441" s="199">
        <v>544</v>
      </c>
      <c r="BJ441" s="199">
        <v>7832</v>
      </c>
      <c r="BK441" s="199">
        <v>524</v>
      </c>
      <c r="BL441" s="199">
        <v>230</v>
      </c>
      <c r="BM441" s="199">
        <v>20</v>
      </c>
      <c r="BN441" s="199">
        <v>5644</v>
      </c>
      <c r="BO441" s="199">
        <v>393</v>
      </c>
      <c r="BP441" s="199">
        <v>2842</v>
      </c>
      <c r="BQ441" s="199">
        <v>157</v>
      </c>
      <c r="BR441" s="199">
        <v>1134</v>
      </c>
      <c r="BS441" s="199">
        <v>27</v>
      </c>
      <c r="BT441" s="199">
        <v>4159</v>
      </c>
      <c r="BU441" s="199">
        <v>221</v>
      </c>
      <c r="BV441" s="199">
        <v>9620</v>
      </c>
      <c r="BW441" s="199">
        <v>577</v>
      </c>
      <c r="BX441" s="199">
        <v>3471</v>
      </c>
      <c r="BY441" s="199">
        <v>1</v>
      </c>
      <c r="BZ441" s="199">
        <v>1085</v>
      </c>
      <c r="CA441" s="199">
        <v>11</v>
      </c>
      <c r="CB441" s="199">
        <v>3074</v>
      </c>
      <c r="CC441" s="199">
        <v>210</v>
      </c>
      <c r="CD441" s="199">
        <v>1626</v>
      </c>
      <c r="CE441" s="199">
        <v>77</v>
      </c>
      <c r="CF441" s="199">
        <v>1686</v>
      </c>
      <c r="CG441" s="199">
        <v>137</v>
      </c>
      <c r="CH441" s="199">
        <v>2143</v>
      </c>
      <c r="CI441" s="199">
        <v>221</v>
      </c>
      <c r="CJ441" s="199">
        <v>1780</v>
      </c>
      <c r="CK441" s="199">
        <v>36</v>
      </c>
      <c r="CL441" s="199">
        <v>2385</v>
      </c>
      <c r="CM441" s="199">
        <v>106</v>
      </c>
      <c r="CN441" s="199">
        <v>3471</v>
      </c>
      <c r="CO441" s="199">
        <v>1</v>
      </c>
      <c r="CP441" s="199">
        <v>799</v>
      </c>
      <c r="CQ441" s="199">
        <v>16451</v>
      </c>
      <c r="CR441" s="199">
        <v>13757</v>
      </c>
      <c r="CS441" s="199">
        <v>5678</v>
      </c>
      <c r="CT441" s="199">
        <v>15804</v>
      </c>
      <c r="CU441" s="199">
        <v>693</v>
      </c>
      <c r="CV441" s="199">
        <v>213</v>
      </c>
      <c r="CW441" s="199">
        <v>357</v>
      </c>
      <c r="CX441" s="199">
        <v>62</v>
      </c>
      <c r="CY441" s="199">
        <v>197</v>
      </c>
      <c r="CZ441" s="199">
        <v>48</v>
      </c>
      <c r="DA441" s="199">
        <v>89</v>
      </c>
      <c r="DB441" s="199">
        <v>66</v>
      </c>
      <c r="DC441" s="199">
        <v>50</v>
      </c>
      <c r="DD441" s="199">
        <v>37</v>
      </c>
      <c r="DE441" s="199">
        <v>309</v>
      </c>
      <c r="DF441" s="199">
        <v>498</v>
      </c>
      <c r="DG441" s="199">
        <v>1604</v>
      </c>
      <c r="DH441" s="199">
        <v>176</v>
      </c>
      <c r="DI441" s="199">
        <v>1085</v>
      </c>
      <c r="DJ441" s="199">
        <v>373</v>
      </c>
      <c r="DK441" s="199">
        <v>183</v>
      </c>
      <c r="DL441" s="199">
        <v>290</v>
      </c>
      <c r="DM441" s="199">
        <v>817</v>
      </c>
      <c r="DN441" s="199">
        <v>2349</v>
      </c>
      <c r="DO441" s="199">
        <v>719</v>
      </c>
      <c r="DP441" s="199">
        <v>355</v>
      </c>
      <c r="DQ441" s="199">
        <v>339</v>
      </c>
      <c r="DR441" s="199">
        <v>292</v>
      </c>
      <c r="DS441" s="199">
        <v>175</v>
      </c>
      <c r="DT441" s="199">
        <v>402</v>
      </c>
      <c r="DU441" s="199">
        <v>7200</v>
      </c>
      <c r="DV441" s="199">
        <v>3547</v>
      </c>
      <c r="DW441" s="199">
        <v>1249</v>
      </c>
      <c r="DX441" s="199">
        <v>512</v>
      </c>
      <c r="DY441" s="199">
        <v>192</v>
      </c>
      <c r="DZ441" s="199">
        <v>1337</v>
      </c>
      <c r="EA441" s="199">
        <v>100</v>
      </c>
      <c r="EB441" s="199">
        <v>1100</v>
      </c>
      <c r="EC441" s="199">
        <v>1804</v>
      </c>
      <c r="ED441" s="199">
        <v>246</v>
      </c>
      <c r="EE441" s="199">
        <v>1233</v>
      </c>
      <c r="EF441" s="199">
        <v>1845</v>
      </c>
      <c r="EG441" s="199">
        <v>15521</v>
      </c>
      <c r="EH441" s="199">
        <v>1772</v>
      </c>
      <c r="EI441" s="199">
        <v>5535</v>
      </c>
      <c r="EJ441" s="199">
        <v>1665</v>
      </c>
      <c r="EK441" s="199">
        <v>358</v>
      </c>
      <c r="EL441" s="199">
        <v>238</v>
      </c>
      <c r="EM441" s="199">
        <v>246</v>
      </c>
      <c r="EN441" s="199">
        <v>143</v>
      </c>
      <c r="EO441" s="199">
        <v>178</v>
      </c>
      <c r="EP441" s="199">
        <v>406</v>
      </c>
      <c r="EQ441" s="199">
        <v>6227</v>
      </c>
      <c r="ER441" s="199">
        <v>7200</v>
      </c>
      <c r="ES441" s="199">
        <v>344</v>
      </c>
      <c r="ET441" s="199">
        <v>2331</v>
      </c>
      <c r="EU441" s="199">
        <v>2875</v>
      </c>
      <c r="EV441" s="199">
        <v>1650</v>
      </c>
      <c r="EW441" s="199">
        <v>6856</v>
      </c>
      <c r="EX441" s="199">
        <v>7200</v>
      </c>
      <c r="EZ441" s="199"/>
    </row>
    <row r="442" spans="1:156" x14ac:dyDescent="0.25">
      <c r="A442">
        <v>55334</v>
      </c>
      <c r="B442" t="s">
        <v>892</v>
      </c>
      <c r="C442" t="s">
        <v>1018</v>
      </c>
      <c r="D442" t="s">
        <v>309</v>
      </c>
      <c r="E442" t="s">
        <v>331</v>
      </c>
      <c r="F442" t="s">
        <v>346</v>
      </c>
      <c r="G442" t="s">
        <v>346</v>
      </c>
      <c r="H442" s="199">
        <v>2693</v>
      </c>
      <c r="I442" s="199">
        <v>122</v>
      </c>
      <c r="J442" s="199">
        <v>193</v>
      </c>
      <c r="K442" s="199">
        <v>25</v>
      </c>
      <c r="L442" s="199">
        <v>161</v>
      </c>
      <c r="M442" s="199">
        <v>25</v>
      </c>
      <c r="N442" s="199">
        <v>1521</v>
      </c>
      <c r="O442" s="199">
        <v>92</v>
      </c>
      <c r="P442" s="199">
        <v>977</v>
      </c>
      <c r="Q442" s="199">
        <v>5</v>
      </c>
      <c r="R442" s="199">
        <v>2108</v>
      </c>
      <c r="S442" s="199">
        <v>68</v>
      </c>
      <c r="T442" s="199">
        <v>0</v>
      </c>
      <c r="U442" s="199">
        <v>0</v>
      </c>
      <c r="V442" s="199">
        <v>6</v>
      </c>
      <c r="W442" s="199">
        <v>0</v>
      </c>
      <c r="X442" s="199">
        <v>48</v>
      </c>
      <c r="Y442" s="199">
        <v>11</v>
      </c>
      <c r="Z442" s="199">
        <v>394</v>
      </c>
      <c r="AA442" s="199">
        <v>43</v>
      </c>
      <c r="AB442" s="199">
        <v>137</v>
      </c>
      <c r="AC442" s="199">
        <v>0</v>
      </c>
      <c r="AD442" s="199">
        <v>536</v>
      </c>
      <c r="AE442" s="199">
        <v>43</v>
      </c>
      <c r="AF442" s="199">
        <v>2061</v>
      </c>
      <c r="AG442" s="199">
        <v>68</v>
      </c>
      <c r="AH442" s="199">
        <v>2484</v>
      </c>
      <c r="AI442" s="199">
        <v>104</v>
      </c>
      <c r="AJ442" s="199">
        <v>209</v>
      </c>
      <c r="AK442" s="199">
        <v>18</v>
      </c>
      <c r="AL442" s="199">
        <v>51</v>
      </c>
      <c r="AM442" s="199">
        <v>0</v>
      </c>
      <c r="AN442" s="199">
        <v>158</v>
      </c>
      <c r="AO442" s="199">
        <v>18</v>
      </c>
      <c r="AP442" s="199">
        <v>1363</v>
      </c>
      <c r="AQ442" s="199">
        <v>80</v>
      </c>
      <c r="AR442" s="199">
        <v>1330</v>
      </c>
      <c r="AS442" s="199">
        <v>42</v>
      </c>
      <c r="AT442" s="199">
        <v>294</v>
      </c>
      <c r="AU442" s="199">
        <v>0</v>
      </c>
      <c r="AV442" s="199">
        <v>2399</v>
      </c>
      <c r="AW442" s="199">
        <v>122</v>
      </c>
      <c r="AX442" s="199">
        <v>212</v>
      </c>
      <c r="AY442" s="199">
        <v>0</v>
      </c>
      <c r="AZ442" s="199">
        <v>788</v>
      </c>
      <c r="BA442" s="199">
        <v>25</v>
      </c>
      <c r="BB442" s="199">
        <v>646</v>
      </c>
      <c r="BC442" s="199">
        <v>42</v>
      </c>
      <c r="BD442" s="199">
        <v>255</v>
      </c>
      <c r="BE442" s="199">
        <v>0</v>
      </c>
      <c r="BF442" s="199">
        <v>226</v>
      </c>
      <c r="BG442" s="199">
        <v>24</v>
      </c>
      <c r="BH442" s="199">
        <v>1330</v>
      </c>
      <c r="BI442" s="199">
        <v>92</v>
      </c>
      <c r="BJ442" s="199">
        <v>1286</v>
      </c>
      <c r="BK442" s="199">
        <v>56</v>
      </c>
      <c r="BL442" s="199">
        <v>44</v>
      </c>
      <c r="BM442" s="199">
        <v>36</v>
      </c>
      <c r="BN442" s="199">
        <v>969</v>
      </c>
      <c r="BO442" s="199">
        <v>2</v>
      </c>
      <c r="BP442" s="199">
        <v>372</v>
      </c>
      <c r="BQ442" s="199">
        <v>54</v>
      </c>
      <c r="BR442" s="199">
        <v>215</v>
      </c>
      <c r="BS442" s="199">
        <v>60</v>
      </c>
      <c r="BT442" s="199">
        <v>604</v>
      </c>
      <c r="BU442" s="199">
        <v>5</v>
      </c>
      <c r="BV442" s="199">
        <v>1556</v>
      </c>
      <c r="BW442" s="199">
        <v>116</v>
      </c>
      <c r="BX442" s="199">
        <v>533</v>
      </c>
      <c r="BY442" s="199">
        <v>1</v>
      </c>
      <c r="BZ442" s="199">
        <v>152</v>
      </c>
      <c r="CA442" s="199">
        <v>5</v>
      </c>
      <c r="CB442" s="199">
        <v>452</v>
      </c>
      <c r="CC442" s="199">
        <v>0</v>
      </c>
      <c r="CD442" s="199">
        <v>188</v>
      </c>
      <c r="CE442" s="199">
        <v>50</v>
      </c>
      <c r="CF442" s="199">
        <v>269</v>
      </c>
      <c r="CG442" s="199">
        <v>18</v>
      </c>
      <c r="CH442" s="199">
        <v>366</v>
      </c>
      <c r="CI442" s="199">
        <v>0</v>
      </c>
      <c r="CJ442" s="199">
        <v>370</v>
      </c>
      <c r="CK442" s="199">
        <v>48</v>
      </c>
      <c r="CL442" s="199">
        <v>363</v>
      </c>
      <c r="CM442" s="199">
        <v>0</v>
      </c>
      <c r="CN442" s="199">
        <v>533</v>
      </c>
      <c r="CO442" s="199">
        <v>1</v>
      </c>
      <c r="CP442" s="199">
        <v>122</v>
      </c>
      <c r="CQ442" s="199">
        <v>2571</v>
      </c>
      <c r="CR442" s="199">
        <v>2182</v>
      </c>
      <c r="CS442" s="199">
        <v>872</v>
      </c>
      <c r="CT442" s="199">
        <v>2205</v>
      </c>
      <c r="CU442" s="199">
        <v>436</v>
      </c>
      <c r="CV442" s="199">
        <v>184</v>
      </c>
      <c r="CW442" s="199">
        <v>416</v>
      </c>
      <c r="CX442" s="199">
        <v>184</v>
      </c>
      <c r="CY442" s="199">
        <v>17</v>
      </c>
      <c r="CZ442" s="199">
        <v>0</v>
      </c>
      <c r="DA442" s="199">
        <v>3</v>
      </c>
      <c r="DB442" s="199">
        <v>0</v>
      </c>
      <c r="DC442" s="199">
        <v>0</v>
      </c>
      <c r="DD442" s="199">
        <v>0</v>
      </c>
      <c r="DE442" s="199">
        <v>191</v>
      </c>
      <c r="DF442" s="199">
        <v>128</v>
      </c>
      <c r="DG442" s="199">
        <v>286</v>
      </c>
      <c r="DH442" s="199">
        <v>57</v>
      </c>
      <c r="DI442" s="199">
        <v>138</v>
      </c>
      <c r="DJ442" s="199">
        <v>64</v>
      </c>
      <c r="DK442" s="199">
        <v>1</v>
      </c>
      <c r="DL442" s="199">
        <v>54</v>
      </c>
      <c r="DM442" s="199">
        <v>72</v>
      </c>
      <c r="DN442" s="199">
        <v>317</v>
      </c>
      <c r="DO442" s="199">
        <v>60</v>
      </c>
      <c r="DP442" s="199">
        <v>33</v>
      </c>
      <c r="DQ442" s="199">
        <v>65</v>
      </c>
      <c r="DR442" s="199">
        <v>54</v>
      </c>
      <c r="DS442" s="199">
        <v>72</v>
      </c>
      <c r="DT442" s="199">
        <v>45</v>
      </c>
      <c r="DU442" s="199">
        <v>1143</v>
      </c>
      <c r="DV442" s="199">
        <v>616</v>
      </c>
      <c r="DW442" s="199">
        <v>220</v>
      </c>
      <c r="DX442" s="199">
        <v>71</v>
      </c>
      <c r="DY442" s="199">
        <v>11</v>
      </c>
      <c r="DZ442" s="199">
        <v>164</v>
      </c>
      <c r="EA442" s="199">
        <v>2</v>
      </c>
      <c r="EB442" s="199">
        <v>156</v>
      </c>
      <c r="EC442" s="199">
        <v>292</v>
      </c>
      <c r="ED442" s="199">
        <v>2</v>
      </c>
      <c r="EE442" s="199">
        <v>222</v>
      </c>
      <c r="EF442" s="199">
        <v>240</v>
      </c>
      <c r="EG442" s="199">
        <v>2474</v>
      </c>
      <c r="EH442" s="199">
        <v>270</v>
      </c>
      <c r="EI442" s="199">
        <v>822</v>
      </c>
      <c r="EJ442" s="199">
        <v>321</v>
      </c>
      <c r="EK442" s="199">
        <v>136</v>
      </c>
      <c r="EL442" s="199">
        <v>28</v>
      </c>
      <c r="EM442" s="199">
        <v>47</v>
      </c>
      <c r="EN442" s="199">
        <v>13</v>
      </c>
      <c r="EO442" s="199">
        <v>0</v>
      </c>
      <c r="EP442" s="199">
        <v>64</v>
      </c>
      <c r="EQ442" s="199">
        <v>968</v>
      </c>
      <c r="ER442" s="199">
        <v>1143</v>
      </c>
      <c r="ES442" s="199">
        <v>92</v>
      </c>
      <c r="ET442" s="199">
        <v>284</v>
      </c>
      <c r="EU442" s="199">
        <v>323</v>
      </c>
      <c r="EV442" s="199">
        <v>444</v>
      </c>
      <c r="EW442" s="199">
        <v>1051</v>
      </c>
      <c r="EX442" s="199">
        <v>1143</v>
      </c>
      <c r="EZ442" s="199"/>
    </row>
    <row r="443" spans="1:156" x14ac:dyDescent="0.25">
      <c r="A443">
        <v>56093</v>
      </c>
      <c r="B443" t="s">
        <v>892</v>
      </c>
      <c r="C443" t="s">
        <v>1121</v>
      </c>
      <c r="D443" t="s">
        <v>318</v>
      </c>
      <c r="E443" t="s">
        <v>331</v>
      </c>
      <c r="F443" t="s">
        <v>346</v>
      </c>
      <c r="G443" t="s">
        <v>346</v>
      </c>
      <c r="H443" s="199">
        <v>11973</v>
      </c>
      <c r="I443" s="199">
        <v>533</v>
      </c>
      <c r="J443" s="199">
        <v>1824</v>
      </c>
      <c r="K443" s="199">
        <v>103</v>
      </c>
      <c r="L443" s="199">
        <v>878</v>
      </c>
      <c r="M443" s="199">
        <v>93</v>
      </c>
      <c r="N443" s="199">
        <v>5582</v>
      </c>
      <c r="O443" s="199">
        <v>222</v>
      </c>
      <c r="P443" s="199">
        <v>4558</v>
      </c>
      <c r="Q443" s="199">
        <v>208</v>
      </c>
      <c r="R443" s="199">
        <v>10594</v>
      </c>
      <c r="S443" s="199">
        <v>360</v>
      </c>
      <c r="T443" s="199">
        <v>22</v>
      </c>
      <c r="U443" s="199">
        <v>0</v>
      </c>
      <c r="V443" s="199">
        <v>46</v>
      </c>
      <c r="W443" s="199">
        <v>9</v>
      </c>
      <c r="X443" s="199">
        <v>125</v>
      </c>
      <c r="Y443" s="199">
        <v>4</v>
      </c>
      <c r="Z443" s="199">
        <v>703</v>
      </c>
      <c r="AA443" s="199">
        <v>147</v>
      </c>
      <c r="AB443" s="199">
        <v>483</v>
      </c>
      <c r="AC443" s="199">
        <v>13</v>
      </c>
      <c r="AD443" s="199">
        <v>1008</v>
      </c>
      <c r="AE443" s="199">
        <v>220</v>
      </c>
      <c r="AF443" s="199">
        <v>10410</v>
      </c>
      <c r="AG443" s="199">
        <v>290</v>
      </c>
      <c r="AH443" s="199">
        <v>11579</v>
      </c>
      <c r="AI443" s="199">
        <v>449</v>
      </c>
      <c r="AJ443" s="199">
        <v>394</v>
      </c>
      <c r="AK443" s="199">
        <v>84</v>
      </c>
      <c r="AL443" s="199">
        <v>142</v>
      </c>
      <c r="AM443" s="199">
        <v>4</v>
      </c>
      <c r="AN443" s="199">
        <v>252</v>
      </c>
      <c r="AO443" s="199">
        <v>80</v>
      </c>
      <c r="AP443" s="199">
        <v>5779</v>
      </c>
      <c r="AQ443" s="199">
        <v>282</v>
      </c>
      <c r="AR443" s="199">
        <v>6194</v>
      </c>
      <c r="AS443" s="199">
        <v>251</v>
      </c>
      <c r="AT443" s="199">
        <v>1557</v>
      </c>
      <c r="AU443" s="199">
        <v>64</v>
      </c>
      <c r="AV443" s="199">
        <v>10416</v>
      </c>
      <c r="AW443" s="199">
        <v>469</v>
      </c>
      <c r="AX443" s="199">
        <v>551</v>
      </c>
      <c r="AY443" s="199">
        <v>33</v>
      </c>
      <c r="AZ443" s="199">
        <v>2959</v>
      </c>
      <c r="BA443" s="199">
        <v>220</v>
      </c>
      <c r="BB443" s="199">
        <v>2768</v>
      </c>
      <c r="BC443" s="199">
        <v>101</v>
      </c>
      <c r="BD443" s="199">
        <v>1678</v>
      </c>
      <c r="BE443" s="199">
        <v>69</v>
      </c>
      <c r="BF443" s="199">
        <v>1090</v>
      </c>
      <c r="BG443" s="199">
        <v>120</v>
      </c>
      <c r="BH443" s="199">
        <v>5606</v>
      </c>
      <c r="BI443" s="199">
        <v>356</v>
      </c>
      <c r="BJ443" s="199">
        <v>5410</v>
      </c>
      <c r="BK443" s="199">
        <v>291</v>
      </c>
      <c r="BL443" s="199">
        <v>196</v>
      </c>
      <c r="BM443" s="199">
        <v>65</v>
      </c>
      <c r="BN443" s="199">
        <v>4337</v>
      </c>
      <c r="BO443" s="199">
        <v>276</v>
      </c>
      <c r="BP443" s="199">
        <v>1502</v>
      </c>
      <c r="BQ443" s="199">
        <v>123</v>
      </c>
      <c r="BR443" s="199">
        <v>857</v>
      </c>
      <c r="BS443" s="199">
        <v>77</v>
      </c>
      <c r="BT443" s="199">
        <v>3128</v>
      </c>
      <c r="BU443" s="199">
        <v>49</v>
      </c>
      <c r="BV443" s="199">
        <v>6696</v>
      </c>
      <c r="BW443" s="199">
        <v>476</v>
      </c>
      <c r="BX443" s="199">
        <v>2149</v>
      </c>
      <c r="BY443" s="199">
        <v>8</v>
      </c>
      <c r="BZ443" s="199">
        <v>1033</v>
      </c>
      <c r="CA443" s="199">
        <v>13</v>
      </c>
      <c r="CB443" s="199">
        <v>2095</v>
      </c>
      <c r="CC443" s="199">
        <v>36</v>
      </c>
      <c r="CD443" s="199">
        <v>889</v>
      </c>
      <c r="CE443" s="199">
        <v>61</v>
      </c>
      <c r="CF443" s="199">
        <v>1216</v>
      </c>
      <c r="CG443" s="199">
        <v>88</v>
      </c>
      <c r="CH443" s="199">
        <v>1610</v>
      </c>
      <c r="CI443" s="199">
        <v>97</v>
      </c>
      <c r="CJ443" s="199">
        <v>1444</v>
      </c>
      <c r="CK443" s="199">
        <v>102</v>
      </c>
      <c r="CL443" s="199">
        <v>1537</v>
      </c>
      <c r="CM443" s="199">
        <v>128</v>
      </c>
      <c r="CN443" s="199">
        <v>2149</v>
      </c>
      <c r="CO443" s="199">
        <v>8</v>
      </c>
      <c r="CP443" s="199">
        <v>533</v>
      </c>
      <c r="CQ443" s="199">
        <v>11440</v>
      </c>
      <c r="CR443" s="199">
        <v>8825</v>
      </c>
      <c r="CS443" s="199">
        <v>4868</v>
      </c>
      <c r="CT443" s="199">
        <v>10737</v>
      </c>
      <c r="CU443" s="199">
        <v>1111</v>
      </c>
      <c r="CV443" s="199">
        <v>456</v>
      </c>
      <c r="CW443" s="199">
        <v>864</v>
      </c>
      <c r="CX443" s="199">
        <v>389</v>
      </c>
      <c r="CY443" s="199">
        <v>92</v>
      </c>
      <c r="CZ443" s="199">
        <v>5</v>
      </c>
      <c r="DA443" s="199">
        <v>89</v>
      </c>
      <c r="DB443" s="199">
        <v>51</v>
      </c>
      <c r="DC443" s="199">
        <v>66</v>
      </c>
      <c r="DD443" s="199">
        <v>11</v>
      </c>
      <c r="DE443" s="199">
        <v>288</v>
      </c>
      <c r="DF443" s="199">
        <v>427</v>
      </c>
      <c r="DG443" s="199">
        <v>1097</v>
      </c>
      <c r="DH443" s="199">
        <v>229</v>
      </c>
      <c r="DI443" s="199">
        <v>499</v>
      </c>
      <c r="DJ443" s="199">
        <v>247</v>
      </c>
      <c r="DK443" s="199">
        <v>70</v>
      </c>
      <c r="DL443" s="199">
        <v>338</v>
      </c>
      <c r="DM443" s="199">
        <v>447</v>
      </c>
      <c r="DN443" s="199">
        <v>1418</v>
      </c>
      <c r="DO443" s="199">
        <v>337</v>
      </c>
      <c r="DP443" s="199">
        <v>253</v>
      </c>
      <c r="DQ443" s="199">
        <v>345</v>
      </c>
      <c r="DR443" s="199">
        <v>313</v>
      </c>
      <c r="DS443" s="199">
        <v>114</v>
      </c>
      <c r="DT443" s="199">
        <v>369</v>
      </c>
      <c r="DU443" s="199">
        <v>4955</v>
      </c>
      <c r="DV443" s="199">
        <v>2558</v>
      </c>
      <c r="DW443" s="199">
        <v>1092</v>
      </c>
      <c r="DX443" s="199">
        <v>319</v>
      </c>
      <c r="DY443" s="199">
        <v>170</v>
      </c>
      <c r="DZ443" s="199">
        <v>816</v>
      </c>
      <c r="EA443" s="199">
        <v>16</v>
      </c>
      <c r="EB443" s="199">
        <v>724</v>
      </c>
      <c r="EC443" s="199">
        <v>1262</v>
      </c>
      <c r="ED443" s="199">
        <v>334</v>
      </c>
      <c r="EE443" s="199">
        <v>730</v>
      </c>
      <c r="EF443" s="199">
        <v>1697</v>
      </c>
      <c r="EG443" s="199">
        <v>11267</v>
      </c>
      <c r="EH443" s="199">
        <v>1286</v>
      </c>
      <c r="EI443" s="199">
        <v>3921</v>
      </c>
      <c r="EJ443" s="199">
        <v>1034</v>
      </c>
      <c r="EK443" s="199">
        <v>112</v>
      </c>
      <c r="EL443" s="199">
        <v>101</v>
      </c>
      <c r="EM443" s="199">
        <v>61</v>
      </c>
      <c r="EN443" s="199">
        <v>83</v>
      </c>
      <c r="EO443" s="199">
        <v>118</v>
      </c>
      <c r="EP443" s="199">
        <v>382</v>
      </c>
      <c r="EQ443" s="199">
        <v>4192</v>
      </c>
      <c r="ER443" s="199">
        <v>4955</v>
      </c>
      <c r="ES443" s="199">
        <v>203</v>
      </c>
      <c r="ET443" s="199">
        <v>1302</v>
      </c>
      <c r="EU443" s="199">
        <v>2098</v>
      </c>
      <c r="EV443" s="199">
        <v>1352</v>
      </c>
      <c r="EW443" s="199">
        <v>4752</v>
      </c>
      <c r="EX443" s="199">
        <v>4955</v>
      </c>
      <c r="EZ443" s="199"/>
    </row>
    <row r="444" spans="1:156" x14ac:dyDescent="0.25">
      <c r="A444">
        <v>55396</v>
      </c>
      <c r="B444" t="s">
        <v>892</v>
      </c>
      <c r="C444" t="s">
        <v>1035</v>
      </c>
      <c r="D444" t="s">
        <v>309</v>
      </c>
      <c r="E444" t="s">
        <v>331</v>
      </c>
      <c r="F444" t="s">
        <v>346</v>
      </c>
      <c r="G444" t="s">
        <v>346</v>
      </c>
      <c r="H444" s="199">
        <v>2106</v>
      </c>
      <c r="I444" s="199">
        <v>87</v>
      </c>
      <c r="J444" s="199">
        <v>347</v>
      </c>
      <c r="K444" s="199">
        <v>16</v>
      </c>
      <c r="L444" s="199">
        <v>198</v>
      </c>
      <c r="M444" s="199">
        <v>4</v>
      </c>
      <c r="N444" s="199">
        <v>1097</v>
      </c>
      <c r="O444" s="199">
        <v>45</v>
      </c>
      <c r="P444" s="199">
        <v>662</v>
      </c>
      <c r="Q444" s="199">
        <v>26</v>
      </c>
      <c r="R444" s="199">
        <v>1839</v>
      </c>
      <c r="S444" s="199">
        <v>67</v>
      </c>
      <c r="T444" s="199">
        <v>31</v>
      </c>
      <c r="U444" s="199">
        <v>2</v>
      </c>
      <c r="V444" s="199">
        <v>19</v>
      </c>
      <c r="W444" s="199">
        <v>3</v>
      </c>
      <c r="X444" s="199">
        <v>2</v>
      </c>
      <c r="Y444" s="199">
        <v>0</v>
      </c>
      <c r="Z444" s="199">
        <v>64</v>
      </c>
      <c r="AA444" s="199">
        <v>0</v>
      </c>
      <c r="AB444" s="199">
        <v>151</v>
      </c>
      <c r="AC444" s="199">
        <v>15</v>
      </c>
      <c r="AD444" s="199">
        <v>204</v>
      </c>
      <c r="AE444" s="199">
        <v>15</v>
      </c>
      <c r="AF444" s="199">
        <v>1801</v>
      </c>
      <c r="AG444" s="199">
        <v>67</v>
      </c>
      <c r="AH444" s="199">
        <v>2017</v>
      </c>
      <c r="AI444" s="199">
        <v>81</v>
      </c>
      <c r="AJ444" s="199">
        <v>89</v>
      </c>
      <c r="AK444" s="199">
        <v>6</v>
      </c>
      <c r="AL444" s="199">
        <v>22</v>
      </c>
      <c r="AM444" s="199">
        <v>0</v>
      </c>
      <c r="AN444" s="199">
        <v>67</v>
      </c>
      <c r="AO444" s="199">
        <v>6</v>
      </c>
      <c r="AP444" s="199">
        <v>1109</v>
      </c>
      <c r="AQ444" s="199">
        <v>37</v>
      </c>
      <c r="AR444" s="199">
        <v>997</v>
      </c>
      <c r="AS444" s="199">
        <v>50</v>
      </c>
      <c r="AT444" s="199">
        <v>403</v>
      </c>
      <c r="AU444" s="199">
        <v>4</v>
      </c>
      <c r="AV444" s="199">
        <v>1703</v>
      </c>
      <c r="AW444" s="199">
        <v>83</v>
      </c>
      <c r="AX444" s="199">
        <v>64</v>
      </c>
      <c r="AY444" s="199">
        <v>4</v>
      </c>
      <c r="AZ444" s="199">
        <v>525</v>
      </c>
      <c r="BA444" s="199">
        <v>29</v>
      </c>
      <c r="BB444" s="199">
        <v>589</v>
      </c>
      <c r="BC444" s="199">
        <v>20</v>
      </c>
      <c r="BD444" s="199">
        <v>284</v>
      </c>
      <c r="BE444" s="199">
        <v>0</v>
      </c>
      <c r="BF444" s="199">
        <v>195</v>
      </c>
      <c r="BG444" s="199">
        <v>3</v>
      </c>
      <c r="BH444" s="199">
        <v>937</v>
      </c>
      <c r="BI444" s="199">
        <v>64</v>
      </c>
      <c r="BJ444" s="199">
        <v>904</v>
      </c>
      <c r="BK444" s="199">
        <v>56</v>
      </c>
      <c r="BL444" s="199">
        <v>33</v>
      </c>
      <c r="BM444" s="199">
        <v>8</v>
      </c>
      <c r="BN444" s="199">
        <v>726</v>
      </c>
      <c r="BO444" s="199">
        <v>43</v>
      </c>
      <c r="BP444" s="199">
        <v>258</v>
      </c>
      <c r="BQ444" s="199">
        <v>22</v>
      </c>
      <c r="BR444" s="199">
        <v>148</v>
      </c>
      <c r="BS444" s="199">
        <v>2</v>
      </c>
      <c r="BT444" s="199">
        <v>511</v>
      </c>
      <c r="BU444" s="199">
        <v>20</v>
      </c>
      <c r="BV444" s="199">
        <v>1132</v>
      </c>
      <c r="BW444" s="199">
        <v>67</v>
      </c>
      <c r="BX444" s="199">
        <v>463</v>
      </c>
      <c r="BY444" s="199">
        <v>0</v>
      </c>
      <c r="BZ444" s="199">
        <v>147</v>
      </c>
      <c r="CA444" s="199">
        <v>14</v>
      </c>
      <c r="CB444" s="199">
        <v>364</v>
      </c>
      <c r="CC444" s="199">
        <v>6</v>
      </c>
      <c r="CD444" s="199">
        <v>133</v>
      </c>
      <c r="CE444" s="199">
        <v>14</v>
      </c>
      <c r="CF444" s="199">
        <v>203</v>
      </c>
      <c r="CG444" s="199">
        <v>15</v>
      </c>
      <c r="CH444" s="199">
        <v>252</v>
      </c>
      <c r="CI444" s="199">
        <v>12</v>
      </c>
      <c r="CJ444" s="199">
        <v>185</v>
      </c>
      <c r="CK444" s="199">
        <v>4</v>
      </c>
      <c r="CL444" s="199">
        <v>359</v>
      </c>
      <c r="CM444" s="199">
        <v>22</v>
      </c>
      <c r="CN444" s="199">
        <v>463</v>
      </c>
      <c r="CO444" s="199">
        <v>0</v>
      </c>
      <c r="CP444" s="199">
        <v>87</v>
      </c>
      <c r="CQ444" s="199">
        <v>2019</v>
      </c>
      <c r="CR444" s="199">
        <v>1516</v>
      </c>
      <c r="CS444" s="199">
        <v>950</v>
      </c>
      <c r="CT444" s="199">
        <v>1940</v>
      </c>
      <c r="CU444" s="199">
        <v>83</v>
      </c>
      <c r="CV444" s="199">
        <v>7</v>
      </c>
      <c r="CW444" s="199">
        <v>67</v>
      </c>
      <c r="CX444" s="199">
        <v>6</v>
      </c>
      <c r="CY444" s="199">
        <v>14</v>
      </c>
      <c r="CZ444" s="199">
        <v>1</v>
      </c>
      <c r="DA444" s="199">
        <v>0</v>
      </c>
      <c r="DB444" s="199">
        <v>0</v>
      </c>
      <c r="DC444" s="199">
        <v>2</v>
      </c>
      <c r="DD444" s="199">
        <v>0</v>
      </c>
      <c r="DE444" s="199">
        <v>104</v>
      </c>
      <c r="DF444" s="199">
        <v>68</v>
      </c>
      <c r="DG444" s="199">
        <v>254</v>
      </c>
      <c r="DH444" s="199">
        <v>29</v>
      </c>
      <c r="DI444" s="199">
        <v>43</v>
      </c>
      <c r="DJ444" s="199">
        <v>62</v>
      </c>
      <c r="DK444" s="199">
        <v>7</v>
      </c>
      <c r="DL444" s="199">
        <v>35</v>
      </c>
      <c r="DM444" s="199">
        <v>32</v>
      </c>
      <c r="DN444" s="199">
        <v>272</v>
      </c>
      <c r="DO444" s="199">
        <v>60</v>
      </c>
      <c r="DP444" s="199">
        <v>35</v>
      </c>
      <c r="DQ444" s="199">
        <v>30</v>
      </c>
      <c r="DR444" s="199">
        <v>22</v>
      </c>
      <c r="DS444" s="199">
        <v>44</v>
      </c>
      <c r="DT444" s="199">
        <v>59</v>
      </c>
      <c r="DU444" s="199">
        <v>926</v>
      </c>
      <c r="DV444" s="199">
        <v>416</v>
      </c>
      <c r="DW444" s="199">
        <v>126</v>
      </c>
      <c r="DX444" s="199">
        <v>92</v>
      </c>
      <c r="DY444" s="199">
        <v>43</v>
      </c>
      <c r="DZ444" s="199">
        <v>253</v>
      </c>
      <c r="EA444" s="199">
        <v>7</v>
      </c>
      <c r="EB444" s="199">
        <v>230</v>
      </c>
      <c r="EC444" s="199">
        <v>165</v>
      </c>
      <c r="ED444" s="199">
        <v>14</v>
      </c>
      <c r="EE444" s="199">
        <v>144</v>
      </c>
      <c r="EF444" s="199">
        <v>210</v>
      </c>
      <c r="EG444" s="199">
        <v>2036</v>
      </c>
      <c r="EH444" s="199">
        <v>87</v>
      </c>
      <c r="EI444" s="199">
        <v>734</v>
      </c>
      <c r="EJ444" s="199">
        <v>192</v>
      </c>
      <c r="EK444" s="199">
        <v>51</v>
      </c>
      <c r="EL444" s="199">
        <v>40</v>
      </c>
      <c r="EM444" s="199">
        <v>20</v>
      </c>
      <c r="EN444" s="199">
        <v>36</v>
      </c>
      <c r="EO444" s="199">
        <v>6</v>
      </c>
      <c r="EP444" s="199">
        <v>13</v>
      </c>
      <c r="EQ444" s="199">
        <v>726</v>
      </c>
      <c r="ER444" s="199">
        <v>926</v>
      </c>
      <c r="ES444" s="199">
        <v>40</v>
      </c>
      <c r="ET444" s="199">
        <v>270</v>
      </c>
      <c r="EU444" s="199">
        <v>372</v>
      </c>
      <c r="EV444" s="199">
        <v>244</v>
      </c>
      <c r="EW444" s="199">
        <v>886</v>
      </c>
      <c r="EX444" s="199">
        <v>926</v>
      </c>
      <c r="EZ444" s="199"/>
    </row>
    <row r="445" spans="1:156" x14ac:dyDescent="0.25">
      <c r="A445">
        <v>56082</v>
      </c>
      <c r="B445" t="s">
        <v>892</v>
      </c>
      <c r="C445" t="s">
        <v>1119</v>
      </c>
      <c r="D445" t="s">
        <v>289</v>
      </c>
      <c r="E445" t="s">
        <v>331</v>
      </c>
      <c r="F445" t="s">
        <v>346</v>
      </c>
      <c r="G445" t="s">
        <v>346</v>
      </c>
      <c r="H445" s="199">
        <v>14323</v>
      </c>
      <c r="I445" s="199">
        <v>577</v>
      </c>
      <c r="J445" s="199">
        <v>2776</v>
      </c>
      <c r="K445" s="199">
        <v>227</v>
      </c>
      <c r="L445" s="199">
        <v>1897</v>
      </c>
      <c r="M445" s="199">
        <v>221</v>
      </c>
      <c r="N445" s="199">
        <v>4277</v>
      </c>
      <c r="O445" s="199">
        <v>255</v>
      </c>
      <c r="P445" s="199">
        <v>5304</v>
      </c>
      <c r="Q445" s="199">
        <v>74</v>
      </c>
      <c r="R445" s="199">
        <v>12115</v>
      </c>
      <c r="S445" s="199">
        <v>302</v>
      </c>
      <c r="T445" s="199">
        <v>732</v>
      </c>
      <c r="U445" s="199">
        <v>26</v>
      </c>
      <c r="V445" s="199">
        <v>118</v>
      </c>
      <c r="W445" s="199">
        <v>0</v>
      </c>
      <c r="X445" s="199">
        <v>260</v>
      </c>
      <c r="Y445" s="199">
        <v>6</v>
      </c>
      <c r="Z445" s="199">
        <v>210</v>
      </c>
      <c r="AA445" s="199">
        <v>43</v>
      </c>
      <c r="AB445" s="199">
        <v>888</v>
      </c>
      <c r="AC445" s="199">
        <v>200</v>
      </c>
      <c r="AD445" s="199">
        <v>1013</v>
      </c>
      <c r="AE445" s="199">
        <v>270</v>
      </c>
      <c r="AF445" s="199">
        <v>11761</v>
      </c>
      <c r="AG445" s="199">
        <v>250</v>
      </c>
      <c r="AH445" s="199">
        <v>13528</v>
      </c>
      <c r="AI445" s="199">
        <v>362</v>
      </c>
      <c r="AJ445" s="199">
        <v>795</v>
      </c>
      <c r="AK445" s="199">
        <v>215</v>
      </c>
      <c r="AL445" s="199">
        <v>270</v>
      </c>
      <c r="AM445" s="199">
        <v>38</v>
      </c>
      <c r="AN445" s="199">
        <v>525</v>
      </c>
      <c r="AO445" s="199">
        <v>177</v>
      </c>
      <c r="AP445" s="199">
        <v>7605</v>
      </c>
      <c r="AQ445" s="199">
        <v>345</v>
      </c>
      <c r="AR445" s="199">
        <v>6718</v>
      </c>
      <c r="AS445" s="199">
        <v>232</v>
      </c>
      <c r="AT445" s="199">
        <v>2200</v>
      </c>
      <c r="AU445" s="199">
        <v>15</v>
      </c>
      <c r="AV445" s="199">
        <v>12123</v>
      </c>
      <c r="AW445" s="199">
        <v>562</v>
      </c>
      <c r="AX445" s="199">
        <v>685</v>
      </c>
      <c r="AY445" s="199">
        <v>67</v>
      </c>
      <c r="AZ445" s="199">
        <v>2344</v>
      </c>
      <c r="BA445" s="199">
        <v>80</v>
      </c>
      <c r="BB445" s="199">
        <v>3075</v>
      </c>
      <c r="BC445" s="199">
        <v>83</v>
      </c>
      <c r="BD445" s="199">
        <v>2629</v>
      </c>
      <c r="BE445" s="199">
        <v>40</v>
      </c>
      <c r="BF445" s="199">
        <v>1611</v>
      </c>
      <c r="BG445" s="199">
        <v>52</v>
      </c>
      <c r="BH445" s="199">
        <v>7276</v>
      </c>
      <c r="BI445" s="199">
        <v>311</v>
      </c>
      <c r="BJ445" s="199">
        <v>7149</v>
      </c>
      <c r="BK445" s="199">
        <v>284</v>
      </c>
      <c r="BL445" s="199">
        <v>127</v>
      </c>
      <c r="BM445" s="199">
        <v>27</v>
      </c>
      <c r="BN445" s="199">
        <v>4090</v>
      </c>
      <c r="BO445" s="199">
        <v>156</v>
      </c>
      <c r="BP445" s="199">
        <v>3510</v>
      </c>
      <c r="BQ445" s="199">
        <v>150</v>
      </c>
      <c r="BR445" s="199">
        <v>1287</v>
      </c>
      <c r="BS445" s="199">
        <v>57</v>
      </c>
      <c r="BT445" s="199">
        <v>3206</v>
      </c>
      <c r="BU445" s="199">
        <v>214</v>
      </c>
      <c r="BV445" s="199">
        <v>8887</v>
      </c>
      <c r="BW445" s="199">
        <v>363</v>
      </c>
      <c r="BX445" s="199">
        <v>2230</v>
      </c>
      <c r="BY445" s="199">
        <v>0</v>
      </c>
      <c r="BZ445" s="199">
        <v>732</v>
      </c>
      <c r="CA445" s="199">
        <v>28</v>
      </c>
      <c r="CB445" s="199">
        <v>2474</v>
      </c>
      <c r="CC445" s="199">
        <v>186</v>
      </c>
      <c r="CD445" s="199">
        <v>2384</v>
      </c>
      <c r="CE445" s="199">
        <v>93</v>
      </c>
      <c r="CF445" s="199">
        <v>1370</v>
      </c>
      <c r="CG445" s="199">
        <v>85</v>
      </c>
      <c r="CH445" s="199">
        <v>1747</v>
      </c>
      <c r="CI445" s="199">
        <v>77</v>
      </c>
      <c r="CJ445" s="199">
        <v>1489</v>
      </c>
      <c r="CK445" s="199">
        <v>54</v>
      </c>
      <c r="CL445" s="199">
        <v>1897</v>
      </c>
      <c r="CM445" s="199">
        <v>54</v>
      </c>
      <c r="CN445" s="199">
        <v>2230</v>
      </c>
      <c r="CO445" s="199">
        <v>0</v>
      </c>
      <c r="CP445" s="199">
        <v>577</v>
      </c>
      <c r="CQ445" s="199">
        <v>13746</v>
      </c>
      <c r="CR445" s="199">
        <v>10755</v>
      </c>
      <c r="CS445" s="199">
        <v>5072</v>
      </c>
      <c r="CT445" s="199">
        <v>12537</v>
      </c>
      <c r="CU445" s="199">
        <v>1367</v>
      </c>
      <c r="CV445" s="199">
        <v>508</v>
      </c>
      <c r="CW445" s="199">
        <v>478</v>
      </c>
      <c r="CX445" s="199">
        <v>126</v>
      </c>
      <c r="CY445" s="199">
        <v>308</v>
      </c>
      <c r="CZ445" s="199">
        <v>186</v>
      </c>
      <c r="DA445" s="199">
        <v>152</v>
      </c>
      <c r="DB445" s="199">
        <v>14</v>
      </c>
      <c r="DC445" s="199">
        <v>429</v>
      </c>
      <c r="DD445" s="199">
        <v>182</v>
      </c>
      <c r="DE445" s="199">
        <v>245</v>
      </c>
      <c r="DF445" s="199">
        <v>536</v>
      </c>
      <c r="DG445" s="199">
        <v>1052</v>
      </c>
      <c r="DH445" s="199">
        <v>114</v>
      </c>
      <c r="DI445" s="199">
        <v>689</v>
      </c>
      <c r="DJ445" s="199">
        <v>339</v>
      </c>
      <c r="DK445" s="199">
        <v>157</v>
      </c>
      <c r="DL445" s="199">
        <v>248</v>
      </c>
      <c r="DM445" s="199">
        <v>472</v>
      </c>
      <c r="DN445" s="199">
        <v>3081</v>
      </c>
      <c r="DO445" s="199">
        <v>526</v>
      </c>
      <c r="DP445" s="199">
        <v>410</v>
      </c>
      <c r="DQ445" s="199">
        <v>425</v>
      </c>
      <c r="DR445" s="199">
        <v>166</v>
      </c>
      <c r="DS445" s="199">
        <v>219</v>
      </c>
      <c r="DT445" s="199">
        <v>552</v>
      </c>
      <c r="DU445" s="199">
        <v>4813</v>
      </c>
      <c r="DV445" s="199">
        <v>2393</v>
      </c>
      <c r="DW445" s="199">
        <v>879</v>
      </c>
      <c r="DX445" s="199">
        <v>292</v>
      </c>
      <c r="DY445" s="199">
        <v>120</v>
      </c>
      <c r="DZ445" s="199">
        <v>864</v>
      </c>
      <c r="EA445" s="199">
        <v>69</v>
      </c>
      <c r="EB445" s="199">
        <v>618</v>
      </c>
      <c r="EC445" s="199">
        <v>1264</v>
      </c>
      <c r="ED445" s="199">
        <v>247</v>
      </c>
      <c r="EE445" s="199">
        <v>829</v>
      </c>
      <c r="EF445" s="199">
        <v>1390</v>
      </c>
      <c r="EG445" s="199">
        <v>11701</v>
      </c>
      <c r="EH445" s="199">
        <v>2694</v>
      </c>
      <c r="EI445" s="199">
        <v>3273</v>
      </c>
      <c r="EJ445" s="199">
        <v>1540</v>
      </c>
      <c r="EK445" s="199">
        <v>240</v>
      </c>
      <c r="EL445" s="199">
        <v>243</v>
      </c>
      <c r="EM445" s="199">
        <v>294</v>
      </c>
      <c r="EN445" s="199">
        <v>128</v>
      </c>
      <c r="EO445" s="199">
        <v>64</v>
      </c>
      <c r="EP445" s="199">
        <v>537</v>
      </c>
      <c r="EQ445" s="199">
        <v>4099</v>
      </c>
      <c r="ER445" s="199">
        <v>4813</v>
      </c>
      <c r="ES445" s="199">
        <v>288</v>
      </c>
      <c r="ET445" s="199">
        <v>1452</v>
      </c>
      <c r="EU445" s="199">
        <v>1952</v>
      </c>
      <c r="EV445" s="199">
        <v>1121</v>
      </c>
      <c r="EW445" s="199">
        <v>4525</v>
      </c>
      <c r="EX445" s="199">
        <v>4813</v>
      </c>
      <c r="EZ445" s="199"/>
    </row>
    <row r="446" spans="1:156" x14ac:dyDescent="0.25">
      <c r="A446">
        <v>56003</v>
      </c>
      <c r="B446" t="s">
        <v>892</v>
      </c>
      <c r="C446" t="s">
        <v>1100</v>
      </c>
      <c r="D446" t="s">
        <v>289</v>
      </c>
      <c r="E446" t="s">
        <v>331</v>
      </c>
      <c r="F446" t="s">
        <v>346</v>
      </c>
      <c r="G446" t="s">
        <v>346</v>
      </c>
      <c r="H446" s="199">
        <v>15286</v>
      </c>
      <c r="I446" s="199">
        <v>584</v>
      </c>
      <c r="J446" s="199">
        <v>1959</v>
      </c>
      <c r="K446" s="199">
        <v>36</v>
      </c>
      <c r="L446" s="199">
        <v>1240</v>
      </c>
      <c r="M446" s="199">
        <v>36</v>
      </c>
      <c r="N446" s="199">
        <v>5682</v>
      </c>
      <c r="O446" s="199">
        <v>410</v>
      </c>
      <c r="P446" s="199">
        <v>7520</v>
      </c>
      <c r="Q446" s="199">
        <v>108</v>
      </c>
      <c r="R446" s="199">
        <v>13667</v>
      </c>
      <c r="S446" s="199">
        <v>554</v>
      </c>
      <c r="T446" s="199">
        <v>261</v>
      </c>
      <c r="U446" s="199">
        <v>0</v>
      </c>
      <c r="V446" s="199">
        <v>5</v>
      </c>
      <c r="W446" s="199">
        <v>0</v>
      </c>
      <c r="X446" s="199">
        <v>243</v>
      </c>
      <c r="Y446" s="199">
        <v>0</v>
      </c>
      <c r="Z446" s="199">
        <v>111</v>
      </c>
      <c r="AA446" s="199">
        <v>0</v>
      </c>
      <c r="AB446" s="199">
        <v>999</v>
      </c>
      <c r="AC446" s="199">
        <v>30</v>
      </c>
      <c r="AD446" s="199">
        <v>603</v>
      </c>
      <c r="AE446" s="199">
        <v>0</v>
      </c>
      <c r="AF446" s="199">
        <v>13472</v>
      </c>
      <c r="AG446" s="199">
        <v>554</v>
      </c>
      <c r="AH446" s="199">
        <v>14860</v>
      </c>
      <c r="AI446" s="199">
        <v>584</v>
      </c>
      <c r="AJ446" s="199">
        <v>426</v>
      </c>
      <c r="AK446" s="199">
        <v>0</v>
      </c>
      <c r="AL446" s="199">
        <v>239</v>
      </c>
      <c r="AM446" s="199">
        <v>0</v>
      </c>
      <c r="AN446" s="199">
        <v>187</v>
      </c>
      <c r="AO446" s="199">
        <v>0</v>
      </c>
      <c r="AP446" s="199">
        <v>7373</v>
      </c>
      <c r="AQ446" s="199">
        <v>254</v>
      </c>
      <c r="AR446" s="199">
        <v>7913</v>
      </c>
      <c r="AS446" s="199">
        <v>330</v>
      </c>
      <c r="AT446" s="199">
        <v>1537</v>
      </c>
      <c r="AU446" s="199">
        <v>0</v>
      </c>
      <c r="AV446" s="199">
        <v>13749</v>
      </c>
      <c r="AW446" s="199">
        <v>584</v>
      </c>
      <c r="AX446" s="199">
        <v>219</v>
      </c>
      <c r="AY446" s="199">
        <v>0</v>
      </c>
      <c r="AZ446" s="199">
        <v>2102</v>
      </c>
      <c r="BA446" s="199">
        <v>118</v>
      </c>
      <c r="BB446" s="199">
        <v>3441</v>
      </c>
      <c r="BC446" s="199">
        <v>181</v>
      </c>
      <c r="BD446" s="199">
        <v>4273</v>
      </c>
      <c r="BE446" s="199">
        <v>68</v>
      </c>
      <c r="BF446" s="199">
        <v>885</v>
      </c>
      <c r="BG446" s="199">
        <v>59</v>
      </c>
      <c r="BH446" s="199">
        <v>7960</v>
      </c>
      <c r="BI446" s="199">
        <v>331</v>
      </c>
      <c r="BJ446" s="199">
        <v>7788</v>
      </c>
      <c r="BK446" s="199">
        <v>323</v>
      </c>
      <c r="BL446" s="199">
        <v>172</v>
      </c>
      <c r="BM446" s="199">
        <v>8</v>
      </c>
      <c r="BN446" s="199">
        <v>5837</v>
      </c>
      <c r="BO446" s="199">
        <v>159</v>
      </c>
      <c r="BP446" s="199">
        <v>2283</v>
      </c>
      <c r="BQ446" s="199">
        <v>188</v>
      </c>
      <c r="BR446" s="199">
        <v>725</v>
      </c>
      <c r="BS446" s="199">
        <v>43</v>
      </c>
      <c r="BT446" s="199">
        <v>3955</v>
      </c>
      <c r="BU446" s="199">
        <v>194</v>
      </c>
      <c r="BV446" s="199">
        <v>8845</v>
      </c>
      <c r="BW446" s="199">
        <v>390</v>
      </c>
      <c r="BX446" s="199">
        <v>2486</v>
      </c>
      <c r="BY446" s="199">
        <v>0</v>
      </c>
      <c r="BZ446" s="199">
        <v>1196</v>
      </c>
      <c r="CA446" s="199">
        <v>88</v>
      </c>
      <c r="CB446" s="199">
        <v>2759</v>
      </c>
      <c r="CC446" s="199">
        <v>106</v>
      </c>
      <c r="CD446" s="199">
        <v>1296</v>
      </c>
      <c r="CE446" s="199">
        <v>23</v>
      </c>
      <c r="CF446" s="199">
        <v>1603</v>
      </c>
      <c r="CG446" s="199">
        <v>106</v>
      </c>
      <c r="CH446" s="199">
        <v>2256</v>
      </c>
      <c r="CI446" s="199">
        <v>159</v>
      </c>
      <c r="CJ446" s="199">
        <v>1924</v>
      </c>
      <c r="CK446" s="199">
        <v>42</v>
      </c>
      <c r="CL446" s="199">
        <v>1766</v>
      </c>
      <c r="CM446" s="199">
        <v>60</v>
      </c>
      <c r="CN446" s="199">
        <v>2486</v>
      </c>
      <c r="CO446" s="199">
        <v>0</v>
      </c>
      <c r="CP446" s="199">
        <v>584</v>
      </c>
      <c r="CQ446" s="199">
        <v>14702</v>
      </c>
      <c r="CR446" s="199">
        <v>12699</v>
      </c>
      <c r="CS446" s="199">
        <v>4658</v>
      </c>
      <c r="CT446" s="199">
        <v>13991</v>
      </c>
      <c r="CU446" s="199">
        <v>381</v>
      </c>
      <c r="CV446" s="199">
        <v>108</v>
      </c>
      <c r="CW446" s="199">
        <v>158</v>
      </c>
      <c r="CX446" s="199">
        <v>38</v>
      </c>
      <c r="CY446" s="199">
        <v>113</v>
      </c>
      <c r="CZ446" s="199">
        <v>47</v>
      </c>
      <c r="DA446" s="199">
        <v>32</v>
      </c>
      <c r="DB446" s="199">
        <v>6</v>
      </c>
      <c r="DC446" s="199">
        <v>78</v>
      </c>
      <c r="DD446" s="199">
        <v>17</v>
      </c>
      <c r="DE446" s="199">
        <v>110</v>
      </c>
      <c r="DF446" s="199">
        <v>350</v>
      </c>
      <c r="DG446" s="199">
        <v>1575</v>
      </c>
      <c r="DH446" s="199">
        <v>234</v>
      </c>
      <c r="DI446" s="199">
        <v>1088</v>
      </c>
      <c r="DJ446" s="199">
        <v>378</v>
      </c>
      <c r="DK446" s="199">
        <v>192</v>
      </c>
      <c r="DL446" s="199">
        <v>418</v>
      </c>
      <c r="DM446" s="199">
        <v>487</v>
      </c>
      <c r="DN446" s="199">
        <v>2682</v>
      </c>
      <c r="DO446" s="199">
        <v>378</v>
      </c>
      <c r="DP446" s="199">
        <v>362</v>
      </c>
      <c r="DQ446" s="199">
        <v>151</v>
      </c>
      <c r="DR446" s="199">
        <v>83</v>
      </c>
      <c r="DS446" s="199">
        <v>139</v>
      </c>
      <c r="DT446" s="199">
        <v>312</v>
      </c>
      <c r="DU446" s="199">
        <v>6385</v>
      </c>
      <c r="DV446" s="199">
        <v>2941</v>
      </c>
      <c r="DW446" s="199">
        <v>1156</v>
      </c>
      <c r="DX446" s="199">
        <v>501</v>
      </c>
      <c r="DY446" s="199">
        <v>234</v>
      </c>
      <c r="DZ446" s="199">
        <v>1050</v>
      </c>
      <c r="EA446" s="199">
        <v>101</v>
      </c>
      <c r="EB446" s="199">
        <v>742</v>
      </c>
      <c r="EC446" s="199">
        <v>1893</v>
      </c>
      <c r="ED446" s="199">
        <v>442</v>
      </c>
      <c r="EE446" s="199">
        <v>1230</v>
      </c>
      <c r="EF446" s="199">
        <v>2039</v>
      </c>
      <c r="EG446" s="199">
        <v>12897</v>
      </c>
      <c r="EH446" s="199">
        <v>2216</v>
      </c>
      <c r="EI446" s="199">
        <v>4883</v>
      </c>
      <c r="EJ446" s="199">
        <v>1502</v>
      </c>
      <c r="EK446" s="199">
        <v>176</v>
      </c>
      <c r="EL446" s="199">
        <v>310</v>
      </c>
      <c r="EM446" s="199">
        <v>242</v>
      </c>
      <c r="EN446" s="199">
        <v>155</v>
      </c>
      <c r="EO446" s="199">
        <v>126</v>
      </c>
      <c r="EP446" s="199">
        <v>448</v>
      </c>
      <c r="EQ446" s="199">
        <v>5756</v>
      </c>
      <c r="ER446" s="199">
        <v>6385</v>
      </c>
      <c r="ES446" s="199">
        <v>342</v>
      </c>
      <c r="ET446" s="199">
        <v>1986</v>
      </c>
      <c r="EU446" s="199">
        <v>2754</v>
      </c>
      <c r="EV446" s="199">
        <v>1303</v>
      </c>
      <c r="EW446" s="199">
        <v>6043</v>
      </c>
      <c r="EX446" s="199">
        <v>6385</v>
      </c>
      <c r="EZ446" s="199"/>
    </row>
    <row r="447" spans="1:156" x14ac:dyDescent="0.25">
      <c r="A447">
        <v>56072</v>
      </c>
      <c r="B447" t="s">
        <v>892</v>
      </c>
      <c r="C447" t="s">
        <v>1116</v>
      </c>
      <c r="D447" t="s">
        <v>318</v>
      </c>
      <c r="E447" t="s">
        <v>331</v>
      </c>
      <c r="F447" t="s">
        <v>346</v>
      </c>
      <c r="G447" t="s">
        <v>346</v>
      </c>
      <c r="H447" s="199">
        <v>2047</v>
      </c>
      <c r="I447" s="199">
        <v>76</v>
      </c>
      <c r="J447" s="199">
        <v>287</v>
      </c>
      <c r="K447" s="199">
        <v>36</v>
      </c>
      <c r="L447" s="199">
        <v>138</v>
      </c>
      <c r="M447" s="199">
        <v>29</v>
      </c>
      <c r="N447" s="199">
        <v>951</v>
      </c>
      <c r="O447" s="199">
        <v>24</v>
      </c>
      <c r="P447" s="199">
        <v>795</v>
      </c>
      <c r="Q447" s="199">
        <v>16</v>
      </c>
      <c r="R447" s="199">
        <v>1967</v>
      </c>
      <c r="S447" s="199">
        <v>65</v>
      </c>
      <c r="T447" s="199">
        <v>10</v>
      </c>
      <c r="U447" s="199">
        <v>0</v>
      </c>
      <c r="V447" s="199">
        <v>0</v>
      </c>
      <c r="W447" s="199">
        <v>0</v>
      </c>
      <c r="X447" s="199">
        <v>8</v>
      </c>
      <c r="Y447" s="199">
        <v>0</v>
      </c>
      <c r="Z447" s="199">
        <v>9</v>
      </c>
      <c r="AA447" s="199">
        <v>0</v>
      </c>
      <c r="AB447" s="199">
        <v>53</v>
      </c>
      <c r="AC447" s="199">
        <v>11</v>
      </c>
      <c r="AD447" s="199">
        <v>43</v>
      </c>
      <c r="AE447" s="199">
        <v>12</v>
      </c>
      <c r="AF447" s="199">
        <v>1941</v>
      </c>
      <c r="AG447" s="199">
        <v>61</v>
      </c>
      <c r="AH447" s="199">
        <v>2015</v>
      </c>
      <c r="AI447" s="199">
        <v>64</v>
      </c>
      <c r="AJ447" s="199">
        <v>32</v>
      </c>
      <c r="AK447" s="199">
        <v>12</v>
      </c>
      <c r="AL447" s="199">
        <v>15</v>
      </c>
      <c r="AM447" s="199">
        <v>0</v>
      </c>
      <c r="AN447" s="199">
        <v>17</v>
      </c>
      <c r="AO447" s="199">
        <v>12</v>
      </c>
      <c r="AP447" s="199">
        <v>1084</v>
      </c>
      <c r="AQ447" s="199">
        <v>49</v>
      </c>
      <c r="AR447" s="199">
        <v>963</v>
      </c>
      <c r="AS447" s="199">
        <v>27</v>
      </c>
      <c r="AT447" s="199">
        <v>164</v>
      </c>
      <c r="AU447" s="199">
        <v>9</v>
      </c>
      <c r="AV447" s="199">
        <v>1883</v>
      </c>
      <c r="AW447" s="199">
        <v>67</v>
      </c>
      <c r="AX447" s="199">
        <v>61</v>
      </c>
      <c r="AY447" s="199">
        <v>8</v>
      </c>
      <c r="AZ447" s="199">
        <v>454</v>
      </c>
      <c r="BA447" s="199">
        <v>16</v>
      </c>
      <c r="BB447" s="199">
        <v>599</v>
      </c>
      <c r="BC447" s="199">
        <v>17</v>
      </c>
      <c r="BD447" s="199">
        <v>269</v>
      </c>
      <c r="BE447" s="199">
        <v>4</v>
      </c>
      <c r="BF447" s="199">
        <v>190</v>
      </c>
      <c r="BG447" s="199">
        <v>9</v>
      </c>
      <c r="BH447" s="199">
        <v>976</v>
      </c>
      <c r="BI447" s="199">
        <v>53</v>
      </c>
      <c r="BJ447" s="199">
        <v>933</v>
      </c>
      <c r="BK447" s="199">
        <v>42</v>
      </c>
      <c r="BL447" s="199">
        <v>43</v>
      </c>
      <c r="BM447" s="199">
        <v>11</v>
      </c>
      <c r="BN447" s="199">
        <v>736</v>
      </c>
      <c r="BO447" s="199">
        <v>33</v>
      </c>
      <c r="BP447" s="199">
        <v>277</v>
      </c>
      <c r="BQ447" s="199">
        <v>20</v>
      </c>
      <c r="BR447" s="199">
        <v>153</v>
      </c>
      <c r="BS447" s="199">
        <v>9</v>
      </c>
      <c r="BT447" s="199">
        <v>473</v>
      </c>
      <c r="BU447" s="199">
        <v>14</v>
      </c>
      <c r="BV447" s="199">
        <v>1166</v>
      </c>
      <c r="BW447" s="199">
        <v>62</v>
      </c>
      <c r="BX447" s="199">
        <v>408</v>
      </c>
      <c r="BY447" s="199">
        <v>0</v>
      </c>
      <c r="BZ447" s="199">
        <v>127</v>
      </c>
      <c r="CA447" s="199">
        <v>1</v>
      </c>
      <c r="CB447" s="199">
        <v>346</v>
      </c>
      <c r="CC447" s="199">
        <v>13</v>
      </c>
      <c r="CD447" s="199">
        <v>191</v>
      </c>
      <c r="CE447" s="199">
        <v>17</v>
      </c>
      <c r="CF447" s="199">
        <v>131</v>
      </c>
      <c r="CG447" s="199">
        <v>7</v>
      </c>
      <c r="CH447" s="199">
        <v>259</v>
      </c>
      <c r="CI447" s="199">
        <v>3</v>
      </c>
      <c r="CJ447" s="199">
        <v>216</v>
      </c>
      <c r="CK447" s="199">
        <v>24</v>
      </c>
      <c r="CL447" s="199">
        <v>369</v>
      </c>
      <c r="CM447" s="199">
        <v>11</v>
      </c>
      <c r="CN447" s="199">
        <v>408</v>
      </c>
      <c r="CO447" s="199">
        <v>0</v>
      </c>
      <c r="CP447" s="199">
        <v>76</v>
      </c>
      <c r="CQ447" s="199">
        <v>1971</v>
      </c>
      <c r="CR447" s="199">
        <v>1481</v>
      </c>
      <c r="CS447" s="199">
        <v>849</v>
      </c>
      <c r="CT447" s="199">
        <v>1963</v>
      </c>
      <c r="CU447" s="199">
        <v>57</v>
      </c>
      <c r="CV447" s="199">
        <v>34</v>
      </c>
      <c r="CW447" s="199">
        <v>44</v>
      </c>
      <c r="CX447" s="199">
        <v>29</v>
      </c>
      <c r="CY447" s="199">
        <v>8</v>
      </c>
      <c r="CZ447" s="199">
        <v>3</v>
      </c>
      <c r="DA447" s="199">
        <v>5</v>
      </c>
      <c r="DB447" s="199">
        <v>2</v>
      </c>
      <c r="DC447" s="199">
        <v>0</v>
      </c>
      <c r="DD447" s="199">
        <v>0</v>
      </c>
      <c r="DE447" s="199">
        <v>102</v>
      </c>
      <c r="DF447" s="199">
        <v>68</v>
      </c>
      <c r="DG447" s="199">
        <v>211</v>
      </c>
      <c r="DH447" s="199">
        <v>26</v>
      </c>
      <c r="DI447" s="199">
        <v>180</v>
      </c>
      <c r="DJ447" s="199">
        <v>34</v>
      </c>
      <c r="DK447" s="199">
        <v>26</v>
      </c>
      <c r="DL447" s="199">
        <v>35</v>
      </c>
      <c r="DM447" s="199">
        <v>49</v>
      </c>
      <c r="DN447" s="199">
        <v>242</v>
      </c>
      <c r="DO447" s="199">
        <v>19</v>
      </c>
      <c r="DP447" s="199">
        <v>52</v>
      </c>
      <c r="DQ447" s="199">
        <v>40</v>
      </c>
      <c r="DR447" s="199">
        <v>42</v>
      </c>
      <c r="DS447" s="199">
        <v>8</v>
      </c>
      <c r="DT447" s="199">
        <v>47</v>
      </c>
      <c r="DU447" s="199">
        <v>870</v>
      </c>
      <c r="DV447" s="199">
        <v>493</v>
      </c>
      <c r="DW447" s="199">
        <v>157</v>
      </c>
      <c r="DX447" s="199">
        <v>86</v>
      </c>
      <c r="DY447" s="199">
        <v>32</v>
      </c>
      <c r="DZ447" s="199">
        <v>161</v>
      </c>
      <c r="EA447" s="199">
        <v>3</v>
      </c>
      <c r="EB447" s="199">
        <v>140</v>
      </c>
      <c r="EC447" s="199">
        <v>130</v>
      </c>
      <c r="ED447" s="199">
        <v>27</v>
      </c>
      <c r="EE447" s="199">
        <v>82</v>
      </c>
      <c r="EF447" s="199">
        <v>237</v>
      </c>
      <c r="EG447" s="199">
        <v>1957</v>
      </c>
      <c r="EH447" s="199">
        <v>147</v>
      </c>
      <c r="EI447" s="199">
        <v>721</v>
      </c>
      <c r="EJ447" s="199">
        <v>149</v>
      </c>
      <c r="EK447" s="199">
        <v>42</v>
      </c>
      <c r="EL447" s="199">
        <v>21</v>
      </c>
      <c r="EM447" s="199">
        <v>19</v>
      </c>
      <c r="EN447" s="199">
        <v>2</v>
      </c>
      <c r="EO447" s="199">
        <v>13</v>
      </c>
      <c r="EP447" s="199">
        <v>41</v>
      </c>
      <c r="EQ447" s="199">
        <v>777</v>
      </c>
      <c r="ER447" s="199">
        <v>870</v>
      </c>
      <c r="ES447" s="199">
        <v>11</v>
      </c>
      <c r="ET447" s="199">
        <v>178</v>
      </c>
      <c r="EU447" s="199">
        <v>307</v>
      </c>
      <c r="EV447" s="199">
        <v>374</v>
      </c>
      <c r="EW447" s="199">
        <v>859</v>
      </c>
      <c r="EX447" s="199">
        <v>870</v>
      </c>
      <c r="EZ447" s="199"/>
    </row>
    <row r="448" spans="1:156" x14ac:dyDescent="0.25">
      <c r="A448">
        <v>56001</v>
      </c>
      <c r="B448" t="s">
        <v>892</v>
      </c>
      <c r="C448" t="s">
        <v>1099</v>
      </c>
      <c r="D448" t="s">
        <v>244</v>
      </c>
      <c r="E448" t="s">
        <v>331</v>
      </c>
      <c r="F448" t="s">
        <v>347</v>
      </c>
      <c r="G448" t="s">
        <v>346</v>
      </c>
      <c r="H448" s="199">
        <v>49913</v>
      </c>
      <c r="I448" s="199">
        <v>1790</v>
      </c>
      <c r="J448" s="199">
        <v>13047</v>
      </c>
      <c r="K448" s="199">
        <v>443</v>
      </c>
      <c r="L448" s="199">
        <v>9681</v>
      </c>
      <c r="M448" s="199">
        <v>372</v>
      </c>
      <c r="N448" s="199">
        <v>18268</v>
      </c>
      <c r="O448" s="199">
        <v>875</v>
      </c>
      <c r="P448" s="199">
        <v>15882</v>
      </c>
      <c r="Q448" s="199">
        <v>389</v>
      </c>
      <c r="R448" s="199">
        <v>42723</v>
      </c>
      <c r="S448" s="199">
        <v>1390</v>
      </c>
      <c r="T448" s="199">
        <v>3085</v>
      </c>
      <c r="U448" s="199">
        <v>182</v>
      </c>
      <c r="V448" s="199">
        <v>93</v>
      </c>
      <c r="W448" s="199">
        <v>3</v>
      </c>
      <c r="X448" s="199">
        <v>1681</v>
      </c>
      <c r="Y448" s="199">
        <v>93</v>
      </c>
      <c r="Z448" s="199">
        <v>741</v>
      </c>
      <c r="AA448" s="199">
        <v>49</v>
      </c>
      <c r="AB448" s="199">
        <v>1557</v>
      </c>
      <c r="AC448" s="199">
        <v>73</v>
      </c>
      <c r="AD448" s="199">
        <v>2242</v>
      </c>
      <c r="AE448" s="199">
        <v>220</v>
      </c>
      <c r="AF448" s="199">
        <v>41784</v>
      </c>
      <c r="AG448" s="199">
        <v>1265</v>
      </c>
      <c r="AH448" s="199">
        <v>45993</v>
      </c>
      <c r="AI448" s="199">
        <v>1536</v>
      </c>
      <c r="AJ448" s="199">
        <v>3920</v>
      </c>
      <c r="AK448" s="199">
        <v>254</v>
      </c>
      <c r="AL448" s="199">
        <v>1488</v>
      </c>
      <c r="AM448" s="199">
        <v>62</v>
      </c>
      <c r="AN448" s="199">
        <v>2432</v>
      </c>
      <c r="AO448" s="199">
        <v>192</v>
      </c>
      <c r="AP448" s="199">
        <v>25225</v>
      </c>
      <c r="AQ448" s="199">
        <v>1285</v>
      </c>
      <c r="AR448" s="199">
        <v>24688</v>
      </c>
      <c r="AS448" s="199">
        <v>505</v>
      </c>
      <c r="AT448" s="199">
        <v>5701</v>
      </c>
      <c r="AU448" s="199">
        <v>168</v>
      </c>
      <c r="AV448" s="199">
        <v>44212</v>
      </c>
      <c r="AW448" s="199">
        <v>1622</v>
      </c>
      <c r="AX448" s="199">
        <v>1527</v>
      </c>
      <c r="AY448" s="199">
        <v>88</v>
      </c>
      <c r="AZ448" s="199">
        <v>5601</v>
      </c>
      <c r="BA448" s="199">
        <v>215</v>
      </c>
      <c r="BB448" s="199">
        <v>9109</v>
      </c>
      <c r="BC448" s="199">
        <v>620</v>
      </c>
      <c r="BD448" s="199">
        <v>10106</v>
      </c>
      <c r="BE448" s="199">
        <v>367</v>
      </c>
      <c r="BF448" s="199">
        <v>5497</v>
      </c>
      <c r="BG448" s="199">
        <v>180</v>
      </c>
      <c r="BH448" s="199">
        <v>27504</v>
      </c>
      <c r="BI448" s="199">
        <v>1467</v>
      </c>
      <c r="BJ448" s="199">
        <v>26444</v>
      </c>
      <c r="BK448" s="199">
        <v>1344</v>
      </c>
      <c r="BL448" s="199">
        <v>1060</v>
      </c>
      <c r="BM448" s="199">
        <v>123</v>
      </c>
      <c r="BN448" s="199">
        <v>15724</v>
      </c>
      <c r="BO448" s="199">
        <v>850</v>
      </c>
      <c r="BP448" s="199">
        <v>13677</v>
      </c>
      <c r="BQ448" s="199">
        <v>688</v>
      </c>
      <c r="BR448" s="199">
        <v>3600</v>
      </c>
      <c r="BS448" s="199">
        <v>109</v>
      </c>
      <c r="BT448" s="199">
        <v>10523</v>
      </c>
      <c r="BU448" s="199">
        <v>143</v>
      </c>
      <c r="BV448" s="199">
        <v>33001</v>
      </c>
      <c r="BW448" s="199">
        <v>1647</v>
      </c>
      <c r="BX448" s="199">
        <v>6389</v>
      </c>
      <c r="BY448" s="199">
        <v>0</v>
      </c>
      <c r="BZ448" s="199">
        <v>2973</v>
      </c>
      <c r="CA448" s="199">
        <v>72</v>
      </c>
      <c r="CB448" s="199">
        <v>7550</v>
      </c>
      <c r="CC448" s="199">
        <v>71</v>
      </c>
      <c r="CD448" s="199">
        <v>13047</v>
      </c>
      <c r="CE448" s="199">
        <v>357</v>
      </c>
      <c r="CF448" s="199">
        <v>5938</v>
      </c>
      <c r="CG448" s="199">
        <v>499</v>
      </c>
      <c r="CH448" s="199">
        <v>5380</v>
      </c>
      <c r="CI448" s="199">
        <v>540</v>
      </c>
      <c r="CJ448" s="199">
        <v>4087</v>
      </c>
      <c r="CK448" s="199">
        <v>94</v>
      </c>
      <c r="CL448" s="199">
        <v>4549</v>
      </c>
      <c r="CM448" s="199">
        <v>157</v>
      </c>
      <c r="CN448" s="199">
        <v>6389</v>
      </c>
      <c r="CO448" s="199">
        <v>0</v>
      </c>
      <c r="CP448" s="199">
        <v>1790</v>
      </c>
      <c r="CQ448" s="199">
        <v>48123</v>
      </c>
      <c r="CR448" s="199">
        <v>38778</v>
      </c>
      <c r="CS448" s="199">
        <v>15867</v>
      </c>
      <c r="CT448" s="199">
        <v>43470</v>
      </c>
      <c r="CU448" s="199">
        <v>4594</v>
      </c>
      <c r="CV448" s="199">
        <v>1579</v>
      </c>
      <c r="CW448" s="199">
        <v>1242</v>
      </c>
      <c r="CX448" s="199">
        <v>266</v>
      </c>
      <c r="CY448" s="199">
        <v>724</v>
      </c>
      <c r="CZ448" s="199">
        <v>150</v>
      </c>
      <c r="DA448" s="199">
        <v>978</v>
      </c>
      <c r="DB448" s="199">
        <v>387</v>
      </c>
      <c r="DC448" s="199">
        <v>1650</v>
      </c>
      <c r="DD448" s="199">
        <v>776</v>
      </c>
      <c r="DE448" s="199">
        <v>357</v>
      </c>
      <c r="DF448" s="199">
        <v>1197</v>
      </c>
      <c r="DG448" s="199">
        <v>3962</v>
      </c>
      <c r="DH448" s="199">
        <v>549</v>
      </c>
      <c r="DI448" s="199">
        <v>3855</v>
      </c>
      <c r="DJ448" s="199">
        <v>850</v>
      </c>
      <c r="DK448" s="199">
        <v>546</v>
      </c>
      <c r="DL448" s="199">
        <v>1116</v>
      </c>
      <c r="DM448" s="199">
        <v>1974</v>
      </c>
      <c r="DN448" s="199">
        <v>9130</v>
      </c>
      <c r="DO448" s="199">
        <v>3455</v>
      </c>
      <c r="DP448" s="199">
        <v>1238</v>
      </c>
      <c r="DQ448" s="199">
        <v>664</v>
      </c>
      <c r="DR448" s="199">
        <v>1035</v>
      </c>
      <c r="DS448" s="199">
        <v>710</v>
      </c>
      <c r="DT448" s="199">
        <v>1630</v>
      </c>
      <c r="DU448" s="199">
        <v>19836</v>
      </c>
      <c r="DV448" s="199">
        <v>7494</v>
      </c>
      <c r="DW448" s="199">
        <v>2996</v>
      </c>
      <c r="DX448" s="199">
        <v>2472</v>
      </c>
      <c r="DY448" s="199">
        <v>545</v>
      </c>
      <c r="DZ448" s="199">
        <v>4808</v>
      </c>
      <c r="EA448" s="199">
        <v>269</v>
      </c>
      <c r="EB448" s="199">
        <v>2948</v>
      </c>
      <c r="EC448" s="199">
        <v>5062</v>
      </c>
      <c r="ED448" s="199">
        <v>697</v>
      </c>
      <c r="EE448" s="199">
        <v>2616</v>
      </c>
      <c r="EF448" s="199">
        <v>4751</v>
      </c>
      <c r="EG448" s="199">
        <v>37084</v>
      </c>
      <c r="EH448" s="199">
        <v>12763</v>
      </c>
      <c r="EI448" s="199">
        <v>10707</v>
      </c>
      <c r="EJ448" s="199">
        <v>9129</v>
      </c>
      <c r="EK448" s="199">
        <v>1109</v>
      </c>
      <c r="EL448" s="199">
        <v>985</v>
      </c>
      <c r="EM448" s="199">
        <v>1231</v>
      </c>
      <c r="EN448" s="199">
        <v>1087</v>
      </c>
      <c r="EO448" s="199">
        <v>837</v>
      </c>
      <c r="EP448" s="199">
        <v>3563</v>
      </c>
      <c r="EQ448" s="199">
        <v>17432</v>
      </c>
      <c r="ER448" s="199">
        <v>19836</v>
      </c>
      <c r="ES448" s="199">
        <v>1731</v>
      </c>
      <c r="ET448" s="199">
        <v>5915</v>
      </c>
      <c r="EU448" s="199">
        <v>8125</v>
      </c>
      <c r="EV448" s="199">
        <v>4065</v>
      </c>
      <c r="EW448" s="199">
        <v>18105</v>
      </c>
      <c r="EX448" s="199">
        <v>19836</v>
      </c>
      <c r="EZ448" s="199"/>
    </row>
    <row r="449" spans="1:156" x14ac:dyDescent="0.25">
      <c r="A449">
        <v>56017</v>
      </c>
      <c r="B449" t="s">
        <v>892</v>
      </c>
      <c r="C449" t="s">
        <v>1104</v>
      </c>
      <c r="D449" t="s">
        <v>277</v>
      </c>
      <c r="E449" t="s">
        <v>331</v>
      </c>
      <c r="F449" t="s">
        <v>346</v>
      </c>
      <c r="G449" t="s">
        <v>346</v>
      </c>
      <c r="H449" s="199">
        <v>1851</v>
      </c>
      <c r="I449" s="199">
        <v>55</v>
      </c>
      <c r="J449" s="199">
        <v>97</v>
      </c>
      <c r="K449" s="199">
        <v>10</v>
      </c>
      <c r="L449" s="199">
        <v>50</v>
      </c>
      <c r="M449" s="199">
        <v>10</v>
      </c>
      <c r="N449" s="199">
        <v>772</v>
      </c>
      <c r="O449" s="199">
        <v>28</v>
      </c>
      <c r="P449" s="199">
        <v>982</v>
      </c>
      <c r="Q449" s="199">
        <v>17</v>
      </c>
      <c r="R449" s="199">
        <v>1812</v>
      </c>
      <c r="S449" s="199">
        <v>50</v>
      </c>
      <c r="T449" s="199">
        <v>3</v>
      </c>
      <c r="U449" s="199">
        <v>3</v>
      </c>
      <c r="V449" s="199">
        <v>2</v>
      </c>
      <c r="W449" s="199">
        <v>0</v>
      </c>
      <c r="X449" s="199">
        <v>11</v>
      </c>
      <c r="Y449" s="199">
        <v>2</v>
      </c>
      <c r="Z449" s="199">
        <v>0</v>
      </c>
      <c r="AA449" s="199">
        <v>0</v>
      </c>
      <c r="AB449" s="199">
        <v>23</v>
      </c>
      <c r="AC449" s="199">
        <v>0</v>
      </c>
      <c r="AD449" s="199">
        <v>20</v>
      </c>
      <c r="AE449" s="199">
        <v>0</v>
      </c>
      <c r="AF449" s="199">
        <v>1805</v>
      </c>
      <c r="AG449" s="199">
        <v>50</v>
      </c>
      <c r="AH449" s="199">
        <v>1835</v>
      </c>
      <c r="AI449" s="199">
        <v>55</v>
      </c>
      <c r="AJ449" s="199">
        <v>16</v>
      </c>
      <c r="AK449" s="199">
        <v>0</v>
      </c>
      <c r="AL449" s="199">
        <v>13</v>
      </c>
      <c r="AM449" s="199">
        <v>0</v>
      </c>
      <c r="AN449" s="199">
        <v>3</v>
      </c>
      <c r="AO449" s="199">
        <v>0</v>
      </c>
      <c r="AP449" s="199">
        <v>971</v>
      </c>
      <c r="AQ449" s="199">
        <v>34</v>
      </c>
      <c r="AR449" s="199">
        <v>880</v>
      </c>
      <c r="AS449" s="199">
        <v>21</v>
      </c>
      <c r="AT449" s="199">
        <v>140</v>
      </c>
      <c r="AU449" s="199">
        <v>3</v>
      </c>
      <c r="AV449" s="199">
        <v>1711</v>
      </c>
      <c r="AW449" s="199">
        <v>52</v>
      </c>
      <c r="AX449" s="199">
        <v>29</v>
      </c>
      <c r="AY449" s="199">
        <v>4</v>
      </c>
      <c r="AZ449" s="199">
        <v>348</v>
      </c>
      <c r="BA449" s="199">
        <v>18</v>
      </c>
      <c r="BB449" s="199">
        <v>572</v>
      </c>
      <c r="BC449" s="199">
        <v>19</v>
      </c>
      <c r="BD449" s="199">
        <v>359</v>
      </c>
      <c r="BE449" s="199">
        <v>13</v>
      </c>
      <c r="BF449" s="199">
        <v>116</v>
      </c>
      <c r="BG449" s="199">
        <v>20</v>
      </c>
      <c r="BH449" s="199">
        <v>856</v>
      </c>
      <c r="BI449" s="199">
        <v>34</v>
      </c>
      <c r="BJ449" s="199">
        <v>829</v>
      </c>
      <c r="BK449" s="199">
        <v>32</v>
      </c>
      <c r="BL449" s="199">
        <v>27</v>
      </c>
      <c r="BM449" s="199">
        <v>2</v>
      </c>
      <c r="BN449" s="199">
        <v>678</v>
      </c>
      <c r="BO449" s="199">
        <v>22</v>
      </c>
      <c r="BP449" s="199">
        <v>182</v>
      </c>
      <c r="BQ449" s="199">
        <v>12</v>
      </c>
      <c r="BR449" s="199">
        <v>112</v>
      </c>
      <c r="BS449" s="199">
        <v>20</v>
      </c>
      <c r="BT449" s="199">
        <v>487</v>
      </c>
      <c r="BU449" s="199">
        <v>1</v>
      </c>
      <c r="BV449" s="199">
        <v>972</v>
      </c>
      <c r="BW449" s="199">
        <v>54</v>
      </c>
      <c r="BX449" s="199">
        <v>392</v>
      </c>
      <c r="BY449" s="199">
        <v>0</v>
      </c>
      <c r="BZ449" s="199">
        <v>158</v>
      </c>
      <c r="CA449" s="199">
        <v>1</v>
      </c>
      <c r="CB449" s="199">
        <v>329</v>
      </c>
      <c r="CC449" s="199">
        <v>0</v>
      </c>
      <c r="CD449" s="199">
        <v>56</v>
      </c>
      <c r="CE449" s="199">
        <v>0</v>
      </c>
      <c r="CF449" s="199">
        <v>181</v>
      </c>
      <c r="CG449" s="199">
        <v>19</v>
      </c>
      <c r="CH449" s="199">
        <v>176</v>
      </c>
      <c r="CI449" s="199">
        <v>13</v>
      </c>
      <c r="CJ449" s="199">
        <v>222</v>
      </c>
      <c r="CK449" s="199">
        <v>4</v>
      </c>
      <c r="CL449" s="199">
        <v>337</v>
      </c>
      <c r="CM449" s="199">
        <v>18</v>
      </c>
      <c r="CN449" s="199">
        <v>392</v>
      </c>
      <c r="CO449" s="199">
        <v>0</v>
      </c>
      <c r="CP449" s="199">
        <v>55</v>
      </c>
      <c r="CQ449" s="199">
        <v>1796</v>
      </c>
      <c r="CR449" s="199">
        <v>1417</v>
      </c>
      <c r="CS449" s="199">
        <v>627</v>
      </c>
      <c r="CT449" s="199">
        <v>1704</v>
      </c>
      <c r="CU449" s="199">
        <v>23</v>
      </c>
      <c r="CV449" s="199">
        <v>5</v>
      </c>
      <c r="CW449" s="199">
        <v>12</v>
      </c>
      <c r="CX449" s="199">
        <v>2</v>
      </c>
      <c r="CY449" s="199">
        <v>2</v>
      </c>
      <c r="CZ449" s="199">
        <v>0</v>
      </c>
      <c r="DA449" s="199">
        <v>9</v>
      </c>
      <c r="DB449" s="199">
        <v>3</v>
      </c>
      <c r="DC449" s="199">
        <v>0</v>
      </c>
      <c r="DD449" s="199">
        <v>0</v>
      </c>
      <c r="DE449" s="199">
        <v>45</v>
      </c>
      <c r="DF449" s="199">
        <v>97</v>
      </c>
      <c r="DG449" s="199">
        <v>184</v>
      </c>
      <c r="DH449" s="199">
        <v>37</v>
      </c>
      <c r="DI449" s="199">
        <v>73</v>
      </c>
      <c r="DJ449" s="199">
        <v>28</v>
      </c>
      <c r="DK449" s="199">
        <v>8</v>
      </c>
      <c r="DL449" s="199">
        <v>39</v>
      </c>
      <c r="DM449" s="199">
        <v>80</v>
      </c>
      <c r="DN449" s="199">
        <v>212</v>
      </c>
      <c r="DO449" s="199">
        <v>66</v>
      </c>
      <c r="DP449" s="199">
        <v>18</v>
      </c>
      <c r="DQ449" s="199">
        <v>73</v>
      </c>
      <c r="DR449" s="199">
        <v>17</v>
      </c>
      <c r="DS449" s="199">
        <v>12</v>
      </c>
      <c r="DT449" s="199">
        <v>17</v>
      </c>
      <c r="DU449" s="199">
        <v>761</v>
      </c>
      <c r="DV449" s="199">
        <v>429</v>
      </c>
      <c r="DW449" s="199">
        <v>141</v>
      </c>
      <c r="DX449" s="199">
        <v>52</v>
      </c>
      <c r="DY449" s="199">
        <v>25</v>
      </c>
      <c r="DZ449" s="199">
        <v>181</v>
      </c>
      <c r="EA449" s="199">
        <v>32</v>
      </c>
      <c r="EB449" s="199">
        <v>131</v>
      </c>
      <c r="EC449" s="199">
        <v>99</v>
      </c>
      <c r="ED449" s="199">
        <v>7</v>
      </c>
      <c r="EE449" s="199">
        <v>76</v>
      </c>
      <c r="EF449" s="199">
        <v>214</v>
      </c>
      <c r="EG449" s="199">
        <v>1737</v>
      </c>
      <c r="EH449" s="199">
        <v>90</v>
      </c>
      <c r="EI449" s="199">
        <v>633</v>
      </c>
      <c r="EJ449" s="199">
        <v>128</v>
      </c>
      <c r="EK449" s="199">
        <v>14</v>
      </c>
      <c r="EL449" s="199">
        <v>82</v>
      </c>
      <c r="EM449" s="199">
        <v>5</v>
      </c>
      <c r="EN449" s="199">
        <v>0</v>
      </c>
      <c r="EO449" s="199">
        <v>3</v>
      </c>
      <c r="EP449" s="199">
        <v>11</v>
      </c>
      <c r="EQ449" s="199">
        <v>709</v>
      </c>
      <c r="ER449" s="199">
        <v>761</v>
      </c>
      <c r="ES449" s="199">
        <v>10</v>
      </c>
      <c r="ET449" s="199">
        <v>195</v>
      </c>
      <c r="EU449" s="199">
        <v>266</v>
      </c>
      <c r="EV449" s="199">
        <v>290</v>
      </c>
      <c r="EW449" s="199">
        <v>751</v>
      </c>
      <c r="EX449" s="199">
        <v>761</v>
      </c>
      <c r="EZ449" s="199"/>
    </row>
    <row r="450" spans="1:156" x14ac:dyDescent="0.25">
      <c r="A450">
        <v>56048</v>
      </c>
      <c r="B450" t="s">
        <v>892</v>
      </c>
      <c r="C450" t="s">
        <v>1109</v>
      </c>
      <c r="D450" t="s">
        <v>318</v>
      </c>
      <c r="E450" t="s">
        <v>331</v>
      </c>
      <c r="F450" t="s">
        <v>346</v>
      </c>
      <c r="G450" t="s">
        <v>346</v>
      </c>
      <c r="H450" s="199">
        <v>4225</v>
      </c>
      <c r="I450" s="199">
        <v>125</v>
      </c>
      <c r="J450" s="199">
        <v>382</v>
      </c>
      <c r="K450" s="199">
        <v>36</v>
      </c>
      <c r="L450" s="199">
        <v>175</v>
      </c>
      <c r="M450" s="199">
        <v>36</v>
      </c>
      <c r="N450" s="199">
        <v>1979</v>
      </c>
      <c r="O450" s="199">
        <v>55</v>
      </c>
      <c r="P450" s="199">
        <v>1853</v>
      </c>
      <c r="Q450" s="199">
        <v>34</v>
      </c>
      <c r="R450" s="199">
        <v>4099</v>
      </c>
      <c r="S450" s="199">
        <v>125</v>
      </c>
      <c r="T450" s="199">
        <v>52</v>
      </c>
      <c r="U450" s="199">
        <v>0</v>
      </c>
      <c r="V450" s="199">
        <v>9</v>
      </c>
      <c r="W450" s="199">
        <v>0</v>
      </c>
      <c r="X450" s="199">
        <v>8</v>
      </c>
      <c r="Y450" s="199">
        <v>0</v>
      </c>
      <c r="Z450" s="199">
        <v>0</v>
      </c>
      <c r="AA450" s="199">
        <v>0</v>
      </c>
      <c r="AB450" s="199">
        <v>57</v>
      </c>
      <c r="AC450" s="199">
        <v>0</v>
      </c>
      <c r="AD450" s="199">
        <v>75</v>
      </c>
      <c r="AE450" s="199">
        <v>0</v>
      </c>
      <c r="AF450" s="199">
        <v>4057</v>
      </c>
      <c r="AG450" s="199">
        <v>125</v>
      </c>
      <c r="AH450" s="199">
        <v>4218</v>
      </c>
      <c r="AI450" s="199">
        <v>125</v>
      </c>
      <c r="AJ450" s="199">
        <v>7</v>
      </c>
      <c r="AK450" s="199">
        <v>0</v>
      </c>
      <c r="AL450" s="199">
        <v>4</v>
      </c>
      <c r="AM450" s="199">
        <v>0</v>
      </c>
      <c r="AN450" s="199">
        <v>3</v>
      </c>
      <c r="AO450" s="199">
        <v>0</v>
      </c>
      <c r="AP450" s="199">
        <v>2237</v>
      </c>
      <c r="AQ450" s="199">
        <v>83</v>
      </c>
      <c r="AR450" s="199">
        <v>1988</v>
      </c>
      <c r="AS450" s="199">
        <v>42</v>
      </c>
      <c r="AT450" s="199">
        <v>355</v>
      </c>
      <c r="AU450" s="199">
        <v>10</v>
      </c>
      <c r="AV450" s="199">
        <v>3870</v>
      </c>
      <c r="AW450" s="199">
        <v>115</v>
      </c>
      <c r="AX450" s="199">
        <v>159</v>
      </c>
      <c r="AY450" s="199">
        <v>3</v>
      </c>
      <c r="AZ450" s="199">
        <v>724</v>
      </c>
      <c r="BA450" s="199">
        <v>25</v>
      </c>
      <c r="BB450" s="199">
        <v>1024</v>
      </c>
      <c r="BC450" s="199">
        <v>14</v>
      </c>
      <c r="BD450" s="199">
        <v>818</v>
      </c>
      <c r="BE450" s="199">
        <v>2</v>
      </c>
      <c r="BF450" s="199">
        <v>176</v>
      </c>
      <c r="BG450" s="199">
        <v>6</v>
      </c>
      <c r="BH450" s="199">
        <v>2377</v>
      </c>
      <c r="BI450" s="199">
        <v>91</v>
      </c>
      <c r="BJ450" s="199">
        <v>2346</v>
      </c>
      <c r="BK450" s="199">
        <v>88</v>
      </c>
      <c r="BL450" s="199">
        <v>31</v>
      </c>
      <c r="BM450" s="199">
        <v>3</v>
      </c>
      <c r="BN450" s="199">
        <v>1892</v>
      </c>
      <c r="BO450" s="199">
        <v>45</v>
      </c>
      <c r="BP450" s="199">
        <v>516</v>
      </c>
      <c r="BQ450" s="199">
        <v>46</v>
      </c>
      <c r="BR450" s="199">
        <v>145</v>
      </c>
      <c r="BS450" s="199">
        <v>6</v>
      </c>
      <c r="BT450" s="199">
        <v>1048</v>
      </c>
      <c r="BU450" s="199">
        <v>27</v>
      </c>
      <c r="BV450" s="199">
        <v>2553</v>
      </c>
      <c r="BW450" s="199">
        <v>97</v>
      </c>
      <c r="BX450" s="199">
        <v>624</v>
      </c>
      <c r="BY450" s="199">
        <v>1</v>
      </c>
      <c r="BZ450" s="199">
        <v>252</v>
      </c>
      <c r="CA450" s="199">
        <v>3</v>
      </c>
      <c r="CB450" s="199">
        <v>796</v>
      </c>
      <c r="CC450" s="199">
        <v>24</v>
      </c>
      <c r="CD450" s="199">
        <v>452</v>
      </c>
      <c r="CE450" s="199">
        <v>54</v>
      </c>
      <c r="CF450" s="199">
        <v>461</v>
      </c>
      <c r="CG450" s="199">
        <v>22</v>
      </c>
      <c r="CH450" s="199">
        <v>508</v>
      </c>
      <c r="CI450" s="199">
        <v>1</v>
      </c>
      <c r="CJ450" s="199">
        <v>506</v>
      </c>
      <c r="CK450" s="199">
        <v>2</v>
      </c>
      <c r="CL450" s="199">
        <v>626</v>
      </c>
      <c r="CM450" s="199">
        <v>18</v>
      </c>
      <c r="CN450" s="199">
        <v>624</v>
      </c>
      <c r="CO450" s="199">
        <v>1</v>
      </c>
      <c r="CP450" s="199">
        <v>125</v>
      </c>
      <c r="CQ450" s="199">
        <v>4100</v>
      </c>
      <c r="CR450" s="199">
        <v>3618</v>
      </c>
      <c r="CS450" s="199">
        <v>1138</v>
      </c>
      <c r="CT450" s="199">
        <v>4039</v>
      </c>
      <c r="CU450" s="199">
        <v>37</v>
      </c>
      <c r="CV450" s="199">
        <v>9</v>
      </c>
      <c r="CW450" s="199">
        <v>24</v>
      </c>
      <c r="CX450" s="199">
        <v>6</v>
      </c>
      <c r="CY450" s="199">
        <v>6</v>
      </c>
      <c r="CZ450" s="199">
        <v>2</v>
      </c>
      <c r="DA450" s="199">
        <v>6</v>
      </c>
      <c r="DB450" s="199">
        <v>1</v>
      </c>
      <c r="DC450" s="199">
        <v>1</v>
      </c>
      <c r="DD450" s="199">
        <v>0</v>
      </c>
      <c r="DE450" s="199">
        <v>152</v>
      </c>
      <c r="DF450" s="199">
        <v>144</v>
      </c>
      <c r="DG450" s="199">
        <v>459</v>
      </c>
      <c r="DH450" s="199">
        <v>61</v>
      </c>
      <c r="DI450" s="199">
        <v>375</v>
      </c>
      <c r="DJ450" s="199">
        <v>137</v>
      </c>
      <c r="DK450" s="199">
        <v>35</v>
      </c>
      <c r="DL450" s="199">
        <v>120</v>
      </c>
      <c r="DM450" s="199">
        <v>128</v>
      </c>
      <c r="DN450" s="199">
        <v>679</v>
      </c>
      <c r="DO450" s="199">
        <v>85</v>
      </c>
      <c r="DP450" s="199">
        <v>76</v>
      </c>
      <c r="DQ450" s="199">
        <v>97</v>
      </c>
      <c r="DR450" s="199">
        <v>64</v>
      </c>
      <c r="DS450" s="199">
        <v>31</v>
      </c>
      <c r="DT450" s="199">
        <v>69</v>
      </c>
      <c r="DU450" s="199">
        <v>1674</v>
      </c>
      <c r="DV450" s="199">
        <v>963</v>
      </c>
      <c r="DW450" s="199">
        <v>395</v>
      </c>
      <c r="DX450" s="199">
        <v>114</v>
      </c>
      <c r="DY450" s="199">
        <v>26</v>
      </c>
      <c r="DZ450" s="199">
        <v>317</v>
      </c>
      <c r="EA450" s="199">
        <v>38</v>
      </c>
      <c r="EB450" s="199">
        <v>226</v>
      </c>
      <c r="EC450" s="199">
        <v>280</v>
      </c>
      <c r="ED450" s="199">
        <v>83</v>
      </c>
      <c r="EE450" s="199">
        <v>150</v>
      </c>
      <c r="EF450" s="199">
        <v>570</v>
      </c>
      <c r="EG450" s="199">
        <v>3888</v>
      </c>
      <c r="EH450" s="199">
        <v>356</v>
      </c>
      <c r="EI450" s="199">
        <v>1456</v>
      </c>
      <c r="EJ450" s="199">
        <v>218</v>
      </c>
      <c r="EK450" s="199">
        <v>19</v>
      </c>
      <c r="EL450" s="199">
        <v>13</v>
      </c>
      <c r="EM450" s="199">
        <v>69</v>
      </c>
      <c r="EN450" s="199">
        <v>31</v>
      </c>
      <c r="EO450" s="199">
        <v>21</v>
      </c>
      <c r="EP450" s="199">
        <v>35</v>
      </c>
      <c r="EQ450" s="199">
        <v>1476</v>
      </c>
      <c r="ER450" s="199">
        <v>1674</v>
      </c>
      <c r="ES450" s="199">
        <v>39</v>
      </c>
      <c r="ET450" s="199">
        <v>393</v>
      </c>
      <c r="EU450" s="199">
        <v>592</v>
      </c>
      <c r="EV450" s="199">
        <v>650</v>
      </c>
      <c r="EW450" s="199">
        <v>1635</v>
      </c>
      <c r="EX450" s="199">
        <v>1674</v>
      </c>
      <c r="EZ450" s="199"/>
    </row>
    <row r="451" spans="1:156" x14ac:dyDescent="0.25">
      <c r="A451">
        <v>56055</v>
      </c>
      <c r="B451" t="s">
        <v>892</v>
      </c>
      <c r="C451" t="s">
        <v>1110</v>
      </c>
      <c r="D451" t="s">
        <v>244</v>
      </c>
      <c r="E451" t="s">
        <v>331</v>
      </c>
      <c r="F451" t="s">
        <v>346</v>
      </c>
      <c r="G451" t="s">
        <v>346</v>
      </c>
      <c r="H451" s="199">
        <v>3844</v>
      </c>
      <c r="I451" s="199">
        <v>108</v>
      </c>
      <c r="J451" s="199">
        <v>468</v>
      </c>
      <c r="K451" s="199">
        <v>3</v>
      </c>
      <c r="L451" s="199">
        <v>300</v>
      </c>
      <c r="M451" s="199">
        <v>3</v>
      </c>
      <c r="N451" s="199">
        <v>1604</v>
      </c>
      <c r="O451" s="199">
        <v>76</v>
      </c>
      <c r="P451" s="199">
        <v>1760</v>
      </c>
      <c r="Q451" s="199">
        <v>29</v>
      </c>
      <c r="R451" s="199">
        <v>3701</v>
      </c>
      <c r="S451" s="199">
        <v>98</v>
      </c>
      <c r="T451" s="199">
        <v>16</v>
      </c>
      <c r="U451" s="199">
        <v>2</v>
      </c>
      <c r="V451" s="199">
        <v>9</v>
      </c>
      <c r="W451" s="199">
        <v>0</v>
      </c>
      <c r="X451" s="199">
        <v>5</v>
      </c>
      <c r="Y451" s="199">
        <v>0</v>
      </c>
      <c r="Z451" s="199">
        <v>44</v>
      </c>
      <c r="AA451" s="199">
        <v>8</v>
      </c>
      <c r="AB451" s="199">
        <v>69</v>
      </c>
      <c r="AC451" s="199">
        <v>0</v>
      </c>
      <c r="AD451" s="199">
        <v>115</v>
      </c>
      <c r="AE451" s="199">
        <v>4</v>
      </c>
      <c r="AF451" s="199">
        <v>3638</v>
      </c>
      <c r="AG451" s="199">
        <v>98</v>
      </c>
      <c r="AH451" s="199">
        <v>3807</v>
      </c>
      <c r="AI451" s="199">
        <v>98</v>
      </c>
      <c r="AJ451" s="199">
        <v>37</v>
      </c>
      <c r="AK451" s="199">
        <v>10</v>
      </c>
      <c r="AL451" s="199">
        <v>15</v>
      </c>
      <c r="AM451" s="199">
        <v>4</v>
      </c>
      <c r="AN451" s="199">
        <v>22</v>
      </c>
      <c r="AO451" s="199">
        <v>6</v>
      </c>
      <c r="AP451" s="199">
        <v>1920</v>
      </c>
      <c r="AQ451" s="199">
        <v>61</v>
      </c>
      <c r="AR451" s="199">
        <v>1924</v>
      </c>
      <c r="AS451" s="199">
        <v>47</v>
      </c>
      <c r="AT451" s="199">
        <v>447</v>
      </c>
      <c r="AU451" s="199">
        <v>28</v>
      </c>
      <c r="AV451" s="199">
        <v>3397</v>
      </c>
      <c r="AW451" s="199">
        <v>80</v>
      </c>
      <c r="AX451" s="199">
        <v>137</v>
      </c>
      <c r="AY451" s="199">
        <v>0</v>
      </c>
      <c r="AZ451" s="199">
        <v>850</v>
      </c>
      <c r="BA451" s="199">
        <v>30</v>
      </c>
      <c r="BB451" s="199">
        <v>915</v>
      </c>
      <c r="BC451" s="199">
        <v>21</v>
      </c>
      <c r="BD451" s="199">
        <v>755</v>
      </c>
      <c r="BE451" s="199">
        <v>6</v>
      </c>
      <c r="BF451" s="199">
        <v>224</v>
      </c>
      <c r="BG451" s="199">
        <v>10</v>
      </c>
      <c r="BH451" s="199">
        <v>1897</v>
      </c>
      <c r="BI451" s="199">
        <v>58</v>
      </c>
      <c r="BJ451" s="199">
        <v>1835</v>
      </c>
      <c r="BK451" s="199">
        <v>56</v>
      </c>
      <c r="BL451" s="199">
        <v>62</v>
      </c>
      <c r="BM451" s="199">
        <v>2</v>
      </c>
      <c r="BN451" s="199">
        <v>1470</v>
      </c>
      <c r="BO451" s="199">
        <v>39</v>
      </c>
      <c r="BP451" s="199">
        <v>432</v>
      </c>
      <c r="BQ451" s="199">
        <v>21</v>
      </c>
      <c r="BR451" s="199">
        <v>219</v>
      </c>
      <c r="BS451" s="199">
        <v>8</v>
      </c>
      <c r="BT451" s="199">
        <v>961</v>
      </c>
      <c r="BU451" s="199">
        <v>40</v>
      </c>
      <c r="BV451" s="199">
        <v>2121</v>
      </c>
      <c r="BW451" s="199">
        <v>68</v>
      </c>
      <c r="BX451" s="199">
        <v>762</v>
      </c>
      <c r="BY451" s="199">
        <v>0</v>
      </c>
      <c r="BZ451" s="199">
        <v>258</v>
      </c>
      <c r="CA451" s="199">
        <v>5</v>
      </c>
      <c r="CB451" s="199">
        <v>703</v>
      </c>
      <c r="CC451" s="199">
        <v>35</v>
      </c>
      <c r="CD451" s="199">
        <v>226</v>
      </c>
      <c r="CE451" s="199">
        <v>11</v>
      </c>
      <c r="CF451" s="199">
        <v>341</v>
      </c>
      <c r="CG451" s="199">
        <v>20</v>
      </c>
      <c r="CH451" s="199">
        <v>556</v>
      </c>
      <c r="CI451" s="199">
        <v>17</v>
      </c>
      <c r="CJ451" s="199">
        <v>505</v>
      </c>
      <c r="CK451" s="199">
        <v>5</v>
      </c>
      <c r="CL451" s="199">
        <v>493</v>
      </c>
      <c r="CM451" s="199">
        <v>15</v>
      </c>
      <c r="CN451" s="199">
        <v>762</v>
      </c>
      <c r="CO451" s="199">
        <v>0</v>
      </c>
      <c r="CP451" s="199">
        <v>108</v>
      </c>
      <c r="CQ451" s="199">
        <v>3736</v>
      </c>
      <c r="CR451" s="199">
        <v>3034</v>
      </c>
      <c r="CS451" s="199">
        <v>1407</v>
      </c>
      <c r="CT451" s="199">
        <v>3613</v>
      </c>
      <c r="CU451" s="199">
        <v>42</v>
      </c>
      <c r="CV451" s="199">
        <v>11</v>
      </c>
      <c r="CW451" s="199">
        <v>25</v>
      </c>
      <c r="CX451" s="199">
        <v>5</v>
      </c>
      <c r="CY451" s="199">
        <v>17</v>
      </c>
      <c r="CZ451" s="199">
        <v>6</v>
      </c>
      <c r="DA451" s="199">
        <v>0</v>
      </c>
      <c r="DB451" s="199">
        <v>0</v>
      </c>
      <c r="DC451" s="199">
        <v>0</v>
      </c>
      <c r="DD451" s="199">
        <v>0</v>
      </c>
      <c r="DE451" s="199">
        <v>56</v>
      </c>
      <c r="DF451" s="199">
        <v>230</v>
      </c>
      <c r="DG451" s="199">
        <v>521</v>
      </c>
      <c r="DH451" s="199">
        <v>59</v>
      </c>
      <c r="DI451" s="199">
        <v>160</v>
      </c>
      <c r="DJ451" s="199">
        <v>95</v>
      </c>
      <c r="DK451" s="199">
        <v>49</v>
      </c>
      <c r="DL451" s="199">
        <v>85</v>
      </c>
      <c r="DM451" s="199">
        <v>69</v>
      </c>
      <c r="DN451" s="199">
        <v>455</v>
      </c>
      <c r="DO451" s="199">
        <v>69</v>
      </c>
      <c r="DP451" s="199">
        <v>90</v>
      </c>
      <c r="DQ451" s="199">
        <v>69</v>
      </c>
      <c r="DR451" s="199">
        <v>32</v>
      </c>
      <c r="DS451" s="199">
        <v>79</v>
      </c>
      <c r="DT451" s="199">
        <v>99</v>
      </c>
      <c r="DU451" s="199">
        <v>1603</v>
      </c>
      <c r="DV451" s="199">
        <v>996</v>
      </c>
      <c r="DW451" s="199">
        <v>351</v>
      </c>
      <c r="DX451" s="199">
        <v>108</v>
      </c>
      <c r="DY451" s="199">
        <v>58</v>
      </c>
      <c r="DZ451" s="199">
        <v>232</v>
      </c>
      <c r="EA451" s="199">
        <v>16</v>
      </c>
      <c r="EB451" s="199">
        <v>202</v>
      </c>
      <c r="EC451" s="199">
        <v>267</v>
      </c>
      <c r="ED451" s="199">
        <v>84</v>
      </c>
      <c r="EE451" s="199">
        <v>171</v>
      </c>
      <c r="EF451" s="199">
        <v>522</v>
      </c>
      <c r="EG451" s="199">
        <v>3565</v>
      </c>
      <c r="EH451" s="199">
        <v>247</v>
      </c>
      <c r="EI451" s="199">
        <v>1318</v>
      </c>
      <c r="EJ451" s="199">
        <v>285</v>
      </c>
      <c r="EK451" s="199">
        <v>40</v>
      </c>
      <c r="EL451" s="199">
        <v>65</v>
      </c>
      <c r="EM451" s="199">
        <v>15</v>
      </c>
      <c r="EN451" s="199">
        <v>32</v>
      </c>
      <c r="EO451" s="199">
        <v>32</v>
      </c>
      <c r="EP451" s="199">
        <v>58</v>
      </c>
      <c r="EQ451" s="199">
        <v>1430</v>
      </c>
      <c r="ER451" s="199">
        <v>1603</v>
      </c>
      <c r="ES451" s="199">
        <v>60</v>
      </c>
      <c r="ET451" s="199">
        <v>394</v>
      </c>
      <c r="EU451" s="199">
        <v>694</v>
      </c>
      <c r="EV451" s="199">
        <v>455</v>
      </c>
      <c r="EW451" s="199">
        <v>1543</v>
      </c>
      <c r="EX451" s="199">
        <v>1603</v>
      </c>
      <c r="EZ451" s="199"/>
    </row>
    <row r="452" spans="1:156" x14ac:dyDescent="0.25">
      <c r="A452">
        <v>56085</v>
      </c>
      <c r="B452" t="s">
        <v>892</v>
      </c>
      <c r="C452" t="s">
        <v>1120</v>
      </c>
      <c r="D452" t="s">
        <v>245</v>
      </c>
      <c r="E452" t="s">
        <v>331</v>
      </c>
      <c r="F452" t="s">
        <v>346</v>
      </c>
      <c r="G452" t="s">
        <v>346</v>
      </c>
      <c r="H452" s="199">
        <v>5056</v>
      </c>
      <c r="I452" s="199">
        <v>140</v>
      </c>
      <c r="J452" s="199">
        <v>661</v>
      </c>
      <c r="K452" s="199">
        <v>10</v>
      </c>
      <c r="L452" s="199">
        <v>332</v>
      </c>
      <c r="M452" s="199">
        <v>3</v>
      </c>
      <c r="N452" s="199">
        <v>2241</v>
      </c>
      <c r="O452" s="199">
        <v>117</v>
      </c>
      <c r="P452" s="199">
        <v>2154</v>
      </c>
      <c r="Q452" s="199">
        <v>13</v>
      </c>
      <c r="R452" s="199">
        <v>4587</v>
      </c>
      <c r="S452" s="199">
        <v>89</v>
      </c>
      <c r="T452" s="199">
        <v>0</v>
      </c>
      <c r="U452" s="199">
        <v>0</v>
      </c>
      <c r="V452" s="199">
        <v>0</v>
      </c>
      <c r="W452" s="199">
        <v>0</v>
      </c>
      <c r="X452" s="199">
        <v>1</v>
      </c>
      <c r="Y452" s="199">
        <v>0</v>
      </c>
      <c r="Z452" s="199">
        <v>88</v>
      </c>
      <c r="AA452" s="199">
        <v>22</v>
      </c>
      <c r="AB452" s="199">
        <v>378</v>
      </c>
      <c r="AC452" s="199">
        <v>29</v>
      </c>
      <c r="AD452" s="199">
        <v>617</v>
      </c>
      <c r="AE452" s="199">
        <v>81</v>
      </c>
      <c r="AF452" s="199">
        <v>4357</v>
      </c>
      <c r="AG452" s="199">
        <v>59</v>
      </c>
      <c r="AH452" s="199">
        <v>4841</v>
      </c>
      <c r="AI452" s="199">
        <v>81</v>
      </c>
      <c r="AJ452" s="199">
        <v>215</v>
      </c>
      <c r="AK452" s="199">
        <v>59</v>
      </c>
      <c r="AL452" s="199">
        <v>22</v>
      </c>
      <c r="AM452" s="199">
        <v>0</v>
      </c>
      <c r="AN452" s="199">
        <v>193</v>
      </c>
      <c r="AO452" s="199">
        <v>59</v>
      </c>
      <c r="AP452" s="199">
        <v>2699</v>
      </c>
      <c r="AQ452" s="199">
        <v>103</v>
      </c>
      <c r="AR452" s="199">
        <v>2357</v>
      </c>
      <c r="AS452" s="199">
        <v>37</v>
      </c>
      <c r="AT452" s="199">
        <v>465</v>
      </c>
      <c r="AU452" s="199">
        <v>8</v>
      </c>
      <c r="AV452" s="199">
        <v>4591</v>
      </c>
      <c r="AW452" s="199">
        <v>132</v>
      </c>
      <c r="AX452" s="199">
        <v>207</v>
      </c>
      <c r="AY452" s="199">
        <v>55</v>
      </c>
      <c r="AZ452" s="199">
        <v>1342</v>
      </c>
      <c r="BA452" s="199">
        <v>42</v>
      </c>
      <c r="BB452" s="199">
        <v>1363</v>
      </c>
      <c r="BC452" s="199">
        <v>29</v>
      </c>
      <c r="BD452" s="199">
        <v>645</v>
      </c>
      <c r="BE452" s="199">
        <v>3</v>
      </c>
      <c r="BF452" s="199">
        <v>416</v>
      </c>
      <c r="BG452" s="199">
        <v>35</v>
      </c>
      <c r="BH452" s="199">
        <v>2500</v>
      </c>
      <c r="BI452" s="199">
        <v>105</v>
      </c>
      <c r="BJ452" s="199">
        <v>2464</v>
      </c>
      <c r="BK452" s="199">
        <v>105</v>
      </c>
      <c r="BL452" s="199">
        <v>36</v>
      </c>
      <c r="BM452" s="199">
        <v>0</v>
      </c>
      <c r="BN452" s="199">
        <v>1895</v>
      </c>
      <c r="BO452" s="199">
        <v>86</v>
      </c>
      <c r="BP452" s="199">
        <v>670</v>
      </c>
      <c r="BQ452" s="199">
        <v>40</v>
      </c>
      <c r="BR452" s="199">
        <v>351</v>
      </c>
      <c r="BS452" s="199">
        <v>14</v>
      </c>
      <c r="BT452" s="199">
        <v>1145</v>
      </c>
      <c r="BU452" s="199">
        <v>0</v>
      </c>
      <c r="BV452" s="199">
        <v>2916</v>
      </c>
      <c r="BW452" s="199">
        <v>140</v>
      </c>
      <c r="BX452" s="199">
        <v>995</v>
      </c>
      <c r="BY452" s="199">
        <v>0</v>
      </c>
      <c r="BZ452" s="199">
        <v>364</v>
      </c>
      <c r="CA452" s="199">
        <v>0</v>
      </c>
      <c r="CB452" s="199">
        <v>781</v>
      </c>
      <c r="CC452" s="199">
        <v>0</v>
      </c>
      <c r="CD452" s="199">
        <v>354</v>
      </c>
      <c r="CE452" s="199">
        <v>11</v>
      </c>
      <c r="CF452" s="199">
        <v>551</v>
      </c>
      <c r="CG452" s="199">
        <v>37</v>
      </c>
      <c r="CH452" s="199">
        <v>515</v>
      </c>
      <c r="CI452" s="199">
        <v>32</v>
      </c>
      <c r="CJ452" s="199">
        <v>633</v>
      </c>
      <c r="CK452" s="199">
        <v>14</v>
      </c>
      <c r="CL452" s="199">
        <v>863</v>
      </c>
      <c r="CM452" s="199">
        <v>46</v>
      </c>
      <c r="CN452" s="199">
        <v>995</v>
      </c>
      <c r="CO452" s="199">
        <v>0</v>
      </c>
      <c r="CP452" s="199">
        <v>140</v>
      </c>
      <c r="CQ452" s="199">
        <v>4916</v>
      </c>
      <c r="CR452" s="199">
        <v>4205</v>
      </c>
      <c r="CS452" s="199">
        <v>1629</v>
      </c>
      <c r="CT452" s="199">
        <v>4412</v>
      </c>
      <c r="CU452" s="199">
        <v>447</v>
      </c>
      <c r="CV452" s="199">
        <v>230</v>
      </c>
      <c r="CW452" s="199">
        <v>388</v>
      </c>
      <c r="CX452" s="199">
        <v>213</v>
      </c>
      <c r="CY452" s="199">
        <v>57</v>
      </c>
      <c r="CZ452" s="199">
        <v>17</v>
      </c>
      <c r="DA452" s="199">
        <v>2</v>
      </c>
      <c r="DB452" s="199">
        <v>0</v>
      </c>
      <c r="DC452" s="199">
        <v>0</v>
      </c>
      <c r="DD452" s="199">
        <v>0</v>
      </c>
      <c r="DE452" s="199">
        <v>423</v>
      </c>
      <c r="DF452" s="199">
        <v>148</v>
      </c>
      <c r="DG452" s="199">
        <v>501</v>
      </c>
      <c r="DH452" s="199">
        <v>223</v>
      </c>
      <c r="DI452" s="199">
        <v>191</v>
      </c>
      <c r="DJ452" s="199">
        <v>116</v>
      </c>
      <c r="DK452" s="199">
        <v>37</v>
      </c>
      <c r="DL452" s="199">
        <v>124</v>
      </c>
      <c r="DM452" s="199">
        <v>123</v>
      </c>
      <c r="DN452" s="199">
        <v>652</v>
      </c>
      <c r="DO452" s="199">
        <v>171</v>
      </c>
      <c r="DP452" s="199">
        <v>76</v>
      </c>
      <c r="DQ452" s="199">
        <v>23</v>
      </c>
      <c r="DR452" s="199">
        <v>70</v>
      </c>
      <c r="DS452" s="199">
        <v>41</v>
      </c>
      <c r="DT452" s="199">
        <v>94</v>
      </c>
      <c r="DU452" s="199">
        <v>2171</v>
      </c>
      <c r="DV452" s="199">
        <v>1232</v>
      </c>
      <c r="DW452" s="199">
        <v>361</v>
      </c>
      <c r="DX452" s="199">
        <v>123</v>
      </c>
      <c r="DY452" s="199">
        <v>83</v>
      </c>
      <c r="DZ452" s="199">
        <v>466</v>
      </c>
      <c r="EA452" s="199">
        <v>11</v>
      </c>
      <c r="EB452" s="199">
        <v>349</v>
      </c>
      <c r="EC452" s="199">
        <v>350</v>
      </c>
      <c r="ED452" s="199">
        <v>17</v>
      </c>
      <c r="EE452" s="199">
        <v>277</v>
      </c>
      <c r="EF452" s="199">
        <v>508</v>
      </c>
      <c r="EG452" s="199">
        <v>4722</v>
      </c>
      <c r="EH452" s="199">
        <v>403</v>
      </c>
      <c r="EI452" s="199">
        <v>1894</v>
      </c>
      <c r="EJ452" s="199">
        <v>277</v>
      </c>
      <c r="EK452" s="199">
        <v>81</v>
      </c>
      <c r="EL452" s="199">
        <v>27</v>
      </c>
      <c r="EM452" s="199">
        <v>1</v>
      </c>
      <c r="EN452" s="199">
        <v>10</v>
      </c>
      <c r="EO452" s="199">
        <v>19</v>
      </c>
      <c r="EP452" s="199">
        <v>99</v>
      </c>
      <c r="EQ452" s="199">
        <v>1861</v>
      </c>
      <c r="ER452" s="199">
        <v>2171</v>
      </c>
      <c r="ES452" s="199">
        <v>81</v>
      </c>
      <c r="ET452" s="199">
        <v>440</v>
      </c>
      <c r="EU452" s="199">
        <v>944</v>
      </c>
      <c r="EV452" s="199">
        <v>706</v>
      </c>
      <c r="EW452" s="199">
        <v>2090</v>
      </c>
      <c r="EX452" s="199">
        <v>2171</v>
      </c>
      <c r="EZ452" s="199"/>
    </row>
    <row r="453" spans="1:156" x14ac:dyDescent="0.25">
      <c r="A453">
        <v>56024</v>
      </c>
      <c r="B453" t="s">
        <v>892</v>
      </c>
      <c r="C453" t="s">
        <v>1105</v>
      </c>
      <c r="D453" t="s">
        <v>244</v>
      </c>
      <c r="E453" t="s">
        <v>331</v>
      </c>
      <c r="F453" t="s">
        <v>346</v>
      </c>
      <c r="G453" t="s">
        <v>346</v>
      </c>
      <c r="H453" s="199">
        <v>3532</v>
      </c>
      <c r="I453" s="199">
        <v>90</v>
      </c>
      <c r="J453" s="199">
        <v>370</v>
      </c>
      <c r="K453" s="199">
        <v>5</v>
      </c>
      <c r="L453" s="199">
        <v>201</v>
      </c>
      <c r="M453" s="199">
        <v>5</v>
      </c>
      <c r="N453" s="199">
        <v>1631</v>
      </c>
      <c r="O453" s="199">
        <v>42</v>
      </c>
      <c r="P453" s="199">
        <v>1489</v>
      </c>
      <c r="Q453" s="199">
        <v>43</v>
      </c>
      <c r="R453" s="199">
        <v>3207</v>
      </c>
      <c r="S453" s="199">
        <v>73</v>
      </c>
      <c r="T453" s="199">
        <v>18</v>
      </c>
      <c r="U453" s="199">
        <v>0</v>
      </c>
      <c r="V453" s="199">
        <v>0</v>
      </c>
      <c r="W453" s="199">
        <v>0</v>
      </c>
      <c r="X453" s="199">
        <v>9</v>
      </c>
      <c r="Y453" s="199">
        <v>0</v>
      </c>
      <c r="Z453" s="199">
        <v>8</v>
      </c>
      <c r="AA453" s="199">
        <v>0</v>
      </c>
      <c r="AB453" s="199">
        <v>290</v>
      </c>
      <c r="AC453" s="199">
        <v>17</v>
      </c>
      <c r="AD453" s="199">
        <v>149</v>
      </c>
      <c r="AE453" s="199">
        <v>9</v>
      </c>
      <c r="AF453" s="199">
        <v>3167</v>
      </c>
      <c r="AG453" s="199">
        <v>73</v>
      </c>
      <c r="AH453" s="199">
        <v>3500</v>
      </c>
      <c r="AI453" s="199">
        <v>81</v>
      </c>
      <c r="AJ453" s="199">
        <v>32</v>
      </c>
      <c r="AK453" s="199">
        <v>9</v>
      </c>
      <c r="AL453" s="199">
        <v>9</v>
      </c>
      <c r="AM453" s="199">
        <v>0</v>
      </c>
      <c r="AN453" s="199">
        <v>23</v>
      </c>
      <c r="AO453" s="199">
        <v>9</v>
      </c>
      <c r="AP453" s="199">
        <v>1799</v>
      </c>
      <c r="AQ453" s="199">
        <v>53</v>
      </c>
      <c r="AR453" s="199">
        <v>1733</v>
      </c>
      <c r="AS453" s="199">
        <v>37</v>
      </c>
      <c r="AT453" s="199">
        <v>306</v>
      </c>
      <c r="AU453" s="199">
        <v>9</v>
      </c>
      <c r="AV453" s="199">
        <v>3226</v>
      </c>
      <c r="AW453" s="199">
        <v>81</v>
      </c>
      <c r="AX453" s="199">
        <v>72</v>
      </c>
      <c r="AY453" s="199">
        <v>9</v>
      </c>
      <c r="AZ453" s="199">
        <v>597</v>
      </c>
      <c r="BA453" s="199">
        <v>16</v>
      </c>
      <c r="BB453" s="199">
        <v>845</v>
      </c>
      <c r="BC453" s="199">
        <v>40</v>
      </c>
      <c r="BD453" s="199">
        <v>750</v>
      </c>
      <c r="BE453" s="199">
        <v>11</v>
      </c>
      <c r="BF453" s="199">
        <v>251</v>
      </c>
      <c r="BG453" s="199">
        <v>12</v>
      </c>
      <c r="BH453" s="199">
        <v>1804</v>
      </c>
      <c r="BI453" s="199">
        <v>69</v>
      </c>
      <c r="BJ453" s="199">
        <v>1769</v>
      </c>
      <c r="BK453" s="199">
        <v>69</v>
      </c>
      <c r="BL453" s="199">
        <v>35</v>
      </c>
      <c r="BM453" s="199">
        <v>0</v>
      </c>
      <c r="BN453" s="199">
        <v>1363</v>
      </c>
      <c r="BO453" s="199">
        <v>60</v>
      </c>
      <c r="BP453" s="199">
        <v>507</v>
      </c>
      <c r="BQ453" s="199">
        <v>11</v>
      </c>
      <c r="BR453" s="199">
        <v>185</v>
      </c>
      <c r="BS453" s="199">
        <v>10</v>
      </c>
      <c r="BT453" s="199">
        <v>1073</v>
      </c>
      <c r="BU453" s="199">
        <v>9</v>
      </c>
      <c r="BV453" s="199">
        <v>2055</v>
      </c>
      <c r="BW453" s="199">
        <v>81</v>
      </c>
      <c r="BX453" s="199">
        <v>404</v>
      </c>
      <c r="BY453" s="199">
        <v>0</v>
      </c>
      <c r="BZ453" s="199">
        <v>352</v>
      </c>
      <c r="CA453" s="199">
        <v>4</v>
      </c>
      <c r="CB453" s="199">
        <v>721</v>
      </c>
      <c r="CC453" s="199">
        <v>5</v>
      </c>
      <c r="CD453" s="199">
        <v>195</v>
      </c>
      <c r="CE453" s="199">
        <v>5</v>
      </c>
      <c r="CF453" s="199">
        <v>619</v>
      </c>
      <c r="CG453" s="199">
        <v>18</v>
      </c>
      <c r="CH453" s="199">
        <v>439</v>
      </c>
      <c r="CI453" s="199">
        <v>30</v>
      </c>
      <c r="CJ453" s="199">
        <v>333</v>
      </c>
      <c r="CK453" s="199">
        <v>17</v>
      </c>
      <c r="CL453" s="199">
        <v>469</v>
      </c>
      <c r="CM453" s="199">
        <v>11</v>
      </c>
      <c r="CN453" s="199">
        <v>404</v>
      </c>
      <c r="CO453" s="199">
        <v>0</v>
      </c>
      <c r="CP453" s="199">
        <v>90</v>
      </c>
      <c r="CQ453" s="199">
        <v>3442</v>
      </c>
      <c r="CR453" s="199">
        <v>2861</v>
      </c>
      <c r="CS453" s="199">
        <v>996</v>
      </c>
      <c r="CT453" s="199">
        <v>3204</v>
      </c>
      <c r="CU453" s="199">
        <v>63</v>
      </c>
      <c r="CV453" s="199">
        <v>24</v>
      </c>
      <c r="CW453" s="199">
        <v>61</v>
      </c>
      <c r="CX453" s="199">
        <v>22</v>
      </c>
      <c r="CY453" s="199">
        <v>0</v>
      </c>
      <c r="CZ453" s="199">
        <v>0</v>
      </c>
      <c r="DA453" s="199">
        <v>0</v>
      </c>
      <c r="DB453" s="199">
        <v>0</v>
      </c>
      <c r="DC453" s="199">
        <v>2</v>
      </c>
      <c r="DD453" s="199">
        <v>2</v>
      </c>
      <c r="DE453" s="199">
        <v>27</v>
      </c>
      <c r="DF453" s="199">
        <v>134</v>
      </c>
      <c r="DG453" s="199">
        <v>261</v>
      </c>
      <c r="DH453" s="199">
        <v>84</v>
      </c>
      <c r="DI453" s="199">
        <v>191</v>
      </c>
      <c r="DJ453" s="199">
        <v>100</v>
      </c>
      <c r="DK453" s="199">
        <v>76</v>
      </c>
      <c r="DL453" s="199">
        <v>88</v>
      </c>
      <c r="DM453" s="199">
        <v>125</v>
      </c>
      <c r="DN453" s="199">
        <v>599</v>
      </c>
      <c r="DO453" s="199">
        <v>53</v>
      </c>
      <c r="DP453" s="199">
        <v>46</v>
      </c>
      <c r="DQ453" s="199">
        <v>110</v>
      </c>
      <c r="DR453" s="199">
        <v>26</v>
      </c>
      <c r="DS453" s="199">
        <v>63</v>
      </c>
      <c r="DT453" s="199">
        <v>111</v>
      </c>
      <c r="DU453" s="199">
        <v>1291</v>
      </c>
      <c r="DV453" s="199">
        <v>679</v>
      </c>
      <c r="DW453" s="199">
        <v>309</v>
      </c>
      <c r="DX453" s="199">
        <v>183</v>
      </c>
      <c r="DY453" s="199">
        <v>64</v>
      </c>
      <c r="DZ453" s="199">
        <v>146</v>
      </c>
      <c r="EA453" s="199">
        <v>48</v>
      </c>
      <c r="EB453" s="199">
        <v>81</v>
      </c>
      <c r="EC453" s="199">
        <v>283</v>
      </c>
      <c r="ED453" s="199">
        <v>72</v>
      </c>
      <c r="EE453" s="199">
        <v>147</v>
      </c>
      <c r="EF453" s="199">
        <v>505</v>
      </c>
      <c r="EG453" s="199">
        <v>2859</v>
      </c>
      <c r="EH453" s="199">
        <v>625</v>
      </c>
      <c r="EI453" s="199">
        <v>909</v>
      </c>
      <c r="EJ453" s="199">
        <v>382</v>
      </c>
      <c r="EK453" s="199">
        <v>109</v>
      </c>
      <c r="EL453" s="199">
        <v>98</v>
      </c>
      <c r="EM453" s="199">
        <v>17</v>
      </c>
      <c r="EN453" s="199">
        <v>30</v>
      </c>
      <c r="EO453" s="199">
        <v>17</v>
      </c>
      <c r="EP453" s="199">
        <v>82</v>
      </c>
      <c r="EQ453" s="199">
        <v>1256</v>
      </c>
      <c r="ER453" s="199">
        <v>1291</v>
      </c>
      <c r="ES453" s="199">
        <v>12</v>
      </c>
      <c r="ET453" s="199">
        <v>318</v>
      </c>
      <c r="EU453" s="199">
        <v>607</v>
      </c>
      <c r="EV453" s="199">
        <v>354</v>
      </c>
      <c r="EW453" s="199">
        <v>1279</v>
      </c>
      <c r="EX453" s="199">
        <v>1291</v>
      </c>
      <c r="EZ453" s="199"/>
    </row>
    <row r="454" spans="1:156" x14ac:dyDescent="0.25">
      <c r="A454">
        <v>56097</v>
      </c>
      <c r="B454" t="s">
        <v>892</v>
      </c>
      <c r="C454" t="s">
        <v>1123</v>
      </c>
      <c r="D454" t="s">
        <v>259</v>
      </c>
      <c r="E454" t="s">
        <v>331</v>
      </c>
      <c r="F454" t="s">
        <v>346</v>
      </c>
      <c r="G454" t="s">
        <v>346</v>
      </c>
      <c r="H454" s="199">
        <v>3558</v>
      </c>
      <c r="I454" s="199">
        <v>79</v>
      </c>
      <c r="J454" s="199">
        <v>746</v>
      </c>
      <c r="K454" s="199">
        <v>30</v>
      </c>
      <c r="L454" s="199">
        <v>386</v>
      </c>
      <c r="M454" s="199">
        <v>11</v>
      </c>
      <c r="N454" s="199">
        <v>1734</v>
      </c>
      <c r="O454" s="199">
        <v>29</v>
      </c>
      <c r="P454" s="199">
        <v>1070</v>
      </c>
      <c r="Q454" s="199">
        <v>20</v>
      </c>
      <c r="R454" s="199">
        <v>3297</v>
      </c>
      <c r="S454" s="199">
        <v>69</v>
      </c>
      <c r="T454" s="199">
        <v>23</v>
      </c>
      <c r="U454" s="199">
        <v>0</v>
      </c>
      <c r="V454" s="199">
        <v>8</v>
      </c>
      <c r="W454" s="199">
        <v>0</v>
      </c>
      <c r="X454" s="199">
        <v>40</v>
      </c>
      <c r="Y454" s="199">
        <v>6</v>
      </c>
      <c r="Z454" s="199">
        <v>10</v>
      </c>
      <c r="AA454" s="199">
        <v>4</v>
      </c>
      <c r="AB454" s="199">
        <v>180</v>
      </c>
      <c r="AC454" s="199">
        <v>0</v>
      </c>
      <c r="AD454" s="199">
        <v>168</v>
      </c>
      <c r="AE454" s="199">
        <v>4</v>
      </c>
      <c r="AF454" s="199">
        <v>3241</v>
      </c>
      <c r="AG454" s="199">
        <v>69</v>
      </c>
      <c r="AH454" s="199">
        <v>3510</v>
      </c>
      <c r="AI454" s="199">
        <v>73</v>
      </c>
      <c r="AJ454" s="199">
        <v>48</v>
      </c>
      <c r="AK454" s="199">
        <v>6</v>
      </c>
      <c r="AL454" s="199">
        <v>19</v>
      </c>
      <c r="AM454" s="199">
        <v>0</v>
      </c>
      <c r="AN454" s="199">
        <v>29</v>
      </c>
      <c r="AO454" s="199">
        <v>6</v>
      </c>
      <c r="AP454" s="199">
        <v>1845</v>
      </c>
      <c r="AQ454" s="199">
        <v>58</v>
      </c>
      <c r="AR454" s="199">
        <v>1713</v>
      </c>
      <c r="AS454" s="199">
        <v>21</v>
      </c>
      <c r="AT454" s="199">
        <v>541</v>
      </c>
      <c r="AU454" s="199">
        <v>4</v>
      </c>
      <c r="AV454" s="199">
        <v>3017</v>
      </c>
      <c r="AW454" s="199">
        <v>75</v>
      </c>
      <c r="AX454" s="199">
        <v>144</v>
      </c>
      <c r="AY454" s="199">
        <v>8</v>
      </c>
      <c r="AZ454" s="199">
        <v>857</v>
      </c>
      <c r="BA454" s="199">
        <v>20</v>
      </c>
      <c r="BB454" s="199">
        <v>914</v>
      </c>
      <c r="BC454" s="199">
        <v>25</v>
      </c>
      <c r="BD454" s="199">
        <v>522</v>
      </c>
      <c r="BE454" s="199">
        <v>0</v>
      </c>
      <c r="BF454" s="199">
        <v>343</v>
      </c>
      <c r="BG454" s="199">
        <v>15</v>
      </c>
      <c r="BH454" s="199">
        <v>1543</v>
      </c>
      <c r="BI454" s="199">
        <v>59</v>
      </c>
      <c r="BJ454" s="199">
        <v>1483</v>
      </c>
      <c r="BK454" s="199">
        <v>38</v>
      </c>
      <c r="BL454" s="199">
        <v>60</v>
      </c>
      <c r="BM454" s="199">
        <v>21</v>
      </c>
      <c r="BN454" s="199">
        <v>1131</v>
      </c>
      <c r="BO454" s="199">
        <v>22</v>
      </c>
      <c r="BP454" s="199">
        <v>413</v>
      </c>
      <c r="BQ454" s="199">
        <v>29</v>
      </c>
      <c r="BR454" s="199">
        <v>342</v>
      </c>
      <c r="BS454" s="199">
        <v>23</v>
      </c>
      <c r="BT454" s="199">
        <v>858</v>
      </c>
      <c r="BU454" s="199">
        <v>4</v>
      </c>
      <c r="BV454" s="199">
        <v>1886</v>
      </c>
      <c r="BW454" s="199">
        <v>74</v>
      </c>
      <c r="BX454" s="199">
        <v>814</v>
      </c>
      <c r="BY454" s="199">
        <v>1</v>
      </c>
      <c r="BZ454" s="199">
        <v>274</v>
      </c>
      <c r="CA454" s="199">
        <v>2</v>
      </c>
      <c r="CB454" s="199">
        <v>584</v>
      </c>
      <c r="CC454" s="199">
        <v>2</v>
      </c>
      <c r="CD454" s="199">
        <v>263</v>
      </c>
      <c r="CE454" s="199">
        <v>22</v>
      </c>
      <c r="CF454" s="199">
        <v>305</v>
      </c>
      <c r="CG454" s="199">
        <v>20</v>
      </c>
      <c r="CH454" s="199">
        <v>317</v>
      </c>
      <c r="CI454" s="199">
        <v>15</v>
      </c>
      <c r="CJ454" s="199">
        <v>388</v>
      </c>
      <c r="CK454" s="199">
        <v>9</v>
      </c>
      <c r="CL454" s="199">
        <v>613</v>
      </c>
      <c r="CM454" s="199">
        <v>8</v>
      </c>
      <c r="CN454" s="199">
        <v>814</v>
      </c>
      <c r="CO454" s="199">
        <v>1</v>
      </c>
      <c r="CP454" s="199">
        <v>79</v>
      </c>
      <c r="CQ454" s="199">
        <v>3479</v>
      </c>
      <c r="CR454" s="199">
        <v>2657</v>
      </c>
      <c r="CS454" s="199">
        <v>1560</v>
      </c>
      <c r="CT454" s="199">
        <v>3303</v>
      </c>
      <c r="CU454" s="199">
        <v>90</v>
      </c>
      <c r="CV454" s="199">
        <v>24</v>
      </c>
      <c r="CW454" s="199">
        <v>61</v>
      </c>
      <c r="CX454" s="199">
        <v>15</v>
      </c>
      <c r="CY454" s="199">
        <v>12</v>
      </c>
      <c r="CZ454" s="199">
        <v>3</v>
      </c>
      <c r="DA454" s="199">
        <v>17</v>
      </c>
      <c r="DB454" s="199">
        <v>6</v>
      </c>
      <c r="DC454" s="199">
        <v>0</v>
      </c>
      <c r="DD454" s="199">
        <v>0</v>
      </c>
      <c r="DE454" s="199">
        <v>193</v>
      </c>
      <c r="DF454" s="199">
        <v>168</v>
      </c>
      <c r="DG454" s="199">
        <v>270</v>
      </c>
      <c r="DH454" s="199">
        <v>30</v>
      </c>
      <c r="DI454" s="199">
        <v>115</v>
      </c>
      <c r="DJ454" s="199">
        <v>93</v>
      </c>
      <c r="DK454" s="199">
        <v>22</v>
      </c>
      <c r="DL454" s="199">
        <v>57</v>
      </c>
      <c r="DM454" s="199">
        <v>73</v>
      </c>
      <c r="DN454" s="199">
        <v>400</v>
      </c>
      <c r="DO454" s="199">
        <v>85</v>
      </c>
      <c r="DP454" s="199">
        <v>128</v>
      </c>
      <c r="DQ454" s="199">
        <v>67</v>
      </c>
      <c r="DR454" s="199">
        <v>94</v>
      </c>
      <c r="DS454" s="199">
        <v>38</v>
      </c>
      <c r="DT454" s="199">
        <v>121</v>
      </c>
      <c r="DU454" s="199">
        <v>1575</v>
      </c>
      <c r="DV454" s="199">
        <v>822</v>
      </c>
      <c r="DW454" s="199">
        <v>261</v>
      </c>
      <c r="DX454" s="199">
        <v>136</v>
      </c>
      <c r="DY454" s="199">
        <v>35</v>
      </c>
      <c r="DZ454" s="199">
        <v>316</v>
      </c>
      <c r="EA454" s="199">
        <v>49</v>
      </c>
      <c r="EB454" s="199">
        <v>237</v>
      </c>
      <c r="EC454" s="199">
        <v>301</v>
      </c>
      <c r="ED454" s="199">
        <v>26</v>
      </c>
      <c r="EE454" s="199">
        <v>233</v>
      </c>
      <c r="EF454" s="199">
        <v>398</v>
      </c>
      <c r="EG454" s="199">
        <v>3194</v>
      </c>
      <c r="EH454" s="199">
        <v>370</v>
      </c>
      <c r="EI454" s="199">
        <v>1290</v>
      </c>
      <c r="EJ454" s="199">
        <v>285</v>
      </c>
      <c r="EK454" s="199">
        <v>30</v>
      </c>
      <c r="EL454" s="199">
        <v>39</v>
      </c>
      <c r="EM454" s="199">
        <v>33</v>
      </c>
      <c r="EN454" s="199">
        <v>26</v>
      </c>
      <c r="EO454" s="199">
        <v>19</v>
      </c>
      <c r="EP454" s="199">
        <v>72</v>
      </c>
      <c r="EQ454" s="199">
        <v>1263</v>
      </c>
      <c r="ER454" s="199">
        <v>1575</v>
      </c>
      <c r="ES454" s="199">
        <v>84</v>
      </c>
      <c r="ET454" s="199">
        <v>363</v>
      </c>
      <c r="EU454" s="199">
        <v>695</v>
      </c>
      <c r="EV454" s="199">
        <v>433</v>
      </c>
      <c r="EW454" s="199">
        <v>1491</v>
      </c>
      <c r="EX454" s="199">
        <v>1575</v>
      </c>
      <c r="EZ454" s="199"/>
    </row>
    <row r="455" spans="1:156" x14ac:dyDescent="0.25">
      <c r="A455">
        <v>55922</v>
      </c>
      <c r="B455" t="s">
        <v>892</v>
      </c>
      <c r="C455" t="s">
        <v>1076</v>
      </c>
      <c r="D455" t="s">
        <v>260</v>
      </c>
      <c r="E455" t="s">
        <v>336</v>
      </c>
      <c r="F455" t="s">
        <v>346</v>
      </c>
      <c r="G455" t="s">
        <v>347</v>
      </c>
      <c r="H455" s="199">
        <v>1016</v>
      </c>
      <c r="I455" s="199">
        <v>363</v>
      </c>
      <c r="J455" s="199">
        <v>266</v>
      </c>
      <c r="K455" s="199">
        <v>169</v>
      </c>
      <c r="L455" s="199">
        <v>151</v>
      </c>
      <c r="M455" s="199">
        <v>90</v>
      </c>
      <c r="N455" s="199">
        <v>523</v>
      </c>
      <c r="O455" s="199">
        <v>194</v>
      </c>
      <c r="P455" s="199">
        <v>227</v>
      </c>
      <c r="Q455" s="199">
        <v>0</v>
      </c>
      <c r="R455" s="199">
        <v>988</v>
      </c>
      <c r="S455" s="199">
        <v>358</v>
      </c>
      <c r="T455" s="199">
        <v>17</v>
      </c>
      <c r="U455" s="199">
        <v>5</v>
      </c>
      <c r="V455" s="199">
        <v>0</v>
      </c>
      <c r="W455" s="199">
        <v>0</v>
      </c>
      <c r="X455" s="199">
        <v>0</v>
      </c>
      <c r="Y455" s="199">
        <v>0</v>
      </c>
      <c r="Z455" s="199">
        <v>0</v>
      </c>
      <c r="AA455" s="199">
        <v>0</v>
      </c>
      <c r="AB455" s="199">
        <v>11</v>
      </c>
      <c r="AC455" s="199">
        <v>0</v>
      </c>
      <c r="AD455" s="199">
        <v>6</v>
      </c>
      <c r="AE455" s="199">
        <v>0</v>
      </c>
      <c r="AF455" s="199">
        <v>982</v>
      </c>
      <c r="AG455" s="199">
        <v>358</v>
      </c>
      <c r="AH455" s="199">
        <v>1013</v>
      </c>
      <c r="AI455" s="199">
        <v>360</v>
      </c>
      <c r="AJ455" s="199">
        <v>3</v>
      </c>
      <c r="AK455" s="199">
        <v>3</v>
      </c>
      <c r="AL455" s="199">
        <v>3</v>
      </c>
      <c r="AM455" s="199">
        <v>3</v>
      </c>
      <c r="AN455" s="199">
        <v>0</v>
      </c>
      <c r="AO455" s="199">
        <v>0</v>
      </c>
      <c r="AP455" s="199">
        <v>535</v>
      </c>
      <c r="AQ455" s="199">
        <v>193</v>
      </c>
      <c r="AR455" s="199">
        <v>481</v>
      </c>
      <c r="AS455" s="199">
        <v>170</v>
      </c>
      <c r="AT455" s="199">
        <v>52</v>
      </c>
      <c r="AU455" s="199">
        <v>8</v>
      </c>
      <c r="AV455" s="199">
        <v>964</v>
      </c>
      <c r="AW455" s="199">
        <v>355</v>
      </c>
      <c r="AX455" s="199">
        <v>117</v>
      </c>
      <c r="AY455" s="199">
        <v>73</v>
      </c>
      <c r="AZ455" s="199">
        <v>197</v>
      </c>
      <c r="BA455" s="199">
        <v>26</v>
      </c>
      <c r="BB455" s="199">
        <v>177</v>
      </c>
      <c r="BC455" s="199">
        <v>24</v>
      </c>
      <c r="BD455" s="199">
        <v>70</v>
      </c>
      <c r="BE455" s="199">
        <v>5</v>
      </c>
      <c r="BF455" s="199">
        <v>104</v>
      </c>
      <c r="BG455" s="199">
        <v>72</v>
      </c>
      <c r="BH455" s="199">
        <v>435</v>
      </c>
      <c r="BI455" s="199">
        <v>108</v>
      </c>
      <c r="BJ455" s="199">
        <v>415</v>
      </c>
      <c r="BK455" s="199">
        <v>101</v>
      </c>
      <c r="BL455" s="199">
        <v>20</v>
      </c>
      <c r="BM455" s="199">
        <v>7</v>
      </c>
      <c r="BN455" s="199">
        <v>284</v>
      </c>
      <c r="BO455" s="199">
        <v>70</v>
      </c>
      <c r="BP455" s="199">
        <v>166</v>
      </c>
      <c r="BQ455" s="199">
        <v>51</v>
      </c>
      <c r="BR455" s="199">
        <v>89</v>
      </c>
      <c r="BS455" s="199">
        <v>59</v>
      </c>
      <c r="BT455" s="199">
        <v>373</v>
      </c>
      <c r="BU455" s="199">
        <v>180</v>
      </c>
      <c r="BV455" s="199">
        <v>539</v>
      </c>
      <c r="BW455" s="199">
        <v>180</v>
      </c>
      <c r="BX455" s="199">
        <v>104</v>
      </c>
      <c r="BY455" s="199">
        <v>3</v>
      </c>
      <c r="BZ455" s="199">
        <v>136</v>
      </c>
      <c r="CA455" s="199">
        <v>74</v>
      </c>
      <c r="CB455" s="199">
        <v>237</v>
      </c>
      <c r="CC455" s="199">
        <v>106</v>
      </c>
      <c r="CD455" s="199">
        <v>82</v>
      </c>
      <c r="CE455" s="199">
        <v>55</v>
      </c>
      <c r="CF455" s="199">
        <v>130</v>
      </c>
      <c r="CG455" s="199">
        <v>44</v>
      </c>
      <c r="CH455" s="199">
        <v>128</v>
      </c>
      <c r="CI455" s="199">
        <v>44</v>
      </c>
      <c r="CJ455" s="199">
        <v>96</v>
      </c>
      <c r="CK455" s="199">
        <v>22</v>
      </c>
      <c r="CL455" s="199">
        <v>103</v>
      </c>
      <c r="CM455" s="199">
        <v>15</v>
      </c>
      <c r="CN455" s="199">
        <v>104</v>
      </c>
      <c r="CO455" s="199">
        <v>3</v>
      </c>
      <c r="CP455" s="199">
        <v>363</v>
      </c>
      <c r="CQ455" s="199">
        <v>653</v>
      </c>
      <c r="CR455" s="199">
        <v>499</v>
      </c>
      <c r="CS455" s="199">
        <v>241</v>
      </c>
      <c r="CT455" s="199">
        <v>622</v>
      </c>
      <c r="CU455" s="199">
        <v>281</v>
      </c>
      <c r="CV455" s="199">
        <v>150</v>
      </c>
      <c r="CW455" s="199">
        <v>9</v>
      </c>
      <c r="CX455" s="199">
        <v>0</v>
      </c>
      <c r="CY455" s="199">
        <v>272</v>
      </c>
      <c r="CZ455" s="199">
        <v>150</v>
      </c>
      <c r="DA455" s="199">
        <v>0</v>
      </c>
      <c r="DB455" s="199">
        <v>0</v>
      </c>
      <c r="DC455" s="199">
        <v>0</v>
      </c>
      <c r="DD455" s="199">
        <v>0</v>
      </c>
      <c r="DE455" s="199">
        <v>38</v>
      </c>
      <c r="DF455" s="199">
        <v>93</v>
      </c>
      <c r="DG455" s="199">
        <v>87</v>
      </c>
      <c r="DH455" s="199">
        <v>11</v>
      </c>
      <c r="DI455" s="199">
        <v>32</v>
      </c>
      <c r="DJ455" s="199">
        <v>21</v>
      </c>
      <c r="DK455" s="199">
        <v>0</v>
      </c>
      <c r="DL455" s="199">
        <v>14</v>
      </c>
      <c r="DM455" s="199">
        <v>14</v>
      </c>
      <c r="DN455" s="199">
        <v>100</v>
      </c>
      <c r="DO455" s="199">
        <v>31</v>
      </c>
      <c r="DP455" s="199">
        <v>10</v>
      </c>
      <c r="DQ455" s="199">
        <v>6</v>
      </c>
      <c r="DR455" s="199">
        <v>16</v>
      </c>
      <c r="DS455" s="199">
        <v>10</v>
      </c>
      <c r="DT455" s="199">
        <v>23</v>
      </c>
      <c r="DU455" s="199">
        <v>337</v>
      </c>
      <c r="DV455" s="199">
        <v>179</v>
      </c>
      <c r="DW455" s="199">
        <v>103</v>
      </c>
      <c r="DX455" s="199">
        <v>29</v>
      </c>
      <c r="DY455" s="199">
        <v>8</v>
      </c>
      <c r="DZ455" s="199">
        <v>67</v>
      </c>
      <c r="EA455" s="199">
        <v>17</v>
      </c>
      <c r="EB455" s="199">
        <v>43</v>
      </c>
      <c r="EC455" s="199">
        <v>62</v>
      </c>
      <c r="ED455" s="199">
        <v>0</v>
      </c>
      <c r="EE455" s="199">
        <v>50</v>
      </c>
      <c r="EF455" s="199">
        <v>134</v>
      </c>
      <c r="EG455" s="199">
        <v>928</v>
      </c>
      <c r="EH455" s="199">
        <v>74</v>
      </c>
      <c r="EI455" s="199">
        <v>281</v>
      </c>
      <c r="EJ455" s="199">
        <v>56</v>
      </c>
      <c r="EK455" s="199">
        <v>16</v>
      </c>
      <c r="EL455" s="199">
        <v>13</v>
      </c>
      <c r="EM455" s="199">
        <v>0</v>
      </c>
      <c r="EN455" s="199">
        <v>2</v>
      </c>
      <c r="EO455" s="199">
        <v>1</v>
      </c>
      <c r="EP455" s="199">
        <v>13</v>
      </c>
      <c r="EQ455" s="199">
        <v>249</v>
      </c>
      <c r="ER455" s="199">
        <v>337</v>
      </c>
      <c r="ES455" s="199">
        <v>67</v>
      </c>
      <c r="ET455" s="199">
        <v>84</v>
      </c>
      <c r="EU455" s="199">
        <v>81</v>
      </c>
      <c r="EV455" s="199">
        <v>105</v>
      </c>
      <c r="EW455" s="199">
        <v>270</v>
      </c>
      <c r="EX455" s="199">
        <v>337</v>
      </c>
      <c r="EZ455" s="199"/>
    </row>
    <row r="456" spans="1:156" x14ac:dyDescent="0.25">
      <c r="A456">
        <v>55979</v>
      </c>
      <c r="B456" t="s">
        <v>892</v>
      </c>
      <c r="C456" t="s">
        <v>1093</v>
      </c>
      <c r="D456" t="s">
        <v>322</v>
      </c>
      <c r="E456" t="s">
        <v>336</v>
      </c>
      <c r="F456" t="s">
        <v>346</v>
      </c>
      <c r="G456" t="s">
        <v>347</v>
      </c>
      <c r="H456" s="199">
        <v>1027</v>
      </c>
      <c r="I456" s="199">
        <v>298</v>
      </c>
      <c r="J456" s="199">
        <v>297</v>
      </c>
      <c r="K456" s="199">
        <v>170</v>
      </c>
      <c r="L456" s="199">
        <v>218</v>
      </c>
      <c r="M456" s="199">
        <v>148</v>
      </c>
      <c r="N456" s="199">
        <v>399</v>
      </c>
      <c r="O456" s="199">
        <v>119</v>
      </c>
      <c r="P456" s="199">
        <v>331</v>
      </c>
      <c r="Q456" s="199">
        <v>9</v>
      </c>
      <c r="R456" s="199">
        <v>997</v>
      </c>
      <c r="S456" s="199">
        <v>298</v>
      </c>
      <c r="T456" s="199">
        <v>0</v>
      </c>
      <c r="U456" s="199">
        <v>0</v>
      </c>
      <c r="V456" s="199">
        <v>0</v>
      </c>
      <c r="W456" s="199">
        <v>0</v>
      </c>
      <c r="X456" s="199">
        <v>3</v>
      </c>
      <c r="Y456" s="199">
        <v>0</v>
      </c>
      <c r="Z456" s="199">
        <v>2</v>
      </c>
      <c r="AA456" s="199">
        <v>0</v>
      </c>
      <c r="AB456" s="199">
        <v>25</v>
      </c>
      <c r="AC456" s="199">
        <v>0</v>
      </c>
      <c r="AD456" s="199">
        <v>6</v>
      </c>
      <c r="AE456" s="199">
        <v>1</v>
      </c>
      <c r="AF456" s="199">
        <v>993</v>
      </c>
      <c r="AG456" s="199">
        <v>297</v>
      </c>
      <c r="AH456" s="199">
        <v>1021</v>
      </c>
      <c r="AI456" s="199">
        <v>295</v>
      </c>
      <c r="AJ456" s="199">
        <v>6</v>
      </c>
      <c r="AK456" s="199">
        <v>3</v>
      </c>
      <c r="AL456" s="199">
        <v>5</v>
      </c>
      <c r="AM456" s="199">
        <v>2</v>
      </c>
      <c r="AN456" s="199">
        <v>1</v>
      </c>
      <c r="AO456" s="199">
        <v>1</v>
      </c>
      <c r="AP456" s="199">
        <v>520</v>
      </c>
      <c r="AQ456" s="199">
        <v>130</v>
      </c>
      <c r="AR456" s="199">
        <v>507</v>
      </c>
      <c r="AS456" s="199">
        <v>168</v>
      </c>
      <c r="AT456" s="199">
        <v>89</v>
      </c>
      <c r="AU456" s="199">
        <v>18</v>
      </c>
      <c r="AV456" s="199">
        <v>938</v>
      </c>
      <c r="AW456" s="199">
        <v>280</v>
      </c>
      <c r="AX456" s="199">
        <v>93</v>
      </c>
      <c r="AY456" s="199">
        <v>73</v>
      </c>
      <c r="AZ456" s="199">
        <v>158</v>
      </c>
      <c r="BA456" s="199">
        <v>16</v>
      </c>
      <c r="BB456" s="199">
        <v>204</v>
      </c>
      <c r="BC456" s="199">
        <v>7</v>
      </c>
      <c r="BD456" s="199">
        <v>96</v>
      </c>
      <c r="BE456" s="199">
        <v>1</v>
      </c>
      <c r="BF456" s="199">
        <v>101</v>
      </c>
      <c r="BG456" s="199">
        <v>64</v>
      </c>
      <c r="BH456" s="199">
        <v>441</v>
      </c>
      <c r="BI456" s="199">
        <v>105</v>
      </c>
      <c r="BJ456" s="199">
        <v>433</v>
      </c>
      <c r="BK456" s="199">
        <v>103</v>
      </c>
      <c r="BL456" s="199">
        <v>8</v>
      </c>
      <c r="BM456" s="199">
        <v>2</v>
      </c>
      <c r="BN456" s="199">
        <v>312</v>
      </c>
      <c r="BO456" s="199">
        <v>68</v>
      </c>
      <c r="BP456" s="199">
        <v>144</v>
      </c>
      <c r="BQ456" s="199">
        <v>40</v>
      </c>
      <c r="BR456" s="199">
        <v>86</v>
      </c>
      <c r="BS456" s="199">
        <v>61</v>
      </c>
      <c r="BT456" s="199">
        <v>334</v>
      </c>
      <c r="BU456" s="199">
        <v>129</v>
      </c>
      <c r="BV456" s="199">
        <v>542</v>
      </c>
      <c r="BW456" s="199">
        <v>169</v>
      </c>
      <c r="BX456" s="199">
        <v>151</v>
      </c>
      <c r="BY456" s="199">
        <v>0</v>
      </c>
      <c r="BZ456" s="199">
        <v>131</v>
      </c>
      <c r="CA456" s="199">
        <v>60</v>
      </c>
      <c r="CB456" s="199">
        <v>203</v>
      </c>
      <c r="CC456" s="199">
        <v>69</v>
      </c>
      <c r="CD456" s="199">
        <v>142</v>
      </c>
      <c r="CE456" s="199">
        <v>72</v>
      </c>
      <c r="CF456" s="199">
        <v>122</v>
      </c>
      <c r="CG456" s="199">
        <v>44</v>
      </c>
      <c r="CH456" s="199">
        <v>84</v>
      </c>
      <c r="CI456" s="199">
        <v>17</v>
      </c>
      <c r="CJ456" s="199">
        <v>85</v>
      </c>
      <c r="CK456" s="199">
        <v>9</v>
      </c>
      <c r="CL456" s="199">
        <v>109</v>
      </c>
      <c r="CM456" s="199">
        <v>27</v>
      </c>
      <c r="CN456" s="199">
        <v>151</v>
      </c>
      <c r="CO456" s="199">
        <v>0</v>
      </c>
      <c r="CP456" s="199">
        <v>298</v>
      </c>
      <c r="CQ456" s="199">
        <v>729</v>
      </c>
      <c r="CR456" s="199">
        <v>618</v>
      </c>
      <c r="CS456" s="199">
        <v>257</v>
      </c>
      <c r="CT456" s="199">
        <v>759</v>
      </c>
      <c r="CU456" s="199">
        <v>155</v>
      </c>
      <c r="CV456" s="199">
        <v>21</v>
      </c>
      <c r="CW456" s="199">
        <v>5</v>
      </c>
      <c r="CX456" s="199">
        <v>1</v>
      </c>
      <c r="CY456" s="199">
        <v>149</v>
      </c>
      <c r="CZ456" s="199">
        <v>20</v>
      </c>
      <c r="DA456" s="199">
        <v>1</v>
      </c>
      <c r="DB456" s="199">
        <v>0</v>
      </c>
      <c r="DC456" s="199">
        <v>0</v>
      </c>
      <c r="DD456" s="199">
        <v>0</v>
      </c>
      <c r="DE456" s="199">
        <v>79</v>
      </c>
      <c r="DF456" s="199">
        <v>46</v>
      </c>
      <c r="DG456" s="199">
        <v>69</v>
      </c>
      <c r="DH456" s="199">
        <v>10</v>
      </c>
      <c r="DI456" s="199">
        <v>64</v>
      </c>
      <c r="DJ456" s="199">
        <v>35</v>
      </c>
      <c r="DK456" s="199">
        <v>0</v>
      </c>
      <c r="DL456" s="199">
        <v>17</v>
      </c>
      <c r="DM456" s="199">
        <v>13</v>
      </c>
      <c r="DN456" s="199">
        <v>122</v>
      </c>
      <c r="DO456" s="199">
        <v>6</v>
      </c>
      <c r="DP456" s="199">
        <v>5</v>
      </c>
      <c r="DQ456" s="199">
        <v>12</v>
      </c>
      <c r="DR456" s="199">
        <v>7</v>
      </c>
      <c r="DS456" s="199">
        <v>9</v>
      </c>
      <c r="DT456" s="199">
        <v>11</v>
      </c>
      <c r="DU456" s="199">
        <v>363</v>
      </c>
      <c r="DV456" s="199">
        <v>204</v>
      </c>
      <c r="DW456" s="199">
        <v>97</v>
      </c>
      <c r="DX456" s="199">
        <v>32</v>
      </c>
      <c r="DY456" s="199">
        <v>8</v>
      </c>
      <c r="DZ456" s="199">
        <v>53</v>
      </c>
      <c r="EA456" s="199">
        <v>6</v>
      </c>
      <c r="EB456" s="199">
        <v>36</v>
      </c>
      <c r="EC456" s="199">
        <v>74</v>
      </c>
      <c r="ED456" s="199">
        <v>0</v>
      </c>
      <c r="EE456" s="199">
        <v>71</v>
      </c>
      <c r="EF456" s="199">
        <v>112</v>
      </c>
      <c r="EG456" s="199">
        <v>974</v>
      </c>
      <c r="EH456" s="199">
        <v>37</v>
      </c>
      <c r="EI456" s="199">
        <v>273</v>
      </c>
      <c r="EJ456" s="199">
        <v>90</v>
      </c>
      <c r="EK456" s="199">
        <v>12</v>
      </c>
      <c r="EL456" s="199">
        <v>12</v>
      </c>
      <c r="EM456" s="199">
        <v>0</v>
      </c>
      <c r="EN456" s="199">
        <v>0</v>
      </c>
      <c r="EO456" s="199">
        <v>0</v>
      </c>
      <c r="EP456" s="199">
        <v>55</v>
      </c>
      <c r="EQ456" s="199">
        <v>275</v>
      </c>
      <c r="ER456" s="199">
        <v>363</v>
      </c>
      <c r="ES456" s="199">
        <v>42</v>
      </c>
      <c r="ET456" s="199">
        <v>84</v>
      </c>
      <c r="EU456" s="199">
        <v>126</v>
      </c>
      <c r="EV456" s="199">
        <v>111</v>
      </c>
      <c r="EW456" s="199">
        <v>321</v>
      </c>
      <c r="EX456" s="199">
        <v>363</v>
      </c>
      <c r="EZ456" s="199"/>
    </row>
    <row r="457" spans="1:156" x14ac:dyDescent="0.25">
      <c r="A457">
        <v>55939</v>
      </c>
      <c r="B457" t="s">
        <v>892</v>
      </c>
      <c r="C457" t="s">
        <v>1082</v>
      </c>
      <c r="D457" t="s">
        <v>260</v>
      </c>
      <c r="E457" t="s">
        <v>336</v>
      </c>
      <c r="F457" t="s">
        <v>346</v>
      </c>
      <c r="G457" t="s">
        <v>347</v>
      </c>
      <c r="H457" s="199">
        <v>1789</v>
      </c>
      <c r="I457" s="199">
        <v>271</v>
      </c>
      <c r="J457" s="199">
        <v>289</v>
      </c>
      <c r="K457" s="199">
        <v>42</v>
      </c>
      <c r="L457" s="199">
        <v>166</v>
      </c>
      <c r="M457" s="199">
        <v>42</v>
      </c>
      <c r="N457" s="199">
        <v>918</v>
      </c>
      <c r="O457" s="199">
        <v>185</v>
      </c>
      <c r="P457" s="199">
        <v>573</v>
      </c>
      <c r="Q457" s="199">
        <v>41</v>
      </c>
      <c r="R457" s="199">
        <v>1733</v>
      </c>
      <c r="S457" s="199">
        <v>270</v>
      </c>
      <c r="T457" s="199">
        <v>17</v>
      </c>
      <c r="U457" s="199">
        <v>0</v>
      </c>
      <c r="V457" s="199">
        <v>2</v>
      </c>
      <c r="W457" s="199">
        <v>0</v>
      </c>
      <c r="X457" s="199">
        <v>0</v>
      </c>
      <c r="Y457" s="199">
        <v>0</v>
      </c>
      <c r="Z457" s="199">
        <v>0</v>
      </c>
      <c r="AA457" s="199">
        <v>0</v>
      </c>
      <c r="AB457" s="199">
        <v>37</v>
      </c>
      <c r="AC457" s="199">
        <v>1</v>
      </c>
      <c r="AD457" s="199">
        <v>5</v>
      </c>
      <c r="AE457" s="199">
        <v>5</v>
      </c>
      <c r="AF457" s="199">
        <v>1728</v>
      </c>
      <c r="AG457" s="199">
        <v>265</v>
      </c>
      <c r="AH457" s="199">
        <v>1782</v>
      </c>
      <c r="AI457" s="199">
        <v>266</v>
      </c>
      <c r="AJ457" s="199">
        <v>7</v>
      </c>
      <c r="AK457" s="199">
        <v>5</v>
      </c>
      <c r="AL457" s="199">
        <v>0</v>
      </c>
      <c r="AM457" s="199">
        <v>0</v>
      </c>
      <c r="AN457" s="199">
        <v>7</v>
      </c>
      <c r="AO457" s="199">
        <v>5</v>
      </c>
      <c r="AP457" s="199">
        <v>934</v>
      </c>
      <c r="AQ457" s="199">
        <v>184</v>
      </c>
      <c r="AR457" s="199">
        <v>855</v>
      </c>
      <c r="AS457" s="199">
        <v>87</v>
      </c>
      <c r="AT457" s="199">
        <v>262</v>
      </c>
      <c r="AU457" s="199">
        <v>30</v>
      </c>
      <c r="AV457" s="199">
        <v>1527</v>
      </c>
      <c r="AW457" s="199">
        <v>241</v>
      </c>
      <c r="AX457" s="199">
        <v>169</v>
      </c>
      <c r="AY457" s="199">
        <v>89</v>
      </c>
      <c r="AZ457" s="199">
        <v>415</v>
      </c>
      <c r="BA457" s="199">
        <v>24</v>
      </c>
      <c r="BB457" s="199">
        <v>453</v>
      </c>
      <c r="BC457" s="199">
        <v>9</v>
      </c>
      <c r="BD457" s="199">
        <v>255</v>
      </c>
      <c r="BE457" s="199">
        <v>7</v>
      </c>
      <c r="BF457" s="199">
        <v>176</v>
      </c>
      <c r="BG457" s="199">
        <v>69</v>
      </c>
      <c r="BH457" s="199">
        <v>760</v>
      </c>
      <c r="BI457" s="199">
        <v>96</v>
      </c>
      <c r="BJ457" s="199">
        <v>734</v>
      </c>
      <c r="BK457" s="199">
        <v>95</v>
      </c>
      <c r="BL457" s="199">
        <v>26</v>
      </c>
      <c r="BM457" s="199">
        <v>1</v>
      </c>
      <c r="BN457" s="199">
        <v>576</v>
      </c>
      <c r="BO457" s="199">
        <v>83</v>
      </c>
      <c r="BP457" s="199">
        <v>216</v>
      </c>
      <c r="BQ457" s="199">
        <v>33</v>
      </c>
      <c r="BR457" s="199">
        <v>144</v>
      </c>
      <c r="BS457" s="199">
        <v>49</v>
      </c>
      <c r="BT457" s="199">
        <v>358</v>
      </c>
      <c r="BU457" s="199">
        <v>101</v>
      </c>
      <c r="BV457" s="199">
        <v>936</v>
      </c>
      <c r="BW457" s="199">
        <v>165</v>
      </c>
      <c r="BX457" s="199">
        <v>495</v>
      </c>
      <c r="BY457" s="199">
        <v>5</v>
      </c>
      <c r="BZ457" s="199">
        <v>85</v>
      </c>
      <c r="CA457" s="199">
        <v>25</v>
      </c>
      <c r="CB457" s="199">
        <v>273</v>
      </c>
      <c r="CC457" s="199">
        <v>76</v>
      </c>
      <c r="CD457" s="199">
        <v>139</v>
      </c>
      <c r="CE457" s="199">
        <v>41</v>
      </c>
      <c r="CF457" s="199">
        <v>197</v>
      </c>
      <c r="CG457" s="199">
        <v>61</v>
      </c>
      <c r="CH457" s="199">
        <v>126</v>
      </c>
      <c r="CI457" s="199">
        <v>12</v>
      </c>
      <c r="CJ457" s="199">
        <v>189</v>
      </c>
      <c r="CK457" s="199">
        <v>21</v>
      </c>
      <c r="CL457" s="199">
        <v>285</v>
      </c>
      <c r="CM457" s="199">
        <v>30</v>
      </c>
      <c r="CN457" s="199">
        <v>495</v>
      </c>
      <c r="CO457" s="199">
        <v>5</v>
      </c>
      <c r="CP457" s="199">
        <v>271</v>
      </c>
      <c r="CQ457" s="199">
        <v>1518</v>
      </c>
      <c r="CR457" s="199">
        <v>1107</v>
      </c>
      <c r="CS457" s="199">
        <v>817</v>
      </c>
      <c r="CT457" s="199">
        <v>1493</v>
      </c>
      <c r="CU457" s="199">
        <v>285</v>
      </c>
      <c r="CV457" s="199">
        <v>183</v>
      </c>
      <c r="CW457" s="199">
        <v>17</v>
      </c>
      <c r="CX457" s="199">
        <v>0</v>
      </c>
      <c r="CY457" s="199">
        <v>259</v>
      </c>
      <c r="CZ457" s="199">
        <v>180</v>
      </c>
      <c r="DA457" s="199">
        <v>0</v>
      </c>
      <c r="DB457" s="199">
        <v>0</v>
      </c>
      <c r="DC457" s="199">
        <v>9</v>
      </c>
      <c r="DD457" s="199">
        <v>3</v>
      </c>
      <c r="DE457" s="199">
        <v>89</v>
      </c>
      <c r="DF457" s="199">
        <v>67</v>
      </c>
      <c r="DG457" s="199">
        <v>135</v>
      </c>
      <c r="DH457" s="199">
        <v>14</v>
      </c>
      <c r="DI457" s="199">
        <v>107</v>
      </c>
      <c r="DJ457" s="199">
        <v>68</v>
      </c>
      <c r="DK457" s="199">
        <v>7</v>
      </c>
      <c r="DL457" s="199">
        <v>23</v>
      </c>
      <c r="DM457" s="199">
        <v>35</v>
      </c>
      <c r="DN457" s="199">
        <v>231</v>
      </c>
      <c r="DO457" s="199">
        <v>50</v>
      </c>
      <c r="DP457" s="199">
        <v>30</v>
      </c>
      <c r="DQ457" s="199">
        <v>40</v>
      </c>
      <c r="DR457" s="199">
        <v>20</v>
      </c>
      <c r="DS457" s="199">
        <v>8</v>
      </c>
      <c r="DT457" s="199">
        <v>38</v>
      </c>
      <c r="DU457" s="199">
        <v>763</v>
      </c>
      <c r="DV457" s="199">
        <v>352</v>
      </c>
      <c r="DW457" s="199">
        <v>111</v>
      </c>
      <c r="DX457" s="199">
        <v>49</v>
      </c>
      <c r="DY457" s="199">
        <v>7</v>
      </c>
      <c r="DZ457" s="199">
        <v>140</v>
      </c>
      <c r="EA457" s="199">
        <v>17</v>
      </c>
      <c r="EB457" s="199">
        <v>118</v>
      </c>
      <c r="EC457" s="199">
        <v>222</v>
      </c>
      <c r="ED457" s="199">
        <v>13</v>
      </c>
      <c r="EE457" s="199">
        <v>190</v>
      </c>
      <c r="EF457" s="199">
        <v>159</v>
      </c>
      <c r="EG457" s="199">
        <v>1668</v>
      </c>
      <c r="EH457" s="199">
        <v>170</v>
      </c>
      <c r="EI457" s="199">
        <v>628</v>
      </c>
      <c r="EJ457" s="199">
        <v>135</v>
      </c>
      <c r="EK457" s="199">
        <v>23</v>
      </c>
      <c r="EL457" s="199">
        <v>6</v>
      </c>
      <c r="EM457" s="199">
        <v>11</v>
      </c>
      <c r="EN457" s="199">
        <v>5</v>
      </c>
      <c r="EO457" s="199">
        <v>19</v>
      </c>
      <c r="EP457" s="199">
        <v>48</v>
      </c>
      <c r="EQ457" s="199">
        <v>552</v>
      </c>
      <c r="ER457" s="199">
        <v>763</v>
      </c>
      <c r="ES457" s="199">
        <v>60</v>
      </c>
      <c r="ET457" s="199">
        <v>226</v>
      </c>
      <c r="EU457" s="199">
        <v>269</v>
      </c>
      <c r="EV457" s="199">
        <v>208</v>
      </c>
      <c r="EW457" s="199">
        <v>703</v>
      </c>
      <c r="EX457" s="199">
        <v>763</v>
      </c>
      <c r="EZ457" s="199"/>
    </row>
    <row r="458" spans="1:156" x14ac:dyDescent="0.25">
      <c r="A458">
        <v>55089</v>
      </c>
      <c r="B458" t="s">
        <v>892</v>
      </c>
      <c r="C458" t="s">
        <v>986</v>
      </c>
      <c r="D458" t="s">
        <v>1269</v>
      </c>
      <c r="E458" t="s">
        <v>336</v>
      </c>
      <c r="F458" t="s">
        <v>346</v>
      </c>
      <c r="G458" t="s">
        <v>346</v>
      </c>
      <c r="H458" s="199">
        <v>1753</v>
      </c>
      <c r="I458" s="199">
        <v>244</v>
      </c>
      <c r="J458" s="199">
        <v>293</v>
      </c>
      <c r="K458" s="199">
        <v>147</v>
      </c>
      <c r="L458" s="199">
        <v>234</v>
      </c>
      <c r="M458" s="199">
        <v>140</v>
      </c>
      <c r="N458" s="199">
        <v>438</v>
      </c>
      <c r="O458" s="199">
        <v>14</v>
      </c>
      <c r="P458" s="199">
        <v>1020</v>
      </c>
      <c r="Q458" s="199">
        <v>83</v>
      </c>
      <c r="R458" s="199">
        <v>1281</v>
      </c>
      <c r="S458" s="199">
        <v>82</v>
      </c>
      <c r="T458" s="199">
        <v>10</v>
      </c>
      <c r="U458" s="199">
        <v>0</v>
      </c>
      <c r="V458" s="199">
        <v>292</v>
      </c>
      <c r="W458" s="199">
        <v>137</v>
      </c>
      <c r="X458" s="199">
        <v>21</v>
      </c>
      <c r="Y458" s="199">
        <v>3</v>
      </c>
      <c r="Z458" s="199">
        <v>27</v>
      </c>
      <c r="AA458" s="199">
        <v>15</v>
      </c>
      <c r="AB458" s="199">
        <v>122</v>
      </c>
      <c r="AC458" s="199">
        <v>7</v>
      </c>
      <c r="AD458" s="199">
        <v>90</v>
      </c>
      <c r="AE458" s="199">
        <v>15</v>
      </c>
      <c r="AF458" s="199">
        <v>1281</v>
      </c>
      <c r="AG458" s="199">
        <v>82</v>
      </c>
      <c r="AH458" s="199">
        <v>1726</v>
      </c>
      <c r="AI458" s="199">
        <v>239</v>
      </c>
      <c r="AJ458" s="199">
        <v>27</v>
      </c>
      <c r="AK458" s="199">
        <v>5</v>
      </c>
      <c r="AL458" s="199">
        <v>7</v>
      </c>
      <c r="AM458" s="199">
        <v>0</v>
      </c>
      <c r="AN458" s="199">
        <v>20</v>
      </c>
      <c r="AO458" s="199">
        <v>5</v>
      </c>
      <c r="AP458" s="199">
        <v>819</v>
      </c>
      <c r="AQ458" s="199">
        <v>126</v>
      </c>
      <c r="AR458" s="199">
        <v>934</v>
      </c>
      <c r="AS458" s="199">
        <v>118</v>
      </c>
      <c r="AT458" s="199">
        <v>224</v>
      </c>
      <c r="AU458" s="199">
        <v>21</v>
      </c>
      <c r="AV458" s="199">
        <v>1529</v>
      </c>
      <c r="AW458" s="199">
        <v>223</v>
      </c>
      <c r="AX458" s="199">
        <v>86</v>
      </c>
      <c r="AY458" s="199">
        <v>21</v>
      </c>
      <c r="AZ458" s="199">
        <v>373</v>
      </c>
      <c r="BA458" s="199">
        <v>46</v>
      </c>
      <c r="BB458" s="199">
        <v>400</v>
      </c>
      <c r="BC458" s="199">
        <v>54</v>
      </c>
      <c r="BD458" s="199">
        <v>312</v>
      </c>
      <c r="BE458" s="199">
        <v>22</v>
      </c>
      <c r="BF458" s="199">
        <v>257</v>
      </c>
      <c r="BG458" s="199">
        <v>85</v>
      </c>
      <c r="BH458" s="199">
        <v>747</v>
      </c>
      <c r="BI458" s="199">
        <v>93</v>
      </c>
      <c r="BJ458" s="199">
        <v>730</v>
      </c>
      <c r="BK458" s="199">
        <v>83</v>
      </c>
      <c r="BL458" s="199">
        <v>17</v>
      </c>
      <c r="BM458" s="199">
        <v>10</v>
      </c>
      <c r="BN458" s="199">
        <v>520</v>
      </c>
      <c r="BO458" s="199">
        <v>41</v>
      </c>
      <c r="BP458" s="199">
        <v>264</v>
      </c>
      <c r="BQ458" s="199">
        <v>65</v>
      </c>
      <c r="BR458" s="199">
        <v>220</v>
      </c>
      <c r="BS458" s="199">
        <v>72</v>
      </c>
      <c r="BT458" s="199">
        <v>411</v>
      </c>
      <c r="BU458" s="199">
        <v>64</v>
      </c>
      <c r="BV458" s="199">
        <v>1004</v>
      </c>
      <c r="BW458" s="199">
        <v>178</v>
      </c>
      <c r="BX458" s="199">
        <v>338</v>
      </c>
      <c r="BY458" s="199">
        <v>2</v>
      </c>
      <c r="BZ458" s="199">
        <v>95</v>
      </c>
      <c r="CA458" s="199">
        <v>15</v>
      </c>
      <c r="CB458" s="199">
        <v>316</v>
      </c>
      <c r="CC458" s="199">
        <v>49</v>
      </c>
      <c r="CD458" s="199">
        <v>171</v>
      </c>
      <c r="CE458" s="199">
        <v>37</v>
      </c>
      <c r="CF458" s="199">
        <v>129</v>
      </c>
      <c r="CG458" s="199">
        <v>21</v>
      </c>
      <c r="CH458" s="199">
        <v>184</v>
      </c>
      <c r="CI458" s="199">
        <v>36</v>
      </c>
      <c r="CJ458" s="199">
        <v>249</v>
      </c>
      <c r="CK458" s="199">
        <v>35</v>
      </c>
      <c r="CL458" s="199">
        <v>271</v>
      </c>
      <c r="CM458" s="199">
        <v>49</v>
      </c>
      <c r="CN458" s="199">
        <v>338</v>
      </c>
      <c r="CO458" s="199">
        <v>2</v>
      </c>
      <c r="CP458" s="199">
        <v>244</v>
      </c>
      <c r="CQ458" s="199">
        <v>1509</v>
      </c>
      <c r="CR458" s="199">
        <v>1237</v>
      </c>
      <c r="CS458" s="199">
        <v>495</v>
      </c>
      <c r="CT458" s="199">
        <v>1539</v>
      </c>
      <c r="CU458" s="199">
        <v>141</v>
      </c>
      <c r="CV458" s="199">
        <v>37</v>
      </c>
      <c r="CW458" s="199">
        <v>18</v>
      </c>
      <c r="CX458" s="199">
        <v>2</v>
      </c>
      <c r="CY458" s="199">
        <v>9</v>
      </c>
      <c r="CZ458" s="199">
        <v>8</v>
      </c>
      <c r="DA458" s="199">
        <v>21</v>
      </c>
      <c r="DB458" s="199">
        <v>16</v>
      </c>
      <c r="DC458" s="199">
        <v>93</v>
      </c>
      <c r="DD458" s="199">
        <v>11</v>
      </c>
      <c r="DE458" s="199">
        <v>23</v>
      </c>
      <c r="DF458" s="199">
        <v>63</v>
      </c>
      <c r="DG458" s="199">
        <v>126</v>
      </c>
      <c r="DH458" s="199">
        <v>20</v>
      </c>
      <c r="DI458" s="199">
        <v>67</v>
      </c>
      <c r="DJ458" s="199">
        <v>92</v>
      </c>
      <c r="DK458" s="199">
        <v>4</v>
      </c>
      <c r="DL458" s="199">
        <v>34</v>
      </c>
      <c r="DM458" s="199">
        <v>60</v>
      </c>
      <c r="DN458" s="199">
        <v>169</v>
      </c>
      <c r="DO458" s="199">
        <v>62</v>
      </c>
      <c r="DP458" s="199">
        <v>26</v>
      </c>
      <c r="DQ458" s="199">
        <v>80</v>
      </c>
      <c r="DR458" s="199">
        <v>31</v>
      </c>
      <c r="DS458" s="199">
        <v>10</v>
      </c>
      <c r="DT458" s="199">
        <v>10</v>
      </c>
      <c r="DU458" s="199">
        <v>633</v>
      </c>
      <c r="DV458" s="199">
        <v>378</v>
      </c>
      <c r="DW458" s="199">
        <v>134</v>
      </c>
      <c r="DX458" s="199">
        <v>78</v>
      </c>
      <c r="DY458" s="199">
        <v>39</v>
      </c>
      <c r="DZ458" s="199">
        <v>79</v>
      </c>
      <c r="EA458" s="199">
        <v>4</v>
      </c>
      <c r="EB458" s="199">
        <v>51</v>
      </c>
      <c r="EC458" s="199">
        <v>98</v>
      </c>
      <c r="ED458" s="199">
        <v>6</v>
      </c>
      <c r="EE458" s="199">
        <v>64</v>
      </c>
      <c r="EF458" s="199">
        <v>213</v>
      </c>
      <c r="EG458" s="199">
        <v>1606</v>
      </c>
      <c r="EH458" s="199">
        <v>132</v>
      </c>
      <c r="EI458" s="199">
        <v>580</v>
      </c>
      <c r="EJ458" s="199">
        <v>53</v>
      </c>
      <c r="EK458" s="199">
        <v>23</v>
      </c>
      <c r="EL458" s="199">
        <v>2</v>
      </c>
      <c r="EM458" s="199">
        <v>7</v>
      </c>
      <c r="EN458" s="199">
        <v>6</v>
      </c>
      <c r="EO458" s="199">
        <v>2</v>
      </c>
      <c r="EP458" s="199">
        <v>8</v>
      </c>
      <c r="EQ458" s="199">
        <v>561</v>
      </c>
      <c r="ER458" s="199">
        <v>633</v>
      </c>
      <c r="ES458" s="199">
        <v>25</v>
      </c>
      <c r="ET458" s="199">
        <v>101</v>
      </c>
      <c r="EU458" s="199">
        <v>211</v>
      </c>
      <c r="EV458" s="199">
        <v>296</v>
      </c>
      <c r="EW458" s="199">
        <v>608</v>
      </c>
      <c r="EX458" s="199">
        <v>633</v>
      </c>
      <c r="EZ458" s="199"/>
    </row>
    <row r="459" spans="1:156" x14ac:dyDescent="0.25">
      <c r="A459">
        <v>55954</v>
      </c>
      <c r="B459" t="s">
        <v>892</v>
      </c>
      <c r="C459" t="s">
        <v>1086</v>
      </c>
      <c r="D459" t="s">
        <v>260</v>
      </c>
      <c r="E459" t="s">
        <v>336</v>
      </c>
      <c r="F459" t="s">
        <v>346</v>
      </c>
      <c r="G459" t="s">
        <v>346</v>
      </c>
      <c r="H459" s="199">
        <v>1271</v>
      </c>
      <c r="I459" s="199">
        <v>120</v>
      </c>
      <c r="J459" s="199">
        <v>232</v>
      </c>
      <c r="K459" s="199">
        <v>47</v>
      </c>
      <c r="L459" s="199">
        <v>120</v>
      </c>
      <c r="M459" s="199">
        <v>44</v>
      </c>
      <c r="N459" s="199">
        <v>656</v>
      </c>
      <c r="O459" s="199">
        <v>60</v>
      </c>
      <c r="P459" s="199">
        <v>372</v>
      </c>
      <c r="Q459" s="199">
        <v>13</v>
      </c>
      <c r="R459" s="199">
        <v>1252</v>
      </c>
      <c r="S459" s="199">
        <v>120</v>
      </c>
      <c r="T459" s="199">
        <v>0</v>
      </c>
      <c r="U459" s="199">
        <v>0</v>
      </c>
      <c r="V459" s="199">
        <v>0</v>
      </c>
      <c r="W459" s="199">
        <v>0</v>
      </c>
      <c r="X459" s="199">
        <v>2</v>
      </c>
      <c r="Y459" s="199">
        <v>0</v>
      </c>
      <c r="Z459" s="199">
        <v>0</v>
      </c>
      <c r="AA459" s="199">
        <v>0</v>
      </c>
      <c r="AB459" s="199">
        <v>17</v>
      </c>
      <c r="AC459" s="199">
        <v>0</v>
      </c>
      <c r="AD459" s="199">
        <v>3</v>
      </c>
      <c r="AE459" s="199">
        <v>0</v>
      </c>
      <c r="AF459" s="199">
        <v>1249</v>
      </c>
      <c r="AG459" s="199">
        <v>120</v>
      </c>
      <c r="AH459" s="199">
        <v>1267</v>
      </c>
      <c r="AI459" s="199">
        <v>118</v>
      </c>
      <c r="AJ459" s="199">
        <v>4</v>
      </c>
      <c r="AK459" s="199">
        <v>2</v>
      </c>
      <c r="AL459" s="199">
        <v>4</v>
      </c>
      <c r="AM459" s="199">
        <v>2</v>
      </c>
      <c r="AN459" s="199">
        <v>0</v>
      </c>
      <c r="AO459" s="199">
        <v>0</v>
      </c>
      <c r="AP459" s="199">
        <v>635</v>
      </c>
      <c r="AQ459" s="199">
        <v>88</v>
      </c>
      <c r="AR459" s="199">
        <v>636</v>
      </c>
      <c r="AS459" s="199">
        <v>32</v>
      </c>
      <c r="AT459" s="199">
        <v>117</v>
      </c>
      <c r="AU459" s="199">
        <v>4</v>
      </c>
      <c r="AV459" s="199">
        <v>1154</v>
      </c>
      <c r="AW459" s="199">
        <v>116</v>
      </c>
      <c r="AX459" s="199">
        <v>100</v>
      </c>
      <c r="AY459" s="199">
        <v>32</v>
      </c>
      <c r="AZ459" s="199">
        <v>353</v>
      </c>
      <c r="BA459" s="199">
        <v>15</v>
      </c>
      <c r="BB459" s="199">
        <v>267</v>
      </c>
      <c r="BC459" s="199">
        <v>15</v>
      </c>
      <c r="BD459" s="199">
        <v>134</v>
      </c>
      <c r="BE459" s="199">
        <v>2</v>
      </c>
      <c r="BF459" s="199">
        <v>109</v>
      </c>
      <c r="BG459" s="199">
        <v>10</v>
      </c>
      <c r="BH459" s="199">
        <v>575</v>
      </c>
      <c r="BI459" s="199">
        <v>66</v>
      </c>
      <c r="BJ459" s="199">
        <v>549</v>
      </c>
      <c r="BK459" s="199">
        <v>54</v>
      </c>
      <c r="BL459" s="199">
        <v>26</v>
      </c>
      <c r="BM459" s="199">
        <v>12</v>
      </c>
      <c r="BN459" s="199">
        <v>382</v>
      </c>
      <c r="BO459" s="199">
        <v>40</v>
      </c>
      <c r="BP459" s="199">
        <v>211</v>
      </c>
      <c r="BQ459" s="199">
        <v>27</v>
      </c>
      <c r="BR459" s="199">
        <v>91</v>
      </c>
      <c r="BS459" s="199">
        <v>9</v>
      </c>
      <c r="BT459" s="199">
        <v>333</v>
      </c>
      <c r="BU459" s="199">
        <v>44</v>
      </c>
      <c r="BV459" s="199">
        <v>684</v>
      </c>
      <c r="BW459" s="199">
        <v>76</v>
      </c>
      <c r="BX459" s="199">
        <v>254</v>
      </c>
      <c r="BY459" s="199">
        <v>0</v>
      </c>
      <c r="BZ459" s="199">
        <v>96</v>
      </c>
      <c r="CA459" s="199">
        <v>13</v>
      </c>
      <c r="CB459" s="199">
        <v>237</v>
      </c>
      <c r="CC459" s="199">
        <v>31</v>
      </c>
      <c r="CD459" s="199">
        <v>84</v>
      </c>
      <c r="CE459" s="199">
        <v>12</v>
      </c>
      <c r="CF459" s="199">
        <v>122</v>
      </c>
      <c r="CG459" s="199">
        <v>17</v>
      </c>
      <c r="CH459" s="199">
        <v>137</v>
      </c>
      <c r="CI459" s="199">
        <v>11</v>
      </c>
      <c r="CJ459" s="199">
        <v>147</v>
      </c>
      <c r="CK459" s="199">
        <v>7</v>
      </c>
      <c r="CL459" s="199">
        <v>194</v>
      </c>
      <c r="CM459" s="199">
        <v>29</v>
      </c>
      <c r="CN459" s="199">
        <v>254</v>
      </c>
      <c r="CO459" s="199">
        <v>0</v>
      </c>
      <c r="CP459" s="199">
        <v>120</v>
      </c>
      <c r="CQ459" s="199">
        <v>1151</v>
      </c>
      <c r="CR459" s="199">
        <v>830</v>
      </c>
      <c r="CS459" s="199">
        <v>561</v>
      </c>
      <c r="CT459" s="199">
        <v>1209</v>
      </c>
      <c r="CU459" s="199">
        <v>65</v>
      </c>
      <c r="CV459" s="199">
        <v>34</v>
      </c>
      <c r="CW459" s="199">
        <v>2</v>
      </c>
      <c r="CX459" s="199">
        <v>0</v>
      </c>
      <c r="CY459" s="199">
        <v>63</v>
      </c>
      <c r="CZ459" s="199">
        <v>34</v>
      </c>
      <c r="DA459" s="199">
        <v>0</v>
      </c>
      <c r="DB459" s="199">
        <v>0</v>
      </c>
      <c r="DC459" s="199">
        <v>0</v>
      </c>
      <c r="DD459" s="199">
        <v>0</v>
      </c>
      <c r="DE459" s="199">
        <v>40</v>
      </c>
      <c r="DF459" s="199">
        <v>68</v>
      </c>
      <c r="DG459" s="199">
        <v>109</v>
      </c>
      <c r="DH459" s="199">
        <v>26</v>
      </c>
      <c r="DI459" s="199">
        <v>79</v>
      </c>
      <c r="DJ459" s="199">
        <v>37</v>
      </c>
      <c r="DK459" s="199">
        <v>8</v>
      </c>
      <c r="DL459" s="199">
        <v>11</v>
      </c>
      <c r="DM459" s="199">
        <v>23</v>
      </c>
      <c r="DN459" s="199">
        <v>178</v>
      </c>
      <c r="DO459" s="199">
        <v>19</v>
      </c>
      <c r="DP459" s="199">
        <v>30</v>
      </c>
      <c r="DQ459" s="199">
        <v>14</v>
      </c>
      <c r="DR459" s="199">
        <v>17</v>
      </c>
      <c r="DS459" s="199">
        <v>15</v>
      </c>
      <c r="DT459" s="199">
        <v>39</v>
      </c>
      <c r="DU459" s="199">
        <v>533</v>
      </c>
      <c r="DV459" s="199">
        <v>248</v>
      </c>
      <c r="DW459" s="199">
        <v>70</v>
      </c>
      <c r="DX459" s="199">
        <v>34</v>
      </c>
      <c r="DY459" s="199">
        <v>19</v>
      </c>
      <c r="DZ459" s="199">
        <v>129</v>
      </c>
      <c r="EA459" s="199">
        <v>9</v>
      </c>
      <c r="EB459" s="199">
        <v>66</v>
      </c>
      <c r="EC459" s="199">
        <v>122</v>
      </c>
      <c r="ED459" s="199">
        <v>55</v>
      </c>
      <c r="EE459" s="199">
        <v>62</v>
      </c>
      <c r="EF459" s="199">
        <v>166</v>
      </c>
      <c r="EG459" s="199">
        <v>1243</v>
      </c>
      <c r="EH459" s="199">
        <v>92</v>
      </c>
      <c r="EI459" s="199">
        <v>453</v>
      </c>
      <c r="EJ459" s="199">
        <v>80</v>
      </c>
      <c r="EK459" s="199">
        <v>23</v>
      </c>
      <c r="EL459" s="199">
        <v>10</v>
      </c>
      <c r="EM459" s="199">
        <v>0</v>
      </c>
      <c r="EN459" s="199">
        <v>7</v>
      </c>
      <c r="EO459" s="199">
        <v>2</v>
      </c>
      <c r="EP459" s="199">
        <v>23</v>
      </c>
      <c r="EQ459" s="199">
        <v>439</v>
      </c>
      <c r="ER459" s="199">
        <v>533</v>
      </c>
      <c r="ES459" s="199">
        <v>30</v>
      </c>
      <c r="ET459" s="199">
        <v>147</v>
      </c>
      <c r="EU459" s="199">
        <v>168</v>
      </c>
      <c r="EV459" s="199">
        <v>188</v>
      </c>
      <c r="EW459" s="199">
        <v>503</v>
      </c>
      <c r="EX459" s="199">
        <v>533</v>
      </c>
      <c r="EZ459" s="199"/>
    </row>
    <row r="460" spans="1:156" x14ac:dyDescent="0.25">
      <c r="A460">
        <v>55972</v>
      </c>
      <c r="B460" t="s">
        <v>892</v>
      </c>
      <c r="C460" t="s">
        <v>1090</v>
      </c>
      <c r="D460" t="s">
        <v>322</v>
      </c>
      <c r="E460" t="s">
        <v>336</v>
      </c>
      <c r="F460" t="s">
        <v>346</v>
      </c>
      <c r="G460" t="s">
        <v>346</v>
      </c>
      <c r="H460" s="199">
        <v>5286</v>
      </c>
      <c r="I460" s="199">
        <v>487</v>
      </c>
      <c r="J460" s="199">
        <v>465</v>
      </c>
      <c r="K460" s="199">
        <v>115</v>
      </c>
      <c r="L460" s="199">
        <v>276</v>
      </c>
      <c r="M460" s="199">
        <v>36</v>
      </c>
      <c r="N460" s="199">
        <v>2209</v>
      </c>
      <c r="O460" s="199">
        <v>355</v>
      </c>
      <c r="P460" s="199">
        <v>2575</v>
      </c>
      <c r="Q460" s="199">
        <v>17</v>
      </c>
      <c r="R460" s="199">
        <v>4860</v>
      </c>
      <c r="S460" s="199">
        <v>402</v>
      </c>
      <c r="T460" s="199">
        <v>2</v>
      </c>
      <c r="U460" s="199">
        <v>0</v>
      </c>
      <c r="V460" s="199">
        <v>0</v>
      </c>
      <c r="W460" s="199">
        <v>0</v>
      </c>
      <c r="X460" s="199">
        <v>257</v>
      </c>
      <c r="Y460" s="199">
        <v>85</v>
      </c>
      <c r="Z460" s="199">
        <v>114</v>
      </c>
      <c r="AA460" s="199">
        <v>0</v>
      </c>
      <c r="AB460" s="199">
        <v>53</v>
      </c>
      <c r="AC460" s="199">
        <v>0</v>
      </c>
      <c r="AD460" s="199">
        <v>137</v>
      </c>
      <c r="AE460" s="199">
        <v>0</v>
      </c>
      <c r="AF460" s="199">
        <v>4838</v>
      </c>
      <c r="AG460" s="199">
        <v>402</v>
      </c>
      <c r="AH460" s="199">
        <v>5087</v>
      </c>
      <c r="AI460" s="199">
        <v>472</v>
      </c>
      <c r="AJ460" s="199">
        <v>199</v>
      </c>
      <c r="AK460" s="199">
        <v>15</v>
      </c>
      <c r="AL460" s="199">
        <v>135</v>
      </c>
      <c r="AM460" s="199">
        <v>0</v>
      </c>
      <c r="AN460" s="199">
        <v>64</v>
      </c>
      <c r="AO460" s="199">
        <v>15</v>
      </c>
      <c r="AP460" s="199">
        <v>2773</v>
      </c>
      <c r="AQ460" s="199">
        <v>251</v>
      </c>
      <c r="AR460" s="199">
        <v>2513</v>
      </c>
      <c r="AS460" s="199">
        <v>236</v>
      </c>
      <c r="AT460" s="199">
        <v>502</v>
      </c>
      <c r="AU460" s="199">
        <v>0</v>
      </c>
      <c r="AV460" s="199">
        <v>4784</v>
      </c>
      <c r="AW460" s="199">
        <v>487</v>
      </c>
      <c r="AX460" s="199">
        <v>271</v>
      </c>
      <c r="AY460" s="199">
        <v>56</v>
      </c>
      <c r="AZ460" s="199">
        <v>728</v>
      </c>
      <c r="BA460" s="199">
        <v>26</v>
      </c>
      <c r="BB460" s="199">
        <v>1201</v>
      </c>
      <c r="BC460" s="199">
        <v>27</v>
      </c>
      <c r="BD460" s="199">
        <v>1180</v>
      </c>
      <c r="BE460" s="199">
        <v>35</v>
      </c>
      <c r="BF460" s="199">
        <v>368</v>
      </c>
      <c r="BG460" s="199">
        <v>54</v>
      </c>
      <c r="BH460" s="199">
        <v>2625</v>
      </c>
      <c r="BI460" s="199">
        <v>119</v>
      </c>
      <c r="BJ460" s="199">
        <v>2613</v>
      </c>
      <c r="BK460" s="199">
        <v>117</v>
      </c>
      <c r="BL460" s="199">
        <v>12</v>
      </c>
      <c r="BM460" s="199">
        <v>2</v>
      </c>
      <c r="BN460" s="199">
        <v>2193</v>
      </c>
      <c r="BO460" s="199">
        <v>95</v>
      </c>
      <c r="BP460" s="199">
        <v>539</v>
      </c>
      <c r="BQ460" s="199">
        <v>27</v>
      </c>
      <c r="BR460" s="199">
        <v>261</v>
      </c>
      <c r="BS460" s="199">
        <v>51</v>
      </c>
      <c r="BT460" s="199">
        <v>1559</v>
      </c>
      <c r="BU460" s="199">
        <v>314</v>
      </c>
      <c r="BV460" s="199">
        <v>2993</v>
      </c>
      <c r="BW460" s="199">
        <v>173</v>
      </c>
      <c r="BX460" s="199">
        <v>734</v>
      </c>
      <c r="BY460" s="199">
        <v>0</v>
      </c>
      <c r="BZ460" s="199">
        <v>423</v>
      </c>
      <c r="CA460" s="199">
        <v>97</v>
      </c>
      <c r="CB460" s="199">
        <v>1136</v>
      </c>
      <c r="CC460" s="199">
        <v>217</v>
      </c>
      <c r="CD460" s="199">
        <v>347</v>
      </c>
      <c r="CE460" s="199">
        <v>29</v>
      </c>
      <c r="CF460" s="199">
        <v>550</v>
      </c>
      <c r="CG460" s="199">
        <v>57</v>
      </c>
      <c r="CH460" s="199">
        <v>864</v>
      </c>
      <c r="CI460" s="199">
        <v>54</v>
      </c>
      <c r="CJ460" s="199">
        <v>510</v>
      </c>
      <c r="CK460" s="199">
        <v>18</v>
      </c>
      <c r="CL460" s="199">
        <v>722</v>
      </c>
      <c r="CM460" s="199">
        <v>15</v>
      </c>
      <c r="CN460" s="199">
        <v>734</v>
      </c>
      <c r="CO460" s="199">
        <v>0</v>
      </c>
      <c r="CP460" s="199">
        <v>487</v>
      </c>
      <c r="CQ460" s="199">
        <v>4799</v>
      </c>
      <c r="CR460" s="199">
        <v>4160</v>
      </c>
      <c r="CS460" s="199">
        <v>1168</v>
      </c>
      <c r="CT460" s="199">
        <v>4484</v>
      </c>
      <c r="CU460" s="199">
        <v>462</v>
      </c>
      <c r="CV460" s="199">
        <v>166</v>
      </c>
      <c r="CW460" s="199">
        <v>46</v>
      </c>
      <c r="CX460" s="199">
        <v>25</v>
      </c>
      <c r="CY460" s="199">
        <v>243</v>
      </c>
      <c r="CZ460" s="199">
        <v>27</v>
      </c>
      <c r="DA460" s="199">
        <v>173</v>
      </c>
      <c r="DB460" s="199">
        <v>114</v>
      </c>
      <c r="DC460" s="199">
        <v>0</v>
      </c>
      <c r="DD460" s="199">
        <v>0</v>
      </c>
      <c r="DE460" s="199">
        <v>168</v>
      </c>
      <c r="DF460" s="199">
        <v>247</v>
      </c>
      <c r="DG460" s="199">
        <v>491</v>
      </c>
      <c r="DH460" s="199">
        <v>62</v>
      </c>
      <c r="DI460" s="199">
        <v>236</v>
      </c>
      <c r="DJ460" s="199">
        <v>142</v>
      </c>
      <c r="DK460" s="199">
        <v>64</v>
      </c>
      <c r="DL460" s="199">
        <v>125</v>
      </c>
      <c r="DM460" s="199">
        <v>166</v>
      </c>
      <c r="DN460" s="199">
        <v>979</v>
      </c>
      <c r="DO460" s="199">
        <v>32</v>
      </c>
      <c r="DP460" s="199">
        <v>76</v>
      </c>
      <c r="DQ460" s="199">
        <v>51</v>
      </c>
      <c r="DR460" s="199">
        <v>63</v>
      </c>
      <c r="DS460" s="199">
        <v>1</v>
      </c>
      <c r="DT460" s="199">
        <v>30</v>
      </c>
      <c r="DU460" s="199">
        <v>2029</v>
      </c>
      <c r="DV460" s="199">
        <v>1146</v>
      </c>
      <c r="DW460" s="199">
        <v>482</v>
      </c>
      <c r="DX460" s="199">
        <v>220</v>
      </c>
      <c r="DY460" s="199">
        <v>35</v>
      </c>
      <c r="DZ460" s="199">
        <v>344</v>
      </c>
      <c r="EA460" s="199">
        <v>17</v>
      </c>
      <c r="EB460" s="199">
        <v>281</v>
      </c>
      <c r="EC460" s="199">
        <v>319</v>
      </c>
      <c r="ED460" s="199">
        <v>55</v>
      </c>
      <c r="EE460" s="199">
        <v>235</v>
      </c>
      <c r="EF460" s="199">
        <v>626</v>
      </c>
      <c r="EG460" s="199">
        <v>4789</v>
      </c>
      <c r="EH460" s="199">
        <v>485</v>
      </c>
      <c r="EI460" s="199">
        <v>1725</v>
      </c>
      <c r="EJ460" s="199">
        <v>304</v>
      </c>
      <c r="EK460" s="199">
        <v>117</v>
      </c>
      <c r="EL460" s="199">
        <v>61</v>
      </c>
      <c r="EM460" s="199">
        <v>45</v>
      </c>
      <c r="EN460" s="199">
        <v>29</v>
      </c>
      <c r="EO460" s="199">
        <v>11</v>
      </c>
      <c r="EP460" s="199">
        <v>35</v>
      </c>
      <c r="EQ460" s="199">
        <v>1797</v>
      </c>
      <c r="ER460" s="199">
        <v>2029</v>
      </c>
      <c r="ES460" s="199">
        <v>48</v>
      </c>
      <c r="ET460" s="199">
        <v>387</v>
      </c>
      <c r="EU460" s="199">
        <v>930</v>
      </c>
      <c r="EV460" s="199">
        <v>664</v>
      </c>
      <c r="EW460" s="199">
        <v>1981</v>
      </c>
      <c r="EX460" s="199">
        <v>2029</v>
      </c>
      <c r="EZ460" s="199"/>
    </row>
    <row r="461" spans="1:156" x14ac:dyDescent="0.25">
      <c r="A461">
        <v>55021</v>
      </c>
      <c r="B461" t="s">
        <v>892</v>
      </c>
      <c r="C461" t="s">
        <v>958</v>
      </c>
      <c r="D461" t="s">
        <v>303</v>
      </c>
      <c r="E461" t="s">
        <v>336</v>
      </c>
      <c r="F461" t="s">
        <v>347</v>
      </c>
      <c r="G461" t="s">
        <v>346</v>
      </c>
      <c r="H461" s="199">
        <v>28885</v>
      </c>
      <c r="I461" s="199">
        <v>2459</v>
      </c>
      <c r="J461" s="199">
        <v>5963</v>
      </c>
      <c r="K461" s="199">
        <v>949</v>
      </c>
      <c r="L461" s="199">
        <v>3786</v>
      </c>
      <c r="M461" s="199">
        <v>490</v>
      </c>
      <c r="N461" s="199">
        <v>12586</v>
      </c>
      <c r="O461" s="199">
        <v>1218</v>
      </c>
      <c r="P461" s="199">
        <v>10240</v>
      </c>
      <c r="Q461" s="199">
        <v>292</v>
      </c>
      <c r="R461" s="199">
        <v>22326</v>
      </c>
      <c r="S461" s="199">
        <v>1171</v>
      </c>
      <c r="T461" s="199">
        <v>3062</v>
      </c>
      <c r="U461" s="199">
        <v>494</v>
      </c>
      <c r="V461" s="199">
        <v>138</v>
      </c>
      <c r="W461" s="199">
        <v>41</v>
      </c>
      <c r="X461" s="199">
        <v>313</v>
      </c>
      <c r="Y461" s="199">
        <v>0</v>
      </c>
      <c r="Z461" s="199">
        <v>1577</v>
      </c>
      <c r="AA461" s="199">
        <v>687</v>
      </c>
      <c r="AB461" s="199">
        <v>1438</v>
      </c>
      <c r="AC461" s="199">
        <v>66</v>
      </c>
      <c r="AD461" s="199">
        <v>3554</v>
      </c>
      <c r="AE461" s="199">
        <v>786</v>
      </c>
      <c r="AF461" s="199">
        <v>21372</v>
      </c>
      <c r="AG461" s="199">
        <v>1166</v>
      </c>
      <c r="AH461" s="199">
        <v>25360</v>
      </c>
      <c r="AI461" s="199">
        <v>1637</v>
      </c>
      <c r="AJ461" s="199">
        <v>3525</v>
      </c>
      <c r="AK461" s="199">
        <v>822</v>
      </c>
      <c r="AL461" s="199">
        <v>1030</v>
      </c>
      <c r="AM461" s="199">
        <v>86</v>
      </c>
      <c r="AN461" s="199">
        <v>2495</v>
      </c>
      <c r="AO461" s="199">
        <v>736</v>
      </c>
      <c r="AP461" s="199">
        <v>14448</v>
      </c>
      <c r="AQ461" s="199">
        <v>1455</v>
      </c>
      <c r="AR461" s="199">
        <v>14437</v>
      </c>
      <c r="AS461" s="199">
        <v>1004</v>
      </c>
      <c r="AT461" s="199">
        <v>3416</v>
      </c>
      <c r="AU461" s="199">
        <v>48</v>
      </c>
      <c r="AV461" s="199">
        <v>25469</v>
      </c>
      <c r="AW461" s="199">
        <v>2411</v>
      </c>
      <c r="AX461" s="199">
        <v>2162</v>
      </c>
      <c r="AY461" s="199">
        <v>712</v>
      </c>
      <c r="AZ461" s="199">
        <v>6944</v>
      </c>
      <c r="BA461" s="199">
        <v>581</v>
      </c>
      <c r="BB461" s="199">
        <v>6093</v>
      </c>
      <c r="BC461" s="199">
        <v>264</v>
      </c>
      <c r="BD461" s="199">
        <v>4336</v>
      </c>
      <c r="BE461" s="199">
        <v>97</v>
      </c>
      <c r="BF461" s="199">
        <v>3084</v>
      </c>
      <c r="BG461" s="199">
        <v>613</v>
      </c>
      <c r="BH461" s="199">
        <v>13338</v>
      </c>
      <c r="BI461" s="199">
        <v>1509</v>
      </c>
      <c r="BJ461" s="199">
        <v>12640</v>
      </c>
      <c r="BK461" s="199">
        <v>1326</v>
      </c>
      <c r="BL461" s="199">
        <v>698</v>
      </c>
      <c r="BM461" s="199">
        <v>183</v>
      </c>
      <c r="BN461" s="199">
        <v>9012</v>
      </c>
      <c r="BO461" s="199">
        <v>903</v>
      </c>
      <c r="BP461" s="199">
        <v>4746</v>
      </c>
      <c r="BQ461" s="199">
        <v>649</v>
      </c>
      <c r="BR461" s="199">
        <v>2664</v>
      </c>
      <c r="BS461" s="199">
        <v>570</v>
      </c>
      <c r="BT461" s="199">
        <v>7206</v>
      </c>
      <c r="BU461" s="199">
        <v>326</v>
      </c>
      <c r="BV461" s="199">
        <v>16422</v>
      </c>
      <c r="BW461" s="199">
        <v>2122</v>
      </c>
      <c r="BX461" s="199">
        <v>5257</v>
      </c>
      <c r="BY461" s="199">
        <v>11</v>
      </c>
      <c r="BZ461" s="199">
        <v>2176</v>
      </c>
      <c r="CA461" s="199">
        <v>8</v>
      </c>
      <c r="CB461" s="199">
        <v>5030</v>
      </c>
      <c r="CC461" s="199">
        <v>318</v>
      </c>
      <c r="CD461" s="199">
        <v>2144</v>
      </c>
      <c r="CE461" s="199">
        <v>479</v>
      </c>
      <c r="CF461" s="199">
        <v>3365</v>
      </c>
      <c r="CG461" s="199">
        <v>575</v>
      </c>
      <c r="CH461" s="199">
        <v>3427</v>
      </c>
      <c r="CI461" s="199">
        <v>606</v>
      </c>
      <c r="CJ461" s="199">
        <v>3418</v>
      </c>
      <c r="CK461" s="199">
        <v>282</v>
      </c>
      <c r="CL461" s="199">
        <v>4068</v>
      </c>
      <c r="CM461" s="199">
        <v>180</v>
      </c>
      <c r="CN461" s="199">
        <v>5257</v>
      </c>
      <c r="CO461" s="199">
        <v>11</v>
      </c>
      <c r="CP461" s="199">
        <v>2459</v>
      </c>
      <c r="CQ461" s="199">
        <v>26426</v>
      </c>
      <c r="CR461" s="199">
        <v>17655</v>
      </c>
      <c r="CS461" s="199">
        <v>12826</v>
      </c>
      <c r="CT461" s="199">
        <v>23922</v>
      </c>
      <c r="CU461" s="199">
        <v>5297</v>
      </c>
      <c r="CV461" s="199">
        <v>2507</v>
      </c>
      <c r="CW461" s="199">
        <v>2743</v>
      </c>
      <c r="CX461" s="199">
        <v>1183</v>
      </c>
      <c r="CY461" s="199">
        <v>188</v>
      </c>
      <c r="CZ461" s="199">
        <v>10</v>
      </c>
      <c r="DA461" s="199">
        <v>219</v>
      </c>
      <c r="DB461" s="199">
        <v>20</v>
      </c>
      <c r="DC461" s="199">
        <v>2147</v>
      </c>
      <c r="DD461" s="199">
        <v>1294</v>
      </c>
      <c r="DE461" s="199">
        <v>510</v>
      </c>
      <c r="DF461" s="199">
        <v>1271</v>
      </c>
      <c r="DG461" s="199">
        <v>2851</v>
      </c>
      <c r="DH461" s="199">
        <v>291</v>
      </c>
      <c r="DI461" s="199">
        <v>1385</v>
      </c>
      <c r="DJ461" s="199">
        <v>799</v>
      </c>
      <c r="DK461" s="199">
        <v>44</v>
      </c>
      <c r="DL461" s="199">
        <v>461</v>
      </c>
      <c r="DM461" s="199">
        <v>908</v>
      </c>
      <c r="DN461" s="199">
        <v>3271</v>
      </c>
      <c r="DO461" s="199">
        <v>908</v>
      </c>
      <c r="DP461" s="199">
        <v>468</v>
      </c>
      <c r="DQ461" s="199">
        <v>668</v>
      </c>
      <c r="DR461" s="199">
        <v>427</v>
      </c>
      <c r="DS461" s="199">
        <v>232</v>
      </c>
      <c r="DT461" s="199">
        <v>981</v>
      </c>
      <c r="DU461" s="199">
        <v>11435</v>
      </c>
      <c r="DV461" s="199">
        <v>5353</v>
      </c>
      <c r="DW461" s="199">
        <v>1999</v>
      </c>
      <c r="DX461" s="199">
        <v>984</v>
      </c>
      <c r="DY461" s="199">
        <v>385</v>
      </c>
      <c r="DZ461" s="199">
        <v>2305</v>
      </c>
      <c r="EA461" s="199">
        <v>153</v>
      </c>
      <c r="EB461" s="199">
        <v>1731</v>
      </c>
      <c r="EC461" s="199">
        <v>2793</v>
      </c>
      <c r="ED461" s="199">
        <v>692</v>
      </c>
      <c r="EE461" s="199">
        <v>1721</v>
      </c>
      <c r="EF461" s="199">
        <v>3457</v>
      </c>
      <c r="EG461" s="199">
        <v>27306</v>
      </c>
      <c r="EH461" s="199">
        <v>3344</v>
      </c>
      <c r="EI461" s="199">
        <v>8054</v>
      </c>
      <c r="EJ461" s="199">
        <v>3381</v>
      </c>
      <c r="EK461" s="199">
        <v>239</v>
      </c>
      <c r="EL461" s="199">
        <v>403</v>
      </c>
      <c r="EM461" s="199">
        <v>370</v>
      </c>
      <c r="EN461" s="199">
        <v>643</v>
      </c>
      <c r="EO461" s="199">
        <v>207</v>
      </c>
      <c r="EP461" s="199">
        <v>1403</v>
      </c>
      <c r="EQ461" s="199">
        <v>10107</v>
      </c>
      <c r="ER461" s="199">
        <v>11435</v>
      </c>
      <c r="ES461" s="199">
        <v>793</v>
      </c>
      <c r="ET461" s="199">
        <v>3395</v>
      </c>
      <c r="EU461" s="199">
        <v>4346</v>
      </c>
      <c r="EV461" s="199">
        <v>2901</v>
      </c>
      <c r="EW461" s="199">
        <v>10642</v>
      </c>
      <c r="EX461" s="199">
        <v>11435</v>
      </c>
      <c r="EZ461" s="199"/>
    </row>
    <row r="462" spans="1:156" x14ac:dyDescent="0.25">
      <c r="A462">
        <v>55949</v>
      </c>
      <c r="B462" t="s">
        <v>892</v>
      </c>
      <c r="C462" t="s">
        <v>1085</v>
      </c>
      <c r="D462" t="s">
        <v>260</v>
      </c>
      <c r="E462" t="s">
        <v>336</v>
      </c>
      <c r="F462" t="s">
        <v>346</v>
      </c>
      <c r="G462" t="s">
        <v>346</v>
      </c>
      <c r="H462" s="199">
        <v>1929</v>
      </c>
      <c r="I462" s="199">
        <v>156</v>
      </c>
      <c r="J462" s="199">
        <v>209</v>
      </c>
      <c r="K462" s="199">
        <v>54</v>
      </c>
      <c r="L462" s="199">
        <v>140</v>
      </c>
      <c r="M462" s="199">
        <v>40</v>
      </c>
      <c r="N462" s="199">
        <v>920</v>
      </c>
      <c r="O462" s="199">
        <v>64</v>
      </c>
      <c r="P462" s="199">
        <v>776</v>
      </c>
      <c r="Q462" s="199">
        <v>34</v>
      </c>
      <c r="R462" s="199">
        <v>1852</v>
      </c>
      <c r="S462" s="199">
        <v>152</v>
      </c>
      <c r="T462" s="199">
        <v>4</v>
      </c>
      <c r="U462" s="199">
        <v>0</v>
      </c>
      <c r="V462" s="199">
        <v>0</v>
      </c>
      <c r="W462" s="199">
        <v>0</v>
      </c>
      <c r="X462" s="199">
        <v>2</v>
      </c>
      <c r="Y462" s="199">
        <v>0</v>
      </c>
      <c r="Z462" s="199">
        <v>0</v>
      </c>
      <c r="AA462" s="199">
        <v>0</v>
      </c>
      <c r="AB462" s="199">
        <v>71</v>
      </c>
      <c r="AC462" s="199">
        <v>4</v>
      </c>
      <c r="AD462" s="199">
        <v>33</v>
      </c>
      <c r="AE462" s="199">
        <v>2</v>
      </c>
      <c r="AF462" s="199">
        <v>1839</v>
      </c>
      <c r="AG462" s="199">
        <v>152</v>
      </c>
      <c r="AH462" s="199">
        <v>1889</v>
      </c>
      <c r="AI462" s="199">
        <v>156</v>
      </c>
      <c r="AJ462" s="199">
        <v>40</v>
      </c>
      <c r="AK462" s="199">
        <v>0</v>
      </c>
      <c r="AL462" s="199">
        <v>24</v>
      </c>
      <c r="AM462" s="199">
        <v>0</v>
      </c>
      <c r="AN462" s="199">
        <v>16</v>
      </c>
      <c r="AO462" s="199">
        <v>0</v>
      </c>
      <c r="AP462" s="199">
        <v>1031</v>
      </c>
      <c r="AQ462" s="199">
        <v>79</v>
      </c>
      <c r="AR462" s="199">
        <v>898</v>
      </c>
      <c r="AS462" s="199">
        <v>77</v>
      </c>
      <c r="AT462" s="199">
        <v>181</v>
      </c>
      <c r="AU462" s="199">
        <v>7</v>
      </c>
      <c r="AV462" s="199">
        <v>1748</v>
      </c>
      <c r="AW462" s="199">
        <v>149</v>
      </c>
      <c r="AX462" s="199">
        <v>116</v>
      </c>
      <c r="AY462" s="199">
        <v>23</v>
      </c>
      <c r="AZ462" s="199">
        <v>268</v>
      </c>
      <c r="BA462" s="199">
        <v>2</v>
      </c>
      <c r="BB462" s="199">
        <v>435</v>
      </c>
      <c r="BC462" s="199">
        <v>21</v>
      </c>
      <c r="BD462" s="199">
        <v>474</v>
      </c>
      <c r="BE462" s="199">
        <v>8</v>
      </c>
      <c r="BF462" s="199">
        <v>169</v>
      </c>
      <c r="BG462" s="199">
        <v>25</v>
      </c>
      <c r="BH462" s="199">
        <v>835</v>
      </c>
      <c r="BI462" s="199">
        <v>54</v>
      </c>
      <c r="BJ462" s="199">
        <v>818</v>
      </c>
      <c r="BK462" s="199">
        <v>54</v>
      </c>
      <c r="BL462" s="199">
        <v>17</v>
      </c>
      <c r="BM462" s="199">
        <v>0</v>
      </c>
      <c r="BN462" s="199">
        <v>585</v>
      </c>
      <c r="BO462" s="199">
        <v>32</v>
      </c>
      <c r="BP462" s="199">
        <v>293</v>
      </c>
      <c r="BQ462" s="199">
        <v>29</v>
      </c>
      <c r="BR462" s="199">
        <v>126</v>
      </c>
      <c r="BS462" s="199">
        <v>18</v>
      </c>
      <c r="BT462" s="199">
        <v>522</v>
      </c>
      <c r="BU462" s="199">
        <v>77</v>
      </c>
      <c r="BV462" s="199">
        <v>1004</v>
      </c>
      <c r="BW462" s="199">
        <v>79</v>
      </c>
      <c r="BX462" s="199">
        <v>403</v>
      </c>
      <c r="BY462" s="199">
        <v>0</v>
      </c>
      <c r="BZ462" s="199">
        <v>128</v>
      </c>
      <c r="CA462" s="199">
        <v>22</v>
      </c>
      <c r="CB462" s="199">
        <v>394</v>
      </c>
      <c r="CC462" s="199">
        <v>55</v>
      </c>
      <c r="CD462" s="199">
        <v>114</v>
      </c>
      <c r="CE462" s="199">
        <v>25</v>
      </c>
      <c r="CF462" s="199">
        <v>158</v>
      </c>
      <c r="CG462" s="199">
        <v>18</v>
      </c>
      <c r="CH462" s="199">
        <v>243</v>
      </c>
      <c r="CI462" s="199">
        <v>16</v>
      </c>
      <c r="CJ462" s="199">
        <v>218</v>
      </c>
      <c r="CK462" s="199">
        <v>16</v>
      </c>
      <c r="CL462" s="199">
        <v>271</v>
      </c>
      <c r="CM462" s="199">
        <v>4</v>
      </c>
      <c r="CN462" s="199">
        <v>403</v>
      </c>
      <c r="CO462" s="199">
        <v>0</v>
      </c>
      <c r="CP462" s="199">
        <v>156</v>
      </c>
      <c r="CQ462" s="199">
        <v>1773</v>
      </c>
      <c r="CR462" s="199">
        <v>1309</v>
      </c>
      <c r="CS462" s="199">
        <v>810</v>
      </c>
      <c r="CT462" s="199">
        <v>1713</v>
      </c>
      <c r="CU462" s="199">
        <v>122</v>
      </c>
      <c r="CV462" s="199">
        <v>48</v>
      </c>
      <c r="CW462" s="199">
        <v>20</v>
      </c>
      <c r="CX462" s="199">
        <v>5</v>
      </c>
      <c r="CY462" s="199">
        <v>92</v>
      </c>
      <c r="CZ462" s="199">
        <v>34</v>
      </c>
      <c r="DA462" s="199">
        <v>0</v>
      </c>
      <c r="DB462" s="199">
        <v>0</v>
      </c>
      <c r="DC462" s="199">
        <v>10</v>
      </c>
      <c r="DD462" s="199">
        <v>9</v>
      </c>
      <c r="DE462" s="199">
        <v>120</v>
      </c>
      <c r="DF462" s="199">
        <v>70</v>
      </c>
      <c r="DG462" s="199">
        <v>80</v>
      </c>
      <c r="DH462" s="199">
        <v>29</v>
      </c>
      <c r="DI462" s="199">
        <v>87</v>
      </c>
      <c r="DJ462" s="199">
        <v>16</v>
      </c>
      <c r="DK462" s="199">
        <v>7</v>
      </c>
      <c r="DL462" s="199">
        <v>41</v>
      </c>
      <c r="DM462" s="199">
        <v>48</v>
      </c>
      <c r="DN462" s="199">
        <v>270</v>
      </c>
      <c r="DO462" s="199">
        <v>97</v>
      </c>
      <c r="DP462" s="199">
        <v>40</v>
      </c>
      <c r="DQ462" s="199">
        <v>45</v>
      </c>
      <c r="DR462" s="199">
        <v>9</v>
      </c>
      <c r="DS462" s="199">
        <v>14</v>
      </c>
      <c r="DT462" s="199">
        <v>66</v>
      </c>
      <c r="DU462" s="199">
        <v>773</v>
      </c>
      <c r="DV462" s="199">
        <v>445</v>
      </c>
      <c r="DW462" s="199">
        <v>188</v>
      </c>
      <c r="DX462" s="199">
        <v>48</v>
      </c>
      <c r="DY462" s="199">
        <v>12</v>
      </c>
      <c r="DZ462" s="199">
        <v>167</v>
      </c>
      <c r="EA462" s="199">
        <v>10</v>
      </c>
      <c r="EB462" s="199">
        <v>128</v>
      </c>
      <c r="EC462" s="199">
        <v>113</v>
      </c>
      <c r="ED462" s="199">
        <v>7</v>
      </c>
      <c r="EE462" s="199">
        <v>81</v>
      </c>
      <c r="EF462" s="199">
        <v>234</v>
      </c>
      <c r="EG462" s="199">
        <v>1663</v>
      </c>
      <c r="EH462" s="199">
        <v>256</v>
      </c>
      <c r="EI462" s="199">
        <v>635</v>
      </c>
      <c r="EJ462" s="199">
        <v>138</v>
      </c>
      <c r="EK462" s="199">
        <v>53</v>
      </c>
      <c r="EL462" s="199">
        <v>17</v>
      </c>
      <c r="EM462" s="199">
        <v>7</v>
      </c>
      <c r="EN462" s="199">
        <v>34</v>
      </c>
      <c r="EO462" s="199">
        <v>2</v>
      </c>
      <c r="EP462" s="199">
        <v>13</v>
      </c>
      <c r="EQ462" s="199">
        <v>638</v>
      </c>
      <c r="ER462" s="199">
        <v>773</v>
      </c>
      <c r="ES462" s="199">
        <v>78</v>
      </c>
      <c r="ET462" s="199">
        <v>171</v>
      </c>
      <c r="EU462" s="199">
        <v>274</v>
      </c>
      <c r="EV462" s="199">
        <v>250</v>
      </c>
      <c r="EW462" s="199">
        <v>695</v>
      </c>
      <c r="EX462" s="199">
        <v>773</v>
      </c>
      <c r="EZ462" s="199"/>
    </row>
    <row r="463" spans="1:156" x14ac:dyDescent="0.25">
      <c r="A463">
        <v>55991</v>
      </c>
      <c r="B463" t="s">
        <v>892</v>
      </c>
      <c r="C463" t="s">
        <v>1098</v>
      </c>
      <c r="D463" t="s">
        <v>316</v>
      </c>
      <c r="E463" t="s">
        <v>336</v>
      </c>
      <c r="F463" t="s">
        <v>346</v>
      </c>
      <c r="G463" t="s">
        <v>346</v>
      </c>
      <c r="H463" s="199">
        <v>1472</v>
      </c>
      <c r="I463" s="199">
        <v>118</v>
      </c>
      <c r="J463" s="199">
        <v>200</v>
      </c>
      <c r="K463" s="199">
        <v>12</v>
      </c>
      <c r="L463" s="199">
        <v>68</v>
      </c>
      <c r="M463" s="199">
        <v>9</v>
      </c>
      <c r="N463" s="199">
        <v>545</v>
      </c>
      <c r="O463" s="199">
        <v>75</v>
      </c>
      <c r="P463" s="199">
        <v>726</v>
      </c>
      <c r="Q463" s="199">
        <v>31</v>
      </c>
      <c r="R463" s="199">
        <v>1426</v>
      </c>
      <c r="S463" s="199">
        <v>118</v>
      </c>
      <c r="T463" s="199">
        <v>6</v>
      </c>
      <c r="U463" s="199">
        <v>0</v>
      </c>
      <c r="V463" s="199">
        <v>1</v>
      </c>
      <c r="W463" s="199">
        <v>0</v>
      </c>
      <c r="X463" s="199">
        <v>1</v>
      </c>
      <c r="Y463" s="199">
        <v>0</v>
      </c>
      <c r="Z463" s="199">
        <v>21</v>
      </c>
      <c r="AA463" s="199">
        <v>0</v>
      </c>
      <c r="AB463" s="199">
        <v>17</v>
      </c>
      <c r="AC463" s="199">
        <v>0</v>
      </c>
      <c r="AD463" s="199">
        <v>28</v>
      </c>
      <c r="AE463" s="199">
        <v>0</v>
      </c>
      <c r="AF463" s="199">
        <v>1426</v>
      </c>
      <c r="AG463" s="199">
        <v>118</v>
      </c>
      <c r="AH463" s="199">
        <v>1447</v>
      </c>
      <c r="AI463" s="199">
        <v>114</v>
      </c>
      <c r="AJ463" s="199">
        <v>25</v>
      </c>
      <c r="AK463" s="199">
        <v>4</v>
      </c>
      <c r="AL463" s="199">
        <v>21</v>
      </c>
      <c r="AM463" s="199">
        <v>0</v>
      </c>
      <c r="AN463" s="199">
        <v>4</v>
      </c>
      <c r="AO463" s="199">
        <v>4</v>
      </c>
      <c r="AP463" s="199">
        <v>728</v>
      </c>
      <c r="AQ463" s="199">
        <v>67</v>
      </c>
      <c r="AR463" s="199">
        <v>744</v>
      </c>
      <c r="AS463" s="199">
        <v>51</v>
      </c>
      <c r="AT463" s="199">
        <v>148</v>
      </c>
      <c r="AU463" s="199">
        <v>7</v>
      </c>
      <c r="AV463" s="199">
        <v>1324</v>
      </c>
      <c r="AW463" s="199">
        <v>111</v>
      </c>
      <c r="AX463" s="199">
        <v>46</v>
      </c>
      <c r="AY463" s="199">
        <v>12</v>
      </c>
      <c r="AZ463" s="199">
        <v>386</v>
      </c>
      <c r="BA463" s="199">
        <v>31</v>
      </c>
      <c r="BB463" s="199">
        <v>413</v>
      </c>
      <c r="BC463" s="199">
        <v>20</v>
      </c>
      <c r="BD463" s="199">
        <v>232</v>
      </c>
      <c r="BE463" s="199">
        <v>6</v>
      </c>
      <c r="BF463" s="199">
        <v>156</v>
      </c>
      <c r="BG463" s="199">
        <v>20</v>
      </c>
      <c r="BH463" s="199">
        <v>767</v>
      </c>
      <c r="BI463" s="199">
        <v>53</v>
      </c>
      <c r="BJ463" s="199">
        <v>755</v>
      </c>
      <c r="BK463" s="199">
        <v>51</v>
      </c>
      <c r="BL463" s="199">
        <v>12</v>
      </c>
      <c r="BM463" s="199">
        <v>2</v>
      </c>
      <c r="BN463" s="199">
        <v>547</v>
      </c>
      <c r="BO463" s="199">
        <v>41</v>
      </c>
      <c r="BP463" s="199">
        <v>239</v>
      </c>
      <c r="BQ463" s="199">
        <v>17</v>
      </c>
      <c r="BR463" s="199">
        <v>137</v>
      </c>
      <c r="BS463" s="199">
        <v>15</v>
      </c>
      <c r="BT463" s="199">
        <v>300</v>
      </c>
      <c r="BU463" s="199">
        <v>45</v>
      </c>
      <c r="BV463" s="199">
        <v>923</v>
      </c>
      <c r="BW463" s="199">
        <v>73</v>
      </c>
      <c r="BX463" s="199">
        <v>249</v>
      </c>
      <c r="BY463" s="199">
        <v>0</v>
      </c>
      <c r="BZ463" s="199">
        <v>103</v>
      </c>
      <c r="CA463" s="199">
        <v>15</v>
      </c>
      <c r="CB463" s="199">
        <v>197</v>
      </c>
      <c r="CC463" s="199">
        <v>30</v>
      </c>
      <c r="CD463" s="199">
        <v>95</v>
      </c>
      <c r="CE463" s="199">
        <v>4</v>
      </c>
      <c r="CF463" s="199">
        <v>147</v>
      </c>
      <c r="CG463" s="199">
        <v>23</v>
      </c>
      <c r="CH463" s="199">
        <v>154</v>
      </c>
      <c r="CI463" s="199">
        <v>14</v>
      </c>
      <c r="CJ463" s="199">
        <v>153</v>
      </c>
      <c r="CK463" s="199">
        <v>14</v>
      </c>
      <c r="CL463" s="199">
        <v>374</v>
      </c>
      <c r="CM463" s="199">
        <v>18</v>
      </c>
      <c r="CN463" s="199">
        <v>249</v>
      </c>
      <c r="CO463" s="199">
        <v>0</v>
      </c>
      <c r="CP463" s="199">
        <v>118</v>
      </c>
      <c r="CQ463" s="199">
        <v>1354</v>
      </c>
      <c r="CR463" s="199">
        <v>1062</v>
      </c>
      <c r="CS463" s="199">
        <v>514</v>
      </c>
      <c r="CT463" s="199">
        <v>1334</v>
      </c>
      <c r="CU463" s="199">
        <v>46</v>
      </c>
      <c r="CV463" s="199">
        <v>17</v>
      </c>
      <c r="CW463" s="199">
        <v>26</v>
      </c>
      <c r="CX463" s="199">
        <v>10</v>
      </c>
      <c r="CY463" s="199">
        <v>19</v>
      </c>
      <c r="CZ463" s="199">
        <v>6</v>
      </c>
      <c r="DA463" s="199">
        <v>1</v>
      </c>
      <c r="DB463" s="199">
        <v>1</v>
      </c>
      <c r="DC463" s="199">
        <v>0</v>
      </c>
      <c r="DD463" s="199">
        <v>0</v>
      </c>
      <c r="DE463" s="199">
        <v>90</v>
      </c>
      <c r="DF463" s="199">
        <v>110</v>
      </c>
      <c r="DG463" s="199">
        <v>82</v>
      </c>
      <c r="DH463" s="199">
        <v>4</v>
      </c>
      <c r="DI463" s="199">
        <v>59</v>
      </c>
      <c r="DJ463" s="199">
        <v>29</v>
      </c>
      <c r="DK463" s="199">
        <v>5</v>
      </c>
      <c r="DL463" s="199">
        <v>46</v>
      </c>
      <c r="DM463" s="199">
        <v>36</v>
      </c>
      <c r="DN463" s="199">
        <v>278</v>
      </c>
      <c r="DO463" s="199">
        <v>29</v>
      </c>
      <c r="DP463" s="199">
        <v>44</v>
      </c>
      <c r="DQ463" s="199">
        <v>19</v>
      </c>
      <c r="DR463" s="199">
        <v>17</v>
      </c>
      <c r="DS463" s="199">
        <v>15</v>
      </c>
      <c r="DT463" s="199">
        <v>19</v>
      </c>
      <c r="DU463" s="199">
        <v>604</v>
      </c>
      <c r="DV463" s="199">
        <v>373</v>
      </c>
      <c r="DW463" s="199">
        <v>129</v>
      </c>
      <c r="DX463" s="199">
        <v>35</v>
      </c>
      <c r="DY463" s="199">
        <v>9</v>
      </c>
      <c r="DZ463" s="199">
        <v>92</v>
      </c>
      <c r="EA463" s="199">
        <v>8</v>
      </c>
      <c r="EB463" s="199">
        <v>59</v>
      </c>
      <c r="EC463" s="199">
        <v>104</v>
      </c>
      <c r="ED463" s="199">
        <v>2</v>
      </c>
      <c r="EE463" s="199">
        <v>68</v>
      </c>
      <c r="EF463" s="199">
        <v>161</v>
      </c>
      <c r="EG463" s="199">
        <v>1395</v>
      </c>
      <c r="EH463" s="199">
        <v>61</v>
      </c>
      <c r="EI463" s="199">
        <v>543</v>
      </c>
      <c r="EJ463" s="199">
        <v>61</v>
      </c>
      <c r="EK463" s="199">
        <v>6</v>
      </c>
      <c r="EL463" s="199">
        <v>10</v>
      </c>
      <c r="EM463" s="199">
        <v>3</v>
      </c>
      <c r="EN463" s="199">
        <v>0</v>
      </c>
      <c r="EO463" s="199">
        <v>0</v>
      </c>
      <c r="EP463" s="199">
        <v>21</v>
      </c>
      <c r="EQ463" s="199">
        <v>512</v>
      </c>
      <c r="ER463" s="199">
        <v>604</v>
      </c>
      <c r="ES463" s="199">
        <v>11</v>
      </c>
      <c r="ET463" s="199">
        <v>96</v>
      </c>
      <c r="EU463" s="199">
        <v>231</v>
      </c>
      <c r="EV463" s="199">
        <v>266</v>
      </c>
      <c r="EW463" s="199">
        <v>593</v>
      </c>
      <c r="EX463" s="199">
        <v>604</v>
      </c>
      <c r="EZ463" s="199"/>
    </row>
    <row r="464" spans="1:156" x14ac:dyDescent="0.25">
      <c r="A464">
        <v>56007</v>
      </c>
      <c r="B464" t="s">
        <v>892</v>
      </c>
      <c r="C464" t="s">
        <v>1101</v>
      </c>
      <c r="D464" t="s">
        <v>261</v>
      </c>
      <c r="E464" t="s">
        <v>336</v>
      </c>
      <c r="F464" t="s">
        <v>346</v>
      </c>
      <c r="G464" t="s">
        <v>346</v>
      </c>
      <c r="H464" s="199">
        <v>21191</v>
      </c>
      <c r="I464" s="199">
        <v>1597</v>
      </c>
      <c r="J464" s="199">
        <v>3715</v>
      </c>
      <c r="K464" s="199">
        <v>472</v>
      </c>
      <c r="L464" s="199">
        <v>2112</v>
      </c>
      <c r="M464" s="199">
        <v>406</v>
      </c>
      <c r="N464" s="199">
        <v>10254</v>
      </c>
      <c r="O464" s="199">
        <v>704</v>
      </c>
      <c r="P464" s="199">
        <v>7145</v>
      </c>
      <c r="Q464" s="199">
        <v>417</v>
      </c>
      <c r="R464" s="199">
        <v>17529</v>
      </c>
      <c r="S464" s="199">
        <v>764</v>
      </c>
      <c r="T464" s="199">
        <v>311</v>
      </c>
      <c r="U464" s="199">
        <v>9</v>
      </c>
      <c r="V464" s="199">
        <v>79</v>
      </c>
      <c r="W464" s="199">
        <v>18</v>
      </c>
      <c r="X464" s="199">
        <v>662</v>
      </c>
      <c r="Y464" s="199">
        <v>250</v>
      </c>
      <c r="Z464" s="199">
        <v>945</v>
      </c>
      <c r="AA464" s="199">
        <v>104</v>
      </c>
      <c r="AB464" s="199">
        <v>1651</v>
      </c>
      <c r="AC464" s="199">
        <v>452</v>
      </c>
      <c r="AD464" s="199">
        <v>2961</v>
      </c>
      <c r="AE464" s="199">
        <v>565</v>
      </c>
      <c r="AF464" s="199">
        <v>16778</v>
      </c>
      <c r="AG464" s="199">
        <v>709</v>
      </c>
      <c r="AH464" s="199">
        <v>19965</v>
      </c>
      <c r="AI464" s="199">
        <v>1107</v>
      </c>
      <c r="AJ464" s="199">
        <v>1226</v>
      </c>
      <c r="AK464" s="199">
        <v>490</v>
      </c>
      <c r="AL464" s="199">
        <v>437</v>
      </c>
      <c r="AM464" s="199">
        <v>29</v>
      </c>
      <c r="AN464" s="199">
        <v>789</v>
      </c>
      <c r="AO464" s="199">
        <v>461</v>
      </c>
      <c r="AP464" s="199">
        <v>10456</v>
      </c>
      <c r="AQ464" s="199">
        <v>846</v>
      </c>
      <c r="AR464" s="199">
        <v>10735</v>
      </c>
      <c r="AS464" s="199">
        <v>751</v>
      </c>
      <c r="AT464" s="199">
        <v>3081</v>
      </c>
      <c r="AU464" s="199">
        <v>185</v>
      </c>
      <c r="AV464" s="199">
        <v>18110</v>
      </c>
      <c r="AW464" s="199">
        <v>1412</v>
      </c>
      <c r="AX464" s="199">
        <v>1954</v>
      </c>
      <c r="AY464" s="199">
        <v>495</v>
      </c>
      <c r="AZ464" s="199">
        <v>4730</v>
      </c>
      <c r="BA464" s="199">
        <v>293</v>
      </c>
      <c r="BB464" s="199">
        <v>5550</v>
      </c>
      <c r="BC464" s="199">
        <v>229</v>
      </c>
      <c r="BD464" s="199">
        <v>2530</v>
      </c>
      <c r="BE464" s="199">
        <v>126</v>
      </c>
      <c r="BF464" s="199">
        <v>2143</v>
      </c>
      <c r="BG464" s="199">
        <v>325</v>
      </c>
      <c r="BH464" s="199">
        <v>9266</v>
      </c>
      <c r="BI464" s="199">
        <v>1073</v>
      </c>
      <c r="BJ464" s="199">
        <v>8883</v>
      </c>
      <c r="BK464" s="199">
        <v>898</v>
      </c>
      <c r="BL464" s="199">
        <v>383</v>
      </c>
      <c r="BM464" s="199">
        <v>175</v>
      </c>
      <c r="BN464" s="199">
        <v>6636</v>
      </c>
      <c r="BO464" s="199">
        <v>659</v>
      </c>
      <c r="BP464" s="199">
        <v>2838</v>
      </c>
      <c r="BQ464" s="199">
        <v>395</v>
      </c>
      <c r="BR464" s="199">
        <v>1935</v>
      </c>
      <c r="BS464" s="199">
        <v>344</v>
      </c>
      <c r="BT464" s="199">
        <v>5004</v>
      </c>
      <c r="BU464" s="199">
        <v>197</v>
      </c>
      <c r="BV464" s="199">
        <v>11409</v>
      </c>
      <c r="BW464" s="199">
        <v>1398</v>
      </c>
      <c r="BX464" s="199">
        <v>4778</v>
      </c>
      <c r="BY464" s="199">
        <v>2</v>
      </c>
      <c r="BZ464" s="199">
        <v>1449</v>
      </c>
      <c r="CA464" s="199">
        <v>131</v>
      </c>
      <c r="CB464" s="199">
        <v>3555</v>
      </c>
      <c r="CC464" s="199">
        <v>66</v>
      </c>
      <c r="CD464" s="199">
        <v>1423</v>
      </c>
      <c r="CE464" s="199">
        <v>257</v>
      </c>
      <c r="CF464" s="199">
        <v>2051</v>
      </c>
      <c r="CG464" s="199">
        <v>387</v>
      </c>
      <c r="CH464" s="199">
        <v>2358</v>
      </c>
      <c r="CI464" s="199">
        <v>201</v>
      </c>
      <c r="CJ464" s="199">
        <v>2603</v>
      </c>
      <c r="CK464" s="199">
        <v>333</v>
      </c>
      <c r="CL464" s="199">
        <v>2974</v>
      </c>
      <c r="CM464" s="199">
        <v>220</v>
      </c>
      <c r="CN464" s="199">
        <v>4778</v>
      </c>
      <c r="CO464" s="199">
        <v>2</v>
      </c>
      <c r="CP464" s="199">
        <v>1597</v>
      </c>
      <c r="CQ464" s="199">
        <v>19594</v>
      </c>
      <c r="CR464" s="199">
        <v>13915</v>
      </c>
      <c r="CS464" s="199">
        <v>9845</v>
      </c>
      <c r="CT464" s="199">
        <v>18204</v>
      </c>
      <c r="CU464" s="199">
        <v>2276</v>
      </c>
      <c r="CV464" s="199">
        <v>936</v>
      </c>
      <c r="CW464" s="199">
        <v>1702</v>
      </c>
      <c r="CX464" s="199">
        <v>553</v>
      </c>
      <c r="CY464" s="199">
        <v>129</v>
      </c>
      <c r="CZ464" s="199">
        <v>18</v>
      </c>
      <c r="DA464" s="199">
        <v>405</v>
      </c>
      <c r="DB464" s="199">
        <v>346</v>
      </c>
      <c r="DC464" s="199">
        <v>40</v>
      </c>
      <c r="DD464" s="199">
        <v>19</v>
      </c>
      <c r="DE464" s="199">
        <v>277</v>
      </c>
      <c r="DF464" s="199">
        <v>647</v>
      </c>
      <c r="DG464" s="199">
        <v>2220</v>
      </c>
      <c r="DH464" s="199">
        <v>261</v>
      </c>
      <c r="DI464" s="199">
        <v>1139</v>
      </c>
      <c r="DJ464" s="199">
        <v>572</v>
      </c>
      <c r="DK464" s="199">
        <v>138</v>
      </c>
      <c r="DL464" s="199">
        <v>297</v>
      </c>
      <c r="DM464" s="199">
        <v>600</v>
      </c>
      <c r="DN464" s="199">
        <v>2125</v>
      </c>
      <c r="DO464" s="199">
        <v>749</v>
      </c>
      <c r="DP464" s="199">
        <v>447</v>
      </c>
      <c r="DQ464" s="199">
        <v>299</v>
      </c>
      <c r="DR464" s="199">
        <v>321</v>
      </c>
      <c r="DS464" s="199">
        <v>261</v>
      </c>
      <c r="DT464" s="199">
        <v>779</v>
      </c>
      <c r="DU464" s="199">
        <v>9035</v>
      </c>
      <c r="DV464" s="199">
        <v>3874</v>
      </c>
      <c r="DW464" s="199">
        <v>1222</v>
      </c>
      <c r="DX464" s="199">
        <v>936</v>
      </c>
      <c r="DY464" s="199">
        <v>492</v>
      </c>
      <c r="DZ464" s="199">
        <v>1827</v>
      </c>
      <c r="EA464" s="199">
        <v>165</v>
      </c>
      <c r="EB464" s="199">
        <v>1369</v>
      </c>
      <c r="EC464" s="199">
        <v>2398</v>
      </c>
      <c r="ED464" s="199">
        <v>350</v>
      </c>
      <c r="EE464" s="199">
        <v>1704</v>
      </c>
      <c r="EF464" s="199">
        <v>2427</v>
      </c>
      <c r="EG464" s="199">
        <v>19182</v>
      </c>
      <c r="EH464" s="199">
        <v>2287</v>
      </c>
      <c r="EI464" s="199">
        <v>6760</v>
      </c>
      <c r="EJ464" s="199">
        <v>2275</v>
      </c>
      <c r="EK464" s="199">
        <v>390</v>
      </c>
      <c r="EL464" s="199">
        <v>329</v>
      </c>
      <c r="EM464" s="199">
        <v>314</v>
      </c>
      <c r="EN464" s="199">
        <v>148</v>
      </c>
      <c r="EO464" s="199">
        <v>238</v>
      </c>
      <c r="EP464" s="199">
        <v>697</v>
      </c>
      <c r="EQ464" s="199">
        <v>7329</v>
      </c>
      <c r="ER464" s="199">
        <v>9035</v>
      </c>
      <c r="ES464" s="199">
        <v>729</v>
      </c>
      <c r="ET464" s="199">
        <v>3032</v>
      </c>
      <c r="EU464" s="199">
        <v>3308</v>
      </c>
      <c r="EV464" s="199">
        <v>1966</v>
      </c>
      <c r="EW464" s="199">
        <v>8306</v>
      </c>
      <c r="EX464" s="199">
        <v>9035</v>
      </c>
      <c r="EZ464" s="199"/>
    </row>
    <row r="465" spans="1:156" x14ac:dyDescent="0.25">
      <c r="A465">
        <v>55935</v>
      </c>
      <c r="B465" t="s">
        <v>892</v>
      </c>
      <c r="C465" t="s">
        <v>1081</v>
      </c>
      <c r="D465" t="s">
        <v>260</v>
      </c>
      <c r="E465" t="s">
        <v>336</v>
      </c>
      <c r="F465" t="s">
        <v>346</v>
      </c>
      <c r="G465" t="s">
        <v>346</v>
      </c>
      <c r="H465" s="199">
        <v>921</v>
      </c>
      <c r="I465" s="199">
        <v>69</v>
      </c>
      <c r="J465" s="199">
        <v>86</v>
      </c>
      <c r="K465" s="199">
        <v>13</v>
      </c>
      <c r="L465" s="199">
        <v>54</v>
      </c>
      <c r="M465" s="199">
        <v>9</v>
      </c>
      <c r="N465" s="199">
        <v>378</v>
      </c>
      <c r="O465" s="199">
        <v>32</v>
      </c>
      <c r="P465" s="199">
        <v>453</v>
      </c>
      <c r="Q465" s="199">
        <v>24</v>
      </c>
      <c r="R465" s="199">
        <v>872</v>
      </c>
      <c r="S465" s="199">
        <v>51</v>
      </c>
      <c r="T465" s="199">
        <v>2</v>
      </c>
      <c r="U465" s="199">
        <v>0</v>
      </c>
      <c r="V465" s="199">
        <v>1</v>
      </c>
      <c r="W465" s="199">
        <v>0</v>
      </c>
      <c r="X465" s="199">
        <v>4</v>
      </c>
      <c r="Y465" s="199">
        <v>0</v>
      </c>
      <c r="Z465" s="199">
        <v>7</v>
      </c>
      <c r="AA465" s="199">
        <v>0</v>
      </c>
      <c r="AB465" s="199">
        <v>35</v>
      </c>
      <c r="AC465" s="199">
        <v>18</v>
      </c>
      <c r="AD465" s="199">
        <v>21</v>
      </c>
      <c r="AE465" s="199">
        <v>17</v>
      </c>
      <c r="AF465" s="199">
        <v>872</v>
      </c>
      <c r="AG465" s="199">
        <v>51</v>
      </c>
      <c r="AH465" s="199">
        <v>895</v>
      </c>
      <c r="AI465" s="199">
        <v>52</v>
      </c>
      <c r="AJ465" s="199">
        <v>26</v>
      </c>
      <c r="AK465" s="199">
        <v>17</v>
      </c>
      <c r="AL465" s="199">
        <v>2</v>
      </c>
      <c r="AM465" s="199">
        <v>0</v>
      </c>
      <c r="AN465" s="199">
        <v>24</v>
      </c>
      <c r="AO465" s="199">
        <v>17</v>
      </c>
      <c r="AP465" s="199">
        <v>498</v>
      </c>
      <c r="AQ465" s="199">
        <v>52</v>
      </c>
      <c r="AR465" s="199">
        <v>423</v>
      </c>
      <c r="AS465" s="199">
        <v>17</v>
      </c>
      <c r="AT465" s="199">
        <v>56</v>
      </c>
      <c r="AU465" s="199">
        <v>5</v>
      </c>
      <c r="AV465" s="199">
        <v>865</v>
      </c>
      <c r="AW465" s="199">
        <v>64</v>
      </c>
      <c r="AX465" s="199">
        <v>46</v>
      </c>
      <c r="AY465" s="199">
        <v>17</v>
      </c>
      <c r="AZ465" s="199">
        <v>234</v>
      </c>
      <c r="BA465" s="199">
        <v>7</v>
      </c>
      <c r="BB465" s="199">
        <v>256</v>
      </c>
      <c r="BC465" s="199">
        <v>17</v>
      </c>
      <c r="BD465" s="199">
        <v>121</v>
      </c>
      <c r="BE465" s="199">
        <v>11</v>
      </c>
      <c r="BF465" s="199">
        <v>39</v>
      </c>
      <c r="BG465" s="199">
        <v>1</v>
      </c>
      <c r="BH465" s="199">
        <v>502</v>
      </c>
      <c r="BI465" s="199">
        <v>55</v>
      </c>
      <c r="BJ465" s="199">
        <v>478</v>
      </c>
      <c r="BK465" s="199">
        <v>47</v>
      </c>
      <c r="BL465" s="199">
        <v>24</v>
      </c>
      <c r="BM465" s="199">
        <v>8</v>
      </c>
      <c r="BN465" s="199">
        <v>376</v>
      </c>
      <c r="BO465" s="199">
        <v>37</v>
      </c>
      <c r="BP465" s="199">
        <v>133</v>
      </c>
      <c r="BQ465" s="199">
        <v>16</v>
      </c>
      <c r="BR465" s="199">
        <v>32</v>
      </c>
      <c r="BS465" s="199">
        <v>3</v>
      </c>
      <c r="BT465" s="199">
        <v>207</v>
      </c>
      <c r="BU465" s="199">
        <v>13</v>
      </c>
      <c r="BV465" s="199">
        <v>541</v>
      </c>
      <c r="BW465" s="199">
        <v>56</v>
      </c>
      <c r="BX465" s="199">
        <v>173</v>
      </c>
      <c r="BY465" s="199">
        <v>0</v>
      </c>
      <c r="BZ465" s="199">
        <v>47</v>
      </c>
      <c r="CA465" s="199">
        <v>11</v>
      </c>
      <c r="CB465" s="199">
        <v>160</v>
      </c>
      <c r="CC465" s="199">
        <v>2</v>
      </c>
      <c r="CD465" s="199">
        <v>57</v>
      </c>
      <c r="CE465" s="199">
        <v>4</v>
      </c>
      <c r="CF465" s="199">
        <v>68</v>
      </c>
      <c r="CG465" s="199">
        <v>12</v>
      </c>
      <c r="CH465" s="199">
        <v>145</v>
      </c>
      <c r="CI465" s="199">
        <v>24</v>
      </c>
      <c r="CJ465" s="199">
        <v>99</v>
      </c>
      <c r="CK465" s="199">
        <v>6</v>
      </c>
      <c r="CL465" s="199">
        <v>172</v>
      </c>
      <c r="CM465" s="199">
        <v>10</v>
      </c>
      <c r="CN465" s="199">
        <v>173</v>
      </c>
      <c r="CO465" s="199">
        <v>0</v>
      </c>
      <c r="CP465" s="199">
        <v>69</v>
      </c>
      <c r="CQ465" s="199">
        <v>852</v>
      </c>
      <c r="CR465" s="199">
        <v>689</v>
      </c>
      <c r="CS465" s="199">
        <v>275</v>
      </c>
      <c r="CT465" s="199">
        <v>865</v>
      </c>
      <c r="CU465" s="199">
        <v>21</v>
      </c>
      <c r="CV465" s="199">
        <v>17</v>
      </c>
      <c r="CW465" s="199">
        <v>17</v>
      </c>
      <c r="CX465" s="199">
        <v>17</v>
      </c>
      <c r="CY465" s="199">
        <v>2</v>
      </c>
      <c r="CZ465" s="199">
        <v>0</v>
      </c>
      <c r="DA465" s="199">
        <v>2</v>
      </c>
      <c r="DB465" s="199">
        <v>0</v>
      </c>
      <c r="DC465" s="199">
        <v>0</v>
      </c>
      <c r="DD465" s="199">
        <v>0</v>
      </c>
      <c r="DE465" s="199">
        <v>86</v>
      </c>
      <c r="DF465" s="199">
        <v>48</v>
      </c>
      <c r="DG465" s="199">
        <v>35</v>
      </c>
      <c r="DH465" s="199">
        <v>8</v>
      </c>
      <c r="DI465" s="199">
        <v>44</v>
      </c>
      <c r="DJ465" s="199">
        <v>21</v>
      </c>
      <c r="DK465" s="199">
        <v>7</v>
      </c>
      <c r="DL465" s="199">
        <v>8</v>
      </c>
      <c r="DM465" s="199">
        <v>29</v>
      </c>
      <c r="DN465" s="199">
        <v>169</v>
      </c>
      <c r="DO465" s="199">
        <v>22</v>
      </c>
      <c r="DP465" s="199">
        <v>41</v>
      </c>
      <c r="DQ465" s="199">
        <v>27</v>
      </c>
      <c r="DR465" s="199">
        <v>11</v>
      </c>
      <c r="DS465" s="199">
        <v>1</v>
      </c>
      <c r="DT465" s="199">
        <v>14</v>
      </c>
      <c r="DU465" s="199">
        <v>393</v>
      </c>
      <c r="DV465" s="199">
        <v>234</v>
      </c>
      <c r="DW465" s="199">
        <v>82</v>
      </c>
      <c r="DX465" s="199">
        <v>20</v>
      </c>
      <c r="DY465" s="199">
        <v>10</v>
      </c>
      <c r="DZ465" s="199">
        <v>92</v>
      </c>
      <c r="EA465" s="199">
        <v>3</v>
      </c>
      <c r="EB465" s="199">
        <v>82</v>
      </c>
      <c r="EC465" s="199">
        <v>47</v>
      </c>
      <c r="ED465" s="199">
        <v>2</v>
      </c>
      <c r="EE465" s="199">
        <v>39</v>
      </c>
      <c r="EF465" s="199">
        <v>101</v>
      </c>
      <c r="EG465" s="199">
        <v>882</v>
      </c>
      <c r="EH465" s="199">
        <v>36</v>
      </c>
      <c r="EI465" s="199">
        <v>331</v>
      </c>
      <c r="EJ465" s="199">
        <v>62</v>
      </c>
      <c r="EK465" s="199">
        <v>33</v>
      </c>
      <c r="EL465" s="199">
        <v>6</v>
      </c>
      <c r="EM465" s="199">
        <v>3</v>
      </c>
      <c r="EN465" s="199">
        <v>3</v>
      </c>
      <c r="EO465" s="199">
        <v>0</v>
      </c>
      <c r="EP465" s="199">
        <v>6</v>
      </c>
      <c r="EQ465" s="199">
        <v>332</v>
      </c>
      <c r="ER465" s="199">
        <v>393</v>
      </c>
      <c r="ES465" s="199">
        <v>13</v>
      </c>
      <c r="ET465" s="199">
        <v>76</v>
      </c>
      <c r="EU465" s="199">
        <v>137</v>
      </c>
      <c r="EV465" s="199">
        <v>167</v>
      </c>
      <c r="EW465" s="199">
        <v>380</v>
      </c>
      <c r="EX465" s="199">
        <v>393</v>
      </c>
      <c r="EZ465" s="199"/>
    </row>
    <row r="466" spans="1:156" x14ac:dyDescent="0.25">
      <c r="A466">
        <v>55066</v>
      </c>
      <c r="B466" t="s">
        <v>892</v>
      </c>
      <c r="C466" t="s">
        <v>976</v>
      </c>
      <c r="D466" t="s">
        <v>262</v>
      </c>
      <c r="E466" t="s">
        <v>336</v>
      </c>
      <c r="F466" t="s">
        <v>346</v>
      </c>
      <c r="G466" t="s">
        <v>346</v>
      </c>
      <c r="H466" s="199">
        <v>18572</v>
      </c>
      <c r="I466" s="199">
        <v>1321</v>
      </c>
      <c r="J466" s="199">
        <v>3054</v>
      </c>
      <c r="K466" s="199">
        <v>375</v>
      </c>
      <c r="L466" s="199">
        <v>2060</v>
      </c>
      <c r="M466" s="199">
        <v>267</v>
      </c>
      <c r="N466" s="199">
        <v>7924</v>
      </c>
      <c r="O466" s="199">
        <v>663</v>
      </c>
      <c r="P466" s="199">
        <v>7571</v>
      </c>
      <c r="Q466" s="199">
        <v>283</v>
      </c>
      <c r="R466" s="199">
        <v>16728</v>
      </c>
      <c r="S466" s="199">
        <v>1010</v>
      </c>
      <c r="T466" s="199">
        <v>490</v>
      </c>
      <c r="U466" s="199">
        <v>2</v>
      </c>
      <c r="V466" s="199">
        <v>179</v>
      </c>
      <c r="W466" s="199">
        <v>101</v>
      </c>
      <c r="X466" s="199">
        <v>133</v>
      </c>
      <c r="Y466" s="199">
        <v>0</v>
      </c>
      <c r="Z466" s="199">
        <v>430</v>
      </c>
      <c r="AA466" s="199">
        <v>108</v>
      </c>
      <c r="AB466" s="199">
        <v>596</v>
      </c>
      <c r="AC466" s="199">
        <v>100</v>
      </c>
      <c r="AD466" s="199">
        <v>947</v>
      </c>
      <c r="AE466" s="199">
        <v>192</v>
      </c>
      <c r="AF466" s="199">
        <v>16515</v>
      </c>
      <c r="AG466" s="199">
        <v>1010</v>
      </c>
      <c r="AH466" s="199">
        <v>18105</v>
      </c>
      <c r="AI466" s="199">
        <v>1181</v>
      </c>
      <c r="AJ466" s="199">
        <v>467</v>
      </c>
      <c r="AK466" s="199">
        <v>140</v>
      </c>
      <c r="AL466" s="199">
        <v>110</v>
      </c>
      <c r="AM466" s="199">
        <v>0</v>
      </c>
      <c r="AN466" s="199">
        <v>357</v>
      </c>
      <c r="AO466" s="199">
        <v>140</v>
      </c>
      <c r="AP466" s="199">
        <v>9313</v>
      </c>
      <c r="AQ466" s="199">
        <v>684</v>
      </c>
      <c r="AR466" s="199">
        <v>9259</v>
      </c>
      <c r="AS466" s="199">
        <v>637</v>
      </c>
      <c r="AT466" s="199">
        <v>2104</v>
      </c>
      <c r="AU466" s="199">
        <v>105</v>
      </c>
      <c r="AV466" s="199">
        <v>16468</v>
      </c>
      <c r="AW466" s="199">
        <v>1216</v>
      </c>
      <c r="AX466" s="199">
        <v>773</v>
      </c>
      <c r="AY466" s="199">
        <v>140</v>
      </c>
      <c r="AZ466" s="199">
        <v>4342</v>
      </c>
      <c r="BA466" s="199">
        <v>443</v>
      </c>
      <c r="BB466" s="199">
        <v>4154</v>
      </c>
      <c r="BC466" s="199">
        <v>216</v>
      </c>
      <c r="BD466" s="199">
        <v>3696</v>
      </c>
      <c r="BE466" s="199">
        <v>74</v>
      </c>
      <c r="BF466" s="199">
        <v>1973</v>
      </c>
      <c r="BG466" s="199">
        <v>327</v>
      </c>
      <c r="BH466" s="199">
        <v>8589</v>
      </c>
      <c r="BI466" s="199">
        <v>804</v>
      </c>
      <c r="BJ466" s="199">
        <v>8177</v>
      </c>
      <c r="BK466" s="199">
        <v>742</v>
      </c>
      <c r="BL466" s="199">
        <v>412</v>
      </c>
      <c r="BM466" s="199">
        <v>62</v>
      </c>
      <c r="BN466" s="199">
        <v>5909</v>
      </c>
      <c r="BO466" s="199">
        <v>507</v>
      </c>
      <c r="BP466" s="199">
        <v>3044</v>
      </c>
      <c r="BQ466" s="199">
        <v>362</v>
      </c>
      <c r="BR466" s="199">
        <v>1609</v>
      </c>
      <c r="BS466" s="199">
        <v>262</v>
      </c>
      <c r="BT466" s="199">
        <v>4251</v>
      </c>
      <c r="BU466" s="199">
        <v>190</v>
      </c>
      <c r="BV466" s="199">
        <v>10562</v>
      </c>
      <c r="BW466" s="199">
        <v>1131</v>
      </c>
      <c r="BX466" s="199">
        <v>3759</v>
      </c>
      <c r="BY466" s="199">
        <v>0</v>
      </c>
      <c r="BZ466" s="199">
        <v>1076</v>
      </c>
      <c r="CA466" s="199">
        <v>109</v>
      </c>
      <c r="CB466" s="199">
        <v>3175</v>
      </c>
      <c r="CC466" s="199">
        <v>81</v>
      </c>
      <c r="CD466" s="199">
        <v>1356</v>
      </c>
      <c r="CE466" s="199">
        <v>258</v>
      </c>
      <c r="CF466" s="199">
        <v>1926</v>
      </c>
      <c r="CG466" s="199">
        <v>149</v>
      </c>
      <c r="CH466" s="199">
        <v>2271</v>
      </c>
      <c r="CI466" s="199">
        <v>334</v>
      </c>
      <c r="CJ466" s="199">
        <v>1976</v>
      </c>
      <c r="CK466" s="199">
        <v>268</v>
      </c>
      <c r="CL466" s="199">
        <v>3033</v>
      </c>
      <c r="CM466" s="199">
        <v>122</v>
      </c>
      <c r="CN466" s="199">
        <v>3759</v>
      </c>
      <c r="CO466" s="199">
        <v>0</v>
      </c>
      <c r="CP466" s="199">
        <v>1321</v>
      </c>
      <c r="CQ466" s="199">
        <v>17251</v>
      </c>
      <c r="CR466" s="199">
        <v>12903</v>
      </c>
      <c r="CS466" s="199">
        <v>7424</v>
      </c>
      <c r="CT466" s="199">
        <v>17243</v>
      </c>
      <c r="CU466" s="199">
        <v>793</v>
      </c>
      <c r="CV466" s="199">
        <v>244</v>
      </c>
      <c r="CW466" s="199">
        <v>591</v>
      </c>
      <c r="CX466" s="199">
        <v>231</v>
      </c>
      <c r="CY466" s="199">
        <v>112</v>
      </c>
      <c r="CZ466" s="199">
        <v>0</v>
      </c>
      <c r="DA466" s="199">
        <v>21</v>
      </c>
      <c r="DB466" s="199">
        <v>0</v>
      </c>
      <c r="DC466" s="199">
        <v>69</v>
      </c>
      <c r="DD466" s="199">
        <v>13</v>
      </c>
      <c r="DE466" s="199">
        <v>231</v>
      </c>
      <c r="DF466" s="199">
        <v>548</v>
      </c>
      <c r="DG466" s="199">
        <v>1536</v>
      </c>
      <c r="DH466" s="199">
        <v>174</v>
      </c>
      <c r="DI466" s="199">
        <v>883</v>
      </c>
      <c r="DJ466" s="199">
        <v>603</v>
      </c>
      <c r="DK466" s="199">
        <v>76</v>
      </c>
      <c r="DL466" s="199">
        <v>405</v>
      </c>
      <c r="DM466" s="199">
        <v>572</v>
      </c>
      <c r="DN466" s="199">
        <v>2091</v>
      </c>
      <c r="DO466" s="199">
        <v>1116</v>
      </c>
      <c r="DP466" s="199">
        <v>430</v>
      </c>
      <c r="DQ466" s="199">
        <v>358</v>
      </c>
      <c r="DR466" s="199">
        <v>368</v>
      </c>
      <c r="DS466" s="199">
        <v>294</v>
      </c>
      <c r="DT466" s="199">
        <v>682</v>
      </c>
      <c r="DU466" s="199">
        <v>8211</v>
      </c>
      <c r="DV466" s="199">
        <v>3707</v>
      </c>
      <c r="DW466" s="199">
        <v>1251</v>
      </c>
      <c r="DX466" s="199">
        <v>645</v>
      </c>
      <c r="DY466" s="199">
        <v>309</v>
      </c>
      <c r="DZ466" s="199">
        <v>1884</v>
      </c>
      <c r="EA466" s="199">
        <v>52</v>
      </c>
      <c r="EB466" s="199">
        <v>1594</v>
      </c>
      <c r="EC466" s="199">
        <v>1975</v>
      </c>
      <c r="ED466" s="199">
        <v>239</v>
      </c>
      <c r="EE466" s="199">
        <v>1415</v>
      </c>
      <c r="EF466" s="199">
        <v>1978</v>
      </c>
      <c r="EG466" s="199">
        <v>15865</v>
      </c>
      <c r="EH466" s="199">
        <v>2893</v>
      </c>
      <c r="EI466" s="199">
        <v>6016</v>
      </c>
      <c r="EJ466" s="199">
        <v>2195</v>
      </c>
      <c r="EK466" s="199">
        <v>178</v>
      </c>
      <c r="EL466" s="199">
        <v>297</v>
      </c>
      <c r="EM466" s="199">
        <v>83</v>
      </c>
      <c r="EN466" s="199">
        <v>352</v>
      </c>
      <c r="EO466" s="199">
        <v>287</v>
      </c>
      <c r="EP466" s="199">
        <v>859</v>
      </c>
      <c r="EQ466" s="199">
        <v>7302</v>
      </c>
      <c r="ER466" s="199">
        <v>8211</v>
      </c>
      <c r="ES466" s="199">
        <v>830</v>
      </c>
      <c r="ET466" s="199">
        <v>2556</v>
      </c>
      <c r="EU466" s="199">
        <v>2998</v>
      </c>
      <c r="EV466" s="199">
        <v>1827</v>
      </c>
      <c r="EW466" s="199">
        <v>7381</v>
      </c>
      <c r="EX466" s="199">
        <v>8211</v>
      </c>
      <c r="EZ466" s="199"/>
    </row>
    <row r="467" spans="1:156" x14ac:dyDescent="0.25">
      <c r="A467">
        <v>55904</v>
      </c>
      <c r="B467" t="s">
        <v>892</v>
      </c>
      <c r="C467" t="s">
        <v>1071</v>
      </c>
      <c r="D467" t="s">
        <v>292</v>
      </c>
      <c r="E467" t="s">
        <v>336</v>
      </c>
      <c r="F467" t="s">
        <v>347</v>
      </c>
      <c r="G467" t="s">
        <v>346</v>
      </c>
      <c r="H467" s="199">
        <v>27870</v>
      </c>
      <c r="I467" s="199">
        <v>1930</v>
      </c>
      <c r="J467" s="199">
        <v>4480</v>
      </c>
      <c r="K467" s="199">
        <v>715</v>
      </c>
      <c r="L467" s="199">
        <v>2660</v>
      </c>
      <c r="M467" s="199">
        <v>294</v>
      </c>
      <c r="N467" s="199">
        <v>11884</v>
      </c>
      <c r="O467" s="199">
        <v>900</v>
      </c>
      <c r="P467" s="199">
        <v>11505</v>
      </c>
      <c r="Q467" s="199">
        <v>315</v>
      </c>
      <c r="R467" s="199">
        <v>22059</v>
      </c>
      <c r="S467" s="199">
        <v>1277</v>
      </c>
      <c r="T467" s="199">
        <v>2726</v>
      </c>
      <c r="U467" s="199">
        <v>339</v>
      </c>
      <c r="V467" s="199">
        <v>23</v>
      </c>
      <c r="W467" s="199">
        <v>0</v>
      </c>
      <c r="X467" s="199">
        <v>1218</v>
      </c>
      <c r="Y467" s="199">
        <v>129</v>
      </c>
      <c r="Z467" s="199">
        <v>414</v>
      </c>
      <c r="AA467" s="199">
        <v>131</v>
      </c>
      <c r="AB467" s="199">
        <v>1405</v>
      </c>
      <c r="AC467" s="199">
        <v>54</v>
      </c>
      <c r="AD467" s="199">
        <v>1838</v>
      </c>
      <c r="AE467" s="199">
        <v>295</v>
      </c>
      <c r="AF467" s="199">
        <v>20945</v>
      </c>
      <c r="AG467" s="199">
        <v>1113</v>
      </c>
      <c r="AH467" s="199">
        <v>24620</v>
      </c>
      <c r="AI467" s="199">
        <v>1482</v>
      </c>
      <c r="AJ467" s="199">
        <v>3250</v>
      </c>
      <c r="AK467" s="199">
        <v>448</v>
      </c>
      <c r="AL467" s="199">
        <v>1872</v>
      </c>
      <c r="AM467" s="199">
        <v>159</v>
      </c>
      <c r="AN467" s="199">
        <v>1378</v>
      </c>
      <c r="AO467" s="199">
        <v>289</v>
      </c>
      <c r="AP467" s="199">
        <v>13762</v>
      </c>
      <c r="AQ467" s="199">
        <v>932</v>
      </c>
      <c r="AR467" s="199">
        <v>14108</v>
      </c>
      <c r="AS467" s="199">
        <v>998</v>
      </c>
      <c r="AT467" s="199">
        <v>3025</v>
      </c>
      <c r="AU467" s="199">
        <v>155</v>
      </c>
      <c r="AV467" s="199">
        <v>24845</v>
      </c>
      <c r="AW467" s="199">
        <v>1775</v>
      </c>
      <c r="AX467" s="199">
        <v>1303</v>
      </c>
      <c r="AY467" s="199">
        <v>282</v>
      </c>
      <c r="AZ467" s="199">
        <v>4375</v>
      </c>
      <c r="BA467" s="199">
        <v>476</v>
      </c>
      <c r="BB467" s="199">
        <v>5666</v>
      </c>
      <c r="BC467" s="199">
        <v>440</v>
      </c>
      <c r="BD467" s="199">
        <v>6974</v>
      </c>
      <c r="BE467" s="199">
        <v>240</v>
      </c>
      <c r="BF467" s="199">
        <v>2259</v>
      </c>
      <c r="BG467" s="199">
        <v>296</v>
      </c>
      <c r="BH467" s="199">
        <v>14288</v>
      </c>
      <c r="BI467" s="199">
        <v>1132</v>
      </c>
      <c r="BJ467" s="199">
        <v>13846</v>
      </c>
      <c r="BK467" s="199">
        <v>967</v>
      </c>
      <c r="BL467" s="199">
        <v>442</v>
      </c>
      <c r="BM467" s="199">
        <v>165</v>
      </c>
      <c r="BN467" s="199">
        <v>9541</v>
      </c>
      <c r="BO467" s="199">
        <v>537</v>
      </c>
      <c r="BP467" s="199">
        <v>5221</v>
      </c>
      <c r="BQ467" s="199">
        <v>658</v>
      </c>
      <c r="BR467" s="199">
        <v>1785</v>
      </c>
      <c r="BS467" s="199">
        <v>233</v>
      </c>
      <c r="BT467" s="199">
        <v>7134</v>
      </c>
      <c r="BU467" s="199">
        <v>400</v>
      </c>
      <c r="BV467" s="199">
        <v>16547</v>
      </c>
      <c r="BW467" s="199">
        <v>1428</v>
      </c>
      <c r="BX467" s="199">
        <v>4189</v>
      </c>
      <c r="BY467" s="199">
        <v>102</v>
      </c>
      <c r="BZ467" s="199">
        <v>2230</v>
      </c>
      <c r="CA467" s="199">
        <v>178</v>
      </c>
      <c r="CB467" s="199">
        <v>4904</v>
      </c>
      <c r="CC467" s="199">
        <v>222</v>
      </c>
      <c r="CD467" s="199">
        <v>2418</v>
      </c>
      <c r="CE467" s="199">
        <v>92</v>
      </c>
      <c r="CF467" s="199">
        <v>4016</v>
      </c>
      <c r="CG467" s="199">
        <v>519</v>
      </c>
      <c r="CH467" s="199">
        <v>3749</v>
      </c>
      <c r="CI467" s="199">
        <v>176</v>
      </c>
      <c r="CJ467" s="199">
        <v>3182</v>
      </c>
      <c r="CK467" s="199">
        <v>507</v>
      </c>
      <c r="CL467" s="199">
        <v>3182</v>
      </c>
      <c r="CM467" s="199">
        <v>134</v>
      </c>
      <c r="CN467" s="199">
        <v>4189</v>
      </c>
      <c r="CO467" s="199">
        <v>102</v>
      </c>
      <c r="CP467" s="199">
        <v>1930</v>
      </c>
      <c r="CQ467" s="199">
        <v>25940</v>
      </c>
      <c r="CR467" s="199">
        <v>21039</v>
      </c>
      <c r="CS467" s="199">
        <v>8872</v>
      </c>
      <c r="CT467" s="199">
        <v>22600</v>
      </c>
      <c r="CU467" s="199">
        <v>4413</v>
      </c>
      <c r="CV467" s="199">
        <v>1649</v>
      </c>
      <c r="CW467" s="199">
        <v>1250</v>
      </c>
      <c r="CX467" s="199">
        <v>325</v>
      </c>
      <c r="CY467" s="199">
        <v>512</v>
      </c>
      <c r="CZ467" s="199">
        <v>167</v>
      </c>
      <c r="DA467" s="199">
        <v>926</v>
      </c>
      <c r="DB467" s="199">
        <v>326</v>
      </c>
      <c r="DC467" s="199">
        <v>1725</v>
      </c>
      <c r="DD467" s="199">
        <v>831</v>
      </c>
      <c r="DE467" s="199">
        <v>132</v>
      </c>
      <c r="DF467" s="199">
        <v>913</v>
      </c>
      <c r="DG467" s="199">
        <v>1037</v>
      </c>
      <c r="DH467" s="199">
        <v>265</v>
      </c>
      <c r="DI467" s="199">
        <v>1212</v>
      </c>
      <c r="DJ467" s="199">
        <v>740</v>
      </c>
      <c r="DK467" s="199">
        <v>125</v>
      </c>
      <c r="DL467" s="199">
        <v>292</v>
      </c>
      <c r="DM467" s="199">
        <v>1172</v>
      </c>
      <c r="DN467" s="199">
        <v>7329</v>
      </c>
      <c r="DO467" s="199">
        <v>1174</v>
      </c>
      <c r="DP467" s="199">
        <v>634</v>
      </c>
      <c r="DQ467" s="199">
        <v>475</v>
      </c>
      <c r="DR467" s="199">
        <v>621</v>
      </c>
      <c r="DS467" s="199">
        <v>434</v>
      </c>
      <c r="DT467" s="199">
        <v>1063</v>
      </c>
      <c r="DU467" s="199">
        <v>11944</v>
      </c>
      <c r="DV467" s="199">
        <v>4855</v>
      </c>
      <c r="DW467" s="199">
        <v>2099</v>
      </c>
      <c r="DX467" s="199">
        <v>1079</v>
      </c>
      <c r="DY467" s="199">
        <v>422</v>
      </c>
      <c r="DZ467" s="199">
        <v>2465</v>
      </c>
      <c r="EA467" s="199">
        <v>180</v>
      </c>
      <c r="EB467" s="199">
        <v>1575</v>
      </c>
      <c r="EC467" s="199">
        <v>3545</v>
      </c>
      <c r="ED467" s="199">
        <v>411</v>
      </c>
      <c r="EE467" s="199">
        <v>2630</v>
      </c>
      <c r="EF467" s="199">
        <v>3511</v>
      </c>
      <c r="EG467" s="199">
        <v>24001</v>
      </c>
      <c r="EH467" s="199">
        <v>4446</v>
      </c>
      <c r="EI467" s="199">
        <v>7929</v>
      </c>
      <c r="EJ467" s="199">
        <v>4015</v>
      </c>
      <c r="EK467" s="199">
        <v>543</v>
      </c>
      <c r="EL467" s="199">
        <v>561</v>
      </c>
      <c r="EM467" s="199">
        <v>608</v>
      </c>
      <c r="EN467" s="199">
        <v>417</v>
      </c>
      <c r="EO467" s="199">
        <v>473</v>
      </c>
      <c r="EP467" s="199">
        <v>1283</v>
      </c>
      <c r="EQ467" s="199">
        <v>10493</v>
      </c>
      <c r="ER467" s="199">
        <v>11944</v>
      </c>
      <c r="ES467" s="199">
        <v>949</v>
      </c>
      <c r="ET467" s="199">
        <v>4262</v>
      </c>
      <c r="EU467" s="199">
        <v>4525</v>
      </c>
      <c r="EV467" s="199">
        <v>2208</v>
      </c>
      <c r="EW467" s="199">
        <v>10995</v>
      </c>
      <c r="EX467" s="199">
        <v>11944</v>
      </c>
      <c r="EZ467" s="199"/>
    </row>
    <row r="468" spans="1:156" x14ac:dyDescent="0.25">
      <c r="A468">
        <v>55974</v>
      </c>
      <c r="B468" t="s">
        <v>892</v>
      </c>
      <c r="C468" t="s">
        <v>1091</v>
      </c>
      <c r="D468" t="s">
        <v>265</v>
      </c>
      <c r="E468" t="s">
        <v>336</v>
      </c>
      <c r="F468" t="s">
        <v>346</v>
      </c>
      <c r="G468" t="s">
        <v>346</v>
      </c>
      <c r="H468" s="199">
        <v>2038</v>
      </c>
      <c r="I468" s="199">
        <v>137</v>
      </c>
      <c r="J468" s="199">
        <v>324</v>
      </c>
      <c r="K468" s="199">
        <v>11</v>
      </c>
      <c r="L468" s="199">
        <v>178</v>
      </c>
      <c r="M468" s="199">
        <v>9</v>
      </c>
      <c r="N468" s="199">
        <v>1077</v>
      </c>
      <c r="O468" s="199">
        <v>123</v>
      </c>
      <c r="P468" s="199">
        <v>637</v>
      </c>
      <c r="Q468" s="199">
        <v>3</v>
      </c>
      <c r="R468" s="199">
        <v>1954</v>
      </c>
      <c r="S468" s="199">
        <v>137</v>
      </c>
      <c r="T468" s="199">
        <v>0</v>
      </c>
      <c r="U468" s="199">
        <v>0</v>
      </c>
      <c r="V468" s="199">
        <v>0</v>
      </c>
      <c r="W468" s="199">
        <v>0</v>
      </c>
      <c r="X468" s="199">
        <v>28</v>
      </c>
      <c r="Y468" s="199">
        <v>0</v>
      </c>
      <c r="Z468" s="199">
        <v>30</v>
      </c>
      <c r="AA468" s="199">
        <v>0</v>
      </c>
      <c r="AB468" s="199">
        <v>26</v>
      </c>
      <c r="AC468" s="199">
        <v>0</v>
      </c>
      <c r="AD468" s="199">
        <v>52</v>
      </c>
      <c r="AE468" s="199">
        <v>0</v>
      </c>
      <c r="AF468" s="199">
        <v>1932</v>
      </c>
      <c r="AG468" s="199">
        <v>137</v>
      </c>
      <c r="AH468" s="199">
        <v>1988</v>
      </c>
      <c r="AI468" s="199">
        <v>137</v>
      </c>
      <c r="AJ468" s="199">
        <v>50</v>
      </c>
      <c r="AK468" s="199">
        <v>0</v>
      </c>
      <c r="AL468" s="199">
        <v>35</v>
      </c>
      <c r="AM468" s="199">
        <v>0</v>
      </c>
      <c r="AN468" s="199">
        <v>15</v>
      </c>
      <c r="AO468" s="199">
        <v>0</v>
      </c>
      <c r="AP468" s="199">
        <v>1010</v>
      </c>
      <c r="AQ468" s="199">
        <v>131</v>
      </c>
      <c r="AR468" s="199">
        <v>1028</v>
      </c>
      <c r="AS468" s="199">
        <v>6</v>
      </c>
      <c r="AT468" s="199">
        <v>250</v>
      </c>
      <c r="AU468" s="199">
        <v>9</v>
      </c>
      <c r="AV468" s="199">
        <v>1788</v>
      </c>
      <c r="AW468" s="199">
        <v>128</v>
      </c>
      <c r="AX468" s="199">
        <v>95</v>
      </c>
      <c r="AY468" s="199">
        <v>5</v>
      </c>
      <c r="AZ468" s="199">
        <v>563</v>
      </c>
      <c r="BA468" s="199">
        <v>77</v>
      </c>
      <c r="BB468" s="199">
        <v>479</v>
      </c>
      <c r="BC468" s="199">
        <v>35</v>
      </c>
      <c r="BD468" s="199">
        <v>324</v>
      </c>
      <c r="BE468" s="199">
        <v>1</v>
      </c>
      <c r="BF468" s="199">
        <v>170</v>
      </c>
      <c r="BG468" s="199">
        <v>54</v>
      </c>
      <c r="BH468" s="199">
        <v>797</v>
      </c>
      <c r="BI468" s="199">
        <v>80</v>
      </c>
      <c r="BJ468" s="199">
        <v>786</v>
      </c>
      <c r="BK468" s="199">
        <v>79</v>
      </c>
      <c r="BL468" s="199">
        <v>11</v>
      </c>
      <c r="BM468" s="199">
        <v>1</v>
      </c>
      <c r="BN468" s="199">
        <v>593</v>
      </c>
      <c r="BO468" s="199">
        <v>70</v>
      </c>
      <c r="BP468" s="199">
        <v>227</v>
      </c>
      <c r="BQ468" s="199">
        <v>10</v>
      </c>
      <c r="BR468" s="199">
        <v>147</v>
      </c>
      <c r="BS468" s="199">
        <v>54</v>
      </c>
      <c r="BT468" s="199">
        <v>483</v>
      </c>
      <c r="BU468" s="199">
        <v>2</v>
      </c>
      <c r="BV468" s="199">
        <v>967</v>
      </c>
      <c r="BW468" s="199">
        <v>134</v>
      </c>
      <c r="BX468" s="199">
        <v>588</v>
      </c>
      <c r="BY468" s="199">
        <v>1</v>
      </c>
      <c r="BZ468" s="199">
        <v>132</v>
      </c>
      <c r="CA468" s="199">
        <v>0</v>
      </c>
      <c r="CB468" s="199">
        <v>351</v>
      </c>
      <c r="CC468" s="199">
        <v>2</v>
      </c>
      <c r="CD468" s="199">
        <v>94</v>
      </c>
      <c r="CE468" s="199">
        <v>17</v>
      </c>
      <c r="CF468" s="199">
        <v>182</v>
      </c>
      <c r="CG468" s="199">
        <v>46</v>
      </c>
      <c r="CH468" s="199">
        <v>230</v>
      </c>
      <c r="CI468" s="199">
        <v>4</v>
      </c>
      <c r="CJ468" s="199">
        <v>258</v>
      </c>
      <c r="CK468" s="199">
        <v>55</v>
      </c>
      <c r="CL468" s="199">
        <v>203</v>
      </c>
      <c r="CM468" s="199">
        <v>12</v>
      </c>
      <c r="CN468" s="199">
        <v>588</v>
      </c>
      <c r="CO468" s="199">
        <v>1</v>
      </c>
      <c r="CP468" s="199">
        <v>137</v>
      </c>
      <c r="CQ468" s="199">
        <v>1901</v>
      </c>
      <c r="CR468" s="199">
        <v>1432</v>
      </c>
      <c r="CS468" s="199">
        <v>977</v>
      </c>
      <c r="CT468" s="199">
        <v>1938</v>
      </c>
      <c r="CU468" s="199">
        <v>54</v>
      </c>
      <c r="CV468" s="199">
        <v>5</v>
      </c>
      <c r="CW468" s="199">
        <v>17</v>
      </c>
      <c r="CX468" s="199">
        <v>0</v>
      </c>
      <c r="CY468" s="199">
        <v>37</v>
      </c>
      <c r="CZ468" s="199">
        <v>5</v>
      </c>
      <c r="DA468" s="199">
        <v>0</v>
      </c>
      <c r="DB468" s="199">
        <v>0</v>
      </c>
      <c r="DC468" s="199">
        <v>0</v>
      </c>
      <c r="DD468" s="199">
        <v>0</v>
      </c>
      <c r="DE468" s="199">
        <v>79</v>
      </c>
      <c r="DF468" s="199">
        <v>139</v>
      </c>
      <c r="DG468" s="199">
        <v>116</v>
      </c>
      <c r="DH468" s="199">
        <v>20</v>
      </c>
      <c r="DI468" s="199">
        <v>88</v>
      </c>
      <c r="DJ468" s="199">
        <v>36</v>
      </c>
      <c r="DK468" s="199">
        <v>7</v>
      </c>
      <c r="DL468" s="199">
        <v>25</v>
      </c>
      <c r="DM468" s="199">
        <v>75</v>
      </c>
      <c r="DN468" s="199">
        <v>277</v>
      </c>
      <c r="DO468" s="199">
        <v>19</v>
      </c>
      <c r="DP468" s="199">
        <v>23</v>
      </c>
      <c r="DQ468" s="199">
        <v>21</v>
      </c>
      <c r="DR468" s="199">
        <v>30</v>
      </c>
      <c r="DS468" s="199">
        <v>19</v>
      </c>
      <c r="DT468" s="199">
        <v>56</v>
      </c>
      <c r="DU468" s="199">
        <v>913</v>
      </c>
      <c r="DV468" s="199">
        <v>406</v>
      </c>
      <c r="DW468" s="199">
        <v>131</v>
      </c>
      <c r="DX468" s="199">
        <v>117</v>
      </c>
      <c r="DY468" s="199">
        <v>67</v>
      </c>
      <c r="DZ468" s="199">
        <v>160</v>
      </c>
      <c r="EA468" s="199">
        <v>5</v>
      </c>
      <c r="EB468" s="199">
        <v>147</v>
      </c>
      <c r="EC468" s="199">
        <v>230</v>
      </c>
      <c r="ED468" s="199">
        <v>24</v>
      </c>
      <c r="EE468" s="199">
        <v>166</v>
      </c>
      <c r="EF468" s="199">
        <v>243</v>
      </c>
      <c r="EG468" s="199">
        <v>1897</v>
      </c>
      <c r="EH468" s="199">
        <v>195</v>
      </c>
      <c r="EI468" s="199">
        <v>664</v>
      </c>
      <c r="EJ468" s="199">
        <v>249</v>
      </c>
      <c r="EK468" s="199">
        <v>67</v>
      </c>
      <c r="EL468" s="199">
        <v>29</v>
      </c>
      <c r="EM468" s="199">
        <v>13</v>
      </c>
      <c r="EN468" s="199">
        <v>14</v>
      </c>
      <c r="EO468" s="199">
        <v>27</v>
      </c>
      <c r="EP468" s="199">
        <v>56</v>
      </c>
      <c r="EQ468" s="199">
        <v>705</v>
      </c>
      <c r="ER468" s="199">
        <v>913</v>
      </c>
      <c r="ES468" s="199">
        <v>86</v>
      </c>
      <c r="ET468" s="199">
        <v>224</v>
      </c>
      <c r="EU468" s="199">
        <v>417</v>
      </c>
      <c r="EV468" s="199">
        <v>186</v>
      </c>
      <c r="EW468" s="199">
        <v>827</v>
      </c>
      <c r="EX468" s="199">
        <v>913</v>
      </c>
      <c r="EZ468" s="199"/>
    </row>
    <row r="469" spans="1:156" x14ac:dyDescent="0.25">
      <c r="A469">
        <v>55924</v>
      </c>
      <c r="B469" t="s">
        <v>892</v>
      </c>
      <c r="C469" t="s">
        <v>1078</v>
      </c>
      <c r="D469" t="s">
        <v>257</v>
      </c>
      <c r="E469" t="s">
        <v>336</v>
      </c>
      <c r="F469" t="s">
        <v>346</v>
      </c>
      <c r="G469" t="s">
        <v>346</v>
      </c>
      <c r="H469" s="199">
        <v>1184</v>
      </c>
      <c r="I469" s="199">
        <v>79</v>
      </c>
      <c r="J469" s="199">
        <v>156</v>
      </c>
      <c r="K469" s="199">
        <v>12</v>
      </c>
      <c r="L469" s="199">
        <v>133</v>
      </c>
      <c r="M469" s="199">
        <v>12</v>
      </c>
      <c r="N469" s="199">
        <v>507</v>
      </c>
      <c r="O469" s="199">
        <v>43</v>
      </c>
      <c r="P469" s="199">
        <v>516</v>
      </c>
      <c r="Q469" s="199">
        <v>24</v>
      </c>
      <c r="R469" s="199">
        <v>1093</v>
      </c>
      <c r="S469" s="199">
        <v>79</v>
      </c>
      <c r="T469" s="199">
        <v>0</v>
      </c>
      <c r="U469" s="199">
        <v>0</v>
      </c>
      <c r="V469" s="199">
        <v>3</v>
      </c>
      <c r="W469" s="199">
        <v>0</v>
      </c>
      <c r="X469" s="199">
        <v>0</v>
      </c>
      <c r="Y469" s="199">
        <v>0</v>
      </c>
      <c r="Z469" s="199">
        <v>44</v>
      </c>
      <c r="AA469" s="199">
        <v>0</v>
      </c>
      <c r="AB469" s="199">
        <v>44</v>
      </c>
      <c r="AC469" s="199">
        <v>0</v>
      </c>
      <c r="AD469" s="199">
        <v>61</v>
      </c>
      <c r="AE469" s="199">
        <v>0</v>
      </c>
      <c r="AF469" s="199">
        <v>1093</v>
      </c>
      <c r="AG469" s="199">
        <v>79</v>
      </c>
      <c r="AH469" s="199">
        <v>1161</v>
      </c>
      <c r="AI469" s="199">
        <v>77</v>
      </c>
      <c r="AJ469" s="199">
        <v>23</v>
      </c>
      <c r="AK469" s="199">
        <v>2</v>
      </c>
      <c r="AL469" s="199">
        <v>19</v>
      </c>
      <c r="AM469" s="199">
        <v>2</v>
      </c>
      <c r="AN469" s="199">
        <v>4</v>
      </c>
      <c r="AO469" s="199">
        <v>0</v>
      </c>
      <c r="AP469" s="199">
        <v>618</v>
      </c>
      <c r="AQ469" s="199">
        <v>63</v>
      </c>
      <c r="AR469" s="199">
        <v>566</v>
      </c>
      <c r="AS469" s="199">
        <v>16</v>
      </c>
      <c r="AT469" s="199">
        <v>101</v>
      </c>
      <c r="AU469" s="199">
        <v>2</v>
      </c>
      <c r="AV469" s="199">
        <v>1083</v>
      </c>
      <c r="AW469" s="199">
        <v>77</v>
      </c>
      <c r="AX469" s="199">
        <v>70</v>
      </c>
      <c r="AY469" s="199">
        <v>6</v>
      </c>
      <c r="AZ469" s="199">
        <v>322</v>
      </c>
      <c r="BA469" s="199">
        <v>50</v>
      </c>
      <c r="BB469" s="199">
        <v>277</v>
      </c>
      <c r="BC469" s="199">
        <v>9</v>
      </c>
      <c r="BD469" s="199">
        <v>147</v>
      </c>
      <c r="BE469" s="199">
        <v>7</v>
      </c>
      <c r="BF469" s="199">
        <v>144</v>
      </c>
      <c r="BG469" s="199">
        <v>7</v>
      </c>
      <c r="BH469" s="199">
        <v>541</v>
      </c>
      <c r="BI469" s="199">
        <v>65</v>
      </c>
      <c r="BJ469" s="199">
        <v>531</v>
      </c>
      <c r="BK469" s="199">
        <v>61</v>
      </c>
      <c r="BL469" s="199">
        <v>10</v>
      </c>
      <c r="BM469" s="199">
        <v>4</v>
      </c>
      <c r="BN469" s="199">
        <v>380</v>
      </c>
      <c r="BO469" s="199">
        <v>40</v>
      </c>
      <c r="BP469" s="199">
        <v>196</v>
      </c>
      <c r="BQ469" s="199">
        <v>27</v>
      </c>
      <c r="BR469" s="199">
        <v>109</v>
      </c>
      <c r="BS469" s="199">
        <v>5</v>
      </c>
      <c r="BT469" s="199">
        <v>288</v>
      </c>
      <c r="BU469" s="199">
        <v>7</v>
      </c>
      <c r="BV469" s="199">
        <v>685</v>
      </c>
      <c r="BW469" s="199">
        <v>72</v>
      </c>
      <c r="BX469" s="199">
        <v>211</v>
      </c>
      <c r="BY469" s="199">
        <v>0</v>
      </c>
      <c r="BZ469" s="199">
        <v>99</v>
      </c>
      <c r="CA469" s="199">
        <v>0</v>
      </c>
      <c r="CB469" s="199">
        <v>189</v>
      </c>
      <c r="CC469" s="199">
        <v>7</v>
      </c>
      <c r="CD469" s="199">
        <v>80</v>
      </c>
      <c r="CE469" s="199">
        <v>0</v>
      </c>
      <c r="CF469" s="199">
        <v>82</v>
      </c>
      <c r="CG469" s="199">
        <v>11</v>
      </c>
      <c r="CH469" s="199">
        <v>175</v>
      </c>
      <c r="CI469" s="199">
        <v>18</v>
      </c>
      <c r="CJ469" s="199">
        <v>95</v>
      </c>
      <c r="CK469" s="199">
        <v>9</v>
      </c>
      <c r="CL469" s="199">
        <v>253</v>
      </c>
      <c r="CM469" s="199">
        <v>34</v>
      </c>
      <c r="CN469" s="199">
        <v>211</v>
      </c>
      <c r="CO469" s="199">
        <v>0</v>
      </c>
      <c r="CP469" s="199">
        <v>79</v>
      </c>
      <c r="CQ469" s="199">
        <v>1105</v>
      </c>
      <c r="CR469" s="199">
        <v>805</v>
      </c>
      <c r="CS469" s="199">
        <v>451</v>
      </c>
      <c r="CT469" s="199">
        <v>1053</v>
      </c>
      <c r="CU469" s="199">
        <v>46</v>
      </c>
      <c r="CV469" s="199">
        <v>0</v>
      </c>
      <c r="CW469" s="199">
        <v>42</v>
      </c>
      <c r="CX469" s="199">
        <v>0</v>
      </c>
      <c r="CY469" s="199">
        <v>2</v>
      </c>
      <c r="CZ469" s="199">
        <v>0</v>
      </c>
      <c r="DA469" s="199">
        <v>2</v>
      </c>
      <c r="DB469" s="199">
        <v>0</v>
      </c>
      <c r="DC469" s="199">
        <v>0</v>
      </c>
      <c r="DD469" s="199">
        <v>0</v>
      </c>
      <c r="DE469" s="199">
        <v>69</v>
      </c>
      <c r="DF469" s="199">
        <v>60</v>
      </c>
      <c r="DG469" s="199">
        <v>92</v>
      </c>
      <c r="DH469" s="199">
        <v>25</v>
      </c>
      <c r="DI469" s="199">
        <v>48</v>
      </c>
      <c r="DJ469" s="199">
        <v>42</v>
      </c>
      <c r="DK469" s="199">
        <v>9</v>
      </c>
      <c r="DL469" s="199">
        <v>33</v>
      </c>
      <c r="DM469" s="199">
        <v>23</v>
      </c>
      <c r="DN469" s="199">
        <v>131</v>
      </c>
      <c r="DO469" s="199">
        <v>25</v>
      </c>
      <c r="DP469" s="199">
        <v>25</v>
      </c>
      <c r="DQ469" s="199">
        <v>11</v>
      </c>
      <c r="DR469" s="199">
        <v>10</v>
      </c>
      <c r="DS469" s="199">
        <v>7</v>
      </c>
      <c r="DT469" s="199">
        <v>28</v>
      </c>
      <c r="DU469" s="199">
        <v>452</v>
      </c>
      <c r="DV469" s="199">
        <v>291</v>
      </c>
      <c r="DW469" s="199">
        <v>96</v>
      </c>
      <c r="DX469" s="199">
        <v>48</v>
      </c>
      <c r="DY469" s="199">
        <v>24</v>
      </c>
      <c r="DZ469" s="199">
        <v>62</v>
      </c>
      <c r="EA469" s="199">
        <v>0</v>
      </c>
      <c r="EB469" s="199">
        <v>47</v>
      </c>
      <c r="EC469" s="199">
        <v>51</v>
      </c>
      <c r="ED469" s="199">
        <v>2</v>
      </c>
      <c r="EE469" s="199">
        <v>39</v>
      </c>
      <c r="EF469" s="199">
        <v>130</v>
      </c>
      <c r="EG469" s="199">
        <v>1063</v>
      </c>
      <c r="EH469" s="199">
        <v>101</v>
      </c>
      <c r="EI469" s="199">
        <v>408</v>
      </c>
      <c r="EJ469" s="199">
        <v>44</v>
      </c>
      <c r="EK469" s="199">
        <v>11</v>
      </c>
      <c r="EL469" s="199">
        <v>4</v>
      </c>
      <c r="EM469" s="199">
        <v>0</v>
      </c>
      <c r="EN469" s="199">
        <v>3</v>
      </c>
      <c r="EO469" s="199">
        <v>2</v>
      </c>
      <c r="EP469" s="199">
        <v>14</v>
      </c>
      <c r="EQ469" s="199">
        <v>371</v>
      </c>
      <c r="ER469" s="199">
        <v>452</v>
      </c>
      <c r="ES469" s="199">
        <v>9</v>
      </c>
      <c r="ET469" s="199">
        <v>73</v>
      </c>
      <c r="EU469" s="199">
        <v>193</v>
      </c>
      <c r="EV469" s="199">
        <v>177</v>
      </c>
      <c r="EW469" s="199">
        <v>443</v>
      </c>
      <c r="EX469" s="199">
        <v>452</v>
      </c>
      <c r="EZ469" s="199"/>
    </row>
    <row r="470" spans="1:156" x14ac:dyDescent="0.25">
      <c r="A470">
        <v>55990</v>
      </c>
      <c r="B470" t="s">
        <v>892</v>
      </c>
      <c r="C470" t="s">
        <v>1097</v>
      </c>
      <c r="D470" t="s">
        <v>260</v>
      </c>
      <c r="E470" t="s">
        <v>336</v>
      </c>
      <c r="F470" t="s">
        <v>346</v>
      </c>
      <c r="G470" t="s">
        <v>346</v>
      </c>
      <c r="H470" s="199">
        <v>932</v>
      </c>
      <c r="I470" s="199">
        <v>62</v>
      </c>
      <c r="J470" s="199">
        <v>146</v>
      </c>
      <c r="K470" s="199">
        <v>11</v>
      </c>
      <c r="L470" s="199">
        <v>113</v>
      </c>
      <c r="M470" s="199">
        <v>11</v>
      </c>
      <c r="N470" s="199">
        <v>397</v>
      </c>
      <c r="O470" s="199">
        <v>41</v>
      </c>
      <c r="P470" s="199">
        <v>385</v>
      </c>
      <c r="Q470" s="199">
        <v>10</v>
      </c>
      <c r="R470" s="199">
        <v>849</v>
      </c>
      <c r="S470" s="199">
        <v>54</v>
      </c>
      <c r="T470" s="199">
        <v>0</v>
      </c>
      <c r="U470" s="199">
        <v>0</v>
      </c>
      <c r="V470" s="199">
        <v>0</v>
      </c>
      <c r="W470" s="199">
        <v>0</v>
      </c>
      <c r="X470" s="199">
        <v>0</v>
      </c>
      <c r="Y470" s="199">
        <v>0</v>
      </c>
      <c r="Z470" s="199">
        <v>43</v>
      </c>
      <c r="AA470" s="199">
        <v>8</v>
      </c>
      <c r="AB470" s="199">
        <v>40</v>
      </c>
      <c r="AC470" s="199">
        <v>0</v>
      </c>
      <c r="AD470" s="199">
        <v>41</v>
      </c>
      <c r="AE470" s="199">
        <v>8</v>
      </c>
      <c r="AF470" s="199">
        <v>849</v>
      </c>
      <c r="AG470" s="199">
        <v>54</v>
      </c>
      <c r="AH470" s="199">
        <v>892</v>
      </c>
      <c r="AI470" s="199">
        <v>54</v>
      </c>
      <c r="AJ470" s="199">
        <v>40</v>
      </c>
      <c r="AK470" s="199">
        <v>8</v>
      </c>
      <c r="AL470" s="199">
        <v>26</v>
      </c>
      <c r="AM470" s="199">
        <v>8</v>
      </c>
      <c r="AN470" s="199">
        <v>14</v>
      </c>
      <c r="AO470" s="199">
        <v>0</v>
      </c>
      <c r="AP470" s="199">
        <v>496</v>
      </c>
      <c r="AQ470" s="199">
        <v>37</v>
      </c>
      <c r="AR470" s="199">
        <v>436</v>
      </c>
      <c r="AS470" s="199">
        <v>25</v>
      </c>
      <c r="AT470" s="199">
        <v>99</v>
      </c>
      <c r="AU470" s="199">
        <v>5</v>
      </c>
      <c r="AV470" s="199">
        <v>833</v>
      </c>
      <c r="AW470" s="199">
        <v>57</v>
      </c>
      <c r="AX470" s="199">
        <v>40</v>
      </c>
      <c r="AY470" s="199">
        <v>11</v>
      </c>
      <c r="AZ470" s="199">
        <v>225</v>
      </c>
      <c r="BA470" s="199">
        <v>2</v>
      </c>
      <c r="BB470" s="199">
        <v>205</v>
      </c>
      <c r="BC470" s="199">
        <v>17</v>
      </c>
      <c r="BD470" s="199">
        <v>140</v>
      </c>
      <c r="BE470" s="199">
        <v>10</v>
      </c>
      <c r="BF470" s="199">
        <v>68</v>
      </c>
      <c r="BG470" s="199">
        <v>9</v>
      </c>
      <c r="BH470" s="199">
        <v>473</v>
      </c>
      <c r="BI470" s="199">
        <v>49</v>
      </c>
      <c r="BJ470" s="199">
        <v>464</v>
      </c>
      <c r="BK470" s="199">
        <v>49</v>
      </c>
      <c r="BL470" s="199">
        <v>9</v>
      </c>
      <c r="BM470" s="199">
        <v>0</v>
      </c>
      <c r="BN470" s="199">
        <v>298</v>
      </c>
      <c r="BO470" s="199">
        <v>30</v>
      </c>
      <c r="BP470" s="199">
        <v>191</v>
      </c>
      <c r="BQ470" s="199">
        <v>26</v>
      </c>
      <c r="BR470" s="199">
        <v>52</v>
      </c>
      <c r="BS470" s="199">
        <v>2</v>
      </c>
      <c r="BT470" s="199">
        <v>220</v>
      </c>
      <c r="BU470" s="199">
        <v>4</v>
      </c>
      <c r="BV470" s="199">
        <v>541</v>
      </c>
      <c r="BW470" s="199">
        <v>58</v>
      </c>
      <c r="BX470" s="199">
        <v>171</v>
      </c>
      <c r="BY470" s="199">
        <v>0</v>
      </c>
      <c r="BZ470" s="199">
        <v>59</v>
      </c>
      <c r="CA470" s="199">
        <v>0</v>
      </c>
      <c r="CB470" s="199">
        <v>161</v>
      </c>
      <c r="CC470" s="199">
        <v>4</v>
      </c>
      <c r="CD470" s="199">
        <v>102</v>
      </c>
      <c r="CE470" s="199">
        <v>18</v>
      </c>
      <c r="CF470" s="199">
        <v>62</v>
      </c>
      <c r="CG470" s="199">
        <v>0</v>
      </c>
      <c r="CH470" s="199">
        <v>143</v>
      </c>
      <c r="CI470" s="199">
        <v>18</v>
      </c>
      <c r="CJ470" s="199">
        <v>108</v>
      </c>
      <c r="CK470" s="199">
        <v>13</v>
      </c>
      <c r="CL470" s="199">
        <v>126</v>
      </c>
      <c r="CM470" s="199">
        <v>9</v>
      </c>
      <c r="CN470" s="199">
        <v>171</v>
      </c>
      <c r="CO470" s="199">
        <v>0</v>
      </c>
      <c r="CP470" s="199">
        <v>62</v>
      </c>
      <c r="CQ470" s="199">
        <v>870</v>
      </c>
      <c r="CR470" s="199">
        <v>648</v>
      </c>
      <c r="CS470" s="199">
        <v>358</v>
      </c>
      <c r="CT470" s="199">
        <v>816</v>
      </c>
      <c r="CU470" s="199">
        <v>59</v>
      </c>
      <c r="CV470" s="199">
        <v>35</v>
      </c>
      <c r="CW470" s="199">
        <v>52</v>
      </c>
      <c r="CX470" s="199">
        <v>34</v>
      </c>
      <c r="CY470" s="199">
        <v>7</v>
      </c>
      <c r="CZ470" s="199">
        <v>1</v>
      </c>
      <c r="DA470" s="199">
        <v>0</v>
      </c>
      <c r="DB470" s="199">
        <v>0</v>
      </c>
      <c r="DC470" s="199">
        <v>0</v>
      </c>
      <c r="DD470" s="199">
        <v>0</v>
      </c>
      <c r="DE470" s="199">
        <v>55</v>
      </c>
      <c r="DF470" s="199">
        <v>41</v>
      </c>
      <c r="DG470" s="199">
        <v>71</v>
      </c>
      <c r="DH470" s="199">
        <v>19</v>
      </c>
      <c r="DI470" s="199">
        <v>54</v>
      </c>
      <c r="DJ470" s="199">
        <v>30</v>
      </c>
      <c r="DK470" s="199">
        <v>5</v>
      </c>
      <c r="DL470" s="199">
        <v>9</v>
      </c>
      <c r="DM470" s="199">
        <v>33</v>
      </c>
      <c r="DN470" s="199">
        <v>160</v>
      </c>
      <c r="DO470" s="199">
        <v>37</v>
      </c>
      <c r="DP470" s="199">
        <v>17</v>
      </c>
      <c r="DQ470" s="199">
        <v>11</v>
      </c>
      <c r="DR470" s="199">
        <v>15</v>
      </c>
      <c r="DS470" s="199">
        <v>3</v>
      </c>
      <c r="DT470" s="199">
        <v>19</v>
      </c>
      <c r="DU470" s="199">
        <v>374</v>
      </c>
      <c r="DV470" s="199">
        <v>225</v>
      </c>
      <c r="DW470" s="199">
        <v>84</v>
      </c>
      <c r="DX470" s="199">
        <v>41</v>
      </c>
      <c r="DY470" s="199">
        <v>11</v>
      </c>
      <c r="DZ470" s="199">
        <v>60</v>
      </c>
      <c r="EA470" s="199">
        <v>0</v>
      </c>
      <c r="EB470" s="199">
        <v>50</v>
      </c>
      <c r="EC470" s="199">
        <v>48</v>
      </c>
      <c r="ED470" s="199">
        <v>9</v>
      </c>
      <c r="EE470" s="199">
        <v>38</v>
      </c>
      <c r="EF470" s="199">
        <v>109</v>
      </c>
      <c r="EG470" s="199">
        <v>870</v>
      </c>
      <c r="EH470" s="199">
        <v>47</v>
      </c>
      <c r="EI470" s="199">
        <v>289</v>
      </c>
      <c r="EJ470" s="199">
        <v>85</v>
      </c>
      <c r="EK470" s="199">
        <v>25</v>
      </c>
      <c r="EL470" s="199">
        <v>13</v>
      </c>
      <c r="EM470" s="199">
        <v>2</v>
      </c>
      <c r="EN470" s="199">
        <v>6</v>
      </c>
      <c r="EO470" s="199">
        <v>10</v>
      </c>
      <c r="EP470" s="199">
        <v>12</v>
      </c>
      <c r="EQ470" s="199">
        <v>296</v>
      </c>
      <c r="ER470" s="199">
        <v>374</v>
      </c>
      <c r="ES470" s="199">
        <v>8</v>
      </c>
      <c r="ET470" s="199">
        <v>58</v>
      </c>
      <c r="EU470" s="199">
        <v>156</v>
      </c>
      <c r="EV470" s="199">
        <v>152</v>
      </c>
      <c r="EW470" s="199">
        <v>366</v>
      </c>
      <c r="EX470" s="199">
        <v>374</v>
      </c>
      <c r="EZ470" s="199"/>
    </row>
    <row r="471" spans="1:156" x14ac:dyDescent="0.25">
      <c r="A471">
        <v>55927</v>
      </c>
      <c r="B471" t="s">
        <v>892</v>
      </c>
      <c r="C471" t="s">
        <v>1079</v>
      </c>
      <c r="D471" t="s">
        <v>257</v>
      </c>
      <c r="E471" t="s">
        <v>336</v>
      </c>
      <c r="F471" t="s">
        <v>346</v>
      </c>
      <c r="G471" t="s">
        <v>346</v>
      </c>
      <c r="H471" s="199">
        <v>4113</v>
      </c>
      <c r="I471" s="199">
        <v>268</v>
      </c>
      <c r="J471" s="199">
        <v>410</v>
      </c>
      <c r="K471" s="199">
        <v>37</v>
      </c>
      <c r="L471" s="199">
        <v>230</v>
      </c>
      <c r="M471" s="199">
        <v>26</v>
      </c>
      <c r="N471" s="199">
        <v>1774</v>
      </c>
      <c r="O471" s="199">
        <v>202</v>
      </c>
      <c r="P471" s="199">
        <v>1899</v>
      </c>
      <c r="Q471" s="199">
        <v>27</v>
      </c>
      <c r="R471" s="199">
        <v>3552</v>
      </c>
      <c r="S471" s="199">
        <v>103</v>
      </c>
      <c r="T471" s="199">
        <v>5</v>
      </c>
      <c r="U471" s="199">
        <v>2</v>
      </c>
      <c r="V471" s="199">
        <v>48</v>
      </c>
      <c r="W471" s="199">
        <v>0</v>
      </c>
      <c r="X471" s="199">
        <v>57</v>
      </c>
      <c r="Y471" s="199">
        <v>0</v>
      </c>
      <c r="Z471" s="199">
        <v>353</v>
      </c>
      <c r="AA471" s="199">
        <v>143</v>
      </c>
      <c r="AB471" s="199">
        <v>98</v>
      </c>
      <c r="AC471" s="199">
        <v>20</v>
      </c>
      <c r="AD471" s="199">
        <v>478</v>
      </c>
      <c r="AE471" s="199">
        <v>145</v>
      </c>
      <c r="AF471" s="199">
        <v>3448</v>
      </c>
      <c r="AG471" s="199">
        <v>103</v>
      </c>
      <c r="AH471" s="199">
        <v>3874</v>
      </c>
      <c r="AI471" s="199">
        <v>213</v>
      </c>
      <c r="AJ471" s="199">
        <v>239</v>
      </c>
      <c r="AK471" s="199">
        <v>55</v>
      </c>
      <c r="AL471" s="199">
        <v>116</v>
      </c>
      <c r="AM471" s="199">
        <v>17</v>
      </c>
      <c r="AN471" s="199">
        <v>123</v>
      </c>
      <c r="AO471" s="199">
        <v>38</v>
      </c>
      <c r="AP471" s="199">
        <v>2160</v>
      </c>
      <c r="AQ471" s="199">
        <v>156</v>
      </c>
      <c r="AR471" s="199">
        <v>1953</v>
      </c>
      <c r="AS471" s="199">
        <v>112</v>
      </c>
      <c r="AT471" s="199">
        <v>458</v>
      </c>
      <c r="AU471" s="199">
        <v>17</v>
      </c>
      <c r="AV471" s="199">
        <v>3655</v>
      </c>
      <c r="AW471" s="199">
        <v>251</v>
      </c>
      <c r="AX471" s="199">
        <v>175</v>
      </c>
      <c r="AY471" s="199">
        <v>48</v>
      </c>
      <c r="AZ471" s="199">
        <v>931</v>
      </c>
      <c r="BA471" s="199">
        <v>40</v>
      </c>
      <c r="BB471" s="199">
        <v>987</v>
      </c>
      <c r="BC471" s="199">
        <v>30</v>
      </c>
      <c r="BD471" s="199">
        <v>603</v>
      </c>
      <c r="BE471" s="199">
        <v>2</v>
      </c>
      <c r="BF471" s="199">
        <v>249</v>
      </c>
      <c r="BG471" s="199">
        <v>8</v>
      </c>
      <c r="BH471" s="199">
        <v>2242</v>
      </c>
      <c r="BI471" s="199">
        <v>136</v>
      </c>
      <c r="BJ471" s="199">
        <v>2171</v>
      </c>
      <c r="BK471" s="199">
        <v>128</v>
      </c>
      <c r="BL471" s="199">
        <v>71</v>
      </c>
      <c r="BM471" s="199">
        <v>8</v>
      </c>
      <c r="BN471" s="199">
        <v>1705</v>
      </c>
      <c r="BO471" s="199">
        <v>87</v>
      </c>
      <c r="BP471" s="199">
        <v>575</v>
      </c>
      <c r="BQ471" s="199">
        <v>54</v>
      </c>
      <c r="BR471" s="199">
        <v>211</v>
      </c>
      <c r="BS471" s="199">
        <v>3</v>
      </c>
      <c r="BT471" s="199">
        <v>1062</v>
      </c>
      <c r="BU471" s="199">
        <v>124</v>
      </c>
      <c r="BV471" s="199">
        <v>2491</v>
      </c>
      <c r="BW471" s="199">
        <v>144</v>
      </c>
      <c r="BX471" s="199">
        <v>560</v>
      </c>
      <c r="BY471" s="199">
        <v>0</v>
      </c>
      <c r="BZ471" s="199">
        <v>260</v>
      </c>
      <c r="CA471" s="199">
        <v>4</v>
      </c>
      <c r="CB471" s="199">
        <v>802</v>
      </c>
      <c r="CC471" s="199">
        <v>120</v>
      </c>
      <c r="CD471" s="199">
        <v>355</v>
      </c>
      <c r="CE471" s="199">
        <v>24</v>
      </c>
      <c r="CF471" s="199">
        <v>452</v>
      </c>
      <c r="CG471" s="199">
        <v>22</v>
      </c>
      <c r="CH471" s="199">
        <v>594</v>
      </c>
      <c r="CI471" s="199">
        <v>38</v>
      </c>
      <c r="CJ471" s="199">
        <v>524</v>
      </c>
      <c r="CK471" s="199">
        <v>30</v>
      </c>
      <c r="CL471" s="199">
        <v>566</v>
      </c>
      <c r="CM471" s="199">
        <v>30</v>
      </c>
      <c r="CN471" s="199">
        <v>560</v>
      </c>
      <c r="CO471" s="199">
        <v>0</v>
      </c>
      <c r="CP471" s="199">
        <v>268</v>
      </c>
      <c r="CQ471" s="199">
        <v>3845</v>
      </c>
      <c r="CR471" s="199">
        <v>3297</v>
      </c>
      <c r="CS471" s="199">
        <v>1069</v>
      </c>
      <c r="CT471" s="199">
        <v>3380</v>
      </c>
      <c r="CU471" s="199">
        <v>570</v>
      </c>
      <c r="CV471" s="199">
        <v>115</v>
      </c>
      <c r="CW471" s="199">
        <v>450</v>
      </c>
      <c r="CX471" s="199">
        <v>96</v>
      </c>
      <c r="CY471" s="199">
        <v>66</v>
      </c>
      <c r="CZ471" s="199">
        <v>14</v>
      </c>
      <c r="DA471" s="199">
        <v>53</v>
      </c>
      <c r="DB471" s="199">
        <v>5</v>
      </c>
      <c r="DC471" s="199">
        <v>1</v>
      </c>
      <c r="DD471" s="199">
        <v>0</v>
      </c>
      <c r="DE471" s="199">
        <v>128</v>
      </c>
      <c r="DF471" s="199">
        <v>229</v>
      </c>
      <c r="DG471" s="199">
        <v>404</v>
      </c>
      <c r="DH471" s="199">
        <v>71</v>
      </c>
      <c r="DI471" s="199">
        <v>237</v>
      </c>
      <c r="DJ471" s="199">
        <v>90</v>
      </c>
      <c r="DK471" s="199">
        <v>11</v>
      </c>
      <c r="DL471" s="199">
        <v>74</v>
      </c>
      <c r="DM471" s="199">
        <v>165</v>
      </c>
      <c r="DN471" s="199">
        <v>723</v>
      </c>
      <c r="DO471" s="199">
        <v>58</v>
      </c>
      <c r="DP471" s="199">
        <v>122</v>
      </c>
      <c r="DQ471" s="199">
        <v>93</v>
      </c>
      <c r="DR471" s="199">
        <v>79</v>
      </c>
      <c r="DS471" s="199">
        <v>44</v>
      </c>
      <c r="DT471" s="199">
        <v>58</v>
      </c>
      <c r="DU471" s="199">
        <v>1571</v>
      </c>
      <c r="DV471" s="199">
        <v>868</v>
      </c>
      <c r="DW471" s="199">
        <v>326</v>
      </c>
      <c r="DX471" s="199">
        <v>180</v>
      </c>
      <c r="DY471" s="199">
        <v>111</v>
      </c>
      <c r="DZ471" s="199">
        <v>293</v>
      </c>
      <c r="EA471" s="199">
        <v>46</v>
      </c>
      <c r="EB471" s="199">
        <v>212</v>
      </c>
      <c r="EC471" s="199">
        <v>230</v>
      </c>
      <c r="ED471" s="199">
        <v>51</v>
      </c>
      <c r="EE471" s="199">
        <v>134</v>
      </c>
      <c r="EF471" s="199">
        <v>563</v>
      </c>
      <c r="EG471" s="199">
        <v>3634</v>
      </c>
      <c r="EH471" s="199">
        <v>492</v>
      </c>
      <c r="EI471" s="199">
        <v>1310</v>
      </c>
      <c r="EJ471" s="199">
        <v>261</v>
      </c>
      <c r="EK471" s="199">
        <v>67</v>
      </c>
      <c r="EL471" s="199">
        <v>67</v>
      </c>
      <c r="EM471" s="199">
        <v>34</v>
      </c>
      <c r="EN471" s="199">
        <v>12</v>
      </c>
      <c r="EO471" s="199">
        <v>17</v>
      </c>
      <c r="EP471" s="199">
        <v>57</v>
      </c>
      <c r="EQ471" s="199">
        <v>1365</v>
      </c>
      <c r="ER471" s="199">
        <v>1571</v>
      </c>
      <c r="ES471" s="199">
        <v>50</v>
      </c>
      <c r="ET471" s="199">
        <v>326</v>
      </c>
      <c r="EU471" s="199">
        <v>614</v>
      </c>
      <c r="EV471" s="199">
        <v>581</v>
      </c>
      <c r="EW471" s="199">
        <v>1521</v>
      </c>
      <c r="EX471" s="199">
        <v>1571</v>
      </c>
      <c r="EZ471" s="199"/>
    </row>
    <row r="472" spans="1:156" x14ac:dyDescent="0.25">
      <c r="A472">
        <v>55919</v>
      </c>
      <c r="B472" t="s">
        <v>892</v>
      </c>
      <c r="C472" t="s">
        <v>1074</v>
      </c>
      <c r="D472" t="s">
        <v>265</v>
      </c>
      <c r="E472" t="s">
        <v>336</v>
      </c>
      <c r="F472" t="s">
        <v>346</v>
      </c>
      <c r="G472" t="s">
        <v>346</v>
      </c>
      <c r="H472" s="199">
        <v>1013</v>
      </c>
      <c r="I472" s="199">
        <v>64</v>
      </c>
      <c r="J472" s="199">
        <v>102</v>
      </c>
      <c r="K472" s="199">
        <v>13</v>
      </c>
      <c r="L472" s="199">
        <v>82</v>
      </c>
      <c r="M472" s="199">
        <v>13</v>
      </c>
      <c r="N472" s="199">
        <v>503</v>
      </c>
      <c r="O472" s="199">
        <v>41</v>
      </c>
      <c r="P472" s="199">
        <v>407</v>
      </c>
      <c r="Q472" s="199">
        <v>10</v>
      </c>
      <c r="R472" s="199">
        <v>898</v>
      </c>
      <c r="S472" s="199">
        <v>30</v>
      </c>
      <c r="T472" s="199">
        <v>5</v>
      </c>
      <c r="U472" s="199">
        <v>0</v>
      </c>
      <c r="V472" s="199">
        <v>2</v>
      </c>
      <c r="W472" s="199">
        <v>1</v>
      </c>
      <c r="X472" s="199">
        <v>33</v>
      </c>
      <c r="Y472" s="199">
        <v>33</v>
      </c>
      <c r="Z472" s="199">
        <v>0</v>
      </c>
      <c r="AA472" s="199">
        <v>0</v>
      </c>
      <c r="AB472" s="199">
        <v>75</v>
      </c>
      <c r="AC472" s="199">
        <v>0</v>
      </c>
      <c r="AD472" s="199">
        <v>23</v>
      </c>
      <c r="AE472" s="199">
        <v>0</v>
      </c>
      <c r="AF472" s="199">
        <v>875</v>
      </c>
      <c r="AG472" s="199">
        <v>30</v>
      </c>
      <c r="AH472" s="199">
        <v>980</v>
      </c>
      <c r="AI472" s="199">
        <v>31</v>
      </c>
      <c r="AJ472" s="199">
        <v>33</v>
      </c>
      <c r="AK472" s="199">
        <v>33</v>
      </c>
      <c r="AL472" s="199">
        <v>0</v>
      </c>
      <c r="AM472" s="199">
        <v>0</v>
      </c>
      <c r="AN472" s="199">
        <v>33</v>
      </c>
      <c r="AO472" s="199">
        <v>33</v>
      </c>
      <c r="AP472" s="199">
        <v>539</v>
      </c>
      <c r="AQ472" s="199">
        <v>25</v>
      </c>
      <c r="AR472" s="199">
        <v>474</v>
      </c>
      <c r="AS472" s="199">
        <v>39</v>
      </c>
      <c r="AT472" s="199">
        <v>127</v>
      </c>
      <c r="AU472" s="199">
        <v>0</v>
      </c>
      <c r="AV472" s="199">
        <v>886</v>
      </c>
      <c r="AW472" s="199">
        <v>64</v>
      </c>
      <c r="AX472" s="199">
        <v>33</v>
      </c>
      <c r="AY472" s="199">
        <v>3</v>
      </c>
      <c r="AZ472" s="199">
        <v>317</v>
      </c>
      <c r="BA472" s="199">
        <v>18</v>
      </c>
      <c r="BB472" s="199">
        <v>253</v>
      </c>
      <c r="BC472" s="199">
        <v>6</v>
      </c>
      <c r="BD472" s="199">
        <v>187</v>
      </c>
      <c r="BE472" s="199">
        <v>33</v>
      </c>
      <c r="BF472" s="199">
        <v>90</v>
      </c>
      <c r="BG472" s="199">
        <v>37</v>
      </c>
      <c r="BH472" s="199">
        <v>426</v>
      </c>
      <c r="BI472" s="199">
        <v>27</v>
      </c>
      <c r="BJ472" s="199">
        <v>415</v>
      </c>
      <c r="BK472" s="199">
        <v>27</v>
      </c>
      <c r="BL472" s="199">
        <v>11</v>
      </c>
      <c r="BM472" s="199">
        <v>0</v>
      </c>
      <c r="BN472" s="199">
        <v>325</v>
      </c>
      <c r="BO472" s="199">
        <v>8</v>
      </c>
      <c r="BP472" s="199">
        <v>103</v>
      </c>
      <c r="BQ472" s="199">
        <v>19</v>
      </c>
      <c r="BR472" s="199">
        <v>88</v>
      </c>
      <c r="BS472" s="199">
        <v>37</v>
      </c>
      <c r="BT472" s="199">
        <v>201</v>
      </c>
      <c r="BU472" s="199">
        <v>0</v>
      </c>
      <c r="BV472" s="199">
        <v>516</v>
      </c>
      <c r="BW472" s="199">
        <v>64</v>
      </c>
      <c r="BX472" s="199">
        <v>296</v>
      </c>
      <c r="BY472" s="199">
        <v>0</v>
      </c>
      <c r="BZ472" s="199">
        <v>68</v>
      </c>
      <c r="CA472" s="199">
        <v>0</v>
      </c>
      <c r="CB472" s="199">
        <v>133</v>
      </c>
      <c r="CC472" s="199">
        <v>0</v>
      </c>
      <c r="CD472" s="199">
        <v>22</v>
      </c>
      <c r="CE472" s="199">
        <v>4</v>
      </c>
      <c r="CF472" s="199">
        <v>101</v>
      </c>
      <c r="CG472" s="199">
        <v>39</v>
      </c>
      <c r="CH472" s="199">
        <v>113</v>
      </c>
      <c r="CI472" s="199">
        <v>2</v>
      </c>
      <c r="CJ472" s="199">
        <v>64</v>
      </c>
      <c r="CK472" s="199">
        <v>3</v>
      </c>
      <c r="CL472" s="199">
        <v>216</v>
      </c>
      <c r="CM472" s="199">
        <v>16</v>
      </c>
      <c r="CN472" s="199">
        <v>296</v>
      </c>
      <c r="CO472" s="199">
        <v>0</v>
      </c>
      <c r="CP472" s="199">
        <v>64</v>
      </c>
      <c r="CQ472" s="199">
        <v>949</v>
      </c>
      <c r="CR472" s="199">
        <v>730</v>
      </c>
      <c r="CS472" s="199">
        <v>447</v>
      </c>
      <c r="CT472" s="199">
        <v>912</v>
      </c>
      <c r="CU472" s="199">
        <v>40</v>
      </c>
      <c r="CV472" s="199">
        <v>27</v>
      </c>
      <c r="CW472" s="199">
        <v>5</v>
      </c>
      <c r="CX472" s="199">
        <v>3</v>
      </c>
      <c r="CY472" s="199">
        <v>1</v>
      </c>
      <c r="CZ472" s="199">
        <v>0</v>
      </c>
      <c r="DA472" s="199">
        <v>34</v>
      </c>
      <c r="DB472" s="199">
        <v>24</v>
      </c>
      <c r="DC472" s="199">
        <v>0</v>
      </c>
      <c r="DD472" s="199">
        <v>0</v>
      </c>
      <c r="DE472" s="199">
        <v>16</v>
      </c>
      <c r="DF472" s="199">
        <v>77</v>
      </c>
      <c r="DG472" s="199">
        <v>51</v>
      </c>
      <c r="DH472" s="199">
        <v>16</v>
      </c>
      <c r="DI472" s="199">
        <v>67</v>
      </c>
      <c r="DJ472" s="199">
        <v>39</v>
      </c>
      <c r="DK472" s="199">
        <v>3</v>
      </c>
      <c r="DL472" s="199">
        <v>19</v>
      </c>
      <c r="DM472" s="199">
        <v>12</v>
      </c>
      <c r="DN472" s="199">
        <v>135</v>
      </c>
      <c r="DO472" s="199">
        <v>18</v>
      </c>
      <c r="DP472" s="199">
        <v>14</v>
      </c>
      <c r="DQ472" s="199">
        <v>11</v>
      </c>
      <c r="DR472" s="199">
        <v>10</v>
      </c>
      <c r="DS472" s="199">
        <v>2</v>
      </c>
      <c r="DT472" s="199">
        <v>2</v>
      </c>
      <c r="DU472" s="199">
        <v>440</v>
      </c>
      <c r="DV472" s="199">
        <v>281</v>
      </c>
      <c r="DW472" s="199">
        <v>91</v>
      </c>
      <c r="DX472" s="199">
        <v>29</v>
      </c>
      <c r="DY472" s="199">
        <v>7</v>
      </c>
      <c r="DZ472" s="199">
        <v>85</v>
      </c>
      <c r="EA472" s="199">
        <v>2</v>
      </c>
      <c r="EB472" s="199">
        <v>69</v>
      </c>
      <c r="EC472" s="199">
        <v>45</v>
      </c>
      <c r="ED472" s="199">
        <v>2</v>
      </c>
      <c r="EE472" s="199">
        <v>42</v>
      </c>
      <c r="EF472" s="199">
        <v>107</v>
      </c>
      <c r="EG472" s="199">
        <v>959</v>
      </c>
      <c r="EH472" s="199">
        <v>22</v>
      </c>
      <c r="EI472" s="199">
        <v>415</v>
      </c>
      <c r="EJ472" s="199">
        <v>25</v>
      </c>
      <c r="EK472" s="199">
        <v>8</v>
      </c>
      <c r="EL472" s="199">
        <v>0</v>
      </c>
      <c r="EM472" s="199">
        <v>8</v>
      </c>
      <c r="EN472" s="199">
        <v>0</v>
      </c>
      <c r="EO472" s="199">
        <v>0</v>
      </c>
      <c r="EP472" s="199">
        <v>7</v>
      </c>
      <c r="EQ472" s="199">
        <v>395</v>
      </c>
      <c r="ER472" s="199">
        <v>440</v>
      </c>
      <c r="ES472" s="199">
        <v>11</v>
      </c>
      <c r="ET472" s="199">
        <v>99</v>
      </c>
      <c r="EU472" s="199">
        <v>222</v>
      </c>
      <c r="EV472" s="199">
        <v>108</v>
      </c>
      <c r="EW472" s="199">
        <v>429</v>
      </c>
      <c r="EX472" s="199">
        <v>440</v>
      </c>
      <c r="EZ472" s="199"/>
    </row>
    <row r="473" spans="1:156" x14ac:dyDescent="0.25">
      <c r="A473">
        <v>55049</v>
      </c>
      <c r="B473" t="s">
        <v>892</v>
      </c>
      <c r="C473" t="s">
        <v>969</v>
      </c>
      <c r="D473" t="s">
        <v>311</v>
      </c>
      <c r="E473" t="s">
        <v>336</v>
      </c>
      <c r="F473" t="s">
        <v>346</v>
      </c>
      <c r="G473" t="s">
        <v>346</v>
      </c>
      <c r="H473" s="199">
        <v>2616</v>
      </c>
      <c r="I473" s="199">
        <v>162</v>
      </c>
      <c r="J473" s="199">
        <v>375</v>
      </c>
      <c r="K473" s="199">
        <v>28</v>
      </c>
      <c r="L473" s="199">
        <v>214</v>
      </c>
      <c r="M473" s="199">
        <v>15</v>
      </c>
      <c r="N473" s="199">
        <v>1061</v>
      </c>
      <c r="O473" s="199">
        <v>108</v>
      </c>
      <c r="P473" s="199">
        <v>1171</v>
      </c>
      <c r="Q473" s="199">
        <v>26</v>
      </c>
      <c r="R473" s="199">
        <v>2193</v>
      </c>
      <c r="S473" s="199">
        <v>88</v>
      </c>
      <c r="T473" s="199">
        <v>18</v>
      </c>
      <c r="U473" s="199">
        <v>3</v>
      </c>
      <c r="V473" s="199">
        <v>9</v>
      </c>
      <c r="W473" s="199">
        <v>5</v>
      </c>
      <c r="X473" s="199">
        <v>21</v>
      </c>
      <c r="Y473" s="199">
        <v>0</v>
      </c>
      <c r="Z473" s="199">
        <v>204</v>
      </c>
      <c r="AA473" s="199">
        <v>48</v>
      </c>
      <c r="AB473" s="199">
        <v>155</v>
      </c>
      <c r="AC473" s="199">
        <v>2</v>
      </c>
      <c r="AD473" s="199">
        <v>603</v>
      </c>
      <c r="AE473" s="199">
        <v>83</v>
      </c>
      <c r="AF473" s="199">
        <v>1928</v>
      </c>
      <c r="AG473" s="199">
        <v>74</v>
      </c>
      <c r="AH473" s="199">
        <v>2371</v>
      </c>
      <c r="AI473" s="199">
        <v>100</v>
      </c>
      <c r="AJ473" s="199">
        <v>245</v>
      </c>
      <c r="AK473" s="199">
        <v>62</v>
      </c>
      <c r="AL473" s="199">
        <v>112</v>
      </c>
      <c r="AM473" s="199">
        <v>7</v>
      </c>
      <c r="AN473" s="199">
        <v>133</v>
      </c>
      <c r="AO473" s="199">
        <v>55</v>
      </c>
      <c r="AP473" s="199">
        <v>1301</v>
      </c>
      <c r="AQ473" s="199">
        <v>117</v>
      </c>
      <c r="AR473" s="199">
        <v>1315</v>
      </c>
      <c r="AS473" s="199">
        <v>45</v>
      </c>
      <c r="AT473" s="199">
        <v>218</v>
      </c>
      <c r="AU473" s="199">
        <v>6</v>
      </c>
      <c r="AV473" s="199">
        <v>2398</v>
      </c>
      <c r="AW473" s="199">
        <v>156</v>
      </c>
      <c r="AX473" s="199">
        <v>235</v>
      </c>
      <c r="AY473" s="199">
        <v>52</v>
      </c>
      <c r="AZ473" s="199">
        <v>524</v>
      </c>
      <c r="BA473" s="199">
        <v>46</v>
      </c>
      <c r="BB473" s="199">
        <v>472</v>
      </c>
      <c r="BC473" s="199">
        <v>9</v>
      </c>
      <c r="BD473" s="199">
        <v>328</v>
      </c>
      <c r="BE473" s="199">
        <v>6</v>
      </c>
      <c r="BF473" s="199">
        <v>168</v>
      </c>
      <c r="BG473" s="199">
        <v>30</v>
      </c>
      <c r="BH473" s="199">
        <v>1331</v>
      </c>
      <c r="BI473" s="199">
        <v>89</v>
      </c>
      <c r="BJ473" s="199">
        <v>1271</v>
      </c>
      <c r="BK473" s="199">
        <v>70</v>
      </c>
      <c r="BL473" s="199">
        <v>60</v>
      </c>
      <c r="BM473" s="199">
        <v>19</v>
      </c>
      <c r="BN473" s="199">
        <v>1059</v>
      </c>
      <c r="BO473" s="199">
        <v>55</v>
      </c>
      <c r="BP473" s="199">
        <v>294</v>
      </c>
      <c r="BQ473" s="199">
        <v>43</v>
      </c>
      <c r="BR473" s="199">
        <v>146</v>
      </c>
      <c r="BS473" s="199">
        <v>21</v>
      </c>
      <c r="BT473" s="199">
        <v>824</v>
      </c>
      <c r="BU473" s="199">
        <v>43</v>
      </c>
      <c r="BV473" s="199">
        <v>1499</v>
      </c>
      <c r="BW473" s="199">
        <v>119</v>
      </c>
      <c r="BX473" s="199">
        <v>293</v>
      </c>
      <c r="BY473" s="199">
        <v>0</v>
      </c>
      <c r="BZ473" s="199">
        <v>289</v>
      </c>
      <c r="CA473" s="199">
        <v>23</v>
      </c>
      <c r="CB473" s="199">
        <v>535</v>
      </c>
      <c r="CC473" s="199">
        <v>20</v>
      </c>
      <c r="CD473" s="199">
        <v>233</v>
      </c>
      <c r="CE473" s="199">
        <v>6</v>
      </c>
      <c r="CF473" s="199">
        <v>312</v>
      </c>
      <c r="CG473" s="199">
        <v>17</v>
      </c>
      <c r="CH473" s="199">
        <v>317</v>
      </c>
      <c r="CI473" s="199">
        <v>65</v>
      </c>
      <c r="CJ473" s="199">
        <v>277</v>
      </c>
      <c r="CK473" s="199">
        <v>26</v>
      </c>
      <c r="CL473" s="199">
        <v>360</v>
      </c>
      <c r="CM473" s="199">
        <v>5</v>
      </c>
      <c r="CN473" s="199">
        <v>293</v>
      </c>
      <c r="CO473" s="199">
        <v>0</v>
      </c>
      <c r="CP473" s="199">
        <v>162</v>
      </c>
      <c r="CQ473" s="199">
        <v>2454</v>
      </c>
      <c r="CR473" s="199">
        <v>1835</v>
      </c>
      <c r="CS473" s="199">
        <v>915</v>
      </c>
      <c r="CT473" s="199">
        <v>2018</v>
      </c>
      <c r="CU473" s="199">
        <v>361</v>
      </c>
      <c r="CV473" s="199">
        <v>123</v>
      </c>
      <c r="CW473" s="199">
        <v>314</v>
      </c>
      <c r="CX473" s="199">
        <v>112</v>
      </c>
      <c r="CY473" s="199">
        <v>21</v>
      </c>
      <c r="CZ473" s="199">
        <v>5</v>
      </c>
      <c r="DA473" s="199">
        <v>25</v>
      </c>
      <c r="DB473" s="199">
        <v>5</v>
      </c>
      <c r="DC473" s="199">
        <v>1</v>
      </c>
      <c r="DD473" s="199">
        <v>1</v>
      </c>
      <c r="DE473" s="199">
        <v>85</v>
      </c>
      <c r="DF473" s="199">
        <v>115</v>
      </c>
      <c r="DG473" s="199">
        <v>371</v>
      </c>
      <c r="DH473" s="199">
        <v>26</v>
      </c>
      <c r="DI473" s="199">
        <v>123</v>
      </c>
      <c r="DJ473" s="199">
        <v>57</v>
      </c>
      <c r="DK473" s="199">
        <v>14</v>
      </c>
      <c r="DL473" s="199">
        <v>86</v>
      </c>
      <c r="DM473" s="199">
        <v>73</v>
      </c>
      <c r="DN473" s="199">
        <v>265</v>
      </c>
      <c r="DO473" s="199">
        <v>91</v>
      </c>
      <c r="DP473" s="199">
        <v>22</v>
      </c>
      <c r="DQ473" s="199">
        <v>39</v>
      </c>
      <c r="DR473" s="199">
        <v>32</v>
      </c>
      <c r="DS473" s="199">
        <v>31</v>
      </c>
      <c r="DT473" s="199">
        <v>64</v>
      </c>
      <c r="DU473" s="199">
        <v>899</v>
      </c>
      <c r="DV473" s="199">
        <v>493</v>
      </c>
      <c r="DW473" s="199">
        <v>247</v>
      </c>
      <c r="DX473" s="199">
        <v>97</v>
      </c>
      <c r="DY473" s="199">
        <v>66</v>
      </c>
      <c r="DZ473" s="199">
        <v>148</v>
      </c>
      <c r="EA473" s="199">
        <v>17</v>
      </c>
      <c r="EB473" s="199">
        <v>84</v>
      </c>
      <c r="EC473" s="199">
        <v>161</v>
      </c>
      <c r="ED473" s="199">
        <v>46</v>
      </c>
      <c r="EE473" s="199">
        <v>87</v>
      </c>
      <c r="EF473" s="199">
        <v>389</v>
      </c>
      <c r="EG473" s="199">
        <v>2338</v>
      </c>
      <c r="EH473" s="199">
        <v>230</v>
      </c>
      <c r="EI473" s="199">
        <v>742</v>
      </c>
      <c r="EJ473" s="199">
        <v>157</v>
      </c>
      <c r="EK473" s="199">
        <v>38</v>
      </c>
      <c r="EL473" s="199">
        <v>11</v>
      </c>
      <c r="EM473" s="199">
        <v>33</v>
      </c>
      <c r="EN473" s="199">
        <v>5</v>
      </c>
      <c r="EO473" s="199">
        <v>3</v>
      </c>
      <c r="EP473" s="199">
        <v>24</v>
      </c>
      <c r="EQ473" s="199">
        <v>798</v>
      </c>
      <c r="ER473" s="199">
        <v>899</v>
      </c>
      <c r="ES473" s="199">
        <v>42</v>
      </c>
      <c r="ET473" s="199">
        <v>123</v>
      </c>
      <c r="EU473" s="199">
        <v>416</v>
      </c>
      <c r="EV473" s="199">
        <v>318</v>
      </c>
      <c r="EW473" s="199">
        <v>857</v>
      </c>
      <c r="EX473" s="199">
        <v>899</v>
      </c>
      <c r="EZ473" s="199"/>
    </row>
    <row r="474" spans="1:156" x14ac:dyDescent="0.25">
      <c r="A474">
        <v>55921</v>
      </c>
      <c r="B474" t="s">
        <v>892</v>
      </c>
      <c r="C474" t="s">
        <v>1075</v>
      </c>
      <c r="D474" t="s">
        <v>265</v>
      </c>
      <c r="E474" t="s">
        <v>336</v>
      </c>
      <c r="F474" t="s">
        <v>346</v>
      </c>
      <c r="G474" t="s">
        <v>346</v>
      </c>
      <c r="H474" s="199">
        <v>4542</v>
      </c>
      <c r="I474" s="199">
        <v>274</v>
      </c>
      <c r="J474" s="199">
        <v>528</v>
      </c>
      <c r="K474" s="199">
        <v>68</v>
      </c>
      <c r="L474" s="199">
        <v>358</v>
      </c>
      <c r="M474" s="199">
        <v>57</v>
      </c>
      <c r="N474" s="199">
        <v>2010</v>
      </c>
      <c r="O474" s="199">
        <v>63</v>
      </c>
      <c r="P474" s="199">
        <v>2004</v>
      </c>
      <c r="Q474" s="199">
        <v>143</v>
      </c>
      <c r="R474" s="199">
        <v>4461</v>
      </c>
      <c r="S474" s="199">
        <v>271</v>
      </c>
      <c r="T474" s="199">
        <v>7</v>
      </c>
      <c r="U474" s="199">
        <v>0</v>
      </c>
      <c r="V474" s="199">
        <v>0</v>
      </c>
      <c r="W474" s="199">
        <v>0</v>
      </c>
      <c r="X474" s="199">
        <v>0</v>
      </c>
      <c r="Y474" s="199">
        <v>0</v>
      </c>
      <c r="Z474" s="199">
        <v>5</v>
      </c>
      <c r="AA474" s="199">
        <v>0</v>
      </c>
      <c r="AB474" s="199">
        <v>69</v>
      </c>
      <c r="AC474" s="199">
        <v>3</v>
      </c>
      <c r="AD474" s="199">
        <v>5</v>
      </c>
      <c r="AE474" s="199">
        <v>0</v>
      </c>
      <c r="AF474" s="199">
        <v>4461</v>
      </c>
      <c r="AG474" s="199">
        <v>271</v>
      </c>
      <c r="AH474" s="199">
        <v>4539</v>
      </c>
      <c r="AI474" s="199">
        <v>274</v>
      </c>
      <c r="AJ474" s="199">
        <v>3</v>
      </c>
      <c r="AK474" s="199">
        <v>0</v>
      </c>
      <c r="AL474" s="199">
        <v>1</v>
      </c>
      <c r="AM474" s="199">
        <v>0</v>
      </c>
      <c r="AN474" s="199">
        <v>2</v>
      </c>
      <c r="AO474" s="199">
        <v>0</v>
      </c>
      <c r="AP474" s="199">
        <v>2063</v>
      </c>
      <c r="AQ474" s="199">
        <v>131</v>
      </c>
      <c r="AR474" s="199">
        <v>2479</v>
      </c>
      <c r="AS474" s="199">
        <v>143</v>
      </c>
      <c r="AT474" s="199">
        <v>609</v>
      </c>
      <c r="AU474" s="199">
        <v>6</v>
      </c>
      <c r="AV474" s="199">
        <v>3933</v>
      </c>
      <c r="AW474" s="199">
        <v>268</v>
      </c>
      <c r="AX474" s="199">
        <v>194</v>
      </c>
      <c r="AY474" s="199">
        <v>0</v>
      </c>
      <c r="AZ474" s="199">
        <v>1304</v>
      </c>
      <c r="BA474" s="199">
        <v>90</v>
      </c>
      <c r="BB474" s="199">
        <v>1076</v>
      </c>
      <c r="BC474" s="199">
        <v>59</v>
      </c>
      <c r="BD474" s="199">
        <v>581</v>
      </c>
      <c r="BE474" s="199">
        <v>20</v>
      </c>
      <c r="BF474" s="199">
        <v>282</v>
      </c>
      <c r="BG474" s="199">
        <v>6</v>
      </c>
      <c r="BH474" s="199">
        <v>2278</v>
      </c>
      <c r="BI474" s="199">
        <v>180</v>
      </c>
      <c r="BJ474" s="199">
        <v>2250</v>
      </c>
      <c r="BK474" s="199">
        <v>171</v>
      </c>
      <c r="BL474" s="199">
        <v>28</v>
      </c>
      <c r="BM474" s="199">
        <v>9</v>
      </c>
      <c r="BN474" s="199">
        <v>1706</v>
      </c>
      <c r="BO474" s="199">
        <v>71</v>
      </c>
      <c r="BP474" s="199">
        <v>652</v>
      </c>
      <c r="BQ474" s="199">
        <v>109</v>
      </c>
      <c r="BR474" s="199">
        <v>202</v>
      </c>
      <c r="BS474" s="199">
        <v>6</v>
      </c>
      <c r="BT474" s="199">
        <v>1011</v>
      </c>
      <c r="BU474" s="199">
        <v>88</v>
      </c>
      <c r="BV474" s="199">
        <v>2560</v>
      </c>
      <c r="BW474" s="199">
        <v>186</v>
      </c>
      <c r="BX474" s="199">
        <v>971</v>
      </c>
      <c r="BY474" s="199">
        <v>0</v>
      </c>
      <c r="BZ474" s="199">
        <v>299</v>
      </c>
      <c r="CA474" s="199">
        <v>4</v>
      </c>
      <c r="CB474" s="199">
        <v>712</v>
      </c>
      <c r="CC474" s="199">
        <v>84</v>
      </c>
      <c r="CD474" s="199">
        <v>376</v>
      </c>
      <c r="CE474" s="199">
        <v>17</v>
      </c>
      <c r="CF474" s="199">
        <v>333</v>
      </c>
      <c r="CG474" s="199">
        <v>33</v>
      </c>
      <c r="CH474" s="199">
        <v>523</v>
      </c>
      <c r="CI474" s="199">
        <v>11</v>
      </c>
      <c r="CJ474" s="199">
        <v>659</v>
      </c>
      <c r="CK474" s="199">
        <v>38</v>
      </c>
      <c r="CL474" s="199">
        <v>669</v>
      </c>
      <c r="CM474" s="199">
        <v>87</v>
      </c>
      <c r="CN474" s="199">
        <v>971</v>
      </c>
      <c r="CO474" s="199">
        <v>0</v>
      </c>
      <c r="CP474" s="199">
        <v>274</v>
      </c>
      <c r="CQ474" s="199">
        <v>4268</v>
      </c>
      <c r="CR474" s="199">
        <v>3210</v>
      </c>
      <c r="CS474" s="199">
        <v>1728</v>
      </c>
      <c r="CT474" s="199">
        <v>4292</v>
      </c>
      <c r="CU474" s="199">
        <v>67</v>
      </c>
      <c r="CV474" s="199">
        <v>9</v>
      </c>
      <c r="CW474" s="199">
        <v>37</v>
      </c>
      <c r="CX474" s="199">
        <v>5</v>
      </c>
      <c r="CY474" s="199">
        <v>26</v>
      </c>
      <c r="CZ474" s="199">
        <v>0</v>
      </c>
      <c r="DA474" s="199">
        <v>0</v>
      </c>
      <c r="DB474" s="199">
        <v>0</v>
      </c>
      <c r="DC474" s="199">
        <v>4</v>
      </c>
      <c r="DD474" s="199">
        <v>4</v>
      </c>
      <c r="DE474" s="199">
        <v>94</v>
      </c>
      <c r="DF474" s="199">
        <v>269</v>
      </c>
      <c r="DG474" s="199">
        <v>377</v>
      </c>
      <c r="DH474" s="199">
        <v>114</v>
      </c>
      <c r="DI474" s="199">
        <v>273</v>
      </c>
      <c r="DJ474" s="199">
        <v>126</v>
      </c>
      <c r="DK474" s="199">
        <v>9</v>
      </c>
      <c r="DL474" s="199">
        <v>124</v>
      </c>
      <c r="DM474" s="199">
        <v>109</v>
      </c>
      <c r="DN474" s="199">
        <v>756</v>
      </c>
      <c r="DO474" s="199">
        <v>108</v>
      </c>
      <c r="DP474" s="199">
        <v>125</v>
      </c>
      <c r="DQ474" s="199">
        <v>87</v>
      </c>
      <c r="DR474" s="199">
        <v>33</v>
      </c>
      <c r="DS474" s="199">
        <v>2</v>
      </c>
      <c r="DT474" s="199">
        <v>45</v>
      </c>
      <c r="DU474" s="199">
        <v>2049</v>
      </c>
      <c r="DV474" s="199">
        <v>1010</v>
      </c>
      <c r="DW474" s="199">
        <v>350</v>
      </c>
      <c r="DX474" s="199">
        <v>147</v>
      </c>
      <c r="DY474" s="199">
        <v>52</v>
      </c>
      <c r="DZ474" s="199">
        <v>282</v>
      </c>
      <c r="EA474" s="199">
        <v>9</v>
      </c>
      <c r="EB474" s="199">
        <v>232</v>
      </c>
      <c r="EC474" s="199">
        <v>610</v>
      </c>
      <c r="ED474" s="199">
        <v>47</v>
      </c>
      <c r="EE474" s="199">
        <v>490</v>
      </c>
      <c r="EF474" s="199">
        <v>474</v>
      </c>
      <c r="EG474" s="199">
        <v>3996</v>
      </c>
      <c r="EH474" s="199">
        <v>563</v>
      </c>
      <c r="EI474" s="199">
        <v>1616</v>
      </c>
      <c r="EJ474" s="199">
        <v>433</v>
      </c>
      <c r="EK474" s="199">
        <v>147</v>
      </c>
      <c r="EL474" s="199">
        <v>1</v>
      </c>
      <c r="EM474" s="199">
        <v>27</v>
      </c>
      <c r="EN474" s="199">
        <v>25</v>
      </c>
      <c r="EO474" s="199">
        <v>50</v>
      </c>
      <c r="EP474" s="199">
        <v>131</v>
      </c>
      <c r="EQ474" s="199">
        <v>1698</v>
      </c>
      <c r="ER474" s="199">
        <v>2049</v>
      </c>
      <c r="ES474" s="199">
        <v>73</v>
      </c>
      <c r="ET474" s="199">
        <v>530</v>
      </c>
      <c r="EU474" s="199">
        <v>869</v>
      </c>
      <c r="EV474" s="199">
        <v>577</v>
      </c>
      <c r="EW474" s="199">
        <v>1976</v>
      </c>
      <c r="EX474" s="199">
        <v>2049</v>
      </c>
      <c r="EZ474" s="199"/>
    </row>
    <row r="475" spans="1:156" x14ac:dyDescent="0.25">
      <c r="A475">
        <v>55985</v>
      </c>
      <c r="B475" t="s">
        <v>892</v>
      </c>
      <c r="C475" t="s">
        <v>1095</v>
      </c>
      <c r="D475" t="s">
        <v>257</v>
      </c>
      <c r="E475" t="s">
        <v>336</v>
      </c>
      <c r="F475" t="s">
        <v>346</v>
      </c>
      <c r="G475" t="s">
        <v>346</v>
      </c>
      <c r="H475" s="199">
        <v>1745</v>
      </c>
      <c r="I475" s="199">
        <v>101</v>
      </c>
      <c r="J475" s="199">
        <v>213</v>
      </c>
      <c r="K475" s="199">
        <v>16</v>
      </c>
      <c r="L475" s="199">
        <v>165</v>
      </c>
      <c r="M475" s="199">
        <v>14</v>
      </c>
      <c r="N475" s="199">
        <v>798</v>
      </c>
      <c r="O475" s="199">
        <v>69</v>
      </c>
      <c r="P475" s="199">
        <v>732</v>
      </c>
      <c r="Q475" s="199">
        <v>16</v>
      </c>
      <c r="R475" s="199">
        <v>1573</v>
      </c>
      <c r="S475" s="199">
        <v>65</v>
      </c>
      <c r="T475" s="199">
        <v>17</v>
      </c>
      <c r="U475" s="199">
        <v>0</v>
      </c>
      <c r="V475" s="199">
        <v>2</v>
      </c>
      <c r="W475" s="199">
        <v>0</v>
      </c>
      <c r="X475" s="199">
        <v>10</v>
      </c>
      <c r="Y475" s="199">
        <v>0</v>
      </c>
      <c r="Z475" s="199">
        <v>76</v>
      </c>
      <c r="AA475" s="199">
        <v>12</v>
      </c>
      <c r="AB475" s="199">
        <v>67</v>
      </c>
      <c r="AC475" s="199">
        <v>24</v>
      </c>
      <c r="AD475" s="199">
        <v>86</v>
      </c>
      <c r="AE475" s="199">
        <v>12</v>
      </c>
      <c r="AF475" s="199">
        <v>1567</v>
      </c>
      <c r="AG475" s="199">
        <v>65</v>
      </c>
      <c r="AH475" s="199">
        <v>1694</v>
      </c>
      <c r="AI475" s="199">
        <v>89</v>
      </c>
      <c r="AJ475" s="199">
        <v>51</v>
      </c>
      <c r="AK475" s="199">
        <v>12</v>
      </c>
      <c r="AL475" s="199">
        <v>20</v>
      </c>
      <c r="AM475" s="199">
        <v>7</v>
      </c>
      <c r="AN475" s="199">
        <v>31</v>
      </c>
      <c r="AO475" s="199">
        <v>5</v>
      </c>
      <c r="AP475" s="199">
        <v>882</v>
      </c>
      <c r="AQ475" s="199">
        <v>87</v>
      </c>
      <c r="AR475" s="199">
        <v>863</v>
      </c>
      <c r="AS475" s="199">
        <v>14</v>
      </c>
      <c r="AT475" s="199">
        <v>210</v>
      </c>
      <c r="AU475" s="199">
        <v>16</v>
      </c>
      <c r="AV475" s="199">
        <v>1535</v>
      </c>
      <c r="AW475" s="199">
        <v>85</v>
      </c>
      <c r="AX475" s="199">
        <v>55</v>
      </c>
      <c r="AY475" s="199">
        <v>2</v>
      </c>
      <c r="AZ475" s="199">
        <v>435</v>
      </c>
      <c r="BA475" s="199">
        <v>35</v>
      </c>
      <c r="BB475" s="199">
        <v>399</v>
      </c>
      <c r="BC475" s="199">
        <v>22</v>
      </c>
      <c r="BD475" s="199">
        <v>255</v>
      </c>
      <c r="BE475" s="199">
        <v>9</v>
      </c>
      <c r="BF475" s="199">
        <v>211</v>
      </c>
      <c r="BG475" s="199">
        <v>17</v>
      </c>
      <c r="BH475" s="199">
        <v>787</v>
      </c>
      <c r="BI475" s="199">
        <v>60</v>
      </c>
      <c r="BJ475" s="199">
        <v>753</v>
      </c>
      <c r="BK475" s="199">
        <v>48</v>
      </c>
      <c r="BL475" s="199">
        <v>34</v>
      </c>
      <c r="BM475" s="199">
        <v>12</v>
      </c>
      <c r="BN475" s="199">
        <v>590</v>
      </c>
      <c r="BO475" s="199">
        <v>36</v>
      </c>
      <c r="BP475" s="199">
        <v>269</v>
      </c>
      <c r="BQ475" s="199">
        <v>32</v>
      </c>
      <c r="BR475" s="199">
        <v>139</v>
      </c>
      <c r="BS475" s="199">
        <v>9</v>
      </c>
      <c r="BT475" s="199">
        <v>459</v>
      </c>
      <c r="BU475" s="199">
        <v>24</v>
      </c>
      <c r="BV475" s="199">
        <v>998</v>
      </c>
      <c r="BW475" s="199">
        <v>77</v>
      </c>
      <c r="BX475" s="199">
        <v>288</v>
      </c>
      <c r="BY475" s="199">
        <v>0</v>
      </c>
      <c r="BZ475" s="199">
        <v>80</v>
      </c>
      <c r="CA475" s="199">
        <v>0</v>
      </c>
      <c r="CB475" s="199">
        <v>379</v>
      </c>
      <c r="CC475" s="199">
        <v>24</v>
      </c>
      <c r="CD475" s="199">
        <v>142</v>
      </c>
      <c r="CE475" s="199">
        <v>9</v>
      </c>
      <c r="CF475" s="199">
        <v>225</v>
      </c>
      <c r="CG475" s="199">
        <v>26</v>
      </c>
      <c r="CH475" s="199">
        <v>209</v>
      </c>
      <c r="CI475" s="199">
        <v>17</v>
      </c>
      <c r="CJ475" s="199">
        <v>210</v>
      </c>
      <c r="CK475" s="199">
        <v>15</v>
      </c>
      <c r="CL475" s="199">
        <v>212</v>
      </c>
      <c r="CM475" s="199">
        <v>10</v>
      </c>
      <c r="CN475" s="199">
        <v>288</v>
      </c>
      <c r="CO475" s="199">
        <v>0</v>
      </c>
      <c r="CP475" s="199">
        <v>101</v>
      </c>
      <c r="CQ475" s="199">
        <v>1644</v>
      </c>
      <c r="CR475" s="199">
        <v>1287</v>
      </c>
      <c r="CS475" s="199">
        <v>603</v>
      </c>
      <c r="CT475" s="199">
        <v>1633</v>
      </c>
      <c r="CU475" s="199">
        <v>67</v>
      </c>
      <c r="CV475" s="199">
        <v>50</v>
      </c>
      <c r="CW475" s="199">
        <v>63</v>
      </c>
      <c r="CX475" s="199">
        <v>50</v>
      </c>
      <c r="CY475" s="199">
        <v>4</v>
      </c>
      <c r="CZ475" s="199">
        <v>0</v>
      </c>
      <c r="DA475" s="199">
        <v>0</v>
      </c>
      <c r="DB475" s="199">
        <v>0</v>
      </c>
      <c r="DC475" s="199">
        <v>0</v>
      </c>
      <c r="DD475" s="199">
        <v>0</v>
      </c>
      <c r="DE475" s="199">
        <v>93</v>
      </c>
      <c r="DF475" s="199">
        <v>119</v>
      </c>
      <c r="DG475" s="199">
        <v>119</v>
      </c>
      <c r="DH475" s="199">
        <v>20</v>
      </c>
      <c r="DI475" s="199">
        <v>75</v>
      </c>
      <c r="DJ475" s="199">
        <v>43</v>
      </c>
      <c r="DK475" s="199">
        <v>5</v>
      </c>
      <c r="DL475" s="199">
        <v>30</v>
      </c>
      <c r="DM475" s="199">
        <v>68</v>
      </c>
      <c r="DN475" s="199">
        <v>190</v>
      </c>
      <c r="DO475" s="199">
        <v>41</v>
      </c>
      <c r="DP475" s="199">
        <v>24</v>
      </c>
      <c r="DQ475" s="199">
        <v>30</v>
      </c>
      <c r="DR475" s="199">
        <v>19</v>
      </c>
      <c r="DS475" s="199">
        <v>8</v>
      </c>
      <c r="DT475" s="199">
        <v>25</v>
      </c>
      <c r="DU475" s="199">
        <v>663</v>
      </c>
      <c r="DV475" s="199">
        <v>365</v>
      </c>
      <c r="DW475" s="199">
        <v>138</v>
      </c>
      <c r="DX475" s="199">
        <v>51</v>
      </c>
      <c r="DY475" s="199">
        <v>18</v>
      </c>
      <c r="DZ475" s="199">
        <v>148</v>
      </c>
      <c r="EA475" s="199">
        <v>11</v>
      </c>
      <c r="EB475" s="199">
        <v>113</v>
      </c>
      <c r="EC475" s="199">
        <v>99</v>
      </c>
      <c r="ED475" s="199">
        <v>11</v>
      </c>
      <c r="EE475" s="199">
        <v>74</v>
      </c>
      <c r="EF475" s="199">
        <v>195</v>
      </c>
      <c r="EG475" s="199">
        <v>1609</v>
      </c>
      <c r="EH475" s="199">
        <v>145</v>
      </c>
      <c r="EI475" s="199">
        <v>551</v>
      </c>
      <c r="EJ475" s="199">
        <v>112</v>
      </c>
      <c r="EK475" s="199">
        <v>15</v>
      </c>
      <c r="EL475" s="199">
        <v>15</v>
      </c>
      <c r="EM475" s="199">
        <v>5</v>
      </c>
      <c r="EN475" s="199">
        <v>16</v>
      </c>
      <c r="EO475" s="199">
        <v>5</v>
      </c>
      <c r="EP475" s="199">
        <v>22</v>
      </c>
      <c r="EQ475" s="199">
        <v>581</v>
      </c>
      <c r="ER475" s="199">
        <v>663</v>
      </c>
      <c r="ES475" s="199">
        <v>25</v>
      </c>
      <c r="ET475" s="199">
        <v>91</v>
      </c>
      <c r="EU475" s="199">
        <v>278</v>
      </c>
      <c r="EV475" s="199">
        <v>269</v>
      </c>
      <c r="EW475" s="199">
        <v>638</v>
      </c>
      <c r="EX475" s="199">
        <v>663</v>
      </c>
      <c r="EZ475" s="199"/>
    </row>
    <row r="476" spans="1:156" x14ac:dyDescent="0.25">
      <c r="A476">
        <v>55975</v>
      </c>
      <c r="B476" t="s">
        <v>892</v>
      </c>
      <c r="C476" t="s">
        <v>1092</v>
      </c>
      <c r="D476" t="s">
        <v>260</v>
      </c>
      <c r="E476" t="s">
        <v>336</v>
      </c>
      <c r="F476" t="s">
        <v>346</v>
      </c>
      <c r="G476" t="s">
        <v>346</v>
      </c>
      <c r="H476" s="199">
        <v>4554</v>
      </c>
      <c r="I476" s="199">
        <v>261</v>
      </c>
      <c r="J476" s="199">
        <v>672</v>
      </c>
      <c r="K476" s="199">
        <v>26</v>
      </c>
      <c r="L476" s="199">
        <v>397</v>
      </c>
      <c r="M476" s="199">
        <v>26</v>
      </c>
      <c r="N476" s="199">
        <v>2160</v>
      </c>
      <c r="O476" s="199">
        <v>153</v>
      </c>
      <c r="P476" s="199">
        <v>1695</v>
      </c>
      <c r="Q476" s="199">
        <v>82</v>
      </c>
      <c r="R476" s="199">
        <v>4301</v>
      </c>
      <c r="S476" s="199">
        <v>218</v>
      </c>
      <c r="T476" s="199">
        <v>32</v>
      </c>
      <c r="U476" s="199">
        <v>0</v>
      </c>
      <c r="V476" s="199">
        <v>9</v>
      </c>
      <c r="W476" s="199">
        <v>8</v>
      </c>
      <c r="X476" s="199">
        <v>31</v>
      </c>
      <c r="Y476" s="199">
        <v>0</v>
      </c>
      <c r="Z476" s="199">
        <v>36</v>
      </c>
      <c r="AA476" s="199">
        <v>0</v>
      </c>
      <c r="AB476" s="199">
        <v>145</v>
      </c>
      <c r="AC476" s="199">
        <v>35</v>
      </c>
      <c r="AD476" s="199">
        <v>96</v>
      </c>
      <c r="AE476" s="199">
        <v>8</v>
      </c>
      <c r="AF476" s="199">
        <v>4239</v>
      </c>
      <c r="AG476" s="199">
        <v>218</v>
      </c>
      <c r="AH476" s="199">
        <v>4495</v>
      </c>
      <c r="AI476" s="199">
        <v>253</v>
      </c>
      <c r="AJ476" s="199">
        <v>59</v>
      </c>
      <c r="AK476" s="199">
        <v>8</v>
      </c>
      <c r="AL476" s="199">
        <v>45</v>
      </c>
      <c r="AM476" s="199">
        <v>0</v>
      </c>
      <c r="AN476" s="199">
        <v>14</v>
      </c>
      <c r="AO476" s="199">
        <v>8</v>
      </c>
      <c r="AP476" s="199">
        <v>2363</v>
      </c>
      <c r="AQ476" s="199">
        <v>151</v>
      </c>
      <c r="AR476" s="199">
        <v>2191</v>
      </c>
      <c r="AS476" s="199">
        <v>110</v>
      </c>
      <c r="AT476" s="199">
        <v>557</v>
      </c>
      <c r="AU476" s="199">
        <v>2</v>
      </c>
      <c r="AV476" s="199">
        <v>3997</v>
      </c>
      <c r="AW476" s="199">
        <v>259</v>
      </c>
      <c r="AX476" s="199">
        <v>169</v>
      </c>
      <c r="AY476" s="199">
        <v>33</v>
      </c>
      <c r="AZ476" s="199">
        <v>1088</v>
      </c>
      <c r="BA476" s="199">
        <v>21</v>
      </c>
      <c r="BB476" s="199">
        <v>1188</v>
      </c>
      <c r="BC476" s="199">
        <v>61</v>
      </c>
      <c r="BD476" s="199">
        <v>530</v>
      </c>
      <c r="BE476" s="199">
        <v>18</v>
      </c>
      <c r="BF476" s="199">
        <v>383</v>
      </c>
      <c r="BG476" s="199">
        <v>31</v>
      </c>
      <c r="BH476" s="199">
        <v>2117</v>
      </c>
      <c r="BI476" s="199">
        <v>184</v>
      </c>
      <c r="BJ476" s="199">
        <v>2036</v>
      </c>
      <c r="BK476" s="199">
        <v>154</v>
      </c>
      <c r="BL476" s="199">
        <v>81</v>
      </c>
      <c r="BM476" s="199">
        <v>30</v>
      </c>
      <c r="BN476" s="199">
        <v>1528</v>
      </c>
      <c r="BO476" s="199">
        <v>133</v>
      </c>
      <c r="BP476" s="199">
        <v>625</v>
      </c>
      <c r="BQ476" s="199">
        <v>30</v>
      </c>
      <c r="BR476" s="199">
        <v>347</v>
      </c>
      <c r="BS476" s="199">
        <v>52</v>
      </c>
      <c r="BT476" s="199">
        <v>1207</v>
      </c>
      <c r="BU476" s="199">
        <v>46</v>
      </c>
      <c r="BV476" s="199">
        <v>2500</v>
      </c>
      <c r="BW476" s="199">
        <v>215</v>
      </c>
      <c r="BX476" s="199">
        <v>847</v>
      </c>
      <c r="BY476" s="199">
        <v>0</v>
      </c>
      <c r="BZ476" s="199">
        <v>343</v>
      </c>
      <c r="CA476" s="199">
        <v>13</v>
      </c>
      <c r="CB476" s="199">
        <v>864</v>
      </c>
      <c r="CC476" s="199">
        <v>33</v>
      </c>
      <c r="CD476" s="199">
        <v>372</v>
      </c>
      <c r="CE476" s="199">
        <v>82</v>
      </c>
      <c r="CF476" s="199">
        <v>466</v>
      </c>
      <c r="CG476" s="199">
        <v>46</v>
      </c>
      <c r="CH476" s="199">
        <v>434</v>
      </c>
      <c r="CI476" s="199">
        <v>52</v>
      </c>
      <c r="CJ476" s="199">
        <v>499</v>
      </c>
      <c r="CK476" s="199">
        <v>13</v>
      </c>
      <c r="CL476" s="199">
        <v>729</v>
      </c>
      <c r="CM476" s="199">
        <v>22</v>
      </c>
      <c r="CN476" s="199">
        <v>847</v>
      </c>
      <c r="CO476" s="199">
        <v>0</v>
      </c>
      <c r="CP476" s="199">
        <v>261</v>
      </c>
      <c r="CQ476" s="199">
        <v>4293</v>
      </c>
      <c r="CR476" s="199">
        <v>3316</v>
      </c>
      <c r="CS476" s="199">
        <v>1792</v>
      </c>
      <c r="CT476" s="199">
        <v>4277</v>
      </c>
      <c r="CU476" s="199">
        <v>49</v>
      </c>
      <c r="CV476" s="199">
        <v>5</v>
      </c>
      <c r="CW476" s="199">
        <v>16</v>
      </c>
      <c r="CX476" s="199">
        <v>1</v>
      </c>
      <c r="CY476" s="199">
        <v>33</v>
      </c>
      <c r="CZ476" s="199">
        <v>4</v>
      </c>
      <c r="DA476" s="199">
        <v>0</v>
      </c>
      <c r="DB476" s="199">
        <v>0</v>
      </c>
      <c r="DC476" s="199">
        <v>0</v>
      </c>
      <c r="DD476" s="199">
        <v>0</v>
      </c>
      <c r="DE476" s="199">
        <v>143</v>
      </c>
      <c r="DF476" s="199">
        <v>235</v>
      </c>
      <c r="DG476" s="199">
        <v>235</v>
      </c>
      <c r="DH476" s="199">
        <v>44</v>
      </c>
      <c r="DI476" s="199">
        <v>265</v>
      </c>
      <c r="DJ476" s="199">
        <v>116</v>
      </c>
      <c r="DK476" s="199">
        <v>25</v>
      </c>
      <c r="DL476" s="199">
        <v>87</v>
      </c>
      <c r="DM476" s="199">
        <v>157</v>
      </c>
      <c r="DN476" s="199">
        <v>754</v>
      </c>
      <c r="DO476" s="199">
        <v>159</v>
      </c>
      <c r="DP476" s="199">
        <v>89</v>
      </c>
      <c r="DQ476" s="199">
        <v>61</v>
      </c>
      <c r="DR476" s="199">
        <v>62</v>
      </c>
      <c r="DS476" s="199">
        <v>29</v>
      </c>
      <c r="DT476" s="199">
        <v>146</v>
      </c>
      <c r="DU476" s="199">
        <v>1822</v>
      </c>
      <c r="DV476" s="199">
        <v>996</v>
      </c>
      <c r="DW476" s="199">
        <v>347</v>
      </c>
      <c r="DX476" s="199">
        <v>130</v>
      </c>
      <c r="DY476" s="199">
        <v>33</v>
      </c>
      <c r="DZ476" s="199">
        <v>316</v>
      </c>
      <c r="EA476" s="199">
        <v>13</v>
      </c>
      <c r="EB476" s="199">
        <v>246</v>
      </c>
      <c r="EC476" s="199">
        <v>380</v>
      </c>
      <c r="ED476" s="199">
        <v>71</v>
      </c>
      <c r="EE476" s="199">
        <v>242</v>
      </c>
      <c r="EF476" s="199">
        <v>505</v>
      </c>
      <c r="EG476" s="199">
        <v>4203</v>
      </c>
      <c r="EH476" s="199">
        <v>339</v>
      </c>
      <c r="EI476" s="199">
        <v>1533</v>
      </c>
      <c r="EJ476" s="199">
        <v>289</v>
      </c>
      <c r="EK476" s="199">
        <v>49</v>
      </c>
      <c r="EL476" s="199">
        <v>29</v>
      </c>
      <c r="EM476" s="199">
        <v>32</v>
      </c>
      <c r="EN476" s="199">
        <v>25</v>
      </c>
      <c r="EO476" s="199">
        <v>56</v>
      </c>
      <c r="EP476" s="199">
        <v>76</v>
      </c>
      <c r="EQ476" s="199">
        <v>1550</v>
      </c>
      <c r="ER476" s="199">
        <v>1822</v>
      </c>
      <c r="ES476" s="199">
        <v>73</v>
      </c>
      <c r="ET476" s="199">
        <v>372</v>
      </c>
      <c r="EU476" s="199">
        <v>696</v>
      </c>
      <c r="EV476" s="199">
        <v>681</v>
      </c>
      <c r="EW476" s="199">
        <v>1749</v>
      </c>
      <c r="EX476" s="199">
        <v>1822</v>
      </c>
      <c r="EZ476" s="199"/>
    </row>
    <row r="477" spans="1:156" x14ac:dyDescent="0.25">
      <c r="A477">
        <v>55944</v>
      </c>
      <c r="B477" t="s">
        <v>892</v>
      </c>
      <c r="C477" t="s">
        <v>1083</v>
      </c>
      <c r="D477" t="s">
        <v>257</v>
      </c>
      <c r="E477" t="s">
        <v>336</v>
      </c>
      <c r="F477" t="s">
        <v>346</v>
      </c>
      <c r="G477" t="s">
        <v>346</v>
      </c>
      <c r="H477" s="199">
        <v>7931</v>
      </c>
      <c r="I477" s="199">
        <v>404</v>
      </c>
      <c r="J477" s="199">
        <v>344</v>
      </c>
      <c r="K477" s="199">
        <v>15</v>
      </c>
      <c r="L477" s="199">
        <v>196</v>
      </c>
      <c r="M477" s="199">
        <v>15</v>
      </c>
      <c r="N477" s="199">
        <v>3548</v>
      </c>
      <c r="O477" s="199">
        <v>254</v>
      </c>
      <c r="P477" s="199">
        <v>3902</v>
      </c>
      <c r="Q477" s="199">
        <v>135</v>
      </c>
      <c r="R477" s="199">
        <v>7563</v>
      </c>
      <c r="S477" s="199">
        <v>325</v>
      </c>
      <c r="T477" s="199">
        <v>34</v>
      </c>
      <c r="U477" s="199">
        <v>2</v>
      </c>
      <c r="V477" s="199">
        <v>3</v>
      </c>
      <c r="W477" s="199">
        <v>0</v>
      </c>
      <c r="X477" s="199">
        <v>3</v>
      </c>
      <c r="Y477" s="199">
        <v>0</v>
      </c>
      <c r="Z477" s="199">
        <v>121</v>
      </c>
      <c r="AA477" s="199">
        <v>11</v>
      </c>
      <c r="AB477" s="199">
        <v>207</v>
      </c>
      <c r="AC477" s="199">
        <v>66</v>
      </c>
      <c r="AD477" s="199">
        <v>300</v>
      </c>
      <c r="AE477" s="199">
        <v>77</v>
      </c>
      <c r="AF477" s="199">
        <v>7468</v>
      </c>
      <c r="AG477" s="199">
        <v>325</v>
      </c>
      <c r="AH477" s="199">
        <v>7594</v>
      </c>
      <c r="AI477" s="199">
        <v>325</v>
      </c>
      <c r="AJ477" s="199">
        <v>337</v>
      </c>
      <c r="AK477" s="199">
        <v>79</v>
      </c>
      <c r="AL477" s="199">
        <v>50</v>
      </c>
      <c r="AM477" s="199">
        <v>0</v>
      </c>
      <c r="AN477" s="199">
        <v>287</v>
      </c>
      <c r="AO477" s="199">
        <v>79</v>
      </c>
      <c r="AP477" s="199">
        <v>3987</v>
      </c>
      <c r="AQ477" s="199">
        <v>238</v>
      </c>
      <c r="AR477" s="199">
        <v>3944</v>
      </c>
      <c r="AS477" s="199">
        <v>166</v>
      </c>
      <c r="AT477" s="199">
        <v>721</v>
      </c>
      <c r="AU477" s="199">
        <v>40</v>
      </c>
      <c r="AV477" s="199">
        <v>7210</v>
      </c>
      <c r="AW477" s="199">
        <v>364</v>
      </c>
      <c r="AX477" s="199">
        <v>155</v>
      </c>
      <c r="AY477" s="199">
        <v>54</v>
      </c>
      <c r="AZ477" s="199">
        <v>1211</v>
      </c>
      <c r="BA477" s="199">
        <v>113</v>
      </c>
      <c r="BB477" s="199">
        <v>1953</v>
      </c>
      <c r="BC477" s="199">
        <v>131</v>
      </c>
      <c r="BD477" s="199">
        <v>1785</v>
      </c>
      <c r="BE477" s="199">
        <v>11</v>
      </c>
      <c r="BF477" s="199">
        <v>325</v>
      </c>
      <c r="BG477" s="199">
        <v>20</v>
      </c>
      <c r="BH477" s="199">
        <v>4057</v>
      </c>
      <c r="BI477" s="199">
        <v>333</v>
      </c>
      <c r="BJ477" s="199">
        <v>3955</v>
      </c>
      <c r="BK477" s="199">
        <v>267</v>
      </c>
      <c r="BL477" s="199">
        <v>102</v>
      </c>
      <c r="BM477" s="199">
        <v>66</v>
      </c>
      <c r="BN477" s="199">
        <v>3087</v>
      </c>
      <c r="BO477" s="199">
        <v>161</v>
      </c>
      <c r="BP477" s="199">
        <v>1094</v>
      </c>
      <c r="BQ477" s="199">
        <v>172</v>
      </c>
      <c r="BR477" s="199">
        <v>201</v>
      </c>
      <c r="BS477" s="199">
        <v>20</v>
      </c>
      <c r="BT477" s="199">
        <v>2367</v>
      </c>
      <c r="BU477" s="199">
        <v>51</v>
      </c>
      <c r="BV477" s="199">
        <v>4382</v>
      </c>
      <c r="BW477" s="199">
        <v>353</v>
      </c>
      <c r="BX477" s="199">
        <v>1182</v>
      </c>
      <c r="BY477" s="199">
        <v>0</v>
      </c>
      <c r="BZ477" s="199">
        <v>807</v>
      </c>
      <c r="CA477" s="199">
        <v>17</v>
      </c>
      <c r="CB477" s="199">
        <v>1560</v>
      </c>
      <c r="CC477" s="199">
        <v>34</v>
      </c>
      <c r="CD477" s="199">
        <v>460</v>
      </c>
      <c r="CE477" s="199">
        <v>44</v>
      </c>
      <c r="CF477" s="199">
        <v>1006</v>
      </c>
      <c r="CG477" s="199">
        <v>81</v>
      </c>
      <c r="CH477" s="199">
        <v>1139</v>
      </c>
      <c r="CI477" s="199">
        <v>100</v>
      </c>
      <c r="CJ477" s="199">
        <v>1004</v>
      </c>
      <c r="CK477" s="199">
        <v>82</v>
      </c>
      <c r="CL477" s="199">
        <v>773</v>
      </c>
      <c r="CM477" s="199">
        <v>46</v>
      </c>
      <c r="CN477" s="199">
        <v>1182</v>
      </c>
      <c r="CO477" s="199">
        <v>0</v>
      </c>
      <c r="CP477" s="199">
        <v>404</v>
      </c>
      <c r="CQ477" s="199">
        <v>7527</v>
      </c>
      <c r="CR477" s="199">
        <v>5910</v>
      </c>
      <c r="CS477" s="199">
        <v>2581</v>
      </c>
      <c r="CT477" s="199">
        <v>6849</v>
      </c>
      <c r="CU477" s="199">
        <v>355</v>
      </c>
      <c r="CV477" s="199">
        <v>121</v>
      </c>
      <c r="CW477" s="199">
        <v>289</v>
      </c>
      <c r="CX477" s="199">
        <v>90</v>
      </c>
      <c r="CY477" s="199">
        <v>29</v>
      </c>
      <c r="CZ477" s="199">
        <v>0</v>
      </c>
      <c r="DA477" s="199">
        <v>4</v>
      </c>
      <c r="DB477" s="199">
        <v>0</v>
      </c>
      <c r="DC477" s="199">
        <v>33</v>
      </c>
      <c r="DD477" s="199">
        <v>31</v>
      </c>
      <c r="DE477" s="199">
        <v>103</v>
      </c>
      <c r="DF477" s="199">
        <v>319</v>
      </c>
      <c r="DG477" s="199">
        <v>474</v>
      </c>
      <c r="DH477" s="199">
        <v>72</v>
      </c>
      <c r="DI477" s="199">
        <v>320</v>
      </c>
      <c r="DJ477" s="199">
        <v>217</v>
      </c>
      <c r="DK477" s="199">
        <v>71</v>
      </c>
      <c r="DL477" s="199">
        <v>127</v>
      </c>
      <c r="DM477" s="199">
        <v>249</v>
      </c>
      <c r="DN477" s="199">
        <v>1691</v>
      </c>
      <c r="DO477" s="199">
        <v>264</v>
      </c>
      <c r="DP477" s="199">
        <v>150</v>
      </c>
      <c r="DQ477" s="199">
        <v>152</v>
      </c>
      <c r="DR477" s="199">
        <v>128</v>
      </c>
      <c r="DS477" s="199">
        <v>25</v>
      </c>
      <c r="DT477" s="199">
        <v>92</v>
      </c>
      <c r="DU477" s="199">
        <v>2905</v>
      </c>
      <c r="DV477" s="199">
        <v>1885</v>
      </c>
      <c r="DW477" s="199">
        <v>906</v>
      </c>
      <c r="DX477" s="199">
        <v>159</v>
      </c>
      <c r="DY477" s="199">
        <v>105</v>
      </c>
      <c r="DZ477" s="199">
        <v>377</v>
      </c>
      <c r="EA477" s="199">
        <v>72</v>
      </c>
      <c r="EB477" s="199">
        <v>217</v>
      </c>
      <c r="EC477" s="199">
        <v>484</v>
      </c>
      <c r="ED477" s="199">
        <v>110</v>
      </c>
      <c r="EE477" s="199">
        <v>336</v>
      </c>
      <c r="EF477" s="199">
        <v>1283</v>
      </c>
      <c r="EG477" s="199">
        <v>6916</v>
      </c>
      <c r="EH477" s="199">
        <v>932</v>
      </c>
      <c r="EI477" s="199">
        <v>2620</v>
      </c>
      <c r="EJ477" s="199">
        <v>285</v>
      </c>
      <c r="EK477" s="199">
        <v>0</v>
      </c>
      <c r="EL477" s="199">
        <v>68</v>
      </c>
      <c r="EM477" s="199">
        <v>0</v>
      </c>
      <c r="EN477" s="199">
        <v>70</v>
      </c>
      <c r="EO477" s="199">
        <v>31</v>
      </c>
      <c r="EP477" s="199">
        <v>100</v>
      </c>
      <c r="EQ477" s="199">
        <v>2688</v>
      </c>
      <c r="ER477" s="199">
        <v>2905</v>
      </c>
      <c r="ES477" s="199">
        <v>117</v>
      </c>
      <c r="ET477" s="199">
        <v>561</v>
      </c>
      <c r="EU477" s="199">
        <v>1034</v>
      </c>
      <c r="EV477" s="199">
        <v>1193</v>
      </c>
      <c r="EW477" s="199">
        <v>2788</v>
      </c>
      <c r="EX477" s="199">
        <v>2905</v>
      </c>
      <c r="EZ477" s="199"/>
    </row>
    <row r="478" spans="1:156" x14ac:dyDescent="0.25">
      <c r="A478">
        <v>55027</v>
      </c>
      <c r="B478" t="s">
        <v>892</v>
      </c>
      <c r="C478" t="s">
        <v>961</v>
      </c>
      <c r="D478" t="s">
        <v>262</v>
      </c>
      <c r="E478" t="s">
        <v>336</v>
      </c>
      <c r="F478" t="s">
        <v>346</v>
      </c>
      <c r="G478" t="s">
        <v>346</v>
      </c>
      <c r="H478" s="199">
        <v>2871</v>
      </c>
      <c r="I478" s="199">
        <v>145</v>
      </c>
      <c r="J478" s="199">
        <v>375</v>
      </c>
      <c r="K478" s="199">
        <v>12</v>
      </c>
      <c r="L478" s="199">
        <v>261</v>
      </c>
      <c r="M478" s="199">
        <v>0</v>
      </c>
      <c r="N478" s="199">
        <v>1252</v>
      </c>
      <c r="O478" s="199">
        <v>59</v>
      </c>
      <c r="P478" s="199">
        <v>1241</v>
      </c>
      <c r="Q478" s="199">
        <v>74</v>
      </c>
      <c r="R478" s="199">
        <v>2690</v>
      </c>
      <c r="S478" s="199">
        <v>114</v>
      </c>
      <c r="T478" s="199">
        <v>0</v>
      </c>
      <c r="U478" s="199">
        <v>0</v>
      </c>
      <c r="V478" s="199">
        <v>2</v>
      </c>
      <c r="W478" s="199">
        <v>0</v>
      </c>
      <c r="X478" s="199">
        <v>11</v>
      </c>
      <c r="Y478" s="199">
        <v>1</v>
      </c>
      <c r="Z478" s="199">
        <v>89</v>
      </c>
      <c r="AA478" s="199">
        <v>19</v>
      </c>
      <c r="AB478" s="199">
        <v>79</v>
      </c>
      <c r="AC478" s="199">
        <v>11</v>
      </c>
      <c r="AD478" s="199">
        <v>141</v>
      </c>
      <c r="AE478" s="199">
        <v>30</v>
      </c>
      <c r="AF478" s="199">
        <v>2683</v>
      </c>
      <c r="AG478" s="199">
        <v>114</v>
      </c>
      <c r="AH478" s="199">
        <v>2773</v>
      </c>
      <c r="AI478" s="199">
        <v>120</v>
      </c>
      <c r="AJ478" s="199">
        <v>98</v>
      </c>
      <c r="AK478" s="199">
        <v>25</v>
      </c>
      <c r="AL478" s="199">
        <v>18</v>
      </c>
      <c r="AM478" s="199">
        <v>12</v>
      </c>
      <c r="AN478" s="199">
        <v>80</v>
      </c>
      <c r="AO478" s="199">
        <v>13</v>
      </c>
      <c r="AP478" s="199">
        <v>1480</v>
      </c>
      <c r="AQ478" s="199">
        <v>85</v>
      </c>
      <c r="AR478" s="199">
        <v>1391</v>
      </c>
      <c r="AS478" s="199">
        <v>60</v>
      </c>
      <c r="AT478" s="199">
        <v>218</v>
      </c>
      <c r="AU478" s="199">
        <v>9</v>
      </c>
      <c r="AV478" s="199">
        <v>2653</v>
      </c>
      <c r="AW478" s="199">
        <v>136</v>
      </c>
      <c r="AX478" s="199">
        <v>101</v>
      </c>
      <c r="AY478" s="199">
        <v>24</v>
      </c>
      <c r="AZ478" s="199">
        <v>677</v>
      </c>
      <c r="BA478" s="199">
        <v>34</v>
      </c>
      <c r="BB478" s="199">
        <v>599</v>
      </c>
      <c r="BC478" s="199">
        <v>30</v>
      </c>
      <c r="BD478" s="199">
        <v>352</v>
      </c>
      <c r="BE478" s="199">
        <v>3</v>
      </c>
      <c r="BF478" s="199">
        <v>152</v>
      </c>
      <c r="BG478" s="199">
        <v>10</v>
      </c>
      <c r="BH478" s="199">
        <v>1465</v>
      </c>
      <c r="BI478" s="199">
        <v>86</v>
      </c>
      <c r="BJ478" s="199">
        <v>1414</v>
      </c>
      <c r="BK478" s="199">
        <v>82</v>
      </c>
      <c r="BL478" s="199">
        <v>51</v>
      </c>
      <c r="BM478" s="199">
        <v>4</v>
      </c>
      <c r="BN478" s="199">
        <v>1080</v>
      </c>
      <c r="BO478" s="199">
        <v>63</v>
      </c>
      <c r="BP478" s="199">
        <v>414</v>
      </c>
      <c r="BQ478" s="199">
        <v>26</v>
      </c>
      <c r="BR478" s="199">
        <v>123</v>
      </c>
      <c r="BS478" s="199">
        <v>7</v>
      </c>
      <c r="BT478" s="199">
        <v>947</v>
      </c>
      <c r="BU478" s="199">
        <v>49</v>
      </c>
      <c r="BV478" s="199">
        <v>1617</v>
      </c>
      <c r="BW478" s="199">
        <v>96</v>
      </c>
      <c r="BX478" s="199">
        <v>307</v>
      </c>
      <c r="BY478" s="199">
        <v>0</v>
      </c>
      <c r="BZ478" s="199">
        <v>249</v>
      </c>
      <c r="CA478" s="199">
        <v>14</v>
      </c>
      <c r="CB478" s="199">
        <v>698</v>
      </c>
      <c r="CC478" s="199">
        <v>35</v>
      </c>
      <c r="CD478" s="199">
        <v>195</v>
      </c>
      <c r="CE478" s="199">
        <v>5</v>
      </c>
      <c r="CF478" s="199">
        <v>329</v>
      </c>
      <c r="CG478" s="199">
        <v>33</v>
      </c>
      <c r="CH478" s="199">
        <v>375</v>
      </c>
      <c r="CI478" s="199">
        <v>21</v>
      </c>
      <c r="CJ478" s="199">
        <v>327</v>
      </c>
      <c r="CK478" s="199">
        <v>15</v>
      </c>
      <c r="CL478" s="199">
        <v>391</v>
      </c>
      <c r="CM478" s="199">
        <v>22</v>
      </c>
      <c r="CN478" s="199">
        <v>307</v>
      </c>
      <c r="CO478" s="199">
        <v>0</v>
      </c>
      <c r="CP478" s="199">
        <v>145</v>
      </c>
      <c r="CQ478" s="199">
        <v>2726</v>
      </c>
      <c r="CR478" s="199">
        <v>2217</v>
      </c>
      <c r="CS478" s="199">
        <v>786</v>
      </c>
      <c r="CT478" s="199">
        <v>2526</v>
      </c>
      <c r="CU478" s="199">
        <v>143</v>
      </c>
      <c r="CV478" s="199">
        <v>75</v>
      </c>
      <c r="CW478" s="199">
        <v>127</v>
      </c>
      <c r="CX478" s="199">
        <v>75</v>
      </c>
      <c r="CY478" s="199">
        <v>11</v>
      </c>
      <c r="CZ478" s="199">
        <v>0</v>
      </c>
      <c r="DA478" s="199">
        <v>5</v>
      </c>
      <c r="DB478" s="199">
        <v>0</v>
      </c>
      <c r="DC478" s="199">
        <v>0</v>
      </c>
      <c r="DD478" s="199">
        <v>0</v>
      </c>
      <c r="DE478" s="199">
        <v>262</v>
      </c>
      <c r="DF478" s="199">
        <v>116</v>
      </c>
      <c r="DG478" s="199">
        <v>200</v>
      </c>
      <c r="DH478" s="199">
        <v>40</v>
      </c>
      <c r="DI478" s="199">
        <v>136</v>
      </c>
      <c r="DJ478" s="199">
        <v>88</v>
      </c>
      <c r="DK478" s="199">
        <v>18</v>
      </c>
      <c r="DL478" s="199">
        <v>44</v>
      </c>
      <c r="DM478" s="199">
        <v>33</v>
      </c>
      <c r="DN478" s="199">
        <v>375</v>
      </c>
      <c r="DO478" s="199">
        <v>118</v>
      </c>
      <c r="DP478" s="199">
        <v>83</v>
      </c>
      <c r="DQ478" s="199">
        <v>56</v>
      </c>
      <c r="DR478" s="199">
        <v>18</v>
      </c>
      <c r="DS478" s="199">
        <v>14</v>
      </c>
      <c r="DT478" s="199">
        <v>36</v>
      </c>
      <c r="DU478" s="199">
        <v>970</v>
      </c>
      <c r="DV478" s="199">
        <v>588</v>
      </c>
      <c r="DW478" s="199">
        <v>269</v>
      </c>
      <c r="DX478" s="199">
        <v>74</v>
      </c>
      <c r="DY478" s="199">
        <v>39</v>
      </c>
      <c r="DZ478" s="199">
        <v>167</v>
      </c>
      <c r="EA478" s="199">
        <v>15</v>
      </c>
      <c r="EB478" s="199">
        <v>119</v>
      </c>
      <c r="EC478" s="199">
        <v>141</v>
      </c>
      <c r="ED478" s="199">
        <v>45</v>
      </c>
      <c r="EE478" s="199">
        <v>60</v>
      </c>
      <c r="EF478" s="199">
        <v>379</v>
      </c>
      <c r="EG478" s="199">
        <v>2579</v>
      </c>
      <c r="EH478" s="199">
        <v>259</v>
      </c>
      <c r="EI478" s="199">
        <v>830</v>
      </c>
      <c r="EJ478" s="199">
        <v>140</v>
      </c>
      <c r="EK478" s="199">
        <v>23</v>
      </c>
      <c r="EL478" s="199">
        <v>12</v>
      </c>
      <c r="EM478" s="199">
        <v>14</v>
      </c>
      <c r="EN478" s="199">
        <v>3</v>
      </c>
      <c r="EO478" s="199">
        <v>7</v>
      </c>
      <c r="EP478" s="199">
        <v>34</v>
      </c>
      <c r="EQ478" s="199">
        <v>870</v>
      </c>
      <c r="ER478" s="199">
        <v>970</v>
      </c>
      <c r="ES478" s="199">
        <v>15</v>
      </c>
      <c r="ET478" s="199">
        <v>146</v>
      </c>
      <c r="EU478" s="199">
        <v>350</v>
      </c>
      <c r="EV478" s="199">
        <v>459</v>
      </c>
      <c r="EW478" s="199">
        <v>955</v>
      </c>
      <c r="EX478" s="199">
        <v>970</v>
      </c>
      <c r="EZ478" s="199"/>
    </row>
    <row r="479" spans="1:156" x14ac:dyDescent="0.25">
      <c r="A479">
        <v>55912</v>
      </c>
      <c r="B479" t="s">
        <v>892</v>
      </c>
      <c r="C479" t="s">
        <v>1072</v>
      </c>
      <c r="D479" t="s">
        <v>287</v>
      </c>
      <c r="E479" t="s">
        <v>336</v>
      </c>
      <c r="F479" t="s">
        <v>346</v>
      </c>
      <c r="G479" t="s">
        <v>346</v>
      </c>
      <c r="H479" s="199">
        <v>28930</v>
      </c>
      <c r="I479" s="199">
        <v>1404</v>
      </c>
      <c r="J479" s="199">
        <v>6632</v>
      </c>
      <c r="K479" s="199">
        <v>471</v>
      </c>
      <c r="L479" s="199">
        <v>3891</v>
      </c>
      <c r="M479" s="199">
        <v>251</v>
      </c>
      <c r="N479" s="199">
        <v>13549</v>
      </c>
      <c r="O479" s="199">
        <v>740</v>
      </c>
      <c r="P479" s="199">
        <v>8521</v>
      </c>
      <c r="Q479" s="199">
        <v>193</v>
      </c>
      <c r="R479" s="199">
        <v>21999</v>
      </c>
      <c r="S479" s="199">
        <v>935</v>
      </c>
      <c r="T479" s="199">
        <v>1451</v>
      </c>
      <c r="U479" s="199">
        <v>24</v>
      </c>
      <c r="V479" s="199">
        <v>44</v>
      </c>
      <c r="W479" s="199">
        <v>0</v>
      </c>
      <c r="X479" s="199">
        <v>2112</v>
      </c>
      <c r="Y479" s="199">
        <v>45</v>
      </c>
      <c r="Z479" s="199">
        <v>1263</v>
      </c>
      <c r="AA479" s="199">
        <v>234</v>
      </c>
      <c r="AB479" s="199">
        <v>1871</v>
      </c>
      <c r="AC479" s="199">
        <v>82</v>
      </c>
      <c r="AD479" s="199">
        <v>4669</v>
      </c>
      <c r="AE479" s="199">
        <v>684</v>
      </c>
      <c r="AF479" s="199">
        <v>19673</v>
      </c>
      <c r="AG479" s="199">
        <v>522</v>
      </c>
      <c r="AH479" s="199">
        <v>24662</v>
      </c>
      <c r="AI479" s="199">
        <v>779</v>
      </c>
      <c r="AJ479" s="199">
        <v>4268</v>
      </c>
      <c r="AK479" s="199">
        <v>625</v>
      </c>
      <c r="AL479" s="199">
        <v>1583</v>
      </c>
      <c r="AM479" s="199">
        <v>100</v>
      </c>
      <c r="AN479" s="199">
        <v>2685</v>
      </c>
      <c r="AO479" s="199">
        <v>525</v>
      </c>
      <c r="AP479" s="199">
        <v>14687</v>
      </c>
      <c r="AQ479" s="199">
        <v>725</v>
      </c>
      <c r="AR479" s="199">
        <v>14243</v>
      </c>
      <c r="AS479" s="199">
        <v>679</v>
      </c>
      <c r="AT479" s="199">
        <v>3608</v>
      </c>
      <c r="AU479" s="199">
        <v>170</v>
      </c>
      <c r="AV479" s="199">
        <v>25322</v>
      </c>
      <c r="AW479" s="199">
        <v>1234</v>
      </c>
      <c r="AX479" s="199">
        <v>1878</v>
      </c>
      <c r="AY479" s="199">
        <v>166</v>
      </c>
      <c r="AZ479" s="199">
        <v>6202</v>
      </c>
      <c r="BA479" s="199">
        <v>420</v>
      </c>
      <c r="BB479" s="199">
        <v>5916</v>
      </c>
      <c r="BC479" s="199">
        <v>173</v>
      </c>
      <c r="BD479" s="199">
        <v>4620</v>
      </c>
      <c r="BE479" s="199">
        <v>90</v>
      </c>
      <c r="BF479" s="199">
        <v>2904</v>
      </c>
      <c r="BG479" s="199">
        <v>276</v>
      </c>
      <c r="BH479" s="199">
        <v>13036</v>
      </c>
      <c r="BI479" s="199">
        <v>795</v>
      </c>
      <c r="BJ479" s="199">
        <v>12620</v>
      </c>
      <c r="BK479" s="199">
        <v>778</v>
      </c>
      <c r="BL479" s="199">
        <v>416</v>
      </c>
      <c r="BM479" s="199">
        <v>17</v>
      </c>
      <c r="BN479" s="199">
        <v>9543</v>
      </c>
      <c r="BO479" s="199">
        <v>555</v>
      </c>
      <c r="BP479" s="199">
        <v>4081</v>
      </c>
      <c r="BQ479" s="199">
        <v>303</v>
      </c>
      <c r="BR479" s="199">
        <v>2316</v>
      </c>
      <c r="BS479" s="199">
        <v>213</v>
      </c>
      <c r="BT479" s="199">
        <v>7960</v>
      </c>
      <c r="BU479" s="199">
        <v>302</v>
      </c>
      <c r="BV479" s="199">
        <v>15940</v>
      </c>
      <c r="BW479" s="199">
        <v>1071</v>
      </c>
      <c r="BX479" s="199">
        <v>5030</v>
      </c>
      <c r="BY479" s="199">
        <v>31</v>
      </c>
      <c r="BZ479" s="199">
        <v>2600</v>
      </c>
      <c r="CA479" s="199">
        <v>120</v>
      </c>
      <c r="CB479" s="199">
        <v>5360</v>
      </c>
      <c r="CC479" s="199">
        <v>182</v>
      </c>
      <c r="CD479" s="199">
        <v>2354</v>
      </c>
      <c r="CE479" s="199">
        <v>253</v>
      </c>
      <c r="CF479" s="199">
        <v>3254</v>
      </c>
      <c r="CG479" s="199">
        <v>268</v>
      </c>
      <c r="CH479" s="199">
        <v>3940</v>
      </c>
      <c r="CI479" s="199">
        <v>194</v>
      </c>
      <c r="CJ479" s="199">
        <v>2940</v>
      </c>
      <c r="CK479" s="199">
        <v>175</v>
      </c>
      <c r="CL479" s="199">
        <v>3452</v>
      </c>
      <c r="CM479" s="199">
        <v>181</v>
      </c>
      <c r="CN479" s="199">
        <v>5030</v>
      </c>
      <c r="CO479" s="199">
        <v>31</v>
      </c>
      <c r="CP479" s="199">
        <v>1404</v>
      </c>
      <c r="CQ479" s="199">
        <v>27526</v>
      </c>
      <c r="CR479" s="199">
        <v>20744</v>
      </c>
      <c r="CS479" s="199">
        <v>12065</v>
      </c>
      <c r="CT479" s="199">
        <v>20733</v>
      </c>
      <c r="CU479" s="199">
        <v>6459</v>
      </c>
      <c r="CV479" s="199">
        <v>3227</v>
      </c>
      <c r="CW479" s="199">
        <v>3553</v>
      </c>
      <c r="CX479" s="199">
        <v>1711</v>
      </c>
      <c r="CY479" s="199">
        <v>656</v>
      </c>
      <c r="CZ479" s="199">
        <v>224</v>
      </c>
      <c r="DA479" s="199">
        <v>1582</v>
      </c>
      <c r="DB479" s="199">
        <v>975</v>
      </c>
      <c r="DC479" s="199">
        <v>668</v>
      </c>
      <c r="DD479" s="199">
        <v>317</v>
      </c>
      <c r="DE479" s="199">
        <v>224</v>
      </c>
      <c r="DF479" s="199">
        <v>889</v>
      </c>
      <c r="DG479" s="199">
        <v>4517</v>
      </c>
      <c r="DH479" s="199">
        <v>112</v>
      </c>
      <c r="DI479" s="199">
        <v>1166</v>
      </c>
      <c r="DJ479" s="199">
        <v>504</v>
      </c>
      <c r="DK479" s="199">
        <v>69</v>
      </c>
      <c r="DL479" s="199">
        <v>381</v>
      </c>
      <c r="DM479" s="199">
        <v>1032</v>
      </c>
      <c r="DN479" s="199">
        <v>3443</v>
      </c>
      <c r="DO479" s="199">
        <v>784</v>
      </c>
      <c r="DP479" s="199">
        <v>560</v>
      </c>
      <c r="DQ479" s="199">
        <v>301</v>
      </c>
      <c r="DR479" s="199">
        <v>607</v>
      </c>
      <c r="DS479" s="199">
        <v>408</v>
      </c>
      <c r="DT479" s="199">
        <v>1414</v>
      </c>
      <c r="DU479" s="199">
        <v>11442</v>
      </c>
      <c r="DV479" s="199">
        <v>5540</v>
      </c>
      <c r="DW479" s="199">
        <v>2091</v>
      </c>
      <c r="DX479" s="199">
        <v>946</v>
      </c>
      <c r="DY479" s="199">
        <v>454</v>
      </c>
      <c r="DZ479" s="199">
        <v>2241</v>
      </c>
      <c r="EA479" s="199">
        <v>239</v>
      </c>
      <c r="EB479" s="199">
        <v>1731</v>
      </c>
      <c r="EC479" s="199">
        <v>2715</v>
      </c>
      <c r="ED479" s="199">
        <v>509</v>
      </c>
      <c r="EE479" s="199">
        <v>1686</v>
      </c>
      <c r="EF479" s="199">
        <v>3619</v>
      </c>
      <c r="EG479" s="199">
        <v>23926</v>
      </c>
      <c r="EH479" s="199">
        <v>4890</v>
      </c>
      <c r="EI479" s="199">
        <v>8123</v>
      </c>
      <c r="EJ479" s="199">
        <v>3319</v>
      </c>
      <c r="EK479" s="199">
        <v>411</v>
      </c>
      <c r="EL479" s="199">
        <v>361</v>
      </c>
      <c r="EM479" s="199">
        <v>523</v>
      </c>
      <c r="EN479" s="199">
        <v>428</v>
      </c>
      <c r="EO479" s="199">
        <v>264</v>
      </c>
      <c r="EP479" s="199">
        <v>1085</v>
      </c>
      <c r="EQ479" s="199">
        <v>9976</v>
      </c>
      <c r="ER479" s="199">
        <v>11442</v>
      </c>
      <c r="ES479" s="199">
        <v>767</v>
      </c>
      <c r="ET479" s="199">
        <v>3896</v>
      </c>
      <c r="EU479" s="199">
        <v>4434</v>
      </c>
      <c r="EV479" s="199">
        <v>2345</v>
      </c>
      <c r="EW479" s="199">
        <v>10675</v>
      </c>
      <c r="EX479" s="199">
        <v>11442</v>
      </c>
      <c r="EZ479" s="199"/>
    </row>
    <row r="480" spans="1:156" x14ac:dyDescent="0.25">
      <c r="A480">
        <v>55057</v>
      </c>
      <c r="B480" t="s">
        <v>892</v>
      </c>
      <c r="C480" t="s">
        <v>973</v>
      </c>
      <c r="D480" t="s">
        <v>303</v>
      </c>
      <c r="E480" t="s">
        <v>336</v>
      </c>
      <c r="F480" t="s">
        <v>346</v>
      </c>
      <c r="G480" t="s">
        <v>346</v>
      </c>
      <c r="H480" s="199">
        <v>25024</v>
      </c>
      <c r="I480" s="199">
        <v>1114</v>
      </c>
      <c r="J480" s="199">
        <v>1786</v>
      </c>
      <c r="K480" s="199">
        <v>235</v>
      </c>
      <c r="L480" s="199">
        <v>1301</v>
      </c>
      <c r="M480" s="199">
        <v>141</v>
      </c>
      <c r="N480" s="199">
        <v>7571</v>
      </c>
      <c r="O480" s="199">
        <v>520</v>
      </c>
      <c r="P480" s="199">
        <v>10538</v>
      </c>
      <c r="Q480" s="199">
        <v>303</v>
      </c>
      <c r="R480" s="199">
        <v>21343</v>
      </c>
      <c r="S480" s="199">
        <v>595</v>
      </c>
      <c r="T480" s="199">
        <v>517</v>
      </c>
      <c r="U480" s="199">
        <v>0</v>
      </c>
      <c r="V480" s="199">
        <v>106</v>
      </c>
      <c r="W480" s="199">
        <v>25</v>
      </c>
      <c r="X480" s="199">
        <v>844</v>
      </c>
      <c r="Y480" s="199">
        <v>64</v>
      </c>
      <c r="Z480" s="199">
        <v>701</v>
      </c>
      <c r="AA480" s="199">
        <v>229</v>
      </c>
      <c r="AB480" s="199">
        <v>1510</v>
      </c>
      <c r="AC480" s="199">
        <v>201</v>
      </c>
      <c r="AD480" s="199">
        <v>1976</v>
      </c>
      <c r="AE480" s="199">
        <v>504</v>
      </c>
      <c r="AF480" s="199">
        <v>20816</v>
      </c>
      <c r="AG480" s="199">
        <v>506</v>
      </c>
      <c r="AH480" s="199">
        <v>23412</v>
      </c>
      <c r="AI480" s="199">
        <v>616</v>
      </c>
      <c r="AJ480" s="199">
        <v>1612</v>
      </c>
      <c r="AK480" s="199">
        <v>498</v>
      </c>
      <c r="AL480" s="199">
        <v>445</v>
      </c>
      <c r="AM480" s="199">
        <v>64</v>
      </c>
      <c r="AN480" s="199">
        <v>1167</v>
      </c>
      <c r="AO480" s="199">
        <v>434</v>
      </c>
      <c r="AP480" s="199">
        <v>12260</v>
      </c>
      <c r="AQ480" s="199">
        <v>588</v>
      </c>
      <c r="AR480" s="199">
        <v>12764</v>
      </c>
      <c r="AS480" s="199">
        <v>526</v>
      </c>
      <c r="AT480" s="199">
        <v>1939</v>
      </c>
      <c r="AU480" s="199">
        <v>22</v>
      </c>
      <c r="AV480" s="199">
        <v>23085</v>
      </c>
      <c r="AW480" s="199">
        <v>1092</v>
      </c>
      <c r="AX480" s="199">
        <v>449</v>
      </c>
      <c r="AY480" s="199">
        <v>119</v>
      </c>
      <c r="AZ480" s="199">
        <v>2762</v>
      </c>
      <c r="BA480" s="199">
        <v>304</v>
      </c>
      <c r="BB480" s="199">
        <v>3533</v>
      </c>
      <c r="BC480" s="199">
        <v>189</v>
      </c>
      <c r="BD480" s="199">
        <v>7012</v>
      </c>
      <c r="BE480" s="199">
        <v>232</v>
      </c>
      <c r="BF480" s="199">
        <v>3069</v>
      </c>
      <c r="BG480" s="199">
        <v>197</v>
      </c>
      <c r="BH480" s="199">
        <v>12318</v>
      </c>
      <c r="BI480" s="199">
        <v>755</v>
      </c>
      <c r="BJ480" s="199">
        <v>11612</v>
      </c>
      <c r="BK480" s="199">
        <v>691</v>
      </c>
      <c r="BL480" s="199">
        <v>706</v>
      </c>
      <c r="BM480" s="199">
        <v>64</v>
      </c>
      <c r="BN480" s="199">
        <v>6834</v>
      </c>
      <c r="BO480" s="199">
        <v>496</v>
      </c>
      <c r="BP480" s="199">
        <v>6476</v>
      </c>
      <c r="BQ480" s="199">
        <v>267</v>
      </c>
      <c r="BR480" s="199">
        <v>2077</v>
      </c>
      <c r="BS480" s="199">
        <v>189</v>
      </c>
      <c r="BT480" s="199">
        <v>5871</v>
      </c>
      <c r="BU480" s="199">
        <v>101</v>
      </c>
      <c r="BV480" s="199">
        <v>15387</v>
      </c>
      <c r="BW480" s="199">
        <v>952</v>
      </c>
      <c r="BX480" s="199">
        <v>3766</v>
      </c>
      <c r="BY480" s="199">
        <v>61</v>
      </c>
      <c r="BZ480" s="199">
        <v>1272</v>
      </c>
      <c r="CA480" s="199">
        <v>33</v>
      </c>
      <c r="CB480" s="199">
        <v>4599</v>
      </c>
      <c r="CC480" s="199">
        <v>68</v>
      </c>
      <c r="CD480" s="199">
        <v>5397</v>
      </c>
      <c r="CE480" s="199">
        <v>169</v>
      </c>
      <c r="CF480" s="199">
        <v>1993</v>
      </c>
      <c r="CG480" s="199">
        <v>245</v>
      </c>
      <c r="CH480" s="199">
        <v>2554</v>
      </c>
      <c r="CI480" s="199">
        <v>253</v>
      </c>
      <c r="CJ480" s="199">
        <v>2764</v>
      </c>
      <c r="CK480" s="199">
        <v>163</v>
      </c>
      <c r="CL480" s="199">
        <v>2679</v>
      </c>
      <c r="CM480" s="199">
        <v>122</v>
      </c>
      <c r="CN480" s="199">
        <v>3766</v>
      </c>
      <c r="CO480" s="199">
        <v>61</v>
      </c>
      <c r="CP480" s="199">
        <v>1114</v>
      </c>
      <c r="CQ480" s="199">
        <v>23910</v>
      </c>
      <c r="CR480" s="199">
        <v>20008</v>
      </c>
      <c r="CS480" s="199">
        <v>7118</v>
      </c>
      <c r="CT480" s="199">
        <v>21579</v>
      </c>
      <c r="CU480" s="199">
        <v>2630</v>
      </c>
      <c r="CV480" s="199">
        <v>906</v>
      </c>
      <c r="CW480" s="199">
        <v>1420</v>
      </c>
      <c r="CX480" s="199">
        <v>630</v>
      </c>
      <c r="CY480" s="199">
        <v>526</v>
      </c>
      <c r="CZ480" s="199">
        <v>110</v>
      </c>
      <c r="DA480" s="199">
        <v>538</v>
      </c>
      <c r="DB480" s="199">
        <v>156</v>
      </c>
      <c r="DC480" s="199">
        <v>146</v>
      </c>
      <c r="DD480" s="199">
        <v>10</v>
      </c>
      <c r="DE480" s="199">
        <v>270</v>
      </c>
      <c r="DF480" s="199">
        <v>673</v>
      </c>
      <c r="DG480" s="199">
        <v>1268</v>
      </c>
      <c r="DH480" s="199">
        <v>439</v>
      </c>
      <c r="DI480" s="199">
        <v>1013</v>
      </c>
      <c r="DJ480" s="199">
        <v>492</v>
      </c>
      <c r="DK480" s="199">
        <v>132</v>
      </c>
      <c r="DL480" s="199">
        <v>458</v>
      </c>
      <c r="DM480" s="199">
        <v>914</v>
      </c>
      <c r="DN480" s="199">
        <v>5501</v>
      </c>
      <c r="DO480" s="199">
        <v>1286</v>
      </c>
      <c r="DP480" s="199">
        <v>500</v>
      </c>
      <c r="DQ480" s="199">
        <v>366</v>
      </c>
      <c r="DR480" s="199">
        <v>175</v>
      </c>
      <c r="DS480" s="199">
        <v>144</v>
      </c>
      <c r="DT480" s="199">
        <v>358</v>
      </c>
      <c r="DU480" s="199">
        <v>8001</v>
      </c>
      <c r="DV480" s="199">
        <v>4357</v>
      </c>
      <c r="DW480" s="199">
        <v>1707</v>
      </c>
      <c r="DX480" s="199">
        <v>524</v>
      </c>
      <c r="DY480" s="199">
        <v>101</v>
      </c>
      <c r="DZ480" s="199">
        <v>1441</v>
      </c>
      <c r="EA480" s="199">
        <v>142</v>
      </c>
      <c r="EB480" s="199">
        <v>1041</v>
      </c>
      <c r="EC480" s="199">
        <v>1679</v>
      </c>
      <c r="ED480" s="199">
        <v>273</v>
      </c>
      <c r="EE480" s="199">
        <v>1224</v>
      </c>
      <c r="EF480" s="199">
        <v>2300</v>
      </c>
      <c r="EG480" s="199">
        <v>19713</v>
      </c>
      <c r="EH480" s="199">
        <v>5317</v>
      </c>
      <c r="EI480" s="199">
        <v>5986</v>
      </c>
      <c r="EJ480" s="199">
        <v>2015</v>
      </c>
      <c r="EK480" s="199">
        <v>264</v>
      </c>
      <c r="EL480" s="199">
        <v>243</v>
      </c>
      <c r="EM480" s="199">
        <v>306</v>
      </c>
      <c r="EN480" s="199">
        <v>283</v>
      </c>
      <c r="EO480" s="199">
        <v>151</v>
      </c>
      <c r="EP480" s="199">
        <v>534</v>
      </c>
      <c r="EQ480" s="199">
        <v>7410</v>
      </c>
      <c r="ER480" s="199">
        <v>8001</v>
      </c>
      <c r="ES480" s="199">
        <v>349</v>
      </c>
      <c r="ET480" s="199">
        <v>2375</v>
      </c>
      <c r="EU480" s="199">
        <v>3386</v>
      </c>
      <c r="EV480" s="199">
        <v>1891</v>
      </c>
      <c r="EW480" s="199">
        <v>7652</v>
      </c>
      <c r="EX480" s="199">
        <v>8001</v>
      </c>
      <c r="EZ480" s="199"/>
    </row>
    <row r="481" spans="1:156" x14ac:dyDescent="0.25">
      <c r="A481">
        <v>55956</v>
      </c>
      <c r="B481" t="s">
        <v>892</v>
      </c>
      <c r="C481" t="s">
        <v>1088</v>
      </c>
      <c r="D481" t="s">
        <v>316</v>
      </c>
      <c r="E481" t="s">
        <v>336</v>
      </c>
      <c r="F481" t="s">
        <v>346</v>
      </c>
      <c r="G481" t="s">
        <v>346</v>
      </c>
      <c r="H481" s="199">
        <v>2094</v>
      </c>
      <c r="I481" s="199">
        <v>93</v>
      </c>
      <c r="J481" s="199">
        <v>218</v>
      </c>
      <c r="K481" s="199">
        <v>14</v>
      </c>
      <c r="L481" s="199">
        <v>180</v>
      </c>
      <c r="M481" s="199">
        <v>14</v>
      </c>
      <c r="N481" s="199">
        <v>698</v>
      </c>
      <c r="O481" s="199">
        <v>39</v>
      </c>
      <c r="P481" s="199">
        <v>1178</v>
      </c>
      <c r="Q481" s="199">
        <v>40</v>
      </c>
      <c r="R481" s="199">
        <v>2037</v>
      </c>
      <c r="S481" s="199">
        <v>78</v>
      </c>
      <c r="T481" s="199">
        <v>6</v>
      </c>
      <c r="U481" s="199">
        <v>0</v>
      </c>
      <c r="V481" s="199">
        <v>7</v>
      </c>
      <c r="W481" s="199">
        <v>4</v>
      </c>
      <c r="X481" s="199">
        <v>5</v>
      </c>
      <c r="Y481" s="199">
        <v>0</v>
      </c>
      <c r="Z481" s="199">
        <v>19</v>
      </c>
      <c r="AA481" s="199">
        <v>0</v>
      </c>
      <c r="AB481" s="199">
        <v>20</v>
      </c>
      <c r="AC481" s="199">
        <v>11</v>
      </c>
      <c r="AD481" s="199">
        <v>40</v>
      </c>
      <c r="AE481" s="199">
        <v>15</v>
      </c>
      <c r="AF481" s="199">
        <v>2034</v>
      </c>
      <c r="AG481" s="199">
        <v>78</v>
      </c>
      <c r="AH481" s="199">
        <v>2061</v>
      </c>
      <c r="AI481" s="199">
        <v>87</v>
      </c>
      <c r="AJ481" s="199">
        <v>33</v>
      </c>
      <c r="AK481" s="199">
        <v>6</v>
      </c>
      <c r="AL481" s="199">
        <v>16</v>
      </c>
      <c r="AM481" s="199">
        <v>0</v>
      </c>
      <c r="AN481" s="199">
        <v>17</v>
      </c>
      <c r="AO481" s="199">
        <v>6</v>
      </c>
      <c r="AP481" s="199">
        <v>1120</v>
      </c>
      <c r="AQ481" s="199">
        <v>70</v>
      </c>
      <c r="AR481" s="199">
        <v>974</v>
      </c>
      <c r="AS481" s="199">
        <v>23</v>
      </c>
      <c r="AT481" s="199">
        <v>203</v>
      </c>
      <c r="AU481" s="199">
        <v>19</v>
      </c>
      <c r="AV481" s="199">
        <v>1891</v>
      </c>
      <c r="AW481" s="199">
        <v>74</v>
      </c>
      <c r="AX481" s="199">
        <v>94</v>
      </c>
      <c r="AY481" s="199">
        <v>20</v>
      </c>
      <c r="AZ481" s="199">
        <v>441</v>
      </c>
      <c r="BA481" s="199">
        <v>27</v>
      </c>
      <c r="BB481" s="199">
        <v>557</v>
      </c>
      <c r="BC481" s="199">
        <v>14</v>
      </c>
      <c r="BD481" s="199">
        <v>417</v>
      </c>
      <c r="BE481" s="199">
        <v>11</v>
      </c>
      <c r="BF481" s="199">
        <v>176</v>
      </c>
      <c r="BG481" s="199">
        <v>11</v>
      </c>
      <c r="BH481" s="199">
        <v>1046</v>
      </c>
      <c r="BI481" s="199">
        <v>70</v>
      </c>
      <c r="BJ481" s="199">
        <v>1026</v>
      </c>
      <c r="BK481" s="199">
        <v>63</v>
      </c>
      <c r="BL481" s="199">
        <v>20</v>
      </c>
      <c r="BM481" s="199">
        <v>7</v>
      </c>
      <c r="BN481" s="199">
        <v>833</v>
      </c>
      <c r="BO481" s="199">
        <v>35</v>
      </c>
      <c r="BP481" s="199">
        <v>252</v>
      </c>
      <c r="BQ481" s="199">
        <v>28</v>
      </c>
      <c r="BR481" s="199">
        <v>137</v>
      </c>
      <c r="BS481" s="199">
        <v>18</v>
      </c>
      <c r="BT481" s="199">
        <v>491</v>
      </c>
      <c r="BU481" s="199">
        <v>12</v>
      </c>
      <c r="BV481" s="199">
        <v>1222</v>
      </c>
      <c r="BW481" s="199">
        <v>81</v>
      </c>
      <c r="BX481" s="199">
        <v>381</v>
      </c>
      <c r="BY481" s="199">
        <v>0</v>
      </c>
      <c r="BZ481" s="199">
        <v>157</v>
      </c>
      <c r="CA481" s="199">
        <v>0</v>
      </c>
      <c r="CB481" s="199">
        <v>334</v>
      </c>
      <c r="CC481" s="199">
        <v>12</v>
      </c>
      <c r="CD481" s="199">
        <v>94</v>
      </c>
      <c r="CE481" s="199">
        <v>9</v>
      </c>
      <c r="CF481" s="199">
        <v>189</v>
      </c>
      <c r="CG481" s="199">
        <v>6</v>
      </c>
      <c r="CH481" s="199">
        <v>229</v>
      </c>
      <c r="CI481" s="199">
        <v>16</v>
      </c>
      <c r="CJ481" s="199">
        <v>341</v>
      </c>
      <c r="CK481" s="199">
        <v>30</v>
      </c>
      <c r="CL481" s="199">
        <v>369</v>
      </c>
      <c r="CM481" s="199">
        <v>20</v>
      </c>
      <c r="CN481" s="199">
        <v>381</v>
      </c>
      <c r="CO481" s="199">
        <v>0</v>
      </c>
      <c r="CP481" s="199">
        <v>93</v>
      </c>
      <c r="CQ481" s="199">
        <v>2001</v>
      </c>
      <c r="CR481" s="199">
        <v>1692</v>
      </c>
      <c r="CS481" s="199">
        <v>640</v>
      </c>
      <c r="CT481" s="199">
        <v>1925</v>
      </c>
      <c r="CU481" s="199">
        <v>36</v>
      </c>
      <c r="CV481" s="199">
        <v>15</v>
      </c>
      <c r="CW481" s="199">
        <v>13</v>
      </c>
      <c r="CX481" s="199">
        <v>4</v>
      </c>
      <c r="CY481" s="199">
        <v>12</v>
      </c>
      <c r="CZ481" s="199">
        <v>0</v>
      </c>
      <c r="DA481" s="199">
        <v>0</v>
      </c>
      <c r="DB481" s="199">
        <v>0</v>
      </c>
      <c r="DC481" s="199">
        <v>11</v>
      </c>
      <c r="DD481" s="199">
        <v>11</v>
      </c>
      <c r="DE481" s="199">
        <v>100</v>
      </c>
      <c r="DF481" s="199">
        <v>90</v>
      </c>
      <c r="DG481" s="199">
        <v>135</v>
      </c>
      <c r="DH481" s="199">
        <v>17</v>
      </c>
      <c r="DI481" s="199">
        <v>91</v>
      </c>
      <c r="DJ481" s="199">
        <v>86</v>
      </c>
      <c r="DK481" s="199">
        <v>3</v>
      </c>
      <c r="DL481" s="199">
        <v>43</v>
      </c>
      <c r="DM481" s="199">
        <v>68</v>
      </c>
      <c r="DN481" s="199">
        <v>321</v>
      </c>
      <c r="DO481" s="199">
        <v>41</v>
      </c>
      <c r="DP481" s="199">
        <v>130</v>
      </c>
      <c r="DQ481" s="199">
        <v>52</v>
      </c>
      <c r="DR481" s="199">
        <v>22</v>
      </c>
      <c r="DS481" s="199">
        <v>23</v>
      </c>
      <c r="DT481" s="199">
        <v>39</v>
      </c>
      <c r="DU481" s="199">
        <v>882</v>
      </c>
      <c r="DV481" s="199">
        <v>537</v>
      </c>
      <c r="DW481" s="199">
        <v>215</v>
      </c>
      <c r="DX481" s="199">
        <v>84</v>
      </c>
      <c r="DY481" s="199">
        <v>17</v>
      </c>
      <c r="DZ481" s="199">
        <v>149</v>
      </c>
      <c r="EA481" s="199">
        <v>3</v>
      </c>
      <c r="EB481" s="199">
        <v>125</v>
      </c>
      <c r="EC481" s="199">
        <v>112</v>
      </c>
      <c r="ED481" s="199">
        <v>20</v>
      </c>
      <c r="EE481" s="199">
        <v>81</v>
      </c>
      <c r="EF481" s="199">
        <v>257</v>
      </c>
      <c r="EG481" s="199">
        <v>1950</v>
      </c>
      <c r="EH481" s="199">
        <v>126</v>
      </c>
      <c r="EI481" s="199">
        <v>730</v>
      </c>
      <c r="EJ481" s="199">
        <v>152</v>
      </c>
      <c r="EK481" s="199">
        <v>8</v>
      </c>
      <c r="EL481" s="199">
        <v>23</v>
      </c>
      <c r="EM481" s="199">
        <v>16</v>
      </c>
      <c r="EN481" s="199">
        <v>14</v>
      </c>
      <c r="EO481" s="199">
        <v>11</v>
      </c>
      <c r="EP481" s="199">
        <v>30</v>
      </c>
      <c r="EQ481" s="199">
        <v>765</v>
      </c>
      <c r="ER481" s="199">
        <v>882</v>
      </c>
      <c r="ES481" s="199">
        <v>14</v>
      </c>
      <c r="ET481" s="199">
        <v>143</v>
      </c>
      <c r="EU481" s="199">
        <v>330</v>
      </c>
      <c r="EV481" s="199">
        <v>395</v>
      </c>
      <c r="EW481" s="199">
        <v>868</v>
      </c>
      <c r="EX481" s="199">
        <v>882</v>
      </c>
      <c r="EZ481" s="199"/>
    </row>
    <row r="482" spans="1:156" x14ac:dyDescent="0.25">
      <c r="A482">
        <v>56026</v>
      </c>
      <c r="B482" t="s">
        <v>892</v>
      </c>
      <c r="C482" t="s">
        <v>1106</v>
      </c>
      <c r="D482" t="s">
        <v>311</v>
      </c>
      <c r="E482" t="s">
        <v>336</v>
      </c>
      <c r="F482" t="s">
        <v>346</v>
      </c>
      <c r="G482" t="s">
        <v>346</v>
      </c>
      <c r="H482" s="199">
        <v>1812</v>
      </c>
      <c r="I482" s="199">
        <v>79</v>
      </c>
      <c r="J482" s="199">
        <v>197</v>
      </c>
      <c r="K482" s="199">
        <v>25</v>
      </c>
      <c r="L482" s="199">
        <v>141</v>
      </c>
      <c r="M482" s="199">
        <v>10</v>
      </c>
      <c r="N482" s="199">
        <v>695</v>
      </c>
      <c r="O482" s="199">
        <v>53</v>
      </c>
      <c r="P482" s="199">
        <v>915</v>
      </c>
      <c r="Q482" s="199">
        <v>1</v>
      </c>
      <c r="R482" s="199">
        <v>1667</v>
      </c>
      <c r="S482" s="199">
        <v>67</v>
      </c>
      <c r="T482" s="199">
        <v>8</v>
      </c>
      <c r="U482" s="199">
        <v>0</v>
      </c>
      <c r="V482" s="199">
        <v>4</v>
      </c>
      <c r="W482" s="199">
        <v>0</v>
      </c>
      <c r="X482" s="199">
        <v>4</v>
      </c>
      <c r="Y482" s="199">
        <v>0</v>
      </c>
      <c r="Z482" s="199">
        <v>22</v>
      </c>
      <c r="AA482" s="199">
        <v>12</v>
      </c>
      <c r="AB482" s="199">
        <v>107</v>
      </c>
      <c r="AC482" s="199">
        <v>0</v>
      </c>
      <c r="AD482" s="199">
        <v>125</v>
      </c>
      <c r="AE482" s="199">
        <v>12</v>
      </c>
      <c r="AF482" s="199">
        <v>1616</v>
      </c>
      <c r="AG482" s="199">
        <v>67</v>
      </c>
      <c r="AH482" s="199">
        <v>1807</v>
      </c>
      <c r="AI482" s="199">
        <v>79</v>
      </c>
      <c r="AJ482" s="199">
        <v>5</v>
      </c>
      <c r="AK482" s="199">
        <v>0</v>
      </c>
      <c r="AL482" s="199">
        <v>5</v>
      </c>
      <c r="AM482" s="199">
        <v>0</v>
      </c>
      <c r="AN482" s="199">
        <v>0</v>
      </c>
      <c r="AO482" s="199">
        <v>0</v>
      </c>
      <c r="AP482" s="199">
        <v>927</v>
      </c>
      <c r="AQ482" s="199">
        <v>52</v>
      </c>
      <c r="AR482" s="199">
        <v>885</v>
      </c>
      <c r="AS482" s="199">
        <v>27</v>
      </c>
      <c r="AT482" s="199">
        <v>205</v>
      </c>
      <c r="AU482" s="199">
        <v>8</v>
      </c>
      <c r="AV482" s="199">
        <v>1607</v>
      </c>
      <c r="AW482" s="199">
        <v>71</v>
      </c>
      <c r="AX482" s="199">
        <v>79</v>
      </c>
      <c r="AY482" s="199">
        <v>11</v>
      </c>
      <c r="AZ482" s="199">
        <v>414</v>
      </c>
      <c r="BA482" s="199">
        <v>13</v>
      </c>
      <c r="BB482" s="199">
        <v>493</v>
      </c>
      <c r="BC482" s="199">
        <v>24</v>
      </c>
      <c r="BD482" s="199">
        <v>284</v>
      </c>
      <c r="BE482" s="199">
        <v>8</v>
      </c>
      <c r="BF482" s="199">
        <v>150</v>
      </c>
      <c r="BG482" s="199">
        <v>8</v>
      </c>
      <c r="BH482" s="199">
        <v>930</v>
      </c>
      <c r="BI482" s="199">
        <v>47</v>
      </c>
      <c r="BJ482" s="199">
        <v>922</v>
      </c>
      <c r="BK482" s="199">
        <v>41</v>
      </c>
      <c r="BL482" s="199">
        <v>8</v>
      </c>
      <c r="BM482" s="199">
        <v>6</v>
      </c>
      <c r="BN482" s="199">
        <v>700</v>
      </c>
      <c r="BO482" s="199">
        <v>27</v>
      </c>
      <c r="BP482" s="199">
        <v>239</v>
      </c>
      <c r="BQ482" s="199">
        <v>16</v>
      </c>
      <c r="BR482" s="199">
        <v>141</v>
      </c>
      <c r="BS482" s="199">
        <v>12</v>
      </c>
      <c r="BT482" s="199">
        <v>426</v>
      </c>
      <c r="BU482" s="199">
        <v>23</v>
      </c>
      <c r="BV482" s="199">
        <v>1080</v>
      </c>
      <c r="BW482" s="199">
        <v>55</v>
      </c>
      <c r="BX482" s="199">
        <v>306</v>
      </c>
      <c r="BY482" s="199">
        <v>1</v>
      </c>
      <c r="BZ482" s="199">
        <v>118</v>
      </c>
      <c r="CA482" s="199">
        <v>0</v>
      </c>
      <c r="CB482" s="199">
        <v>308</v>
      </c>
      <c r="CC482" s="199">
        <v>23</v>
      </c>
      <c r="CD482" s="199">
        <v>116</v>
      </c>
      <c r="CE482" s="199">
        <v>0</v>
      </c>
      <c r="CF482" s="199">
        <v>182</v>
      </c>
      <c r="CG482" s="199">
        <v>11</v>
      </c>
      <c r="CH482" s="199">
        <v>160</v>
      </c>
      <c r="CI482" s="199">
        <v>17</v>
      </c>
      <c r="CJ482" s="199">
        <v>274</v>
      </c>
      <c r="CK482" s="199">
        <v>13</v>
      </c>
      <c r="CL482" s="199">
        <v>348</v>
      </c>
      <c r="CM482" s="199">
        <v>14</v>
      </c>
      <c r="CN482" s="199">
        <v>306</v>
      </c>
      <c r="CO482" s="199">
        <v>1</v>
      </c>
      <c r="CP482" s="199">
        <v>79</v>
      </c>
      <c r="CQ482" s="199">
        <v>1733</v>
      </c>
      <c r="CR482" s="199">
        <v>1390</v>
      </c>
      <c r="CS482" s="199">
        <v>588</v>
      </c>
      <c r="CT482" s="199">
        <v>1642</v>
      </c>
      <c r="CU482" s="199">
        <v>57</v>
      </c>
      <c r="CV482" s="199">
        <v>5</v>
      </c>
      <c r="CW482" s="199">
        <v>50</v>
      </c>
      <c r="CX482" s="199">
        <v>3</v>
      </c>
      <c r="CY482" s="199">
        <v>7</v>
      </c>
      <c r="CZ482" s="199">
        <v>2</v>
      </c>
      <c r="DA482" s="199">
        <v>0</v>
      </c>
      <c r="DB482" s="199">
        <v>0</v>
      </c>
      <c r="DC482" s="199">
        <v>0</v>
      </c>
      <c r="DD482" s="199">
        <v>0</v>
      </c>
      <c r="DE482" s="199">
        <v>75</v>
      </c>
      <c r="DF482" s="199">
        <v>80</v>
      </c>
      <c r="DG482" s="199">
        <v>216</v>
      </c>
      <c r="DH482" s="199">
        <v>17</v>
      </c>
      <c r="DI482" s="199">
        <v>83</v>
      </c>
      <c r="DJ482" s="199">
        <v>61</v>
      </c>
      <c r="DK482" s="199">
        <v>18</v>
      </c>
      <c r="DL482" s="199">
        <v>36</v>
      </c>
      <c r="DM482" s="199">
        <v>37</v>
      </c>
      <c r="DN482" s="199">
        <v>243</v>
      </c>
      <c r="DO482" s="199">
        <v>35</v>
      </c>
      <c r="DP482" s="199">
        <v>70</v>
      </c>
      <c r="DQ482" s="199">
        <v>65</v>
      </c>
      <c r="DR482" s="199">
        <v>21</v>
      </c>
      <c r="DS482" s="199">
        <v>18</v>
      </c>
      <c r="DT482" s="199">
        <v>15</v>
      </c>
      <c r="DU482" s="199">
        <v>744</v>
      </c>
      <c r="DV482" s="199">
        <v>412</v>
      </c>
      <c r="DW482" s="199">
        <v>129</v>
      </c>
      <c r="DX482" s="199">
        <v>43</v>
      </c>
      <c r="DY482" s="199">
        <v>16</v>
      </c>
      <c r="DZ482" s="199">
        <v>173</v>
      </c>
      <c r="EA482" s="199">
        <v>21</v>
      </c>
      <c r="EB482" s="199">
        <v>138</v>
      </c>
      <c r="EC482" s="199">
        <v>116</v>
      </c>
      <c r="ED482" s="199">
        <v>20</v>
      </c>
      <c r="EE482" s="199">
        <v>73</v>
      </c>
      <c r="EF482" s="199">
        <v>219</v>
      </c>
      <c r="EG482" s="199">
        <v>1634</v>
      </c>
      <c r="EH482" s="199">
        <v>147</v>
      </c>
      <c r="EI482" s="199">
        <v>644</v>
      </c>
      <c r="EJ482" s="199">
        <v>100</v>
      </c>
      <c r="EK482" s="199">
        <v>23</v>
      </c>
      <c r="EL482" s="199">
        <v>19</v>
      </c>
      <c r="EM482" s="199">
        <v>16</v>
      </c>
      <c r="EN482" s="199">
        <v>3</v>
      </c>
      <c r="EO482" s="199">
        <v>4</v>
      </c>
      <c r="EP482" s="199">
        <v>24</v>
      </c>
      <c r="EQ482" s="199">
        <v>617</v>
      </c>
      <c r="ER482" s="199">
        <v>744</v>
      </c>
      <c r="ES482" s="199">
        <v>33</v>
      </c>
      <c r="ET482" s="199">
        <v>144</v>
      </c>
      <c r="EU482" s="199">
        <v>239</v>
      </c>
      <c r="EV482" s="199">
        <v>328</v>
      </c>
      <c r="EW482" s="199">
        <v>711</v>
      </c>
      <c r="EX482" s="199">
        <v>744</v>
      </c>
      <c r="EZ482" s="199"/>
    </row>
    <row r="483" spans="1:156" x14ac:dyDescent="0.25">
      <c r="A483">
        <v>55946</v>
      </c>
      <c r="B483" t="s">
        <v>892</v>
      </c>
      <c r="C483" t="s">
        <v>1084</v>
      </c>
      <c r="D483" t="s">
        <v>262</v>
      </c>
      <c r="E483" t="s">
        <v>336</v>
      </c>
      <c r="F483" t="s">
        <v>346</v>
      </c>
      <c r="G483" t="s">
        <v>346</v>
      </c>
      <c r="H483" s="199">
        <v>3218</v>
      </c>
      <c r="I483" s="199">
        <v>139</v>
      </c>
      <c r="J483" s="199">
        <v>465</v>
      </c>
      <c r="K483" s="199">
        <v>14</v>
      </c>
      <c r="L483" s="199">
        <v>402</v>
      </c>
      <c r="M483" s="199">
        <v>11</v>
      </c>
      <c r="N483" s="199">
        <v>1463</v>
      </c>
      <c r="O483" s="199">
        <v>94</v>
      </c>
      <c r="P483" s="199">
        <v>1285</v>
      </c>
      <c r="Q483" s="199">
        <v>31</v>
      </c>
      <c r="R483" s="199">
        <v>2915</v>
      </c>
      <c r="S483" s="199">
        <v>132</v>
      </c>
      <c r="T483" s="199">
        <v>42</v>
      </c>
      <c r="U483" s="199">
        <v>0</v>
      </c>
      <c r="V483" s="199">
        <v>0</v>
      </c>
      <c r="W483" s="199">
        <v>0</v>
      </c>
      <c r="X483" s="199">
        <v>0</v>
      </c>
      <c r="Y483" s="199">
        <v>0</v>
      </c>
      <c r="Z483" s="199">
        <v>62</v>
      </c>
      <c r="AA483" s="199">
        <v>7</v>
      </c>
      <c r="AB483" s="199">
        <v>199</v>
      </c>
      <c r="AC483" s="199">
        <v>0</v>
      </c>
      <c r="AD483" s="199">
        <v>234</v>
      </c>
      <c r="AE483" s="199">
        <v>7</v>
      </c>
      <c r="AF483" s="199">
        <v>2890</v>
      </c>
      <c r="AG483" s="199">
        <v>132</v>
      </c>
      <c r="AH483" s="199">
        <v>3182</v>
      </c>
      <c r="AI483" s="199">
        <v>139</v>
      </c>
      <c r="AJ483" s="199">
        <v>36</v>
      </c>
      <c r="AK483" s="199">
        <v>0</v>
      </c>
      <c r="AL483" s="199">
        <v>24</v>
      </c>
      <c r="AM483" s="199">
        <v>0</v>
      </c>
      <c r="AN483" s="199">
        <v>12</v>
      </c>
      <c r="AO483" s="199">
        <v>0</v>
      </c>
      <c r="AP483" s="199">
        <v>1691</v>
      </c>
      <c r="AQ483" s="199">
        <v>106</v>
      </c>
      <c r="AR483" s="199">
        <v>1527</v>
      </c>
      <c r="AS483" s="199">
        <v>33</v>
      </c>
      <c r="AT483" s="199">
        <v>388</v>
      </c>
      <c r="AU483" s="199">
        <v>5</v>
      </c>
      <c r="AV483" s="199">
        <v>2830</v>
      </c>
      <c r="AW483" s="199">
        <v>134</v>
      </c>
      <c r="AX483" s="199">
        <v>116</v>
      </c>
      <c r="AY483" s="199">
        <v>17</v>
      </c>
      <c r="AZ483" s="199">
        <v>885</v>
      </c>
      <c r="BA483" s="199">
        <v>67</v>
      </c>
      <c r="BB483" s="199">
        <v>852</v>
      </c>
      <c r="BC483" s="199">
        <v>25</v>
      </c>
      <c r="BD483" s="199">
        <v>500</v>
      </c>
      <c r="BE483" s="199">
        <v>13</v>
      </c>
      <c r="BF483" s="199">
        <v>309</v>
      </c>
      <c r="BG483" s="199">
        <v>17</v>
      </c>
      <c r="BH483" s="199">
        <v>1620</v>
      </c>
      <c r="BI483" s="199">
        <v>114</v>
      </c>
      <c r="BJ483" s="199">
        <v>1577</v>
      </c>
      <c r="BK483" s="199">
        <v>100</v>
      </c>
      <c r="BL483" s="199">
        <v>43</v>
      </c>
      <c r="BM483" s="199">
        <v>14</v>
      </c>
      <c r="BN483" s="199">
        <v>1214</v>
      </c>
      <c r="BO483" s="199">
        <v>42</v>
      </c>
      <c r="BP483" s="199">
        <v>460</v>
      </c>
      <c r="BQ483" s="199">
        <v>62</v>
      </c>
      <c r="BR483" s="199">
        <v>255</v>
      </c>
      <c r="BS483" s="199">
        <v>27</v>
      </c>
      <c r="BT483" s="199">
        <v>664</v>
      </c>
      <c r="BU483" s="199">
        <v>7</v>
      </c>
      <c r="BV483" s="199">
        <v>1929</v>
      </c>
      <c r="BW483" s="199">
        <v>131</v>
      </c>
      <c r="BX483" s="199">
        <v>625</v>
      </c>
      <c r="BY483" s="199">
        <v>1</v>
      </c>
      <c r="BZ483" s="199">
        <v>179</v>
      </c>
      <c r="CA483" s="199">
        <v>0</v>
      </c>
      <c r="CB483" s="199">
        <v>485</v>
      </c>
      <c r="CC483" s="199">
        <v>7</v>
      </c>
      <c r="CD483" s="199">
        <v>201</v>
      </c>
      <c r="CE483" s="199">
        <v>10</v>
      </c>
      <c r="CF483" s="199">
        <v>468</v>
      </c>
      <c r="CG483" s="199">
        <v>50</v>
      </c>
      <c r="CH483" s="199">
        <v>354</v>
      </c>
      <c r="CI483" s="199">
        <v>15</v>
      </c>
      <c r="CJ483" s="199">
        <v>459</v>
      </c>
      <c r="CK483" s="199">
        <v>23</v>
      </c>
      <c r="CL483" s="199">
        <v>447</v>
      </c>
      <c r="CM483" s="199">
        <v>33</v>
      </c>
      <c r="CN483" s="199">
        <v>625</v>
      </c>
      <c r="CO483" s="199">
        <v>1</v>
      </c>
      <c r="CP483" s="199">
        <v>139</v>
      </c>
      <c r="CQ483" s="199">
        <v>3079</v>
      </c>
      <c r="CR483" s="199">
        <v>2434</v>
      </c>
      <c r="CS483" s="199">
        <v>1249</v>
      </c>
      <c r="CT483" s="199">
        <v>2964</v>
      </c>
      <c r="CU483" s="199">
        <v>194</v>
      </c>
      <c r="CV483" s="199">
        <v>79</v>
      </c>
      <c r="CW483" s="199">
        <v>187</v>
      </c>
      <c r="CX483" s="199">
        <v>77</v>
      </c>
      <c r="CY483" s="199">
        <v>7</v>
      </c>
      <c r="CZ483" s="199">
        <v>2</v>
      </c>
      <c r="DA483" s="199">
        <v>0</v>
      </c>
      <c r="DB483" s="199">
        <v>0</v>
      </c>
      <c r="DC483" s="199">
        <v>0</v>
      </c>
      <c r="DD483" s="199">
        <v>0</v>
      </c>
      <c r="DE483" s="199">
        <v>160</v>
      </c>
      <c r="DF483" s="199">
        <v>142</v>
      </c>
      <c r="DG483" s="199">
        <v>279</v>
      </c>
      <c r="DH483" s="199">
        <v>94</v>
      </c>
      <c r="DI483" s="199">
        <v>239</v>
      </c>
      <c r="DJ483" s="199">
        <v>134</v>
      </c>
      <c r="DK483" s="199">
        <v>31</v>
      </c>
      <c r="DL483" s="199">
        <v>45</v>
      </c>
      <c r="DM483" s="199">
        <v>110</v>
      </c>
      <c r="DN483" s="199">
        <v>342</v>
      </c>
      <c r="DO483" s="199">
        <v>67</v>
      </c>
      <c r="DP483" s="199">
        <v>100</v>
      </c>
      <c r="DQ483" s="199">
        <v>39</v>
      </c>
      <c r="DR483" s="199">
        <v>66</v>
      </c>
      <c r="DS483" s="199">
        <v>29</v>
      </c>
      <c r="DT483" s="199">
        <v>58</v>
      </c>
      <c r="DU483" s="199">
        <v>1311</v>
      </c>
      <c r="DV483" s="199">
        <v>661</v>
      </c>
      <c r="DW483" s="199">
        <v>198</v>
      </c>
      <c r="DX483" s="199">
        <v>160</v>
      </c>
      <c r="DY483" s="199">
        <v>85</v>
      </c>
      <c r="DZ483" s="199">
        <v>248</v>
      </c>
      <c r="EA483" s="199">
        <v>5</v>
      </c>
      <c r="EB483" s="199">
        <v>209</v>
      </c>
      <c r="EC483" s="199">
        <v>242</v>
      </c>
      <c r="ED483" s="199">
        <v>28</v>
      </c>
      <c r="EE483" s="199">
        <v>176</v>
      </c>
      <c r="EF483" s="199">
        <v>340</v>
      </c>
      <c r="EG483" s="199">
        <v>2959</v>
      </c>
      <c r="EH483" s="199">
        <v>287</v>
      </c>
      <c r="EI483" s="199">
        <v>1130</v>
      </c>
      <c r="EJ483" s="199">
        <v>181</v>
      </c>
      <c r="EK483" s="199">
        <v>19</v>
      </c>
      <c r="EL483" s="199">
        <v>30</v>
      </c>
      <c r="EM483" s="199">
        <v>6</v>
      </c>
      <c r="EN483" s="199">
        <v>7</v>
      </c>
      <c r="EO483" s="199">
        <v>35</v>
      </c>
      <c r="EP483" s="199">
        <v>56</v>
      </c>
      <c r="EQ483" s="199">
        <v>1152</v>
      </c>
      <c r="ER483" s="199">
        <v>1311</v>
      </c>
      <c r="ES483" s="199">
        <v>47</v>
      </c>
      <c r="ET483" s="199">
        <v>285</v>
      </c>
      <c r="EU483" s="199">
        <v>484</v>
      </c>
      <c r="EV483" s="199">
        <v>495</v>
      </c>
      <c r="EW483" s="199">
        <v>1264</v>
      </c>
      <c r="EX483" s="199">
        <v>1311</v>
      </c>
      <c r="EZ483" s="199"/>
    </row>
    <row r="484" spans="1:156" x14ac:dyDescent="0.25">
      <c r="A484">
        <v>55987</v>
      </c>
      <c r="B484" t="s">
        <v>892</v>
      </c>
      <c r="C484" t="s">
        <v>1096</v>
      </c>
      <c r="D484" t="s">
        <v>322</v>
      </c>
      <c r="E484" t="s">
        <v>336</v>
      </c>
      <c r="F484" t="s">
        <v>346</v>
      </c>
      <c r="G484" t="s">
        <v>346</v>
      </c>
      <c r="H484" s="199">
        <v>33664</v>
      </c>
      <c r="I484" s="199">
        <v>1398</v>
      </c>
      <c r="J484" s="199">
        <v>7449</v>
      </c>
      <c r="K484" s="199">
        <v>469</v>
      </c>
      <c r="L484" s="199">
        <v>5342</v>
      </c>
      <c r="M484" s="199">
        <v>415</v>
      </c>
      <c r="N484" s="199">
        <v>12967</v>
      </c>
      <c r="O484" s="199">
        <v>698</v>
      </c>
      <c r="P484" s="199">
        <v>10457</v>
      </c>
      <c r="Q484" s="199">
        <v>195</v>
      </c>
      <c r="R484" s="199">
        <v>30765</v>
      </c>
      <c r="S484" s="199">
        <v>1190</v>
      </c>
      <c r="T484" s="199">
        <v>624</v>
      </c>
      <c r="U484" s="199">
        <v>64</v>
      </c>
      <c r="V484" s="199">
        <v>187</v>
      </c>
      <c r="W484" s="199">
        <v>30</v>
      </c>
      <c r="X484" s="199">
        <v>754</v>
      </c>
      <c r="Y484" s="199">
        <v>111</v>
      </c>
      <c r="Z484" s="199">
        <v>259</v>
      </c>
      <c r="AA484" s="199">
        <v>0</v>
      </c>
      <c r="AB484" s="199">
        <v>1071</v>
      </c>
      <c r="AC484" s="199">
        <v>3</v>
      </c>
      <c r="AD484" s="199">
        <v>1093</v>
      </c>
      <c r="AE484" s="199">
        <v>30</v>
      </c>
      <c r="AF484" s="199">
        <v>30214</v>
      </c>
      <c r="AG484" s="199">
        <v>1163</v>
      </c>
      <c r="AH484" s="199">
        <v>32717</v>
      </c>
      <c r="AI484" s="199">
        <v>1331</v>
      </c>
      <c r="AJ484" s="199">
        <v>947</v>
      </c>
      <c r="AK484" s="199">
        <v>67</v>
      </c>
      <c r="AL484" s="199">
        <v>313</v>
      </c>
      <c r="AM484" s="199">
        <v>12</v>
      </c>
      <c r="AN484" s="199">
        <v>634</v>
      </c>
      <c r="AO484" s="199">
        <v>55</v>
      </c>
      <c r="AP484" s="199">
        <v>16450</v>
      </c>
      <c r="AQ484" s="199">
        <v>852</v>
      </c>
      <c r="AR484" s="199">
        <v>17214</v>
      </c>
      <c r="AS484" s="199">
        <v>546</v>
      </c>
      <c r="AT484" s="199">
        <v>3901</v>
      </c>
      <c r="AU484" s="199">
        <v>59</v>
      </c>
      <c r="AV484" s="199">
        <v>29763</v>
      </c>
      <c r="AW484" s="199">
        <v>1339</v>
      </c>
      <c r="AX484" s="199">
        <v>1199</v>
      </c>
      <c r="AY484" s="199">
        <v>114</v>
      </c>
      <c r="AZ484" s="199">
        <v>5107</v>
      </c>
      <c r="BA484" s="199">
        <v>296</v>
      </c>
      <c r="BB484" s="199">
        <v>6727</v>
      </c>
      <c r="BC484" s="199">
        <v>409</v>
      </c>
      <c r="BD484" s="199">
        <v>6780</v>
      </c>
      <c r="BE484" s="199">
        <v>68</v>
      </c>
      <c r="BF484" s="199">
        <v>4049</v>
      </c>
      <c r="BG484" s="199">
        <v>143</v>
      </c>
      <c r="BH484" s="199">
        <v>17532</v>
      </c>
      <c r="BI484" s="199">
        <v>1028</v>
      </c>
      <c r="BJ484" s="199">
        <v>16983</v>
      </c>
      <c r="BK484" s="199">
        <v>976</v>
      </c>
      <c r="BL484" s="199">
        <v>549</v>
      </c>
      <c r="BM484" s="199">
        <v>52</v>
      </c>
      <c r="BN484" s="199">
        <v>10296</v>
      </c>
      <c r="BO484" s="199">
        <v>548</v>
      </c>
      <c r="BP484" s="199">
        <v>8776</v>
      </c>
      <c r="BQ484" s="199">
        <v>484</v>
      </c>
      <c r="BR484" s="199">
        <v>2509</v>
      </c>
      <c r="BS484" s="199">
        <v>139</v>
      </c>
      <c r="BT484" s="199">
        <v>6053</v>
      </c>
      <c r="BU484" s="199">
        <v>184</v>
      </c>
      <c r="BV484" s="199">
        <v>21581</v>
      </c>
      <c r="BW484" s="199">
        <v>1171</v>
      </c>
      <c r="BX484" s="199">
        <v>6030</v>
      </c>
      <c r="BY484" s="199">
        <v>43</v>
      </c>
      <c r="BZ484" s="199">
        <v>1622</v>
      </c>
      <c r="CA484" s="199">
        <v>41</v>
      </c>
      <c r="CB484" s="199">
        <v>4431</v>
      </c>
      <c r="CC484" s="199">
        <v>143</v>
      </c>
      <c r="CD484" s="199">
        <v>7798</v>
      </c>
      <c r="CE484" s="199">
        <v>327</v>
      </c>
      <c r="CF484" s="199">
        <v>3529</v>
      </c>
      <c r="CG484" s="199">
        <v>335</v>
      </c>
      <c r="CH484" s="199">
        <v>3115</v>
      </c>
      <c r="CI484" s="199">
        <v>191</v>
      </c>
      <c r="CJ484" s="199">
        <v>3095</v>
      </c>
      <c r="CK484" s="199">
        <v>137</v>
      </c>
      <c r="CL484" s="199">
        <v>4044</v>
      </c>
      <c r="CM484" s="199">
        <v>181</v>
      </c>
      <c r="CN484" s="199">
        <v>6030</v>
      </c>
      <c r="CO484" s="199">
        <v>43</v>
      </c>
      <c r="CP484" s="199">
        <v>1398</v>
      </c>
      <c r="CQ484" s="199">
        <v>32266</v>
      </c>
      <c r="CR484" s="199">
        <v>26237</v>
      </c>
      <c r="CS484" s="199">
        <v>11350</v>
      </c>
      <c r="CT484" s="199">
        <v>31292</v>
      </c>
      <c r="CU484" s="199">
        <v>1527</v>
      </c>
      <c r="CV484" s="199">
        <v>433</v>
      </c>
      <c r="CW484" s="199">
        <v>523</v>
      </c>
      <c r="CX484" s="199">
        <v>113</v>
      </c>
      <c r="CY484" s="199">
        <v>259</v>
      </c>
      <c r="CZ484" s="199">
        <v>116</v>
      </c>
      <c r="DA484" s="199">
        <v>506</v>
      </c>
      <c r="DB484" s="199">
        <v>151</v>
      </c>
      <c r="DC484" s="199">
        <v>239</v>
      </c>
      <c r="DD484" s="199">
        <v>53</v>
      </c>
      <c r="DE484" s="199">
        <v>354</v>
      </c>
      <c r="DF484" s="199">
        <v>646</v>
      </c>
      <c r="DG484" s="199">
        <v>4118</v>
      </c>
      <c r="DH484" s="199">
        <v>579</v>
      </c>
      <c r="DI484" s="199">
        <v>2244</v>
      </c>
      <c r="DJ484" s="199">
        <v>565</v>
      </c>
      <c r="DK484" s="199">
        <v>283</v>
      </c>
      <c r="DL484" s="199">
        <v>654</v>
      </c>
      <c r="DM484" s="199">
        <v>1040</v>
      </c>
      <c r="DN484" s="199">
        <v>5890</v>
      </c>
      <c r="DO484" s="199">
        <v>1587</v>
      </c>
      <c r="DP484" s="199">
        <v>853</v>
      </c>
      <c r="DQ484" s="199">
        <v>360</v>
      </c>
      <c r="DR484" s="199">
        <v>643</v>
      </c>
      <c r="DS484" s="199">
        <v>295</v>
      </c>
      <c r="DT484" s="199">
        <v>1009</v>
      </c>
      <c r="DU484" s="199">
        <v>14289</v>
      </c>
      <c r="DV484" s="199">
        <v>5169</v>
      </c>
      <c r="DW484" s="199">
        <v>1447</v>
      </c>
      <c r="DX484" s="199">
        <v>1356</v>
      </c>
      <c r="DY484" s="199">
        <v>286</v>
      </c>
      <c r="DZ484" s="199">
        <v>3650</v>
      </c>
      <c r="EA484" s="199">
        <v>201</v>
      </c>
      <c r="EB484" s="199">
        <v>2788</v>
      </c>
      <c r="EC484" s="199">
        <v>4114</v>
      </c>
      <c r="ED484" s="199">
        <v>315</v>
      </c>
      <c r="EE484" s="199">
        <v>2713</v>
      </c>
      <c r="EF484" s="199">
        <v>2440</v>
      </c>
      <c r="EG484" s="199">
        <v>27268</v>
      </c>
      <c r="EH484" s="199">
        <v>6586</v>
      </c>
      <c r="EI484" s="199">
        <v>8954</v>
      </c>
      <c r="EJ484" s="199">
        <v>5335</v>
      </c>
      <c r="EK484" s="199">
        <v>852</v>
      </c>
      <c r="EL484" s="199">
        <v>513</v>
      </c>
      <c r="EM484" s="199">
        <v>714</v>
      </c>
      <c r="EN484" s="199">
        <v>555</v>
      </c>
      <c r="EO484" s="199">
        <v>411</v>
      </c>
      <c r="EP484" s="199">
        <v>2127</v>
      </c>
      <c r="EQ484" s="199">
        <v>13081</v>
      </c>
      <c r="ER484" s="199">
        <v>14289</v>
      </c>
      <c r="ES484" s="199">
        <v>1311</v>
      </c>
      <c r="ET484" s="199">
        <v>5084</v>
      </c>
      <c r="EU484" s="199">
        <v>5263</v>
      </c>
      <c r="EV484" s="199">
        <v>2631</v>
      </c>
      <c r="EW484" s="199">
        <v>12978</v>
      </c>
      <c r="EX484" s="199">
        <v>14289</v>
      </c>
      <c r="EZ484" s="199"/>
    </row>
    <row r="485" spans="1:156" x14ac:dyDescent="0.25">
      <c r="A485">
        <v>55917</v>
      </c>
      <c r="B485" t="s">
        <v>892</v>
      </c>
      <c r="C485" t="s">
        <v>1073</v>
      </c>
      <c r="D485" t="s">
        <v>311</v>
      </c>
      <c r="E485" t="s">
        <v>336</v>
      </c>
      <c r="F485" t="s">
        <v>346</v>
      </c>
      <c r="G485" t="s">
        <v>346</v>
      </c>
      <c r="H485" s="199">
        <v>3716</v>
      </c>
      <c r="I485" s="199">
        <v>152</v>
      </c>
      <c r="J485" s="199">
        <v>430</v>
      </c>
      <c r="K485" s="199">
        <v>12</v>
      </c>
      <c r="L485" s="199">
        <v>271</v>
      </c>
      <c r="M485" s="199">
        <v>12</v>
      </c>
      <c r="N485" s="199">
        <v>1794</v>
      </c>
      <c r="O485" s="199">
        <v>122</v>
      </c>
      <c r="P485" s="199">
        <v>1489</v>
      </c>
      <c r="Q485" s="199">
        <v>18</v>
      </c>
      <c r="R485" s="199">
        <v>3324</v>
      </c>
      <c r="S485" s="199">
        <v>87</v>
      </c>
      <c r="T485" s="199">
        <v>0</v>
      </c>
      <c r="U485" s="199">
        <v>0</v>
      </c>
      <c r="V485" s="199">
        <v>0</v>
      </c>
      <c r="W485" s="199">
        <v>0</v>
      </c>
      <c r="X485" s="199">
        <v>3</v>
      </c>
      <c r="Y485" s="199">
        <v>0</v>
      </c>
      <c r="Z485" s="199">
        <v>65</v>
      </c>
      <c r="AA485" s="199">
        <v>19</v>
      </c>
      <c r="AB485" s="199">
        <v>324</v>
      </c>
      <c r="AC485" s="199">
        <v>46</v>
      </c>
      <c r="AD485" s="199">
        <v>382</v>
      </c>
      <c r="AE485" s="199">
        <v>69</v>
      </c>
      <c r="AF485" s="199">
        <v>3225</v>
      </c>
      <c r="AG485" s="199">
        <v>80</v>
      </c>
      <c r="AH485" s="199">
        <v>3644</v>
      </c>
      <c r="AI485" s="199">
        <v>101</v>
      </c>
      <c r="AJ485" s="199">
        <v>72</v>
      </c>
      <c r="AK485" s="199">
        <v>51</v>
      </c>
      <c r="AL485" s="199">
        <v>8</v>
      </c>
      <c r="AM485" s="199">
        <v>0</v>
      </c>
      <c r="AN485" s="199">
        <v>64</v>
      </c>
      <c r="AO485" s="199">
        <v>51</v>
      </c>
      <c r="AP485" s="199">
        <v>1908</v>
      </c>
      <c r="AQ485" s="199">
        <v>121</v>
      </c>
      <c r="AR485" s="199">
        <v>1808</v>
      </c>
      <c r="AS485" s="199">
        <v>31</v>
      </c>
      <c r="AT485" s="199">
        <v>396</v>
      </c>
      <c r="AU485" s="199">
        <v>15</v>
      </c>
      <c r="AV485" s="199">
        <v>3320</v>
      </c>
      <c r="AW485" s="199">
        <v>137</v>
      </c>
      <c r="AX485" s="199">
        <v>223</v>
      </c>
      <c r="AY485" s="199">
        <v>58</v>
      </c>
      <c r="AZ485" s="199">
        <v>770</v>
      </c>
      <c r="BA485" s="199">
        <v>29</v>
      </c>
      <c r="BB485" s="199">
        <v>865</v>
      </c>
      <c r="BC485" s="199">
        <v>41</v>
      </c>
      <c r="BD485" s="199">
        <v>564</v>
      </c>
      <c r="BE485" s="199">
        <v>1</v>
      </c>
      <c r="BF485" s="199">
        <v>197</v>
      </c>
      <c r="BG485" s="199">
        <v>18</v>
      </c>
      <c r="BH485" s="199">
        <v>1616</v>
      </c>
      <c r="BI485" s="199">
        <v>127</v>
      </c>
      <c r="BJ485" s="199">
        <v>1590</v>
      </c>
      <c r="BK485" s="199">
        <v>119</v>
      </c>
      <c r="BL485" s="199">
        <v>26</v>
      </c>
      <c r="BM485" s="199">
        <v>8</v>
      </c>
      <c r="BN485" s="199">
        <v>1220</v>
      </c>
      <c r="BO485" s="199">
        <v>97</v>
      </c>
      <c r="BP485" s="199">
        <v>410</v>
      </c>
      <c r="BQ485" s="199">
        <v>28</v>
      </c>
      <c r="BR485" s="199">
        <v>183</v>
      </c>
      <c r="BS485" s="199">
        <v>20</v>
      </c>
      <c r="BT485" s="199">
        <v>1126</v>
      </c>
      <c r="BU485" s="199">
        <v>6</v>
      </c>
      <c r="BV485" s="199">
        <v>1813</v>
      </c>
      <c r="BW485" s="199">
        <v>145</v>
      </c>
      <c r="BX485" s="199">
        <v>777</v>
      </c>
      <c r="BY485" s="199">
        <v>1</v>
      </c>
      <c r="BZ485" s="199">
        <v>355</v>
      </c>
      <c r="CA485" s="199">
        <v>0</v>
      </c>
      <c r="CB485" s="199">
        <v>771</v>
      </c>
      <c r="CC485" s="199">
        <v>6</v>
      </c>
      <c r="CD485" s="199">
        <v>168</v>
      </c>
      <c r="CE485" s="199">
        <v>17</v>
      </c>
      <c r="CF485" s="199">
        <v>395</v>
      </c>
      <c r="CG485" s="199">
        <v>18</v>
      </c>
      <c r="CH485" s="199">
        <v>437</v>
      </c>
      <c r="CI485" s="199">
        <v>57</v>
      </c>
      <c r="CJ485" s="199">
        <v>342</v>
      </c>
      <c r="CK485" s="199">
        <v>29</v>
      </c>
      <c r="CL485" s="199">
        <v>471</v>
      </c>
      <c r="CM485" s="199">
        <v>24</v>
      </c>
      <c r="CN485" s="199">
        <v>777</v>
      </c>
      <c r="CO485" s="199">
        <v>1</v>
      </c>
      <c r="CP485" s="199">
        <v>152</v>
      </c>
      <c r="CQ485" s="199">
        <v>3564</v>
      </c>
      <c r="CR485" s="199">
        <v>2735</v>
      </c>
      <c r="CS485" s="199">
        <v>1539</v>
      </c>
      <c r="CT485" s="199">
        <v>3267</v>
      </c>
      <c r="CU485" s="199">
        <v>246</v>
      </c>
      <c r="CV485" s="199">
        <v>58</v>
      </c>
      <c r="CW485" s="199">
        <v>231</v>
      </c>
      <c r="CX485" s="199">
        <v>53</v>
      </c>
      <c r="CY485" s="199">
        <v>12</v>
      </c>
      <c r="CZ485" s="199">
        <v>2</v>
      </c>
      <c r="DA485" s="199">
        <v>3</v>
      </c>
      <c r="DB485" s="199">
        <v>3</v>
      </c>
      <c r="DC485" s="199">
        <v>0</v>
      </c>
      <c r="DD485" s="199">
        <v>0</v>
      </c>
      <c r="DE485" s="199">
        <v>187</v>
      </c>
      <c r="DF485" s="199">
        <v>137</v>
      </c>
      <c r="DG485" s="199">
        <v>311</v>
      </c>
      <c r="DH485" s="199">
        <v>39</v>
      </c>
      <c r="DI485" s="199">
        <v>185</v>
      </c>
      <c r="DJ485" s="199">
        <v>126</v>
      </c>
      <c r="DK485" s="199">
        <v>13</v>
      </c>
      <c r="DL485" s="199">
        <v>100</v>
      </c>
      <c r="DM485" s="199">
        <v>76</v>
      </c>
      <c r="DN485" s="199">
        <v>453</v>
      </c>
      <c r="DO485" s="199">
        <v>133</v>
      </c>
      <c r="DP485" s="199">
        <v>47</v>
      </c>
      <c r="DQ485" s="199">
        <v>47</v>
      </c>
      <c r="DR485" s="199">
        <v>29</v>
      </c>
      <c r="DS485" s="199">
        <v>20</v>
      </c>
      <c r="DT485" s="199">
        <v>75</v>
      </c>
      <c r="DU485" s="199">
        <v>1417</v>
      </c>
      <c r="DV485" s="199">
        <v>775</v>
      </c>
      <c r="DW485" s="199">
        <v>266</v>
      </c>
      <c r="DX485" s="199">
        <v>80</v>
      </c>
      <c r="DY485" s="199">
        <v>43</v>
      </c>
      <c r="DZ485" s="199">
        <v>210</v>
      </c>
      <c r="EA485" s="199">
        <v>25</v>
      </c>
      <c r="EB485" s="199">
        <v>161</v>
      </c>
      <c r="EC485" s="199">
        <v>352</v>
      </c>
      <c r="ED485" s="199">
        <v>42</v>
      </c>
      <c r="EE485" s="199">
        <v>257</v>
      </c>
      <c r="EF485" s="199">
        <v>391</v>
      </c>
      <c r="EG485" s="199">
        <v>3578</v>
      </c>
      <c r="EH485" s="199">
        <v>162</v>
      </c>
      <c r="EI485" s="199">
        <v>1238</v>
      </c>
      <c r="EJ485" s="199">
        <v>179</v>
      </c>
      <c r="EK485" s="199">
        <v>23</v>
      </c>
      <c r="EL485" s="199">
        <v>11</v>
      </c>
      <c r="EM485" s="199">
        <v>18</v>
      </c>
      <c r="EN485" s="199">
        <v>13</v>
      </c>
      <c r="EO485" s="199">
        <v>1</v>
      </c>
      <c r="EP485" s="199">
        <v>80</v>
      </c>
      <c r="EQ485" s="199">
        <v>1156</v>
      </c>
      <c r="ER485" s="199">
        <v>1417</v>
      </c>
      <c r="ES485" s="199">
        <v>86</v>
      </c>
      <c r="ET485" s="199">
        <v>347</v>
      </c>
      <c r="EU485" s="199">
        <v>503</v>
      </c>
      <c r="EV485" s="199">
        <v>481</v>
      </c>
      <c r="EW485" s="199">
        <v>1331</v>
      </c>
      <c r="EX485" s="199">
        <v>1417</v>
      </c>
      <c r="EZ485" s="199"/>
    </row>
    <row r="486" spans="1:156" x14ac:dyDescent="0.25">
      <c r="A486">
        <v>55901</v>
      </c>
      <c r="B486" t="s">
        <v>892</v>
      </c>
      <c r="C486" t="s">
        <v>1071</v>
      </c>
      <c r="D486" t="s">
        <v>292</v>
      </c>
      <c r="E486" t="s">
        <v>336</v>
      </c>
      <c r="F486" t="s">
        <v>347</v>
      </c>
      <c r="G486" t="s">
        <v>346</v>
      </c>
      <c r="H486" s="199">
        <v>57291</v>
      </c>
      <c r="I486" s="199">
        <v>2279</v>
      </c>
      <c r="J486" s="199">
        <v>8101</v>
      </c>
      <c r="K486" s="199">
        <v>505</v>
      </c>
      <c r="L486" s="199">
        <v>5557</v>
      </c>
      <c r="M486" s="199">
        <v>315</v>
      </c>
      <c r="N486" s="199">
        <v>21277</v>
      </c>
      <c r="O486" s="199">
        <v>1408</v>
      </c>
      <c r="P486" s="199">
        <v>27243</v>
      </c>
      <c r="Q486" s="199">
        <v>362</v>
      </c>
      <c r="R486" s="199">
        <v>41933</v>
      </c>
      <c r="S486" s="199">
        <v>1140</v>
      </c>
      <c r="T486" s="199">
        <v>6593</v>
      </c>
      <c r="U486" s="199">
        <v>402</v>
      </c>
      <c r="V486" s="199">
        <v>59</v>
      </c>
      <c r="W486" s="199">
        <v>12</v>
      </c>
      <c r="X486" s="199">
        <v>4457</v>
      </c>
      <c r="Y486" s="199">
        <v>397</v>
      </c>
      <c r="Z486" s="199">
        <v>1268</v>
      </c>
      <c r="AA486" s="199">
        <v>130</v>
      </c>
      <c r="AB486" s="199">
        <v>2951</v>
      </c>
      <c r="AC486" s="199">
        <v>198</v>
      </c>
      <c r="AD486" s="199">
        <v>3120</v>
      </c>
      <c r="AE486" s="199">
        <v>389</v>
      </c>
      <c r="AF486" s="199">
        <v>40560</v>
      </c>
      <c r="AG486" s="199">
        <v>895</v>
      </c>
      <c r="AH486" s="199">
        <v>48245</v>
      </c>
      <c r="AI486" s="199">
        <v>1410</v>
      </c>
      <c r="AJ486" s="199">
        <v>9046</v>
      </c>
      <c r="AK486" s="199">
        <v>869</v>
      </c>
      <c r="AL486" s="199">
        <v>4384</v>
      </c>
      <c r="AM486" s="199">
        <v>426</v>
      </c>
      <c r="AN486" s="199">
        <v>4662</v>
      </c>
      <c r="AO486" s="199">
        <v>443</v>
      </c>
      <c r="AP486" s="199">
        <v>27772</v>
      </c>
      <c r="AQ486" s="199">
        <v>1043</v>
      </c>
      <c r="AR486" s="199">
        <v>29519</v>
      </c>
      <c r="AS486" s="199">
        <v>1236</v>
      </c>
      <c r="AT486" s="199">
        <v>5634</v>
      </c>
      <c r="AU486" s="199">
        <v>343</v>
      </c>
      <c r="AV486" s="199">
        <v>51657</v>
      </c>
      <c r="AW486" s="199">
        <v>1936</v>
      </c>
      <c r="AX486" s="199">
        <v>2365</v>
      </c>
      <c r="AY486" s="199">
        <v>256</v>
      </c>
      <c r="AZ486" s="199">
        <v>6951</v>
      </c>
      <c r="BA486" s="199">
        <v>367</v>
      </c>
      <c r="BB486" s="199">
        <v>9888</v>
      </c>
      <c r="BC486" s="199">
        <v>547</v>
      </c>
      <c r="BD486" s="199">
        <v>17857</v>
      </c>
      <c r="BE486" s="199">
        <v>293</v>
      </c>
      <c r="BF486" s="199">
        <v>4589</v>
      </c>
      <c r="BG486" s="199">
        <v>499</v>
      </c>
      <c r="BH486" s="199">
        <v>29768</v>
      </c>
      <c r="BI486" s="199">
        <v>1346</v>
      </c>
      <c r="BJ486" s="199">
        <v>28788</v>
      </c>
      <c r="BK486" s="199">
        <v>1326</v>
      </c>
      <c r="BL486" s="199">
        <v>980</v>
      </c>
      <c r="BM486" s="199">
        <v>20</v>
      </c>
      <c r="BN486" s="199">
        <v>20374</v>
      </c>
      <c r="BO486" s="199">
        <v>775</v>
      </c>
      <c r="BP486" s="199">
        <v>9919</v>
      </c>
      <c r="BQ486" s="199">
        <v>646</v>
      </c>
      <c r="BR486" s="199">
        <v>4064</v>
      </c>
      <c r="BS486" s="199">
        <v>424</v>
      </c>
      <c r="BT486" s="199">
        <v>14884</v>
      </c>
      <c r="BU486" s="199">
        <v>434</v>
      </c>
      <c r="BV486" s="199">
        <v>34357</v>
      </c>
      <c r="BW486" s="199">
        <v>1845</v>
      </c>
      <c r="BX486" s="199">
        <v>8050</v>
      </c>
      <c r="BY486" s="199">
        <v>0</v>
      </c>
      <c r="BZ486" s="199">
        <v>5459</v>
      </c>
      <c r="CA486" s="199">
        <v>94</v>
      </c>
      <c r="CB486" s="199">
        <v>9425</v>
      </c>
      <c r="CC486" s="199">
        <v>340</v>
      </c>
      <c r="CD486" s="199">
        <v>5346</v>
      </c>
      <c r="CE486" s="199">
        <v>382</v>
      </c>
      <c r="CF486" s="199">
        <v>9314</v>
      </c>
      <c r="CG486" s="199">
        <v>811</v>
      </c>
      <c r="CH486" s="199">
        <v>7990</v>
      </c>
      <c r="CI486" s="199">
        <v>171</v>
      </c>
      <c r="CJ486" s="199">
        <v>5403</v>
      </c>
      <c r="CK486" s="199">
        <v>298</v>
      </c>
      <c r="CL486" s="199">
        <v>6304</v>
      </c>
      <c r="CM486" s="199">
        <v>183</v>
      </c>
      <c r="CN486" s="199">
        <v>8050</v>
      </c>
      <c r="CO486" s="199">
        <v>0</v>
      </c>
      <c r="CP486" s="199">
        <v>2279</v>
      </c>
      <c r="CQ486" s="199">
        <v>55012</v>
      </c>
      <c r="CR486" s="199">
        <v>44718</v>
      </c>
      <c r="CS486" s="199">
        <v>18637</v>
      </c>
      <c r="CT486" s="199">
        <v>43507</v>
      </c>
      <c r="CU486" s="199">
        <v>9870</v>
      </c>
      <c r="CV486" s="199">
        <v>3878</v>
      </c>
      <c r="CW486" s="199">
        <v>1651</v>
      </c>
      <c r="CX486" s="199">
        <v>423</v>
      </c>
      <c r="CY486" s="199">
        <v>2012</v>
      </c>
      <c r="CZ486" s="199">
        <v>386</v>
      </c>
      <c r="DA486" s="199">
        <v>2784</v>
      </c>
      <c r="DB486" s="199">
        <v>1416</v>
      </c>
      <c r="DC486" s="199">
        <v>3423</v>
      </c>
      <c r="DD486" s="199">
        <v>1653</v>
      </c>
      <c r="DE486" s="199">
        <v>121</v>
      </c>
      <c r="DF486" s="199">
        <v>1286</v>
      </c>
      <c r="DG486" s="199">
        <v>2154</v>
      </c>
      <c r="DH486" s="199">
        <v>417</v>
      </c>
      <c r="DI486" s="199">
        <v>3233</v>
      </c>
      <c r="DJ486" s="199">
        <v>958</v>
      </c>
      <c r="DK486" s="199">
        <v>570</v>
      </c>
      <c r="DL486" s="199">
        <v>969</v>
      </c>
      <c r="DM486" s="199">
        <v>2525</v>
      </c>
      <c r="DN486" s="199">
        <v>14634</v>
      </c>
      <c r="DO486" s="199">
        <v>2007</v>
      </c>
      <c r="DP486" s="199">
        <v>1144</v>
      </c>
      <c r="DQ486" s="199">
        <v>974</v>
      </c>
      <c r="DR486" s="199">
        <v>812</v>
      </c>
      <c r="DS486" s="199">
        <v>666</v>
      </c>
      <c r="DT486" s="199">
        <v>1910</v>
      </c>
      <c r="DU486" s="199">
        <v>23156</v>
      </c>
      <c r="DV486" s="199">
        <v>11154</v>
      </c>
      <c r="DW486" s="199">
        <v>4987</v>
      </c>
      <c r="DX486" s="199">
        <v>1840</v>
      </c>
      <c r="DY486" s="199">
        <v>657</v>
      </c>
      <c r="DZ486" s="199">
        <v>3614</v>
      </c>
      <c r="EA486" s="199">
        <v>150</v>
      </c>
      <c r="EB486" s="199">
        <v>2715</v>
      </c>
      <c r="EC486" s="199">
        <v>6548</v>
      </c>
      <c r="ED486" s="199">
        <v>988</v>
      </c>
      <c r="EE486" s="199">
        <v>4187</v>
      </c>
      <c r="EF486" s="199">
        <v>7466</v>
      </c>
      <c r="EG486" s="199">
        <v>46310</v>
      </c>
      <c r="EH486" s="199">
        <v>10877</v>
      </c>
      <c r="EI486" s="199">
        <v>14885</v>
      </c>
      <c r="EJ486" s="199">
        <v>8271</v>
      </c>
      <c r="EK486" s="199">
        <v>1214</v>
      </c>
      <c r="EL486" s="199">
        <v>830</v>
      </c>
      <c r="EM486" s="199">
        <v>811</v>
      </c>
      <c r="EN486" s="199">
        <v>1260</v>
      </c>
      <c r="EO486" s="199">
        <v>1036</v>
      </c>
      <c r="EP486" s="199">
        <v>2814</v>
      </c>
      <c r="EQ486" s="199">
        <v>20913</v>
      </c>
      <c r="ER486" s="199">
        <v>23156</v>
      </c>
      <c r="ES486" s="199">
        <v>1775</v>
      </c>
      <c r="ET486" s="199">
        <v>8495</v>
      </c>
      <c r="EU486" s="199">
        <v>9092</v>
      </c>
      <c r="EV486" s="199">
        <v>3794</v>
      </c>
      <c r="EW486" s="199">
        <v>21381</v>
      </c>
      <c r="EX486" s="199">
        <v>23156</v>
      </c>
      <c r="EZ486" s="199"/>
    </row>
    <row r="487" spans="1:156" x14ac:dyDescent="0.25">
      <c r="A487">
        <v>55009</v>
      </c>
      <c r="B487" t="s">
        <v>892</v>
      </c>
      <c r="C487" t="s">
        <v>954</v>
      </c>
      <c r="D487" t="s">
        <v>262</v>
      </c>
      <c r="E487" t="s">
        <v>336</v>
      </c>
      <c r="F487" t="s">
        <v>346</v>
      </c>
      <c r="G487" t="s">
        <v>346</v>
      </c>
      <c r="H487" s="199">
        <v>8044</v>
      </c>
      <c r="I487" s="199">
        <v>292</v>
      </c>
      <c r="J487" s="199">
        <v>735</v>
      </c>
      <c r="K487" s="199">
        <v>51</v>
      </c>
      <c r="L487" s="199">
        <v>467</v>
      </c>
      <c r="M487" s="199">
        <v>39</v>
      </c>
      <c r="N487" s="199">
        <v>2986</v>
      </c>
      <c r="O487" s="199">
        <v>183</v>
      </c>
      <c r="P487" s="199">
        <v>4312</v>
      </c>
      <c r="Q487" s="199">
        <v>58</v>
      </c>
      <c r="R487" s="199">
        <v>7531</v>
      </c>
      <c r="S487" s="199">
        <v>224</v>
      </c>
      <c r="T487" s="199">
        <v>25</v>
      </c>
      <c r="U487" s="199">
        <v>10</v>
      </c>
      <c r="V487" s="199">
        <v>11</v>
      </c>
      <c r="W487" s="199">
        <v>0</v>
      </c>
      <c r="X487" s="199">
        <v>46</v>
      </c>
      <c r="Y487" s="199">
        <v>0</v>
      </c>
      <c r="Z487" s="199">
        <v>144</v>
      </c>
      <c r="AA487" s="199">
        <v>0</v>
      </c>
      <c r="AB487" s="199">
        <v>287</v>
      </c>
      <c r="AC487" s="199">
        <v>58</v>
      </c>
      <c r="AD487" s="199">
        <v>160</v>
      </c>
      <c r="AE487" s="199">
        <v>9</v>
      </c>
      <c r="AF487" s="199">
        <v>7392</v>
      </c>
      <c r="AG487" s="199">
        <v>215</v>
      </c>
      <c r="AH487" s="199">
        <v>7899</v>
      </c>
      <c r="AI487" s="199">
        <v>227</v>
      </c>
      <c r="AJ487" s="199">
        <v>145</v>
      </c>
      <c r="AK487" s="199">
        <v>65</v>
      </c>
      <c r="AL487" s="199">
        <v>78</v>
      </c>
      <c r="AM487" s="199">
        <v>6</v>
      </c>
      <c r="AN487" s="199">
        <v>67</v>
      </c>
      <c r="AO487" s="199">
        <v>59</v>
      </c>
      <c r="AP487" s="199">
        <v>4153</v>
      </c>
      <c r="AQ487" s="199">
        <v>175</v>
      </c>
      <c r="AR487" s="199">
        <v>3891</v>
      </c>
      <c r="AS487" s="199">
        <v>117</v>
      </c>
      <c r="AT487" s="199">
        <v>751</v>
      </c>
      <c r="AU487" s="199">
        <v>2</v>
      </c>
      <c r="AV487" s="199">
        <v>7293</v>
      </c>
      <c r="AW487" s="199">
        <v>290</v>
      </c>
      <c r="AX487" s="199">
        <v>293</v>
      </c>
      <c r="AY487" s="199">
        <v>72</v>
      </c>
      <c r="AZ487" s="199">
        <v>2000</v>
      </c>
      <c r="BA487" s="199">
        <v>115</v>
      </c>
      <c r="BB487" s="199">
        <v>2039</v>
      </c>
      <c r="BC487" s="199">
        <v>54</v>
      </c>
      <c r="BD487" s="199">
        <v>1458</v>
      </c>
      <c r="BE487" s="199">
        <v>27</v>
      </c>
      <c r="BF487" s="199">
        <v>690</v>
      </c>
      <c r="BG487" s="199">
        <v>54</v>
      </c>
      <c r="BH487" s="199">
        <v>4122</v>
      </c>
      <c r="BI487" s="199">
        <v>223</v>
      </c>
      <c r="BJ487" s="199">
        <v>4029</v>
      </c>
      <c r="BK487" s="199">
        <v>221</v>
      </c>
      <c r="BL487" s="199">
        <v>93</v>
      </c>
      <c r="BM487" s="199">
        <v>2</v>
      </c>
      <c r="BN487" s="199">
        <v>3146</v>
      </c>
      <c r="BO487" s="199">
        <v>179</v>
      </c>
      <c r="BP487" s="199">
        <v>1054</v>
      </c>
      <c r="BQ487" s="199">
        <v>44</v>
      </c>
      <c r="BR487" s="199">
        <v>612</v>
      </c>
      <c r="BS487" s="199">
        <v>54</v>
      </c>
      <c r="BT487" s="199">
        <v>1732</v>
      </c>
      <c r="BU487" s="199">
        <v>15</v>
      </c>
      <c r="BV487" s="199">
        <v>4812</v>
      </c>
      <c r="BW487" s="199">
        <v>277</v>
      </c>
      <c r="BX487" s="199">
        <v>1500</v>
      </c>
      <c r="BY487" s="199">
        <v>0</v>
      </c>
      <c r="BZ487" s="199">
        <v>545</v>
      </c>
      <c r="CA487" s="199">
        <v>10</v>
      </c>
      <c r="CB487" s="199">
        <v>1187</v>
      </c>
      <c r="CC487" s="199">
        <v>5</v>
      </c>
      <c r="CD487" s="199">
        <v>522</v>
      </c>
      <c r="CE487" s="199">
        <v>9</v>
      </c>
      <c r="CF487" s="199">
        <v>847</v>
      </c>
      <c r="CG487" s="199">
        <v>80</v>
      </c>
      <c r="CH487" s="199">
        <v>1105</v>
      </c>
      <c r="CI487" s="199">
        <v>113</v>
      </c>
      <c r="CJ487" s="199">
        <v>909</v>
      </c>
      <c r="CK487" s="199">
        <v>40</v>
      </c>
      <c r="CL487" s="199">
        <v>1429</v>
      </c>
      <c r="CM487" s="199">
        <v>35</v>
      </c>
      <c r="CN487" s="199">
        <v>1500</v>
      </c>
      <c r="CO487" s="199">
        <v>0</v>
      </c>
      <c r="CP487" s="199">
        <v>292</v>
      </c>
      <c r="CQ487" s="199">
        <v>7752</v>
      </c>
      <c r="CR487" s="199">
        <v>6647</v>
      </c>
      <c r="CS487" s="199">
        <v>2437</v>
      </c>
      <c r="CT487" s="199">
        <v>7547</v>
      </c>
      <c r="CU487" s="199">
        <v>109</v>
      </c>
      <c r="CV487" s="199">
        <v>32</v>
      </c>
      <c r="CW487" s="199">
        <v>45</v>
      </c>
      <c r="CX487" s="199">
        <v>15</v>
      </c>
      <c r="CY487" s="199">
        <v>34</v>
      </c>
      <c r="CZ487" s="199">
        <v>2</v>
      </c>
      <c r="DA487" s="199">
        <v>30</v>
      </c>
      <c r="DB487" s="199">
        <v>15</v>
      </c>
      <c r="DC487" s="199">
        <v>0</v>
      </c>
      <c r="DD487" s="199">
        <v>0</v>
      </c>
      <c r="DE487" s="199">
        <v>255</v>
      </c>
      <c r="DF487" s="199">
        <v>344</v>
      </c>
      <c r="DG487" s="199">
        <v>874</v>
      </c>
      <c r="DH487" s="199">
        <v>153</v>
      </c>
      <c r="DI487" s="199">
        <v>331</v>
      </c>
      <c r="DJ487" s="199">
        <v>227</v>
      </c>
      <c r="DK487" s="199">
        <v>50</v>
      </c>
      <c r="DL487" s="199">
        <v>289</v>
      </c>
      <c r="DM487" s="199">
        <v>222</v>
      </c>
      <c r="DN487" s="199">
        <v>986</v>
      </c>
      <c r="DO487" s="199">
        <v>334</v>
      </c>
      <c r="DP487" s="199">
        <v>151</v>
      </c>
      <c r="DQ487" s="199">
        <v>200</v>
      </c>
      <c r="DR487" s="199">
        <v>95</v>
      </c>
      <c r="DS487" s="199">
        <v>62</v>
      </c>
      <c r="DT487" s="199">
        <v>161</v>
      </c>
      <c r="DU487" s="199">
        <v>3301</v>
      </c>
      <c r="DV487" s="199">
        <v>1921</v>
      </c>
      <c r="DW487" s="199">
        <v>657</v>
      </c>
      <c r="DX487" s="199">
        <v>197</v>
      </c>
      <c r="DY487" s="199">
        <v>80</v>
      </c>
      <c r="DZ487" s="199">
        <v>502</v>
      </c>
      <c r="EA487" s="199">
        <v>9</v>
      </c>
      <c r="EB487" s="199">
        <v>429</v>
      </c>
      <c r="EC487" s="199">
        <v>681</v>
      </c>
      <c r="ED487" s="199">
        <v>93</v>
      </c>
      <c r="EE487" s="199">
        <v>487</v>
      </c>
      <c r="EF487" s="199">
        <v>903</v>
      </c>
      <c r="EG487" s="199">
        <v>7489</v>
      </c>
      <c r="EH487" s="199">
        <v>541</v>
      </c>
      <c r="EI487" s="199">
        <v>2696</v>
      </c>
      <c r="EJ487" s="199">
        <v>605</v>
      </c>
      <c r="EK487" s="199">
        <v>85</v>
      </c>
      <c r="EL487" s="199">
        <v>40</v>
      </c>
      <c r="EM487" s="199">
        <v>94</v>
      </c>
      <c r="EN487" s="199">
        <v>123</v>
      </c>
      <c r="EO487" s="199">
        <v>24</v>
      </c>
      <c r="EP487" s="199">
        <v>160</v>
      </c>
      <c r="EQ487" s="199">
        <v>3045</v>
      </c>
      <c r="ER487" s="199">
        <v>3301</v>
      </c>
      <c r="ES487" s="199">
        <v>167</v>
      </c>
      <c r="ET487" s="199">
        <v>798</v>
      </c>
      <c r="EU487" s="199">
        <v>1331</v>
      </c>
      <c r="EV487" s="199">
        <v>1005</v>
      </c>
      <c r="EW487" s="199">
        <v>3134</v>
      </c>
      <c r="EX487" s="199">
        <v>3301</v>
      </c>
      <c r="EZ487" s="199"/>
    </row>
    <row r="488" spans="1:156" x14ac:dyDescent="0.25">
      <c r="A488">
        <v>55060</v>
      </c>
      <c r="B488" t="s">
        <v>892</v>
      </c>
      <c r="C488" t="s">
        <v>974</v>
      </c>
      <c r="D488" t="s">
        <v>1268</v>
      </c>
      <c r="E488" t="s">
        <v>336</v>
      </c>
      <c r="F488" t="s">
        <v>346</v>
      </c>
      <c r="G488" t="s">
        <v>346</v>
      </c>
      <c r="H488" s="199">
        <v>29308</v>
      </c>
      <c r="I488" s="199">
        <v>946</v>
      </c>
      <c r="J488" s="199">
        <v>4248</v>
      </c>
      <c r="K488" s="199">
        <v>152</v>
      </c>
      <c r="L488" s="199">
        <v>2533</v>
      </c>
      <c r="M488" s="199">
        <v>129</v>
      </c>
      <c r="N488" s="199">
        <v>12099</v>
      </c>
      <c r="O488" s="199">
        <v>578</v>
      </c>
      <c r="P488" s="199">
        <v>12870</v>
      </c>
      <c r="Q488" s="199">
        <v>216</v>
      </c>
      <c r="R488" s="199">
        <v>25834</v>
      </c>
      <c r="S488" s="199">
        <v>867</v>
      </c>
      <c r="T488" s="199">
        <v>1137</v>
      </c>
      <c r="U488" s="199">
        <v>0</v>
      </c>
      <c r="V488" s="199">
        <v>40</v>
      </c>
      <c r="W488" s="199">
        <v>0</v>
      </c>
      <c r="X488" s="199">
        <v>130</v>
      </c>
      <c r="Y488" s="199">
        <v>0</v>
      </c>
      <c r="Z488" s="199">
        <v>643</v>
      </c>
      <c r="AA488" s="199">
        <v>77</v>
      </c>
      <c r="AB488" s="199">
        <v>1524</v>
      </c>
      <c r="AC488" s="199">
        <v>2</v>
      </c>
      <c r="AD488" s="199">
        <v>1982</v>
      </c>
      <c r="AE488" s="199">
        <v>135</v>
      </c>
      <c r="AF488" s="199">
        <v>25115</v>
      </c>
      <c r="AG488" s="199">
        <v>809</v>
      </c>
      <c r="AH488" s="199">
        <v>27925</v>
      </c>
      <c r="AI488" s="199">
        <v>898</v>
      </c>
      <c r="AJ488" s="199">
        <v>1383</v>
      </c>
      <c r="AK488" s="199">
        <v>48</v>
      </c>
      <c r="AL488" s="199">
        <v>698</v>
      </c>
      <c r="AM488" s="199">
        <v>20</v>
      </c>
      <c r="AN488" s="199">
        <v>685</v>
      </c>
      <c r="AO488" s="199">
        <v>28</v>
      </c>
      <c r="AP488" s="199">
        <v>14690</v>
      </c>
      <c r="AQ488" s="199">
        <v>628</v>
      </c>
      <c r="AR488" s="199">
        <v>14618</v>
      </c>
      <c r="AS488" s="199">
        <v>318</v>
      </c>
      <c r="AT488" s="199">
        <v>3275</v>
      </c>
      <c r="AU488" s="199">
        <v>48</v>
      </c>
      <c r="AV488" s="199">
        <v>26033</v>
      </c>
      <c r="AW488" s="199">
        <v>898</v>
      </c>
      <c r="AX488" s="199">
        <v>1148</v>
      </c>
      <c r="AY488" s="199">
        <v>112</v>
      </c>
      <c r="AZ488" s="199">
        <v>5715</v>
      </c>
      <c r="BA488" s="199">
        <v>193</v>
      </c>
      <c r="BB488" s="199">
        <v>6708</v>
      </c>
      <c r="BC488" s="199">
        <v>186</v>
      </c>
      <c r="BD488" s="199">
        <v>5927</v>
      </c>
      <c r="BE488" s="199">
        <v>82</v>
      </c>
      <c r="BF488" s="199">
        <v>2348</v>
      </c>
      <c r="BG488" s="199">
        <v>73</v>
      </c>
      <c r="BH488" s="199">
        <v>14138</v>
      </c>
      <c r="BI488" s="199">
        <v>736</v>
      </c>
      <c r="BJ488" s="199">
        <v>13637</v>
      </c>
      <c r="BK488" s="199">
        <v>680</v>
      </c>
      <c r="BL488" s="199">
        <v>501</v>
      </c>
      <c r="BM488" s="199">
        <v>56</v>
      </c>
      <c r="BN488" s="199">
        <v>10638</v>
      </c>
      <c r="BO488" s="199">
        <v>453</v>
      </c>
      <c r="BP488" s="199">
        <v>4077</v>
      </c>
      <c r="BQ488" s="199">
        <v>242</v>
      </c>
      <c r="BR488" s="199">
        <v>1771</v>
      </c>
      <c r="BS488" s="199">
        <v>114</v>
      </c>
      <c r="BT488" s="199">
        <v>7506</v>
      </c>
      <c r="BU488" s="199">
        <v>129</v>
      </c>
      <c r="BV488" s="199">
        <v>16486</v>
      </c>
      <c r="BW488" s="199">
        <v>809</v>
      </c>
      <c r="BX488" s="199">
        <v>5316</v>
      </c>
      <c r="BY488" s="199">
        <v>8</v>
      </c>
      <c r="BZ488" s="199">
        <v>1928</v>
      </c>
      <c r="CA488" s="199">
        <v>62</v>
      </c>
      <c r="CB488" s="199">
        <v>5578</v>
      </c>
      <c r="CC488" s="199">
        <v>67</v>
      </c>
      <c r="CD488" s="199">
        <v>2304</v>
      </c>
      <c r="CE488" s="199">
        <v>244</v>
      </c>
      <c r="CF488" s="199">
        <v>2918</v>
      </c>
      <c r="CG488" s="199">
        <v>107</v>
      </c>
      <c r="CH488" s="199">
        <v>3781</v>
      </c>
      <c r="CI488" s="199">
        <v>214</v>
      </c>
      <c r="CJ488" s="199">
        <v>3673</v>
      </c>
      <c r="CK488" s="199">
        <v>106</v>
      </c>
      <c r="CL488" s="199">
        <v>3810</v>
      </c>
      <c r="CM488" s="199">
        <v>138</v>
      </c>
      <c r="CN488" s="199">
        <v>5316</v>
      </c>
      <c r="CO488" s="199">
        <v>8</v>
      </c>
      <c r="CP488" s="199">
        <v>946</v>
      </c>
      <c r="CQ488" s="199">
        <v>28362</v>
      </c>
      <c r="CR488" s="199">
        <v>21854</v>
      </c>
      <c r="CS488" s="199">
        <v>10681</v>
      </c>
      <c r="CT488" s="199">
        <v>26382</v>
      </c>
      <c r="CU488" s="199">
        <v>1715</v>
      </c>
      <c r="CV488" s="199">
        <v>685</v>
      </c>
      <c r="CW488" s="199">
        <v>923</v>
      </c>
      <c r="CX488" s="199">
        <v>352</v>
      </c>
      <c r="CY488" s="199">
        <v>140</v>
      </c>
      <c r="CZ488" s="199">
        <v>23</v>
      </c>
      <c r="DA488" s="199">
        <v>86</v>
      </c>
      <c r="DB488" s="199">
        <v>36</v>
      </c>
      <c r="DC488" s="199">
        <v>566</v>
      </c>
      <c r="DD488" s="199">
        <v>274</v>
      </c>
      <c r="DE488" s="199">
        <v>391</v>
      </c>
      <c r="DF488" s="199">
        <v>957</v>
      </c>
      <c r="DG488" s="199">
        <v>3326</v>
      </c>
      <c r="DH488" s="199">
        <v>232</v>
      </c>
      <c r="DI488" s="199">
        <v>1961</v>
      </c>
      <c r="DJ488" s="199">
        <v>533</v>
      </c>
      <c r="DK488" s="199">
        <v>218</v>
      </c>
      <c r="DL488" s="199">
        <v>1242</v>
      </c>
      <c r="DM488" s="199">
        <v>692</v>
      </c>
      <c r="DN488" s="199">
        <v>3041</v>
      </c>
      <c r="DO488" s="199">
        <v>971</v>
      </c>
      <c r="DP488" s="199">
        <v>716</v>
      </c>
      <c r="DQ488" s="199">
        <v>852</v>
      </c>
      <c r="DR488" s="199">
        <v>416</v>
      </c>
      <c r="DS488" s="199">
        <v>334</v>
      </c>
      <c r="DT488" s="199">
        <v>881</v>
      </c>
      <c r="DU488" s="199">
        <v>12128</v>
      </c>
      <c r="DV488" s="199">
        <v>6450</v>
      </c>
      <c r="DW488" s="199">
        <v>2532</v>
      </c>
      <c r="DX488" s="199">
        <v>673</v>
      </c>
      <c r="DY488" s="199">
        <v>213</v>
      </c>
      <c r="DZ488" s="199">
        <v>2281</v>
      </c>
      <c r="EA488" s="199">
        <v>124</v>
      </c>
      <c r="EB488" s="199">
        <v>1862</v>
      </c>
      <c r="EC488" s="199">
        <v>2724</v>
      </c>
      <c r="ED488" s="199">
        <v>528</v>
      </c>
      <c r="EE488" s="199">
        <v>1842</v>
      </c>
      <c r="EF488" s="199">
        <v>3616</v>
      </c>
      <c r="EG488" s="199">
        <v>25838</v>
      </c>
      <c r="EH488" s="199">
        <v>3460</v>
      </c>
      <c r="EI488" s="199">
        <v>9153</v>
      </c>
      <c r="EJ488" s="199">
        <v>2975</v>
      </c>
      <c r="EK488" s="199">
        <v>379</v>
      </c>
      <c r="EL488" s="199">
        <v>270</v>
      </c>
      <c r="EM488" s="199">
        <v>300</v>
      </c>
      <c r="EN488" s="199">
        <v>132</v>
      </c>
      <c r="EO488" s="199">
        <v>423</v>
      </c>
      <c r="EP488" s="199">
        <v>1303</v>
      </c>
      <c r="EQ488" s="199">
        <v>10517</v>
      </c>
      <c r="ER488" s="199">
        <v>12128</v>
      </c>
      <c r="ES488" s="199">
        <v>956</v>
      </c>
      <c r="ET488" s="199">
        <v>3403</v>
      </c>
      <c r="EU488" s="199">
        <v>4326</v>
      </c>
      <c r="EV488" s="199">
        <v>3443</v>
      </c>
      <c r="EW488" s="199">
        <v>11172</v>
      </c>
      <c r="EX488" s="199">
        <v>12128</v>
      </c>
      <c r="EZ488" s="199"/>
    </row>
    <row r="489" spans="1:156" x14ac:dyDescent="0.25">
      <c r="A489">
        <v>55041</v>
      </c>
      <c r="B489" t="s">
        <v>892</v>
      </c>
      <c r="C489" t="s">
        <v>967</v>
      </c>
      <c r="D489" t="s">
        <v>316</v>
      </c>
      <c r="E489" t="s">
        <v>336</v>
      </c>
      <c r="F489" t="s">
        <v>346</v>
      </c>
      <c r="G489" t="s">
        <v>346</v>
      </c>
      <c r="H489" s="199">
        <v>7439</v>
      </c>
      <c r="I489" s="199">
        <v>240</v>
      </c>
      <c r="J489" s="199">
        <v>937</v>
      </c>
      <c r="K489" s="199">
        <v>81</v>
      </c>
      <c r="L489" s="199">
        <v>460</v>
      </c>
      <c r="M489" s="199">
        <v>67</v>
      </c>
      <c r="N489" s="199">
        <v>2957</v>
      </c>
      <c r="O489" s="199">
        <v>121</v>
      </c>
      <c r="P489" s="199">
        <v>3544</v>
      </c>
      <c r="Q489" s="199">
        <v>38</v>
      </c>
      <c r="R489" s="199">
        <v>7040</v>
      </c>
      <c r="S489" s="199">
        <v>143</v>
      </c>
      <c r="T489" s="199">
        <v>35</v>
      </c>
      <c r="U489" s="199">
        <v>1</v>
      </c>
      <c r="V489" s="199">
        <v>8</v>
      </c>
      <c r="W489" s="199">
        <v>0</v>
      </c>
      <c r="X489" s="199">
        <v>115</v>
      </c>
      <c r="Y489" s="199">
        <v>0</v>
      </c>
      <c r="Z489" s="199">
        <v>140</v>
      </c>
      <c r="AA489" s="199">
        <v>89</v>
      </c>
      <c r="AB489" s="199">
        <v>101</v>
      </c>
      <c r="AC489" s="199">
        <v>7</v>
      </c>
      <c r="AD489" s="199">
        <v>186</v>
      </c>
      <c r="AE489" s="199">
        <v>92</v>
      </c>
      <c r="AF489" s="199">
        <v>6990</v>
      </c>
      <c r="AG489" s="199">
        <v>143</v>
      </c>
      <c r="AH489" s="199">
        <v>7207</v>
      </c>
      <c r="AI489" s="199">
        <v>149</v>
      </c>
      <c r="AJ489" s="199">
        <v>232</v>
      </c>
      <c r="AK489" s="199">
        <v>91</v>
      </c>
      <c r="AL489" s="199">
        <v>136</v>
      </c>
      <c r="AM489" s="199">
        <v>0</v>
      </c>
      <c r="AN489" s="199">
        <v>96</v>
      </c>
      <c r="AO489" s="199">
        <v>91</v>
      </c>
      <c r="AP489" s="199">
        <v>3582</v>
      </c>
      <c r="AQ489" s="199">
        <v>142</v>
      </c>
      <c r="AR489" s="199">
        <v>3857</v>
      </c>
      <c r="AS489" s="199">
        <v>98</v>
      </c>
      <c r="AT489" s="199">
        <v>931</v>
      </c>
      <c r="AU489" s="199">
        <v>8</v>
      </c>
      <c r="AV489" s="199">
        <v>6508</v>
      </c>
      <c r="AW489" s="199">
        <v>232</v>
      </c>
      <c r="AX489" s="199">
        <v>278</v>
      </c>
      <c r="AY489" s="199">
        <v>75</v>
      </c>
      <c r="AZ489" s="199">
        <v>1672</v>
      </c>
      <c r="BA489" s="199">
        <v>25</v>
      </c>
      <c r="BB489" s="199">
        <v>1788</v>
      </c>
      <c r="BC489" s="199">
        <v>61</v>
      </c>
      <c r="BD489" s="199">
        <v>1745</v>
      </c>
      <c r="BE489" s="199">
        <v>2</v>
      </c>
      <c r="BF489" s="199">
        <v>510</v>
      </c>
      <c r="BG489" s="199">
        <v>34</v>
      </c>
      <c r="BH489" s="199">
        <v>3437</v>
      </c>
      <c r="BI489" s="199">
        <v>143</v>
      </c>
      <c r="BJ489" s="199">
        <v>3404</v>
      </c>
      <c r="BK489" s="199">
        <v>129</v>
      </c>
      <c r="BL489" s="199">
        <v>33</v>
      </c>
      <c r="BM489" s="199">
        <v>14</v>
      </c>
      <c r="BN489" s="199">
        <v>2622</v>
      </c>
      <c r="BO489" s="199">
        <v>91</v>
      </c>
      <c r="BP489" s="199">
        <v>898</v>
      </c>
      <c r="BQ489" s="199">
        <v>56</v>
      </c>
      <c r="BR489" s="199">
        <v>427</v>
      </c>
      <c r="BS489" s="199">
        <v>30</v>
      </c>
      <c r="BT489" s="199">
        <v>1580</v>
      </c>
      <c r="BU489" s="199">
        <v>56</v>
      </c>
      <c r="BV489" s="199">
        <v>3947</v>
      </c>
      <c r="BW489" s="199">
        <v>177</v>
      </c>
      <c r="BX489" s="199">
        <v>1912</v>
      </c>
      <c r="BY489" s="199">
        <v>7</v>
      </c>
      <c r="BZ489" s="199">
        <v>378</v>
      </c>
      <c r="CA489" s="199">
        <v>24</v>
      </c>
      <c r="CB489" s="199">
        <v>1202</v>
      </c>
      <c r="CC489" s="199">
        <v>32</v>
      </c>
      <c r="CD489" s="199">
        <v>376</v>
      </c>
      <c r="CE489" s="199">
        <v>21</v>
      </c>
      <c r="CF489" s="199">
        <v>686</v>
      </c>
      <c r="CG489" s="199">
        <v>89</v>
      </c>
      <c r="CH489" s="199">
        <v>757</v>
      </c>
      <c r="CI489" s="199">
        <v>20</v>
      </c>
      <c r="CJ489" s="199">
        <v>993</v>
      </c>
      <c r="CK489" s="199">
        <v>21</v>
      </c>
      <c r="CL489" s="199">
        <v>1135</v>
      </c>
      <c r="CM489" s="199">
        <v>26</v>
      </c>
      <c r="CN489" s="199">
        <v>1912</v>
      </c>
      <c r="CO489" s="199">
        <v>7</v>
      </c>
      <c r="CP489" s="199">
        <v>240</v>
      </c>
      <c r="CQ489" s="199">
        <v>7199</v>
      </c>
      <c r="CR489" s="199">
        <v>6093</v>
      </c>
      <c r="CS489" s="199">
        <v>2680</v>
      </c>
      <c r="CT489" s="199">
        <v>7088</v>
      </c>
      <c r="CU489" s="199">
        <v>155</v>
      </c>
      <c r="CV489" s="199">
        <v>101</v>
      </c>
      <c r="CW489" s="199">
        <v>60</v>
      </c>
      <c r="CX489" s="199">
        <v>47</v>
      </c>
      <c r="CY489" s="199">
        <v>38</v>
      </c>
      <c r="CZ489" s="199">
        <v>0</v>
      </c>
      <c r="DA489" s="199">
        <v>51</v>
      </c>
      <c r="DB489" s="199">
        <v>48</v>
      </c>
      <c r="DC489" s="199">
        <v>6</v>
      </c>
      <c r="DD489" s="199">
        <v>6</v>
      </c>
      <c r="DE489" s="199">
        <v>254</v>
      </c>
      <c r="DF489" s="199">
        <v>217</v>
      </c>
      <c r="DG489" s="199">
        <v>709</v>
      </c>
      <c r="DH489" s="199">
        <v>70</v>
      </c>
      <c r="DI489" s="199">
        <v>299</v>
      </c>
      <c r="DJ489" s="199">
        <v>170</v>
      </c>
      <c r="DK489" s="199">
        <v>42</v>
      </c>
      <c r="DL489" s="199">
        <v>211</v>
      </c>
      <c r="DM489" s="199">
        <v>160</v>
      </c>
      <c r="DN489" s="199">
        <v>1153</v>
      </c>
      <c r="DO489" s="199">
        <v>340</v>
      </c>
      <c r="DP489" s="199">
        <v>127</v>
      </c>
      <c r="DQ489" s="199">
        <v>129</v>
      </c>
      <c r="DR489" s="199">
        <v>93</v>
      </c>
      <c r="DS489" s="199">
        <v>47</v>
      </c>
      <c r="DT489" s="199">
        <v>121</v>
      </c>
      <c r="DU489" s="199">
        <v>3349</v>
      </c>
      <c r="DV489" s="199">
        <v>1846</v>
      </c>
      <c r="DW489" s="199">
        <v>598</v>
      </c>
      <c r="DX489" s="199">
        <v>95</v>
      </c>
      <c r="DY489" s="199">
        <v>25</v>
      </c>
      <c r="DZ489" s="199">
        <v>518</v>
      </c>
      <c r="EA489" s="199">
        <v>36</v>
      </c>
      <c r="EB489" s="199">
        <v>428</v>
      </c>
      <c r="EC489" s="199">
        <v>890</v>
      </c>
      <c r="ED489" s="199">
        <v>100</v>
      </c>
      <c r="EE489" s="199">
        <v>673</v>
      </c>
      <c r="EF489" s="199">
        <v>782</v>
      </c>
      <c r="EG489" s="199">
        <v>6744</v>
      </c>
      <c r="EH489" s="199">
        <v>743</v>
      </c>
      <c r="EI489" s="199">
        <v>2696</v>
      </c>
      <c r="EJ489" s="199">
        <v>653</v>
      </c>
      <c r="EK489" s="199">
        <v>75</v>
      </c>
      <c r="EL489" s="199">
        <v>69</v>
      </c>
      <c r="EM489" s="199">
        <v>30</v>
      </c>
      <c r="EN489" s="199">
        <v>88</v>
      </c>
      <c r="EO489" s="199">
        <v>115</v>
      </c>
      <c r="EP489" s="199">
        <v>225</v>
      </c>
      <c r="EQ489" s="199">
        <v>2858</v>
      </c>
      <c r="ER489" s="199">
        <v>3349</v>
      </c>
      <c r="ES489" s="199">
        <v>179</v>
      </c>
      <c r="ET489" s="199">
        <v>1000</v>
      </c>
      <c r="EU489" s="199">
        <v>1165</v>
      </c>
      <c r="EV489" s="199">
        <v>1005</v>
      </c>
      <c r="EW489" s="199">
        <v>3170</v>
      </c>
      <c r="EX489" s="199">
        <v>3349</v>
      </c>
      <c r="EZ489" s="199"/>
    </row>
    <row r="490" spans="1:156" x14ac:dyDescent="0.25">
      <c r="A490">
        <v>56036</v>
      </c>
      <c r="B490" t="s">
        <v>892</v>
      </c>
      <c r="C490" t="s">
        <v>1108</v>
      </c>
      <c r="D490" t="s">
        <v>261</v>
      </c>
      <c r="E490" t="s">
        <v>336</v>
      </c>
      <c r="F490" t="s">
        <v>346</v>
      </c>
      <c r="G490" t="s">
        <v>346</v>
      </c>
      <c r="H490" s="199">
        <v>1699</v>
      </c>
      <c r="I490" s="199">
        <v>53</v>
      </c>
      <c r="J490" s="199">
        <v>168</v>
      </c>
      <c r="K490" s="199">
        <v>23</v>
      </c>
      <c r="L490" s="199">
        <v>96</v>
      </c>
      <c r="M490" s="199">
        <v>12</v>
      </c>
      <c r="N490" s="199">
        <v>827</v>
      </c>
      <c r="O490" s="199">
        <v>17</v>
      </c>
      <c r="P490" s="199">
        <v>699</v>
      </c>
      <c r="Q490" s="199">
        <v>13</v>
      </c>
      <c r="R490" s="199">
        <v>1608</v>
      </c>
      <c r="S490" s="199">
        <v>47</v>
      </c>
      <c r="T490" s="199">
        <v>0</v>
      </c>
      <c r="U490" s="199">
        <v>0</v>
      </c>
      <c r="V490" s="199">
        <v>0</v>
      </c>
      <c r="W490" s="199">
        <v>0</v>
      </c>
      <c r="X490" s="199">
        <v>19</v>
      </c>
      <c r="Y490" s="199">
        <v>3</v>
      </c>
      <c r="Z490" s="199">
        <v>14</v>
      </c>
      <c r="AA490" s="199">
        <v>3</v>
      </c>
      <c r="AB490" s="199">
        <v>58</v>
      </c>
      <c r="AC490" s="199">
        <v>0</v>
      </c>
      <c r="AD490" s="199">
        <v>36</v>
      </c>
      <c r="AE490" s="199">
        <v>3</v>
      </c>
      <c r="AF490" s="199">
        <v>1593</v>
      </c>
      <c r="AG490" s="199">
        <v>47</v>
      </c>
      <c r="AH490" s="199">
        <v>1682</v>
      </c>
      <c r="AI490" s="199">
        <v>50</v>
      </c>
      <c r="AJ490" s="199">
        <v>17</v>
      </c>
      <c r="AK490" s="199">
        <v>3</v>
      </c>
      <c r="AL490" s="199">
        <v>12</v>
      </c>
      <c r="AM490" s="199">
        <v>0</v>
      </c>
      <c r="AN490" s="199">
        <v>5</v>
      </c>
      <c r="AO490" s="199">
        <v>3</v>
      </c>
      <c r="AP490" s="199">
        <v>878</v>
      </c>
      <c r="AQ490" s="199">
        <v>36</v>
      </c>
      <c r="AR490" s="199">
        <v>821</v>
      </c>
      <c r="AS490" s="199">
        <v>17</v>
      </c>
      <c r="AT490" s="199">
        <v>181</v>
      </c>
      <c r="AU490" s="199">
        <v>3</v>
      </c>
      <c r="AV490" s="199">
        <v>1518</v>
      </c>
      <c r="AW490" s="199">
        <v>50</v>
      </c>
      <c r="AX490" s="199">
        <v>76</v>
      </c>
      <c r="AY490" s="199">
        <v>5</v>
      </c>
      <c r="AZ490" s="199">
        <v>496</v>
      </c>
      <c r="BA490" s="199">
        <v>14</v>
      </c>
      <c r="BB490" s="199">
        <v>488</v>
      </c>
      <c r="BC490" s="199">
        <v>20</v>
      </c>
      <c r="BD490" s="199">
        <v>165</v>
      </c>
      <c r="BE490" s="199">
        <v>0</v>
      </c>
      <c r="BF490" s="199">
        <v>177</v>
      </c>
      <c r="BG490" s="199">
        <v>10</v>
      </c>
      <c r="BH490" s="199">
        <v>847</v>
      </c>
      <c r="BI490" s="199">
        <v>36</v>
      </c>
      <c r="BJ490" s="199">
        <v>841</v>
      </c>
      <c r="BK490" s="199">
        <v>35</v>
      </c>
      <c r="BL490" s="199">
        <v>6</v>
      </c>
      <c r="BM490" s="199">
        <v>1</v>
      </c>
      <c r="BN490" s="199">
        <v>641</v>
      </c>
      <c r="BO490" s="199">
        <v>22</v>
      </c>
      <c r="BP490" s="199">
        <v>232</v>
      </c>
      <c r="BQ490" s="199">
        <v>14</v>
      </c>
      <c r="BR490" s="199">
        <v>151</v>
      </c>
      <c r="BS490" s="199">
        <v>10</v>
      </c>
      <c r="BT490" s="199">
        <v>340</v>
      </c>
      <c r="BU490" s="199">
        <v>7</v>
      </c>
      <c r="BV490" s="199">
        <v>1024</v>
      </c>
      <c r="BW490" s="199">
        <v>46</v>
      </c>
      <c r="BX490" s="199">
        <v>335</v>
      </c>
      <c r="BY490" s="199">
        <v>0</v>
      </c>
      <c r="BZ490" s="199">
        <v>117</v>
      </c>
      <c r="CA490" s="199">
        <v>1</v>
      </c>
      <c r="CB490" s="199">
        <v>223</v>
      </c>
      <c r="CC490" s="199">
        <v>6</v>
      </c>
      <c r="CD490" s="199">
        <v>134</v>
      </c>
      <c r="CE490" s="199">
        <v>7</v>
      </c>
      <c r="CF490" s="199">
        <v>163</v>
      </c>
      <c r="CG490" s="199">
        <v>9</v>
      </c>
      <c r="CH490" s="199">
        <v>160</v>
      </c>
      <c r="CI490" s="199">
        <v>9</v>
      </c>
      <c r="CJ490" s="199">
        <v>209</v>
      </c>
      <c r="CK490" s="199">
        <v>17</v>
      </c>
      <c r="CL490" s="199">
        <v>358</v>
      </c>
      <c r="CM490" s="199">
        <v>4</v>
      </c>
      <c r="CN490" s="199">
        <v>335</v>
      </c>
      <c r="CO490" s="199">
        <v>0</v>
      </c>
      <c r="CP490" s="199">
        <v>53</v>
      </c>
      <c r="CQ490" s="199">
        <v>1646</v>
      </c>
      <c r="CR490" s="199">
        <v>1276</v>
      </c>
      <c r="CS490" s="199">
        <v>693</v>
      </c>
      <c r="CT490" s="199">
        <v>1583</v>
      </c>
      <c r="CU490" s="199">
        <v>17</v>
      </c>
      <c r="CV490" s="199">
        <v>8</v>
      </c>
      <c r="CW490" s="199">
        <v>9</v>
      </c>
      <c r="CX490" s="199">
        <v>2</v>
      </c>
      <c r="CY490" s="199">
        <v>5</v>
      </c>
      <c r="CZ490" s="199">
        <v>3</v>
      </c>
      <c r="DA490" s="199">
        <v>3</v>
      </c>
      <c r="DB490" s="199">
        <v>3</v>
      </c>
      <c r="DC490" s="199">
        <v>0</v>
      </c>
      <c r="DD490" s="199">
        <v>0</v>
      </c>
      <c r="DE490" s="199">
        <v>74</v>
      </c>
      <c r="DF490" s="199">
        <v>66</v>
      </c>
      <c r="DG490" s="199">
        <v>179</v>
      </c>
      <c r="DH490" s="199">
        <v>10</v>
      </c>
      <c r="DI490" s="199">
        <v>120</v>
      </c>
      <c r="DJ490" s="199">
        <v>51</v>
      </c>
      <c r="DK490" s="199">
        <v>2</v>
      </c>
      <c r="DL490" s="199">
        <v>38</v>
      </c>
      <c r="DM490" s="199">
        <v>49</v>
      </c>
      <c r="DN490" s="199">
        <v>195</v>
      </c>
      <c r="DO490" s="199">
        <v>42</v>
      </c>
      <c r="DP490" s="199">
        <v>84</v>
      </c>
      <c r="DQ490" s="199">
        <v>22</v>
      </c>
      <c r="DR490" s="199">
        <v>16</v>
      </c>
      <c r="DS490" s="199">
        <v>9</v>
      </c>
      <c r="DT490" s="199">
        <v>36</v>
      </c>
      <c r="DU490" s="199">
        <v>729</v>
      </c>
      <c r="DV490" s="199">
        <v>434</v>
      </c>
      <c r="DW490" s="199">
        <v>132</v>
      </c>
      <c r="DX490" s="199">
        <v>50</v>
      </c>
      <c r="DY490" s="199">
        <v>5</v>
      </c>
      <c r="DZ490" s="199">
        <v>133</v>
      </c>
      <c r="EA490" s="199">
        <v>8</v>
      </c>
      <c r="EB490" s="199">
        <v>103</v>
      </c>
      <c r="EC490" s="199">
        <v>112</v>
      </c>
      <c r="ED490" s="199">
        <v>7</v>
      </c>
      <c r="EE490" s="199">
        <v>97</v>
      </c>
      <c r="EF490" s="199">
        <v>185</v>
      </c>
      <c r="EG490" s="199">
        <v>1584</v>
      </c>
      <c r="EH490" s="199">
        <v>101</v>
      </c>
      <c r="EI490" s="199">
        <v>616</v>
      </c>
      <c r="EJ490" s="199">
        <v>113</v>
      </c>
      <c r="EK490" s="199">
        <v>15</v>
      </c>
      <c r="EL490" s="199">
        <v>11</v>
      </c>
      <c r="EM490" s="199">
        <v>2</v>
      </c>
      <c r="EN490" s="199">
        <v>9</v>
      </c>
      <c r="EO490" s="199">
        <v>9</v>
      </c>
      <c r="EP490" s="199">
        <v>41</v>
      </c>
      <c r="EQ490" s="199">
        <v>595</v>
      </c>
      <c r="ER490" s="199">
        <v>729</v>
      </c>
      <c r="ES490" s="199">
        <v>19</v>
      </c>
      <c r="ET490" s="199">
        <v>145</v>
      </c>
      <c r="EU490" s="199">
        <v>234</v>
      </c>
      <c r="EV490" s="199">
        <v>331</v>
      </c>
      <c r="EW490" s="199">
        <v>710</v>
      </c>
      <c r="EX490" s="199">
        <v>729</v>
      </c>
      <c r="EZ490" s="199"/>
    </row>
    <row r="491" spans="1:156" x14ac:dyDescent="0.25">
      <c r="A491">
        <v>55955</v>
      </c>
      <c r="B491" t="s">
        <v>892</v>
      </c>
      <c r="C491" t="s">
        <v>1087</v>
      </c>
      <c r="D491" t="s">
        <v>257</v>
      </c>
      <c r="E491" t="s">
        <v>336</v>
      </c>
      <c r="F491" t="s">
        <v>346</v>
      </c>
      <c r="G491" t="s">
        <v>346</v>
      </c>
      <c r="H491" s="199">
        <v>2679</v>
      </c>
      <c r="I491" s="199">
        <v>83</v>
      </c>
      <c r="J491" s="199">
        <v>103</v>
      </c>
      <c r="K491" s="199">
        <v>24</v>
      </c>
      <c r="L491" s="199">
        <v>68</v>
      </c>
      <c r="M491" s="199">
        <v>21</v>
      </c>
      <c r="N491" s="199">
        <v>528</v>
      </c>
      <c r="O491" s="199">
        <v>19</v>
      </c>
      <c r="P491" s="199">
        <v>2040</v>
      </c>
      <c r="Q491" s="199">
        <v>40</v>
      </c>
      <c r="R491" s="199">
        <v>2488</v>
      </c>
      <c r="S491" s="199">
        <v>80</v>
      </c>
      <c r="T491" s="199">
        <v>1</v>
      </c>
      <c r="U491" s="199">
        <v>0</v>
      </c>
      <c r="V491" s="199">
        <v>19</v>
      </c>
      <c r="W491" s="199">
        <v>0</v>
      </c>
      <c r="X491" s="199">
        <v>0</v>
      </c>
      <c r="Y491" s="199">
        <v>0</v>
      </c>
      <c r="Z491" s="199">
        <v>24</v>
      </c>
      <c r="AA491" s="199">
        <v>0</v>
      </c>
      <c r="AB491" s="199">
        <v>147</v>
      </c>
      <c r="AC491" s="199">
        <v>3</v>
      </c>
      <c r="AD491" s="199">
        <v>68</v>
      </c>
      <c r="AE491" s="199">
        <v>16</v>
      </c>
      <c r="AF491" s="199">
        <v>2457</v>
      </c>
      <c r="AG491" s="199">
        <v>64</v>
      </c>
      <c r="AH491" s="199">
        <v>2646</v>
      </c>
      <c r="AI491" s="199">
        <v>73</v>
      </c>
      <c r="AJ491" s="199">
        <v>33</v>
      </c>
      <c r="AK491" s="199">
        <v>10</v>
      </c>
      <c r="AL491" s="199">
        <v>16</v>
      </c>
      <c r="AM491" s="199">
        <v>0</v>
      </c>
      <c r="AN491" s="199">
        <v>17</v>
      </c>
      <c r="AO491" s="199">
        <v>10</v>
      </c>
      <c r="AP491" s="199">
        <v>1327</v>
      </c>
      <c r="AQ491" s="199">
        <v>51</v>
      </c>
      <c r="AR491" s="199">
        <v>1352</v>
      </c>
      <c r="AS491" s="199">
        <v>32</v>
      </c>
      <c r="AT491" s="199">
        <v>150</v>
      </c>
      <c r="AU491" s="199">
        <v>2</v>
      </c>
      <c r="AV491" s="199">
        <v>2529</v>
      </c>
      <c r="AW491" s="199">
        <v>81</v>
      </c>
      <c r="AX491" s="199">
        <v>38</v>
      </c>
      <c r="AY491" s="199">
        <v>18</v>
      </c>
      <c r="AZ491" s="199">
        <v>373</v>
      </c>
      <c r="BA491" s="199">
        <v>12</v>
      </c>
      <c r="BB491" s="199">
        <v>576</v>
      </c>
      <c r="BC491" s="199">
        <v>23</v>
      </c>
      <c r="BD491" s="199">
        <v>784</v>
      </c>
      <c r="BE491" s="199">
        <v>7</v>
      </c>
      <c r="BF491" s="199">
        <v>160</v>
      </c>
      <c r="BG491" s="199">
        <v>14</v>
      </c>
      <c r="BH491" s="199">
        <v>1489</v>
      </c>
      <c r="BI491" s="199">
        <v>49</v>
      </c>
      <c r="BJ491" s="199">
        <v>1455</v>
      </c>
      <c r="BK491" s="199">
        <v>49</v>
      </c>
      <c r="BL491" s="199">
        <v>34</v>
      </c>
      <c r="BM491" s="199">
        <v>0</v>
      </c>
      <c r="BN491" s="199">
        <v>1121</v>
      </c>
      <c r="BO491" s="199">
        <v>37</v>
      </c>
      <c r="BP491" s="199">
        <v>394</v>
      </c>
      <c r="BQ491" s="199">
        <v>16</v>
      </c>
      <c r="BR491" s="199">
        <v>134</v>
      </c>
      <c r="BS491" s="199">
        <v>10</v>
      </c>
      <c r="BT491" s="199">
        <v>684</v>
      </c>
      <c r="BU491" s="199">
        <v>20</v>
      </c>
      <c r="BV491" s="199">
        <v>1649</v>
      </c>
      <c r="BW491" s="199">
        <v>63</v>
      </c>
      <c r="BX491" s="199">
        <v>346</v>
      </c>
      <c r="BY491" s="199">
        <v>0</v>
      </c>
      <c r="BZ491" s="199">
        <v>90</v>
      </c>
      <c r="CA491" s="199">
        <v>11</v>
      </c>
      <c r="CB491" s="199">
        <v>594</v>
      </c>
      <c r="CC491" s="199">
        <v>9</v>
      </c>
      <c r="CD491" s="199">
        <v>224</v>
      </c>
      <c r="CE491" s="199">
        <v>3</v>
      </c>
      <c r="CF491" s="199">
        <v>161</v>
      </c>
      <c r="CG491" s="199">
        <v>29</v>
      </c>
      <c r="CH491" s="199">
        <v>333</v>
      </c>
      <c r="CI491" s="199">
        <v>19</v>
      </c>
      <c r="CJ491" s="199">
        <v>429</v>
      </c>
      <c r="CK491" s="199">
        <v>9</v>
      </c>
      <c r="CL491" s="199">
        <v>502</v>
      </c>
      <c r="CM491" s="199">
        <v>3</v>
      </c>
      <c r="CN491" s="199">
        <v>346</v>
      </c>
      <c r="CO491" s="199">
        <v>0</v>
      </c>
      <c r="CP491" s="199">
        <v>83</v>
      </c>
      <c r="CQ491" s="199">
        <v>2596</v>
      </c>
      <c r="CR491" s="199">
        <v>2384</v>
      </c>
      <c r="CS491" s="199">
        <v>525</v>
      </c>
      <c r="CT491" s="199">
        <v>2546</v>
      </c>
      <c r="CU491" s="199">
        <v>63</v>
      </c>
      <c r="CV491" s="199">
        <v>10</v>
      </c>
      <c r="CW491" s="199">
        <v>53</v>
      </c>
      <c r="CX491" s="199">
        <v>10</v>
      </c>
      <c r="CY491" s="199">
        <v>10</v>
      </c>
      <c r="CZ491" s="199">
        <v>0</v>
      </c>
      <c r="DA491" s="199">
        <v>0</v>
      </c>
      <c r="DB491" s="199">
        <v>0</v>
      </c>
      <c r="DC491" s="199">
        <v>0</v>
      </c>
      <c r="DD491" s="199">
        <v>0</v>
      </c>
      <c r="DE491" s="199">
        <v>91</v>
      </c>
      <c r="DF491" s="199">
        <v>155</v>
      </c>
      <c r="DG491" s="199">
        <v>145</v>
      </c>
      <c r="DH491" s="199">
        <v>12</v>
      </c>
      <c r="DI491" s="199">
        <v>129</v>
      </c>
      <c r="DJ491" s="199">
        <v>70</v>
      </c>
      <c r="DK491" s="199">
        <v>17</v>
      </c>
      <c r="DL491" s="199">
        <v>33</v>
      </c>
      <c r="DM491" s="199">
        <v>132</v>
      </c>
      <c r="DN491" s="199">
        <v>639</v>
      </c>
      <c r="DO491" s="199">
        <v>78</v>
      </c>
      <c r="DP491" s="199">
        <v>63</v>
      </c>
      <c r="DQ491" s="199">
        <v>84</v>
      </c>
      <c r="DR491" s="199">
        <v>16</v>
      </c>
      <c r="DS491" s="199">
        <v>10</v>
      </c>
      <c r="DT491" s="199">
        <v>6</v>
      </c>
      <c r="DU491" s="199">
        <v>987</v>
      </c>
      <c r="DV491" s="199">
        <v>705</v>
      </c>
      <c r="DW491" s="199">
        <v>279</v>
      </c>
      <c r="DX491" s="199">
        <v>52</v>
      </c>
      <c r="DY491" s="199">
        <v>27</v>
      </c>
      <c r="DZ491" s="199">
        <v>113</v>
      </c>
      <c r="EA491" s="199">
        <v>3</v>
      </c>
      <c r="EB491" s="199">
        <v>91</v>
      </c>
      <c r="EC491" s="199">
        <v>117</v>
      </c>
      <c r="ED491" s="199">
        <v>20</v>
      </c>
      <c r="EE491" s="199">
        <v>83</v>
      </c>
      <c r="EF491" s="199">
        <v>335</v>
      </c>
      <c r="EG491" s="199">
        <v>2515</v>
      </c>
      <c r="EH491" s="199">
        <v>160</v>
      </c>
      <c r="EI491" s="199">
        <v>930</v>
      </c>
      <c r="EJ491" s="199">
        <v>57</v>
      </c>
      <c r="EK491" s="199">
        <v>8</v>
      </c>
      <c r="EL491" s="199">
        <v>6</v>
      </c>
      <c r="EM491" s="199">
        <v>20</v>
      </c>
      <c r="EN491" s="199">
        <v>0</v>
      </c>
      <c r="EO491" s="199">
        <v>6</v>
      </c>
      <c r="EP491" s="199">
        <v>2</v>
      </c>
      <c r="EQ491" s="199">
        <v>923</v>
      </c>
      <c r="ER491" s="199">
        <v>987</v>
      </c>
      <c r="ES491" s="199">
        <v>12</v>
      </c>
      <c r="ET491" s="199">
        <v>152</v>
      </c>
      <c r="EU491" s="199">
        <v>379</v>
      </c>
      <c r="EV491" s="199">
        <v>444</v>
      </c>
      <c r="EW491" s="199">
        <v>975</v>
      </c>
      <c r="EX491" s="199">
        <v>987</v>
      </c>
      <c r="EZ491" s="199"/>
    </row>
    <row r="492" spans="1:156" x14ac:dyDescent="0.25">
      <c r="A492">
        <v>55971</v>
      </c>
      <c r="B492" t="s">
        <v>892</v>
      </c>
      <c r="C492" t="s">
        <v>1089</v>
      </c>
      <c r="D492" t="s">
        <v>260</v>
      </c>
      <c r="E492" t="s">
        <v>336</v>
      </c>
      <c r="F492" t="s">
        <v>346</v>
      </c>
      <c r="G492" t="s">
        <v>346</v>
      </c>
      <c r="H492" s="199">
        <v>2809</v>
      </c>
      <c r="I492" s="199">
        <v>86</v>
      </c>
      <c r="J492" s="199">
        <v>311</v>
      </c>
      <c r="K492" s="199">
        <v>9</v>
      </c>
      <c r="L492" s="199">
        <v>213</v>
      </c>
      <c r="M492" s="199">
        <v>6</v>
      </c>
      <c r="N492" s="199">
        <v>1226</v>
      </c>
      <c r="O492" s="199">
        <v>40</v>
      </c>
      <c r="P492" s="199">
        <v>1266</v>
      </c>
      <c r="Q492" s="199">
        <v>34</v>
      </c>
      <c r="R492" s="199">
        <v>2719</v>
      </c>
      <c r="S492" s="199">
        <v>83</v>
      </c>
      <c r="T492" s="199">
        <v>7</v>
      </c>
      <c r="U492" s="199">
        <v>0</v>
      </c>
      <c r="V492" s="199">
        <v>0</v>
      </c>
      <c r="W492" s="199">
        <v>0</v>
      </c>
      <c r="X492" s="199">
        <v>31</v>
      </c>
      <c r="Y492" s="199">
        <v>0</v>
      </c>
      <c r="Z492" s="199">
        <v>15</v>
      </c>
      <c r="AA492" s="199">
        <v>3</v>
      </c>
      <c r="AB492" s="199">
        <v>37</v>
      </c>
      <c r="AC492" s="199">
        <v>0</v>
      </c>
      <c r="AD492" s="199">
        <v>41</v>
      </c>
      <c r="AE492" s="199">
        <v>6</v>
      </c>
      <c r="AF492" s="199">
        <v>2678</v>
      </c>
      <c r="AG492" s="199">
        <v>77</v>
      </c>
      <c r="AH492" s="199">
        <v>2736</v>
      </c>
      <c r="AI492" s="199">
        <v>80</v>
      </c>
      <c r="AJ492" s="199">
        <v>73</v>
      </c>
      <c r="AK492" s="199">
        <v>6</v>
      </c>
      <c r="AL492" s="199">
        <v>16</v>
      </c>
      <c r="AM492" s="199">
        <v>0</v>
      </c>
      <c r="AN492" s="199">
        <v>57</v>
      </c>
      <c r="AO492" s="199">
        <v>6</v>
      </c>
      <c r="AP492" s="199">
        <v>1452</v>
      </c>
      <c r="AQ492" s="199">
        <v>63</v>
      </c>
      <c r="AR492" s="199">
        <v>1357</v>
      </c>
      <c r="AS492" s="199">
        <v>23</v>
      </c>
      <c r="AT492" s="199">
        <v>292</v>
      </c>
      <c r="AU492" s="199">
        <v>0</v>
      </c>
      <c r="AV492" s="199">
        <v>2517</v>
      </c>
      <c r="AW492" s="199">
        <v>86</v>
      </c>
      <c r="AX492" s="199">
        <v>124</v>
      </c>
      <c r="AY492" s="199">
        <v>8</v>
      </c>
      <c r="AZ492" s="199">
        <v>495</v>
      </c>
      <c r="BA492" s="199">
        <v>26</v>
      </c>
      <c r="BB492" s="199">
        <v>759</v>
      </c>
      <c r="BC492" s="199">
        <v>26</v>
      </c>
      <c r="BD492" s="199">
        <v>575</v>
      </c>
      <c r="BE492" s="199">
        <v>13</v>
      </c>
      <c r="BF492" s="199">
        <v>171</v>
      </c>
      <c r="BG492" s="199">
        <v>17</v>
      </c>
      <c r="BH492" s="199">
        <v>1329</v>
      </c>
      <c r="BI492" s="199">
        <v>58</v>
      </c>
      <c r="BJ492" s="199">
        <v>1293</v>
      </c>
      <c r="BK492" s="199">
        <v>48</v>
      </c>
      <c r="BL492" s="199">
        <v>36</v>
      </c>
      <c r="BM492" s="199">
        <v>10</v>
      </c>
      <c r="BN492" s="199">
        <v>961</v>
      </c>
      <c r="BO492" s="199">
        <v>35</v>
      </c>
      <c r="BP492" s="199">
        <v>386</v>
      </c>
      <c r="BQ492" s="199">
        <v>29</v>
      </c>
      <c r="BR492" s="199">
        <v>153</v>
      </c>
      <c r="BS492" s="199">
        <v>11</v>
      </c>
      <c r="BT492" s="199">
        <v>712</v>
      </c>
      <c r="BU492" s="199">
        <v>10</v>
      </c>
      <c r="BV492" s="199">
        <v>1500</v>
      </c>
      <c r="BW492" s="199">
        <v>75</v>
      </c>
      <c r="BX492" s="199">
        <v>597</v>
      </c>
      <c r="BY492" s="199">
        <v>1</v>
      </c>
      <c r="BZ492" s="199">
        <v>250</v>
      </c>
      <c r="CA492" s="199">
        <v>3</v>
      </c>
      <c r="CB492" s="199">
        <v>462</v>
      </c>
      <c r="CC492" s="199">
        <v>7</v>
      </c>
      <c r="CD492" s="199">
        <v>144</v>
      </c>
      <c r="CE492" s="199">
        <v>3</v>
      </c>
      <c r="CF492" s="199">
        <v>284</v>
      </c>
      <c r="CG492" s="199">
        <v>15</v>
      </c>
      <c r="CH492" s="199">
        <v>330</v>
      </c>
      <c r="CI492" s="199">
        <v>18</v>
      </c>
      <c r="CJ492" s="199">
        <v>337</v>
      </c>
      <c r="CK492" s="199">
        <v>15</v>
      </c>
      <c r="CL492" s="199">
        <v>405</v>
      </c>
      <c r="CM492" s="199">
        <v>24</v>
      </c>
      <c r="CN492" s="199">
        <v>597</v>
      </c>
      <c r="CO492" s="199">
        <v>1</v>
      </c>
      <c r="CP492" s="199">
        <v>86</v>
      </c>
      <c r="CQ492" s="199">
        <v>2723</v>
      </c>
      <c r="CR492" s="199">
        <v>2218</v>
      </c>
      <c r="CS492" s="199">
        <v>995</v>
      </c>
      <c r="CT492" s="199">
        <v>2584</v>
      </c>
      <c r="CU492" s="199">
        <v>93</v>
      </c>
      <c r="CV492" s="199">
        <v>42</v>
      </c>
      <c r="CW492" s="199">
        <v>39</v>
      </c>
      <c r="CX492" s="199">
        <v>29</v>
      </c>
      <c r="CY492" s="199">
        <v>16</v>
      </c>
      <c r="CZ492" s="199">
        <v>0</v>
      </c>
      <c r="DA492" s="199">
        <v>27</v>
      </c>
      <c r="DB492" s="199">
        <v>11</v>
      </c>
      <c r="DC492" s="199">
        <v>11</v>
      </c>
      <c r="DD492" s="199">
        <v>2</v>
      </c>
      <c r="DE492" s="199">
        <v>130</v>
      </c>
      <c r="DF492" s="199">
        <v>117</v>
      </c>
      <c r="DG492" s="199">
        <v>253</v>
      </c>
      <c r="DH492" s="199">
        <v>43</v>
      </c>
      <c r="DI492" s="199">
        <v>137</v>
      </c>
      <c r="DJ492" s="199">
        <v>98</v>
      </c>
      <c r="DK492" s="199">
        <v>11</v>
      </c>
      <c r="DL492" s="199">
        <v>37</v>
      </c>
      <c r="DM492" s="199">
        <v>49</v>
      </c>
      <c r="DN492" s="199">
        <v>391</v>
      </c>
      <c r="DO492" s="199">
        <v>57</v>
      </c>
      <c r="DP492" s="199">
        <v>89</v>
      </c>
      <c r="DQ492" s="199">
        <v>79</v>
      </c>
      <c r="DR492" s="199">
        <v>48</v>
      </c>
      <c r="DS492" s="199">
        <v>24</v>
      </c>
      <c r="DT492" s="199">
        <v>95</v>
      </c>
      <c r="DU492" s="199">
        <v>1153</v>
      </c>
      <c r="DV492" s="199">
        <v>694</v>
      </c>
      <c r="DW492" s="199">
        <v>264</v>
      </c>
      <c r="DX492" s="199">
        <v>48</v>
      </c>
      <c r="DY492" s="199">
        <v>23</v>
      </c>
      <c r="DZ492" s="199">
        <v>150</v>
      </c>
      <c r="EA492" s="199">
        <v>3</v>
      </c>
      <c r="EB492" s="199">
        <v>114</v>
      </c>
      <c r="EC492" s="199">
        <v>261</v>
      </c>
      <c r="ED492" s="199">
        <v>26</v>
      </c>
      <c r="EE492" s="199">
        <v>180</v>
      </c>
      <c r="EF492" s="199">
        <v>327</v>
      </c>
      <c r="EG492" s="199">
        <v>2709</v>
      </c>
      <c r="EH492" s="199">
        <v>139</v>
      </c>
      <c r="EI492" s="199">
        <v>933</v>
      </c>
      <c r="EJ492" s="199">
        <v>220</v>
      </c>
      <c r="EK492" s="199">
        <v>33</v>
      </c>
      <c r="EL492" s="199">
        <v>31</v>
      </c>
      <c r="EM492" s="199">
        <v>42</v>
      </c>
      <c r="EN492" s="199">
        <v>17</v>
      </c>
      <c r="EO492" s="199">
        <v>13</v>
      </c>
      <c r="EP492" s="199">
        <v>56</v>
      </c>
      <c r="EQ492" s="199">
        <v>1003</v>
      </c>
      <c r="ER492" s="199">
        <v>1153</v>
      </c>
      <c r="ES492" s="199">
        <v>60</v>
      </c>
      <c r="ET492" s="199">
        <v>260</v>
      </c>
      <c r="EU492" s="199">
        <v>485</v>
      </c>
      <c r="EV492" s="199">
        <v>348</v>
      </c>
      <c r="EW492" s="199">
        <v>1093</v>
      </c>
      <c r="EX492" s="199">
        <v>1153</v>
      </c>
      <c r="EZ492" s="199"/>
    </row>
    <row r="493" spans="1:156" x14ac:dyDescent="0.25">
      <c r="A493">
        <v>55981</v>
      </c>
      <c r="B493" t="s">
        <v>892</v>
      </c>
      <c r="C493" t="s">
        <v>1094</v>
      </c>
      <c r="D493" t="s">
        <v>316</v>
      </c>
      <c r="E493" t="s">
        <v>336</v>
      </c>
      <c r="F493" t="s">
        <v>346</v>
      </c>
      <c r="G493" t="s">
        <v>346</v>
      </c>
      <c r="H493" s="199">
        <v>3737</v>
      </c>
      <c r="I493" s="199">
        <v>114</v>
      </c>
      <c r="J493" s="199">
        <v>351</v>
      </c>
      <c r="K493" s="199">
        <v>25</v>
      </c>
      <c r="L493" s="199">
        <v>233</v>
      </c>
      <c r="M493" s="199">
        <v>7</v>
      </c>
      <c r="N493" s="199">
        <v>1615</v>
      </c>
      <c r="O493" s="199">
        <v>85</v>
      </c>
      <c r="P493" s="199">
        <v>1761</v>
      </c>
      <c r="Q493" s="199">
        <v>4</v>
      </c>
      <c r="R493" s="199">
        <v>3578</v>
      </c>
      <c r="S493" s="199">
        <v>91</v>
      </c>
      <c r="T493" s="199">
        <v>0</v>
      </c>
      <c r="U493" s="199">
        <v>0</v>
      </c>
      <c r="V493" s="199">
        <v>10</v>
      </c>
      <c r="W493" s="199">
        <v>4</v>
      </c>
      <c r="X493" s="199">
        <v>10</v>
      </c>
      <c r="Y493" s="199">
        <v>0</v>
      </c>
      <c r="Z493" s="199">
        <v>3</v>
      </c>
      <c r="AA493" s="199">
        <v>0</v>
      </c>
      <c r="AB493" s="199">
        <v>44</v>
      </c>
      <c r="AC493" s="199">
        <v>19</v>
      </c>
      <c r="AD493" s="199">
        <v>8</v>
      </c>
      <c r="AE493" s="199">
        <v>0</v>
      </c>
      <c r="AF493" s="199">
        <v>3573</v>
      </c>
      <c r="AG493" s="199">
        <v>91</v>
      </c>
      <c r="AH493" s="199">
        <v>3632</v>
      </c>
      <c r="AI493" s="199">
        <v>114</v>
      </c>
      <c r="AJ493" s="199">
        <v>105</v>
      </c>
      <c r="AK493" s="199">
        <v>0</v>
      </c>
      <c r="AL493" s="199">
        <v>10</v>
      </c>
      <c r="AM493" s="199">
        <v>0</v>
      </c>
      <c r="AN493" s="199">
        <v>95</v>
      </c>
      <c r="AO493" s="199">
        <v>0</v>
      </c>
      <c r="AP493" s="199">
        <v>1840</v>
      </c>
      <c r="AQ493" s="199">
        <v>67</v>
      </c>
      <c r="AR493" s="199">
        <v>1897</v>
      </c>
      <c r="AS493" s="199">
        <v>47</v>
      </c>
      <c r="AT493" s="199">
        <v>613</v>
      </c>
      <c r="AU493" s="199">
        <v>6</v>
      </c>
      <c r="AV493" s="199">
        <v>3124</v>
      </c>
      <c r="AW493" s="199">
        <v>108</v>
      </c>
      <c r="AX493" s="199">
        <v>129</v>
      </c>
      <c r="AY493" s="199">
        <v>12</v>
      </c>
      <c r="AZ493" s="199">
        <v>963</v>
      </c>
      <c r="BA493" s="199">
        <v>42</v>
      </c>
      <c r="BB493" s="199">
        <v>1131</v>
      </c>
      <c r="BC493" s="199">
        <v>19</v>
      </c>
      <c r="BD493" s="199">
        <v>754</v>
      </c>
      <c r="BE493" s="199">
        <v>17</v>
      </c>
      <c r="BF493" s="199">
        <v>354</v>
      </c>
      <c r="BG493" s="199">
        <v>44</v>
      </c>
      <c r="BH493" s="199">
        <v>1663</v>
      </c>
      <c r="BI493" s="199">
        <v>46</v>
      </c>
      <c r="BJ493" s="199">
        <v>1618</v>
      </c>
      <c r="BK493" s="199">
        <v>34</v>
      </c>
      <c r="BL493" s="199">
        <v>45</v>
      </c>
      <c r="BM493" s="199">
        <v>12</v>
      </c>
      <c r="BN493" s="199">
        <v>1275</v>
      </c>
      <c r="BO493" s="199">
        <v>18</v>
      </c>
      <c r="BP493" s="199">
        <v>455</v>
      </c>
      <c r="BQ493" s="199">
        <v>36</v>
      </c>
      <c r="BR493" s="199">
        <v>287</v>
      </c>
      <c r="BS493" s="199">
        <v>36</v>
      </c>
      <c r="BT493" s="199">
        <v>595</v>
      </c>
      <c r="BU493" s="199">
        <v>24</v>
      </c>
      <c r="BV493" s="199">
        <v>2017</v>
      </c>
      <c r="BW493" s="199">
        <v>90</v>
      </c>
      <c r="BX493" s="199">
        <v>1125</v>
      </c>
      <c r="BY493" s="199">
        <v>0</v>
      </c>
      <c r="BZ493" s="199">
        <v>112</v>
      </c>
      <c r="CA493" s="199">
        <v>0</v>
      </c>
      <c r="CB493" s="199">
        <v>483</v>
      </c>
      <c r="CC493" s="199">
        <v>24</v>
      </c>
      <c r="CD493" s="199">
        <v>165</v>
      </c>
      <c r="CE493" s="199">
        <v>0</v>
      </c>
      <c r="CF493" s="199">
        <v>252</v>
      </c>
      <c r="CG493" s="199">
        <v>7</v>
      </c>
      <c r="CH493" s="199">
        <v>337</v>
      </c>
      <c r="CI493" s="199">
        <v>10</v>
      </c>
      <c r="CJ493" s="199">
        <v>630</v>
      </c>
      <c r="CK493" s="199">
        <v>19</v>
      </c>
      <c r="CL493" s="199">
        <v>633</v>
      </c>
      <c r="CM493" s="199">
        <v>54</v>
      </c>
      <c r="CN493" s="199">
        <v>1125</v>
      </c>
      <c r="CO493" s="199">
        <v>0</v>
      </c>
      <c r="CP493" s="199">
        <v>114</v>
      </c>
      <c r="CQ493" s="199">
        <v>3623</v>
      </c>
      <c r="CR493" s="199">
        <v>3048</v>
      </c>
      <c r="CS493" s="199">
        <v>1550</v>
      </c>
      <c r="CT493" s="199">
        <v>3695</v>
      </c>
      <c r="CU493" s="199">
        <v>79</v>
      </c>
      <c r="CV493" s="199">
        <v>6</v>
      </c>
      <c r="CW493" s="199">
        <v>65</v>
      </c>
      <c r="CX493" s="199">
        <v>6</v>
      </c>
      <c r="CY493" s="199">
        <v>7</v>
      </c>
      <c r="CZ493" s="199">
        <v>0</v>
      </c>
      <c r="DA493" s="199">
        <v>0</v>
      </c>
      <c r="DB493" s="199">
        <v>0</v>
      </c>
      <c r="DC493" s="199">
        <v>7</v>
      </c>
      <c r="DD493" s="199">
        <v>0</v>
      </c>
      <c r="DE493" s="199">
        <v>38</v>
      </c>
      <c r="DF493" s="199">
        <v>123</v>
      </c>
      <c r="DG493" s="199">
        <v>373</v>
      </c>
      <c r="DH493" s="199">
        <v>45</v>
      </c>
      <c r="DI493" s="199">
        <v>158</v>
      </c>
      <c r="DJ493" s="199">
        <v>74</v>
      </c>
      <c r="DK493" s="199">
        <v>20</v>
      </c>
      <c r="DL493" s="199">
        <v>84</v>
      </c>
      <c r="DM493" s="199">
        <v>86</v>
      </c>
      <c r="DN493" s="199">
        <v>538</v>
      </c>
      <c r="DO493" s="199">
        <v>175</v>
      </c>
      <c r="DP493" s="199">
        <v>63</v>
      </c>
      <c r="DQ493" s="199">
        <v>45</v>
      </c>
      <c r="DR493" s="199">
        <v>72</v>
      </c>
      <c r="DS493" s="199">
        <v>14</v>
      </c>
      <c r="DT493" s="199">
        <v>72</v>
      </c>
      <c r="DU493" s="199">
        <v>1815</v>
      </c>
      <c r="DV493" s="199">
        <v>1004</v>
      </c>
      <c r="DW493" s="199">
        <v>282</v>
      </c>
      <c r="DX493" s="199">
        <v>76</v>
      </c>
      <c r="DY493" s="199">
        <v>30</v>
      </c>
      <c r="DZ493" s="199">
        <v>335</v>
      </c>
      <c r="EA493" s="199">
        <v>2</v>
      </c>
      <c r="EB493" s="199">
        <v>298</v>
      </c>
      <c r="EC493" s="199">
        <v>400</v>
      </c>
      <c r="ED493" s="199">
        <v>54</v>
      </c>
      <c r="EE493" s="199">
        <v>300</v>
      </c>
      <c r="EF493" s="199">
        <v>386</v>
      </c>
      <c r="EG493" s="199">
        <v>3379</v>
      </c>
      <c r="EH493" s="199">
        <v>489</v>
      </c>
      <c r="EI493" s="199">
        <v>1444</v>
      </c>
      <c r="EJ493" s="199">
        <v>371</v>
      </c>
      <c r="EK493" s="199">
        <v>52</v>
      </c>
      <c r="EL493" s="199">
        <v>42</v>
      </c>
      <c r="EM493" s="199">
        <v>135</v>
      </c>
      <c r="EN493" s="199">
        <v>14</v>
      </c>
      <c r="EO493" s="199">
        <v>14</v>
      </c>
      <c r="EP493" s="199">
        <v>85</v>
      </c>
      <c r="EQ493" s="199">
        <v>1575</v>
      </c>
      <c r="ER493" s="199">
        <v>1815</v>
      </c>
      <c r="ES493" s="199">
        <v>168</v>
      </c>
      <c r="ET493" s="199">
        <v>530</v>
      </c>
      <c r="EU493" s="199">
        <v>634</v>
      </c>
      <c r="EV493" s="199">
        <v>483</v>
      </c>
      <c r="EW493" s="199">
        <v>1647</v>
      </c>
      <c r="EX493" s="199">
        <v>1815</v>
      </c>
      <c r="EZ493" s="199"/>
    </row>
    <row r="494" spans="1:156" x14ac:dyDescent="0.25">
      <c r="A494">
        <v>55902</v>
      </c>
      <c r="B494" t="s">
        <v>892</v>
      </c>
      <c r="C494" t="s">
        <v>1071</v>
      </c>
      <c r="D494" t="s">
        <v>292</v>
      </c>
      <c r="E494" t="s">
        <v>336</v>
      </c>
      <c r="F494" t="s">
        <v>346</v>
      </c>
      <c r="G494" t="s">
        <v>346</v>
      </c>
      <c r="H494" s="199">
        <v>25949</v>
      </c>
      <c r="I494" s="199">
        <v>744</v>
      </c>
      <c r="J494" s="199">
        <v>2281</v>
      </c>
      <c r="K494" s="199">
        <v>194</v>
      </c>
      <c r="L494" s="199">
        <v>1505</v>
      </c>
      <c r="M494" s="199">
        <v>97</v>
      </c>
      <c r="N494" s="199">
        <v>6619</v>
      </c>
      <c r="O494" s="199">
        <v>305</v>
      </c>
      <c r="P494" s="199">
        <v>17044</v>
      </c>
      <c r="Q494" s="199">
        <v>245</v>
      </c>
      <c r="R494" s="199">
        <v>21209</v>
      </c>
      <c r="S494" s="199">
        <v>358</v>
      </c>
      <c r="T494" s="199">
        <v>536</v>
      </c>
      <c r="U494" s="199">
        <v>54</v>
      </c>
      <c r="V494" s="199">
        <v>50</v>
      </c>
      <c r="W494" s="199">
        <v>0</v>
      </c>
      <c r="X494" s="199">
        <v>2621</v>
      </c>
      <c r="Y494" s="199">
        <v>66</v>
      </c>
      <c r="Z494" s="199">
        <v>134</v>
      </c>
      <c r="AA494" s="199">
        <v>87</v>
      </c>
      <c r="AB494" s="199">
        <v>1348</v>
      </c>
      <c r="AC494" s="199">
        <v>179</v>
      </c>
      <c r="AD494" s="199">
        <v>1675</v>
      </c>
      <c r="AE494" s="199">
        <v>294</v>
      </c>
      <c r="AF494" s="199">
        <v>20049</v>
      </c>
      <c r="AG494" s="199">
        <v>330</v>
      </c>
      <c r="AH494" s="199">
        <v>22673</v>
      </c>
      <c r="AI494" s="199">
        <v>418</v>
      </c>
      <c r="AJ494" s="199">
        <v>3276</v>
      </c>
      <c r="AK494" s="199">
        <v>326</v>
      </c>
      <c r="AL494" s="199">
        <v>1985</v>
      </c>
      <c r="AM494" s="199">
        <v>219</v>
      </c>
      <c r="AN494" s="199">
        <v>1291</v>
      </c>
      <c r="AO494" s="199">
        <v>107</v>
      </c>
      <c r="AP494" s="199">
        <v>12826</v>
      </c>
      <c r="AQ494" s="199">
        <v>540</v>
      </c>
      <c r="AR494" s="199">
        <v>13123</v>
      </c>
      <c r="AS494" s="199">
        <v>204</v>
      </c>
      <c r="AT494" s="199">
        <v>2438</v>
      </c>
      <c r="AU494" s="199">
        <v>0</v>
      </c>
      <c r="AV494" s="199">
        <v>23511</v>
      </c>
      <c r="AW494" s="199">
        <v>744</v>
      </c>
      <c r="AX494" s="199">
        <v>229</v>
      </c>
      <c r="AY494" s="199">
        <v>32</v>
      </c>
      <c r="AZ494" s="199">
        <v>2281</v>
      </c>
      <c r="BA494" s="199">
        <v>268</v>
      </c>
      <c r="BB494" s="199">
        <v>3730</v>
      </c>
      <c r="BC494" s="199">
        <v>81</v>
      </c>
      <c r="BD494" s="199">
        <v>11642</v>
      </c>
      <c r="BE494" s="199">
        <v>247</v>
      </c>
      <c r="BF494" s="199">
        <v>2417</v>
      </c>
      <c r="BG494" s="199">
        <v>80</v>
      </c>
      <c r="BH494" s="199">
        <v>13210</v>
      </c>
      <c r="BI494" s="199">
        <v>613</v>
      </c>
      <c r="BJ494" s="199">
        <v>12578</v>
      </c>
      <c r="BK494" s="199">
        <v>560</v>
      </c>
      <c r="BL494" s="199">
        <v>632</v>
      </c>
      <c r="BM494" s="199">
        <v>53</v>
      </c>
      <c r="BN494" s="199">
        <v>9119</v>
      </c>
      <c r="BO494" s="199">
        <v>143</v>
      </c>
      <c r="BP494" s="199">
        <v>4394</v>
      </c>
      <c r="BQ494" s="199">
        <v>452</v>
      </c>
      <c r="BR494" s="199">
        <v>2114</v>
      </c>
      <c r="BS494" s="199">
        <v>98</v>
      </c>
      <c r="BT494" s="199">
        <v>5789</v>
      </c>
      <c r="BU494" s="199">
        <v>41</v>
      </c>
      <c r="BV494" s="199">
        <v>15627</v>
      </c>
      <c r="BW494" s="199">
        <v>693</v>
      </c>
      <c r="BX494" s="199">
        <v>4533</v>
      </c>
      <c r="BY494" s="199">
        <v>10</v>
      </c>
      <c r="BZ494" s="199">
        <v>1517</v>
      </c>
      <c r="CA494" s="199">
        <v>0</v>
      </c>
      <c r="CB494" s="199">
        <v>4272</v>
      </c>
      <c r="CC494" s="199">
        <v>41</v>
      </c>
      <c r="CD494" s="199">
        <v>2278</v>
      </c>
      <c r="CE494" s="199">
        <v>75</v>
      </c>
      <c r="CF494" s="199">
        <v>2976</v>
      </c>
      <c r="CG494" s="199">
        <v>210</v>
      </c>
      <c r="CH494" s="199">
        <v>3433</v>
      </c>
      <c r="CI494" s="199">
        <v>104</v>
      </c>
      <c r="CJ494" s="199">
        <v>2709</v>
      </c>
      <c r="CK494" s="199">
        <v>40</v>
      </c>
      <c r="CL494" s="199">
        <v>4231</v>
      </c>
      <c r="CM494" s="199">
        <v>264</v>
      </c>
      <c r="CN494" s="199">
        <v>4533</v>
      </c>
      <c r="CO494" s="199">
        <v>10</v>
      </c>
      <c r="CP494" s="199">
        <v>744</v>
      </c>
      <c r="CQ494" s="199">
        <v>25205</v>
      </c>
      <c r="CR494" s="199">
        <v>22971</v>
      </c>
      <c r="CS494" s="199">
        <v>6166</v>
      </c>
      <c r="CT494" s="199">
        <v>20681</v>
      </c>
      <c r="CU494" s="199">
        <v>4058</v>
      </c>
      <c r="CV494" s="199">
        <v>977</v>
      </c>
      <c r="CW494" s="199">
        <v>1133</v>
      </c>
      <c r="CX494" s="199">
        <v>175</v>
      </c>
      <c r="CY494" s="199">
        <v>1206</v>
      </c>
      <c r="CZ494" s="199">
        <v>239</v>
      </c>
      <c r="DA494" s="199">
        <v>1375</v>
      </c>
      <c r="DB494" s="199">
        <v>539</v>
      </c>
      <c r="DC494" s="199">
        <v>344</v>
      </c>
      <c r="DD494" s="199">
        <v>24</v>
      </c>
      <c r="DE494" s="199">
        <v>165</v>
      </c>
      <c r="DF494" s="199">
        <v>401</v>
      </c>
      <c r="DG494" s="199">
        <v>923</v>
      </c>
      <c r="DH494" s="199">
        <v>130</v>
      </c>
      <c r="DI494" s="199">
        <v>1025</v>
      </c>
      <c r="DJ494" s="199">
        <v>224</v>
      </c>
      <c r="DK494" s="199">
        <v>169</v>
      </c>
      <c r="DL494" s="199">
        <v>773</v>
      </c>
      <c r="DM494" s="199">
        <v>1026</v>
      </c>
      <c r="DN494" s="199">
        <v>7579</v>
      </c>
      <c r="DO494" s="199">
        <v>859</v>
      </c>
      <c r="DP494" s="199">
        <v>449</v>
      </c>
      <c r="DQ494" s="199">
        <v>185</v>
      </c>
      <c r="DR494" s="199">
        <v>219</v>
      </c>
      <c r="DS494" s="199">
        <v>260</v>
      </c>
      <c r="DT494" s="199">
        <v>349</v>
      </c>
      <c r="DU494" s="199">
        <v>11479</v>
      </c>
      <c r="DV494" s="199">
        <v>6217</v>
      </c>
      <c r="DW494" s="199">
        <v>2329</v>
      </c>
      <c r="DX494" s="199">
        <v>609</v>
      </c>
      <c r="DY494" s="199">
        <v>144</v>
      </c>
      <c r="DZ494" s="199">
        <v>1880</v>
      </c>
      <c r="EA494" s="199">
        <v>32</v>
      </c>
      <c r="EB494" s="199">
        <v>1580</v>
      </c>
      <c r="EC494" s="199">
        <v>2773</v>
      </c>
      <c r="ED494" s="199">
        <v>154</v>
      </c>
      <c r="EE494" s="199">
        <v>2094</v>
      </c>
      <c r="EF494" s="199">
        <v>2706</v>
      </c>
      <c r="EG494" s="199">
        <v>21500</v>
      </c>
      <c r="EH494" s="199">
        <v>4344</v>
      </c>
      <c r="EI494" s="199">
        <v>8201</v>
      </c>
      <c r="EJ494" s="199">
        <v>3278</v>
      </c>
      <c r="EK494" s="199">
        <v>382</v>
      </c>
      <c r="EL494" s="199">
        <v>238</v>
      </c>
      <c r="EM494" s="199">
        <v>516</v>
      </c>
      <c r="EN494" s="199">
        <v>232</v>
      </c>
      <c r="EO494" s="199">
        <v>456</v>
      </c>
      <c r="EP494" s="199">
        <v>1320</v>
      </c>
      <c r="EQ494" s="199">
        <v>10480</v>
      </c>
      <c r="ER494" s="199">
        <v>11479</v>
      </c>
      <c r="ES494" s="199">
        <v>871</v>
      </c>
      <c r="ET494" s="199">
        <v>3456</v>
      </c>
      <c r="EU494" s="199">
        <v>5191</v>
      </c>
      <c r="EV494" s="199">
        <v>1961</v>
      </c>
      <c r="EW494" s="199">
        <v>10608</v>
      </c>
      <c r="EX494" s="199">
        <v>11479</v>
      </c>
      <c r="EZ494" s="199"/>
    </row>
    <row r="495" spans="1:156" x14ac:dyDescent="0.25">
      <c r="A495">
        <v>55906</v>
      </c>
      <c r="B495" t="s">
        <v>892</v>
      </c>
      <c r="C495" t="s">
        <v>1071</v>
      </c>
      <c r="D495" t="s">
        <v>292</v>
      </c>
      <c r="E495" t="s">
        <v>336</v>
      </c>
      <c r="F495" t="s">
        <v>346</v>
      </c>
      <c r="G495" t="s">
        <v>346</v>
      </c>
      <c r="H495" s="199">
        <v>20014</v>
      </c>
      <c r="I495" s="199">
        <v>554</v>
      </c>
      <c r="J495" s="199">
        <v>2110</v>
      </c>
      <c r="K495" s="199">
        <v>165</v>
      </c>
      <c r="L495" s="199">
        <v>1449</v>
      </c>
      <c r="M495" s="199">
        <v>156</v>
      </c>
      <c r="N495" s="199">
        <v>5355</v>
      </c>
      <c r="O495" s="199">
        <v>352</v>
      </c>
      <c r="P495" s="199">
        <v>12437</v>
      </c>
      <c r="Q495" s="199">
        <v>37</v>
      </c>
      <c r="R495" s="199">
        <v>16364</v>
      </c>
      <c r="S495" s="199">
        <v>332</v>
      </c>
      <c r="T495" s="199">
        <v>1088</v>
      </c>
      <c r="U495" s="199">
        <v>100</v>
      </c>
      <c r="V495" s="199">
        <v>3</v>
      </c>
      <c r="W495" s="199">
        <v>0</v>
      </c>
      <c r="X495" s="199">
        <v>1459</v>
      </c>
      <c r="Y495" s="199">
        <v>44</v>
      </c>
      <c r="Z495" s="199">
        <v>246</v>
      </c>
      <c r="AA495" s="199">
        <v>15</v>
      </c>
      <c r="AB495" s="199">
        <v>854</v>
      </c>
      <c r="AC495" s="199">
        <v>63</v>
      </c>
      <c r="AD495" s="199">
        <v>931</v>
      </c>
      <c r="AE495" s="199">
        <v>16</v>
      </c>
      <c r="AF495" s="199">
        <v>15699</v>
      </c>
      <c r="AG495" s="199">
        <v>332</v>
      </c>
      <c r="AH495" s="199">
        <v>17998</v>
      </c>
      <c r="AI495" s="199">
        <v>540</v>
      </c>
      <c r="AJ495" s="199">
        <v>2016</v>
      </c>
      <c r="AK495" s="199">
        <v>14</v>
      </c>
      <c r="AL495" s="199">
        <v>1362</v>
      </c>
      <c r="AM495" s="199">
        <v>13</v>
      </c>
      <c r="AN495" s="199">
        <v>654</v>
      </c>
      <c r="AO495" s="199">
        <v>1</v>
      </c>
      <c r="AP495" s="199">
        <v>9968</v>
      </c>
      <c r="AQ495" s="199">
        <v>245</v>
      </c>
      <c r="AR495" s="199">
        <v>10046</v>
      </c>
      <c r="AS495" s="199">
        <v>309</v>
      </c>
      <c r="AT495" s="199">
        <v>1849</v>
      </c>
      <c r="AU495" s="199">
        <v>58</v>
      </c>
      <c r="AV495" s="199">
        <v>18165</v>
      </c>
      <c r="AW495" s="199">
        <v>496</v>
      </c>
      <c r="AX495" s="199">
        <v>758</v>
      </c>
      <c r="AY495" s="199">
        <v>29</v>
      </c>
      <c r="AZ495" s="199">
        <v>2325</v>
      </c>
      <c r="BA495" s="199">
        <v>203</v>
      </c>
      <c r="BB495" s="199">
        <v>3505</v>
      </c>
      <c r="BC495" s="199">
        <v>91</v>
      </c>
      <c r="BD495" s="199">
        <v>7321</v>
      </c>
      <c r="BE495" s="199">
        <v>5</v>
      </c>
      <c r="BF495" s="199">
        <v>1676</v>
      </c>
      <c r="BG495" s="199">
        <v>63</v>
      </c>
      <c r="BH495" s="199">
        <v>9997</v>
      </c>
      <c r="BI495" s="199">
        <v>286</v>
      </c>
      <c r="BJ495" s="199">
        <v>9637</v>
      </c>
      <c r="BK495" s="199">
        <v>213</v>
      </c>
      <c r="BL495" s="199">
        <v>360</v>
      </c>
      <c r="BM495" s="199">
        <v>73</v>
      </c>
      <c r="BN495" s="199">
        <v>7055</v>
      </c>
      <c r="BO495" s="199">
        <v>118</v>
      </c>
      <c r="BP495" s="199">
        <v>3178</v>
      </c>
      <c r="BQ495" s="199">
        <v>132</v>
      </c>
      <c r="BR495" s="199">
        <v>1440</v>
      </c>
      <c r="BS495" s="199">
        <v>99</v>
      </c>
      <c r="BT495" s="199">
        <v>4734</v>
      </c>
      <c r="BU495" s="199">
        <v>204</v>
      </c>
      <c r="BV495" s="199">
        <v>11673</v>
      </c>
      <c r="BW495" s="199">
        <v>349</v>
      </c>
      <c r="BX495" s="199">
        <v>3607</v>
      </c>
      <c r="BY495" s="199">
        <v>1</v>
      </c>
      <c r="BZ495" s="199">
        <v>1273</v>
      </c>
      <c r="CA495" s="199">
        <v>13</v>
      </c>
      <c r="CB495" s="199">
        <v>3461</v>
      </c>
      <c r="CC495" s="199">
        <v>191</v>
      </c>
      <c r="CD495" s="199">
        <v>1371</v>
      </c>
      <c r="CE495" s="199">
        <v>22</v>
      </c>
      <c r="CF495" s="199">
        <v>1952</v>
      </c>
      <c r="CG495" s="199">
        <v>137</v>
      </c>
      <c r="CH495" s="199">
        <v>2953</v>
      </c>
      <c r="CI495" s="199">
        <v>64</v>
      </c>
      <c r="CJ495" s="199">
        <v>2579</v>
      </c>
      <c r="CK495" s="199">
        <v>77</v>
      </c>
      <c r="CL495" s="199">
        <v>2818</v>
      </c>
      <c r="CM495" s="199">
        <v>49</v>
      </c>
      <c r="CN495" s="199">
        <v>3607</v>
      </c>
      <c r="CO495" s="199">
        <v>1</v>
      </c>
      <c r="CP495" s="199">
        <v>554</v>
      </c>
      <c r="CQ495" s="199">
        <v>19460</v>
      </c>
      <c r="CR495" s="199">
        <v>16792</v>
      </c>
      <c r="CS495" s="199">
        <v>5499</v>
      </c>
      <c r="CT495" s="199">
        <v>16540</v>
      </c>
      <c r="CU495" s="199">
        <v>2412</v>
      </c>
      <c r="CV495" s="199">
        <v>760</v>
      </c>
      <c r="CW495" s="199">
        <v>527</v>
      </c>
      <c r="CX495" s="199">
        <v>266</v>
      </c>
      <c r="CY495" s="199">
        <v>285</v>
      </c>
      <c r="CZ495" s="199">
        <v>32</v>
      </c>
      <c r="DA495" s="199">
        <v>827</v>
      </c>
      <c r="DB495" s="199">
        <v>271</v>
      </c>
      <c r="DC495" s="199">
        <v>773</v>
      </c>
      <c r="DD495" s="199">
        <v>191</v>
      </c>
      <c r="DE495" s="199">
        <v>51</v>
      </c>
      <c r="DF495" s="199">
        <v>485</v>
      </c>
      <c r="DG495" s="199">
        <v>1205</v>
      </c>
      <c r="DH495" s="199">
        <v>191</v>
      </c>
      <c r="DI495" s="199">
        <v>919</v>
      </c>
      <c r="DJ495" s="199">
        <v>347</v>
      </c>
      <c r="DK495" s="199">
        <v>149</v>
      </c>
      <c r="DL495" s="199">
        <v>329</v>
      </c>
      <c r="DM495" s="199">
        <v>1151</v>
      </c>
      <c r="DN495" s="199">
        <v>4797</v>
      </c>
      <c r="DO495" s="199">
        <v>876</v>
      </c>
      <c r="DP495" s="199">
        <v>416</v>
      </c>
      <c r="DQ495" s="199">
        <v>131</v>
      </c>
      <c r="DR495" s="199">
        <v>258</v>
      </c>
      <c r="DS495" s="199">
        <v>498</v>
      </c>
      <c r="DT495" s="199">
        <v>661</v>
      </c>
      <c r="DU495" s="199">
        <v>8308</v>
      </c>
      <c r="DV495" s="199">
        <v>4670</v>
      </c>
      <c r="DW495" s="199">
        <v>1693</v>
      </c>
      <c r="DX495" s="199">
        <v>445</v>
      </c>
      <c r="DY495" s="199">
        <v>107</v>
      </c>
      <c r="DZ495" s="199">
        <v>1419</v>
      </c>
      <c r="EA495" s="199">
        <v>106</v>
      </c>
      <c r="EB495" s="199">
        <v>1057</v>
      </c>
      <c r="EC495" s="199">
        <v>1774</v>
      </c>
      <c r="ED495" s="199">
        <v>265</v>
      </c>
      <c r="EE495" s="199">
        <v>1008</v>
      </c>
      <c r="EF495" s="199">
        <v>2360</v>
      </c>
      <c r="EG495" s="199">
        <v>17633</v>
      </c>
      <c r="EH495" s="199">
        <v>2205</v>
      </c>
      <c r="EI495" s="199">
        <v>6271</v>
      </c>
      <c r="EJ495" s="199">
        <v>2037</v>
      </c>
      <c r="EK495" s="199">
        <v>165</v>
      </c>
      <c r="EL495" s="199">
        <v>274</v>
      </c>
      <c r="EM495" s="199">
        <v>311</v>
      </c>
      <c r="EN495" s="199">
        <v>322</v>
      </c>
      <c r="EO495" s="199">
        <v>93</v>
      </c>
      <c r="EP495" s="199">
        <v>643</v>
      </c>
      <c r="EQ495" s="199">
        <v>7765</v>
      </c>
      <c r="ER495" s="199">
        <v>8308</v>
      </c>
      <c r="ES495" s="199">
        <v>616</v>
      </c>
      <c r="ET495" s="199">
        <v>2370</v>
      </c>
      <c r="EU495" s="199">
        <v>3715</v>
      </c>
      <c r="EV495" s="199">
        <v>1607</v>
      </c>
      <c r="EW495" s="199">
        <v>7692</v>
      </c>
      <c r="EX495" s="199">
        <v>8308</v>
      </c>
      <c r="EZ495" s="199"/>
    </row>
    <row r="496" spans="1:156" x14ac:dyDescent="0.25">
      <c r="A496">
        <v>55932</v>
      </c>
      <c r="B496" t="s">
        <v>892</v>
      </c>
      <c r="C496" t="s">
        <v>1080</v>
      </c>
      <c r="D496" t="s">
        <v>316</v>
      </c>
      <c r="E496" t="s">
        <v>336</v>
      </c>
      <c r="F496" t="s">
        <v>346</v>
      </c>
      <c r="G496" t="s">
        <v>346</v>
      </c>
      <c r="H496" s="199">
        <v>2035</v>
      </c>
      <c r="I496" s="199">
        <v>51</v>
      </c>
      <c r="J496" s="199">
        <v>118</v>
      </c>
      <c r="K496" s="199">
        <v>14</v>
      </c>
      <c r="L496" s="199">
        <v>89</v>
      </c>
      <c r="M496" s="199">
        <v>10</v>
      </c>
      <c r="N496" s="199">
        <v>765</v>
      </c>
      <c r="O496" s="199">
        <v>16</v>
      </c>
      <c r="P496" s="199">
        <v>1144</v>
      </c>
      <c r="Q496" s="199">
        <v>21</v>
      </c>
      <c r="R496" s="199">
        <v>1879</v>
      </c>
      <c r="S496" s="199">
        <v>48</v>
      </c>
      <c r="T496" s="199">
        <v>0</v>
      </c>
      <c r="U496" s="199">
        <v>0</v>
      </c>
      <c r="V496" s="199">
        <v>0</v>
      </c>
      <c r="W496" s="199">
        <v>0</v>
      </c>
      <c r="X496" s="199">
        <v>56</v>
      </c>
      <c r="Y496" s="199">
        <v>0</v>
      </c>
      <c r="Z496" s="199">
        <v>14</v>
      </c>
      <c r="AA496" s="199">
        <v>0</v>
      </c>
      <c r="AB496" s="199">
        <v>86</v>
      </c>
      <c r="AC496" s="199">
        <v>3</v>
      </c>
      <c r="AD496" s="199">
        <v>60</v>
      </c>
      <c r="AE496" s="199">
        <v>0</v>
      </c>
      <c r="AF496" s="199">
        <v>1871</v>
      </c>
      <c r="AG496" s="199">
        <v>48</v>
      </c>
      <c r="AH496" s="199">
        <v>1998</v>
      </c>
      <c r="AI496" s="199">
        <v>51</v>
      </c>
      <c r="AJ496" s="199">
        <v>37</v>
      </c>
      <c r="AK496" s="199">
        <v>0</v>
      </c>
      <c r="AL496" s="199">
        <v>32</v>
      </c>
      <c r="AM496" s="199">
        <v>0</v>
      </c>
      <c r="AN496" s="199">
        <v>5</v>
      </c>
      <c r="AO496" s="199">
        <v>0</v>
      </c>
      <c r="AP496" s="199">
        <v>1050</v>
      </c>
      <c r="AQ496" s="199">
        <v>38</v>
      </c>
      <c r="AR496" s="199">
        <v>985</v>
      </c>
      <c r="AS496" s="199">
        <v>13</v>
      </c>
      <c r="AT496" s="199">
        <v>156</v>
      </c>
      <c r="AU496" s="199">
        <v>0</v>
      </c>
      <c r="AV496" s="199">
        <v>1879</v>
      </c>
      <c r="AW496" s="199">
        <v>51</v>
      </c>
      <c r="AX496" s="199">
        <v>53</v>
      </c>
      <c r="AY496" s="199">
        <v>2</v>
      </c>
      <c r="AZ496" s="199">
        <v>371</v>
      </c>
      <c r="BA496" s="199">
        <v>14</v>
      </c>
      <c r="BB496" s="199">
        <v>483</v>
      </c>
      <c r="BC496" s="199">
        <v>23</v>
      </c>
      <c r="BD496" s="199">
        <v>462</v>
      </c>
      <c r="BE496" s="199">
        <v>9</v>
      </c>
      <c r="BF496" s="199">
        <v>144</v>
      </c>
      <c r="BG496" s="199">
        <v>12</v>
      </c>
      <c r="BH496" s="199">
        <v>1139</v>
      </c>
      <c r="BI496" s="199">
        <v>36</v>
      </c>
      <c r="BJ496" s="199">
        <v>1106</v>
      </c>
      <c r="BK496" s="199">
        <v>32</v>
      </c>
      <c r="BL496" s="199">
        <v>33</v>
      </c>
      <c r="BM496" s="199">
        <v>4</v>
      </c>
      <c r="BN496" s="199">
        <v>902</v>
      </c>
      <c r="BO496" s="199">
        <v>29</v>
      </c>
      <c r="BP496" s="199">
        <v>260</v>
      </c>
      <c r="BQ496" s="199">
        <v>13</v>
      </c>
      <c r="BR496" s="199">
        <v>121</v>
      </c>
      <c r="BS496" s="199">
        <v>6</v>
      </c>
      <c r="BT496" s="199">
        <v>467</v>
      </c>
      <c r="BU496" s="199">
        <v>3</v>
      </c>
      <c r="BV496" s="199">
        <v>1283</v>
      </c>
      <c r="BW496" s="199">
        <v>48</v>
      </c>
      <c r="BX496" s="199">
        <v>285</v>
      </c>
      <c r="BY496" s="199">
        <v>0</v>
      </c>
      <c r="BZ496" s="199">
        <v>130</v>
      </c>
      <c r="CA496" s="199">
        <v>1</v>
      </c>
      <c r="CB496" s="199">
        <v>337</v>
      </c>
      <c r="CC496" s="199">
        <v>2</v>
      </c>
      <c r="CD496" s="199">
        <v>199</v>
      </c>
      <c r="CE496" s="199">
        <v>0</v>
      </c>
      <c r="CF496" s="199">
        <v>256</v>
      </c>
      <c r="CG496" s="199">
        <v>14</v>
      </c>
      <c r="CH496" s="199">
        <v>247</v>
      </c>
      <c r="CI496" s="199">
        <v>16</v>
      </c>
      <c r="CJ496" s="199">
        <v>302</v>
      </c>
      <c r="CK496" s="199">
        <v>12</v>
      </c>
      <c r="CL496" s="199">
        <v>279</v>
      </c>
      <c r="CM496" s="199">
        <v>6</v>
      </c>
      <c r="CN496" s="199">
        <v>285</v>
      </c>
      <c r="CO496" s="199">
        <v>0</v>
      </c>
      <c r="CP496" s="199">
        <v>51</v>
      </c>
      <c r="CQ496" s="199">
        <v>1984</v>
      </c>
      <c r="CR496" s="199">
        <v>1682</v>
      </c>
      <c r="CS496" s="199">
        <v>594</v>
      </c>
      <c r="CT496" s="199">
        <v>1816</v>
      </c>
      <c r="CU496" s="199">
        <v>118</v>
      </c>
      <c r="CV496" s="199">
        <v>37</v>
      </c>
      <c r="CW496" s="199">
        <v>64</v>
      </c>
      <c r="CX496" s="199">
        <v>18</v>
      </c>
      <c r="CY496" s="199">
        <v>2</v>
      </c>
      <c r="CZ496" s="199">
        <v>0</v>
      </c>
      <c r="DA496" s="199">
        <v>52</v>
      </c>
      <c r="DB496" s="199">
        <v>19</v>
      </c>
      <c r="DC496" s="199">
        <v>0</v>
      </c>
      <c r="DD496" s="199">
        <v>0</v>
      </c>
      <c r="DE496" s="199">
        <v>43</v>
      </c>
      <c r="DF496" s="199">
        <v>91</v>
      </c>
      <c r="DG496" s="199">
        <v>113</v>
      </c>
      <c r="DH496" s="199">
        <v>18</v>
      </c>
      <c r="DI496" s="199">
        <v>145</v>
      </c>
      <c r="DJ496" s="199">
        <v>54</v>
      </c>
      <c r="DK496" s="199">
        <v>11</v>
      </c>
      <c r="DL496" s="199">
        <v>39</v>
      </c>
      <c r="DM496" s="199">
        <v>118</v>
      </c>
      <c r="DN496" s="199">
        <v>407</v>
      </c>
      <c r="DO496" s="199">
        <v>74</v>
      </c>
      <c r="DP496" s="199">
        <v>44</v>
      </c>
      <c r="DQ496" s="199">
        <v>57</v>
      </c>
      <c r="DR496" s="199">
        <v>34</v>
      </c>
      <c r="DS496" s="199">
        <v>28</v>
      </c>
      <c r="DT496" s="199">
        <v>47</v>
      </c>
      <c r="DU496" s="199">
        <v>823</v>
      </c>
      <c r="DV496" s="199">
        <v>495</v>
      </c>
      <c r="DW496" s="199">
        <v>200</v>
      </c>
      <c r="DX496" s="199">
        <v>52</v>
      </c>
      <c r="DY496" s="199">
        <v>30</v>
      </c>
      <c r="DZ496" s="199">
        <v>102</v>
      </c>
      <c r="EA496" s="199">
        <v>9</v>
      </c>
      <c r="EB496" s="199">
        <v>71</v>
      </c>
      <c r="EC496" s="199">
        <v>174</v>
      </c>
      <c r="ED496" s="199">
        <v>18</v>
      </c>
      <c r="EE496" s="199">
        <v>115</v>
      </c>
      <c r="EF496" s="199">
        <v>271</v>
      </c>
      <c r="EG496" s="199">
        <v>1832</v>
      </c>
      <c r="EH496" s="199">
        <v>176</v>
      </c>
      <c r="EI496" s="199">
        <v>672</v>
      </c>
      <c r="EJ496" s="199">
        <v>151</v>
      </c>
      <c r="EK496" s="199">
        <v>29</v>
      </c>
      <c r="EL496" s="199">
        <v>28</v>
      </c>
      <c r="EM496" s="199">
        <v>12</v>
      </c>
      <c r="EN496" s="199">
        <v>17</v>
      </c>
      <c r="EO496" s="199">
        <v>9</v>
      </c>
      <c r="EP496" s="199">
        <v>32</v>
      </c>
      <c r="EQ496" s="199">
        <v>754</v>
      </c>
      <c r="ER496" s="199">
        <v>823</v>
      </c>
      <c r="ES496" s="199">
        <v>8</v>
      </c>
      <c r="ET496" s="199">
        <v>162</v>
      </c>
      <c r="EU496" s="199">
        <v>333</v>
      </c>
      <c r="EV496" s="199">
        <v>320</v>
      </c>
      <c r="EW496" s="199">
        <v>815</v>
      </c>
      <c r="EX496" s="199">
        <v>823</v>
      </c>
      <c r="EZ496" s="199"/>
    </row>
    <row r="497" spans="1:156" x14ac:dyDescent="0.25">
      <c r="A497">
        <v>55923</v>
      </c>
      <c r="B497" t="s">
        <v>892</v>
      </c>
      <c r="C497" t="s">
        <v>1077</v>
      </c>
      <c r="D497" t="s">
        <v>260</v>
      </c>
      <c r="E497" t="s">
        <v>336</v>
      </c>
      <c r="F497" t="s">
        <v>346</v>
      </c>
      <c r="G497" t="s">
        <v>346</v>
      </c>
      <c r="H497" s="199">
        <v>4267</v>
      </c>
      <c r="I497" s="199">
        <v>104</v>
      </c>
      <c r="J497" s="199">
        <v>378</v>
      </c>
      <c r="K497" s="199">
        <v>11</v>
      </c>
      <c r="L497" s="199">
        <v>151</v>
      </c>
      <c r="M497" s="199">
        <v>0</v>
      </c>
      <c r="N497" s="199">
        <v>1683</v>
      </c>
      <c r="O497" s="199">
        <v>58</v>
      </c>
      <c r="P497" s="199">
        <v>2172</v>
      </c>
      <c r="Q497" s="199">
        <v>35</v>
      </c>
      <c r="R497" s="199">
        <v>4088</v>
      </c>
      <c r="S497" s="199">
        <v>96</v>
      </c>
      <c r="T497" s="199">
        <v>1</v>
      </c>
      <c r="U497" s="199">
        <v>0</v>
      </c>
      <c r="V497" s="199">
        <v>0</v>
      </c>
      <c r="W497" s="199">
        <v>0</v>
      </c>
      <c r="X497" s="199">
        <v>48</v>
      </c>
      <c r="Y497" s="199">
        <v>8</v>
      </c>
      <c r="Z497" s="199">
        <v>8</v>
      </c>
      <c r="AA497" s="199">
        <v>0</v>
      </c>
      <c r="AB497" s="199">
        <v>122</v>
      </c>
      <c r="AC497" s="199">
        <v>0</v>
      </c>
      <c r="AD497" s="199">
        <v>100</v>
      </c>
      <c r="AE497" s="199">
        <v>1</v>
      </c>
      <c r="AF497" s="199">
        <v>4039</v>
      </c>
      <c r="AG497" s="199">
        <v>95</v>
      </c>
      <c r="AH497" s="199">
        <v>4207</v>
      </c>
      <c r="AI497" s="199">
        <v>96</v>
      </c>
      <c r="AJ497" s="199">
        <v>60</v>
      </c>
      <c r="AK497" s="199">
        <v>8</v>
      </c>
      <c r="AL497" s="199">
        <v>28</v>
      </c>
      <c r="AM497" s="199">
        <v>0</v>
      </c>
      <c r="AN497" s="199">
        <v>32</v>
      </c>
      <c r="AO497" s="199">
        <v>8</v>
      </c>
      <c r="AP497" s="199">
        <v>2183</v>
      </c>
      <c r="AQ497" s="199">
        <v>57</v>
      </c>
      <c r="AR497" s="199">
        <v>2084</v>
      </c>
      <c r="AS497" s="199">
        <v>47</v>
      </c>
      <c r="AT497" s="199">
        <v>441</v>
      </c>
      <c r="AU497" s="199">
        <v>9</v>
      </c>
      <c r="AV497" s="199">
        <v>3826</v>
      </c>
      <c r="AW497" s="199">
        <v>95</v>
      </c>
      <c r="AX497" s="199">
        <v>107</v>
      </c>
      <c r="AY497" s="199">
        <v>9</v>
      </c>
      <c r="AZ497" s="199">
        <v>771</v>
      </c>
      <c r="BA497" s="199">
        <v>21</v>
      </c>
      <c r="BB497" s="199">
        <v>1010</v>
      </c>
      <c r="BC497" s="199">
        <v>48</v>
      </c>
      <c r="BD497" s="199">
        <v>958</v>
      </c>
      <c r="BE497" s="199">
        <v>6</v>
      </c>
      <c r="BF497" s="199">
        <v>177</v>
      </c>
      <c r="BG497" s="199">
        <v>13</v>
      </c>
      <c r="BH497" s="199">
        <v>2181</v>
      </c>
      <c r="BI497" s="199">
        <v>82</v>
      </c>
      <c r="BJ497" s="199">
        <v>2136</v>
      </c>
      <c r="BK497" s="199">
        <v>80</v>
      </c>
      <c r="BL497" s="199">
        <v>45</v>
      </c>
      <c r="BM497" s="199">
        <v>2</v>
      </c>
      <c r="BN497" s="199">
        <v>1587</v>
      </c>
      <c r="BO497" s="199">
        <v>70</v>
      </c>
      <c r="BP497" s="199">
        <v>633</v>
      </c>
      <c r="BQ497" s="199">
        <v>22</v>
      </c>
      <c r="BR497" s="199">
        <v>138</v>
      </c>
      <c r="BS497" s="199">
        <v>3</v>
      </c>
      <c r="BT497" s="199">
        <v>1139</v>
      </c>
      <c r="BU497" s="199">
        <v>9</v>
      </c>
      <c r="BV497" s="199">
        <v>2358</v>
      </c>
      <c r="BW497" s="199">
        <v>95</v>
      </c>
      <c r="BX497" s="199">
        <v>770</v>
      </c>
      <c r="BY497" s="199">
        <v>0</v>
      </c>
      <c r="BZ497" s="199">
        <v>295</v>
      </c>
      <c r="CA497" s="199">
        <v>9</v>
      </c>
      <c r="CB497" s="199">
        <v>844</v>
      </c>
      <c r="CC497" s="199">
        <v>0</v>
      </c>
      <c r="CD497" s="199">
        <v>282</v>
      </c>
      <c r="CE497" s="199">
        <v>11</v>
      </c>
      <c r="CF497" s="199">
        <v>415</v>
      </c>
      <c r="CG497" s="199">
        <v>14</v>
      </c>
      <c r="CH497" s="199">
        <v>618</v>
      </c>
      <c r="CI497" s="199">
        <v>33</v>
      </c>
      <c r="CJ497" s="199">
        <v>571</v>
      </c>
      <c r="CK497" s="199">
        <v>25</v>
      </c>
      <c r="CL497" s="199">
        <v>472</v>
      </c>
      <c r="CM497" s="199">
        <v>12</v>
      </c>
      <c r="CN497" s="199">
        <v>770</v>
      </c>
      <c r="CO497" s="199">
        <v>0</v>
      </c>
      <c r="CP497" s="199">
        <v>104</v>
      </c>
      <c r="CQ497" s="199">
        <v>4163</v>
      </c>
      <c r="CR497" s="199">
        <v>3599</v>
      </c>
      <c r="CS497" s="199">
        <v>1310</v>
      </c>
      <c r="CT497" s="199">
        <v>4008</v>
      </c>
      <c r="CU497" s="199">
        <v>96</v>
      </c>
      <c r="CV497" s="199">
        <v>31</v>
      </c>
      <c r="CW497" s="199">
        <v>40</v>
      </c>
      <c r="CX497" s="199">
        <v>11</v>
      </c>
      <c r="CY497" s="199">
        <v>16</v>
      </c>
      <c r="CZ497" s="199">
        <v>1</v>
      </c>
      <c r="DA497" s="199">
        <v>37</v>
      </c>
      <c r="DB497" s="199">
        <v>16</v>
      </c>
      <c r="DC497" s="199">
        <v>3</v>
      </c>
      <c r="DD497" s="199">
        <v>3</v>
      </c>
      <c r="DE497" s="199">
        <v>96</v>
      </c>
      <c r="DF497" s="199">
        <v>213</v>
      </c>
      <c r="DG497" s="199">
        <v>272</v>
      </c>
      <c r="DH497" s="199">
        <v>48</v>
      </c>
      <c r="DI497" s="199">
        <v>215</v>
      </c>
      <c r="DJ497" s="199">
        <v>124</v>
      </c>
      <c r="DK497" s="199">
        <v>18</v>
      </c>
      <c r="DL497" s="199">
        <v>56</v>
      </c>
      <c r="DM497" s="199">
        <v>154</v>
      </c>
      <c r="DN497" s="199">
        <v>841</v>
      </c>
      <c r="DO497" s="199">
        <v>131</v>
      </c>
      <c r="DP497" s="199">
        <v>83</v>
      </c>
      <c r="DQ497" s="199">
        <v>123</v>
      </c>
      <c r="DR497" s="199">
        <v>18</v>
      </c>
      <c r="DS497" s="199">
        <v>16</v>
      </c>
      <c r="DT497" s="199">
        <v>84</v>
      </c>
      <c r="DU497" s="199">
        <v>1684</v>
      </c>
      <c r="DV497" s="199">
        <v>1029</v>
      </c>
      <c r="DW497" s="199">
        <v>390</v>
      </c>
      <c r="DX497" s="199">
        <v>127</v>
      </c>
      <c r="DY497" s="199">
        <v>22</v>
      </c>
      <c r="DZ497" s="199">
        <v>185</v>
      </c>
      <c r="EA497" s="199">
        <v>29</v>
      </c>
      <c r="EB497" s="199">
        <v>119</v>
      </c>
      <c r="EC497" s="199">
        <v>343</v>
      </c>
      <c r="ED497" s="199">
        <v>65</v>
      </c>
      <c r="EE497" s="199">
        <v>205</v>
      </c>
      <c r="EF497" s="199">
        <v>526</v>
      </c>
      <c r="EG497" s="199">
        <v>3901</v>
      </c>
      <c r="EH497" s="199">
        <v>410</v>
      </c>
      <c r="EI497" s="199">
        <v>1447</v>
      </c>
      <c r="EJ497" s="199">
        <v>237</v>
      </c>
      <c r="EK497" s="199">
        <v>33</v>
      </c>
      <c r="EL497" s="199">
        <v>10</v>
      </c>
      <c r="EM497" s="199">
        <v>39</v>
      </c>
      <c r="EN497" s="199">
        <v>43</v>
      </c>
      <c r="EO497" s="199">
        <v>22</v>
      </c>
      <c r="EP497" s="199">
        <v>58</v>
      </c>
      <c r="EQ497" s="199">
        <v>1432</v>
      </c>
      <c r="ER497" s="199">
        <v>1684</v>
      </c>
      <c r="ES497" s="199">
        <v>54</v>
      </c>
      <c r="ET497" s="199">
        <v>326</v>
      </c>
      <c r="EU497" s="199">
        <v>729</v>
      </c>
      <c r="EV497" s="199">
        <v>575</v>
      </c>
      <c r="EW497" s="199">
        <v>1630</v>
      </c>
      <c r="EX497" s="199">
        <v>1684</v>
      </c>
      <c r="EZ497" s="199"/>
    </row>
    <row r="498" spans="1:156" x14ac:dyDescent="0.25">
      <c r="A498">
        <v>56180</v>
      </c>
      <c r="B498" t="s">
        <v>892</v>
      </c>
      <c r="C498" t="s">
        <v>1139</v>
      </c>
      <c r="D498" t="s">
        <v>301</v>
      </c>
      <c r="E498" t="s">
        <v>337</v>
      </c>
      <c r="F498" t="s">
        <v>346</v>
      </c>
      <c r="G498" t="s">
        <v>347</v>
      </c>
      <c r="H498" s="199">
        <v>1216</v>
      </c>
      <c r="I498" s="199">
        <v>184</v>
      </c>
      <c r="J498" s="199">
        <v>277</v>
      </c>
      <c r="K498" s="199">
        <v>51</v>
      </c>
      <c r="L498" s="199">
        <v>184</v>
      </c>
      <c r="M498" s="199">
        <v>24</v>
      </c>
      <c r="N498" s="199">
        <v>478</v>
      </c>
      <c r="O498" s="199">
        <v>48</v>
      </c>
      <c r="P498" s="199">
        <v>459</v>
      </c>
      <c r="Q498" s="199">
        <v>85</v>
      </c>
      <c r="R498" s="199">
        <v>798</v>
      </c>
      <c r="S498" s="199">
        <v>66</v>
      </c>
      <c r="T498" s="199">
        <v>4</v>
      </c>
      <c r="U498" s="199">
        <v>0</v>
      </c>
      <c r="V498" s="199">
        <v>18</v>
      </c>
      <c r="W498" s="199">
        <v>0</v>
      </c>
      <c r="X498" s="199">
        <v>312</v>
      </c>
      <c r="Y498" s="199">
        <v>66</v>
      </c>
      <c r="Z498" s="199">
        <v>0</v>
      </c>
      <c r="AA498" s="199">
        <v>0</v>
      </c>
      <c r="AB498" s="199">
        <v>84</v>
      </c>
      <c r="AC498" s="199">
        <v>52</v>
      </c>
      <c r="AD498" s="199">
        <v>52</v>
      </c>
      <c r="AE498" s="199">
        <v>52</v>
      </c>
      <c r="AF498" s="199">
        <v>798</v>
      </c>
      <c r="AG498" s="199">
        <v>66</v>
      </c>
      <c r="AH498" s="199">
        <v>1047</v>
      </c>
      <c r="AI498" s="199">
        <v>122</v>
      </c>
      <c r="AJ498" s="199">
        <v>169</v>
      </c>
      <c r="AK498" s="199">
        <v>62</v>
      </c>
      <c r="AL498" s="199">
        <v>119</v>
      </c>
      <c r="AM498" s="199">
        <v>23</v>
      </c>
      <c r="AN498" s="199">
        <v>50</v>
      </c>
      <c r="AO498" s="199">
        <v>39</v>
      </c>
      <c r="AP498" s="199">
        <v>642</v>
      </c>
      <c r="AQ498" s="199">
        <v>99</v>
      </c>
      <c r="AR498" s="199">
        <v>574</v>
      </c>
      <c r="AS498" s="199">
        <v>85</v>
      </c>
      <c r="AT498" s="199">
        <v>101</v>
      </c>
      <c r="AU498" s="199">
        <v>10</v>
      </c>
      <c r="AV498" s="199">
        <v>1115</v>
      </c>
      <c r="AW498" s="199">
        <v>174</v>
      </c>
      <c r="AX498" s="199">
        <v>81</v>
      </c>
      <c r="AY498" s="199">
        <v>25</v>
      </c>
      <c r="AZ498" s="199">
        <v>221</v>
      </c>
      <c r="BA498" s="199">
        <v>30</v>
      </c>
      <c r="BB498" s="199">
        <v>302</v>
      </c>
      <c r="BC498" s="199">
        <v>37</v>
      </c>
      <c r="BD498" s="199">
        <v>151</v>
      </c>
      <c r="BE498" s="199">
        <v>16</v>
      </c>
      <c r="BF498" s="199">
        <v>125</v>
      </c>
      <c r="BG498" s="199">
        <v>21</v>
      </c>
      <c r="BH498" s="199">
        <v>515</v>
      </c>
      <c r="BI498" s="199">
        <v>106</v>
      </c>
      <c r="BJ498" s="199">
        <v>512</v>
      </c>
      <c r="BK498" s="199">
        <v>106</v>
      </c>
      <c r="BL498" s="199">
        <v>3</v>
      </c>
      <c r="BM498" s="199">
        <v>0</v>
      </c>
      <c r="BN498" s="199">
        <v>370</v>
      </c>
      <c r="BO498" s="199">
        <v>71</v>
      </c>
      <c r="BP498" s="199">
        <v>182</v>
      </c>
      <c r="BQ498" s="199">
        <v>37</v>
      </c>
      <c r="BR498" s="199">
        <v>88</v>
      </c>
      <c r="BS498" s="199">
        <v>19</v>
      </c>
      <c r="BT498" s="199">
        <v>345</v>
      </c>
      <c r="BU498" s="199">
        <v>56</v>
      </c>
      <c r="BV498" s="199">
        <v>640</v>
      </c>
      <c r="BW498" s="199">
        <v>127</v>
      </c>
      <c r="BX498" s="199">
        <v>231</v>
      </c>
      <c r="BY498" s="199">
        <v>1</v>
      </c>
      <c r="BZ498" s="199">
        <v>128</v>
      </c>
      <c r="CA498" s="199">
        <v>14</v>
      </c>
      <c r="CB498" s="199">
        <v>217</v>
      </c>
      <c r="CC498" s="199">
        <v>42</v>
      </c>
      <c r="CD498" s="199">
        <v>116</v>
      </c>
      <c r="CE498" s="199">
        <v>20</v>
      </c>
      <c r="CF498" s="199">
        <v>144</v>
      </c>
      <c r="CG498" s="199">
        <v>31</v>
      </c>
      <c r="CH498" s="199">
        <v>115</v>
      </c>
      <c r="CI498" s="199">
        <v>27</v>
      </c>
      <c r="CJ498" s="199">
        <v>86</v>
      </c>
      <c r="CK498" s="199">
        <v>12</v>
      </c>
      <c r="CL498" s="199">
        <v>179</v>
      </c>
      <c r="CM498" s="199">
        <v>37</v>
      </c>
      <c r="CN498" s="199">
        <v>231</v>
      </c>
      <c r="CO498" s="199">
        <v>1</v>
      </c>
      <c r="CP498" s="199">
        <v>184</v>
      </c>
      <c r="CQ498" s="199">
        <v>1032</v>
      </c>
      <c r="CR498" s="199">
        <v>674</v>
      </c>
      <c r="CS498" s="199">
        <v>589</v>
      </c>
      <c r="CT498" s="199">
        <v>900</v>
      </c>
      <c r="CU498" s="199">
        <v>231</v>
      </c>
      <c r="CV498" s="199">
        <v>110</v>
      </c>
      <c r="CW498" s="199">
        <v>25</v>
      </c>
      <c r="CX498" s="199">
        <v>0</v>
      </c>
      <c r="CY498" s="199">
        <v>2</v>
      </c>
      <c r="CZ498" s="199">
        <v>0</v>
      </c>
      <c r="DA498" s="199">
        <v>204</v>
      </c>
      <c r="DB498" s="199">
        <v>110</v>
      </c>
      <c r="DC498" s="199">
        <v>0</v>
      </c>
      <c r="DD498" s="199">
        <v>0</v>
      </c>
      <c r="DE498" s="199">
        <v>80</v>
      </c>
      <c r="DF498" s="199">
        <v>39</v>
      </c>
      <c r="DG498" s="199">
        <v>62</v>
      </c>
      <c r="DH498" s="199">
        <v>6</v>
      </c>
      <c r="DI498" s="199">
        <v>72</v>
      </c>
      <c r="DJ498" s="199">
        <v>19</v>
      </c>
      <c r="DK498" s="199">
        <v>6</v>
      </c>
      <c r="DL498" s="199">
        <v>27</v>
      </c>
      <c r="DM498" s="199">
        <v>24</v>
      </c>
      <c r="DN498" s="199">
        <v>162</v>
      </c>
      <c r="DO498" s="199">
        <v>39</v>
      </c>
      <c r="DP498" s="199">
        <v>21</v>
      </c>
      <c r="DQ498" s="199">
        <v>6</v>
      </c>
      <c r="DR498" s="199">
        <v>17</v>
      </c>
      <c r="DS498" s="199">
        <v>4</v>
      </c>
      <c r="DT498" s="199">
        <v>48</v>
      </c>
      <c r="DU498" s="199">
        <v>454</v>
      </c>
      <c r="DV498" s="199">
        <v>229</v>
      </c>
      <c r="DW498" s="199">
        <v>92</v>
      </c>
      <c r="DX498" s="199">
        <v>32</v>
      </c>
      <c r="DY498" s="199">
        <v>14</v>
      </c>
      <c r="DZ498" s="199">
        <v>80</v>
      </c>
      <c r="EA498" s="199">
        <v>5</v>
      </c>
      <c r="EB498" s="199">
        <v>57</v>
      </c>
      <c r="EC498" s="199">
        <v>113</v>
      </c>
      <c r="ED498" s="199">
        <v>9</v>
      </c>
      <c r="EE498" s="199">
        <v>82</v>
      </c>
      <c r="EF498" s="199">
        <v>125</v>
      </c>
      <c r="EG498" s="199">
        <v>1097</v>
      </c>
      <c r="EH498" s="199">
        <v>111</v>
      </c>
      <c r="EI498" s="199">
        <v>351</v>
      </c>
      <c r="EJ498" s="199">
        <v>103</v>
      </c>
      <c r="EK498" s="199">
        <v>33</v>
      </c>
      <c r="EL498" s="199">
        <v>7</v>
      </c>
      <c r="EM498" s="199">
        <v>17</v>
      </c>
      <c r="EN498" s="199">
        <v>6</v>
      </c>
      <c r="EO498" s="199">
        <v>0</v>
      </c>
      <c r="EP498" s="199">
        <v>26</v>
      </c>
      <c r="EQ498" s="199">
        <v>378</v>
      </c>
      <c r="ER498" s="199">
        <v>454</v>
      </c>
      <c r="ES498" s="199">
        <v>25</v>
      </c>
      <c r="ET498" s="199">
        <v>121</v>
      </c>
      <c r="EU498" s="199">
        <v>154</v>
      </c>
      <c r="EV498" s="199">
        <v>154</v>
      </c>
      <c r="EW498" s="199">
        <v>429</v>
      </c>
      <c r="EX498" s="199">
        <v>454</v>
      </c>
      <c r="EZ498" s="199"/>
    </row>
    <row r="499" spans="1:156" x14ac:dyDescent="0.25">
      <c r="A499">
        <v>56270</v>
      </c>
      <c r="B499" t="s">
        <v>892</v>
      </c>
      <c r="C499" t="s">
        <v>1156</v>
      </c>
      <c r="D499" t="s">
        <v>301</v>
      </c>
      <c r="E499" t="s">
        <v>337</v>
      </c>
      <c r="F499" t="s">
        <v>346</v>
      </c>
      <c r="G499" t="s">
        <v>347</v>
      </c>
      <c r="H499" s="199">
        <v>1155</v>
      </c>
      <c r="I499" s="199">
        <v>165</v>
      </c>
      <c r="J499" s="199">
        <v>238</v>
      </c>
      <c r="K499" s="199">
        <v>82</v>
      </c>
      <c r="L499" s="199">
        <v>118</v>
      </c>
      <c r="M499" s="199">
        <v>33</v>
      </c>
      <c r="N499" s="199">
        <v>589</v>
      </c>
      <c r="O499" s="199">
        <v>60</v>
      </c>
      <c r="P499" s="199">
        <v>290</v>
      </c>
      <c r="Q499" s="199">
        <v>22</v>
      </c>
      <c r="R499" s="199">
        <v>556</v>
      </c>
      <c r="S499" s="199">
        <v>39</v>
      </c>
      <c r="T499" s="199">
        <v>0</v>
      </c>
      <c r="U499" s="199">
        <v>0</v>
      </c>
      <c r="V499" s="199">
        <v>493</v>
      </c>
      <c r="W499" s="199">
        <v>118</v>
      </c>
      <c r="X499" s="199">
        <v>13</v>
      </c>
      <c r="Y499" s="199">
        <v>4</v>
      </c>
      <c r="Z499" s="199">
        <v>32</v>
      </c>
      <c r="AA499" s="199">
        <v>0</v>
      </c>
      <c r="AB499" s="199">
        <v>61</v>
      </c>
      <c r="AC499" s="199">
        <v>4</v>
      </c>
      <c r="AD499" s="199">
        <v>154</v>
      </c>
      <c r="AE499" s="199">
        <v>43</v>
      </c>
      <c r="AF499" s="199">
        <v>554</v>
      </c>
      <c r="AG499" s="199">
        <v>39</v>
      </c>
      <c r="AH499" s="199">
        <v>1146</v>
      </c>
      <c r="AI499" s="199">
        <v>159</v>
      </c>
      <c r="AJ499" s="199">
        <v>9</v>
      </c>
      <c r="AK499" s="199">
        <v>6</v>
      </c>
      <c r="AL499" s="199">
        <v>9</v>
      </c>
      <c r="AM499" s="199">
        <v>6</v>
      </c>
      <c r="AN499" s="199">
        <v>0</v>
      </c>
      <c r="AO499" s="199">
        <v>0</v>
      </c>
      <c r="AP499" s="199">
        <v>570</v>
      </c>
      <c r="AQ499" s="199">
        <v>107</v>
      </c>
      <c r="AR499" s="199">
        <v>585</v>
      </c>
      <c r="AS499" s="199">
        <v>58</v>
      </c>
      <c r="AT499" s="199">
        <v>123</v>
      </c>
      <c r="AU499" s="199">
        <v>10</v>
      </c>
      <c r="AV499" s="199">
        <v>1032</v>
      </c>
      <c r="AW499" s="199">
        <v>155</v>
      </c>
      <c r="AX499" s="199">
        <v>67</v>
      </c>
      <c r="AY499" s="199">
        <v>3</v>
      </c>
      <c r="AZ499" s="199">
        <v>299</v>
      </c>
      <c r="BA499" s="199">
        <v>59</v>
      </c>
      <c r="BB499" s="199">
        <v>254</v>
      </c>
      <c r="BC499" s="199">
        <v>31</v>
      </c>
      <c r="BD499" s="199">
        <v>97</v>
      </c>
      <c r="BE499" s="199">
        <v>8</v>
      </c>
      <c r="BF499" s="199">
        <v>134</v>
      </c>
      <c r="BG499" s="199">
        <v>43</v>
      </c>
      <c r="BH499" s="199">
        <v>447</v>
      </c>
      <c r="BI499" s="199">
        <v>63</v>
      </c>
      <c r="BJ499" s="199">
        <v>436</v>
      </c>
      <c r="BK499" s="199">
        <v>57</v>
      </c>
      <c r="BL499" s="199">
        <v>11</v>
      </c>
      <c r="BM499" s="199">
        <v>6</v>
      </c>
      <c r="BN499" s="199">
        <v>319</v>
      </c>
      <c r="BO499" s="199">
        <v>38</v>
      </c>
      <c r="BP499" s="199">
        <v>158</v>
      </c>
      <c r="BQ499" s="199">
        <v>22</v>
      </c>
      <c r="BR499" s="199">
        <v>104</v>
      </c>
      <c r="BS499" s="199">
        <v>46</v>
      </c>
      <c r="BT499" s="199">
        <v>360</v>
      </c>
      <c r="BU499" s="199">
        <v>54</v>
      </c>
      <c r="BV499" s="199">
        <v>581</v>
      </c>
      <c r="BW499" s="199">
        <v>106</v>
      </c>
      <c r="BX499" s="199">
        <v>214</v>
      </c>
      <c r="BY499" s="199">
        <v>5</v>
      </c>
      <c r="BZ499" s="199">
        <v>101</v>
      </c>
      <c r="CA499" s="199">
        <v>39</v>
      </c>
      <c r="CB499" s="199">
        <v>259</v>
      </c>
      <c r="CC499" s="199">
        <v>15</v>
      </c>
      <c r="CD499" s="199">
        <v>78</v>
      </c>
      <c r="CE499" s="199">
        <v>10</v>
      </c>
      <c r="CF499" s="199">
        <v>142</v>
      </c>
      <c r="CG499" s="199">
        <v>39</v>
      </c>
      <c r="CH499" s="199">
        <v>104</v>
      </c>
      <c r="CI499" s="199">
        <v>14</v>
      </c>
      <c r="CJ499" s="199">
        <v>99</v>
      </c>
      <c r="CK499" s="199">
        <v>17</v>
      </c>
      <c r="CL499" s="199">
        <v>158</v>
      </c>
      <c r="CM499" s="199">
        <v>26</v>
      </c>
      <c r="CN499" s="199">
        <v>214</v>
      </c>
      <c r="CO499" s="199">
        <v>5</v>
      </c>
      <c r="CP499" s="199">
        <v>165</v>
      </c>
      <c r="CQ499" s="199">
        <v>990</v>
      </c>
      <c r="CR499" s="199">
        <v>710</v>
      </c>
      <c r="CS499" s="199">
        <v>452</v>
      </c>
      <c r="CT499" s="199">
        <v>998</v>
      </c>
      <c r="CU499" s="199">
        <v>85</v>
      </c>
      <c r="CV499" s="199">
        <v>12</v>
      </c>
      <c r="CW499" s="199">
        <v>7</v>
      </c>
      <c r="CX499" s="199">
        <v>4</v>
      </c>
      <c r="CY499" s="199">
        <v>5</v>
      </c>
      <c r="CZ499" s="199">
        <v>0</v>
      </c>
      <c r="DA499" s="199">
        <v>13</v>
      </c>
      <c r="DB499" s="199">
        <v>5</v>
      </c>
      <c r="DC499" s="199">
        <v>60</v>
      </c>
      <c r="DD499" s="199">
        <v>3</v>
      </c>
      <c r="DE499" s="199">
        <v>25</v>
      </c>
      <c r="DF499" s="199">
        <v>34</v>
      </c>
      <c r="DG499" s="199">
        <v>48</v>
      </c>
      <c r="DH499" s="199">
        <v>5</v>
      </c>
      <c r="DI499" s="199">
        <v>28</v>
      </c>
      <c r="DJ499" s="199">
        <v>26</v>
      </c>
      <c r="DK499" s="199">
        <v>6</v>
      </c>
      <c r="DL499" s="199">
        <v>8</v>
      </c>
      <c r="DM499" s="199">
        <v>14</v>
      </c>
      <c r="DN499" s="199">
        <v>119</v>
      </c>
      <c r="DO499" s="199">
        <v>131</v>
      </c>
      <c r="DP499" s="199">
        <v>26</v>
      </c>
      <c r="DQ499" s="199">
        <v>34</v>
      </c>
      <c r="DR499" s="199">
        <v>10</v>
      </c>
      <c r="DS499" s="199">
        <v>9</v>
      </c>
      <c r="DT499" s="199">
        <v>40</v>
      </c>
      <c r="DU499" s="199">
        <v>425</v>
      </c>
      <c r="DV499" s="199">
        <v>188</v>
      </c>
      <c r="DW499" s="199">
        <v>56</v>
      </c>
      <c r="DX499" s="199">
        <v>36</v>
      </c>
      <c r="DY499" s="199">
        <v>15</v>
      </c>
      <c r="DZ499" s="199">
        <v>82</v>
      </c>
      <c r="EA499" s="199">
        <v>4</v>
      </c>
      <c r="EB499" s="199">
        <v>68</v>
      </c>
      <c r="EC499" s="199">
        <v>119</v>
      </c>
      <c r="ED499" s="199">
        <v>16</v>
      </c>
      <c r="EE499" s="199">
        <v>71</v>
      </c>
      <c r="EF499" s="199">
        <v>125</v>
      </c>
      <c r="EG499" s="199">
        <v>1107</v>
      </c>
      <c r="EH499" s="199">
        <v>37</v>
      </c>
      <c r="EI499" s="199">
        <v>387</v>
      </c>
      <c r="EJ499" s="199">
        <v>38</v>
      </c>
      <c r="EK499" s="199">
        <v>1</v>
      </c>
      <c r="EL499" s="199">
        <v>7</v>
      </c>
      <c r="EM499" s="199">
        <v>2</v>
      </c>
      <c r="EN499" s="199">
        <v>0</v>
      </c>
      <c r="EO499" s="199">
        <v>0</v>
      </c>
      <c r="EP499" s="199">
        <v>22</v>
      </c>
      <c r="EQ499" s="199">
        <v>356</v>
      </c>
      <c r="ER499" s="199">
        <v>425</v>
      </c>
      <c r="ES499" s="199">
        <v>29</v>
      </c>
      <c r="ET499" s="199">
        <v>125</v>
      </c>
      <c r="EU499" s="199">
        <v>159</v>
      </c>
      <c r="EV499" s="199">
        <v>112</v>
      </c>
      <c r="EW499" s="199">
        <v>396</v>
      </c>
      <c r="EX499" s="199">
        <v>425</v>
      </c>
      <c r="EZ499" s="199"/>
    </row>
    <row r="500" spans="1:156" x14ac:dyDescent="0.25">
      <c r="A500">
        <v>56187</v>
      </c>
      <c r="B500" t="s">
        <v>892</v>
      </c>
      <c r="C500" t="s">
        <v>1140</v>
      </c>
      <c r="D500" t="s">
        <v>290</v>
      </c>
      <c r="E500" t="s">
        <v>337</v>
      </c>
      <c r="F500" t="s">
        <v>347</v>
      </c>
      <c r="G500" t="s">
        <v>347</v>
      </c>
      <c r="H500" s="199">
        <v>15065</v>
      </c>
      <c r="I500" s="199">
        <v>2150</v>
      </c>
      <c r="J500" s="199">
        <v>3536</v>
      </c>
      <c r="K500" s="199">
        <v>913</v>
      </c>
      <c r="L500" s="199">
        <v>2122</v>
      </c>
      <c r="M500" s="199">
        <v>482</v>
      </c>
      <c r="N500" s="199">
        <v>7163</v>
      </c>
      <c r="O500" s="199">
        <v>727</v>
      </c>
      <c r="P500" s="199">
        <v>4330</v>
      </c>
      <c r="Q500" s="199">
        <v>510</v>
      </c>
      <c r="R500" s="199">
        <v>8915</v>
      </c>
      <c r="S500" s="199">
        <v>962</v>
      </c>
      <c r="T500" s="199">
        <v>1192</v>
      </c>
      <c r="U500" s="199">
        <v>75</v>
      </c>
      <c r="V500" s="199">
        <v>342</v>
      </c>
      <c r="W500" s="199">
        <v>127</v>
      </c>
      <c r="X500" s="199">
        <v>1064</v>
      </c>
      <c r="Y500" s="199">
        <v>90</v>
      </c>
      <c r="Z500" s="199">
        <v>1988</v>
      </c>
      <c r="AA500" s="199">
        <v>534</v>
      </c>
      <c r="AB500" s="199">
        <v>1564</v>
      </c>
      <c r="AC500" s="199">
        <v>362</v>
      </c>
      <c r="AD500" s="199">
        <v>5762</v>
      </c>
      <c r="AE500" s="199">
        <v>1522</v>
      </c>
      <c r="AF500" s="199">
        <v>6388</v>
      </c>
      <c r="AG500" s="199">
        <v>351</v>
      </c>
      <c r="AH500" s="199">
        <v>11084</v>
      </c>
      <c r="AI500" s="199">
        <v>860</v>
      </c>
      <c r="AJ500" s="199">
        <v>3981</v>
      </c>
      <c r="AK500" s="199">
        <v>1290</v>
      </c>
      <c r="AL500" s="199">
        <v>1492</v>
      </c>
      <c r="AM500" s="199">
        <v>53</v>
      </c>
      <c r="AN500" s="199">
        <v>2489</v>
      </c>
      <c r="AO500" s="199">
        <v>1237</v>
      </c>
      <c r="AP500" s="199">
        <v>7644</v>
      </c>
      <c r="AQ500" s="199">
        <v>1066</v>
      </c>
      <c r="AR500" s="199">
        <v>7421</v>
      </c>
      <c r="AS500" s="199">
        <v>1084</v>
      </c>
      <c r="AT500" s="199">
        <v>2064</v>
      </c>
      <c r="AU500" s="199">
        <v>223</v>
      </c>
      <c r="AV500" s="199">
        <v>13001</v>
      </c>
      <c r="AW500" s="199">
        <v>1927</v>
      </c>
      <c r="AX500" s="199">
        <v>2519</v>
      </c>
      <c r="AY500" s="199">
        <v>628</v>
      </c>
      <c r="AZ500" s="199">
        <v>2439</v>
      </c>
      <c r="BA500" s="199">
        <v>217</v>
      </c>
      <c r="BB500" s="199">
        <v>2455</v>
      </c>
      <c r="BC500" s="199">
        <v>440</v>
      </c>
      <c r="BD500" s="199">
        <v>1523</v>
      </c>
      <c r="BE500" s="199">
        <v>106</v>
      </c>
      <c r="BF500" s="199">
        <v>1403</v>
      </c>
      <c r="BG500" s="199">
        <v>424</v>
      </c>
      <c r="BH500" s="199">
        <v>6568</v>
      </c>
      <c r="BI500" s="199">
        <v>1073</v>
      </c>
      <c r="BJ500" s="199">
        <v>6479</v>
      </c>
      <c r="BK500" s="199">
        <v>1029</v>
      </c>
      <c r="BL500" s="199">
        <v>89</v>
      </c>
      <c r="BM500" s="199">
        <v>44</v>
      </c>
      <c r="BN500" s="199">
        <v>4891</v>
      </c>
      <c r="BO500" s="199">
        <v>780</v>
      </c>
      <c r="BP500" s="199">
        <v>2074</v>
      </c>
      <c r="BQ500" s="199">
        <v>449</v>
      </c>
      <c r="BR500" s="199">
        <v>1006</v>
      </c>
      <c r="BS500" s="199">
        <v>268</v>
      </c>
      <c r="BT500" s="199">
        <v>4843</v>
      </c>
      <c r="BU500" s="199">
        <v>652</v>
      </c>
      <c r="BV500" s="199">
        <v>7971</v>
      </c>
      <c r="BW500" s="199">
        <v>1497</v>
      </c>
      <c r="BX500" s="199">
        <v>2251</v>
      </c>
      <c r="BY500" s="199">
        <v>1</v>
      </c>
      <c r="BZ500" s="199">
        <v>1498</v>
      </c>
      <c r="CA500" s="199">
        <v>160</v>
      </c>
      <c r="CB500" s="199">
        <v>3345</v>
      </c>
      <c r="CC500" s="199">
        <v>492</v>
      </c>
      <c r="CD500" s="199">
        <v>1286</v>
      </c>
      <c r="CE500" s="199">
        <v>107</v>
      </c>
      <c r="CF500" s="199">
        <v>1671</v>
      </c>
      <c r="CG500" s="199">
        <v>624</v>
      </c>
      <c r="CH500" s="199">
        <v>1838</v>
      </c>
      <c r="CI500" s="199">
        <v>372</v>
      </c>
      <c r="CJ500" s="199">
        <v>1614</v>
      </c>
      <c r="CK500" s="199">
        <v>240</v>
      </c>
      <c r="CL500" s="199">
        <v>1562</v>
      </c>
      <c r="CM500" s="199">
        <v>154</v>
      </c>
      <c r="CN500" s="199">
        <v>2251</v>
      </c>
      <c r="CO500" s="199">
        <v>1</v>
      </c>
      <c r="CP500" s="199">
        <v>2150</v>
      </c>
      <c r="CQ500" s="199">
        <v>12915</v>
      </c>
      <c r="CR500" s="199">
        <v>8968</v>
      </c>
      <c r="CS500" s="199">
        <v>5777</v>
      </c>
      <c r="CT500" s="199">
        <v>8251</v>
      </c>
      <c r="CU500" s="199">
        <v>5820</v>
      </c>
      <c r="CV500" s="199">
        <v>3185</v>
      </c>
      <c r="CW500" s="199">
        <v>4193</v>
      </c>
      <c r="CX500" s="199">
        <v>2400</v>
      </c>
      <c r="CY500" s="199">
        <v>52</v>
      </c>
      <c r="CZ500" s="199">
        <v>17</v>
      </c>
      <c r="DA500" s="199">
        <v>892</v>
      </c>
      <c r="DB500" s="199">
        <v>446</v>
      </c>
      <c r="DC500" s="199">
        <v>683</v>
      </c>
      <c r="DD500" s="199">
        <v>322</v>
      </c>
      <c r="DE500" s="199">
        <v>308</v>
      </c>
      <c r="DF500" s="199">
        <v>381</v>
      </c>
      <c r="DG500" s="199">
        <v>2061</v>
      </c>
      <c r="DH500" s="199">
        <v>340</v>
      </c>
      <c r="DI500" s="199">
        <v>813</v>
      </c>
      <c r="DJ500" s="199">
        <v>245</v>
      </c>
      <c r="DK500" s="199">
        <v>96</v>
      </c>
      <c r="DL500" s="199">
        <v>257</v>
      </c>
      <c r="DM500" s="199">
        <v>289</v>
      </c>
      <c r="DN500" s="199">
        <v>1420</v>
      </c>
      <c r="DO500" s="199">
        <v>387</v>
      </c>
      <c r="DP500" s="199">
        <v>255</v>
      </c>
      <c r="DQ500" s="199">
        <v>356</v>
      </c>
      <c r="DR500" s="199">
        <v>228</v>
      </c>
      <c r="DS500" s="199">
        <v>147</v>
      </c>
      <c r="DT500" s="199">
        <v>429</v>
      </c>
      <c r="DU500" s="199">
        <v>5093</v>
      </c>
      <c r="DV500" s="199">
        <v>2039</v>
      </c>
      <c r="DW500" s="199">
        <v>835</v>
      </c>
      <c r="DX500" s="199">
        <v>382</v>
      </c>
      <c r="DY500" s="199">
        <v>167</v>
      </c>
      <c r="DZ500" s="199">
        <v>1161</v>
      </c>
      <c r="EA500" s="199">
        <v>163</v>
      </c>
      <c r="EB500" s="199">
        <v>706</v>
      </c>
      <c r="EC500" s="199">
        <v>1511</v>
      </c>
      <c r="ED500" s="199">
        <v>508</v>
      </c>
      <c r="EE500" s="199">
        <v>775</v>
      </c>
      <c r="EF500" s="199">
        <v>1809</v>
      </c>
      <c r="EG500" s="199">
        <v>13434</v>
      </c>
      <c r="EH500" s="199">
        <v>1766</v>
      </c>
      <c r="EI500" s="199">
        <v>3489</v>
      </c>
      <c r="EJ500" s="199">
        <v>1604</v>
      </c>
      <c r="EK500" s="199">
        <v>263</v>
      </c>
      <c r="EL500" s="199">
        <v>277</v>
      </c>
      <c r="EM500" s="199">
        <v>257</v>
      </c>
      <c r="EN500" s="199">
        <v>102</v>
      </c>
      <c r="EO500" s="199">
        <v>146</v>
      </c>
      <c r="EP500" s="199">
        <v>387</v>
      </c>
      <c r="EQ500" s="199">
        <v>4200</v>
      </c>
      <c r="ER500" s="199">
        <v>5093</v>
      </c>
      <c r="ES500" s="199">
        <v>471</v>
      </c>
      <c r="ET500" s="199">
        <v>1550</v>
      </c>
      <c r="EU500" s="199">
        <v>1648</v>
      </c>
      <c r="EV500" s="199">
        <v>1424</v>
      </c>
      <c r="EW500" s="199">
        <v>4622</v>
      </c>
      <c r="EX500" s="199">
        <v>5093</v>
      </c>
      <c r="EZ500" s="199"/>
    </row>
    <row r="501" spans="1:156" x14ac:dyDescent="0.25">
      <c r="A501">
        <v>56149</v>
      </c>
      <c r="B501" t="s">
        <v>892</v>
      </c>
      <c r="C501" t="s">
        <v>1131</v>
      </c>
      <c r="D501" t="s">
        <v>278</v>
      </c>
      <c r="E501" t="s">
        <v>337</v>
      </c>
      <c r="F501" t="s">
        <v>346</v>
      </c>
      <c r="G501" t="s">
        <v>346</v>
      </c>
      <c r="H501" s="199">
        <v>1135</v>
      </c>
      <c r="I501" s="199">
        <v>96</v>
      </c>
      <c r="J501" s="199">
        <v>221</v>
      </c>
      <c r="K501" s="199">
        <v>23</v>
      </c>
      <c r="L501" s="199">
        <v>126</v>
      </c>
      <c r="M501" s="199">
        <v>9</v>
      </c>
      <c r="N501" s="199">
        <v>625</v>
      </c>
      <c r="O501" s="199">
        <v>67</v>
      </c>
      <c r="P501" s="199">
        <v>289</v>
      </c>
      <c r="Q501" s="199">
        <v>6</v>
      </c>
      <c r="R501" s="199">
        <v>1100</v>
      </c>
      <c r="S501" s="199">
        <v>96</v>
      </c>
      <c r="T501" s="199">
        <v>0</v>
      </c>
      <c r="U501" s="199">
        <v>0</v>
      </c>
      <c r="V501" s="199">
        <v>0</v>
      </c>
      <c r="W501" s="199">
        <v>0</v>
      </c>
      <c r="X501" s="199">
        <v>0</v>
      </c>
      <c r="Y501" s="199">
        <v>0</v>
      </c>
      <c r="Z501" s="199">
        <v>2</v>
      </c>
      <c r="AA501" s="199">
        <v>0</v>
      </c>
      <c r="AB501" s="199">
        <v>33</v>
      </c>
      <c r="AC501" s="199">
        <v>0</v>
      </c>
      <c r="AD501" s="199">
        <v>31</v>
      </c>
      <c r="AE501" s="199">
        <v>16</v>
      </c>
      <c r="AF501" s="199">
        <v>1071</v>
      </c>
      <c r="AG501" s="199">
        <v>80</v>
      </c>
      <c r="AH501" s="199">
        <v>1133</v>
      </c>
      <c r="AI501" s="199">
        <v>96</v>
      </c>
      <c r="AJ501" s="199">
        <v>2</v>
      </c>
      <c r="AK501" s="199">
        <v>0</v>
      </c>
      <c r="AL501" s="199">
        <v>2</v>
      </c>
      <c r="AM501" s="199">
        <v>0</v>
      </c>
      <c r="AN501" s="199">
        <v>0</v>
      </c>
      <c r="AO501" s="199">
        <v>0</v>
      </c>
      <c r="AP501" s="199">
        <v>538</v>
      </c>
      <c r="AQ501" s="199">
        <v>50</v>
      </c>
      <c r="AR501" s="199">
        <v>597</v>
      </c>
      <c r="AS501" s="199">
        <v>46</v>
      </c>
      <c r="AT501" s="199">
        <v>132</v>
      </c>
      <c r="AU501" s="199">
        <v>12</v>
      </c>
      <c r="AV501" s="199">
        <v>1003</v>
      </c>
      <c r="AW501" s="199">
        <v>84</v>
      </c>
      <c r="AX501" s="199">
        <v>38</v>
      </c>
      <c r="AY501" s="199">
        <v>6</v>
      </c>
      <c r="AZ501" s="199">
        <v>254</v>
      </c>
      <c r="BA501" s="199">
        <v>23</v>
      </c>
      <c r="BB501" s="199">
        <v>313</v>
      </c>
      <c r="BC501" s="199">
        <v>23</v>
      </c>
      <c r="BD501" s="199">
        <v>163</v>
      </c>
      <c r="BE501" s="199">
        <v>8</v>
      </c>
      <c r="BF501" s="199">
        <v>103</v>
      </c>
      <c r="BG501" s="199">
        <v>3</v>
      </c>
      <c r="BH501" s="199">
        <v>512</v>
      </c>
      <c r="BI501" s="199">
        <v>83</v>
      </c>
      <c r="BJ501" s="199">
        <v>495</v>
      </c>
      <c r="BK501" s="199">
        <v>71</v>
      </c>
      <c r="BL501" s="199">
        <v>17</v>
      </c>
      <c r="BM501" s="199">
        <v>12</v>
      </c>
      <c r="BN501" s="199">
        <v>385</v>
      </c>
      <c r="BO501" s="199">
        <v>40</v>
      </c>
      <c r="BP501" s="199">
        <v>170</v>
      </c>
      <c r="BQ501" s="199">
        <v>43</v>
      </c>
      <c r="BR501" s="199">
        <v>60</v>
      </c>
      <c r="BS501" s="199">
        <v>3</v>
      </c>
      <c r="BT501" s="199">
        <v>293</v>
      </c>
      <c r="BU501" s="199">
        <v>10</v>
      </c>
      <c r="BV501" s="199">
        <v>615</v>
      </c>
      <c r="BW501" s="199">
        <v>86</v>
      </c>
      <c r="BX501" s="199">
        <v>227</v>
      </c>
      <c r="BY501" s="199">
        <v>0</v>
      </c>
      <c r="BZ501" s="199">
        <v>91</v>
      </c>
      <c r="CA501" s="199">
        <v>4</v>
      </c>
      <c r="CB501" s="199">
        <v>202</v>
      </c>
      <c r="CC501" s="199">
        <v>6</v>
      </c>
      <c r="CD501" s="199">
        <v>74</v>
      </c>
      <c r="CE501" s="199">
        <v>26</v>
      </c>
      <c r="CF501" s="199">
        <v>111</v>
      </c>
      <c r="CG501" s="199">
        <v>10</v>
      </c>
      <c r="CH501" s="199">
        <v>116</v>
      </c>
      <c r="CI501" s="199">
        <v>17</v>
      </c>
      <c r="CJ501" s="199">
        <v>142</v>
      </c>
      <c r="CK501" s="199">
        <v>10</v>
      </c>
      <c r="CL501" s="199">
        <v>172</v>
      </c>
      <c r="CM501" s="199">
        <v>23</v>
      </c>
      <c r="CN501" s="199">
        <v>227</v>
      </c>
      <c r="CO501" s="199">
        <v>0</v>
      </c>
      <c r="CP501" s="199">
        <v>96</v>
      </c>
      <c r="CQ501" s="199">
        <v>1039</v>
      </c>
      <c r="CR501" s="199">
        <v>822</v>
      </c>
      <c r="CS501" s="199">
        <v>369</v>
      </c>
      <c r="CT501" s="199">
        <v>1048</v>
      </c>
      <c r="CU501" s="199">
        <v>15</v>
      </c>
      <c r="CV501" s="199">
        <v>6</v>
      </c>
      <c r="CW501" s="199">
        <v>7</v>
      </c>
      <c r="CX501" s="199">
        <v>0</v>
      </c>
      <c r="CY501" s="199">
        <v>2</v>
      </c>
      <c r="CZ501" s="199">
        <v>0</v>
      </c>
      <c r="DA501" s="199">
        <v>6</v>
      </c>
      <c r="DB501" s="199">
        <v>6</v>
      </c>
      <c r="DC501" s="199">
        <v>0</v>
      </c>
      <c r="DD501" s="199">
        <v>0</v>
      </c>
      <c r="DE501" s="199">
        <v>54</v>
      </c>
      <c r="DF501" s="199">
        <v>34</v>
      </c>
      <c r="DG501" s="199">
        <v>65</v>
      </c>
      <c r="DH501" s="199">
        <v>8</v>
      </c>
      <c r="DI501" s="199">
        <v>76</v>
      </c>
      <c r="DJ501" s="199">
        <v>50</v>
      </c>
      <c r="DK501" s="199">
        <v>0</v>
      </c>
      <c r="DL501" s="199">
        <v>16</v>
      </c>
      <c r="DM501" s="199">
        <v>46</v>
      </c>
      <c r="DN501" s="199">
        <v>129</v>
      </c>
      <c r="DO501" s="199">
        <v>19</v>
      </c>
      <c r="DP501" s="199">
        <v>31</v>
      </c>
      <c r="DQ501" s="199">
        <v>12</v>
      </c>
      <c r="DR501" s="199">
        <v>28</v>
      </c>
      <c r="DS501" s="199">
        <v>28</v>
      </c>
      <c r="DT501" s="199">
        <v>44</v>
      </c>
      <c r="DU501" s="199">
        <v>518</v>
      </c>
      <c r="DV501" s="199">
        <v>229</v>
      </c>
      <c r="DW501" s="199">
        <v>111</v>
      </c>
      <c r="DX501" s="199">
        <v>31</v>
      </c>
      <c r="DY501" s="199">
        <v>0</v>
      </c>
      <c r="DZ501" s="199">
        <v>106</v>
      </c>
      <c r="EA501" s="199">
        <v>6</v>
      </c>
      <c r="EB501" s="199">
        <v>97</v>
      </c>
      <c r="EC501" s="199">
        <v>152</v>
      </c>
      <c r="ED501" s="199">
        <v>19</v>
      </c>
      <c r="EE501" s="199">
        <v>119</v>
      </c>
      <c r="EF501" s="199">
        <v>141</v>
      </c>
      <c r="EG501" s="199">
        <v>983</v>
      </c>
      <c r="EH501" s="199">
        <v>144</v>
      </c>
      <c r="EI501" s="199">
        <v>407</v>
      </c>
      <c r="EJ501" s="199">
        <v>111</v>
      </c>
      <c r="EK501" s="199">
        <v>20</v>
      </c>
      <c r="EL501" s="199">
        <v>10</v>
      </c>
      <c r="EM501" s="199">
        <v>7</v>
      </c>
      <c r="EN501" s="199">
        <v>14</v>
      </c>
      <c r="EO501" s="199">
        <v>3</v>
      </c>
      <c r="EP501" s="199">
        <v>33</v>
      </c>
      <c r="EQ501" s="199">
        <v>446</v>
      </c>
      <c r="ER501" s="199">
        <v>518</v>
      </c>
      <c r="ES501" s="199">
        <v>19</v>
      </c>
      <c r="ET501" s="199">
        <v>150</v>
      </c>
      <c r="EU501" s="199">
        <v>174</v>
      </c>
      <c r="EV501" s="199">
        <v>175</v>
      </c>
      <c r="EW501" s="199">
        <v>499</v>
      </c>
      <c r="EX501" s="199">
        <v>518</v>
      </c>
      <c r="EZ501" s="199"/>
    </row>
    <row r="502" spans="1:156" x14ac:dyDescent="0.25">
      <c r="A502">
        <v>56128</v>
      </c>
      <c r="B502" t="s">
        <v>892</v>
      </c>
      <c r="C502" t="s">
        <v>1128</v>
      </c>
      <c r="D502" t="s">
        <v>296</v>
      </c>
      <c r="E502" t="s">
        <v>337</v>
      </c>
      <c r="F502" t="s">
        <v>346</v>
      </c>
      <c r="G502" t="s">
        <v>346</v>
      </c>
      <c r="H502" s="199">
        <v>2007</v>
      </c>
      <c r="I502" s="199">
        <v>157</v>
      </c>
      <c r="J502" s="199">
        <v>177</v>
      </c>
      <c r="K502" s="199">
        <v>37</v>
      </c>
      <c r="L502" s="199">
        <v>72</v>
      </c>
      <c r="M502" s="199">
        <v>37</v>
      </c>
      <c r="N502" s="199">
        <v>1138</v>
      </c>
      <c r="O502" s="199">
        <v>95</v>
      </c>
      <c r="P502" s="199">
        <v>692</v>
      </c>
      <c r="Q502" s="199">
        <v>25</v>
      </c>
      <c r="R502" s="199">
        <v>1889</v>
      </c>
      <c r="S502" s="199">
        <v>120</v>
      </c>
      <c r="T502" s="199">
        <v>0</v>
      </c>
      <c r="U502" s="199">
        <v>0</v>
      </c>
      <c r="V502" s="199">
        <v>5</v>
      </c>
      <c r="W502" s="199">
        <v>0</v>
      </c>
      <c r="X502" s="199">
        <v>22</v>
      </c>
      <c r="Y502" s="199">
        <v>0</v>
      </c>
      <c r="Z502" s="199">
        <v>20</v>
      </c>
      <c r="AA502" s="199">
        <v>0</v>
      </c>
      <c r="AB502" s="199">
        <v>35</v>
      </c>
      <c r="AC502" s="199">
        <v>1</v>
      </c>
      <c r="AD502" s="199">
        <v>72</v>
      </c>
      <c r="AE502" s="199">
        <v>36</v>
      </c>
      <c r="AF502" s="199">
        <v>1873</v>
      </c>
      <c r="AG502" s="199">
        <v>120</v>
      </c>
      <c r="AH502" s="199">
        <v>1975</v>
      </c>
      <c r="AI502" s="199">
        <v>157</v>
      </c>
      <c r="AJ502" s="199">
        <v>32</v>
      </c>
      <c r="AK502" s="199">
        <v>0</v>
      </c>
      <c r="AL502" s="199">
        <v>12</v>
      </c>
      <c r="AM502" s="199">
        <v>0</v>
      </c>
      <c r="AN502" s="199">
        <v>20</v>
      </c>
      <c r="AO502" s="199">
        <v>0</v>
      </c>
      <c r="AP502" s="199">
        <v>1083</v>
      </c>
      <c r="AQ502" s="199">
        <v>93</v>
      </c>
      <c r="AR502" s="199">
        <v>924</v>
      </c>
      <c r="AS502" s="199">
        <v>64</v>
      </c>
      <c r="AT502" s="199">
        <v>150</v>
      </c>
      <c r="AU502" s="199">
        <v>0</v>
      </c>
      <c r="AV502" s="199">
        <v>1857</v>
      </c>
      <c r="AW502" s="199">
        <v>157</v>
      </c>
      <c r="AX502" s="199">
        <v>103</v>
      </c>
      <c r="AY502" s="199">
        <v>2</v>
      </c>
      <c r="AZ502" s="199">
        <v>395</v>
      </c>
      <c r="BA502" s="199">
        <v>7</v>
      </c>
      <c r="BB502" s="199">
        <v>483</v>
      </c>
      <c r="BC502" s="199">
        <v>64</v>
      </c>
      <c r="BD502" s="199">
        <v>293</v>
      </c>
      <c r="BE502" s="199">
        <v>28</v>
      </c>
      <c r="BF502" s="199">
        <v>120</v>
      </c>
      <c r="BG502" s="199">
        <v>8</v>
      </c>
      <c r="BH502" s="199">
        <v>883</v>
      </c>
      <c r="BI502" s="199">
        <v>125</v>
      </c>
      <c r="BJ502" s="199">
        <v>882</v>
      </c>
      <c r="BK502" s="199">
        <v>125</v>
      </c>
      <c r="BL502" s="199">
        <v>1</v>
      </c>
      <c r="BM502" s="199">
        <v>0</v>
      </c>
      <c r="BN502" s="199">
        <v>681</v>
      </c>
      <c r="BO502" s="199">
        <v>111</v>
      </c>
      <c r="BP502" s="199">
        <v>259</v>
      </c>
      <c r="BQ502" s="199">
        <v>17</v>
      </c>
      <c r="BR502" s="199">
        <v>63</v>
      </c>
      <c r="BS502" s="199">
        <v>5</v>
      </c>
      <c r="BT502" s="199">
        <v>600</v>
      </c>
      <c r="BU502" s="199">
        <v>24</v>
      </c>
      <c r="BV502" s="199">
        <v>1003</v>
      </c>
      <c r="BW502" s="199">
        <v>133</v>
      </c>
      <c r="BX502" s="199">
        <v>404</v>
      </c>
      <c r="BY502" s="199">
        <v>0</v>
      </c>
      <c r="BZ502" s="199">
        <v>172</v>
      </c>
      <c r="CA502" s="199">
        <v>9</v>
      </c>
      <c r="CB502" s="199">
        <v>428</v>
      </c>
      <c r="CC502" s="199">
        <v>15</v>
      </c>
      <c r="CD502" s="199">
        <v>133</v>
      </c>
      <c r="CE502" s="199">
        <v>32</v>
      </c>
      <c r="CF502" s="199">
        <v>216</v>
      </c>
      <c r="CG502" s="199">
        <v>47</v>
      </c>
      <c r="CH502" s="199">
        <v>200</v>
      </c>
      <c r="CI502" s="199">
        <v>18</v>
      </c>
      <c r="CJ502" s="199">
        <v>172</v>
      </c>
      <c r="CK502" s="199">
        <v>21</v>
      </c>
      <c r="CL502" s="199">
        <v>282</v>
      </c>
      <c r="CM502" s="199">
        <v>15</v>
      </c>
      <c r="CN502" s="199">
        <v>404</v>
      </c>
      <c r="CO502" s="199">
        <v>0</v>
      </c>
      <c r="CP502" s="199">
        <v>157</v>
      </c>
      <c r="CQ502" s="199">
        <v>1850</v>
      </c>
      <c r="CR502" s="199">
        <v>1484</v>
      </c>
      <c r="CS502" s="199">
        <v>720</v>
      </c>
      <c r="CT502" s="199">
        <v>1880</v>
      </c>
      <c r="CU502" s="199">
        <v>53</v>
      </c>
      <c r="CV502" s="199">
        <v>23</v>
      </c>
      <c r="CW502" s="199">
        <v>27</v>
      </c>
      <c r="CX502" s="199">
        <v>16</v>
      </c>
      <c r="CY502" s="199">
        <v>17</v>
      </c>
      <c r="CZ502" s="199">
        <v>4</v>
      </c>
      <c r="DA502" s="199">
        <v>9</v>
      </c>
      <c r="DB502" s="199">
        <v>3</v>
      </c>
      <c r="DC502" s="199">
        <v>0</v>
      </c>
      <c r="DD502" s="199">
        <v>0</v>
      </c>
      <c r="DE502" s="199">
        <v>119</v>
      </c>
      <c r="DF502" s="199">
        <v>93</v>
      </c>
      <c r="DG502" s="199">
        <v>132</v>
      </c>
      <c r="DH502" s="199">
        <v>24</v>
      </c>
      <c r="DI502" s="199">
        <v>83</v>
      </c>
      <c r="DJ502" s="199">
        <v>92</v>
      </c>
      <c r="DK502" s="199">
        <v>15</v>
      </c>
      <c r="DL502" s="199">
        <v>39</v>
      </c>
      <c r="DM502" s="199">
        <v>82</v>
      </c>
      <c r="DN502" s="199">
        <v>232</v>
      </c>
      <c r="DO502" s="199">
        <v>37</v>
      </c>
      <c r="DP502" s="199">
        <v>55</v>
      </c>
      <c r="DQ502" s="199">
        <v>10</v>
      </c>
      <c r="DR502" s="199">
        <v>5</v>
      </c>
      <c r="DS502" s="199">
        <v>10</v>
      </c>
      <c r="DT502" s="199">
        <v>8</v>
      </c>
      <c r="DU502" s="199">
        <v>807</v>
      </c>
      <c r="DV502" s="199">
        <v>509</v>
      </c>
      <c r="DW502" s="199">
        <v>192</v>
      </c>
      <c r="DX502" s="199">
        <v>41</v>
      </c>
      <c r="DY502" s="199">
        <v>11</v>
      </c>
      <c r="DZ502" s="199">
        <v>127</v>
      </c>
      <c r="EA502" s="199">
        <v>4</v>
      </c>
      <c r="EB502" s="199">
        <v>110</v>
      </c>
      <c r="EC502" s="199">
        <v>130</v>
      </c>
      <c r="ED502" s="199">
        <v>15</v>
      </c>
      <c r="EE502" s="199">
        <v>112</v>
      </c>
      <c r="EF502" s="199">
        <v>225</v>
      </c>
      <c r="EG502" s="199">
        <v>1843</v>
      </c>
      <c r="EH502" s="199">
        <v>201</v>
      </c>
      <c r="EI502" s="199">
        <v>703</v>
      </c>
      <c r="EJ502" s="199">
        <v>104</v>
      </c>
      <c r="EK502" s="199">
        <v>36</v>
      </c>
      <c r="EL502" s="199">
        <v>7</v>
      </c>
      <c r="EM502" s="199">
        <v>10</v>
      </c>
      <c r="EN502" s="199">
        <v>4</v>
      </c>
      <c r="EO502" s="199">
        <v>3</v>
      </c>
      <c r="EP502" s="199">
        <v>38</v>
      </c>
      <c r="EQ502" s="199">
        <v>734</v>
      </c>
      <c r="ER502" s="199">
        <v>807</v>
      </c>
      <c r="ES502" s="199">
        <v>27</v>
      </c>
      <c r="ET502" s="199">
        <v>151</v>
      </c>
      <c r="EU502" s="199">
        <v>349</v>
      </c>
      <c r="EV502" s="199">
        <v>280</v>
      </c>
      <c r="EW502" s="199">
        <v>780</v>
      </c>
      <c r="EX502" s="199">
        <v>807</v>
      </c>
      <c r="EZ502" s="199"/>
    </row>
    <row r="503" spans="1:156" x14ac:dyDescent="0.25">
      <c r="A503">
        <v>56258</v>
      </c>
      <c r="B503" t="s">
        <v>892</v>
      </c>
      <c r="C503" t="s">
        <v>1151</v>
      </c>
      <c r="D503" t="s">
        <v>279</v>
      </c>
      <c r="E503" t="s">
        <v>337</v>
      </c>
      <c r="F503" t="s">
        <v>347</v>
      </c>
      <c r="G503" t="s">
        <v>346</v>
      </c>
      <c r="H503" s="199">
        <v>15448</v>
      </c>
      <c r="I503" s="199">
        <v>1074</v>
      </c>
      <c r="J503" s="199">
        <v>3141</v>
      </c>
      <c r="K503" s="199">
        <v>691</v>
      </c>
      <c r="L503" s="199">
        <v>2172</v>
      </c>
      <c r="M503" s="199">
        <v>544</v>
      </c>
      <c r="N503" s="199">
        <v>6519</v>
      </c>
      <c r="O503" s="199">
        <v>252</v>
      </c>
      <c r="P503" s="199">
        <v>5166</v>
      </c>
      <c r="Q503" s="199">
        <v>80</v>
      </c>
      <c r="R503" s="199">
        <v>12414</v>
      </c>
      <c r="S503" s="199">
        <v>427</v>
      </c>
      <c r="T503" s="199">
        <v>758</v>
      </c>
      <c r="U503" s="199">
        <v>14</v>
      </c>
      <c r="V503" s="199">
        <v>12</v>
      </c>
      <c r="W503" s="199">
        <v>2</v>
      </c>
      <c r="X503" s="199">
        <v>919</v>
      </c>
      <c r="Y503" s="199">
        <v>148</v>
      </c>
      <c r="Z503" s="199">
        <v>864</v>
      </c>
      <c r="AA503" s="199">
        <v>483</v>
      </c>
      <c r="AB503" s="199">
        <v>479</v>
      </c>
      <c r="AC503" s="199">
        <v>0</v>
      </c>
      <c r="AD503" s="199">
        <v>1259</v>
      </c>
      <c r="AE503" s="199">
        <v>545</v>
      </c>
      <c r="AF503" s="199">
        <v>12164</v>
      </c>
      <c r="AG503" s="199">
        <v>366</v>
      </c>
      <c r="AH503" s="199">
        <v>13943</v>
      </c>
      <c r="AI503" s="199">
        <v>628</v>
      </c>
      <c r="AJ503" s="199">
        <v>1505</v>
      </c>
      <c r="AK503" s="199">
        <v>446</v>
      </c>
      <c r="AL503" s="199">
        <v>653</v>
      </c>
      <c r="AM503" s="199">
        <v>75</v>
      </c>
      <c r="AN503" s="199">
        <v>852</v>
      </c>
      <c r="AO503" s="199">
        <v>371</v>
      </c>
      <c r="AP503" s="199">
        <v>7426</v>
      </c>
      <c r="AQ503" s="199">
        <v>476</v>
      </c>
      <c r="AR503" s="199">
        <v>8022</v>
      </c>
      <c r="AS503" s="199">
        <v>598</v>
      </c>
      <c r="AT503" s="199">
        <v>1882</v>
      </c>
      <c r="AU503" s="199">
        <v>40</v>
      </c>
      <c r="AV503" s="199">
        <v>13566</v>
      </c>
      <c r="AW503" s="199">
        <v>1034</v>
      </c>
      <c r="AX503" s="199">
        <v>775</v>
      </c>
      <c r="AY503" s="199">
        <v>197</v>
      </c>
      <c r="AZ503" s="199">
        <v>2254</v>
      </c>
      <c r="BA503" s="199">
        <v>134</v>
      </c>
      <c r="BB503" s="199">
        <v>3455</v>
      </c>
      <c r="BC503" s="199">
        <v>274</v>
      </c>
      <c r="BD503" s="199">
        <v>2925</v>
      </c>
      <c r="BE503" s="199">
        <v>59</v>
      </c>
      <c r="BF503" s="199">
        <v>1455</v>
      </c>
      <c r="BG503" s="199">
        <v>199</v>
      </c>
      <c r="BH503" s="199">
        <v>7179</v>
      </c>
      <c r="BI503" s="199">
        <v>640</v>
      </c>
      <c r="BJ503" s="199">
        <v>6969</v>
      </c>
      <c r="BK503" s="199">
        <v>596</v>
      </c>
      <c r="BL503" s="199">
        <v>210</v>
      </c>
      <c r="BM503" s="199">
        <v>44</v>
      </c>
      <c r="BN503" s="199">
        <v>5113</v>
      </c>
      <c r="BO503" s="199">
        <v>276</v>
      </c>
      <c r="BP503" s="199">
        <v>2412</v>
      </c>
      <c r="BQ503" s="199">
        <v>433</v>
      </c>
      <c r="BR503" s="199">
        <v>1109</v>
      </c>
      <c r="BS503" s="199">
        <v>130</v>
      </c>
      <c r="BT503" s="199">
        <v>4379</v>
      </c>
      <c r="BU503" s="199">
        <v>228</v>
      </c>
      <c r="BV503" s="199">
        <v>8634</v>
      </c>
      <c r="BW503" s="199">
        <v>839</v>
      </c>
      <c r="BX503" s="199">
        <v>2435</v>
      </c>
      <c r="BY503" s="199">
        <v>7</v>
      </c>
      <c r="BZ503" s="199">
        <v>1291</v>
      </c>
      <c r="CA503" s="199">
        <v>71</v>
      </c>
      <c r="CB503" s="199">
        <v>3088</v>
      </c>
      <c r="CC503" s="199">
        <v>157</v>
      </c>
      <c r="CD503" s="199">
        <v>1660</v>
      </c>
      <c r="CE503" s="199">
        <v>182</v>
      </c>
      <c r="CF503" s="199">
        <v>1717</v>
      </c>
      <c r="CG503" s="199">
        <v>260</v>
      </c>
      <c r="CH503" s="199">
        <v>1683</v>
      </c>
      <c r="CI503" s="199">
        <v>166</v>
      </c>
      <c r="CJ503" s="199">
        <v>1663</v>
      </c>
      <c r="CK503" s="199">
        <v>71</v>
      </c>
      <c r="CL503" s="199">
        <v>1911</v>
      </c>
      <c r="CM503" s="199">
        <v>160</v>
      </c>
      <c r="CN503" s="199">
        <v>2435</v>
      </c>
      <c r="CO503" s="199">
        <v>7</v>
      </c>
      <c r="CP503" s="199">
        <v>1074</v>
      </c>
      <c r="CQ503" s="199">
        <v>14374</v>
      </c>
      <c r="CR503" s="199">
        <v>11176</v>
      </c>
      <c r="CS503" s="199">
        <v>5490</v>
      </c>
      <c r="CT503" s="199">
        <v>12485</v>
      </c>
      <c r="CU503" s="199">
        <v>1968</v>
      </c>
      <c r="CV503" s="199">
        <v>1086</v>
      </c>
      <c r="CW503" s="199">
        <v>822</v>
      </c>
      <c r="CX503" s="199">
        <v>567</v>
      </c>
      <c r="CY503" s="199">
        <v>204</v>
      </c>
      <c r="CZ503" s="199">
        <v>8</v>
      </c>
      <c r="DA503" s="199">
        <v>589</v>
      </c>
      <c r="DB503" s="199">
        <v>400</v>
      </c>
      <c r="DC503" s="199">
        <v>353</v>
      </c>
      <c r="DD503" s="199">
        <v>111</v>
      </c>
      <c r="DE503" s="199">
        <v>354</v>
      </c>
      <c r="DF503" s="199">
        <v>406</v>
      </c>
      <c r="DG503" s="199">
        <v>1013</v>
      </c>
      <c r="DH503" s="199">
        <v>173</v>
      </c>
      <c r="DI503" s="199">
        <v>972</v>
      </c>
      <c r="DJ503" s="199">
        <v>247</v>
      </c>
      <c r="DK503" s="199">
        <v>52</v>
      </c>
      <c r="DL503" s="199">
        <v>799</v>
      </c>
      <c r="DM503" s="199">
        <v>466</v>
      </c>
      <c r="DN503" s="199">
        <v>2089</v>
      </c>
      <c r="DO503" s="199">
        <v>598</v>
      </c>
      <c r="DP503" s="199">
        <v>279</v>
      </c>
      <c r="DQ503" s="199">
        <v>274</v>
      </c>
      <c r="DR503" s="199">
        <v>299</v>
      </c>
      <c r="DS503" s="199">
        <v>263</v>
      </c>
      <c r="DT503" s="199">
        <v>525</v>
      </c>
      <c r="DU503" s="199">
        <v>6023</v>
      </c>
      <c r="DV503" s="199">
        <v>2841</v>
      </c>
      <c r="DW503" s="199">
        <v>1220</v>
      </c>
      <c r="DX503" s="199">
        <v>440</v>
      </c>
      <c r="DY503" s="199">
        <v>258</v>
      </c>
      <c r="DZ503" s="199">
        <v>1118</v>
      </c>
      <c r="EA503" s="199">
        <v>74</v>
      </c>
      <c r="EB503" s="199">
        <v>821</v>
      </c>
      <c r="EC503" s="199">
        <v>1624</v>
      </c>
      <c r="ED503" s="199">
        <v>307</v>
      </c>
      <c r="EE503" s="199">
        <v>1097</v>
      </c>
      <c r="EF503" s="199">
        <v>1912</v>
      </c>
      <c r="EG503" s="199">
        <v>13528</v>
      </c>
      <c r="EH503" s="199">
        <v>1964</v>
      </c>
      <c r="EI503" s="199">
        <v>3726</v>
      </c>
      <c r="EJ503" s="199">
        <v>2297</v>
      </c>
      <c r="EK503" s="199">
        <v>460</v>
      </c>
      <c r="EL503" s="199">
        <v>294</v>
      </c>
      <c r="EM503" s="199">
        <v>162</v>
      </c>
      <c r="EN503" s="199">
        <v>180</v>
      </c>
      <c r="EO503" s="199">
        <v>363</v>
      </c>
      <c r="EP503" s="199">
        <v>717</v>
      </c>
      <c r="EQ503" s="199">
        <v>5392</v>
      </c>
      <c r="ER503" s="199">
        <v>6023</v>
      </c>
      <c r="ES503" s="199">
        <v>588</v>
      </c>
      <c r="ET503" s="199">
        <v>2100</v>
      </c>
      <c r="EU503" s="199">
        <v>2098</v>
      </c>
      <c r="EV503" s="199">
        <v>1237</v>
      </c>
      <c r="EW503" s="199">
        <v>5435</v>
      </c>
      <c r="EX503" s="199">
        <v>6023</v>
      </c>
      <c r="EZ503" s="199"/>
    </row>
    <row r="504" spans="1:156" x14ac:dyDescent="0.25">
      <c r="A504">
        <v>56175</v>
      </c>
      <c r="B504" t="s">
        <v>892</v>
      </c>
      <c r="C504" t="s">
        <v>1137</v>
      </c>
      <c r="D504" t="s">
        <v>279</v>
      </c>
      <c r="E504" t="s">
        <v>337</v>
      </c>
      <c r="F504" t="s">
        <v>346</v>
      </c>
      <c r="G504" t="s">
        <v>346</v>
      </c>
      <c r="H504" s="199">
        <v>2907</v>
      </c>
      <c r="I504" s="199">
        <v>198</v>
      </c>
      <c r="J504" s="199">
        <v>528</v>
      </c>
      <c r="K504" s="199">
        <v>53</v>
      </c>
      <c r="L504" s="199">
        <v>352</v>
      </c>
      <c r="M504" s="199">
        <v>12</v>
      </c>
      <c r="N504" s="199">
        <v>1271</v>
      </c>
      <c r="O504" s="199">
        <v>67</v>
      </c>
      <c r="P504" s="199">
        <v>1099</v>
      </c>
      <c r="Q504" s="199">
        <v>78</v>
      </c>
      <c r="R504" s="199">
        <v>2471</v>
      </c>
      <c r="S504" s="199">
        <v>126</v>
      </c>
      <c r="T504" s="199">
        <v>3</v>
      </c>
      <c r="U504" s="199">
        <v>3</v>
      </c>
      <c r="V504" s="199">
        <v>31</v>
      </c>
      <c r="W504" s="199">
        <v>6</v>
      </c>
      <c r="X504" s="199">
        <v>299</v>
      </c>
      <c r="Y504" s="199">
        <v>5</v>
      </c>
      <c r="Z504" s="199">
        <v>33</v>
      </c>
      <c r="AA504" s="199">
        <v>17</v>
      </c>
      <c r="AB504" s="199">
        <v>70</v>
      </c>
      <c r="AC504" s="199">
        <v>41</v>
      </c>
      <c r="AD504" s="199">
        <v>150</v>
      </c>
      <c r="AE504" s="199">
        <v>3</v>
      </c>
      <c r="AF504" s="199">
        <v>2381</v>
      </c>
      <c r="AG504" s="199">
        <v>123</v>
      </c>
      <c r="AH504" s="199">
        <v>2835</v>
      </c>
      <c r="AI504" s="199">
        <v>194</v>
      </c>
      <c r="AJ504" s="199">
        <v>72</v>
      </c>
      <c r="AK504" s="199">
        <v>4</v>
      </c>
      <c r="AL504" s="199">
        <v>61</v>
      </c>
      <c r="AM504" s="199">
        <v>1</v>
      </c>
      <c r="AN504" s="199">
        <v>11</v>
      </c>
      <c r="AO504" s="199">
        <v>3</v>
      </c>
      <c r="AP504" s="199">
        <v>1500</v>
      </c>
      <c r="AQ504" s="199">
        <v>100</v>
      </c>
      <c r="AR504" s="199">
        <v>1407</v>
      </c>
      <c r="AS504" s="199">
        <v>98</v>
      </c>
      <c r="AT504" s="199">
        <v>383</v>
      </c>
      <c r="AU504" s="199">
        <v>18</v>
      </c>
      <c r="AV504" s="199">
        <v>2524</v>
      </c>
      <c r="AW504" s="199">
        <v>180</v>
      </c>
      <c r="AX504" s="199">
        <v>126</v>
      </c>
      <c r="AY504" s="199">
        <v>14</v>
      </c>
      <c r="AZ504" s="199">
        <v>631</v>
      </c>
      <c r="BA504" s="199">
        <v>10</v>
      </c>
      <c r="BB504" s="199">
        <v>696</v>
      </c>
      <c r="BC504" s="199">
        <v>33</v>
      </c>
      <c r="BD504" s="199">
        <v>361</v>
      </c>
      <c r="BE504" s="199">
        <v>23</v>
      </c>
      <c r="BF504" s="199">
        <v>227</v>
      </c>
      <c r="BG504" s="199">
        <v>20</v>
      </c>
      <c r="BH504" s="199">
        <v>1251</v>
      </c>
      <c r="BI504" s="199">
        <v>91</v>
      </c>
      <c r="BJ504" s="199">
        <v>1209</v>
      </c>
      <c r="BK504" s="199">
        <v>74</v>
      </c>
      <c r="BL504" s="199">
        <v>42</v>
      </c>
      <c r="BM504" s="199">
        <v>17</v>
      </c>
      <c r="BN504" s="199">
        <v>907</v>
      </c>
      <c r="BO504" s="199">
        <v>52</v>
      </c>
      <c r="BP504" s="199">
        <v>404</v>
      </c>
      <c r="BQ504" s="199">
        <v>50</v>
      </c>
      <c r="BR504" s="199">
        <v>167</v>
      </c>
      <c r="BS504" s="199">
        <v>9</v>
      </c>
      <c r="BT504" s="199">
        <v>848</v>
      </c>
      <c r="BU504" s="199">
        <v>87</v>
      </c>
      <c r="BV504" s="199">
        <v>1478</v>
      </c>
      <c r="BW504" s="199">
        <v>111</v>
      </c>
      <c r="BX504" s="199">
        <v>581</v>
      </c>
      <c r="BY504" s="199">
        <v>0</v>
      </c>
      <c r="BZ504" s="199">
        <v>241</v>
      </c>
      <c r="CA504" s="199">
        <v>10</v>
      </c>
      <c r="CB504" s="199">
        <v>607</v>
      </c>
      <c r="CC504" s="199">
        <v>77</v>
      </c>
      <c r="CD504" s="199">
        <v>245</v>
      </c>
      <c r="CE504" s="199">
        <v>31</v>
      </c>
      <c r="CF504" s="199">
        <v>199</v>
      </c>
      <c r="CG504" s="199">
        <v>29</v>
      </c>
      <c r="CH504" s="199">
        <v>363</v>
      </c>
      <c r="CI504" s="199">
        <v>24</v>
      </c>
      <c r="CJ504" s="199">
        <v>338</v>
      </c>
      <c r="CK504" s="199">
        <v>6</v>
      </c>
      <c r="CL504" s="199">
        <v>333</v>
      </c>
      <c r="CM504" s="199">
        <v>21</v>
      </c>
      <c r="CN504" s="199">
        <v>581</v>
      </c>
      <c r="CO504" s="199">
        <v>0</v>
      </c>
      <c r="CP504" s="199">
        <v>198</v>
      </c>
      <c r="CQ504" s="199">
        <v>2709</v>
      </c>
      <c r="CR504" s="199">
        <v>1962</v>
      </c>
      <c r="CS504" s="199">
        <v>1252</v>
      </c>
      <c r="CT504" s="199">
        <v>2483</v>
      </c>
      <c r="CU504" s="199">
        <v>264</v>
      </c>
      <c r="CV504" s="199">
        <v>73</v>
      </c>
      <c r="CW504" s="199">
        <v>77</v>
      </c>
      <c r="CX504" s="199">
        <v>22</v>
      </c>
      <c r="CY504" s="199">
        <v>5</v>
      </c>
      <c r="CZ504" s="199">
        <v>0</v>
      </c>
      <c r="DA504" s="199">
        <v>182</v>
      </c>
      <c r="DB504" s="199">
        <v>51</v>
      </c>
      <c r="DC504" s="199">
        <v>0</v>
      </c>
      <c r="DD504" s="199">
        <v>0</v>
      </c>
      <c r="DE504" s="199">
        <v>206</v>
      </c>
      <c r="DF504" s="199">
        <v>190</v>
      </c>
      <c r="DG504" s="199">
        <v>119</v>
      </c>
      <c r="DH504" s="199">
        <v>23</v>
      </c>
      <c r="DI504" s="199">
        <v>170</v>
      </c>
      <c r="DJ504" s="199">
        <v>62</v>
      </c>
      <c r="DK504" s="199">
        <v>12</v>
      </c>
      <c r="DL504" s="199">
        <v>58</v>
      </c>
      <c r="DM504" s="199">
        <v>40</v>
      </c>
      <c r="DN504" s="199">
        <v>365</v>
      </c>
      <c r="DO504" s="199">
        <v>65</v>
      </c>
      <c r="DP504" s="199">
        <v>79</v>
      </c>
      <c r="DQ504" s="199">
        <v>52</v>
      </c>
      <c r="DR504" s="199">
        <v>48</v>
      </c>
      <c r="DS504" s="199">
        <v>50</v>
      </c>
      <c r="DT504" s="199">
        <v>84</v>
      </c>
      <c r="DU504" s="199">
        <v>1117</v>
      </c>
      <c r="DV504" s="199">
        <v>588</v>
      </c>
      <c r="DW504" s="199">
        <v>197</v>
      </c>
      <c r="DX504" s="199">
        <v>67</v>
      </c>
      <c r="DY504" s="199">
        <v>35</v>
      </c>
      <c r="DZ504" s="199">
        <v>196</v>
      </c>
      <c r="EA504" s="199">
        <v>4</v>
      </c>
      <c r="EB504" s="199">
        <v>189</v>
      </c>
      <c r="EC504" s="199">
        <v>266</v>
      </c>
      <c r="ED504" s="199">
        <v>37</v>
      </c>
      <c r="EE504" s="199">
        <v>170</v>
      </c>
      <c r="EF504" s="199">
        <v>295</v>
      </c>
      <c r="EG504" s="199">
        <v>2636</v>
      </c>
      <c r="EH504" s="199">
        <v>294</v>
      </c>
      <c r="EI504" s="199">
        <v>960</v>
      </c>
      <c r="EJ504" s="199">
        <v>157</v>
      </c>
      <c r="EK504" s="199">
        <v>46</v>
      </c>
      <c r="EL504" s="199">
        <v>37</v>
      </c>
      <c r="EM504" s="199">
        <v>3</v>
      </c>
      <c r="EN504" s="199">
        <v>8</v>
      </c>
      <c r="EO504" s="199">
        <v>8</v>
      </c>
      <c r="EP504" s="199">
        <v>31</v>
      </c>
      <c r="EQ504" s="199">
        <v>918</v>
      </c>
      <c r="ER504" s="199">
        <v>1117</v>
      </c>
      <c r="ES504" s="199">
        <v>27</v>
      </c>
      <c r="ET504" s="199">
        <v>326</v>
      </c>
      <c r="EU504" s="199">
        <v>391</v>
      </c>
      <c r="EV504" s="199">
        <v>373</v>
      </c>
      <c r="EW504" s="199">
        <v>1090</v>
      </c>
      <c r="EX504" s="199">
        <v>1117</v>
      </c>
      <c r="EZ504" s="199"/>
    </row>
    <row r="505" spans="1:156" x14ac:dyDescent="0.25">
      <c r="A505">
        <v>56266</v>
      </c>
      <c r="B505" t="s">
        <v>892</v>
      </c>
      <c r="C505" t="s">
        <v>1154</v>
      </c>
      <c r="D505" t="s">
        <v>301</v>
      </c>
      <c r="E505" t="s">
        <v>337</v>
      </c>
      <c r="F505" t="s">
        <v>346</v>
      </c>
      <c r="G505" t="s">
        <v>346</v>
      </c>
      <c r="H505" s="199">
        <v>1501</v>
      </c>
      <c r="I505" s="199">
        <v>100</v>
      </c>
      <c r="J505" s="199">
        <v>207</v>
      </c>
      <c r="K505" s="199">
        <v>24</v>
      </c>
      <c r="L505" s="199">
        <v>124</v>
      </c>
      <c r="M505" s="199">
        <v>23</v>
      </c>
      <c r="N505" s="199">
        <v>669</v>
      </c>
      <c r="O505" s="199">
        <v>71</v>
      </c>
      <c r="P505" s="199">
        <v>625</v>
      </c>
      <c r="Q505" s="199">
        <v>5</v>
      </c>
      <c r="R505" s="199">
        <v>1398</v>
      </c>
      <c r="S505" s="199">
        <v>68</v>
      </c>
      <c r="T505" s="199">
        <v>0</v>
      </c>
      <c r="U505" s="199">
        <v>0</v>
      </c>
      <c r="V505" s="199">
        <v>25</v>
      </c>
      <c r="W505" s="199">
        <v>11</v>
      </c>
      <c r="X505" s="199">
        <v>0</v>
      </c>
      <c r="Y505" s="199">
        <v>0</v>
      </c>
      <c r="Z505" s="199">
        <v>19</v>
      </c>
      <c r="AA505" s="199">
        <v>0</v>
      </c>
      <c r="AB505" s="199">
        <v>59</v>
      </c>
      <c r="AC505" s="199">
        <v>21</v>
      </c>
      <c r="AD505" s="199">
        <v>61</v>
      </c>
      <c r="AE505" s="199">
        <v>16</v>
      </c>
      <c r="AF505" s="199">
        <v>1359</v>
      </c>
      <c r="AG505" s="199">
        <v>68</v>
      </c>
      <c r="AH505" s="199">
        <v>1473</v>
      </c>
      <c r="AI505" s="199">
        <v>100</v>
      </c>
      <c r="AJ505" s="199">
        <v>28</v>
      </c>
      <c r="AK505" s="199">
        <v>0</v>
      </c>
      <c r="AL505" s="199">
        <v>24</v>
      </c>
      <c r="AM505" s="199">
        <v>0</v>
      </c>
      <c r="AN505" s="199">
        <v>4</v>
      </c>
      <c r="AO505" s="199">
        <v>0</v>
      </c>
      <c r="AP505" s="199">
        <v>747</v>
      </c>
      <c r="AQ505" s="199">
        <v>52</v>
      </c>
      <c r="AR505" s="199">
        <v>754</v>
      </c>
      <c r="AS505" s="199">
        <v>48</v>
      </c>
      <c r="AT505" s="199">
        <v>187</v>
      </c>
      <c r="AU505" s="199">
        <v>11</v>
      </c>
      <c r="AV505" s="199">
        <v>1314</v>
      </c>
      <c r="AW505" s="199">
        <v>89</v>
      </c>
      <c r="AX505" s="199">
        <v>85</v>
      </c>
      <c r="AY505" s="199">
        <v>13</v>
      </c>
      <c r="AZ505" s="199">
        <v>401</v>
      </c>
      <c r="BA505" s="199">
        <v>31</v>
      </c>
      <c r="BB505" s="199">
        <v>323</v>
      </c>
      <c r="BC505" s="199">
        <v>17</v>
      </c>
      <c r="BD505" s="199">
        <v>205</v>
      </c>
      <c r="BE505" s="199">
        <v>12</v>
      </c>
      <c r="BF505" s="199">
        <v>159</v>
      </c>
      <c r="BG505" s="199">
        <v>44</v>
      </c>
      <c r="BH505" s="199">
        <v>676</v>
      </c>
      <c r="BI505" s="199">
        <v>46</v>
      </c>
      <c r="BJ505" s="199">
        <v>662</v>
      </c>
      <c r="BK505" s="199">
        <v>43</v>
      </c>
      <c r="BL505" s="199">
        <v>14</v>
      </c>
      <c r="BM505" s="199">
        <v>3</v>
      </c>
      <c r="BN505" s="199">
        <v>515</v>
      </c>
      <c r="BO505" s="199">
        <v>36</v>
      </c>
      <c r="BP505" s="199">
        <v>186</v>
      </c>
      <c r="BQ505" s="199">
        <v>15</v>
      </c>
      <c r="BR505" s="199">
        <v>134</v>
      </c>
      <c r="BS505" s="199">
        <v>39</v>
      </c>
      <c r="BT505" s="199">
        <v>385</v>
      </c>
      <c r="BU505" s="199">
        <v>7</v>
      </c>
      <c r="BV505" s="199">
        <v>835</v>
      </c>
      <c r="BW505" s="199">
        <v>90</v>
      </c>
      <c r="BX505" s="199">
        <v>281</v>
      </c>
      <c r="BY505" s="199">
        <v>3</v>
      </c>
      <c r="BZ505" s="199">
        <v>102</v>
      </c>
      <c r="CA505" s="199">
        <v>2</v>
      </c>
      <c r="CB505" s="199">
        <v>283</v>
      </c>
      <c r="CC505" s="199">
        <v>5</v>
      </c>
      <c r="CD505" s="199">
        <v>102</v>
      </c>
      <c r="CE505" s="199">
        <v>20</v>
      </c>
      <c r="CF505" s="199">
        <v>155</v>
      </c>
      <c r="CG505" s="199">
        <v>37</v>
      </c>
      <c r="CH505" s="199">
        <v>204</v>
      </c>
      <c r="CI505" s="199">
        <v>8</v>
      </c>
      <c r="CJ505" s="199">
        <v>132</v>
      </c>
      <c r="CK505" s="199">
        <v>12</v>
      </c>
      <c r="CL505" s="199">
        <v>242</v>
      </c>
      <c r="CM505" s="199">
        <v>13</v>
      </c>
      <c r="CN505" s="199">
        <v>281</v>
      </c>
      <c r="CO505" s="199">
        <v>3</v>
      </c>
      <c r="CP505" s="199">
        <v>100</v>
      </c>
      <c r="CQ505" s="199">
        <v>1401</v>
      </c>
      <c r="CR505" s="199">
        <v>1118</v>
      </c>
      <c r="CS505" s="199">
        <v>531</v>
      </c>
      <c r="CT505" s="199">
        <v>1434</v>
      </c>
      <c r="CU505" s="199">
        <v>21</v>
      </c>
      <c r="CV505" s="199">
        <v>3</v>
      </c>
      <c r="CW505" s="199">
        <v>15</v>
      </c>
      <c r="CX505" s="199">
        <v>0</v>
      </c>
      <c r="CY505" s="199">
        <v>6</v>
      </c>
      <c r="CZ505" s="199">
        <v>3</v>
      </c>
      <c r="DA505" s="199">
        <v>0</v>
      </c>
      <c r="DB505" s="199">
        <v>0</v>
      </c>
      <c r="DC505" s="199">
        <v>0</v>
      </c>
      <c r="DD505" s="199">
        <v>0</v>
      </c>
      <c r="DE505" s="199">
        <v>109</v>
      </c>
      <c r="DF505" s="199">
        <v>70</v>
      </c>
      <c r="DG505" s="199">
        <v>71</v>
      </c>
      <c r="DH505" s="199">
        <v>38</v>
      </c>
      <c r="DI505" s="199">
        <v>86</v>
      </c>
      <c r="DJ505" s="199">
        <v>52</v>
      </c>
      <c r="DK505" s="199">
        <v>4</v>
      </c>
      <c r="DL505" s="199">
        <v>21</v>
      </c>
      <c r="DM505" s="199">
        <v>22</v>
      </c>
      <c r="DN505" s="199">
        <v>183</v>
      </c>
      <c r="DO505" s="199">
        <v>60</v>
      </c>
      <c r="DP505" s="199">
        <v>44</v>
      </c>
      <c r="DQ505" s="199">
        <v>15</v>
      </c>
      <c r="DR505" s="199">
        <v>12</v>
      </c>
      <c r="DS505" s="199">
        <v>13</v>
      </c>
      <c r="DT505" s="199">
        <v>19</v>
      </c>
      <c r="DU505" s="199">
        <v>590</v>
      </c>
      <c r="DV505" s="199">
        <v>318</v>
      </c>
      <c r="DW505" s="199">
        <v>122</v>
      </c>
      <c r="DX505" s="199">
        <v>22</v>
      </c>
      <c r="DY505" s="199">
        <v>12</v>
      </c>
      <c r="DZ505" s="199">
        <v>98</v>
      </c>
      <c r="EA505" s="199">
        <v>7</v>
      </c>
      <c r="EB505" s="199">
        <v>81</v>
      </c>
      <c r="EC505" s="199">
        <v>152</v>
      </c>
      <c r="ED505" s="199">
        <v>21</v>
      </c>
      <c r="EE505" s="199">
        <v>103</v>
      </c>
      <c r="EF505" s="199">
        <v>165</v>
      </c>
      <c r="EG505" s="199">
        <v>1473</v>
      </c>
      <c r="EH505" s="199">
        <v>49</v>
      </c>
      <c r="EI505" s="199">
        <v>485</v>
      </c>
      <c r="EJ505" s="199">
        <v>105</v>
      </c>
      <c r="EK505" s="199">
        <v>7</v>
      </c>
      <c r="EL505" s="199">
        <v>7</v>
      </c>
      <c r="EM505" s="199">
        <v>13</v>
      </c>
      <c r="EN505" s="199">
        <v>4</v>
      </c>
      <c r="EO505" s="199">
        <v>12</v>
      </c>
      <c r="EP505" s="199">
        <v>43</v>
      </c>
      <c r="EQ505" s="199">
        <v>422</v>
      </c>
      <c r="ER505" s="199">
        <v>590</v>
      </c>
      <c r="ES505" s="199">
        <v>6</v>
      </c>
      <c r="ET505" s="199">
        <v>177</v>
      </c>
      <c r="EU505" s="199">
        <v>238</v>
      </c>
      <c r="EV505" s="199">
        <v>169</v>
      </c>
      <c r="EW505" s="199">
        <v>584</v>
      </c>
      <c r="EX505" s="199">
        <v>590</v>
      </c>
      <c r="EZ505" s="199"/>
    </row>
    <row r="506" spans="1:156" x14ac:dyDescent="0.25">
      <c r="A506">
        <v>56172</v>
      </c>
      <c r="B506" t="s">
        <v>892</v>
      </c>
      <c r="C506" t="s">
        <v>1136</v>
      </c>
      <c r="D506" t="s">
        <v>288</v>
      </c>
      <c r="E506" t="s">
        <v>337</v>
      </c>
      <c r="F506" t="s">
        <v>346</v>
      </c>
      <c r="G506" t="s">
        <v>346</v>
      </c>
      <c r="H506" s="199">
        <v>2921</v>
      </c>
      <c r="I506" s="199">
        <v>185</v>
      </c>
      <c r="J506" s="199">
        <v>394</v>
      </c>
      <c r="K506" s="199">
        <v>37</v>
      </c>
      <c r="L506" s="199">
        <v>213</v>
      </c>
      <c r="M506" s="199">
        <v>9</v>
      </c>
      <c r="N506" s="199">
        <v>1118</v>
      </c>
      <c r="O506" s="199">
        <v>122</v>
      </c>
      <c r="P506" s="199">
        <v>1409</v>
      </c>
      <c r="Q506" s="199">
        <v>26</v>
      </c>
      <c r="R506" s="199">
        <v>2757</v>
      </c>
      <c r="S506" s="199">
        <v>117</v>
      </c>
      <c r="T506" s="199">
        <v>0</v>
      </c>
      <c r="U506" s="199">
        <v>0</v>
      </c>
      <c r="V506" s="199">
        <v>1</v>
      </c>
      <c r="W506" s="199">
        <v>0</v>
      </c>
      <c r="X506" s="199">
        <v>0</v>
      </c>
      <c r="Y506" s="199">
        <v>0</v>
      </c>
      <c r="Z506" s="199">
        <v>122</v>
      </c>
      <c r="AA506" s="199">
        <v>68</v>
      </c>
      <c r="AB506" s="199">
        <v>41</v>
      </c>
      <c r="AC506" s="199">
        <v>0</v>
      </c>
      <c r="AD506" s="199">
        <v>75</v>
      </c>
      <c r="AE506" s="199">
        <v>54</v>
      </c>
      <c r="AF506" s="199">
        <v>2738</v>
      </c>
      <c r="AG506" s="199">
        <v>117</v>
      </c>
      <c r="AH506" s="199">
        <v>2870</v>
      </c>
      <c r="AI506" s="199">
        <v>157</v>
      </c>
      <c r="AJ506" s="199">
        <v>51</v>
      </c>
      <c r="AK506" s="199">
        <v>28</v>
      </c>
      <c r="AL506" s="199">
        <v>3</v>
      </c>
      <c r="AM506" s="199">
        <v>0</v>
      </c>
      <c r="AN506" s="199">
        <v>48</v>
      </c>
      <c r="AO506" s="199">
        <v>28</v>
      </c>
      <c r="AP506" s="199">
        <v>1422</v>
      </c>
      <c r="AQ506" s="199">
        <v>93</v>
      </c>
      <c r="AR506" s="199">
        <v>1499</v>
      </c>
      <c r="AS506" s="199">
        <v>92</v>
      </c>
      <c r="AT506" s="199">
        <v>357</v>
      </c>
      <c r="AU506" s="199">
        <v>22</v>
      </c>
      <c r="AV506" s="199">
        <v>2564</v>
      </c>
      <c r="AW506" s="199">
        <v>163</v>
      </c>
      <c r="AX506" s="199">
        <v>143</v>
      </c>
      <c r="AY506" s="199">
        <v>32</v>
      </c>
      <c r="AZ506" s="199">
        <v>688</v>
      </c>
      <c r="BA506" s="199">
        <v>39</v>
      </c>
      <c r="BB506" s="199">
        <v>632</v>
      </c>
      <c r="BC506" s="199">
        <v>20</v>
      </c>
      <c r="BD506" s="199">
        <v>562</v>
      </c>
      <c r="BE506" s="199">
        <v>22</v>
      </c>
      <c r="BF506" s="199">
        <v>236</v>
      </c>
      <c r="BG506" s="199">
        <v>27</v>
      </c>
      <c r="BH506" s="199">
        <v>1250</v>
      </c>
      <c r="BI506" s="199">
        <v>132</v>
      </c>
      <c r="BJ506" s="199">
        <v>1207</v>
      </c>
      <c r="BK506" s="199">
        <v>117</v>
      </c>
      <c r="BL506" s="199">
        <v>43</v>
      </c>
      <c r="BM506" s="199">
        <v>15</v>
      </c>
      <c r="BN506" s="199">
        <v>973</v>
      </c>
      <c r="BO506" s="199">
        <v>62</v>
      </c>
      <c r="BP506" s="199">
        <v>351</v>
      </c>
      <c r="BQ506" s="199">
        <v>72</v>
      </c>
      <c r="BR506" s="199">
        <v>162</v>
      </c>
      <c r="BS506" s="199">
        <v>25</v>
      </c>
      <c r="BT506" s="199">
        <v>631</v>
      </c>
      <c r="BU506" s="199">
        <v>26</v>
      </c>
      <c r="BV506" s="199">
        <v>1486</v>
      </c>
      <c r="BW506" s="199">
        <v>159</v>
      </c>
      <c r="BX506" s="199">
        <v>804</v>
      </c>
      <c r="BY506" s="199">
        <v>0</v>
      </c>
      <c r="BZ506" s="199">
        <v>166</v>
      </c>
      <c r="CA506" s="199">
        <v>0</v>
      </c>
      <c r="CB506" s="199">
        <v>465</v>
      </c>
      <c r="CC506" s="199">
        <v>26</v>
      </c>
      <c r="CD506" s="199">
        <v>265</v>
      </c>
      <c r="CE506" s="199">
        <v>46</v>
      </c>
      <c r="CF506" s="199">
        <v>226</v>
      </c>
      <c r="CG506" s="199">
        <v>33</v>
      </c>
      <c r="CH506" s="199">
        <v>378</v>
      </c>
      <c r="CI506" s="199">
        <v>50</v>
      </c>
      <c r="CJ506" s="199">
        <v>282</v>
      </c>
      <c r="CK506" s="199">
        <v>26</v>
      </c>
      <c r="CL506" s="199">
        <v>335</v>
      </c>
      <c r="CM506" s="199">
        <v>4</v>
      </c>
      <c r="CN506" s="199">
        <v>804</v>
      </c>
      <c r="CO506" s="199">
        <v>0</v>
      </c>
      <c r="CP506" s="199">
        <v>185</v>
      </c>
      <c r="CQ506" s="199">
        <v>2736</v>
      </c>
      <c r="CR506" s="199">
        <v>2022</v>
      </c>
      <c r="CS506" s="199">
        <v>1241</v>
      </c>
      <c r="CT506" s="199">
        <v>2673</v>
      </c>
      <c r="CU506" s="199">
        <v>151</v>
      </c>
      <c r="CV506" s="199">
        <v>35</v>
      </c>
      <c r="CW506" s="199">
        <v>69</v>
      </c>
      <c r="CX506" s="199">
        <v>31</v>
      </c>
      <c r="CY506" s="199">
        <v>79</v>
      </c>
      <c r="CZ506" s="199">
        <v>1</v>
      </c>
      <c r="DA506" s="199">
        <v>0</v>
      </c>
      <c r="DB506" s="199">
        <v>0</v>
      </c>
      <c r="DC506" s="199">
        <v>3</v>
      </c>
      <c r="DD506" s="199">
        <v>3</v>
      </c>
      <c r="DE506" s="199">
        <v>110</v>
      </c>
      <c r="DF506" s="199">
        <v>137</v>
      </c>
      <c r="DG506" s="199">
        <v>190</v>
      </c>
      <c r="DH506" s="199">
        <v>130</v>
      </c>
      <c r="DI506" s="199">
        <v>80</v>
      </c>
      <c r="DJ506" s="199">
        <v>51</v>
      </c>
      <c r="DK506" s="199">
        <v>5</v>
      </c>
      <c r="DL506" s="199">
        <v>88</v>
      </c>
      <c r="DM506" s="199">
        <v>61</v>
      </c>
      <c r="DN506" s="199">
        <v>367</v>
      </c>
      <c r="DO506" s="199">
        <v>128</v>
      </c>
      <c r="DP506" s="199">
        <v>69</v>
      </c>
      <c r="DQ506" s="199">
        <v>37</v>
      </c>
      <c r="DR506" s="199">
        <v>30</v>
      </c>
      <c r="DS506" s="199">
        <v>15</v>
      </c>
      <c r="DT506" s="199">
        <v>102</v>
      </c>
      <c r="DU506" s="199">
        <v>1322</v>
      </c>
      <c r="DV506" s="199">
        <v>673</v>
      </c>
      <c r="DW506" s="199">
        <v>225</v>
      </c>
      <c r="DX506" s="199">
        <v>71</v>
      </c>
      <c r="DY506" s="199">
        <v>15</v>
      </c>
      <c r="DZ506" s="199">
        <v>193</v>
      </c>
      <c r="EA506" s="199">
        <v>9</v>
      </c>
      <c r="EB506" s="199">
        <v>178</v>
      </c>
      <c r="EC506" s="199">
        <v>385</v>
      </c>
      <c r="ED506" s="199">
        <v>38</v>
      </c>
      <c r="EE506" s="199">
        <v>302</v>
      </c>
      <c r="EF506" s="199">
        <v>288</v>
      </c>
      <c r="EG506" s="199">
        <v>2574</v>
      </c>
      <c r="EH506" s="199">
        <v>348</v>
      </c>
      <c r="EI506" s="199">
        <v>1004</v>
      </c>
      <c r="EJ506" s="199">
        <v>318</v>
      </c>
      <c r="EK506" s="199">
        <v>69</v>
      </c>
      <c r="EL506" s="199">
        <v>36</v>
      </c>
      <c r="EM506" s="199">
        <v>23</v>
      </c>
      <c r="EN506" s="199">
        <v>30</v>
      </c>
      <c r="EO506" s="199">
        <v>11</v>
      </c>
      <c r="EP506" s="199">
        <v>63</v>
      </c>
      <c r="EQ506" s="199">
        <v>1073</v>
      </c>
      <c r="ER506" s="199">
        <v>1322</v>
      </c>
      <c r="ES506" s="199">
        <v>97</v>
      </c>
      <c r="ET506" s="199">
        <v>384</v>
      </c>
      <c r="EU506" s="199">
        <v>497</v>
      </c>
      <c r="EV506" s="199">
        <v>344</v>
      </c>
      <c r="EW506" s="199">
        <v>1225</v>
      </c>
      <c r="EX506" s="199">
        <v>1322</v>
      </c>
      <c r="EZ506" s="199"/>
    </row>
    <row r="507" spans="1:156" x14ac:dyDescent="0.25">
      <c r="A507">
        <v>56164</v>
      </c>
      <c r="B507" t="s">
        <v>892</v>
      </c>
      <c r="C507" t="s">
        <v>1135</v>
      </c>
      <c r="D507" t="s">
        <v>296</v>
      </c>
      <c r="E507" t="s">
        <v>337</v>
      </c>
      <c r="F507" t="s">
        <v>347</v>
      </c>
      <c r="G507" t="s">
        <v>346</v>
      </c>
      <c r="H507" s="199">
        <v>5521</v>
      </c>
      <c r="I507" s="199">
        <v>342</v>
      </c>
      <c r="J507" s="199">
        <v>1002</v>
      </c>
      <c r="K507" s="199">
        <v>109</v>
      </c>
      <c r="L507" s="199">
        <v>836</v>
      </c>
      <c r="M507" s="199">
        <v>100</v>
      </c>
      <c r="N507" s="199">
        <v>2606</v>
      </c>
      <c r="O507" s="199">
        <v>130</v>
      </c>
      <c r="P507" s="199">
        <v>1911</v>
      </c>
      <c r="Q507" s="199">
        <v>101</v>
      </c>
      <c r="R507" s="199">
        <v>4831</v>
      </c>
      <c r="S507" s="199">
        <v>258</v>
      </c>
      <c r="T507" s="199">
        <v>230</v>
      </c>
      <c r="U507" s="199">
        <v>63</v>
      </c>
      <c r="V507" s="199">
        <v>72</v>
      </c>
      <c r="W507" s="199">
        <v>3</v>
      </c>
      <c r="X507" s="199">
        <v>28</v>
      </c>
      <c r="Y507" s="199">
        <v>0</v>
      </c>
      <c r="Z507" s="199">
        <v>16</v>
      </c>
      <c r="AA507" s="199">
        <v>16</v>
      </c>
      <c r="AB507" s="199">
        <v>344</v>
      </c>
      <c r="AC507" s="199">
        <v>2</v>
      </c>
      <c r="AD507" s="199">
        <v>396</v>
      </c>
      <c r="AE507" s="199">
        <v>87</v>
      </c>
      <c r="AF507" s="199">
        <v>4677</v>
      </c>
      <c r="AG507" s="199">
        <v>250</v>
      </c>
      <c r="AH507" s="199">
        <v>5310</v>
      </c>
      <c r="AI507" s="199">
        <v>217</v>
      </c>
      <c r="AJ507" s="199">
        <v>211</v>
      </c>
      <c r="AK507" s="199">
        <v>125</v>
      </c>
      <c r="AL507" s="199">
        <v>44</v>
      </c>
      <c r="AM507" s="199">
        <v>1</v>
      </c>
      <c r="AN507" s="199">
        <v>167</v>
      </c>
      <c r="AO507" s="199">
        <v>124</v>
      </c>
      <c r="AP507" s="199">
        <v>2694</v>
      </c>
      <c r="AQ507" s="199">
        <v>211</v>
      </c>
      <c r="AR507" s="199">
        <v>2827</v>
      </c>
      <c r="AS507" s="199">
        <v>131</v>
      </c>
      <c r="AT507" s="199">
        <v>851</v>
      </c>
      <c r="AU507" s="199">
        <v>83</v>
      </c>
      <c r="AV507" s="199">
        <v>4670</v>
      </c>
      <c r="AW507" s="199">
        <v>259</v>
      </c>
      <c r="AX507" s="199">
        <v>220</v>
      </c>
      <c r="AY507" s="199">
        <v>70</v>
      </c>
      <c r="AZ507" s="199">
        <v>1384</v>
      </c>
      <c r="BA507" s="199">
        <v>98</v>
      </c>
      <c r="BB507" s="199">
        <v>1240</v>
      </c>
      <c r="BC507" s="199">
        <v>38</v>
      </c>
      <c r="BD507" s="199">
        <v>784</v>
      </c>
      <c r="BE507" s="199">
        <v>23</v>
      </c>
      <c r="BF507" s="199">
        <v>562</v>
      </c>
      <c r="BG507" s="199">
        <v>126</v>
      </c>
      <c r="BH507" s="199">
        <v>2344</v>
      </c>
      <c r="BI507" s="199">
        <v>182</v>
      </c>
      <c r="BJ507" s="199">
        <v>2229</v>
      </c>
      <c r="BK507" s="199">
        <v>125</v>
      </c>
      <c r="BL507" s="199">
        <v>115</v>
      </c>
      <c r="BM507" s="199">
        <v>57</v>
      </c>
      <c r="BN507" s="199">
        <v>1734</v>
      </c>
      <c r="BO507" s="199">
        <v>95</v>
      </c>
      <c r="BP507" s="199">
        <v>784</v>
      </c>
      <c r="BQ507" s="199">
        <v>90</v>
      </c>
      <c r="BR507" s="199">
        <v>388</v>
      </c>
      <c r="BS507" s="199">
        <v>123</v>
      </c>
      <c r="BT507" s="199">
        <v>1578</v>
      </c>
      <c r="BU507" s="199">
        <v>34</v>
      </c>
      <c r="BV507" s="199">
        <v>2906</v>
      </c>
      <c r="BW507" s="199">
        <v>308</v>
      </c>
      <c r="BX507" s="199">
        <v>1037</v>
      </c>
      <c r="BY507" s="199">
        <v>0</v>
      </c>
      <c r="BZ507" s="199">
        <v>486</v>
      </c>
      <c r="CA507" s="199">
        <v>2</v>
      </c>
      <c r="CB507" s="199">
        <v>1092</v>
      </c>
      <c r="CC507" s="199">
        <v>32</v>
      </c>
      <c r="CD507" s="199">
        <v>315</v>
      </c>
      <c r="CE507" s="199">
        <v>79</v>
      </c>
      <c r="CF507" s="199">
        <v>524</v>
      </c>
      <c r="CG507" s="199">
        <v>8</v>
      </c>
      <c r="CH507" s="199">
        <v>662</v>
      </c>
      <c r="CI507" s="199">
        <v>85</v>
      </c>
      <c r="CJ507" s="199">
        <v>625</v>
      </c>
      <c r="CK507" s="199">
        <v>111</v>
      </c>
      <c r="CL507" s="199">
        <v>780</v>
      </c>
      <c r="CM507" s="199">
        <v>25</v>
      </c>
      <c r="CN507" s="199">
        <v>1037</v>
      </c>
      <c r="CO507" s="199">
        <v>0</v>
      </c>
      <c r="CP507" s="199">
        <v>342</v>
      </c>
      <c r="CQ507" s="199">
        <v>5179</v>
      </c>
      <c r="CR507" s="199">
        <v>3502</v>
      </c>
      <c r="CS507" s="199">
        <v>2729</v>
      </c>
      <c r="CT507" s="199">
        <v>4940</v>
      </c>
      <c r="CU507" s="199">
        <v>287</v>
      </c>
      <c r="CV507" s="199">
        <v>51</v>
      </c>
      <c r="CW507" s="199">
        <v>231</v>
      </c>
      <c r="CX507" s="199">
        <v>22</v>
      </c>
      <c r="CY507" s="199">
        <v>25</v>
      </c>
      <c r="CZ507" s="199">
        <v>1</v>
      </c>
      <c r="DA507" s="199">
        <v>28</v>
      </c>
      <c r="DB507" s="199">
        <v>28</v>
      </c>
      <c r="DC507" s="199">
        <v>3</v>
      </c>
      <c r="DD507" s="199">
        <v>0</v>
      </c>
      <c r="DE507" s="199">
        <v>212</v>
      </c>
      <c r="DF507" s="199">
        <v>237</v>
      </c>
      <c r="DG507" s="199">
        <v>299</v>
      </c>
      <c r="DH507" s="199">
        <v>106</v>
      </c>
      <c r="DI507" s="199">
        <v>219</v>
      </c>
      <c r="DJ507" s="199">
        <v>114</v>
      </c>
      <c r="DK507" s="199">
        <v>37</v>
      </c>
      <c r="DL507" s="199">
        <v>71</v>
      </c>
      <c r="DM507" s="199">
        <v>104</v>
      </c>
      <c r="DN507" s="199">
        <v>700</v>
      </c>
      <c r="DO507" s="199">
        <v>279</v>
      </c>
      <c r="DP507" s="199">
        <v>140</v>
      </c>
      <c r="DQ507" s="199">
        <v>86</v>
      </c>
      <c r="DR507" s="199">
        <v>89</v>
      </c>
      <c r="DS507" s="199">
        <v>108</v>
      </c>
      <c r="DT507" s="199">
        <v>260</v>
      </c>
      <c r="DU507" s="199">
        <v>2391</v>
      </c>
      <c r="DV507" s="199">
        <v>1160</v>
      </c>
      <c r="DW507" s="199">
        <v>468</v>
      </c>
      <c r="DX507" s="199">
        <v>131</v>
      </c>
      <c r="DY507" s="199">
        <v>76</v>
      </c>
      <c r="DZ507" s="199">
        <v>513</v>
      </c>
      <c r="EA507" s="199">
        <v>48</v>
      </c>
      <c r="EB507" s="199">
        <v>401</v>
      </c>
      <c r="EC507" s="199">
        <v>587</v>
      </c>
      <c r="ED507" s="199">
        <v>98</v>
      </c>
      <c r="EE507" s="199">
        <v>441</v>
      </c>
      <c r="EF507" s="199">
        <v>699</v>
      </c>
      <c r="EG507" s="199">
        <v>4687</v>
      </c>
      <c r="EH507" s="199">
        <v>898</v>
      </c>
      <c r="EI507" s="199">
        <v>1817</v>
      </c>
      <c r="EJ507" s="199">
        <v>574</v>
      </c>
      <c r="EK507" s="199">
        <v>105</v>
      </c>
      <c r="EL507" s="199">
        <v>86</v>
      </c>
      <c r="EM507" s="199">
        <v>65</v>
      </c>
      <c r="EN507" s="199">
        <v>40</v>
      </c>
      <c r="EO507" s="199">
        <v>43</v>
      </c>
      <c r="EP507" s="199">
        <v>177</v>
      </c>
      <c r="EQ507" s="199">
        <v>2039</v>
      </c>
      <c r="ER507" s="199">
        <v>2391</v>
      </c>
      <c r="ES507" s="199">
        <v>163</v>
      </c>
      <c r="ET507" s="199">
        <v>875</v>
      </c>
      <c r="EU507" s="199">
        <v>711</v>
      </c>
      <c r="EV507" s="199">
        <v>642</v>
      </c>
      <c r="EW507" s="199">
        <v>2228</v>
      </c>
      <c r="EX507" s="199">
        <v>2391</v>
      </c>
      <c r="EZ507" s="199"/>
    </row>
    <row r="508" spans="1:156" x14ac:dyDescent="0.25">
      <c r="A508">
        <v>56178</v>
      </c>
      <c r="B508" t="s">
        <v>892</v>
      </c>
      <c r="C508" t="s">
        <v>1138</v>
      </c>
      <c r="D508" t="s">
        <v>278</v>
      </c>
      <c r="E508" t="s">
        <v>337</v>
      </c>
      <c r="F508" t="s">
        <v>346</v>
      </c>
      <c r="G508" t="s">
        <v>346</v>
      </c>
      <c r="H508" s="199">
        <v>1643</v>
      </c>
      <c r="I508" s="199">
        <v>101</v>
      </c>
      <c r="J508" s="199">
        <v>167</v>
      </c>
      <c r="K508" s="199">
        <v>19</v>
      </c>
      <c r="L508" s="199">
        <v>123</v>
      </c>
      <c r="M508" s="199">
        <v>19</v>
      </c>
      <c r="N508" s="199">
        <v>756</v>
      </c>
      <c r="O508" s="199">
        <v>64</v>
      </c>
      <c r="P508" s="199">
        <v>708</v>
      </c>
      <c r="Q508" s="199">
        <v>18</v>
      </c>
      <c r="R508" s="199">
        <v>1554</v>
      </c>
      <c r="S508" s="199">
        <v>97</v>
      </c>
      <c r="T508" s="199">
        <v>0</v>
      </c>
      <c r="U508" s="199">
        <v>0</v>
      </c>
      <c r="V508" s="199">
        <v>3</v>
      </c>
      <c r="W508" s="199">
        <v>0</v>
      </c>
      <c r="X508" s="199">
        <v>5</v>
      </c>
      <c r="Y508" s="199">
        <v>0</v>
      </c>
      <c r="Z508" s="199">
        <v>0</v>
      </c>
      <c r="AA508" s="199">
        <v>0</v>
      </c>
      <c r="AB508" s="199">
        <v>81</v>
      </c>
      <c r="AC508" s="199">
        <v>4</v>
      </c>
      <c r="AD508" s="199">
        <v>59</v>
      </c>
      <c r="AE508" s="199">
        <v>16</v>
      </c>
      <c r="AF508" s="199">
        <v>1516</v>
      </c>
      <c r="AG508" s="199">
        <v>81</v>
      </c>
      <c r="AH508" s="199">
        <v>1632</v>
      </c>
      <c r="AI508" s="199">
        <v>98</v>
      </c>
      <c r="AJ508" s="199">
        <v>11</v>
      </c>
      <c r="AK508" s="199">
        <v>3</v>
      </c>
      <c r="AL508" s="199">
        <v>5</v>
      </c>
      <c r="AM508" s="199">
        <v>0</v>
      </c>
      <c r="AN508" s="199">
        <v>6</v>
      </c>
      <c r="AO508" s="199">
        <v>3</v>
      </c>
      <c r="AP508" s="199">
        <v>868</v>
      </c>
      <c r="AQ508" s="199">
        <v>52</v>
      </c>
      <c r="AR508" s="199">
        <v>775</v>
      </c>
      <c r="AS508" s="199">
        <v>49</v>
      </c>
      <c r="AT508" s="199">
        <v>203</v>
      </c>
      <c r="AU508" s="199">
        <v>0</v>
      </c>
      <c r="AV508" s="199">
        <v>1440</v>
      </c>
      <c r="AW508" s="199">
        <v>101</v>
      </c>
      <c r="AX508" s="199">
        <v>81</v>
      </c>
      <c r="AY508" s="199">
        <v>8</v>
      </c>
      <c r="AZ508" s="199">
        <v>370</v>
      </c>
      <c r="BA508" s="199">
        <v>38</v>
      </c>
      <c r="BB508" s="199">
        <v>359</v>
      </c>
      <c r="BC508" s="199">
        <v>22</v>
      </c>
      <c r="BD508" s="199">
        <v>280</v>
      </c>
      <c r="BE508" s="199">
        <v>7</v>
      </c>
      <c r="BF508" s="199">
        <v>96</v>
      </c>
      <c r="BG508" s="199">
        <v>18</v>
      </c>
      <c r="BH508" s="199">
        <v>817</v>
      </c>
      <c r="BI508" s="199">
        <v>64</v>
      </c>
      <c r="BJ508" s="199">
        <v>809</v>
      </c>
      <c r="BK508" s="199">
        <v>56</v>
      </c>
      <c r="BL508" s="199">
        <v>8</v>
      </c>
      <c r="BM508" s="199">
        <v>8</v>
      </c>
      <c r="BN508" s="199">
        <v>600</v>
      </c>
      <c r="BO508" s="199">
        <v>45</v>
      </c>
      <c r="BP508" s="199">
        <v>246</v>
      </c>
      <c r="BQ508" s="199">
        <v>22</v>
      </c>
      <c r="BR508" s="199">
        <v>67</v>
      </c>
      <c r="BS508" s="199">
        <v>15</v>
      </c>
      <c r="BT508" s="199">
        <v>449</v>
      </c>
      <c r="BU508" s="199">
        <v>19</v>
      </c>
      <c r="BV508" s="199">
        <v>913</v>
      </c>
      <c r="BW508" s="199">
        <v>82</v>
      </c>
      <c r="BX508" s="199">
        <v>281</v>
      </c>
      <c r="BY508" s="199">
        <v>0</v>
      </c>
      <c r="BZ508" s="199">
        <v>133</v>
      </c>
      <c r="CA508" s="199">
        <v>13</v>
      </c>
      <c r="CB508" s="199">
        <v>316</v>
      </c>
      <c r="CC508" s="199">
        <v>6</v>
      </c>
      <c r="CD508" s="199">
        <v>104</v>
      </c>
      <c r="CE508" s="199">
        <v>7</v>
      </c>
      <c r="CF508" s="199">
        <v>172</v>
      </c>
      <c r="CG508" s="199">
        <v>32</v>
      </c>
      <c r="CH508" s="199">
        <v>180</v>
      </c>
      <c r="CI508" s="199">
        <v>5</v>
      </c>
      <c r="CJ508" s="199">
        <v>228</v>
      </c>
      <c r="CK508" s="199">
        <v>30</v>
      </c>
      <c r="CL508" s="199">
        <v>229</v>
      </c>
      <c r="CM508" s="199">
        <v>8</v>
      </c>
      <c r="CN508" s="199">
        <v>281</v>
      </c>
      <c r="CO508" s="199">
        <v>0</v>
      </c>
      <c r="CP508" s="199">
        <v>101</v>
      </c>
      <c r="CQ508" s="199">
        <v>1542</v>
      </c>
      <c r="CR508" s="199">
        <v>1212</v>
      </c>
      <c r="CS508" s="199">
        <v>573</v>
      </c>
      <c r="CT508" s="199">
        <v>1564</v>
      </c>
      <c r="CU508" s="199">
        <v>47</v>
      </c>
      <c r="CV508" s="199">
        <v>1</v>
      </c>
      <c r="CW508" s="199">
        <v>39</v>
      </c>
      <c r="CX508" s="199">
        <v>1</v>
      </c>
      <c r="CY508" s="199">
        <v>8</v>
      </c>
      <c r="CZ508" s="199">
        <v>0</v>
      </c>
      <c r="DA508" s="199">
        <v>0</v>
      </c>
      <c r="DB508" s="199">
        <v>0</v>
      </c>
      <c r="DC508" s="199">
        <v>0</v>
      </c>
      <c r="DD508" s="199">
        <v>0</v>
      </c>
      <c r="DE508" s="199">
        <v>77</v>
      </c>
      <c r="DF508" s="199">
        <v>61</v>
      </c>
      <c r="DG508" s="199">
        <v>101</v>
      </c>
      <c r="DH508" s="199">
        <v>49</v>
      </c>
      <c r="DI508" s="199">
        <v>119</v>
      </c>
      <c r="DJ508" s="199">
        <v>69</v>
      </c>
      <c r="DK508" s="199">
        <v>5</v>
      </c>
      <c r="DL508" s="199">
        <v>69</v>
      </c>
      <c r="DM508" s="199">
        <v>32</v>
      </c>
      <c r="DN508" s="199">
        <v>212</v>
      </c>
      <c r="DO508" s="199">
        <v>59</v>
      </c>
      <c r="DP508" s="199">
        <v>28</v>
      </c>
      <c r="DQ508" s="199">
        <v>32</v>
      </c>
      <c r="DR508" s="199">
        <v>13</v>
      </c>
      <c r="DS508" s="199">
        <v>21</v>
      </c>
      <c r="DT508" s="199">
        <v>40</v>
      </c>
      <c r="DU508" s="199">
        <v>671</v>
      </c>
      <c r="DV508" s="199">
        <v>400</v>
      </c>
      <c r="DW508" s="199">
        <v>161</v>
      </c>
      <c r="DX508" s="199">
        <v>37</v>
      </c>
      <c r="DY508" s="199">
        <v>12</v>
      </c>
      <c r="DZ508" s="199">
        <v>95</v>
      </c>
      <c r="EA508" s="199">
        <v>0</v>
      </c>
      <c r="EB508" s="199">
        <v>81</v>
      </c>
      <c r="EC508" s="199">
        <v>139</v>
      </c>
      <c r="ED508" s="199">
        <v>16</v>
      </c>
      <c r="EE508" s="199">
        <v>100</v>
      </c>
      <c r="EF508" s="199">
        <v>200</v>
      </c>
      <c r="EG508" s="199">
        <v>1535</v>
      </c>
      <c r="EH508" s="199">
        <v>179</v>
      </c>
      <c r="EI508" s="199">
        <v>547</v>
      </c>
      <c r="EJ508" s="199">
        <v>124</v>
      </c>
      <c r="EK508" s="199">
        <v>14</v>
      </c>
      <c r="EL508" s="199">
        <v>23</v>
      </c>
      <c r="EM508" s="199">
        <v>13</v>
      </c>
      <c r="EN508" s="199">
        <v>4</v>
      </c>
      <c r="EO508" s="199">
        <v>22</v>
      </c>
      <c r="EP508" s="199">
        <v>21</v>
      </c>
      <c r="EQ508" s="199">
        <v>552</v>
      </c>
      <c r="ER508" s="199">
        <v>671</v>
      </c>
      <c r="ES508" s="199">
        <v>8</v>
      </c>
      <c r="ET508" s="199">
        <v>172</v>
      </c>
      <c r="EU508" s="199">
        <v>217</v>
      </c>
      <c r="EV508" s="199">
        <v>274</v>
      </c>
      <c r="EW508" s="199">
        <v>663</v>
      </c>
      <c r="EX508" s="199">
        <v>671</v>
      </c>
      <c r="EZ508" s="199"/>
    </row>
    <row r="509" spans="1:156" x14ac:dyDescent="0.25">
      <c r="A509">
        <v>56136</v>
      </c>
      <c r="B509" t="s">
        <v>892</v>
      </c>
      <c r="C509" t="s">
        <v>1130</v>
      </c>
      <c r="D509" t="s">
        <v>278</v>
      </c>
      <c r="E509" t="s">
        <v>337</v>
      </c>
      <c r="F509" t="s">
        <v>346</v>
      </c>
      <c r="G509" t="s">
        <v>346</v>
      </c>
      <c r="H509" s="199">
        <v>1181</v>
      </c>
      <c r="I509" s="199">
        <v>65</v>
      </c>
      <c r="J509" s="199">
        <v>205</v>
      </c>
      <c r="K509" s="199">
        <v>18</v>
      </c>
      <c r="L509" s="199">
        <v>117</v>
      </c>
      <c r="M509" s="199">
        <v>8</v>
      </c>
      <c r="N509" s="199">
        <v>555</v>
      </c>
      <c r="O509" s="199">
        <v>43</v>
      </c>
      <c r="P509" s="199">
        <v>421</v>
      </c>
      <c r="Q509" s="199">
        <v>4</v>
      </c>
      <c r="R509" s="199">
        <v>1128</v>
      </c>
      <c r="S509" s="199">
        <v>64</v>
      </c>
      <c r="T509" s="199">
        <v>7</v>
      </c>
      <c r="U509" s="199">
        <v>0</v>
      </c>
      <c r="V509" s="199">
        <v>5</v>
      </c>
      <c r="W509" s="199">
        <v>1</v>
      </c>
      <c r="X509" s="199">
        <v>0</v>
      </c>
      <c r="Y509" s="199">
        <v>0</v>
      </c>
      <c r="Z509" s="199">
        <v>5</v>
      </c>
      <c r="AA509" s="199">
        <v>0</v>
      </c>
      <c r="AB509" s="199">
        <v>36</v>
      </c>
      <c r="AC509" s="199">
        <v>0</v>
      </c>
      <c r="AD509" s="199">
        <v>11</v>
      </c>
      <c r="AE509" s="199">
        <v>6</v>
      </c>
      <c r="AF509" s="199">
        <v>1122</v>
      </c>
      <c r="AG509" s="199">
        <v>58</v>
      </c>
      <c r="AH509" s="199">
        <v>1167</v>
      </c>
      <c r="AI509" s="199">
        <v>59</v>
      </c>
      <c r="AJ509" s="199">
        <v>14</v>
      </c>
      <c r="AK509" s="199">
        <v>6</v>
      </c>
      <c r="AL509" s="199">
        <v>0</v>
      </c>
      <c r="AM509" s="199">
        <v>0</v>
      </c>
      <c r="AN509" s="199">
        <v>14</v>
      </c>
      <c r="AO509" s="199">
        <v>6</v>
      </c>
      <c r="AP509" s="199">
        <v>583</v>
      </c>
      <c r="AQ509" s="199">
        <v>33</v>
      </c>
      <c r="AR509" s="199">
        <v>598</v>
      </c>
      <c r="AS509" s="199">
        <v>32</v>
      </c>
      <c r="AT509" s="199">
        <v>175</v>
      </c>
      <c r="AU509" s="199">
        <v>8</v>
      </c>
      <c r="AV509" s="199">
        <v>1006</v>
      </c>
      <c r="AW509" s="199">
        <v>57</v>
      </c>
      <c r="AX509" s="199">
        <v>63</v>
      </c>
      <c r="AY509" s="199">
        <v>7</v>
      </c>
      <c r="AZ509" s="199">
        <v>300</v>
      </c>
      <c r="BA509" s="199">
        <v>12</v>
      </c>
      <c r="BB509" s="199">
        <v>334</v>
      </c>
      <c r="BC509" s="199">
        <v>7</v>
      </c>
      <c r="BD509" s="199">
        <v>184</v>
      </c>
      <c r="BE509" s="199">
        <v>8</v>
      </c>
      <c r="BF509" s="199">
        <v>87</v>
      </c>
      <c r="BG509" s="199">
        <v>7</v>
      </c>
      <c r="BH509" s="199">
        <v>508</v>
      </c>
      <c r="BI509" s="199">
        <v>31</v>
      </c>
      <c r="BJ509" s="199">
        <v>492</v>
      </c>
      <c r="BK509" s="199">
        <v>26</v>
      </c>
      <c r="BL509" s="199">
        <v>16</v>
      </c>
      <c r="BM509" s="199">
        <v>5</v>
      </c>
      <c r="BN509" s="199">
        <v>398</v>
      </c>
      <c r="BO509" s="199">
        <v>20</v>
      </c>
      <c r="BP509" s="199">
        <v>116</v>
      </c>
      <c r="BQ509" s="199">
        <v>8</v>
      </c>
      <c r="BR509" s="199">
        <v>81</v>
      </c>
      <c r="BS509" s="199">
        <v>10</v>
      </c>
      <c r="BT509" s="199">
        <v>236</v>
      </c>
      <c r="BU509" s="199">
        <v>24</v>
      </c>
      <c r="BV509" s="199">
        <v>595</v>
      </c>
      <c r="BW509" s="199">
        <v>38</v>
      </c>
      <c r="BX509" s="199">
        <v>350</v>
      </c>
      <c r="BY509" s="199">
        <v>3</v>
      </c>
      <c r="BZ509" s="199">
        <v>77</v>
      </c>
      <c r="CA509" s="199">
        <v>7</v>
      </c>
      <c r="CB509" s="199">
        <v>159</v>
      </c>
      <c r="CC509" s="199">
        <v>17</v>
      </c>
      <c r="CD509" s="199">
        <v>64</v>
      </c>
      <c r="CE509" s="199">
        <v>7</v>
      </c>
      <c r="CF509" s="199">
        <v>87</v>
      </c>
      <c r="CG509" s="199">
        <v>8</v>
      </c>
      <c r="CH509" s="199">
        <v>109</v>
      </c>
      <c r="CI509" s="199">
        <v>8</v>
      </c>
      <c r="CJ509" s="199">
        <v>144</v>
      </c>
      <c r="CK509" s="199">
        <v>12</v>
      </c>
      <c r="CL509" s="199">
        <v>191</v>
      </c>
      <c r="CM509" s="199">
        <v>3</v>
      </c>
      <c r="CN509" s="199">
        <v>350</v>
      </c>
      <c r="CO509" s="199">
        <v>3</v>
      </c>
      <c r="CP509" s="199">
        <v>65</v>
      </c>
      <c r="CQ509" s="199">
        <v>1116</v>
      </c>
      <c r="CR509" s="199">
        <v>852</v>
      </c>
      <c r="CS509" s="199">
        <v>487</v>
      </c>
      <c r="CT509" s="199">
        <v>1157</v>
      </c>
      <c r="CU509" s="199">
        <v>20</v>
      </c>
      <c r="CV509" s="199">
        <v>12</v>
      </c>
      <c r="CW509" s="199">
        <v>6</v>
      </c>
      <c r="CX509" s="199">
        <v>6</v>
      </c>
      <c r="CY509" s="199">
        <v>2</v>
      </c>
      <c r="CZ509" s="199">
        <v>0</v>
      </c>
      <c r="DA509" s="199">
        <v>5</v>
      </c>
      <c r="DB509" s="199">
        <v>3</v>
      </c>
      <c r="DC509" s="199">
        <v>7</v>
      </c>
      <c r="DD509" s="199">
        <v>3</v>
      </c>
      <c r="DE509" s="199">
        <v>119</v>
      </c>
      <c r="DF509" s="199">
        <v>30</v>
      </c>
      <c r="DG509" s="199">
        <v>68</v>
      </c>
      <c r="DH509" s="199">
        <v>9</v>
      </c>
      <c r="DI509" s="199">
        <v>52</v>
      </c>
      <c r="DJ509" s="199">
        <v>39</v>
      </c>
      <c r="DK509" s="199">
        <v>13</v>
      </c>
      <c r="DL509" s="199">
        <v>20</v>
      </c>
      <c r="DM509" s="199">
        <v>20</v>
      </c>
      <c r="DN509" s="199">
        <v>167</v>
      </c>
      <c r="DO509" s="199">
        <v>42</v>
      </c>
      <c r="DP509" s="199">
        <v>22</v>
      </c>
      <c r="DQ509" s="199">
        <v>4</v>
      </c>
      <c r="DR509" s="199">
        <v>24</v>
      </c>
      <c r="DS509" s="199">
        <v>5</v>
      </c>
      <c r="DT509" s="199">
        <v>30</v>
      </c>
      <c r="DU509" s="199">
        <v>590</v>
      </c>
      <c r="DV509" s="199">
        <v>311</v>
      </c>
      <c r="DW509" s="199">
        <v>66</v>
      </c>
      <c r="DX509" s="199">
        <v>16</v>
      </c>
      <c r="DY509" s="199">
        <v>7</v>
      </c>
      <c r="DZ509" s="199">
        <v>121</v>
      </c>
      <c r="EA509" s="199">
        <v>4</v>
      </c>
      <c r="EB509" s="199">
        <v>112</v>
      </c>
      <c r="EC509" s="199">
        <v>142</v>
      </c>
      <c r="ED509" s="199">
        <v>25</v>
      </c>
      <c r="EE509" s="199">
        <v>97</v>
      </c>
      <c r="EF509" s="199">
        <v>104</v>
      </c>
      <c r="EG509" s="199">
        <v>1088</v>
      </c>
      <c r="EH509" s="199">
        <v>129</v>
      </c>
      <c r="EI509" s="199">
        <v>479</v>
      </c>
      <c r="EJ509" s="199">
        <v>111</v>
      </c>
      <c r="EK509" s="199">
        <v>18</v>
      </c>
      <c r="EL509" s="199">
        <v>10</v>
      </c>
      <c r="EM509" s="199">
        <v>10</v>
      </c>
      <c r="EN509" s="199">
        <v>2</v>
      </c>
      <c r="EO509" s="199">
        <v>0</v>
      </c>
      <c r="EP509" s="199">
        <v>35</v>
      </c>
      <c r="EQ509" s="199">
        <v>473</v>
      </c>
      <c r="ER509" s="199">
        <v>590</v>
      </c>
      <c r="ES509" s="199">
        <v>43</v>
      </c>
      <c r="ET509" s="199">
        <v>138</v>
      </c>
      <c r="EU509" s="199">
        <v>203</v>
      </c>
      <c r="EV509" s="199">
        <v>206</v>
      </c>
      <c r="EW509" s="199">
        <v>547</v>
      </c>
      <c r="EX509" s="199">
        <v>590</v>
      </c>
      <c r="EZ509" s="199"/>
    </row>
    <row r="510" spans="1:156" x14ac:dyDescent="0.25">
      <c r="A510">
        <v>56115</v>
      </c>
      <c r="B510" t="s">
        <v>892</v>
      </c>
      <c r="C510" t="s">
        <v>1126</v>
      </c>
      <c r="D510" t="s">
        <v>279</v>
      </c>
      <c r="E510" t="s">
        <v>337</v>
      </c>
      <c r="F510" t="s">
        <v>346</v>
      </c>
      <c r="G510" t="s">
        <v>346</v>
      </c>
      <c r="H510" s="199">
        <v>1259</v>
      </c>
      <c r="I510" s="199">
        <v>61</v>
      </c>
      <c r="J510" s="199">
        <v>228</v>
      </c>
      <c r="K510" s="199">
        <v>8</v>
      </c>
      <c r="L510" s="199">
        <v>112</v>
      </c>
      <c r="M510" s="199">
        <v>8</v>
      </c>
      <c r="N510" s="199">
        <v>578</v>
      </c>
      <c r="O510" s="199">
        <v>45</v>
      </c>
      <c r="P510" s="199">
        <v>451</v>
      </c>
      <c r="Q510" s="199">
        <v>8</v>
      </c>
      <c r="R510" s="199">
        <v>1194</v>
      </c>
      <c r="S510" s="199">
        <v>56</v>
      </c>
      <c r="T510" s="199">
        <v>0</v>
      </c>
      <c r="U510" s="199">
        <v>0</v>
      </c>
      <c r="V510" s="199">
        <v>0</v>
      </c>
      <c r="W510" s="199">
        <v>0</v>
      </c>
      <c r="X510" s="199">
        <v>1</v>
      </c>
      <c r="Y510" s="199">
        <v>0</v>
      </c>
      <c r="Z510" s="199">
        <v>9</v>
      </c>
      <c r="AA510" s="199">
        <v>5</v>
      </c>
      <c r="AB510" s="199">
        <v>55</v>
      </c>
      <c r="AC510" s="199">
        <v>0</v>
      </c>
      <c r="AD510" s="199">
        <v>22</v>
      </c>
      <c r="AE510" s="199">
        <v>9</v>
      </c>
      <c r="AF510" s="199">
        <v>1190</v>
      </c>
      <c r="AG510" s="199">
        <v>52</v>
      </c>
      <c r="AH510" s="199">
        <v>1248</v>
      </c>
      <c r="AI510" s="199">
        <v>56</v>
      </c>
      <c r="AJ510" s="199">
        <v>11</v>
      </c>
      <c r="AK510" s="199">
        <v>5</v>
      </c>
      <c r="AL510" s="199">
        <v>10</v>
      </c>
      <c r="AM510" s="199">
        <v>5</v>
      </c>
      <c r="AN510" s="199">
        <v>1</v>
      </c>
      <c r="AO510" s="199">
        <v>0</v>
      </c>
      <c r="AP510" s="199">
        <v>681</v>
      </c>
      <c r="AQ510" s="199">
        <v>38</v>
      </c>
      <c r="AR510" s="199">
        <v>578</v>
      </c>
      <c r="AS510" s="199">
        <v>23</v>
      </c>
      <c r="AT510" s="199">
        <v>120</v>
      </c>
      <c r="AU510" s="199">
        <v>11</v>
      </c>
      <c r="AV510" s="199">
        <v>1139</v>
      </c>
      <c r="AW510" s="199">
        <v>50</v>
      </c>
      <c r="AX510" s="199">
        <v>34</v>
      </c>
      <c r="AY510" s="199">
        <v>4</v>
      </c>
      <c r="AZ510" s="199">
        <v>250</v>
      </c>
      <c r="BA510" s="199">
        <v>23</v>
      </c>
      <c r="BB510" s="199">
        <v>342</v>
      </c>
      <c r="BC510" s="199">
        <v>16</v>
      </c>
      <c r="BD510" s="199">
        <v>234</v>
      </c>
      <c r="BE510" s="199">
        <v>4</v>
      </c>
      <c r="BF510" s="199">
        <v>98</v>
      </c>
      <c r="BG510" s="199">
        <v>9</v>
      </c>
      <c r="BH510" s="199">
        <v>579</v>
      </c>
      <c r="BI510" s="199">
        <v>45</v>
      </c>
      <c r="BJ510" s="199">
        <v>556</v>
      </c>
      <c r="BK510" s="199">
        <v>37</v>
      </c>
      <c r="BL510" s="199">
        <v>23</v>
      </c>
      <c r="BM510" s="199">
        <v>8</v>
      </c>
      <c r="BN510" s="199">
        <v>449</v>
      </c>
      <c r="BO510" s="199">
        <v>25</v>
      </c>
      <c r="BP510" s="199">
        <v>160</v>
      </c>
      <c r="BQ510" s="199">
        <v>20</v>
      </c>
      <c r="BR510" s="199">
        <v>68</v>
      </c>
      <c r="BS510" s="199">
        <v>9</v>
      </c>
      <c r="BT510" s="199">
        <v>355</v>
      </c>
      <c r="BU510" s="199">
        <v>7</v>
      </c>
      <c r="BV510" s="199">
        <v>677</v>
      </c>
      <c r="BW510" s="199">
        <v>54</v>
      </c>
      <c r="BX510" s="199">
        <v>227</v>
      </c>
      <c r="BY510" s="199">
        <v>0</v>
      </c>
      <c r="BZ510" s="199">
        <v>149</v>
      </c>
      <c r="CA510" s="199">
        <v>5</v>
      </c>
      <c r="CB510" s="199">
        <v>206</v>
      </c>
      <c r="CC510" s="199">
        <v>2</v>
      </c>
      <c r="CD510" s="199">
        <v>44</v>
      </c>
      <c r="CE510" s="199">
        <v>7</v>
      </c>
      <c r="CF510" s="199">
        <v>209</v>
      </c>
      <c r="CG510" s="199">
        <v>21</v>
      </c>
      <c r="CH510" s="199">
        <v>143</v>
      </c>
      <c r="CI510" s="199">
        <v>3</v>
      </c>
      <c r="CJ510" s="199">
        <v>134</v>
      </c>
      <c r="CK510" s="199">
        <v>9</v>
      </c>
      <c r="CL510" s="199">
        <v>147</v>
      </c>
      <c r="CM510" s="199">
        <v>14</v>
      </c>
      <c r="CN510" s="199">
        <v>227</v>
      </c>
      <c r="CO510" s="199">
        <v>0</v>
      </c>
      <c r="CP510" s="199">
        <v>61</v>
      </c>
      <c r="CQ510" s="199">
        <v>1198</v>
      </c>
      <c r="CR510" s="199">
        <v>859</v>
      </c>
      <c r="CS510" s="199">
        <v>536</v>
      </c>
      <c r="CT510" s="199">
        <v>1155</v>
      </c>
      <c r="CU510" s="199">
        <v>17</v>
      </c>
      <c r="CV510" s="199">
        <v>6</v>
      </c>
      <c r="CW510" s="199">
        <v>13</v>
      </c>
      <c r="CX510" s="199">
        <v>5</v>
      </c>
      <c r="CY510" s="199">
        <v>3</v>
      </c>
      <c r="CZ510" s="199">
        <v>0</v>
      </c>
      <c r="DA510" s="199">
        <v>1</v>
      </c>
      <c r="DB510" s="199">
        <v>1</v>
      </c>
      <c r="DC510" s="199">
        <v>0</v>
      </c>
      <c r="DD510" s="199">
        <v>0</v>
      </c>
      <c r="DE510" s="199">
        <v>91</v>
      </c>
      <c r="DF510" s="199">
        <v>42</v>
      </c>
      <c r="DG510" s="199">
        <v>40</v>
      </c>
      <c r="DH510" s="199">
        <v>21</v>
      </c>
      <c r="DI510" s="199">
        <v>78</v>
      </c>
      <c r="DJ510" s="199">
        <v>37</v>
      </c>
      <c r="DK510" s="199">
        <v>3</v>
      </c>
      <c r="DL510" s="199">
        <v>105</v>
      </c>
      <c r="DM510" s="199">
        <v>29</v>
      </c>
      <c r="DN510" s="199">
        <v>132</v>
      </c>
      <c r="DO510" s="199">
        <v>16</v>
      </c>
      <c r="DP510" s="199">
        <v>21</v>
      </c>
      <c r="DQ510" s="199">
        <v>21</v>
      </c>
      <c r="DR510" s="199">
        <v>15</v>
      </c>
      <c r="DS510" s="199">
        <v>37</v>
      </c>
      <c r="DT510" s="199">
        <v>43</v>
      </c>
      <c r="DU510" s="199">
        <v>524</v>
      </c>
      <c r="DV510" s="199">
        <v>305</v>
      </c>
      <c r="DW510" s="199">
        <v>149</v>
      </c>
      <c r="DX510" s="199">
        <v>25</v>
      </c>
      <c r="DY510" s="199">
        <v>11</v>
      </c>
      <c r="DZ510" s="199">
        <v>116</v>
      </c>
      <c r="EA510" s="199">
        <v>6</v>
      </c>
      <c r="EB510" s="199">
        <v>100</v>
      </c>
      <c r="EC510" s="199">
        <v>78</v>
      </c>
      <c r="ED510" s="199">
        <v>9</v>
      </c>
      <c r="EE510" s="199">
        <v>61</v>
      </c>
      <c r="EF510" s="199">
        <v>179</v>
      </c>
      <c r="EG510" s="199">
        <v>1153</v>
      </c>
      <c r="EH510" s="199">
        <v>86</v>
      </c>
      <c r="EI510" s="199">
        <v>430</v>
      </c>
      <c r="EJ510" s="199">
        <v>94</v>
      </c>
      <c r="EK510" s="199">
        <v>22</v>
      </c>
      <c r="EL510" s="199">
        <v>4</v>
      </c>
      <c r="EM510" s="199">
        <v>0</v>
      </c>
      <c r="EN510" s="199">
        <v>10</v>
      </c>
      <c r="EO510" s="199">
        <v>4</v>
      </c>
      <c r="EP510" s="199">
        <v>21</v>
      </c>
      <c r="EQ510" s="199">
        <v>467</v>
      </c>
      <c r="ER510" s="199">
        <v>524</v>
      </c>
      <c r="ES510" s="199">
        <v>29</v>
      </c>
      <c r="ET510" s="199">
        <v>94</v>
      </c>
      <c r="EU510" s="199">
        <v>208</v>
      </c>
      <c r="EV510" s="199">
        <v>193</v>
      </c>
      <c r="EW510" s="199">
        <v>495</v>
      </c>
      <c r="EX510" s="199">
        <v>524</v>
      </c>
      <c r="EZ510" s="199"/>
    </row>
    <row r="511" spans="1:156" x14ac:dyDescent="0.25">
      <c r="A511">
        <v>56283</v>
      </c>
      <c r="B511" t="s">
        <v>892</v>
      </c>
      <c r="C511" t="s">
        <v>1163</v>
      </c>
      <c r="D511" t="s">
        <v>301</v>
      </c>
      <c r="E511" t="s">
        <v>337</v>
      </c>
      <c r="F511" t="s">
        <v>346</v>
      </c>
      <c r="G511" t="s">
        <v>346</v>
      </c>
      <c r="H511" s="199">
        <v>6302</v>
      </c>
      <c r="I511" s="199">
        <v>304</v>
      </c>
      <c r="J511" s="199">
        <v>977</v>
      </c>
      <c r="K511" s="199">
        <v>145</v>
      </c>
      <c r="L511" s="199">
        <v>613</v>
      </c>
      <c r="M511" s="199">
        <v>110</v>
      </c>
      <c r="N511" s="199">
        <v>2652</v>
      </c>
      <c r="O511" s="199">
        <v>122</v>
      </c>
      <c r="P511" s="199">
        <v>2630</v>
      </c>
      <c r="Q511" s="199">
        <v>20</v>
      </c>
      <c r="R511" s="199">
        <v>5701</v>
      </c>
      <c r="S511" s="199">
        <v>255</v>
      </c>
      <c r="T511" s="199">
        <v>0</v>
      </c>
      <c r="U511" s="199">
        <v>0</v>
      </c>
      <c r="V511" s="199">
        <v>155</v>
      </c>
      <c r="W511" s="199">
        <v>37</v>
      </c>
      <c r="X511" s="199">
        <v>13</v>
      </c>
      <c r="Y511" s="199">
        <v>0</v>
      </c>
      <c r="Z511" s="199">
        <v>154</v>
      </c>
      <c r="AA511" s="199">
        <v>1</v>
      </c>
      <c r="AB511" s="199">
        <v>279</v>
      </c>
      <c r="AC511" s="199">
        <v>11</v>
      </c>
      <c r="AD511" s="199">
        <v>223</v>
      </c>
      <c r="AE511" s="199">
        <v>1</v>
      </c>
      <c r="AF511" s="199">
        <v>5650</v>
      </c>
      <c r="AG511" s="199">
        <v>255</v>
      </c>
      <c r="AH511" s="199">
        <v>6221</v>
      </c>
      <c r="AI511" s="199">
        <v>303</v>
      </c>
      <c r="AJ511" s="199">
        <v>81</v>
      </c>
      <c r="AK511" s="199">
        <v>1</v>
      </c>
      <c r="AL511" s="199">
        <v>59</v>
      </c>
      <c r="AM511" s="199">
        <v>0</v>
      </c>
      <c r="AN511" s="199">
        <v>22</v>
      </c>
      <c r="AO511" s="199">
        <v>1</v>
      </c>
      <c r="AP511" s="199">
        <v>3134</v>
      </c>
      <c r="AQ511" s="199">
        <v>195</v>
      </c>
      <c r="AR511" s="199">
        <v>3168</v>
      </c>
      <c r="AS511" s="199">
        <v>109</v>
      </c>
      <c r="AT511" s="199">
        <v>740</v>
      </c>
      <c r="AU511" s="199">
        <v>23</v>
      </c>
      <c r="AV511" s="199">
        <v>5562</v>
      </c>
      <c r="AW511" s="199">
        <v>281</v>
      </c>
      <c r="AX511" s="199">
        <v>301</v>
      </c>
      <c r="AY511" s="199">
        <v>38</v>
      </c>
      <c r="AZ511" s="199">
        <v>1550</v>
      </c>
      <c r="BA511" s="199">
        <v>63</v>
      </c>
      <c r="BB511" s="199">
        <v>1441</v>
      </c>
      <c r="BC511" s="199">
        <v>47</v>
      </c>
      <c r="BD511" s="199">
        <v>952</v>
      </c>
      <c r="BE511" s="199">
        <v>6</v>
      </c>
      <c r="BF511" s="199">
        <v>634</v>
      </c>
      <c r="BG511" s="199">
        <v>60</v>
      </c>
      <c r="BH511" s="199">
        <v>2697</v>
      </c>
      <c r="BI511" s="199">
        <v>181</v>
      </c>
      <c r="BJ511" s="199">
        <v>2667</v>
      </c>
      <c r="BK511" s="199">
        <v>167</v>
      </c>
      <c r="BL511" s="199">
        <v>30</v>
      </c>
      <c r="BM511" s="199">
        <v>14</v>
      </c>
      <c r="BN511" s="199">
        <v>1900</v>
      </c>
      <c r="BO511" s="199">
        <v>76</v>
      </c>
      <c r="BP511" s="199">
        <v>972</v>
      </c>
      <c r="BQ511" s="199">
        <v>111</v>
      </c>
      <c r="BR511" s="199">
        <v>459</v>
      </c>
      <c r="BS511" s="199">
        <v>54</v>
      </c>
      <c r="BT511" s="199">
        <v>1524</v>
      </c>
      <c r="BU511" s="199">
        <v>62</v>
      </c>
      <c r="BV511" s="199">
        <v>3331</v>
      </c>
      <c r="BW511" s="199">
        <v>241</v>
      </c>
      <c r="BX511" s="199">
        <v>1447</v>
      </c>
      <c r="BY511" s="199">
        <v>1</v>
      </c>
      <c r="BZ511" s="199">
        <v>457</v>
      </c>
      <c r="CA511" s="199">
        <v>29</v>
      </c>
      <c r="CB511" s="199">
        <v>1067</v>
      </c>
      <c r="CC511" s="199">
        <v>33</v>
      </c>
      <c r="CD511" s="199">
        <v>534</v>
      </c>
      <c r="CE511" s="199">
        <v>88</v>
      </c>
      <c r="CF511" s="199">
        <v>641</v>
      </c>
      <c r="CG511" s="199">
        <v>8</v>
      </c>
      <c r="CH511" s="199">
        <v>685</v>
      </c>
      <c r="CI511" s="199">
        <v>59</v>
      </c>
      <c r="CJ511" s="199">
        <v>725</v>
      </c>
      <c r="CK511" s="199">
        <v>57</v>
      </c>
      <c r="CL511" s="199">
        <v>746</v>
      </c>
      <c r="CM511" s="199">
        <v>29</v>
      </c>
      <c r="CN511" s="199">
        <v>1447</v>
      </c>
      <c r="CO511" s="199">
        <v>1</v>
      </c>
      <c r="CP511" s="199">
        <v>304</v>
      </c>
      <c r="CQ511" s="199">
        <v>5998</v>
      </c>
      <c r="CR511" s="199">
        <v>4615</v>
      </c>
      <c r="CS511" s="199">
        <v>2512</v>
      </c>
      <c r="CT511" s="199">
        <v>5755</v>
      </c>
      <c r="CU511" s="199">
        <v>266</v>
      </c>
      <c r="CV511" s="199">
        <v>51</v>
      </c>
      <c r="CW511" s="199">
        <v>186</v>
      </c>
      <c r="CX511" s="199">
        <v>51</v>
      </c>
      <c r="CY511" s="199">
        <v>31</v>
      </c>
      <c r="CZ511" s="199">
        <v>0</v>
      </c>
      <c r="DA511" s="199">
        <v>22</v>
      </c>
      <c r="DB511" s="199">
        <v>0</v>
      </c>
      <c r="DC511" s="199">
        <v>27</v>
      </c>
      <c r="DD511" s="199">
        <v>0</v>
      </c>
      <c r="DE511" s="199">
        <v>298</v>
      </c>
      <c r="DF511" s="199">
        <v>196</v>
      </c>
      <c r="DG511" s="199">
        <v>380</v>
      </c>
      <c r="DH511" s="199">
        <v>84</v>
      </c>
      <c r="DI511" s="199">
        <v>252</v>
      </c>
      <c r="DJ511" s="199">
        <v>174</v>
      </c>
      <c r="DK511" s="199">
        <v>46</v>
      </c>
      <c r="DL511" s="199">
        <v>165</v>
      </c>
      <c r="DM511" s="199">
        <v>113</v>
      </c>
      <c r="DN511" s="199">
        <v>863</v>
      </c>
      <c r="DO511" s="199">
        <v>265</v>
      </c>
      <c r="DP511" s="199">
        <v>126</v>
      </c>
      <c r="DQ511" s="199">
        <v>187</v>
      </c>
      <c r="DR511" s="199">
        <v>92</v>
      </c>
      <c r="DS511" s="199">
        <v>54</v>
      </c>
      <c r="DT511" s="199">
        <v>196</v>
      </c>
      <c r="DU511" s="199">
        <v>2606</v>
      </c>
      <c r="DV511" s="199">
        <v>1381</v>
      </c>
      <c r="DW511" s="199">
        <v>487</v>
      </c>
      <c r="DX511" s="199">
        <v>180</v>
      </c>
      <c r="DY511" s="199">
        <v>51</v>
      </c>
      <c r="DZ511" s="199">
        <v>442</v>
      </c>
      <c r="EA511" s="199">
        <v>36</v>
      </c>
      <c r="EB511" s="199">
        <v>312</v>
      </c>
      <c r="EC511" s="199">
        <v>603</v>
      </c>
      <c r="ED511" s="199">
        <v>47</v>
      </c>
      <c r="EE511" s="199">
        <v>476</v>
      </c>
      <c r="EF511" s="199">
        <v>664</v>
      </c>
      <c r="EG511" s="199">
        <v>5646</v>
      </c>
      <c r="EH511" s="199">
        <v>725</v>
      </c>
      <c r="EI511" s="199">
        <v>1947</v>
      </c>
      <c r="EJ511" s="199">
        <v>659</v>
      </c>
      <c r="EK511" s="199">
        <v>100</v>
      </c>
      <c r="EL511" s="199">
        <v>142</v>
      </c>
      <c r="EM511" s="199">
        <v>52</v>
      </c>
      <c r="EN511" s="199">
        <v>60</v>
      </c>
      <c r="EO511" s="199">
        <v>11</v>
      </c>
      <c r="EP511" s="199">
        <v>225</v>
      </c>
      <c r="EQ511" s="199">
        <v>2256</v>
      </c>
      <c r="ER511" s="199">
        <v>2606</v>
      </c>
      <c r="ES511" s="199">
        <v>104</v>
      </c>
      <c r="ET511" s="199">
        <v>843</v>
      </c>
      <c r="EU511" s="199">
        <v>1076</v>
      </c>
      <c r="EV511" s="199">
        <v>583</v>
      </c>
      <c r="EW511" s="199">
        <v>2502</v>
      </c>
      <c r="EX511" s="199">
        <v>2606</v>
      </c>
      <c r="EZ511" s="199"/>
    </row>
    <row r="512" spans="1:156" x14ac:dyDescent="0.25">
      <c r="A512">
        <v>56110</v>
      </c>
      <c r="B512" t="s">
        <v>892</v>
      </c>
      <c r="C512" t="s">
        <v>1125</v>
      </c>
      <c r="D512" t="s">
        <v>290</v>
      </c>
      <c r="E512" t="s">
        <v>337</v>
      </c>
      <c r="F512" t="s">
        <v>346</v>
      </c>
      <c r="G512" t="s">
        <v>346</v>
      </c>
      <c r="H512" s="199">
        <v>1636</v>
      </c>
      <c r="I512" s="199">
        <v>78</v>
      </c>
      <c r="J512" s="199">
        <v>293</v>
      </c>
      <c r="K512" s="199">
        <v>24</v>
      </c>
      <c r="L512" s="199">
        <v>158</v>
      </c>
      <c r="M512" s="199">
        <v>18</v>
      </c>
      <c r="N512" s="199">
        <v>609</v>
      </c>
      <c r="O512" s="199">
        <v>35</v>
      </c>
      <c r="P512" s="199">
        <v>729</v>
      </c>
      <c r="Q512" s="199">
        <v>19</v>
      </c>
      <c r="R512" s="199">
        <v>1405</v>
      </c>
      <c r="S512" s="199">
        <v>45</v>
      </c>
      <c r="T512" s="199">
        <v>1</v>
      </c>
      <c r="U512" s="199">
        <v>0</v>
      </c>
      <c r="V512" s="199">
        <v>11</v>
      </c>
      <c r="W512" s="199">
        <v>0</v>
      </c>
      <c r="X512" s="199">
        <v>55</v>
      </c>
      <c r="Y512" s="199">
        <v>0</v>
      </c>
      <c r="Z512" s="199">
        <v>35</v>
      </c>
      <c r="AA512" s="199">
        <v>4</v>
      </c>
      <c r="AB512" s="199">
        <v>129</v>
      </c>
      <c r="AC512" s="199">
        <v>29</v>
      </c>
      <c r="AD512" s="199">
        <v>158</v>
      </c>
      <c r="AE512" s="199">
        <v>33</v>
      </c>
      <c r="AF512" s="199">
        <v>1385</v>
      </c>
      <c r="AG512" s="199">
        <v>45</v>
      </c>
      <c r="AH512" s="199">
        <v>1539</v>
      </c>
      <c r="AI512" s="199">
        <v>45</v>
      </c>
      <c r="AJ512" s="199">
        <v>97</v>
      </c>
      <c r="AK512" s="199">
        <v>33</v>
      </c>
      <c r="AL512" s="199">
        <v>49</v>
      </c>
      <c r="AM512" s="199">
        <v>0</v>
      </c>
      <c r="AN512" s="199">
        <v>48</v>
      </c>
      <c r="AO512" s="199">
        <v>33</v>
      </c>
      <c r="AP512" s="199">
        <v>844</v>
      </c>
      <c r="AQ512" s="199">
        <v>44</v>
      </c>
      <c r="AR512" s="199">
        <v>792</v>
      </c>
      <c r="AS512" s="199">
        <v>34</v>
      </c>
      <c r="AT512" s="199">
        <v>181</v>
      </c>
      <c r="AU512" s="199">
        <v>4</v>
      </c>
      <c r="AV512" s="199">
        <v>1455</v>
      </c>
      <c r="AW512" s="199">
        <v>74</v>
      </c>
      <c r="AX512" s="199">
        <v>90</v>
      </c>
      <c r="AY512" s="199">
        <v>11</v>
      </c>
      <c r="AZ512" s="199">
        <v>317</v>
      </c>
      <c r="BA512" s="199">
        <v>12</v>
      </c>
      <c r="BB512" s="199">
        <v>387</v>
      </c>
      <c r="BC512" s="199">
        <v>18</v>
      </c>
      <c r="BD512" s="199">
        <v>221</v>
      </c>
      <c r="BE512" s="199">
        <v>9</v>
      </c>
      <c r="BF512" s="199">
        <v>148</v>
      </c>
      <c r="BG512" s="199">
        <v>14</v>
      </c>
      <c r="BH512" s="199">
        <v>694</v>
      </c>
      <c r="BI512" s="199">
        <v>46</v>
      </c>
      <c r="BJ512" s="199">
        <v>691</v>
      </c>
      <c r="BK512" s="199">
        <v>46</v>
      </c>
      <c r="BL512" s="199">
        <v>3</v>
      </c>
      <c r="BM512" s="199">
        <v>0</v>
      </c>
      <c r="BN512" s="199">
        <v>589</v>
      </c>
      <c r="BO512" s="199">
        <v>46</v>
      </c>
      <c r="BP512" s="199">
        <v>155</v>
      </c>
      <c r="BQ512" s="199">
        <v>0</v>
      </c>
      <c r="BR512" s="199">
        <v>98</v>
      </c>
      <c r="BS512" s="199">
        <v>14</v>
      </c>
      <c r="BT512" s="199">
        <v>501</v>
      </c>
      <c r="BU512" s="199">
        <v>18</v>
      </c>
      <c r="BV512" s="199">
        <v>842</v>
      </c>
      <c r="BW512" s="199">
        <v>60</v>
      </c>
      <c r="BX512" s="199">
        <v>293</v>
      </c>
      <c r="BY512" s="199">
        <v>0</v>
      </c>
      <c r="BZ512" s="199">
        <v>217</v>
      </c>
      <c r="CA512" s="199">
        <v>6</v>
      </c>
      <c r="CB512" s="199">
        <v>284</v>
      </c>
      <c r="CC512" s="199">
        <v>12</v>
      </c>
      <c r="CD512" s="199">
        <v>120</v>
      </c>
      <c r="CE512" s="199">
        <v>10</v>
      </c>
      <c r="CF512" s="199">
        <v>169</v>
      </c>
      <c r="CG512" s="199">
        <v>20</v>
      </c>
      <c r="CH512" s="199">
        <v>121</v>
      </c>
      <c r="CI512" s="199">
        <v>16</v>
      </c>
      <c r="CJ512" s="199">
        <v>171</v>
      </c>
      <c r="CK512" s="199">
        <v>7</v>
      </c>
      <c r="CL512" s="199">
        <v>261</v>
      </c>
      <c r="CM512" s="199">
        <v>7</v>
      </c>
      <c r="CN512" s="199">
        <v>293</v>
      </c>
      <c r="CO512" s="199">
        <v>0</v>
      </c>
      <c r="CP512" s="199">
        <v>78</v>
      </c>
      <c r="CQ512" s="199">
        <v>1558</v>
      </c>
      <c r="CR512" s="199">
        <v>1282</v>
      </c>
      <c r="CS512" s="199">
        <v>546</v>
      </c>
      <c r="CT512" s="199">
        <v>1356</v>
      </c>
      <c r="CU512" s="199">
        <v>117</v>
      </c>
      <c r="CV512" s="199">
        <v>50</v>
      </c>
      <c r="CW512" s="199">
        <v>67</v>
      </c>
      <c r="CX512" s="199">
        <v>42</v>
      </c>
      <c r="CY512" s="199">
        <v>1</v>
      </c>
      <c r="CZ512" s="199">
        <v>0</v>
      </c>
      <c r="DA512" s="199">
        <v>49</v>
      </c>
      <c r="DB512" s="199">
        <v>8</v>
      </c>
      <c r="DC512" s="199">
        <v>0</v>
      </c>
      <c r="DD512" s="199">
        <v>0</v>
      </c>
      <c r="DE512" s="199">
        <v>102</v>
      </c>
      <c r="DF512" s="199">
        <v>57</v>
      </c>
      <c r="DG512" s="199">
        <v>140</v>
      </c>
      <c r="DH512" s="199">
        <v>34</v>
      </c>
      <c r="DI512" s="199">
        <v>73</v>
      </c>
      <c r="DJ512" s="199">
        <v>39</v>
      </c>
      <c r="DK512" s="199">
        <v>6</v>
      </c>
      <c r="DL512" s="199">
        <v>48</v>
      </c>
      <c r="DM512" s="199">
        <v>17</v>
      </c>
      <c r="DN512" s="199">
        <v>193</v>
      </c>
      <c r="DO512" s="199">
        <v>26</v>
      </c>
      <c r="DP512" s="199">
        <v>31</v>
      </c>
      <c r="DQ512" s="199">
        <v>14</v>
      </c>
      <c r="DR512" s="199">
        <v>16</v>
      </c>
      <c r="DS512" s="199">
        <v>12</v>
      </c>
      <c r="DT512" s="199">
        <v>26</v>
      </c>
      <c r="DU512" s="199">
        <v>638</v>
      </c>
      <c r="DV512" s="199">
        <v>360</v>
      </c>
      <c r="DW512" s="199">
        <v>149</v>
      </c>
      <c r="DX512" s="199">
        <v>39</v>
      </c>
      <c r="DY512" s="199">
        <v>28</v>
      </c>
      <c r="DZ512" s="199">
        <v>115</v>
      </c>
      <c r="EA512" s="199">
        <v>9</v>
      </c>
      <c r="EB512" s="199">
        <v>86</v>
      </c>
      <c r="EC512" s="199">
        <v>124</v>
      </c>
      <c r="ED512" s="199">
        <v>13</v>
      </c>
      <c r="EE512" s="199">
        <v>103</v>
      </c>
      <c r="EF512" s="199">
        <v>202</v>
      </c>
      <c r="EG512" s="199">
        <v>1452</v>
      </c>
      <c r="EH512" s="199">
        <v>185</v>
      </c>
      <c r="EI512" s="199">
        <v>542</v>
      </c>
      <c r="EJ512" s="199">
        <v>96</v>
      </c>
      <c r="EK512" s="199">
        <v>19</v>
      </c>
      <c r="EL512" s="199">
        <v>9</v>
      </c>
      <c r="EM512" s="199">
        <v>24</v>
      </c>
      <c r="EN512" s="199">
        <v>3</v>
      </c>
      <c r="EO512" s="199">
        <v>0</v>
      </c>
      <c r="EP512" s="199">
        <v>12</v>
      </c>
      <c r="EQ512" s="199">
        <v>535</v>
      </c>
      <c r="ER512" s="199">
        <v>638</v>
      </c>
      <c r="ES512" s="199">
        <v>30</v>
      </c>
      <c r="ET512" s="199">
        <v>169</v>
      </c>
      <c r="EU512" s="199">
        <v>269</v>
      </c>
      <c r="EV512" s="199">
        <v>170</v>
      </c>
      <c r="EW512" s="199">
        <v>608</v>
      </c>
      <c r="EX512" s="199">
        <v>638</v>
      </c>
      <c r="EZ512" s="199"/>
    </row>
    <row r="513" spans="1:156" x14ac:dyDescent="0.25">
      <c r="A513">
        <v>56152</v>
      </c>
      <c r="B513" t="s">
        <v>892</v>
      </c>
      <c r="C513" t="s">
        <v>1132</v>
      </c>
      <c r="D513" t="s">
        <v>301</v>
      </c>
      <c r="E513" t="s">
        <v>337</v>
      </c>
      <c r="F513" t="s">
        <v>346</v>
      </c>
      <c r="G513" t="s">
        <v>346</v>
      </c>
      <c r="H513" s="199">
        <v>1327</v>
      </c>
      <c r="I513" s="199">
        <v>60</v>
      </c>
      <c r="J513" s="199">
        <v>268</v>
      </c>
      <c r="K513" s="199">
        <v>3</v>
      </c>
      <c r="L513" s="199">
        <v>95</v>
      </c>
      <c r="M513" s="199">
        <v>0</v>
      </c>
      <c r="N513" s="199">
        <v>544</v>
      </c>
      <c r="O513" s="199">
        <v>50</v>
      </c>
      <c r="P513" s="199">
        <v>510</v>
      </c>
      <c r="Q513" s="199">
        <v>7</v>
      </c>
      <c r="R513" s="199">
        <v>1278</v>
      </c>
      <c r="S513" s="199">
        <v>60</v>
      </c>
      <c r="T513" s="199">
        <v>0</v>
      </c>
      <c r="U513" s="199">
        <v>0</v>
      </c>
      <c r="V513" s="199">
        <v>0</v>
      </c>
      <c r="W513" s="199">
        <v>0</v>
      </c>
      <c r="X513" s="199">
        <v>12</v>
      </c>
      <c r="Y513" s="199">
        <v>0</v>
      </c>
      <c r="Z513" s="199">
        <v>0</v>
      </c>
      <c r="AA513" s="199">
        <v>0</v>
      </c>
      <c r="AB513" s="199">
        <v>37</v>
      </c>
      <c r="AC513" s="199">
        <v>0</v>
      </c>
      <c r="AD513" s="199">
        <v>10</v>
      </c>
      <c r="AE513" s="199">
        <v>0</v>
      </c>
      <c r="AF513" s="199">
        <v>1272</v>
      </c>
      <c r="AG513" s="199">
        <v>60</v>
      </c>
      <c r="AH513" s="199">
        <v>1309</v>
      </c>
      <c r="AI513" s="199">
        <v>60</v>
      </c>
      <c r="AJ513" s="199">
        <v>18</v>
      </c>
      <c r="AK513" s="199">
        <v>0</v>
      </c>
      <c r="AL513" s="199">
        <v>14</v>
      </c>
      <c r="AM513" s="199">
        <v>0</v>
      </c>
      <c r="AN513" s="199">
        <v>4</v>
      </c>
      <c r="AO513" s="199">
        <v>0</v>
      </c>
      <c r="AP513" s="199">
        <v>685</v>
      </c>
      <c r="AQ513" s="199">
        <v>39</v>
      </c>
      <c r="AR513" s="199">
        <v>642</v>
      </c>
      <c r="AS513" s="199">
        <v>21</v>
      </c>
      <c r="AT513" s="199">
        <v>109</v>
      </c>
      <c r="AU513" s="199">
        <v>5</v>
      </c>
      <c r="AV513" s="199">
        <v>1218</v>
      </c>
      <c r="AW513" s="199">
        <v>55</v>
      </c>
      <c r="AX513" s="199">
        <v>38</v>
      </c>
      <c r="AY513" s="199">
        <v>2</v>
      </c>
      <c r="AZ513" s="199">
        <v>261</v>
      </c>
      <c r="BA513" s="199">
        <v>8</v>
      </c>
      <c r="BB513" s="199">
        <v>352</v>
      </c>
      <c r="BC513" s="199">
        <v>14</v>
      </c>
      <c r="BD513" s="199">
        <v>203</v>
      </c>
      <c r="BE513" s="199">
        <v>4</v>
      </c>
      <c r="BF513" s="199">
        <v>127</v>
      </c>
      <c r="BG513" s="199">
        <v>4</v>
      </c>
      <c r="BH513" s="199">
        <v>583</v>
      </c>
      <c r="BI513" s="199">
        <v>33</v>
      </c>
      <c r="BJ513" s="199">
        <v>565</v>
      </c>
      <c r="BK513" s="199">
        <v>32</v>
      </c>
      <c r="BL513" s="199">
        <v>18</v>
      </c>
      <c r="BM513" s="199">
        <v>1</v>
      </c>
      <c r="BN513" s="199">
        <v>427</v>
      </c>
      <c r="BO513" s="199">
        <v>24</v>
      </c>
      <c r="BP513" s="199">
        <v>170</v>
      </c>
      <c r="BQ513" s="199">
        <v>9</v>
      </c>
      <c r="BR513" s="199">
        <v>113</v>
      </c>
      <c r="BS513" s="199">
        <v>4</v>
      </c>
      <c r="BT513" s="199">
        <v>389</v>
      </c>
      <c r="BU513" s="199">
        <v>23</v>
      </c>
      <c r="BV513" s="199">
        <v>710</v>
      </c>
      <c r="BW513" s="199">
        <v>37</v>
      </c>
      <c r="BX513" s="199">
        <v>228</v>
      </c>
      <c r="BY513" s="199">
        <v>0</v>
      </c>
      <c r="BZ513" s="199">
        <v>121</v>
      </c>
      <c r="CA513" s="199">
        <v>0</v>
      </c>
      <c r="CB513" s="199">
        <v>268</v>
      </c>
      <c r="CC513" s="199">
        <v>23</v>
      </c>
      <c r="CD513" s="199">
        <v>84</v>
      </c>
      <c r="CE513" s="199">
        <v>9</v>
      </c>
      <c r="CF513" s="199">
        <v>114</v>
      </c>
      <c r="CG513" s="199">
        <v>4</v>
      </c>
      <c r="CH513" s="199">
        <v>126</v>
      </c>
      <c r="CI513" s="199">
        <v>15</v>
      </c>
      <c r="CJ513" s="199">
        <v>164</v>
      </c>
      <c r="CK513" s="199">
        <v>5</v>
      </c>
      <c r="CL513" s="199">
        <v>222</v>
      </c>
      <c r="CM513" s="199">
        <v>4</v>
      </c>
      <c r="CN513" s="199">
        <v>228</v>
      </c>
      <c r="CO513" s="199">
        <v>0</v>
      </c>
      <c r="CP513" s="199">
        <v>60</v>
      </c>
      <c r="CQ513" s="199">
        <v>1267</v>
      </c>
      <c r="CR513" s="199">
        <v>950</v>
      </c>
      <c r="CS513" s="199">
        <v>589</v>
      </c>
      <c r="CT513" s="199">
        <v>1232</v>
      </c>
      <c r="CU513" s="199">
        <v>35</v>
      </c>
      <c r="CV513" s="199">
        <v>19</v>
      </c>
      <c r="CW513" s="199">
        <v>6</v>
      </c>
      <c r="CX513" s="199">
        <v>6</v>
      </c>
      <c r="CY513" s="199">
        <v>12</v>
      </c>
      <c r="CZ513" s="199">
        <v>9</v>
      </c>
      <c r="DA513" s="199">
        <v>17</v>
      </c>
      <c r="DB513" s="199">
        <v>4</v>
      </c>
      <c r="DC513" s="199">
        <v>0</v>
      </c>
      <c r="DD513" s="199">
        <v>0</v>
      </c>
      <c r="DE513" s="199">
        <v>78</v>
      </c>
      <c r="DF513" s="199">
        <v>46</v>
      </c>
      <c r="DG513" s="199">
        <v>64</v>
      </c>
      <c r="DH513" s="199">
        <v>33</v>
      </c>
      <c r="DI513" s="199">
        <v>90</v>
      </c>
      <c r="DJ513" s="199">
        <v>49</v>
      </c>
      <c r="DK513" s="199">
        <v>2</v>
      </c>
      <c r="DL513" s="199">
        <v>36</v>
      </c>
      <c r="DM513" s="199">
        <v>49</v>
      </c>
      <c r="DN513" s="199">
        <v>143</v>
      </c>
      <c r="DO513" s="199">
        <v>14</v>
      </c>
      <c r="DP513" s="199">
        <v>22</v>
      </c>
      <c r="DQ513" s="199">
        <v>17</v>
      </c>
      <c r="DR513" s="199">
        <v>10</v>
      </c>
      <c r="DS513" s="199">
        <v>15</v>
      </c>
      <c r="DT513" s="199">
        <v>25</v>
      </c>
      <c r="DU513" s="199">
        <v>525</v>
      </c>
      <c r="DV513" s="199">
        <v>296</v>
      </c>
      <c r="DW513" s="199">
        <v>116</v>
      </c>
      <c r="DX513" s="199">
        <v>21</v>
      </c>
      <c r="DY513" s="199">
        <v>10</v>
      </c>
      <c r="DZ513" s="199">
        <v>116</v>
      </c>
      <c r="EA513" s="199">
        <v>5</v>
      </c>
      <c r="EB513" s="199">
        <v>95</v>
      </c>
      <c r="EC513" s="199">
        <v>92</v>
      </c>
      <c r="ED513" s="199">
        <v>5</v>
      </c>
      <c r="EE513" s="199">
        <v>80</v>
      </c>
      <c r="EF513" s="199">
        <v>142</v>
      </c>
      <c r="EG513" s="199">
        <v>1252</v>
      </c>
      <c r="EH513" s="199">
        <v>109</v>
      </c>
      <c r="EI513" s="199">
        <v>461</v>
      </c>
      <c r="EJ513" s="199">
        <v>64</v>
      </c>
      <c r="EK513" s="199">
        <v>23</v>
      </c>
      <c r="EL513" s="199">
        <v>3</v>
      </c>
      <c r="EM513" s="199">
        <v>10</v>
      </c>
      <c r="EN513" s="199">
        <v>3</v>
      </c>
      <c r="EO513" s="199">
        <v>1</v>
      </c>
      <c r="EP513" s="199">
        <v>11</v>
      </c>
      <c r="EQ513" s="199">
        <v>445</v>
      </c>
      <c r="ER513" s="199">
        <v>525</v>
      </c>
      <c r="ES513" s="199">
        <v>21</v>
      </c>
      <c r="ET513" s="199">
        <v>101</v>
      </c>
      <c r="EU513" s="199">
        <v>199</v>
      </c>
      <c r="EV513" s="199">
        <v>204</v>
      </c>
      <c r="EW513" s="199">
        <v>504</v>
      </c>
      <c r="EX513" s="199">
        <v>525</v>
      </c>
      <c r="EZ513" s="199"/>
    </row>
    <row r="514" spans="1:156" x14ac:dyDescent="0.25">
      <c r="A514">
        <v>56159</v>
      </c>
      <c r="B514" t="s">
        <v>892</v>
      </c>
      <c r="C514" t="s">
        <v>1134</v>
      </c>
      <c r="D514" t="s">
        <v>254</v>
      </c>
      <c r="E514" t="s">
        <v>337</v>
      </c>
      <c r="F514" t="s">
        <v>346</v>
      </c>
      <c r="G514" t="s">
        <v>346</v>
      </c>
      <c r="H514" s="199">
        <v>2534</v>
      </c>
      <c r="I514" s="199">
        <v>110</v>
      </c>
      <c r="J514" s="199">
        <v>566</v>
      </c>
      <c r="K514" s="199">
        <v>34</v>
      </c>
      <c r="L514" s="199">
        <v>386</v>
      </c>
      <c r="M514" s="199">
        <v>26</v>
      </c>
      <c r="N514" s="199">
        <v>1327</v>
      </c>
      <c r="O514" s="199">
        <v>36</v>
      </c>
      <c r="P514" s="199">
        <v>641</v>
      </c>
      <c r="Q514" s="199">
        <v>40</v>
      </c>
      <c r="R514" s="199">
        <v>1971</v>
      </c>
      <c r="S514" s="199">
        <v>87</v>
      </c>
      <c r="T514" s="199">
        <v>0</v>
      </c>
      <c r="U514" s="199">
        <v>0</v>
      </c>
      <c r="V514" s="199">
        <v>0</v>
      </c>
      <c r="W514" s="199">
        <v>0</v>
      </c>
      <c r="X514" s="199">
        <v>289</v>
      </c>
      <c r="Y514" s="199">
        <v>0</v>
      </c>
      <c r="Z514" s="199">
        <v>169</v>
      </c>
      <c r="AA514" s="199">
        <v>18</v>
      </c>
      <c r="AB514" s="199">
        <v>105</v>
      </c>
      <c r="AC514" s="199">
        <v>5</v>
      </c>
      <c r="AD514" s="199">
        <v>291</v>
      </c>
      <c r="AE514" s="199">
        <v>29</v>
      </c>
      <c r="AF514" s="199">
        <v>1919</v>
      </c>
      <c r="AG514" s="199">
        <v>81</v>
      </c>
      <c r="AH514" s="199">
        <v>2302</v>
      </c>
      <c r="AI514" s="199">
        <v>92</v>
      </c>
      <c r="AJ514" s="199">
        <v>232</v>
      </c>
      <c r="AK514" s="199">
        <v>18</v>
      </c>
      <c r="AL514" s="199">
        <v>142</v>
      </c>
      <c r="AM514" s="199">
        <v>0</v>
      </c>
      <c r="AN514" s="199">
        <v>90</v>
      </c>
      <c r="AO514" s="199">
        <v>18</v>
      </c>
      <c r="AP514" s="199">
        <v>1198</v>
      </c>
      <c r="AQ514" s="199">
        <v>44</v>
      </c>
      <c r="AR514" s="199">
        <v>1336</v>
      </c>
      <c r="AS514" s="199">
        <v>66</v>
      </c>
      <c r="AT514" s="199">
        <v>339</v>
      </c>
      <c r="AU514" s="199">
        <v>6</v>
      </c>
      <c r="AV514" s="199">
        <v>2195</v>
      </c>
      <c r="AW514" s="199">
        <v>104</v>
      </c>
      <c r="AX514" s="199">
        <v>158</v>
      </c>
      <c r="AY514" s="199">
        <v>0</v>
      </c>
      <c r="AZ514" s="199">
        <v>505</v>
      </c>
      <c r="BA514" s="199">
        <v>52</v>
      </c>
      <c r="BB514" s="199">
        <v>527</v>
      </c>
      <c r="BC514" s="199">
        <v>25</v>
      </c>
      <c r="BD514" s="199">
        <v>341</v>
      </c>
      <c r="BE514" s="199">
        <v>13</v>
      </c>
      <c r="BF514" s="199">
        <v>220</v>
      </c>
      <c r="BG514" s="199">
        <v>24</v>
      </c>
      <c r="BH514" s="199">
        <v>1057</v>
      </c>
      <c r="BI514" s="199">
        <v>75</v>
      </c>
      <c r="BJ514" s="199">
        <v>1002</v>
      </c>
      <c r="BK514" s="199">
        <v>74</v>
      </c>
      <c r="BL514" s="199">
        <v>55</v>
      </c>
      <c r="BM514" s="199">
        <v>1</v>
      </c>
      <c r="BN514" s="199">
        <v>699</v>
      </c>
      <c r="BO514" s="199">
        <v>20</v>
      </c>
      <c r="BP514" s="199">
        <v>370</v>
      </c>
      <c r="BQ514" s="199">
        <v>55</v>
      </c>
      <c r="BR514" s="199">
        <v>208</v>
      </c>
      <c r="BS514" s="199">
        <v>24</v>
      </c>
      <c r="BT514" s="199">
        <v>796</v>
      </c>
      <c r="BU514" s="199">
        <v>11</v>
      </c>
      <c r="BV514" s="199">
        <v>1277</v>
      </c>
      <c r="BW514" s="199">
        <v>99</v>
      </c>
      <c r="BX514" s="199">
        <v>461</v>
      </c>
      <c r="BY514" s="199">
        <v>0</v>
      </c>
      <c r="BZ514" s="199">
        <v>242</v>
      </c>
      <c r="CA514" s="199">
        <v>11</v>
      </c>
      <c r="CB514" s="199">
        <v>554</v>
      </c>
      <c r="CC514" s="199">
        <v>0</v>
      </c>
      <c r="CD514" s="199">
        <v>207</v>
      </c>
      <c r="CE514" s="199">
        <v>9</v>
      </c>
      <c r="CF514" s="199">
        <v>196</v>
      </c>
      <c r="CG514" s="199">
        <v>39</v>
      </c>
      <c r="CH514" s="199">
        <v>276</v>
      </c>
      <c r="CI514" s="199">
        <v>0</v>
      </c>
      <c r="CJ514" s="199">
        <v>273</v>
      </c>
      <c r="CK514" s="199">
        <v>31</v>
      </c>
      <c r="CL514" s="199">
        <v>325</v>
      </c>
      <c r="CM514" s="199">
        <v>20</v>
      </c>
      <c r="CN514" s="199">
        <v>461</v>
      </c>
      <c r="CO514" s="199">
        <v>0</v>
      </c>
      <c r="CP514" s="199">
        <v>110</v>
      </c>
      <c r="CQ514" s="199">
        <v>2424</v>
      </c>
      <c r="CR514" s="199">
        <v>1702</v>
      </c>
      <c r="CS514" s="199">
        <v>1020</v>
      </c>
      <c r="CT514" s="199">
        <v>2016</v>
      </c>
      <c r="CU514" s="199">
        <v>379</v>
      </c>
      <c r="CV514" s="199">
        <v>148</v>
      </c>
      <c r="CW514" s="199">
        <v>167</v>
      </c>
      <c r="CX514" s="199">
        <v>51</v>
      </c>
      <c r="CY514" s="199">
        <v>30</v>
      </c>
      <c r="CZ514" s="199">
        <v>0</v>
      </c>
      <c r="DA514" s="199">
        <v>178</v>
      </c>
      <c r="DB514" s="199">
        <v>97</v>
      </c>
      <c r="DC514" s="199">
        <v>4</v>
      </c>
      <c r="DD514" s="199">
        <v>0</v>
      </c>
      <c r="DE514" s="199">
        <v>141</v>
      </c>
      <c r="DF514" s="199">
        <v>63</v>
      </c>
      <c r="DG514" s="199">
        <v>250</v>
      </c>
      <c r="DH514" s="199">
        <v>18</v>
      </c>
      <c r="DI514" s="199">
        <v>148</v>
      </c>
      <c r="DJ514" s="199">
        <v>89</v>
      </c>
      <c r="DK514" s="199">
        <v>38</v>
      </c>
      <c r="DL514" s="199">
        <v>2</v>
      </c>
      <c r="DM514" s="199">
        <v>22</v>
      </c>
      <c r="DN514" s="199">
        <v>226</v>
      </c>
      <c r="DO514" s="199">
        <v>47</v>
      </c>
      <c r="DP514" s="199">
        <v>73</v>
      </c>
      <c r="DQ514" s="199">
        <v>33</v>
      </c>
      <c r="DR514" s="199">
        <v>55</v>
      </c>
      <c r="DS514" s="199">
        <v>50</v>
      </c>
      <c r="DT514" s="199">
        <v>105</v>
      </c>
      <c r="DU514" s="199">
        <v>963</v>
      </c>
      <c r="DV514" s="199">
        <v>448</v>
      </c>
      <c r="DW514" s="199">
        <v>184</v>
      </c>
      <c r="DX514" s="199">
        <v>60</v>
      </c>
      <c r="DY514" s="199">
        <v>14</v>
      </c>
      <c r="DZ514" s="199">
        <v>166</v>
      </c>
      <c r="EA514" s="199">
        <v>17</v>
      </c>
      <c r="EB514" s="199">
        <v>94</v>
      </c>
      <c r="EC514" s="199">
        <v>289</v>
      </c>
      <c r="ED514" s="199">
        <v>124</v>
      </c>
      <c r="EE514" s="199">
        <v>149</v>
      </c>
      <c r="EF514" s="199">
        <v>350</v>
      </c>
      <c r="EG514" s="199">
        <v>2338</v>
      </c>
      <c r="EH514" s="199">
        <v>208</v>
      </c>
      <c r="EI514" s="199">
        <v>735</v>
      </c>
      <c r="EJ514" s="199">
        <v>228</v>
      </c>
      <c r="EK514" s="199">
        <v>62</v>
      </c>
      <c r="EL514" s="199">
        <v>18</v>
      </c>
      <c r="EM514" s="199">
        <v>49</v>
      </c>
      <c r="EN514" s="199">
        <v>13</v>
      </c>
      <c r="EO514" s="199">
        <v>10</v>
      </c>
      <c r="EP514" s="199">
        <v>31</v>
      </c>
      <c r="EQ514" s="199">
        <v>775</v>
      </c>
      <c r="ER514" s="199">
        <v>963</v>
      </c>
      <c r="ES514" s="199">
        <v>59</v>
      </c>
      <c r="ET514" s="199">
        <v>197</v>
      </c>
      <c r="EU514" s="199">
        <v>351</v>
      </c>
      <c r="EV514" s="199">
        <v>356</v>
      </c>
      <c r="EW514" s="199">
        <v>904</v>
      </c>
      <c r="EX514" s="199">
        <v>963</v>
      </c>
      <c r="EZ514" s="199"/>
    </row>
    <row r="515" spans="1:156" x14ac:dyDescent="0.25">
      <c r="A515">
        <v>56131</v>
      </c>
      <c r="B515" t="s">
        <v>892</v>
      </c>
      <c r="C515" t="s">
        <v>1129</v>
      </c>
      <c r="D515" t="s">
        <v>288</v>
      </c>
      <c r="E515" t="s">
        <v>337</v>
      </c>
      <c r="F515" t="s">
        <v>346</v>
      </c>
      <c r="G515" t="s">
        <v>346</v>
      </c>
      <c r="H515" s="199">
        <v>2261</v>
      </c>
      <c r="I515" s="199">
        <v>97</v>
      </c>
      <c r="J515" s="199">
        <v>285</v>
      </c>
      <c r="K515" s="199">
        <v>14</v>
      </c>
      <c r="L515" s="199">
        <v>156</v>
      </c>
      <c r="M515" s="199">
        <v>6</v>
      </c>
      <c r="N515" s="199">
        <v>1191</v>
      </c>
      <c r="O515" s="199">
        <v>80</v>
      </c>
      <c r="P515" s="199">
        <v>770</v>
      </c>
      <c r="Q515" s="199">
        <v>2</v>
      </c>
      <c r="R515" s="199">
        <v>1989</v>
      </c>
      <c r="S515" s="199">
        <v>69</v>
      </c>
      <c r="T515" s="199">
        <v>12</v>
      </c>
      <c r="U515" s="199">
        <v>0</v>
      </c>
      <c r="V515" s="199">
        <v>0</v>
      </c>
      <c r="W515" s="199">
        <v>0</v>
      </c>
      <c r="X515" s="199">
        <v>114</v>
      </c>
      <c r="Y515" s="199">
        <v>23</v>
      </c>
      <c r="Z515" s="199">
        <v>15</v>
      </c>
      <c r="AA515" s="199">
        <v>0</v>
      </c>
      <c r="AB515" s="199">
        <v>131</v>
      </c>
      <c r="AC515" s="199">
        <v>5</v>
      </c>
      <c r="AD515" s="199">
        <v>141</v>
      </c>
      <c r="AE515" s="199">
        <v>24</v>
      </c>
      <c r="AF515" s="199">
        <v>1939</v>
      </c>
      <c r="AG515" s="199">
        <v>57</v>
      </c>
      <c r="AH515" s="199">
        <v>2141</v>
      </c>
      <c r="AI515" s="199">
        <v>74</v>
      </c>
      <c r="AJ515" s="199">
        <v>120</v>
      </c>
      <c r="AK515" s="199">
        <v>23</v>
      </c>
      <c r="AL515" s="199">
        <v>75</v>
      </c>
      <c r="AM515" s="199">
        <v>21</v>
      </c>
      <c r="AN515" s="199">
        <v>45</v>
      </c>
      <c r="AO515" s="199">
        <v>2</v>
      </c>
      <c r="AP515" s="199">
        <v>1145</v>
      </c>
      <c r="AQ515" s="199">
        <v>54</v>
      </c>
      <c r="AR515" s="199">
        <v>1116</v>
      </c>
      <c r="AS515" s="199">
        <v>43</v>
      </c>
      <c r="AT515" s="199">
        <v>287</v>
      </c>
      <c r="AU515" s="199">
        <v>7</v>
      </c>
      <c r="AV515" s="199">
        <v>1974</v>
      </c>
      <c r="AW515" s="199">
        <v>90</v>
      </c>
      <c r="AX515" s="199">
        <v>168</v>
      </c>
      <c r="AY515" s="199">
        <v>10</v>
      </c>
      <c r="AZ515" s="199">
        <v>555</v>
      </c>
      <c r="BA515" s="199">
        <v>17</v>
      </c>
      <c r="BB515" s="199">
        <v>548</v>
      </c>
      <c r="BC515" s="199">
        <v>16</v>
      </c>
      <c r="BD515" s="199">
        <v>282</v>
      </c>
      <c r="BE515" s="199">
        <v>3</v>
      </c>
      <c r="BF515" s="199">
        <v>168</v>
      </c>
      <c r="BG515" s="199">
        <v>19</v>
      </c>
      <c r="BH515" s="199">
        <v>1047</v>
      </c>
      <c r="BI515" s="199">
        <v>53</v>
      </c>
      <c r="BJ515" s="199">
        <v>1032</v>
      </c>
      <c r="BK515" s="199">
        <v>50</v>
      </c>
      <c r="BL515" s="199">
        <v>15</v>
      </c>
      <c r="BM515" s="199">
        <v>3</v>
      </c>
      <c r="BN515" s="199">
        <v>827</v>
      </c>
      <c r="BO515" s="199">
        <v>48</v>
      </c>
      <c r="BP515" s="199">
        <v>285</v>
      </c>
      <c r="BQ515" s="199">
        <v>23</v>
      </c>
      <c r="BR515" s="199">
        <v>103</v>
      </c>
      <c r="BS515" s="199">
        <v>1</v>
      </c>
      <c r="BT515" s="199">
        <v>570</v>
      </c>
      <c r="BU515" s="199">
        <v>25</v>
      </c>
      <c r="BV515" s="199">
        <v>1215</v>
      </c>
      <c r="BW515" s="199">
        <v>72</v>
      </c>
      <c r="BX515" s="199">
        <v>476</v>
      </c>
      <c r="BY515" s="199">
        <v>0</v>
      </c>
      <c r="BZ515" s="199">
        <v>146</v>
      </c>
      <c r="CA515" s="199">
        <v>1</v>
      </c>
      <c r="CB515" s="199">
        <v>424</v>
      </c>
      <c r="CC515" s="199">
        <v>24</v>
      </c>
      <c r="CD515" s="199">
        <v>138</v>
      </c>
      <c r="CE515" s="199">
        <v>26</v>
      </c>
      <c r="CF515" s="199">
        <v>208</v>
      </c>
      <c r="CG515" s="199">
        <v>14</v>
      </c>
      <c r="CH515" s="199">
        <v>239</v>
      </c>
      <c r="CI515" s="199">
        <v>2</v>
      </c>
      <c r="CJ515" s="199">
        <v>252</v>
      </c>
      <c r="CK515" s="199">
        <v>15</v>
      </c>
      <c r="CL515" s="199">
        <v>378</v>
      </c>
      <c r="CM515" s="199">
        <v>15</v>
      </c>
      <c r="CN515" s="199">
        <v>476</v>
      </c>
      <c r="CO515" s="199">
        <v>0</v>
      </c>
      <c r="CP515" s="199">
        <v>97</v>
      </c>
      <c r="CQ515" s="199">
        <v>2164</v>
      </c>
      <c r="CR515" s="199">
        <v>1716</v>
      </c>
      <c r="CS515" s="199">
        <v>837</v>
      </c>
      <c r="CT515" s="199">
        <v>1964</v>
      </c>
      <c r="CU515" s="199">
        <v>225</v>
      </c>
      <c r="CV515" s="199">
        <v>90</v>
      </c>
      <c r="CW515" s="199">
        <v>104</v>
      </c>
      <c r="CX515" s="199">
        <v>15</v>
      </c>
      <c r="CY515" s="199">
        <v>5</v>
      </c>
      <c r="CZ515" s="199">
        <v>2</v>
      </c>
      <c r="DA515" s="199">
        <v>109</v>
      </c>
      <c r="DB515" s="199">
        <v>73</v>
      </c>
      <c r="DC515" s="199">
        <v>7</v>
      </c>
      <c r="DD515" s="199">
        <v>0</v>
      </c>
      <c r="DE515" s="199">
        <v>118</v>
      </c>
      <c r="DF515" s="199">
        <v>80</v>
      </c>
      <c r="DG515" s="199">
        <v>162</v>
      </c>
      <c r="DH515" s="199">
        <v>47</v>
      </c>
      <c r="DI515" s="199">
        <v>117</v>
      </c>
      <c r="DJ515" s="199">
        <v>75</v>
      </c>
      <c r="DK515" s="199">
        <v>18</v>
      </c>
      <c r="DL515" s="199">
        <v>46</v>
      </c>
      <c r="DM515" s="199">
        <v>59</v>
      </c>
      <c r="DN515" s="199">
        <v>375</v>
      </c>
      <c r="DO515" s="199">
        <v>35</v>
      </c>
      <c r="DP515" s="199">
        <v>35</v>
      </c>
      <c r="DQ515" s="199">
        <v>33</v>
      </c>
      <c r="DR515" s="199">
        <v>38</v>
      </c>
      <c r="DS515" s="199">
        <v>22</v>
      </c>
      <c r="DT515" s="199">
        <v>55</v>
      </c>
      <c r="DU515" s="199">
        <v>962</v>
      </c>
      <c r="DV515" s="199">
        <v>497</v>
      </c>
      <c r="DW515" s="199">
        <v>141</v>
      </c>
      <c r="DX515" s="199">
        <v>47</v>
      </c>
      <c r="DY515" s="199">
        <v>17</v>
      </c>
      <c r="DZ515" s="199">
        <v>168</v>
      </c>
      <c r="EA515" s="199">
        <v>11</v>
      </c>
      <c r="EB515" s="199">
        <v>151</v>
      </c>
      <c r="EC515" s="199">
        <v>250</v>
      </c>
      <c r="ED515" s="199">
        <v>51</v>
      </c>
      <c r="EE515" s="199">
        <v>159</v>
      </c>
      <c r="EF515" s="199">
        <v>249</v>
      </c>
      <c r="EG515" s="199">
        <v>2110</v>
      </c>
      <c r="EH515" s="199">
        <v>192</v>
      </c>
      <c r="EI515" s="199">
        <v>822</v>
      </c>
      <c r="EJ515" s="199">
        <v>140</v>
      </c>
      <c r="EK515" s="199">
        <v>34</v>
      </c>
      <c r="EL515" s="199">
        <v>19</v>
      </c>
      <c r="EM515" s="199">
        <v>19</v>
      </c>
      <c r="EN515" s="199">
        <v>21</v>
      </c>
      <c r="EO515" s="199">
        <v>8</v>
      </c>
      <c r="EP515" s="199">
        <v>28</v>
      </c>
      <c r="EQ515" s="199">
        <v>789</v>
      </c>
      <c r="ER515" s="199">
        <v>962</v>
      </c>
      <c r="ES515" s="199">
        <v>33</v>
      </c>
      <c r="ET515" s="199">
        <v>243</v>
      </c>
      <c r="EU515" s="199">
        <v>311</v>
      </c>
      <c r="EV515" s="199">
        <v>375</v>
      </c>
      <c r="EW515" s="199">
        <v>929</v>
      </c>
      <c r="EX515" s="199">
        <v>962</v>
      </c>
      <c r="EZ515" s="199"/>
    </row>
    <row r="516" spans="1:156" x14ac:dyDescent="0.25">
      <c r="A516">
        <v>56101</v>
      </c>
      <c r="B516" t="s">
        <v>892</v>
      </c>
      <c r="C516" t="s">
        <v>1124</v>
      </c>
      <c r="D516" t="s">
        <v>254</v>
      </c>
      <c r="E516" t="s">
        <v>337</v>
      </c>
      <c r="F516" t="s">
        <v>346</v>
      </c>
      <c r="G516" t="s">
        <v>346</v>
      </c>
      <c r="H516" s="199">
        <v>5945</v>
      </c>
      <c r="I516" s="199">
        <v>209</v>
      </c>
      <c r="J516" s="199">
        <v>1141</v>
      </c>
      <c r="K516" s="199">
        <v>84</v>
      </c>
      <c r="L516" s="199">
        <v>654</v>
      </c>
      <c r="M516" s="199">
        <v>23</v>
      </c>
      <c r="N516" s="199">
        <v>2655</v>
      </c>
      <c r="O516" s="199">
        <v>79</v>
      </c>
      <c r="P516" s="199">
        <v>2137</v>
      </c>
      <c r="Q516" s="199">
        <v>46</v>
      </c>
      <c r="R516" s="199">
        <v>4998</v>
      </c>
      <c r="S516" s="199">
        <v>121</v>
      </c>
      <c r="T516" s="199">
        <v>170</v>
      </c>
      <c r="U516" s="199">
        <v>0</v>
      </c>
      <c r="V516" s="199">
        <v>18</v>
      </c>
      <c r="W516" s="199">
        <v>0</v>
      </c>
      <c r="X516" s="199">
        <v>99</v>
      </c>
      <c r="Y516" s="199">
        <v>13</v>
      </c>
      <c r="Z516" s="199">
        <v>381</v>
      </c>
      <c r="AA516" s="199">
        <v>75</v>
      </c>
      <c r="AB516" s="199">
        <v>240</v>
      </c>
      <c r="AC516" s="199">
        <v>0</v>
      </c>
      <c r="AD516" s="199">
        <v>669</v>
      </c>
      <c r="AE516" s="199">
        <v>121</v>
      </c>
      <c r="AF516" s="199">
        <v>4898</v>
      </c>
      <c r="AG516" s="199">
        <v>88</v>
      </c>
      <c r="AH516" s="199">
        <v>5538</v>
      </c>
      <c r="AI516" s="199">
        <v>88</v>
      </c>
      <c r="AJ516" s="199">
        <v>407</v>
      </c>
      <c r="AK516" s="199">
        <v>121</v>
      </c>
      <c r="AL516" s="199">
        <v>83</v>
      </c>
      <c r="AM516" s="199">
        <v>1</v>
      </c>
      <c r="AN516" s="199">
        <v>324</v>
      </c>
      <c r="AO516" s="199">
        <v>120</v>
      </c>
      <c r="AP516" s="199">
        <v>3074</v>
      </c>
      <c r="AQ516" s="199">
        <v>189</v>
      </c>
      <c r="AR516" s="199">
        <v>2871</v>
      </c>
      <c r="AS516" s="199">
        <v>20</v>
      </c>
      <c r="AT516" s="199">
        <v>929</v>
      </c>
      <c r="AU516" s="199">
        <v>12</v>
      </c>
      <c r="AV516" s="199">
        <v>5016</v>
      </c>
      <c r="AW516" s="199">
        <v>197</v>
      </c>
      <c r="AX516" s="199">
        <v>353</v>
      </c>
      <c r="AY516" s="199">
        <v>87</v>
      </c>
      <c r="AZ516" s="199">
        <v>1287</v>
      </c>
      <c r="BA516" s="199">
        <v>11</v>
      </c>
      <c r="BB516" s="199">
        <v>1411</v>
      </c>
      <c r="BC516" s="199">
        <v>37</v>
      </c>
      <c r="BD516" s="199">
        <v>1025</v>
      </c>
      <c r="BE516" s="199">
        <v>33</v>
      </c>
      <c r="BF516" s="199">
        <v>480</v>
      </c>
      <c r="BG516" s="199">
        <v>76</v>
      </c>
      <c r="BH516" s="199">
        <v>2658</v>
      </c>
      <c r="BI516" s="199">
        <v>115</v>
      </c>
      <c r="BJ516" s="199">
        <v>2551</v>
      </c>
      <c r="BK516" s="199">
        <v>102</v>
      </c>
      <c r="BL516" s="199">
        <v>107</v>
      </c>
      <c r="BM516" s="199">
        <v>13</v>
      </c>
      <c r="BN516" s="199">
        <v>1856</v>
      </c>
      <c r="BO516" s="199">
        <v>91</v>
      </c>
      <c r="BP516" s="199">
        <v>804</v>
      </c>
      <c r="BQ516" s="199">
        <v>11</v>
      </c>
      <c r="BR516" s="199">
        <v>478</v>
      </c>
      <c r="BS516" s="199">
        <v>89</v>
      </c>
      <c r="BT516" s="199">
        <v>1465</v>
      </c>
      <c r="BU516" s="199">
        <v>18</v>
      </c>
      <c r="BV516" s="199">
        <v>3138</v>
      </c>
      <c r="BW516" s="199">
        <v>191</v>
      </c>
      <c r="BX516" s="199">
        <v>1342</v>
      </c>
      <c r="BY516" s="199">
        <v>0</v>
      </c>
      <c r="BZ516" s="199">
        <v>432</v>
      </c>
      <c r="CA516" s="199">
        <v>0</v>
      </c>
      <c r="CB516" s="199">
        <v>1033</v>
      </c>
      <c r="CC516" s="199">
        <v>18</v>
      </c>
      <c r="CD516" s="199">
        <v>404</v>
      </c>
      <c r="CE516" s="199">
        <v>23</v>
      </c>
      <c r="CF516" s="199">
        <v>723</v>
      </c>
      <c r="CG516" s="199">
        <v>100</v>
      </c>
      <c r="CH516" s="199">
        <v>668</v>
      </c>
      <c r="CI516" s="199">
        <v>16</v>
      </c>
      <c r="CJ516" s="199">
        <v>513</v>
      </c>
      <c r="CK516" s="199">
        <v>13</v>
      </c>
      <c r="CL516" s="199">
        <v>830</v>
      </c>
      <c r="CM516" s="199">
        <v>39</v>
      </c>
      <c r="CN516" s="199">
        <v>1342</v>
      </c>
      <c r="CO516" s="199">
        <v>0</v>
      </c>
      <c r="CP516" s="199">
        <v>209</v>
      </c>
      <c r="CQ516" s="199">
        <v>5736</v>
      </c>
      <c r="CR516" s="199">
        <v>4741</v>
      </c>
      <c r="CS516" s="199">
        <v>2256</v>
      </c>
      <c r="CT516" s="199">
        <v>5195</v>
      </c>
      <c r="CU516" s="199">
        <v>539</v>
      </c>
      <c r="CV516" s="199">
        <v>160</v>
      </c>
      <c r="CW516" s="199">
        <v>389</v>
      </c>
      <c r="CX516" s="199">
        <v>131</v>
      </c>
      <c r="CY516" s="199">
        <v>28</v>
      </c>
      <c r="CZ516" s="199">
        <v>0</v>
      </c>
      <c r="DA516" s="199">
        <v>113</v>
      </c>
      <c r="DB516" s="199">
        <v>20</v>
      </c>
      <c r="DC516" s="199">
        <v>9</v>
      </c>
      <c r="DD516" s="199">
        <v>9</v>
      </c>
      <c r="DE516" s="199">
        <v>196</v>
      </c>
      <c r="DF516" s="199">
        <v>203</v>
      </c>
      <c r="DG516" s="199">
        <v>528</v>
      </c>
      <c r="DH516" s="199">
        <v>55</v>
      </c>
      <c r="DI516" s="199">
        <v>333</v>
      </c>
      <c r="DJ516" s="199">
        <v>136</v>
      </c>
      <c r="DK516" s="199">
        <v>28</v>
      </c>
      <c r="DL516" s="199">
        <v>143</v>
      </c>
      <c r="DM516" s="199">
        <v>45</v>
      </c>
      <c r="DN516" s="199">
        <v>730</v>
      </c>
      <c r="DO516" s="199">
        <v>114</v>
      </c>
      <c r="DP516" s="199">
        <v>150</v>
      </c>
      <c r="DQ516" s="199">
        <v>211</v>
      </c>
      <c r="DR516" s="199">
        <v>103</v>
      </c>
      <c r="DS516" s="199">
        <v>60</v>
      </c>
      <c r="DT516" s="199">
        <v>202</v>
      </c>
      <c r="DU516" s="199">
        <v>2454</v>
      </c>
      <c r="DV516" s="199">
        <v>1236</v>
      </c>
      <c r="DW516" s="199">
        <v>499</v>
      </c>
      <c r="DX516" s="199">
        <v>169</v>
      </c>
      <c r="DY516" s="199">
        <v>58</v>
      </c>
      <c r="DZ516" s="199">
        <v>569</v>
      </c>
      <c r="EA516" s="199">
        <v>66</v>
      </c>
      <c r="EB516" s="199">
        <v>422</v>
      </c>
      <c r="EC516" s="199">
        <v>480</v>
      </c>
      <c r="ED516" s="199">
        <v>51</v>
      </c>
      <c r="EE516" s="199">
        <v>325</v>
      </c>
      <c r="EF516" s="199">
        <v>737</v>
      </c>
      <c r="EG516" s="199">
        <v>5340</v>
      </c>
      <c r="EH516" s="199">
        <v>690</v>
      </c>
      <c r="EI516" s="199">
        <v>1832</v>
      </c>
      <c r="EJ516" s="199">
        <v>622</v>
      </c>
      <c r="EK516" s="199">
        <v>110</v>
      </c>
      <c r="EL516" s="199">
        <v>87</v>
      </c>
      <c r="EM516" s="199">
        <v>77</v>
      </c>
      <c r="EN516" s="199">
        <v>44</v>
      </c>
      <c r="EO516" s="199">
        <v>95</v>
      </c>
      <c r="EP516" s="199">
        <v>161</v>
      </c>
      <c r="EQ516" s="199">
        <v>2122</v>
      </c>
      <c r="ER516" s="199">
        <v>2454</v>
      </c>
      <c r="ES516" s="199">
        <v>181</v>
      </c>
      <c r="ET516" s="199">
        <v>727</v>
      </c>
      <c r="EU516" s="199">
        <v>1051</v>
      </c>
      <c r="EV516" s="199">
        <v>495</v>
      </c>
      <c r="EW516" s="199">
        <v>2273</v>
      </c>
      <c r="EX516" s="199">
        <v>2454</v>
      </c>
      <c r="EZ516" s="199"/>
    </row>
    <row r="517" spans="1:156" x14ac:dyDescent="0.25">
      <c r="A517">
        <v>56156</v>
      </c>
      <c r="B517" t="s">
        <v>892</v>
      </c>
      <c r="C517" t="s">
        <v>1133</v>
      </c>
      <c r="D517" t="s">
        <v>304</v>
      </c>
      <c r="E517" t="s">
        <v>337</v>
      </c>
      <c r="F517" t="s">
        <v>346</v>
      </c>
      <c r="G517" t="s">
        <v>346</v>
      </c>
      <c r="H517" s="199">
        <v>6181</v>
      </c>
      <c r="I517" s="199">
        <v>152</v>
      </c>
      <c r="J517" s="199">
        <v>830</v>
      </c>
      <c r="K517" s="199">
        <v>57</v>
      </c>
      <c r="L517" s="199">
        <v>515</v>
      </c>
      <c r="M517" s="199">
        <v>23</v>
      </c>
      <c r="N517" s="199">
        <v>2923</v>
      </c>
      <c r="O517" s="199">
        <v>50</v>
      </c>
      <c r="P517" s="199">
        <v>2419</v>
      </c>
      <c r="Q517" s="199">
        <v>45</v>
      </c>
      <c r="R517" s="199">
        <v>5863</v>
      </c>
      <c r="S517" s="199">
        <v>117</v>
      </c>
      <c r="T517" s="199">
        <v>0</v>
      </c>
      <c r="U517" s="199">
        <v>0</v>
      </c>
      <c r="V517" s="199">
        <v>16</v>
      </c>
      <c r="W517" s="199">
        <v>0</v>
      </c>
      <c r="X517" s="199">
        <v>59</v>
      </c>
      <c r="Y517" s="199">
        <v>27</v>
      </c>
      <c r="Z517" s="199">
        <v>4</v>
      </c>
      <c r="AA517" s="199">
        <v>0</v>
      </c>
      <c r="AB517" s="199">
        <v>239</v>
      </c>
      <c r="AC517" s="199">
        <v>8</v>
      </c>
      <c r="AD517" s="199">
        <v>193</v>
      </c>
      <c r="AE517" s="199">
        <v>0</v>
      </c>
      <c r="AF517" s="199">
        <v>5716</v>
      </c>
      <c r="AG517" s="199">
        <v>117</v>
      </c>
      <c r="AH517" s="199">
        <v>6080</v>
      </c>
      <c r="AI517" s="199">
        <v>152</v>
      </c>
      <c r="AJ517" s="199">
        <v>101</v>
      </c>
      <c r="AK517" s="199">
        <v>0</v>
      </c>
      <c r="AL517" s="199">
        <v>96</v>
      </c>
      <c r="AM517" s="199">
        <v>0</v>
      </c>
      <c r="AN517" s="199">
        <v>5</v>
      </c>
      <c r="AO517" s="199">
        <v>0</v>
      </c>
      <c r="AP517" s="199">
        <v>2952</v>
      </c>
      <c r="AQ517" s="199">
        <v>71</v>
      </c>
      <c r="AR517" s="199">
        <v>3229</v>
      </c>
      <c r="AS517" s="199">
        <v>81</v>
      </c>
      <c r="AT517" s="199">
        <v>745</v>
      </c>
      <c r="AU517" s="199">
        <v>0</v>
      </c>
      <c r="AV517" s="199">
        <v>5436</v>
      </c>
      <c r="AW517" s="199">
        <v>152</v>
      </c>
      <c r="AX517" s="199">
        <v>210</v>
      </c>
      <c r="AY517" s="199">
        <v>28</v>
      </c>
      <c r="AZ517" s="199">
        <v>1271</v>
      </c>
      <c r="BA517" s="199">
        <v>50</v>
      </c>
      <c r="BB517" s="199">
        <v>1385</v>
      </c>
      <c r="BC517" s="199">
        <v>18</v>
      </c>
      <c r="BD517" s="199">
        <v>1189</v>
      </c>
      <c r="BE517" s="199">
        <v>29</v>
      </c>
      <c r="BF517" s="199">
        <v>440</v>
      </c>
      <c r="BG517" s="199">
        <v>14</v>
      </c>
      <c r="BH517" s="199">
        <v>2866</v>
      </c>
      <c r="BI517" s="199">
        <v>125</v>
      </c>
      <c r="BJ517" s="199">
        <v>2796</v>
      </c>
      <c r="BK517" s="199">
        <v>118</v>
      </c>
      <c r="BL517" s="199">
        <v>70</v>
      </c>
      <c r="BM517" s="199">
        <v>7</v>
      </c>
      <c r="BN517" s="199">
        <v>2087</v>
      </c>
      <c r="BO517" s="199">
        <v>61</v>
      </c>
      <c r="BP517" s="199">
        <v>984</v>
      </c>
      <c r="BQ517" s="199">
        <v>76</v>
      </c>
      <c r="BR517" s="199">
        <v>235</v>
      </c>
      <c r="BS517" s="199">
        <v>2</v>
      </c>
      <c r="BT517" s="199">
        <v>1707</v>
      </c>
      <c r="BU517" s="199">
        <v>13</v>
      </c>
      <c r="BV517" s="199">
        <v>3306</v>
      </c>
      <c r="BW517" s="199">
        <v>139</v>
      </c>
      <c r="BX517" s="199">
        <v>1168</v>
      </c>
      <c r="BY517" s="199">
        <v>0</v>
      </c>
      <c r="BZ517" s="199">
        <v>416</v>
      </c>
      <c r="CA517" s="199">
        <v>0</v>
      </c>
      <c r="CB517" s="199">
        <v>1291</v>
      </c>
      <c r="CC517" s="199">
        <v>13</v>
      </c>
      <c r="CD517" s="199">
        <v>419</v>
      </c>
      <c r="CE517" s="199">
        <v>14</v>
      </c>
      <c r="CF517" s="199">
        <v>719</v>
      </c>
      <c r="CG517" s="199">
        <v>4</v>
      </c>
      <c r="CH517" s="199">
        <v>715</v>
      </c>
      <c r="CI517" s="199">
        <v>59</v>
      </c>
      <c r="CJ517" s="199">
        <v>700</v>
      </c>
      <c r="CK517" s="199">
        <v>23</v>
      </c>
      <c r="CL517" s="199">
        <v>753</v>
      </c>
      <c r="CM517" s="199">
        <v>39</v>
      </c>
      <c r="CN517" s="199">
        <v>1168</v>
      </c>
      <c r="CO517" s="199">
        <v>0</v>
      </c>
      <c r="CP517" s="199">
        <v>152</v>
      </c>
      <c r="CQ517" s="199">
        <v>6029</v>
      </c>
      <c r="CR517" s="199">
        <v>4715</v>
      </c>
      <c r="CS517" s="199">
        <v>2310</v>
      </c>
      <c r="CT517" s="199">
        <v>5825</v>
      </c>
      <c r="CU517" s="199">
        <v>183</v>
      </c>
      <c r="CV517" s="199">
        <v>18</v>
      </c>
      <c r="CW517" s="199">
        <v>110</v>
      </c>
      <c r="CX517" s="199">
        <v>18</v>
      </c>
      <c r="CY517" s="199">
        <v>32</v>
      </c>
      <c r="CZ517" s="199">
        <v>0</v>
      </c>
      <c r="DA517" s="199">
        <v>27</v>
      </c>
      <c r="DB517" s="199">
        <v>0</v>
      </c>
      <c r="DC517" s="199">
        <v>14</v>
      </c>
      <c r="DD517" s="199">
        <v>0</v>
      </c>
      <c r="DE517" s="199">
        <v>241</v>
      </c>
      <c r="DF517" s="199">
        <v>200</v>
      </c>
      <c r="DG517" s="199">
        <v>198</v>
      </c>
      <c r="DH517" s="199">
        <v>84</v>
      </c>
      <c r="DI517" s="199">
        <v>287</v>
      </c>
      <c r="DJ517" s="199">
        <v>168</v>
      </c>
      <c r="DK517" s="199">
        <v>14</v>
      </c>
      <c r="DL517" s="199">
        <v>247</v>
      </c>
      <c r="DM517" s="199">
        <v>217</v>
      </c>
      <c r="DN517" s="199">
        <v>1088</v>
      </c>
      <c r="DO517" s="199">
        <v>332</v>
      </c>
      <c r="DP517" s="199">
        <v>107</v>
      </c>
      <c r="DQ517" s="199">
        <v>122</v>
      </c>
      <c r="DR517" s="199">
        <v>107</v>
      </c>
      <c r="DS517" s="199">
        <v>53</v>
      </c>
      <c r="DT517" s="199">
        <v>212</v>
      </c>
      <c r="DU517" s="199">
        <v>2595</v>
      </c>
      <c r="DV517" s="199">
        <v>1347</v>
      </c>
      <c r="DW517" s="199">
        <v>526</v>
      </c>
      <c r="DX517" s="199">
        <v>212</v>
      </c>
      <c r="DY517" s="199">
        <v>116</v>
      </c>
      <c r="DZ517" s="199">
        <v>384</v>
      </c>
      <c r="EA517" s="199">
        <v>1</v>
      </c>
      <c r="EB517" s="199">
        <v>357</v>
      </c>
      <c r="EC517" s="199">
        <v>652</v>
      </c>
      <c r="ED517" s="199">
        <v>135</v>
      </c>
      <c r="EE517" s="199">
        <v>458</v>
      </c>
      <c r="EF517" s="199">
        <v>811</v>
      </c>
      <c r="EG517" s="199">
        <v>5536</v>
      </c>
      <c r="EH517" s="199">
        <v>664</v>
      </c>
      <c r="EI517" s="199">
        <v>1969</v>
      </c>
      <c r="EJ517" s="199">
        <v>626</v>
      </c>
      <c r="EK517" s="199">
        <v>111</v>
      </c>
      <c r="EL517" s="199">
        <v>34</v>
      </c>
      <c r="EM517" s="199">
        <v>85</v>
      </c>
      <c r="EN517" s="199">
        <v>23</v>
      </c>
      <c r="EO517" s="199">
        <v>112</v>
      </c>
      <c r="EP517" s="199">
        <v>231</v>
      </c>
      <c r="EQ517" s="199">
        <v>2293</v>
      </c>
      <c r="ER517" s="199">
        <v>2595</v>
      </c>
      <c r="ES517" s="199">
        <v>199</v>
      </c>
      <c r="ET517" s="199">
        <v>573</v>
      </c>
      <c r="EU517" s="199">
        <v>1024</v>
      </c>
      <c r="EV517" s="199">
        <v>799</v>
      </c>
      <c r="EW517" s="199">
        <v>2396</v>
      </c>
      <c r="EX517" s="199">
        <v>2595</v>
      </c>
      <c r="EZ517" s="199"/>
    </row>
    <row r="518" spans="1:156" x14ac:dyDescent="0.25">
      <c r="A518">
        <v>56282</v>
      </c>
      <c r="B518" t="s">
        <v>892</v>
      </c>
      <c r="C518" t="s">
        <v>1162</v>
      </c>
      <c r="D518" t="s">
        <v>271</v>
      </c>
      <c r="E518" t="s">
        <v>332</v>
      </c>
      <c r="F518" t="s">
        <v>346</v>
      </c>
      <c r="G518" t="s">
        <v>346</v>
      </c>
      <c r="H518" s="199">
        <v>1495</v>
      </c>
      <c r="I518" s="199">
        <v>147</v>
      </c>
      <c r="J518" s="199">
        <v>268</v>
      </c>
      <c r="K518" s="199">
        <v>78</v>
      </c>
      <c r="L518" s="199">
        <v>194</v>
      </c>
      <c r="M518" s="199">
        <v>42</v>
      </c>
      <c r="N518" s="199">
        <v>706</v>
      </c>
      <c r="O518" s="199">
        <v>61</v>
      </c>
      <c r="P518" s="199">
        <v>518</v>
      </c>
      <c r="Q518" s="199">
        <v>8</v>
      </c>
      <c r="R518" s="199">
        <v>1354</v>
      </c>
      <c r="S518" s="199">
        <v>105</v>
      </c>
      <c r="T518" s="199">
        <v>14</v>
      </c>
      <c r="U518" s="199">
        <v>4</v>
      </c>
      <c r="V518" s="199">
        <v>0</v>
      </c>
      <c r="W518" s="199">
        <v>0</v>
      </c>
      <c r="X518" s="199">
        <v>8</v>
      </c>
      <c r="Y518" s="199">
        <v>0</v>
      </c>
      <c r="Z518" s="199">
        <v>48</v>
      </c>
      <c r="AA518" s="199">
        <v>9</v>
      </c>
      <c r="AB518" s="199">
        <v>71</v>
      </c>
      <c r="AC518" s="199">
        <v>29</v>
      </c>
      <c r="AD518" s="199">
        <v>74</v>
      </c>
      <c r="AE518" s="199">
        <v>28</v>
      </c>
      <c r="AF518" s="199">
        <v>1334</v>
      </c>
      <c r="AG518" s="199">
        <v>105</v>
      </c>
      <c r="AH518" s="199">
        <v>1451</v>
      </c>
      <c r="AI518" s="199">
        <v>143</v>
      </c>
      <c r="AJ518" s="199">
        <v>44</v>
      </c>
      <c r="AK518" s="199">
        <v>4</v>
      </c>
      <c r="AL518" s="199">
        <v>5</v>
      </c>
      <c r="AM518" s="199">
        <v>0</v>
      </c>
      <c r="AN518" s="199">
        <v>39</v>
      </c>
      <c r="AO518" s="199">
        <v>4</v>
      </c>
      <c r="AP518" s="199">
        <v>801</v>
      </c>
      <c r="AQ518" s="199">
        <v>86</v>
      </c>
      <c r="AR518" s="199">
        <v>694</v>
      </c>
      <c r="AS518" s="199">
        <v>61</v>
      </c>
      <c r="AT518" s="199">
        <v>158</v>
      </c>
      <c r="AU518" s="199">
        <v>28</v>
      </c>
      <c r="AV518" s="199">
        <v>1337</v>
      </c>
      <c r="AW518" s="199">
        <v>119</v>
      </c>
      <c r="AX518" s="199">
        <v>99</v>
      </c>
      <c r="AY518" s="199">
        <v>28</v>
      </c>
      <c r="AZ518" s="199">
        <v>265</v>
      </c>
      <c r="BA518" s="199">
        <v>17</v>
      </c>
      <c r="BB518" s="199">
        <v>447</v>
      </c>
      <c r="BC518" s="199">
        <v>43</v>
      </c>
      <c r="BD518" s="199">
        <v>182</v>
      </c>
      <c r="BE518" s="199">
        <v>14</v>
      </c>
      <c r="BF518" s="199">
        <v>129</v>
      </c>
      <c r="BG518" s="199">
        <v>26</v>
      </c>
      <c r="BH518" s="199">
        <v>709</v>
      </c>
      <c r="BI518" s="199">
        <v>83</v>
      </c>
      <c r="BJ518" s="199">
        <v>685</v>
      </c>
      <c r="BK518" s="199">
        <v>75</v>
      </c>
      <c r="BL518" s="199">
        <v>24</v>
      </c>
      <c r="BM518" s="199">
        <v>8</v>
      </c>
      <c r="BN518" s="199">
        <v>505</v>
      </c>
      <c r="BO518" s="199">
        <v>56</v>
      </c>
      <c r="BP518" s="199">
        <v>218</v>
      </c>
      <c r="BQ518" s="199">
        <v>30</v>
      </c>
      <c r="BR518" s="199">
        <v>115</v>
      </c>
      <c r="BS518" s="199">
        <v>23</v>
      </c>
      <c r="BT518" s="199">
        <v>404</v>
      </c>
      <c r="BU518" s="199">
        <v>38</v>
      </c>
      <c r="BV518" s="199">
        <v>838</v>
      </c>
      <c r="BW518" s="199">
        <v>109</v>
      </c>
      <c r="BX518" s="199">
        <v>253</v>
      </c>
      <c r="BY518" s="199">
        <v>0</v>
      </c>
      <c r="BZ518" s="199">
        <v>128</v>
      </c>
      <c r="CA518" s="199">
        <v>4</v>
      </c>
      <c r="CB518" s="199">
        <v>276</v>
      </c>
      <c r="CC518" s="199">
        <v>34</v>
      </c>
      <c r="CD518" s="199">
        <v>98</v>
      </c>
      <c r="CE518" s="199">
        <v>7</v>
      </c>
      <c r="CF518" s="199">
        <v>211</v>
      </c>
      <c r="CG518" s="199">
        <v>40</v>
      </c>
      <c r="CH518" s="199">
        <v>169</v>
      </c>
      <c r="CI518" s="199">
        <v>23</v>
      </c>
      <c r="CJ518" s="199">
        <v>170</v>
      </c>
      <c r="CK518" s="199">
        <v>21</v>
      </c>
      <c r="CL518" s="199">
        <v>190</v>
      </c>
      <c r="CM518" s="199">
        <v>18</v>
      </c>
      <c r="CN518" s="199">
        <v>253</v>
      </c>
      <c r="CO518" s="199">
        <v>0</v>
      </c>
      <c r="CP518" s="199">
        <v>147</v>
      </c>
      <c r="CQ518" s="199">
        <v>1348</v>
      </c>
      <c r="CR518" s="199">
        <v>1011</v>
      </c>
      <c r="CS518" s="199">
        <v>557</v>
      </c>
      <c r="CT518" s="199">
        <v>1331</v>
      </c>
      <c r="CU518" s="199">
        <v>63</v>
      </c>
      <c r="CV518" s="199">
        <v>19</v>
      </c>
      <c r="CW518" s="199">
        <v>42</v>
      </c>
      <c r="CX518" s="199">
        <v>15</v>
      </c>
      <c r="CY518" s="199">
        <v>16</v>
      </c>
      <c r="CZ518" s="199">
        <v>0</v>
      </c>
      <c r="DA518" s="199">
        <v>5</v>
      </c>
      <c r="DB518" s="199">
        <v>4</v>
      </c>
      <c r="DC518" s="199">
        <v>0</v>
      </c>
      <c r="DD518" s="199">
        <v>0</v>
      </c>
      <c r="DE518" s="199">
        <v>77</v>
      </c>
      <c r="DF518" s="199">
        <v>74</v>
      </c>
      <c r="DG518" s="199">
        <v>83</v>
      </c>
      <c r="DH518" s="199">
        <v>22</v>
      </c>
      <c r="DI518" s="199">
        <v>74</v>
      </c>
      <c r="DJ518" s="199">
        <v>53</v>
      </c>
      <c r="DK518" s="199">
        <v>7</v>
      </c>
      <c r="DL518" s="199">
        <v>32</v>
      </c>
      <c r="DM518" s="199">
        <v>43</v>
      </c>
      <c r="DN518" s="199">
        <v>192</v>
      </c>
      <c r="DO518" s="199">
        <v>38</v>
      </c>
      <c r="DP518" s="199">
        <v>40</v>
      </c>
      <c r="DQ518" s="199">
        <v>27</v>
      </c>
      <c r="DR518" s="199">
        <v>19</v>
      </c>
      <c r="DS518" s="199">
        <v>25</v>
      </c>
      <c r="DT518" s="199">
        <v>75</v>
      </c>
      <c r="DU518" s="199">
        <v>574</v>
      </c>
      <c r="DV518" s="199">
        <v>332</v>
      </c>
      <c r="DW518" s="199">
        <v>121</v>
      </c>
      <c r="DX518" s="199">
        <v>48</v>
      </c>
      <c r="DY518" s="199">
        <v>23</v>
      </c>
      <c r="DZ518" s="199">
        <v>92</v>
      </c>
      <c r="EA518" s="199">
        <v>10</v>
      </c>
      <c r="EB518" s="199">
        <v>65</v>
      </c>
      <c r="EC518" s="199">
        <v>102</v>
      </c>
      <c r="ED518" s="199">
        <v>16</v>
      </c>
      <c r="EE518" s="199">
        <v>75</v>
      </c>
      <c r="EF518" s="199">
        <v>186</v>
      </c>
      <c r="EG518" s="199">
        <v>1355</v>
      </c>
      <c r="EH518" s="199">
        <v>130</v>
      </c>
      <c r="EI518" s="199">
        <v>447</v>
      </c>
      <c r="EJ518" s="199">
        <v>127</v>
      </c>
      <c r="EK518" s="199">
        <v>42</v>
      </c>
      <c r="EL518" s="199">
        <v>13</v>
      </c>
      <c r="EM518" s="199">
        <v>26</v>
      </c>
      <c r="EN518" s="199">
        <v>5</v>
      </c>
      <c r="EO518" s="199">
        <v>0</v>
      </c>
      <c r="EP518" s="199">
        <v>22</v>
      </c>
      <c r="EQ518" s="199">
        <v>459</v>
      </c>
      <c r="ER518" s="199">
        <v>574</v>
      </c>
      <c r="ES518" s="199">
        <v>19</v>
      </c>
      <c r="ET518" s="199">
        <v>138</v>
      </c>
      <c r="EU518" s="199">
        <v>207</v>
      </c>
      <c r="EV518" s="199">
        <v>210</v>
      </c>
      <c r="EW518" s="199">
        <v>555</v>
      </c>
      <c r="EX518" s="199">
        <v>574</v>
      </c>
      <c r="EZ518" s="199"/>
    </row>
    <row r="519" spans="1:156" x14ac:dyDescent="0.25">
      <c r="A519">
        <v>56279</v>
      </c>
      <c r="B519" t="s">
        <v>892</v>
      </c>
      <c r="C519" t="s">
        <v>1161</v>
      </c>
      <c r="D519" t="s">
        <v>271</v>
      </c>
      <c r="E519" t="s">
        <v>332</v>
      </c>
      <c r="F519" t="s">
        <v>346</v>
      </c>
      <c r="G519" t="s">
        <v>346</v>
      </c>
      <c r="H519" s="199">
        <v>1129</v>
      </c>
      <c r="I519" s="199">
        <v>87</v>
      </c>
      <c r="J519" s="199">
        <v>127</v>
      </c>
      <c r="K519" s="199">
        <v>13</v>
      </c>
      <c r="L519" s="199">
        <v>68</v>
      </c>
      <c r="M519" s="199">
        <v>11</v>
      </c>
      <c r="N519" s="199">
        <v>604</v>
      </c>
      <c r="O519" s="199">
        <v>40</v>
      </c>
      <c r="P519" s="199">
        <v>396</v>
      </c>
      <c r="Q519" s="199">
        <v>34</v>
      </c>
      <c r="R519" s="199">
        <v>1058</v>
      </c>
      <c r="S519" s="199">
        <v>83</v>
      </c>
      <c r="T519" s="199">
        <v>7</v>
      </c>
      <c r="U519" s="199">
        <v>0</v>
      </c>
      <c r="V519" s="199">
        <v>6</v>
      </c>
      <c r="W519" s="199">
        <v>0</v>
      </c>
      <c r="X519" s="199">
        <v>2</v>
      </c>
      <c r="Y519" s="199">
        <v>2</v>
      </c>
      <c r="Z519" s="199">
        <v>21</v>
      </c>
      <c r="AA519" s="199">
        <v>2</v>
      </c>
      <c r="AB519" s="199">
        <v>35</v>
      </c>
      <c r="AC519" s="199">
        <v>0</v>
      </c>
      <c r="AD519" s="199">
        <v>113</v>
      </c>
      <c r="AE519" s="199">
        <v>7</v>
      </c>
      <c r="AF519" s="199">
        <v>990</v>
      </c>
      <c r="AG519" s="199">
        <v>80</v>
      </c>
      <c r="AH519" s="199">
        <v>1103</v>
      </c>
      <c r="AI519" s="199">
        <v>85</v>
      </c>
      <c r="AJ519" s="199">
        <v>26</v>
      </c>
      <c r="AK519" s="199">
        <v>2</v>
      </c>
      <c r="AL519" s="199">
        <v>24</v>
      </c>
      <c r="AM519" s="199">
        <v>2</v>
      </c>
      <c r="AN519" s="199">
        <v>2</v>
      </c>
      <c r="AO519" s="199">
        <v>0</v>
      </c>
      <c r="AP519" s="199">
        <v>588</v>
      </c>
      <c r="AQ519" s="199">
        <v>71</v>
      </c>
      <c r="AR519" s="199">
        <v>541</v>
      </c>
      <c r="AS519" s="199">
        <v>16</v>
      </c>
      <c r="AT519" s="199">
        <v>156</v>
      </c>
      <c r="AU519" s="199">
        <v>16</v>
      </c>
      <c r="AV519" s="199">
        <v>973</v>
      </c>
      <c r="AW519" s="199">
        <v>71</v>
      </c>
      <c r="AX519" s="199">
        <v>70</v>
      </c>
      <c r="AY519" s="199">
        <v>5</v>
      </c>
      <c r="AZ519" s="199">
        <v>204</v>
      </c>
      <c r="BA519" s="199">
        <v>12</v>
      </c>
      <c r="BB519" s="199">
        <v>350</v>
      </c>
      <c r="BC519" s="199">
        <v>32</v>
      </c>
      <c r="BD519" s="199">
        <v>130</v>
      </c>
      <c r="BE519" s="199">
        <v>0</v>
      </c>
      <c r="BF519" s="199">
        <v>114</v>
      </c>
      <c r="BG519" s="199">
        <v>5</v>
      </c>
      <c r="BH519" s="199">
        <v>548</v>
      </c>
      <c r="BI519" s="199">
        <v>81</v>
      </c>
      <c r="BJ519" s="199">
        <v>529</v>
      </c>
      <c r="BK519" s="199">
        <v>70</v>
      </c>
      <c r="BL519" s="199">
        <v>19</v>
      </c>
      <c r="BM519" s="199">
        <v>11</v>
      </c>
      <c r="BN519" s="199">
        <v>429</v>
      </c>
      <c r="BO519" s="199">
        <v>52</v>
      </c>
      <c r="BP519" s="199">
        <v>123</v>
      </c>
      <c r="BQ519" s="199">
        <v>21</v>
      </c>
      <c r="BR519" s="199">
        <v>110</v>
      </c>
      <c r="BS519" s="199">
        <v>13</v>
      </c>
      <c r="BT519" s="199">
        <v>265</v>
      </c>
      <c r="BU519" s="199">
        <v>1</v>
      </c>
      <c r="BV519" s="199">
        <v>662</v>
      </c>
      <c r="BW519" s="199">
        <v>86</v>
      </c>
      <c r="BX519" s="199">
        <v>202</v>
      </c>
      <c r="BY519" s="199">
        <v>0</v>
      </c>
      <c r="BZ519" s="199">
        <v>90</v>
      </c>
      <c r="CA519" s="199">
        <v>0</v>
      </c>
      <c r="CB519" s="199">
        <v>175</v>
      </c>
      <c r="CC519" s="199">
        <v>1</v>
      </c>
      <c r="CD519" s="199">
        <v>110</v>
      </c>
      <c r="CE519" s="199">
        <v>37</v>
      </c>
      <c r="CF519" s="199">
        <v>165</v>
      </c>
      <c r="CG519" s="199">
        <v>13</v>
      </c>
      <c r="CH519" s="199">
        <v>115</v>
      </c>
      <c r="CI519" s="199">
        <v>15</v>
      </c>
      <c r="CJ519" s="199">
        <v>142</v>
      </c>
      <c r="CK519" s="199">
        <v>6</v>
      </c>
      <c r="CL519" s="199">
        <v>130</v>
      </c>
      <c r="CM519" s="199">
        <v>15</v>
      </c>
      <c r="CN519" s="199">
        <v>202</v>
      </c>
      <c r="CO519" s="199">
        <v>0</v>
      </c>
      <c r="CP519" s="199">
        <v>87</v>
      </c>
      <c r="CQ519" s="199">
        <v>1042</v>
      </c>
      <c r="CR519" s="199">
        <v>772</v>
      </c>
      <c r="CS519" s="199">
        <v>497</v>
      </c>
      <c r="CT519" s="199">
        <v>980</v>
      </c>
      <c r="CU519" s="199">
        <v>74</v>
      </c>
      <c r="CV519" s="199">
        <v>13</v>
      </c>
      <c r="CW519" s="199">
        <v>68</v>
      </c>
      <c r="CX519" s="199">
        <v>13</v>
      </c>
      <c r="CY519" s="199">
        <v>6</v>
      </c>
      <c r="CZ519" s="199">
        <v>0</v>
      </c>
      <c r="DA519" s="199">
        <v>0</v>
      </c>
      <c r="DB519" s="199">
        <v>0</v>
      </c>
      <c r="DC519" s="199">
        <v>0</v>
      </c>
      <c r="DD519" s="199">
        <v>0</v>
      </c>
      <c r="DE519" s="199">
        <v>57</v>
      </c>
      <c r="DF519" s="199">
        <v>41</v>
      </c>
      <c r="DG519" s="199">
        <v>90</v>
      </c>
      <c r="DH519" s="199">
        <v>17</v>
      </c>
      <c r="DI519" s="199">
        <v>64</v>
      </c>
      <c r="DJ519" s="199">
        <v>24</v>
      </c>
      <c r="DK519" s="199">
        <v>6</v>
      </c>
      <c r="DL519" s="199">
        <v>16</v>
      </c>
      <c r="DM519" s="199">
        <v>45</v>
      </c>
      <c r="DN519" s="199">
        <v>151</v>
      </c>
      <c r="DO519" s="199">
        <v>25</v>
      </c>
      <c r="DP519" s="199">
        <v>33</v>
      </c>
      <c r="DQ519" s="199">
        <v>32</v>
      </c>
      <c r="DR519" s="199">
        <v>32</v>
      </c>
      <c r="DS519" s="199">
        <v>9</v>
      </c>
      <c r="DT519" s="199">
        <v>29</v>
      </c>
      <c r="DU519" s="199">
        <v>456</v>
      </c>
      <c r="DV519" s="199">
        <v>289</v>
      </c>
      <c r="DW519" s="199">
        <v>98</v>
      </c>
      <c r="DX519" s="199">
        <v>12</v>
      </c>
      <c r="DY519" s="199">
        <v>10</v>
      </c>
      <c r="DZ519" s="199">
        <v>80</v>
      </c>
      <c r="EA519" s="199">
        <v>0</v>
      </c>
      <c r="EB519" s="199">
        <v>58</v>
      </c>
      <c r="EC519" s="199">
        <v>75</v>
      </c>
      <c r="ED519" s="199">
        <v>28</v>
      </c>
      <c r="EE519" s="199">
        <v>35</v>
      </c>
      <c r="EF519" s="199">
        <v>142</v>
      </c>
      <c r="EG519" s="199">
        <v>1002</v>
      </c>
      <c r="EH519" s="199">
        <v>109</v>
      </c>
      <c r="EI519" s="199">
        <v>390</v>
      </c>
      <c r="EJ519" s="199">
        <v>66</v>
      </c>
      <c r="EK519" s="199">
        <v>7</v>
      </c>
      <c r="EL519" s="199">
        <v>19</v>
      </c>
      <c r="EM519" s="199">
        <v>6</v>
      </c>
      <c r="EN519" s="199">
        <v>4</v>
      </c>
      <c r="EO519" s="199">
        <v>2</v>
      </c>
      <c r="EP519" s="199">
        <v>13</v>
      </c>
      <c r="EQ519" s="199">
        <v>382</v>
      </c>
      <c r="ER519" s="199">
        <v>456</v>
      </c>
      <c r="ES519" s="199">
        <v>17</v>
      </c>
      <c r="ET519" s="199">
        <v>78</v>
      </c>
      <c r="EU519" s="199">
        <v>174</v>
      </c>
      <c r="EV519" s="199">
        <v>187</v>
      </c>
      <c r="EW519" s="199">
        <v>439</v>
      </c>
      <c r="EX519" s="199">
        <v>456</v>
      </c>
      <c r="EZ519" s="199"/>
    </row>
    <row r="520" spans="1:156" x14ac:dyDescent="0.25">
      <c r="A520">
        <v>56201</v>
      </c>
      <c r="B520" t="s">
        <v>892</v>
      </c>
      <c r="C520" t="s">
        <v>1141</v>
      </c>
      <c r="D520" t="s">
        <v>271</v>
      </c>
      <c r="E520" t="s">
        <v>332</v>
      </c>
      <c r="F520" t="s">
        <v>346</v>
      </c>
      <c r="G520" t="s">
        <v>346</v>
      </c>
      <c r="H520" s="199">
        <v>24085</v>
      </c>
      <c r="I520" s="199">
        <v>1705</v>
      </c>
      <c r="J520" s="199">
        <v>5674</v>
      </c>
      <c r="K520" s="199">
        <v>759</v>
      </c>
      <c r="L520" s="199">
        <v>3701</v>
      </c>
      <c r="M520" s="199">
        <v>437</v>
      </c>
      <c r="N520" s="199">
        <v>10666</v>
      </c>
      <c r="O520" s="199">
        <v>699</v>
      </c>
      <c r="P520" s="199">
        <v>7368</v>
      </c>
      <c r="Q520" s="199">
        <v>176</v>
      </c>
      <c r="R520" s="199">
        <v>18042</v>
      </c>
      <c r="S520" s="199">
        <v>1104</v>
      </c>
      <c r="T520" s="199">
        <v>2491</v>
      </c>
      <c r="U520" s="199">
        <v>152</v>
      </c>
      <c r="V520" s="199">
        <v>197</v>
      </c>
      <c r="W520" s="199">
        <v>0</v>
      </c>
      <c r="X520" s="199">
        <v>413</v>
      </c>
      <c r="Y520" s="199">
        <v>0</v>
      </c>
      <c r="Z520" s="199">
        <v>1909</v>
      </c>
      <c r="AA520" s="199">
        <v>180</v>
      </c>
      <c r="AB520" s="199">
        <v>1033</v>
      </c>
      <c r="AC520" s="199">
        <v>269</v>
      </c>
      <c r="AD520" s="199">
        <v>5147</v>
      </c>
      <c r="AE520" s="199">
        <v>986</v>
      </c>
      <c r="AF520" s="199">
        <v>15509</v>
      </c>
      <c r="AG520" s="199">
        <v>556</v>
      </c>
      <c r="AH520" s="199">
        <v>20513</v>
      </c>
      <c r="AI520" s="199">
        <v>944</v>
      </c>
      <c r="AJ520" s="199">
        <v>3572</v>
      </c>
      <c r="AK520" s="199">
        <v>761</v>
      </c>
      <c r="AL520" s="199">
        <v>1384</v>
      </c>
      <c r="AM520" s="199">
        <v>51</v>
      </c>
      <c r="AN520" s="199">
        <v>2188</v>
      </c>
      <c r="AO520" s="199">
        <v>710</v>
      </c>
      <c r="AP520" s="199">
        <v>11797</v>
      </c>
      <c r="AQ520" s="199">
        <v>993</v>
      </c>
      <c r="AR520" s="199">
        <v>12288</v>
      </c>
      <c r="AS520" s="199">
        <v>712</v>
      </c>
      <c r="AT520" s="199">
        <v>3577</v>
      </c>
      <c r="AU520" s="199">
        <v>81</v>
      </c>
      <c r="AV520" s="199">
        <v>20508</v>
      </c>
      <c r="AW520" s="199">
        <v>1624</v>
      </c>
      <c r="AX520" s="199">
        <v>2148</v>
      </c>
      <c r="AY520" s="199">
        <v>455</v>
      </c>
      <c r="AZ520" s="199">
        <v>3998</v>
      </c>
      <c r="BA520" s="199">
        <v>339</v>
      </c>
      <c r="BB520" s="199">
        <v>5488</v>
      </c>
      <c r="BC520" s="199">
        <v>182</v>
      </c>
      <c r="BD520" s="199">
        <v>3590</v>
      </c>
      <c r="BE520" s="199">
        <v>103</v>
      </c>
      <c r="BF520" s="199">
        <v>2241</v>
      </c>
      <c r="BG520" s="199">
        <v>268</v>
      </c>
      <c r="BH520" s="199">
        <v>11128</v>
      </c>
      <c r="BI520" s="199">
        <v>988</v>
      </c>
      <c r="BJ520" s="199">
        <v>10536</v>
      </c>
      <c r="BK520" s="199">
        <v>805</v>
      </c>
      <c r="BL520" s="199">
        <v>592</v>
      </c>
      <c r="BM520" s="199">
        <v>183</v>
      </c>
      <c r="BN520" s="199">
        <v>7483</v>
      </c>
      <c r="BO520" s="199">
        <v>553</v>
      </c>
      <c r="BP520" s="199">
        <v>4037</v>
      </c>
      <c r="BQ520" s="199">
        <v>467</v>
      </c>
      <c r="BR520" s="199">
        <v>1849</v>
      </c>
      <c r="BS520" s="199">
        <v>236</v>
      </c>
      <c r="BT520" s="199">
        <v>6465</v>
      </c>
      <c r="BU520" s="199">
        <v>402</v>
      </c>
      <c r="BV520" s="199">
        <v>13369</v>
      </c>
      <c r="BW520" s="199">
        <v>1256</v>
      </c>
      <c r="BX520" s="199">
        <v>4251</v>
      </c>
      <c r="BY520" s="199">
        <v>47</v>
      </c>
      <c r="BZ520" s="199">
        <v>2200</v>
      </c>
      <c r="CA520" s="199">
        <v>43</v>
      </c>
      <c r="CB520" s="199">
        <v>4265</v>
      </c>
      <c r="CC520" s="199">
        <v>359</v>
      </c>
      <c r="CD520" s="199">
        <v>2396</v>
      </c>
      <c r="CE520" s="199">
        <v>224</v>
      </c>
      <c r="CF520" s="199">
        <v>2642</v>
      </c>
      <c r="CG520" s="199">
        <v>471</v>
      </c>
      <c r="CH520" s="199">
        <v>2876</v>
      </c>
      <c r="CI520" s="199">
        <v>318</v>
      </c>
      <c r="CJ520" s="199">
        <v>2512</v>
      </c>
      <c r="CK520" s="199">
        <v>158</v>
      </c>
      <c r="CL520" s="199">
        <v>2943</v>
      </c>
      <c r="CM520" s="199">
        <v>85</v>
      </c>
      <c r="CN520" s="199">
        <v>4251</v>
      </c>
      <c r="CO520" s="199">
        <v>47</v>
      </c>
      <c r="CP520" s="199">
        <v>1705</v>
      </c>
      <c r="CQ520" s="199">
        <v>22380</v>
      </c>
      <c r="CR520" s="199">
        <v>13965</v>
      </c>
      <c r="CS520" s="199">
        <v>11606</v>
      </c>
      <c r="CT520" s="199">
        <v>17680</v>
      </c>
      <c r="CU520" s="199">
        <v>5153</v>
      </c>
      <c r="CV520" s="199">
        <v>2240</v>
      </c>
      <c r="CW520" s="199">
        <v>3267</v>
      </c>
      <c r="CX520" s="199">
        <v>1300</v>
      </c>
      <c r="CY520" s="199">
        <v>165</v>
      </c>
      <c r="CZ520" s="199">
        <v>44</v>
      </c>
      <c r="DA520" s="199">
        <v>267</v>
      </c>
      <c r="DB520" s="199">
        <v>74</v>
      </c>
      <c r="DC520" s="199">
        <v>1454</v>
      </c>
      <c r="DD520" s="199">
        <v>822</v>
      </c>
      <c r="DE520" s="199">
        <v>401</v>
      </c>
      <c r="DF520" s="199">
        <v>669</v>
      </c>
      <c r="DG520" s="199">
        <v>1848</v>
      </c>
      <c r="DH520" s="199">
        <v>175</v>
      </c>
      <c r="DI520" s="199">
        <v>1977</v>
      </c>
      <c r="DJ520" s="199">
        <v>614</v>
      </c>
      <c r="DK520" s="199">
        <v>42</v>
      </c>
      <c r="DL520" s="199">
        <v>517</v>
      </c>
      <c r="DM520" s="199">
        <v>720</v>
      </c>
      <c r="DN520" s="199">
        <v>3353</v>
      </c>
      <c r="DO520" s="199">
        <v>888</v>
      </c>
      <c r="DP520" s="199">
        <v>560</v>
      </c>
      <c r="DQ520" s="199">
        <v>448</v>
      </c>
      <c r="DR520" s="199">
        <v>502</v>
      </c>
      <c r="DS520" s="199">
        <v>342</v>
      </c>
      <c r="DT520" s="199">
        <v>1334</v>
      </c>
      <c r="DU520" s="199">
        <v>9445</v>
      </c>
      <c r="DV520" s="199">
        <v>4481</v>
      </c>
      <c r="DW520" s="199">
        <v>1593</v>
      </c>
      <c r="DX520" s="199">
        <v>780</v>
      </c>
      <c r="DY520" s="199">
        <v>300</v>
      </c>
      <c r="DZ520" s="199">
        <v>1479</v>
      </c>
      <c r="EA520" s="199">
        <v>117</v>
      </c>
      <c r="EB520" s="199">
        <v>960</v>
      </c>
      <c r="EC520" s="199">
        <v>2705</v>
      </c>
      <c r="ED520" s="199">
        <v>441</v>
      </c>
      <c r="EE520" s="199">
        <v>1577</v>
      </c>
      <c r="EF520" s="199">
        <v>2816</v>
      </c>
      <c r="EG520" s="199">
        <v>21082</v>
      </c>
      <c r="EH520" s="199">
        <v>3115</v>
      </c>
      <c r="EI520" s="199">
        <v>6050</v>
      </c>
      <c r="EJ520" s="199">
        <v>3395</v>
      </c>
      <c r="EK520" s="199">
        <v>686</v>
      </c>
      <c r="EL520" s="199">
        <v>258</v>
      </c>
      <c r="EM520" s="199">
        <v>515</v>
      </c>
      <c r="EN520" s="199">
        <v>409</v>
      </c>
      <c r="EO520" s="199">
        <v>257</v>
      </c>
      <c r="EP520" s="199">
        <v>1117</v>
      </c>
      <c r="EQ520" s="199">
        <v>8246</v>
      </c>
      <c r="ER520" s="199">
        <v>9445</v>
      </c>
      <c r="ES520" s="199">
        <v>777</v>
      </c>
      <c r="ET520" s="199">
        <v>3020</v>
      </c>
      <c r="EU520" s="199">
        <v>3752</v>
      </c>
      <c r="EV520" s="199">
        <v>1896</v>
      </c>
      <c r="EW520" s="199">
        <v>8668</v>
      </c>
      <c r="EX520" s="199">
        <v>9445</v>
      </c>
      <c r="EZ520" s="199"/>
    </row>
    <row r="521" spans="1:156" x14ac:dyDescent="0.25">
      <c r="A521">
        <v>56209</v>
      </c>
      <c r="B521" t="s">
        <v>892</v>
      </c>
      <c r="C521" t="s">
        <v>1143</v>
      </c>
      <c r="D521" t="s">
        <v>271</v>
      </c>
      <c r="E521" t="s">
        <v>332</v>
      </c>
      <c r="F521" t="s">
        <v>346</v>
      </c>
      <c r="G521" t="s">
        <v>346</v>
      </c>
      <c r="H521" s="199">
        <v>2560</v>
      </c>
      <c r="I521" s="199">
        <v>156</v>
      </c>
      <c r="J521" s="199">
        <v>199</v>
      </c>
      <c r="K521" s="199">
        <v>3</v>
      </c>
      <c r="L521" s="199">
        <v>117</v>
      </c>
      <c r="M521" s="199">
        <v>3</v>
      </c>
      <c r="N521" s="199">
        <v>1419</v>
      </c>
      <c r="O521" s="199">
        <v>101</v>
      </c>
      <c r="P521" s="199">
        <v>939</v>
      </c>
      <c r="Q521" s="199">
        <v>52</v>
      </c>
      <c r="R521" s="199">
        <v>2365</v>
      </c>
      <c r="S521" s="199">
        <v>140</v>
      </c>
      <c r="T521" s="199">
        <v>19</v>
      </c>
      <c r="U521" s="199">
        <v>0</v>
      </c>
      <c r="V521" s="199">
        <v>0</v>
      </c>
      <c r="W521" s="199">
        <v>0</v>
      </c>
      <c r="X521" s="199">
        <v>9</v>
      </c>
      <c r="Y521" s="199">
        <v>0</v>
      </c>
      <c r="Z521" s="199">
        <v>29</v>
      </c>
      <c r="AA521" s="199">
        <v>15</v>
      </c>
      <c r="AB521" s="199">
        <v>138</v>
      </c>
      <c r="AC521" s="199">
        <v>1</v>
      </c>
      <c r="AD521" s="199">
        <v>84</v>
      </c>
      <c r="AE521" s="199">
        <v>36</v>
      </c>
      <c r="AF521" s="199">
        <v>2324</v>
      </c>
      <c r="AG521" s="199">
        <v>119</v>
      </c>
      <c r="AH521" s="199">
        <v>2542</v>
      </c>
      <c r="AI521" s="199">
        <v>148</v>
      </c>
      <c r="AJ521" s="199">
        <v>18</v>
      </c>
      <c r="AK521" s="199">
        <v>8</v>
      </c>
      <c r="AL521" s="199">
        <v>15</v>
      </c>
      <c r="AM521" s="199">
        <v>5</v>
      </c>
      <c r="AN521" s="199">
        <v>3</v>
      </c>
      <c r="AO521" s="199">
        <v>3</v>
      </c>
      <c r="AP521" s="199">
        <v>1411</v>
      </c>
      <c r="AQ521" s="199">
        <v>101</v>
      </c>
      <c r="AR521" s="199">
        <v>1149</v>
      </c>
      <c r="AS521" s="199">
        <v>55</v>
      </c>
      <c r="AT521" s="199">
        <v>236</v>
      </c>
      <c r="AU521" s="199">
        <v>7</v>
      </c>
      <c r="AV521" s="199">
        <v>2324</v>
      </c>
      <c r="AW521" s="199">
        <v>149</v>
      </c>
      <c r="AX521" s="199">
        <v>47</v>
      </c>
      <c r="AY521" s="199">
        <v>6</v>
      </c>
      <c r="AZ521" s="199">
        <v>561</v>
      </c>
      <c r="BA521" s="199">
        <v>64</v>
      </c>
      <c r="BB521" s="199">
        <v>635</v>
      </c>
      <c r="BC521" s="199">
        <v>21</v>
      </c>
      <c r="BD521" s="199">
        <v>372</v>
      </c>
      <c r="BE521" s="199">
        <v>4</v>
      </c>
      <c r="BF521" s="199">
        <v>146</v>
      </c>
      <c r="BG521" s="199">
        <v>14</v>
      </c>
      <c r="BH521" s="199">
        <v>1296</v>
      </c>
      <c r="BI521" s="199">
        <v>104</v>
      </c>
      <c r="BJ521" s="199">
        <v>1207</v>
      </c>
      <c r="BK521" s="199">
        <v>104</v>
      </c>
      <c r="BL521" s="199">
        <v>89</v>
      </c>
      <c r="BM521" s="199">
        <v>0</v>
      </c>
      <c r="BN521" s="199">
        <v>870</v>
      </c>
      <c r="BO521" s="199">
        <v>57</v>
      </c>
      <c r="BP521" s="199">
        <v>449</v>
      </c>
      <c r="BQ521" s="199">
        <v>50</v>
      </c>
      <c r="BR521" s="199">
        <v>123</v>
      </c>
      <c r="BS521" s="199">
        <v>11</v>
      </c>
      <c r="BT521" s="199">
        <v>728</v>
      </c>
      <c r="BU521" s="199">
        <v>38</v>
      </c>
      <c r="BV521" s="199">
        <v>1442</v>
      </c>
      <c r="BW521" s="199">
        <v>118</v>
      </c>
      <c r="BX521" s="199">
        <v>390</v>
      </c>
      <c r="BY521" s="199">
        <v>0</v>
      </c>
      <c r="BZ521" s="199">
        <v>237</v>
      </c>
      <c r="CA521" s="199">
        <v>24</v>
      </c>
      <c r="CB521" s="199">
        <v>491</v>
      </c>
      <c r="CC521" s="199">
        <v>14</v>
      </c>
      <c r="CD521" s="199">
        <v>217</v>
      </c>
      <c r="CE521" s="199">
        <v>23</v>
      </c>
      <c r="CF521" s="199">
        <v>299</v>
      </c>
      <c r="CG521" s="199">
        <v>68</v>
      </c>
      <c r="CH521" s="199">
        <v>258</v>
      </c>
      <c r="CI521" s="199">
        <v>10</v>
      </c>
      <c r="CJ521" s="199">
        <v>316</v>
      </c>
      <c r="CK521" s="199">
        <v>5</v>
      </c>
      <c r="CL521" s="199">
        <v>352</v>
      </c>
      <c r="CM521" s="199">
        <v>12</v>
      </c>
      <c r="CN521" s="199">
        <v>390</v>
      </c>
      <c r="CO521" s="199">
        <v>0</v>
      </c>
      <c r="CP521" s="199">
        <v>156</v>
      </c>
      <c r="CQ521" s="199">
        <v>2404</v>
      </c>
      <c r="CR521" s="199">
        <v>1981</v>
      </c>
      <c r="CS521" s="199">
        <v>821</v>
      </c>
      <c r="CT521" s="199">
        <v>2317</v>
      </c>
      <c r="CU521" s="199">
        <v>60</v>
      </c>
      <c r="CV521" s="199">
        <v>12</v>
      </c>
      <c r="CW521" s="199">
        <v>46</v>
      </c>
      <c r="CX521" s="199">
        <v>12</v>
      </c>
      <c r="CY521" s="199">
        <v>0</v>
      </c>
      <c r="CZ521" s="199">
        <v>0</v>
      </c>
      <c r="DA521" s="199">
        <v>14</v>
      </c>
      <c r="DB521" s="199">
        <v>0</v>
      </c>
      <c r="DC521" s="199">
        <v>0</v>
      </c>
      <c r="DD521" s="199">
        <v>0</v>
      </c>
      <c r="DE521" s="199">
        <v>87</v>
      </c>
      <c r="DF521" s="199">
        <v>132</v>
      </c>
      <c r="DG521" s="199">
        <v>137</v>
      </c>
      <c r="DH521" s="199">
        <v>40</v>
      </c>
      <c r="DI521" s="199">
        <v>113</v>
      </c>
      <c r="DJ521" s="199">
        <v>60</v>
      </c>
      <c r="DK521" s="199">
        <v>4</v>
      </c>
      <c r="DL521" s="199">
        <v>31</v>
      </c>
      <c r="DM521" s="199">
        <v>127</v>
      </c>
      <c r="DN521" s="199">
        <v>353</v>
      </c>
      <c r="DO521" s="199">
        <v>69</v>
      </c>
      <c r="DP521" s="199">
        <v>75</v>
      </c>
      <c r="DQ521" s="199">
        <v>96</v>
      </c>
      <c r="DR521" s="199">
        <v>23</v>
      </c>
      <c r="DS521" s="199">
        <v>9</v>
      </c>
      <c r="DT521" s="199">
        <v>35</v>
      </c>
      <c r="DU521" s="199">
        <v>935</v>
      </c>
      <c r="DV521" s="199">
        <v>577</v>
      </c>
      <c r="DW521" s="199">
        <v>229</v>
      </c>
      <c r="DX521" s="199">
        <v>45</v>
      </c>
      <c r="DY521" s="199">
        <v>12</v>
      </c>
      <c r="DZ521" s="199">
        <v>161</v>
      </c>
      <c r="EA521" s="199">
        <v>9</v>
      </c>
      <c r="EB521" s="199">
        <v>137</v>
      </c>
      <c r="EC521" s="199">
        <v>152</v>
      </c>
      <c r="ED521" s="199">
        <v>20</v>
      </c>
      <c r="EE521" s="199">
        <v>116</v>
      </c>
      <c r="EF521" s="199">
        <v>275</v>
      </c>
      <c r="EG521" s="199">
        <v>2296</v>
      </c>
      <c r="EH521" s="199">
        <v>262</v>
      </c>
      <c r="EI521" s="199">
        <v>772</v>
      </c>
      <c r="EJ521" s="199">
        <v>163</v>
      </c>
      <c r="EK521" s="199">
        <v>26</v>
      </c>
      <c r="EL521" s="199">
        <v>45</v>
      </c>
      <c r="EM521" s="199">
        <v>26</v>
      </c>
      <c r="EN521" s="199">
        <v>4</v>
      </c>
      <c r="EO521" s="199">
        <v>6</v>
      </c>
      <c r="EP521" s="199">
        <v>20</v>
      </c>
      <c r="EQ521" s="199">
        <v>796</v>
      </c>
      <c r="ER521" s="199">
        <v>935</v>
      </c>
      <c r="ES521" s="199">
        <v>17</v>
      </c>
      <c r="ET521" s="199">
        <v>184</v>
      </c>
      <c r="EU521" s="199">
        <v>367</v>
      </c>
      <c r="EV521" s="199">
        <v>367</v>
      </c>
      <c r="EW521" s="199">
        <v>918</v>
      </c>
      <c r="EX521" s="199">
        <v>935</v>
      </c>
      <c r="EZ521" s="199"/>
    </row>
    <row r="522" spans="1:156" x14ac:dyDescent="0.25">
      <c r="A522">
        <v>55336</v>
      </c>
      <c r="B522" t="s">
        <v>892</v>
      </c>
      <c r="C522" t="s">
        <v>1019</v>
      </c>
      <c r="D522" t="s">
        <v>280</v>
      </c>
      <c r="E522" t="s">
        <v>332</v>
      </c>
      <c r="F522" t="s">
        <v>346</v>
      </c>
      <c r="G522" t="s">
        <v>346</v>
      </c>
      <c r="H522" s="199">
        <v>8053</v>
      </c>
      <c r="I522" s="199">
        <v>474</v>
      </c>
      <c r="J522" s="199">
        <v>904</v>
      </c>
      <c r="K522" s="199">
        <v>28</v>
      </c>
      <c r="L522" s="199">
        <v>425</v>
      </c>
      <c r="M522" s="199">
        <v>12</v>
      </c>
      <c r="N522" s="199">
        <v>3662</v>
      </c>
      <c r="O522" s="199">
        <v>196</v>
      </c>
      <c r="P522" s="199">
        <v>3485</v>
      </c>
      <c r="Q522" s="199">
        <v>250</v>
      </c>
      <c r="R522" s="199">
        <v>7080</v>
      </c>
      <c r="S522" s="199">
        <v>213</v>
      </c>
      <c r="T522" s="199">
        <v>66</v>
      </c>
      <c r="U522" s="199">
        <v>0</v>
      </c>
      <c r="V522" s="199">
        <v>0</v>
      </c>
      <c r="W522" s="199">
        <v>0</v>
      </c>
      <c r="X522" s="199">
        <v>35</v>
      </c>
      <c r="Y522" s="199">
        <v>0</v>
      </c>
      <c r="Z522" s="199">
        <v>371</v>
      </c>
      <c r="AA522" s="199">
        <v>44</v>
      </c>
      <c r="AB522" s="199">
        <v>501</v>
      </c>
      <c r="AC522" s="199">
        <v>217</v>
      </c>
      <c r="AD522" s="199">
        <v>1014</v>
      </c>
      <c r="AE522" s="199">
        <v>270</v>
      </c>
      <c r="AF522" s="199">
        <v>6791</v>
      </c>
      <c r="AG522" s="199">
        <v>197</v>
      </c>
      <c r="AH522" s="199">
        <v>7509</v>
      </c>
      <c r="AI522" s="199">
        <v>206</v>
      </c>
      <c r="AJ522" s="199">
        <v>544</v>
      </c>
      <c r="AK522" s="199">
        <v>268</v>
      </c>
      <c r="AL522" s="199">
        <v>279</v>
      </c>
      <c r="AM522" s="199">
        <v>107</v>
      </c>
      <c r="AN522" s="199">
        <v>265</v>
      </c>
      <c r="AO522" s="199">
        <v>161</v>
      </c>
      <c r="AP522" s="199">
        <v>4196</v>
      </c>
      <c r="AQ522" s="199">
        <v>279</v>
      </c>
      <c r="AR522" s="199">
        <v>3857</v>
      </c>
      <c r="AS522" s="199">
        <v>195</v>
      </c>
      <c r="AT522" s="199">
        <v>1164</v>
      </c>
      <c r="AU522" s="199">
        <v>9</v>
      </c>
      <c r="AV522" s="199">
        <v>6889</v>
      </c>
      <c r="AW522" s="199">
        <v>465</v>
      </c>
      <c r="AX522" s="199">
        <v>519</v>
      </c>
      <c r="AY522" s="199">
        <v>29</v>
      </c>
      <c r="AZ522" s="199">
        <v>2119</v>
      </c>
      <c r="BA522" s="199">
        <v>177</v>
      </c>
      <c r="BB522" s="199">
        <v>2079</v>
      </c>
      <c r="BC522" s="199">
        <v>184</v>
      </c>
      <c r="BD522" s="199">
        <v>754</v>
      </c>
      <c r="BE522" s="199">
        <v>2</v>
      </c>
      <c r="BF522" s="199">
        <v>714</v>
      </c>
      <c r="BG522" s="199">
        <v>38</v>
      </c>
      <c r="BH522" s="199">
        <v>3948</v>
      </c>
      <c r="BI522" s="199">
        <v>377</v>
      </c>
      <c r="BJ522" s="199">
        <v>3874</v>
      </c>
      <c r="BK522" s="199">
        <v>368</v>
      </c>
      <c r="BL522" s="199">
        <v>74</v>
      </c>
      <c r="BM522" s="199">
        <v>9</v>
      </c>
      <c r="BN522" s="199">
        <v>2985</v>
      </c>
      <c r="BO522" s="199">
        <v>302</v>
      </c>
      <c r="BP522" s="199">
        <v>998</v>
      </c>
      <c r="BQ522" s="199">
        <v>100</v>
      </c>
      <c r="BR522" s="199">
        <v>679</v>
      </c>
      <c r="BS522" s="199">
        <v>13</v>
      </c>
      <c r="BT522" s="199">
        <v>1950</v>
      </c>
      <c r="BU522" s="199">
        <v>59</v>
      </c>
      <c r="BV522" s="199">
        <v>4662</v>
      </c>
      <c r="BW522" s="199">
        <v>415</v>
      </c>
      <c r="BX522" s="199">
        <v>1441</v>
      </c>
      <c r="BY522" s="199">
        <v>0</v>
      </c>
      <c r="BZ522" s="199">
        <v>393</v>
      </c>
      <c r="CA522" s="199">
        <v>1</v>
      </c>
      <c r="CB522" s="199">
        <v>1557</v>
      </c>
      <c r="CC522" s="199">
        <v>58</v>
      </c>
      <c r="CD522" s="199">
        <v>632</v>
      </c>
      <c r="CE522" s="199">
        <v>23</v>
      </c>
      <c r="CF522" s="199">
        <v>889</v>
      </c>
      <c r="CG522" s="199">
        <v>43</v>
      </c>
      <c r="CH522" s="199">
        <v>1065</v>
      </c>
      <c r="CI522" s="199">
        <v>245</v>
      </c>
      <c r="CJ522" s="199">
        <v>940</v>
      </c>
      <c r="CK522" s="199">
        <v>62</v>
      </c>
      <c r="CL522" s="199">
        <v>1136</v>
      </c>
      <c r="CM522" s="199">
        <v>42</v>
      </c>
      <c r="CN522" s="199">
        <v>1441</v>
      </c>
      <c r="CO522" s="199">
        <v>0</v>
      </c>
      <c r="CP522" s="199">
        <v>474</v>
      </c>
      <c r="CQ522" s="199">
        <v>7579</v>
      </c>
      <c r="CR522" s="199">
        <v>5760</v>
      </c>
      <c r="CS522" s="199">
        <v>3420</v>
      </c>
      <c r="CT522" s="199">
        <v>7096</v>
      </c>
      <c r="CU522" s="199">
        <v>829</v>
      </c>
      <c r="CV522" s="199">
        <v>338</v>
      </c>
      <c r="CW522" s="199">
        <v>775</v>
      </c>
      <c r="CX522" s="199">
        <v>328</v>
      </c>
      <c r="CY522" s="199">
        <v>50</v>
      </c>
      <c r="CZ522" s="199">
        <v>6</v>
      </c>
      <c r="DA522" s="199">
        <v>0</v>
      </c>
      <c r="DB522" s="199">
        <v>0</v>
      </c>
      <c r="DC522" s="199">
        <v>4</v>
      </c>
      <c r="DD522" s="199">
        <v>4</v>
      </c>
      <c r="DE522" s="199">
        <v>184</v>
      </c>
      <c r="DF522" s="199">
        <v>560</v>
      </c>
      <c r="DG522" s="199">
        <v>1088</v>
      </c>
      <c r="DH522" s="199">
        <v>51</v>
      </c>
      <c r="DI522" s="199">
        <v>476</v>
      </c>
      <c r="DJ522" s="199">
        <v>234</v>
      </c>
      <c r="DK522" s="199">
        <v>89</v>
      </c>
      <c r="DL522" s="199">
        <v>104</v>
      </c>
      <c r="DM522" s="199">
        <v>195</v>
      </c>
      <c r="DN522" s="199">
        <v>725</v>
      </c>
      <c r="DO522" s="199">
        <v>236</v>
      </c>
      <c r="DP522" s="199">
        <v>166</v>
      </c>
      <c r="DQ522" s="199">
        <v>205</v>
      </c>
      <c r="DR522" s="199">
        <v>118</v>
      </c>
      <c r="DS522" s="199">
        <v>86</v>
      </c>
      <c r="DT522" s="199">
        <v>423</v>
      </c>
      <c r="DU522" s="199">
        <v>3180</v>
      </c>
      <c r="DV522" s="199">
        <v>1630</v>
      </c>
      <c r="DW522" s="199">
        <v>497</v>
      </c>
      <c r="DX522" s="199">
        <v>135</v>
      </c>
      <c r="DY522" s="199">
        <v>83</v>
      </c>
      <c r="DZ522" s="199">
        <v>721</v>
      </c>
      <c r="EA522" s="199">
        <v>59</v>
      </c>
      <c r="EB522" s="199">
        <v>499</v>
      </c>
      <c r="EC522" s="199">
        <v>694</v>
      </c>
      <c r="ED522" s="199">
        <v>135</v>
      </c>
      <c r="EE522" s="199">
        <v>364</v>
      </c>
      <c r="EF522" s="199">
        <v>846</v>
      </c>
      <c r="EG522" s="199">
        <v>7610</v>
      </c>
      <c r="EH522" s="199">
        <v>553</v>
      </c>
      <c r="EI522" s="199">
        <v>2443</v>
      </c>
      <c r="EJ522" s="199">
        <v>737</v>
      </c>
      <c r="EK522" s="199">
        <v>52</v>
      </c>
      <c r="EL522" s="199">
        <v>224</v>
      </c>
      <c r="EM522" s="199">
        <v>124</v>
      </c>
      <c r="EN522" s="199">
        <v>63</v>
      </c>
      <c r="EO522" s="199">
        <v>6</v>
      </c>
      <c r="EP522" s="199">
        <v>240</v>
      </c>
      <c r="EQ522" s="199">
        <v>2573</v>
      </c>
      <c r="ER522" s="199">
        <v>3180</v>
      </c>
      <c r="ES522" s="199">
        <v>179</v>
      </c>
      <c r="ET522" s="199">
        <v>674</v>
      </c>
      <c r="EU522" s="199">
        <v>1389</v>
      </c>
      <c r="EV522" s="199">
        <v>938</v>
      </c>
      <c r="EW522" s="199">
        <v>3001</v>
      </c>
      <c r="EX522" s="199">
        <v>3180</v>
      </c>
      <c r="EZ522" s="199"/>
    </row>
    <row r="523" spans="1:156" x14ac:dyDescent="0.25">
      <c r="A523">
        <v>55312</v>
      </c>
      <c r="B523" t="s">
        <v>892</v>
      </c>
      <c r="C523" t="s">
        <v>1007</v>
      </c>
      <c r="D523" t="s">
        <v>280</v>
      </c>
      <c r="E523" t="s">
        <v>332</v>
      </c>
      <c r="F523" t="s">
        <v>346</v>
      </c>
      <c r="G523" t="s">
        <v>346</v>
      </c>
      <c r="H523" s="199">
        <v>1457</v>
      </c>
      <c r="I523" s="199">
        <v>76</v>
      </c>
      <c r="J523" s="199">
        <v>153</v>
      </c>
      <c r="K523" s="199">
        <v>0</v>
      </c>
      <c r="L523" s="199">
        <v>88</v>
      </c>
      <c r="M523" s="199">
        <v>0</v>
      </c>
      <c r="N523" s="199">
        <v>624</v>
      </c>
      <c r="O523" s="199">
        <v>61</v>
      </c>
      <c r="P523" s="199">
        <v>672</v>
      </c>
      <c r="Q523" s="199">
        <v>15</v>
      </c>
      <c r="R523" s="199">
        <v>1413</v>
      </c>
      <c r="S523" s="199">
        <v>76</v>
      </c>
      <c r="T523" s="199">
        <v>0</v>
      </c>
      <c r="U523" s="199">
        <v>0</v>
      </c>
      <c r="V523" s="199">
        <v>22</v>
      </c>
      <c r="W523" s="199">
        <v>0</v>
      </c>
      <c r="X523" s="199">
        <v>0</v>
      </c>
      <c r="Y523" s="199">
        <v>0</v>
      </c>
      <c r="Z523" s="199">
        <v>1</v>
      </c>
      <c r="AA523" s="199">
        <v>0</v>
      </c>
      <c r="AB523" s="199">
        <v>21</v>
      </c>
      <c r="AC523" s="199">
        <v>0</v>
      </c>
      <c r="AD523" s="199">
        <v>5</v>
      </c>
      <c r="AE523" s="199">
        <v>0</v>
      </c>
      <c r="AF523" s="199">
        <v>1411</v>
      </c>
      <c r="AG523" s="199">
        <v>76</v>
      </c>
      <c r="AH523" s="199">
        <v>1446</v>
      </c>
      <c r="AI523" s="199">
        <v>69</v>
      </c>
      <c r="AJ523" s="199">
        <v>11</v>
      </c>
      <c r="AK523" s="199">
        <v>7</v>
      </c>
      <c r="AL523" s="199">
        <v>11</v>
      </c>
      <c r="AM523" s="199">
        <v>7</v>
      </c>
      <c r="AN523" s="199">
        <v>0</v>
      </c>
      <c r="AO523" s="199">
        <v>0</v>
      </c>
      <c r="AP523" s="199">
        <v>728</v>
      </c>
      <c r="AQ523" s="199">
        <v>46</v>
      </c>
      <c r="AR523" s="199">
        <v>729</v>
      </c>
      <c r="AS523" s="199">
        <v>30</v>
      </c>
      <c r="AT523" s="199">
        <v>152</v>
      </c>
      <c r="AU523" s="199">
        <v>0</v>
      </c>
      <c r="AV523" s="199">
        <v>1305</v>
      </c>
      <c r="AW523" s="199">
        <v>76</v>
      </c>
      <c r="AX523" s="199">
        <v>88</v>
      </c>
      <c r="AY523" s="199">
        <v>17</v>
      </c>
      <c r="AZ523" s="199">
        <v>367</v>
      </c>
      <c r="BA523" s="199">
        <v>34</v>
      </c>
      <c r="BB523" s="199">
        <v>406</v>
      </c>
      <c r="BC523" s="199">
        <v>15</v>
      </c>
      <c r="BD523" s="199">
        <v>142</v>
      </c>
      <c r="BE523" s="199">
        <v>2</v>
      </c>
      <c r="BF523" s="199">
        <v>133</v>
      </c>
      <c r="BG523" s="199">
        <v>11</v>
      </c>
      <c r="BH523" s="199">
        <v>662</v>
      </c>
      <c r="BI523" s="199">
        <v>57</v>
      </c>
      <c r="BJ523" s="199">
        <v>643</v>
      </c>
      <c r="BK523" s="199">
        <v>50</v>
      </c>
      <c r="BL523" s="199">
        <v>19</v>
      </c>
      <c r="BM523" s="199">
        <v>7</v>
      </c>
      <c r="BN523" s="199">
        <v>525</v>
      </c>
      <c r="BO523" s="199">
        <v>45</v>
      </c>
      <c r="BP523" s="199">
        <v>146</v>
      </c>
      <c r="BQ523" s="199">
        <v>20</v>
      </c>
      <c r="BR523" s="199">
        <v>124</v>
      </c>
      <c r="BS523" s="199">
        <v>3</v>
      </c>
      <c r="BT523" s="199">
        <v>408</v>
      </c>
      <c r="BU523" s="199">
        <v>8</v>
      </c>
      <c r="BV523" s="199">
        <v>795</v>
      </c>
      <c r="BW523" s="199">
        <v>68</v>
      </c>
      <c r="BX523" s="199">
        <v>254</v>
      </c>
      <c r="BY523" s="199">
        <v>0</v>
      </c>
      <c r="BZ523" s="199">
        <v>56</v>
      </c>
      <c r="CA523" s="199">
        <v>0</v>
      </c>
      <c r="CB523" s="199">
        <v>352</v>
      </c>
      <c r="CC523" s="199">
        <v>8</v>
      </c>
      <c r="CD523" s="199">
        <v>46</v>
      </c>
      <c r="CE523" s="199">
        <v>0</v>
      </c>
      <c r="CF523" s="199">
        <v>117</v>
      </c>
      <c r="CG523" s="199">
        <v>17</v>
      </c>
      <c r="CH523" s="199">
        <v>171</v>
      </c>
      <c r="CI523" s="199">
        <v>23</v>
      </c>
      <c r="CJ523" s="199">
        <v>214</v>
      </c>
      <c r="CK523" s="199">
        <v>7</v>
      </c>
      <c r="CL523" s="199">
        <v>247</v>
      </c>
      <c r="CM523" s="199">
        <v>21</v>
      </c>
      <c r="CN523" s="199">
        <v>254</v>
      </c>
      <c r="CO523" s="199">
        <v>0</v>
      </c>
      <c r="CP523" s="199">
        <v>76</v>
      </c>
      <c r="CQ523" s="199">
        <v>1381</v>
      </c>
      <c r="CR523" s="199">
        <v>1069</v>
      </c>
      <c r="CS523" s="199">
        <v>548</v>
      </c>
      <c r="CT523" s="199">
        <v>1389</v>
      </c>
      <c r="CU523" s="199">
        <v>17</v>
      </c>
      <c r="CV523" s="199">
        <v>2</v>
      </c>
      <c r="CW523" s="199">
        <v>10</v>
      </c>
      <c r="CX523" s="199">
        <v>2</v>
      </c>
      <c r="CY523" s="199">
        <v>7</v>
      </c>
      <c r="CZ523" s="199">
        <v>0</v>
      </c>
      <c r="DA523" s="199">
        <v>0</v>
      </c>
      <c r="DB523" s="199">
        <v>0</v>
      </c>
      <c r="DC523" s="199">
        <v>0</v>
      </c>
      <c r="DD523" s="199">
        <v>0</v>
      </c>
      <c r="DE523" s="199">
        <v>53</v>
      </c>
      <c r="DF523" s="199">
        <v>40</v>
      </c>
      <c r="DG523" s="199">
        <v>212</v>
      </c>
      <c r="DH523" s="199">
        <v>24</v>
      </c>
      <c r="DI523" s="199">
        <v>89</v>
      </c>
      <c r="DJ523" s="199">
        <v>44</v>
      </c>
      <c r="DK523" s="199">
        <v>13</v>
      </c>
      <c r="DL523" s="199">
        <v>47</v>
      </c>
      <c r="DM523" s="199">
        <v>36</v>
      </c>
      <c r="DN523" s="199">
        <v>88</v>
      </c>
      <c r="DO523" s="199">
        <v>41</v>
      </c>
      <c r="DP523" s="199">
        <v>16</v>
      </c>
      <c r="DQ523" s="199">
        <v>47</v>
      </c>
      <c r="DR523" s="199">
        <v>8</v>
      </c>
      <c r="DS523" s="199">
        <v>1</v>
      </c>
      <c r="DT523" s="199">
        <v>21</v>
      </c>
      <c r="DU523" s="199">
        <v>536</v>
      </c>
      <c r="DV523" s="199">
        <v>340</v>
      </c>
      <c r="DW523" s="199">
        <v>117</v>
      </c>
      <c r="DX523" s="199">
        <v>30</v>
      </c>
      <c r="DY523" s="199">
        <v>19</v>
      </c>
      <c r="DZ523" s="199">
        <v>91</v>
      </c>
      <c r="EA523" s="199">
        <v>17</v>
      </c>
      <c r="EB523" s="199">
        <v>54</v>
      </c>
      <c r="EC523" s="199">
        <v>75</v>
      </c>
      <c r="ED523" s="199">
        <v>8</v>
      </c>
      <c r="EE523" s="199">
        <v>55</v>
      </c>
      <c r="EF523" s="199">
        <v>170</v>
      </c>
      <c r="EG523" s="199">
        <v>1366</v>
      </c>
      <c r="EH523" s="199">
        <v>85</v>
      </c>
      <c r="EI523" s="199">
        <v>473</v>
      </c>
      <c r="EJ523" s="199">
        <v>63</v>
      </c>
      <c r="EK523" s="199">
        <v>6</v>
      </c>
      <c r="EL523" s="199">
        <v>3</v>
      </c>
      <c r="EM523" s="199">
        <v>11</v>
      </c>
      <c r="EN523" s="199">
        <v>4</v>
      </c>
      <c r="EO523" s="199">
        <v>6</v>
      </c>
      <c r="EP523" s="199">
        <v>20</v>
      </c>
      <c r="EQ523" s="199">
        <v>442</v>
      </c>
      <c r="ER523" s="199">
        <v>536</v>
      </c>
      <c r="ES523" s="199">
        <v>9</v>
      </c>
      <c r="ET523" s="199">
        <v>81</v>
      </c>
      <c r="EU523" s="199">
        <v>185</v>
      </c>
      <c r="EV523" s="199">
        <v>261</v>
      </c>
      <c r="EW523" s="199">
        <v>527</v>
      </c>
      <c r="EX523" s="199">
        <v>536</v>
      </c>
      <c r="EZ523" s="199"/>
    </row>
    <row r="524" spans="1:156" x14ac:dyDescent="0.25">
      <c r="A524">
        <v>55355</v>
      </c>
      <c r="B524" t="s">
        <v>892</v>
      </c>
      <c r="C524" t="s">
        <v>1023</v>
      </c>
      <c r="D524" t="s">
        <v>284</v>
      </c>
      <c r="E524" t="s">
        <v>332</v>
      </c>
      <c r="F524" t="s">
        <v>346</v>
      </c>
      <c r="G524" t="s">
        <v>346</v>
      </c>
      <c r="H524" s="199">
        <v>9399</v>
      </c>
      <c r="I524" s="199">
        <v>489</v>
      </c>
      <c r="J524" s="199">
        <v>1228</v>
      </c>
      <c r="K524" s="199">
        <v>49</v>
      </c>
      <c r="L524" s="199">
        <v>632</v>
      </c>
      <c r="M524" s="199">
        <v>39</v>
      </c>
      <c r="N524" s="199">
        <v>4461</v>
      </c>
      <c r="O524" s="199">
        <v>292</v>
      </c>
      <c r="P524" s="199">
        <v>3680</v>
      </c>
      <c r="Q524" s="199">
        <v>148</v>
      </c>
      <c r="R524" s="199">
        <v>8929</v>
      </c>
      <c r="S524" s="199">
        <v>456</v>
      </c>
      <c r="T524" s="199">
        <v>0</v>
      </c>
      <c r="U524" s="199">
        <v>0</v>
      </c>
      <c r="V524" s="199">
        <v>68</v>
      </c>
      <c r="W524" s="199">
        <v>19</v>
      </c>
      <c r="X524" s="199">
        <v>2</v>
      </c>
      <c r="Y524" s="199">
        <v>0</v>
      </c>
      <c r="Z524" s="199">
        <v>283</v>
      </c>
      <c r="AA524" s="199">
        <v>14</v>
      </c>
      <c r="AB524" s="199">
        <v>117</v>
      </c>
      <c r="AC524" s="199">
        <v>0</v>
      </c>
      <c r="AD524" s="199">
        <v>559</v>
      </c>
      <c r="AE524" s="199">
        <v>35</v>
      </c>
      <c r="AF524" s="199">
        <v>8682</v>
      </c>
      <c r="AG524" s="199">
        <v>454</v>
      </c>
      <c r="AH524" s="199">
        <v>9259</v>
      </c>
      <c r="AI524" s="199">
        <v>456</v>
      </c>
      <c r="AJ524" s="199">
        <v>140</v>
      </c>
      <c r="AK524" s="199">
        <v>33</v>
      </c>
      <c r="AL524" s="199">
        <v>38</v>
      </c>
      <c r="AM524" s="199">
        <v>0</v>
      </c>
      <c r="AN524" s="199">
        <v>102</v>
      </c>
      <c r="AO524" s="199">
        <v>33</v>
      </c>
      <c r="AP524" s="199">
        <v>4768</v>
      </c>
      <c r="AQ524" s="199">
        <v>257</v>
      </c>
      <c r="AR524" s="199">
        <v>4631</v>
      </c>
      <c r="AS524" s="199">
        <v>232</v>
      </c>
      <c r="AT524" s="199">
        <v>1364</v>
      </c>
      <c r="AU524" s="199">
        <v>129</v>
      </c>
      <c r="AV524" s="199">
        <v>8035</v>
      </c>
      <c r="AW524" s="199">
        <v>360</v>
      </c>
      <c r="AX524" s="199">
        <v>278</v>
      </c>
      <c r="AY524" s="199">
        <v>49</v>
      </c>
      <c r="AZ524" s="199">
        <v>2238</v>
      </c>
      <c r="BA524" s="199">
        <v>143</v>
      </c>
      <c r="BB524" s="199">
        <v>2583</v>
      </c>
      <c r="BC524" s="199">
        <v>118</v>
      </c>
      <c r="BD524" s="199">
        <v>1381</v>
      </c>
      <c r="BE524" s="199">
        <v>18</v>
      </c>
      <c r="BF524" s="199">
        <v>774</v>
      </c>
      <c r="BG524" s="199">
        <v>52</v>
      </c>
      <c r="BH524" s="199">
        <v>4437</v>
      </c>
      <c r="BI524" s="199">
        <v>429</v>
      </c>
      <c r="BJ524" s="199">
        <v>4337</v>
      </c>
      <c r="BK524" s="199">
        <v>416</v>
      </c>
      <c r="BL524" s="199">
        <v>100</v>
      </c>
      <c r="BM524" s="199">
        <v>13</v>
      </c>
      <c r="BN524" s="199">
        <v>3332</v>
      </c>
      <c r="BO524" s="199">
        <v>282</v>
      </c>
      <c r="BP524" s="199">
        <v>1264</v>
      </c>
      <c r="BQ524" s="199">
        <v>152</v>
      </c>
      <c r="BR524" s="199">
        <v>615</v>
      </c>
      <c r="BS524" s="199">
        <v>47</v>
      </c>
      <c r="BT524" s="199">
        <v>2101</v>
      </c>
      <c r="BU524" s="199">
        <v>8</v>
      </c>
      <c r="BV524" s="199">
        <v>5211</v>
      </c>
      <c r="BW524" s="199">
        <v>481</v>
      </c>
      <c r="BX524" s="199">
        <v>2087</v>
      </c>
      <c r="BY524" s="199">
        <v>0</v>
      </c>
      <c r="BZ524" s="199">
        <v>607</v>
      </c>
      <c r="CA524" s="199">
        <v>0</v>
      </c>
      <c r="CB524" s="199">
        <v>1494</v>
      </c>
      <c r="CC524" s="199">
        <v>8</v>
      </c>
      <c r="CD524" s="199">
        <v>818</v>
      </c>
      <c r="CE524" s="199">
        <v>153</v>
      </c>
      <c r="CF524" s="199">
        <v>797</v>
      </c>
      <c r="CG524" s="199">
        <v>56</v>
      </c>
      <c r="CH524" s="199">
        <v>1003</v>
      </c>
      <c r="CI524" s="199">
        <v>93</v>
      </c>
      <c r="CJ524" s="199">
        <v>1070</v>
      </c>
      <c r="CK524" s="199">
        <v>69</v>
      </c>
      <c r="CL524" s="199">
        <v>1523</v>
      </c>
      <c r="CM524" s="199">
        <v>110</v>
      </c>
      <c r="CN524" s="199">
        <v>2087</v>
      </c>
      <c r="CO524" s="199">
        <v>0</v>
      </c>
      <c r="CP524" s="199">
        <v>489</v>
      </c>
      <c r="CQ524" s="199">
        <v>8910</v>
      </c>
      <c r="CR524" s="199">
        <v>6677</v>
      </c>
      <c r="CS524" s="199">
        <v>3961</v>
      </c>
      <c r="CT524" s="199">
        <v>8665</v>
      </c>
      <c r="CU524" s="199">
        <v>358</v>
      </c>
      <c r="CV524" s="199">
        <v>42</v>
      </c>
      <c r="CW524" s="199">
        <v>336</v>
      </c>
      <c r="CX524" s="199">
        <v>38</v>
      </c>
      <c r="CY524" s="199">
        <v>20</v>
      </c>
      <c r="CZ524" s="199">
        <v>4</v>
      </c>
      <c r="DA524" s="199">
        <v>1</v>
      </c>
      <c r="DB524" s="199">
        <v>0</v>
      </c>
      <c r="DC524" s="199">
        <v>1</v>
      </c>
      <c r="DD524" s="199">
        <v>0</v>
      </c>
      <c r="DE524" s="199">
        <v>221</v>
      </c>
      <c r="DF524" s="199">
        <v>280</v>
      </c>
      <c r="DG524" s="199">
        <v>1088</v>
      </c>
      <c r="DH524" s="199">
        <v>107</v>
      </c>
      <c r="DI524" s="199">
        <v>530</v>
      </c>
      <c r="DJ524" s="199">
        <v>359</v>
      </c>
      <c r="DK524" s="199">
        <v>5</v>
      </c>
      <c r="DL524" s="199">
        <v>180</v>
      </c>
      <c r="DM524" s="199">
        <v>218</v>
      </c>
      <c r="DN524" s="199">
        <v>1096</v>
      </c>
      <c r="DO524" s="199">
        <v>364</v>
      </c>
      <c r="DP524" s="199">
        <v>287</v>
      </c>
      <c r="DQ524" s="199">
        <v>110</v>
      </c>
      <c r="DR524" s="199">
        <v>184</v>
      </c>
      <c r="DS524" s="199">
        <v>54</v>
      </c>
      <c r="DT524" s="199">
        <v>300</v>
      </c>
      <c r="DU524" s="199">
        <v>3951</v>
      </c>
      <c r="DV524" s="199">
        <v>2012</v>
      </c>
      <c r="DW524" s="199">
        <v>690</v>
      </c>
      <c r="DX524" s="199">
        <v>236</v>
      </c>
      <c r="DY524" s="199">
        <v>104</v>
      </c>
      <c r="DZ524" s="199">
        <v>746</v>
      </c>
      <c r="EA524" s="199">
        <v>83</v>
      </c>
      <c r="EB524" s="199">
        <v>576</v>
      </c>
      <c r="EC524" s="199">
        <v>957</v>
      </c>
      <c r="ED524" s="199">
        <v>154</v>
      </c>
      <c r="EE524" s="199">
        <v>698</v>
      </c>
      <c r="EF524" s="199">
        <v>1143</v>
      </c>
      <c r="EG524" s="199">
        <v>8483</v>
      </c>
      <c r="EH524" s="199">
        <v>938</v>
      </c>
      <c r="EI524" s="199">
        <v>3071</v>
      </c>
      <c r="EJ524" s="199">
        <v>880</v>
      </c>
      <c r="EK524" s="199">
        <v>146</v>
      </c>
      <c r="EL524" s="199">
        <v>121</v>
      </c>
      <c r="EM524" s="199">
        <v>123</v>
      </c>
      <c r="EN524" s="199">
        <v>100</v>
      </c>
      <c r="EO524" s="199">
        <v>64</v>
      </c>
      <c r="EP524" s="199">
        <v>277</v>
      </c>
      <c r="EQ524" s="199">
        <v>3421</v>
      </c>
      <c r="ER524" s="199">
        <v>3951</v>
      </c>
      <c r="ES524" s="199">
        <v>280</v>
      </c>
      <c r="ET524" s="199">
        <v>1080</v>
      </c>
      <c r="EU524" s="199">
        <v>1548</v>
      </c>
      <c r="EV524" s="199">
        <v>1043</v>
      </c>
      <c r="EW524" s="199">
        <v>3671</v>
      </c>
      <c r="EX524" s="199">
        <v>3951</v>
      </c>
      <c r="EZ524" s="199"/>
    </row>
    <row r="525" spans="1:156" x14ac:dyDescent="0.25">
      <c r="A525">
        <v>55350</v>
      </c>
      <c r="B525" t="s">
        <v>892</v>
      </c>
      <c r="C525" t="s">
        <v>1022</v>
      </c>
      <c r="D525" t="s">
        <v>280</v>
      </c>
      <c r="E525" t="s">
        <v>332</v>
      </c>
      <c r="F525" t="s">
        <v>346</v>
      </c>
      <c r="G525" t="s">
        <v>346</v>
      </c>
      <c r="H525" s="199">
        <v>18562</v>
      </c>
      <c r="I525" s="199">
        <v>926</v>
      </c>
      <c r="J525" s="199">
        <v>2232</v>
      </c>
      <c r="K525" s="199">
        <v>301</v>
      </c>
      <c r="L525" s="199">
        <v>1506</v>
      </c>
      <c r="M525" s="199">
        <v>218</v>
      </c>
      <c r="N525" s="199">
        <v>8259</v>
      </c>
      <c r="O525" s="199">
        <v>487</v>
      </c>
      <c r="P525" s="199">
        <v>8047</v>
      </c>
      <c r="Q525" s="199">
        <v>117</v>
      </c>
      <c r="R525" s="199">
        <v>17407</v>
      </c>
      <c r="S525" s="199">
        <v>746</v>
      </c>
      <c r="T525" s="199">
        <v>82</v>
      </c>
      <c r="U525" s="199">
        <v>0</v>
      </c>
      <c r="V525" s="199">
        <v>48</v>
      </c>
      <c r="W525" s="199">
        <v>0</v>
      </c>
      <c r="X525" s="199">
        <v>202</v>
      </c>
      <c r="Y525" s="199">
        <v>0</v>
      </c>
      <c r="Z525" s="199">
        <v>351</v>
      </c>
      <c r="AA525" s="199">
        <v>179</v>
      </c>
      <c r="AB525" s="199">
        <v>472</v>
      </c>
      <c r="AC525" s="199">
        <v>1</v>
      </c>
      <c r="AD525" s="199">
        <v>827</v>
      </c>
      <c r="AE525" s="199">
        <v>264</v>
      </c>
      <c r="AF525" s="199">
        <v>16993</v>
      </c>
      <c r="AG525" s="199">
        <v>661</v>
      </c>
      <c r="AH525" s="199">
        <v>17958</v>
      </c>
      <c r="AI525" s="199">
        <v>776</v>
      </c>
      <c r="AJ525" s="199">
        <v>604</v>
      </c>
      <c r="AK525" s="199">
        <v>150</v>
      </c>
      <c r="AL525" s="199">
        <v>335</v>
      </c>
      <c r="AM525" s="199">
        <v>0</v>
      </c>
      <c r="AN525" s="199">
        <v>269</v>
      </c>
      <c r="AO525" s="199">
        <v>150</v>
      </c>
      <c r="AP525" s="199">
        <v>9175</v>
      </c>
      <c r="AQ525" s="199">
        <v>584</v>
      </c>
      <c r="AR525" s="199">
        <v>9387</v>
      </c>
      <c r="AS525" s="199">
        <v>342</v>
      </c>
      <c r="AT525" s="199">
        <v>2746</v>
      </c>
      <c r="AU525" s="199">
        <v>140</v>
      </c>
      <c r="AV525" s="199">
        <v>15816</v>
      </c>
      <c r="AW525" s="199">
        <v>786</v>
      </c>
      <c r="AX525" s="199">
        <v>486</v>
      </c>
      <c r="AY525" s="199">
        <v>73</v>
      </c>
      <c r="AZ525" s="199">
        <v>3871</v>
      </c>
      <c r="BA525" s="199">
        <v>437</v>
      </c>
      <c r="BB525" s="199">
        <v>5424</v>
      </c>
      <c r="BC525" s="199">
        <v>177</v>
      </c>
      <c r="BD525" s="199">
        <v>3078</v>
      </c>
      <c r="BE525" s="199">
        <v>37</v>
      </c>
      <c r="BF525" s="199">
        <v>1706</v>
      </c>
      <c r="BG525" s="199">
        <v>198</v>
      </c>
      <c r="BH525" s="199">
        <v>8759</v>
      </c>
      <c r="BI525" s="199">
        <v>551</v>
      </c>
      <c r="BJ525" s="199">
        <v>8503</v>
      </c>
      <c r="BK525" s="199">
        <v>466</v>
      </c>
      <c r="BL525" s="199">
        <v>256</v>
      </c>
      <c r="BM525" s="199">
        <v>85</v>
      </c>
      <c r="BN525" s="199">
        <v>6424</v>
      </c>
      <c r="BO525" s="199">
        <v>355</v>
      </c>
      <c r="BP525" s="199">
        <v>2437</v>
      </c>
      <c r="BQ525" s="199">
        <v>176</v>
      </c>
      <c r="BR525" s="199">
        <v>1604</v>
      </c>
      <c r="BS525" s="199">
        <v>218</v>
      </c>
      <c r="BT525" s="199">
        <v>4274</v>
      </c>
      <c r="BU525" s="199">
        <v>161</v>
      </c>
      <c r="BV525" s="199">
        <v>10465</v>
      </c>
      <c r="BW525" s="199">
        <v>749</v>
      </c>
      <c r="BX525" s="199">
        <v>3823</v>
      </c>
      <c r="BY525" s="199">
        <v>16</v>
      </c>
      <c r="BZ525" s="199">
        <v>1467</v>
      </c>
      <c r="CA525" s="199">
        <v>27</v>
      </c>
      <c r="CB525" s="199">
        <v>2807</v>
      </c>
      <c r="CC525" s="199">
        <v>134</v>
      </c>
      <c r="CD525" s="199">
        <v>1429</v>
      </c>
      <c r="CE525" s="199">
        <v>41</v>
      </c>
      <c r="CF525" s="199">
        <v>1940</v>
      </c>
      <c r="CG525" s="199">
        <v>332</v>
      </c>
      <c r="CH525" s="199">
        <v>2155</v>
      </c>
      <c r="CI525" s="199">
        <v>195</v>
      </c>
      <c r="CJ525" s="199">
        <v>2359</v>
      </c>
      <c r="CK525" s="199">
        <v>64</v>
      </c>
      <c r="CL525" s="199">
        <v>2582</v>
      </c>
      <c r="CM525" s="199">
        <v>117</v>
      </c>
      <c r="CN525" s="199">
        <v>3823</v>
      </c>
      <c r="CO525" s="199">
        <v>16</v>
      </c>
      <c r="CP525" s="199">
        <v>926</v>
      </c>
      <c r="CQ525" s="199">
        <v>17636</v>
      </c>
      <c r="CR525" s="199">
        <v>14166</v>
      </c>
      <c r="CS525" s="199">
        <v>6996</v>
      </c>
      <c r="CT525" s="199">
        <v>16860</v>
      </c>
      <c r="CU525" s="199">
        <v>531</v>
      </c>
      <c r="CV525" s="199">
        <v>187</v>
      </c>
      <c r="CW525" s="199">
        <v>371</v>
      </c>
      <c r="CX525" s="199">
        <v>159</v>
      </c>
      <c r="CY525" s="199">
        <v>83</v>
      </c>
      <c r="CZ525" s="199">
        <v>0</v>
      </c>
      <c r="DA525" s="199">
        <v>51</v>
      </c>
      <c r="DB525" s="199">
        <v>28</v>
      </c>
      <c r="DC525" s="199">
        <v>26</v>
      </c>
      <c r="DD525" s="199">
        <v>0</v>
      </c>
      <c r="DE525" s="199">
        <v>140</v>
      </c>
      <c r="DF525" s="199">
        <v>599</v>
      </c>
      <c r="DG525" s="199">
        <v>2266</v>
      </c>
      <c r="DH525" s="199">
        <v>154</v>
      </c>
      <c r="DI525" s="199">
        <v>1121</v>
      </c>
      <c r="DJ525" s="199">
        <v>610</v>
      </c>
      <c r="DK525" s="199">
        <v>91</v>
      </c>
      <c r="DL525" s="199">
        <v>483</v>
      </c>
      <c r="DM525" s="199">
        <v>752</v>
      </c>
      <c r="DN525" s="199">
        <v>2148</v>
      </c>
      <c r="DO525" s="199">
        <v>541</v>
      </c>
      <c r="DP525" s="199">
        <v>309</v>
      </c>
      <c r="DQ525" s="199">
        <v>198</v>
      </c>
      <c r="DR525" s="199">
        <v>246</v>
      </c>
      <c r="DS525" s="199">
        <v>97</v>
      </c>
      <c r="DT525" s="199">
        <v>343</v>
      </c>
      <c r="DU525" s="199">
        <v>7806</v>
      </c>
      <c r="DV525" s="199">
        <v>4027</v>
      </c>
      <c r="DW525" s="199">
        <v>1358</v>
      </c>
      <c r="DX525" s="199">
        <v>600</v>
      </c>
      <c r="DY525" s="199">
        <v>205</v>
      </c>
      <c r="DZ525" s="199">
        <v>1249</v>
      </c>
      <c r="EA525" s="199">
        <v>41</v>
      </c>
      <c r="EB525" s="199">
        <v>1047</v>
      </c>
      <c r="EC525" s="199">
        <v>1930</v>
      </c>
      <c r="ED525" s="199">
        <v>191</v>
      </c>
      <c r="EE525" s="199">
        <v>1520</v>
      </c>
      <c r="EF525" s="199">
        <v>1880</v>
      </c>
      <c r="EG525" s="199">
        <v>16029</v>
      </c>
      <c r="EH525" s="199">
        <v>2482</v>
      </c>
      <c r="EI525" s="199">
        <v>5706</v>
      </c>
      <c r="EJ525" s="199">
        <v>2100</v>
      </c>
      <c r="EK525" s="199">
        <v>367</v>
      </c>
      <c r="EL525" s="199">
        <v>293</v>
      </c>
      <c r="EM525" s="199">
        <v>348</v>
      </c>
      <c r="EN525" s="199">
        <v>198</v>
      </c>
      <c r="EO525" s="199">
        <v>176</v>
      </c>
      <c r="EP525" s="199">
        <v>568</v>
      </c>
      <c r="EQ525" s="199">
        <v>6883</v>
      </c>
      <c r="ER525" s="199">
        <v>7806</v>
      </c>
      <c r="ES525" s="199">
        <v>343</v>
      </c>
      <c r="ET525" s="199">
        <v>2699</v>
      </c>
      <c r="EU525" s="199">
        <v>3132</v>
      </c>
      <c r="EV525" s="199">
        <v>1632</v>
      </c>
      <c r="EW525" s="199">
        <v>7463</v>
      </c>
      <c r="EX525" s="199">
        <v>7806</v>
      </c>
      <c r="EZ525" s="199"/>
    </row>
    <row r="526" spans="1:156" x14ac:dyDescent="0.25">
      <c r="A526">
        <v>56273</v>
      </c>
      <c r="B526" t="s">
        <v>892</v>
      </c>
      <c r="C526" t="s">
        <v>1158</v>
      </c>
      <c r="D526" t="s">
        <v>271</v>
      </c>
      <c r="E526" t="s">
        <v>332</v>
      </c>
      <c r="F526" t="s">
        <v>346</v>
      </c>
      <c r="G526" t="s">
        <v>346</v>
      </c>
      <c r="H526" s="199">
        <v>4951</v>
      </c>
      <c r="I526" s="199">
        <v>240</v>
      </c>
      <c r="J526" s="199">
        <v>283</v>
      </c>
      <c r="K526" s="199">
        <v>35</v>
      </c>
      <c r="L526" s="199">
        <v>187</v>
      </c>
      <c r="M526" s="199">
        <v>30</v>
      </c>
      <c r="N526" s="199">
        <v>2331</v>
      </c>
      <c r="O526" s="199">
        <v>102</v>
      </c>
      <c r="P526" s="199">
        <v>2328</v>
      </c>
      <c r="Q526" s="199">
        <v>103</v>
      </c>
      <c r="R526" s="199">
        <v>4735</v>
      </c>
      <c r="S526" s="199">
        <v>225</v>
      </c>
      <c r="T526" s="199">
        <v>22</v>
      </c>
      <c r="U526" s="199">
        <v>0</v>
      </c>
      <c r="V526" s="199">
        <v>0</v>
      </c>
      <c r="W526" s="199">
        <v>0</v>
      </c>
      <c r="X526" s="199">
        <v>28</v>
      </c>
      <c r="Y526" s="199">
        <v>0</v>
      </c>
      <c r="Z526" s="199">
        <v>9</v>
      </c>
      <c r="AA526" s="199">
        <v>0</v>
      </c>
      <c r="AB526" s="199">
        <v>157</v>
      </c>
      <c r="AC526" s="199">
        <v>15</v>
      </c>
      <c r="AD526" s="199">
        <v>73</v>
      </c>
      <c r="AE526" s="199">
        <v>15</v>
      </c>
      <c r="AF526" s="199">
        <v>4726</v>
      </c>
      <c r="AG526" s="199">
        <v>225</v>
      </c>
      <c r="AH526" s="199">
        <v>4857</v>
      </c>
      <c r="AI526" s="199">
        <v>225</v>
      </c>
      <c r="AJ526" s="199">
        <v>94</v>
      </c>
      <c r="AK526" s="199">
        <v>15</v>
      </c>
      <c r="AL526" s="199">
        <v>36</v>
      </c>
      <c r="AM526" s="199">
        <v>0</v>
      </c>
      <c r="AN526" s="199">
        <v>58</v>
      </c>
      <c r="AO526" s="199">
        <v>15</v>
      </c>
      <c r="AP526" s="199">
        <v>2539</v>
      </c>
      <c r="AQ526" s="199">
        <v>123</v>
      </c>
      <c r="AR526" s="199">
        <v>2412</v>
      </c>
      <c r="AS526" s="199">
        <v>117</v>
      </c>
      <c r="AT526" s="199">
        <v>636</v>
      </c>
      <c r="AU526" s="199">
        <v>5</v>
      </c>
      <c r="AV526" s="199">
        <v>4315</v>
      </c>
      <c r="AW526" s="199">
        <v>235</v>
      </c>
      <c r="AX526" s="199">
        <v>124</v>
      </c>
      <c r="AY526" s="199">
        <v>14</v>
      </c>
      <c r="AZ526" s="199">
        <v>876</v>
      </c>
      <c r="BA526" s="199">
        <v>42</v>
      </c>
      <c r="BB526" s="199">
        <v>1193</v>
      </c>
      <c r="BC526" s="199">
        <v>56</v>
      </c>
      <c r="BD526" s="199">
        <v>1202</v>
      </c>
      <c r="BE526" s="199">
        <v>39</v>
      </c>
      <c r="BF526" s="199">
        <v>349</v>
      </c>
      <c r="BG526" s="199">
        <v>53</v>
      </c>
      <c r="BH526" s="199">
        <v>2303</v>
      </c>
      <c r="BI526" s="199">
        <v>110</v>
      </c>
      <c r="BJ526" s="199">
        <v>2260</v>
      </c>
      <c r="BK526" s="199">
        <v>101</v>
      </c>
      <c r="BL526" s="199">
        <v>43</v>
      </c>
      <c r="BM526" s="199">
        <v>9</v>
      </c>
      <c r="BN526" s="199">
        <v>1681</v>
      </c>
      <c r="BO526" s="199">
        <v>79</v>
      </c>
      <c r="BP526" s="199">
        <v>665</v>
      </c>
      <c r="BQ526" s="199">
        <v>33</v>
      </c>
      <c r="BR526" s="199">
        <v>306</v>
      </c>
      <c r="BS526" s="199">
        <v>51</v>
      </c>
      <c r="BT526" s="199">
        <v>1242</v>
      </c>
      <c r="BU526" s="199">
        <v>72</v>
      </c>
      <c r="BV526" s="199">
        <v>2652</v>
      </c>
      <c r="BW526" s="199">
        <v>163</v>
      </c>
      <c r="BX526" s="199">
        <v>1057</v>
      </c>
      <c r="BY526" s="199">
        <v>5</v>
      </c>
      <c r="BZ526" s="199">
        <v>331</v>
      </c>
      <c r="CA526" s="199">
        <v>7</v>
      </c>
      <c r="CB526" s="199">
        <v>911</v>
      </c>
      <c r="CC526" s="199">
        <v>65</v>
      </c>
      <c r="CD526" s="199">
        <v>314</v>
      </c>
      <c r="CE526" s="199">
        <v>17</v>
      </c>
      <c r="CF526" s="199">
        <v>416</v>
      </c>
      <c r="CG526" s="199">
        <v>44</v>
      </c>
      <c r="CH526" s="199">
        <v>736</v>
      </c>
      <c r="CI526" s="199">
        <v>29</v>
      </c>
      <c r="CJ526" s="199">
        <v>484</v>
      </c>
      <c r="CK526" s="199">
        <v>14</v>
      </c>
      <c r="CL526" s="199">
        <v>702</v>
      </c>
      <c r="CM526" s="199">
        <v>59</v>
      </c>
      <c r="CN526" s="199">
        <v>1057</v>
      </c>
      <c r="CO526" s="199">
        <v>5</v>
      </c>
      <c r="CP526" s="199">
        <v>240</v>
      </c>
      <c r="CQ526" s="199">
        <v>4711</v>
      </c>
      <c r="CR526" s="199">
        <v>4073</v>
      </c>
      <c r="CS526" s="199">
        <v>1625</v>
      </c>
      <c r="CT526" s="199">
        <v>4622</v>
      </c>
      <c r="CU526" s="199">
        <v>86</v>
      </c>
      <c r="CV526" s="199">
        <v>31</v>
      </c>
      <c r="CW526" s="199">
        <v>66</v>
      </c>
      <c r="CX526" s="199">
        <v>28</v>
      </c>
      <c r="CY526" s="199">
        <v>18</v>
      </c>
      <c r="CZ526" s="199">
        <v>3</v>
      </c>
      <c r="DA526" s="199">
        <v>2</v>
      </c>
      <c r="DB526" s="199">
        <v>0</v>
      </c>
      <c r="DC526" s="199">
        <v>0</v>
      </c>
      <c r="DD526" s="199">
        <v>0</v>
      </c>
      <c r="DE526" s="199">
        <v>38</v>
      </c>
      <c r="DF526" s="199">
        <v>344</v>
      </c>
      <c r="DG526" s="199">
        <v>333</v>
      </c>
      <c r="DH526" s="199">
        <v>83</v>
      </c>
      <c r="DI526" s="199">
        <v>181</v>
      </c>
      <c r="DJ526" s="199">
        <v>201</v>
      </c>
      <c r="DK526" s="199">
        <v>31</v>
      </c>
      <c r="DL526" s="199">
        <v>98</v>
      </c>
      <c r="DM526" s="199">
        <v>163</v>
      </c>
      <c r="DN526" s="199">
        <v>682</v>
      </c>
      <c r="DO526" s="199">
        <v>93</v>
      </c>
      <c r="DP526" s="199">
        <v>128</v>
      </c>
      <c r="DQ526" s="199">
        <v>84</v>
      </c>
      <c r="DR526" s="199">
        <v>43</v>
      </c>
      <c r="DS526" s="199">
        <v>22</v>
      </c>
      <c r="DT526" s="199">
        <v>41</v>
      </c>
      <c r="DU526" s="199">
        <v>1960</v>
      </c>
      <c r="DV526" s="199">
        <v>1262</v>
      </c>
      <c r="DW526" s="199">
        <v>478</v>
      </c>
      <c r="DX526" s="199">
        <v>106</v>
      </c>
      <c r="DY526" s="199">
        <v>44</v>
      </c>
      <c r="DZ526" s="199">
        <v>285</v>
      </c>
      <c r="EA526" s="199">
        <v>27</v>
      </c>
      <c r="EB526" s="199">
        <v>210</v>
      </c>
      <c r="EC526" s="199">
        <v>307</v>
      </c>
      <c r="ED526" s="199">
        <v>41</v>
      </c>
      <c r="EE526" s="199">
        <v>243</v>
      </c>
      <c r="EF526" s="199">
        <v>625</v>
      </c>
      <c r="EG526" s="199">
        <v>4465</v>
      </c>
      <c r="EH526" s="199">
        <v>487</v>
      </c>
      <c r="EI526" s="199">
        <v>1714</v>
      </c>
      <c r="EJ526" s="199">
        <v>246</v>
      </c>
      <c r="EK526" s="199">
        <v>41</v>
      </c>
      <c r="EL526" s="199">
        <v>36</v>
      </c>
      <c r="EM526" s="199">
        <v>4</v>
      </c>
      <c r="EN526" s="199">
        <v>11</v>
      </c>
      <c r="EO526" s="199">
        <v>8</v>
      </c>
      <c r="EP526" s="199">
        <v>85</v>
      </c>
      <c r="EQ526" s="199">
        <v>1713</v>
      </c>
      <c r="ER526" s="199">
        <v>1960</v>
      </c>
      <c r="ES526" s="199">
        <v>38</v>
      </c>
      <c r="ET526" s="199">
        <v>362</v>
      </c>
      <c r="EU526" s="199">
        <v>797</v>
      </c>
      <c r="EV526" s="199">
        <v>763</v>
      </c>
      <c r="EW526" s="199">
        <v>1922</v>
      </c>
      <c r="EX526" s="199">
        <v>1960</v>
      </c>
      <c r="EZ526" s="199"/>
    </row>
    <row r="527" spans="1:156" x14ac:dyDescent="0.25">
      <c r="A527">
        <v>56243</v>
      </c>
      <c r="B527" t="s">
        <v>892</v>
      </c>
      <c r="C527" t="s">
        <v>1148</v>
      </c>
      <c r="D527" t="s">
        <v>284</v>
      </c>
      <c r="E527" t="s">
        <v>332</v>
      </c>
      <c r="F527" t="s">
        <v>346</v>
      </c>
      <c r="G527" t="s">
        <v>346</v>
      </c>
      <c r="H527" s="199">
        <v>1864</v>
      </c>
      <c r="I527" s="199">
        <v>88</v>
      </c>
      <c r="J527" s="199">
        <v>473</v>
      </c>
      <c r="K527" s="199">
        <v>39</v>
      </c>
      <c r="L527" s="199">
        <v>346</v>
      </c>
      <c r="M527" s="199">
        <v>34</v>
      </c>
      <c r="N527" s="199">
        <v>734</v>
      </c>
      <c r="O527" s="199">
        <v>45</v>
      </c>
      <c r="P527" s="199">
        <v>656</v>
      </c>
      <c r="Q527" s="199">
        <v>4</v>
      </c>
      <c r="R527" s="199">
        <v>1778</v>
      </c>
      <c r="S527" s="199">
        <v>69</v>
      </c>
      <c r="T527" s="199">
        <v>5</v>
      </c>
      <c r="U527" s="199">
        <v>0</v>
      </c>
      <c r="V527" s="199">
        <v>0</v>
      </c>
      <c r="W527" s="199">
        <v>0</v>
      </c>
      <c r="X527" s="199">
        <v>16</v>
      </c>
      <c r="Y527" s="199">
        <v>11</v>
      </c>
      <c r="Z527" s="199">
        <v>13</v>
      </c>
      <c r="AA527" s="199">
        <v>8</v>
      </c>
      <c r="AB527" s="199">
        <v>52</v>
      </c>
      <c r="AC527" s="199">
        <v>0</v>
      </c>
      <c r="AD527" s="199">
        <v>33</v>
      </c>
      <c r="AE527" s="199">
        <v>4</v>
      </c>
      <c r="AF527" s="199">
        <v>1761</v>
      </c>
      <c r="AG527" s="199">
        <v>69</v>
      </c>
      <c r="AH527" s="199">
        <v>1846</v>
      </c>
      <c r="AI527" s="199">
        <v>76</v>
      </c>
      <c r="AJ527" s="199">
        <v>18</v>
      </c>
      <c r="AK527" s="199">
        <v>12</v>
      </c>
      <c r="AL527" s="199">
        <v>6</v>
      </c>
      <c r="AM527" s="199">
        <v>0</v>
      </c>
      <c r="AN527" s="199">
        <v>12</v>
      </c>
      <c r="AO527" s="199">
        <v>12</v>
      </c>
      <c r="AP527" s="199">
        <v>1008</v>
      </c>
      <c r="AQ527" s="199">
        <v>47</v>
      </c>
      <c r="AR527" s="199">
        <v>856</v>
      </c>
      <c r="AS527" s="199">
        <v>41</v>
      </c>
      <c r="AT527" s="199">
        <v>229</v>
      </c>
      <c r="AU527" s="199">
        <v>10</v>
      </c>
      <c r="AV527" s="199">
        <v>1635</v>
      </c>
      <c r="AW527" s="199">
        <v>78</v>
      </c>
      <c r="AX527" s="199">
        <v>102</v>
      </c>
      <c r="AY527" s="199">
        <v>7</v>
      </c>
      <c r="AZ527" s="199">
        <v>364</v>
      </c>
      <c r="BA527" s="199">
        <v>14</v>
      </c>
      <c r="BB527" s="199">
        <v>467</v>
      </c>
      <c r="BC527" s="199">
        <v>18</v>
      </c>
      <c r="BD527" s="199">
        <v>212</v>
      </c>
      <c r="BE527" s="199">
        <v>19</v>
      </c>
      <c r="BF527" s="199">
        <v>152</v>
      </c>
      <c r="BG527" s="199">
        <v>14</v>
      </c>
      <c r="BH527" s="199">
        <v>860</v>
      </c>
      <c r="BI527" s="199">
        <v>40</v>
      </c>
      <c r="BJ527" s="199">
        <v>834</v>
      </c>
      <c r="BK527" s="199">
        <v>38</v>
      </c>
      <c r="BL527" s="199">
        <v>26</v>
      </c>
      <c r="BM527" s="199">
        <v>2</v>
      </c>
      <c r="BN527" s="199">
        <v>594</v>
      </c>
      <c r="BO527" s="199">
        <v>32</v>
      </c>
      <c r="BP527" s="199">
        <v>272</v>
      </c>
      <c r="BQ527" s="199">
        <v>10</v>
      </c>
      <c r="BR527" s="199">
        <v>146</v>
      </c>
      <c r="BS527" s="199">
        <v>12</v>
      </c>
      <c r="BT527" s="199">
        <v>550</v>
      </c>
      <c r="BU527" s="199">
        <v>23</v>
      </c>
      <c r="BV527" s="199">
        <v>1012</v>
      </c>
      <c r="BW527" s="199">
        <v>54</v>
      </c>
      <c r="BX527" s="199">
        <v>302</v>
      </c>
      <c r="BY527" s="199">
        <v>11</v>
      </c>
      <c r="BZ527" s="199">
        <v>121</v>
      </c>
      <c r="CA527" s="199">
        <v>1</v>
      </c>
      <c r="CB527" s="199">
        <v>429</v>
      </c>
      <c r="CC527" s="199">
        <v>22</v>
      </c>
      <c r="CD527" s="199">
        <v>169</v>
      </c>
      <c r="CE527" s="199">
        <v>7</v>
      </c>
      <c r="CF527" s="199">
        <v>165</v>
      </c>
      <c r="CG527" s="199">
        <v>13</v>
      </c>
      <c r="CH527" s="199">
        <v>234</v>
      </c>
      <c r="CI527" s="199">
        <v>9</v>
      </c>
      <c r="CJ527" s="199">
        <v>189</v>
      </c>
      <c r="CK527" s="199">
        <v>7</v>
      </c>
      <c r="CL527" s="199">
        <v>255</v>
      </c>
      <c r="CM527" s="199">
        <v>18</v>
      </c>
      <c r="CN527" s="199">
        <v>302</v>
      </c>
      <c r="CO527" s="199">
        <v>11</v>
      </c>
      <c r="CP527" s="199">
        <v>88</v>
      </c>
      <c r="CQ527" s="199">
        <v>1776</v>
      </c>
      <c r="CR527" s="199">
        <v>1320</v>
      </c>
      <c r="CS527" s="199">
        <v>807</v>
      </c>
      <c r="CT527" s="199">
        <v>1723</v>
      </c>
      <c r="CU527" s="199">
        <v>55</v>
      </c>
      <c r="CV527" s="199">
        <v>27</v>
      </c>
      <c r="CW527" s="199">
        <v>9</v>
      </c>
      <c r="CX527" s="199">
        <v>0</v>
      </c>
      <c r="CY527" s="199">
        <v>24</v>
      </c>
      <c r="CZ527" s="199">
        <v>11</v>
      </c>
      <c r="DA527" s="199">
        <v>21</v>
      </c>
      <c r="DB527" s="199">
        <v>16</v>
      </c>
      <c r="DC527" s="199">
        <v>1</v>
      </c>
      <c r="DD527" s="199">
        <v>0</v>
      </c>
      <c r="DE527" s="199">
        <v>99</v>
      </c>
      <c r="DF527" s="199">
        <v>77</v>
      </c>
      <c r="DG527" s="199">
        <v>191</v>
      </c>
      <c r="DH527" s="199">
        <v>19</v>
      </c>
      <c r="DI527" s="199">
        <v>99</v>
      </c>
      <c r="DJ527" s="199">
        <v>40</v>
      </c>
      <c r="DK527" s="199">
        <v>10</v>
      </c>
      <c r="DL527" s="199">
        <v>60</v>
      </c>
      <c r="DM527" s="199">
        <v>44</v>
      </c>
      <c r="DN527" s="199">
        <v>255</v>
      </c>
      <c r="DO527" s="199">
        <v>31</v>
      </c>
      <c r="DP527" s="199">
        <v>38</v>
      </c>
      <c r="DQ527" s="199">
        <v>14</v>
      </c>
      <c r="DR527" s="199">
        <v>33</v>
      </c>
      <c r="DS527" s="199">
        <v>20</v>
      </c>
      <c r="DT527" s="199">
        <v>90</v>
      </c>
      <c r="DU527" s="199">
        <v>701</v>
      </c>
      <c r="DV527" s="199">
        <v>348</v>
      </c>
      <c r="DW527" s="199">
        <v>128</v>
      </c>
      <c r="DX527" s="199">
        <v>57</v>
      </c>
      <c r="DY527" s="199">
        <v>31</v>
      </c>
      <c r="DZ527" s="199">
        <v>184</v>
      </c>
      <c r="EA527" s="199">
        <v>10</v>
      </c>
      <c r="EB527" s="199">
        <v>143</v>
      </c>
      <c r="EC527" s="199">
        <v>112</v>
      </c>
      <c r="ED527" s="199">
        <v>35</v>
      </c>
      <c r="EE527" s="199">
        <v>70</v>
      </c>
      <c r="EF527" s="199">
        <v>222</v>
      </c>
      <c r="EG527" s="199">
        <v>1720</v>
      </c>
      <c r="EH527" s="199">
        <v>128</v>
      </c>
      <c r="EI527" s="199">
        <v>547</v>
      </c>
      <c r="EJ527" s="199">
        <v>154</v>
      </c>
      <c r="EK527" s="199">
        <v>22</v>
      </c>
      <c r="EL527" s="199">
        <v>15</v>
      </c>
      <c r="EM527" s="199">
        <v>42</v>
      </c>
      <c r="EN527" s="199">
        <v>12</v>
      </c>
      <c r="EO527" s="199">
        <v>6</v>
      </c>
      <c r="EP527" s="199">
        <v>43</v>
      </c>
      <c r="EQ527" s="199">
        <v>552</v>
      </c>
      <c r="ER527" s="199">
        <v>701</v>
      </c>
      <c r="ES527" s="199">
        <v>13</v>
      </c>
      <c r="ET527" s="199">
        <v>188</v>
      </c>
      <c r="EU527" s="199">
        <v>266</v>
      </c>
      <c r="EV527" s="199">
        <v>234</v>
      </c>
      <c r="EW527" s="199">
        <v>688</v>
      </c>
      <c r="EX527" s="199">
        <v>701</v>
      </c>
      <c r="EZ527" s="199"/>
    </row>
    <row r="528" spans="1:156" x14ac:dyDescent="0.25">
      <c r="A528">
        <v>56277</v>
      </c>
      <c r="B528" t="s">
        <v>892</v>
      </c>
      <c r="C528" t="s">
        <v>1159</v>
      </c>
      <c r="D528" t="s">
        <v>302</v>
      </c>
      <c r="E528" t="s">
        <v>332</v>
      </c>
      <c r="F528" t="s">
        <v>346</v>
      </c>
      <c r="G528" t="s">
        <v>346</v>
      </c>
      <c r="H528" s="199">
        <v>3001</v>
      </c>
      <c r="I528" s="199">
        <v>136</v>
      </c>
      <c r="J528" s="199">
        <v>506</v>
      </c>
      <c r="K528" s="199">
        <v>15</v>
      </c>
      <c r="L528" s="199">
        <v>373</v>
      </c>
      <c r="M528" s="199">
        <v>13</v>
      </c>
      <c r="N528" s="199">
        <v>1355</v>
      </c>
      <c r="O528" s="199">
        <v>107</v>
      </c>
      <c r="P528" s="199">
        <v>1121</v>
      </c>
      <c r="Q528" s="199">
        <v>6</v>
      </c>
      <c r="R528" s="199">
        <v>2713</v>
      </c>
      <c r="S528" s="199">
        <v>107</v>
      </c>
      <c r="T528" s="199">
        <v>0</v>
      </c>
      <c r="U528" s="199">
        <v>0</v>
      </c>
      <c r="V528" s="199">
        <v>17</v>
      </c>
      <c r="W528" s="199">
        <v>0</v>
      </c>
      <c r="X528" s="199">
        <v>17</v>
      </c>
      <c r="Y528" s="199">
        <v>0</v>
      </c>
      <c r="Z528" s="199">
        <v>70</v>
      </c>
      <c r="AA528" s="199">
        <v>3</v>
      </c>
      <c r="AB528" s="199">
        <v>184</v>
      </c>
      <c r="AC528" s="199">
        <v>26</v>
      </c>
      <c r="AD528" s="199">
        <v>366</v>
      </c>
      <c r="AE528" s="199">
        <v>19</v>
      </c>
      <c r="AF528" s="199">
        <v>2533</v>
      </c>
      <c r="AG528" s="199">
        <v>95</v>
      </c>
      <c r="AH528" s="199">
        <v>2948</v>
      </c>
      <c r="AI528" s="199">
        <v>136</v>
      </c>
      <c r="AJ528" s="199">
        <v>53</v>
      </c>
      <c r="AK528" s="199">
        <v>0</v>
      </c>
      <c r="AL528" s="199">
        <v>9</v>
      </c>
      <c r="AM528" s="199">
        <v>0</v>
      </c>
      <c r="AN528" s="199">
        <v>44</v>
      </c>
      <c r="AO528" s="199">
        <v>0</v>
      </c>
      <c r="AP528" s="199">
        <v>1542</v>
      </c>
      <c r="AQ528" s="199">
        <v>84</v>
      </c>
      <c r="AR528" s="199">
        <v>1459</v>
      </c>
      <c r="AS528" s="199">
        <v>52</v>
      </c>
      <c r="AT528" s="199">
        <v>364</v>
      </c>
      <c r="AU528" s="199">
        <v>12</v>
      </c>
      <c r="AV528" s="199">
        <v>2637</v>
      </c>
      <c r="AW528" s="199">
        <v>124</v>
      </c>
      <c r="AX528" s="199">
        <v>153</v>
      </c>
      <c r="AY528" s="199">
        <v>3</v>
      </c>
      <c r="AZ528" s="199">
        <v>615</v>
      </c>
      <c r="BA528" s="199">
        <v>41</v>
      </c>
      <c r="BB528" s="199">
        <v>749</v>
      </c>
      <c r="BC528" s="199">
        <v>38</v>
      </c>
      <c r="BD528" s="199">
        <v>468</v>
      </c>
      <c r="BE528" s="199">
        <v>19</v>
      </c>
      <c r="BF528" s="199">
        <v>361</v>
      </c>
      <c r="BG528" s="199">
        <v>23</v>
      </c>
      <c r="BH528" s="199">
        <v>1274</v>
      </c>
      <c r="BI528" s="199">
        <v>92</v>
      </c>
      <c r="BJ528" s="199">
        <v>1229</v>
      </c>
      <c r="BK528" s="199">
        <v>92</v>
      </c>
      <c r="BL528" s="199">
        <v>45</v>
      </c>
      <c r="BM528" s="199">
        <v>0</v>
      </c>
      <c r="BN528" s="199">
        <v>938</v>
      </c>
      <c r="BO528" s="199">
        <v>61</v>
      </c>
      <c r="BP528" s="199">
        <v>397</v>
      </c>
      <c r="BQ528" s="199">
        <v>46</v>
      </c>
      <c r="BR528" s="199">
        <v>300</v>
      </c>
      <c r="BS528" s="199">
        <v>8</v>
      </c>
      <c r="BT528" s="199">
        <v>793</v>
      </c>
      <c r="BU528" s="199">
        <v>21</v>
      </c>
      <c r="BV528" s="199">
        <v>1635</v>
      </c>
      <c r="BW528" s="199">
        <v>115</v>
      </c>
      <c r="BX528" s="199">
        <v>573</v>
      </c>
      <c r="BY528" s="199">
        <v>0</v>
      </c>
      <c r="BZ528" s="199">
        <v>183</v>
      </c>
      <c r="CA528" s="199">
        <v>0</v>
      </c>
      <c r="CB528" s="199">
        <v>610</v>
      </c>
      <c r="CC528" s="199">
        <v>21</v>
      </c>
      <c r="CD528" s="199">
        <v>223</v>
      </c>
      <c r="CE528" s="199">
        <v>14</v>
      </c>
      <c r="CF528" s="199">
        <v>370</v>
      </c>
      <c r="CG528" s="199">
        <v>52</v>
      </c>
      <c r="CH528" s="199">
        <v>332</v>
      </c>
      <c r="CI528" s="199">
        <v>35</v>
      </c>
      <c r="CJ528" s="199">
        <v>417</v>
      </c>
      <c r="CK528" s="199">
        <v>11</v>
      </c>
      <c r="CL528" s="199">
        <v>293</v>
      </c>
      <c r="CM528" s="199">
        <v>3</v>
      </c>
      <c r="CN528" s="199">
        <v>573</v>
      </c>
      <c r="CO528" s="199">
        <v>0</v>
      </c>
      <c r="CP528" s="199">
        <v>136</v>
      </c>
      <c r="CQ528" s="199">
        <v>2865</v>
      </c>
      <c r="CR528" s="199">
        <v>2113</v>
      </c>
      <c r="CS528" s="199">
        <v>1264</v>
      </c>
      <c r="CT528" s="199">
        <v>2781</v>
      </c>
      <c r="CU528" s="199">
        <v>156</v>
      </c>
      <c r="CV528" s="199">
        <v>44</v>
      </c>
      <c r="CW528" s="199">
        <v>145</v>
      </c>
      <c r="CX528" s="199">
        <v>38</v>
      </c>
      <c r="CY528" s="199">
        <v>11</v>
      </c>
      <c r="CZ528" s="199">
        <v>6</v>
      </c>
      <c r="DA528" s="199">
        <v>0</v>
      </c>
      <c r="DB528" s="199">
        <v>0</v>
      </c>
      <c r="DC528" s="199">
        <v>0</v>
      </c>
      <c r="DD528" s="199">
        <v>0</v>
      </c>
      <c r="DE528" s="199">
        <v>148</v>
      </c>
      <c r="DF528" s="199">
        <v>75</v>
      </c>
      <c r="DG528" s="199">
        <v>181</v>
      </c>
      <c r="DH528" s="199">
        <v>29</v>
      </c>
      <c r="DI528" s="199">
        <v>134</v>
      </c>
      <c r="DJ528" s="199">
        <v>95</v>
      </c>
      <c r="DK528" s="199">
        <v>4</v>
      </c>
      <c r="DL528" s="199">
        <v>56</v>
      </c>
      <c r="DM528" s="199">
        <v>100</v>
      </c>
      <c r="DN528" s="199">
        <v>329</v>
      </c>
      <c r="DO528" s="199">
        <v>54</v>
      </c>
      <c r="DP528" s="199">
        <v>110</v>
      </c>
      <c r="DQ528" s="199">
        <v>102</v>
      </c>
      <c r="DR528" s="199">
        <v>49</v>
      </c>
      <c r="DS528" s="199">
        <v>81</v>
      </c>
      <c r="DT528" s="199">
        <v>126</v>
      </c>
      <c r="DU528" s="199">
        <v>1215</v>
      </c>
      <c r="DV528" s="199">
        <v>551</v>
      </c>
      <c r="DW528" s="199">
        <v>181</v>
      </c>
      <c r="DX528" s="199">
        <v>85</v>
      </c>
      <c r="DY528" s="199">
        <v>60</v>
      </c>
      <c r="DZ528" s="199">
        <v>270</v>
      </c>
      <c r="EA528" s="199">
        <v>23</v>
      </c>
      <c r="EB528" s="199">
        <v>212</v>
      </c>
      <c r="EC528" s="199">
        <v>309</v>
      </c>
      <c r="ED528" s="199">
        <v>54</v>
      </c>
      <c r="EE528" s="199">
        <v>209</v>
      </c>
      <c r="EF528" s="199">
        <v>327</v>
      </c>
      <c r="EG528" s="199">
        <v>2670</v>
      </c>
      <c r="EH528" s="199">
        <v>387</v>
      </c>
      <c r="EI528" s="199">
        <v>814</v>
      </c>
      <c r="EJ528" s="199">
        <v>401</v>
      </c>
      <c r="EK528" s="199">
        <v>66</v>
      </c>
      <c r="EL528" s="199">
        <v>62</v>
      </c>
      <c r="EM528" s="199">
        <v>52</v>
      </c>
      <c r="EN528" s="199">
        <v>60</v>
      </c>
      <c r="EO528" s="199">
        <v>17</v>
      </c>
      <c r="EP528" s="199">
        <v>108</v>
      </c>
      <c r="EQ528" s="199">
        <v>985</v>
      </c>
      <c r="ER528" s="199">
        <v>1215</v>
      </c>
      <c r="ES528" s="199">
        <v>119</v>
      </c>
      <c r="ET528" s="199">
        <v>307</v>
      </c>
      <c r="EU528" s="199">
        <v>482</v>
      </c>
      <c r="EV528" s="199">
        <v>307</v>
      </c>
      <c r="EW528" s="199">
        <v>1096</v>
      </c>
      <c r="EX528" s="199">
        <v>1215</v>
      </c>
      <c r="EZ528" s="199"/>
    </row>
    <row r="529" spans="1:156" x14ac:dyDescent="0.25">
      <c r="A529">
        <v>55325</v>
      </c>
      <c r="B529" t="s">
        <v>892</v>
      </c>
      <c r="C529" t="s">
        <v>1014</v>
      </c>
      <c r="D529" t="s">
        <v>284</v>
      </c>
      <c r="E529" t="s">
        <v>332</v>
      </c>
      <c r="F529" t="s">
        <v>346</v>
      </c>
      <c r="G529" t="s">
        <v>346</v>
      </c>
      <c r="H529" s="199">
        <v>4572</v>
      </c>
      <c r="I529" s="199">
        <v>185</v>
      </c>
      <c r="J529" s="199">
        <v>529</v>
      </c>
      <c r="K529" s="199">
        <v>47</v>
      </c>
      <c r="L529" s="199">
        <v>264</v>
      </c>
      <c r="M529" s="199">
        <v>22</v>
      </c>
      <c r="N529" s="199">
        <v>2202</v>
      </c>
      <c r="O529" s="199">
        <v>96</v>
      </c>
      <c r="P529" s="199">
        <v>1838</v>
      </c>
      <c r="Q529" s="199">
        <v>42</v>
      </c>
      <c r="R529" s="199">
        <v>4394</v>
      </c>
      <c r="S529" s="199">
        <v>181</v>
      </c>
      <c r="T529" s="199">
        <v>0</v>
      </c>
      <c r="U529" s="199">
        <v>0</v>
      </c>
      <c r="V529" s="199">
        <v>4</v>
      </c>
      <c r="W529" s="199">
        <v>0</v>
      </c>
      <c r="X529" s="199">
        <v>1</v>
      </c>
      <c r="Y529" s="199">
        <v>0</v>
      </c>
      <c r="Z529" s="199">
        <v>13</v>
      </c>
      <c r="AA529" s="199">
        <v>0</v>
      </c>
      <c r="AB529" s="199">
        <v>160</v>
      </c>
      <c r="AC529" s="199">
        <v>4</v>
      </c>
      <c r="AD529" s="199">
        <v>83</v>
      </c>
      <c r="AE529" s="199">
        <v>4</v>
      </c>
      <c r="AF529" s="199">
        <v>4377</v>
      </c>
      <c r="AG529" s="199">
        <v>181</v>
      </c>
      <c r="AH529" s="199">
        <v>4540</v>
      </c>
      <c r="AI529" s="199">
        <v>181</v>
      </c>
      <c r="AJ529" s="199">
        <v>32</v>
      </c>
      <c r="AK529" s="199">
        <v>4</v>
      </c>
      <c r="AL529" s="199">
        <v>23</v>
      </c>
      <c r="AM529" s="199">
        <v>0</v>
      </c>
      <c r="AN529" s="199">
        <v>9</v>
      </c>
      <c r="AO529" s="199">
        <v>4</v>
      </c>
      <c r="AP529" s="199">
        <v>2370</v>
      </c>
      <c r="AQ529" s="199">
        <v>123</v>
      </c>
      <c r="AR529" s="199">
        <v>2202</v>
      </c>
      <c r="AS529" s="199">
        <v>62</v>
      </c>
      <c r="AT529" s="199">
        <v>383</v>
      </c>
      <c r="AU529" s="199">
        <v>13</v>
      </c>
      <c r="AV529" s="199">
        <v>4189</v>
      </c>
      <c r="AW529" s="199">
        <v>172</v>
      </c>
      <c r="AX529" s="199">
        <v>143</v>
      </c>
      <c r="AY529" s="199">
        <v>14</v>
      </c>
      <c r="AZ529" s="199">
        <v>887</v>
      </c>
      <c r="BA529" s="199">
        <v>73</v>
      </c>
      <c r="BB529" s="199">
        <v>1116</v>
      </c>
      <c r="BC529" s="199">
        <v>17</v>
      </c>
      <c r="BD529" s="199">
        <v>754</v>
      </c>
      <c r="BE529" s="199">
        <v>44</v>
      </c>
      <c r="BF529" s="199">
        <v>405</v>
      </c>
      <c r="BG529" s="199">
        <v>60</v>
      </c>
      <c r="BH529" s="199">
        <v>2041</v>
      </c>
      <c r="BI529" s="199">
        <v>103</v>
      </c>
      <c r="BJ529" s="199">
        <v>1996</v>
      </c>
      <c r="BK529" s="199">
        <v>70</v>
      </c>
      <c r="BL529" s="199">
        <v>45</v>
      </c>
      <c r="BM529" s="199">
        <v>33</v>
      </c>
      <c r="BN529" s="199">
        <v>1447</v>
      </c>
      <c r="BO529" s="199">
        <v>44</v>
      </c>
      <c r="BP529" s="199">
        <v>686</v>
      </c>
      <c r="BQ529" s="199">
        <v>67</v>
      </c>
      <c r="BR529" s="199">
        <v>313</v>
      </c>
      <c r="BS529" s="199">
        <v>52</v>
      </c>
      <c r="BT529" s="199">
        <v>1322</v>
      </c>
      <c r="BU529" s="199">
        <v>22</v>
      </c>
      <c r="BV529" s="199">
        <v>2446</v>
      </c>
      <c r="BW529" s="199">
        <v>163</v>
      </c>
      <c r="BX529" s="199">
        <v>804</v>
      </c>
      <c r="BY529" s="199">
        <v>0</v>
      </c>
      <c r="BZ529" s="199">
        <v>394</v>
      </c>
      <c r="CA529" s="199">
        <v>6</v>
      </c>
      <c r="CB529" s="199">
        <v>928</v>
      </c>
      <c r="CC529" s="199">
        <v>16</v>
      </c>
      <c r="CD529" s="199">
        <v>350</v>
      </c>
      <c r="CE529" s="199">
        <v>15</v>
      </c>
      <c r="CF529" s="199">
        <v>394</v>
      </c>
      <c r="CG529" s="199">
        <v>39</v>
      </c>
      <c r="CH529" s="199">
        <v>563</v>
      </c>
      <c r="CI529" s="199">
        <v>57</v>
      </c>
      <c r="CJ529" s="199">
        <v>435</v>
      </c>
      <c r="CK529" s="199">
        <v>13</v>
      </c>
      <c r="CL529" s="199">
        <v>704</v>
      </c>
      <c r="CM529" s="199">
        <v>39</v>
      </c>
      <c r="CN529" s="199">
        <v>804</v>
      </c>
      <c r="CO529" s="199">
        <v>0</v>
      </c>
      <c r="CP529" s="199">
        <v>185</v>
      </c>
      <c r="CQ529" s="199">
        <v>4387</v>
      </c>
      <c r="CR529" s="199">
        <v>3500</v>
      </c>
      <c r="CS529" s="199">
        <v>1630</v>
      </c>
      <c r="CT529" s="199">
        <v>4273</v>
      </c>
      <c r="CU529" s="199">
        <v>59</v>
      </c>
      <c r="CV529" s="199">
        <v>31</v>
      </c>
      <c r="CW529" s="199">
        <v>31</v>
      </c>
      <c r="CX529" s="199">
        <v>13</v>
      </c>
      <c r="CY529" s="199">
        <v>5</v>
      </c>
      <c r="CZ529" s="199">
        <v>3</v>
      </c>
      <c r="DA529" s="199">
        <v>15</v>
      </c>
      <c r="DB529" s="199">
        <v>15</v>
      </c>
      <c r="DC529" s="199">
        <v>8</v>
      </c>
      <c r="DD529" s="199">
        <v>0</v>
      </c>
      <c r="DE529" s="199">
        <v>86</v>
      </c>
      <c r="DF529" s="199">
        <v>265</v>
      </c>
      <c r="DG529" s="199">
        <v>461</v>
      </c>
      <c r="DH529" s="199">
        <v>50</v>
      </c>
      <c r="DI529" s="199">
        <v>202</v>
      </c>
      <c r="DJ529" s="199">
        <v>104</v>
      </c>
      <c r="DK529" s="199">
        <v>41</v>
      </c>
      <c r="DL529" s="199">
        <v>93</v>
      </c>
      <c r="DM529" s="199">
        <v>122</v>
      </c>
      <c r="DN529" s="199">
        <v>626</v>
      </c>
      <c r="DO529" s="199">
        <v>88</v>
      </c>
      <c r="DP529" s="199">
        <v>103</v>
      </c>
      <c r="DQ529" s="199">
        <v>40</v>
      </c>
      <c r="DR529" s="199">
        <v>53</v>
      </c>
      <c r="DS529" s="199">
        <v>25</v>
      </c>
      <c r="DT529" s="199">
        <v>57</v>
      </c>
      <c r="DU529" s="199">
        <v>1670</v>
      </c>
      <c r="DV529" s="199">
        <v>1085</v>
      </c>
      <c r="DW529" s="199">
        <v>428</v>
      </c>
      <c r="DX529" s="199">
        <v>101</v>
      </c>
      <c r="DY529" s="199">
        <v>25</v>
      </c>
      <c r="DZ529" s="199">
        <v>251</v>
      </c>
      <c r="EA529" s="199">
        <v>16</v>
      </c>
      <c r="EB529" s="199">
        <v>217</v>
      </c>
      <c r="EC529" s="199">
        <v>233</v>
      </c>
      <c r="ED529" s="199">
        <v>22</v>
      </c>
      <c r="EE529" s="199">
        <v>182</v>
      </c>
      <c r="EF529" s="199">
        <v>504</v>
      </c>
      <c r="EG529" s="199">
        <v>4243</v>
      </c>
      <c r="EH529" s="199">
        <v>338</v>
      </c>
      <c r="EI529" s="199">
        <v>1433</v>
      </c>
      <c r="EJ529" s="199">
        <v>237</v>
      </c>
      <c r="EK529" s="199">
        <v>25</v>
      </c>
      <c r="EL529" s="199">
        <v>28</v>
      </c>
      <c r="EM529" s="199">
        <v>46</v>
      </c>
      <c r="EN529" s="199">
        <v>23</v>
      </c>
      <c r="EO529" s="199">
        <v>18</v>
      </c>
      <c r="EP529" s="199">
        <v>77</v>
      </c>
      <c r="EQ529" s="199">
        <v>1494</v>
      </c>
      <c r="ER529" s="199">
        <v>1670</v>
      </c>
      <c r="ES529" s="199">
        <v>45</v>
      </c>
      <c r="ET529" s="199">
        <v>362</v>
      </c>
      <c r="EU529" s="199">
        <v>648</v>
      </c>
      <c r="EV529" s="199">
        <v>615</v>
      </c>
      <c r="EW529" s="199">
        <v>1625</v>
      </c>
      <c r="EX529" s="199">
        <v>1670</v>
      </c>
      <c r="EZ529" s="199"/>
    </row>
    <row r="530" spans="1:156" x14ac:dyDescent="0.25">
      <c r="A530">
        <v>56288</v>
      </c>
      <c r="B530" t="s">
        <v>892</v>
      </c>
      <c r="C530" t="s">
        <v>1164</v>
      </c>
      <c r="D530" t="s">
        <v>271</v>
      </c>
      <c r="E530" t="s">
        <v>332</v>
      </c>
      <c r="F530" t="s">
        <v>346</v>
      </c>
      <c r="G530" t="s">
        <v>346</v>
      </c>
      <c r="H530" s="199">
        <v>4728</v>
      </c>
      <c r="I530" s="199">
        <v>132</v>
      </c>
      <c r="J530" s="199">
        <v>296</v>
      </c>
      <c r="K530" s="199">
        <v>46</v>
      </c>
      <c r="L530" s="199">
        <v>155</v>
      </c>
      <c r="M530" s="199">
        <v>23</v>
      </c>
      <c r="N530" s="199">
        <v>1543</v>
      </c>
      <c r="O530" s="199">
        <v>21</v>
      </c>
      <c r="P530" s="199">
        <v>2875</v>
      </c>
      <c r="Q530" s="199">
        <v>65</v>
      </c>
      <c r="R530" s="199">
        <v>4476</v>
      </c>
      <c r="S530" s="199">
        <v>107</v>
      </c>
      <c r="T530" s="199">
        <v>20</v>
      </c>
      <c r="U530" s="199">
        <v>20</v>
      </c>
      <c r="V530" s="199">
        <v>9</v>
      </c>
      <c r="W530" s="199">
        <v>0</v>
      </c>
      <c r="X530" s="199">
        <v>22</v>
      </c>
      <c r="Y530" s="199">
        <v>0</v>
      </c>
      <c r="Z530" s="199">
        <v>39</v>
      </c>
      <c r="AA530" s="199">
        <v>5</v>
      </c>
      <c r="AB530" s="199">
        <v>162</v>
      </c>
      <c r="AC530" s="199">
        <v>0</v>
      </c>
      <c r="AD530" s="199">
        <v>138</v>
      </c>
      <c r="AE530" s="199">
        <v>5</v>
      </c>
      <c r="AF530" s="199">
        <v>4462</v>
      </c>
      <c r="AG530" s="199">
        <v>107</v>
      </c>
      <c r="AH530" s="199">
        <v>4655</v>
      </c>
      <c r="AI530" s="199">
        <v>127</v>
      </c>
      <c r="AJ530" s="199">
        <v>73</v>
      </c>
      <c r="AK530" s="199">
        <v>5</v>
      </c>
      <c r="AL530" s="199">
        <v>68</v>
      </c>
      <c r="AM530" s="199">
        <v>0</v>
      </c>
      <c r="AN530" s="199">
        <v>5</v>
      </c>
      <c r="AO530" s="199">
        <v>5</v>
      </c>
      <c r="AP530" s="199">
        <v>2585</v>
      </c>
      <c r="AQ530" s="199">
        <v>98</v>
      </c>
      <c r="AR530" s="199">
        <v>2143</v>
      </c>
      <c r="AS530" s="199">
        <v>34</v>
      </c>
      <c r="AT530" s="199">
        <v>552</v>
      </c>
      <c r="AU530" s="199">
        <v>37</v>
      </c>
      <c r="AV530" s="199">
        <v>4176</v>
      </c>
      <c r="AW530" s="199">
        <v>95</v>
      </c>
      <c r="AX530" s="199">
        <v>62</v>
      </c>
      <c r="AY530" s="199">
        <v>3</v>
      </c>
      <c r="AZ530" s="199">
        <v>706</v>
      </c>
      <c r="BA530" s="199">
        <v>33</v>
      </c>
      <c r="BB530" s="199">
        <v>1406</v>
      </c>
      <c r="BC530" s="199">
        <v>29</v>
      </c>
      <c r="BD530" s="199">
        <v>1316</v>
      </c>
      <c r="BE530" s="199">
        <v>36</v>
      </c>
      <c r="BF530" s="199">
        <v>308</v>
      </c>
      <c r="BG530" s="199">
        <v>14</v>
      </c>
      <c r="BH530" s="199">
        <v>2315</v>
      </c>
      <c r="BI530" s="199">
        <v>100</v>
      </c>
      <c r="BJ530" s="199">
        <v>2284</v>
      </c>
      <c r="BK530" s="199">
        <v>92</v>
      </c>
      <c r="BL530" s="199">
        <v>31</v>
      </c>
      <c r="BM530" s="199">
        <v>8</v>
      </c>
      <c r="BN530" s="199">
        <v>1659</v>
      </c>
      <c r="BO530" s="199">
        <v>73</v>
      </c>
      <c r="BP530" s="199">
        <v>730</v>
      </c>
      <c r="BQ530" s="199">
        <v>30</v>
      </c>
      <c r="BR530" s="199">
        <v>234</v>
      </c>
      <c r="BS530" s="199">
        <v>11</v>
      </c>
      <c r="BT530" s="199">
        <v>945</v>
      </c>
      <c r="BU530" s="199">
        <v>18</v>
      </c>
      <c r="BV530" s="199">
        <v>2623</v>
      </c>
      <c r="BW530" s="199">
        <v>114</v>
      </c>
      <c r="BX530" s="199">
        <v>1160</v>
      </c>
      <c r="BY530" s="199">
        <v>0</v>
      </c>
      <c r="BZ530" s="199">
        <v>195</v>
      </c>
      <c r="CA530" s="199">
        <v>0</v>
      </c>
      <c r="CB530" s="199">
        <v>750</v>
      </c>
      <c r="CC530" s="199">
        <v>18</v>
      </c>
      <c r="CD530" s="199">
        <v>293</v>
      </c>
      <c r="CE530" s="199">
        <v>13</v>
      </c>
      <c r="CF530" s="199">
        <v>248</v>
      </c>
      <c r="CG530" s="199">
        <v>5</v>
      </c>
      <c r="CH530" s="199">
        <v>517</v>
      </c>
      <c r="CI530" s="199">
        <v>39</v>
      </c>
      <c r="CJ530" s="199">
        <v>639</v>
      </c>
      <c r="CK530" s="199">
        <v>23</v>
      </c>
      <c r="CL530" s="199">
        <v>926</v>
      </c>
      <c r="CM530" s="199">
        <v>34</v>
      </c>
      <c r="CN530" s="199">
        <v>1160</v>
      </c>
      <c r="CO530" s="199">
        <v>0</v>
      </c>
      <c r="CP530" s="199">
        <v>132</v>
      </c>
      <c r="CQ530" s="199">
        <v>4596</v>
      </c>
      <c r="CR530" s="199">
        <v>3803</v>
      </c>
      <c r="CS530" s="199">
        <v>1669</v>
      </c>
      <c r="CT530" s="199">
        <v>4441</v>
      </c>
      <c r="CU530" s="199">
        <v>129</v>
      </c>
      <c r="CV530" s="199">
        <v>44</v>
      </c>
      <c r="CW530" s="199">
        <v>83</v>
      </c>
      <c r="CX530" s="199">
        <v>26</v>
      </c>
      <c r="CY530" s="199">
        <v>22</v>
      </c>
      <c r="CZ530" s="199">
        <v>0</v>
      </c>
      <c r="DA530" s="199">
        <v>24</v>
      </c>
      <c r="DB530" s="199">
        <v>18</v>
      </c>
      <c r="DC530" s="199">
        <v>0</v>
      </c>
      <c r="DD530" s="199">
        <v>0</v>
      </c>
      <c r="DE530" s="199">
        <v>44</v>
      </c>
      <c r="DF530" s="199">
        <v>198</v>
      </c>
      <c r="DG530" s="199">
        <v>351</v>
      </c>
      <c r="DH530" s="199">
        <v>73</v>
      </c>
      <c r="DI530" s="199">
        <v>369</v>
      </c>
      <c r="DJ530" s="199">
        <v>168</v>
      </c>
      <c r="DK530" s="199">
        <v>69</v>
      </c>
      <c r="DL530" s="199">
        <v>152</v>
      </c>
      <c r="DM530" s="199">
        <v>168</v>
      </c>
      <c r="DN530" s="199">
        <v>646</v>
      </c>
      <c r="DO530" s="199">
        <v>194</v>
      </c>
      <c r="DP530" s="199">
        <v>133</v>
      </c>
      <c r="DQ530" s="199">
        <v>57</v>
      </c>
      <c r="DR530" s="199">
        <v>63</v>
      </c>
      <c r="DS530" s="199">
        <v>23</v>
      </c>
      <c r="DT530" s="199">
        <v>62</v>
      </c>
      <c r="DU530" s="199">
        <v>2016</v>
      </c>
      <c r="DV530" s="199">
        <v>1250</v>
      </c>
      <c r="DW530" s="199">
        <v>371</v>
      </c>
      <c r="DX530" s="199">
        <v>57</v>
      </c>
      <c r="DY530" s="199">
        <v>28</v>
      </c>
      <c r="DZ530" s="199">
        <v>386</v>
      </c>
      <c r="EA530" s="199">
        <v>32</v>
      </c>
      <c r="EB530" s="199">
        <v>310</v>
      </c>
      <c r="EC530" s="199">
        <v>323</v>
      </c>
      <c r="ED530" s="199">
        <v>35</v>
      </c>
      <c r="EE530" s="199">
        <v>235</v>
      </c>
      <c r="EF530" s="199">
        <v>489</v>
      </c>
      <c r="EG530" s="199">
        <v>4309</v>
      </c>
      <c r="EH530" s="199">
        <v>381</v>
      </c>
      <c r="EI530" s="199">
        <v>1756</v>
      </c>
      <c r="EJ530" s="199">
        <v>260</v>
      </c>
      <c r="EK530" s="199">
        <v>37</v>
      </c>
      <c r="EL530" s="199">
        <v>26</v>
      </c>
      <c r="EM530" s="199">
        <v>45</v>
      </c>
      <c r="EN530" s="199">
        <v>22</v>
      </c>
      <c r="EO530" s="199">
        <v>6</v>
      </c>
      <c r="EP530" s="199">
        <v>65</v>
      </c>
      <c r="EQ530" s="199">
        <v>1802</v>
      </c>
      <c r="ER530" s="199">
        <v>2016</v>
      </c>
      <c r="ES530" s="199">
        <v>40</v>
      </c>
      <c r="ET530" s="199">
        <v>456</v>
      </c>
      <c r="EU530" s="199">
        <v>885</v>
      </c>
      <c r="EV530" s="199">
        <v>635</v>
      </c>
      <c r="EW530" s="199">
        <v>1976</v>
      </c>
      <c r="EX530" s="199">
        <v>2016</v>
      </c>
      <c r="EZ530" s="199"/>
    </row>
    <row r="531" spans="1:156" x14ac:dyDescent="0.25">
      <c r="A531">
        <v>55389</v>
      </c>
      <c r="B531" t="s">
        <v>892</v>
      </c>
      <c r="C531" t="s">
        <v>1034</v>
      </c>
      <c r="D531" t="s">
        <v>284</v>
      </c>
      <c r="E531" t="s">
        <v>332</v>
      </c>
      <c r="F531" t="s">
        <v>346</v>
      </c>
      <c r="G531" t="s">
        <v>346</v>
      </c>
      <c r="H531" s="199">
        <v>2622</v>
      </c>
      <c r="I531" s="199">
        <v>73</v>
      </c>
      <c r="J531" s="199">
        <v>276</v>
      </c>
      <c r="K531" s="199">
        <v>5</v>
      </c>
      <c r="L531" s="199">
        <v>118</v>
      </c>
      <c r="M531" s="199">
        <v>5</v>
      </c>
      <c r="N531" s="199">
        <v>1306</v>
      </c>
      <c r="O531" s="199">
        <v>50</v>
      </c>
      <c r="P531" s="199">
        <v>1040</v>
      </c>
      <c r="Q531" s="199">
        <v>18</v>
      </c>
      <c r="R531" s="199">
        <v>2532</v>
      </c>
      <c r="S531" s="199">
        <v>72</v>
      </c>
      <c r="T531" s="199">
        <v>0</v>
      </c>
      <c r="U531" s="199">
        <v>0</v>
      </c>
      <c r="V531" s="199">
        <v>2</v>
      </c>
      <c r="W531" s="199">
        <v>0</v>
      </c>
      <c r="X531" s="199">
        <v>5</v>
      </c>
      <c r="Y531" s="199">
        <v>0</v>
      </c>
      <c r="Z531" s="199">
        <v>44</v>
      </c>
      <c r="AA531" s="199">
        <v>0</v>
      </c>
      <c r="AB531" s="199">
        <v>39</v>
      </c>
      <c r="AC531" s="199">
        <v>1</v>
      </c>
      <c r="AD531" s="199">
        <v>122</v>
      </c>
      <c r="AE531" s="199">
        <v>0</v>
      </c>
      <c r="AF531" s="199">
        <v>2453</v>
      </c>
      <c r="AG531" s="199">
        <v>72</v>
      </c>
      <c r="AH531" s="199">
        <v>2578</v>
      </c>
      <c r="AI531" s="199">
        <v>73</v>
      </c>
      <c r="AJ531" s="199">
        <v>44</v>
      </c>
      <c r="AK531" s="199">
        <v>0</v>
      </c>
      <c r="AL531" s="199">
        <v>15</v>
      </c>
      <c r="AM531" s="199">
        <v>0</v>
      </c>
      <c r="AN531" s="199">
        <v>29</v>
      </c>
      <c r="AO531" s="199">
        <v>0</v>
      </c>
      <c r="AP531" s="199">
        <v>1346</v>
      </c>
      <c r="AQ531" s="199">
        <v>50</v>
      </c>
      <c r="AR531" s="199">
        <v>1276</v>
      </c>
      <c r="AS531" s="199">
        <v>23</v>
      </c>
      <c r="AT531" s="199">
        <v>260</v>
      </c>
      <c r="AU531" s="199">
        <v>5</v>
      </c>
      <c r="AV531" s="199">
        <v>2362</v>
      </c>
      <c r="AW531" s="199">
        <v>68</v>
      </c>
      <c r="AX531" s="199">
        <v>140</v>
      </c>
      <c r="AY531" s="199">
        <v>2</v>
      </c>
      <c r="AZ531" s="199">
        <v>695</v>
      </c>
      <c r="BA531" s="199">
        <v>10</v>
      </c>
      <c r="BB531" s="199">
        <v>591</v>
      </c>
      <c r="BC531" s="199">
        <v>20</v>
      </c>
      <c r="BD531" s="199">
        <v>193</v>
      </c>
      <c r="BE531" s="199">
        <v>0</v>
      </c>
      <c r="BF531" s="199">
        <v>167</v>
      </c>
      <c r="BG531" s="199">
        <v>13</v>
      </c>
      <c r="BH531" s="199">
        <v>1295</v>
      </c>
      <c r="BI531" s="199">
        <v>28</v>
      </c>
      <c r="BJ531" s="199">
        <v>1278</v>
      </c>
      <c r="BK531" s="199">
        <v>27</v>
      </c>
      <c r="BL531" s="199">
        <v>17</v>
      </c>
      <c r="BM531" s="199">
        <v>1</v>
      </c>
      <c r="BN531" s="199">
        <v>867</v>
      </c>
      <c r="BO531" s="199">
        <v>21</v>
      </c>
      <c r="BP531" s="199">
        <v>455</v>
      </c>
      <c r="BQ531" s="199">
        <v>10</v>
      </c>
      <c r="BR531" s="199">
        <v>140</v>
      </c>
      <c r="BS531" s="199">
        <v>10</v>
      </c>
      <c r="BT531" s="199">
        <v>833</v>
      </c>
      <c r="BU531" s="199">
        <v>32</v>
      </c>
      <c r="BV531" s="199">
        <v>1462</v>
      </c>
      <c r="BW531" s="199">
        <v>41</v>
      </c>
      <c r="BX531" s="199">
        <v>327</v>
      </c>
      <c r="BY531" s="199">
        <v>0</v>
      </c>
      <c r="BZ531" s="199">
        <v>168</v>
      </c>
      <c r="CA531" s="199">
        <v>3</v>
      </c>
      <c r="CB531" s="199">
        <v>665</v>
      </c>
      <c r="CC531" s="199">
        <v>29</v>
      </c>
      <c r="CD531" s="199">
        <v>170</v>
      </c>
      <c r="CE531" s="199">
        <v>9</v>
      </c>
      <c r="CF531" s="199">
        <v>254</v>
      </c>
      <c r="CG531" s="199">
        <v>4</v>
      </c>
      <c r="CH531" s="199">
        <v>355</v>
      </c>
      <c r="CI531" s="199">
        <v>18</v>
      </c>
      <c r="CJ531" s="199">
        <v>394</v>
      </c>
      <c r="CK531" s="199">
        <v>4</v>
      </c>
      <c r="CL531" s="199">
        <v>289</v>
      </c>
      <c r="CM531" s="199">
        <v>6</v>
      </c>
      <c r="CN531" s="199">
        <v>327</v>
      </c>
      <c r="CO531" s="199">
        <v>0</v>
      </c>
      <c r="CP531" s="199">
        <v>73</v>
      </c>
      <c r="CQ531" s="199">
        <v>2549</v>
      </c>
      <c r="CR531" s="199">
        <v>2113</v>
      </c>
      <c r="CS531" s="199">
        <v>727</v>
      </c>
      <c r="CT531" s="199">
        <v>2446</v>
      </c>
      <c r="CU531" s="199">
        <v>95</v>
      </c>
      <c r="CV531" s="199">
        <v>35</v>
      </c>
      <c r="CW531" s="199">
        <v>74</v>
      </c>
      <c r="CX531" s="199">
        <v>34</v>
      </c>
      <c r="CY531" s="199">
        <v>19</v>
      </c>
      <c r="CZ531" s="199">
        <v>1</v>
      </c>
      <c r="DA531" s="199">
        <v>2</v>
      </c>
      <c r="DB531" s="199">
        <v>0</v>
      </c>
      <c r="DC531" s="199">
        <v>0</v>
      </c>
      <c r="DD531" s="199">
        <v>0</v>
      </c>
      <c r="DE531" s="199">
        <v>113</v>
      </c>
      <c r="DF531" s="199">
        <v>253</v>
      </c>
      <c r="DG531" s="199">
        <v>212</v>
      </c>
      <c r="DH531" s="199">
        <v>40</v>
      </c>
      <c r="DI531" s="199">
        <v>86</v>
      </c>
      <c r="DJ531" s="199">
        <v>89</v>
      </c>
      <c r="DK531" s="199">
        <v>8</v>
      </c>
      <c r="DL531" s="199">
        <v>25</v>
      </c>
      <c r="DM531" s="199">
        <v>67</v>
      </c>
      <c r="DN531" s="199">
        <v>388</v>
      </c>
      <c r="DO531" s="199">
        <v>47</v>
      </c>
      <c r="DP531" s="199">
        <v>52</v>
      </c>
      <c r="DQ531" s="199">
        <v>22</v>
      </c>
      <c r="DR531" s="199">
        <v>39</v>
      </c>
      <c r="DS531" s="199">
        <v>9</v>
      </c>
      <c r="DT531" s="199">
        <v>99</v>
      </c>
      <c r="DU531" s="199">
        <v>920</v>
      </c>
      <c r="DV531" s="199">
        <v>566</v>
      </c>
      <c r="DW531" s="199">
        <v>231</v>
      </c>
      <c r="DX531" s="199">
        <v>63</v>
      </c>
      <c r="DY531" s="199">
        <v>40</v>
      </c>
      <c r="DZ531" s="199">
        <v>155</v>
      </c>
      <c r="EA531" s="199">
        <v>11</v>
      </c>
      <c r="EB531" s="199">
        <v>111</v>
      </c>
      <c r="EC531" s="199">
        <v>136</v>
      </c>
      <c r="ED531" s="199">
        <v>43</v>
      </c>
      <c r="EE531" s="199">
        <v>88</v>
      </c>
      <c r="EF531" s="199">
        <v>333</v>
      </c>
      <c r="EG531" s="199">
        <v>2500</v>
      </c>
      <c r="EH531" s="199">
        <v>142</v>
      </c>
      <c r="EI531" s="199">
        <v>778</v>
      </c>
      <c r="EJ531" s="199">
        <v>142</v>
      </c>
      <c r="EK531" s="199">
        <v>38</v>
      </c>
      <c r="EL531" s="199">
        <v>23</v>
      </c>
      <c r="EM531" s="199">
        <v>7</v>
      </c>
      <c r="EN531" s="199">
        <v>2</v>
      </c>
      <c r="EO531" s="199">
        <v>12</v>
      </c>
      <c r="EP531" s="199">
        <v>36</v>
      </c>
      <c r="EQ531" s="199">
        <v>763</v>
      </c>
      <c r="ER531" s="199">
        <v>920</v>
      </c>
      <c r="ES531" s="199">
        <v>53</v>
      </c>
      <c r="ET531" s="199">
        <v>173</v>
      </c>
      <c r="EU531" s="199">
        <v>348</v>
      </c>
      <c r="EV531" s="199">
        <v>346</v>
      </c>
      <c r="EW531" s="199">
        <v>867</v>
      </c>
      <c r="EX531" s="199">
        <v>920</v>
      </c>
      <c r="EZ531" s="199"/>
    </row>
    <row r="532" spans="1:156" x14ac:dyDescent="0.25">
      <c r="A532">
        <v>55404</v>
      </c>
      <c r="B532" t="s">
        <v>892</v>
      </c>
      <c r="C532" t="s">
        <v>1037</v>
      </c>
      <c r="D532" t="s">
        <v>264</v>
      </c>
      <c r="E532" t="s">
        <v>333</v>
      </c>
      <c r="F532" t="s">
        <v>346</v>
      </c>
      <c r="G532" t="s">
        <v>347</v>
      </c>
      <c r="H532" s="199">
        <v>27552</v>
      </c>
      <c r="I532" s="199">
        <v>3128</v>
      </c>
      <c r="J532" s="199">
        <v>11205</v>
      </c>
      <c r="K532" s="199">
        <v>1029</v>
      </c>
      <c r="L532" s="199">
        <v>8309</v>
      </c>
      <c r="M532" s="199">
        <v>513</v>
      </c>
      <c r="N532" s="199">
        <v>11372</v>
      </c>
      <c r="O532" s="199">
        <v>1813</v>
      </c>
      <c r="P532" s="199">
        <v>3847</v>
      </c>
      <c r="Q532" s="199">
        <v>247</v>
      </c>
      <c r="R532" s="199">
        <v>10420</v>
      </c>
      <c r="S532" s="199">
        <v>714</v>
      </c>
      <c r="T532" s="199">
        <v>9090</v>
      </c>
      <c r="U532" s="199">
        <v>978</v>
      </c>
      <c r="V532" s="199">
        <v>1609</v>
      </c>
      <c r="W532" s="199">
        <v>224</v>
      </c>
      <c r="X532" s="199">
        <v>839</v>
      </c>
      <c r="Y532" s="199">
        <v>37</v>
      </c>
      <c r="Z532" s="199">
        <v>2636</v>
      </c>
      <c r="AA532" s="199">
        <v>762</v>
      </c>
      <c r="AB532" s="199">
        <v>2957</v>
      </c>
      <c r="AC532" s="199">
        <v>413</v>
      </c>
      <c r="AD532" s="199">
        <v>5384</v>
      </c>
      <c r="AE532" s="199">
        <v>1193</v>
      </c>
      <c r="AF532" s="199">
        <v>9722</v>
      </c>
      <c r="AG532" s="199">
        <v>518</v>
      </c>
      <c r="AH532" s="199">
        <v>20664</v>
      </c>
      <c r="AI532" s="199">
        <v>1497</v>
      </c>
      <c r="AJ532" s="199">
        <v>6888</v>
      </c>
      <c r="AK532" s="199">
        <v>1631</v>
      </c>
      <c r="AL532" s="199">
        <v>3643</v>
      </c>
      <c r="AM532" s="199">
        <v>500</v>
      </c>
      <c r="AN532" s="199">
        <v>3245</v>
      </c>
      <c r="AO532" s="199">
        <v>1131</v>
      </c>
      <c r="AP532" s="199">
        <v>14930</v>
      </c>
      <c r="AQ532" s="199">
        <v>1756</v>
      </c>
      <c r="AR532" s="199">
        <v>12622</v>
      </c>
      <c r="AS532" s="199">
        <v>1372</v>
      </c>
      <c r="AT532" s="199">
        <v>4975</v>
      </c>
      <c r="AU532" s="199">
        <v>291</v>
      </c>
      <c r="AV532" s="199">
        <v>22577</v>
      </c>
      <c r="AW532" s="199">
        <v>2837</v>
      </c>
      <c r="AX532" s="199">
        <v>3300</v>
      </c>
      <c r="AY532" s="199">
        <v>895</v>
      </c>
      <c r="AZ532" s="199">
        <v>3419</v>
      </c>
      <c r="BA532" s="199">
        <v>411</v>
      </c>
      <c r="BB532" s="199">
        <v>4346</v>
      </c>
      <c r="BC532" s="199">
        <v>496</v>
      </c>
      <c r="BD532" s="199">
        <v>4926</v>
      </c>
      <c r="BE532" s="199">
        <v>234</v>
      </c>
      <c r="BF532" s="199">
        <v>4398</v>
      </c>
      <c r="BG532" s="199">
        <v>626</v>
      </c>
      <c r="BH532" s="199">
        <v>14176</v>
      </c>
      <c r="BI532" s="199">
        <v>2054</v>
      </c>
      <c r="BJ532" s="199">
        <v>13078</v>
      </c>
      <c r="BK532" s="199">
        <v>1854</v>
      </c>
      <c r="BL532" s="199">
        <v>1098</v>
      </c>
      <c r="BM532" s="199">
        <v>200</v>
      </c>
      <c r="BN532" s="199">
        <v>7936</v>
      </c>
      <c r="BO532" s="199">
        <v>1236</v>
      </c>
      <c r="BP532" s="199">
        <v>6689</v>
      </c>
      <c r="BQ532" s="199">
        <v>863</v>
      </c>
      <c r="BR532" s="199">
        <v>3949</v>
      </c>
      <c r="BS532" s="199">
        <v>581</v>
      </c>
      <c r="BT532" s="199">
        <v>6583</v>
      </c>
      <c r="BU532" s="199">
        <v>414</v>
      </c>
      <c r="BV532" s="199">
        <v>18574</v>
      </c>
      <c r="BW532" s="199">
        <v>2680</v>
      </c>
      <c r="BX532" s="199">
        <v>2395</v>
      </c>
      <c r="BY532" s="199">
        <v>34</v>
      </c>
      <c r="BZ532" s="199">
        <v>2120</v>
      </c>
      <c r="CA532" s="199">
        <v>121</v>
      </c>
      <c r="CB532" s="199">
        <v>4463</v>
      </c>
      <c r="CC532" s="199">
        <v>293</v>
      </c>
      <c r="CD532" s="199">
        <v>4978</v>
      </c>
      <c r="CE532" s="199">
        <v>678</v>
      </c>
      <c r="CF532" s="199">
        <v>4225</v>
      </c>
      <c r="CG532" s="199">
        <v>513</v>
      </c>
      <c r="CH532" s="199">
        <v>3561</v>
      </c>
      <c r="CI532" s="199">
        <v>807</v>
      </c>
      <c r="CJ532" s="199">
        <v>2824</v>
      </c>
      <c r="CK532" s="199">
        <v>510</v>
      </c>
      <c r="CL532" s="199">
        <v>2986</v>
      </c>
      <c r="CM532" s="199">
        <v>172</v>
      </c>
      <c r="CN532" s="199">
        <v>2395</v>
      </c>
      <c r="CO532" s="199">
        <v>34</v>
      </c>
      <c r="CP532" s="199">
        <v>3128</v>
      </c>
      <c r="CQ532" s="199">
        <v>24424</v>
      </c>
      <c r="CR532" s="199">
        <v>12566</v>
      </c>
      <c r="CS532" s="199">
        <v>13028</v>
      </c>
      <c r="CT532" s="199">
        <v>16463</v>
      </c>
      <c r="CU532" s="199">
        <v>9928</v>
      </c>
      <c r="CV532" s="199">
        <v>4408</v>
      </c>
      <c r="CW532" s="199">
        <v>3659</v>
      </c>
      <c r="CX532" s="199">
        <v>1726</v>
      </c>
      <c r="CY532" s="199">
        <v>448</v>
      </c>
      <c r="CZ532" s="199">
        <v>110</v>
      </c>
      <c r="DA532" s="199">
        <v>451</v>
      </c>
      <c r="DB532" s="199">
        <v>128</v>
      </c>
      <c r="DC532" s="199">
        <v>5370</v>
      </c>
      <c r="DD532" s="199">
        <v>2444</v>
      </c>
      <c r="DE532" s="199">
        <v>81</v>
      </c>
      <c r="DF532" s="199">
        <v>326</v>
      </c>
      <c r="DG532" s="199">
        <v>1303</v>
      </c>
      <c r="DH532" s="199">
        <v>170</v>
      </c>
      <c r="DI532" s="199">
        <v>1553</v>
      </c>
      <c r="DJ532" s="199">
        <v>831</v>
      </c>
      <c r="DK532" s="199">
        <v>162</v>
      </c>
      <c r="DL532" s="199">
        <v>842</v>
      </c>
      <c r="DM532" s="199">
        <v>2073</v>
      </c>
      <c r="DN532" s="199">
        <v>3608</v>
      </c>
      <c r="DO532" s="199">
        <v>2177</v>
      </c>
      <c r="DP532" s="199">
        <v>418</v>
      </c>
      <c r="DQ532" s="199">
        <v>267</v>
      </c>
      <c r="DR532" s="199">
        <v>1399</v>
      </c>
      <c r="DS532" s="199">
        <v>1680</v>
      </c>
      <c r="DT532" s="199">
        <v>3508</v>
      </c>
      <c r="DU532" s="199">
        <v>12249</v>
      </c>
      <c r="DV532" s="199">
        <v>1941</v>
      </c>
      <c r="DW532" s="199">
        <v>963</v>
      </c>
      <c r="DX532" s="199">
        <v>853</v>
      </c>
      <c r="DY532" s="199">
        <v>85</v>
      </c>
      <c r="DZ532" s="199">
        <v>4986</v>
      </c>
      <c r="EA532" s="199">
        <v>266</v>
      </c>
      <c r="EB532" s="199">
        <v>3875</v>
      </c>
      <c r="EC532" s="199">
        <v>4469</v>
      </c>
      <c r="ED532" s="199">
        <v>969</v>
      </c>
      <c r="EE532" s="199">
        <v>2756</v>
      </c>
      <c r="EF532" s="199">
        <v>2443</v>
      </c>
      <c r="EG532" s="199">
        <v>21643</v>
      </c>
      <c r="EH532" s="199">
        <v>6296</v>
      </c>
      <c r="EI532" s="199">
        <v>2111</v>
      </c>
      <c r="EJ532" s="199">
        <v>10138</v>
      </c>
      <c r="EK532" s="199">
        <v>1511</v>
      </c>
      <c r="EL532" s="199">
        <v>1165</v>
      </c>
      <c r="EM532" s="199">
        <v>1070</v>
      </c>
      <c r="EN532" s="199">
        <v>1191</v>
      </c>
      <c r="EO532" s="199">
        <v>1120</v>
      </c>
      <c r="EP532" s="199">
        <v>3764</v>
      </c>
      <c r="EQ532" s="199">
        <v>9519</v>
      </c>
      <c r="ER532" s="199">
        <v>12249</v>
      </c>
      <c r="ES532" s="199">
        <v>4287</v>
      </c>
      <c r="ET532" s="199">
        <v>5554</v>
      </c>
      <c r="EU532" s="199">
        <v>1738</v>
      </c>
      <c r="EV532" s="199">
        <v>670</v>
      </c>
      <c r="EW532" s="199">
        <v>7962</v>
      </c>
      <c r="EX532" s="199">
        <v>12249</v>
      </c>
      <c r="EZ532" s="199"/>
    </row>
    <row r="533" spans="1:156" x14ac:dyDescent="0.25">
      <c r="A533">
        <v>55430</v>
      </c>
      <c r="B533" t="s">
        <v>892</v>
      </c>
      <c r="C533" t="s">
        <v>1045</v>
      </c>
      <c r="D533" t="s">
        <v>264</v>
      </c>
      <c r="E533" t="s">
        <v>333</v>
      </c>
      <c r="F533" t="s">
        <v>346</v>
      </c>
      <c r="G533" t="s">
        <v>347</v>
      </c>
      <c r="H533" s="199">
        <v>23276</v>
      </c>
      <c r="I533" s="199">
        <v>2465</v>
      </c>
      <c r="J533" s="199">
        <v>4574</v>
      </c>
      <c r="K533" s="199">
        <v>736</v>
      </c>
      <c r="L533" s="199">
        <v>2351</v>
      </c>
      <c r="M533" s="199">
        <v>570</v>
      </c>
      <c r="N533" s="199">
        <v>12402</v>
      </c>
      <c r="O533" s="199">
        <v>1539</v>
      </c>
      <c r="P533" s="199">
        <v>6137</v>
      </c>
      <c r="Q533" s="199">
        <v>190</v>
      </c>
      <c r="R533" s="199">
        <v>8791</v>
      </c>
      <c r="S533" s="199">
        <v>419</v>
      </c>
      <c r="T533" s="199">
        <v>6787</v>
      </c>
      <c r="U533" s="199">
        <v>967</v>
      </c>
      <c r="V533" s="199">
        <v>219</v>
      </c>
      <c r="W533" s="199">
        <v>2</v>
      </c>
      <c r="X533" s="199">
        <v>3074</v>
      </c>
      <c r="Y533" s="199">
        <v>160</v>
      </c>
      <c r="Z533" s="199">
        <v>2409</v>
      </c>
      <c r="AA533" s="199">
        <v>688</v>
      </c>
      <c r="AB533" s="199">
        <v>1972</v>
      </c>
      <c r="AC533" s="199">
        <v>229</v>
      </c>
      <c r="AD533" s="199">
        <v>3825</v>
      </c>
      <c r="AE533" s="199">
        <v>819</v>
      </c>
      <c r="AF533" s="199">
        <v>8235</v>
      </c>
      <c r="AG533" s="199">
        <v>400</v>
      </c>
      <c r="AH533" s="199">
        <v>18001</v>
      </c>
      <c r="AI533" s="199">
        <v>1373</v>
      </c>
      <c r="AJ533" s="199">
        <v>5275</v>
      </c>
      <c r="AK533" s="199">
        <v>1092</v>
      </c>
      <c r="AL533" s="199">
        <v>2424</v>
      </c>
      <c r="AM533" s="199">
        <v>241</v>
      </c>
      <c r="AN533" s="199">
        <v>2851</v>
      </c>
      <c r="AO533" s="199">
        <v>851</v>
      </c>
      <c r="AP533" s="199">
        <v>12119</v>
      </c>
      <c r="AQ533" s="199">
        <v>1241</v>
      </c>
      <c r="AR533" s="199">
        <v>11157</v>
      </c>
      <c r="AS533" s="199">
        <v>1224</v>
      </c>
      <c r="AT533" s="199">
        <v>2528</v>
      </c>
      <c r="AU533" s="199">
        <v>196</v>
      </c>
      <c r="AV533" s="199">
        <v>20748</v>
      </c>
      <c r="AW533" s="199">
        <v>2269</v>
      </c>
      <c r="AX533" s="199">
        <v>1628</v>
      </c>
      <c r="AY533" s="199">
        <v>422</v>
      </c>
      <c r="AZ533" s="199">
        <v>3985</v>
      </c>
      <c r="BA533" s="199">
        <v>428</v>
      </c>
      <c r="BB533" s="199">
        <v>5085</v>
      </c>
      <c r="BC533" s="199">
        <v>594</v>
      </c>
      <c r="BD533" s="199">
        <v>3785</v>
      </c>
      <c r="BE533" s="199">
        <v>208</v>
      </c>
      <c r="BF533" s="199">
        <v>2584</v>
      </c>
      <c r="BG533" s="199">
        <v>543</v>
      </c>
      <c r="BH533" s="199">
        <v>11842</v>
      </c>
      <c r="BI533" s="199">
        <v>1416</v>
      </c>
      <c r="BJ533" s="199">
        <v>11355</v>
      </c>
      <c r="BK533" s="199">
        <v>1330</v>
      </c>
      <c r="BL533" s="199">
        <v>487</v>
      </c>
      <c r="BM533" s="199">
        <v>86</v>
      </c>
      <c r="BN533" s="199">
        <v>8428</v>
      </c>
      <c r="BO533" s="199">
        <v>853</v>
      </c>
      <c r="BP533" s="199">
        <v>3541</v>
      </c>
      <c r="BQ533" s="199">
        <v>649</v>
      </c>
      <c r="BR533" s="199">
        <v>2457</v>
      </c>
      <c r="BS533" s="199">
        <v>457</v>
      </c>
      <c r="BT533" s="199">
        <v>6636</v>
      </c>
      <c r="BU533" s="199">
        <v>466</v>
      </c>
      <c r="BV533" s="199">
        <v>14426</v>
      </c>
      <c r="BW533" s="199">
        <v>1959</v>
      </c>
      <c r="BX533" s="199">
        <v>2214</v>
      </c>
      <c r="BY533" s="199">
        <v>40</v>
      </c>
      <c r="BZ533" s="199">
        <v>2116</v>
      </c>
      <c r="CA533" s="199">
        <v>10</v>
      </c>
      <c r="CB533" s="199">
        <v>4520</v>
      </c>
      <c r="CC533" s="199">
        <v>456</v>
      </c>
      <c r="CD533" s="199">
        <v>2157</v>
      </c>
      <c r="CE533" s="199">
        <v>347</v>
      </c>
      <c r="CF533" s="199">
        <v>3599</v>
      </c>
      <c r="CG533" s="199">
        <v>434</v>
      </c>
      <c r="CH533" s="199">
        <v>3632</v>
      </c>
      <c r="CI533" s="199">
        <v>745</v>
      </c>
      <c r="CJ533" s="199">
        <v>2331</v>
      </c>
      <c r="CK533" s="199">
        <v>278</v>
      </c>
      <c r="CL533" s="199">
        <v>2707</v>
      </c>
      <c r="CM533" s="199">
        <v>155</v>
      </c>
      <c r="CN533" s="199">
        <v>2214</v>
      </c>
      <c r="CO533" s="199">
        <v>40</v>
      </c>
      <c r="CP533" s="199">
        <v>2465</v>
      </c>
      <c r="CQ533" s="199">
        <v>20811</v>
      </c>
      <c r="CR533" s="199">
        <v>14236</v>
      </c>
      <c r="CS533" s="199">
        <v>9085</v>
      </c>
      <c r="CT533" s="199">
        <v>14837</v>
      </c>
      <c r="CU533" s="199">
        <v>6684</v>
      </c>
      <c r="CV533" s="199">
        <v>2655</v>
      </c>
      <c r="CW533" s="199">
        <v>3287</v>
      </c>
      <c r="CX533" s="199">
        <v>1297</v>
      </c>
      <c r="CY533" s="199">
        <v>443</v>
      </c>
      <c r="CZ533" s="199">
        <v>253</v>
      </c>
      <c r="DA533" s="199">
        <v>2051</v>
      </c>
      <c r="DB533" s="199">
        <v>780</v>
      </c>
      <c r="DC533" s="199">
        <v>903</v>
      </c>
      <c r="DD533" s="199">
        <v>325</v>
      </c>
      <c r="DE533" s="199">
        <v>115</v>
      </c>
      <c r="DF533" s="199">
        <v>637</v>
      </c>
      <c r="DG533" s="199">
        <v>2094</v>
      </c>
      <c r="DH533" s="199">
        <v>443</v>
      </c>
      <c r="DI533" s="199">
        <v>1110</v>
      </c>
      <c r="DJ533" s="199">
        <v>594</v>
      </c>
      <c r="DK533" s="199">
        <v>186</v>
      </c>
      <c r="DL533" s="199">
        <v>1001</v>
      </c>
      <c r="DM533" s="199">
        <v>1266</v>
      </c>
      <c r="DN533" s="199">
        <v>2966</v>
      </c>
      <c r="DO533" s="199">
        <v>1084</v>
      </c>
      <c r="DP533" s="199">
        <v>520</v>
      </c>
      <c r="DQ533" s="199">
        <v>232</v>
      </c>
      <c r="DR533" s="199">
        <v>688</v>
      </c>
      <c r="DS533" s="199">
        <v>493</v>
      </c>
      <c r="DT533" s="199">
        <v>1361</v>
      </c>
      <c r="DU533" s="199">
        <v>7871</v>
      </c>
      <c r="DV533" s="199">
        <v>3001</v>
      </c>
      <c r="DW533" s="199">
        <v>1213</v>
      </c>
      <c r="DX533" s="199">
        <v>1020</v>
      </c>
      <c r="DY533" s="199">
        <v>286</v>
      </c>
      <c r="DZ533" s="199">
        <v>1520</v>
      </c>
      <c r="EA533" s="199">
        <v>233</v>
      </c>
      <c r="EB533" s="199">
        <v>918</v>
      </c>
      <c r="EC533" s="199">
        <v>2330</v>
      </c>
      <c r="ED533" s="199">
        <v>846</v>
      </c>
      <c r="EE533" s="199">
        <v>740</v>
      </c>
      <c r="EF533" s="199">
        <v>2813</v>
      </c>
      <c r="EG533" s="199">
        <v>19541</v>
      </c>
      <c r="EH533" s="199">
        <v>3448</v>
      </c>
      <c r="EI533" s="199">
        <v>5063</v>
      </c>
      <c r="EJ533" s="199">
        <v>2808</v>
      </c>
      <c r="EK533" s="199">
        <v>251</v>
      </c>
      <c r="EL533" s="199">
        <v>291</v>
      </c>
      <c r="EM533" s="199">
        <v>721</v>
      </c>
      <c r="EN533" s="199">
        <v>377</v>
      </c>
      <c r="EO533" s="199">
        <v>142</v>
      </c>
      <c r="EP533" s="199">
        <v>891</v>
      </c>
      <c r="EQ533" s="199">
        <v>7152</v>
      </c>
      <c r="ER533" s="199">
        <v>7871</v>
      </c>
      <c r="ES533" s="199">
        <v>622</v>
      </c>
      <c r="ET533" s="199">
        <v>2694</v>
      </c>
      <c r="EU533" s="199">
        <v>2719</v>
      </c>
      <c r="EV533" s="199">
        <v>1836</v>
      </c>
      <c r="EW533" s="199">
        <v>7249</v>
      </c>
      <c r="EX533" s="199">
        <v>7871</v>
      </c>
      <c r="EZ533" s="199"/>
    </row>
    <row r="534" spans="1:156" x14ac:dyDescent="0.25">
      <c r="A534">
        <v>55425</v>
      </c>
      <c r="B534" t="s">
        <v>892</v>
      </c>
      <c r="C534" t="s">
        <v>1039</v>
      </c>
      <c r="D534" t="s">
        <v>264</v>
      </c>
      <c r="E534" t="s">
        <v>333</v>
      </c>
      <c r="F534" t="s">
        <v>346</v>
      </c>
      <c r="G534" t="s">
        <v>347</v>
      </c>
      <c r="H534" s="199">
        <v>10723</v>
      </c>
      <c r="I534" s="199">
        <v>1054</v>
      </c>
      <c r="J534" s="199">
        <v>2153</v>
      </c>
      <c r="K534" s="199">
        <v>407</v>
      </c>
      <c r="L534" s="199">
        <v>1414</v>
      </c>
      <c r="M534" s="199">
        <v>330</v>
      </c>
      <c r="N534" s="199">
        <v>5060</v>
      </c>
      <c r="O534" s="199">
        <v>509</v>
      </c>
      <c r="P534" s="199">
        <v>3468</v>
      </c>
      <c r="Q534" s="199">
        <v>138</v>
      </c>
      <c r="R534" s="199">
        <v>5064</v>
      </c>
      <c r="S534" s="199">
        <v>193</v>
      </c>
      <c r="T534" s="199">
        <v>2123</v>
      </c>
      <c r="U534" s="199">
        <v>203</v>
      </c>
      <c r="V534" s="199">
        <v>82</v>
      </c>
      <c r="W534" s="199">
        <v>7</v>
      </c>
      <c r="X534" s="199">
        <v>823</v>
      </c>
      <c r="Y534" s="199">
        <v>35</v>
      </c>
      <c r="Z534" s="199">
        <v>1798</v>
      </c>
      <c r="AA534" s="199">
        <v>593</v>
      </c>
      <c r="AB534" s="199">
        <v>833</v>
      </c>
      <c r="AC534" s="199">
        <v>23</v>
      </c>
      <c r="AD534" s="199">
        <v>2490</v>
      </c>
      <c r="AE534" s="199">
        <v>629</v>
      </c>
      <c r="AF534" s="199">
        <v>4692</v>
      </c>
      <c r="AG534" s="199">
        <v>132</v>
      </c>
      <c r="AH534" s="199">
        <v>8414</v>
      </c>
      <c r="AI534" s="199">
        <v>468</v>
      </c>
      <c r="AJ534" s="199">
        <v>2309</v>
      </c>
      <c r="AK534" s="199">
        <v>586</v>
      </c>
      <c r="AL534" s="199">
        <v>995</v>
      </c>
      <c r="AM534" s="199">
        <v>147</v>
      </c>
      <c r="AN534" s="199">
        <v>1314</v>
      </c>
      <c r="AO534" s="199">
        <v>439</v>
      </c>
      <c r="AP534" s="199">
        <v>5217</v>
      </c>
      <c r="AQ534" s="199">
        <v>544</v>
      </c>
      <c r="AR534" s="199">
        <v>5506</v>
      </c>
      <c r="AS534" s="199">
        <v>510</v>
      </c>
      <c r="AT534" s="199">
        <v>1215</v>
      </c>
      <c r="AU534" s="199">
        <v>72</v>
      </c>
      <c r="AV534" s="199">
        <v>9508</v>
      </c>
      <c r="AW534" s="199">
        <v>982</v>
      </c>
      <c r="AX534" s="199">
        <v>1036</v>
      </c>
      <c r="AY534" s="199">
        <v>375</v>
      </c>
      <c r="AZ534" s="199">
        <v>1539</v>
      </c>
      <c r="BA534" s="199">
        <v>75</v>
      </c>
      <c r="BB534" s="199">
        <v>2236</v>
      </c>
      <c r="BC534" s="199">
        <v>180</v>
      </c>
      <c r="BD534" s="199">
        <v>2271</v>
      </c>
      <c r="BE534" s="199">
        <v>68</v>
      </c>
      <c r="BF534" s="199">
        <v>953</v>
      </c>
      <c r="BG534" s="199">
        <v>26</v>
      </c>
      <c r="BH534" s="199">
        <v>5628</v>
      </c>
      <c r="BI534" s="199">
        <v>895</v>
      </c>
      <c r="BJ534" s="199">
        <v>5256</v>
      </c>
      <c r="BK534" s="199">
        <v>879</v>
      </c>
      <c r="BL534" s="199">
        <v>372</v>
      </c>
      <c r="BM534" s="199">
        <v>16</v>
      </c>
      <c r="BN534" s="199">
        <v>3826</v>
      </c>
      <c r="BO534" s="199">
        <v>361</v>
      </c>
      <c r="BP534" s="199">
        <v>1847</v>
      </c>
      <c r="BQ534" s="199">
        <v>528</v>
      </c>
      <c r="BR534" s="199">
        <v>908</v>
      </c>
      <c r="BS534" s="199">
        <v>32</v>
      </c>
      <c r="BT534" s="199">
        <v>2737</v>
      </c>
      <c r="BU534" s="199">
        <v>133</v>
      </c>
      <c r="BV534" s="199">
        <v>6581</v>
      </c>
      <c r="BW534" s="199">
        <v>921</v>
      </c>
      <c r="BX534" s="199">
        <v>1405</v>
      </c>
      <c r="BY534" s="199">
        <v>0</v>
      </c>
      <c r="BZ534" s="199">
        <v>1002</v>
      </c>
      <c r="CA534" s="199">
        <v>59</v>
      </c>
      <c r="CB534" s="199">
        <v>1735</v>
      </c>
      <c r="CC534" s="199">
        <v>74</v>
      </c>
      <c r="CD534" s="199">
        <v>904</v>
      </c>
      <c r="CE534" s="199">
        <v>223</v>
      </c>
      <c r="CF534" s="199">
        <v>1836</v>
      </c>
      <c r="CG534" s="199">
        <v>207</v>
      </c>
      <c r="CH534" s="199">
        <v>1388</v>
      </c>
      <c r="CI534" s="199">
        <v>201</v>
      </c>
      <c r="CJ534" s="199">
        <v>1130</v>
      </c>
      <c r="CK534" s="199">
        <v>171</v>
      </c>
      <c r="CL534" s="199">
        <v>1323</v>
      </c>
      <c r="CM534" s="199">
        <v>119</v>
      </c>
      <c r="CN534" s="199">
        <v>1405</v>
      </c>
      <c r="CO534" s="199">
        <v>0</v>
      </c>
      <c r="CP534" s="199">
        <v>1054</v>
      </c>
      <c r="CQ534" s="199">
        <v>9669</v>
      </c>
      <c r="CR534" s="199">
        <v>6764</v>
      </c>
      <c r="CS534" s="199">
        <v>4193</v>
      </c>
      <c r="CT534" s="199">
        <v>6436</v>
      </c>
      <c r="CU534" s="199">
        <v>3549</v>
      </c>
      <c r="CV534" s="199">
        <v>1393</v>
      </c>
      <c r="CW534" s="199">
        <v>1985</v>
      </c>
      <c r="CX534" s="199">
        <v>873</v>
      </c>
      <c r="CY534" s="199">
        <v>233</v>
      </c>
      <c r="CZ534" s="199">
        <v>59</v>
      </c>
      <c r="DA534" s="199">
        <v>575</v>
      </c>
      <c r="DB534" s="199">
        <v>157</v>
      </c>
      <c r="DC534" s="199">
        <v>756</v>
      </c>
      <c r="DD534" s="199">
        <v>304</v>
      </c>
      <c r="DE534" s="199">
        <v>33</v>
      </c>
      <c r="DF534" s="199">
        <v>354</v>
      </c>
      <c r="DG534" s="199">
        <v>516</v>
      </c>
      <c r="DH534" s="199">
        <v>177</v>
      </c>
      <c r="DI534" s="199">
        <v>519</v>
      </c>
      <c r="DJ534" s="199">
        <v>365</v>
      </c>
      <c r="DK534" s="199">
        <v>58</v>
      </c>
      <c r="DL534" s="199">
        <v>527</v>
      </c>
      <c r="DM534" s="199">
        <v>742</v>
      </c>
      <c r="DN534" s="199">
        <v>1192</v>
      </c>
      <c r="DO534" s="199">
        <v>585</v>
      </c>
      <c r="DP534" s="199">
        <v>389</v>
      </c>
      <c r="DQ534" s="199">
        <v>202</v>
      </c>
      <c r="DR534" s="199">
        <v>82</v>
      </c>
      <c r="DS534" s="199">
        <v>82</v>
      </c>
      <c r="DT534" s="199">
        <v>270</v>
      </c>
      <c r="DU534" s="199">
        <v>4380</v>
      </c>
      <c r="DV534" s="199">
        <v>1629</v>
      </c>
      <c r="DW534" s="199">
        <v>672</v>
      </c>
      <c r="DX534" s="199">
        <v>540</v>
      </c>
      <c r="DY534" s="199">
        <v>222</v>
      </c>
      <c r="DZ534" s="199">
        <v>1025</v>
      </c>
      <c r="EA534" s="199">
        <v>78</v>
      </c>
      <c r="EB534" s="199">
        <v>662</v>
      </c>
      <c r="EC534" s="199">
        <v>1186</v>
      </c>
      <c r="ED534" s="199">
        <v>116</v>
      </c>
      <c r="EE534" s="199">
        <v>817</v>
      </c>
      <c r="EF534" s="199">
        <v>1192</v>
      </c>
      <c r="EG534" s="199">
        <v>8808</v>
      </c>
      <c r="EH534" s="199">
        <v>1947</v>
      </c>
      <c r="EI534" s="199">
        <v>1742</v>
      </c>
      <c r="EJ534" s="199">
        <v>2638</v>
      </c>
      <c r="EK534" s="199">
        <v>256</v>
      </c>
      <c r="EL534" s="199">
        <v>368</v>
      </c>
      <c r="EM534" s="199">
        <v>297</v>
      </c>
      <c r="EN534" s="199">
        <v>295</v>
      </c>
      <c r="EO534" s="199">
        <v>288</v>
      </c>
      <c r="EP534" s="199">
        <v>1124</v>
      </c>
      <c r="EQ534" s="199">
        <v>3872</v>
      </c>
      <c r="ER534" s="199">
        <v>4380</v>
      </c>
      <c r="ES534" s="199">
        <v>371</v>
      </c>
      <c r="ET534" s="199">
        <v>2000</v>
      </c>
      <c r="EU534" s="199">
        <v>1504</v>
      </c>
      <c r="EV534" s="199">
        <v>505</v>
      </c>
      <c r="EW534" s="199">
        <v>4009</v>
      </c>
      <c r="EX534" s="199">
        <v>4380</v>
      </c>
      <c r="EZ534" s="199"/>
    </row>
    <row r="535" spans="1:156" x14ac:dyDescent="0.25">
      <c r="A535">
        <v>55429</v>
      </c>
      <c r="B535" t="s">
        <v>892</v>
      </c>
      <c r="C535" t="s">
        <v>1045</v>
      </c>
      <c r="D535" t="s">
        <v>264</v>
      </c>
      <c r="E535" t="s">
        <v>333</v>
      </c>
      <c r="F535" t="s">
        <v>346</v>
      </c>
      <c r="G535" t="s">
        <v>346</v>
      </c>
      <c r="H535" s="199">
        <v>28245</v>
      </c>
      <c r="I535" s="199">
        <v>2721</v>
      </c>
      <c r="J535" s="199">
        <v>6028</v>
      </c>
      <c r="K535" s="199">
        <v>749</v>
      </c>
      <c r="L535" s="199">
        <v>2742</v>
      </c>
      <c r="M535" s="199">
        <v>390</v>
      </c>
      <c r="N535" s="199">
        <v>14676</v>
      </c>
      <c r="O535" s="199">
        <v>1560</v>
      </c>
      <c r="P535" s="199">
        <v>7375</v>
      </c>
      <c r="Q535" s="199">
        <v>354</v>
      </c>
      <c r="R535" s="199">
        <v>10632</v>
      </c>
      <c r="S535" s="199">
        <v>587</v>
      </c>
      <c r="T535" s="199">
        <v>9721</v>
      </c>
      <c r="U535" s="199">
        <v>1037</v>
      </c>
      <c r="V535" s="199">
        <v>298</v>
      </c>
      <c r="W535" s="199">
        <v>75</v>
      </c>
      <c r="X535" s="199">
        <v>4075</v>
      </c>
      <c r="Y535" s="199">
        <v>293</v>
      </c>
      <c r="Z535" s="199">
        <v>1662</v>
      </c>
      <c r="AA535" s="199">
        <v>446</v>
      </c>
      <c r="AB535" s="199">
        <v>1857</v>
      </c>
      <c r="AC535" s="199">
        <v>283</v>
      </c>
      <c r="AD535" s="199">
        <v>3165</v>
      </c>
      <c r="AE535" s="199">
        <v>840</v>
      </c>
      <c r="AF535" s="199">
        <v>9884</v>
      </c>
      <c r="AG535" s="199">
        <v>338</v>
      </c>
      <c r="AH535" s="199">
        <v>21135</v>
      </c>
      <c r="AI535" s="199">
        <v>1370</v>
      </c>
      <c r="AJ535" s="199">
        <v>7110</v>
      </c>
      <c r="AK535" s="199">
        <v>1351</v>
      </c>
      <c r="AL535" s="199">
        <v>3062</v>
      </c>
      <c r="AM535" s="199">
        <v>341</v>
      </c>
      <c r="AN535" s="199">
        <v>4048</v>
      </c>
      <c r="AO535" s="199">
        <v>1010</v>
      </c>
      <c r="AP535" s="199">
        <v>14049</v>
      </c>
      <c r="AQ535" s="199">
        <v>1529</v>
      </c>
      <c r="AR535" s="199">
        <v>14196</v>
      </c>
      <c r="AS535" s="199">
        <v>1192</v>
      </c>
      <c r="AT535" s="199">
        <v>2588</v>
      </c>
      <c r="AU535" s="199">
        <v>96</v>
      </c>
      <c r="AV535" s="199">
        <v>25657</v>
      </c>
      <c r="AW535" s="199">
        <v>2625</v>
      </c>
      <c r="AX535" s="199">
        <v>2171</v>
      </c>
      <c r="AY535" s="199">
        <v>339</v>
      </c>
      <c r="AZ535" s="199">
        <v>4630</v>
      </c>
      <c r="BA535" s="199">
        <v>805</v>
      </c>
      <c r="BB535" s="199">
        <v>6380</v>
      </c>
      <c r="BC535" s="199">
        <v>510</v>
      </c>
      <c r="BD535" s="199">
        <v>4044</v>
      </c>
      <c r="BE535" s="199">
        <v>289</v>
      </c>
      <c r="BF535" s="199">
        <v>2469</v>
      </c>
      <c r="BG535" s="199">
        <v>294</v>
      </c>
      <c r="BH535" s="199">
        <v>13935</v>
      </c>
      <c r="BI535" s="199">
        <v>1841</v>
      </c>
      <c r="BJ535" s="199">
        <v>13264</v>
      </c>
      <c r="BK535" s="199">
        <v>1599</v>
      </c>
      <c r="BL535" s="199">
        <v>671</v>
      </c>
      <c r="BM535" s="199">
        <v>242</v>
      </c>
      <c r="BN535" s="199">
        <v>9502</v>
      </c>
      <c r="BO535" s="199">
        <v>971</v>
      </c>
      <c r="BP535" s="199">
        <v>4745</v>
      </c>
      <c r="BQ535" s="199">
        <v>950</v>
      </c>
      <c r="BR535" s="199">
        <v>2157</v>
      </c>
      <c r="BS535" s="199">
        <v>214</v>
      </c>
      <c r="BT535" s="199">
        <v>8920</v>
      </c>
      <c r="BU535" s="199">
        <v>572</v>
      </c>
      <c r="BV535" s="199">
        <v>16404</v>
      </c>
      <c r="BW535" s="199">
        <v>2135</v>
      </c>
      <c r="BX535" s="199">
        <v>2921</v>
      </c>
      <c r="BY535" s="199">
        <v>14</v>
      </c>
      <c r="BZ535" s="199">
        <v>3176</v>
      </c>
      <c r="CA535" s="199">
        <v>204</v>
      </c>
      <c r="CB535" s="199">
        <v>5744</v>
      </c>
      <c r="CC535" s="199">
        <v>368</v>
      </c>
      <c r="CD535" s="199">
        <v>2100</v>
      </c>
      <c r="CE535" s="199">
        <v>206</v>
      </c>
      <c r="CF535" s="199">
        <v>4120</v>
      </c>
      <c r="CG535" s="199">
        <v>591</v>
      </c>
      <c r="CH535" s="199">
        <v>4446</v>
      </c>
      <c r="CI535" s="199">
        <v>822</v>
      </c>
      <c r="CJ535" s="199">
        <v>3154</v>
      </c>
      <c r="CK535" s="199">
        <v>301</v>
      </c>
      <c r="CL535" s="199">
        <v>2584</v>
      </c>
      <c r="CM535" s="199">
        <v>215</v>
      </c>
      <c r="CN535" s="199">
        <v>2921</v>
      </c>
      <c r="CO535" s="199">
        <v>14</v>
      </c>
      <c r="CP535" s="199">
        <v>2721</v>
      </c>
      <c r="CQ535" s="199">
        <v>25524</v>
      </c>
      <c r="CR535" s="199">
        <v>16428</v>
      </c>
      <c r="CS535" s="199">
        <v>12072</v>
      </c>
      <c r="CT535" s="199">
        <v>18306</v>
      </c>
      <c r="CU535" s="199">
        <v>7221</v>
      </c>
      <c r="CV535" s="199">
        <v>3163</v>
      </c>
      <c r="CW535" s="199">
        <v>2539</v>
      </c>
      <c r="CX535" s="199">
        <v>1020</v>
      </c>
      <c r="CY535" s="199">
        <v>352</v>
      </c>
      <c r="CZ535" s="199">
        <v>178</v>
      </c>
      <c r="DA535" s="199">
        <v>2481</v>
      </c>
      <c r="DB535" s="199">
        <v>1229</v>
      </c>
      <c r="DC535" s="199">
        <v>1849</v>
      </c>
      <c r="DD535" s="199">
        <v>736</v>
      </c>
      <c r="DE535" s="199">
        <v>41</v>
      </c>
      <c r="DF535" s="199">
        <v>489</v>
      </c>
      <c r="DG535" s="199">
        <v>2673</v>
      </c>
      <c r="DH535" s="199">
        <v>197</v>
      </c>
      <c r="DI535" s="199">
        <v>1722</v>
      </c>
      <c r="DJ535" s="199">
        <v>655</v>
      </c>
      <c r="DK535" s="199">
        <v>320</v>
      </c>
      <c r="DL535" s="199">
        <v>1069</v>
      </c>
      <c r="DM535" s="199">
        <v>1670</v>
      </c>
      <c r="DN535" s="199">
        <v>3328</v>
      </c>
      <c r="DO535" s="199">
        <v>1359</v>
      </c>
      <c r="DP535" s="199">
        <v>692</v>
      </c>
      <c r="DQ535" s="199">
        <v>382</v>
      </c>
      <c r="DR535" s="199">
        <v>683</v>
      </c>
      <c r="DS535" s="199">
        <v>788</v>
      </c>
      <c r="DT535" s="199">
        <v>1514</v>
      </c>
      <c r="DU535" s="199">
        <v>10264</v>
      </c>
      <c r="DV535" s="199">
        <v>3632</v>
      </c>
      <c r="DW535" s="199">
        <v>1834</v>
      </c>
      <c r="DX535" s="199">
        <v>994</v>
      </c>
      <c r="DY535" s="199">
        <v>486</v>
      </c>
      <c r="DZ535" s="199">
        <v>2206</v>
      </c>
      <c r="EA535" s="199">
        <v>161</v>
      </c>
      <c r="EB535" s="199">
        <v>1417</v>
      </c>
      <c r="EC535" s="199">
        <v>3432</v>
      </c>
      <c r="ED535" s="199">
        <v>946</v>
      </c>
      <c r="EE535" s="199">
        <v>1719</v>
      </c>
      <c r="EF535" s="199">
        <v>3848</v>
      </c>
      <c r="EG535" s="199">
        <v>24640</v>
      </c>
      <c r="EH535" s="199">
        <v>3191</v>
      </c>
      <c r="EI535" s="199">
        <v>5798</v>
      </c>
      <c r="EJ535" s="199">
        <v>4466</v>
      </c>
      <c r="EK535" s="199">
        <v>263</v>
      </c>
      <c r="EL535" s="199">
        <v>546</v>
      </c>
      <c r="EM535" s="199">
        <v>366</v>
      </c>
      <c r="EN535" s="199">
        <v>812</v>
      </c>
      <c r="EO535" s="199">
        <v>280</v>
      </c>
      <c r="EP535" s="199">
        <v>2057</v>
      </c>
      <c r="EQ535" s="199">
        <v>9105</v>
      </c>
      <c r="ER535" s="199">
        <v>10264</v>
      </c>
      <c r="ES535" s="199">
        <v>1181</v>
      </c>
      <c r="ET535" s="199">
        <v>3707</v>
      </c>
      <c r="EU535" s="199">
        <v>3356</v>
      </c>
      <c r="EV535" s="199">
        <v>2020</v>
      </c>
      <c r="EW535" s="199">
        <v>9083</v>
      </c>
      <c r="EX535" s="199">
        <v>10264</v>
      </c>
      <c r="EZ535" s="199"/>
    </row>
    <row r="536" spans="1:156" x14ac:dyDescent="0.25">
      <c r="A536">
        <v>55411</v>
      </c>
      <c r="B536" t="s">
        <v>892</v>
      </c>
      <c r="C536" t="s">
        <v>1037</v>
      </c>
      <c r="D536" t="s">
        <v>264</v>
      </c>
      <c r="E536" t="s">
        <v>333</v>
      </c>
      <c r="F536" t="s">
        <v>346</v>
      </c>
      <c r="G536" t="s">
        <v>346</v>
      </c>
      <c r="H536" s="199">
        <v>30585</v>
      </c>
      <c r="I536" s="199">
        <v>2943</v>
      </c>
      <c r="J536" s="199">
        <v>12981</v>
      </c>
      <c r="K536" s="199">
        <v>1312</v>
      </c>
      <c r="L536" s="199">
        <v>9134</v>
      </c>
      <c r="M536" s="199">
        <v>1181</v>
      </c>
      <c r="N536" s="199">
        <v>11754</v>
      </c>
      <c r="O536" s="199">
        <v>1340</v>
      </c>
      <c r="P536" s="199">
        <v>5673</v>
      </c>
      <c r="Q536" s="199">
        <v>291</v>
      </c>
      <c r="R536" s="199">
        <v>7291</v>
      </c>
      <c r="S536" s="199">
        <v>699</v>
      </c>
      <c r="T536" s="199">
        <v>15266</v>
      </c>
      <c r="U536" s="199">
        <v>1176</v>
      </c>
      <c r="V536" s="199">
        <v>533</v>
      </c>
      <c r="W536" s="199">
        <v>39</v>
      </c>
      <c r="X536" s="199">
        <v>2726</v>
      </c>
      <c r="Y536" s="199">
        <v>342</v>
      </c>
      <c r="Z536" s="199">
        <v>1410</v>
      </c>
      <c r="AA536" s="199">
        <v>394</v>
      </c>
      <c r="AB536" s="199">
        <v>3359</v>
      </c>
      <c r="AC536" s="199">
        <v>293</v>
      </c>
      <c r="AD536" s="199">
        <v>3381</v>
      </c>
      <c r="AE536" s="199">
        <v>745</v>
      </c>
      <c r="AF536" s="199">
        <v>6681</v>
      </c>
      <c r="AG536" s="199">
        <v>547</v>
      </c>
      <c r="AH536" s="199">
        <v>24591</v>
      </c>
      <c r="AI536" s="199">
        <v>1937</v>
      </c>
      <c r="AJ536" s="199">
        <v>5994</v>
      </c>
      <c r="AK536" s="199">
        <v>1006</v>
      </c>
      <c r="AL536" s="199">
        <v>3395</v>
      </c>
      <c r="AM536" s="199">
        <v>302</v>
      </c>
      <c r="AN536" s="199">
        <v>2599</v>
      </c>
      <c r="AO536" s="199">
        <v>704</v>
      </c>
      <c r="AP536" s="199">
        <v>15189</v>
      </c>
      <c r="AQ536" s="199">
        <v>1407</v>
      </c>
      <c r="AR536" s="199">
        <v>15396</v>
      </c>
      <c r="AS536" s="199">
        <v>1536</v>
      </c>
      <c r="AT536" s="199">
        <v>4940</v>
      </c>
      <c r="AU536" s="199">
        <v>296</v>
      </c>
      <c r="AV536" s="199">
        <v>25645</v>
      </c>
      <c r="AW536" s="199">
        <v>2647</v>
      </c>
      <c r="AX536" s="199">
        <v>3243</v>
      </c>
      <c r="AY536" s="199">
        <v>604</v>
      </c>
      <c r="AZ536" s="199">
        <v>4223</v>
      </c>
      <c r="BA536" s="199">
        <v>593</v>
      </c>
      <c r="BB536" s="199">
        <v>5648</v>
      </c>
      <c r="BC536" s="199">
        <v>504</v>
      </c>
      <c r="BD536" s="199">
        <v>3576</v>
      </c>
      <c r="BE536" s="199">
        <v>231</v>
      </c>
      <c r="BF536" s="199">
        <v>4318</v>
      </c>
      <c r="BG536" s="199">
        <v>578</v>
      </c>
      <c r="BH536" s="199">
        <v>12712</v>
      </c>
      <c r="BI536" s="199">
        <v>1625</v>
      </c>
      <c r="BJ536" s="199">
        <v>11816</v>
      </c>
      <c r="BK536" s="199">
        <v>1397</v>
      </c>
      <c r="BL536" s="199">
        <v>896</v>
      </c>
      <c r="BM536" s="199">
        <v>228</v>
      </c>
      <c r="BN536" s="199">
        <v>7762</v>
      </c>
      <c r="BO536" s="199">
        <v>775</v>
      </c>
      <c r="BP536" s="199">
        <v>5481</v>
      </c>
      <c r="BQ536" s="199">
        <v>894</v>
      </c>
      <c r="BR536" s="199">
        <v>3787</v>
      </c>
      <c r="BS536" s="199">
        <v>534</v>
      </c>
      <c r="BT536" s="199">
        <v>10943</v>
      </c>
      <c r="BU536" s="199">
        <v>687</v>
      </c>
      <c r="BV536" s="199">
        <v>17030</v>
      </c>
      <c r="BW536" s="199">
        <v>2203</v>
      </c>
      <c r="BX536" s="199">
        <v>2612</v>
      </c>
      <c r="BY536" s="199">
        <v>53</v>
      </c>
      <c r="BZ536" s="199">
        <v>3169</v>
      </c>
      <c r="CA536" s="199">
        <v>154</v>
      </c>
      <c r="CB536" s="199">
        <v>7774</v>
      </c>
      <c r="CC536" s="199">
        <v>533</v>
      </c>
      <c r="CD536" s="199">
        <v>2952</v>
      </c>
      <c r="CE536" s="199">
        <v>324</v>
      </c>
      <c r="CF536" s="199">
        <v>4473</v>
      </c>
      <c r="CG536" s="199">
        <v>748</v>
      </c>
      <c r="CH536" s="199">
        <v>3720</v>
      </c>
      <c r="CI536" s="199">
        <v>570</v>
      </c>
      <c r="CJ536" s="199">
        <v>3012</v>
      </c>
      <c r="CK536" s="199">
        <v>329</v>
      </c>
      <c r="CL536" s="199">
        <v>2873</v>
      </c>
      <c r="CM536" s="199">
        <v>232</v>
      </c>
      <c r="CN536" s="199">
        <v>2612</v>
      </c>
      <c r="CO536" s="199">
        <v>53</v>
      </c>
      <c r="CP536" s="199">
        <v>2943</v>
      </c>
      <c r="CQ536" s="199">
        <v>27642</v>
      </c>
      <c r="CR536" s="199">
        <v>11899</v>
      </c>
      <c r="CS536" s="199">
        <v>18425</v>
      </c>
      <c r="CT536" s="199">
        <v>19087</v>
      </c>
      <c r="CU536" s="199">
        <v>9004</v>
      </c>
      <c r="CV536" s="199">
        <v>3794</v>
      </c>
      <c r="CW536" s="199">
        <v>2103</v>
      </c>
      <c r="CX536" s="199">
        <v>994</v>
      </c>
      <c r="CY536" s="199">
        <v>310</v>
      </c>
      <c r="CZ536" s="199">
        <v>74</v>
      </c>
      <c r="DA536" s="199">
        <v>2162</v>
      </c>
      <c r="DB536" s="199">
        <v>1021</v>
      </c>
      <c r="DC536" s="199">
        <v>4429</v>
      </c>
      <c r="DD536" s="199">
        <v>1705</v>
      </c>
      <c r="DE536" s="199">
        <v>94</v>
      </c>
      <c r="DF536" s="199">
        <v>499</v>
      </c>
      <c r="DG536" s="199">
        <v>1770</v>
      </c>
      <c r="DH536" s="199">
        <v>121</v>
      </c>
      <c r="DI536" s="199">
        <v>1386</v>
      </c>
      <c r="DJ536" s="199">
        <v>529</v>
      </c>
      <c r="DK536" s="199">
        <v>269</v>
      </c>
      <c r="DL536" s="199">
        <v>507</v>
      </c>
      <c r="DM536" s="199">
        <v>1211</v>
      </c>
      <c r="DN536" s="199">
        <v>3844</v>
      </c>
      <c r="DO536" s="199">
        <v>1685</v>
      </c>
      <c r="DP536" s="199">
        <v>602</v>
      </c>
      <c r="DQ536" s="199">
        <v>291</v>
      </c>
      <c r="DR536" s="199">
        <v>1302</v>
      </c>
      <c r="DS536" s="199">
        <v>1241</v>
      </c>
      <c r="DT536" s="199">
        <v>3545</v>
      </c>
      <c r="DU536" s="199">
        <v>10020</v>
      </c>
      <c r="DV536" s="199">
        <v>2607</v>
      </c>
      <c r="DW536" s="199">
        <v>1556</v>
      </c>
      <c r="DX536" s="199">
        <v>1020</v>
      </c>
      <c r="DY536" s="199">
        <v>393</v>
      </c>
      <c r="DZ536" s="199">
        <v>2474</v>
      </c>
      <c r="EA536" s="199">
        <v>295</v>
      </c>
      <c r="EB536" s="199">
        <v>1661</v>
      </c>
      <c r="EC536" s="199">
        <v>3919</v>
      </c>
      <c r="ED536" s="199">
        <v>1444</v>
      </c>
      <c r="EE536" s="199">
        <v>1535</v>
      </c>
      <c r="EF536" s="199">
        <v>4019</v>
      </c>
      <c r="EG536" s="199">
        <v>25188</v>
      </c>
      <c r="EH536" s="199">
        <v>4950</v>
      </c>
      <c r="EI536" s="199">
        <v>4989</v>
      </c>
      <c r="EJ536" s="199">
        <v>5031</v>
      </c>
      <c r="EK536" s="199">
        <v>429</v>
      </c>
      <c r="EL536" s="199">
        <v>370</v>
      </c>
      <c r="EM536" s="199">
        <v>326</v>
      </c>
      <c r="EN536" s="199">
        <v>395</v>
      </c>
      <c r="EO536" s="199">
        <v>293</v>
      </c>
      <c r="EP536" s="199">
        <v>2957</v>
      </c>
      <c r="EQ536" s="199">
        <v>8342</v>
      </c>
      <c r="ER536" s="199">
        <v>10020</v>
      </c>
      <c r="ES536" s="199">
        <v>2312</v>
      </c>
      <c r="ET536" s="199">
        <v>3414</v>
      </c>
      <c r="EU536" s="199">
        <v>2793</v>
      </c>
      <c r="EV536" s="199">
        <v>1501</v>
      </c>
      <c r="EW536" s="199">
        <v>7708</v>
      </c>
      <c r="EX536" s="199">
        <v>10020</v>
      </c>
      <c r="EZ536" s="199"/>
    </row>
    <row r="537" spans="1:156" x14ac:dyDescent="0.25">
      <c r="A537">
        <v>55130</v>
      </c>
      <c r="B537" t="s">
        <v>892</v>
      </c>
      <c r="C537" t="s">
        <v>988</v>
      </c>
      <c r="D537" t="s">
        <v>299</v>
      </c>
      <c r="E537" t="s">
        <v>333</v>
      </c>
      <c r="F537" t="s">
        <v>346</v>
      </c>
      <c r="G537" t="s">
        <v>346</v>
      </c>
      <c r="H537" s="199">
        <v>19604</v>
      </c>
      <c r="I537" s="199">
        <v>1845</v>
      </c>
      <c r="J537" s="199">
        <v>7847</v>
      </c>
      <c r="K537" s="199">
        <v>663</v>
      </c>
      <c r="L537" s="199">
        <v>5850</v>
      </c>
      <c r="M537" s="199">
        <v>548</v>
      </c>
      <c r="N537" s="199">
        <v>8443</v>
      </c>
      <c r="O537" s="199">
        <v>956</v>
      </c>
      <c r="P537" s="199">
        <v>3054</v>
      </c>
      <c r="Q537" s="199">
        <v>211</v>
      </c>
      <c r="R537" s="199">
        <v>4883</v>
      </c>
      <c r="S537" s="199">
        <v>513</v>
      </c>
      <c r="T537" s="199">
        <v>4037</v>
      </c>
      <c r="U537" s="199">
        <v>369</v>
      </c>
      <c r="V537" s="199">
        <v>414</v>
      </c>
      <c r="W537" s="199">
        <v>76</v>
      </c>
      <c r="X537" s="199">
        <v>8594</v>
      </c>
      <c r="Y537" s="199">
        <v>589</v>
      </c>
      <c r="Z537" s="199">
        <v>612</v>
      </c>
      <c r="AA537" s="199">
        <v>220</v>
      </c>
      <c r="AB537" s="199">
        <v>1064</v>
      </c>
      <c r="AC537" s="199">
        <v>78</v>
      </c>
      <c r="AD537" s="199">
        <v>1879</v>
      </c>
      <c r="AE537" s="199">
        <v>437</v>
      </c>
      <c r="AF537" s="199">
        <v>4010</v>
      </c>
      <c r="AG537" s="199">
        <v>303</v>
      </c>
      <c r="AH537" s="199">
        <v>13285</v>
      </c>
      <c r="AI537" s="199">
        <v>1086</v>
      </c>
      <c r="AJ537" s="199">
        <v>6319</v>
      </c>
      <c r="AK537" s="199">
        <v>759</v>
      </c>
      <c r="AL537" s="199">
        <v>4342</v>
      </c>
      <c r="AM537" s="199">
        <v>385</v>
      </c>
      <c r="AN537" s="199">
        <v>1977</v>
      </c>
      <c r="AO537" s="199">
        <v>374</v>
      </c>
      <c r="AP537" s="199">
        <v>10037</v>
      </c>
      <c r="AQ537" s="199">
        <v>1086</v>
      </c>
      <c r="AR537" s="199">
        <v>9567</v>
      </c>
      <c r="AS537" s="199">
        <v>759</v>
      </c>
      <c r="AT537" s="199">
        <v>3246</v>
      </c>
      <c r="AU537" s="199">
        <v>90</v>
      </c>
      <c r="AV537" s="199">
        <v>16358</v>
      </c>
      <c r="AW537" s="199">
        <v>1755</v>
      </c>
      <c r="AX537" s="199">
        <v>3234</v>
      </c>
      <c r="AY537" s="199">
        <v>464</v>
      </c>
      <c r="AZ537" s="199">
        <v>2907</v>
      </c>
      <c r="BA537" s="199">
        <v>375</v>
      </c>
      <c r="BB537" s="199">
        <v>3112</v>
      </c>
      <c r="BC537" s="199">
        <v>279</v>
      </c>
      <c r="BD537" s="199">
        <v>1949</v>
      </c>
      <c r="BE537" s="199">
        <v>171</v>
      </c>
      <c r="BF537" s="199">
        <v>2981</v>
      </c>
      <c r="BG537" s="199">
        <v>349</v>
      </c>
      <c r="BH537" s="199">
        <v>8176</v>
      </c>
      <c r="BI537" s="199">
        <v>1065</v>
      </c>
      <c r="BJ537" s="199">
        <v>7757</v>
      </c>
      <c r="BK537" s="199">
        <v>975</v>
      </c>
      <c r="BL537" s="199">
        <v>419</v>
      </c>
      <c r="BM537" s="199">
        <v>90</v>
      </c>
      <c r="BN537" s="199">
        <v>5309</v>
      </c>
      <c r="BO537" s="199">
        <v>517</v>
      </c>
      <c r="BP537" s="199">
        <v>3139</v>
      </c>
      <c r="BQ537" s="199">
        <v>490</v>
      </c>
      <c r="BR537" s="199">
        <v>2709</v>
      </c>
      <c r="BS537" s="199">
        <v>407</v>
      </c>
      <c r="BT537" s="199">
        <v>6781</v>
      </c>
      <c r="BU537" s="199">
        <v>384</v>
      </c>
      <c r="BV537" s="199">
        <v>11157</v>
      </c>
      <c r="BW537" s="199">
        <v>1414</v>
      </c>
      <c r="BX537" s="199">
        <v>1666</v>
      </c>
      <c r="BY537" s="199">
        <v>47</v>
      </c>
      <c r="BZ537" s="199">
        <v>1948</v>
      </c>
      <c r="CA537" s="199">
        <v>65</v>
      </c>
      <c r="CB537" s="199">
        <v>4833</v>
      </c>
      <c r="CC537" s="199">
        <v>319</v>
      </c>
      <c r="CD537" s="199">
        <v>1621</v>
      </c>
      <c r="CE537" s="199">
        <v>172</v>
      </c>
      <c r="CF537" s="199">
        <v>3191</v>
      </c>
      <c r="CG537" s="199">
        <v>427</v>
      </c>
      <c r="CH537" s="199">
        <v>2344</v>
      </c>
      <c r="CI537" s="199">
        <v>490</v>
      </c>
      <c r="CJ537" s="199">
        <v>2084</v>
      </c>
      <c r="CK537" s="199">
        <v>166</v>
      </c>
      <c r="CL537" s="199">
        <v>1917</v>
      </c>
      <c r="CM537" s="199">
        <v>159</v>
      </c>
      <c r="CN537" s="199">
        <v>1666</v>
      </c>
      <c r="CO537" s="199">
        <v>47</v>
      </c>
      <c r="CP537" s="199">
        <v>1845</v>
      </c>
      <c r="CQ537" s="199">
        <v>17759</v>
      </c>
      <c r="CR537" s="199">
        <v>7327</v>
      </c>
      <c r="CS537" s="199">
        <v>11809</v>
      </c>
      <c r="CT537" s="199">
        <v>8517</v>
      </c>
      <c r="CU537" s="199">
        <v>9513</v>
      </c>
      <c r="CV537" s="199">
        <v>5333</v>
      </c>
      <c r="CW537" s="199">
        <v>1292</v>
      </c>
      <c r="CX537" s="199">
        <v>555</v>
      </c>
      <c r="CY537" s="199">
        <v>237</v>
      </c>
      <c r="CZ537" s="199">
        <v>138</v>
      </c>
      <c r="DA537" s="199">
        <v>6393</v>
      </c>
      <c r="DB537" s="199">
        <v>3834</v>
      </c>
      <c r="DC537" s="199">
        <v>1591</v>
      </c>
      <c r="DD537" s="199">
        <v>806</v>
      </c>
      <c r="DE537" s="199">
        <v>46</v>
      </c>
      <c r="DF537" s="199">
        <v>341</v>
      </c>
      <c r="DG537" s="199">
        <v>1557</v>
      </c>
      <c r="DH537" s="199">
        <v>255</v>
      </c>
      <c r="DI537" s="199">
        <v>785</v>
      </c>
      <c r="DJ537" s="199">
        <v>533</v>
      </c>
      <c r="DK537" s="199">
        <v>103</v>
      </c>
      <c r="DL537" s="199">
        <v>619</v>
      </c>
      <c r="DM537" s="199">
        <v>671</v>
      </c>
      <c r="DN537" s="199">
        <v>1998</v>
      </c>
      <c r="DO537" s="199">
        <v>756</v>
      </c>
      <c r="DP537" s="199">
        <v>332</v>
      </c>
      <c r="DQ537" s="199">
        <v>146</v>
      </c>
      <c r="DR537" s="199">
        <v>788</v>
      </c>
      <c r="DS537" s="199">
        <v>829</v>
      </c>
      <c r="DT537" s="199">
        <v>2071</v>
      </c>
      <c r="DU537" s="199">
        <v>5988</v>
      </c>
      <c r="DV537" s="199">
        <v>1912</v>
      </c>
      <c r="DW537" s="199">
        <v>1036</v>
      </c>
      <c r="DX537" s="199">
        <v>795</v>
      </c>
      <c r="DY537" s="199">
        <v>548</v>
      </c>
      <c r="DZ537" s="199">
        <v>1464</v>
      </c>
      <c r="EA537" s="199">
        <v>116</v>
      </c>
      <c r="EB537" s="199">
        <v>846</v>
      </c>
      <c r="EC537" s="199">
        <v>1817</v>
      </c>
      <c r="ED537" s="199">
        <v>423</v>
      </c>
      <c r="EE537" s="199">
        <v>745</v>
      </c>
      <c r="EF537" s="199">
        <v>2459</v>
      </c>
      <c r="EG537" s="199">
        <v>16369</v>
      </c>
      <c r="EH537" s="199">
        <v>2888</v>
      </c>
      <c r="EI537" s="199">
        <v>2631</v>
      </c>
      <c r="EJ537" s="199">
        <v>3357</v>
      </c>
      <c r="EK537" s="199">
        <v>393</v>
      </c>
      <c r="EL537" s="199">
        <v>222</v>
      </c>
      <c r="EM537" s="199">
        <v>241</v>
      </c>
      <c r="EN537" s="199">
        <v>392</v>
      </c>
      <c r="EO537" s="199">
        <v>348</v>
      </c>
      <c r="EP537" s="199">
        <v>1615</v>
      </c>
      <c r="EQ537" s="199">
        <v>5088</v>
      </c>
      <c r="ER537" s="199">
        <v>5988</v>
      </c>
      <c r="ES537" s="199">
        <v>1153</v>
      </c>
      <c r="ET537" s="199">
        <v>1867</v>
      </c>
      <c r="EU537" s="199">
        <v>2072</v>
      </c>
      <c r="EV537" s="199">
        <v>896</v>
      </c>
      <c r="EW537" s="199">
        <v>4835</v>
      </c>
      <c r="EX537" s="199">
        <v>5988</v>
      </c>
      <c r="EZ537" s="199"/>
    </row>
    <row r="538" spans="1:156" x14ac:dyDescent="0.25">
      <c r="A538">
        <v>55407</v>
      </c>
      <c r="B538" t="s">
        <v>892</v>
      </c>
      <c r="C538" t="s">
        <v>1037</v>
      </c>
      <c r="D538" t="s">
        <v>264</v>
      </c>
      <c r="E538" t="s">
        <v>333</v>
      </c>
      <c r="F538" t="s">
        <v>347</v>
      </c>
      <c r="G538" t="s">
        <v>346</v>
      </c>
      <c r="H538" s="199">
        <v>36708</v>
      </c>
      <c r="I538" s="199">
        <v>3174</v>
      </c>
      <c r="J538" s="199">
        <v>7829</v>
      </c>
      <c r="K538" s="199">
        <v>820</v>
      </c>
      <c r="L538" s="199">
        <v>5963</v>
      </c>
      <c r="M538" s="199">
        <v>559</v>
      </c>
      <c r="N538" s="199">
        <v>15865</v>
      </c>
      <c r="O538" s="199">
        <v>1899</v>
      </c>
      <c r="P538" s="199">
        <v>12971</v>
      </c>
      <c r="Q538" s="199">
        <v>455</v>
      </c>
      <c r="R538" s="199">
        <v>20869</v>
      </c>
      <c r="S538" s="199">
        <v>1150</v>
      </c>
      <c r="T538" s="199">
        <v>6781</v>
      </c>
      <c r="U538" s="199">
        <v>183</v>
      </c>
      <c r="V538" s="199">
        <v>410</v>
      </c>
      <c r="W538" s="199">
        <v>31</v>
      </c>
      <c r="X538" s="199">
        <v>660</v>
      </c>
      <c r="Y538" s="199">
        <v>21</v>
      </c>
      <c r="Z538" s="199">
        <v>4827</v>
      </c>
      <c r="AA538" s="199">
        <v>1552</v>
      </c>
      <c r="AB538" s="199">
        <v>3155</v>
      </c>
      <c r="AC538" s="199">
        <v>237</v>
      </c>
      <c r="AD538" s="199">
        <v>8213</v>
      </c>
      <c r="AE538" s="199">
        <v>2013</v>
      </c>
      <c r="AF538" s="199">
        <v>18624</v>
      </c>
      <c r="AG538" s="199">
        <v>723</v>
      </c>
      <c r="AH538" s="199">
        <v>30063</v>
      </c>
      <c r="AI538" s="199">
        <v>1344</v>
      </c>
      <c r="AJ538" s="199">
        <v>6645</v>
      </c>
      <c r="AK538" s="199">
        <v>1830</v>
      </c>
      <c r="AL538" s="199">
        <v>2874</v>
      </c>
      <c r="AM538" s="199">
        <v>290</v>
      </c>
      <c r="AN538" s="199">
        <v>3771</v>
      </c>
      <c r="AO538" s="199">
        <v>1540</v>
      </c>
      <c r="AP538" s="199">
        <v>18331</v>
      </c>
      <c r="AQ538" s="199">
        <v>1986</v>
      </c>
      <c r="AR538" s="199">
        <v>18377</v>
      </c>
      <c r="AS538" s="199">
        <v>1188</v>
      </c>
      <c r="AT538" s="199">
        <v>3798</v>
      </c>
      <c r="AU538" s="199">
        <v>143</v>
      </c>
      <c r="AV538" s="199">
        <v>32910</v>
      </c>
      <c r="AW538" s="199">
        <v>3031</v>
      </c>
      <c r="AX538" s="199">
        <v>4056</v>
      </c>
      <c r="AY538" s="199">
        <v>1077</v>
      </c>
      <c r="AZ538" s="199">
        <v>3389</v>
      </c>
      <c r="BA538" s="199">
        <v>659</v>
      </c>
      <c r="BB538" s="199">
        <v>5401</v>
      </c>
      <c r="BC538" s="199">
        <v>404</v>
      </c>
      <c r="BD538" s="199">
        <v>11429</v>
      </c>
      <c r="BE538" s="199">
        <v>474</v>
      </c>
      <c r="BF538" s="199">
        <v>4040</v>
      </c>
      <c r="BG538" s="199">
        <v>591</v>
      </c>
      <c r="BH538" s="199">
        <v>19950</v>
      </c>
      <c r="BI538" s="199">
        <v>2346</v>
      </c>
      <c r="BJ538" s="199">
        <v>18598</v>
      </c>
      <c r="BK538" s="199">
        <v>2031</v>
      </c>
      <c r="BL538" s="199">
        <v>1352</v>
      </c>
      <c r="BM538" s="199">
        <v>315</v>
      </c>
      <c r="BN538" s="199">
        <v>12409</v>
      </c>
      <c r="BO538" s="199">
        <v>1146</v>
      </c>
      <c r="BP538" s="199">
        <v>7982</v>
      </c>
      <c r="BQ538" s="199">
        <v>1155</v>
      </c>
      <c r="BR538" s="199">
        <v>3599</v>
      </c>
      <c r="BS538" s="199">
        <v>636</v>
      </c>
      <c r="BT538" s="199">
        <v>9322</v>
      </c>
      <c r="BU538" s="199">
        <v>237</v>
      </c>
      <c r="BV538" s="199">
        <v>23990</v>
      </c>
      <c r="BW538" s="199">
        <v>2937</v>
      </c>
      <c r="BX538" s="199">
        <v>3396</v>
      </c>
      <c r="BY538" s="199">
        <v>0</v>
      </c>
      <c r="BZ538" s="199">
        <v>3030</v>
      </c>
      <c r="CA538" s="199">
        <v>24</v>
      </c>
      <c r="CB538" s="199">
        <v>6292</v>
      </c>
      <c r="CC538" s="199">
        <v>213</v>
      </c>
      <c r="CD538" s="199">
        <v>3111</v>
      </c>
      <c r="CE538" s="199">
        <v>323</v>
      </c>
      <c r="CF538" s="199">
        <v>7008</v>
      </c>
      <c r="CG538" s="199">
        <v>859</v>
      </c>
      <c r="CH538" s="199">
        <v>6295</v>
      </c>
      <c r="CI538" s="199">
        <v>806</v>
      </c>
      <c r="CJ538" s="199">
        <v>3747</v>
      </c>
      <c r="CK538" s="199">
        <v>441</v>
      </c>
      <c r="CL538" s="199">
        <v>3829</v>
      </c>
      <c r="CM538" s="199">
        <v>508</v>
      </c>
      <c r="CN538" s="199">
        <v>3396</v>
      </c>
      <c r="CO538" s="199">
        <v>0</v>
      </c>
      <c r="CP538" s="199">
        <v>3174</v>
      </c>
      <c r="CQ538" s="199">
        <v>33534</v>
      </c>
      <c r="CR538" s="199">
        <v>21610</v>
      </c>
      <c r="CS538" s="199">
        <v>14454</v>
      </c>
      <c r="CT538" s="199">
        <v>23804</v>
      </c>
      <c r="CU538" s="199">
        <v>10667</v>
      </c>
      <c r="CV538" s="199">
        <v>4853</v>
      </c>
      <c r="CW538" s="199">
        <v>6705</v>
      </c>
      <c r="CX538" s="199">
        <v>3637</v>
      </c>
      <c r="CY538" s="199">
        <v>463</v>
      </c>
      <c r="CZ538" s="199">
        <v>66</v>
      </c>
      <c r="DA538" s="199">
        <v>351</v>
      </c>
      <c r="DB538" s="199">
        <v>94</v>
      </c>
      <c r="DC538" s="199">
        <v>3148</v>
      </c>
      <c r="DD538" s="199">
        <v>1056</v>
      </c>
      <c r="DE538" s="199">
        <v>186</v>
      </c>
      <c r="DF538" s="199">
        <v>1084</v>
      </c>
      <c r="DG538" s="199">
        <v>1676</v>
      </c>
      <c r="DH538" s="199">
        <v>309</v>
      </c>
      <c r="DI538" s="199">
        <v>1722</v>
      </c>
      <c r="DJ538" s="199">
        <v>895</v>
      </c>
      <c r="DK538" s="199">
        <v>368</v>
      </c>
      <c r="DL538" s="199">
        <v>1164</v>
      </c>
      <c r="DM538" s="199">
        <v>2992</v>
      </c>
      <c r="DN538" s="199">
        <v>4899</v>
      </c>
      <c r="DO538" s="199">
        <v>2387</v>
      </c>
      <c r="DP538" s="199">
        <v>1159</v>
      </c>
      <c r="DQ538" s="199">
        <v>955</v>
      </c>
      <c r="DR538" s="199">
        <v>954</v>
      </c>
      <c r="DS538" s="199">
        <v>1097</v>
      </c>
      <c r="DT538" s="199">
        <v>2213</v>
      </c>
      <c r="DU538" s="199">
        <v>14699</v>
      </c>
      <c r="DV538" s="199">
        <v>5557</v>
      </c>
      <c r="DW538" s="199">
        <v>2729</v>
      </c>
      <c r="DX538" s="199">
        <v>1547</v>
      </c>
      <c r="DY538" s="199">
        <v>291</v>
      </c>
      <c r="DZ538" s="199">
        <v>3503</v>
      </c>
      <c r="EA538" s="199">
        <v>204</v>
      </c>
      <c r="EB538" s="199">
        <v>2449</v>
      </c>
      <c r="EC538" s="199">
        <v>4092</v>
      </c>
      <c r="ED538" s="199">
        <v>676</v>
      </c>
      <c r="EE538" s="199">
        <v>2622</v>
      </c>
      <c r="EF538" s="199">
        <v>4383</v>
      </c>
      <c r="EG538" s="199">
        <v>31275</v>
      </c>
      <c r="EH538" s="199">
        <v>5353</v>
      </c>
      <c r="EI538" s="199">
        <v>8894</v>
      </c>
      <c r="EJ538" s="199">
        <v>5805</v>
      </c>
      <c r="EK538" s="199">
        <v>613</v>
      </c>
      <c r="EL538" s="199">
        <v>751</v>
      </c>
      <c r="EM538" s="199">
        <v>693</v>
      </c>
      <c r="EN538" s="199">
        <v>642</v>
      </c>
      <c r="EO538" s="199">
        <v>446</v>
      </c>
      <c r="EP538" s="199">
        <v>2449</v>
      </c>
      <c r="EQ538" s="199">
        <v>13264</v>
      </c>
      <c r="ER538" s="199">
        <v>14699</v>
      </c>
      <c r="ES538" s="199">
        <v>1700</v>
      </c>
      <c r="ET538" s="199">
        <v>6069</v>
      </c>
      <c r="EU538" s="199">
        <v>5183</v>
      </c>
      <c r="EV538" s="199">
        <v>1747</v>
      </c>
      <c r="EW538" s="199">
        <v>12999</v>
      </c>
      <c r="EX538" s="199">
        <v>14699</v>
      </c>
      <c r="EZ538" s="199"/>
    </row>
    <row r="539" spans="1:156" x14ac:dyDescent="0.25">
      <c r="A539">
        <v>55119</v>
      </c>
      <c r="B539" t="s">
        <v>892</v>
      </c>
      <c r="C539" t="s">
        <v>988</v>
      </c>
      <c r="D539" t="s">
        <v>299</v>
      </c>
      <c r="E539" t="s">
        <v>333</v>
      </c>
      <c r="F539" t="s">
        <v>347</v>
      </c>
      <c r="G539" t="s">
        <v>346</v>
      </c>
      <c r="H539" s="199">
        <v>44910</v>
      </c>
      <c r="I539" s="199">
        <v>3817</v>
      </c>
      <c r="J539" s="199">
        <v>10319</v>
      </c>
      <c r="K539" s="199">
        <v>1028</v>
      </c>
      <c r="L539" s="199">
        <v>6079</v>
      </c>
      <c r="M539" s="199">
        <v>565</v>
      </c>
      <c r="N539" s="199">
        <v>20145</v>
      </c>
      <c r="O539" s="199">
        <v>2169</v>
      </c>
      <c r="P539" s="199">
        <v>14446</v>
      </c>
      <c r="Q539" s="199">
        <v>620</v>
      </c>
      <c r="R539" s="199">
        <v>21119</v>
      </c>
      <c r="S539" s="199">
        <v>1130</v>
      </c>
      <c r="T539" s="199">
        <v>9296</v>
      </c>
      <c r="U539" s="199">
        <v>872</v>
      </c>
      <c r="V539" s="199">
        <v>264</v>
      </c>
      <c r="W539" s="199">
        <v>0</v>
      </c>
      <c r="X539" s="199">
        <v>8813</v>
      </c>
      <c r="Y539" s="199">
        <v>578</v>
      </c>
      <c r="Z539" s="199">
        <v>2926</v>
      </c>
      <c r="AA539" s="199">
        <v>1008</v>
      </c>
      <c r="AB539" s="199">
        <v>2492</v>
      </c>
      <c r="AC539" s="199">
        <v>229</v>
      </c>
      <c r="AD539" s="199">
        <v>6058</v>
      </c>
      <c r="AE539" s="199">
        <v>1494</v>
      </c>
      <c r="AF539" s="199">
        <v>18902</v>
      </c>
      <c r="AG539" s="199">
        <v>727</v>
      </c>
      <c r="AH539" s="199">
        <v>34070</v>
      </c>
      <c r="AI539" s="199">
        <v>1695</v>
      </c>
      <c r="AJ539" s="199">
        <v>10840</v>
      </c>
      <c r="AK539" s="199">
        <v>2122</v>
      </c>
      <c r="AL539" s="199">
        <v>6207</v>
      </c>
      <c r="AM539" s="199">
        <v>685</v>
      </c>
      <c r="AN539" s="199">
        <v>4633</v>
      </c>
      <c r="AO539" s="199">
        <v>1437</v>
      </c>
      <c r="AP539" s="199">
        <v>22841</v>
      </c>
      <c r="AQ539" s="199">
        <v>2000</v>
      </c>
      <c r="AR539" s="199">
        <v>22069</v>
      </c>
      <c r="AS539" s="199">
        <v>1817</v>
      </c>
      <c r="AT539" s="199">
        <v>5067</v>
      </c>
      <c r="AU539" s="199">
        <v>262</v>
      </c>
      <c r="AV539" s="199">
        <v>39843</v>
      </c>
      <c r="AW539" s="199">
        <v>3555</v>
      </c>
      <c r="AX539" s="199">
        <v>3937</v>
      </c>
      <c r="AY539" s="199">
        <v>794</v>
      </c>
      <c r="AZ539" s="199">
        <v>7322</v>
      </c>
      <c r="BA539" s="199">
        <v>936</v>
      </c>
      <c r="BB539" s="199">
        <v>8245</v>
      </c>
      <c r="BC539" s="199">
        <v>628</v>
      </c>
      <c r="BD539" s="199">
        <v>8690</v>
      </c>
      <c r="BE539" s="199">
        <v>259</v>
      </c>
      <c r="BF539" s="199">
        <v>4154</v>
      </c>
      <c r="BG539" s="199">
        <v>569</v>
      </c>
      <c r="BH539" s="199">
        <v>22070</v>
      </c>
      <c r="BI539" s="199">
        <v>2369</v>
      </c>
      <c r="BJ539" s="199">
        <v>20998</v>
      </c>
      <c r="BK539" s="199">
        <v>2131</v>
      </c>
      <c r="BL539" s="199">
        <v>1072</v>
      </c>
      <c r="BM539" s="199">
        <v>238</v>
      </c>
      <c r="BN539" s="199">
        <v>15436</v>
      </c>
      <c r="BO539" s="199">
        <v>1197</v>
      </c>
      <c r="BP539" s="199">
        <v>7138</v>
      </c>
      <c r="BQ539" s="199">
        <v>1273</v>
      </c>
      <c r="BR539" s="199">
        <v>3650</v>
      </c>
      <c r="BS539" s="199">
        <v>468</v>
      </c>
      <c r="BT539" s="199">
        <v>12898</v>
      </c>
      <c r="BU539" s="199">
        <v>632</v>
      </c>
      <c r="BV539" s="199">
        <v>26224</v>
      </c>
      <c r="BW539" s="199">
        <v>2938</v>
      </c>
      <c r="BX539" s="199">
        <v>5788</v>
      </c>
      <c r="BY539" s="199">
        <v>247</v>
      </c>
      <c r="BZ539" s="199">
        <v>4114</v>
      </c>
      <c r="CA539" s="199">
        <v>223</v>
      </c>
      <c r="CB539" s="199">
        <v>8784</v>
      </c>
      <c r="CC539" s="199">
        <v>409</v>
      </c>
      <c r="CD539" s="199">
        <v>3818</v>
      </c>
      <c r="CE539" s="199">
        <v>568</v>
      </c>
      <c r="CF539" s="199">
        <v>6947</v>
      </c>
      <c r="CG539" s="199">
        <v>1301</v>
      </c>
      <c r="CH539" s="199">
        <v>6135</v>
      </c>
      <c r="CI539" s="199">
        <v>408</v>
      </c>
      <c r="CJ539" s="199">
        <v>3989</v>
      </c>
      <c r="CK539" s="199">
        <v>387</v>
      </c>
      <c r="CL539" s="199">
        <v>5335</v>
      </c>
      <c r="CM539" s="199">
        <v>274</v>
      </c>
      <c r="CN539" s="199">
        <v>5788</v>
      </c>
      <c r="CO539" s="199">
        <v>247</v>
      </c>
      <c r="CP539" s="199">
        <v>3817</v>
      </c>
      <c r="CQ539" s="199">
        <v>41093</v>
      </c>
      <c r="CR539" s="199">
        <v>28126</v>
      </c>
      <c r="CS539" s="199">
        <v>18122</v>
      </c>
      <c r="CT539" s="199">
        <v>26257</v>
      </c>
      <c r="CU539" s="199">
        <v>15556</v>
      </c>
      <c r="CV539" s="199">
        <v>7431</v>
      </c>
      <c r="CW539" s="199">
        <v>4757</v>
      </c>
      <c r="CX539" s="199">
        <v>2294</v>
      </c>
      <c r="CY539" s="199">
        <v>555</v>
      </c>
      <c r="CZ539" s="199">
        <v>244</v>
      </c>
      <c r="DA539" s="199">
        <v>6653</v>
      </c>
      <c r="DB539" s="199">
        <v>3356</v>
      </c>
      <c r="DC539" s="199">
        <v>3591</v>
      </c>
      <c r="DD539" s="199">
        <v>1537</v>
      </c>
      <c r="DE539" s="199">
        <v>202</v>
      </c>
      <c r="DF539" s="199">
        <v>1285</v>
      </c>
      <c r="DG539" s="199">
        <v>3700</v>
      </c>
      <c r="DH539" s="199">
        <v>596</v>
      </c>
      <c r="DI539" s="199">
        <v>2065</v>
      </c>
      <c r="DJ539" s="199">
        <v>1001</v>
      </c>
      <c r="DK539" s="199">
        <v>266</v>
      </c>
      <c r="DL539" s="199">
        <v>1693</v>
      </c>
      <c r="DM539" s="199">
        <v>2128</v>
      </c>
      <c r="DN539" s="199">
        <v>5916</v>
      </c>
      <c r="DO539" s="199">
        <v>2243</v>
      </c>
      <c r="DP539" s="199">
        <v>1283</v>
      </c>
      <c r="DQ539" s="199">
        <v>929</v>
      </c>
      <c r="DR539" s="199">
        <v>1012</v>
      </c>
      <c r="DS539" s="199">
        <v>927</v>
      </c>
      <c r="DT539" s="199">
        <v>2069</v>
      </c>
      <c r="DU539" s="199">
        <v>16207</v>
      </c>
      <c r="DV539" s="199">
        <v>6675</v>
      </c>
      <c r="DW539" s="199">
        <v>2742</v>
      </c>
      <c r="DX539" s="199">
        <v>1952</v>
      </c>
      <c r="DY539" s="199">
        <v>1069</v>
      </c>
      <c r="DZ539" s="199">
        <v>3260</v>
      </c>
      <c r="EA539" s="199">
        <v>277</v>
      </c>
      <c r="EB539" s="199">
        <v>2148</v>
      </c>
      <c r="EC539" s="199">
        <v>4320</v>
      </c>
      <c r="ED539" s="199">
        <v>780</v>
      </c>
      <c r="EE539" s="199">
        <v>2453</v>
      </c>
      <c r="EF539" s="199">
        <v>5348</v>
      </c>
      <c r="EG539" s="199">
        <v>38014</v>
      </c>
      <c r="EH539" s="199">
        <v>6402</v>
      </c>
      <c r="EI539" s="199">
        <v>10342</v>
      </c>
      <c r="EJ539" s="199">
        <v>5865</v>
      </c>
      <c r="EK539" s="199">
        <v>946</v>
      </c>
      <c r="EL539" s="199">
        <v>589</v>
      </c>
      <c r="EM539" s="199">
        <v>693</v>
      </c>
      <c r="EN539" s="199">
        <v>723</v>
      </c>
      <c r="EO539" s="199">
        <v>287</v>
      </c>
      <c r="EP539" s="199">
        <v>2304</v>
      </c>
      <c r="EQ539" s="199">
        <v>14741</v>
      </c>
      <c r="ER539" s="199">
        <v>16207</v>
      </c>
      <c r="ES539" s="199">
        <v>1515</v>
      </c>
      <c r="ET539" s="199">
        <v>5098</v>
      </c>
      <c r="EU539" s="199">
        <v>6652</v>
      </c>
      <c r="EV539" s="199">
        <v>2942</v>
      </c>
      <c r="EW539" s="199">
        <v>14692</v>
      </c>
      <c r="EX539" s="199">
        <v>16207</v>
      </c>
      <c r="EZ539" s="199"/>
    </row>
    <row r="540" spans="1:156" x14ac:dyDescent="0.25">
      <c r="A540">
        <v>55106</v>
      </c>
      <c r="B540" t="s">
        <v>892</v>
      </c>
      <c r="C540" t="s">
        <v>988</v>
      </c>
      <c r="D540" t="s">
        <v>299</v>
      </c>
      <c r="E540" t="s">
        <v>333</v>
      </c>
      <c r="F540" t="s">
        <v>347</v>
      </c>
      <c r="G540" t="s">
        <v>346</v>
      </c>
      <c r="H540" s="199">
        <v>57520</v>
      </c>
      <c r="I540" s="199">
        <v>4646</v>
      </c>
      <c r="J540" s="199">
        <v>15476</v>
      </c>
      <c r="K540" s="199">
        <v>1678</v>
      </c>
      <c r="L540" s="199">
        <v>11239</v>
      </c>
      <c r="M540" s="199">
        <v>1108</v>
      </c>
      <c r="N540" s="199">
        <v>28022</v>
      </c>
      <c r="O540" s="199">
        <v>2090</v>
      </c>
      <c r="P540" s="199">
        <v>13855</v>
      </c>
      <c r="Q540" s="199">
        <v>878</v>
      </c>
      <c r="R540" s="199">
        <v>19339</v>
      </c>
      <c r="S540" s="199">
        <v>1313</v>
      </c>
      <c r="T540" s="199">
        <v>8706</v>
      </c>
      <c r="U540" s="199">
        <v>890</v>
      </c>
      <c r="V540" s="199">
        <v>593</v>
      </c>
      <c r="W540" s="199">
        <v>53</v>
      </c>
      <c r="X540" s="199">
        <v>20515</v>
      </c>
      <c r="Y540" s="199">
        <v>1195</v>
      </c>
      <c r="Z540" s="199">
        <v>2664</v>
      </c>
      <c r="AA540" s="199">
        <v>676</v>
      </c>
      <c r="AB540" s="199">
        <v>5691</v>
      </c>
      <c r="AC540" s="199">
        <v>519</v>
      </c>
      <c r="AD540" s="199">
        <v>6144</v>
      </c>
      <c r="AE540" s="199">
        <v>1382</v>
      </c>
      <c r="AF540" s="199">
        <v>17578</v>
      </c>
      <c r="AG540" s="199">
        <v>871</v>
      </c>
      <c r="AH540" s="199">
        <v>42535</v>
      </c>
      <c r="AI540" s="199">
        <v>2630</v>
      </c>
      <c r="AJ540" s="199">
        <v>14985</v>
      </c>
      <c r="AK540" s="199">
        <v>2016</v>
      </c>
      <c r="AL540" s="199">
        <v>9318</v>
      </c>
      <c r="AM540" s="199">
        <v>523</v>
      </c>
      <c r="AN540" s="199">
        <v>5667</v>
      </c>
      <c r="AO540" s="199">
        <v>1493</v>
      </c>
      <c r="AP540" s="199">
        <v>28432</v>
      </c>
      <c r="AQ540" s="199">
        <v>2848</v>
      </c>
      <c r="AR540" s="199">
        <v>29088</v>
      </c>
      <c r="AS540" s="199">
        <v>1798</v>
      </c>
      <c r="AT540" s="199">
        <v>7119</v>
      </c>
      <c r="AU540" s="199">
        <v>394</v>
      </c>
      <c r="AV540" s="199">
        <v>50401</v>
      </c>
      <c r="AW540" s="199">
        <v>4252</v>
      </c>
      <c r="AX540" s="199">
        <v>6111</v>
      </c>
      <c r="AY540" s="199">
        <v>830</v>
      </c>
      <c r="AZ540" s="199">
        <v>10211</v>
      </c>
      <c r="BA540" s="199">
        <v>1082</v>
      </c>
      <c r="BB540" s="199">
        <v>9877</v>
      </c>
      <c r="BC540" s="199">
        <v>888</v>
      </c>
      <c r="BD540" s="199">
        <v>7499</v>
      </c>
      <c r="BE540" s="199">
        <v>410</v>
      </c>
      <c r="BF540" s="199">
        <v>7481</v>
      </c>
      <c r="BG540" s="199">
        <v>904</v>
      </c>
      <c r="BH540" s="199">
        <v>26741</v>
      </c>
      <c r="BI540" s="199">
        <v>2921</v>
      </c>
      <c r="BJ540" s="199">
        <v>25192</v>
      </c>
      <c r="BK540" s="199">
        <v>2681</v>
      </c>
      <c r="BL540" s="199">
        <v>1549</v>
      </c>
      <c r="BM540" s="199">
        <v>240</v>
      </c>
      <c r="BN540" s="199">
        <v>17344</v>
      </c>
      <c r="BO540" s="199">
        <v>1582</v>
      </c>
      <c r="BP540" s="199">
        <v>10340</v>
      </c>
      <c r="BQ540" s="199">
        <v>1529</v>
      </c>
      <c r="BR540" s="199">
        <v>6538</v>
      </c>
      <c r="BS540" s="199">
        <v>714</v>
      </c>
      <c r="BT540" s="199">
        <v>18243</v>
      </c>
      <c r="BU540" s="199">
        <v>732</v>
      </c>
      <c r="BV540" s="199">
        <v>34222</v>
      </c>
      <c r="BW540" s="199">
        <v>3825</v>
      </c>
      <c r="BX540" s="199">
        <v>5055</v>
      </c>
      <c r="BY540" s="199">
        <v>89</v>
      </c>
      <c r="BZ540" s="199">
        <v>6395</v>
      </c>
      <c r="CA540" s="199">
        <v>132</v>
      </c>
      <c r="CB540" s="199">
        <v>11848</v>
      </c>
      <c r="CC540" s="199">
        <v>600</v>
      </c>
      <c r="CD540" s="199">
        <v>5579</v>
      </c>
      <c r="CE540" s="199">
        <v>704</v>
      </c>
      <c r="CF540" s="199">
        <v>9234</v>
      </c>
      <c r="CG540" s="199">
        <v>904</v>
      </c>
      <c r="CH540" s="199">
        <v>8061</v>
      </c>
      <c r="CI540" s="199">
        <v>1113</v>
      </c>
      <c r="CJ540" s="199">
        <v>6033</v>
      </c>
      <c r="CK540" s="199">
        <v>814</v>
      </c>
      <c r="CL540" s="199">
        <v>5315</v>
      </c>
      <c r="CM540" s="199">
        <v>290</v>
      </c>
      <c r="CN540" s="199">
        <v>5055</v>
      </c>
      <c r="CO540" s="199">
        <v>89</v>
      </c>
      <c r="CP540" s="199">
        <v>4646</v>
      </c>
      <c r="CQ540" s="199">
        <v>52874</v>
      </c>
      <c r="CR540" s="199">
        <v>27986</v>
      </c>
      <c r="CS540" s="199">
        <v>29760</v>
      </c>
      <c r="CT540" s="199">
        <v>30437</v>
      </c>
      <c r="CU540" s="199">
        <v>21796</v>
      </c>
      <c r="CV540" s="199">
        <v>11201</v>
      </c>
      <c r="CW540" s="199">
        <v>4059</v>
      </c>
      <c r="CX540" s="199">
        <v>1679</v>
      </c>
      <c r="CY540" s="199">
        <v>869</v>
      </c>
      <c r="CZ540" s="199">
        <v>194</v>
      </c>
      <c r="DA540" s="199">
        <v>15412</v>
      </c>
      <c r="DB540" s="199">
        <v>8446</v>
      </c>
      <c r="DC540" s="199">
        <v>1456</v>
      </c>
      <c r="DD540" s="199">
        <v>882</v>
      </c>
      <c r="DE540" s="199">
        <v>189</v>
      </c>
      <c r="DF540" s="199">
        <v>1131</v>
      </c>
      <c r="DG540" s="199">
        <v>4568</v>
      </c>
      <c r="DH540" s="199">
        <v>585</v>
      </c>
      <c r="DI540" s="199">
        <v>2763</v>
      </c>
      <c r="DJ540" s="199">
        <v>1745</v>
      </c>
      <c r="DK540" s="199">
        <v>269</v>
      </c>
      <c r="DL540" s="199">
        <v>1266</v>
      </c>
      <c r="DM540" s="199">
        <v>3157</v>
      </c>
      <c r="DN540" s="199">
        <v>6490</v>
      </c>
      <c r="DO540" s="199">
        <v>2233</v>
      </c>
      <c r="DP540" s="199">
        <v>1363</v>
      </c>
      <c r="DQ540" s="199">
        <v>1169</v>
      </c>
      <c r="DR540" s="199">
        <v>1956</v>
      </c>
      <c r="DS540" s="199">
        <v>1890</v>
      </c>
      <c r="DT540" s="199">
        <v>4090</v>
      </c>
      <c r="DU540" s="199">
        <v>18767</v>
      </c>
      <c r="DV540" s="199">
        <v>6593</v>
      </c>
      <c r="DW540" s="199">
        <v>3675</v>
      </c>
      <c r="DX540" s="199">
        <v>2337</v>
      </c>
      <c r="DY540" s="199">
        <v>1372</v>
      </c>
      <c r="DZ540" s="199">
        <v>4098</v>
      </c>
      <c r="EA540" s="199">
        <v>240</v>
      </c>
      <c r="EB540" s="199">
        <v>2815</v>
      </c>
      <c r="EC540" s="199">
        <v>5739</v>
      </c>
      <c r="ED540" s="199">
        <v>1397</v>
      </c>
      <c r="EE540" s="199">
        <v>2720</v>
      </c>
      <c r="EF540" s="199">
        <v>7415</v>
      </c>
      <c r="EG540" s="199">
        <v>49633</v>
      </c>
      <c r="EH540" s="199">
        <v>7199</v>
      </c>
      <c r="EI540" s="199">
        <v>10844</v>
      </c>
      <c r="EJ540" s="199">
        <v>7923</v>
      </c>
      <c r="EK540" s="199">
        <v>889</v>
      </c>
      <c r="EL540" s="199">
        <v>723</v>
      </c>
      <c r="EM540" s="199">
        <v>1020</v>
      </c>
      <c r="EN540" s="199">
        <v>839</v>
      </c>
      <c r="EO540" s="199">
        <v>925</v>
      </c>
      <c r="EP540" s="199">
        <v>3314</v>
      </c>
      <c r="EQ540" s="199">
        <v>16943</v>
      </c>
      <c r="ER540" s="199">
        <v>18767</v>
      </c>
      <c r="ES540" s="199">
        <v>2575</v>
      </c>
      <c r="ET540" s="199">
        <v>7185</v>
      </c>
      <c r="EU540" s="199">
        <v>5354</v>
      </c>
      <c r="EV540" s="199">
        <v>3653</v>
      </c>
      <c r="EW540" s="199">
        <v>16192</v>
      </c>
      <c r="EX540" s="199">
        <v>18767</v>
      </c>
      <c r="EZ540" s="199"/>
    </row>
    <row r="541" spans="1:156" x14ac:dyDescent="0.25">
      <c r="A541">
        <v>55107</v>
      </c>
      <c r="B541" t="s">
        <v>892</v>
      </c>
      <c r="C541" t="s">
        <v>988</v>
      </c>
      <c r="D541" t="s">
        <v>299</v>
      </c>
      <c r="E541" t="s">
        <v>333</v>
      </c>
      <c r="F541" t="s">
        <v>346</v>
      </c>
      <c r="G541" t="s">
        <v>346</v>
      </c>
      <c r="H541" s="199">
        <v>14666</v>
      </c>
      <c r="I541" s="199">
        <v>1182</v>
      </c>
      <c r="J541" s="199">
        <v>3503</v>
      </c>
      <c r="K541" s="199">
        <v>556</v>
      </c>
      <c r="L541" s="199">
        <v>2572</v>
      </c>
      <c r="M541" s="199">
        <v>403</v>
      </c>
      <c r="N541" s="199">
        <v>5937</v>
      </c>
      <c r="O541" s="199">
        <v>403</v>
      </c>
      <c r="P541" s="199">
        <v>5211</v>
      </c>
      <c r="Q541" s="199">
        <v>223</v>
      </c>
      <c r="R541" s="199">
        <v>8150</v>
      </c>
      <c r="S541" s="199">
        <v>598</v>
      </c>
      <c r="T541" s="199">
        <v>1792</v>
      </c>
      <c r="U541" s="199">
        <v>143</v>
      </c>
      <c r="V541" s="199">
        <v>148</v>
      </c>
      <c r="W541" s="199">
        <v>92</v>
      </c>
      <c r="X541" s="199">
        <v>1145</v>
      </c>
      <c r="Y541" s="199">
        <v>82</v>
      </c>
      <c r="Z541" s="199">
        <v>1315</v>
      </c>
      <c r="AA541" s="199">
        <v>180</v>
      </c>
      <c r="AB541" s="199">
        <v>2116</v>
      </c>
      <c r="AC541" s="199">
        <v>87</v>
      </c>
      <c r="AD541" s="199">
        <v>3909</v>
      </c>
      <c r="AE541" s="199">
        <v>506</v>
      </c>
      <c r="AF541" s="199">
        <v>6716</v>
      </c>
      <c r="AG541" s="199">
        <v>320</v>
      </c>
      <c r="AH541" s="199">
        <v>12272</v>
      </c>
      <c r="AI541" s="199">
        <v>799</v>
      </c>
      <c r="AJ541" s="199">
        <v>2394</v>
      </c>
      <c r="AK541" s="199">
        <v>383</v>
      </c>
      <c r="AL541" s="199">
        <v>1463</v>
      </c>
      <c r="AM541" s="199">
        <v>102</v>
      </c>
      <c r="AN541" s="199">
        <v>931</v>
      </c>
      <c r="AO541" s="199">
        <v>281</v>
      </c>
      <c r="AP541" s="199">
        <v>7297</v>
      </c>
      <c r="AQ541" s="199">
        <v>683</v>
      </c>
      <c r="AR541" s="199">
        <v>7369</v>
      </c>
      <c r="AS541" s="199">
        <v>499</v>
      </c>
      <c r="AT541" s="199">
        <v>1871</v>
      </c>
      <c r="AU541" s="199">
        <v>157</v>
      </c>
      <c r="AV541" s="199">
        <v>12795</v>
      </c>
      <c r="AW541" s="199">
        <v>1025</v>
      </c>
      <c r="AX541" s="199">
        <v>1241</v>
      </c>
      <c r="AY541" s="199">
        <v>228</v>
      </c>
      <c r="AZ541" s="199">
        <v>2075</v>
      </c>
      <c r="BA541" s="199">
        <v>216</v>
      </c>
      <c r="BB541" s="199">
        <v>2708</v>
      </c>
      <c r="BC541" s="199">
        <v>124</v>
      </c>
      <c r="BD541" s="199">
        <v>3115</v>
      </c>
      <c r="BE541" s="199">
        <v>91</v>
      </c>
      <c r="BF541" s="199">
        <v>1566</v>
      </c>
      <c r="BG541" s="199">
        <v>284</v>
      </c>
      <c r="BH541" s="199">
        <v>7334</v>
      </c>
      <c r="BI541" s="199">
        <v>564</v>
      </c>
      <c r="BJ541" s="199">
        <v>6981</v>
      </c>
      <c r="BK541" s="199">
        <v>492</v>
      </c>
      <c r="BL541" s="199">
        <v>353</v>
      </c>
      <c r="BM541" s="199">
        <v>72</v>
      </c>
      <c r="BN541" s="199">
        <v>4939</v>
      </c>
      <c r="BO541" s="199">
        <v>191</v>
      </c>
      <c r="BP541" s="199">
        <v>2576</v>
      </c>
      <c r="BQ541" s="199">
        <v>451</v>
      </c>
      <c r="BR541" s="199">
        <v>1385</v>
      </c>
      <c r="BS541" s="199">
        <v>206</v>
      </c>
      <c r="BT541" s="199">
        <v>4472</v>
      </c>
      <c r="BU541" s="199">
        <v>334</v>
      </c>
      <c r="BV541" s="199">
        <v>8900</v>
      </c>
      <c r="BW541" s="199">
        <v>848</v>
      </c>
      <c r="BX541" s="199">
        <v>1294</v>
      </c>
      <c r="BY541" s="199">
        <v>0</v>
      </c>
      <c r="BZ541" s="199">
        <v>1318</v>
      </c>
      <c r="CA541" s="199">
        <v>19</v>
      </c>
      <c r="CB541" s="199">
        <v>3154</v>
      </c>
      <c r="CC541" s="199">
        <v>315</v>
      </c>
      <c r="CD541" s="199">
        <v>1055</v>
      </c>
      <c r="CE541" s="199">
        <v>189</v>
      </c>
      <c r="CF541" s="199">
        <v>2118</v>
      </c>
      <c r="CG541" s="199">
        <v>217</v>
      </c>
      <c r="CH541" s="199">
        <v>2105</v>
      </c>
      <c r="CI541" s="199">
        <v>267</v>
      </c>
      <c r="CJ541" s="199">
        <v>1715</v>
      </c>
      <c r="CK541" s="199">
        <v>47</v>
      </c>
      <c r="CL541" s="199">
        <v>1907</v>
      </c>
      <c r="CM541" s="199">
        <v>128</v>
      </c>
      <c r="CN541" s="199">
        <v>1294</v>
      </c>
      <c r="CO541" s="199">
        <v>0</v>
      </c>
      <c r="CP541" s="199">
        <v>1182</v>
      </c>
      <c r="CQ541" s="199">
        <v>13484</v>
      </c>
      <c r="CR541" s="199">
        <v>8800</v>
      </c>
      <c r="CS541" s="199">
        <v>5627</v>
      </c>
      <c r="CT541" s="199">
        <v>9717</v>
      </c>
      <c r="CU541" s="199">
        <v>4132</v>
      </c>
      <c r="CV541" s="199">
        <v>1285</v>
      </c>
      <c r="CW541" s="199">
        <v>2553</v>
      </c>
      <c r="CX541" s="199">
        <v>713</v>
      </c>
      <c r="CY541" s="199">
        <v>118</v>
      </c>
      <c r="CZ541" s="199">
        <v>0</v>
      </c>
      <c r="DA541" s="199">
        <v>785</v>
      </c>
      <c r="DB541" s="199">
        <v>478</v>
      </c>
      <c r="DC541" s="199">
        <v>676</v>
      </c>
      <c r="DD541" s="199">
        <v>94</v>
      </c>
      <c r="DE541" s="199">
        <v>56</v>
      </c>
      <c r="DF541" s="199">
        <v>425</v>
      </c>
      <c r="DG541" s="199">
        <v>871</v>
      </c>
      <c r="DH541" s="199">
        <v>251</v>
      </c>
      <c r="DI541" s="199">
        <v>739</v>
      </c>
      <c r="DJ541" s="199">
        <v>482</v>
      </c>
      <c r="DK541" s="199">
        <v>134</v>
      </c>
      <c r="DL541" s="199">
        <v>415</v>
      </c>
      <c r="DM541" s="199">
        <v>1061</v>
      </c>
      <c r="DN541" s="199">
        <v>1823</v>
      </c>
      <c r="DO541" s="199">
        <v>833</v>
      </c>
      <c r="DP541" s="199">
        <v>277</v>
      </c>
      <c r="DQ541" s="199">
        <v>194</v>
      </c>
      <c r="DR541" s="199">
        <v>315</v>
      </c>
      <c r="DS541" s="199">
        <v>244</v>
      </c>
      <c r="DT541" s="199">
        <v>1077</v>
      </c>
      <c r="DU541" s="199">
        <v>5567</v>
      </c>
      <c r="DV541" s="199">
        <v>2183</v>
      </c>
      <c r="DW541" s="199">
        <v>906</v>
      </c>
      <c r="DX541" s="199">
        <v>503</v>
      </c>
      <c r="DY541" s="199">
        <v>167</v>
      </c>
      <c r="DZ541" s="199">
        <v>1054</v>
      </c>
      <c r="EA541" s="199">
        <v>107</v>
      </c>
      <c r="EB541" s="199">
        <v>811</v>
      </c>
      <c r="EC541" s="199">
        <v>1827</v>
      </c>
      <c r="ED541" s="199">
        <v>640</v>
      </c>
      <c r="EE541" s="199">
        <v>972</v>
      </c>
      <c r="EF541" s="199">
        <v>1980</v>
      </c>
      <c r="EG541" s="199">
        <v>12744</v>
      </c>
      <c r="EH541" s="199">
        <v>1969</v>
      </c>
      <c r="EI541" s="199">
        <v>3243</v>
      </c>
      <c r="EJ541" s="199">
        <v>2324</v>
      </c>
      <c r="EK541" s="199">
        <v>271</v>
      </c>
      <c r="EL541" s="199">
        <v>153</v>
      </c>
      <c r="EM541" s="199">
        <v>272</v>
      </c>
      <c r="EN541" s="199">
        <v>324</v>
      </c>
      <c r="EO541" s="199">
        <v>297</v>
      </c>
      <c r="EP541" s="199">
        <v>908</v>
      </c>
      <c r="EQ541" s="199">
        <v>4886</v>
      </c>
      <c r="ER541" s="199">
        <v>5567</v>
      </c>
      <c r="ES541" s="199">
        <v>653</v>
      </c>
      <c r="ET541" s="199">
        <v>2019</v>
      </c>
      <c r="EU541" s="199">
        <v>1975</v>
      </c>
      <c r="EV541" s="199">
        <v>920</v>
      </c>
      <c r="EW541" s="199">
        <v>4914</v>
      </c>
      <c r="EX541" s="199">
        <v>5567</v>
      </c>
      <c r="EZ541" s="199"/>
    </row>
    <row r="542" spans="1:156" x14ac:dyDescent="0.25">
      <c r="A542">
        <v>55421</v>
      </c>
      <c r="B542" t="s">
        <v>892</v>
      </c>
      <c r="C542" t="s">
        <v>1040</v>
      </c>
      <c r="D542" t="s">
        <v>239</v>
      </c>
      <c r="E542" t="s">
        <v>333</v>
      </c>
      <c r="F542" t="s">
        <v>346</v>
      </c>
      <c r="G542" t="s">
        <v>346</v>
      </c>
      <c r="H542" s="199">
        <v>30518</v>
      </c>
      <c r="I542" s="199">
        <v>2441</v>
      </c>
      <c r="J542" s="199">
        <v>5741</v>
      </c>
      <c r="K542" s="199">
        <v>539</v>
      </c>
      <c r="L542" s="199">
        <v>3545</v>
      </c>
      <c r="M542" s="199">
        <v>368</v>
      </c>
      <c r="N542" s="199">
        <v>12718</v>
      </c>
      <c r="O542" s="199">
        <v>1302</v>
      </c>
      <c r="P542" s="199">
        <v>12032</v>
      </c>
      <c r="Q542" s="199">
        <v>588</v>
      </c>
      <c r="R542" s="199">
        <v>16629</v>
      </c>
      <c r="S542" s="199">
        <v>891</v>
      </c>
      <c r="T542" s="199">
        <v>7145</v>
      </c>
      <c r="U542" s="199">
        <v>478</v>
      </c>
      <c r="V542" s="199">
        <v>162</v>
      </c>
      <c r="W542" s="199">
        <v>27</v>
      </c>
      <c r="X542" s="199">
        <v>1836</v>
      </c>
      <c r="Y542" s="199">
        <v>83</v>
      </c>
      <c r="Z542" s="199">
        <v>2983</v>
      </c>
      <c r="AA542" s="199">
        <v>825</v>
      </c>
      <c r="AB542" s="199">
        <v>1763</v>
      </c>
      <c r="AC542" s="199">
        <v>137</v>
      </c>
      <c r="AD542" s="199">
        <v>4160</v>
      </c>
      <c r="AE542" s="199">
        <v>1063</v>
      </c>
      <c r="AF542" s="199">
        <v>15799</v>
      </c>
      <c r="AG542" s="199">
        <v>755</v>
      </c>
      <c r="AH542" s="199">
        <v>23677</v>
      </c>
      <c r="AI542" s="199">
        <v>1236</v>
      </c>
      <c r="AJ542" s="199">
        <v>6841</v>
      </c>
      <c r="AK542" s="199">
        <v>1205</v>
      </c>
      <c r="AL542" s="199">
        <v>4478</v>
      </c>
      <c r="AM542" s="199">
        <v>410</v>
      </c>
      <c r="AN542" s="199">
        <v>2363</v>
      </c>
      <c r="AO542" s="199">
        <v>795</v>
      </c>
      <c r="AP542" s="199">
        <v>15803</v>
      </c>
      <c r="AQ542" s="199">
        <v>1269</v>
      </c>
      <c r="AR542" s="199">
        <v>14715</v>
      </c>
      <c r="AS542" s="199">
        <v>1172</v>
      </c>
      <c r="AT542" s="199">
        <v>3344</v>
      </c>
      <c r="AU542" s="199">
        <v>252</v>
      </c>
      <c r="AV542" s="199">
        <v>27174</v>
      </c>
      <c r="AW542" s="199">
        <v>2189</v>
      </c>
      <c r="AX542" s="199">
        <v>2195</v>
      </c>
      <c r="AY542" s="199">
        <v>490</v>
      </c>
      <c r="AZ542" s="199">
        <v>5974</v>
      </c>
      <c r="BA542" s="199">
        <v>631</v>
      </c>
      <c r="BB542" s="199">
        <v>6079</v>
      </c>
      <c r="BC542" s="199">
        <v>486</v>
      </c>
      <c r="BD542" s="199">
        <v>6805</v>
      </c>
      <c r="BE542" s="199">
        <v>216</v>
      </c>
      <c r="BF542" s="199">
        <v>2802</v>
      </c>
      <c r="BG542" s="199">
        <v>301</v>
      </c>
      <c r="BH542" s="199">
        <v>16171</v>
      </c>
      <c r="BI542" s="199">
        <v>1681</v>
      </c>
      <c r="BJ542" s="199">
        <v>15331</v>
      </c>
      <c r="BK542" s="199">
        <v>1406</v>
      </c>
      <c r="BL542" s="199">
        <v>840</v>
      </c>
      <c r="BM542" s="199">
        <v>275</v>
      </c>
      <c r="BN542" s="199">
        <v>11207</v>
      </c>
      <c r="BO542" s="199">
        <v>817</v>
      </c>
      <c r="BP542" s="199">
        <v>5128</v>
      </c>
      <c r="BQ542" s="199">
        <v>785</v>
      </c>
      <c r="BR542" s="199">
        <v>2638</v>
      </c>
      <c r="BS542" s="199">
        <v>380</v>
      </c>
      <c r="BT542" s="199">
        <v>6888</v>
      </c>
      <c r="BU542" s="199">
        <v>403</v>
      </c>
      <c r="BV542" s="199">
        <v>18973</v>
      </c>
      <c r="BW542" s="199">
        <v>1982</v>
      </c>
      <c r="BX542" s="199">
        <v>4657</v>
      </c>
      <c r="BY542" s="199">
        <v>56</v>
      </c>
      <c r="BZ542" s="199">
        <v>2708</v>
      </c>
      <c r="CA542" s="199">
        <v>77</v>
      </c>
      <c r="CB542" s="199">
        <v>4180</v>
      </c>
      <c r="CC542" s="199">
        <v>326</v>
      </c>
      <c r="CD542" s="199">
        <v>2577</v>
      </c>
      <c r="CE542" s="199">
        <v>215</v>
      </c>
      <c r="CF542" s="199">
        <v>4660</v>
      </c>
      <c r="CG542" s="199">
        <v>591</v>
      </c>
      <c r="CH542" s="199">
        <v>4391</v>
      </c>
      <c r="CI542" s="199">
        <v>599</v>
      </c>
      <c r="CJ542" s="199">
        <v>3385</v>
      </c>
      <c r="CK542" s="199">
        <v>354</v>
      </c>
      <c r="CL542" s="199">
        <v>3960</v>
      </c>
      <c r="CM542" s="199">
        <v>223</v>
      </c>
      <c r="CN542" s="199">
        <v>4657</v>
      </c>
      <c r="CO542" s="199">
        <v>56</v>
      </c>
      <c r="CP542" s="199">
        <v>2441</v>
      </c>
      <c r="CQ542" s="199">
        <v>28077</v>
      </c>
      <c r="CR542" s="199">
        <v>18489</v>
      </c>
      <c r="CS542" s="199">
        <v>13484</v>
      </c>
      <c r="CT542" s="199">
        <v>20217</v>
      </c>
      <c r="CU542" s="199">
        <v>8173</v>
      </c>
      <c r="CV542" s="199">
        <v>3543</v>
      </c>
      <c r="CW542" s="199">
        <v>3036</v>
      </c>
      <c r="CX542" s="199">
        <v>1749</v>
      </c>
      <c r="CY542" s="199">
        <v>643</v>
      </c>
      <c r="CZ542" s="199">
        <v>183</v>
      </c>
      <c r="DA542" s="199">
        <v>929</v>
      </c>
      <c r="DB542" s="199">
        <v>326</v>
      </c>
      <c r="DC542" s="199">
        <v>3565</v>
      </c>
      <c r="DD542" s="199">
        <v>1285</v>
      </c>
      <c r="DE542" s="199">
        <v>45</v>
      </c>
      <c r="DF542" s="199">
        <v>485</v>
      </c>
      <c r="DG542" s="199">
        <v>1962</v>
      </c>
      <c r="DH542" s="199">
        <v>468</v>
      </c>
      <c r="DI542" s="199">
        <v>2177</v>
      </c>
      <c r="DJ542" s="199">
        <v>1191</v>
      </c>
      <c r="DK542" s="199">
        <v>149</v>
      </c>
      <c r="DL542" s="199">
        <v>1106</v>
      </c>
      <c r="DM542" s="199">
        <v>2104</v>
      </c>
      <c r="DN542" s="199">
        <v>4076</v>
      </c>
      <c r="DO542" s="199">
        <v>1530</v>
      </c>
      <c r="DP542" s="199">
        <v>564</v>
      </c>
      <c r="DQ542" s="199">
        <v>535</v>
      </c>
      <c r="DR542" s="199">
        <v>515</v>
      </c>
      <c r="DS542" s="199">
        <v>394</v>
      </c>
      <c r="DT542" s="199">
        <v>1725</v>
      </c>
      <c r="DU542" s="199">
        <v>12569</v>
      </c>
      <c r="DV542" s="199">
        <v>4414</v>
      </c>
      <c r="DW542" s="199">
        <v>1787</v>
      </c>
      <c r="DX542" s="199">
        <v>1073</v>
      </c>
      <c r="DY542" s="199">
        <v>288</v>
      </c>
      <c r="DZ542" s="199">
        <v>2925</v>
      </c>
      <c r="EA542" s="199">
        <v>172</v>
      </c>
      <c r="EB542" s="199">
        <v>2076</v>
      </c>
      <c r="EC542" s="199">
        <v>4157</v>
      </c>
      <c r="ED542" s="199">
        <v>677</v>
      </c>
      <c r="EE542" s="199">
        <v>2514</v>
      </c>
      <c r="EF542" s="199">
        <v>3231</v>
      </c>
      <c r="EG542" s="199">
        <v>24508</v>
      </c>
      <c r="EH542" s="199">
        <v>5963</v>
      </c>
      <c r="EI542" s="199">
        <v>7585</v>
      </c>
      <c r="EJ542" s="199">
        <v>4984</v>
      </c>
      <c r="EK542" s="199">
        <v>706</v>
      </c>
      <c r="EL542" s="199">
        <v>553</v>
      </c>
      <c r="EM542" s="199">
        <v>515</v>
      </c>
      <c r="EN542" s="199">
        <v>481</v>
      </c>
      <c r="EO542" s="199">
        <v>305</v>
      </c>
      <c r="EP542" s="199">
        <v>2151</v>
      </c>
      <c r="EQ542" s="199">
        <v>11269</v>
      </c>
      <c r="ER542" s="199">
        <v>12569</v>
      </c>
      <c r="ES542" s="199">
        <v>1429</v>
      </c>
      <c r="ET542" s="199">
        <v>5332</v>
      </c>
      <c r="EU542" s="199">
        <v>4199</v>
      </c>
      <c r="EV542" s="199">
        <v>1609</v>
      </c>
      <c r="EW542" s="199">
        <v>11140</v>
      </c>
      <c r="EX542" s="199">
        <v>12569</v>
      </c>
      <c r="EZ542" s="199"/>
    </row>
    <row r="543" spans="1:156" x14ac:dyDescent="0.25">
      <c r="A543">
        <v>55121</v>
      </c>
      <c r="B543" t="s">
        <v>892</v>
      </c>
      <c r="C543" t="s">
        <v>995</v>
      </c>
      <c r="D543" t="s">
        <v>256</v>
      </c>
      <c r="E543" t="s">
        <v>333</v>
      </c>
      <c r="F543" t="s">
        <v>346</v>
      </c>
      <c r="G543" t="s">
        <v>346</v>
      </c>
      <c r="H543" s="199">
        <v>8800</v>
      </c>
      <c r="I543" s="199">
        <v>702</v>
      </c>
      <c r="J543" s="199">
        <v>1442</v>
      </c>
      <c r="K543" s="199">
        <v>120</v>
      </c>
      <c r="L543" s="199">
        <v>784</v>
      </c>
      <c r="M543" s="199">
        <v>60</v>
      </c>
      <c r="N543" s="199">
        <v>3507</v>
      </c>
      <c r="O543" s="199">
        <v>333</v>
      </c>
      <c r="P543" s="199">
        <v>3851</v>
      </c>
      <c r="Q543" s="199">
        <v>249</v>
      </c>
      <c r="R543" s="199">
        <v>5553</v>
      </c>
      <c r="S543" s="199">
        <v>165</v>
      </c>
      <c r="T543" s="199">
        <v>1897</v>
      </c>
      <c r="U543" s="199">
        <v>319</v>
      </c>
      <c r="V543" s="199">
        <v>28</v>
      </c>
      <c r="W543" s="199">
        <v>0</v>
      </c>
      <c r="X543" s="199">
        <v>575</v>
      </c>
      <c r="Y543" s="199">
        <v>74</v>
      </c>
      <c r="Z543" s="199">
        <v>265</v>
      </c>
      <c r="AA543" s="199">
        <v>72</v>
      </c>
      <c r="AB543" s="199">
        <v>482</v>
      </c>
      <c r="AC543" s="199">
        <v>72</v>
      </c>
      <c r="AD543" s="199">
        <v>416</v>
      </c>
      <c r="AE543" s="199">
        <v>72</v>
      </c>
      <c r="AF543" s="199">
        <v>5419</v>
      </c>
      <c r="AG543" s="199">
        <v>165</v>
      </c>
      <c r="AH543" s="199">
        <v>6963</v>
      </c>
      <c r="AI543" s="199">
        <v>238</v>
      </c>
      <c r="AJ543" s="199">
        <v>1837</v>
      </c>
      <c r="AK543" s="199">
        <v>464</v>
      </c>
      <c r="AL543" s="199">
        <v>859</v>
      </c>
      <c r="AM543" s="199">
        <v>89</v>
      </c>
      <c r="AN543" s="199">
        <v>978</v>
      </c>
      <c r="AO543" s="199">
        <v>375</v>
      </c>
      <c r="AP543" s="199">
        <v>4466</v>
      </c>
      <c r="AQ543" s="199">
        <v>431</v>
      </c>
      <c r="AR543" s="199">
        <v>4334</v>
      </c>
      <c r="AS543" s="199">
        <v>271</v>
      </c>
      <c r="AT543" s="199">
        <v>1036</v>
      </c>
      <c r="AU543" s="199">
        <v>66</v>
      </c>
      <c r="AV543" s="199">
        <v>7764</v>
      </c>
      <c r="AW543" s="199">
        <v>636</v>
      </c>
      <c r="AX543" s="199">
        <v>275</v>
      </c>
      <c r="AY543" s="199">
        <v>48</v>
      </c>
      <c r="AZ543" s="199">
        <v>1121</v>
      </c>
      <c r="BA543" s="199">
        <v>164</v>
      </c>
      <c r="BB543" s="199">
        <v>2086</v>
      </c>
      <c r="BC543" s="199">
        <v>87</v>
      </c>
      <c r="BD543" s="199">
        <v>2379</v>
      </c>
      <c r="BE543" s="199">
        <v>138</v>
      </c>
      <c r="BF543" s="199">
        <v>559</v>
      </c>
      <c r="BG543" s="199">
        <v>19</v>
      </c>
      <c r="BH543" s="199">
        <v>5187</v>
      </c>
      <c r="BI543" s="199">
        <v>611</v>
      </c>
      <c r="BJ543" s="199">
        <v>4933</v>
      </c>
      <c r="BK543" s="199">
        <v>588</v>
      </c>
      <c r="BL543" s="199">
        <v>254</v>
      </c>
      <c r="BM543" s="199">
        <v>23</v>
      </c>
      <c r="BN543" s="199">
        <v>3486</v>
      </c>
      <c r="BO543" s="199">
        <v>436</v>
      </c>
      <c r="BP543" s="199">
        <v>1711</v>
      </c>
      <c r="BQ543" s="199">
        <v>152</v>
      </c>
      <c r="BR543" s="199">
        <v>549</v>
      </c>
      <c r="BS543" s="199">
        <v>42</v>
      </c>
      <c r="BT543" s="199">
        <v>1903</v>
      </c>
      <c r="BU543" s="199">
        <v>68</v>
      </c>
      <c r="BV543" s="199">
        <v>5746</v>
      </c>
      <c r="BW543" s="199">
        <v>630</v>
      </c>
      <c r="BX543" s="199">
        <v>1151</v>
      </c>
      <c r="BY543" s="199">
        <v>4</v>
      </c>
      <c r="BZ543" s="199">
        <v>811</v>
      </c>
      <c r="CA543" s="199">
        <v>26</v>
      </c>
      <c r="CB543" s="199">
        <v>1092</v>
      </c>
      <c r="CC543" s="199">
        <v>42</v>
      </c>
      <c r="CD543" s="199">
        <v>1036</v>
      </c>
      <c r="CE543" s="199">
        <v>197</v>
      </c>
      <c r="CF543" s="199">
        <v>1436</v>
      </c>
      <c r="CG543" s="199">
        <v>71</v>
      </c>
      <c r="CH543" s="199">
        <v>1413</v>
      </c>
      <c r="CI543" s="199">
        <v>151</v>
      </c>
      <c r="CJ543" s="199">
        <v>930</v>
      </c>
      <c r="CK543" s="199">
        <v>93</v>
      </c>
      <c r="CL543" s="199">
        <v>931</v>
      </c>
      <c r="CM543" s="199">
        <v>118</v>
      </c>
      <c r="CN543" s="199">
        <v>1151</v>
      </c>
      <c r="CO543" s="199">
        <v>4</v>
      </c>
      <c r="CP543" s="199">
        <v>702</v>
      </c>
      <c r="CQ543" s="199">
        <v>8098</v>
      </c>
      <c r="CR543" s="199">
        <v>6057</v>
      </c>
      <c r="CS543" s="199">
        <v>2991</v>
      </c>
      <c r="CT543" s="199">
        <v>6264</v>
      </c>
      <c r="CU543" s="199">
        <v>1927</v>
      </c>
      <c r="CV543" s="199">
        <v>953</v>
      </c>
      <c r="CW543" s="199">
        <v>269</v>
      </c>
      <c r="CX543" s="199">
        <v>90</v>
      </c>
      <c r="CY543" s="199">
        <v>484</v>
      </c>
      <c r="CZ543" s="199">
        <v>333</v>
      </c>
      <c r="DA543" s="199">
        <v>399</v>
      </c>
      <c r="DB543" s="199">
        <v>158</v>
      </c>
      <c r="DC543" s="199">
        <v>775</v>
      </c>
      <c r="DD543" s="199">
        <v>372</v>
      </c>
      <c r="DE543" s="199">
        <v>79</v>
      </c>
      <c r="DF543" s="199">
        <v>161</v>
      </c>
      <c r="DG543" s="199">
        <v>431</v>
      </c>
      <c r="DH543" s="199">
        <v>194</v>
      </c>
      <c r="DI543" s="199">
        <v>543</v>
      </c>
      <c r="DJ543" s="199">
        <v>610</v>
      </c>
      <c r="DK543" s="199">
        <v>192</v>
      </c>
      <c r="DL543" s="199">
        <v>480</v>
      </c>
      <c r="DM543" s="199">
        <v>596</v>
      </c>
      <c r="DN543" s="199">
        <v>1009</v>
      </c>
      <c r="DO543" s="199">
        <v>482</v>
      </c>
      <c r="DP543" s="199">
        <v>345</v>
      </c>
      <c r="DQ543" s="199">
        <v>135</v>
      </c>
      <c r="DR543" s="199">
        <v>114</v>
      </c>
      <c r="DS543" s="199">
        <v>171</v>
      </c>
      <c r="DT543" s="199">
        <v>212</v>
      </c>
      <c r="DU543" s="199">
        <v>3885</v>
      </c>
      <c r="DV543" s="199">
        <v>1426</v>
      </c>
      <c r="DW543" s="199">
        <v>658</v>
      </c>
      <c r="DX543" s="199">
        <v>429</v>
      </c>
      <c r="DY543" s="199">
        <v>62</v>
      </c>
      <c r="DZ543" s="199">
        <v>901</v>
      </c>
      <c r="EA543" s="199">
        <v>53</v>
      </c>
      <c r="EB543" s="199">
        <v>730</v>
      </c>
      <c r="EC543" s="199">
        <v>1129</v>
      </c>
      <c r="ED543" s="199">
        <v>178</v>
      </c>
      <c r="EE543" s="199">
        <v>674</v>
      </c>
      <c r="EF543" s="199">
        <v>997</v>
      </c>
      <c r="EG543" s="199">
        <v>7602</v>
      </c>
      <c r="EH543" s="199">
        <v>1213</v>
      </c>
      <c r="EI543" s="199">
        <v>1729</v>
      </c>
      <c r="EJ543" s="199">
        <v>2156</v>
      </c>
      <c r="EK543" s="199">
        <v>208</v>
      </c>
      <c r="EL543" s="199">
        <v>322</v>
      </c>
      <c r="EM543" s="199">
        <v>294</v>
      </c>
      <c r="EN543" s="199">
        <v>326</v>
      </c>
      <c r="EO543" s="199">
        <v>188</v>
      </c>
      <c r="EP543" s="199">
        <v>754</v>
      </c>
      <c r="EQ543" s="199">
        <v>3432</v>
      </c>
      <c r="ER543" s="199">
        <v>3885</v>
      </c>
      <c r="ES543" s="199">
        <v>168</v>
      </c>
      <c r="ET543" s="199">
        <v>1796</v>
      </c>
      <c r="EU543" s="199">
        <v>1490</v>
      </c>
      <c r="EV543" s="199">
        <v>431</v>
      </c>
      <c r="EW543" s="199">
        <v>3717</v>
      </c>
      <c r="EX543" s="199">
        <v>3885</v>
      </c>
      <c r="EZ543" s="199"/>
    </row>
    <row r="544" spans="1:156" x14ac:dyDescent="0.25">
      <c r="A544">
        <v>55428</v>
      </c>
      <c r="B544" t="s">
        <v>892</v>
      </c>
      <c r="C544" t="s">
        <v>1044</v>
      </c>
      <c r="D544" t="s">
        <v>264</v>
      </c>
      <c r="E544" t="s">
        <v>333</v>
      </c>
      <c r="F544" t="s">
        <v>346</v>
      </c>
      <c r="G544" t="s">
        <v>346</v>
      </c>
      <c r="H544" s="199">
        <v>32302</v>
      </c>
      <c r="I544" s="199">
        <v>2562</v>
      </c>
      <c r="J544" s="199">
        <v>6492</v>
      </c>
      <c r="K544" s="199">
        <v>560</v>
      </c>
      <c r="L544" s="199">
        <v>4218</v>
      </c>
      <c r="M544" s="199">
        <v>254</v>
      </c>
      <c r="N544" s="199">
        <v>14414</v>
      </c>
      <c r="O544" s="199">
        <v>1302</v>
      </c>
      <c r="P544" s="199">
        <v>11359</v>
      </c>
      <c r="Q544" s="199">
        <v>700</v>
      </c>
      <c r="R544" s="199">
        <v>17580</v>
      </c>
      <c r="S544" s="199">
        <v>1110</v>
      </c>
      <c r="T544" s="199">
        <v>9166</v>
      </c>
      <c r="U544" s="199">
        <v>800</v>
      </c>
      <c r="V544" s="199">
        <v>44</v>
      </c>
      <c r="W544" s="199">
        <v>12</v>
      </c>
      <c r="X544" s="199">
        <v>2301</v>
      </c>
      <c r="Y544" s="199">
        <v>161</v>
      </c>
      <c r="Z544" s="199">
        <v>1306</v>
      </c>
      <c r="AA544" s="199">
        <v>310</v>
      </c>
      <c r="AB544" s="199">
        <v>1872</v>
      </c>
      <c r="AC544" s="199">
        <v>169</v>
      </c>
      <c r="AD544" s="199">
        <v>2564</v>
      </c>
      <c r="AE544" s="199">
        <v>599</v>
      </c>
      <c r="AF544" s="199">
        <v>16502</v>
      </c>
      <c r="AG544" s="199">
        <v>721</v>
      </c>
      <c r="AH544" s="199">
        <v>26393</v>
      </c>
      <c r="AI544" s="199">
        <v>1619</v>
      </c>
      <c r="AJ544" s="199">
        <v>5909</v>
      </c>
      <c r="AK544" s="199">
        <v>943</v>
      </c>
      <c r="AL544" s="199">
        <v>3536</v>
      </c>
      <c r="AM544" s="199">
        <v>258</v>
      </c>
      <c r="AN544" s="199">
        <v>2373</v>
      </c>
      <c r="AO544" s="199">
        <v>685</v>
      </c>
      <c r="AP544" s="199">
        <v>15602</v>
      </c>
      <c r="AQ544" s="199">
        <v>1466</v>
      </c>
      <c r="AR544" s="199">
        <v>16700</v>
      </c>
      <c r="AS544" s="199">
        <v>1096</v>
      </c>
      <c r="AT544" s="199">
        <v>4286</v>
      </c>
      <c r="AU544" s="199">
        <v>94</v>
      </c>
      <c r="AV544" s="199">
        <v>28016</v>
      </c>
      <c r="AW544" s="199">
        <v>2468</v>
      </c>
      <c r="AX544" s="199">
        <v>2170</v>
      </c>
      <c r="AY544" s="199">
        <v>427</v>
      </c>
      <c r="AZ544" s="199">
        <v>5918</v>
      </c>
      <c r="BA544" s="199">
        <v>650</v>
      </c>
      <c r="BB544" s="199">
        <v>7512</v>
      </c>
      <c r="BC544" s="199">
        <v>498</v>
      </c>
      <c r="BD544" s="199">
        <v>5839</v>
      </c>
      <c r="BE544" s="199">
        <v>292</v>
      </c>
      <c r="BF544" s="199">
        <v>2989</v>
      </c>
      <c r="BG544" s="199">
        <v>398</v>
      </c>
      <c r="BH544" s="199">
        <v>16553</v>
      </c>
      <c r="BI544" s="199">
        <v>1824</v>
      </c>
      <c r="BJ544" s="199">
        <v>15779</v>
      </c>
      <c r="BK544" s="199">
        <v>1549</v>
      </c>
      <c r="BL544" s="199">
        <v>774</v>
      </c>
      <c r="BM544" s="199">
        <v>275</v>
      </c>
      <c r="BN544" s="199">
        <v>11778</v>
      </c>
      <c r="BO544" s="199">
        <v>1158</v>
      </c>
      <c r="BP544" s="199">
        <v>4908</v>
      </c>
      <c r="BQ544" s="199">
        <v>524</v>
      </c>
      <c r="BR544" s="199">
        <v>2856</v>
      </c>
      <c r="BS544" s="199">
        <v>540</v>
      </c>
      <c r="BT544" s="199">
        <v>8045</v>
      </c>
      <c r="BU544" s="199">
        <v>340</v>
      </c>
      <c r="BV544" s="199">
        <v>19542</v>
      </c>
      <c r="BW544" s="199">
        <v>2222</v>
      </c>
      <c r="BX544" s="199">
        <v>4715</v>
      </c>
      <c r="BY544" s="199">
        <v>0</v>
      </c>
      <c r="BZ544" s="199">
        <v>2614</v>
      </c>
      <c r="CA544" s="199">
        <v>79</v>
      </c>
      <c r="CB544" s="199">
        <v>5431</v>
      </c>
      <c r="CC544" s="199">
        <v>261</v>
      </c>
      <c r="CD544" s="199">
        <v>2818</v>
      </c>
      <c r="CE544" s="199">
        <v>355</v>
      </c>
      <c r="CF544" s="199">
        <v>4425</v>
      </c>
      <c r="CG544" s="199">
        <v>607</v>
      </c>
      <c r="CH544" s="199">
        <v>4692</v>
      </c>
      <c r="CI544" s="199">
        <v>516</v>
      </c>
      <c r="CJ544" s="199">
        <v>3523</v>
      </c>
      <c r="CK544" s="199">
        <v>555</v>
      </c>
      <c r="CL544" s="199">
        <v>4084</v>
      </c>
      <c r="CM544" s="199">
        <v>189</v>
      </c>
      <c r="CN544" s="199">
        <v>4715</v>
      </c>
      <c r="CO544" s="199">
        <v>0</v>
      </c>
      <c r="CP544" s="199">
        <v>2562</v>
      </c>
      <c r="CQ544" s="199">
        <v>29740</v>
      </c>
      <c r="CR544" s="199">
        <v>20927</v>
      </c>
      <c r="CS544" s="199">
        <v>12680</v>
      </c>
      <c r="CT544" s="199">
        <v>25145</v>
      </c>
      <c r="CU544" s="199">
        <v>5648</v>
      </c>
      <c r="CV544" s="199">
        <v>2384</v>
      </c>
      <c r="CW544" s="199">
        <v>1683</v>
      </c>
      <c r="CX544" s="199">
        <v>801</v>
      </c>
      <c r="CY544" s="199">
        <v>822</v>
      </c>
      <c r="CZ544" s="199">
        <v>202</v>
      </c>
      <c r="DA544" s="199">
        <v>1782</v>
      </c>
      <c r="DB544" s="199">
        <v>933</v>
      </c>
      <c r="DC544" s="199">
        <v>1361</v>
      </c>
      <c r="DD544" s="199">
        <v>448</v>
      </c>
      <c r="DE544" s="199">
        <v>0</v>
      </c>
      <c r="DF544" s="199">
        <v>737</v>
      </c>
      <c r="DG544" s="199">
        <v>3104</v>
      </c>
      <c r="DH544" s="199">
        <v>680</v>
      </c>
      <c r="DI544" s="199">
        <v>2192</v>
      </c>
      <c r="DJ544" s="199">
        <v>694</v>
      </c>
      <c r="DK544" s="199">
        <v>205</v>
      </c>
      <c r="DL544" s="199">
        <v>1069</v>
      </c>
      <c r="DM544" s="199">
        <v>1672</v>
      </c>
      <c r="DN544" s="199">
        <v>4294</v>
      </c>
      <c r="DO544" s="199">
        <v>1596</v>
      </c>
      <c r="DP544" s="199">
        <v>487</v>
      </c>
      <c r="DQ544" s="199">
        <v>363</v>
      </c>
      <c r="DR544" s="199">
        <v>728</v>
      </c>
      <c r="DS544" s="199">
        <v>957</v>
      </c>
      <c r="DT544" s="199">
        <v>1491</v>
      </c>
      <c r="DU544" s="199">
        <v>13116</v>
      </c>
      <c r="DV544" s="199">
        <v>4956</v>
      </c>
      <c r="DW544" s="199">
        <v>2229</v>
      </c>
      <c r="DX544" s="199">
        <v>856</v>
      </c>
      <c r="DY544" s="199">
        <v>249</v>
      </c>
      <c r="DZ544" s="199">
        <v>2901</v>
      </c>
      <c r="EA544" s="199">
        <v>97</v>
      </c>
      <c r="EB544" s="199">
        <v>1994</v>
      </c>
      <c r="EC544" s="199">
        <v>4403</v>
      </c>
      <c r="ED544" s="199">
        <v>1525</v>
      </c>
      <c r="EE544" s="199">
        <v>2100</v>
      </c>
      <c r="EF544" s="199">
        <v>4273</v>
      </c>
      <c r="EG544" s="199">
        <v>29099</v>
      </c>
      <c r="EH544" s="199">
        <v>3332</v>
      </c>
      <c r="EI544" s="199">
        <v>7302</v>
      </c>
      <c r="EJ544" s="199">
        <v>5814</v>
      </c>
      <c r="EK544" s="199">
        <v>423</v>
      </c>
      <c r="EL544" s="199">
        <v>341</v>
      </c>
      <c r="EM544" s="199">
        <v>790</v>
      </c>
      <c r="EN544" s="199">
        <v>690</v>
      </c>
      <c r="EO544" s="199">
        <v>590</v>
      </c>
      <c r="EP544" s="199">
        <v>2810</v>
      </c>
      <c r="EQ544" s="199">
        <v>11055</v>
      </c>
      <c r="ER544" s="199">
        <v>13116</v>
      </c>
      <c r="ES544" s="199">
        <v>1318</v>
      </c>
      <c r="ET544" s="199">
        <v>4827</v>
      </c>
      <c r="EU544" s="199">
        <v>4736</v>
      </c>
      <c r="EV544" s="199">
        <v>2235</v>
      </c>
      <c r="EW544" s="199">
        <v>11798</v>
      </c>
      <c r="EX544" s="199">
        <v>13116</v>
      </c>
      <c r="EZ544" s="199"/>
    </row>
    <row r="545" spans="1:156" x14ac:dyDescent="0.25">
      <c r="A545">
        <v>55423</v>
      </c>
      <c r="B545" t="s">
        <v>892</v>
      </c>
      <c r="C545" t="s">
        <v>1042</v>
      </c>
      <c r="D545" t="s">
        <v>264</v>
      </c>
      <c r="E545" t="s">
        <v>333</v>
      </c>
      <c r="F545" t="s">
        <v>346</v>
      </c>
      <c r="G545" t="s">
        <v>346</v>
      </c>
      <c r="H545" s="199">
        <v>36674</v>
      </c>
      <c r="I545" s="199">
        <v>2820</v>
      </c>
      <c r="J545" s="199">
        <v>3928</v>
      </c>
      <c r="K545" s="199">
        <v>576</v>
      </c>
      <c r="L545" s="199">
        <v>2641</v>
      </c>
      <c r="M545" s="199">
        <v>430</v>
      </c>
      <c r="N545" s="199">
        <v>16471</v>
      </c>
      <c r="O545" s="199">
        <v>1776</v>
      </c>
      <c r="P545" s="199">
        <v>16228</v>
      </c>
      <c r="Q545" s="199">
        <v>453</v>
      </c>
      <c r="R545" s="199">
        <v>23272</v>
      </c>
      <c r="S545" s="199">
        <v>854</v>
      </c>
      <c r="T545" s="199">
        <v>3980</v>
      </c>
      <c r="U545" s="199">
        <v>346</v>
      </c>
      <c r="V545" s="199">
        <v>158</v>
      </c>
      <c r="W545" s="199">
        <v>72</v>
      </c>
      <c r="X545" s="199">
        <v>2254</v>
      </c>
      <c r="Y545" s="199">
        <v>147</v>
      </c>
      <c r="Z545" s="199">
        <v>3883</v>
      </c>
      <c r="AA545" s="199">
        <v>1031</v>
      </c>
      <c r="AB545" s="199">
        <v>3112</v>
      </c>
      <c r="AC545" s="199">
        <v>370</v>
      </c>
      <c r="AD545" s="199">
        <v>6857</v>
      </c>
      <c r="AE545" s="199">
        <v>1671</v>
      </c>
      <c r="AF545" s="199">
        <v>21935</v>
      </c>
      <c r="AG545" s="199">
        <v>524</v>
      </c>
      <c r="AH545" s="199">
        <v>30324</v>
      </c>
      <c r="AI545" s="199">
        <v>1400</v>
      </c>
      <c r="AJ545" s="199">
        <v>6350</v>
      </c>
      <c r="AK545" s="199">
        <v>1420</v>
      </c>
      <c r="AL545" s="199">
        <v>2703</v>
      </c>
      <c r="AM545" s="199">
        <v>180</v>
      </c>
      <c r="AN545" s="199">
        <v>3647</v>
      </c>
      <c r="AO545" s="199">
        <v>1240</v>
      </c>
      <c r="AP545" s="199">
        <v>18257</v>
      </c>
      <c r="AQ545" s="199">
        <v>1651</v>
      </c>
      <c r="AR545" s="199">
        <v>18417</v>
      </c>
      <c r="AS545" s="199">
        <v>1169</v>
      </c>
      <c r="AT545" s="199">
        <v>4499</v>
      </c>
      <c r="AU545" s="199">
        <v>343</v>
      </c>
      <c r="AV545" s="199">
        <v>32175</v>
      </c>
      <c r="AW545" s="199">
        <v>2477</v>
      </c>
      <c r="AX545" s="199">
        <v>2288</v>
      </c>
      <c r="AY545" s="199">
        <v>671</v>
      </c>
      <c r="AZ545" s="199">
        <v>5165</v>
      </c>
      <c r="BA545" s="199">
        <v>551</v>
      </c>
      <c r="BB545" s="199">
        <v>7307</v>
      </c>
      <c r="BC545" s="199">
        <v>426</v>
      </c>
      <c r="BD545" s="199">
        <v>11695</v>
      </c>
      <c r="BE545" s="199">
        <v>416</v>
      </c>
      <c r="BF545" s="199">
        <v>3152</v>
      </c>
      <c r="BG545" s="199">
        <v>500</v>
      </c>
      <c r="BH545" s="199">
        <v>19635</v>
      </c>
      <c r="BI545" s="199">
        <v>1752</v>
      </c>
      <c r="BJ545" s="199">
        <v>18760</v>
      </c>
      <c r="BK545" s="199">
        <v>1541</v>
      </c>
      <c r="BL545" s="199">
        <v>875</v>
      </c>
      <c r="BM545" s="199">
        <v>211</v>
      </c>
      <c r="BN545" s="199">
        <v>14000</v>
      </c>
      <c r="BO545" s="199">
        <v>1174</v>
      </c>
      <c r="BP545" s="199">
        <v>6013</v>
      </c>
      <c r="BQ545" s="199">
        <v>586</v>
      </c>
      <c r="BR545" s="199">
        <v>2774</v>
      </c>
      <c r="BS545" s="199">
        <v>492</v>
      </c>
      <c r="BT545" s="199">
        <v>7589</v>
      </c>
      <c r="BU545" s="199">
        <v>498</v>
      </c>
      <c r="BV545" s="199">
        <v>22787</v>
      </c>
      <c r="BW545" s="199">
        <v>2252</v>
      </c>
      <c r="BX545" s="199">
        <v>6298</v>
      </c>
      <c r="BY545" s="199">
        <v>70</v>
      </c>
      <c r="BZ545" s="199">
        <v>2330</v>
      </c>
      <c r="CA545" s="199">
        <v>101</v>
      </c>
      <c r="CB545" s="199">
        <v>5259</v>
      </c>
      <c r="CC545" s="199">
        <v>397</v>
      </c>
      <c r="CD545" s="199">
        <v>2630</v>
      </c>
      <c r="CE545" s="199">
        <v>258</v>
      </c>
      <c r="CF545" s="199">
        <v>6408</v>
      </c>
      <c r="CG545" s="199">
        <v>553</v>
      </c>
      <c r="CH545" s="199">
        <v>5941</v>
      </c>
      <c r="CI545" s="199">
        <v>778</v>
      </c>
      <c r="CJ545" s="199">
        <v>3625</v>
      </c>
      <c r="CK545" s="199">
        <v>476</v>
      </c>
      <c r="CL545" s="199">
        <v>4183</v>
      </c>
      <c r="CM545" s="199">
        <v>187</v>
      </c>
      <c r="CN545" s="199">
        <v>6298</v>
      </c>
      <c r="CO545" s="199">
        <v>70</v>
      </c>
      <c r="CP545" s="199">
        <v>2820</v>
      </c>
      <c r="CQ545" s="199">
        <v>33854</v>
      </c>
      <c r="CR545" s="199">
        <v>26923</v>
      </c>
      <c r="CS545" s="199">
        <v>11733</v>
      </c>
      <c r="CT545" s="199">
        <v>26439</v>
      </c>
      <c r="CU545" s="199">
        <v>8405</v>
      </c>
      <c r="CV545" s="199">
        <v>3159</v>
      </c>
      <c r="CW545" s="199">
        <v>4918</v>
      </c>
      <c r="CX545" s="199">
        <v>1916</v>
      </c>
      <c r="CY545" s="199">
        <v>825</v>
      </c>
      <c r="CZ545" s="199">
        <v>130</v>
      </c>
      <c r="DA545" s="199">
        <v>1382</v>
      </c>
      <c r="DB545" s="199">
        <v>581</v>
      </c>
      <c r="DC545" s="199">
        <v>1280</v>
      </c>
      <c r="DD545" s="199">
        <v>532</v>
      </c>
      <c r="DE545" s="199">
        <v>106</v>
      </c>
      <c r="DF545" s="199">
        <v>752</v>
      </c>
      <c r="DG545" s="199">
        <v>1805</v>
      </c>
      <c r="DH545" s="199">
        <v>575</v>
      </c>
      <c r="DI545" s="199">
        <v>2286</v>
      </c>
      <c r="DJ545" s="199">
        <v>1247</v>
      </c>
      <c r="DK545" s="199">
        <v>332</v>
      </c>
      <c r="DL545" s="199">
        <v>2408</v>
      </c>
      <c r="DM545" s="199">
        <v>3475</v>
      </c>
      <c r="DN545" s="199">
        <v>4422</v>
      </c>
      <c r="DO545" s="199">
        <v>1923</v>
      </c>
      <c r="DP545" s="199">
        <v>943</v>
      </c>
      <c r="DQ545" s="199">
        <v>529</v>
      </c>
      <c r="DR545" s="199">
        <v>721</v>
      </c>
      <c r="DS545" s="199">
        <v>501</v>
      </c>
      <c r="DT545" s="199">
        <v>972</v>
      </c>
      <c r="DU545" s="199">
        <v>15932</v>
      </c>
      <c r="DV545" s="199">
        <v>7364</v>
      </c>
      <c r="DW545" s="199">
        <v>2508</v>
      </c>
      <c r="DX545" s="199">
        <v>1104</v>
      </c>
      <c r="DY545" s="199">
        <v>320</v>
      </c>
      <c r="DZ545" s="199">
        <v>3064</v>
      </c>
      <c r="EA545" s="199">
        <v>77</v>
      </c>
      <c r="EB545" s="199">
        <v>2289</v>
      </c>
      <c r="EC545" s="199">
        <v>4400</v>
      </c>
      <c r="ED545" s="199">
        <v>534</v>
      </c>
      <c r="EE545" s="199">
        <v>2929</v>
      </c>
      <c r="EF545" s="199">
        <v>3677</v>
      </c>
      <c r="EG545" s="199">
        <v>31914</v>
      </c>
      <c r="EH545" s="199">
        <v>4650</v>
      </c>
      <c r="EI545" s="199">
        <v>9839</v>
      </c>
      <c r="EJ545" s="199">
        <v>6093</v>
      </c>
      <c r="EK545" s="199">
        <v>717</v>
      </c>
      <c r="EL545" s="199">
        <v>1070</v>
      </c>
      <c r="EM545" s="199">
        <v>1052</v>
      </c>
      <c r="EN545" s="199">
        <v>840</v>
      </c>
      <c r="EO545" s="199">
        <v>588</v>
      </c>
      <c r="EP545" s="199">
        <v>1713</v>
      </c>
      <c r="EQ545" s="199">
        <v>14326</v>
      </c>
      <c r="ER545" s="199">
        <v>15932</v>
      </c>
      <c r="ES545" s="199">
        <v>1615</v>
      </c>
      <c r="ET545" s="199">
        <v>5841</v>
      </c>
      <c r="EU545" s="199">
        <v>6245</v>
      </c>
      <c r="EV545" s="199">
        <v>2231</v>
      </c>
      <c r="EW545" s="199">
        <v>14317</v>
      </c>
      <c r="EX545" s="199">
        <v>15932</v>
      </c>
      <c r="EZ545" s="199"/>
    </row>
    <row r="546" spans="1:156" x14ac:dyDescent="0.25">
      <c r="A546">
        <v>55055</v>
      </c>
      <c r="B546" t="s">
        <v>892</v>
      </c>
      <c r="C546" t="s">
        <v>971</v>
      </c>
      <c r="D546" t="s">
        <v>319</v>
      </c>
      <c r="E546" t="s">
        <v>333</v>
      </c>
      <c r="F546" t="s">
        <v>346</v>
      </c>
      <c r="G546" t="s">
        <v>346</v>
      </c>
      <c r="H546" s="199">
        <v>4151</v>
      </c>
      <c r="I546" s="199">
        <v>319</v>
      </c>
      <c r="J546" s="199">
        <v>743</v>
      </c>
      <c r="K546" s="199">
        <v>74</v>
      </c>
      <c r="L546" s="199">
        <v>372</v>
      </c>
      <c r="M546" s="199">
        <v>14</v>
      </c>
      <c r="N546" s="199">
        <v>1960</v>
      </c>
      <c r="O546" s="199">
        <v>198</v>
      </c>
      <c r="P546" s="199">
        <v>1387</v>
      </c>
      <c r="Q546" s="199">
        <v>32</v>
      </c>
      <c r="R546" s="199">
        <v>3097</v>
      </c>
      <c r="S546" s="199">
        <v>167</v>
      </c>
      <c r="T546" s="199">
        <v>230</v>
      </c>
      <c r="U546" s="199">
        <v>33</v>
      </c>
      <c r="V546" s="199">
        <v>19</v>
      </c>
      <c r="W546" s="199">
        <v>0</v>
      </c>
      <c r="X546" s="199">
        <v>473</v>
      </c>
      <c r="Y546" s="199">
        <v>24</v>
      </c>
      <c r="Z546" s="199">
        <v>174</v>
      </c>
      <c r="AA546" s="199">
        <v>60</v>
      </c>
      <c r="AB546" s="199">
        <v>158</v>
      </c>
      <c r="AC546" s="199">
        <v>35</v>
      </c>
      <c r="AD546" s="199">
        <v>429</v>
      </c>
      <c r="AE546" s="199">
        <v>111</v>
      </c>
      <c r="AF546" s="199">
        <v>2890</v>
      </c>
      <c r="AG546" s="199">
        <v>145</v>
      </c>
      <c r="AH546" s="199">
        <v>3670</v>
      </c>
      <c r="AI546" s="199">
        <v>191</v>
      </c>
      <c r="AJ546" s="199">
        <v>481</v>
      </c>
      <c r="AK546" s="199">
        <v>128</v>
      </c>
      <c r="AL546" s="199">
        <v>326</v>
      </c>
      <c r="AM546" s="199">
        <v>33</v>
      </c>
      <c r="AN546" s="199">
        <v>155</v>
      </c>
      <c r="AO546" s="199">
        <v>95</v>
      </c>
      <c r="AP546" s="199">
        <v>2239</v>
      </c>
      <c r="AQ546" s="199">
        <v>211</v>
      </c>
      <c r="AR546" s="199">
        <v>1912</v>
      </c>
      <c r="AS546" s="199">
        <v>108</v>
      </c>
      <c r="AT546" s="199">
        <v>692</v>
      </c>
      <c r="AU546" s="199">
        <v>37</v>
      </c>
      <c r="AV546" s="199">
        <v>3459</v>
      </c>
      <c r="AW546" s="199">
        <v>282</v>
      </c>
      <c r="AX546" s="199">
        <v>203</v>
      </c>
      <c r="AY546" s="199">
        <v>13</v>
      </c>
      <c r="AZ546" s="199">
        <v>838</v>
      </c>
      <c r="BA546" s="199">
        <v>21</v>
      </c>
      <c r="BB546" s="199">
        <v>940</v>
      </c>
      <c r="BC546" s="199">
        <v>15</v>
      </c>
      <c r="BD546" s="199">
        <v>715</v>
      </c>
      <c r="BE546" s="199">
        <v>55</v>
      </c>
      <c r="BF546" s="199">
        <v>416</v>
      </c>
      <c r="BG546" s="199">
        <v>21</v>
      </c>
      <c r="BH546" s="199">
        <v>2089</v>
      </c>
      <c r="BI546" s="199">
        <v>208</v>
      </c>
      <c r="BJ546" s="199">
        <v>2007</v>
      </c>
      <c r="BK546" s="199">
        <v>208</v>
      </c>
      <c r="BL546" s="199">
        <v>82</v>
      </c>
      <c r="BM546" s="199">
        <v>0</v>
      </c>
      <c r="BN546" s="199">
        <v>1453</v>
      </c>
      <c r="BO546" s="199">
        <v>147</v>
      </c>
      <c r="BP546" s="199">
        <v>620</v>
      </c>
      <c r="BQ546" s="199">
        <v>61</v>
      </c>
      <c r="BR546" s="199">
        <v>432</v>
      </c>
      <c r="BS546" s="199">
        <v>21</v>
      </c>
      <c r="BT546" s="199">
        <v>895</v>
      </c>
      <c r="BU546" s="199">
        <v>90</v>
      </c>
      <c r="BV546" s="199">
        <v>2505</v>
      </c>
      <c r="BW546" s="199">
        <v>229</v>
      </c>
      <c r="BX546" s="199">
        <v>751</v>
      </c>
      <c r="BY546" s="199">
        <v>0</v>
      </c>
      <c r="BZ546" s="199">
        <v>212</v>
      </c>
      <c r="CA546" s="199">
        <v>37</v>
      </c>
      <c r="CB546" s="199">
        <v>683</v>
      </c>
      <c r="CC546" s="199">
        <v>53</v>
      </c>
      <c r="CD546" s="199">
        <v>560</v>
      </c>
      <c r="CE546" s="199">
        <v>125</v>
      </c>
      <c r="CF546" s="199">
        <v>444</v>
      </c>
      <c r="CG546" s="199">
        <v>8</v>
      </c>
      <c r="CH546" s="199">
        <v>612</v>
      </c>
      <c r="CI546" s="199">
        <v>9</v>
      </c>
      <c r="CJ546" s="199">
        <v>387</v>
      </c>
      <c r="CK546" s="199">
        <v>19</v>
      </c>
      <c r="CL546" s="199">
        <v>502</v>
      </c>
      <c r="CM546" s="199">
        <v>68</v>
      </c>
      <c r="CN546" s="199">
        <v>751</v>
      </c>
      <c r="CO546" s="199">
        <v>0</v>
      </c>
      <c r="CP546" s="199">
        <v>319</v>
      </c>
      <c r="CQ546" s="199">
        <v>3832</v>
      </c>
      <c r="CR546" s="199">
        <v>2836</v>
      </c>
      <c r="CS546" s="199">
        <v>1446</v>
      </c>
      <c r="CT546" s="199">
        <v>3278</v>
      </c>
      <c r="CU546" s="199">
        <v>717</v>
      </c>
      <c r="CV546" s="199">
        <v>361</v>
      </c>
      <c r="CW546" s="199">
        <v>262</v>
      </c>
      <c r="CX546" s="199">
        <v>116</v>
      </c>
      <c r="CY546" s="199">
        <v>13</v>
      </c>
      <c r="CZ546" s="199">
        <v>0</v>
      </c>
      <c r="DA546" s="199">
        <v>333</v>
      </c>
      <c r="DB546" s="199">
        <v>205</v>
      </c>
      <c r="DC546" s="199">
        <v>109</v>
      </c>
      <c r="DD546" s="199">
        <v>40</v>
      </c>
      <c r="DE546" s="199">
        <v>0</v>
      </c>
      <c r="DF546" s="199">
        <v>143</v>
      </c>
      <c r="DG546" s="199">
        <v>378</v>
      </c>
      <c r="DH546" s="199">
        <v>100</v>
      </c>
      <c r="DI546" s="199">
        <v>257</v>
      </c>
      <c r="DJ546" s="199">
        <v>103</v>
      </c>
      <c r="DK546" s="199">
        <v>11</v>
      </c>
      <c r="DL546" s="199">
        <v>135</v>
      </c>
      <c r="DM546" s="199">
        <v>291</v>
      </c>
      <c r="DN546" s="199">
        <v>455</v>
      </c>
      <c r="DO546" s="199">
        <v>223</v>
      </c>
      <c r="DP546" s="199">
        <v>37</v>
      </c>
      <c r="DQ546" s="199">
        <v>46</v>
      </c>
      <c r="DR546" s="199">
        <v>90</v>
      </c>
      <c r="DS546" s="199">
        <v>63</v>
      </c>
      <c r="DT546" s="199">
        <v>321</v>
      </c>
      <c r="DU546" s="199">
        <v>1849</v>
      </c>
      <c r="DV546" s="199">
        <v>747</v>
      </c>
      <c r="DW546" s="199">
        <v>286</v>
      </c>
      <c r="DX546" s="199">
        <v>228</v>
      </c>
      <c r="DY546" s="199">
        <v>46</v>
      </c>
      <c r="DZ546" s="199">
        <v>406</v>
      </c>
      <c r="EA546" s="199">
        <v>23</v>
      </c>
      <c r="EB546" s="199">
        <v>275</v>
      </c>
      <c r="EC546" s="199">
        <v>468</v>
      </c>
      <c r="ED546" s="199">
        <v>99</v>
      </c>
      <c r="EE546" s="199">
        <v>303</v>
      </c>
      <c r="EF546" s="199">
        <v>559</v>
      </c>
      <c r="EG546" s="199">
        <v>3555</v>
      </c>
      <c r="EH546" s="199">
        <v>575</v>
      </c>
      <c r="EI546" s="199">
        <v>1236</v>
      </c>
      <c r="EJ546" s="199">
        <v>613</v>
      </c>
      <c r="EK546" s="199">
        <v>0</v>
      </c>
      <c r="EL546" s="199">
        <v>73</v>
      </c>
      <c r="EM546" s="199">
        <v>88</v>
      </c>
      <c r="EN546" s="199">
        <v>168</v>
      </c>
      <c r="EO546" s="199">
        <v>107</v>
      </c>
      <c r="EP546" s="199">
        <v>167</v>
      </c>
      <c r="EQ546" s="199">
        <v>1614</v>
      </c>
      <c r="ER546" s="199">
        <v>1849</v>
      </c>
      <c r="ES546" s="199">
        <v>148</v>
      </c>
      <c r="ET546" s="199">
        <v>621</v>
      </c>
      <c r="EU546" s="199">
        <v>730</v>
      </c>
      <c r="EV546" s="199">
        <v>350</v>
      </c>
      <c r="EW546" s="199">
        <v>1701</v>
      </c>
      <c r="EX546" s="199">
        <v>1849</v>
      </c>
      <c r="EZ546" s="199"/>
    </row>
    <row r="547" spans="1:156" x14ac:dyDescent="0.25">
      <c r="A547">
        <v>55405</v>
      </c>
      <c r="B547" t="s">
        <v>892</v>
      </c>
      <c r="C547" t="s">
        <v>1037</v>
      </c>
      <c r="D547" t="s">
        <v>264</v>
      </c>
      <c r="E547" t="s">
        <v>333</v>
      </c>
      <c r="F547" t="s">
        <v>346</v>
      </c>
      <c r="G547" t="s">
        <v>346</v>
      </c>
      <c r="H547" s="199">
        <v>16957</v>
      </c>
      <c r="I547" s="199">
        <v>1266</v>
      </c>
      <c r="J547" s="199">
        <v>3889</v>
      </c>
      <c r="K547" s="199">
        <v>402</v>
      </c>
      <c r="L547" s="199">
        <v>3004</v>
      </c>
      <c r="M547" s="199">
        <v>338</v>
      </c>
      <c r="N547" s="199">
        <v>5536</v>
      </c>
      <c r="O547" s="199">
        <v>713</v>
      </c>
      <c r="P547" s="199">
        <v>7273</v>
      </c>
      <c r="Q547" s="199">
        <v>144</v>
      </c>
      <c r="R547" s="199">
        <v>10549</v>
      </c>
      <c r="S547" s="199">
        <v>726</v>
      </c>
      <c r="T547" s="199">
        <v>3869</v>
      </c>
      <c r="U547" s="199">
        <v>317</v>
      </c>
      <c r="V547" s="199">
        <v>368</v>
      </c>
      <c r="W547" s="199">
        <v>10</v>
      </c>
      <c r="X547" s="199">
        <v>728</v>
      </c>
      <c r="Y547" s="199">
        <v>55</v>
      </c>
      <c r="Z547" s="199">
        <v>337</v>
      </c>
      <c r="AA547" s="199">
        <v>86</v>
      </c>
      <c r="AB547" s="199">
        <v>1106</v>
      </c>
      <c r="AC547" s="199">
        <v>72</v>
      </c>
      <c r="AD547" s="199">
        <v>843</v>
      </c>
      <c r="AE547" s="199">
        <v>125</v>
      </c>
      <c r="AF547" s="199">
        <v>10270</v>
      </c>
      <c r="AG547" s="199">
        <v>726</v>
      </c>
      <c r="AH547" s="199">
        <v>15200</v>
      </c>
      <c r="AI547" s="199">
        <v>1146</v>
      </c>
      <c r="AJ547" s="199">
        <v>1757</v>
      </c>
      <c r="AK547" s="199">
        <v>120</v>
      </c>
      <c r="AL547" s="199">
        <v>1302</v>
      </c>
      <c r="AM547" s="199">
        <v>83</v>
      </c>
      <c r="AN547" s="199">
        <v>455</v>
      </c>
      <c r="AO547" s="199">
        <v>37</v>
      </c>
      <c r="AP547" s="199">
        <v>8559</v>
      </c>
      <c r="AQ547" s="199">
        <v>540</v>
      </c>
      <c r="AR547" s="199">
        <v>8398</v>
      </c>
      <c r="AS547" s="199">
        <v>726</v>
      </c>
      <c r="AT547" s="199">
        <v>1718</v>
      </c>
      <c r="AU547" s="199">
        <v>107</v>
      </c>
      <c r="AV547" s="199">
        <v>15239</v>
      </c>
      <c r="AW547" s="199">
        <v>1159</v>
      </c>
      <c r="AX547" s="199">
        <v>699</v>
      </c>
      <c r="AY547" s="199">
        <v>39</v>
      </c>
      <c r="AZ547" s="199">
        <v>1227</v>
      </c>
      <c r="BA547" s="199">
        <v>131</v>
      </c>
      <c r="BB547" s="199">
        <v>2835</v>
      </c>
      <c r="BC547" s="199">
        <v>342</v>
      </c>
      <c r="BD547" s="199">
        <v>7178</v>
      </c>
      <c r="BE547" s="199">
        <v>422</v>
      </c>
      <c r="BF547" s="199">
        <v>1518</v>
      </c>
      <c r="BG547" s="199">
        <v>205</v>
      </c>
      <c r="BH547" s="199">
        <v>10964</v>
      </c>
      <c r="BI547" s="199">
        <v>936</v>
      </c>
      <c r="BJ547" s="199">
        <v>10452</v>
      </c>
      <c r="BK547" s="199">
        <v>791</v>
      </c>
      <c r="BL547" s="199">
        <v>512</v>
      </c>
      <c r="BM547" s="199">
        <v>145</v>
      </c>
      <c r="BN547" s="199">
        <v>6668</v>
      </c>
      <c r="BO547" s="199">
        <v>316</v>
      </c>
      <c r="BP547" s="199">
        <v>4446</v>
      </c>
      <c r="BQ547" s="199">
        <v>635</v>
      </c>
      <c r="BR547" s="199">
        <v>1368</v>
      </c>
      <c r="BS547" s="199">
        <v>190</v>
      </c>
      <c r="BT547" s="199">
        <v>2817</v>
      </c>
      <c r="BU547" s="199">
        <v>125</v>
      </c>
      <c r="BV547" s="199">
        <v>12482</v>
      </c>
      <c r="BW547" s="199">
        <v>1141</v>
      </c>
      <c r="BX547" s="199">
        <v>1658</v>
      </c>
      <c r="BY547" s="199">
        <v>0</v>
      </c>
      <c r="BZ547" s="199">
        <v>927</v>
      </c>
      <c r="CA547" s="199">
        <v>66</v>
      </c>
      <c r="CB547" s="199">
        <v>1890</v>
      </c>
      <c r="CC547" s="199">
        <v>59</v>
      </c>
      <c r="CD547" s="199">
        <v>2201</v>
      </c>
      <c r="CE547" s="199">
        <v>207</v>
      </c>
      <c r="CF547" s="199">
        <v>4590</v>
      </c>
      <c r="CG547" s="199">
        <v>374</v>
      </c>
      <c r="CH547" s="199">
        <v>2729</v>
      </c>
      <c r="CI547" s="199">
        <v>361</v>
      </c>
      <c r="CJ547" s="199">
        <v>1325</v>
      </c>
      <c r="CK547" s="199">
        <v>79</v>
      </c>
      <c r="CL547" s="199">
        <v>1637</v>
      </c>
      <c r="CM547" s="199">
        <v>120</v>
      </c>
      <c r="CN547" s="199">
        <v>1658</v>
      </c>
      <c r="CO547" s="199">
        <v>0</v>
      </c>
      <c r="CP547" s="199">
        <v>1266</v>
      </c>
      <c r="CQ547" s="199">
        <v>15691</v>
      </c>
      <c r="CR547" s="199">
        <v>11561</v>
      </c>
      <c r="CS547" s="199">
        <v>5528</v>
      </c>
      <c r="CT547" s="199">
        <v>13548</v>
      </c>
      <c r="CU547" s="199">
        <v>2730</v>
      </c>
      <c r="CV547" s="199">
        <v>1016</v>
      </c>
      <c r="CW547" s="199">
        <v>403</v>
      </c>
      <c r="CX547" s="199">
        <v>140</v>
      </c>
      <c r="CY547" s="199">
        <v>165</v>
      </c>
      <c r="CZ547" s="199">
        <v>61</v>
      </c>
      <c r="DA547" s="199">
        <v>596</v>
      </c>
      <c r="DB547" s="199">
        <v>203</v>
      </c>
      <c r="DC547" s="199">
        <v>1566</v>
      </c>
      <c r="DD547" s="199">
        <v>612</v>
      </c>
      <c r="DE547" s="199">
        <v>0</v>
      </c>
      <c r="DF547" s="199">
        <v>125</v>
      </c>
      <c r="DG547" s="199">
        <v>821</v>
      </c>
      <c r="DH547" s="199">
        <v>272</v>
      </c>
      <c r="DI547" s="199">
        <v>1505</v>
      </c>
      <c r="DJ547" s="199">
        <v>427</v>
      </c>
      <c r="DK547" s="199">
        <v>157</v>
      </c>
      <c r="DL547" s="199">
        <v>979</v>
      </c>
      <c r="DM547" s="199">
        <v>1886</v>
      </c>
      <c r="DN547" s="199">
        <v>3117</v>
      </c>
      <c r="DO547" s="199">
        <v>982</v>
      </c>
      <c r="DP547" s="199">
        <v>384</v>
      </c>
      <c r="DQ547" s="199">
        <v>311</v>
      </c>
      <c r="DR547" s="199">
        <v>338</v>
      </c>
      <c r="DS547" s="199">
        <v>302</v>
      </c>
      <c r="DT547" s="199">
        <v>909</v>
      </c>
      <c r="DU547" s="199">
        <v>8385</v>
      </c>
      <c r="DV547" s="199">
        <v>1948</v>
      </c>
      <c r="DW547" s="199">
        <v>755</v>
      </c>
      <c r="DX547" s="199">
        <v>747</v>
      </c>
      <c r="DY547" s="199">
        <v>37</v>
      </c>
      <c r="DZ547" s="199">
        <v>2640</v>
      </c>
      <c r="EA547" s="199">
        <v>39</v>
      </c>
      <c r="EB547" s="199">
        <v>2118</v>
      </c>
      <c r="EC547" s="199">
        <v>3050</v>
      </c>
      <c r="ED547" s="199">
        <v>375</v>
      </c>
      <c r="EE547" s="199">
        <v>1985</v>
      </c>
      <c r="EF547" s="199">
        <v>1227</v>
      </c>
      <c r="EG547" s="199">
        <v>12299</v>
      </c>
      <c r="EH547" s="199">
        <v>4611</v>
      </c>
      <c r="EI547" s="199">
        <v>3049</v>
      </c>
      <c r="EJ547" s="199">
        <v>5336</v>
      </c>
      <c r="EK547" s="199">
        <v>590</v>
      </c>
      <c r="EL547" s="199">
        <v>807</v>
      </c>
      <c r="EM547" s="199">
        <v>839</v>
      </c>
      <c r="EN547" s="199">
        <v>879</v>
      </c>
      <c r="EO547" s="199">
        <v>461</v>
      </c>
      <c r="EP547" s="199">
        <v>1696</v>
      </c>
      <c r="EQ547" s="199">
        <v>7731</v>
      </c>
      <c r="ER547" s="199">
        <v>8385</v>
      </c>
      <c r="ES547" s="199">
        <v>1525</v>
      </c>
      <c r="ET547" s="199">
        <v>4121</v>
      </c>
      <c r="EU547" s="199">
        <v>2140</v>
      </c>
      <c r="EV547" s="199">
        <v>599</v>
      </c>
      <c r="EW547" s="199">
        <v>6860</v>
      </c>
      <c r="EX547" s="199">
        <v>8385</v>
      </c>
      <c r="EZ547" s="199"/>
    </row>
    <row r="548" spans="1:156" x14ac:dyDescent="0.25">
      <c r="A548">
        <v>55103</v>
      </c>
      <c r="B548" t="s">
        <v>892</v>
      </c>
      <c r="C548" t="s">
        <v>988</v>
      </c>
      <c r="D548" t="s">
        <v>299</v>
      </c>
      <c r="E548" t="s">
        <v>333</v>
      </c>
      <c r="F548" t="s">
        <v>346</v>
      </c>
      <c r="G548" t="s">
        <v>346</v>
      </c>
      <c r="H548" s="199">
        <v>14075</v>
      </c>
      <c r="I548" s="199">
        <v>1027</v>
      </c>
      <c r="J548" s="199">
        <v>5418</v>
      </c>
      <c r="K548" s="199">
        <v>470</v>
      </c>
      <c r="L548" s="199">
        <v>3619</v>
      </c>
      <c r="M548" s="199">
        <v>371</v>
      </c>
      <c r="N548" s="199">
        <v>5340</v>
      </c>
      <c r="O548" s="199">
        <v>462</v>
      </c>
      <c r="P548" s="199">
        <v>3299</v>
      </c>
      <c r="Q548" s="199">
        <v>95</v>
      </c>
      <c r="R548" s="199">
        <v>5128</v>
      </c>
      <c r="S548" s="199">
        <v>265</v>
      </c>
      <c r="T548" s="199">
        <v>4082</v>
      </c>
      <c r="U548" s="199">
        <v>322</v>
      </c>
      <c r="V548" s="199">
        <v>174</v>
      </c>
      <c r="W548" s="199">
        <v>1</v>
      </c>
      <c r="X548" s="199">
        <v>2993</v>
      </c>
      <c r="Y548" s="199">
        <v>257</v>
      </c>
      <c r="Z548" s="199">
        <v>394</v>
      </c>
      <c r="AA548" s="199">
        <v>130</v>
      </c>
      <c r="AB548" s="199">
        <v>1285</v>
      </c>
      <c r="AC548" s="199">
        <v>52</v>
      </c>
      <c r="AD548" s="199">
        <v>1606</v>
      </c>
      <c r="AE548" s="199">
        <v>209</v>
      </c>
      <c r="AF548" s="199">
        <v>4684</v>
      </c>
      <c r="AG548" s="199">
        <v>210</v>
      </c>
      <c r="AH548" s="199">
        <v>10654</v>
      </c>
      <c r="AI548" s="199">
        <v>631</v>
      </c>
      <c r="AJ548" s="199">
        <v>3421</v>
      </c>
      <c r="AK548" s="199">
        <v>396</v>
      </c>
      <c r="AL548" s="199">
        <v>2078</v>
      </c>
      <c r="AM548" s="199">
        <v>108</v>
      </c>
      <c r="AN548" s="199">
        <v>1343</v>
      </c>
      <c r="AO548" s="199">
        <v>288</v>
      </c>
      <c r="AP548" s="199">
        <v>6757</v>
      </c>
      <c r="AQ548" s="199">
        <v>627</v>
      </c>
      <c r="AR548" s="199">
        <v>7318</v>
      </c>
      <c r="AS548" s="199">
        <v>400</v>
      </c>
      <c r="AT548" s="199">
        <v>2172</v>
      </c>
      <c r="AU548" s="199">
        <v>72</v>
      </c>
      <c r="AV548" s="199">
        <v>11903</v>
      </c>
      <c r="AW548" s="199">
        <v>955</v>
      </c>
      <c r="AX548" s="199">
        <v>1807</v>
      </c>
      <c r="AY548" s="199">
        <v>202</v>
      </c>
      <c r="AZ548" s="199">
        <v>2205</v>
      </c>
      <c r="BA548" s="199">
        <v>230</v>
      </c>
      <c r="BB548" s="199">
        <v>2342</v>
      </c>
      <c r="BC548" s="199">
        <v>194</v>
      </c>
      <c r="BD548" s="199">
        <v>2297</v>
      </c>
      <c r="BE548" s="199">
        <v>79</v>
      </c>
      <c r="BF548" s="199">
        <v>2335</v>
      </c>
      <c r="BG548" s="199">
        <v>235</v>
      </c>
      <c r="BH548" s="199">
        <v>6244</v>
      </c>
      <c r="BI548" s="199">
        <v>612</v>
      </c>
      <c r="BJ548" s="199">
        <v>5994</v>
      </c>
      <c r="BK548" s="199">
        <v>531</v>
      </c>
      <c r="BL548" s="199">
        <v>250</v>
      </c>
      <c r="BM548" s="199">
        <v>81</v>
      </c>
      <c r="BN548" s="199">
        <v>4013</v>
      </c>
      <c r="BO548" s="199">
        <v>335</v>
      </c>
      <c r="BP548" s="199">
        <v>2462</v>
      </c>
      <c r="BQ548" s="199">
        <v>317</v>
      </c>
      <c r="BR548" s="199">
        <v>2104</v>
      </c>
      <c r="BS548" s="199">
        <v>195</v>
      </c>
      <c r="BT548" s="199">
        <v>4139</v>
      </c>
      <c r="BU548" s="199">
        <v>180</v>
      </c>
      <c r="BV548" s="199">
        <v>8579</v>
      </c>
      <c r="BW548" s="199">
        <v>847</v>
      </c>
      <c r="BX548" s="199">
        <v>1357</v>
      </c>
      <c r="BY548" s="199">
        <v>0</v>
      </c>
      <c r="BZ548" s="199">
        <v>1389</v>
      </c>
      <c r="CA548" s="199">
        <v>31</v>
      </c>
      <c r="CB548" s="199">
        <v>2750</v>
      </c>
      <c r="CC548" s="199">
        <v>149</v>
      </c>
      <c r="CD548" s="199">
        <v>1285</v>
      </c>
      <c r="CE548" s="199">
        <v>142</v>
      </c>
      <c r="CF548" s="199">
        <v>2144</v>
      </c>
      <c r="CG548" s="199">
        <v>173</v>
      </c>
      <c r="CH548" s="199">
        <v>1853</v>
      </c>
      <c r="CI548" s="199">
        <v>326</v>
      </c>
      <c r="CJ548" s="199">
        <v>1813</v>
      </c>
      <c r="CK548" s="199">
        <v>134</v>
      </c>
      <c r="CL548" s="199">
        <v>1484</v>
      </c>
      <c r="CM548" s="199">
        <v>72</v>
      </c>
      <c r="CN548" s="199">
        <v>1357</v>
      </c>
      <c r="CO548" s="199">
        <v>0</v>
      </c>
      <c r="CP548" s="199">
        <v>1027</v>
      </c>
      <c r="CQ548" s="199">
        <v>13048</v>
      </c>
      <c r="CR548" s="199">
        <v>6310</v>
      </c>
      <c r="CS548" s="199">
        <v>7753</v>
      </c>
      <c r="CT548" s="199">
        <v>8174</v>
      </c>
      <c r="CU548" s="199">
        <v>4766</v>
      </c>
      <c r="CV548" s="199">
        <v>2720</v>
      </c>
      <c r="CW548" s="199">
        <v>707</v>
      </c>
      <c r="CX548" s="199">
        <v>291</v>
      </c>
      <c r="CY548" s="199">
        <v>206</v>
      </c>
      <c r="CZ548" s="199">
        <v>37</v>
      </c>
      <c r="DA548" s="199">
        <v>2510</v>
      </c>
      <c r="DB548" s="199">
        <v>1738</v>
      </c>
      <c r="DC548" s="199">
        <v>1343</v>
      </c>
      <c r="DD548" s="199">
        <v>654</v>
      </c>
      <c r="DE548" s="199">
        <v>73</v>
      </c>
      <c r="DF548" s="199">
        <v>239</v>
      </c>
      <c r="DG548" s="199">
        <v>675</v>
      </c>
      <c r="DH548" s="199">
        <v>94</v>
      </c>
      <c r="DI548" s="199">
        <v>822</v>
      </c>
      <c r="DJ548" s="199">
        <v>315</v>
      </c>
      <c r="DK548" s="199">
        <v>110</v>
      </c>
      <c r="DL548" s="199">
        <v>220</v>
      </c>
      <c r="DM548" s="199">
        <v>599</v>
      </c>
      <c r="DN548" s="199">
        <v>1847</v>
      </c>
      <c r="DO548" s="199">
        <v>673</v>
      </c>
      <c r="DP548" s="199">
        <v>338</v>
      </c>
      <c r="DQ548" s="199">
        <v>412</v>
      </c>
      <c r="DR548" s="199">
        <v>609</v>
      </c>
      <c r="DS548" s="199">
        <v>485</v>
      </c>
      <c r="DT548" s="199">
        <v>1369</v>
      </c>
      <c r="DU548" s="199">
        <v>5307</v>
      </c>
      <c r="DV548" s="199">
        <v>1648</v>
      </c>
      <c r="DW548" s="199">
        <v>935</v>
      </c>
      <c r="DX548" s="199">
        <v>367</v>
      </c>
      <c r="DY548" s="199">
        <v>132</v>
      </c>
      <c r="DZ548" s="199">
        <v>1202</v>
      </c>
      <c r="EA548" s="199">
        <v>43</v>
      </c>
      <c r="EB548" s="199">
        <v>964</v>
      </c>
      <c r="EC548" s="199">
        <v>2090</v>
      </c>
      <c r="ED548" s="199">
        <v>413</v>
      </c>
      <c r="EE548" s="199">
        <v>1192</v>
      </c>
      <c r="EF548" s="199">
        <v>1717</v>
      </c>
      <c r="EG548" s="199">
        <v>12145</v>
      </c>
      <c r="EH548" s="199">
        <v>1782</v>
      </c>
      <c r="EI548" s="199">
        <v>2305</v>
      </c>
      <c r="EJ548" s="199">
        <v>3002</v>
      </c>
      <c r="EK548" s="199">
        <v>255</v>
      </c>
      <c r="EL548" s="199">
        <v>256</v>
      </c>
      <c r="EM548" s="199">
        <v>281</v>
      </c>
      <c r="EN548" s="199">
        <v>619</v>
      </c>
      <c r="EO548" s="199">
        <v>265</v>
      </c>
      <c r="EP548" s="199">
        <v>1155</v>
      </c>
      <c r="EQ548" s="199">
        <v>4627</v>
      </c>
      <c r="ER548" s="199">
        <v>5307</v>
      </c>
      <c r="ES548" s="199">
        <v>1428</v>
      </c>
      <c r="ET548" s="199">
        <v>1815</v>
      </c>
      <c r="EU548" s="199">
        <v>1369</v>
      </c>
      <c r="EV548" s="199">
        <v>695</v>
      </c>
      <c r="EW548" s="199">
        <v>3879</v>
      </c>
      <c r="EX548" s="199">
        <v>5307</v>
      </c>
      <c r="EZ548" s="199"/>
    </row>
    <row r="549" spans="1:156" x14ac:dyDescent="0.25">
      <c r="A549">
        <v>55413</v>
      </c>
      <c r="B549" t="s">
        <v>892</v>
      </c>
      <c r="C549" t="s">
        <v>1037</v>
      </c>
      <c r="D549" t="s">
        <v>264</v>
      </c>
      <c r="E549" t="s">
        <v>333</v>
      </c>
      <c r="F549" t="s">
        <v>346</v>
      </c>
      <c r="G549" t="s">
        <v>346</v>
      </c>
      <c r="H549" s="199">
        <v>13902</v>
      </c>
      <c r="I549" s="199">
        <v>1008</v>
      </c>
      <c r="J549" s="199">
        <v>2395</v>
      </c>
      <c r="K549" s="199">
        <v>302</v>
      </c>
      <c r="L549" s="199">
        <v>1392</v>
      </c>
      <c r="M549" s="199">
        <v>191</v>
      </c>
      <c r="N549" s="199">
        <v>5011</v>
      </c>
      <c r="O549" s="199">
        <v>399</v>
      </c>
      <c r="P549" s="199">
        <v>6449</v>
      </c>
      <c r="Q549" s="199">
        <v>307</v>
      </c>
      <c r="R549" s="199">
        <v>10139</v>
      </c>
      <c r="S549" s="199">
        <v>617</v>
      </c>
      <c r="T549" s="199">
        <v>1857</v>
      </c>
      <c r="U549" s="199">
        <v>123</v>
      </c>
      <c r="V549" s="199">
        <v>115</v>
      </c>
      <c r="W549" s="199">
        <v>17</v>
      </c>
      <c r="X549" s="199">
        <v>548</v>
      </c>
      <c r="Y549" s="199">
        <v>105</v>
      </c>
      <c r="Z549" s="199">
        <v>363</v>
      </c>
      <c r="AA549" s="199">
        <v>76</v>
      </c>
      <c r="AB549" s="199">
        <v>872</v>
      </c>
      <c r="AC549" s="199">
        <v>70</v>
      </c>
      <c r="AD549" s="199">
        <v>696</v>
      </c>
      <c r="AE549" s="199">
        <v>166</v>
      </c>
      <c r="AF549" s="199">
        <v>9897</v>
      </c>
      <c r="AG549" s="199">
        <v>535</v>
      </c>
      <c r="AH549" s="199">
        <v>11945</v>
      </c>
      <c r="AI549" s="199">
        <v>703</v>
      </c>
      <c r="AJ549" s="199">
        <v>1957</v>
      </c>
      <c r="AK549" s="199">
        <v>305</v>
      </c>
      <c r="AL549" s="199">
        <v>1319</v>
      </c>
      <c r="AM549" s="199">
        <v>145</v>
      </c>
      <c r="AN549" s="199">
        <v>638</v>
      </c>
      <c r="AO549" s="199">
        <v>160</v>
      </c>
      <c r="AP549" s="199">
        <v>7380</v>
      </c>
      <c r="AQ549" s="199">
        <v>685</v>
      </c>
      <c r="AR549" s="199">
        <v>6522</v>
      </c>
      <c r="AS549" s="199">
        <v>323</v>
      </c>
      <c r="AT549" s="199">
        <v>1725</v>
      </c>
      <c r="AU549" s="199">
        <v>72</v>
      </c>
      <c r="AV549" s="199">
        <v>12177</v>
      </c>
      <c r="AW549" s="199">
        <v>936</v>
      </c>
      <c r="AX549" s="199">
        <v>603</v>
      </c>
      <c r="AY549" s="199">
        <v>63</v>
      </c>
      <c r="AZ549" s="199">
        <v>1458</v>
      </c>
      <c r="BA549" s="199">
        <v>269</v>
      </c>
      <c r="BB549" s="199">
        <v>2663</v>
      </c>
      <c r="BC549" s="199">
        <v>287</v>
      </c>
      <c r="BD549" s="199">
        <v>5948</v>
      </c>
      <c r="BE549" s="199">
        <v>254</v>
      </c>
      <c r="BF549" s="199">
        <v>1132</v>
      </c>
      <c r="BG549" s="199">
        <v>144</v>
      </c>
      <c r="BH549" s="199">
        <v>9031</v>
      </c>
      <c r="BI549" s="199">
        <v>771</v>
      </c>
      <c r="BJ549" s="199">
        <v>8515</v>
      </c>
      <c r="BK549" s="199">
        <v>688</v>
      </c>
      <c r="BL549" s="199">
        <v>516</v>
      </c>
      <c r="BM549" s="199">
        <v>83</v>
      </c>
      <c r="BN549" s="199">
        <v>6281</v>
      </c>
      <c r="BO549" s="199">
        <v>346</v>
      </c>
      <c r="BP549" s="199">
        <v>2846</v>
      </c>
      <c r="BQ549" s="199">
        <v>504</v>
      </c>
      <c r="BR549" s="199">
        <v>1036</v>
      </c>
      <c r="BS549" s="199">
        <v>65</v>
      </c>
      <c r="BT549" s="199">
        <v>1551</v>
      </c>
      <c r="BU549" s="199">
        <v>61</v>
      </c>
      <c r="BV549" s="199">
        <v>10163</v>
      </c>
      <c r="BW549" s="199">
        <v>915</v>
      </c>
      <c r="BX549" s="199">
        <v>2188</v>
      </c>
      <c r="BY549" s="199">
        <v>32</v>
      </c>
      <c r="BZ549" s="199">
        <v>536</v>
      </c>
      <c r="CA549" s="199">
        <v>0</v>
      </c>
      <c r="CB549" s="199">
        <v>1015</v>
      </c>
      <c r="CC549" s="199">
        <v>61</v>
      </c>
      <c r="CD549" s="199">
        <v>1679</v>
      </c>
      <c r="CE549" s="199">
        <v>74</v>
      </c>
      <c r="CF549" s="199">
        <v>3879</v>
      </c>
      <c r="CG549" s="199">
        <v>279</v>
      </c>
      <c r="CH549" s="199">
        <v>2051</v>
      </c>
      <c r="CI549" s="199">
        <v>380</v>
      </c>
      <c r="CJ549" s="199">
        <v>1292</v>
      </c>
      <c r="CK549" s="199">
        <v>101</v>
      </c>
      <c r="CL549" s="199">
        <v>1262</v>
      </c>
      <c r="CM549" s="199">
        <v>81</v>
      </c>
      <c r="CN549" s="199">
        <v>2188</v>
      </c>
      <c r="CO549" s="199">
        <v>32</v>
      </c>
      <c r="CP549" s="199">
        <v>1008</v>
      </c>
      <c r="CQ549" s="199">
        <v>12894</v>
      </c>
      <c r="CR549" s="199">
        <v>10040</v>
      </c>
      <c r="CS549" s="199">
        <v>4391</v>
      </c>
      <c r="CT549" s="199">
        <v>11338</v>
      </c>
      <c r="CU549" s="199">
        <v>2276</v>
      </c>
      <c r="CV549" s="199">
        <v>963</v>
      </c>
      <c r="CW549" s="199">
        <v>498</v>
      </c>
      <c r="CX549" s="199">
        <v>209</v>
      </c>
      <c r="CY549" s="199">
        <v>499</v>
      </c>
      <c r="CZ549" s="199">
        <v>194</v>
      </c>
      <c r="DA549" s="199">
        <v>257</v>
      </c>
      <c r="DB549" s="199">
        <v>21</v>
      </c>
      <c r="DC549" s="199">
        <v>1022</v>
      </c>
      <c r="DD549" s="199">
        <v>539</v>
      </c>
      <c r="DE549" s="199">
        <v>32</v>
      </c>
      <c r="DF549" s="199">
        <v>247</v>
      </c>
      <c r="DG549" s="199">
        <v>1100</v>
      </c>
      <c r="DH549" s="199">
        <v>179</v>
      </c>
      <c r="DI549" s="199">
        <v>927</v>
      </c>
      <c r="DJ549" s="199">
        <v>335</v>
      </c>
      <c r="DK549" s="199">
        <v>200</v>
      </c>
      <c r="DL549" s="199">
        <v>743</v>
      </c>
      <c r="DM549" s="199">
        <v>1772</v>
      </c>
      <c r="DN549" s="199">
        <v>2100</v>
      </c>
      <c r="DO549" s="199">
        <v>1061</v>
      </c>
      <c r="DP549" s="199">
        <v>370</v>
      </c>
      <c r="DQ549" s="199">
        <v>161</v>
      </c>
      <c r="DR549" s="199">
        <v>372</v>
      </c>
      <c r="DS549" s="199">
        <v>548</v>
      </c>
      <c r="DT549" s="199">
        <v>665</v>
      </c>
      <c r="DU549" s="199">
        <v>7227</v>
      </c>
      <c r="DV549" s="199">
        <v>2200</v>
      </c>
      <c r="DW549" s="199">
        <v>515</v>
      </c>
      <c r="DX549" s="199">
        <v>798</v>
      </c>
      <c r="DY549" s="199">
        <v>53</v>
      </c>
      <c r="DZ549" s="199">
        <v>2130</v>
      </c>
      <c r="EA549" s="199">
        <v>70</v>
      </c>
      <c r="EB549" s="199">
        <v>1420</v>
      </c>
      <c r="EC549" s="199">
        <v>2099</v>
      </c>
      <c r="ED549" s="199">
        <v>165</v>
      </c>
      <c r="EE549" s="199">
        <v>1492</v>
      </c>
      <c r="EF549" s="199">
        <v>885</v>
      </c>
      <c r="EG549" s="199">
        <v>11288</v>
      </c>
      <c r="EH549" s="199">
        <v>2646</v>
      </c>
      <c r="EI549" s="199">
        <v>2796</v>
      </c>
      <c r="EJ549" s="199">
        <v>4431</v>
      </c>
      <c r="EK549" s="199">
        <v>485</v>
      </c>
      <c r="EL549" s="199">
        <v>859</v>
      </c>
      <c r="EM549" s="199">
        <v>687</v>
      </c>
      <c r="EN549" s="199">
        <v>841</v>
      </c>
      <c r="EO549" s="199">
        <v>357</v>
      </c>
      <c r="EP549" s="199">
        <v>1046</v>
      </c>
      <c r="EQ549" s="199">
        <v>6561</v>
      </c>
      <c r="ER549" s="199">
        <v>7227</v>
      </c>
      <c r="ES549" s="199">
        <v>831</v>
      </c>
      <c r="ET549" s="199">
        <v>3367</v>
      </c>
      <c r="EU549" s="199">
        <v>2335</v>
      </c>
      <c r="EV549" s="199">
        <v>694</v>
      </c>
      <c r="EW549" s="199">
        <v>6396</v>
      </c>
      <c r="EX549" s="199">
        <v>7227</v>
      </c>
      <c r="EZ549" s="199"/>
    </row>
    <row r="550" spans="1:156" x14ac:dyDescent="0.25">
      <c r="A550">
        <v>55408</v>
      </c>
      <c r="B550" t="s">
        <v>892</v>
      </c>
      <c r="C550" t="s">
        <v>1037</v>
      </c>
      <c r="D550" t="s">
        <v>264</v>
      </c>
      <c r="E550" t="s">
        <v>333</v>
      </c>
      <c r="F550" t="s">
        <v>346</v>
      </c>
      <c r="G550" t="s">
        <v>346</v>
      </c>
      <c r="H550" s="199">
        <v>32055</v>
      </c>
      <c r="I550" s="199">
        <v>2277</v>
      </c>
      <c r="J550" s="199">
        <v>6917</v>
      </c>
      <c r="K550" s="199">
        <v>599</v>
      </c>
      <c r="L550" s="199">
        <v>4933</v>
      </c>
      <c r="M550" s="199">
        <v>485</v>
      </c>
      <c r="N550" s="199">
        <v>12450</v>
      </c>
      <c r="O550" s="199">
        <v>1405</v>
      </c>
      <c r="P550" s="199">
        <v>12649</v>
      </c>
      <c r="Q550" s="199">
        <v>273</v>
      </c>
      <c r="R550" s="199">
        <v>21253</v>
      </c>
      <c r="S550" s="199">
        <v>1109</v>
      </c>
      <c r="T550" s="199">
        <v>5468</v>
      </c>
      <c r="U550" s="199">
        <v>463</v>
      </c>
      <c r="V550" s="199">
        <v>270</v>
      </c>
      <c r="W550" s="199">
        <v>0</v>
      </c>
      <c r="X550" s="199">
        <v>1007</v>
      </c>
      <c r="Y550" s="199">
        <v>44</v>
      </c>
      <c r="Z550" s="199">
        <v>1428</v>
      </c>
      <c r="AA550" s="199">
        <v>503</v>
      </c>
      <c r="AB550" s="199">
        <v>2590</v>
      </c>
      <c r="AC550" s="199">
        <v>158</v>
      </c>
      <c r="AD550" s="199">
        <v>4177</v>
      </c>
      <c r="AE550" s="199">
        <v>889</v>
      </c>
      <c r="AF550" s="199">
        <v>19457</v>
      </c>
      <c r="AG550" s="199">
        <v>793</v>
      </c>
      <c r="AH550" s="199">
        <v>27122</v>
      </c>
      <c r="AI550" s="199">
        <v>1353</v>
      </c>
      <c r="AJ550" s="199">
        <v>4933</v>
      </c>
      <c r="AK550" s="199">
        <v>924</v>
      </c>
      <c r="AL550" s="199">
        <v>2547</v>
      </c>
      <c r="AM550" s="199">
        <v>180</v>
      </c>
      <c r="AN550" s="199">
        <v>2386</v>
      </c>
      <c r="AO550" s="199">
        <v>744</v>
      </c>
      <c r="AP550" s="199">
        <v>16906</v>
      </c>
      <c r="AQ550" s="199">
        <v>1247</v>
      </c>
      <c r="AR550" s="199">
        <v>15149</v>
      </c>
      <c r="AS550" s="199">
        <v>1030</v>
      </c>
      <c r="AT550" s="199">
        <v>3175</v>
      </c>
      <c r="AU550" s="199">
        <v>428</v>
      </c>
      <c r="AV550" s="199">
        <v>28880</v>
      </c>
      <c r="AW550" s="199">
        <v>1849</v>
      </c>
      <c r="AX550" s="199">
        <v>2125</v>
      </c>
      <c r="AY550" s="199">
        <v>528</v>
      </c>
      <c r="AZ550" s="199">
        <v>2084</v>
      </c>
      <c r="BA550" s="199">
        <v>519</v>
      </c>
      <c r="BB550" s="199">
        <v>4086</v>
      </c>
      <c r="BC550" s="199">
        <v>368</v>
      </c>
      <c r="BD550" s="199">
        <v>12296</v>
      </c>
      <c r="BE550" s="199">
        <v>360</v>
      </c>
      <c r="BF550" s="199">
        <v>2734</v>
      </c>
      <c r="BG550" s="199">
        <v>483</v>
      </c>
      <c r="BH550" s="199">
        <v>22609</v>
      </c>
      <c r="BI550" s="199">
        <v>1747</v>
      </c>
      <c r="BJ550" s="199">
        <v>21395</v>
      </c>
      <c r="BK550" s="199">
        <v>1565</v>
      </c>
      <c r="BL550" s="199">
        <v>1214</v>
      </c>
      <c r="BM550" s="199">
        <v>182</v>
      </c>
      <c r="BN550" s="199">
        <v>14917</v>
      </c>
      <c r="BO550" s="199">
        <v>1016</v>
      </c>
      <c r="BP550" s="199">
        <v>8147</v>
      </c>
      <c r="BQ550" s="199">
        <v>807</v>
      </c>
      <c r="BR550" s="199">
        <v>2279</v>
      </c>
      <c r="BS550" s="199">
        <v>407</v>
      </c>
      <c r="BT550" s="199">
        <v>4556</v>
      </c>
      <c r="BU550" s="199">
        <v>26</v>
      </c>
      <c r="BV550" s="199">
        <v>25343</v>
      </c>
      <c r="BW550" s="199">
        <v>2230</v>
      </c>
      <c r="BX550" s="199">
        <v>2156</v>
      </c>
      <c r="BY550" s="199">
        <v>21</v>
      </c>
      <c r="BZ550" s="199">
        <v>1636</v>
      </c>
      <c r="CA550" s="199">
        <v>0</v>
      </c>
      <c r="CB550" s="199">
        <v>2920</v>
      </c>
      <c r="CC550" s="199">
        <v>26</v>
      </c>
      <c r="CD550" s="199">
        <v>6908</v>
      </c>
      <c r="CE550" s="199">
        <v>476</v>
      </c>
      <c r="CF550" s="199">
        <v>9188</v>
      </c>
      <c r="CG550" s="199">
        <v>587</v>
      </c>
      <c r="CH550" s="199">
        <v>4117</v>
      </c>
      <c r="CI550" s="199">
        <v>726</v>
      </c>
      <c r="CJ550" s="199">
        <v>2717</v>
      </c>
      <c r="CK550" s="199">
        <v>342</v>
      </c>
      <c r="CL550" s="199">
        <v>2413</v>
      </c>
      <c r="CM550" s="199">
        <v>99</v>
      </c>
      <c r="CN550" s="199">
        <v>2156</v>
      </c>
      <c r="CO550" s="199">
        <v>21</v>
      </c>
      <c r="CP550" s="199">
        <v>2277</v>
      </c>
      <c r="CQ550" s="199">
        <v>29778</v>
      </c>
      <c r="CR550" s="199">
        <v>21921</v>
      </c>
      <c r="CS550" s="199">
        <v>9710</v>
      </c>
      <c r="CT550" s="199">
        <v>24110</v>
      </c>
      <c r="CU550" s="199">
        <v>6878</v>
      </c>
      <c r="CV550" s="199">
        <v>2413</v>
      </c>
      <c r="CW550" s="199">
        <v>2814</v>
      </c>
      <c r="CX550" s="199">
        <v>994</v>
      </c>
      <c r="CY550" s="199">
        <v>1042</v>
      </c>
      <c r="CZ550" s="199">
        <v>201</v>
      </c>
      <c r="DA550" s="199">
        <v>437</v>
      </c>
      <c r="DB550" s="199">
        <v>173</v>
      </c>
      <c r="DC550" s="199">
        <v>2585</v>
      </c>
      <c r="DD550" s="199">
        <v>1045</v>
      </c>
      <c r="DE550" s="199">
        <v>221</v>
      </c>
      <c r="DF550" s="199">
        <v>570</v>
      </c>
      <c r="DG550" s="199">
        <v>2074</v>
      </c>
      <c r="DH550" s="199">
        <v>365</v>
      </c>
      <c r="DI550" s="199">
        <v>2389</v>
      </c>
      <c r="DJ550" s="199">
        <v>840</v>
      </c>
      <c r="DK550" s="199">
        <v>539</v>
      </c>
      <c r="DL550" s="199">
        <v>1897</v>
      </c>
      <c r="DM550" s="199">
        <v>3778</v>
      </c>
      <c r="DN550" s="199">
        <v>5004</v>
      </c>
      <c r="DO550" s="199">
        <v>2460</v>
      </c>
      <c r="DP550" s="199">
        <v>1206</v>
      </c>
      <c r="DQ550" s="199">
        <v>784</v>
      </c>
      <c r="DR550" s="199">
        <v>547</v>
      </c>
      <c r="DS550" s="199">
        <v>842</v>
      </c>
      <c r="DT550" s="199">
        <v>1423</v>
      </c>
      <c r="DU550" s="199">
        <v>16561</v>
      </c>
      <c r="DV550" s="199">
        <v>3073</v>
      </c>
      <c r="DW550" s="199">
        <v>1089</v>
      </c>
      <c r="DX550" s="199">
        <v>2138</v>
      </c>
      <c r="DY550" s="199">
        <v>277</v>
      </c>
      <c r="DZ550" s="199">
        <v>5941</v>
      </c>
      <c r="EA550" s="199">
        <v>57</v>
      </c>
      <c r="EB550" s="199">
        <v>4446</v>
      </c>
      <c r="EC550" s="199">
        <v>5409</v>
      </c>
      <c r="ED550" s="199">
        <v>520</v>
      </c>
      <c r="EE550" s="199">
        <v>3907</v>
      </c>
      <c r="EF550" s="199">
        <v>2068</v>
      </c>
      <c r="EG550" s="199">
        <v>22661</v>
      </c>
      <c r="EH550" s="199">
        <v>9475</v>
      </c>
      <c r="EI550" s="199">
        <v>4096</v>
      </c>
      <c r="EJ550" s="199">
        <v>12465</v>
      </c>
      <c r="EK550" s="199">
        <v>1683</v>
      </c>
      <c r="EL550" s="199">
        <v>2373</v>
      </c>
      <c r="EM550" s="199">
        <v>1934</v>
      </c>
      <c r="EN550" s="199">
        <v>1843</v>
      </c>
      <c r="EO550" s="199">
        <v>833</v>
      </c>
      <c r="EP550" s="199">
        <v>3577</v>
      </c>
      <c r="EQ550" s="199">
        <v>15578</v>
      </c>
      <c r="ER550" s="199">
        <v>16561</v>
      </c>
      <c r="ES550" s="199">
        <v>2101</v>
      </c>
      <c r="ET550" s="199">
        <v>9174</v>
      </c>
      <c r="EU550" s="199">
        <v>4080</v>
      </c>
      <c r="EV550" s="199">
        <v>1206</v>
      </c>
      <c r="EW550" s="199">
        <v>14460</v>
      </c>
      <c r="EX550" s="199">
        <v>16561</v>
      </c>
      <c r="EZ550" s="199"/>
    </row>
    <row r="551" spans="1:156" x14ac:dyDescent="0.25">
      <c r="A551">
        <v>55412</v>
      </c>
      <c r="B551" t="s">
        <v>892</v>
      </c>
      <c r="C551" t="s">
        <v>1037</v>
      </c>
      <c r="D551" t="s">
        <v>264</v>
      </c>
      <c r="E551" t="s">
        <v>333</v>
      </c>
      <c r="F551" t="s">
        <v>346</v>
      </c>
      <c r="G551" t="s">
        <v>346</v>
      </c>
      <c r="H551" s="199">
        <v>25746</v>
      </c>
      <c r="I551" s="199">
        <v>1730</v>
      </c>
      <c r="J551" s="199">
        <v>5518</v>
      </c>
      <c r="K551" s="199">
        <v>569</v>
      </c>
      <c r="L551" s="199">
        <v>3630</v>
      </c>
      <c r="M551" s="199">
        <v>370</v>
      </c>
      <c r="N551" s="199">
        <v>12588</v>
      </c>
      <c r="O551" s="199">
        <v>769</v>
      </c>
      <c r="P551" s="199">
        <v>7258</v>
      </c>
      <c r="Q551" s="199">
        <v>392</v>
      </c>
      <c r="R551" s="199">
        <v>9468</v>
      </c>
      <c r="S551" s="199">
        <v>524</v>
      </c>
      <c r="T551" s="199">
        <v>8728</v>
      </c>
      <c r="U551" s="199">
        <v>636</v>
      </c>
      <c r="V551" s="199">
        <v>238</v>
      </c>
      <c r="W551" s="199">
        <v>0</v>
      </c>
      <c r="X551" s="199">
        <v>2602</v>
      </c>
      <c r="Y551" s="199">
        <v>99</v>
      </c>
      <c r="Z551" s="199">
        <v>2080</v>
      </c>
      <c r="AA551" s="199">
        <v>292</v>
      </c>
      <c r="AB551" s="199">
        <v>2627</v>
      </c>
      <c r="AC551" s="199">
        <v>179</v>
      </c>
      <c r="AD551" s="199">
        <v>3568</v>
      </c>
      <c r="AE551" s="199">
        <v>381</v>
      </c>
      <c r="AF551" s="199">
        <v>8752</v>
      </c>
      <c r="AG551" s="199">
        <v>441</v>
      </c>
      <c r="AH551" s="199">
        <v>22308</v>
      </c>
      <c r="AI551" s="199">
        <v>1409</v>
      </c>
      <c r="AJ551" s="199">
        <v>3438</v>
      </c>
      <c r="AK551" s="199">
        <v>321</v>
      </c>
      <c r="AL551" s="199">
        <v>2041</v>
      </c>
      <c r="AM551" s="199">
        <v>55</v>
      </c>
      <c r="AN551" s="199">
        <v>1397</v>
      </c>
      <c r="AO551" s="199">
        <v>266</v>
      </c>
      <c r="AP551" s="199">
        <v>12936</v>
      </c>
      <c r="AQ551" s="199">
        <v>1012</v>
      </c>
      <c r="AR551" s="199">
        <v>12810</v>
      </c>
      <c r="AS551" s="199">
        <v>718</v>
      </c>
      <c r="AT551" s="199">
        <v>3253</v>
      </c>
      <c r="AU551" s="199">
        <v>121</v>
      </c>
      <c r="AV551" s="199">
        <v>22493</v>
      </c>
      <c r="AW551" s="199">
        <v>1609</v>
      </c>
      <c r="AX551" s="199">
        <v>2697</v>
      </c>
      <c r="AY551" s="199">
        <v>258</v>
      </c>
      <c r="AZ551" s="199">
        <v>3888</v>
      </c>
      <c r="BA551" s="199">
        <v>537</v>
      </c>
      <c r="BB551" s="199">
        <v>5102</v>
      </c>
      <c r="BC551" s="199">
        <v>368</v>
      </c>
      <c r="BD551" s="199">
        <v>4344</v>
      </c>
      <c r="BE551" s="199">
        <v>182</v>
      </c>
      <c r="BF551" s="199">
        <v>3105</v>
      </c>
      <c r="BG551" s="199">
        <v>451</v>
      </c>
      <c r="BH551" s="199">
        <v>12631</v>
      </c>
      <c r="BI551" s="199">
        <v>1059</v>
      </c>
      <c r="BJ551" s="199">
        <v>11628</v>
      </c>
      <c r="BK551" s="199">
        <v>905</v>
      </c>
      <c r="BL551" s="199">
        <v>1003</v>
      </c>
      <c r="BM551" s="199">
        <v>154</v>
      </c>
      <c r="BN551" s="199">
        <v>8222</v>
      </c>
      <c r="BO551" s="199">
        <v>413</v>
      </c>
      <c r="BP551" s="199">
        <v>4774</v>
      </c>
      <c r="BQ551" s="199">
        <v>770</v>
      </c>
      <c r="BR551" s="199">
        <v>2740</v>
      </c>
      <c r="BS551" s="199">
        <v>327</v>
      </c>
      <c r="BT551" s="199">
        <v>7792</v>
      </c>
      <c r="BU551" s="199">
        <v>220</v>
      </c>
      <c r="BV551" s="199">
        <v>15736</v>
      </c>
      <c r="BW551" s="199">
        <v>1510</v>
      </c>
      <c r="BX551" s="199">
        <v>2218</v>
      </c>
      <c r="BY551" s="199">
        <v>0</v>
      </c>
      <c r="BZ551" s="199">
        <v>2393</v>
      </c>
      <c r="CA551" s="199">
        <v>92</v>
      </c>
      <c r="CB551" s="199">
        <v>5399</v>
      </c>
      <c r="CC551" s="199">
        <v>128</v>
      </c>
      <c r="CD551" s="199">
        <v>1923</v>
      </c>
      <c r="CE551" s="199">
        <v>165</v>
      </c>
      <c r="CF551" s="199">
        <v>3450</v>
      </c>
      <c r="CG551" s="199">
        <v>205</v>
      </c>
      <c r="CH551" s="199">
        <v>4581</v>
      </c>
      <c r="CI551" s="199">
        <v>343</v>
      </c>
      <c r="CJ551" s="199">
        <v>3240</v>
      </c>
      <c r="CK551" s="199">
        <v>554</v>
      </c>
      <c r="CL551" s="199">
        <v>2542</v>
      </c>
      <c r="CM551" s="199">
        <v>243</v>
      </c>
      <c r="CN551" s="199">
        <v>2218</v>
      </c>
      <c r="CO551" s="199">
        <v>0</v>
      </c>
      <c r="CP551" s="199">
        <v>1730</v>
      </c>
      <c r="CQ551" s="199">
        <v>24016</v>
      </c>
      <c r="CR551" s="199">
        <v>14845</v>
      </c>
      <c r="CS551" s="199">
        <v>11746</v>
      </c>
      <c r="CT551" s="199">
        <v>18631</v>
      </c>
      <c r="CU551" s="199">
        <v>5135</v>
      </c>
      <c r="CV551" s="199">
        <v>1908</v>
      </c>
      <c r="CW551" s="199">
        <v>2331</v>
      </c>
      <c r="CX551" s="199">
        <v>740</v>
      </c>
      <c r="CY551" s="199">
        <v>322</v>
      </c>
      <c r="CZ551" s="199">
        <v>55</v>
      </c>
      <c r="DA551" s="199">
        <v>2326</v>
      </c>
      <c r="DB551" s="199">
        <v>1034</v>
      </c>
      <c r="DC551" s="199">
        <v>156</v>
      </c>
      <c r="DD551" s="199">
        <v>79</v>
      </c>
      <c r="DE551" s="199">
        <v>27</v>
      </c>
      <c r="DF551" s="199">
        <v>674</v>
      </c>
      <c r="DG551" s="199">
        <v>1338</v>
      </c>
      <c r="DH551" s="199">
        <v>151</v>
      </c>
      <c r="DI551" s="199">
        <v>1387</v>
      </c>
      <c r="DJ551" s="199">
        <v>631</v>
      </c>
      <c r="DK551" s="199">
        <v>268</v>
      </c>
      <c r="DL551" s="199">
        <v>852</v>
      </c>
      <c r="DM551" s="199">
        <v>1521</v>
      </c>
      <c r="DN551" s="199">
        <v>3465</v>
      </c>
      <c r="DO551" s="199">
        <v>1150</v>
      </c>
      <c r="DP551" s="199">
        <v>499</v>
      </c>
      <c r="DQ551" s="199">
        <v>409</v>
      </c>
      <c r="DR551" s="199">
        <v>839</v>
      </c>
      <c r="DS551" s="199">
        <v>836</v>
      </c>
      <c r="DT551" s="199">
        <v>1842</v>
      </c>
      <c r="DU551" s="199">
        <v>8925</v>
      </c>
      <c r="DV551" s="199">
        <v>2829</v>
      </c>
      <c r="DW551" s="199">
        <v>1336</v>
      </c>
      <c r="DX551" s="199">
        <v>905</v>
      </c>
      <c r="DY551" s="199">
        <v>417</v>
      </c>
      <c r="DZ551" s="199">
        <v>1928</v>
      </c>
      <c r="EA551" s="199">
        <v>219</v>
      </c>
      <c r="EB551" s="199">
        <v>1139</v>
      </c>
      <c r="EC551" s="199">
        <v>3263</v>
      </c>
      <c r="ED551" s="199">
        <v>768</v>
      </c>
      <c r="EE551" s="199">
        <v>1591</v>
      </c>
      <c r="EF551" s="199">
        <v>3433</v>
      </c>
      <c r="EG551" s="199">
        <v>20565</v>
      </c>
      <c r="EH551" s="199">
        <v>4815</v>
      </c>
      <c r="EI551" s="199">
        <v>6395</v>
      </c>
      <c r="EJ551" s="199">
        <v>2530</v>
      </c>
      <c r="EK551" s="199">
        <v>216</v>
      </c>
      <c r="EL551" s="199">
        <v>193</v>
      </c>
      <c r="EM551" s="199">
        <v>451</v>
      </c>
      <c r="EN551" s="199">
        <v>184</v>
      </c>
      <c r="EO551" s="199">
        <v>246</v>
      </c>
      <c r="EP551" s="199">
        <v>1147</v>
      </c>
      <c r="EQ551" s="199">
        <v>7781</v>
      </c>
      <c r="ER551" s="199">
        <v>8925</v>
      </c>
      <c r="ES551" s="199">
        <v>1037</v>
      </c>
      <c r="ET551" s="199">
        <v>3512</v>
      </c>
      <c r="EU551" s="199">
        <v>2985</v>
      </c>
      <c r="EV551" s="199">
        <v>1391</v>
      </c>
      <c r="EW551" s="199">
        <v>7888</v>
      </c>
      <c r="EX551" s="199">
        <v>8925</v>
      </c>
      <c r="EZ551" s="199"/>
    </row>
    <row r="552" spans="1:156" x14ac:dyDescent="0.25">
      <c r="A552">
        <v>55432</v>
      </c>
      <c r="B552" t="s">
        <v>892</v>
      </c>
      <c r="C552" t="s">
        <v>1046</v>
      </c>
      <c r="D552" t="s">
        <v>239</v>
      </c>
      <c r="E552" t="s">
        <v>333</v>
      </c>
      <c r="F552" t="s">
        <v>346</v>
      </c>
      <c r="G552" t="s">
        <v>346</v>
      </c>
      <c r="H552" s="199">
        <v>32601</v>
      </c>
      <c r="I552" s="199">
        <v>2168</v>
      </c>
      <c r="J552" s="199">
        <v>5167</v>
      </c>
      <c r="K552" s="199">
        <v>314</v>
      </c>
      <c r="L552" s="199">
        <v>3533</v>
      </c>
      <c r="M552" s="199">
        <v>254</v>
      </c>
      <c r="N552" s="199">
        <v>16011</v>
      </c>
      <c r="O552" s="199">
        <v>1536</v>
      </c>
      <c r="P552" s="199">
        <v>11356</v>
      </c>
      <c r="Q552" s="199">
        <v>317</v>
      </c>
      <c r="R552" s="199">
        <v>20707</v>
      </c>
      <c r="S552" s="199">
        <v>950</v>
      </c>
      <c r="T552" s="199">
        <v>5619</v>
      </c>
      <c r="U552" s="199">
        <v>496</v>
      </c>
      <c r="V552" s="199">
        <v>411</v>
      </c>
      <c r="W552" s="199">
        <v>68</v>
      </c>
      <c r="X552" s="199">
        <v>1945</v>
      </c>
      <c r="Y552" s="199">
        <v>33</v>
      </c>
      <c r="Z552" s="199">
        <v>1457</v>
      </c>
      <c r="AA552" s="199">
        <v>316</v>
      </c>
      <c r="AB552" s="199">
        <v>2462</v>
      </c>
      <c r="AC552" s="199">
        <v>305</v>
      </c>
      <c r="AD552" s="199">
        <v>4103</v>
      </c>
      <c r="AE552" s="199">
        <v>669</v>
      </c>
      <c r="AF552" s="199">
        <v>19286</v>
      </c>
      <c r="AG552" s="199">
        <v>839</v>
      </c>
      <c r="AH552" s="199">
        <v>27423</v>
      </c>
      <c r="AI552" s="199">
        <v>1238</v>
      </c>
      <c r="AJ552" s="199">
        <v>5178</v>
      </c>
      <c r="AK552" s="199">
        <v>930</v>
      </c>
      <c r="AL552" s="199">
        <v>2958</v>
      </c>
      <c r="AM552" s="199">
        <v>259</v>
      </c>
      <c r="AN552" s="199">
        <v>2220</v>
      </c>
      <c r="AO552" s="199">
        <v>671</v>
      </c>
      <c r="AP552" s="199">
        <v>16073</v>
      </c>
      <c r="AQ552" s="199">
        <v>1469</v>
      </c>
      <c r="AR552" s="199">
        <v>16528</v>
      </c>
      <c r="AS552" s="199">
        <v>699</v>
      </c>
      <c r="AT552" s="199">
        <v>3740</v>
      </c>
      <c r="AU552" s="199">
        <v>203</v>
      </c>
      <c r="AV552" s="199">
        <v>28861</v>
      </c>
      <c r="AW552" s="199">
        <v>1965</v>
      </c>
      <c r="AX552" s="199">
        <v>1916</v>
      </c>
      <c r="AY552" s="199">
        <v>234</v>
      </c>
      <c r="AZ552" s="199">
        <v>5712</v>
      </c>
      <c r="BA552" s="199">
        <v>786</v>
      </c>
      <c r="BB552" s="199">
        <v>7373</v>
      </c>
      <c r="BC552" s="199">
        <v>476</v>
      </c>
      <c r="BD552" s="199">
        <v>6388</v>
      </c>
      <c r="BE552" s="199">
        <v>291</v>
      </c>
      <c r="BF552" s="199">
        <v>3212</v>
      </c>
      <c r="BG552" s="199">
        <v>461</v>
      </c>
      <c r="BH552" s="199">
        <v>16573</v>
      </c>
      <c r="BI552" s="199">
        <v>1568</v>
      </c>
      <c r="BJ552" s="199">
        <v>15755</v>
      </c>
      <c r="BK552" s="199">
        <v>1379</v>
      </c>
      <c r="BL552" s="199">
        <v>818</v>
      </c>
      <c r="BM552" s="199">
        <v>189</v>
      </c>
      <c r="BN552" s="199">
        <v>11818</v>
      </c>
      <c r="BO552" s="199">
        <v>959</v>
      </c>
      <c r="BP552" s="199">
        <v>5095</v>
      </c>
      <c r="BQ552" s="199">
        <v>708</v>
      </c>
      <c r="BR552" s="199">
        <v>2872</v>
      </c>
      <c r="BS552" s="199">
        <v>362</v>
      </c>
      <c r="BT552" s="199">
        <v>7939</v>
      </c>
      <c r="BU552" s="199">
        <v>133</v>
      </c>
      <c r="BV552" s="199">
        <v>19785</v>
      </c>
      <c r="BW552" s="199">
        <v>2029</v>
      </c>
      <c r="BX552" s="199">
        <v>4877</v>
      </c>
      <c r="BY552" s="199">
        <v>6</v>
      </c>
      <c r="BZ552" s="199">
        <v>2556</v>
      </c>
      <c r="CA552" s="199">
        <v>5</v>
      </c>
      <c r="CB552" s="199">
        <v>5383</v>
      </c>
      <c r="CC552" s="199">
        <v>128</v>
      </c>
      <c r="CD552" s="199">
        <v>3273</v>
      </c>
      <c r="CE552" s="199">
        <v>248</v>
      </c>
      <c r="CF552" s="199">
        <v>4759</v>
      </c>
      <c r="CG552" s="199">
        <v>560</v>
      </c>
      <c r="CH552" s="199">
        <v>4198</v>
      </c>
      <c r="CI552" s="199">
        <v>605</v>
      </c>
      <c r="CJ552" s="199">
        <v>4021</v>
      </c>
      <c r="CK552" s="199">
        <v>402</v>
      </c>
      <c r="CL552" s="199">
        <v>3534</v>
      </c>
      <c r="CM552" s="199">
        <v>214</v>
      </c>
      <c r="CN552" s="199">
        <v>4877</v>
      </c>
      <c r="CO552" s="199">
        <v>6</v>
      </c>
      <c r="CP552" s="199">
        <v>2168</v>
      </c>
      <c r="CQ552" s="199">
        <v>30433</v>
      </c>
      <c r="CR552" s="199">
        <v>20961</v>
      </c>
      <c r="CS552" s="199">
        <v>13613</v>
      </c>
      <c r="CT552" s="199">
        <v>22649</v>
      </c>
      <c r="CU552" s="199">
        <v>7779</v>
      </c>
      <c r="CV552" s="199">
        <v>3221</v>
      </c>
      <c r="CW552" s="199">
        <v>3009</v>
      </c>
      <c r="CX552" s="199">
        <v>1323</v>
      </c>
      <c r="CY552" s="199">
        <v>894</v>
      </c>
      <c r="CZ552" s="199">
        <v>317</v>
      </c>
      <c r="DA552" s="199">
        <v>1301</v>
      </c>
      <c r="DB552" s="199">
        <v>510</v>
      </c>
      <c r="DC552" s="199">
        <v>2575</v>
      </c>
      <c r="DD552" s="199">
        <v>1071</v>
      </c>
      <c r="DE552" s="199">
        <v>87</v>
      </c>
      <c r="DF552" s="199">
        <v>1017</v>
      </c>
      <c r="DG552" s="199">
        <v>2769</v>
      </c>
      <c r="DH552" s="199">
        <v>530</v>
      </c>
      <c r="DI552" s="199">
        <v>2130</v>
      </c>
      <c r="DJ552" s="199">
        <v>997</v>
      </c>
      <c r="DK552" s="199">
        <v>216</v>
      </c>
      <c r="DL552" s="199">
        <v>994</v>
      </c>
      <c r="DM552" s="199">
        <v>2184</v>
      </c>
      <c r="DN552" s="199">
        <v>3392</v>
      </c>
      <c r="DO552" s="199">
        <v>1060</v>
      </c>
      <c r="DP552" s="199">
        <v>766</v>
      </c>
      <c r="DQ552" s="199">
        <v>697</v>
      </c>
      <c r="DR552" s="199">
        <v>463</v>
      </c>
      <c r="DS552" s="199">
        <v>616</v>
      </c>
      <c r="DT552" s="199">
        <v>1349</v>
      </c>
      <c r="DU552" s="199">
        <v>12760</v>
      </c>
      <c r="DV552" s="199">
        <v>5258</v>
      </c>
      <c r="DW552" s="199">
        <v>1998</v>
      </c>
      <c r="DX552" s="199">
        <v>1242</v>
      </c>
      <c r="DY552" s="199">
        <v>416</v>
      </c>
      <c r="DZ552" s="199">
        <v>2935</v>
      </c>
      <c r="EA552" s="199">
        <v>114</v>
      </c>
      <c r="EB552" s="199">
        <v>2157</v>
      </c>
      <c r="EC552" s="199">
        <v>3325</v>
      </c>
      <c r="ED552" s="199">
        <v>821</v>
      </c>
      <c r="EE552" s="199">
        <v>1688</v>
      </c>
      <c r="EF552" s="199">
        <v>3748</v>
      </c>
      <c r="EG552" s="199">
        <v>28671</v>
      </c>
      <c r="EH552" s="199">
        <v>3691</v>
      </c>
      <c r="EI552" s="199">
        <v>8044</v>
      </c>
      <c r="EJ552" s="199">
        <v>4716</v>
      </c>
      <c r="EK552" s="199">
        <v>494</v>
      </c>
      <c r="EL552" s="199">
        <v>668</v>
      </c>
      <c r="EM552" s="199">
        <v>777</v>
      </c>
      <c r="EN552" s="199">
        <v>680</v>
      </c>
      <c r="EO552" s="199">
        <v>436</v>
      </c>
      <c r="EP552" s="199">
        <v>1580</v>
      </c>
      <c r="EQ552" s="199">
        <v>11805</v>
      </c>
      <c r="ER552" s="199">
        <v>12760</v>
      </c>
      <c r="ES552" s="199">
        <v>952</v>
      </c>
      <c r="ET552" s="199">
        <v>4520</v>
      </c>
      <c r="EU552" s="199">
        <v>5427</v>
      </c>
      <c r="EV552" s="199">
        <v>1861</v>
      </c>
      <c r="EW552" s="199">
        <v>11808</v>
      </c>
      <c r="EX552" s="199">
        <v>12760</v>
      </c>
      <c r="EZ552" s="199"/>
    </row>
    <row r="553" spans="1:156" x14ac:dyDescent="0.25">
      <c r="A553">
        <v>55128</v>
      </c>
      <c r="B553" t="s">
        <v>892</v>
      </c>
      <c r="C553" t="s">
        <v>999</v>
      </c>
      <c r="D553" t="s">
        <v>319</v>
      </c>
      <c r="E553" t="s">
        <v>333</v>
      </c>
      <c r="F553" t="s">
        <v>346</v>
      </c>
      <c r="G553" t="s">
        <v>346</v>
      </c>
      <c r="H553" s="199">
        <v>28789</v>
      </c>
      <c r="I553" s="199">
        <v>1903</v>
      </c>
      <c r="J553" s="199">
        <v>3793</v>
      </c>
      <c r="K553" s="199">
        <v>343</v>
      </c>
      <c r="L553" s="199">
        <v>1888</v>
      </c>
      <c r="M553" s="199">
        <v>184</v>
      </c>
      <c r="N553" s="199">
        <v>10799</v>
      </c>
      <c r="O553" s="199">
        <v>978</v>
      </c>
      <c r="P553" s="199">
        <v>14049</v>
      </c>
      <c r="Q553" s="199">
        <v>582</v>
      </c>
      <c r="R553" s="199">
        <v>19457</v>
      </c>
      <c r="S553" s="199">
        <v>716</v>
      </c>
      <c r="T553" s="199">
        <v>2887</v>
      </c>
      <c r="U553" s="199">
        <v>300</v>
      </c>
      <c r="V553" s="199">
        <v>154</v>
      </c>
      <c r="W553" s="199">
        <v>8</v>
      </c>
      <c r="X553" s="199">
        <v>3591</v>
      </c>
      <c r="Y553" s="199">
        <v>529</v>
      </c>
      <c r="Z553" s="199">
        <v>613</v>
      </c>
      <c r="AA553" s="199">
        <v>126</v>
      </c>
      <c r="AB553" s="199">
        <v>2087</v>
      </c>
      <c r="AC553" s="199">
        <v>224</v>
      </c>
      <c r="AD553" s="199">
        <v>1523</v>
      </c>
      <c r="AE553" s="199">
        <v>278</v>
      </c>
      <c r="AF553" s="199">
        <v>19041</v>
      </c>
      <c r="AG553" s="199">
        <v>653</v>
      </c>
      <c r="AH553" s="199">
        <v>25474</v>
      </c>
      <c r="AI553" s="199">
        <v>1408</v>
      </c>
      <c r="AJ553" s="199">
        <v>3315</v>
      </c>
      <c r="AK553" s="199">
        <v>495</v>
      </c>
      <c r="AL553" s="199">
        <v>2457</v>
      </c>
      <c r="AM553" s="199">
        <v>304</v>
      </c>
      <c r="AN553" s="199">
        <v>858</v>
      </c>
      <c r="AO553" s="199">
        <v>191</v>
      </c>
      <c r="AP553" s="199">
        <v>14098</v>
      </c>
      <c r="AQ553" s="199">
        <v>1181</v>
      </c>
      <c r="AR553" s="199">
        <v>14691</v>
      </c>
      <c r="AS553" s="199">
        <v>722</v>
      </c>
      <c r="AT553" s="199">
        <v>3277</v>
      </c>
      <c r="AU553" s="199">
        <v>257</v>
      </c>
      <c r="AV553" s="199">
        <v>25512</v>
      </c>
      <c r="AW553" s="199">
        <v>1646</v>
      </c>
      <c r="AX553" s="199">
        <v>1394</v>
      </c>
      <c r="AY553" s="199">
        <v>267</v>
      </c>
      <c r="AZ553" s="199">
        <v>5710</v>
      </c>
      <c r="BA553" s="199">
        <v>702</v>
      </c>
      <c r="BB553" s="199">
        <v>6313</v>
      </c>
      <c r="BC553" s="199">
        <v>323</v>
      </c>
      <c r="BD553" s="199">
        <v>6129</v>
      </c>
      <c r="BE553" s="199">
        <v>101</v>
      </c>
      <c r="BF553" s="199">
        <v>2817</v>
      </c>
      <c r="BG553" s="199">
        <v>562</v>
      </c>
      <c r="BH553" s="199">
        <v>14500</v>
      </c>
      <c r="BI553" s="199">
        <v>1129</v>
      </c>
      <c r="BJ553" s="199">
        <v>13941</v>
      </c>
      <c r="BK553" s="199">
        <v>1031</v>
      </c>
      <c r="BL553" s="199">
        <v>559</v>
      </c>
      <c r="BM553" s="199">
        <v>98</v>
      </c>
      <c r="BN553" s="199">
        <v>10281</v>
      </c>
      <c r="BO553" s="199">
        <v>525</v>
      </c>
      <c r="BP553" s="199">
        <v>4828</v>
      </c>
      <c r="BQ553" s="199">
        <v>763</v>
      </c>
      <c r="BR553" s="199">
        <v>2208</v>
      </c>
      <c r="BS553" s="199">
        <v>403</v>
      </c>
      <c r="BT553" s="199">
        <v>6605</v>
      </c>
      <c r="BU553" s="199">
        <v>202</v>
      </c>
      <c r="BV553" s="199">
        <v>17317</v>
      </c>
      <c r="BW553" s="199">
        <v>1691</v>
      </c>
      <c r="BX553" s="199">
        <v>4867</v>
      </c>
      <c r="BY553" s="199">
        <v>10</v>
      </c>
      <c r="BZ553" s="199">
        <v>1701</v>
      </c>
      <c r="CA553" s="199">
        <v>28</v>
      </c>
      <c r="CB553" s="199">
        <v>4904</v>
      </c>
      <c r="CC553" s="199">
        <v>174</v>
      </c>
      <c r="CD553" s="199">
        <v>2638</v>
      </c>
      <c r="CE553" s="199">
        <v>308</v>
      </c>
      <c r="CF553" s="199">
        <v>3648</v>
      </c>
      <c r="CG553" s="199">
        <v>562</v>
      </c>
      <c r="CH553" s="199">
        <v>2614</v>
      </c>
      <c r="CI553" s="199">
        <v>218</v>
      </c>
      <c r="CJ553" s="199">
        <v>3845</v>
      </c>
      <c r="CK553" s="199">
        <v>336</v>
      </c>
      <c r="CL553" s="199">
        <v>4572</v>
      </c>
      <c r="CM553" s="199">
        <v>267</v>
      </c>
      <c r="CN553" s="199">
        <v>4867</v>
      </c>
      <c r="CO553" s="199">
        <v>10</v>
      </c>
      <c r="CP553" s="199">
        <v>1903</v>
      </c>
      <c r="CQ553" s="199">
        <v>26886</v>
      </c>
      <c r="CR553" s="199">
        <v>21765</v>
      </c>
      <c r="CS553" s="199">
        <v>9510</v>
      </c>
      <c r="CT553" s="199">
        <v>22471</v>
      </c>
      <c r="CU553" s="199">
        <v>4892</v>
      </c>
      <c r="CV553" s="199">
        <v>1707</v>
      </c>
      <c r="CW553" s="199">
        <v>892</v>
      </c>
      <c r="CX553" s="199">
        <v>402</v>
      </c>
      <c r="CY553" s="199">
        <v>537</v>
      </c>
      <c r="CZ553" s="199">
        <v>138</v>
      </c>
      <c r="DA553" s="199">
        <v>2111</v>
      </c>
      <c r="DB553" s="199">
        <v>764</v>
      </c>
      <c r="DC553" s="199">
        <v>1352</v>
      </c>
      <c r="DD553" s="199">
        <v>403</v>
      </c>
      <c r="DE553" s="199">
        <v>42</v>
      </c>
      <c r="DF553" s="199">
        <v>758</v>
      </c>
      <c r="DG553" s="199">
        <v>1256</v>
      </c>
      <c r="DH553" s="199">
        <v>377</v>
      </c>
      <c r="DI553" s="199">
        <v>1725</v>
      </c>
      <c r="DJ553" s="199">
        <v>922</v>
      </c>
      <c r="DK553" s="199">
        <v>285</v>
      </c>
      <c r="DL553" s="199">
        <v>1346</v>
      </c>
      <c r="DM553" s="199">
        <v>1633</v>
      </c>
      <c r="DN553" s="199">
        <v>3730</v>
      </c>
      <c r="DO553" s="199">
        <v>1341</v>
      </c>
      <c r="DP553" s="199">
        <v>671</v>
      </c>
      <c r="DQ553" s="199">
        <v>799</v>
      </c>
      <c r="DR553" s="199">
        <v>412</v>
      </c>
      <c r="DS553" s="199">
        <v>381</v>
      </c>
      <c r="DT553" s="199">
        <v>941</v>
      </c>
      <c r="DU553" s="199">
        <v>11663</v>
      </c>
      <c r="DV553" s="199">
        <v>5388</v>
      </c>
      <c r="DW553" s="199">
        <v>1799</v>
      </c>
      <c r="DX553" s="199">
        <v>993</v>
      </c>
      <c r="DY553" s="199">
        <v>383</v>
      </c>
      <c r="DZ553" s="199">
        <v>1782</v>
      </c>
      <c r="EA553" s="199">
        <v>268</v>
      </c>
      <c r="EB553" s="199">
        <v>1153</v>
      </c>
      <c r="EC553" s="199">
        <v>3500</v>
      </c>
      <c r="ED553" s="199">
        <v>694</v>
      </c>
      <c r="EE553" s="199">
        <v>2126</v>
      </c>
      <c r="EF553" s="199">
        <v>3375</v>
      </c>
      <c r="EG553" s="199">
        <v>25857</v>
      </c>
      <c r="EH553" s="199">
        <v>2688</v>
      </c>
      <c r="EI553" s="199">
        <v>9070</v>
      </c>
      <c r="EJ553" s="199">
        <v>2593</v>
      </c>
      <c r="EK553" s="199">
        <v>183</v>
      </c>
      <c r="EL553" s="199">
        <v>170</v>
      </c>
      <c r="EM553" s="199">
        <v>326</v>
      </c>
      <c r="EN553" s="199">
        <v>374</v>
      </c>
      <c r="EO553" s="199">
        <v>193</v>
      </c>
      <c r="EP553" s="199">
        <v>1226</v>
      </c>
      <c r="EQ553" s="199">
        <v>10368</v>
      </c>
      <c r="ER553" s="199">
        <v>11663</v>
      </c>
      <c r="ES553" s="199">
        <v>854</v>
      </c>
      <c r="ET553" s="199">
        <v>3436</v>
      </c>
      <c r="EU553" s="199">
        <v>4755</v>
      </c>
      <c r="EV553" s="199">
        <v>2618</v>
      </c>
      <c r="EW553" s="199">
        <v>10809</v>
      </c>
      <c r="EX553" s="199">
        <v>11663</v>
      </c>
      <c r="EZ553" s="199"/>
    </row>
    <row r="554" spans="1:156" x14ac:dyDescent="0.25">
      <c r="A554">
        <v>55420</v>
      </c>
      <c r="B554" t="s">
        <v>892</v>
      </c>
      <c r="C554" t="s">
        <v>1039</v>
      </c>
      <c r="D554" t="s">
        <v>264</v>
      </c>
      <c r="E554" t="s">
        <v>333</v>
      </c>
      <c r="F554" t="s">
        <v>346</v>
      </c>
      <c r="G554" t="s">
        <v>346</v>
      </c>
      <c r="H554" s="199">
        <v>23310</v>
      </c>
      <c r="I554" s="199">
        <v>1540</v>
      </c>
      <c r="J554" s="199">
        <v>4274</v>
      </c>
      <c r="K554" s="199">
        <v>312</v>
      </c>
      <c r="L554" s="199">
        <v>3353</v>
      </c>
      <c r="M554" s="199">
        <v>204</v>
      </c>
      <c r="N554" s="199">
        <v>9772</v>
      </c>
      <c r="O554" s="199">
        <v>812</v>
      </c>
      <c r="P554" s="199">
        <v>9015</v>
      </c>
      <c r="Q554" s="199">
        <v>349</v>
      </c>
      <c r="R554" s="199">
        <v>13465</v>
      </c>
      <c r="S554" s="199">
        <v>696</v>
      </c>
      <c r="T554" s="199">
        <v>4131</v>
      </c>
      <c r="U554" s="199">
        <v>159</v>
      </c>
      <c r="V554" s="199">
        <v>278</v>
      </c>
      <c r="W554" s="199">
        <v>97</v>
      </c>
      <c r="X554" s="199">
        <v>1497</v>
      </c>
      <c r="Y554" s="199">
        <v>127</v>
      </c>
      <c r="Z554" s="199">
        <v>2117</v>
      </c>
      <c r="AA554" s="199">
        <v>354</v>
      </c>
      <c r="AB554" s="199">
        <v>1822</v>
      </c>
      <c r="AC554" s="199">
        <v>107</v>
      </c>
      <c r="AD554" s="199">
        <v>2938</v>
      </c>
      <c r="AE554" s="199">
        <v>526</v>
      </c>
      <c r="AF554" s="199">
        <v>12945</v>
      </c>
      <c r="AG554" s="199">
        <v>623</v>
      </c>
      <c r="AH554" s="199">
        <v>19072</v>
      </c>
      <c r="AI554" s="199">
        <v>1140</v>
      </c>
      <c r="AJ554" s="199">
        <v>4238</v>
      </c>
      <c r="AK554" s="199">
        <v>400</v>
      </c>
      <c r="AL554" s="199">
        <v>2461</v>
      </c>
      <c r="AM554" s="199">
        <v>181</v>
      </c>
      <c r="AN554" s="199">
        <v>1777</v>
      </c>
      <c r="AO554" s="199">
        <v>219</v>
      </c>
      <c r="AP554" s="199">
        <v>11733</v>
      </c>
      <c r="AQ554" s="199">
        <v>927</v>
      </c>
      <c r="AR554" s="199">
        <v>11577</v>
      </c>
      <c r="AS554" s="199">
        <v>613</v>
      </c>
      <c r="AT554" s="199">
        <v>3698</v>
      </c>
      <c r="AU554" s="199">
        <v>147</v>
      </c>
      <c r="AV554" s="199">
        <v>19612</v>
      </c>
      <c r="AW554" s="199">
        <v>1393</v>
      </c>
      <c r="AX554" s="199">
        <v>2053</v>
      </c>
      <c r="AY554" s="199">
        <v>347</v>
      </c>
      <c r="AZ554" s="199">
        <v>3848</v>
      </c>
      <c r="BA554" s="199">
        <v>200</v>
      </c>
      <c r="BB554" s="199">
        <v>5038</v>
      </c>
      <c r="BC554" s="199">
        <v>255</v>
      </c>
      <c r="BD554" s="199">
        <v>4915</v>
      </c>
      <c r="BE554" s="199">
        <v>228</v>
      </c>
      <c r="BF554" s="199">
        <v>1937</v>
      </c>
      <c r="BG554" s="199">
        <v>289</v>
      </c>
      <c r="BH554" s="199">
        <v>11819</v>
      </c>
      <c r="BI554" s="199">
        <v>901</v>
      </c>
      <c r="BJ554" s="199">
        <v>11234</v>
      </c>
      <c r="BK554" s="199">
        <v>862</v>
      </c>
      <c r="BL554" s="199">
        <v>585</v>
      </c>
      <c r="BM554" s="199">
        <v>39</v>
      </c>
      <c r="BN554" s="199">
        <v>8084</v>
      </c>
      <c r="BO554" s="199">
        <v>464</v>
      </c>
      <c r="BP554" s="199">
        <v>3840</v>
      </c>
      <c r="BQ554" s="199">
        <v>493</v>
      </c>
      <c r="BR554" s="199">
        <v>1832</v>
      </c>
      <c r="BS554" s="199">
        <v>233</v>
      </c>
      <c r="BT554" s="199">
        <v>5693</v>
      </c>
      <c r="BU554" s="199">
        <v>350</v>
      </c>
      <c r="BV554" s="199">
        <v>13756</v>
      </c>
      <c r="BW554" s="199">
        <v>1190</v>
      </c>
      <c r="BX554" s="199">
        <v>3861</v>
      </c>
      <c r="BY554" s="199">
        <v>0</v>
      </c>
      <c r="BZ554" s="199">
        <v>1376</v>
      </c>
      <c r="CA554" s="199">
        <v>66</v>
      </c>
      <c r="CB554" s="199">
        <v>4317</v>
      </c>
      <c r="CC554" s="199">
        <v>284</v>
      </c>
      <c r="CD554" s="199">
        <v>1763</v>
      </c>
      <c r="CE554" s="199">
        <v>160</v>
      </c>
      <c r="CF554" s="199">
        <v>2683</v>
      </c>
      <c r="CG554" s="199">
        <v>211</v>
      </c>
      <c r="CH554" s="199">
        <v>3389</v>
      </c>
      <c r="CI554" s="199">
        <v>438</v>
      </c>
      <c r="CJ554" s="199">
        <v>2863</v>
      </c>
      <c r="CK554" s="199">
        <v>255</v>
      </c>
      <c r="CL554" s="199">
        <v>3058</v>
      </c>
      <c r="CM554" s="199">
        <v>126</v>
      </c>
      <c r="CN554" s="199">
        <v>3861</v>
      </c>
      <c r="CO554" s="199">
        <v>0</v>
      </c>
      <c r="CP554" s="199">
        <v>1540</v>
      </c>
      <c r="CQ554" s="199">
        <v>21770</v>
      </c>
      <c r="CR554" s="199">
        <v>15735</v>
      </c>
      <c r="CS554" s="199">
        <v>9354</v>
      </c>
      <c r="CT554" s="199">
        <v>16697</v>
      </c>
      <c r="CU554" s="199">
        <v>5525</v>
      </c>
      <c r="CV554" s="199">
        <v>2425</v>
      </c>
      <c r="CW554" s="199">
        <v>2091</v>
      </c>
      <c r="CX554" s="199">
        <v>777</v>
      </c>
      <c r="CY554" s="199">
        <v>269</v>
      </c>
      <c r="CZ554" s="199">
        <v>96</v>
      </c>
      <c r="DA554" s="199">
        <v>1012</v>
      </c>
      <c r="DB554" s="199">
        <v>519</v>
      </c>
      <c r="DC554" s="199">
        <v>2153</v>
      </c>
      <c r="DD554" s="199">
        <v>1033</v>
      </c>
      <c r="DE554" s="199">
        <v>10</v>
      </c>
      <c r="DF554" s="199">
        <v>454</v>
      </c>
      <c r="DG554" s="199">
        <v>1972</v>
      </c>
      <c r="DH554" s="199">
        <v>232</v>
      </c>
      <c r="DI554" s="199">
        <v>1943</v>
      </c>
      <c r="DJ554" s="199">
        <v>643</v>
      </c>
      <c r="DK554" s="199">
        <v>216</v>
      </c>
      <c r="DL554" s="199">
        <v>1050</v>
      </c>
      <c r="DM554" s="199">
        <v>1252</v>
      </c>
      <c r="DN554" s="199">
        <v>2570</v>
      </c>
      <c r="DO554" s="199">
        <v>1203</v>
      </c>
      <c r="DP554" s="199">
        <v>771</v>
      </c>
      <c r="DQ554" s="199">
        <v>270</v>
      </c>
      <c r="DR554" s="199">
        <v>429</v>
      </c>
      <c r="DS554" s="199">
        <v>502</v>
      </c>
      <c r="DT554" s="199">
        <v>954</v>
      </c>
      <c r="DU554" s="199">
        <v>9120</v>
      </c>
      <c r="DV554" s="199">
        <v>3870</v>
      </c>
      <c r="DW554" s="199">
        <v>1369</v>
      </c>
      <c r="DX554" s="199">
        <v>676</v>
      </c>
      <c r="DY554" s="199">
        <v>180</v>
      </c>
      <c r="DZ554" s="199">
        <v>1941</v>
      </c>
      <c r="EA554" s="199">
        <v>116</v>
      </c>
      <c r="EB554" s="199">
        <v>1377</v>
      </c>
      <c r="EC554" s="199">
        <v>2633</v>
      </c>
      <c r="ED554" s="199">
        <v>625</v>
      </c>
      <c r="EE554" s="199">
        <v>1356</v>
      </c>
      <c r="EF554" s="199">
        <v>2659</v>
      </c>
      <c r="EG554" s="199">
        <v>20139</v>
      </c>
      <c r="EH554" s="199">
        <v>3123</v>
      </c>
      <c r="EI554" s="199">
        <v>6070</v>
      </c>
      <c r="EJ554" s="199">
        <v>3050</v>
      </c>
      <c r="EK554" s="199">
        <v>300</v>
      </c>
      <c r="EL554" s="199">
        <v>345</v>
      </c>
      <c r="EM554" s="199">
        <v>413</v>
      </c>
      <c r="EN554" s="199">
        <v>358</v>
      </c>
      <c r="EO554" s="199">
        <v>295</v>
      </c>
      <c r="EP554" s="199">
        <v>1204</v>
      </c>
      <c r="EQ554" s="199">
        <v>8118</v>
      </c>
      <c r="ER554" s="199">
        <v>9120</v>
      </c>
      <c r="ES554" s="199">
        <v>783</v>
      </c>
      <c r="ET554" s="199">
        <v>3224</v>
      </c>
      <c r="EU554" s="199">
        <v>3763</v>
      </c>
      <c r="EV554" s="199">
        <v>1350</v>
      </c>
      <c r="EW554" s="199">
        <v>8337</v>
      </c>
      <c r="EX554" s="199">
        <v>9120</v>
      </c>
      <c r="EZ554" s="199"/>
    </row>
    <row r="555" spans="1:156" x14ac:dyDescent="0.25">
      <c r="A555">
        <v>55075</v>
      </c>
      <c r="B555" t="s">
        <v>892</v>
      </c>
      <c r="C555" t="s">
        <v>981</v>
      </c>
      <c r="D555" t="s">
        <v>256</v>
      </c>
      <c r="E555" t="s">
        <v>333</v>
      </c>
      <c r="F555" t="s">
        <v>346</v>
      </c>
      <c r="G555" t="s">
        <v>346</v>
      </c>
      <c r="H555" s="199">
        <v>20622</v>
      </c>
      <c r="I555" s="199">
        <v>1354</v>
      </c>
      <c r="J555" s="199">
        <v>2852</v>
      </c>
      <c r="K555" s="199">
        <v>254</v>
      </c>
      <c r="L555" s="199">
        <v>1998</v>
      </c>
      <c r="M555" s="199">
        <v>124</v>
      </c>
      <c r="N555" s="199">
        <v>8559</v>
      </c>
      <c r="O555" s="199">
        <v>669</v>
      </c>
      <c r="P555" s="199">
        <v>9142</v>
      </c>
      <c r="Q555" s="199">
        <v>431</v>
      </c>
      <c r="R555" s="199">
        <v>15573</v>
      </c>
      <c r="S555" s="199">
        <v>861</v>
      </c>
      <c r="T555" s="199">
        <v>885</v>
      </c>
      <c r="U555" s="199">
        <v>74</v>
      </c>
      <c r="V555" s="199">
        <v>119</v>
      </c>
      <c r="W555" s="199">
        <v>0</v>
      </c>
      <c r="X555" s="199">
        <v>490</v>
      </c>
      <c r="Y555" s="199">
        <v>22</v>
      </c>
      <c r="Z555" s="199">
        <v>1706</v>
      </c>
      <c r="AA555" s="199">
        <v>289</v>
      </c>
      <c r="AB555" s="199">
        <v>1827</v>
      </c>
      <c r="AC555" s="199">
        <v>108</v>
      </c>
      <c r="AD555" s="199">
        <v>3400</v>
      </c>
      <c r="AE555" s="199">
        <v>545</v>
      </c>
      <c r="AF555" s="199">
        <v>14605</v>
      </c>
      <c r="AG555" s="199">
        <v>679</v>
      </c>
      <c r="AH555" s="199">
        <v>19089</v>
      </c>
      <c r="AI555" s="199">
        <v>997</v>
      </c>
      <c r="AJ555" s="199">
        <v>1533</v>
      </c>
      <c r="AK555" s="199">
        <v>357</v>
      </c>
      <c r="AL555" s="199">
        <v>751</v>
      </c>
      <c r="AM555" s="199">
        <v>127</v>
      </c>
      <c r="AN555" s="199">
        <v>782</v>
      </c>
      <c r="AO555" s="199">
        <v>230</v>
      </c>
      <c r="AP555" s="199">
        <v>10182</v>
      </c>
      <c r="AQ555" s="199">
        <v>655</v>
      </c>
      <c r="AR555" s="199">
        <v>10440</v>
      </c>
      <c r="AS555" s="199">
        <v>699</v>
      </c>
      <c r="AT555" s="199">
        <v>3205</v>
      </c>
      <c r="AU555" s="199">
        <v>218</v>
      </c>
      <c r="AV555" s="199">
        <v>17417</v>
      </c>
      <c r="AW555" s="199">
        <v>1136</v>
      </c>
      <c r="AX555" s="199">
        <v>998</v>
      </c>
      <c r="AY555" s="199">
        <v>94</v>
      </c>
      <c r="AZ555" s="199">
        <v>4043</v>
      </c>
      <c r="BA555" s="199">
        <v>325</v>
      </c>
      <c r="BB555" s="199">
        <v>4539</v>
      </c>
      <c r="BC555" s="199">
        <v>264</v>
      </c>
      <c r="BD555" s="199">
        <v>4131</v>
      </c>
      <c r="BE555" s="199">
        <v>150</v>
      </c>
      <c r="BF555" s="199">
        <v>1851</v>
      </c>
      <c r="BG555" s="199">
        <v>165</v>
      </c>
      <c r="BH555" s="199">
        <v>10988</v>
      </c>
      <c r="BI555" s="199">
        <v>833</v>
      </c>
      <c r="BJ555" s="199">
        <v>10393</v>
      </c>
      <c r="BK555" s="199">
        <v>774</v>
      </c>
      <c r="BL555" s="199">
        <v>595</v>
      </c>
      <c r="BM555" s="199">
        <v>59</v>
      </c>
      <c r="BN555" s="199">
        <v>7532</v>
      </c>
      <c r="BO555" s="199">
        <v>422</v>
      </c>
      <c r="BP555" s="199">
        <v>3668</v>
      </c>
      <c r="BQ555" s="199">
        <v>474</v>
      </c>
      <c r="BR555" s="199">
        <v>1639</v>
      </c>
      <c r="BS555" s="199">
        <v>102</v>
      </c>
      <c r="BT555" s="199">
        <v>4888</v>
      </c>
      <c r="BU555" s="199">
        <v>356</v>
      </c>
      <c r="BV555" s="199">
        <v>12839</v>
      </c>
      <c r="BW555" s="199">
        <v>998</v>
      </c>
      <c r="BX555" s="199">
        <v>2895</v>
      </c>
      <c r="BY555" s="199">
        <v>0</v>
      </c>
      <c r="BZ555" s="199">
        <v>1356</v>
      </c>
      <c r="CA555" s="199">
        <v>64</v>
      </c>
      <c r="CB555" s="199">
        <v>3532</v>
      </c>
      <c r="CC555" s="199">
        <v>292</v>
      </c>
      <c r="CD555" s="199">
        <v>2023</v>
      </c>
      <c r="CE555" s="199">
        <v>165</v>
      </c>
      <c r="CF555" s="199">
        <v>2859</v>
      </c>
      <c r="CG555" s="199">
        <v>255</v>
      </c>
      <c r="CH555" s="199">
        <v>2919</v>
      </c>
      <c r="CI555" s="199">
        <v>277</v>
      </c>
      <c r="CJ555" s="199">
        <v>2334</v>
      </c>
      <c r="CK555" s="199">
        <v>236</v>
      </c>
      <c r="CL555" s="199">
        <v>2704</v>
      </c>
      <c r="CM555" s="199">
        <v>65</v>
      </c>
      <c r="CN555" s="199">
        <v>2895</v>
      </c>
      <c r="CO555" s="199">
        <v>0</v>
      </c>
      <c r="CP555" s="199">
        <v>1354</v>
      </c>
      <c r="CQ555" s="199">
        <v>19268</v>
      </c>
      <c r="CR555" s="199">
        <v>14841</v>
      </c>
      <c r="CS555" s="199">
        <v>7145</v>
      </c>
      <c r="CT555" s="199">
        <v>16702</v>
      </c>
      <c r="CU555" s="199">
        <v>2865</v>
      </c>
      <c r="CV555" s="199">
        <v>1018</v>
      </c>
      <c r="CW555" s="199">
        <v>1924</v>
      </c>
      <c r="CX555" s="199">
        <v>830</v>
      </c>
      <c r="CY555" s="199">
        <v>269</v>
      </c>
      <c r="CZ555" s="199">
        <v>5</v>
      </c>
      <c r="DA555" s="199">
        <v>349</v>
      </c>
      <c r="DB555" s="199">
        <v>93</v>
      </c>
      <c r="DC555" s="199">
        <v>323</v>
      </c>
      <c r="DD555" s="199">
        <v>90</v>
      </c>
      <c r="DE555" s="199">
        <v>8</v>
      </c>
      <c r="DF555" s="199">
        <v>621</v>
      </c>
      <c r="DG555" s="199">
        <v>1422</v>
      </c>
      <c r="DH555" s="199">
        <v>460</v>
      </c>
      <c r="DI555" s="199">
        <v>1480</v>
      </c>
      <c r="DJ555" s="199">
        <v>806</v>
      </c>
      <c r="DK555" s="199">
        <v>186</v>
      </c>
      <c r="DL555" s="199">
        <v>675</v>
      </c>
      <c r="DM555" s="199">
        <v>1110</v>
      </c>
      <c r="DN555" s="199">
        <v>2718</v>
      </c>
      <c r="DO555" s="199">
        <v>798</v>
      </c>
      <c r="DP555" s="199">
        <v>461</v>
      </c>
      <c r="DQ555" s="199">
        <v>694</v>
      </c>
      <c r="DR555" s="199">
        <v>613</v>
      </c>
      <c r="DS555" s="199">
        <v>427</v>
      </c>
      <c r="DT555" s="199">
        <v>844</v>
      </c>
      <c r="DU555" s="199">
        <v>8283</v>
      </c>
      <c r="DV555" s="199">
        <v>3495</v>
      </c>
      <c r="DW555" s="199">
        <v>1284</v>
      </c>
      <c r="DX555" s="199">
        <v>787</v>
      </c>
      <c r="DY555" s="199">
        <v>242</v>
      </c>
      <c r="DZ555" s="199">
        <v>1529</v>
      </c>
      <c r="EA555" s="199">
        <v>135</v>
      </c>
      <c r="EB555" s="199">
        <v>1107</v>
      </c>
      <c r="EC555" s="199">
        <v>2472</v>
      </c>
      <c r="ED555" s="199">
        <v>540</v>
      </c>
      <c r="EE555" s="199">
        <v>1413</v>
      </c>
      <c r="EF555" s="199">
        <v>2505</v>
      </c>
      <c r="EG555" s="199">
        <v>18171</v>
      </c>
      <c r="EH555" s="199">
        <v>2175</v>
      </c>
      <c r="EI555" s="199">
        <v>5897</v>
      </c>
      <c r="EJ555" s="199">
        <v>2386</v>
      </c>
      <c r="EK555" s="199">
        <v>257</v>
      </c>
      <c r="EL555" s="199">
        <v>327</v>
      </c>
      <c r="EM555" s="199">
        <v>373</v>
      </c>
      <c r="EN555" s="199">
        <v>193</v>
      </c>
      <c r="EO555" s="199">
        <v>389</v>
      </c>
      <c r="EP555" s="199">
        <v>783</v>
      </c>
      <c r="EQ555" s="199">
        <v>7549</v>
      </c>
      <c r="ER555" s="199">
        <v>8283</v>
      </c>
      <c r="ES555" s="199">
        <v>534</v>
      </c>
      <c r="ET555" s="199">
        <v>2775</v>
      </c>
      <c r="EU555" s="199">
        <v>3188</v>
      </c>
      <c r="EV555" s="199">
        <v>1786</v>
      </c>
      <c r="EW555" s="199">
        <v>7749</v>
      </c>
      <c r="EX555" s="199">
        <v>8283</v>
      </c>
      <c r="EZ555" s="199"/>
    </row>
    <row r="556" spans="1:156" x14ac:dyDescent="0.25">
      <c r="A556">
        <v>55104</v>
      </c>
      <c r="B556" t="s">
        <v>892</v>
      </c>
      <c r="C556" t="s">
        <v>988</v>
      </c>
      <c r="D556" t="s">
        <v>299</v>
      </c>
      <c r="E556" t="s">
        <v>333</v>
      </c>
      <c r="F556" t="s">
        <v>346</v>
      </c>
      <c r="G556" t="s">
        <v>346</v>
      </c>
      <c r="H556" s="199">
        <v>44211</v>
      </c>
      <c r="I556" s="199">
        <v>2845</v>
      </c>
      <c r="J556" s="199">
        <v>9523</v>
      </c>
      <c r="K556" s="199">
        <v>1305</v>
      </c>
      <c r="L556" s="199">
        <v>6721</v>
      </c>
      <c r="M556" s="199">
        <v>667</v>
      </c>
      <c r="N556" s="199">
        <v>15863</v>
      </c>
      <c r="O556" s="199">
        <v>1121</v>
      </c>
      <c r="P556" s="199">
        <v>17446</v>
      </c>
      <c r="Q556" s="199">
        <v>409</v>
      </c>
      <c r="R556" s="199">
        <v>28794</v>
      </c>
      <c r="S556" s="199">
        <v>1309</v>
      </c>
      <c r="T556" s="199">
        <v>7556</v>
      </c>
      <c r="U556" s="199">
        <v>711</v>
      </c>
      <c r="V556" s="199">
        <v>290</v>
      </c>
      <c r="W556" s="199">
        <v>0</v>
      </c>
      <c r="X556" s="199">
        <v>2860</v>
      </c>
      <c r="Y556" s="199">
        <v>293</v>
      </c>
      <c r="Z556" s="199">
        <v>1173</v>
      </c>
      <c r="AA556" s="199">
        <v>404</v>
      </c>
      <c r="AB556" s="199">
        <v>3534</v>
      </c>
      <c r="AC556" s="199">
        <v>128</v>
      </c>
      <c r="AD556" s="199">
        <v>2621</v>
      </c>
      <c r="AE556" s="199">
        <v>522</v>
      </c>
      <c r="AF556" s="199">
        <v>28132</v>
      </c>
      <c r="AG556" s="199">
        <v>1221</v>
      </c>
      <c r="AH556" s="199">
        <v>39368</v>
      </c>
      <c r="AI556" s="199">
        <v>2145</v>
      </c>
      <c r="AJ556" s="199">
        <v>4843</v>
      </c>
      <c r="AK556" s="199">
        <v>700</v>
      </c>
      <c r="AL556" s="199">
        <v>3441</v>
      </c>
      <c r="AM556" s="199">
        <v>358</v>
      </c>
      <c r="AN556" s="199">
        <v>1402</v>
      </c>
      <c r="AO556" s="199">
        <v>342</v>
      </c>
      <c r="AP556" s="199">
        <v>21705</v>
      </c>
      <c r="AQ556" s="199">
        <v>1834</v>
      </c>
      <c r="AR556" s="199">
        <v>22506</v>
      </c>
      <c r="AS556" s="199">
        <v>1011</v>
      </c>
      <c r="AT556" s="199">
        <v>5184</v>
      </c>
      <c r="AU556" s="199">
        <v>334</v>
      </c>
      <c r="AV556" s="199">
        <v>39027</v>
      </c>
      <c r="AW556" s="199">
        <v>2511</v>
      </c>
      <c r="AX556" s="199">
        <v>1911</v>
      </c>
      <c r="AY556" s="199">
        <v>268</v>
      </c>
      <c r="AZ556" s="199">
        <v>5025</v>
      </c>
      <c r="BA556" s="199">
        <v>473</v>
      </c>
      <c r="BB556" s="199">
        <v>6616</v>
      </c>
      <c r="BC556" s="199">
        <v>819</v>
      </c>
      <c r="BD556" s="199">
        <v>14180</v>
      </c>
      <c r="BE556" s="199">
        <v>299</v>
      </c>
      <c r="BF556" s="199">
        <v>5141</v>
      </c>
      <c r="BG556" s="199">
        <v>490</v>
      </c>
      <c r="BH556" s="199">
        <v>24878</v>
      </c>
      <c r="BI556" s="199">
        <v>1900</v>
      </c>
      <c r="BJ556" s="199">
        <v>23608</v>
      </c>
      <c r="BK556" s="199">
        <v>1727</v>
      </c>
      <c r="BL556" s="199">
        <v>1270</v>
      </c>
      <c r="BM556" s="199">
        <v>173</v>
      </c>
      <c r="BN556" s="199">
        <v>15828</v>
      </c>
      <c r="BO556" s="199">
        <v>1032</v>
      </c>
      <c r="BP556" s="199">
        <v>10157</v>
      </c>
      <c r="BQ556" s="199">
        <v>975</v>
      </c>
      <c r="BR556" s="199">
        <v>4034</v>
      </c>
      <c r="BS556" s="199">
        <v>383</v>
      </c>
      <c r="BT556" s="199">
        <v>9452</v>
      </c>
      <c r="BU556" s="199">
        <v>435</v>
      </c>
      <c r="BV556" s="199">
        <v>30019</v>
      </c>
      <c r="BW556" s="199">
        <v>2390</v>
      </c>
      <c r="BX556" s="199">
        <v>4740</v>
      </c>
      <c r="BY556" s="199">
        <v>20</v>
      </c>
      <c r="BZ556" s="199">
        <v>3249</v>
      </c>
      <c r="CA556" s="199">
        <v>145</v>
      </c>
      <c r="CB556" s="199">
        <v>6203</v>
      </c>
      <c r="CC556" s="199">
        <v>290</v>
      </c>
      <c r="CD556" s="199">
        <v>7027</v>
      </c>
      <c r="CE556" s="199">
        <v>551</v>
      </c>
      <c r="CF556" s="199">
        <v>7314</v>
      </c>
      <c r="CG556" s="199">
        <v>635</v>
      </c>
      <c r="CH556" s="199">
        <v>6426</v>
      </c>
      <c r="CI556" s="199">
        <v>593</v>
      </c>
      <c r="CJ556" s="199">
        <v>4926</v>
      </c>
      <c r="CK556" s="199">
        <v>295</v>
      </c>
      <c r="CL556" s="199">
        <v>4326</v>
      </c>
      <c r="CM556" s="199">
        <v>316</v>
      </c>
      <c r="CN556" s="199">
        <v>4740</v>
      </c>
      <c r="CO556" s="199">
        <v>20</v>
      </c>
      <c r="CP556" s="199">
        <v>2845</v>
      </c>
      <c r="CQ556" s="199">
        <v>41366</v>
      </c>
      <c r="CR556" s="199">
        <v>31723</v>
      </c>
      <c r="CS556" s="199">
        <v>13548</v>
      </c>
      <c r="CT556" s="199">
        <v>35235</v>
      </c>
      <c r="CU556" s="199">
        <v>6624</v>
      </c>
      <c r="CV556" s="199">
        <v>2582</v>
      </c>
      <c r="CW556" s="199">
        <v>1584</v>
      </c>
      <c r="CX556" s="199">
        <v>349</v>
      </c>
      <c r="CY556" s="199">
        <v>747</v>
      </c>
      <c r="CZ556" s="199">
        <v>42</v>
      </c>
      <c r="DA556" s="199">
        <v>2008</v>
      </c>
      <c r="DB556" s="199">
        <v>832</v>
      </c>
      <c r="DC556" s="199">
        <v>2285</v>
      </c>
      <c r="DD556" s="199">
        <v>1359</v>
      </c>
      <c r="DE556" s="199">
        <v>133</v>
      </c>
      <c r="DF556" s="199">
        <v>1176</v>
      </c>
      <c r="DG556" s="199">
        <v>2107</v>
      </c>
      <c r="DH556" s="199">
        <v>363</v>
      </c>
      <c r="DI556" s="199">
        <v>2734</v>
      </c>
      <c r="DJ556" s="199">
        <v>1127</v>
      </c>
      <c r="DK556" s="199">
        <v>421</v>
      </c>
      <c r="DL556" s="199">
        <v>1796</v>
      </c>
      <c r="DM556" s="199">
        <v>3026</v>
      </c>
      <c r="DN556" s="199">
        <v>7402</v>
      </c>
      <c r="DO556" s="199">
        <v>2506</v>
      </c>
      <c r="DP556" s="199">
        <v>1476</v>
      </c>
      <c r="DQ556" s="199">
        <v>1262</v>
      </c>
      <c r="DR556" s="199">
        <v>924</v>
      </c>
      <c r="DS556" s="199">
        <v>1040</v>
      </c>
      <c r="DT556" s="199">
        <v>2441</v>
      </c>
      <c r="DU556" s="199">
        <v>18392</v>
      </c>
      <c r="DV556" s="199">
        <v>5830</v>
      </c>
      <c r="DW556" s="199">
        <v>2724</v>
      </c>
      <c r="DX556" s="199">
        <v>1559</v>
      </c>
      <c r="DY556" s="199">
        <v>270</v>
      </c>
      <c r="DZ556" s="199">
        <v>4846</v>
      </c>
      <c r="EA556" s="199">
        <v>151</v>
      </c>
      <c r="EB556" s="199">
        <v>3616</v>
      </c>
      <c r="EC556" s="199">
        <v>6157</v>
      </c>
      <c r="ED556" s="199">
        <v>1134</v>
      </c>
      <c r="EE556" s="199">
        <v>3596</v>
      </c>
      <c r="EF556" s="199">
        <v>4628</v>
      </c>
      <c r="EG556" s="199">
        <v>36111</v>
      </c>
      <c r="EH556" s="199">
        <v>7819</v>
      </c>
      <c r="EI556" s="199">
        <v>9869</v>
      </c>
      <c r="EJ556" s="199">
        <v>8523</v>
      </c>
      <c r="EK556" s="199">
        <v>924</v>
      </c>
      <c r="EL556" s="199">
        <v>1141</v>
      </c>
      <c r="EM556" s="199">
        <v>1127</v>
      </c>
      <c r="EN556" s="199">
        <v>941</v>
      </c>
      <c r="EO556" s="199">
        <v>677</v>
      </c>
      <c r="EP556" s="199">
        <v>3300</v>
      </c>
      <c r="EQ556" s="199">
        <v>16616</v>
      </c>
      <c r="ER556" s="199">
        <v>18392</v>
      </c>
      <c r="ES556" s="199">
        <v>2354</v>
      </c>
      <c r="ET556" s="199">
        <v>7748</v>
      </c>
      <c r="EU556" s="199">
        <v>5934</v>
      </c>
      <c r="EV556" s="199">
        <v>2356</v>
      </c>
      <c r="EW556" s="199">
        <v>16038</v>
      </c>
      <c r="EX556" s="199">
        <v>18392</v>
      </c>
      <c r="EZ556" s="199"/>
    </row>
    <row r="557" spans="1:156" x14ac:dyDescent="0.25">
      <c r="A557">
        <v>55403</v>
      </c>
      <c r="B557" t="s">
        <v>892</v>
      </c>
      <c r="C557" t="s">
        <v>1037</v>
      </c>
      <c r="D557" t="s">
        <v>264</v>
      </c>
      <c r="E557" t="s">
        <v>333</v>
      </c>
      <c r="F557" t="s">
        <v>346</v>
      </c>
      <c r="G557" t="s">
        <v>346</v>
      </c>
      <c r="H557" s="199">
        <v>17123</v>
      </c>
      <c r="I557" s="199">
        <v>1088</v>
      </c>
      <c r="J557" s="199">
        <v>3709</v>
      </c>
      <c r="K557" s="199">
        <v>268</v>
      </c>
      <c r="L557" s="199">
        <v>2697</v>
      </c>
      <c r="M557" s="199">
        <v>199</v>
      </c>
      <c r="N557" s="199">
        <v>6069</v>
      </c>
      <c r="O557" s="199">
        <v>622</v>
      </c>
      <c r="P557" s="199">
        <v>7109</v>
      </c>
      <c r="Q557" s="199">
        <v>166</v>
      </c>
      <c r="R557" s="199">
        <v>12550</v>
      </c>
      <c r="S557" s="199">
        <v>696</v>
      </c>
      <c r="T557" s="199">
        <v>2318</v>
      </c>
      <c r="U557" s="199">
        <v>205</v>
      </c>
      <c r="V557" s="199">
        <v>230</v>
      </c>
      <c r="W557" s="199">
        <v>0</v>
      </c>
      <c r="X557" s="199">
        <v>687</v>
      </c>
      <c r="Y557" s="199">
        <v>45</v>
      </c>
      <c r="Z557" s="199">
        <v>155</v>
      </c>
      <c r="AA557" s="199">
        <v>60</v>
      </c>
      <c r="AB557" s="199">
        <v>1175</v>
      </c>
      <c r="AC557" s="199">
        <v>82</v>
      </c>
      <c r="AD557" s="199">
        <v>1324</v>
      </c>
      <c r="AE557" s="199">
        <v>100</v>
      </c>
      <c r="AF557" s="199">
        <v>12052</v>
      </c>
      <c r="AG557" s="199">
        <v>696</v>
      </c>
      <c r="AH557" s="199">
        <v>15034</v>
      </c>
      <c r="AI557" s="199">
        <v>951</v>
      </c>
      <c r="AJ557" s="199">
        <v>2089</v>
      </c>
      <c r="AK557" s="199">
        <v>137</v>
      </c>
      <c r="AL557" s="199">
        <v>1148</v>
      </c>
      <c r="AM557" s="199">
        <v>97</v>
      </c>
      <c r="AN557" s="199">
        <v>941</v>
      </c>
      <c r="AO557" s="199">
        <v>40</v>
      </c>
      <c r="AP557" s="199">
        <v>9906</v>
      </c>
      <c r="AQ557" s="199">
        <v>825</v>
      </c>
      <c r="AR557" s="199">
        <v>7217</v>
      </c>
      <c r="AS557" s="199">
        <v>263</v>
      </c>
      <c r="AT557" s="199">
        <v>2513</v>
      </c>
      <c r="AU557" s="199">
        <v>102</v>
      </c>
      <c r="AV557" s="199">
        <v>14610</v>
      </c>
      <c r="AW557" s="199">
        <v>986</v>
      </c>
      <c r="AX557" s="199">
        <v>451</v>
      </c>
      <c r="AY557" s="199">
        <v>79</v>
      </c>
      <c r="AZ557" s="199">
        <v>1505</v>
      </c>
      <c r="BA557" s="199">
        <v>262</v>
      </c>
      <c r="BB557" s="199">
        <v>3879</v>
      </c>
      <c r="BC557" s="199">
        <v>373</v>
      </c>
      <c r="BD557" s="199">
        <v>7618</v>
      </c>
      <c r="BE557" s="199">
        <v>201</v>
      </c>
      <c r="BF557" s="199">
        <v>2255</v>
      </c>
      <c r="BG557" s="199">
        <v>59</v>
      </c>
      <c r="BH557" s="199">
        <v>11659</v>
      </c>
      <c r="BI557" s="199">
        <v>997</v>
      </c>
      <c r="BJ557" s="199">
        <v>11095</v>
      </c>
      <c r="BK557" s="199">
        <v>877</v>
      </c>
      <c r="BL557" s="199">
        <v>564</v>
      </c>
      <c r="BM557" s="199">
        <v>120</v>
      </c>
      <c r="BN557" s="199">
        <v>7810</v>
      </c>
      <c r="BO557" s="199">
        <v>373</v>
      </c>
      <c r="BP557" s="199">
        <v>4193</v>
      </c>
      <c r="BQ557" s="199">
        <v>624</v>
      </c>
      <c r="BR557" s="199">
        <v>1911</v>
      </c>
      <c r="BS557" s="199">
        <v>59</v>
      </c>
      <c r="BT557" s="199">
        <v>1105</v>
      </c>
      <c r="BU557" s="199">
        <v>32</v>
      </c>
      <c r="BV557" s="199">
        <v>13914</v>
      </c>
      <c r="BW557" s="199">
        <v>1056</v>
      </c>
      <c r="BX557" s="199">
        <v>2104</v>
      </c>
      <c r="BY557" s="199">
        <v>0</v>
      </c>
      <c r="BZ557" s="199">
        <v>627</v>
      </c>
      <c r="CA557" s="199">
        <v>21</v>
      </c>
      <c r="CB557" s="199">
        <v>478</v>
      </c>
      <c r="CC557" s="199">
        <v>11</v>
      </c>
      <c r="CD557" s="199">
        <v>2565</v>
      </c>
      <c r="CE557" s="199">
        <v>141</v>
      </c>
      <c r="CF557" s="199">
        <v>5181</v>
      </c>
      <c r="CG557" s="199">
        <v>428</v>
      </c>
      <c r="CH557" s="199">
        <v>2272</v>
      </c>
      <c r="CI557" s="199">
        <v>262</v>
      </c>
      <c r="CJ557" s="199">
        <v>1999</v>
      </c>
      <c r="CK557" s="199">
        <v>159</v>
      </c>
      <c r="CL557" s="199">
        <v>1897</v>
      </c>
      <c r="CM557" s="199">
        <v>66</v>
      </c>
      <c r="CN557" s="199">
        <v>2104</v>
      </c>
      <c r="CO557" s="199">
        <v>0</v>
      </c>
      <c r="CP557" s="199">
        <v>1088</v>
      </c>
      <c r="CQ557" s="199">
        <v>16035</v>
      </c>
      <c r="CR557" s="199">
        <v>12050</v>
      </c>
      <c r="CS557" s="199">
        <v>5235</v>
      </c>
      <c r="CT557" s="199">
        <v>13967</v>
      </c>
      <c r="CU557" s="199">
        <v>2716</v>
      </c>
      <c r="CV557" s="199">
        <v>871</v>
      </c>
      <c r="CW557" s="199">
        <v>1085</v>
      </c>
      <c r="CX557" s="199">
        <v>212</v>
      </c>
      <c r="CY557" s="199">
        <v>985</v>
      </c>
      <c r="CZ557" s="199">
        <v>378</v>
      </c>
      <c r="DA557" s="199">
        <v>242</v>
      </c>
      <c r="DB557" s="199">
        <v>34</v>
      </c>
      <c r="DC557" s="199">
        <v>404</v>
      </c>
      <c r="DD557" s="199">
        <v>247</v>
      </c>
      <c r="DE557" s="199">
        <v>99</v>
      </c>
      <c r="DF557" s="199">
        <v>123</v>
      </c>
      <c r="DG557" s="199">
        <v>1290</v>
      </c>
      <c r="DH557" s="199">
        <v>214</v>
      </c>
      <c r="DI557" s="199">
        <v>1342</v>
      </c>
      <c r="DJ557" s="199">
        <v>296</v>
      </c>
      <c r="DK557" s="199">
        <v>209</v>
      </c>
      <c r="DL557" s="199">
        <v>1229</v>
      </c>
      <c r="DM557" s="199">
        <v>1983</v>
      </c>
      <c r="DN557" s="199">
        <v>2758</v>
      </c>
      <c r="DO557" s="199">
        <v>1363</v>
      </c>
      <c r="DP557" s="199">
        <v>455</v>
      </c>
      <c r="DQ557" s="199">
        <v>276</v>
      </c>
      <c r="DR557" s="199">
        <v>686</v>
      </c>
      <c r="DS557" s="199">
        <v>680</v>
      </c>
      <c r="DT557" s="199">
        <v>1172</v>
      </c>
      <c r="DU557" s="199">
        <v>11286</v>
      </c>
      <c r="DV557" s="199">
        <v>1605</v>
      </c>
      <c r="DW557" s="199">
        <v>268</v>
      </c>
      <c r="DX557" s="199">
        <v>1183</v>
      </c>
      <c r="DY557" s="199">
        <v>122</v>
      </c>
      <c r="DZ557" s="199">
        <v>4962</v>
      </c>
      <c r="EA557" s="199">
        <v>127</v>
      </c>
      <c r="EB557" s="199">
        <v>4489</v>
      </c>
      <c r="EC557" s="199">
        <v>3536</v>
      </c>
      <c r="ED557" s="199">
        <v>67</v>
      </c>
      <c r="EE557" s="199">
        <v>3272</v>
      </c>
      <c r="EF557" s="199">
        <v>605</v>
      </c>
      <c r="EG557" s="199">
        <v>11716</v>
      </c>
      <c r="EH557" s="199">
        <v>5311</v>
      </c>
      <c r="EI557" s="199">
        <v>2738</v>
      </c>
      <c r="EJ557" s="199">
        <v>8548</v>
      </c>
      <c r="EK557" s="199">
        <v>886</v>
      </c>
      <c r="EL557" s="199">
        <v>1240</v>
      </c>
      <c r="EM557" s="199">
        <v>936</v>
      </c>
      <c r="EN557" s="199">
        <v>1173</v>
      </c>
      <c r="EO557" s="199">
        <v>1193</v>
      </c>
      <c r="EP557" s="199">
        <v>2791</v>
      </c>
      <c r="EQ557" s="199">
        <v>10138</v>
      </c>
      <c r="ER557" s="199">
        <v>11286</v>
      </c>
      <c r="ES557" s="199">
        <v>3152</v>
      </c>
      <c r="ET557" s="199">
        <v>6272</v>
      </c>
      <c r="EU557" s="199">
        <v>1580</v>
      </c>
      <c r="EV557" s="199">
        <v>282</v>
      </c>
      <c r="EW557" s="199">
        <v>8134</v>
      </c>
      <c r="EX557" s="199">
        <v>11286</v>
      </c>
      <c r="EZ557" s="199"/>
    </row>
    <row r="558" spans="1:156" x14ac:dyDescent="0.25">
      <c r="A558">
        <v>55070</v>
      </c>
      <c r="B558" t="s">
        <v>892</v>
      </c>
      <c r="C558" t="s">
        <v>979</v>
      </c>
      <c r="D558" t="s">
        <v>239</v>
      </c>
      <c r="E558" t="s">
        <v>333</v>
      </c>
      <c r="F558" t="s">
        <v>346</v>
      </c>
      <c r="G558" t="s">
        <v>346</v>
      </c>
      <c r="H558" s="199">
        <v>8384</v>
      </c>
      <c r="I558" s="199">
        <v>510</v>
      </c>
      <c r="J558" s="199">
        <v>757</v>
      </c>
      <c r="K558" s="199">
        <v>37</v>
      </c>
      <c r="L558" s="199">
        <v>490</v>
      </c>
      <c r="M558" s="199">
        <v>24</v>
      </c>
      <c r="N558" s="199">
        <v>3581</v>
      </c>
      <c r="O558" s="199">
        <v>363</v>
      </c>
      <c r="P558" s="199">
        <v>3973</v>
      </c>
      <c r="Q558" s="199">
        <v>110</v>
      </c>
      <c r="R558" s="199">
        <v>7854</v>
      </c>
      <c r="S558" s="199">
        <v>479</v>
      </c>
      <c r="T558" s="199">
        <v>103</v>
      </c>
      <c r="U558" s="199">
        <v>25</v>
      </c>
      <c r="V558" s="199">
        <v>0</v>
      </c>
      <c r="W558" s="199">
        <v>0</v>
      </c>
      <c r="X558" s="199">
        <v>17</v>
      </c>
      <c r="Y558" s="199">
        <v>0</v>
      </c>
      <c r="Z558" s="199">
        <v>33</v>
      </c>
      <c r="AA558" s="199">
        <v>0</v>
      </c>
      <c r="AB558" s="199">
        <v>377</v>
      </c>
      <c r="AC558" s="199">
        <v>6</v>
      </c>
      <c r="AD558" s="199">
        <v>266</v>
      </c>
      <c r="AE558" s="199">
        <v>9</v>
      </c>
      <c r="AF558" s="199">
        <v>7604</v>
      </c>
      <c r="AG558" s="199">
        <v>470</v>
      </c>
      <c r="AH558" s="199">
        <v>8156</v>
      </c>
      <c r="AI558" s="199">
        <v>501</v>
      </c>
      <c r="AJ558" s="199">
        <v>228</v>
      </c>
      <c r="AK558" s="199">
        <v>9</v>
      </c>
      <c r="AL558" s="199">
        <v>87</v>
      </c>
      <c r="AM558" s="199">
        <v>0</v>
      </c>
      <c r="AN558" s="199">
        <v>141</v>
      </c>
      <c r="AO558" s="199">
        <v>9</v>
      </c>
      <c r="AP558" s="199">
        <v>4331</v>
      </c>
      <c r="AQ558" s="199">
        <v>309</v>
      </c>
      <c r="AR558" s="199">
        <v>4053</v>
      </c>
      <c r="AS558" s="199">
        <v>201</v>
      </c>
      <c r="AT558" s="199">
        <v>900</v>
      </c>
      <c r="AU558" s="199">
        <v>57</v>
      </c>
      <c r="AV558" s="199">
        <v>7484</v>
      </c>
      <c r="AW558" s="199">
        <v>453</v>
      </c>
      <c r="AX558" s="199">
        <v>416</v>
      </c>
      <c r="AY558" s="199">
        <v>44</v>
      </c>
      <c r="AZ558" s="199">
        <v>2148</v>
      </c>
      <c r="BA558" s="199">
        <v>153</v>
      </c>
      <c r="BB558" s="199">
        <v>1763</v>
      </c>
      <c r="BC558" s="199">
        <v>81</v>
      </c>
      <c r="BD558" s="199">
        <v>852</v>
      </c>
      <c r="BE558" s="199">
        <v>48</v>
      </c>
      <c r="BF558" s="199">
        <v>682</v>
      </c>
      <c r="BG558" s="199">
        <v>35</v>
      </c>
      <c r="BH558" s="199">
        <v>4204</v>
      </c>
      <c r="BI558" s="199">
        <v>366</v>
      </c>
      <c r="BJ558" s="199">
        <v>4084</v>
      </c>
      <c r="BK558" s="199">
        <v>346</v>
      </c>
      <c r="BL558" s="199">
        <v>120</v>
      </c>
      <c r="BM558" s="199">
        <v>20</v>
      </c>
      <c r="BN558" s="199">
        <v>3106</v>
      </c>
      <c r="BO558" s="199">
        <v>224</v>
      </c>
      <c r="BP558" s="199">
        <v>1293</v>
      </c>
      <c r="BQ558" s="199">
        <v>155</v>
      </c>
      <c r="BR558" s="199">
        <v>487</v>
      </c>
      <c r="BS558" s="199">
        <v>22</v>
      </c>
      <c r="BT558" s="199">
        <v>2541</v>
      </c>
      <c r="BU558" s="199">
        <v>100</v>
      </c>
      <c r="BV558" s="199">
        <v>4886</v>
      </c>
      <c r="BW558" s="199">
        <v>401</v>
      </c>
      <c r="BX558" s="199">
        <v>957</v>
      </c>
      <c r="BY558" s="199">
        <v>9</v>
      </c>
      <c r="BZ558" s="199">
        <v>722</v>
      </c>
      <c r="CA558" s="199">
        <v>27</v>
      </c>
      <c r="CB558" s="199">
        <v>1819</v>
      </c>
      <c r="CC558" s="199">
        <v>73</v>
      </c>
      <c r="CD558" s="199">
        <v>664</v>
      </c>
      <c r="CE558" s="199">
        <v>84</v>
      </c>
      <c r="CF558" s="199">
        <v>989</v>
      </c>
      <c r="CG558" s="199">
        <v>64</v>
      </c>
      <c r="CH558" s="199">
        <v>1338</v>
      </c>
      <c r="CI558" s="199">
        <v>174</v>
      </c>
      <c r="CJ558" s="199">
        <v>1094</v>
      </c>
      <c r="CK558" s="199">
        <v>37</v>
      </c>
      <c r="CL558" s="199">
        <v>801</v>
      </c>
      <c r="CM558" s="199">
        <v>42</v>
      </c>
      <c r="CN558" s="199">
        <v>957</v>
      </c>
      <c r="CO558" s="199">
        <v>9</v>
      </c>
      <c r="CP558" s="199">
        <v>510</v>
      </c>
      <c r="CQ558" s="199">
        <v>7874</v>
      </c>
      <c r="CR558" s="199">
        <v>6183</v>
      </c>
      <c r="CS558" s="199">
        <v>2625</v>
      </c>
      <c r="CT558" s="199">
        <v>7547</v>
      </c>
      <c r="CU558" s="199">
        <v>320</v>
      </c>
      <c r="CV558" s="199">
        <v>120</v>
      </c>
      <c r="CW558" s="199">
        <v>91</v>
      </c>
      <c r="CX558" s="199">
        <v>40</v>
      </c>
      <c r="CY558" s="199">
        <v>216</v>
      </c>
      <c r="CZ558" s="199">
        <v>80</v>
      </c>
      <c r="DA558" s="199">
        <v>0</v>
      </c>
      <c r="DB558" s="199">
        <v>0</v>
      </c>
      <c r="DC558" s="199">
        <v>13</v>
      </c>
      <c r="DD558" s="199">
        <v>0</v>
      </c>
      <c r="DE558" s="199">
        <v>19</v>
      </c>
      <c r="DF558" s="199">
        <v>655</v>
      </c>
      <c r="DG558" s="199">
        <v>756</v>
      </c>
      <c r="DH558" s="199">
        <v>148</v>
      </c>
      <c r="DI558" s="199">
        <v>621</v>
      </c>
      <c r="DJ558" s="199">
        <v>271</v>
      </c>
      <c r="DK558" s="199">
        <v>13</v>
      </c>
      <c r="DL558" s="199">
        <v>248</v>
      </c>
      <c r="DM558" s="199">
        <v>348</v>
      </c>
      <c r="DN558" s="199">
        <v>752</v>
      </c>
      <c r="DO558" s="199">
        <v>206</v>
      </c>
      <c r="DP558" s="199">
        <v>270</v>
      </c>
      <c r="DQ558" s="199">
        <v>103</v>
      </c>
      <c r="DR558" s="199">
        <v>40</v>
      </c>
      <c r="DS558" s="199">
        <v>151</v>
      </c>
      <c r="DT558" s="199">
        <v>252</v>
      </c>
      <c r="DU558" s="199">
        <v>2865</v>
      </c>
      <c r="DV558" s="199">
        <v>1519</v>
      </c>
      <c r="DW558" s="199">
        <v>819</v>
      </c>
      <c r="DX558" s="199">
        <v>387</v>
      </c>
      <c r="DY558" s="199">
        <v>149</v>
      </c>
      <c r="DZ558" s="199">
        <v>455</v>
      </c>
      <c r="EA558" s="199">
        <v>46</v>
      </c>
      <c r="EB558" s="199">
        <v>233</v>
      </c>
      <c r="EC558" s="199">
        <v>504</v>
      </c>
      <c r="ED558" s="199">
        <v>70</v>
      </c>
      <c r="EE558" s="199">
        <v>230</v>
      </c>
      <c r="EF558" s="199">
        <v>1186</v>
      </c>
      <c r="EG558" s="199">
        <v>7552</v>
      </c>
      <c r="EH558" s="199">
        <v>730</v>
      </c>
      <c r="EI558" s="199">
        <v>2489</v>
      </c>
      <c r="EJ558" s="199">
        <v>376</v>
      </c>
      <c r="EK558" s="199">
        <v>100</v>
      </c>
      <c r="EL558" s="199">
        <v>93</v>
      </c>
      <c r="EM558" s="199">
        <v>37</v>
      </c>
      <c r="EN558" s="199">
        <v>41</v>
      </c>
      <c r="EO558" s="199">
        <v>35</v>
      </c>
      <c r="EP558" s="199">
        <v>70</v>
      </c>
      <c r="EQ558" s="199">
        <v>2664</v>
      </c>
      <c r="ER558" s="199">
        <v>2865</v>
      </c>
      <c r="ES558" s="199">
        <v>131</v>
      </c>
      <c r="ET558" s="199">
        <v>591</v>
      </c>
      <c r="EU558" s="199">
        <v>1119</v>
      </c>
      <c r="EV558" s="199">
        <v>1024</v>
      </c>
      <c r="EW558" s="199">
        <v>2734</v>
      </c>
      <c r="EX558" s="199">
        <v>2865</v>
      </c>
      <c r="EZ558" s="199"/>
    </row>
    <row r="559" spans="1:156" x14ac:dyDescent="0.25">
      <c r="A559">
        <v>55344</v>
      </c>
      <c r="B559" t="s">
        <v>892</v>
      </c>
      <c r="C559" t="s">
        <v>1021</v>
      </c>
      <c r="D559" t="s">
        <v>264</v>
      </c>
      <c r="E559" t="s">
        <v>333</v>
      </c>
      <c r="F559" t="s">
        <v>346</v>
      </c>
      <c r="G559" t="s">
        <v>346</v>
      </c>
      <c r="H559" s="199">
        <v>14639</v>
      </c>
      <c r="I559" s="199">
        <v>854</v>
      </c>
      <c r="J559" s="199">
        <v>2069</v>
      </c>
      <c r="K559" s="199">
        <v>127</v>
      </c>
      <c r="L559" s="199">
        <v>1877</v>
      </c>
      <c r="M559" s="199">
        <v>127</v>
      </c>
      <c r="N559" s="199">
        <v>4907</v>
      </c>
      <c r="O559" s="199">
        <v>568</v>
      </c>
      <c r="P559" s="199">
        <v>7663</v>
      </c>
      <c r="Q559" s="199">
        <v>159</v>
      </c>
      <c r="R559" s="199">
        <v>8228</v>
      </c>
      <c r="S559" s="199">
        <v>383</v>
      </c>
      <c r="T559" s="199">
        <v>2196</v>
      </c>
      <c r="U559" s="199">
        <v>81</v>
      </c>
      <c r="V559" s="199">
        <v>0</v>
      </c>
      <c r="W559" s="199">
        <v>0</v>
      </c>
      <c r="X559" s="199">
        <v>2794</v>
      </c>
      <c r="Y559" s="199">
        <v>0</v>
      </c>
      <c r="Z559" s="199">
        <v>535</v>
      </c>
      <c r="AA559" s="199">
        <v>308</v>
      </c>
      <c r="AB559" s="199">
        <v>886</v>
      </c>
      <c r="AC559" s="199">
        <v>82</v>
      </c>
      <c r="AD559" s="199">
        <v>1292</v>
      </c>
      <c r="AE559" s="199">
        <v>508</v>
      </c>
      <c r="AF559" s="199">
        <v>7487</v>
      </c>
      <c r="AG559" s="199">
        <v>236</v>
      </c>
      <c r="AH559" s="199">
        <v>10725</v>
      </c>
      <c r="AI559" s="199">
        <v>477</v>
      </c>
      <c r="AJ559" s="199">
        <v>3914</v>
      </c>
      <c r="AK559" s="199">
        <v>377</v>
      </c>
      <c r="AL559" s="199">
        <v>1205</v>
      </c>
      <c r="AM559" s="199">
        <v>11</v>
      </c>
      <c r="AN559" s="199">
        <v>2709</v>
      </c>
      <c r="AO559" s="199">
        <v>366</v>
      </c>
      <c r="AP559" s="199">
        <v>6992</v>
      </c>
      <c r="AQ559" s="199">
        <v>445</v>
      </c>
      <c r="AR559" s="199">
        <v>7647</v>
      </c>
      <c r="AS559" s="199">
        <v>409</v>
      </c>
      <c r="AT559" s="199">
        <v>1067</v>
      </c>
      <c r="AU559" s="199">
        <v>35</v>
      </c>
      <c r="AV559" s="199">
        <v>13572</v>
      </c>
      <c r="AW559" s="199">
        <v>819</v>
      </c>
      <c r="AX559" s="199">
        <v>840</v>
      </c>
      <c r="AY559" s="199">
        <v>155</v>
      </c>
      <c r="AZ559" s="199">
        <v>1106</v>
      </c>
      <c r="BA559" s="199">
        <v>280</v>
      </c>
      <c r="BB559" s="199">
        <v>2369</v>
      </c>
      <c r="BC559" s="199">
        <v>124</v>
      </c>
      <c r="BD559" s="199">
        <v>5749</v>
      </c>
      <c r="BE559" s="199">
        <v>88</v>
      </c>
      <c r="BF559" s="199">
        <v>1607</v>
      </c>
      <c r="BG559" s="199">
        <v>286</v>
      </c>
      <c r="BH559" s="199">
        <v>7536</v>
      </c>
      <c r="BI559" s="199">
        <v>425</v>
      </c>
      <c r="BJ559" s="199">
        <v>7108</v>
      </c>
      <c r="BK559" s="199">
        <v>382</v>
      </c>
      <c r="BL559" s="199">
        <v>428</v>
      </c>
      <c r="BM559" s="199">
        <v>43</v>
      </c>
      <c r="BN559" s="199">
        <v>6164</v>
      </c>
      <c r="BO559" s="199">
        <v>332</v>
      </c>
      <c r="BP559" s="199">
        <v>1510</v>
      </c>
      <c r="BQ559" s="199">
        <v>124</v>
      </c>
      <c r="BR559" s="199">
        <v>1469</v>
      </c>
      <c r="BS559" s="199">
        <v>255</v>
      </c>
      <c r="BT559" s="199">
        <v>3361</v>
      </c>
      <c r="BU559" s="199">
        <v>127</v>
      </c>
      <c r="BV559" s="199">
        <v>9143</v>
      </c>
      <c r="BW559" s="199">
        <v>711</v>
      </c>
      <c r="BX559" s="199">
        <v>2135</v>
      </c>
      <c r="BY559" s="199">
        <v>16</v>
      </c>
      <c r="BZ559" s="199">
        <v>1102</v>
      </c>
      <c r="CA559" s="199">
        <v>0</v>
      </c>
      <c r="CB559" s="199">
        <v>2259</v>
      </c>
      <c r="CC559" s="199">
        <v>127</v>
      </c>
      <c r="CD559" s="199">
        <v>1214</v>
      </c>
      <c r="CE559" s="199">
        <v>80</v>
      </c>
      <c r="CF559" s="199">
        <v>2428</v>
      </c>
      <c r="CG559" s="199">
        <v>147</v>
      </c>
      <c r="CH559" s="199">
        <v>2795</v>
      </c>
      <c r="CI559" s="199">
        <v>309</v>
      </c>
      <c r="CJ559" s="199">
        <v>1406</v>
      </c>
      <c r="CK559" s="199">
        <v>114</v>
      </c>
      <c r="CL559" s="199">
        <v>1300</v>
      </c>
      <c r="CM559" s="199">
        <v>61</v>
      </c>
      <c r="CN559" s="199">
        <v>2135</v>
      </c>
      <c r="CO559" s="199">
        <v>16</v>
      </c>
      <c r="CP559" s="199">
        <v>854</v>
      </c>
      <c r="CQ559" s="199">
        <v>13785</v>
      </c>
      <c r="CR559" s="199">
        <v>10855</v>
      </c>
      <c r="CS559" s="199">
        <v>4534</v>
      </c>
      <c r="CT559" s="199">
        <v>8925</v>
      </c>
      <c r="CU559" s="199">
        <v>4858</v>
      </c>
      <c r="CV559" s="199">
        <v>1369</v>
      </c>
      <c r="CW559" s="199">
        <v>1233</v>
      </c>
      <c r="CX559" s="199">
        <v>380</v>
      </c>
      <c r="CY559" s="199">
        <v>1489</v>
      </c>
      <c r="CZ559" s="199">
        <v>378</v>
      </c>
      <c r="DA559" s="199">
        <v>893</v>
      </c>
      <c r="DB559" s="199">
        <v>126</v>
      </c>
      <c r="DC559" s="199">
        <v>1243</v>
      </c>
      <c r="DD559" s="199">
        <v>485</v>
      </c>
      <c r="DE559" s="199">
        <v>24</v>
      </c>
      <c r="DF559" s="199">
        <v>391</v>
      </c>
      <c r="DG559" s="199">
        <v>684</v>
      </c>
      <c r="DH559" s="199">
        <v>205</v>
      </c>
      <c r="DI559" s="199">
        <v>1189</v>
      </c>
      <c r="DJ559" s="199">
        <v>371</v>
      </c>
      <c r="DK559" s="199">
        <v>184</v>
      </c>
      <c r="DL559" s="199">
        <v>937</v>
      </c>
      <c r="DM559" s="199">
        <v>1441</v>
      </c>
      <c r="DN559" s="199">
        <v>1355</v>
      </c>
      <c r="DO559" s="199">
        <v>517</v>
      </c>
      <c r="DP559" s="199">
        <v>262</v>
      </c>
      <c r="DQ559" s="199">
        <v>116</v>
      </c>
      <c r="DR559" s="199">
        <v>209</v>
      </c>
      <c r="DS559" s="199">
        <v>214</v>
      </c>
      <c r="DT559" s="199">
        <v>424</v>
      </c>
      <c r="DU559" s="199">
        <v>6801</v>
      </c>
      <c r="DV559" s="199">
        <v>2709</v>
      </c>
      <c r="DW559" s="199">
        <v>1389</v>
      </c>
      <c r="DX559" s="199">
        <v>534</v>
      </c>
      <c r="DY559" s="199">
        <v>150</v>
      </c>
      <c r="DZ559" s="199">
        <v>1512</v>
      </c>
      <c r="EA559" s="199">
        <v>85</v>
      </c>
      <c r="EB559" s="199">
        <v>1140</v>
      </c>
      <c r="EC559" s="199">
        <v>2046</v>
      </c>
      <c r="ED559" s="199">
        <v>287</v>
      </c>
      <c r="EE559" s="199">
        <v>1392</v>
      </c>
      <c r="EF559" s="199">
        <v>2062</v>
      </c>
      <c r="EG559" s="199">
        <v>10903</v>
      </c>
      <c r="EH559" s="199">
        <v>3579</v>
      </c>
      <c r="EI559" s="199">
        <v>2710</v>
      </c>
      <c r="EJ559" s="199">
        <v>4091</v>
      </c>
      <c r="EK559" s="199">
        <v>473</v>
      </c>
      <c r="EL559" s="199">
        <v>701</v>
      </c>
      <c r="EM559" s="199">
        <v>888</v>
      </c>
      <c r="EN559" s="199">
        <v>413</v>
      </c>
      <c r="EO559" s="199">
        <v>352</v>
      </c>
      <c r="EP559" s="199">
        <v>1178</v>
      </c>
      <c r="EQ559" s="199">
        <v>6187</v>
      </c>
      <c r="ER559" s="199">
        <v>6801</v>
      </c>
      <c r="ES559" s="199">
        <v>275</v>
      </c>
      <c r="ET559" s="199">
        <v>3705</v>
      </c>
      <c r="EU559" s="199">
        <v>2306</v>
      </c>
      <c r="EV559" s="199">
        <v>515</v>
      </c>
      <c r="EW559" s="199">
        <v>6526</v>
      </c>
      <c r="EX559" s="199">
        <v>6801</v>
      </c>
      <c r="EZ559" s="199"/>
    </row>
    <row r="560" spans="1:156" x14ac:dyDescent="0.25">
      <c r="A560">
        <v>55102</v>
      </c>
      <c r="B560" t="s">
        <v>892</v>
      </c>
      <c r="C560" t="s">
        <v>988</v>
      </c>
      <c r="D560" t="s">
        <v>299</v>
      </c>
      <c r="E560" t="s">
        <v>333</v>
      </c>
      <c r="F560" t="s">
        <v>346</v>
      </c>
      <c r="G560" t="s">
        <v>346</v>
      </c>
      <c r="H560" s="199">
        <v>19149</v>
      </c>
      <c r="I560" s="199">
        <v>1090</v>
      </c>
      <c r="J560" s="199">
        <v>3295</v>
      </c>
      <c r="K560" s="199">
        <v>392</v>
      </c>
      <c r="L560" s="199">
        <v>2383</v>
      </c>
      <c r="M560" s="199">
        <v>346</v>
      </c>
      <c r="N560" s="199">
        <v>7314</v>
      </c>
      <c r="O560" s="199">
        <v>580</v>
      </c>
      <c r="P560" s="199">
        <v>8448</v>
      </c>
      <c r="Q560" s="199">
        <v>118</v>
      </c>
      <c r="R560" s="199">
        <v>15338</v>
      </c>
      <c r="S560" s="199">
        <v>807</v>
      </c>
      <c r="T560" s="199">
        <v>2012</v>
      </c>
      <c r="U560" s="199">
        <v>135</v>
      </c>
      <c r="V560" s="199">
        <v>68</v>
      </c>
      <c r="W560" s="199">
        <v>11</v>
      </c>
      <c r="X560" s="199">
        <v>389</v>
      </c>
      <c r="Y560" s="199">
        <v>35</v>
      </c>
      <c r="Z560" s="199">
        <v>196</v>
      </c>
      <c r="AA560" s="199">
        <v>44</v>
      </c>
      <c r="AB560" s="199">
        <v>1146</v>
      </c>
      <c r="AC560" s="199">
        <v>58</v>
      </c>
      <c r="AD560" s="199">
        <v>893</v>
      </c>
      <c r="AE560" s="199">
        <v>98</v>
      </c>
      <c r="AF560" s="199">
        <v>14734</v>
      </c>
      <c r="AG560" s="199">
        <v>714</v>
      </c>
      <c r="AH560" s="199">
        <v>17555</v>
      </c>
      <c r="AI560" s="199">
        <v>901</v>
      </c>
      <c r="AJ560" s="199">
        <v>1594</v>
      </c>
      <c r="AK560" s="199">
        <v>189</v>
      </c>
      <c r="AL560" s="199">
        <v>923</v>
      </c>
      <c r="AM560" s="199">
        <v>62</v>
      </c>
      <c r="AN560" s="199">
        <v>671</v>
      </c>
      <c r="AO560" s="199">
        <v>127</v>
      </c>
      <c r="AP560" s="199">
        <v>10052</v>
      </c>
      <c r="AQ560" s="199">
        <v>673</v>
      </c>
      <c r="AR560" s="199">
        <v>9097</v>
      </c>
      <c r="AS560" s="199">
        <v>417</v>
      </c>
      <c r="AT560" s="199">
        <v>2840</v>
      </c>
      <c r="AU560" s="199">
        <v>109</v>
      </c>
      <c r="AV560" s="199">
        <v>16309</v>
      </c>
      <c r="AW560" s="199">
        <v>981</v>
      </c>
      <c r="AX560" s="199">
        <v>661</v>
      </c>
      <c r="AY560" s="199">
        <v>60</v>
      </c>
      <c r="AZ560" s="199">
        <v>2337</v>
      </c>
      <c r="BA560" s="199">
        <v>266</v>
      </c>
      <c r="BB560" s="199">
        <v>3879</v>
      </c>
      <c r="BC560" s="199">
        <v>246</v>
      </c>
      <c r="BD560" s="199">
        <v>8439</v>
      </c>
      <c r="BE560" s="199">
        <v>369</v>
      </c>
      <c r="BF560" s="199">
        <v>2222</v>
      </c>
      <c r="BG560" s="199">
        <v>134</v>
      </c>
      <c r="BH560" s="199">
        <v>11502</v>
      </c>
      <c r="BI560" s="199">
        <v>839</v>
      </c>
      <c r="BJ560" s="199">
        <v>11152</v>
      </c>
      <c r="BK560" s="199">
        <v>756</v>
      </c>
      <c r="BL560" s="199">
        <v>350</v>
      </c>
      <c r="BM560" s="199">
        <v>83</v>
      </c>
      <c r="BN560" s="199">
        <v>8300</v>
      </c>
      <c r="BO560" s="199">
        <v>419</v>
      </c>
      <c r="BP560" s="199">
        <v>3382</v>
      </c>
      <c r="BQ560" s="199">
        <v>407</v>
      </c>
      <c r="BR560" s="199">
        <v>2042</v>
      </c>
      <c r="BS560" s="199">
        <v>147</v>
      </c>
      <c r="BT560" s="199">
        <v>2124</v>
      </c>
      <c r="BU560" s="199">
        <v>106</v>
      </c>
      <c r="BV560" s="199">
        <v>13724</v>
      </c>
      <c r="BW560" s="199">
        <v>973</v>
      </c>
      <c r="BX560" s="199">
        <v>3301</v>
      </c>
      <c r="BY560" s="199">
        <v>11</v>
      </c>
      <c r="BZ560" s="199">
        <v>693</v>
      </c>
      <c r="CA560" s="199">
        <v>0</v>
      </c>
      <c r="CB560" s="199">
        <v>1431</v>
      </c>
      <c r="CC560" s="199">
        <v>106</v>
      </c>
      <c r="CD560" s="199">
        <v>1709</v>
      </c>
      <c r="CE560" s="199">
        <v>43</v>
      </c>
      <c r="CF560" s="199">
        <v>4267</v>
      </c>
      <c r="CG560" s="199">
        <v>325</v>
      </c>
      <c r="CH560" s="199">
        <v>2717</v>
      </c>
      <c r="CI560" s="199">
        <v>261</v>
      </c>
      <c r="CJ560" s="199">
        <v>2288</v>
      </c>
      <c r="CK560" s="199">
        <v>175</v>
      </c>
      <c r="CL560" s="199">
        <v>2743</v>
      </c>
      <c r="CM560" s="199">
        <v>169</v>
      </c>
      <c r="CN560" s="199">
        <v>3301</v>
      </c>
      <c r="CO560" s="199">
        <v>11</v>
      </c>
      <c r="CP560" s="199">
        <v>1090</v>
      </c>
      <c r="CQ560" s="199">
        <v>18059</v>
      </c>
      <c r="CR560" s="199">
        <v>14141</v>
      </c>
      <c r="CS560" s="199">
        <v>6365</v>
      </c>
      <c r="CT560" s="199">
        <v>16458</v>
      </c>
      <c r="CU560" s="199">
        <v>2473</v>
      </c>
      <c r="CV560" s="199">
        <v>575</v>
      </c>
      <c r="CW560" s="199">
        <v>773</v>
      </c>
      <c r="CX560" s="199">
        <v>73</v>
      </c>
      <c r="CY560" s="199">
        <v>617</v>
      </c>
      <c r="CZ560" s="199">
        <v>95</v>
      </c>
      <c r="DA560" s="199">
        <v>171</v>
      </c>
      <c r="DB560" s="199">
        <v>41</v>
      </c>
      <c r="DC560" s="199">
        <v>912</v>
      </c>
      <c r="DD560" s="199">
        <v>366</v>
      </c>
      <c r="DE560" s="199">
        <v>66</v>
      </c>
      <c r="DF560" s="199">
        <v>341</v>
      </c>
      <c r="DG560" s="199">
        <v>1281</v>
      </c>
      <c r="DH560" s="199">
        <v>307</v>
      </c>
      <c r="DI560" s="199">
        <v>838</v>
      </c>
      <c r="DJ560" s="199">
        <v>337</v>
      </c>
      <c r="DK560" s="199">
        <v>285</v>
      </c>
      <c r="DL560" s="199">
        <v>904</v>
      </c>
      <c r="DM560" s="199">
        <v>1617</v>
      </c>
      <c r="DN560" s="199">
        <v>3015</v>
      </c>
      <c r="DO560" s="199">
        <v>1242</v>
      </c>
      <c r="DP560" s="199">
        <v>874</v>
      </c>
      <c r="DQ560" s="199">
        <v>707</v>
      </c>
      <c r="DR560" s="199">
        <v>289</v>
      </c>
      <c r="DS560" s="199">
        <v>400</v>
      </c>
      <c r="DT560" s="199">
        <v>960</v>
      </c>
      <c r="DU560" s="199">
        <v>10418</v>
      </c>
      <c r="DV560" s="199">
        <v>2833</v>
      </c>
      <c r="DW560" s="199">
        <v>613</v>
      </c>
      <c r="DX560" s="199">
        <v>1195</v>
      </c>
      <c r="DY560" s="199">
        <v>101</v>
      </c>
      <c r="DZ560" s="199">
        <v>2911</v>
      </c>
      <c r="EA560" s="199">
        <v>109</v>
      </c>
      <c r="EB560" s="199">
        <v>2244</v>
      </c>
      <c r="EC560" s="199">
        <v>3479</v>
      </c>
      <c r="ED560" s="199">
        <v>286</v>
      </c>
      <c r="EE560" s="199">
        <v>2843</v>
      </c>
      <c r="EF560" s="199">
        <v>1262</v>
      </c>
      <c r="EG560" s="199">
        <v>15304</v>
      </c>
      <c r="EH560" s="199">
        <v>4014</v>
      </c>
      <c r="EI560" s="199">
        <v>4807</v>
      </c>
      <c r="EJ560" s="199">
        <v>5611</v>
      </c>
      <c r="EK560" s="199">
        <v>778</v>
      </c>
      <c r="EL560" s="199">
        <v>858</v>
      </c>
      <c r="EM560" s="199">
        <v>793</v>
      </c>
      <c r="EN560" s="199">
        <v>790</v>
      </c>
      <c r="EO560" s="199">
        <v>610</v>
      </c>
      <c r="EP560" s="199">
        <v>1525</v>
      </c>
      <c r="EQ560" s="199">
        <v>9470</v>
      </c>
      <c r="ER560" s="199">
        <v>10418</v>
      </c>
      <c r="ES560" s="199">
        <v>1281</v>
      </c>
      <c r="ET560" s="199">
        <v>4839</v>
      </c>
      <c r="EU560" s="199">
        <v>3592</v>
      </c>
      <c r="EV560" s="199">
        <v>706</v>
      </c>
      <c r="EW560" s="199">
        <v>9137</v>
      </c>
      <c r="EX560" s="199">
        <v>10418</v>
      </c>
      <c r="EZ560" s="199"/>
    </row>
    <row r="561" spans="1:156" x14ac:dyDescent="0.25">
      <c r="A561">
        <v>55117</v>
      </c>
      <c r="B561" t="s">
        <v>892</v>
      </c>
      <c r="C561" t="s">
        <v>988</v>
      </c>
      <c r="D561" t="s">
        <v>299</v>
      </c>
      <c r="E561" t="s">
        <v>333</v>
      </c>
      <c r="F561" t="s">
        <v>346</v>
      </c>
      <c r="G561" t="s">
        <v>346</v>
      </c>
      <c r="H561" s="199">
        <v>45398</v>
      </c>
      <c r="I561" s="199">
        <v>2534</v>
      </c>
      <c r="J561" s="199">
        <v>11118</v>
      </c>
      <c r="K561" s="199">
        <v>580</v>
      </c>
      <c r="L561" s="199">
        <v>7908</v>
      </c>
      <c r="M561" s="199">
        <v>488</v>
      </c>
      <c r="N561" s="199">
        <v>19321</v>
      </c>
      <c r="O561" s="199">
        <v>1423</v>
      </c>
      <c r="P561" s="199">
        <v>14553</v>
      </c>
      <c r="Q561" s="199">
        <v>493</v>
      </c>
      <c r="R561" s="199">
        <v>21184</v>
      </c>
      <c r="S561" s="199">
        <v>1050</v>
      </c>
      <c r="T561" s="199">
        <v>7033</v>
      </c>
      <c r="U561" s="199">
        <v>565</v>
      </c>
      <c r="V561" s="199">
        <v>122</v>
      </c>
      <c r="W561" s="199">
        <v>8</v>
      </c>
      <c r="X561" s="199">
        <v>11988</v>
      </c>
      <c r="Y561" s="199">
        <v>653</v>
      </c>
      <c r="Z561" s="199">
        <v>819</v>
      </c>
      <c r="AA561" s="199">
        <v>21</v>
      </c>
      <c r="AB561" s="199">
        <v>4234</v>
      </c>
      <c r="AC561" s="199">
        <v>237</v>
      </c>
      <c r="AD561" s="199">
        <v>3301</v>
      </c>
      <c r="AE561" s="199">
        <v>225</v>
      </c>
      <c r="AF561" s="199">
        <v>20394</v>
      </c>
      <c r="AG561" s="199">
        <v>947</v>
      </c>
      <c r="AH561" s="199">
        <v>35711</v>
      </c>
      <c r="AI561" s="199">
        <v>1589</v>
      </c>
      <c r="AJ561" s="199">
        <v>9687</v>
      </c>
      <c r="AK561" s="199">
        <v>945</v>
      </c>
      <c r="AL561" s="199">
        <v>6020</v>
      </c>
      <c r="AM561" s="199">
        <v>437</v>
      </c>
      <c r="AN561" s="199">
        <v>3667</v>
      </c>
      <c r="AO561" s="199">
        <v>508</v>
      </c>
      <c r="AP561" s="199">
        <v>22565</v>
      </c>
      <c r="AQ561" s="199">
        <v>1467</v>
      </c>
      <c r="AR561" s="199">
        <v>22833</v>
      </c>
      <c r="AS561" s="199">
        <v>1067</v>
      </c>
      <c r="AT561" s="199">
        <v>5846</v>
      </c>
      <c r="AU561" s="199">
        <v>234</v>
      </c>
      <c r="AV561" s="199">
        <v>39552</v>
      </c>
      <c r="AW561" s="199">
        <v>2300</v>
      </c>
      <c r="AX561" s="199">
        <v>4272</v>
      </c>
      <c r="AY561" s="199">
        <v>407</v>
      </c>
      <c r="AZ561" s="199">
        <v>6181</v>
      </c>
      <c r="BA561" s="199">
        <v>433</v>
      </c>
      <c r="BB561" s="199">
        <v>8558</v>
      </c>
      <c r="BC561" s="199">
        <v>605</v>
      </c>
      <c r="BD561" s="199">
        <v>8734</v>
      </c>
      <c r="BE561" s="199">
        <v>268</v>
      </c>
      <c r="BF561" s="199">
        <v>5348</v>
      </c>
      <c r="BG561" s="199">
        <v>646</v>
      </c>
      <c r="BH561" s="199">
        <v>21929</v>
      </c>
      <c r="BI561" s="199">
        <v>1535</v>
      </c>
      <c r="BJ561" s="199">
        <v>20789</v>
      </c>
      <c r="BK561" s="199">
        <v>1423</v>
      </c>
      <c r="BL561" s="199">
        <v>1140</v>
      </c>
      <c r="BM561" s="199">
        <v>112</v>
      </c>
      <c r="BN561" s="199">
        <v>15305</v>
      </c>
      <c r="BO561" s="199">
        <v>801</v>
      </c>
      <c r="BP561" s="199">
        <v>7389</v>
      </c>
      <c r="BQ561" s="199">
        <v>974</v>
      </c>
      <c r="BR561" s="199">
        <v>4583</v>
      </c>
      <c r="BS561" s="199">
        <v>406</v>
      </c>
      <c r="BT561" s="199">
        <v>13452</v>
      </c>
      <c r="BU561" s="199">
        <v>310</v>
      </c>
      <c r="BV561" s="199">
        <v>27277</v>
      </c>
      <c r="BW561" s="199">
        <v>2181</v>
      </c>
      <c r="BX561" s="199">
        <v>4669</v>
      </c>
      <c r="BY561" s="199">
        <v>43</v>
      </c>
      <c r="BZ561" s="199">
        <v>3976</v>
      </c>
      <c r="CA561" s="199">
        <v>126</v>
      </c>
      <c r="CB561" s="199">
        <v>9476</v>
      </c>
      <c r="CC561" s="199">
        <v>184</v>
      </c>
      <c r="CD561" s="199">
        <v>4201</v>
      </c>
      <c r="CE561" s="199">
        <v>511</v>
      </c>
      <c r="CF561" s="199">
        <v>6810</v>
      </c>
      <c r="CG561" s="199">
        <v>733</v>
      </c>
      <c r="CH561" s="199">
        <v>5678</v>
      </c>
      <c r="CI561" s="199">
        <v>357</v>
      </c>
      <c r="CJ561" s="199">
        <v>4983</v>
      </c>
      <c r="CK561" s="199">
        <v>302</v>
      </c>
      <c r="CL561" s="199">
        <v>5605</v>
      </c>
      <c r="CM561" s="199">
        <v>278</v>
      </c>
      <c r="CN561" s="199">
        <v>4669</v>
      </c>
      <c r="CO561" s="199">
        <v>43</v>
      </c>
      <c r="CP561" s="199">
        <v>2534</v>
      </c>
      <c r="CQ561" s="199">
        <v>42864</v>
      </c>
      <c r="CR561" s="199">
        <v>26131</v>
      </c>
      <c r="CS561" s="199">
        <v>21359</v>
      </c>
      <c r="CT561" s="199">
        <v>28229</v>
      </c>
      <c r="CU561" s="199">
        <v>14135</v>
      </c>
      <c r="CV561" s="199">
        <v>7204</v>
      </c>
      <c r="CW561" s="199">
        <v>2262</v>
      </c>
      <c r="CX561" s="199">
        <v>651</v>
      </c>
      <c r="CY561" s="199">
        <v>1864</v>
      </c>
      <c r="CZ561" s="199">
        <v>814</v>
      </c>
      <c r="DA561" s="199">
        <v>8734</v>
      </c>
      <c r="DB561" s="199">
        <v>5236</v>
      </c>
      <c r="DC561" s="199">
        <v>1275</v>
      </c>
      <c r="DD561" s="199">
        <v>503</v>
      </c>
      <c r="DE561" s="199">
        <v>35</v>
      </c>
      <c r="DF561" s="199">
        <v>910</v>
      </c>
      <c r="DG561" s="199">
        <v>3164</v>
      </c>
      <c r="DH561" s="199">
        <v>498</v>
      </c>
      <c r="DI561" s="199">
        <v>2341</v>
      </c>
      <c r="DJ561" s="199">
        <v>1351</v>
      </c>
      <c r="DK561" s="199">
        <v>400</v>
      </c>
      <c r="DL561" s="199">
        <v>1681</v>
      </c>
      <c r="DM561" s="199">
        <v>2343</v>
      </c>
      <c r="DN561" s="199">
        <v>5569</v>
      </c>
      <c r="DO561" s="199">
        <v>1763</v>
      </c>
      <c r="DP561" s="199">
        <v>779</v>
      </c>
      <c r="DQ561" s="199">
        <v>1537</v>
      </c>
      <c r="DR561" s="199">
        <v>1135</v>
      </c>
      <c r="DS561" s="199">
        <v>1120</v>
      </c>
      <c r="DT561" s="199">
        <v>3446</v>
      </c>
      <c r="DU561" s="199">
        <v>16548</v>
      </c>
      <c r="DV561" s="199">
        <v>6220</v>
      </c>
      <c r="DW561" s="199">
        <v>2803</v>
      </c>
      <c r="DX561" s="199">
        <v>1609</v>
      </c>
      <c r="DY561" s="199">
        <v>671</v>
      </c>
      <c r="DZ561" s="199">
        <v>3187</v>
      </c>
      <c r="EA561" s="199">
        <v>277</v>
      </c>
      <c r="EB561" s="199">
        <v>2010</v>
      </c>
      <c r="EC561" s="199">
        <v>5532</v>
      </c>
      <c r="ED561" s="199">
        <v>1325</v>
      </c>
      <c r="EE561" s="199">
        <v>2958</v>
      </c>
      <c r="EF561" s="199">
        <v>5696</v>
      </c>
      <c r="EG561" s="199">
        <v>38098</v>
      </c>
      <c r="EH561" s="199">
        <v>6794</v>
      </c>
      <c r="EI561" s="199">
        <v>9889</v>
      </c>
      <c r="EJ561" s="199">
        <v>6659</v>
      </c>
      <c r="EK561" s="199">
        <v>644</v>
      </c>
      <c r="EL561" s="199">
        <v>897</v>
      </c>
      <c r="EM561" s="199">
        <v>722</v>
      </c>
      <c r="EN561" s="199">
        <v>616</v>
      </c>
      <c r="EO561" s="199">
        <v>653</v>
      </c>
      <c r="EP561" s="199">
        <v>2822</v>
      </c>
      <c r="EQ561" s="199">
        <v>15067</v>
      </c>
      <c r="ER561" s="199">
        <v>16548</v>
      </c>
      <c r="ES561" s="199">
        <v>1897</v>
      </c>
      <c r="ET561" s="199">
        <v>6007</v>
      </c>
      <c r="EU561" s="199">
        <v>6081</v>
      </c>
      <c r="EV561" s="199">
        <v>2563</v>
      </c>
      <c r="EW561" s="199">
        <v>14651</v>
      </c>
      <c r="EX561" s="199">
        <v>16548</v>
      </c>
      <c r="EZ561" s="199"/>
    </row>
    <row r="562" spans="1:156" x14ac:dyDescent="0.25">
      <c r="A562">
        <v>55337</v>
      </c>
      <c r="B562" t="s">
        <v>892</v>
      </c>
      <c r="C562" t="s">
        <v>1004</v>
      </c>
      <c r="D562" t="s">
        <v>256</v>
      </c>
      <c r="E562" t="s">
        <v>333</v>
      </c>
      <c r="F562" t="s">
        <v>346</v>
      </c>
      <c r="G562" t="s">
        <v>346</v>
      </c>
      <c r="H562" s="199">
        <v>47365</v>
      </c>
      <c r="I562" s="199">
        <v>2603</v>
      </c>
      <c r="J562" s="199">
        <v>6128</v>
      </c>
      <c r="K562" s="199">
        <v>659</v>
      </c>
      <c r="L562" s="199">
        <v>3958</v>
      </c>
      <c r="M562" s="199">
        <v>425</v>
      </c>
      <c r="N562" s="199">
        <v>19373</v>
      </c>
      <c r="O562" s="199">
        <v>1470</v>
      </c>
      <c r="P562" s="199">
        <v>21801</v>
      </c>
      <c r="Q562" s="199">
        <v>474</v>
      </c>
      <c r="R562" s="199">
        <v>31535</v>
      </c>
      <c r="S562" s="199">
        <v>829</v>
      </c>
      <c r="T562" s="199">
        <v>6794</v>
      </c>
      <c r="U562" s="199">
        <v>473</v>
      </c>
      <c r="V562" s="199">
        <v>101</v>
      </c>
      <c r="W562" s="199">
        <v>0</v>
      </c>
      <c r="X562" s="199">
        <v>3057</v>
      </c>
      <c r="Y562" s="199">
        <v>54</v>
      </c>
      <c r="Z562" s="199">
        <v>1781</v>
      </c>
      <c r="AA562" s="199">
        <v>810</v>
      </c>
      <c r="AB562" s="199">
        <v>4097</v>
      </c>
      <c r="AC562" s="199">
        <v>437</v>
      </c>
      <c r="AD562" s="199">
        <v>4481</v>
      </c>
      <c r="AE562" s="199">
        <v>1312</v>
      </c>
      <c r="AF562" s="199">
        <v>30177</v>
      </c>
      <c r="AG562" s="199">
        <v>649</v>
      </c>
      <c r="AH562" s="199">
        <v>40411</v>
      </c>
      <c r="AI562" s="199">
        <v>1269</v>
      </c>
      <c r="AJ562" s="199">
        <v>6954</v>
      </c>
      <c r="AK562" s="199">
        <v>1334</v>
      </c>
      <c r="AL562" s="199">
        <v>4177</v>
      </c>
      <c r="AM562" s="199">
        <v>310</v>
      </c>
      <c r="AN562" s="199">
        <v>2777</v>
      </c>
      <c r="AO562" s="199">
        <v>1024</v>
      </c>
      <c r="AP562" s="199">
        <v>22852</v>
      </c>
      <c r="AQ562" s="199">
        <v>1366</v>
      </c>
      <c r="AR562" s="199">
        <v>24513</v>
      </c>
      <c r="AS562" s="199">
        <v>1237</v>
      </c>
      <c r="AT562" s="199">
        <v>5482</v>
      </c>
      <c r="AU562" s="199">
        <v>167</v>
      </c>
      <c r="AV562" s="199">
        <v>41883</v>
      </c>
      <c r="AW562" s="199">
        <v>2436</v>
      </c>
      <c r="AX562" s="199">
        <v>2026</v>
      </c>
      <c r="AY562" s="199">
        <v>439</v>
      </c>
      <c r="AZ562" s="199">
        <v>6619</v>
      </c>
      <c r="BA562" s="199">
        <v>784</v>
      </c>
      <c r="BB562" s="199">
        <v>10837</v>
      </c>
      <c r="BC562" s="199">
        <v>467</v>
      </c>
      <c r="BD562" s="199">
        <v>12727</v>
      </c>
      <c r="BE562" s="199">
        <v>146</v>
      </c>
      <c r="BF562" s="199">
        <v>3933</v>
      </c>
      <c r="BG562" s="199">
        <v>321</v>
      </c>
      <c r="BH562" s="199">
        <v>24690</v>
      </c>
      <c r="BI562" s="199">
        <v>1944</v>
      </c>
      <c r="BJ562" s="199">
        <v>23493</v>
      </c>
      <c r="BK562" s="199">
        <v>1830</v>
      </c>
      <c r="BL562" s="199">
        <v>1197</v>
      </c>
      <c r="BM562" s="199">
        <v>114</v>
      </c>
      <c r="BN562" s="199">
        <v>17476</v>
      </c>
      <c r="BO562" s="199">
        <v>1066</v>
      </c>
      <c r="BP562" s="199">
        <v>7909</v>
      </c>
      <c r="BQ562" s="199">
        <v>951</v>
      </c>
      <c r="BR562" s="199">
        <v>3238</v>
      </c>
      <c r="BS562" s="199">
        <v>248</v>
      </c>
      <c r="BT562" s="199">
        <v>11073</v>
      </c>
      <c r="BU562" s="199">
        <v>338</v>
      </c>
      <c r="BV562" s="199">
        <v>28623</v>
      </c>
      <c r="BW562" s="199">
        <v>2265</v>
      </c>
      <c r="BX562" s="199">
        <v>7669</v>
      </c>
      <c r="BY562" s="199">
        <v>0</v>
      </c>
      <c r="BZ562" s="199">
        <v>3993</v>
      </c>
      <c r="CA562" s="199">
        <v>87</v>
      </c>
      <c r="CB562" s="199">
        <v>7080</v>
      </c>
      <c r="CC562" s="199">
        <v>251</v>
      </c>
      <c r="CD562" s="199">
        <v>4083</v>
      </c>
      <c r="CE562" s="199">
        <v>429</v>
      </c>
      <c r="CF562" s="199">
        <v>6663</v>
      </c>
      <c r="CG562" s="199">
        <v>677</v>
      </c>
      <c r="CH562" s="199">
        <v>6356</v>
      </c>
      <c r="CI562" s="199">
        <v>541</v>
      </c>
      <c r="CJ562" s="199">
        <v>5104</v>
      </c>
      <c r="CK562" s="199">
        <v>235</v>
      </c>
      <c r="CL562" s="199">
        <v>6417</v>
      </c>
      <c r="CM562" s="199">
        <v>383</v>
      </c>
      <c r="CN562" s="199">
        <v>7669</v>
      </c>
      <c r="CO562" s="199">
        <v>0</v>
      </c>
      <c r="CP562" s="199">
        <v>2603</v>
      </c>
      <c r="CQ562" s="199">
        <v>44762</v>
      </c>
      <c r="CR562" s="199">
        <v>34301</v>
      </c>
      <c r="CS562" s="199">
        <v>17576</v>
      </c>
      <c r="CT562" s="199">
        <v>35187</v>
      </c>
      <c r="CU562" s="199">
        <v>9250</v>
      </c>
      <c r="CV562" s="199">
        <v>4144</v>
      </c>
      <c r="CW562" s="199">
        <v>3388</v>
      </c>
      <c r="CX562" s="199">
        <v>1672</v>
      </c>
      <c r="CY562" s="199">
        <v>1676</v>
      </c>
      <c r="CZ562" s="199">
        <v>690</v>
      </c>
      <c r="DA562" s="199">
        <v>1590</v>
      </c>
      <c r="DB562" s="199">
        <v>513</v>
      </c>
      <c r="DC562" s="199">
        <v>2596</v>
      </c>
      <c r="DD562" s="199">
        <v>1269</v>
      </c>
      <c r="DE562" s="199">
        <v>148</v>
      </c>
      <c r="DF562" s="199">
        <v>1405</v>
      </c>
      <c r="DG562" s="199">
        <v>2829</v>
      </c>
      <c r="DH562" s="199">
        <v>492</v>
      </c>
      <c r="DI562" s="199">
        <v>3642</v>
      </c>
      <c r="DJ562" s="199">
        <v>1777</v>
      </c>
      <c r="DK562" s="199">
        <v>291</v>
      </c>
      <c r="DL562" s="199">
        <v>2417</v>
      </c>
      <c r="DM562" s="199">
        <v>2884</v>
      </c>
      <c r="DN562" s="199">
        <v>5593</v>
      </c>
      <c r="DO562" s="199">
        <v>2692</v>
      </c>
      <c r="DP562" s="199">
        <v>632</v>
      </c>
      <c r="DQ562" s="199">
        <v>1093</v>
      </c>
      <c r="DR562" s="199">
        <v>649</v>
      </c>
      <c r="DS562" s="199">
        <v>501</v>
      </c>
      <c r="DT562" s="199">
        <v>1086</v>
      </c>
      <c r="DU562" s="199">
        <v>19062</v>
      </c>
      <c r="DV562" s="199">
        <v>9049</v>
      </c>
      <c r="DW562" s="199">
        <v>3272</v>
      </c>
      <c r="DX562" s="199">
        <v>1710</v>
      </c>
      <c r="DY562" s="199">
        <v>652</v>
      </c>
      <c r="DZ562" s="199">
        <v>3238</v>
      </c>
      <c r="EA562" s="199">
        <v>111</v>
      </c>
      <c r="EB562" s="199">
        <v>2533</v>
      </c>
      <c r="EC562" s="199">
        <v>5065</v>
      </c>
      <c r="ED562" s="199">
        <v>899</v>
      </c>
      <c r="EE562" s="199">
        <v>3040</v>
      </c>
      <c r="EF562" s="199">
        <v>5375</v>
      </c>
      <c r="EG562" s="199">
        <v>39891</v>
      </c>
      <c r="EH562" s="199">
        <v>7086</v>
      </c>
      <c r="EI562" s="199">
        <v>13206</v>
      </c>
      <c r="EJ562" s="199">
        <v>5856</v>
      </c>
      <c r="EK562" s="199">
        <v>494</v>
      </c>
      <c r="EL562" s="199">
        <v>874</v>
      </c>
      <c r="EM562" s="199">
        <v>696</v>
      </c>
      <c r="EN562" s="199">
        <v>690</v>
      </c>
      <c r="EO562" s="199">
        <v>795</v>
      </c>
      <c r="EP562" s="199">
        <v>2188</v>
      </c>
      <c r="EQ562" s="199">
        <v>17929</v>
      </c>
      <c r="ER562" s="199">
        <v>19062</v>
      </c>
      <c r="ES562" s="199">
        <v>1051</v>
      </c>
      <c r="ET562" s="199">
        <v>6451</v>
      </c>
      <c r="EU562" s="199">
        <v>8036</v>
      </c>
      <c r="EV562" s="199">
        <v>3524</v>
      </c>
      <c r="EW562" s="199">
        <v>18011</v>
      </c>
      <c r="EX562" s="199">
        <v>19062</v>
      </c>
      <c r="EZ562" s="199"/>
    </row>
    <row r="563" spans="1:156" x14ac:dyDescent="0.25">
      <c r="A563">
        <v>55118</v>
      </c>
      <c r="B563" t="s">
        <v>892</v>
      </c>
      <c r="C563" t="s">
        <v>994</v>
      </c>
      <c r="D563" t="s">
        <v>256</v>
      </c>
      <c r="E563" t="s">
        <v>333</v>
      </c>
      <c r="F563" t="s">
        <v>346</v>
      </c>
      <c r="G563" t="s">
        <v>346</v>
      </c>
      <c r="H563" s="199">
        <v>28783</v>
      </c>
      <c r="I563" s="199">
        <v>1554</v>
      </c>
      <c r="J563" s="199">
        <v>3358</v>
      </c>
      <c r="K563" s="199">
        <v>361</v>
      </c>
      <c r="L563" s="199">
        <v>2306</v>
      </c>
      <c r="M563" s="199">
        <v>204</v>
      </c>
      <c r="N563" s="199">
        <v>10206</v>
      </c>
      <c r="O563" s="199">
        <v>805</v>
      </c>
      <c r="P563" s="199">
        <v>15186</v>
      </c>
      <c r="Q563" s="199">
        <v>388</v>
      </c>
      <c r="R563" s="199">
        <v>22459</v>
      </c>
      <c r="S563" s="199">
        <v>751</v>
      </c>
      <c r="T563" s="199">
        <v>1225</v>
      </c>
      <c r="U563" s="199">
        <v>88</v>
      </c>
      <c r="V563" s="199">
        <v>127</v>
      </c>
      <c r="W563" s="199">
        <v>54</v>
      </c>
      <c r="X563" s="199">
        <v>575</v>
      </c>
      <c r="Y563" s="199">
        <v>58</v>
      </c>
      <c r="Z563" s="199">
        <v>1997</v>
      </c>
      <c r="AA563" s="199">
        <v>512</v>
      </c>
      <c r="AB563" s="199">
        <v>2400</v>
      </c>
      <c r="AC563" s="199">
        <v>91</v>
      </c>
      <c r="AD563" s="199">
        <v>4538</v>
      </c>
      <c r="AE563" s="199">
        <v>530</v>
      </c>
      <c r="AF563" s="199">
        <v>20695</v>
      </c>
      <c r="AG563" s="199">
        <v>672</v>
      </c>
      <c r="AH563" s="199">
        <v>26702</v>
      </c>
      <c r="AI563" s="199">
        <v>1132</v>
      </c>
      <c r="AJ563" s="199">
        <v>2081</v>
      </c>
      <c r="AK563" s="199">
        <v>422</v>
      </c>
      <c r="AL563" s="199">
        <v>922</v>
      </c>
      <c r="AM563" s="199">
        <v>101</v>
      </c>
      <c r="AN563" s="199">
        <v>1159</v>
      </c>
      <c r="AO563" s="199">
        <v>321</v>
      </c>
      <c r="AP563" s="199">
        <v>13554</v>
      </c>
      <c r="AQ563" s="199">
        <v>861</v>
      </c>
      <c r="AR563" s="199">
        <v>15229</v>
      </c>
      <c r="AS563" s="199">
        <v>693</v>
      </c>
      <c r="AT563" s="199">
        <v>4431</v>
      </c>
      <c r="AU563" s="199">
        <v>264</v>
      </c>
      <c r="AV563" s="199">
        <v>24352</v>
      </c>
      <c r="AW563" s="199">
        <v>1290</v>
      </c>
      <c r="AX563" s="199">
        <v>1152</v>
      </c>
      <c r="AY563" s="199">
        <v>223</v>
      </c>
      <c r="AZ563" s="199">
        <v>3819</v>
      </c>
      <c r="BA563" s="199">
        <v>370</v>
      </c>
      <c r="BB563" s="199">
        <v>6343</v>
      </c>
      <c r="BC563" s="199">
        <v>317</v>
      </c>
      <c r="BD563" s="199">
        <v>9470</v>
      </c>
      <c r="BE563" s="199">
        <v>104</v>
      </c>
      <c r="BF563" s="199">
        <v>2748</v>
      </c>
      <c r="BG563" s="199">
        <v>173</v>
      </c>
      <c r="BH563" s="199">
        <v>13708</v>
      </c>
      <c r="BI563" s="199">
        <v>1257</v>
      </c>
      <c r="BJ563" s="199">
        <v>13257</v>
      </c>
      <c r="BK563" s="199">
        <v>1196</v>
      </c>
      <c r="BL563" s="199">
        <v>451</v>
      </c>
      <c r="BM563" s="199">
        <v>61</v>
      </c>
      <c r="BN563" s="199">
        <v>9746</v>
      </c>
      <c r="BO563" s="199">
        <v>794</v>
      </c>
      <c r="BP563" s="199">
        <v>4453</v>
      </c>
      <c r="BQ563" s="199">
        <v>508</v>
      </c>
      <c r="BR563" s="199">
        <v>2257</v>
      </c>
      <c r="BS563" s="199">
        <v>128</v>
      </c>
      <c r="BT563" s="199">
        <v>5745</v>
      </c>
      <c r="BU563" s="199">
        <v>108</v>
      </c>
      <c r="BV563" s="199">
        <v>16456</v>
      </c>
      <c r="BW563" s="199">
        <v>1430</v>
      </c>
      <c r="BX563" s="199">
        <v>6582</v>
      </c>
      <c r="BY563" s="199">
        <v>16</v>
      </c>
      <c r="BZ563" s="199">
        <v>1811</v>
      </c>
      <c r="CA563" s="199">
        <v>49</v>
      </c>
      <c r="CB563" s="199">
        <v>3934</v>
      </c>
      <c r="CC563" s="199">
        <v>59</v>
      </c>
      <c r="CD563" s="199">
        <v>2254</v>
      </c>
      <c r="CE563" s="199">
        <v>432</v>
      </c>
      <c r="CF563" s="199">
        <v>3537</v>
      </c>
      <c r="CG563" s="199">
        <v>449</v>
      </c>
      <c r="CH563" s="199">
        <v>3820</v>
      </c>
      <c r="CI563" s="199">
        <v>141</v>
      </c>
      <c r="CJ563" s="199">
        <v>3179</v>
      </c>
      <c r="CK563" s="199">
        <v>135</v>
      </c>
      <c r="CL563" s="199">
        <v>3666</v>
      </c>
      <c r="CM563" s="199">
        <v>273</v>
      </c>
      <c r="CN563" s="199">
        <v>6582</v>
      </c>
      <c r="CO563" s="199">
        <v>16</v>
      </c>
      <c r="CP563" s="199">
        <v>1554</v>
      </c>
      <c r="CQ563" s="199">
        <v>27229</v>
      </c>
      <c r="CR563" s="199">
        <v>21829</v>
      </c>
      <c r="CS563" s="199">
        <v>10754</v>
      </c>
      <c r="CT563" s="199">
        <v>24091</v>
      </c>
      <c r="CU563" s="199">
        <v>3314</v>
      </c>
      <c r="CV563" s="199">
        <v>1025</v>
      </c>
      <c r="CW563" s="199">
        <v>2385</v>
      </c>
      <c r="CX563" s="199">
        <v>887</v>
      </c>
      <c r="CY563" s="199">
        <v>337</v>
      </c>
      <c r="CZ563" s="199">
        <v>15</v>
      </c>
      <c r="DA563" s="199">
        <v>268</v>
      </c>
      <c r="DB563" s="199">
        <v>87</v>
      </c>
      <c r="DC563" s="199">
        <v>324</v>
      </c>
      <c r="DD563" s="199">
        <v>36</v>
      </c>
      <c r="DE563" s="199">
        <v>93</v>
      </c>
      <c r="DF563" s="199">
        <v>886</v>
      </c>
      <c r="DG563" s="199">
        <v>1098</v>
      </c>
      <c r="DH563" s="199">
        <v>431</v>
      </c>
      <c r="DI563" s="199">
        <v>1510</v>
      </c>
      <c r="DJ563" s="199">
        <v>416</v>
      </c>
      <c r="DK563" s="199">
        <v>253</v>
      </c>
      <c r="DL563" s="199">
        <v>1429</v>
      </c>
      <c r="DM563" s="199">
        <v>1623</v>
      </c>
      <c r="DN563" s="199">
        <v>3982</v>
      </c>
      <c r="DO563" s="199">
        <v>1543</v>
      </c>
      <c r="DP563" s="199">
        <v>802</v>
      </c>
      <c r="DQ563" s="199">
        <v>821</v>
      </c>
      <c r="DR563" s="199">
        <v>879</v>
      </c>
      <c r="DS563" s="199">
        <v>425</v>
      </c>
      <c r="DT563" s="199">
        <v>835</v>
      </c>
      <c r="DU563" s="199">
        <v>12770</v>
      </c>
      <c r="DV563" s="199">
        <v>5608</v>
      </c>
      <c r="DW563" s="199">
        <v>1968</v>
      </c>
      <c r="DX563" s="199">
        <v>758</v>
      </c>
      <c r="DY563" s="199">
        <v>214</v>
      </c>
      <c r="DZ563" s="199">
        <v>2042</v>
      </c>
      <c r="EA563" s="199">
        <v>114</v>
      </c>
      <c r="EB563" s="199">
        <v>1494</v>
      </c>
      <c r="EC563" s="199">
        <v>4362</v>
      </c>
      <c r="ED563" s="199">
        <v>280</v>
      </c>
      <c r="EE563" s="199">
        <v>3078</v>
      </c>
      <c r="EF563" s="199">
        <v>2892</v>
      </c>
      <c r="EG563" s="199">
        <v>24973</v>
      </c>
      <c r="EH563" s="199">
        <v>3887</v>
      </c>
      <c r="EI563" s="199">
        <v>8831</v>
      </c>
      <c r="EJ563" s="199">
        <v>3939</v>
      </c>
      <c r="EK563" s="199">
        <v>253</v>
      </c>
      <c r="EL563" s="199">
        <v>240</v>
      </c>
      <c r="EM563" s="199">
        <v>442</v>
      </c>
      <c r="EN563" s="199">
        <v>628</v>
      </c>
      <c r="EO563" s="199">
        <v>305</v>
      </c>
      <c r="EP563" s="199">
        <v>1923</v>
      </c>
      <c r="EQ563" s="199">
        <v>11297</v>
      </c>
      <c r="ER563" s="199">
        <v>12770</v>
      </c>
      <c r="ES563" s="199">
        <v>1232</v>
      </c>
      <c r="ET563" s="199">
        <v>4475</v>
      </c>
      <c r="EU563" s="199">
        <v>4743</v>
      </c>
      <c r="EV563" s="199">
        <v>2320</v>
      </c>
      <c r="EW563" s="199">
        <v>11538</v>
      </c>
      <c r="EX563" s="199">
        <v>12770</v>
      </c>
      <c r="EZ563" s="199"/>
    </row>
    <row r="564" spans="1:156" x14ac:dyDescent="0.25">
      <c r="A564">
        <v>55434</v>
      </c>
      <c r="B564" t="s">
        <v>892</v>
      </c>
      <c r="C564" t="s">
        <v>1048</v>
      </c>
      <c r="D564" t="s">
        <v>239</v>
      </c>
      <c r="E564" t="s">
        <v>333</v>
      </c>
      <c r="F564" t="s">
        <v>346</v>
      </c>
      <c r="G564" t="s">
        <v>346</v>
      </c>
      <c r="H564" s="199">
        <v>32625</v>
      </c>
      <c r="I564" s="199">
        <v>1745</v>
      </c>
      <c r="J564" s="199">
        <v>4237</v>
      </c>
      <c r="K564" s="199">
        <v>362</v>
      </c>
      <c r="L564" s="199">
        <v>2605</v>
      </c>
      <c r="M564" s="199">
        <v>164</v>
      </c>
      <c r="N564" s="199">
        <v>14547</v>
      </c>
      <c r="O564" s="199">
        <v>1004</v>
      </c>
      <c r="P564" s="199">
        <v>13662</v>
      </c>
      <c r="Q564" s="199">
        <v>379</v>
      </c>
      <c r="R564" s="199">
        <v>23705</v>
      </c>
      <c r="S564" s="199">
        <v>929</v>
      </c>
      <c r="T564" s="199">
        <v>3008</v>
      </c>
      <c r="U564" s="199">
        <v>337</v>
      </c>
      <c r="V564" s="199">
        <v>78</v>
      </c>
      <c r="W564" s="199">
        <v>38</v>
      </c>
      <c r="X564" s="199">
        <v>3296</v>
      </c>
      <c r="Y564" s="199">
        <v>61</v>
      </c>
      <c r="Z564" s="199">
        <v>896</v>
      </c>
      <c r="AA564" s="199">
        <v>299</v>
      </c>
      <c r="AB564" s="199">
        <v>1637</v>
      </c>
      <c r="AC564" s="199">
        <v>81</v>
      </c>
      <c r="AD564" s="199">
        <v>1713</v>
      </c>
      <c r="AE564" s="199">
        <v>442</v>
      </c>
      <c r="AF564" s="199">
        <v>23122</v>
      </c>
      <c r="AG564" s="199">
        <v>823</v>
      </c>
      <c r="AH564" s="199">
        <v>27787</v>
      </c>
      <c r="AI564" s="199">
        <v>1007</v>
      </c>
      <c r="AJ564" s="199">
        <v>4838</v>
      </c>
      <c r="AK564" s="199">
        <v>738</v>
      </c>
      <c r="AL564" s="199">
        <v>3406</v>
      </c>
      <c r="AM564" s="199">
        <v>208</v>
      </c>
      <c r="AN564" s="199">
        <v>1432</v>
      </c>
      <c r="AO564" s="199">
        <v>530</v>
      </c>
      <c r="AP564" s="199">
        <v>16243</v>
      </c>
      <c r="AQ564" s="199">
        <v>1043</v>
      </c>
      <c r="AR564" s="199">
        <v>16382</v>
      </c>
      <c r="AS564" s="199">
        <v>702</v>
      </c>
      <c r="AT564" s="199">
        <v>3281</v>
      </c>
      <c r="AU564" s="199">
        <v>138</v>
      </c>
      <c r="AV564" s="199">
        <v>29344</v>
      </c>
      <c r="AW564" s="199">
        <v>1607</v>
      </c>
      <c r="AX564" s="199">
        <v>1393</v>
      </c>
      <c r="AY564" s="199">
        <v>244</v>
      </c>
      <c r="AZ564" s="199">
        <v>7142</v>
      </c>
      <c r="BA564" s="199">
        <v>622</v>
      </c>
      <c r="BB564" s="199">
        <v>7123</v>
      </c>
      <c r="BC564" s="199">
        <v>140</v>
      </c>
      <c r="BD564" s="199">
        <v>5572</v>
      </c>
      <c r="BE564" s="199">
        <v>162</v>
      </c>
      <c r="BF564" s="199">
        <v>2627</v>
      </c>
      <c r="BG564" s="199">
        <v>347</v>
      </c>
      <c r="BH564" s="199">
        <v>17040</v>
      </c>
      <c r="BI564" s="199">
        <v>1120</v>
      </c>
      <c r="BJ564" s="199">
        <v>16196</v>
      </c>
      <c r="BK564" s="199">
        <v>948</v>
      </c>
      <c r="BL564" s="199">
        <v>844</v>
      </c>
      <c r="BM564" s="199">
        <v>172</v>
      </c>
      <c r="BN564" s="199">
        <v>11830</v>
      </c>
      <c r="BO564" s="199">
        <v>587</v>
      </c>
      <c r="BP564" s="199">
        <v>5527</v>
      </c>
      <c r="BQ564" s="199">
        <v>580</v>
      </c>
      <c r="BR564" s="199">
        <v>2310</v>
      </c>
      <c r="BS564" s="199">
        <v>300</v>
      </c>
      <c r="BT564" s="199">
        <v>8397</v>
      </c>
      <c r="BU564" s="199">
        <v>230</v>
      </c>
      <c r="BV564" s="199">
        <v>19667</v>
      </c>
      <c r="BW564" s="199">
        <v>1467</v>
      </c>
      <c r="BX564" s="199">
        <v>4561</v>
      </c>
      <c r="BY564" s="199">
        <v>48</v>
      </c>
      <c r="BZ564" s="199">
        <v>2211</v>
      </c>
      <c r="CA564" s="199">
        <v>35</v>
      </c>
      <c r="CB564" s="199">
        <v>6186</v>
      </c>
      <c r="CC564" s="199">
        <v>195</v>
      </c>
      <c r="CD564" s="199">
        <v>2998</v>
      </c>
      <c r="CE564" s="199">
        <v>347</v>
      </c>
      <c r="CF564" s="199">
        <v>3938</v>
      </c>
      <c r="CG564" s="199">
        <v>348</v>
      </c>
      <c r="CH564" s="199">
        <v>4384</v>
      </c>
      <c r="CI564" s="199">
        <v>187</v>
      </c>
      <c r="CJ564" s="199">
        <v>4133</v>
      </c>
      <c r="CK564" s="199">
        <v>201</v>
      </c>
      <c r="CL564" s="199">
        <v>4214</v>
      </c>
      <c r="CM564" s="199">
        <v>384</v>
      </c>
      <c r="CN564" s="199">
        <v>4561</v>
      </c>
      <c r="CO564" s="199">
        <v>48</v>
      </c>
      <c r="CP564" s="199">
        <v>1745</v>
      </c>
      <c r="CQ564" s="199">
        <v>30880</v>
      </c>
      <c r="CR564" s="199">
        <v>24507</v>
      </c>
      <c r="CS564" s="199">
        <v>10977</v>
      </c>
      <c r="CT564" s="199">
        <v>24858</v>
      </c>
      <c r="CU564" s="199">
        <v>6094</v>
      </c>
      <c r="CV564" s="199">
        <v>2668</v>
      </c>
      <c r="CW564" s="199">
        <v>1276</v>
      </c>
      <c r="CX564" s="199">
        <v>660</v>
      </c>
      <c r="CY564" s="199">
        <v>908</v>
      </c>
      <c r="CZ564" s="199">
        <v>440</v>
      </c>
      <c r="DA564" s="199">
        <v>1788</v>
      </c>
      <c r="DB564" s="199">
        <v>929</v>
      </c>
      <c r="DC564" s="199">
        <v>2122</v>
      </c>
      <c r="DD564" s="199">
        <v>639</v>
      </c>
      <c r="DE564" s="199">
        <v>140</v>
      </c>
      <c r="DF564" s="199">
        <v>784</v>
      </c>
      <c r="DG564" s="199">
        <v>3072</v>
      </c>
      <c r="DH564" s="199">
        <v>375</v>
      </c>
      <c r="DI564" s="199">
        <v>2719</v>
      </c>
      <c r="DJ564" s="199">
        <v>1004</v>
      </c>
      <c r="DK564" s="199">
        <v>198</v>
      </c>
      <c r="DL564" s="199">
        <v>1144</v>
      </c>
      <c r="DM564" s="199">
        <v>1509</v>
      </c>
      <c r="DN564" s="199">
        <v>3666</v>
      </c>
      <c r="DO564" s="199">
        <v>1330</v>
      </c>
      <c r="DP564" s="199">
        <v>1025</v>
      </c>
      <c r="DQ564" s="199">
        <v>490</v>
      </c>
      <c r="DR564" s="199">
        <v>509</v>
      </c>
      <c r="DS564" s="199">
        <v>400</v>
      </c>
      <c r="DT564" s="199">
        <v>872</v>
      </c>
      <c r="DU564" s="199">
        <v>11914</v>
      </c>
      <c r="DV564" s="199">
        <v>5837</v>
      </c>
      <c r="DW564" s="199">
        <v>2742</v>
      </c>
      <c r="DX564" s="199">
        <v>1026</v>
      </c>
      <c r="DY564" s="199">
        <v>323</v>
      </c>
      <c r="DZ564" s="199">
        <v>2042</v>
      </c>
      <c r="EA564" s="199">
        <v>133</v>
      </c>
      <c r="EB564" s="199">
        <v>1290</v>
      </c>
      <c r="EC564" s="199">
        <v>3009</v>
      </c>
      <c r="ED564" s="199">
        <v>426</v>
      </c>
      <c r="EE564" s="199">
        <v>1876</v>
      </c>
      <c r="EF564" s="199">
        <v>3935</v>
      </c>
      <c r="EG564" s="199">
        <v>28219</v>
      </c>
      <c r="EH564" s="199">
        <v>4123</v>
      </c>
      <c r="EI564" s="199">
        <v>9845</v>
      </c>
      <c r="EJ564" s="199">
        <v>2069</v>
      </c>
      <c r="EK564" s="199">
        <v>134</v>
      </c>
      <c r="EL564" s="199">
        <v>314</v>
      </c>
      <c r="EM564" s="199">
        <v>458</v>
      </c>
      <c r="EN564" s="199">
        <v>165</v>
      </c>
      <c r="EO564" s="199">
        <v>134</v>
      </c>
      <c r="EP564" s="199">
        <v>814</v>
      </c>
      <c r="EQ564" s="199">
        <v>11131</v>
      </c>
      <c r="ER564" s="199">
        <v>11914</v>
      </c>
      <c r="ES564" s="199">
        <v>333</v>
      </c>
      <c r="ET564" s="199">
        <v>3369</v>
      </c>
      <c r="EU564" s="199">
        <v>5490</v>
      </c>
      <c r="EV564" s="199">
        <v>2722</v>
      </c>
      <c r="EW564" s="199">
        <v>11581</v>
      </c>
      <c r="EX564" s="199">
        <v>11914</v>
      </c>
      <c r="EZ564" s="199"/>
    </row>
    <row r="565" spans="1:156" x14ac:dyDescent="0.25">
      <c r="A565">
        <v>55433</v>
      </c>
      <c r="B565" t="s">
        <v>892</v>
      </c>
      <c r="C565" t="s">
        <v>1047</v>
      </c>
      <c r="D565" t="s">
        <v>239</v>
      </c>
      <c r="E565" t="s">
        <v>333</v>
      </c>
      <c r="F565" t="s">
        <v>346</v>
      </c>
      <c r="G565" t="s">
        <v>346</v>
      </c>
      <c r="H565" s="199">
        <v>34000</v>
      </c>
      <c r="I565" s="199">
        <v>1757</v>
      </c>
      <c r="J565" s="199">
        <v>4415</v>
      </c>
      <c r="K565" s="199">
        <v>262</v>
      </c>
      <c r="L565" s="199">
        <v>2905</v>
      </c>
      <c r="M565" s="199">
        <v>153</v>
      </c>
      <c r="N565" s="199">
        <v>15231</v>
      </c>
      <c r="O565" s="199">
        <v>1047</v>
      </c>
      <c r="P565" s="199">
        <v>14323</v>
      </c>
      <c r="Q565" s="199">
        <v>448</v>
      </c>
      <c r="R565" s="199">
        <v>25811</v>
      </c>
      <c r="S565" s="199">
        <v>1249</v>
      </c>
      <c r="T565" s="199">
        <v>3009</v>
      </c>
      <c r="U565" s="199">
        <v>101</v>
      </c>
      <c r="V565" s="199">
        <v>256</v>
      </c>
      <c r="W565" s="199">
        <v>16</v>
      </c>
      <c r="X565" s="199">
        <v>2043</v>
      </c>
      <c r="Y565" s="199">
        <v>90</v>
      </c>
      <c r="Z565" s="199">
        <v>313</v>
      </c>
      <c r="AA565" s="199">
        <v>59</v>
      </c>
      <c r="AB565" s="199">
        <v>2541</v>
      </c>
      <c r="AC565" s="199">
        <v>242</v>
      </c>
      <c r="AD565" s="199">
        <v>1272</v>
      </c>
      <c r="AE565" s="199">
        <v>136</v>
      </c>
      <c r="AF565" s="199">
        <v>25244</v>
      </c>
      <c r="AG565" s="199">
        <v>1227</v>
      </c>
      <c r="AH565" s="199">
        <v>31069</v>
      </c>
      <c r="AI565" s="199">
        <v>1578</v>
      </c>
      <c r="AJ565" s="199">
        <v>2931</v>
      </c>
      <c r="AK565" s="199">
        <v>179</v>
      </c>
      <c r="AL565" s="199">
        <v>2060</v>
      </c>
      <c r="AM565" s="199">
        <v>106</v>
      </c>
      <c r="AN565" s="199">
        <v>871</v>
      </c>
      <c r="AO565" s="199">
        <v>73</v>
      </c>
      <c r="AP565" s="199">
        <v>16830</v>
      </c>
      <c r="AQ565" s="199">
        <v>1132</v>
      </c>
      <c r="AR565" s="199">
        <v>17170</v>
      </c>
      <c r="AS565" s="199">
        <v>625</v>
      </c>
      <c r="AT565" s="199">
        <v>4403</v>
      </c>
      <c r="AU565" s="199">
        <v>199</v>
      </c>
      <c r="AV565" s="199">
        <v>29597</v>
      </c>
      <c r="AW565" s="199">
        <v>1558</v>
      </c>
      <c r="AX565" s="199">
        <v>1561</v>
      </c>
      <c r="AY565" s="199">
        <v>259</v>
      </c>
      <c r="AZ565" s="199">
        <v>7359</v>
      </c>
      <c r="BA565" s="199">
        <v>417</v>
      </c>
      <c r="BB565" s="199">
        <v>9106</v>
      </c>
      <c r="BC565" s="199">
        <v>360</v>
      </c>
      <c r="BD565" s="199">
        <v>5363</v>
      </c>
      <c r="BE565" s="199">
        <v>185</v>
      </c>
      <c r="BF565" s="199">
        <v>2982</v>
      </c>
      <c r="BG565" s="199">
        <v>450</v>
      </c>
      <c r="BH565" s="199">
        <v>17530</v>
      </c>
      <c r="BI565" s="199">
        <v>1179</v>
      </c>
      <c r="BJ565" s="199">
        <v>16765</v>
      </c>
      <c r="BK565" s="199">
        <v>1001</v>
      </c>
      <c r="BL565" s="199">
        <v>765</v>
      </c>
      <c r="BM565" s="199">
        <v>178</v>
      </c>
      <c r="BN565" s="199">
        <v>12682</v>
      </c>
      <c r="BO565" s="199">
        <v>610</v>
      </c>
      <c r="BP565" s="199">
        <v>5414</v>
      </c>
      <c r="BQ565" s="199">
        <v>702</v>
      </c>
      <c r="BR565" s="199">
        <v>2416</v>
      </c>
      <c r="BS565" s="199">
        <v>317</v>
      </c>
      <c r="BT565" s="199">
        <v>7630</v>
      </c>
      <c r="BU565" s="199">
        <v>128</v>
      </c>
      <c r="BV565" s="199">
        <v>20512</v>
      </c>
      <c r="BW565" s="199">
        <v>1629</v>
      </c>
      <c r="BX565" s="199">
        <v>5858</v>
      </c>
      <c r="BY565" s="199">
        <v>0</v>
      </c>
      <c r="BZ565" s="199">
        <v>2121</v>
      </c>
      <c r="CA565" s="199">
        <v>18</v>
      </c>
      <c r="CB565" s="199">
        <v>5509</v>
      </c>
      <c r="CC565" s="199">
        <v>110</v>
      </c>
      <c r="CD565" s="199">
        <v>2981</v>
      </c>
      <c r="CE565" s="199">
        <v>408</v>
      </c>
      <c r="CF565" s="199">
        <v>4675</v>
      </c>
      <c r="CG565" s="199">
        <v>474</v>
      </c>
      <c r="CH565" s="199">
        <v>4577</v>
      </c>
      <c r="CI565" s="199">
        <v>303</v>
      </c>
      <c r="CJ565" s="199">
        <v>4430</v>
      </c>
      <c r="CK565" s="199">
        <v>167</v>
      </c>
      <c r="CL565" s="199">
        <v>3849</v>
      </c>
      <c r="CM565" s="199">
        <v>277</v>
      </c>
      <c r="CN565" s="199">
        <v>5858</v>
      </c>
      <c r="CO565" s="199">
        <v>0</v>
      </c>
      <c r="CP565" s="199">
        <v>1757</v>
      </c>
      <c r="CQ565" s="199">
        <v>32243</v>
      </c>
      <c r="CR565" s="199">
        <v>24910</v>
      </c>
      <c r="CS565" s="199">
        <v>12539</v>
      </c>
      <c r="CT565" s="199">
        <v>29165</v>
      </c>
      <c r="CU565" s="199">
        <v>3062</v>
      </c>
      <c r="CV565" s="199">
        <v>1202</v>
      </c>
      <c r="CW565" s="199">
        <v>436</v>
      </c>
      <c r="CX565" s="199">
        <v>181</v>
      </c>
      <c r="CY565" s="199">
        <v>586</v>
      </c>
      <c r="CZ565" s="199">
        <v>208</v>
      </c>
      <c r="DA565" s="199">
        <v>870</v>
      </c>
      <c r="DB565" s="199">
        <v>405</v>
      </c>
      <c r="DC565" s="199">
        <v>1170</v>
      </c>
      <c r="DD565" s="199">
        <v>408</v>
      </c>
      <c r="DE565" s="199">
        <v>63</v>
      </c>
      <c r="DF565" s="199">
        <v>842</v>
      </c>
      <c r="DG565" s="199">
        <v>2787</v>
      </c>
      <c r="DH565" s="199">
        <v>444</v>
      </c>
      <c r="DI565" s="199">
        <v>2392</v>
      </c>
      <c r="DJ565" s="199">
        <v>1104</v>
      </c>
      <c r="DK565" s="199">
        <v>164</v>
      </c>
      <c r="DL565" s="199">
        <v>1419</v>
      </c>
      <c r="DM565" s="199">
        <v>1668</v>
      </c>
      <c r="DN565" s="199">
        <v>4143</v>
      </c>
      <c r="DO565" s="199">
        <v>1527</v>
      </c>
      <c r="DP565" s="199">
        <v>1155</v>
      </c>
      <c r="DQ565" s="199">
        <v>731</v>
      </c>
      <c r="DR565" s="199">
        <v>500</v>
      </c>
      <c r="DS565" s="199">
        <v>481</v>
      </c>
      <c r="DT565" s="199">
        <v>1115</v>
      </c>
      <c r="DU565" s="199">
        <v>13784</v>
      </c>
      <c r="DV565" s="199">
        <v>5636</v>
      </c>
      <c r="DW565" s="199">
        <v>2167</v>
      </c>
      <c r="DX565" s="199">
        <v>1628</v>
      </c>
      <c r="DY565" s="199">
        <v>741</v>
      </c>
      <c r="DZ565" s="199">
        <v>2472</v>
      </c>
      <c r="EA565" s="199">
        <v>155</v>
      </c>
      <c r="EB565" s="199">
        <v>1730</v>
      </c>
      <c r="EC565" s="199">
        <v>4048</v>
      </c>
      <c r="ED565" s="199">
        <v>680</v>
      </c>
      <c r="EE565" s="199">
        <v>2436</v>
      </c>
      <c r="EF565" s="199">
        <v>4043</v>
      </c>
      <c r="EG565" s="199">
        <v>29055</v>
      </c>
      <c r="EH565" s="199">
        <v>4548</v>
      </c>
      <c r="EI565" s="199">
        <v>9362</v>
      </c>
      <c r="EJ565" s="199">
        <v>4422</v>
      </c>
      <c r="EK565" s="199">
        <v>446</v>
      </c>
      <c r="EL565" s="199">
        <v>480</v>
      </c>
      <c r="EM565" s="199">
        <v>493</v>
      </c>
      <c r="EN565" s="199">
        <v>507</v>
      </c>
      <c r="EO565" s="199">
        <v>535</v>
      </c>
      <c r="EP565" s="199">
        <v>1854</v>
      </c>
      <c r="EQ565" s="199">
        <v>12486</v>
      </c>
      <c r="ER565" s="199">
        <v>13784</v>
      </c>
      <c r="ES565" s="199">
        <v>1288</v>
      </c>
      <c r="ET565" s="199">
        <v>4499</v>
      </c>
      <c r="EU565" s="199">
        <v>5584</v>
      </c>
      <c r="EV565" s="199">
        <v>2413</v>
      </c>
      <c r="EW565" s="199">
        <v>12496</v>
      </c>
      <c r="EX565" s="199">
        <v>13784</v>
      </c>
      <c r="EZ565" s="199"/>
    </row>
    <row r="566" spans="1:156" x14ac:dyDescent="0.25">
      <c r="A566">
        <v>55443</v>
      </c>
      <c r="B566" t="s">
        <v>892</v>
      </c>
      <c r="C566" t="s">
        <v>1050</v>
      </c>
      <c r="D566" t="s">
        <v>264</v>
      </c>
      <c r="E566" t="s">
        <v>333</v>
      </c>
      <c r="F566" t="s">
        <v>346</v>
      </c>
      <c r="G566" t="s">
        <v>346</v>
      </c>
      <c r="H566" s="199">
        <v>32855</v>
      </c>
      <c r="I566" s="199">
        <v>1675</v>
      </c>
      <c r="J566" s="199">
        <v>4472</v>
      </c>
      <c r="K566" s="199">
        <v>363</v>
      </c>
      <c r="L566" s="199">
        <v>3369</v>
      </c>
      <c r="M566" s="199">
        <v>349</v>
      </c>
      <c r="N566" s="199">
        <v>13389</v>
      </c>
      <c r="O566" s="199">
        <v>735</v>
      </c>
      <c r="P566" s="199">
        <v>14934</v>
      </c>
      <c r="Q566" s="199">
        <v>577</v>
      </c>
      <c r="R566" s="199">
        <v>13973</v>
      </c>
      <c r="S566" s="199">
        <v>250</v>
      </c>
      <c r="T566" s="199">
        <v>9679</v>
      </c>
      <c r="U566" s="199">
        <v>792</v>
      </c>
      <c r="V566" s="199">
        <v>82</v>
      </c>
      <c r="W566" s="199">
        <v>31</v>
      </c>
      <c r="X566" s="199">
        <v>6479</v>
      </c>
      <c r="Y566" s="199">
        <v>295</v>
      </c>
      <c r="Z566" s="199">
        <v>426</v>
      </c>
      <c r="AA566" s="199">
        <v>109</v>
      </c>
      <c r="AB566" s="199">
        <v>2216</v>
      </c>
      <c r="AC566" s="199">
        <v>198</v>
      </c>
      <c r="AD566" s="199">
        <v>1007</v>
      </c>
      <c r="AE566" s="199">
        <v>150</v>
      </c>
      <c r="AF566" s="199">
        <v>13826</v>
      </c>
      <c r="AG566" s="199">
        <v>250</v>
      </c>
      <c r="AH566" s="199">
        <v>25069</v>
      </c>
      <c r="AI566" s="199">
        <v>957</v>
      </c>
      <c r="AJ566" s="199">
        <v>7786</v>
      </c>
      <c r="AK566" s="199">
        <v>718</v>
      </c>
      <c r="AL566" s="199">
        <v>5115</v>
      </c>
      <c r="AM566" s="199">
        <v>177</v>
      </c>
      <c r="AN566" s="199">
        <v>2671</v>
      </c>
      <c r="AO566" s="199">
        <v>541</v>
      </c>
      <c r="AP566" s="199">
        <v>15400</v>
      </c>
      <c r="AQ566" s="199">
        <v>826</v>
      </c>
      <c r="AR566" s="199">
        <v>17455</v>
      </c>
      <c r="AS566" s="199">
        <v>849</v>
      </c>
      <c r="AT566" s="199">
        <v>3032</v>
      </c>
      <c r="AU566" s="199">
        <v>178</v>
      </c>
      <c r="AV566" s="199">
        <v>29823</v>
      </c>
      <c r="AW566" s="199">
        <v>1497</v>
      </c>
      <c r="AX566" s="199">
        <v>2272</v>
      </c>
      <c r="AY566" s="199">
        <v>360</v>
      </c>
      <c r="AZ566" s="199">
        <v>4449</v>
      </c>
      <c r="BA566" s="199">
        <v>255</v>
      </c>
      <c r="BB566" s="199">
        <v>7244</v>
      </c>
      <c r="BC566" s="199">
        <v>101</v>
      </c>
      <c r="BD566" s="199">
        <v>7594</v>
      </c>
      <c r="BE566" s="199">
        <v>183</v>
      </c>
      <c r="BF566" s="199">
        <v>2375</v>
      </c>
      <c r="BG566" s="199">
        <v>153</v>
      </c>
      <c r="BH566" s="199">
        <v>17249</v>
      </c>
      <c r="BI566" s="199">
        <v>1143</v>
      </c>
      <c r="BJ566" s="199">
        <v>16702</v>
      </c>
      <c r="BK566" s="199">
        <v>1100</v>
      </c>
      <c r="BL566" s="199">
        <v>547</v>
      </c>
      <c r="BM566" s="199">
        <v>43</v>
      </c>
      <c r="BN566" s="199">
        <v>12404</v>
      </c>
      <c r="BO566" s="199">
        <v>625</v>
      </c>
      <c r="BP566" s="199">
        <v>4959</v>
      </c>
      <c r="BQ566" s="199">
        <v>544</v>
      </c>
      <c r="BR566" s="199">
        <v>2261</v>
      </c>
      <c r="BS566" s="199">
        <v>127</v>
      </c>
      <c r="BT566" s="199">
        <v>8778</v>
      </c>
      <c r="BU566" s="199">
        <v>345</v>
      </c>
      <c r="BV566" s="199">
        <v>19624</v>
      </c>
      <c r="BW566" s="199">
        <v>1296</v>
      </c>
      <c r="BX566" s="199">
        <v>4453</v>
      </c>
      <c r="BY566" s="199">
        <v>34</v>
      </c>
      <c r="BZ566" s="199">
        <v>2827</v>
      </c>
      <c r="CA566" s="199">
        <v>74</v>
      </c>
      <c r="CB566" s="199">
        <v>5951</v>
      </c>
      <c r="CC566" s="199">
        <v>271</v>
      </c>
      <c r="CD566" s="199">
        <v>2518</v>
      </c>
      <c r="CE566" s="199">
        <v>431</v>
      </c>
      <c r="CF566" s="199">
        <v>4025</v>
      </c>
      <c r="CG566" s="199">
        <v>188</v>
      </c>
      <c r="CH566" s="199">
        <v>4174</v>
      </c>
      <c r="CI566" s="199">
        <v>230</v>
      </c>
      <c r="CJ566" s="199">
        <v>4768</v>
      </c>
      <c r="CK566" s="199">
        <v>95</v>
      </c>
      <c r="CL566" s="199">
        <v>4139</v>
      </c>
      <c r="CM566" s="199">
        <v>352</v>
      </c>
      <c r="CN566" s="199">
        <v>4453</v>
      </c>
      <c r="CO566" s="199">
        <v>34</v>
      </c>
      <c r="CP566" s="199">
        <v>1675</v>
      </c>
      <c r="CQ566" s="199">
        <v>31180</v>
      </c>
      <c r="CR566" s="199">
        <v>23833</v>
      </c>
      <c r="CS566" s="199">
        <v>11057</v>
      </c>
      <c r="CT566" s="199">
        <v>21857</v>
      </c>
      <c r="CU566" s="199">
        <v>8685</v>
      </c>
      <c r="CV566" s="199">
        <v>4200</v>
      </c>
      <c r="CW566" s="199">
        <v>544</v>
      </c>
      <c r="CX566" s="199">
        <v>307</v>
      </c>
      <c r="CY566" s="199">
        <v>1210</v>
      </c>
      <c r="CZ566" s="199">
        <v>667</v>
      </c>
      <c r="DA566" s="199">
        <v>4703</v>
      </c>
      <c r="DB566" s="199">
        <v>2150</v>
      </c>
      <c r="DC566" s="199">
        <v>2228</v>
      </c>
      <c r="DD566" s="199">
        <v>1076</v>
      </c>
      <c r="DE566" s="199">
        <v>31</v>
      </c>
      <c r="DF566" s="199">
        <v>457</v>
      </c>
      <c r="DG566" s="199">
        <v>3258</v>
      </c>
      <c r="DH566" s="199">
        <v>416</v>
      </c>
      <c r="DI566" s="199">
        <v>2557</v>
      </c>
      <c r="DJ566" s="199">
        <v>715</v>
      </c>
      <c r="DK566" s="199">
        <v>276</v>
      </c>
      <c r="DL566" s="199">
        <v>1699</v>
      </c>
      <c r="DM566" s="199">
        <v>1972</v>
      </c>
      <c r="DN566" s="199">
        <v>4492</v>
      </c>
      <c r="DO566" s="199">
        <v>872</v>
      </c>
      <c r="DP566" s="199">
        <v>479</v>
      </c>
      <c r="DQ566" s="199">
        <v>666</v>
      </c>
      <c r="DR566" s="199">
        <v>635</v>
      </c>
      <c r="DS566" s="199">
        <v>749</v>
      </c>
      <c r="DT566" s="199">
        <v>1546</v>
      </c>
      <c r="DU566" s="199">
        <v>12040</v>
      </c>
      <c r="DV566" s="199">
        <v>5714</v>
      </c>
      <c r="DW566" s="199">
        <v>2221</v>
      </c>
      <c r="DX566" s="199">
        <v>727</v>
      </c>
      <c r="DY566" s="199">
        <v>346</v>
      </c>
      <c r="DZ566" s="199">
        <v>1692</v>
      </c>
      <c r="EA566" s="199">
        <v>194</v>
      </c>
      <c r="EB566" s="199">
        <v>1087</v>
      </c>
      <c r="EC566" s="199">
        <v>3907</v>
      </c>
      <c r="ED566" s="199">
        <v>1147</v>
      </c>
      <c r="EE566" s="199">
        <v>1841</v>
      </c>
      <c r="EF566" s="199">
        <v>4155</v>
      </c>
      <c r="EG566" s="199">
        <v>29742</v>
      </c>
      <c r="EH566" s="199">
        <v>2665</v>
      </c>
      <c r="EI566" s="199">
        <v>8934</v>
      </c>
      <c r="EJ566" s="199">
        <v>3106</v>
      </c>
      <c r="EK566" s="199">
        <v>194</v>
      </c>
      <c r="EL566" s="199">
        <v>302</v>
      </c>
      <c r="EM566" s="199">
        <v>360</v>
      </c>
      <c r="EN566" s="199">
        <v>305</v>
      </c>
      <c r="EO566" s="199">
        <v>312</v>
      </c>
      <c r="EP566" s="199">
        <v>1530</v>
      </c>
      <c r="EQ566" s="199">
        <v>10994</v>
      </c>
      <c r="ER566" s="199">
        <v>12040</v>
      </c>
      <c r="ES566" s="199">
        <v>758</v>
      </c>
      <c r="ET566" s="199">
        <v>3345</v>
      </c>
      <c r="EU566" s="199">
        <v>5007</v>
      </c>
      <c r="EV566" s="199">
        <v>2930</v>
      </c>
      <c r="EW566" s="199">
        <v>11282</v>
      </c>
      <c r="EX566" s="199">
        <v>12040</v>
      </c>
      <c r="EZ566" s="199"/>
    </row>
    <row r="567" spans="1:156" x14ac:dyDescent="0.25">
      <c r="A567">
        <v>55418</v>
      </c>
      <c r="B567" t="s">
        <v>892</v>
      </c>
      <c r="C567" t="s">
        <v>1037</v>
      </c>
      <c r="D567" t="s">
        <v>264</v>
      </c>
      <c r="E567" t="s">
        <v>333</v>
      </c>
      <c r="F567" t="s">
        <v>346</v>
      </c>
      <c r="G567" t="s">
        <v>346</v>
      </c>
      <c r="H567" s="199">
        <v>30363</v>
      </c>
      <c r="I567" s="199">
        <v>1534</v>
      </c>
      <c r="J567" s="199">
        <v>3976</v>
      </c>
      <c r="K567" s="199">
        <v>648</v>
      </c>
      <c r="L567" s="199">
        <v>2794</v>
      </c>
      <c r="M567" s="199">
        <v>434</v>
      </c>
      <c r="N567" s="199">
        <v>10696</v>
      </c>
      <c r="O567" s="199">
        <v>666</v>
      </c>
      <c r="P567" s="199">
        <v>15610</v>
      </c>
      <c r="Q567" s="199">
        <v>168</v>
      </c>
      <c r="R567" s="199">
        <v>23048</v>
      </c>
      <c r="S567" s="199">
        <v>643</v>
      </c>
      <c r="T567" s="199">
        <v>2581</v>
      </c>
      <c r="U567" s="199">
        <v>269</v>
      </c>
      <c r="V567" s="199">
        <v>271</v>
      </c>
      <c r="W567" s="199">
        <v>45</v>
      </c>
      <c r="X567" s="199">
        <v>813</v>
      </c>
      <c r="Y567" s="199">
        <v>50</v>
      </c>
      <c r="Z567" s="199">
        <v>1362</v>
      </c>
      <c r="AA567" s="199">
        <v>355</v>
      </c>
      <c r="AB567" s="199">
        <v>2288</v>
      </c>
      <c r="AC567" s="199">
        <v>172</v>
      </c>
      <c r="AD567" s="199">
        <v>2673</v>
      </c>
      <c r="AE567" s="199">
        <v>463</v>
      </c>
      <c r="AF567" s="199">
        <v>22400</v>
      </c>
      <c r="AG567" s="199">
        <v>607</v>
      </c>
      <c r="AH567" s="199">
        <v>27266</v>
      </c>
      <c r="AI567" s="199">
        <v>914</v>
      </c>
      <c r="AJ567" s="199">
        <v>3097</v>
      </c>
      <c r="AK567" s="199">
        <v>620</v>
      </c>
      <c r="AL567" s="199">
        <v>1735</v>
      </c>
      <c r="AM567" s="199">
        <v>186</v>
      </c>
      <c r="AN567" s="199">
        <v>1362</v>
      </c>
      <c r="AO567" s="199">
        <v>434</v>
      </c>
      <c r="AP567" s="199">
        <v>15772</v>
      </c>
      <c r="AQ567" s="199">
        <v>962</v>
      </c>
      <c r="AR567" s="199">
        <v>14591</v>
      </c>
      <c r="AS567" s="199">
        <v>572</v>
      </c>
      <c r="AT567" s="199">
        <v>3334</v>
      </c>
      <c r="AU567" s="199">
        <v>57</v>
      </c>
      <c r="AV567" s="199">
        <v>27029</v>
      </c>
      <c r="AW567" s="199">
        <v>1477</v>
      </c>
      <c r="AX567" s="199">
        <v>1397</v>
      </c>
      <c r="AY567" s="199">
        <v>260</v>
      </c>
      <c r="AZ567" s="199">
        <v>3751</v>
      </c>
      <c r="BA567" s="199">
        <v>356</v>
      </c>
      <c r="BB567" s="199">
        <v>5677</v>
      </c>
      <c r="BC567" s="199">
        <v>413</v>
      </c>
      <c r="BD567" s="199">
        <v>11566</v>
      </c>
      <c r="BE567" s="199">
        <v>231</v>
      </c>
      <c r="BF567" s="199">
        <v>2571</v>
      </c>
      <c r="BG567" s="199">
        <v>370</v>
      </c>
      <c r="BH567" s="199">
        <v>17755</v>
      </c>
      <c r="BI567" s="199">
        <v>984</v>
      </c>
      <c r="BJ567" s="199">
        <v>17166</v>
      </c>
      <c r="BK567" s="199">
        <v>852</v>
      </c>
      <c r="BL567" s="199">
        <v>589</v>
      </c>
      <c r="BM567" s="199">
        <v>132</v>
      </c>
      <c r="BN567" s="199">
        <v>12546</v>
      </c>
      <c r="BO567" s="199">
        <v>450</v>
      </c>
      <c r="BP567" s="199">
        <v>5657</v>
      </c>
      <c r="BQ567" s="199">
        <v>619</v>
      </c>
      <c r="BR567" s="199">
        <v>2123</v>
      </c>
      <c r="BS567" s="199">
        <v>285</v>
      </c>
      <c r="BT567" s="199">
        <v>5875</v>
      </c>
      <c r="BU567" s="199">
        <v>148</v>
      </c>
      <c r="BV567" s="199">
        <v>20326</v>
      </c>
      <c r="BW567" s="199">
        <v>1354</v>
      </c>
      <c r="BX567" s="199">
        <v>4162</v>
      </c>
      <c r="BY567" s="199">
        <v>32</v>
      </c>
      <c r="BZ567" s="199">
        <v>2541</v>
      </c>
      <c r="CA567" s="199">
        <v>39</v>
      </c>
      <c r="CB567" s="199">
        <v>3334</v>
      </c>
      <c r="CC567" s="199">
        <v>109</v>
      </c>
      <c r="CD567" s="199">
        <v>2097</v>
      </c>
      <c r="CE567" s="199">
        <v>126</v>
      </c>
      <c r="CF567" s="199">
        <v>6063</v>
      </c>
      <c r="CG567" s="199">
        <v>359</v>
      </c>
      <c r="CH567" s="199">
        <v>5248</v>
      </c>
      <c r="CI567" s="199">
        <v>483</v>
      </c>
      <c r="CJ567" s="199">
        <v>3929</v>
      </c>
      <c r="CK567" s="199">
        <v>314</v>
      </c>
      <c r="CL567" s="199">
        <v>2989</v>
      </c>
      <c r="CM567" s="199">
        <v>72</v>
      </c>
      <c r="CN567" s="199">
        <v>4162</v>
      </c>
      <c r="CO567" s="199">
        <v>32</v>
      </c>
      <c r="CP567" s="199">
        <v>1534</v>
      </c>
      <c r="CQ567" s="199">
        <v>28829</v>
      </c>
      <c r="CR567" s="199">
        <v>22811</v>
      </c>
      <c r="CS567" s="199">
        <v>9128</v>
      </c>
      <c r="CT567" s="199">
        <v>24698</v>
      </c>
      <c r="CU567" s="199">
        <v>3906</v>
      </c>
      <c r="CV567" s="199">
        <v>1548</v>
      </c>
      <c r="CW567" s="199">
        <v>1727</v>
      </c>
      <c r="CX567" s="199">
        <v>921</v>
      </c>
      <c r="CY567" s="199">
        <v>541</v>
      </c>
      <c r="CZ567" s="199">
        <v>84</v>
      </c>
      <c r="DA567" s="199">
        <v>512</v>
      </c>
      <c r="DB567" s="199">
        <v>243</v>
      </c>
      <c r="DC567" s="199">
        <v>1126</v>
      </c>
      <c r="DD567" s="199">
        <v>300</v>
      </c>
      <c r="DE567" s="199">
        <v>30</v>
      </c>
      <c r="DF567" s="199">
        <v>653</v>
      </c>
      <c r="DG567" s="199">
        <v>1927</v>
      </c>
      <c r="DH567" s="199">
        <v>484</v>
      </c>
      <c r="DI567" s="199">
        <v>1834</v>
      </c>
      <c r="DJ567" s="199">
        <v>785</v>
      </c>
      <c r="DK567" s="199">
        <v>390</v>
      </c>
      <c r="DL567" s="199">
        <v>1478</v>
      </c>
      <c r="DM567" s="199">
        <v>2771</v>
      </c>
      <c r="DN567" s="199">
        <v>4781</v>
      </c>
      <c r="DO567" s="199">
        <v>1688</v>
      </c>
      <c r="DP567" s="199">
        <v>686</v>
      </c>
      <c r="DQ567" s="199">
        <v>419</v>
      </c>
      <c r="DR567" s="199">
        <v>439</v>
      </c>
      <c r="DS567" s="199">
        <v>726</v>
      </c>
      <c r="DT567" s="199">
        <v>1342</v>
      </c>
      <c r="DU567" s="199">
        <v>13740</v>
      </c>
      <c r="DV567" s="199">
        <v>5542</v>
      </c>
      <c r="DW567" s="199">
        <v>2369</v>
      </c>
      <c r="DX567" s="199">
        <v>1307</v>
      </c>
      <c r="DY567" s="199">
        <v>168</v>
      </c>
      <c r="DZ567" s="199">
        <v>3137</v>
      </c>
      <c r="EA567" s="199">
        <v>168</v>
      </c>
      <c r="EB567" s="199">
        <v>2208</v>
      </c>
      <c r="EC567" s="199">
        <v>3754</v>
      </c>
      <c r="ED567" s="199">
        <v>372</v>
      </c>
      <c r="EE567" s="199">
        <v>2475</v>
      </c>
      <c r="EF567" s="199">
        <v>3253</v>
      </c>
      <c r="EG567" s="199">
        <v>26546</v>
      </c>
      <c r="EH567" s="199">
        <v>3727</v>
      </c>
      <c r="EI567" s="199">
        <v>8668</v>
      </c>
      <c r="EJ567" s="199">
        <v>5072</v>
      </c>
      <c r="EK567" s="199">
        <v>669</v>
      </c>
      <c r="EL567" s="199">
        <v>778</v>
      </c>
      <c r="EM567" s="199">
        <v>646</v>
      </c>
      <c r="EN567" s="199">
        <v>683</v>
      </c>
      <c r="EO567" s="199">
        <v>340</v>
      </c>
      <c r="EP567" s="199">
        <v>1756</v>
      </c>
      <c r="EQ567" s="199">
        <v>12259</v>
      </c>
      <c r="ER567" s="199">
        <v>13740</v>
      </c>
      <c r="ES567" s="199">
        <v>1414</v>
      </c>
      <c r="ET567" s="199">
        <v>4838</v>
      </c>
      <c r="EU567" s="199">
        <v>5661</v>
      </c>
      <c r="EV567" s="199">
        <v>1827</v>
      </c>
      <c r="EW567" s="199">
        <v>12326</v>
      </c>
      <c r="EX567" s="199">
        <v>13740</v>
      </c>
      <c r="EZ567" s="199"/>
    </row>
    <row r="568" spans="1:156" x14ac:dyDescent="0.25">
      <c r="A568">
        <v>55448</v>
      </c>
      <c r="B568" t="s">
        <v>892</v>
      </c>
      <c r="C568" t="s">
        <v>1047</v>
      </c>
      <c r="D568" t="s">
        <v>239</v>
      </c>
      <c r="E568" t="s">
        <v>333</v>
      </c>
      <c r="F568" t="s">
        <v>346</v>
      </c>
      <c r="G568" t="s">
        <v>346</v>
      </c>
      <c r="H568" s="199">
        <v>28957</v>
      </c>
      <c r="I568" s="199">
        <v>1460</v>
      </c>
      <c r="J568" s="199">
        <v>2915</v>
      </c>
      <c r="K568" s="199">
        <v>427</v>
      </c>
      <c r="L568" s="199">
        <v>1940</v>
      </c>
      <c r="M568" s="199">
        <v>387</v>
      </c>
      <c r="N568" s="199">
        <v>11073</v>
      </c>
      <c r="O568" s="199">
        <v>747</v>
      </c>
      <c r="P568" s="199">
        <v>14945</v>
      </c>
      <c r="Q568" s="199">
        <v>286</v>
      </c>
      <c r="R568" s="199">
        <v>22527</v>
      </c>
      <c r="S568" s="199">
        <v>783</v>
      </c>
      <c r="T568" s="199">
        <v>2735</v>
      </c>
      <c r="U568" s="199">
        <v>333</v>
      </c>
      <c r="V568" s="199">
        <v>92</v>
      </c>
      <c r="W568" s="199">
        <v>48</v>
      </c>
      <c r="X568" s="199">
        <v>1573</v>
      </c>
      <c r="Y568" s="199">
        <v>93</v>
      </c>
      <c r="Z568" s="199">
        <v>548</v>
      </c>
      <c r="AA568" s="199">
        <v>155</v>
      </c>
      <c r="AB568" s="199">
        <v>1482</v>
      </c>
      <c r="AC568" s="199">
        <v>48</v>
      </c>
      <c r="AD568" s="199">
        <v>1555</v>
      </c>
      <c r="AE568" s="199">
        <v>190</v>
      </c>
      <c r="AF568" s="199">
        <v>22186</v>
      </c>
      <c r="AG568" s="199">
        <v>769</v>
      </c>
      <c r="AH568" s="199">
        <v>25895</v>
      </c>
      <c r="AI568" s="199">
        <v>1131</v>
      </c>
      <c r="AJ568" s="199">
        <v>3062</v>
      </c>
      <c r="AK568" s="199">
        <v>329</v>
      </c>
      <c r="AL568" s="199">
        <v>1876</v>
      </c>
      <c r="AM568" s="199">
        <v>145</v>
      </c>
      <c r="AN568" s="199">
        <v>1186</v>
      </c>
      <c r="AO568" s="199">
        <v>184</v>
      </c>
      <c r="AP568" s="199">
        <v>14785</v>
      </c>
      <c r="AQ568" s="199">
        <v>725</v>
      </c>
      <c r="AR568" s="199">
        <v>14172</v>
      </c>
      <c r="AS568" s="199">
        <v>735</v>
      </c>
      <c r="AT568" s="199">
        <v>3226</v>
      </c>
      <c r="AU568" s="199">
        <v>117</v>
      </c>
      <c r="AV568" s="199">
        <v>25731</v>
      </c>
      <c r="AW568" s="199">
        <v>1343</v>
      </c>
      <c r="AX568" s="199">
        <v>967</v>
      </c>
      <c r="AY568" s="199">
        <v>98</v>
      </c>
      <c r="AZ568" s="199">
        <v>5990</v>
      </c>
      <c r="BA568" s="199">
        <v>462</v>
      </c>
      <c r="BB568" s="199">
        <v>7426</v>
      </c>
      <c r="BC568" s="199">
        <v>358</v>
      </c>
      <c r="BD568" s="199">
        <v>5307</v>
      </c>
      <c r="BE568" s="199">
        <v>82</v>
      </c>
      <c r="BF568" s="199">
        <v>2476</v>
      </c>
      <c r="BG568" s="199">
        <v>221</v>
      </c>
      <c r="BH568" s="199">
        <v>15222</v>
      </c>
      <c r="BI568" s="199">
        <v>1005</v>
      </c>
      <c r="BJ568" s="199">
        <v>14702</v>
      </c>
      <c r="BK568" s="199">
        <v>851</v>
      </c>
      <c r="BL568" s="199">
        <v>520</v>
      </c>
      <c r="BM568" s="199">
        <v>154</v>
      </c>
      <c r="BN568" s="199">
        <v>10872</v>
      </c>
      <c r="BO568" s="199">
        <v>501</v>
      </c>
      <c r="BP568" s="199">
        <v>4666</v>
      </c>
      <c r="BQ568" s="199">
        <v>530</v>
      </c>
      <c r="BR568" s="199">
        <v>2160</v>
      </c>
      <c r="BS568" s="199">
        <v>195</v>
      </c>
      <c r="BT568" s="199">
        <v>6732</v>
      </c>
      <c r="BU568" s="199">
        <v>165</v>
      </c>
      <c r="BV568" s="199">
        <v>17698</v>
      </c>
      <c r="BW568" s="199">
        <v>1226</v>
      </c>
      <c r="BX568" s="199">
        <v>4527</v>
      </c>
      <c r="BY568" s="199">
        <v>69</v>
      </c>
      <c r="BZ568" s="199">
        <v>1593</v>
      </c>
      <c r="CA568" s="199">
        <v>106</v>
      </c>
      <c r="CB568" s="199">
        <v>5139</v>
      </c>
      <c r="CC568" s="199">
        <v>59</v>
      </c>
      <c r="CD568" s="199">
        <v>2535</v>
      </c>
      <c r="CE568" s="199">
        <v>295</v>
      </c>
      <c r="CF568" s="199">
        <v>3287</v>
      </c>
      <c r="CG568" s="199">
        <v>380</v>
      </c>
      <c r="CH568" s="199">
        <v>3865</v>
      </c>
      <c r="CI568" s="199">
        <v>186</v>
      </c>
      <c r="CJ568" s="199">
        <v>3821</v>
      </c>
      <c r="CK568" s="199">
        <v>210</v>
      </c>
      <c r="CL568" s="199">
        <v>4190</v>
      </c>
      <c r="CM568" s="199">
        <v>155</v>
      </c>
      <c r="CN568" s="199">
        <v>4527</v>
      </c>
      <c r="CO568" s="199">
        <v>69</v>
      </c>
      <c r="CP568" s="199">
        <v>1460</v>
      </c>
      <c r="CQ568" s="199">
        <v>27497</v>
      </c>
      <c r="CR568" s="199">
        <v>21913</v>
      </c>
      <c r="CS568" s="199">
        <v>9391</v>
      </c>
      <c r="CT568" s="199">
        <v>23996</v>
      </c>
      <c r="CU568" s="199">
        <v>3786</v>
      </c>
      <c r="CV568" s="199">
        <v>1331</v>
      </c>
      <c r="CW568" s="199">
        <v>984</v>
      </c>
      <c r="CX568" s="199">
        <v>443</v>
      </c>
      <c r="CY568" s="199">
        <v>897</v>
      </c>
      <c r="CZ568" s="199">
        <v>469</v>
      </c>
      <c r="DA568" s="199">
        <v>1088</v>
      </c>
      <c r="DB568" s="199">
        <v>306</v>
      </c>
      <c r="DC568" s="199">
        <v>817</v>
      </c>
      <c r="DD568" s="199">
        <v>113</v>
      </c>
      <c r="DE568" s="199">
        <v>91</v>
      </c>
      <c r="DF568" s="199">
        <v>985</v>
      </c>
      <c r="DG568" s="199">
        <v>2586</v>
      </c>
      <c r="DH568" s="199">
        <v>500</v>
      </c>
      <c r="DI568" s="199">
        <v>2009</v>
      </c>
      <c r="DJ568" s="199">
        <v>787</v>
      </c>
      <c r="DK568" s="199">
        <v>225</v>
      </c>
      <c r="DL568" s="199">
        <v>1260</v>
      </c>
      <c r="DM568" s="199">
        <v>1452</v>
      </c>
      <c r="DN568" s="199">
        <v>3477</v>
      </c>
      <c r="DO568" s="199">
        <v>1568</v>
      </c>
      <c r="DP568" s="199">
        <v>791</v>
      </c>
      <c r="DQ568" s="199">
        <v>328</v>
      </c>
      <c r="DR568" s="199">
        <v>429</v>
      </c>
      <c r="DS568" s="199">
        <v>473</v>
      </c>
      <c r="DT568" s="199">
        <v>630</v>
      </c>
      <c r="DU568" s="199">
        <v>10790</v>
      </c>
      <c r="DV568" s="199">
        <v>5806</v>
      </c>
      <c r="DW568" s="199">
        <v>2115</v>
      </c>
      <c r="DX568" s="199">
        <v>673</v>
      </c>
      <c r="DY568" s="199">
        <v>327</v>
      </c>
      <c r="DZ568" s="199">
        <v>1888</v>
      </c>
      <c r="EA568" s="199">
        <v>153</v>
      </c>
      <c r="EB568" s="199">
        <v>1221</v>
      </c>
      <c r="EC568" s="199">
        <v>2423</v>
      </c>
      <c r="ED568" s="199">
        <v>496</v>
      </c>
      <c r="EE568" s="199">
        <v>1202</v>
      </c>
      <c r="EF568" s="199">
        <v>3432</v>
      </c>
      <c r="EG568" s="199">
        <v>25402</v>
      </c>
      <c r="EH568" s="199">
        <v>3519</v>
      </c>
      <c r="EI568" s="199">
        <v>9018</v>
      </c>
      <c r="EJ568" s="199">
        <v>1772</v>
      </c>
      <c r="EK568" s="199">
        <v>148</v>
      </c>
      <c r="EL568" s="199">
        <v>225</v>
      </c>
      <c r="EM568" s="199">
        <v>268</v>
      </c>
      <c r="EN568" s="199">
        <v>234</v>
      </c>
      <c r="EO568" s="199">
        <v>122</v>
      </c>
      <c r="EP568" s="199">
        <v>690</v>
      </c>
      <c r="EQ568" s="199">
        <v>10004</v>
      </c>
      <c r="ER568" s="199">
        <v>10790</v>
      </c>
      <c r="ES568" s="199">
        <v>295</v>
      </c>
      <c r="ET568" s="199">
        <v>3147</v>
      </c>
      <c r="EU568" s="199">
        <v>4887</v>
      </c>
      <c r="EV568" s="199">
        <v>2461</v>
      </c>
      <c r="EW568" s="199">
        <v>10495</v>
      </c>
      <c r="EX568" s="199">
        <v>10790</v>
      </c>
      <c r="EZ568" s="199"/>
    </row>
    <row r="569" spans="1:156" x14ac:dyDescent="0.25">
      <c r="A569">
        <v>55445</v>
      </c>
      <c r="B569" t="s">
        <v>892</v>
      </c>
      <c r="C569" t="s">
        <v>1050</v>
      </c>
      <c r="D569" t="s">
        <v>264</v>
      </c>
      <c r="E569" t="s">
        <v>333</v>
      </c>
      <c r="F569" t="s">
        <v>346</v>
      </c>
      <c r="G569" t="s">
        <v>346</v>
      </c>
      <c r="H569" s="199">
        <v>13448</v>
      </c>
      <c r="I569" s="199">
        <v>677</v>
      </c>
      <c r="J569" s="199">
        <v>1376</v>
      </c>
      <c r="K569" s="199">
        <v>0</v>
      </c>
      <c r="L569" s="199">
        <v>564</v>
      </c>
      <c r="M569" s="199">
        <v>0</v>
      </c>
      <c r="N569" s="199">
        <v>5697</v>
      </c>
      <c r="O569" s="199">
        <v>365</v>
      </c>
      <c r="P569" s="199">
        <v>6369</v>
      </c>
      <c r="Q569" s="199">
        <v>312</v>
      </c>
      <c r="R569" s="199">
        <v>6687</v>
      </c>
      <c r="S569" s="199">
        <v>210</v>
      </c>
      <c r="T569" s="199">
        <v>2122</v>
      </c>
      <c r="U569" s="199">
        <v>92</v>
      </c>
      <c r="V569" s="199">
        <v>0</v>
      </c>
      <c r="W569" s="199">
        <v>0</v>
      </c>
      <c r="X569" s="199">
        <v>2828</v>
      </c>
      <c r="Y569" s="199">
        <v>354</v>
      </c>
      <c r="Z569" s="199">
        <v>208</v>
      </c>
      <c r="AA569" s="199">
        <v>21</v>
      </c>
      <c r="AB569" s="199">
        <v>1603</v>
      </c>
      <c r="AC569" s="199">
        <v>0</v>
      </c>
      <c r="AD569" s="199">
        <v>1000</v>
      </c>
      <c r="AE569" s="199">
        <v>56</v>
      </c>
      <c r="AF569" s="199">
        <v>6349</v>
      </c>
      <c r="AG569" s="199">
        <v>210</v>
      </c>
      <c r="AH569" s="199">
        <v>10264</v>
      </c>
      <c r="AI569" s="199">
        <v>349</v>
      </c>
      <c r="AJ569" s="199">
        <v>3184</v>
      </c>
      <c r="AK569" s="199">
        <v>328</v>
      </c>
      <c r="AL569" s="199">
        <v>2827</v>
      </c>
      <c r="AM569" s="199">
        <v>223</v>
      </c>
      <c r="AN569" s="199">
        <v>357</v>
      </c>
      <c r="AO569" s="199">
        <v>105</v>
      </c>
      <c r="AP569" s="199">
        <v>6952</v>
      </c>
      <c r="AQ569" s="199">
        <v>491</v>
      </c>
      <c r="AR569" s="199">
        <v>6496</v>
      </c>
      <c r="AS569" s="199">
        <v>186</v>
      </c>
      <c r="AT569" s="199">
        <v>1479</v>
      </c>
      <c r="AU569" s="199">
        <v>46</v>
      </c>
      <c r="AV569" s="199">
        <v>11969</v>
      </c>
      <c r="AW569" s="199">
        <v>631</v>
      </c>
      <c r="AX569" s="199">
        <v>743</v>
      </c>
      <c r="AY569" s="199">
        <v>21</v>
      </c>
      <c r="AZ569" s="199">
        <v>1809</v>
      </c>
      <c r="BA569" s="199">
        <v>189</v>
      </c>
      <c r="BB569" s="199">
        <v>2466</v>
      </c>
      <c r="BC569" s="199">
        <v>247</v>
      </c>
      <c r="BD569" s="199">
        <v>3268</v>
      </c>
      <c r="BE569" s="199">
        <v>5</v>
      </c>
      <c r="BF569" s="199">
        <v>810</v>
      </c>
      <c r="BG569" s="199">
        <v>74</v>
      </c>
      <c r="BH569" s="199">
        <v>6975</v>
      </c>
      <c r="BI569" s="199">
        <v>458</v>
      </c>
      <c r="BJ569" s="199">
        <v>6747</v>
      </c>
      <c r="BK569" s="199">
        <v>416</v>
      </c>
      <c r="BL569" s="199">
        <v>228</v>
      </c>
      <c r="BM569" s="199">
        <v>42</v>
      </c>
      <c r="BN569" s="199">
        <v>5203</v>
      </c>
      <c r="BO569" s="199">
        <v>311</v>
      </c>
      <c r="BP569" s="199">
        <v>1756</v>
      </c>
      <c r="BQ569" s="199">
        <v>151</v>
      </c>
      <c r="BR569" s="199">
        <v>826</v>
      </c>
      <c r="BS569" s="199">
        <v>70</v>
      </c>
      <c r="BT569" s="199">
        <v>3891</v>
      </c>
      <c r="BU569" s="199">
        <v>124</v>
      </c>
      <c r="BV569" s="199">
        <v>7785</v>
      </c>
      <c r="BW569" s="199">
        <v>532</v>
      </c>
      <c r="BX569" s="199">
        <v>1772</v>
      </c>
      <c r="BY569" s="199">
        <v>21</v>
      </c>
      <c r="BZ569" s="199">
        <v>1426</v>
      </c>
      <c r="CA569" s="199">
        <v>0</v>
      </c>
      <c r="CB569" s="199">
        <v>2465</v>
      </c>
      <c r="CC569" s="199">
        <v>124</v>
      </c>
      <c r="CD569" s="199">
        <v>1271</v>
      </c>
      <c r="CE569" s="199">
        <v>91</v>
      </c>
      <c r="CF569" s="199">
        <v>1397</v>
      </c>
      <c r="CG569" s="199">
        <v>171</v>
      </c>
      <c r="CH569" s="199">
        <v>2140</v>
      </c>
      <c r="CI569" s="199">
        <v>82</v>
      </c>
      <c r="CJ569" s="199">
        <v>1629</v>
      </c>
      <c r="CK569" s="199">
        <v>168</v>
      </c>
      <c r="CL569" s="199">
        <v>1348</v>
      </c>
      <c r="CM569" s="199">
        <v>20</v>
      </c>
      <c r="CN569" s="199">
        <v>1772</v>
      </c>
      <c r="CO569" s="199">
        <v>21</v>
      </c>
      <c r="CP569" s="199">
        <v>677</v>
      </c>
      <c r="CQ569" s="199">
        <v>12771</v>
      </c>
      <c r="CR569" s="199">
        <v>10214</v>
      </c>
      <c r="CS569" s="199">
        <v>3990</v>
      </c>
      <c r="CT569" s="199">
        <v>8464</v>
      </c>
      <c r="CU569" s="199">
        <v>3917</v>
      </c>
      <c r="CV569" s="199">
        <v>1577</v>
      </c>
      <c r="CW569" s="199">
        <v>571</v>
      </c>
      <c r="CX569" s="199">
        <v>87</v>
      </c>
      <c r="CY569" s="199">
        <v>274</v>
      </c>
      <c r="CZ569" s="199">
        <v>140</v>
      </c>
      <c r="DA569" s="199">
        <v>2247</v>
      </c>
      <c r="DB569" s="199">
        <v>1225</v>
      </c>
      <c r="DC569" s="199">
        <v>825</v>
      </c>
      <c r="DD569" s="199">
        <v>125</v>
      </c>
      <c r="DE569" s="199">
        <v>36</v>
      </c>
      <c r="DF569" s="199">
        <v>487</v>
      </c>
      <c r="DG569" s="199">
        <v>1487</v>
      </c>
      <c r="DH569" s="199">
        <v>256</v>
      </c>
      <c r="DI569" s="199">
        <v>912</v>
      </c>
      <c r="DJ569" s="199">
        <v>361</v>
      </c>
      <c r="DK569" s="199">
        <v>64</v>
      </c>
      <c r="DL569" s="199">
        <v>476</v>
      </c>
      <c r="DM569" s="199">
        <v>703</v>
      </c>
      <c r="DN569" s="199">
        <v>1427</v>
      </c>
      <c r="DO569" s="199">
        <v>502</v>
      </c>
      <c r="DP569" s="199">
        <v>369</v>
      </c>
      <c r="DQ569" s="199">
        <v>276</v>
      </c>
      <c r="DR569" s="199">
        <v>312</v>
      </c>
      <c r="DS569" s="199">
        <v>212</v>
      </c>
      <c r="DT569" s="199">
        <v>259</v>
      </c>
      <c r="DU569" s="199">
        <v>4679</v>
      </c>
      <c r="DV569" s="199">
        <v>2254</v>
      </c>
      <c r="DW569" s="199">
        <v>1072</v>
      </c>
      <c r="DX569" s="199">
        <v>209</v>
      </c>
      <c r="DY569" s="199">
        <v>134</v>
      </c>
      <c r="DZ569" s="199">
        <v>901</v>
      </c>
      <c r="EA569" s="199">
        <v>67</v>
      </c>
      <c r="EB569" s="199">
        <v>503</v>
      </c>
      <c r="EC569" s="199">
        <v>1315</v>
      </c>
      <c r="ED569" s="199">
        <v>270</v>
      </c>
      <c r="EE569" s="199">
        <v>727</v>
      </c>
      <c r="EF569" s="199">
        <v>1706</v>
      </c>
      <c r="EG569" s="199">
        <v>12083</v>
      </c>
      <c r="EH569" s="199">
        <v>1146</v>
      </c>
      <c r="EI569" s="199">
        <v>3657</v>
      </c>
      <c r="EJ569" s="199">
        <v>1022</v>
      </c>
      <c r="EK569" s="199">
        <v>157</v>
      </c>
      <c r="EL569" s="199">
        <v>112</v>
      </c>
      <c r="EM569" s="199">
        <v>91</v>
      </c>
      <c r="EN569" s="199">
        <v>88</v>
      </c>
      <c r="EO569" s="199">
        <v>122</v>
      </c>
      <c r="EP569" s="199">
        <v>426</v>
      </c>
      <c r="EQ569" s="199">
        <v>4484</v>
      </c>
      <c r="ER569" s="199">
        <v>4679</v>
      </c>
      <c r="ES569" s="199">
        <v>173</v>
      </c>
      <c r="ET569" s="199">
        <v>1340</v>
      </c>
      <c r="EU569" s="199">
        <v>2104</v>
      </c>
      <c r="EV569" s="199">
        <v>1062</v>
      </c>
      <c r="EW569" s="199">
        <v>4506</v>
      </c>
      <c r="EX569" s="199">
        <v>4679</v>
      </c>
      <c r="EZ569" s="199"/>
    </row>
    <row r="570" spans="1:156" x14ac:dyDescent="0.25">
      <c r="A570">
        <v>55112</v>
      </c>
      <c r="B570" t="s">
        <v>892</v>
      </c>
      <c r="C570" t="s">
        <v>991</v>
      </c>
      <c r="D570" t="s">
        <v>299</v>
      </c>
      <c r="E570" t="s">
        <v>333</v>
      </c>
      <c r="F570" t="s">
        <v>346</v>
      </c>
      <c r="G570" t="s">
        <v>346</v>
      </c>
      <c r="H570" s="199">
        <v>45555</v>
      </c>
      <c r="I570" s="199">
        <v>2268</v>
      </c>
      <c r="J570" s="199">
        <v>6292</v>
      </c>
      <c r="K570" s="199">
        <v>771</v>
      </c>
      <c r="L570" s="199">
        <v>4449</v>
      </c>
      <c r="M570" s="199">
        <v>657</v>
      </c>
      <c r="N570" s="199">
        <v>15259</v>
      </c>
      <c r="O570" s="199">
        <v>1092</v>
      </c>
      <c r="P570" s="199">
        <v>22076</v>
      </c>
      <c r="Q570" s="199">
        <v>388</v>
      </c>
      <c r="R570" s="199">
        <v>31963</v>
      </c>
      <c r="S570" s="199">
        <v>879</v>
      </c>
      <c r="T570" s="199">
        <v>5118</v>
      </c>
      <c r="U570" s="199">
        <v>403</v>
      </c>
      <c r="V570" s="199">
        <v>108</v>
      </c>
      <c r="W570" s="199">
        <v>22</v>
      </c>
      <c r="X570" s="199">
        <v>3386</v>
      </c>
      <c r="Y570" s="199">
        <v>234</v>
      </c>
      <c r="Z570" s="199">
        <v>1557</v>
      </c>
      <c r="AA570" s="199">
        <v>607</v>
      </c>
      <c r="AB570" s="199">
        <v>3422</v>
      </c>
      <c r="AC570" s="199">
        <v>123</v>
      </c>
      <c r="AD570" s="199">
        <v>3275</v>
      </c>
      <c r="AE570" s="199">
        <v>779</v>
      </c>
      <c r="AF570" s="199">
        <v>31126</v>
      </c>
      <c r="AG570" s="199">
        <v>761</v>
      </c>
      <c r="AH570" s="199">
        <v>40081</v>
      </c>
      <c r="AI570" s="199">
        <v>1352</v>
      </c>
      <c r="AJ570" s="199">
        <v>5474</v>
      </c>
      <c r="AK570" s="199">
        <v>916</v>
      </c>
      <c r="AL570" s="199">
        <v>3037</v>
      </c>
      <c r="AM570" s="199">
        <v>90</v>
      </c>
      <c r="AN570" s="199">
        <v>2437</v>
      </c>
      <c r="AO570" s="199">
        <v>826</v>
      </c>
      <c r="AP570" s="199">
        <v>22242</v>
      </c>
      <c r="AQ570" s="199">
        <v>1334</v>
      </c>
      <c r="AR570" s="199">
        <v>23313</v>
      </c>
      <c r="AS570" s="199">
        <v>934</v>
      </c>
      <c r="AT570" s="199">
        <v>4761</v>
      </c>
      <c r="AU570" s="199">
        <v>295</v>
      </c>
      <c r="AV570" s="199">
        <v>40794</v>
      </c>
      <c r="AW570" s="199">
        <v>1973</v>
      </c>
      <c r="AX570" s="199">
        <v>1457</v>
      </c>
      <c r="AY570" s="199">
        <v>328</v>
      </c>
      <c r="AZ570" s="199">
        <v>5631</v>
      </c>
      <c r="BA570" s="199">
        <v>692</v>
      </c>
      <c r="BB570" s="199">
        <v>8496</v>
      </c>
      <c r="BC570" s="199">
        <v>569</v>
      </c>
      <c r="BD570" s="199">
        <v>14113</v>
      </c>
      <c r="BE570" s="199">
        <v>247</v>
      </c>
      <c r="BF570" s="199">
        <v>3853</v>
      </c>
      <c r="BG570" s="199">
        <v>357</v>
      </c>
      <c r="BH570" s="199">
        <v>22501</v>
      </c>
      <c r="BI570" s="199">
        <v>1636</v>
      </c>
      <c r="BJ570" s="199">
        <v>21703</v>
      </c>
      <c r="BK570" s="199">
        <v>1486</v>
      </c>
      <c r="BL570" s="199">
        <v>798</v>
      </c>
      <c r="BM570" s="199">
        <v>150</v>
      </c>
      <c r="BN570" s="199">
        <v>15008</v>
      </c>
      <c r="BO570" s="199">
        <v>975</v>
      </c>
      <c r="BP570" s="199">
        <v>8386</v>
      </c>
      <c r="BQ570" s="199">
        <v>724</v>
      </c>
      <c r="BR570" s="199">
        <v>2960</v>
      </c>
      <c r="BS570" s="199">
        <v>294</v>
      </c>
      <c r="BT570" s="199">
        <v>11674</v>
      </c>
      <c r="BU570" s="199">
        <v>172</v>
      </c>
      <c r="BV570" s="199">
        <v>26354</v>
      </c>
      <c r="BW570" s="199">
        <v>1993</v>
      </c>
      <c r="BX570" s="199">
        <v>7527</v>
      </c>
      <c r="BY570" s="199">
        <v>103</v>
      </c>
      <c r="BZ570" s="199">
        <v>3887</v>
      </c>
      <c r="CA570" s="199">
        <v>25</v>
      </c>
      <c r="CB570" s="199">
        <v>7787</v>
      </c>
      <c r="CC570" s="199">
        <v>147</v>
      </c>
      <c r="CD570" s="199">
        <v>4184</v>
      </c>
      <c r="CE570" s="199">
        <v>260</v>
      </c>
      <c r="CF570" s="199">
        <v>6039</v>
      </c>
      <c r="CG570" s="199">
        <v>669</v>
      </c>
      <c r="CH570" s="199">
        <v>6431</v>
      </c>
      <c r="CI570" s="199">
        <v>482</v>
      </c>
      <c r="CJ570" s="199">
        <v>4524</v>
      </c>
      <c r="CK570" s="199">
        <v>217</v>
      </c>
      <c r="CL570" s="199">
        <v>5176</v>
      </c>
      <c r="CM570" s="199">
        <v>365</v>
      </c>
      <c r="CN570" s="199">
        <v>7527</v>
      </c>
      <c r="CO570" s="199">
        <v>103</v>
      </c>
      <c r="CP570" s="199">
        <v>2268</v>
      </c>
      <c r="CQ570" s="199">
        <v>43287</v>
      </c>
      <c r="CR570" s="199">
        <v>34037</v>
      </c>
      <c r="CS570" s="199">
        <v>15346</v>
      </c>
      <c r="CT570" s="199">
        <v>35955</v>
      </c>
      <c r="CU570" s="199">
        <v>6799</v>
      </c>
      <c r="CV570" s="199">
        <v>2960</v>
      </c>
      <c r="CW570" s="199">
        <v>1964</v>
      </c>
      <c r="CX570" s="199">
        <v>916</v>
      </c>
      <c r="CY570" s="199">
        <v>846</v>
      </c>
      <c r="CZ570" s="199">
        <v>224</v>
      </c>
      <c r="DA570" s="199">
        <v>2444</v>
      </c>
      <c r="DB570" s="199">
        <v>966</v>
      </c>
      <c r="DC570" s="199">
        <v>1545</v>
      </c>
      <c r="DD570" s="199">
        <v>854</v>
      </c>
      <c r="DE570" s="199">
        <v>144</v>
      </c>
      <c r="DF570" s="199">
        <v>1424</v>
      </c>
      <c r="DG570" s="199">
        <v>3268</v>
      </c>
      <c r="DH570" s="199">
        <v>636</v>
      </c>
      <c r="DI570" s="199">
        <v>2121</v>
      </c>
      <c r="DJ570" s="199">
        <v>1282</v>
      </c>
      <c r="DK570" s="199">
        <v>310</v>
      </c>
      <c r="DL570" s="199">
        <v>1961</v>
      </c>
      <c r="DM570" s="199">
        <v>2746</v>
      </c>
      <c r="DN570" s="199">
        <v>6253</v>
      </c>
      <c r="DO570" s="199">
        <v>1890</v>
      </c>
      <c r="DP570" s="199">
        <v>1018</v>
      </c>
      <c r="DQ570" s="199">
        <v>880</v>
      </c>
      <c r="DR570" s="199">
        <v>397</v>
      </c>
      <c r="DS570" s="199">
        <v>365</v>
      </c>
      <c r="DT570" s="199">
        <v>1079</v>
      </c>
      <c r="DU570" s="199">
        <v>17134</v>
      </c>
      <c r="DV570" s="199">
        <v>8672</v>
      </c>
      <c r="DW570" s="199">
        <v>3488</v>
      </c>
      <c r="DX570" s="199">
        <v>1621</v>
      </c>
      <c r="DY570" s="199">
        <v>652</v>
      </c>
      <c r="DZ570" s="199">
        <v>2592</v>
      </c>
      <c r="EA570" s="199">
        <v>140</v>
      </c>
      <c r="EB570" s="199">
        <v>1930</v>
      </c>
      <c r="EC570" s="199">
        <v>4249</v>
      </c>
      <c r="ED570" s="199">
        <v>852</v>
      </c>
      <c r="EE570" s="199">
        <v>2672</v>
      </c>
      <c r="EF570" s="199">
        <v>5515</v>
      </c>
      <c r="EG570" s="199">
        <v>39656</v>
      </c>
      <c r="EH570" s="199">
        <v>5880</v>
      </c>
      <c r="EI570" s="199">
        <v>11644</v>
      </c>
      <c r="EJ570" s="199">
        <v>5490</v>
      </c>
      <c r="EK570" s="199">
        <v>612</v>
      </c>
      <c r="EL570" s="199">
        <v>817</v>
      </c>
      <c r="EM570" s="199">
        <v>653</v>
      </c>
      <c r="EN570" s="199">
        <v>479</v>
      </c>
      <c r="EO570" s="199">
        <v>620</v>
      </c>
      <c r="EP570" s="199">
        <v>2124</v>
      </c>
      <c r="EQ570" s="199">
        <v>15567</v>
      </c>
      <c r="ER570" s="199">
        <v>17134</v>
      </c>
      <c r="ES570" s="199">
        <v>913</v>
      </c>
      <c r="ET570" s="199">
        <v>5004</v>
      </c>
      <c r="EU570" s="199">
        <v>7937</v>
      </c>
      <c r="EV570" s="199">
        <v>3280</v>
      </c>
      <c r="EW570" s="199">
        <v>16221</v>
      </c>
      <c r="EX570" s="199">
        <v>17134</v>
      </c>
      <c r="EZ570" s="199"/>
    </row>
    <row r="571" spans="1:156" x14ac:dyDescent="0.25">
      <c r="A571">
        <v>55379</v>
      </c>
      <c r="B571" t="s">
        <v>892</v>
      </c>
      <c r="C571" t="s">
        <v>1032</v>
      </c>
      <c r="D571" t="s">
        <v>307</v>
      </c>
      <c r="E571" t="s">
        <v>333</v>
      </c>
      <c r="F571" t="s">
        <v>346</v>
      </c>
      <c r="G571" t="s">
        <v>346</v>
      </c>
      <c r="H571" s="199">
        <v>47439</v>
      </c>
      <c r="I571" s="199">
        <v>2332</v>
      </c>
      <c r="J571" s="199">
        <v>6032</v>
      </c>
      <c r="K571" s="199">
        <v>454</v>
      </c>
      <c r="L571" s="199">
        <v>3297</v>
      </c>
      <c r="M571" s="199">
        <v>281</v>
      </c>
      <c r="N571" s="199">
        <v>16546</v>
      </c>
      <c r="O571" s="199">
        <v>1249</v>
      </c>
      <c r="P571" s="199">
        <v>24588</v>
      </c>
      <c r="Q571" s="199">
        <v>619</v>
      </c>
      <c r="R571" s="199">
        <v>31731</v>
      </c>
      <c r="S571" s="199">
        <v>1101</v>
      </c>
      <c r="T571" s="199">
        <v>3570</v>
      </c>
      <c r="U571" s="199">
        <v>25</v>
      </c>
      <c r="V571" s="199">
        <v>420</v>
      </c>
      <c r="W571" s="199">
        <v>113</v>
      </c>
      <c r="X571" s="199">
        <v>5490</v>
      </c>
      <c r="Y571" s="199">
        <v>454</v>
      </c>
      <c r="Z571" s="199">
        <v>2292</v>
      </c>
      <c r="AA571" s="199">
        <v>485</v>
      </c>
      <c r="AB571" s="199">
        <v>3930</v>
      </c>
      <c r="AC571" s="199">
        <v>154</v>
      </c>
      <c r="AD571" s="199">
        <v>4793</v>
      </c>
      <c r="AE571" s="199">
        <v>1095</v>
      </c>
      <c r="AF571" s="199">
        <v>30195</v>
      </c>
      <c r="AG571" s="199">
        <v>622</v>
      </c>
      <c r="AH571" s="199">
        <v>39024</v>
      </c>
      <c r="AI571" s="199">
        <v>1023</v>
      </c>
      <c r="AJ571" s="199">
        <v>8415</v>
      </c>
      <c r="AK571" s="199">
        <v>1309</v>
      </c>
      <c r="AL571" s="199">
        <v>5060</v>
      </c>
      <c r="AM571" s="199">
        <v>495</v>
      </c>
      <c r="AN571" s="199">
        <v>3355</v>
      </c>
      <c r="AO571" s="199">
        <v>814</v>
      </c>
      <c r="AP571" s="199">
        <v>23205</v>
      </c>
      <c r="AQ571" s="199">
        <v>1140</v>
      </c>
      <c r="AR571" s="199">
        <v>24234</v>
      </c>
      <c r="AS571" s="199">
        <v>1192</v>
      </c>
      <c r="AT571" s="199">
        <v>4375</v>
      </c>
      <c r="AU571" s="199">
        <v>209</v>
      </c>
      <c r="AV571" s="199">
        <v>43064</v>
      </c>
      <c r="AW571" s="199">
        <v>2123</v>
      </c>
      <c r="AX571" s="199">
        <v>2262</v>
      </c>
      <c r="AY571" s="199">
        <v>371</v>
      </c>
      <c r="AZ571" s="199">
        <v>7343</v>
      </c>
      <c r="BA571" s="199">
        <v>459</v>
      </c>
      <c r="BB571" s="199">
        <v>8403</v>
      </c>
      <c r="BC571" s="199">
        <v>348</v>
      </c>
      <c r="BD571" s="199">
        <v>11526</v>
      </c>
      <c r="BE571" s="199">
        <v>234</v>
      </c>
      <c r="BF571" s="199">
        <v>3364</v>
      </c>
      <c r="BG571" s="199">
        <v>331</v>
      </c>
      <c r="BH571" s="199">
        <v>25067</v>
      </c>
      <c r="BI571" s="199">
        <v>1650</v>
      </c>
      <c r="BJ571" s="199">
        <v>24071</v>
      </c>
      <c r="BK571" s="199">
        <v>1509</v>
      </c>
      <c r="BL571" s="199">
        <v>996</v>
      </c>
      <c r="BM571" s="199">
        <v>141</v>
      </c>
      <c r="BN571" s="199">
        <v>17938</v>
      </c>
      <c r="BO571" s="199">
        <v>934</v>
      </c>
      <c r="BP571" s="199">
        <v>7328</v>
      </c>
      <c r="BQ571" s="199">
        <v>687</v>
      </c>
      <c r="BR571" s="199">
        <v>3165</v>
      </c>
      <c r="BS571" s="199">
        <v>360</v>
      </c>
      <c r="BT571" s="199">
        <v>14158</v>
      </c>
      <c r="BU571" s="199">
        <v>351</v>
      </c>
      <c r="BV571" s="199">
        <v>28431</v>
      </c>
      <c r="BW571" s="199">
        <v>1981</v>
      </c>
      <c r="BX571" s="199">
        <v>4850</v>
      </c>
      <c r="BY571" s="199">
        <v>0</v>
      </c>
      <c r="BZ571" s="199">
        <v>3794</v>
      </c>
      <c r="CA571" s="199">
        <v>9</v>
      </c>
      <c r="CB571" s="199">
        <v>10364</v>
      </c>
      <c r="CC571" s="199">
        <v>342</v>
      </c>
      <c r="CD571" s="199">
        <v>3747</v>
      </c>
      <c r="CE571" s="199">
        <v>569</v>
      </c>
      <c r="CF571" s="199">
        <v>5731</v>
      </c>
      <c r="CG571" s="199">
        <v>384</v>
      </c>
      <c r="CH571" s="199">
        <v>7468</v>
      </c>
      <c r="CI571" s="199">
        <v>420</v>
      </c>
      <c r="CJ571" s="199">
        <v>7145</v>
      </c>
      <c r="CK571" s="199">
        <v>380</v>
      </c>
      <c r="CL571" s="199">
        <v>4340</v>
      </c>
      <c r="CM571" s="199">
        <v>228</v>
      </c>
      <c r="CN571" s="199">
        <v>4850</v>
      </c>
      <c r="CO571" s="199">
        <v>0</v>
      </c>
      <c r="CP571" s="199">
        <v>2332</v>
      </c>
      <c r="CQ571" s="199">
        <v>45107</v>
      </c>
      <c r="CR571" s="199">
        <v>34886</v>
      </c>
      <c r="CS571" s="199">
        <v>15034</v>
      </c>
      <c r="CT571" s="199">
        <v>34915</v>
      </c>
      <c r="CU571" s="199">
        <v>10228</v>
      </c>
      <c r="CV571" s="199">
        <v>4114</v>
      </c>
      <c r="CW571" s="199">
        <v>3000</v>
      </c>
      <c r="CX571" s="199">
        <v>1007</v>
      </c>
      <c r="CY571" s="199">
        <v>1845</v>
      </c>
      <c r="CZ571" s="199">
        <v>476</v>
      </c>
      <c r="DA571" s="199">
        <v>3410</v>
      </c>
      <c r="DB571" s="199">
        <v>1969</v>
      </c>
      <c r="DC571" s="199">
        <v>1973</v>
      </c>
      <c r="DD571" s="199">
        <v>662</v>
      </c>
      <c r="DE571" s="199">
        <v>524</v>
      </c>
      <c r="DF571" s="199">
        <v>1438</v>
      </c>
      <c r="DG571" s="199">
        <v>3789</v>
      </c>
      <c r="DH571" s="199">
        <v>896</v>
      </c>
      <c r="DI571" s="199">
        <v>3646</v>
      </c>
      <c r="DJ571" s="199">
        <v>1659</v>
      </c>
      <c r="DK571" s="199">
        <v>275</v>
      </c>
      <c r="DL571" s="199">
        <v>2274</v>
      </c>
      <c r="DM571" s="199">
        <v>2909</v>
      </c>
      <c r="DN571" s="199">
        <v>5541</v>
      </c>
      <c r="DO571" s="199">
        <v>1973</v>
      </c>
      <c r="DP571" s="199">
        <v>1069</v>
      </c>
      <c r="DQ571" s="199">
        <v>373</v>
      </c>
      <c r="DR571" s="199">
        <v>587</v>
      </c>
      <c r="DS571" s="199">
        <v>479</v>
      </c>
      <c r="DT571" s="199">
        <v>1531</v>
      </c>
      <c r="DU571" s="199">
        <v>17095</v>
      </c>
      <c r="DV571" s="199">
        <v>8600</v>
      </c>
      <c r="DW571" s="199">
        <v>4521</v>
      </c>
      <c r="DX571" s="199">
        <v>1896</v>
      </c>
      <c r="DY571" s="199">
        <v>580</v>
      </c>
      <c r="DZ571" s="199">
        <v>2955</v>
      </c>
      <c r="EA571" s="199">
        <v>404</v>
      </c>
      <c r="EB571" s="199">
        <v>1838</v>
      </c>
      <c r="EC571" s="199">
        <v>3644</v>
      </c>
      <c r="ED571" s="199">
        <v>1055</v>
      </c>
      <c r="EE571" s="199">
        <v>1708</v>
      </c>
      <c r="EF571" s="199">
        <v>7435</v>
      </c>
      <c r="EG571" s="199">
        <v>42130</v>
      </c>
      <c r="EH571" s="199">
        <v>5664</v>
      </c>
      <c r="EI571" s="199">
        <v>12550</v>
      </c>
      <c r="EJ571" s="199">
        <v>4545</v>
      </c>
      <c r="EK571" s="199">
        <v>573</v>
      </c>
      <c r="EL571" s="199">
        <v>544</v>
      </c>
      <c r="EM571" s="199">
        <v>534</v>
      </c>
      <c r="EN571" s="199">
        <v>716</v>
      </c>
      <c r="EO571" s="199">
        <v>552</v>
      </c>
      <c r="EP571" s="199">
        <v>1502</v>
      </c>
      <c r="EQ571" s="199">
        <v>16004</v>
      </c>
      <c r="ER571" s="199">
        <v>17095</v>
      </c>
      <c r="ES571" s="199">
        <v>677</v>
      </c>
      <c r="ET571" s="199">
        <v>4130</v>
      </c>
      <c r="EU571" s="199">
        <v>7715</v>
      </c>
      <c r="EV571" s="199">
        <v>4573</v>
      </c>
      <c r="EW571" s="199">
        <v>16418</v>
      </c>
      <c r="EX571" s="199">
        <v>17095</v>
      </c>
      <c r="EZ571" s="199"/>
    </row>
    <row r="572" spans="1:156" x14ac:dyDescent="0.25">
      <c r="A572">
        <v>55409</v>
      </c>
      <c r="B572" t="s">
        <v>892</v>
      </c>
      <c r="C572" t="s">
        <v>1037</v>
      </c>
      <c r="D572" t="s">
        <v>264</v>
      </c>
      <c r="E572" t="s">
        <v>333</v>
      </c>
      <c r="F572" t="s">
        <v>346</v>
      </c>
      <c r="G572" t="s">
        <v>346</v>
      </c>
      <c r="H572" s="199">
        <v>10908</v>
      </c>
      <c r="I572" s="199">
        <v>521</v>
      </c>
      <c r="J572" s="199">
        <v>1083</v>
      </c>
      <c r="K572" s="199">
        <v>159</v>
      </c>
      <c r="L572" s="199">
        <v>790</v>
      </c>
      <c r="M572" s="199">
        <v>126</v>
      </c>
      <c r="N572" s="199">
        <v>3623</v>
      </c>
      <c r="O572" s="199">
        <v>278</v>
      </c>
      <c r="P572" s="199">
        <v>6196</v>
      </c>
      <c r="Q572" s="199">
        <v>84</v>
      </c>
      <c r="R572" s="199">
        <v>8057</v>
      </c>
      <c r="S572" s="199">
        <v>419</v>
      </c>
      <c r="T572" s="199">
        <v>1007</v>
      </c>
      <c r="U572" s="199">
        <v>51</v>
      </c>
      <c r="V572" s="199">
        <v>50</v>
      </c>
      <c r="W572" s="199">
        <v>0</v>
      </c>
      <c r="X572" s="199">
        <v>311</v>
      </c>
      <c r="Y572" s="199">
        <v>0</v>
      </c>
      <c r="Z572" s="199">
        <v>450</v>
      </c>
      <c r="AA572" s="199">
        <v>43</v>
      </c>
      <c r="AB572" s="199">
        <v>1033</v>
      </c>
      <c r="AC572" s="199">
        <v>8</v>
      </c>
      <c r="AD572" s="199">
        <v>1117</v>
      </c>
      <c r="AE572" s="199">
        <v>95</v>
      </c>
      <c r="AF572" s="199">
        <v>7649</v>
      </c>
      <c r="AG572" s="199">
        <v>375</v>
      </c>
      <c r="AH572" s="199">
        <v>9867</v>
      </c>
      <c r="AI572" s="199">
        <v>424</v>
      </c>
      <c r="AJ572" s="199">
        <v>1041</v>
      </c>
      <c r="AK572" s="199">
        <v>97</v>
      </c>
      <c r="AL572" s="199">
        <v>487</v>
      </c>
      <c r="AM572" s="199">
        <v>68</v>
      </c>
      <c r="AN572" s="199">
        <v>554</v>
      </c>
      <c r="AO572" s="199">
        <v>29</v>
      </c>
      <c r="AP572" s="199">
        <v>5375</v>
      </c>
      <c r="AQ572" s="199">
        <v>285</v>
      </c>
      <c r="AR572" s="199">
        <v>5533</v>
      </c>
      <c r="AS572" s="199">
        <v>236</v>
      </c>
      <c r="AT572" s="199">
        <v>979</v>
      </c>
      <c r="AU572" s="199">
        <v>29</v>
      </c>
      <c r="AV572" s="199">
        <v>9929</v>
      </c>
      <c r="AW572" s="199">
        <v>492</v>
      </c>
      <c r="AX572" s="199">
        <v>389</v>
      </c>
      <c r="AY572" s="199">
        <v>32</v>
      </c>
      <c r="AZ572" s="199">
        <v>884</v>
      </c>
      <c r="BA572" s="199">
        <v>52</v>
      </c>
      <c r="BB572" s="199">
        <v>1797</v>
      </c>
      <c r="BC572" s="199">
        <v>167</v>
      </c>
      <c r="BD572" s="199">
        <v>4906</v>
      </c>
      <c r="BE572" s="199">
        <v>173</v>
      </c>
      <c r="BF572" s="199">
        <v>772</v>
      </c>
      <c r="BG572" s="199">
        <v>58</v>
      </c>
      <c r="BH572" s="199">
        <v>6914</v>
      </c>
      <c r="BI572" s="199">
        <v>422</v>
      </c>
      <c r="BJ572" s="199">
        <v>6685</v>
      </c>
      <c r="BK572" s="199">
        <v>394</v>
      </c>
      <c r="BL572" s="199">
        <v>229</v>
      </c>
      <c r="BM572" s="199">
        <v>28</v>
      </c>
      <c r="BN572" s="199">
        <v>4988</v>
      </c>
      <c r="BO572" s="199">
        <v>208</v>
      </c>
      <c r="BP572" s="199">
        <v>2034</v>
      </c>
      <c r="BQ572" s="199">
        <v>205</v>
      </c>
      <c r="BR572" s="199">
        <v>664</v>
      </c>
      <c r="BS572" s="199">
        <v>67</v>
      </c>
      <c r="BT572" s="199">
        <v>2193</v>
      </c>
      <c r="BU572" s="199">
        <v>41</v>
      </c>
      <c r="BV572" s="199">
        <v>7686</v>
      </c>
      <c r="BW572" s="199">
        <v>480</v>
      </c>
      <c r="BX572" s="199">
        <v>1029</v>
      </c>
      <c r="BY572" s="199">
        <v>0</v>
      </c>
      <c r="BZ572" s="199">
        <v>736</v>
      </c>
      <c r="CA572" s="199">
        <v>26</v>
      </c>
      <c r="CB572" s="199">
        <v>1457</v>
      </c>
      <c r="CC572" s="199">
        <v>15</v>
      </c>
      <c r="CD572" s="199">
        <v>739</v>
      </c>
      <c r="CE572" s="199">
        <v>56</v>
      </c>
      <c r="CF572" s="199">
        <v>2280</v>
      </c>
      <c r="CG572" s="199">
        <v>168</v>
      </c>
      <c r="CH572" s="199">
        <v>1829</v>
      </c>
      <c r="CI572" s="199">
        <v>55</v>
      </c>
      <c r="CJ572" s="199">
        <v>1771</v>
      </c>
      <c r="CK572" s="199">
        <v>118</v>
      </c>
      <c r="CL572" s="199">
        <v>1067</v>
      </c>
      <c r="CM572" s="199">
        <v>83</v>
      </c>
      <c r="CN572" s="199">
        <v>1029</v>
      </c>
      <c r="CO572" s="199">
        <v>0</v>
      </c>
      <c r="CP572" s="199">
        <v>521</v>
      </c>
      <c r="CQ572" s="199">
        <v>10387</v>
      </c>
      <c r="CR572" s="199">
        <v>8387</v>
      </c>
      <c r="CS572" s="199">
        <v>2696</v>
      </c>
      <c r="CT572" s="199">
        <v>8876</v>
      </c>
      <c r="CU572" s="199">
        <v>1699</v>
      </c>
      <c r="CV572" s="199">
        <v>523</v>
      </c>
      <c r="CW572" s="199">
        <v>996</v>
      </c>
      <c r="CX572" s="199">
        <v>435</v>
      </c>
      <c r="CY572" s="199">
        <v>191</v>
      </c>
      <c r="CZ572" s="199">
        <v>0</v>
      </c>
      <c r="DA572" s="199">
        <v>246</v>
      </c>
      <c r="DB572" s="199">
        <v>65</v>
      </c>
      <c r="DC572" s="199">
        <v>266</v>
      </c>
      <c r="DD572" s="199">
        <v>23</v>
      </c>
      <c r="DE572" s="199">
        <v>6</v>
      </c>
      <c r="DF572" s="199">
        <v>122</v>
      </c>
      <c r="DG572" s="199">
        <v>575</v>
      </c>
      <c r="DH572" s="199">
        <v>200</v>
      </c>
      <c r="DI572" s="199">
        <v>815</v>
      </c>
      <c r="DJ572" s="199">
        <v>213</v>
      </c>
      <c r="DK572" s="199">
        <v>119</v>
      </c>
      <c r="DL572" s="199">
        <v>751</v>
      </c>
      <c r="DM572" s="199">
        <v>1392</v>
      </c>
      <c r="DN572" s="199">
        <v>1669</v>
      </c>
      <c r="DO572" s="199">
        <v>556</v>
      </c>
      <c r="DP572" s="199">
        <v>362</v>
      </c>
      <c r="DQ572" s="199">
        <v>290</v>
      </c>
      <c r="DR572" s="199">
        <v>101</v>
      </c>
      <c r="DS572" s="199">
        <v>101</v>
      </c>
      <c r="DT572" s="199">
        <v>186</v>
      </c>
      <c r="DU572" s="199">
        <v>4887</v>
      </c>
      <c r="DV572" s="199">
        <v>1873</v>
      </c>
      <c r="DW572" s="199">
        <v>723</v>
      </c>
      <c r="DX572" s="199">
        <v>606</v>
      </c>
      <c r="DY572" s="199">
        <v>72</v>
      </c>
      <c r="DZ572" s="199">
        <v>991</v>
      </c>
      <c r="EA572" s="199">
        <v>85</v>
      </c>
      <c r="EB572" s="199">
        <v>684</v>
      </c>
      <c r="EC572" s="199">
        <v>1417</v>
      </c>
      <c r="ED572" s="199">
        <v>164</v>
      </c>
      <c r="EE572" s="199">
        <v>992</v>
      </c>
      <c r="EF572" s="199">
        <v>1094</v>
      </c>
      <c r="EG572" s="199">
        <v>9294</v>
      </c>
      <c r="EH572" s="199">
        <v>1850</v>
      </c>
      <c r="EI572" s="199">
        <v>3402</v>
      </c>
      <c r="EJ572" s="199">
        <v>1485</v>
      </c>
      <c r="EK572" s="199">
        <v>234</v>
      </c>
      <c r="EL572" s="199">
        <v>285</v>
      </c>
      <c r="EM572" s="199">
        <v>303</v>
      </c>
      <c r="EN572" s="199">
        <v>152</v>
      </c>
      <c r="EO572" s="199">
        <v>133</v>
      </c>
      <c r="EP572" s="199">
        <v>345</v>
      </c>
      <c r="EQ572" s="199">
        <v>4641</v>
      </c>
      <c r="ER572" s="199">
        <v>4887</v>
      </c>
      <c r="ES572" s="199">
        <v>360</v>
      </c>
      <c r="ET572" s="199">
        <v>2172</v>
      </c>
      <c r="EU572" s="199">
        <v>1621</v>
      </c>
      <c r="EV572" s="199">
        <v>734</v>
      </c>
      <c r="EW572" s="199">
        <v>4527</v>
      </c>
      <c r="EX572" s="199">
        <v>4887</v>
      </c>
      <c r="EZ572" s="199"/>
    </row>
    <row r="573" spans="1:156" x14ac:dyDescent="0.25">
      <c r="A573">
        <v>55025</v>
      </c>
      <c r="B573" t="s">
        <v>892</v>
      </c>
      <c r="C573" t="s">
        <v>960</v>
      </c>
      <c r="D573" t="s">
        <v>319</v>
      </c>
      <c r="E573" t="s">
        <v>333</v>
      </c>
      <c r="F573" t="s">
        <v>346</v>
      </c>
      <c r="G573" t="s">
        <v>346</v>
      </c>
      <c r="H573" s="199">
        <v>25637</v>
      </c>
      <c r="I573" s="199">
        <v>1204</v>
      </c>
      <c r="J573" s="199">
        <v>2252</v>
      </c>
      <c r="K573" s="199">
        <v>88</v>
      </c>
      <c r="L573" s="199">
        <v>1423</v>
      </c>
      <c r="M573" s="199">
        <v>80</v>
      </c>
      <c r="N573" s="199">
        <v>9133</v>
      </c>
      <c r="O573" s="199">
        <v>745</v>
      </c>
      <c r="P573" s="199">
        <v>14129</v>
      </c>
      <c r="Q573" s="199">
        <v>371</v>
      </c>
      <c r="R573" s="199">
        <v>22278</v>
      </c>
      <c r="S573" s="199">
        <v>813</v>
      </c>
      <c r="T573" s="199">
        <v>626</v>
      </c>
      <c r="U573" s="199">
        <v>129</v>
      </c>
      <c r="V573" s="199">
        <v>127</v>
      </c>
      <c r="W573" s="199">
        <v>52</v>
      </c>
      <c r="X573" s="199">
        <v>902</v>
      </c>
      <c r="Y573" s="199">
        <v>41</v>
      </c>
      <c r="Z573" s="199">
        <v>329</v>
      </c>
      <c r="AA573" s="199">
        <v>38</v>
      </c>
      <c r="AB573" s="199">
        <v>1375</v>
      </c>
      <c r="AC573" s="199">
        <v>131</v>
      </c>
      <c r="AD573" s="199">
        <v>1275</v>
      </c>
      <c r="AE573" s="199">
        <v>83</v>
      </c>
      <c r="AF573" s="199">
        <v>21914</v>
      </c>
      <c r="AG573" s="199">
        <v>792</v>
      </c>
      <c r="AH573" s="199">
        <v>24593</v>
      </c>
      <c r="AI573" s="199">
        <v>993</v>
      </c>
      <c r="AJ573" s="199">
        <v>1044</v>
      </c>
      <c r="AK573" s="199">
        <v>211</v>
      </c>
      <c r="AL573" s="199">
        <v>418</v>
      </c>
      <c r="AM573" s="199">
        <v>54</v>
      </c>
      <c r="AN573" s="199">
        <v>626</v>
      </c>
      <c r="AO573" s="199">
        <v>157</v>
      </c>
      <c r="AP573" s="199">
        <v>12634</v>
      </c>
      <c r="AQ573" s="199">
        <v>657</v>
      </c>
      <c r="AR573" s="199">
        <v>13003</v>
      </c>
      <c r="AS573" s="199">
        <v>547</v>
      </c>
      <c r="AT573" s="199">
        <v>2559</v>
      </c>
      <c r="AU573" s="199">
        <v>104</v>
      </c>
      <c r="AV573" s="199">
        <v>23078</v>
      </c>
      <c r="AW573" s="199">
        <v>1100</v>
      </c>
      <c r="AX573" s="199">
        <v>826</v>
      </c>
      <c r="AY573" s="199">
        <v>57</v>
      </c>
      <c r="AZ573" s="199">
        <v>4235</v>
      </c>
      <c r="BA573" s="199">
        <v>637</v>
      </c>
      <c r="BB573" s="199">
        <v>5657</v>
      </c>
      <c r="BC573" s="199">
        <v>98</v>
      </c>
      <c r="BD573" s="199">
        <v>6404</v>
      </c>
      <c r="BE573" s="199">
        <v>180</v>
      </c>
      <c r="BF573" s="199">
        <v>1686</v>
      </c>
      <c r="BG573" s="199">
        <v>90</v>
      </c>
      <c r="BH573" s="199">
        <v>13676</v>
      </c>
      <c r="BI573" s="199">
        <v>975</v>
      </c>
      <c r="BJ573" s="199">
        <v>13132</v>
      </c>
      <c r="BK573" s="199">
        <v>847</v>
      </c>
      <c r="BL573" s="199">
        <v>544</v>
      </c>
      <c r="BM573" s="199">
        <v>128</v>
      </c>
      <c r="BN573" s="199">
        <v>9724</v>
      </c>
      <c r="BO573" s="199">
        <v>588</v>
      </c>
      <c r="BP573" s="199">
        <v>4126</v>
      </c>
      <c r="BQ573" s="199">
        <v>374</v>
      </c>
      <c r="BR573" s="199">
        <v>1512</v>
      </c>
      <c r="BS573" s="199">
        <v>103</v>
      </c>
      <c r="BT573" s="199">
        <v>6313</v>
      </c>
      <c r="BU573" s="199">
        <v>123</v>
      </c>
      <c r="BV573" s="199">
        <v>15362</v>
      </c>
      <c r="BW573" s="199">
        <v>1065</v>
      </c>
      <c r="BX573" s="199">
        <v>3962</v>
      </c>
      <c r="BY573" s="199">
        <v>16</v>
      </c>
      <c r="BZ573" s="199">
        <v>2009</v>
      </c>
      <c r="CA573" s="199">
        <v>7</v>
      </c>
      <c r="CB573" s="199">
        <v>4304</v>
      </c>
      <c r="CC573" s="199">
        <v>116</v>
      </c>
      <c r="CD573" s="199">
        <v>2202</v>
      </c>
      <c r="CE573" s="199">
        <v>109</v>
      </c>
      <c r="CF573" s="199">
        <v>3354</v>
      </c>
      <c r="CG573" s="199">
        <v>382</v>
      </c>
      <c r="CH573" s="199">
        <v>3168</v>
      </c>
      <c r="CI573" s="199">
        <v>172</v>
      </c>
      <c r="CJ573" s="199">
        <v>3265</v>
      </c>
      <c r="CK573" s="199">
        <v>161</v>
      </c>
      <c r="CL573" s="199">
        <v>3373</v>
      </c>
      <c r="CM573" s="199">
        <v>241</v>
      </c>
      <c r="CN573" s="199">
        <v>3962</v>
      </c>
      <c r="CO573" s="199">
        <v>16</v>
      </c>
      <c r="CP573" s="199">
        <v>1204</v>
      </c>
      <c r="CQ573" s="199">
        <v>24433</v>
      </c>
      <c r="CR573" s="199">
        <v>20310</v>
      </c>
      <c r="CS573" s="199">
        <v>7796</v>
      </c>
      <c r="CT573" s="199">
        <v>22124</v>
      </c>
      <c r="CU573" s="199">
        <v>1783</v>
      </c>
      <c r="CV573" s="199">
        <v>530</v>
      </c>
      <c r="CW573" s="199">
        <v>748</v>
      </c>
      <c r="CX573" s="199">
        <v>191</v>
      </c>
      <c r="CY573" s="199">
        <v>205</v>
      </c>
      <c r="CZ573" s="199">
        <v>42</v>
      </c>
      <c r="DA573" s="199">
        <v>604</v>
      </c>
      <c r="DB573" s="199">
        <v>247</v>
      </c>
      <c r="DC573" s="199">
        <v>226</v>
      </c>
      <c r="DD573" s="199">
        <v>50</v>
      </c>
      <c r="DE573" s="199">
        <v>247</v>
      </c>
      <c r="DF573" s="199">
        <v>1506</v>
      </c>
      <c r="DG573" s="199">
        <v>2193</v>
      </c>
      <c r="DH573" s="199">
        <v>340</v>
      </c>
      <c r="DI573" s="199">
        <v>1336</v>
      </c>
      <c r="DJ573" s="199">
        <v>553</v>
      </c>
      <c r="DK573" s="199">
        <v>130</v>
      </c>
      <c r="DL573" s="199">
        <v>1259</v>
      </c>
      <c r="DM573" s="199">
        <v>1548</v>
      </c>
      <c r="DN573" s="199">
        <v>3262</v>
      </c>
      <c r="DO573" s="199">
        <v>963</v>
      </c>
      <c r="DP573" s="199">
        <v>486</v>
      </c>
      <c r="DQ573" s="199">
        <v>431</v>
      </c>
      <c r="DR573" s="199">
        <v>356</v>
      </c>
      <c r="DS573" s="199">
        <v>211</v>
      </c>
      <c r="DT573" s="199">
        <v>557</v>
      </c>
      <c r="DU573" s="199">
        <v>9937</v>
      </c>
      <c r="DV573" s="199">
        <v>5559</v>
      </c>
      <c r="DW573" s="199">
        <v>2132</v>
      </c>
      <c r="DX573" s="199">
        <v>862</v>
      </c>
      <c r="DY573" s="199">
        <v>233</v>
      </c>
      <c r="DZ573" s="199">
        <v>1493</v>
      </c>
      <c r="EA573" s="199">
        <v>102</v>
      </c>
      <c r="EB573" s="199">
        <v>1046</v>
      </c>
      <c r="EC573" s="199">
        <v>2023</v>
      </c>
      <c r="ED573" s="199">
        <v>408</v>
      </c>
      <c r="EE573" s="199">
        <v>1274</v>
      </c>
      <c r="EF573" s="199">
        <v>3212</v>
      </c>
      <c r="EG573" s="199">
        <v>22935</v>
      </c>
      <c r="EH573" s="199">
        <v>2546</v>
      </c>
      <c r="EI573" s="199">
        <v>7447</v>
      </c>
      <c r="EJ573" s="199">
        <v>2490</v>
      </c>
      <c r="EK573" s="199">
        <v>285</v>
      </c>
      <c r="EL573" s="199">
        <v>259</v>
      </c>
      <c r="EM573" s="199">
        <v>398</v>
      </c>
      <c r="EN573" s="199">
        <v>205</v>
      </c>
      <c r="EO573" s="199">
        <v>382</v>
      </c>
      <c r="EP573" s="199">
        <v>883</v>
      </c>
      <c r="EQ573" s="199">
        <v>9243</v>
      </c>
      <c r="ER573" s="199">
        <v>9937</v>
      </c>
      <c r="ES573" s="199">
        <v>371</v>
      </c>
      <c r="ET573" s="199">
        <v>2277</v>
      </c>
      <c r="EU573" s="199">
        <v>4108</v>
      </c>
      <c r="EV573" s="199">
        <v>3181</v>
      </c>
      <c r="EW573" s="199">
        <v>9566</v>
      </c>
      <c r="EX573" s="199">
        <v>9937</v>
      </c>
      <c r="EZ573" s="199"/>
    </row>
    <row r="574" spans="1:156" x14ac:dyDescent="0.25">
      <c r="A574">
        <v>55414</v>
      </c>
      <c r="B574" t="s">
        <v>892</v>
      </c>
      <c r="C574" t="s">
        <v>1037</v>
      </c>
      <c r="D574" t="s">
        <v>264</v>
      </c>
      <c r="E574" t="s">
        <v>333</v>
      </c>
      <c r="F574" t="s">
        <v>346</v>
      </c>
      <c r="G574" t="s">
        <v>346</v>
      </c>
      <c r="H574" s="199">
        <v>33240</v>
      </c>
      <c r="I574" s="199">
        <v>1546</v>
      </c>
      <c r="J574" s="199">
        <v>15572</v>
      </c>
      <c r="K574" s="199">
        <v>741</v>
      </c>
      <c r="L574" s="199">
        <v>12520</v>
      </c>
      <c r="M574" s="199">
        <v>530</v>
      </c>
      <c r="N574" s="199">
        <v>9296</v>
      </c>
      <c r="O574" s="199">
        <v>645</v>
      </c>
      <c r="P574" s="199">
        <v>6212</v>
      </c>
      <c r="Q574" s="199">
        <v>123</v>
      </c>
      <c r="R574" s="199">
        <v>23201</v>
      </c>
      <c r="S574" s="199">
        <v>732</v>
      </c>
      <c r="T574" s="199">
        <v>2331</v>
      </c>
      <c r="U574" s="199">
        <v>80</v>
      </c>
      <c r="V574" s="199">
        <v>212</v>
      </c>
      <c r="W574" s="199">
        <v>51</v>
      </c>
      <c r="X574" s="199">
        <v>4333</v>
      </c>
      <c r="Y574" s="199">
        <v>218</v>
      </c>
      <c r="Z574" s="199">
        <v>749</v>
      </c>
      <c r="AA574" s="199">
        <v>38</v>
      </c>
      <c r="AB574" s="199">
        <v>2368</v>
      </c>
      <c r="AC574" s="199">
        <v>384</v>
      </c>
      <c r="AD574" s="199">
        <v>2260</v>
      </c>
      <c r="AE574" s="199">
        <v>391</v>
      </c>
      <c r="AF574" s="199">
        <v>22562</v>
      </c>
      <c r="AG574" s="199">
        <v>686</v>
      </c>
      <c r="AH574" s="199">
        <v>27724</v>
      </c>
      <c r="AI574" s="199">
        <v>1094</v>
      </c>
      <c r="AJ574" s="199">
        <v>5516</v>
      </c>
      <c r="AK574" s="199">
        <v>452</v>
      </c>
      <c r="AL574" s="199">
        <v>1545</v>
      </c>
      <c r="AM574" s="199">
        <v>117</v>
      </c>
      <c r="AN574" s="199">
        <v>3971</v>
      </c>
      <c r="AO574" s="199">
        <v>335</v>
      </c>
      <c r="AP574" s="199">
        <v>16973</v>
      </c>
      <c r="AQ574" s="199">
        <v>903</v>
      </c>
      <c r="AR574" s="199">
        <v>16267</v>
      </c>
      <c r="AS574" s="199">
        <v>643</v>
      </c>
      <c r="AT574" s="199">
        <v>2669</v>
      </c>
      <c r="AU574" s="199">
        <v>100</v>
      </c>
      <c r="AV574" s="199">
        <v>30571</v>
      </c>
      <c r="AW574" s="199">
        <v>1446</v>
      </c>
      <c r="AX574" s="199">
        <v>841</v>
      </c>
      <c r="AY574" s="199">
        <v>256</v>
      </c>
      <c r="AZ574" s="199">
        <v>1030</v>
      </c>
      <c r="BA574" s="199">
        <v>10</v>
      </c>
      <c r="BB574" s="199">
        <v>1944</v>
      </c>
      <c r="BC574" s="199">
        <v>192</v>
      </c>
      <c r="BD574" s="199">
        <v>7481</v>
      </c>
      <c r="BE574" s="199">
        <v>263</v>
      </c>
      <c r="BF574" s="199">
        <v>7168</v>
      </c>
      <c r="BG574" s="199">
        <v>201</v>
      </c>
      <c r="BH574" s="199">
        <v>21491</v>
      </c>
      <c r="BI574" s="199">
        <v>1289</v>
      </c>
      <c r="BJ574" s="199">
        <v>20293</v>
      </c>
      <c r="BK574" s="199">
        <v>1128</v>
      </c>
      <c r="BL574" s="199">
        <v>1198</v>
      </c>
      <c r="BM574" s="199">
        <v>161</v>
      </c>
      <c r="BN574" s="199">
        <v>8491</v>
      </c>
      <c r="BO574" s="199">
        <v>327</v>
      </c>
      <c r="BP574" s="199">
        <v>16513</v>
      </c>
      <c r="BQ574" s="199">
        <v>1044</v>
      </c>
      <c r="BR574" s="199">
        <v>3655</v>
      </c>
      <c r="BS574" s="199">
        <v>119</v>
      </c>
      <c r="BT574" s="199">
        <v>2716</v>
      </c>
      <c r="BU574" s="199">
        <v>56</v>
      </c>
      <c r="BV574" s="199">
        <v>28659</v>
      </c>
      <c r="BW574" s="199">
        <v>1490</v>
      </c>
      <c r="BX574" s="199">
        <v>1865</v>
      </c>
      <c r="BY574" s="199">
        <v>0</v>
      </c>
      <c r="BZ574" s="199">
        <v>900</v>
      </c>
      <c r="CA574" s="199">
        <v>0</v>
      </c>
      <c r="CB574" s="199">
        <v>1816</v>
      </c>
      <c r="CC574" s="199">
        <v>56</v>
      </c>
      <c r="CD574" s="199">
        <v>19228</v>
      </c>
      <c r="CE574" s="199">
        <v>769</v>
      </c>
      <c r="CF574" s="199">
        <v>5192</v>
      </c>
      <c r="CG574" s="199">
        <v>360</v>
      </c>
      <c r="CH574" s="199">
        <v>1671</v>
      </c>
      <c r="CI574" s="199">
        <v>112</v>
      </c>
      <c r="CJ574" s="199">
        <v>1061</v>
      </c>
      <c r="CK574" s="199">
        <v>235</v>
      </c>
      <c r="CL574" s="199">
        <v>1507</v>
      </c>
      <c r="CM574" s="199">
        <v>14</v>
      </c>
      <c r="CN574" s="199">
        <v>1865</v>
      </c>
      <c r="CO574" s="199">
        <v>0</v>
      </c>
      <c r="CP574" s="199">
        <v>1546</v>
      </c>
      <c r="CQ574" s="199">
        <v>31694</v>
      </c>
      <c r="CR574" s="199">
        <v>27718</v>
      </c>
      <c r="CS574" s="199">
        <v>5777</v>
      </c>
      <c r="CT574" s="199">
        <v>25867</v>
      </c>
      <c r="CU574" s="199">
        <v>6647</v>
      </c>
      <c r="CV574" s="199">
        <v>2218</v>
      </c>
      <c r="CW574" s="199">
        <v>798</v>
      </c>
      <c r="CX574" s="199">
        <v>286</v>
      </c>
      <c r="CY574" s="199">
        <v>1153</v>
      </c>
      <c r="CZ574" s="199">
        <v>184</v>
      </c>
      <c r="DA574" s="199">
        <v>3226</v>
      </c>
      <c r="DB574" s="199">
        <v>1251</v>
      </c>
      <c r="DC574" s="199">
        <v>1470</v>
      </c>
      <c r="DD574" s="199">
        <v>497</v>
      </c>
      <c r="DE574" s="199">
        <v>134</v>
      </c>
      <c r="DF574" s="199">
        <v>614</v>
      </c>
      <c r="DG574" s="199">
        <v>1787</v>
      </c>
      <c r="DH574" s="199">
        <v>291</v>
      </c>
      <c r="DI574" s="199">
        <v>2493</v>
      </c>
      <c r="DJ574" s="199">
        <v>426</v>
      </c>
      <c r="DK574" s="199">
        <v>379</v>
      </c>
      <c r="DL574" s="199">
        <v>963</v>
      </c>
      <c r="DM574" s="199">
        <v>2701</v>
      </c>
      <c r="DN574" s="199">
        <v>7342</v>
      </c>
      <c r="DO574" s="199">
        <v>2818</v>
      </c>
      <c r="DP574" s="199">
        <v>858</v>
      </c>
      <c r="DQ574" s="199">
        <v>492</v>
      </c>
      <c r="DR574" s="199">
        <v>489</v>
      </c>
      <c r="DS574" s="199">
        <v>442</v>
      </c>
      <c r="DT574" s="199">
        <v>1002</v>
      </c>
      <c r="DU574" s="199">
        <v>13208</v>
      </c>
      <c r="DV574" s="199">
        <v>1849</v>
      </c>
      <c r="DW574" s="199">
        <v>664</v>
      </c>
      <c r="DX574" s="199">
        <v>1178</v>
      </c>
      <c r="DY574" s="199">
        <v>12</v>
      </c>
      <c r="DZ574" s="199">
        <v>5364</v>
      </c>
      <c r="EA574" s="199">
        <v>14</v>
      </c>
      <c r="EB574" s="199">
        <v>2775</v>
      </c>
      <c r="EC574" s="199">
        <v>4817</v>
      </c>
      <c r="ED574" s="199">
        <v>77</v>
      </c>
      <c r="EE574" s="199">
        <v>2028</v>
      </c>
      <c r="EF574" s="199">
        <v>852</v>
      </c>
      <c r="EG574" s="199">
        <v>15991</v>
      </c>
      <c r="EH574" s="199">
        <v>17160</v>
      </c>
      <c r="EI574" s="199">
        <v>2173</v>
      </c>
      <c r="EJ574" s="199">
        <v>11035</v>
      </c>
      <c r="EK574" s="199">
        <v>1243</v>
      </c>
      <c r="EL574" s="199">
        <v>970</v>
      </c>
      <c r="EM574" s="199">
        <v>999</v>
      </c>
      <c r="EN574" s="199">
        <v>926</v>
      </c>
      <c r="EO574" s="199">
        <v>749</v>
      </c>
      <c r="EP574" s="199">
        <v>5574</v>
      </c>
      <c r="EQ574" s="199">
        <v>10119</v>
      </c>
      <c r="ER574" s="199">
        <v>13208</v>
      </c>
      <c r="ES574" s="199">
        <v>3412</v>
      </c>
      <c r="ET574" s="199">
        <v>5081</v>
      </c>
      <c r="EU574" s="199">
        <v>2924</v>
      </c>
      <c r="EV574" s="199">
        <v>1791</v>
      </c>
      <c r="EW574" s="199">
        <v>9796</v>
      </c>
      <c r="EX574" s="199">
        <v>13208</v>
      </c>
      <c r="EZ574" s="199"/>
    </row>
    <row r="575" spans="1:156" x14ac:dyDescent="0.25">
      <c r="A575">
        <v>55122</v>
      </c>
      <c r="B575" t="s">
        <v>892</v>
      </c>
      <c r="C575" t="s">
        <v>995</v>
      </c>
      <c r="D575" t="s">
        <v>256</v>
      </c>
      <c r="E575" t="s">
        <v>333</v>
      </c>
      <c r="F575" t="s">
        <v>346</v>
      </c>
      <c r="G575" t="s">
        <v>346</v>
      </c>
      <c r="H575" s="199">
        <v>31433</v>
      </c>
      <c r="I575" s="199">
        <v>1415</v>
      </c>
      <c r="J575" s="199">
        <v>3361</v>
      </c>
      <c r="K575" s="199">
        <v>363</v>
      </c>
      <c r="L575" s="199">
        <v>2702</v>
      </c>
      <c r="M575" s="199">
        <v>300</v>
      </c>
      <c r="N575" s="199">
        <v>10627</v>
      </c>
      <c r="O575" s="199">
        <v>683</v>
      </c>
      <c r="P575" s="199">
        <v>17250</v>
      </c>
      <c r="Q575" s="199">
        <v>369</v>
      </c>
      <c r="R575" s="199">
        <v>22335</v>
      </c>
      <c r="S575" s="199">
        <v>609</v>
      </c>
      <c r="T575" s="199">
        <v>4229</v>
      </c>
      <c r="U575" s="199">
        <v>311</v>
      </c>
      <c r="V575" s="199">
        <v>84</v>
      </c>
      <c r="W575" s="199">
        <v>12</v>
      </c>
      <c r="X575" s="199">
        <v>2745</v>
      </c>
      <c r="Y575" s="199">
        <v>41</v>
      </c>
      <c r="Z575" s="199">
        <v>541</v>
      </c>
      <c r="AA575" s="199">
        <v>268</v>
      </c>
      <c r="AB575" s="199">
        <v>1484</v>
      </c>
      <c r="AC575" s="199">
        <v>174</v>
      </c>
      <c r="AD575" s="199">
        <v>1949</v>
      </c>
      <c r="AE575" s="199">
        <v>344</v>
      </c>
      <c r="AF575" s="199">
        <v>21525</v>
      </c>
      <c r="AG575" s="199">
        <v>567</v>
      </c>
      <c r="AH575" s="199">
        <v>26834</v>
      </c>
      <c r="AI575" s="199">
        <v>1136</v>
      </c>
      <c r="AJ575" s="199">
        <v>4599</v>
      </c>
      <c r="AK575" s="199">
        <v>279</v>
      </c>
      <c r="AL575" s="199">
        <v>2975</v>
      </c>
      <c r="AM575" s="199">
        <v>71</v>
      </c>
      <c r="AN575" s="199">
        <v>1624</v>
      </c>
      <c r="AO575" s="199">
        <v>208</v>
      </c>
      <c r="AP575" s="199">
        <v>15515</v>
      </c>
      <c r="AQ575" s="199">
        <v>841</v>
      </c>
      <c r="AR575" s="199">
        <v>15918</v>
      </c>
      <c r="AS575" s="199">
        <v>574</v>
      </c>
      <c r="AT575" s="199">
        <v>2961</v>
      </c>
      <c r="AU575" s="199">
        <v>161</v>
      </c>
      <c r="AV575" s="199">
        <v>28472</v>
      </c>
      <c r="AW575" s="199">
        <v>1254</v>
      </c>
      <c r="AX575" s="199">
        <v>763</v>
      </c>
      <c r="AY575" s="199">
        <v>21</v>
      </c>
      <c r="AZ575" s="199">
        <v>3732</v>
      </c>
      <c r="BA575" s="199">
        <v>239</v>
      </c>
      <c r="BB575" s="199">
        <v>6928</v>
      </c>
      <c r="BC575" s="199">
        <v>470</v>
      </c>
      <c r="BD575" s="199">
        <v>10186</v>
      </c>
      <c r="BE575" s="199">
        <v>203</v>
      </c>
      <c r="BF575" s="199">
        <v>1893</v>
      </c>
      <c r="BG575" s="199">
        <v>143</v>
      </c>
      <c r="BH575" s="199">
        <v>17527</v>
      </c>
      <c r="BI575" s="199">
        <v>1121</v>
      </c>
      <c r="BJ575" s="199">
        <v>16679</v>
      </c>
      <c r="BK575" s="199">
        <v>988</v>
      </c>
      <c r="BL575" s="199">
        <v>848</v>
      </c>
      <c r="BM575" s="199">
        <v>133</v>
      </c>
      <c r="BN575" s="199">
        <v>12828</v>
      </c>
      <c r="BO575" s="199">
        <v>723</v>
      </c>
      <c r="BP575" s="199">
        <v>4782</v>
      </c>
      <c r="BQ575" s="199">
        <v>425</v>
      </c>
      <c r="BR575" s="199">
        <v>1810</v>
      </c>
      <c r="BS575" s="199">
        <v>116</v>
      </c>
      <c r="BT575" s="199">
        <v>6963</v>
      </c>
      <c r="BU575" s="199">
        <v>151</v>
      </c>
      <c r="BV575" s="199">
        <v>19420</v>
      </c>
      <c r="BW575" s="199">
        <v>1264</v>
      </c>
      <c r="BX575" s="199">
        <v>5050</v>
      </c>
      <c r="BY575" s="199">
        <v>0</v>
      </c>
      <c r="BZ575" s="199">
        <v>1897</v>
      </c>
      <c r="CA575" s="199">
        <v>9</v>
      </c>
      <c r="CB575" s="199">
        <v>5066</v>
      </c>
      <c r="CC575" s="199">
        <v>142</v>
      </c>
      <c r="CD575" s="199">
        <v>2861</v>
      </c>
      <c r="CE575" s="199">
        <v>331</v>
      </c>
      <c r="CF575" s="199">
        <v>4039</v>
      </c>
      <c r="CG575" s="199">
        <v>406</v>
      </c>
      <c r="CH575" s="199">
        <v>4114</v>
      </c>
      <c r="CI575" s="199">
        <v>283</v>
      </c>
      <c r="CJ575" s="199">
        <v>4180</v>
      </c>
      <c r="CK575" s="199">
        <v>74</v>
      </c>
      <c r="CL575" s="199">
        <v>4226</v>
      </c>
      <c r="CM575" s="199">
        <v>170</v>
      </c>
      <c r="CN575" s="199">
        <v>5050</v>
      </c>
      <c r="CO575" s="199">
        <v>0</v>
      </c>
      <c r="CP575" s="199">
        <v>1415</v>
      </c>
      <c r="CQ575" s="199">
        <v>30018</v>
      </c>
      <c r="CR575" s="199">
        <v>24919</v>
      </c>
      <c r="CS575" s="199">
        <v>9538</v>
      </c>
      <c r="CT575" s="199">
        <v>24641</v>
      </c>
      <c r="CU575" s="199">
        <v>5308</v>
      </c>
      <c r="CV575" s="199">
        <v>1931</v>
      </c>
      <c r="CW575" s="199">
        <v>1069</v>
      </c>
      <c r="CX575" s="199">
        <v>355</v>
      </c>
      <c r="CY575" s="199">
        <v>602</v>
      </c>
      <c r="CZ575" s="199">
        <v>189</v>
      </c>
      <c r="DA575" s="199">
        <v>2039</v>
      </c>
      <c r="DB575" s="199">
        <v>796</v>
      </c>
      <c r="DC575" s="199">
        <v>1598</v>
      </c>
      <c r="DD575" s="199">
        <v>591</v>
      </c>
      <c r="DE575" s="199">
        <v>152</v>
      </c>
      <c r="DF575" s="199">
        <v>685</v>
      </c>
      <c r="DG575" s="199">
        <v>2292</v>
      </c>
      <c r="DH575" s="199">
        <v>369</v>
      </c>
      <c r="DI575" s="199">
        <v>1575</v>
      </c>
      <c r="DJ575" s="199">
        <v>1462</v>
      </c>
      <c r="DK575" s="199">
        <v>378</v>
      </c>
      <c r="DL575" s="199">
        <v>1869</v>
      </c>
      <c r="DM575" s="199">
        <v>2277</v>
      </c>
      <c r="DN575" s="199">
        <v>4205</v>
      </c>
      <c r="DO575" s="199">
        <v>1291</v>
      </c>
      <c r="DP575" s="199">
        <v>1014</v>
      </c>
      <c r="DQ575" s="199">
        <v>588</v>
      </c>
      <c r="DR575" s="199">
        <v>495</v>
      </c>
      <c r="DS575" s="199">
        <v>493</v>
      </c>
      <c r="DT575" s="199">
        <v>432</v>
      </c>
      <c r="DU575" s="199">
        <v>13492</v>
      </c>
      <c r="DV575" s="199">
        <v>6252</v>
      </c>
      <c r="DW575" s="199">
        <v>2370</v>
      </c>
      <c r="DX575" s="199">
        <v>1167</v>
      </c>
      <c r="DY575" s="199">
        <v>339</v>
      </c>
      <c r="DZ575" s="199">
        <v>2196</v>
      </c>
      <c r="EA575" s="199">
        <v>142</v>
      </c>
      <c r="EB575" s="199">
        <v>1421</v>
      </c>
      <c r="EC575" s="199">
        <v>3877</v>
      </c>
      <c r="ED575" s="199">
        <v>713</v>
      </c>
      <c r="EE575" s="199">
        <v>2766</v>
      </c>
      <c r="EF575" s="199">
        <v>3875</v>
      </c>
      <c r="EG575" s="199">
        <v>26779</v>
      </c>
      <c r="EH575" s="199">
        <v>4345</v>
      </c>
      <c r="EI575" s="199">
        <v>9320</v>
      </c>
      <c r="EJ575" s="199">
        <v>4172</v>
      </c>
      <c r="EK575" s="199">
        <v>499</v>
      </c>
      <c r="EL575" s="199">
        <v>556</v>
      </c>
      <c r="EM575" s="199">
        <v>740</v>
      </c>
      <c r="EN575" s="199">
        <v>440</v>
      </c>
      <c r="EO575" s="199">
        <v>402</v>
      </c>
      <c r="EP575" s="199">
        <v>1377</v>
      </c>
      <c r="EQ575" s="199">
        <v>12745</v>
      </c>
      <c r="ER575" s="199">
        <v>13492</v>
      </c>
      <c r="ES575" s="199">
        <v>545</v>
      </c>
      <c r="ET575" s="199">
        <v>4709</v>
      </c>
      <c r="EU575" s="199">
        <v>5810</v>
      </c>
      <c r="EV575" s="199">
        <v>2428</v>
      </c>
      <c r="EW575" s="199">
        <v>12947</v>
      </c>
      <c r="EX575" s="199">
        <v>13492</v>
      </c>
      <c r="EZ575" s="199"/>
    </row>
    <row r="576" spans="1:156" x14ac:dyDescent="0.25">
      <c r="A576">
        <v>55101</v>
      </c>
      <c r="B576" t="s">
        <v>892</v>
      </c>
      <c r="C576" t="s">
        <v>988</v>
      </c>
      <c r="D576" t="s">
        <v>299</v>
      </c>
      <c r="E576" t="s">
        <v>333</v>
      </c>
      <c r="F576" t="s">
        <v>346</v>
      </c>
      <c r="G576" t="s">
        <v>346</v>
      </c>
      <c r="H576" s="199">
        <v>7213</v>
      </c>
      <c r="I576" s="199">
        <v>323</v>
      </c>
      <c r="J576" s="199">
        <v>1326</v>
      </c>
      <c r="K576" s="199">
        <v>58</v>
      </c>
      <c r="L576" s="199">
        <v>908</v>
      </c>
      <c r="M576" s="199">
        <v>58</v>
      </c>
      <c r="N576" s="199">
        <v>1942</v>
      </c>
      <c r="O576" s="199">
        <v>175</v>
      </c>
      <c r="P576" s="199">
        <v>3933</v>
      </c>
      <c r="Q576" s="199">
        <v>88</v>
      </c>
      <c r="R576" s="199">
        <v>5401</v>
      </c>
      <c r="S576" s="199">
        <v>196</v>
      </c>
      <c r="T576" s="199">
        <v>477</v>
      </c>
      <c r="U576" s="199">
        <v>22</v>
      </c>
      <c r="V576" s="199">
        <v>59</v>
      </c>
      <c r="W576" s="199">
        <v>0</v>
      </c>
      <c r="X576" s="199">
        <v>845</v>
      </c>
      <c r="Y576" s="199">
        <v>75</v>
      </c>
      <c r="Z576" s="199">
        <v>44</v>
      </c>
      <c r="AA576" s="199">
        <v>0</v>
      </c>
      <c r="AB576" s="199">
        <v>383</v>
      </c>
      <c r="AC576" s="199">
        <v>30</v>
      </c>
      <c r="AD576" s="199">
        <v>141</v>
      </c>
      <c r="AE576" s="199">
        <v>0</v>
      </c>
      <c r="AF576" s="199">
        <v>5325</v>
      </c>
      <c r="AG576" s="199">
        <v>196</v>
      </c>
      <c r="AH576" s="199">
        <v>6460</v>
      </c>
      <c r="AI576" s="199">
        <v>306</v>
      </c>
      <c r="AJ576" s="199">
        <v>753</v>
      </c>
      <c r="AK576" s="199">
        <v>17</v>
      </c>
      <c r="AL576" s="199">
        <v>604</v>
      </c>
      <c r="AM576" s="199">
        <v>9</v>
      </c>
      <c r="AN576" s="199">
        <v>149</v>
      </c>
      <c r="AO576" s="199">
        <v>8</v>
      </c>
      <c r="AP576" s="199">
        <v>3360</v>
      </c>
      <c r="AQ576" s="199">
        <v>191</v>
      </c>
      <c r="AR576" s="199">
        <v>3853</v>
      </c>
      <c r="AS576" s="199">
        <v>132</v>
      </c>
      <c r="AT576" s="199">
        <v>765</v>
      </c>
      <c r="AU576" s="199">
        <v>0</v>
      </c>
      <c r="AV576" s="199">
        <v>6448</v>
      </c>
      <c r="AW576" s="199">
        <v>323</v>
      </c>
      <c r="AX576" s="199">
        <v>152</v>
      </c>
      <c r="AY576" s="199">
        <v>0</v>
      </c>
      <c r="AZ576" s="199">
        <v>574</v>
      </c>
      <c r="BA576" s="199">
        <v>9</v>
      </c>
      <c r="BB576" s="199">
        <v>1451</v>
      </c>
      <c r="BC576" s="199">
        <v>150</v>
      </c>
      <c r="BD576" s="199">
        <v>3670</v>
      </c>
      <c r="BE576" s="199">
        <v>72</v>
      </c>
      <c r="BF576" s="199">
        <v>719</v>
      </c>
      <c r="BG576" s="199">
        <v>0</v>
      </c>
      <c r="BH576" s="199">
        <v>4952</v>
      </c>
      <c r="BI576" s="199">
        <v>291</v>
      </c>
      <c r="BJ576" s="199">
        <v>4658</v>
      </c>
      <c r="BK576" s="199">
        <v>175</v>
      </c>
      <c r="BL576" s="199">
        <v>294</v>
      </c>
      <c r="BM576" s="199">
        <v>116</v>
      </c>
      <c r="BN576" s="199">
        <v>3361</v>
      </c>
      <c r="BO576" s="199">
        <v>132</v>
      </c>
      <c r="BP576" s="199">
        <v>1536</v>
      </c>
      <c r="BQ576" s="199">
        <v>71</v>
      </c>
      <c r="BR576" s="199">
        <v>774</v>
      </c>
      <c r="BS576" s="199">
        <v>88</v>
      </c>
      <c r="BT576" s="199">
        <v>545</v>
      </c>
      <c r="BU576" s="199">
        <v>2</v>
      </c>
      <c r="BV576" s="199">
        <v>5671</v>
      </c>
      <c r="BW576" s="199">
        <v>291</v>
      </c>
      <c r="BX576" s="199">
        <v>997</v>
      </c>
      <c r="BY576" s="199">
        <v>30</v>
      </c>
      <c r="BZ576" s="199">
        <v>302</v>
      </c>
      <c r="CA576" s="199">
        <v>2</v>
      </c>
      <c r="CB576" s="199">
        <v>243</v>
      </c>
      <c r="CC576" s="199">
        <v>0</v>
      </c>
      <c r="CD576" s="199">
        <v>821</v>
      </c>
      <c r="CE576" s="199">
        <v>90</v>
      </c>
      <c r="CF576" s="199">
        <v>2035</v>
      </c>
      <c r="CG576" s="199">
        <v>73</v>
      </c>
      <c r="CH576" s="199">
        <v>1059</v>
      </c>
      <c r="CI576" s="199">
        <v>68</v>
      </c>
      <c r="CJ576" s="199">
        <v>820</v>
      </c>
      <c r="CK576" s="199">
        <v>37</v>
      </c>
      <c r="CL576" s="199">
        <v>936</v>
      </c>
      <c r="CM576" s="199">
        <v>23</v>
      </c>
      <c r="CN576" s="199">
        <v>997</v>
      </c>
      <c r="CO576" s="199">
        <v>30</v>
      </c>
      <c r="CP576" s="199">
        <v>323</v>
      </c>
      <c r="CQ576" s="199">
        <v>6890</v>
      </c>
      <c r="CR576" s="199">
        <v>5666</v>
      </c>
      <c r="CS576" s="199">
        <v>2188</v>
      </c>
      <c r="CT576" s="199">
        <v>6334</v>
      </c>
      <c r="CU576" s="199">
        <v>942</v>
      </c>
      <c r="CV576" s="199">
        <v>147</v>
      </c>
      <c r="CW576" s="199">
        <v>191</v>
      </c>
      <c r="CX576" s="199">
        <v>0</v>
      </c>
      <c r="CY576" s="199">
        <v>232</v>
      </c>
      <c r="CZ576" s="199">
        <v>31</v>
      </c>
      <c r="DA576" s="199">
        <v>464</v>
      </c>
      <c r="DB576" s="199">
        <v>99</v>
      </c>
      <c r="DC576" s="199">
        <v>55</v>
      </c>
      <c r="DD576" s="199">
        <v>17</v>
      </c>
      <c r="DE576" s="199">
        <v>0</v>
      </c>
      <c r="DF576" s="199">
        <v>156</v>
      </c>
      <c r="DG576" s="199">
        <v>620</v>
      </c>
      <c r="DH576" s="199">
        <v>141</v>
      </c>
      <c r="DI576" s="199">
        <v>327</v>
      </c>
      <c r="DJ576" s="199">
        <v>213</v>
      </c>
      <c r="DK576" s="199">
        <v>42</v>
      </c>
      <c r="DL576" s="199">
        <v>494</v>
      </c>
      <c r="DM576" s="199">
        <v>808</v>
      </c>
      <c r="DN576" s="199">
        <v>1357</v>
      </c>
      <c r="DO576" s="199">
        <v>404</v>
      </c>
      <c r="DP576" s="199">
        <v>175</v>
      </c>
      <c r="DQ576" s="199">
        <v>232</v>
      </c>
      <c r="DR576" s="199">
        <v>131</v>
      </c>
      <c r="DS576" s="199">
        <v>148</v>
      </c>
      <c r="DT576" s="199">
        <v>502</v>
      </c>
      <c r="DU576" s="199">
        <v>4678</v>
      </c>
      <c r="DV576" s="199">
        <v>866</v>
      </c>
      <c r="DW576" s="199">
        <v>154</v>
      </c>
      <c r="DX576" s="199">
        <v>360</v>
      </c>
      <c r="DY576" s="199">
        <v>0</v>
      </c>
      <c r="DZ576" s="199">
        <v>1432</v>
      </c>
      <c r="EA576" s="199">
        <v>39</v>
      </c>
      <c r="EB576" s="199">
        <v>1268</v>
      </c>
      <c r="EC576" s="199">
        <v>2020</v>
      </c>
      <c r="ED576" s="199">
        <v>169</v>
      </c>
      <c r="EE576" s="199">
        <v>1620</v>
      </c>
      <c r="EF576" s="199">
        <v>419</v>
      </c>
      <c r="EG576" s="199">
        <v>4588</v>
      </c>
      <c r="EH576" s="199">
        <v>2876</v>
      </c>
      <c r="EI576" s="199">
        <v>1242</v>
      </c>
      <c r="EJ576" s="199">
        <v>3436</v>
      </c>
      <c r="EK576" s="199">
        <v>402</v>
      </c>
      <c r="EL576" s="199">
        <v>664</v>
      </c>
      <c r="EM576" s="199">
        <v>355</v>
      </c>
      <c r="EN576" s="199">
        <v>391</v>
      </c>
      <c r="EO576" s="199">
        <v>253</v>
      </c>
      <c r="EP576" s="199">
        <v>1308</v>
      </c>
      <c r="EQ576" s="199">
        <v>4186</v>
      </c>
      <c r="ER576" s="199">
        <v>4678</v>
      </c>
      <c r="ES576" s="199">
        <v>932</v>
      </c>
      <c r="ET576" s="199">
        <v>2912</v>
      </c>
      <c r="EU576" s="199">
        <v>725</v>
      </c>
      <c r="EV576" s="199">
        <v>109</v>
      </c>
      <c r="EW576" s="199">
        <v>3746</v>
      </c>
      <c r="EX576" s="199">
        <v>4678</v>
      </c>
      <c r="EZ576" s="199"/>
    </row>
    <row r="577" spans="1:156" x14ac:dyDescent="0.25">
      <c r="A577">
        <v>55406</v>
      </c>
      <c r="B577" t="s">
        <v>892</v>
      </c>
      <c r="C577" t="s">
        <v>1037</v>
      </c>
      <c r="D577" t="s">
        <v>264</v>
      </c>
      <c r="E577" t="s">
        <v>333</v>
      </c>
      <c r="F577" t="s">
        <v>346</v>
      </c>
      <c r="G577" t="s">
        <v>346</v>
      </c>
      <c r="H577" s="199">
        <v>35632</v>
      </c>
      <c r="I577" s="199">
        <v>1593</v>
      </c>
      <c r="J577" s="199">
        <v>5090</v>
      </c>
      <c r="K577" s="199">
        <v>433</v>
      </c>
      <c r="L577" s="199">
        <v>3257</v>
      </c>
      <c r="M577" s="199">
        <v>233</v>
      </c>
      <c r="N577" s="199">
        <v>12409</v>
      </c>
      <c r="O577" s="199">
        <v>813</v>
      </c>
      <c r="P577" s="199">
        <v>18053</v>
      </c>
      <c r="Q577" s="199">
        <v>322</v>
      </c>
      <c r="R577" s="199">
        <v>25522</v>
      </c>
      <c r="S577" s="199">
        <v>825</v>
      </c>
      <c r="T577" s="199">
        <v>4961</v>
      </c>
      <c r="U577" s="199">
        <v>275</v>
      </c>
      <c r="V577" s="199">
        <v>291</v>
      </c>
      <c r="W577" s="199">
        <v>24</v>
      </c>
      <c r="X577" s="199">
        <v>1073</v>
      </c>
      <c r="Y577" s="199">
        <v>67</v>
      </c>
      <c r="Z577" s="199">
        <v>962</v>
      </c>
      <c r="AA577" s="199">
        <v>196</v>
      </c>
      <c r="AB577" s="199">
        <v>2800</v>
      </c>
      <c r="AC577" s="199">
        <v>183</v>
      </c>
      <c r="AD577" s="199">
        <v>2286</v>
      </c>
      <c r="AE577" s="199">
        <v>358</v>
      </c>
      <c r="AF577" s="199">
        <v>24878</v>
      </c>
      <c r="AG577" s="199">
        <v>711</v>
      </c>
      <c r="AH577" s="199">
        <v>30948</v>
      </c>
      <c r="AI577" s="199">
        <v>1020</v>
      </c>
      <c r="AJ577" s="199">
        <v>4684</v>
      </c>
      <c r="AK577" s="199">
        <v>573</v>
      </c>
      <c r="AL577" s="199">
        <v>2904</v>
      </c>
      <c r="AM577" s="199">
        <v>154</v>
      </c>
      <c r="AN577" s="199">
        <v>1780</v>
      </c>
      <c r="AO577" s="199">
        <v>419</v>
      </c>
      <c r="AP577" s="199">
        <v>17442</v>
      </c>
      <c r="AQ577" s="199">
        <v>1073</v>
      </c>
      <c r="AR577" s="199">
        <v>18190</v>
      </c>
      <c r="AS577" s="199">
        <v>520</v>
      </c>
      <c r="AT577" s="199">
        <v>3932</v>
      </c>
      <c r="AU577" s="199">
        <v>182</v>
      </c>
      <c r="AV577" s="199">
        <v>31700</v>
      </c>
      <c r="AW577" s="199">
        <v>1411</v>
      </c>
      <c r="AX577" s="199">
        <v>1881</v>
      </c>
      <c r="AY577" s="199">
        <v>312</v>
      </c>
      <c r="AZ577" s="199">
        <v>3945</v>
      </c>
      <c r="BA577" s="199">
        <v>382</v>
      </c>
      <c r="BB577" s="199">
        <v>6109</v>
      </c>
      <c r="BC577" s="199">
        <v>411</v>
      </c>
      <c r="BD577" s="199">
        <v>15055</v>
      </c>
      <c r="BE577" s="199">
        <v>253</v>
      </c>
      <c r="BF577" s="199">
        <v>3185</v>
      </c>
      <c r="BG577" s="199">
        <v>187</v>
      </c>
      <c r="BH577" s="199">
        <v>20184</v>
      </c>
      <c r="BI577" s="199">
        <v>1224</v>
      </c>
      <c r="BJ577" s="199">
        <v>19144</v>
      </c>
      <c r="BK577" s="199">
        <v>1090</v>
      </c>
      <c r="BL577" s="199">
        <v>1040</v>
      </c>
      <c r="BM577" s="199">
        <v>134</v>
      </c>
      <c r="BN577" s="199">
        <v>13884</v>
      </c>
      <c r="BO577" s="199">
        <v>571</v>
      </c>
      <c r="BP577" s="199">
        <v>6826</v>
      </c>
      <c r="BQ577" s="199">
        <v>654</v>
      </c>
      <c r="BR577" s="199">
        <v>2659</v>
      </c>
      <c r="BS577" s="199">
        <v>186</v>
      </c>
      <c r="BT577" s="199">
        <v>6919</v>
      </c>
      <c r="BU577" s="199">
        <v>165</v>
      </c>
      <c r="BV577" s="199">
        <v>23369</v>
      </c>
      <c r="BW577" s="199">
        <v>1411</v>
      </c>
      <c r="BX577" s="199">
        <v>5344</v>
      </c>
      <c r="BY577" s="199">
        <v>17</v>
      </c>
      <c r="BZ577" s="199">
        <v>2647</v>
      </c>
      <c r="CA577" s="199">
        <v>55</v>
      </c>
      <c r="CB577" s="199">
        <v>4272</v>
      </c>
      <c r="CC577" s="199">
        <v>110</v>
      </c>
      <c r="CD577" s="199">
        <v>1723</v>
      </c>
      <c r="CE577" s="199">
        <v>70</v>
      </c>
      <c r="CF577" s="199">
        <v>6199</v>
      </c>
      <c r="CG577" s="199">
        <v>554</v>
      </c>
      <c r="CH577" s="199">
        <v>6050</v>
      </c>
      <c r="CI577" s="199">
        <v>415</v>
      </c>
      <c r="CJ577" s="199">
        <v>4182</v>
      </c>
      <c r="CK577" s="199">
        <v>211</v>
      </c>
      <c r="CL577" s="199">
        <v>5215</v>
      </c>
      <c r="CM577" s="199">
        <v>161</v>
      </c>
      <c r="CN577" s="199">
        <v>5344</v>
      </c>
      <c r="CO577" s="199">
        <v>17</v>
      </c>
      <c r="CP577" s="199">
        <v>1593</v>
      </c>
      <c r="CQ577" s="199">
        <v>34039</v>
      </c>
      <c r="CR577" s="199">
        <v>26696</v>
      </c>
      <c r="CS577" s="199">
        <v>11327</v>
      </c>
      <c r="CT577" s="199">
        <v>27506</v>
      </c>
      <c r="CU577" s="199">
        <v>5870</v>
      </c>
      <c r="CV577" s="199">
        <v>2142</v>
      </c>
      <c r="CW577" s="199">
        <v>1533</v>
      </c>
      <c r="CX577" s="199">
        <v>537</v>
      </c>
      <c r="CY577" s="199">
        <v>755</v>
      </c>
      <c r="CZ577" s="199">
        <v>103</v>
      </c>
      <c r="DA577" s="199">
        <v>612</v>
      </c>
      <c r="DB577" s="199">
        <v>238</v>
      </c>
      <c r="DC577" s="199">
        <v>2970</v>
      </c>
      <c r="DD577" s="199">
        <v>1264</v>
      </c>
      <c r="DE577" s="199">
        <v>58</v>
      </c>
      <c r="DF577" s="199">
        <v>649</v>
      </c>
      <c r="DG577" s="199">
        <v>1426</v>
      </c>
      <c r="DH577" s="199">
        <v>261</v>
      </c>
      <c r="DI577" s="199">
        <v>1925</v>
      </c>
      <c r="DJ577" s="199">
        <v>890</v>
      </c>
      <c r="DK577" s="199">
        <v>432</v>
      </c>
      <c r="DL577" s="199">
        <v>1479</v>
      </c>
      <c r="DM577" s="199">
        <v>3005</v>
      </c>
      <c r="DN577" s="199">
        <v>6612</v>
      </c>
      <c r="DO577" s="199">
        <v>1603</v>
      </c>
      <c r="DP577" s="199">
        <v>1416</v>
      </c>
      <c r="DQ577" s="199">
        <v>783</v>
      </c>
      <c r="DR577" s="199">
        <v>814</v>
      </c>
      <c r="DS577" s="199">
        <v>901</v>
      </c>
      <c r="DT577" s="199">
        <v>1567</v>
      </c>
      <c r="DU577" s="199">
        <v>16560</v>
      </c>
      <c r="DV577" s="199">
        <v>6521</v>
      </c>
      <c r="DW577" s="199">
        <v>2549</v>
      </c>
      <c r="DX577" s="199">
        <v>1680</v>
      </c>
      <c r="DY577" s="199">
        <v>331</v>
      </c>
      <c r="DZ577" s="199">
        <v>3362</v>
      </c>
      <c r="EA577" s="199">
        <v>182</v>
      </c>
      <c r="EB577" s="199">
        <v>2547</v>
      </c>
      <c r="EC577" s="199">
        <v>4997</v>
      </c>
      <c r="ED577" s="199">
        <v>607</v>
      </c>
      <c r="EE577" s="199">
        <v>3425</v>
      </c>
      <c r="EF577" s="199">
        <v>3849</v>
      </c>
      <c r="EG577" s="199">
        <v>30352</v>
      </c>
      <c r="EH577" s="199">
        <v>4873</v>
      </c>
      <c r="EI577" s="199">
        <v>11061</v>
      </c>
      <c r="EJ577" s="199">
        <v>5499</v>
      </c>
      <c r="EK577" s="199">
        <v>632</v>
      </c>
      <c r="EL577" s="199">
        <v>787</v>
      </c>
      <c r="EM577" s="199">
        <v>841</v>
      </c>
      <c r="EN577" s="199">
        <v>782</v>
      </c>
      <c r="EO577" s="199">
        <v>504</v>
      </c>
      <c r="EP577" s="199">
        <v>1715</v>
      </c>
      <c r="EQ577" s="199">
        <v>15237</v>
      </c>
      <c r="ER577" s="199">
        <v>16560</v>
      </c>
      <c r="ES577" s="199">
        <v>1759</v>
      </c>
      <c r="ET577" s="199">
        <v>7224</v>
      </c>
      <c r="EU577" s="199">
        <v>6014</v>
      </c>
      <c r="EV577" s="199">
        <v>1563</v>
      </c>
      <c r="EW577" s="199">
        <v>14801</v>
      </c>
      <c r="EX577" s="199">
        <v>16560</v>
      </c>
      <c r="EZ577" s="199"/>
    </row>
    <row r="578" spans="1:156" x14ac:dyDescent="0.25">
      <c r="A578">
        <v>55427</v>
      </c>
      <c r="B578" t="s">
        <v>892</v>
      </c>
      <c r="C578" t="s">
        <v>1043</v>
      </c>
      <c r="D578" t="s">
        <v>264</v>
      </c>
      <c r="E578" t="s">
        <v>333</v>
      </c>
      <c r="F578" t="s">
        <v>346</v>
      </c>
      <c r="G578" t="s">
        <v>346</v>
      </c>
      <c r="H578" s="199">
        <v>25641</v>
      </c>
      <c r="I578" s="199">
        <v>1120</v>
      </c>
      <c r="J578" s="199">
        <v>3568</v>
      </c>
      <c r="K578" s="199">
        <v>316</v>
      </c>
      <c r="L578" s="199">
        <v>2459</v>
      </c>
      <c r="M578" s="199">
        <v>316</v>
      </c>
      <c r="N578" s="199">
        <v>8783</v>
      </c>
      <c r="O578" s="199">
        <v>519</v>
      </c>
      <c r="P578" s="199">
        <v>13274</v>
      </c>
      <c r="Q578" s="199">
        <v>285</v>
      </c>
      <c r="R578" s="199">
        <v>19144</v>
      </c>
      <c r="S578" s="199">
        <v>533</v>
      </c>
      <c r="T578" s="199">
        <v>3041</v>
      </c>
      <c r="U578" s="199">
        <v>469</v>
      </c>
      <c r="V578" s="199">
        <v>137</v>
      </c>
      <c r="W578" s="199">
        <v>20</v>
      </c>
      <c r="X578" s="199">
        <v>1024</v>
      </c>
      <c r="Y578" s="199">
        <v>20</v>
      </c>
      <c r="Z578" s="199">
        <v>425</v>
      </c>
      <c r="AA578" s="199">
        <v>65</v>
      </c>
      <c r="AB578" s="199">
        <v>1870</v>
      </c>
      <c r="AC578" s="199">
        <v>13</v>
      </c>
      <c r="AD578" s="199">
        <v>1341</v>
      </c>
      <c r="AE578" s="199">
        <v>137</v>
      </c>
      <c r="AF578" s="199">
        <v>18352</v>
      </c>
      <c r="AG578" s="199">
        <v>441</v>
      </c>
      <c r="AH578" s="199">
        <v>21962</v>
      </c>
      <c r="AI578" s="199">
        <v>896</v>
      </c>
      <c r="AJ578" s="199">
        <v>3679</v>
      </c>
      <c r="AK578" s="199">
        <v>224</v>
      </c>
      <c r="AL578" s="199">
        <v>2166</v>
      </c>
      <c r="AM578" s="199">
        <v>29</v>
      </c>
      <c r="AN578" s="199">
        <v>1513</v>
      </c>
      <c r="AO578" s="199">
        <v>195</v>
      </c>
      <c r="AP578" s="199">
        <v>12518</v>
      </c>
      <c r="AQ578" s="199">
        <v>678</v>
      </c>
      <c r="AR578" s="199">
        <v>13123</v>
      </c>
      <c r="AS578" s="199">
        <v>442</v>
      </c>
      <c r="AT578" s="199">
        <v>2663</v>
      </c>
      <c r="AU578" s="199">
        <v>41</v>
      </c>
      <c r="AV578" s="199">
        <v>22978</v>
      </c>
      <c r="AW578" s="199">
        <v>1079</v>
      </c>
      <c r="AX578" s="199">
        <v>967</v>
      </c>
      <c r="AY578" s="199">
        <v>218</v>
      </c>
      <c r="AZ578" s="199">
        <v>3429</v>
      </c>
      <c r="BA578" s="199">
        <v>336</v>
      </c>
      <c r="BB578" s="199">
        <v>4859</v>
      </c>
      <c r="BC578" s="199">
        <v>256</v>
      </c>
      <c r="BD578" s="199">
        <v>8836</v>
      </c>
      <c r="BE578" s="199">
        <v>104</v>
      </c>
      <c r="BF578" s="199">
        <v>2429</v>
      </c>
      <c r="BG578" s="199">
        <v>289</v>
      </c>
      <c r="BH578" s="199">
        <v>13842</v>
      </c>
      <c r="BI578" s="199">
        <v>660</v>
      </c>
      <c r="BJ578" s="199">
        <v>13490</v>
      </c>
      <c r="BK578" s="199">
        <v>639</v>
      </c>
      <c r="BL578" s="199">
        <v>352</v>
      </c>
      <c r="BM578" s="199">
        <v>21</v>
      </c>
      <c r="BN578" s="199">
        <v>10333</v>
      </c>
      <c r="BO578" s="199">
        <v>407</v>
      </c>
      <c r="BP578" s="199">
        <v>4363</v>
      </c>
      <c r="BQ578" s="199">
        <v>296</v>
      </c>
      <c r="BR578" s="199">
        <v>1575</v>
      </c>
      <c r="BS578" s="199">
        <v>246</v>
      </c>
      <c r="BT578" s="199">
        <v>5486</v>
      </c>
      <c r="BU578" s="199">
        <v>121</v>
      </c>
      <c r="BV578" s="199">
        <v>16271</v>
      </c>
      <c r="BW578" s="199">
        <v>949</v>
      </c>
      <c r="BX578" s="199">
        <v>3884</v>
      </c>
      <c r="BY578" s="199">
        <v>50</v>
      </c>
      <c r="BZ578" s="199">
        <v>1417</v>
      </c>
      <c r="CA578" s="199">
        <v>0</v>
      </c>
      <c r="CB578" s="199">
        <v>4069</v>
      </c>
      <c r="CC578" s="199">
        <v>121</v>
      </c>
      <c r="CD578" s="199">
        <v>2064</v>
      </c>
      <c r="CE578" s="199">
        <v>85</v>
      </c>
      <c r="CF578" s="199">
        <v>3341</v>
      </c>
      <c r="CG578" s="199">
        <v>155</v>
      </c>
      <c r="CH578" s="199">
        <v>3913</v>
      </c>
      <c r="CI578" s="199">
        <v>345</v>
      </c>
      <c r="CJ578" s="199">
        <v>3061</v>
      </c>
      <c r="CK578" s="199">
        <v>180</v>
      </c>
      <c r="CL578" s="199">
        <v>3892</v>
      </c>
      <c r="CM578" s="199">
        <v>184</v>
      </c>
      <c r="CN578" s="199">
        <v>3884</v>
      </c>
      <c r="CO578" s="199">
        <v>50</v>
      </c>
      <c r="CP578" s="199">
        <v>1120</v>
      </c>
      <c r="CQ578" s="199">
        <v>24521</v>
      </c>
      <c r="CR578" s="199">
        <v>19524</v>
      </c>
      <c r="CS578" s="199">
        <v>8087</v>
      </c>
      <c r="CT578" s="199">
        <v>21109</v>
      </c>
      <c r="CU578" s="199">
        <v>3654</v>
      </c>
      <c r="CV578" s="199">
        <v>1612</v>
      </c>
      <c r="CW578" s="199">
        <v>1032</v>
      </c>
      <c r="CX578" s="199">
        <v>239</v>
      </c>
      <c r="CY578" s="199">
        <v>1561</v>
      </c>
      <c r="CZ578" s="199">
        <v>1013</v>
      </c>
      <c r="DA578" s="199">
        <v>627</v>
      </c>
      <c r="DB578" s="199">
        <v>258</v>
      </c>
      <c r="DC578" s="199">
        <v>434</v>
      </c>
      <c r="DD578" s="199">
        <v>102</v>
      </c>
      <c r="DE578" s="199">
        <v>99</v>
      </c>
      <c r="DF578" s="199">
        <v>458</v>
      </c>
      <c r="DG578" s="199">
        <v>2029</v>
      </c>
      <c r="DH578" s="199">
        <v>571</v>
      </c>
      <c r="DI578" s="199">
        <v>1544</v>
      </c>
      <c r="DJ578" s="199">
        <v>726</v>
      </c>
      <c r="DK578" s="199">
        <v>94</v>
      </c>
      <c r="DL578" s="199">
        <v>1506</v>
      </c>
      <c r="DM578" s="199">
        <v>2117</v>
      </c>
      <c r="DN578" s="199">
        <v>3189</v>
      </c>
      <c r="DO578" s="199">
        <v>1175</v>
      </c>
      <c r="DP578" s="199">
        <v>658</v>
      </c>
      <c r="DQ578" s="199">
        <v>339</v>
      </c>
      <c r="DR578" s="199">
        <v>310</v>
      </c>
      <c r="DS578" s="199">
        <v>498</v>
      </c>
      <c r="DT578" s="199">
        <v>933</v>
      </c>
      <c r="DU578" s="199">
        <v>10890</v>
      </c>
      <c r="DV578" s="199">
        <v>5164</v>
      </c>
      <c r="DW578" s="199">
        <v>1913</v>
      </c>
      <c r="DX578" s="199">
        <v>789</v>
      </c>
      <c r="DY578" s="199">
        <v>145</v>
      </c>
      <c r="DZ578" s="199">
        <v>2005</v>
      </c>
      <c r="EA578" s="199">
        <v>125</v>
      </c>
      <c r="EB578" s="199">
        <v>1236</v>
      </c>
      <c r="EC578" s="199">
        <v>2932</v>
      </c>
      <c r="ED578" s="199">
        <v>367</v>
      </c>
      <c r="EE578" s="199">
        <v>2050</v>
      </c>
      <c r="EF578" s="199">
        <v>2757</v>
      </c>
      <c r="EG578" s="199">
        <v>22203</v>
      </c>
      <c r="EH578" s="199">
        <v>3422</v>
      </c>
      <c r="EI578" s="199">
        <v>7381</v>
      </c>
      <c r="EJ578" s="199">
        <v>3509</v>
      </c>
      <c r="EK578" s="199">
        <v>396</v>
      </c>
      <c r="EL578" s="199">
        <v>399</v>
      </c>
      <c r="EM578" s="199">
        <v>362</v>
      </c>
      <c r="EN578" s="199">
        <v>552</v>
      </c>
      <c r="EO578" s="199">
        <v>300</v>
      </c>
      <c r="EP578" s="199">
        <v>1342</v>
      </c>
      <c r="EQ578" s="199">
        <v>10036</v>
      </c>
      <c r="ER578" s="199">
        <v>10890</v>
      </c>
      <c r="ES578" s="199">
        <v>642</v>
      </c>
      <c r="ET578" s="199">
        <v>3621</v>
      </c>
      <c r="EU578" s="199">
        <v>4953</v>
      </c>
      <c r="EV578" s="199">
        <v>1674</v>
      </c>
      <c r="EW578" s="199">
        <v>10248</v>
      </c>
      <c r="EX578" s="199">
        <v>10890</v>
      </c>
      <c r="EZ578" s="199"/>
    </row>
    <row r="579" spans="1:156" x14ac:dyDescent="0.25">
      <c r="A579">
        <v>55343</v>
      </c>
      <c r="B579" t="s">
        <v>892</v>
      </c>
      <c r="C579" t="s">
        <v>1020</v>
      </c>
      <c r="D579" t="s">
        <v>264</v>
      </c>
      <c r="E579" t="s">
        <v>333</v>
      </c>
      <c r="F579" t="s">
        <v>346</v>
      </c>
      <c r="G579" t="s">
        <v>346</v>
      </c>
      <c r="H579" s="199">
        <v>26524</v>
      </c>
      <c r="I579" s="199">
        <v>1109</v>
      </c>
      <c r="J579" s="199">
        <v>3686</v>
      </c>
      <c r="K579" s="199">
        <v>413</v>
      </c>
      <c r="L579" s="199">
        <v>2023</v>
      </c>
      <c r="M579" s="199">
        <v>40</v>
      </c>
      <c r="N579" s="199">
        <v>9683</v>
      </c>
      <c r="O579" s="199">
        <v>426</v>
      </c>
      <c r="P579" s="199">
        <v>13099</v>
      </c>
      <c r="Q579" s="199">
        <v>270</v>
      </c>
      <c r="R579" s="199">
        <v>18006</v>
      </c>
      <c r="S579" s="199">
        <v>501</v>
      </c>
      <c r="T579" s="199">
        <v>4352</v>
      </c>
      <c r="U579" s="199">
        <v>270</v>
      </c>
      <c r="V579" s="199">
        <v>44</v>
      </c>
      <c r="W579" s="199">
        <v>0</v>
      </c>
      <c r="X579" s="199">
        <v>1296</v>
      </c>
      <c r="Y579" s="199">
        <v>36</v>
      </c>
      <c r="Z579" s="199">
        <v>368</v>
      </c>
      <c r="AA579" s="199">
        <v>13</v>
      </c>
      <c r="AB579" s="199">
        <v>2458</v>
      </c>
      <c r="AC579" s="199">
        <v>289</v>
      </c>
      <c r="AD579" s="199">
        <v>1716</v>
      </c>
      <c r="AE579" s="199">
        <v>153</v>
      </c>
      <c r="AF579" s="199">
        <v>17020</v>
      </c>
      <c r="AG579" s="199">
        <v>468</v>
      </c>
      <c r="AH579" s="199">
        <v>23717</v>
      </c>
      <c r="AI579" s="199">
        <v>949</v>
      </c>
      <c r="AJ579" s="199">
        <v>2807</v>
      </c>
      <c r="AK579" s="199">
        <v>160</v>
      </c>
      <c r="AL579" s="199">
        <v>1276</v>
      </c>
      <c r="AM579" s="199">
        <v>111</v>
      </c>
      <c r="AN579" s="199">
        <v>1531</v>
      </c>
      <c r="AO579" s="199">
        <v>49</v>
      </c>
      <c r="AP579" s="199">
        <v>12978</v>
      </c>
      <c r="AQ579" s="199">
        <v>462</v>
      </c>
      <c r="AR579" s="199">
        <v>13546</v>
      </c>
      <c r="AS579" s="199">
        <v>647</v>
      </c>
      <c r="AT579" s="199">
        <v>3586</v>
      </c>
      <c r="AU579" s="199">
        <v>231</v>
      </c>
      <c r="AV579" s="199">
        <v>22938</v>
      </c>
      <c r="AW579" s="199">
        <v>878</v>
      </c>
      <c r="AX579" s="199">
        <v>859</v>
      </c>
      <c r="AY579" s="199">
        <v>86</v>
      </c>
      <c r="AZ579" s="199">
        <v>3308</v>
      </c>
      <c r="BA579" s="199">
        <v>149</v>
      </c>
      <c r="BB579" s="199">
        <v>5420</v>
      </c>
      <c r="BC579" s="199">
        <v>385</v>
      </c>
      <c r="BD579" s="199">
        <v>9589</v>
      </c>
      <c r="BE579" s="199">
        <v>226</v>
      </c>
      <c r="BF579" s="199">
        <v>2212</v>
      </c>
      <c r="BG579" s="199">
        <v>141</v>
      </c>
      <c r="BH579" s="199">
        <v>14594</v>
      </c>
      <c r="BI579" s="199">
        <v>785</v>
      </c>
      <c r="BJ579" s="199">
        <v>14041</v>
      </c>
      <c r="BK579" s="199">
        <v>768</v>
      </c>
      <c r="BL579" s="199">
        <v>553</v>
      </c>
      <c r="BM579" s="199">
        <v>17</v>
      </c>
      <c r="BN579" s="199">
        <v>10682</v>
      </c>
      <c r="BO579" s="199">
        <v>468</v>
      </c>
      <c r="BP579" s="199">
        <v>4115</v>
      </c>
      <c r="BQ579" s="199">
        <v>383</v>
      </c>
      <c r="BR579" s="199">
        <v>2009</v>
      </c>
      <c r="BS579" s="199">
        <v>75</v>
      </c>
      <c r="BT579" s="199">
        <v>5540</v>
      </c>
      <c r="BU579" s="199">
        <v>183</v>
      </c>
      <c r="BV579" s="199">
        <v>16806</v>
      </c>
      <c r="BW579" s="199">
        <v>926</v>
      </c>
      <c r="BX579" s="199">
        <v>4178</v>
      </c>
      <c r="BY579" s="199">
        <v>0</v>
      </c>
      <c r="BZ579" s="199">
        <v>2245</v>
      </c>
      <c r="CA579" s="199">
        <v>64</v>
      </c>
      <c r="CB579" s="199">
        <v>3295</v>
      </c>
      <c r="CC579" s="199">
        <v>119</v>
      </c>
      <c r="CD579" s="199">
        <v>1808</v>
      </c>
      <c r="CE579" s="199">
        <v>80</v>
      </c>
      <c r="CF579" s="199">
        <v>5441</v>
      </c>
      <c r="CG579" s="199">
        <v>439</v>
      </c>
      <c r="CH579" s="199">
        <v>3167</v>
      </c>
      <c r="CI579" s="199">
        <v>110</v>
      </c>
      <c r="CJ579" s="199">
        <v>3015</v>
      </c>
      <c r="CK579" s="199">
        <v>156</v>
      </c>
      <c r="CL579" s="199">
        <v>3375</v>
      </c>
      <c r="CM579" s="199">
        <v>141</v>
      </c>
      <c r="CN579" s="199">
        <v>4178</v>
      </c>
      <c r="CO579" s="199">
        <v>0</v>
      </c>
      <c r="CP579" s="199">
        <v>1109</v>
      </c>
      <c r="CQ579" s="199">
        <v>25415</v>
      </c>
      <c r="CR579" s="199">
        <v>19810</v>
      </c>
      <c r="CS579" s="199">
        <v>9235</v>
      </c>
      <c r="CT579" s="199">
        <v>21282</v>
      </c>
      <c r="CU579" s="199">
        <v>3537</v>
      </c>
      <c r="CV579" s="199">
        <v>1076</v>
      </c>
      <c r="CW579" s="199">
        <v>829</v>
      </c>
      <c r="CX579" s="199">
        <v>354</v>
      </c>
      <c r="CY579" s="199">
        <v>1043</v>
      </c>
      <c r="CZ579" s="199">
        <v>387</v>
      </c>
      <c r="DA579" s="199">
        <v>667</v>
      </c>
      <c r="DB579" s="199">
        <v>136</v>
      </c>
      <c r="DC579" s="199">
        <v>998</v>
      </c>
      <c r="DD579" s="199">
        <v>199</v>
      </c>
      <c r="DE579" s="199">
        <v>28</v>
      </c>
      <c r="DF579" s="199">
        <v>448</v>
      </c>
      <c r="DG579" s="199">
        <v>2236</v>
      </c>
      <c r="DH579" s="199">
        <v>496</v>
      </c>
      <c r="DI579" s="199">
        <v>1431</v>
      </c>
      <c r="DJ579" s="199">
        <v>831</v>
      </c>
      <c r="DK579" s="199">
        <v>344</v>
      </c>
      <c r="DL579" s="199">
        <v>1614</v>
      </c>
      <c r="DM579" s="199">
        <v>2460</v>
      </c>
      <c r="DN579" s="199">
        <v>3032</v>
      </c>
      <c r="DO579" s="199">
        <v>1088</v>
      </c>
      <c r="DP579" s="199">
        <v>681</v>
      </c>
      <c r="DQ579" s="199">
        <v>362</v>
      </c>
      <c r="DR579" s="199">
        <v>453</v>
      </c>
      <c r="DS579" s="199">
        <v>536</v>
      </c>
      <c r="DT579" s="199">
        <v>1049</v>
      </c>
      <c r="DU579" s="199">
        <v>13005</v>
      </c>
      <c r="DV579" s="199">
        <v>4155</v>
      </c>
      <c r="DW579" s="199">
        <v>1551</v>
      </c>
      <c r="DX579" s="199">
        <v>994</v>
      </c>
      <c r="DY579" s="199">
        <v>220</v>
      </c>
      <c r="DZ579" s="199">
        <v>3368</v>
      </c>
      <c r="EA579" s="199">
        <v>99</v>
      </c>
      <c r="EB579" s="199">
        <v>2452</v>
      </c>
      <c r="EC579" s="199">
        <v>4488</v>
      </c>
      <c r="ED579" s="199">
        <v>961</v>
      </c>
      <c r="EE579" s="199">
        <v>3063</v>
      </c>
      <c r="EF579" s="199">
        <v>3080</v>
      </c>
      <c r="EG579" s="199">
        <v>22339</v>
      </c>
      <c r="EH579" s="199">
        <v>4225</v>
      </c>
      <c r="EI579" s="199">
        <v>5717</v>
      </c>
      <c r="EJ579" s="199">
        <v>7288</v>
      </c>
      <c r="EK579" s="199">
        <v>779</v>
      </c>
      <c r="EL579" s="199">
        <v>1369</v>
      </c>
      <c r="EM579" s="199">
        <v>1007</v>
      </c>
      <c r="EN579" s="199">
        <v>943</v>
      </c>
      <c r="EO579" s="199">
        <v>691</v>
      </c>
      <c r="EP579" s="199">
        <v>2368</v>
      </c>
      <c r="EQ579" s="199">
        <v>11722</v>
      </c>
      <c r="ER579" s="199">
        <v>13005</v>
      </c>
      <c r="ES579" s="199">
        <v>1028</v>
      </c>
      <c r="ET579" s="199">
        <v>6319</v>
      </c>
      <c r="EU579" s="199">
        <v>4443</v>
      </c>
      <c r="EV579" s="199">
        <v>1215</v>
      </c>
      <c r="EW579" s="199">
        <v>11977</v>
      </c>
      <c r="EX579" s="199">
        <v>13005</v>
      </c>
      <c r="EZ579" s="199"/>
    </row>
    <row r="580" spans="1:156" x14ac:dyDescent="0.25">
      <c r="A580">
        <v>55124</v>
      </c>
      <c r="B580" t="s">
        <v>892</v>
      </c>
      <c r="C580" t="s">
        <v>996</v>
      </c>
      <c r="D580" t="s">
        <v>256</v>
      </c>
      <c r="E580" t="s">
        <v>333</v>
      </c>
      <c r="F580" t="s">
        <v>346</v>
      </c>
      <c r="G580" t="s">
        <v>346</v>
      </c>
      <c r="H580" s="199">
        <v>55277</v>
      </c>
      <c r="I580" s="199">
        <v>2306</v>
      </c>
      <c r="J580" s="199">
        <v>5831</v>
      </c>
      <c r="K580" s="199">
        <v>651</v>
      </c>
      <c r="L580" s="199">
        <v>3261</v>
      </c>
      <c r="M580" s="199">
        <v>518</v>
      </c>
      <c r="N580" s="199">
        <v>19175</v>
      </c>
      <c r="O580" s="199">
        <v>732</v>
      </c>
      <c r="P580" s="199">
        <v>30130</v>
      </c>
      <c r="Q580" s="199">
        <v>923</v>
      </c>
      <c r="R580" s="199">
        <v>40050</v>
      </c>
      <c r="S580" s="199">
        <v>1439</v>
      </c>
      <c r="T580" s="199">
        <v>5695</v>
      </c>
      <c r="U580" s="199">
        <v>371</v>
      </c>
      <c r="V580" s="199">
        <v>107</v>
      </c>
      <c r="W580" s="199">
        <v>0</v>
      </c>
      <c r="X580" s="199">
        <v>3387</v>
      </c>
      <c r="Y580" s="199">
        <v>108</v>
      </c>
      <c r="Z580" s="199">
        <v>1618</v>
      </c>
      <c r="AA580" s="199">
        <v>250</v>
      </c>
      <c r="AB580" s="199">
        <v>4420</v>
      </c>
      <c r="AC580" s="199">
        <v>138</v>
      </c>
      <c r="AD580" s="199">
        <v>4225</v>
      </c>
      <c r="AE580" s="199">
        <v>621</v>
      </c>
      <c r="AF580" s="199">
        <v>38800</v>
      </c>
      <c r="AG580" s="199">
        <v>1130</v>
      </c>
      <c r="AH580" s="199">
        <v>48520</v>
      </c>
      <c r="AI580" s="199">
        <v>1673</v>
      </c>
      <c r="AJ580" s="199">
        <v>6757</v>
      </c>
      <c r="AK580" s="199">
        <v>633</v>
      </c>
      <c r="AL580" s="199">
        <v>3722</v>
      </c>
      <c r="AM580" s="199">
        <v>249</v>
      </c>
      <c r="AN580" s="199">
        <v>3035</v>
      </c>
      <c r="AO580" s="199">
        <v>384</v>
      </c>
      <c r="AP580" s="199">
        <v>26717</v>
      </c>
      <c r="AQ580" s="199">
        <v>1221</v>
      </c>
      <c r="AR580" s="199">
        <v>28560</v>
      </c>
      <c r="AS580" s="199">
        <v>1085</v>
      </c>
      <c r="AT580" s="199">
        <v>4950</v>
      </c>
      <c r="AU580" s="199">
        <v>320</v>
      </c>
      <c r="AV580" s="199">
        <v>50327</v>
      </c>
      <c r="AW580" s="199">
        <v>1986</v>
      </c>
      <c r="AX580" s="199">
        <v>1493</v>
      </c>
      <c r="AY580" s="199">
        <v>217</v>
      </c>
      <c r="AZ580" s="199">
        <v>6805</v>
      </c>
      <c r="BA580" s="199">
        <v>389</v>
      </c>
      <c r="BB580" s="199">
        <v>11109</v>
      </c>
      <c r="BC580" s="199">
        <v>364</v>
      </c>
      <c r="BD580" s="199">
        <v>16690</v>
      </c>
      <c r="BE580" s="199">
        <v>408</v>
      </c>
      <c r="BF580" s="199">
        <v>4197</v>
      </c>
      <c r="BG580" s="199">
        <v>318</v>
      </c>
      <c r="BH580" s="199">
        <v>27670</v>
      </c>
      <c r="BI580" s="199">
        <v>1519</v>
      </c>
      <c r="BJ580" s="199">
        <v>26572</v>
      </c>
      <c r="BK580" s="199">
        <v>1483</v>
      </c>
      <c r="BL580" s="199">
        <v>1098</v>
      </c>
      <c r="BM580" s="199">
        <v>36</v>
      </c>
      <c r="BN580" s="199">
        <v>19940</v>
      </c>
      <c r="BO580" s="199">
        <v>866</v>
      </c>
      <c r="BP580" s="199">
        <v>8260</v>
      </c>
      <c r="BQ580" s="199">
        <v>766</v>
      </c>
      <c r="BR580" s="199">
        <v>3667</v>
      </c>
      <c r="BS580" s="199">
        <v>205</v>
      </c>
      <c r="BT580" s="199">
        <v>14936</v>
      </c>
      <c r="BU580" s="199">
        <v>469</v>
      </c>
      <c r="BV580" s="199">
        <v>31867</v>
      </c>
      <c r="BW580" s="199">
        <v>1837</v>
      </c>
      <c r="BX580" s="199">
        <v>8474</v>
      </c>
      <c r="BY580" s="199">
        <v>0</v>
      </c>
      <c r="BZ580" s="199">
        <v>4254</v>
      </c>
      <c r="CA580" s="199">
        <v>61</v>
      </c>
      <c r="CB580" s="199">
        <v>10682</v>
      </c>
      <c r="CC580" s="199">
        <v>408</v>
      </c>
      <c r="CD580" s="199">
        <v>4244</v>
      </c>
      <c r="CE580" s="199">
        <v>459</v>
      </c>
      <c r="CF580" s="199">
        <v>6375</v>
      </c>
      <c r="CG580" s="199">
        <v>295</v>
      </c>
      <c r="CH580" s="199">
        <v>7379</v>
      </c>
      <c r="CI580" s="199">
        <v>437</v>
      </c>
      <c r="CJ580" s="199">
        <v>6716</v>
      </c>
      <c r="CK580" s="199">
        <v>312</v>
      </c>
      <c r="CL580" s="199">
        <v>7153</v>
      </c>
      <c r="CM580" s="199">
        <v>334</v>
      </c>
      <c r="CN580" s="199">
        <v>8474</v>
      </c>
      <c r="CO580" s="199">
        <v>0</v>
      </c>
      <c r="CP580" s="199">
        <v>2306</v>
      </c>
      <c r="CQ580" s="199">
        <v>52971</v>
      </c>
      <c r="CR580" s="199">
        <v>44012</v>
      </c>
      <c r="CS580" s="199">
        <v>16726</v>
      </c>
      <c r="CT580" s="199">
        <v>44080</v>
      </c>
      <c r="CU580" s="199">
        <v>8155</v>
      </c>
      <c r="CV580" s="199">
        <v>3001</v>
      </c>
      <c r="CW580" s="199">
        <v>3175</v>
      </c>
      <c r="CX580" s="199">
        <v>1194</v>
      </c>
      <c r="CY580" s="199">
        <v>1134</v>
      </c>
      <c r="CZ580" s="199">
        <v>364</v>
      </c>
      <c r="DA580" s="199">
        <v>1776</v>
      </c>
      <c r="DB580" s="199">
        <v>614</v>
      </c>
      <c r="DC580" s="199">
        <v>2070</v>
      </c>
      <c r="DD580" s="199">
        <v>829</v>
      </c>
      <c r="DE580" s="199">
        <v>104</v>
      </c>
      <c r="DF580" s="199">
        <v>1293</v>
      </c>
      <c r="DG580" s="199">
        <v>2589</v>
      </c>
      <c r="DH580" s="199">
        <v>1053</v>
      </c>
      <c r="DI580" s="199">
        <v>3628</v>
      </c>
      <c r="DJ580" s="199">
        <v>2024</v>
      </c>
      <c r="DK580" s="199">
        <v>693</v>
      </c>
      <c r="DL580" s="199">
        <v>2588</v>
      </c>
      <c r="DM580" s="199">
        <v>4257</v>
      </c>
      <c r="DN580" s="199">
        <v>6580</v>
      </c>
      <c r="DO580" s="199">
        <v>2095</v>
      </c>
      <c r="DP580" s="199">
        <v>930</v>
      </c>
      <c r="DQ580" s="199">
        <v>1156</v>
      </c>
      <c r="DR580" s="199">
        <v>690</v>
      </c>
      <c r="DS580" s="199">
        <v>565</v>
      </c>
      <c r="DT580" s="199">
        <v>989</v>
      </c>
      <c r="DU580" s="199">
        <v>21311</v>
      </c>
      <c r="DV580" s="199">
        <v>11306</v>
      </c>
      <c r="DW580" s="199">
        <v>4688</v>
      </c>
      <c r="DX580" s="199">
        <v>1732</v>
      </c>
      <c r="DY580" s="199">
        <v>530</v>
      </c>
      <c r="DZ580" s="199">
        <v>2595</v>
      </c>
      <c r="EA580" s="199">
        <v>433</v>
      </c>
      <c r="EB580" s="199">
        <v>1623</v>
      </c>
      <c r="EC580" s="199">
        <v>5678</v>
      </c>
      <c r="ED580" s="199">
        <v>1156</v>
      </c>
      <c r="EE580" s="199">
        <v>3627</v>
      </c>
      <c r="EF580" s="199">
        <v>7304</v>
      </c>
      <c r="EG580" s="199">
        <v>47846</v>
      </c>
      <c r="EH580" s="199">
        <v>7011</v>
      </c>
      <c r="EI580" s="199">
        <v>16101</v>
      </c>
      <c r="EJ580" s="199">
        <v>5210</v>
      </c>
      <c r="EK580" s="199">
        <v>365</v>
      </c>
      <c r="EL580" s="199">
        <v>666</v>
      </c>
      <c r="EM580" s="199">
        <v>686</v>
      </c>
      <c r="EN580" s="199">
        <v>831</v>
      </c>
      <c r="EO580" s="199">
        <v>386</v>
      </c>
      <c r="EP580" s="199">
        <v>2176</v>
      </c>
      <c r="EQ580" s="199">
        <v>20294</v>
      </c>
      <c r="ER580" s="199">
        <v>21311</v>
      </c>
      <c r="ES580" s="199">
        <v>910</v>
      </c>
      <c r="ET580" s="199">
        <v>6633</v>
      </c>
      <c r="EU580" s="199">
        <v>9437</v>
      </c>
      <c r="EV580" s="199">
        <v>4331</v>
      </c>
      <c r="EW580" s="199">
        <v>20401</v>
      </c>
      <c r="EX580" s="199">
        <v>21311</v>
      </c>
      <c r="EZ580" s="199"/>
    </row>
    <row r="581" spans="1:156" x14ac:dyDescent="0.25">
      <c r="A581">
        <v>55116</v>
      </c>
      <c r="B581" t="s">
        <v>892</v>
      </c>
      <c r="C581" t="s">
        <v>988</v>
      </c>
      <c r="D581" t="s">
        <v>299</v>
      </c>
      <c r="E581" t="s">
        <v>333</v>
      </c>
      <c r="F581" t="s">
        <v>346</v>
      </c>
      <c r="G581" t="s">
        <v>346</v>
      </c>
      <c r="H581" s="199">
        <v>26355</v>
      </c>
      <c r="I581" s="199">
        <v>1079</v>
      </c>
      <c r="J581" s="199">
        <v>3837</v>
      </c>
      <c r="K581" s="199">
        <v>567</v>
      </c>
      <c r="L581" s="199">
        <v>2767</v>
      </c>
      <c r="M581" s="199">
        <v>460</v>
      </c>
      <c r="N581" s="199">
        <v>8111</v>
      </c>
      <c r="O581" s="199">
        <v>300</v>
      </c>
      <c r="P581" s="199">
        <v>13852</v>
      </c>
      <c r="Q581" s="199">
        <v>212</v>
      </c>
      <c r="R581" s="199">
        <v>19557</v>
      </c>
      <c r="S581" s="199">
        <v>426</v>
      </c>
      <c r="T581" s="199">
        <v>3677</v>
      </c>
      <c r="U581" s="199">
        <v>487</v>
      </c>
      <c r="V581" s="199">
        <v>59</v>
      </c>
      <c r="W581" s="199">
        <v>0</v>
      </c>
      <c r="X581" s="199">
        <v>770</v>
      </c>
      <c r="Y581" s="199">
        <v>23</v>
      </c>
      <c r="Z581" s="199">
        <v>509</v>
      </c>
      <c r="AA581" s="199">
        <v>72</v>
      </c>
      <c r="AB581" s="199">
        <v>1783</v>
      </c>
      <c r="AC581" s="199">
        <v>71</v>
      </c>
      <c r="AD581" s="199">
        <v>1098</v>
      </c>
      <c r="AE581" s="199">
        <v>93</v>
      </c>
      <c r="AF581" s="199">
        <v>19295</v>
      </c>
      <c r="AG581" s="199">
        <v>405</v>
      </c>
      <c r="AH581" s="199">
        <v>22299</v>
      </c>
      <c r="AI581" s="199">
        <v>521</v>
      </c>
      <c r="AJ581" s="199">
        <v>4056</v>
      </c>
      <c r="AK581" s="199">
        <v>558</v>
      </c>
      <c r="AL581" s="199">
        <v>1862</v>
      </c>
      <c r="AM581" s="199">
        <v>88</v>
      </c>
      <c r="AN581" s="199">
        <v>2194</v>
      </c>
      <c r="AO581" s="199">
        <v>470</v>
      </c>
      <c r="AP581" s="199">
        <v>12555</v>
      </c>
      <c r="AQ581" s="199">
        <v>675</v>
      </c>
      <c r="AR581" s="199">
        <v>13800</v>
      </c>
      <c r="AS581" s="199">
        <v>404</v>
      </c>
      <c r="AT581" s="199">
        <v>4150</v>
      </c>
      <c r="AU581" s="199">
        <v>112</v>
      </c>
      <c r="AV581" s="199">
        <v>22205</v>
      </c>
      <c r="AW581" s="199">
        <v>967</v>
      </c>
      <c r="AX581" s="199">
        <v>967</v>
      </c>
      <c r="AY581" s="199">
        <v>72</v>
      </c>
      <c r="AZ581" s="199">
        <v>2819</v>
      </c>
      <c r="BA581" s="199">
        <v>169</v>
      </c>
      <c r="BB581" s="199">
        <v>3779</v>
      </c>
      <c r="BC581" s="199">
        <v>298</v>
      </c>
      <c r="BD581" s="199">
        <v>10683</v>
      </c>
      <c r="BE581" s="199">
        <v>174</v>
      </c>
      <c r="BF581" s="199">
        <v>2922</v>
      </c>
      <c r="BG581" s="199">
        <v>236</v>
      </c>
      <c r="BH581" s="199">
        <v>12855</v>
      </c>
      <c r="BI581" s="199">
        <v>544</v>
      </c>
      <c r="BJ581" s="199">
        <v>12415</v>
      </c>
      <c r="BK581" s="199">
        <v>468</v>
      </c>
      <c r="BL581" s="199">
        <v>440</v>
      </c>
      <c r="BM581" s="199">
        <v>76</v>
      </c>
      <c r="BN581" s="199">
        <v>9111</v>
      </c>
      <c r="BO581" s="199">
        <v>284</v>
      </c>
      <c r="BP581" s="199">
        <v>4265</v>
      </c>
      <c r="BQ581" s="199">
        <v>184</v>
      </c>
      <c r="BR581" s="199">
        <v>2401</v>
      </c>
      <c r="BS581" s="199">
        <v>312</v>
      </c>
      <c r="BT581" s="199">
        <v>5667</v>
      </c>
      <c r="BU581" s="199">
        <v>299</v>
      </c>
      <c r="BV581" s="199">
        <v>15777</v>
      </c>
      <c r="BW581" s="199">
        <v>780</v>
      </c>
      <c r="BX581" s="199">
        <v>4911</v>
      </c>
      <c r="BY581" s="199">
        <v>0</v>
      </c>
      <c r="BZ581" s="199">
        <v>1869</v>
      </c>
      <c r="CA581" s="199">
        <v>0</v>
      </c>
      <c r="CB581" s="199">
        <v>3798</v>
      </c>
      <c r="CC581" s="199">
        <v>299</v>
      </c>
      <c r="CD581" s="199">
        <v>2440</v>
      </c>
      <c r="CE581" s="199">
        <v>67</v>
      </c>
      <c r="CF581" s="199">
        <v>3220</v>
      </c>
      <c r="CG581" s="199">
        <v>308</v>
      </c>
      <c r="CH581" s="199">
        <v>3619</v>
      </c>
      <c r="CI581" s="199">
        <v>240</v>
      </c>
      <c r="CJ581" s="199">
        <v>3532</v>
      </c>
      <c r="CK581" s="199">
        <v>120</v>
      </c>
      <c r="CL581" s="199">
        <v>2966</v>
      </c>
      <c r="CM581" s="199">
        <v>45</v>
      </c>
      <c r="CN581" s="199">
        <v>4911</v>
      </c>
      <c r="CO581" s="199">
        <v>0</v>
      </c>
      <c r="CP581" s="199">
        <v>1079</v>
      </c>
      <c r="CQ581" s="199">
        <v>25276</v>
      </c>
      <c r="CR581" s="199">
        <v>20273</v>
      </c>
      <c r="CS581" s="199">
        <v>9089</v>
      </c>
      <c r="CT581" s="199">
        <v>20596</v>
      </c>
      <c r="CU581" s="199">
        <v>4496</v>
      </c>
      <c r="CV581" s="199">
        <v>1997</v>
      </c>
      <c r="CW581" s="199">
        <v>980</v>
      </c>
      <c r="CX581" s="199">
        <v>245</v>
      </c>
      <c r="CY581" s="199">
        <v>611</v>
      </c>
      <c r="CZ581" s="199">
        <v>242</v>
      </c>
      <c r="DA581" s="199">
        <v>356</v>
      </c>
      <c r="DB581" s="199">
        <v>54</v>
      </c>
      <c r="DC581" s="199">
        <v>2549</v>
      </c>
      <c r="DD581" s="199">
        <v>1456</v>
      </c>
      <c r="DE581" s="199">
        <v>68</v>
      </c>
      <c r="DF581" s="199">
        <v>389</v>
      </c>
      <c r="DG581" s="199">
        <v>1053</v>
      </c>
      <c r="DH581" s="199">
        <v>204</v>
      </c>
      <c r="DI581" s="199">
        <v>1414</v>
      </c>
      <c r="DJ581" s="199">
        <v>765</v>
      </c>
      <c r="DK581" s="199">
        <v>234</v>
      </c>
      <c r="DL581" s="199">
        <v>1128</v>
      </c>
      <c r="DM581" s="199">
        <v>2006</v>
      </c>
      <c r="DN581" s="199">
        <v>3711</v>
      </c>
      <c r="DO581" s="199">
        <v>1365</v>
      </c>
      <c r="DP581" s="199">
        <v>464</v>
      </c>
      <c r="DQ581" s="199">
        <v>615</v>
      </c>
      <c r="DR581" s="199">
        <v>782</v>
      </c>
      <c r="DS581" s="199">
        <v>589</v>
      </c>
      <c r="DT581" s="199">
        <v>1138</v>
      </c>
      <c r="DU581" s="199">
        <v>12209</v>
      </c>
      <c r="DV581" s="199">
        <v>4225</v>
      </c>
      <c r="DW581" s="199">
        <v>1981</v>
      </c>
      <c r="DX581" s="199">
        <v>688</v>
      </c>
      <c r="DY581" s="199">
        <v>134</v>
      </c>
      <c r="DZ581" s="199">
        <v>2627</v>
      </c>
      <c r="EA581" s="199">
        <v>132</v>
      </c>
      <c r="EB581" s="199">
        <v>1980</v>
      </c>
      <c r="EC581" s="199">
        <v>4669</v>
      </c>
      <c r="ED581" s="199">
        <v>460</v>
      </c>
      <c r="EE581" s="199">
        <v>3431</v>
      </c>
      <c r="EF581" s="199">
        <v>2878</v>
      </c>
      <c r="EG581" s="199">
        <v>21560</v>
      </c>
      <c r="EH581" s="199">
        <v>4581</v>
      </c>
      <c r="EI581" s="199">
        <v>6129</v>
      </c>
      <c r="EJ581" s="199">
        <v>6080</v>
      </c>
      <c r="EK581" s="199">
        <v>777</v>
      </c>
      <c r="EL581" s="199">
        <v>594</v>
      </c>
      <c r="EM581" s="199">
        <v>754</v>
      </c>
      <c r="EN581" s="199">
        <v>935</v>
      </c>
      <c r="EO581" s="199">
        <v>456</v>
      </c>
      <c r="EP581" s="199">
        <v>2409</v>
      </c>
      <c r="EQ581" s="199">
        <v>10794</v>
      </c>
      <c r="ER581" s="199">
        <v>12209</v>
      </c>
      <c r="ES581" s="199">
        <v>2030</v>
      </c>
      <c r="ET581" s="199">
        <v>4946</v>
      </c>
      <c r="EU581" s="199">
        <v>3969</v>
      </c>
      <c r="EV581" s="199">
        <v>1264</v>
      </c>
      <c r="EW581" s="199">
        <v>10179</v>
      </c>
      <c r="EX581" s="199">
        <v>12209</v>
      </c>
      <c r="EZ581" s="199"/>
    </row>
    <row r="582" spans="1:156" x14ac:dyDescent="0.25">
      <c r="A582">
        <v>55426</v>
      </c>
      <c r="B582" t="s">
        <v>892</v>
      </c>
      <c r="C582" t="s">
        <v>1038</v>
      </c>
      <c r="D582" t="s">
        <v>264</v>
      </c>
      <c r="E582" t="s">
        <v>333</v>
      </c>
      <c r="F582" t="s">
        <v>346</v>
      </c>
      <c r="G582" t="s">
        <v>346</v>
      </c>
      <c r="H582" s="199">
        <v>24930</v>
      </c>
      <c r="I582" s="199">
        <v>1015</v>
      </c>
      <c r="J582" s="199">
        <v>3050</v>
      </c>
      <c r="K582" s="199">
        <v>336</v>
      </c>
      <c r="L582" s="199">
        <v>2166</v>
      </c>
      <c r="M582" s="199">
        <v>177</v>
      </c>
      <c r="N582" s="199">
        <v>7838</v>
      </c>
      <c r="O582" s="199">
        <v>402</v>
      </c>
      <c r="P582" s="199">
        <v>14039</v>
      </c>
      <c r="Q582" s="199">
        <v>277</v>
      </c>
      <c r="R582" s="199">
        <v>19079</v>
      </c>
      <c r="S582" s="199">
        <v>546</v>
      </c>
      <c r="T582" s="199">
        <v>1395</v>
      </c>
      <c r="U582" s="199">
        <v>41</v>
      </c>
      <c r="V582" s="199">
        <v>80</v>
      </c>
      <c r="W582" s="199">
        <v>0</v>
      </c>
      <c r="X582" s="199">
        <v>1666</v>
      </c>
      <c r="Y582" s="199">
        <v>122</v>
      </c>
      <c r="Z582" s="199">
        <v>943</v>
      </c>
      <c r="AA582" s="199">
        <v>168</v>
      </c>
      <c r="AB582" s="199">
        <v>1767</v>
      </c>
      <c r="AC582" s="199">
        <v>138</v>
      </c>
      <c r="AD582" s="199">
        <v>1214</v>
      </c>
      <c r="AE582" s="199">
        <v>241</v>
      </c>
      <c r="AF582" s="199">
        <v>18685</v>
      </c>
      <c r="AG582" s="199">
        <v>546</v>
      </c>
      <c r="AH582" s="199">
        <v>22700</v>
      </c>
      <c r="AI582" s="199">
        <v>829</v>
      </c>
      <c r="AJ582" s="199">
        <v>2230</v>
      </c>
      <c r="AK582" s="199">
        <v>186</v>
      </c>
      <c r="AL582" s="199">
        <v>1272</v>
      </c>
      <c r="AM582" s="199">
        <v>31</v>
      </c>
      <c r="AN582" s="199">
        <v>958</v>
      </c>
      <c r="AO582" s="199">
        <v>155</v>
      </c>
      <c r="AP582" s="199">
        <v>12101</v>
      </c>
      <c r="AQ582" s="199">
        <v>484</v>
      </c>
      <c r="AR582" s="199">
        <v>12829</v>
      </c>
      <c r="AS582" s="199">
        <v>531</v>
      </c>
      <c r="AT582" s="199">
        <v>2775</v>
      </c>
      <c r="AU582" s="199">
        <v>119</v>
      </c>
      <c r="AV582" s="199">
        <v>22155</v>
      </c>
      <c r="AW582" s="199">
        <v>896</v>
      </c>
      <c r="AX582" s="199">
        <v>637</v>
      </c>
      <c r="AY582" s="199">
        <v>131</v>
      </c>
      <c r="AZ582" s="199">
        <v>2757</v>
      </c>
      <c r="BA582" s="199">
        <v>87</v>
      </c>
      <c r="BB582" s="199">
        <v>4861</v>
      </c>
      <c r="BC582" s="199">
        <v>279</v>
      </c>
      <c r="BD582" s="199">
        <v>9976</v>
      </c>
      <c r="BE582" s="199">
        <v>178</v>
      </c>
      <c r="BF582" s="199">
        <v>1580</v>
      </c>
      <c r="BG582" s="199">
        <v>125</v>
      </c>
      <c r="BH582" s="199">
        <v>14432</v>
      </c>
      <c r="BI582" s="199">
        <v>764</v>
      </c>
      <c r="BJ582" s="199">
        <v>14059</v>
      </c>
      <c r="BK582" s="199">
        <v>709</v>
      </c>
      <c r="BL582" s="199">
        <v>373</v>
      </c>
      <c r="BM582" s="199">
        <v>55</v>
      </c>
      <c r="BN582" s="199">
        <v>10740</v>
      </c>
      <c r="BO582" s="199">
        <v>354</v>
      </c>
      <c r="BP582" s="199">
        <v>3839</v>
      </c>
      <c r="BQ582" s="199">
        <v>434</v>
      </c>
      <c r="BR582" s="199">
        <v>1433</v>
      </c>
      <c r="BS582" s="199">
        <v>101</v>
      </c>
      <c r="BT582" s="199">
        <v>4550</v>
      </c>
      <c r="BU582" s="199">
        <v>126</v>
      </c>
      <c r="BV582" s="199">
        <v>16012</v>
      </c>
      <c r="BW582" s="199">
        <v>889</v>
      </c>
      <c r="BX582" s="199">
        <v>4368</v>
      </c>
      <c r="BY582" s="199">
        <v>0</v>
      </c>
      <c r="BZ582" s="199">
        <v>1867</v>
      </c>
      <c r="CA582" s="199">
        <v>26</v>
      </c>
      <c r="CB582" s="199">
        <v>2683</v>
      </c>
      <c r="CC582" s="199">
        <v>100</v>
      </c>
      <c r="CD582" s="199">
        <v>2149</v>
      </c>
      <c r="CE582" s="199">
        <v>214</v>
      </c>
      <c r="CF582" s="199">
        <v>5089</v>
      </c>
      <c r="CG582" s="199">
        <v>285</v>
      </c>
      <c r="CH582" s="199">
        <v>3456</v>
      </c>
      <c r="CI582" s="199">
        <v>93</v>
      </c>
      <c r="CJ582" s="199">
        <v>2660</v>
      </c>
      <c r="CK582" s="199">
        <v>155</v>
      </c>
      <c r="CL582" s="199">
        <v>2658</v>
      </c>
      <c r="CM582" s="199">
        <v>142</v>
      </c>
      <c r="CN582" s="199">
        <v>4368</v>
      </c>
      <c r="CO582" s="199">
        <v>0</v>
      </c>
      <c r="CP582" s="199">
        <v>1015</v>
      </c>
      <c r="CQ582" s="199">
        <v>23915</v>
      </c>
      <c r="CR582" s="199">
        <v>19986</v>
      </c>
      <c r="CS582" s="199">
        <v>7319</v>
      </c>
      <c r="CT582" s="199">
        <v>20962</v>
      </c>
      <c r="CU582" s="199">
        <v>2977</v>
      </c>
      <c r="CV582" s="199">
        <v>1532</v>
      </c>
      <c r="CW582" s="199">
        <v>864</v>
      </c>
      <c r="CX582" s="199">
        <v>371</v>
      </c>
      <c r="CY582" s="199">
        <v>1035</v>
      </c>
      <c r="CZ582" s="199">
        <v>581</v>
      </c>
      <c r="DA582" s="199">
        <v>965</v>
      </c>
      <c r="DB582" s="199">
        <v>540</v>
      </c>
      <c r="DC582" s="199">
        <v>113</v>
      </c>
      <c r="DD582" s="199">
        <v>40</v>
      </c>
      <c r="DE582" s="199">
        <v>168</v>
      </c>
      <c r="DF582" s="199">
        <v>836</v>
      </c>
      <c r="DG582" s="199">
        <v>1754</v>
      </c>
      <c r="DH582" s="199">
        <v>561</v>
      </c>
      <c r="DI582" s="199">
        <v>1395</v>
      </c>
      <c r="DJ582" s="199">
        <v>246</v>
      </c>
      <c r="DK582" s="199">
        <v>215</v>
      </c>
      <c r="DL582" s="199">
        <v>1813</v>
      </c>
      <c r="DM582" s="199">
        <v>2474</v>
      </c>
      <c r="DN582" s="199">
        <v>3767</v>
      </c>
      <c r="DO582" s="199">
        <v>1393</v>
      </c>
      <c r="DP582" s="199">
        <v>461</v>
      </c>
      <c r="DQ582" s="199">
        <v>256</v>
      </c>
      <c r="DR582" s="199">
        <v>366</v>
      </c>
      <c r="DS582" s="199">
        <v>307</v>
      </c>
      <c r="DT582" s="199">
        <v>552</v>
      </c>
      <c r="DU582" s="199">
        <v>11795</v>
      </c>
      <c r="DV582" s="199">
        <v>4552</v>
      </c>
      <c r="DW582" s="199">
        <v>1736</v>
      </c>
      <c r="DX582" s="199">
        <v>1205</v>
      </c>
      <c r="DY582" s="199">
        <v>127</v>
      </c>
      <c r="DZ582" s="199">
        <v>2463</v>
      </c>
      <c r="EA582" s="199">
        <v>155</v>
      </c>
      <c r="EB582" s="199">
        <v>1912</v>
      </c>
      <c r="EC582" s="199">
        <v>3575</v>
      </c>
      <c r="ED582" s="199">
        <v>419</v>
      </c>
      <c r="EE582" s="199">
        <v>2383</v>
      </c>
      <c r="EF582" s="199">
        <v>2553</v>
      </c>
      <c r="EG582" s="199">
        <v>21008</v>
      </c>
      <c r="EH582" s="199">
        <v>4083</v>
      </c>
      <c r="EI582" s="199">
        <v>7641</v>
      </c>
      <c r="EJ582" s="199">
        <v>4154</v>
      </c>
      <c r="EK582" s="199">
        <v>390</v>
      </c>
      <c r="EL582" s="199">
        <v>781</v>
      </c>
      <c r="EM582" s="199">
        <v>716</v>
      </c>
      <c r="EN582" s="199">
        <v>640</v>
      </c>
      <c r="EO582" s="199">
        <v>367</v>
      </c>
      <c r="EP582" s="199">
        <v>1064</v>
      </c>
      <c r="EQ582" s="199">
        <v>10817</v>
      </c>
      <c r="ER582" s="199">
        <v>11795</v>
      </c>
      <c r="ES582" s="199">
        <v>762</v>
      </c>
      <c r="ET582" s="199">
        <v>4887</v>
      </c>
      <c r="EU582" s="199">
        <v>5000</v>
      </c>
      <c r="EV582" s="199">
        <v>1146</v>
      </c>
      <c r="EW582" s="199">
        <v>11033</v>
      </c>
      <c r="EX582" s="199">
        <v>11795</v>
      </c>
      <c r="EZ582" s="199"/>
    </row>
    <row r="583" spans="1:156" x14ac:dyDescent="0.25">
      <c r="A583">
        <v>55109</v>
      </c>
      <c r="B583" t="s">
        <v>892</v>
      </c>
      <c r="C583" t="s">
        <v>989</v>
      </c>
      <c r="D583" t="s">
        <v>299</v>
      </c>
      <c r="E583" t="s">
        <v>333</v>
      </c>
      <c r="F583" t="s">
        <v>346</v>
      </c>
      <c r="G583" t="s">
        <v>346</v>
      </c>
      <c r="H583" s="199">
        <v>33907</v>
      </c>
      <c r="I583" s="199">
        <v>1366</v>
      </c>
      <c r="J583" s="199">
        <v>5554</v>
      </c>
      <c r="K583" s="199">
        <v>387</v>
      </c>
      <c r="L583" s="199">
        <v>3323</v>
      </c>
      <c r="M583" s="199">
        <v>231</v>
      </c>
      <c r="N583" s="199">
        <v>14993</v>
      </c>
      <c r="O583" s="199">
        <v>606</v>
      </c>
      <c r="P583" s="199">
        <v>13075</v>
      </c>
      <c r="Q583" s="199">
        <v>373</v>
      </c>
      <c r="R583" s="199">
        <v>19561</v>
      </c>
      <c r="S583" s="199">
        <v>802</v>
      </c>
      <c r="T583" s="199">
        <v>2834</v>
      </c>
      <c r="U583" s="199">
        <v>122</v>
      </c>
      <c r="V583" s="199">
        <v>178</v>
      </c>
      <c r="W583" s="199">
        <v>29</v>
      </c>
      <c r="X583" s="199">
        <v>7653</v>
      </c>
      <c r="Y583" s="199">
        <v>305</v>
      </c>
      <c r="Z583" s="199">
        <v>1094</v>
      </c>
      <c r="AA583" s="199">
        <v>31</v>
      </c>
      <c r="AB583" s="199">
        <v>2536</v>
      </c>
      <c r="AC583" s="199">
        <v>77</v>
      </c>
      <c r="AD583" s="199">
        <v>2454</v>
      </c>
      <c r="AE583" s="199">
        <v>306</v>
      </c>
      <c r="AF583" s="199">
        <v>18671</v>
      </c>
      <c r="AG583" s="199">
        <v>604</v>
      </c>
      <c r="AH583" s="199">
        <v>28990</v>
      </c>
      <c r="AI583" s="199">
        <v>1075</v>
      </c>
      <c r="AJ583" s="199">
        <v>4917</v>
      </c>
      <c r="AK583" s="199">
        <v>291</v>
      </c>
      <c r="AL583" s="199">
        <v>3187</v>
      </c>
      <c r="AM583" s="199">
        <v>124</v>
      </c>
      <c r="AN583" s="199">
        <v>1730</v>
      </c>
      <c r="AO583" s="199">
        <v>167</v>
      </c>
      <c r="AP583" s="199">
        <v>16929</v>
      </c>
      <c r="AQ583" s="199">
        <v>897</v>
      </c>
      <c r="AR583" s="199">
        <v>16978</v>
      </c>
      <c r="AS583" s="199">
        <v>469</v>
      </c>
      <c r="AT583" s="199">
        <v>4603</v>
      </c>
      <c r="AU583" s="199">
        <v>71</v>
      </c>
      <c r="AV583" s="199">
        <v>29304</v>
      </c>
      <c r="AW583" s="199">
        <v>1295</v>
      </c>
      <c r="AX583" s="199">
        <v>2049</v>
      </c>
      <c r="AY583" s="199">
        <v>55</v>
      </c>
      <c r="AZ583" s="199">
        <v>5944</v>
      </c>
      <c r="BA583" s="199">
        <v>455</v>
      </c>
      <c r="BB583" s="199">
        <v>7443</v>
      </c>
      <c r="BC583" s="199">
        <v>229</v>
      </c>
      <c r="BD583" s="199">
        <v>7089</v>
      </c>
      <c r="BE583" s="199">
        <v>244</v>
      </c>
      <c r="BF583" s="199">
        <v>2988</v>
      </c>
      <c r="BG583" s="199">
        <v>208</v>
      </c>
      <c r="BH583" s="199">
        <v>16734</v>
      </c>
      <c r="BI583" s="199">
        <v>912</v>
      </c>
      <c r="BJ583" s="199">
        <v>16204</v>
      </c>
      <c r="BK583" s="199">
        <v>819</v>
      </c>
      <c r="BL583" s="199">
        <v>530</v>
      </c>
      <c r="BM583" s="199">
        <v>93</v>
      </c>
      <c r="BN583" s="199">
        <v>11994</v>
      </c>
      <c r="BO583" s="199">
        <v>626</v>
      </c>
      <c r="BP583" s="199">
        <v>5102</v>
      </c>
      <c r="BQ583" s="199">
        <v>288</v>
      </c>
      <c r="BR583" s="199">
        <v>2626</v>
      </c>
      <c r="BS583" s="199">
        <v>206</v>
      </c>
      <c r="BT583" s="199">
        <v>8638</v>
      </c>
      <c r="BU583" s="199">
        <v>246</v>
      </c>
      <c r="BV583" s="199">
        <v>19722</v>
      </c>
      <c r="BW583" s="199">
        <v>1120</v>
      </c>
      <c r="BX583" s="199">
        <v>5547</v>
      </c>
      <c r="BY583" s="199">
        <v>0</v>
      </c>
      <c r="BZ583" s="199">
        <v>3365</v>
      </c>
      <c r="CA583" s="199">
        <v>23</v>
      </c>
      <c r="CB583" s="199">
        <v>5273</v>
      </c>
      <c r="CC583" s="199">
        <v>223</v>
      </c>
      <c r="CD583" s="199">
        <v>2744</v>
      </c>
      <c r="CE583" s="199">
        <v>137</v>
      </c>
      <c r="CF583" s="199">
        <v>5240</v>
      </c>
      <c r="CG583" s="199">
        <v>408</v>
      </c>
      <c r="CH583" s="199">
        <v>4074</v>
      </c>
      <c r="CI583" s="199">
        <v>194</v>
      </c>
      <c r="CJ583" s="199">
        <v>3791</v>
      </c>
      <c r="CK583" s="199">
        <v>200</v>
      </c>
      <c r="CL583" s="199">
        <v>3873</v>
      </c>
      <c r="CM583" s="199">
        <v>181</v>
      </c>
      <c r="CN583" s="199">
        <v>5547</v>
      </c>
      <c r="CO583" s="199">
        <v>0</v>
      </c>
      <c r="CP583" s="199">
        <v>1366</v>
      </c>
      <c r="CQ583" s="199">
        <v>32541</v>
      </c>
      <c r="CR583" s="199">
        <v>23483</v>
      </c>
      <c r="CS583" s="199">
        <v>14024</v>
      </c>
      <c r="CT583" s="199">
        <v>23797</v>
      </c>
      <c r="CU583" s="199">
        <v>8027</v>
      </c>
      <c r="CV583" s="199">
        <v>3592</v>
      </c>
      <c r="CW583" s="199">
        <v>1502</v>
      </c>
      <c r="CX583" s="199">
        <v>721</v>
      </c>
      <c r="CY583" s="199">
        <v>1003</v>
      </c>
      <c r="CZ583" s="199">
        <v>449</v>
      </c>
      <c r="DA583" s="199">
        <v>4991</v>
      </c>
      <c r="DB583" s="199">
        <v>2262</v>
      </c>
      <c r="DC583" s="199">
        <v>531</v>
      </c>
      <c r="DD583" s="199">
        <v>160</v>
      </c>
      <c r="DE583" s="199">
        <v>176</v>
      </c>
      <c r="DF583" s="199">
        <v>882</v>
      </c>
      <c r="DG583" s="199">
        <v>2606</v>
      </c>
      <c r="DH583" s="199">
        <v>351</v>
      </c>
      <c r="DI583" s="199">
        <v>2244</v>
      </c>
      <c r="DJ583" s="199">
        <v>629</v>
      </c>
      <c r="DK583" s="199">
        <v>258</v>
      </c>
      <c r="DL583" s="199">
        <v>1320</v>
      </c>
      <c r="DM583" s="199">
        <v>1505</v>
      </c>
      <c r="DN583" s="199">
        <v>4974</v>
      </c>
      <c r="DO583" s="199">
        <v>1330</v>
      </c>
      <c r="DP583" s="199">
        <v>724</v>
      </c>
      <c r="DQ583" s="199">
        <v>510</v>
      </c>
      <c r="DR583" s="199">
        <v>567</v>
      </c>
      <c r="DS583" s="199">
        <v>717</v>
      </c>
      <c r="DT583" s="199">
        <v>1318</v>
      </c>
      <c r="DU583" s="199">
        <v>12721</v>
      </c>
      <c r="DV583" s="199">
        <v>5192</v>
      </c>
      <c r="DW583" s="199">
        <v>2019</v>
      </c>
      <c r="DX583" s="199">
        <v>1401</v>
      </c>
      <c r="DY583" s="199">
        <v>601</v>
      </c>
      <c r="DZ583" s="199">
        <v>1985</v>
      </c>
      <c r="EA583" s="199">
        <v>119</v>
      </c>
      <c r="EB583" s="199">
        <v>1488</v>
      </c>
      <c r="EC583" s="199">
        <v>4143</v>
      </c>
      <c r="ED583" s="199">
        <v>662</v>
      </c>
      <c r="EE583" s="199">
        <v>2455</v>
      </c>
      <c r="EF583" s="199">
        <v>3806</v>
      </c>
      <c r="EG583" s="199">
        <v>29760</v>
      </c>
      <c r="EH583" s="199">
        <v>3936</v>
      </c>
      <c r="EI583" s="199">
        <v>8305</v>
      </c>
      <c r="EJ583" s="199">
        <v>4416</v>
      </c>
      <c r="EK583" s="199">
        <v>351</v>
      </c>
      <c r="EL583" s="199">
        <v>456</v>
      </c>
      <c r="EM583" s="199">
        <v>376</v>
      </c>
      <c r="EN583" s="199">
        <v>521</v>
      </c>
      <c r="EO583" s="199">
        <v>667</v>
      </c>
      <c r="EP583" s="199">
        <v>1905</v>
      </c>
      <c r="EQ583" s="199">
        <v>11345</v>
      </c>
      <c r="ER583" s="199">
        <v>12721</v>
      </c>
      <c r="ES583" s="199">
        <v>1332</v>
      </c>
      <c r="ET583" s="199">
        <v>3830</v>
      </c>
      <c r="EU583" s="199">
        <v>4756</v>
      </c>
      <c r="EV583" s="199">
        <v>2803</v>
      </c>
      <c r="EW583" s="199">
        <v>11389</v>
      </c>
      <c r="EX583" s="199">
        <v>12721</v>
      </c>
      <c r="EZ583" s="199"/>
    </row>
    <row r="584" spans="1:156" x14ac:dyDescent="0.25">
      <c r="A584">
        <v>55369</v>
      </c>
      <c r="B584" t="s">
        <v>892</v>
      </c>
      <c r="C584" t="s">
        <v>1006</v>
      </c>
      <c r="D584" t="s">
        <v>264</v>
      </c>
      <c r="E584" t="s">
        <v>333</v>
      </c>
      <c r="F584" t="s">
        <v>346</v>
      </c>
      <c r="G584" t="s">
        <v>346</v>
      </c>
      <c r="H584" s="199">
        <v>37812</v>
      </c>
      <c r="I584" s="199">
        <v>1494</v>
      </c>
      <c r="J584" s="199">
        <v>2861</v>
      </c>
      <c r="K584" s="199">
        <v>269</v>
      </c>
      <c r="L584" s="199">
        <v>2004</v>
      </c>
      <c r="M584" s="199">
        <v>71</v>
      </c>
      <c r="N584" s="199">
        <v>10656</v>
      </c>
      <c r="O584" s="199">
        <v>852</v>
      </c>
      <c r="P584" s="199">
        <v>24251</v>
      </c>
      <c r="Q584" s="199">
        <v>373</v>
      </c>
      <c r="R584" s="199">
        <v>29900</v>
      </c>
      <c r="S584" s="199">
        <v>1060</v>
      </c>
      <c r="T584" s="199">
        <v>2880</v>
      </c>
      <c r="U584" s="199">
        <v>215</v>
      </c>
      <c r="V584" s="199">
        <v>151</v>
      </c>
      <c r="W584" s="199">
        <v>39</v>
      </c>
      <c r="X584" s="199">
        <v>2203</v>
      </c>
      <c r="Y584" s="199">
        <v>84</v>
      </c>
      <c r="Z584" s="199">
        <v>329</v>
      </c>
      <c r="AA584" s="199">
        <v>47</v>
      </c>
      <c r="AB584" s="199">
        <v>2349</v>
      </c>
      <c r="AC584" s="199">
        <v>49</v>
      </c>
      <c r="AD584" s="199">
        <v>1706</v>
      </c>
      <c r="AE584" s="199">
        <v>251</v>
      </c>
      <c r="AF584" s="199">
        <v>29037</v>
      </c>
      <c r="AG584" s="199">
        <v>856</v>
      </c>
      <c r="AH584" s="199">
        <v>34083</v>
      </c>
      <c r="AI584" s="199">
        <v>1093</v>
      </c>
      <c r="AJ584" s="199">
        <v>3729</v>
      </c>
      <c r="AK584" s="199">
        <v>401</v>
      </c>
      <c r="AL584" s="199">
        <v>2069</v>
      </c>
      <c r="AM584" s="199">
        <v>80</v>
      </c>
      <c r="AN584" s="199">
        <v>1660</v>
      </c>
      <c r="AO584" s="199">
        <v>321</v>
      </c>
      <c r="AP584" s="199">
        <v>18372</v>
      </c>
      <c r="AQ584" s="199">
        <v>789</v>
      </c>
      <c r="AR584" s="199">
        <v>19440</v>
      </c>
      <c r="AS584" s="199">
        <v>705</v>
      </c>
      <c r="AT584" s="199">
        <v>3159</v>
      </c>
      <c r="AU584" s="199">
        <v>136</v>
      </c>
      <c r="AV584" s="199">
        <v>34653</v>
      </c>
      <c r="AW584" s="199">
        <v>1358</v>
      </c>
      <c r="AX584" s="199">
        <v>810</v>
      </c>
      <c r="AY584" s="199">
        <v>174</v>
      </c>
      <c r="AZ584" s="199">
        <v>4802</v>
      </c>
      <c r="BA584" s="199">
        <v>287</v>
      </c>
      <c r="BB584" s="199">
        <v>8246</v>
      </c>
      <c r="BC584" s="199">
        <v>389</v>
      </c>
      <c r="BD584" s="199">
        <v>13153</v>
      </c>
      <c r="BE584" s="199">
        <v>148</v>
      </c>
      <c r="BF584" s="199">
        <v>2098</v>
      </c>
      <c r="BG584" s="199">
        <v>172</v>
      </c>
      <c r="BH584" s="199">
        <v>21083</v>
      </c>
      <c r="BI584" s="199">
        <v>974</v>
      </c>
      <c r="BJ584" s="199">
        <v>20286</v>
      </c>
      <c r="BK584" s="199">
        <v>775</v>
      </c>
      <c r="BL584" s="199">
        <v>797</v>
      </c>
      <c r="BM584" s="199">
        <v>199</v>
      </c>
      <c r="BN584" s="199">
        <v>15719</v>
      </c>
      <c r="BO584" s="199">
        <v>359</v>
      </c>
      <c r="BP584" s="199">
        <v>5336</v>
      </c>
      <c r="BQ584" s="199">
        <v>566</v>
      </c>
      <c r="BR584" s="199">
        <v>2126</v>
      </c>
      <c r="BS584" s="199">
        <v>221</v>
      </c>
      <c r="BT584" s="199">
        <v>8593</v>
      </c>
      <c r="BU584" s="199">
        <v>348</v>
      </c>
      <c r="BV584" s="199">
        <v>23181</v>
      </c>
      <c r="BW584" s="199">
        <v>1146</v>
      </c>
      <c r="BX584" s="199">
        <v>6038</v>
      </c>
      <c r="BY584" s="199">
        <v>0</v>
      </c>
      <c r="BZ584" s="199">
        <v>2313</v>
      </c>
      <c r="CA584" s="199">
        <v>58</v>
      </c>
      <c r="CB584" s="199">
        <v>6280</v>
      </c>
      <c r="CC584" s="199">
        <v>290</v>
      </c>
      <c r="CD584" s="199">
        <v>2208</v>
      </c>
      <c r="CE584" s="199">
        <v>148</v>
      </c>
      <c r="CF584" s="199">
        <v>5136</v>
      </c>
      <c r="CG584" s="199">
        <v>331</v>
      </c>
      <c r="CH584" s="199">
        <v>5738</v>
      </c>
      <c r="CI584" s="199">
        <v>244</v>
      </c>
      <c r="CJ584" s="199">
        <v>4392</v>
      </c>
      <c r="CK584" s="199">
        <v>272</v>
      </c>
      <c r="CL584" s="199">
        <v>5707</v>
      </c>
      <c r="CM584" s="199">
        <v>151</v>
      </c>
      <c r="CN584" s="199">
        <v>6038</v>
      </c>
      <c r="CO584" s="199">
        <v>0</v>
      </c>
      <c r="CP584" s="199">
        <v>1494</v>
      </c>
      <c r="CQ584" s="199">
        <v>36318</v>
      </c>
      <c r="CR584" s="199">
        <v>31016</v>
      </c>
      <c r="CS584" s="199">
        <v>10483</v>
      </c>
      <c r="CT584" s="199">
        <v>31501</v>
      </c>
      <c r="CU584" s="199">
        <v>4690</v>
      </c>
      <c r="CV584" s="199">
        <v>1281</v>
      </c>
      <c r="CW584" s="199">
        <v>1061</v>
      </c>
      <c r="CX584" s="199">
        <v>312</v>
      </c>
      <c r="CY584" s="199">
        <v>1315</v>
      </c>
      <c r="CZ584" s="199">
        <v>336</v>
      </c>
      <c r="DA584" s="199">
        <v>1079</v>
      </c>
      <c r="DB584" s="199">
        <v>392</v>
      </c>
      <c r="DC584" s="199">
        <v>1235</v>
      </c>
      <c r="DD584" s="199">
        <v>241</v>
      </c>
      <c r="DE584" s="199">
        <v>162</v>
      </c>
      <c r="DF584" s="199">
        <v>938</v>
      </c>
      <c r="DG584" s="199">
        <v>3176</v>
      </c>
      <c r="DH584" s="199">
        <v>735</v>
      </c>
      <c r="DI584" s="199">
        <v>2786</v>
      </c>
      <c r="DJ584" s="199">
        <v>875</v>
      </c>
      <c r="DK584" s="199">
        <v>686</v>
      </c>
      <c r="DL584" s="199">
        <v>2545</v>
      </c>
      <c r="DM584" s="199">
        <v>2501</v>
      </c>
      <c r="DN584" s="199">
        <v>4921</v>
      </c>
      <c r="DO584" s="199">
        <v>1198</v>
      </c>
      <c r="DP584" s="199">
        <v>788</v>
      </c>
      <c r="DQ584" s="199">
        <v>671</v>
      </c>
      <c r="DR584" s="199">
        <v>286</v>
      </c>
      <c r="DS584" s="199">
        <v>231</v>
      </c>
      <c r="DT584" s="199">
        <v>503</v>
      </c>
      <c r="DU584" s="199">
        <v>15416</v>
      </c>
      <c r="DV584" s="199">
        <v>8530</v>
      </c>
      <c r="DW584" s="199">
        <v>3430</v>
      </c>
      <c r="DX584" s="199">
        <v>1068</v>
      </c>
      <c r="DY584" s="199">
        <v>102</v>
      </c>
      <c r="DZ584" s="199">
        <v>2416</v>
      </c>
      <c r="EA584" s="199">
        <v>152</v>
      </c>
      <c r="EB584" s="199">
        <v>1882</v>
      </c>
      <c r="EC584" s="199">
        <v>3402</v>
      </c>
      <c r="ED584" s="199">
        <v>330</v>
      </c>
      <c r="EE584" s="199">
        <v>2272</v>
      </c>
      <c r="EF584" s="199">
        <v>4436</v>
      </c>
      <c r="EG584" s="199">
        <v>32336</v>
      </c>
      <c r="EH584" s="199">
        <v>5217</v>
      </c>
      <c r="EI584" s="199">
        <v>12121</v>
      </c>
      <c r="EJ584" s="199">
        <v>3295</v>
      </c>
      <c r="EK584" s="199">
        <v>333</v>
      </c>
      <c r="EL584" s="199">
        <v>470</v>
      </c>
      <c r="EM584" s="199">
        <v>728</v>
      </c>
      <c r="EN584" s="199">
        <v>405</v>
      </c>
      <c r="EO584" s="199">
        <v>318</v>
      </c>
      <c r="EP584" s="199">
        <v>990</v>
      </c>
      <c r="EQ584" s="199">
        <v>14889</v>
      </c>
      <c r="ER584" s="199">
        <v>15416</v>
      </c>
      <c r="ES584" s="199">
        <v>379</v>
      </c>
      <c r="ET584" s="199">
        <v>4218</v>
      </c>
      <c r="EU584" s="199">
        <v>7748</v>
      </c>
      <c r="EV584" s="199">
        <v>3071</v>
      </c>
      <c r="EW584" s="199">
        <v>15037</v>
      </c>
      <c r="EX584" s="199">
        <v>15416</v>
      </c>
      <c r="EZ584" s="199"/>
    </row>
    <row r="585" spans="1:156" x14ac:dyDescent="0.25">
      <c r="A585">
        <v>55306</v>
      </c>
      <c r="B585" t="s">
        <v>892</v>
      </c>
      <c r="C585" t="s">
        <v>1004</v>
      </c>
      <c r="D585" t="s">
        <v>256</v>
      </c>
      <c r="E585" t="s">
        <v>333</v>
      </c>
      <c r="F585" t="s">
        <v>346</v>
      </c>
      <c r="G585" t="s">
        <v>346</v>
      </c>
      <c r="H585" s="199">
        <v>16370</v>
      </c>
      <c r="I585" s="199">
        <v>637</v>
      </c>
      <c r="J585" s="199">
        <v>1950</v>
      </c>
      <c r="K585" s="199">
        <v>208</v>
      </c>
      <c r="L585" s="199">
        <v>1133</v>
      </c>
      <c r="M585" s="199">
        <v>172</v>
      </c>
      <c r="N585" s="199">
        <v>5786</v>
      </c>
      <c r="O585" s="199">
        <v>345</v>
      </c>
      <c r="P585" s="199">
        <v>8564</v>
      </c>
      <c r="Q585" s="199">
        <v>84</v>
      </c>
      <c r="R585" s="199">
        <v>11394</v>
      </c>
      <c r="S585" s="199">
        <v>228</v>
      </c>
      <c r="T585" s="199">
        <v>2201</v>
      </c>
      <c r="U585" s="199">
        <v>40</v>
      </c>
      <c r="V585" s="199">
        <v>69</v>
      </c>
      <c r="W585" s="199">
        <v>63</v>
      </c>
      <c r="X585" s="199">
        <v>866</v>
      </c>
      <c r="Y585" s="199">
        <v>0</v>
      </c>
      <c r="Z585" s="199">
        <v>1052</v>
      </c>
      <c r="AA585" s="199">
        <v>179</v>
      </c>
      <c r="AB585" s="199">
        <v>788</v>
      </c>
      <c r="AC585" s="199">
        <v>127</v>
      </c>
      <c r="AD585" s="199">
        <v>2013</v>
      </c>
      <c r="AE585" s="199">
        <v>426</v>
      </c>
      <c r="AF585" s="199">
        <v>10893</v>
      </c>
      <c r="AG585" s="199">
        <v>153</v>
      </c>
      <c r="AH585" s="199">
        <v>14232</v>
      </c>
      <c r="AI585" s="199">
        <v>353</v>
      </c>
      <c r="AJ585" s="199">
        <v>2138</v>
      </c>
      <c r="AK585" s="199">
        <v>284</v>
      </c>
      <c r="AL585" s="199">
        <v>1382</v>
      </c>
      <c r="AM585" s="199">
        <v>16</v>
      </c>
      <c r="AN585" s="199">
        <v>756</v>
      </c>
      <c r="AO585" s="199">
        <v>268</v>
      </c>
      <c r="AP585" s="199">
        <v>8350</v>
      </c>
      <c r="AQ585" s="199">
        <v>364</v>
      </c>
      <c r="AR585" s="199">
        <v>8020</v>
      </c>
      <c r="AS585" s="199">
        <v>273</v>
      </c>
      <c r="AT585" s="199">
        <v>2165</v>
      </c>
      <c r="AU585" s="199">
        <v>48</v>
      </c>
      <c r="AV585" s="199">
        <v>14205</v>
      </c>
      <c r="AW585" s="199">
        <v>589</v>
      </c>
      <c r="AX585" s="199">
        <v>765</v>
      </c>
      <c r="AY585" s="199">
        <v>117</v>
      </c>
      <c r="AZ585" s="199">
        <v>2229</v>
      </c>
      <c r="BA585" s="199">
        <v>159</v>
      </c>
      <c r="BB585" s="199">
        <v>3330</v>
      </c>
      <c r="BC585" s="199">
        <v>60</v>
      </c>
      <c r="BD585" s="199">
        <v>4424</v>
      </c>
      <c r="BE585" s="199">
        <v>67</v>
      </c>
      <c r="BF585" s="199">
        <v>1341</v>
      </c>
      <c r="BG585" s="199">
        <v>58</v>
      </c>
      <c r="BH585" s="199">
        <v>8454</v>
      </c>
      <c r="BI585" s="199">
        <v>411</v>
      </c>
      <c r="BJ585" s="199">
        <v>8178</v>
      </c>
      <c r="BK585" s="199">
        <v>392</v>
      </c>
      <c r="BL585" s="199">
        <v>276</v>
      </c>
      <c r="BM585" s="199">
        <v>19</v>
      </c>
      <c r="BN585" s="199">
        <v>6126</v>
      </c>
      <c r="BO585" s="199">
        <v>285</v>
      </c>
      <c r="BP585" s="199">
        <v>2548</v>
      </c>
      <c r="BQ585" s="199">
        <v>126</v>
      </c>
      <c r="BR585" s="199">
        <v>1121</v>
      </c>
      <c r="BS585" s="199">
        <v>58</v>
      </c>
      <c r="BT585" s="199">
        <v>3667</v>
      </c>
      <c r="BU585" s="199">
        <v>132</v>
      </c>
      <c r="BV585" s="199">
        <v>9795</v>
      </c>
      <c r="BW585" s="199">
        <v>469</v>
      </c>
      <c r="BX585" s="199">
        <v>2908</v>
      </c>
      <c r="BY585" s="199">
        <v>36</v>
      </c>
      <c r="BZ585" s="199">
        <v>959</v>
      </c>
      <c r="CA585" s="199">
        <v>27</v>
      </c>
      <c r="CB585" s="199">
        <v>2708</v>
      </c>
      <c r="CC585" s="199">
        <v>105</v>
      </c>
      <c r="CD585" s="199">
        <v>1955</v>
      </c>
      <c r="CE585" s="199">
        <v>102</v>
      </c>
      <c r="CF585" s="199">
        <v>2135</v>
      </c>
      <c r="CG585" s="199">
        <v>183</v>
      </c>
      <c r="CH585" s="199">
        <v>1716</v>
      </c>
      <c r="CI585" s="199">
        <v>125</v>
      </c>
      <c r="CJ585" s="199">
        <v>1520</v>
      </c>
      <c r="CK585" s="199">
        <v>59</v>
      </c>
      <c r="CL585" s="199">
        <v>2469</v>
      </c>
      <c r="CM585" s="199">
        <v>0</v>
      </c>
      <c r="CN585" s="199">
        <v>2908</v>
      </c>
      <c r="CO585" s="199">
        <v>36</v>
      </c>
      <c r="CP585" s="199">
        <v>637</v>
      </c>
      <c r="CQ585" s="199">
        <v>15733</v>
      </c>
      <c r="CR585" s="199">
        <v>12380</v>
      </c>
      <c r="CS585" s="199">
        <v>5750</v>
      </c>
      <c r="CT585" s="199">
        <v>12491</v>
      </c>
      <c r="CU585" s="199">
        <v>3055</v>
      </c>
      <c r="CV585" s="199">
        <v>1282</v>
      </c>
      <c r="CW585" s="199">
        <v>1424</v>
      </c>
      <c r="CX585" s="199">
        <v>504</v>
      </c>
      <c r="CY585" s="199">
        <v>103</v>
      </c>
      <c r="CZ585" s="199">
        <v>7</v>
      </c>
      <c r="DA585" s="199">
        <v>587</v>
      </c>
      <c r="DB585" s="199">
        <v>266</v>
      </c>
      <c r="DC585" s="199">
        <v>941</v>
      </c>
      <c r="DD585" s="199">
        <v>505</v>
      </c>
      <c r="DE585" s="199">
        <v>87</v>
      </c>
      <c r="DF585" s="199">
        <v>457</v>
      </c>
      <c r="DG585" s="199">
        <v>1179</v>
      </c>
      <c r="DH585" s="199">
        <v>223</v>
      </c>
      <c r="DI585" s="199">
        <v>979</v>
      </c>
      <c r="DJ585" s="199">
        <v>663</v>
      </c>
      <c r="DK585" s="199">
        <v>120</v>
      </c>
      <c r="DL585" s="199">
        <v>880</v>
      </c>
      <c r="DM585" s="199">
        <v>966</v>
      </c>
      <c r="DN585" s="199">
        <v>2057</v>
      </c>
      <c r="DO585" s="199">
        <v>597</v>
      </c>
      <c r="DP585" s="199">
        <v>534</v>
      </c>
      <c r="DQ585" s="199">
        <v>408</v>
      </c>
      <c r="DR585" s="199">
        <v>314</v>
      </c>
      <c r="DS585" s="199">
        <v>190</v>
      </c>
      <c r="DT585" s="199">
        <v>246</v>
      </c>
      <c r="DU585" s="199">
        <v>6297</v>
      </c>
      <c r="DV585" s="199">
        <v>3255</v>
      </c>
      <c r="DW585" s="199">
        <v>1130</v>
      </c>
      <c r="DX585" s="199">
        <v>487</v>
      </c>
      <c r="DY585" s="199">
        <v>63</v>
      </c>
      <c r="DZ585" s="199">
        <v>1169</v>
      </c>
      <c r="EA585" s="199">
        <v>46</v>
      </c>
      <c r="EB585" s="199">
        <v>945</v>
      </c>
      <c r="EC585" s="199">
        <v>1386</v>
      </c>
      <c r="ED585" s="199">
        <v>454</v>
      </c>
      <c r="EE585" s="199">
        <v>783</v>
      </c>
      <c r="EF585" s="199">
        <v>1821</v>
      </c>
      <c r="EG585" s="199">
        <v>14062</v>
      </c>
      <c r="EH585" s="199">
        <v>2171</v>
      </c>
      <c r="EI585" s="199">
        <v>4098</v>
      </c>
      <c r="EJ585" s="199">
        <v>2199</v>
      </c>
      <c r="EK585" s="199">
        <v>229</v>
      </c>
      <c r="EL585" s="199">
        <v>389</v>
      </c>
      <c r="EM585" s="199">
        <v>240</v>
      </c>
      <c r="EN585" s="199">
        <v>203</v>
      </c>
      <c r="EO585" s="199">
        <v>150</v>
      </c>
      <c r="EP585" s="199">
        <v>942</v>
      </c>
      <c r="EQ585" s="199">
        <v>5758</v>
      </c>
      <c r="ER585" s="199">
        <v>6297</v>
      </c>
      <c r="ES585" s="199">
        <v>415</v>
      </c>
      <c r="ET585" s="199">
        <v>2066</v>
      </c>
      <c r="EU585" s="199">
        <v>2446</v>
      </c>
      <c r="EV585" s="199">
        <v>1370</v>
      </c>
      <c r="EW585" s="199">
        <v>5882</v>
      </c>
      <c r="EX585" s="199">
        <v>6297</v>
      </c>
      <c r="EZ585" s="199"/>
    </row>
    <row r="586" spans="1:156" x14ac:dyDescent="0.25">
      <c r="A586">
        <v>55441</v>
      </c>
      <c r="B586" t="s">
        <v>892</v>
      </c>
      <c r="C586" t="s">
        <v>1049</v>
      </c>
      <c r="D586" t="s">
        <v>264</v>
      </c>
      <c r="E586" t="s">
        <v>333</v>
      </c>
      <c r="F586" t="s">
        <v>346</v>
      </c>
      <c r="G586" t="s">
        <v>346</v>
      </c>
      <c r="H586" s="199">
        <v>18057</v>
      </c>
      <c r="I586" s="199">
        <v>702</v>
      </c>
      <c r="J586" s="199">
        <v>1732</v>
      </c>
      <c r="K586" s="199">
        <v>137</v>
      </c>
      <c r="L586" s="199">
        <v>1328</v>
      </c>
      <c r="M586" s="199">
        <v>61</v>
      </c>
      <c r="N586" s="199">
        <v>5224</v>
      </c>
      <c r="O586" s="199">
        <v>329</v>
      </c>
      <c r="P586" s="199">
        <v>10950</v>
      </c>
      <c r="Q586" s="199">
        <v>236</v>
      </c>
      <c r="R586" s="199">
        <v>13679</v>
      </c>
      <c r="S586" s="199">
        <v>357</v>
      </c>
      <c r="T586" s="199">
        <v>1519</v>
      </c>
      <c r="U586" s="199">
        <v>170</v>
      </c>
      <c r="V586" s="199">
        <v>70</v>
      </c>
      <c r="W586" s="199">
        <v>19</v>
      </c>
      <c r="X586" s="199">
        <v>836</v>
      </c>
      <c r="Y586" s="199">
        <v>48</v>
      </c>
      <c r="Z586" s="199">
        <v>807</v>
      </c>
      <c r="AA586" s="199">
        <v>20</v>
      </c>
      <c r="AB586" s="199">
        <v>1146</v>
      </c>
      <c r="AC586" s="199">
        <v>88</v>
      </c>
      <c r="AD586" s="199">
        <v>1179</v>
      </c>
      <c r="AE586" s="199">
        <v>25</v>
      </c>
      <c r="AF586" s="199">
        <v>13302</v>
      </c>
      <c r="AG586" s="199">
        <v>337</v>
      </c>
      <c r="AH586" s="199">
        <v>15648</v>
      </c>
      <c r="AI586" s="199">
        <v>639</v>
      </c>
      <c r="AJ586" s="199">
        <v>2409</v>
      </c>
      <c r="AK586" s="199">
        <v>63</v>
      </c>
      <c r="AL586" s="199">
        <v>1359</v>
      </c>
      <c r="AM586" s="199">
        <v>31</v>
      </c>
      <c r="AN586" s="199">
        <v>1050</v>
      </c>
      <c r="AO586" s="199">
        <v>32</v>
      </c>
      <c r="AP586" s="199">
        <v>8961</v>
      </c>
      <c r="AQ586" s="199">
        <v>442</v>
      </c>
      <c r="AR586" s="199">
        <v>9096</v>
      </c>
      <c r="AS586" s="199">
        <v>260</v>
      </c>
      <c r="AT586" s="199">
        <v>2204</v>
      </c>
      <c r="AU586" s="199">
        <v>131</v>
      </c>
      <c r="AV586" s="199">
        <v>15853</v>
      </c>
      <c r="AW586" s="199">
        <v>571</v>
      </c>
      <c r="AX586" s="199">
        <v>338</v>
      </c>
      <c r="AY586" s="199">
        <v>0</v>
      </c>
      <c r="AZ586" s="199">
        <v>1836</v>
      </c>
      <c r="BA586" s="199">
        <v>171</v>
      </c>
      <c r="BB586" s="199">
        <v>3360</v>
      </c>
      <c r="BC586" s="199">
        <v>233</v>
      </c>
      <c r="BD586" s="199">
        <v>7239</v>
      </c>
      <c r="BE586" s="199">
        <v>62</v>
      </c>
      <c r="BF586" s="199">
        <v>1466</v>
      </c>
      <c r="BG586" s="199">
        <v>74</v>
      </c>
      <c r="BH586" s="199">
        <v>9610</v>
      </c>
      <c r="BI586" s="199">
        <v>486</v>
      </c>
      <c r="BJ586" s="199">
        <v>9328</v>
      </c>
      <c r="BK586" s="199">
        <v>431</v>
      </c>
      <c r="BL586" s="199">
        <v>282</v>
      </c>
      <c r="BM586" s="199">
        <v>55</v>
      </c>
      <c r="BN586" s="199">
        <v>6899</v>
      </c>
      <c r="BO586" s="199">
        <v>217</v>
      </c>
      <c r="BP586" s="199">
        <v>2949</v>
      </c>
      <c r="BQ586" s="199">
        <v>284</v>
      </c>
      <c r="BR586" s="199">
        <v>1228</v>
      </c>
      <c r="BS586" s="199">
        <v>59</v>
      </c>
      <c r="BT586" s="199">
        <v>3651</v>
      </c>
      <c r="BU586" s="199">
        <v>142</v>
      </c>
      <c r="BV586" s="199">
        <v>11076</v>
      </c>
      <c r="BW586" s="199">
        <v>560</v>
      </c>
      <c r="BX586" s="199">
        <v>3330</v>
      </c>
      <c r="BY586" s="199">
        <v>0</v>
      </c>
      <c r="BZ586" s="199">
        <v>1072</v>
      </c>
      <c r="CA586" s="199">
        <v>0</v>
      </c>
      <c r="CB586" s="199">
        <v>2579</v>
      </c>
      <c r="CC586" s="199">
        <v>142</v>
      </c>
      <c r="CD586" s="199">
        <v>1633</v>
      </c>
      <c r="CE586" s="199">
        <v>94</v>
      </c>
      <c r="CF586" s="199">
        <v>2264</v>
      </c>
      <c r="CG586" s="199">
        <v>181</v>
      </c>
      <c r="CH586" s="199">
        <v>2692</v>
      </c>
      <c r="CI586" s="199">
        <v>70</v>
      </c>
      <c r="CJ586" s="199">
        <v>2055</v>
      </c>
      <c r="CK586" s="199">
        <v>95</v>
      </c>
      <c r="CL586" s="199">
        <v>2432</v>
      </c>
      <c r="CM586" s="199">
        <v>120</v>
      </c>
      <c r="CN586" s="199">
        <v>3330</v>
      </c>
      <c r="CO586" s="199">
        <v>0</v>
      </c>
      <c r="CP586" s="199">
        <v>702</v>
      </c>
      <c r="CQ586" s="199">
        <v>17355</v>
      </c>
      <c r="CR586" s="199">
        <v>14335</v>
      </c>
      <c r="CS586" s="199">
        <v>5843</v>
      </c>
      <c r="CT586" s="199">
        <v>14891</v>
      </c>
      <c r="CU586" s="199">
        <v>2548</v>
      </c>
      <c r="CV586" s="199">
        <v>647</v>
      </c>
      <c r="CW586" s="199">
        <v>784</v>
      </c>
      <c r="CX586" s="199">
        <v>164</v>
      </c>
      <c r="CY586" s="199">
        <v>773</v>
      </c>
      <c r="CZ586" s="199">
        <v>150</v>
      </c>
      <c r="DA586" s="199">
        <v>452</v>
      </c>
      <c r="DB586" s="199">
        <v>146</v>
      </c>
      <c r="DC586" s="199">
        <v>539</v>
      </c>
      <c r="DD586" s="199">
        <v>187</v>
      </c>
      <c r="DE586" s="199">
        <v>73</v>
      </c>
      <c r="DF586" s="199">
        <v>479</v>
      </c>
      <c r="DG586" s="199">
        <v>1346</v>
      </c>
      <c r="DH586" s="199">
        <v>249</v>
      </c>
      <c r="DI586" s="199">
        <v>1050</v>
      </c>
      <c r="DJ586" s="199">
        <v>236</v>
      </c>
      <c r="DK586" s="199">
        <v>169</v>
      </c>
      <c r="DL586" s="199">
        <v>1063</v>
      </c>
      <c r="DM586" s="199">
        <v>1485</v>
      </c>
      <c r="DN586" s="199">
        <v>2753</v>
      </c>
      <c r="DO586" s="199">
        <v>651</v>
      </c>
      <c r="DP586" s="199">
        <v>334</v>
      </c>
      <c r="DQ586" s="199">
        <v>186</v>
      </c>
      <c r="DR586" s="199">
        <v>228</v>
      </c>
      <c r="DS586" s="199">
        <v>166</v>
      </c>
      <c r="DT586" s="199">
        <v>252</v>
      </c>
      <c r="DU586" s="199">
        <v>7987</v>
      </c>
      <c r="DV586" s="199">
        <v>3721</v>
      </c>
      <c r="DW586" s="199">
        <v>1307</v>
      </c>
      <c r="DX586" s="199">
        <v>761</v>
      </c>
      <c r="DY586" s="199">
        <v>186</v>
      </c>
      <c r="DZ586" s="199">
        <v>1636</v>
      </c>
      <c r="EA586" s="199">
        <v>65</v>
      </c>
      <c r="EB586" s="199">
        <v>1310</v>
      </c>
      <c r="EC586" s="199">
        <v>1869</v>
      </c>
      <c r="ED586" s="199">
        <v>210</v>
      </c>
      <c r="EE586" s="199">
        <v>1190</v>
      </c>
      <c r="EF586" s="199">
        <v>1901</v>
      </c>
      <c r="EG586" s="199">
        <v>15017</v>
      </c>
      <c r="EH586" s="199">
        <v>3066</v>
      </c>
      <c r="EI586" s="199">
        <v>4858</v>
      </c>
      <c r="EJ586" s="199">
        <v>3129</v>
      </c>
      <c r="EK586" s="199">
        <v>297</v>
      </c>
      <c r="EL586" s="199">
        <v>542</v>
      </c>
      <c r="EM586" s="199">
        <v>517</v>
      </c>
      <c r="EN586" s="199">
        <v>364</v>
      </c>
      <c r="EO586" s="199">
        <v>250</v>
      </c>
      <c r="EP586" s="199">
        <v>1136</v>
      </c>
      <c r="EQ586" s="199">
        <v>7679</v>
      </c>
      <c r="ER586" s="199">
        <v>7987</v>
      </c>
      <c r="ES586" s="199">
        <v>303</v>
      </c>
      <c r="ET586" s="199">
        <v>2898</v>
      </c>
      <c r="EU586" s="199">
        <v>3472</v>
      </c>
      <c r="EV586" s="199">
        <v>1314</v>
      </c>
      <c r="EW586" s="199">
        <v>7684</v>
      </c>
      <c r="EX586" s="199">
        <v>7987</v>
      </c>
      <c r="EZ586" s="199"/>
    </row>
    <row r="587" spans="1:156" x14ac:dyDescent="0.25">
      <c r="A587">
        <v>55444</v>
      </c>
      <c r="B587" t="s">
        <v>892</v>
      </c>
      <c r="C587" t="s">
        <v>1050</v>
      </c>
      <c r="D587" t="s">
        <v>264</v>
      </c>
      <c r="E587" t="s">
        <v>333</v>
      </c>
      <c r="F587" t="s">
        <v>346</v>
      </c>
      <c r="G587" t="s">
        <v>346</v>
      </c>
      <c r="H587" s="199">
        <v>17711</v>
      </c>
      <c r="I587" s="199">
        <v>685</v>
      </c>
      <c r="J587" s="199">
        <v>1728</v>
      </c>
      <c r="K587" s="199">
        <v>88</v>
      </c>
      <c r="L587" s="199">
        <v>655</v>
      </c>
      <c r="M587" s="199">
        <v>23</v>
      </c>
      <c r="N587" s="199">
        <v>6389</v>
      </c>
      <c r="O587" s="199">
        <v>317</v>
      </c>
      <c r="P587" s="199">
        <v>9548</v>
      </c>
      <c r="Q587" s="199">
        <v>280</v>
      </c>
      <c r="R587" s="199">
        <v>6486</v>
      </c>
      <c r="S587" s="199">
        <v>166</v>
      </c>
      <c r="T587" s="199">
        <v>4765</v>
      </c>
      <c r="U587" s="199">
        <v>282</v>
      </c>
      <c r="V587" s="199">
        <v>146</v>
      </c>
      <c r="W587" s="199">
        <v>0</v>
      </c>
      <c r="X587" s="199">
        <v>4443</v>
      </c>
      <c r="Y587" s="199">
        <v>120</v>
      </c>
      <c r="Z587" s="199">
        <v>385</v>
      </c>
      <c r="AA587" s="199">
        <v>88</v>
      </c>
      <c r="AB587" s="199">
        <v>1479</v>
      </c>
      <c r="AC587" s="199">
        <v>29</v>
      </c>
      <c r="AD587" s="199">
        <v>968</v>
      </c>
      <c r="AE587" s="199">
        <v>77</v>
      </c>
      <c r="AF587" s="199">
        <v>6243</v>
      </c>
      <c r="AG587" s="199">
        <v>155</v>
      </c>
      <c r="AH587" s="199">
        <v>13909</v>
      </c>
      <c r="AI587" s="199">
        <v>434</v>
      </c>
      <c r="AJ587" s="199">
        <v>3802</v>
      </c>
      <c r="AK587" s="199">
        <v>251</v>
      </c>
      <c r="AL587" s="199">
        <v>2518</v>
      </c>
      <c r="AM587" s="199">
        <v>113</v>
      </c>
      <c r="AN587" s="199">
        <v>1284</v>
      </c>
      <c r="AO587" s="199">
        <v>138</v>
      </c>
      <c r="AP587" s="199">
        <v>9127</v>
      </c>
      <c r="AQ587" s="199">
        <v>504</v>
      </c>
      <c r="AR587" s="199">
        <v>8584</v>
      </c>
      <c r="AS587" s="199">
        <v>181</v>
      </c>
      <c r="AT587" s="199">
        <v>1396</v>
      </c>
      <c r="AU587" s="199">
        <v>54</v>
      </c>
      <c r="AV587" s="199">
        <v>16315</v>
      </c>
      <c r="AW587" s="199">
        <v>631</v>
      </c>
      <c r="AX587" s="199">
        <v>1397</v>
      </c>
      <c r="AY587" s="199">
        <v>105</v>
      </c>
      <c r="AZ587" s="199">
        <v>1927</v>
      </c>
      <c r="BA587" s="199">
        <v>150</v>
      </c>
      <c r="BB587" s="199">
        <v>4334</v>
      </c>
      <c r="BC587" s="199">
        <v>205</v>
      </c>
      <c r="BD587" s="199">
        <v>3582</v>
      </c>
      <c r="BE587" s="199">
        <v>115</v>
      </c>
      <c r="BF587" s="199">
        <v>1606</v>
      </c>
      <c r="BG587" s="199">
        <v>211</v>
      </c>
      <c r="BH587" s="199">
        <v>8989</v>
      </c>
      <c r="BI587" s="199">
        <v>456</v>
      </c>
      <c r="BJ587" s="199">
        <v>8780</v>
      </c>
      <c r="BK587" s="199">
        <v>351</v>
      </c>
      <c r="BL587" s="199">
        <v>209</v>
      </c>
      <c r="BM587" s="199">
        <v>105</v>
      </c>
      <c r="BN587" s="199">
        <v>6800</v>
      </c>
      <c r="BO587" s="199">
        <v>226</v>
      </c>
      <c r="BP587" s="199">
        <v>2548</v>
      </c>
      <c r="BQ587" s="199">
        <v>288</v>
      </c>
      <c r="BR587" s="199">
        <v>1247</v>
      </c>
      <c r="BS587" s="199">
        <v>153</v>
      </c>
      <c r="BT587" s="199">
        <v>5153</v>
      </c>
      <c r="BU587" s="199">
        <v>18</v>
      </c>
      <c r="BV587" s="199">
        <v>10595</v>
      </c>
      <c r="BW587" s="199">
        <v>667</v>
      </c>
      <c r="BX587" s="199">
        <v>1963</v>
      </c>
      <c r="BY587" s="199">
        <v>0</v>
      </c>
      <c r="BZ587" s="199">
        <v>1298</v>
      </c>
      <c r="CA587" s="199">
        <v>0</v>
      </c>
      <c r="CB587" s="199">
        <v>3855</v>
      </c>
      <c r="CC587" s="199">
        <v>18</v>
      </c>
      <c r="CD587" s="199">
        <v>1318</v>
      </c>
      <c r="CE587" s="199">
        <v>92</v>
      </c>
      <c r="CF587" s="199">
        <v>2419</v>
      </c>
      <c r="CG587" s="199">
        <v>231</v>
      </c>
      <c r="CH587" s="199">
        <v>2640</v>
      </c>
      <c r="CI587" s="199">
        <v>79</v>
      </c>
      <c r="CJ587" s="199">
        <v>2058</v>
      </c>
      <c r="CK587" s="199">
        <v>164</v>
      </c>
      <c r="CL587" s="199">
        <v>2160</v>
      </c>
      <c r="CM587" s="199">
        <v>101</v>
      </c>
      <c r="CN587" s="199">
        <v>1963</v>
      </c>
      <c r="CO587" s="199">
        <v>0</v>
      </c>
      <c r="CP587" s="199">
        <v>685</v>
      </c>
      <c r="CQ587" s="199">
        <v>17026</v>
      </c>
      <c r="CR587" s="199">
        <v>12935</v>
      </c>
      <c r="CS587" s="199">
        <v>5489</v>
      </c>
      <c r="CT587" s="199">
        <v>11172</v>
      </c>
      <c r="CU587" s="199">
        <v>5461</v>
      </c>
      <c r="CV587" s="199">
        <v>1790</v>
      </c>
      <c r="CW587" s="199">
        <v>619</v>
      </c>
      <c r="CX587" s="199">
        <v>118</v>
      </c>
      <c r="CY587" s="199">
        <v>372</v>
      </c>
      <c r="CZ587" s="199">
        <v>148</v>
      </c>
      <c r="DA587" s="199">
        <v>3447</v>
      </c>
      <c r="DB587" s="199">
        <v>1481</v>
      </c>
      <c r="DC587" s="199">
        <v>1023</v>
      </c>
      <c r="DD587" s="199">
        <v>43</v>
      </c>
      <c r="DE587" s="199">
        <v>22</v>
      </c>
      <c r="DF587" s="199">
        <v>414</v>
      </c>
      <c r="DG587" s="199">
        <v>2222</v>
      </c>
      <c r="DH587" s="199">
        <v>233</v>
      </c>
      <c r="DI587" s="199">
        <v>960</v>
      </c>
      <c r="DJ587" s="199">
        <v>332</v>
      </c>
      <c r="DK587" s="199">
        <v>50</v>
      </c>
      <c r="DL587" s="199">
        <v>643</v>
      </c>
      <c r="DM587" s="199">
        <v>1018</v>
      </c>
      <c r="DN587" s="199">
        <v>2562</v>
      </c>
      <c r="DO587" s="199">
        <v>443</v>
      </c>
      <c r="DP587" s="199">
        <v>490</v>
      </c>
      <c r="DQ587" s="199">
        <v>271</v>
      </c>
      <c r="DR587" s="199">
        <v>342</v>
      </c>
      <c r="DS587" s="199">
        <v>91</v>
      </c>
      <c r="DT587" s="199">
        <v>451</v>
      </c>
      <c r="DU587" s="199">
        <v>5281</v>
      </c>
      <c r="DV587" s="199">
        <v>3075</v>
      </c>
      <c r="DW587" s="199">
        <v>1543</v>
      </c>
      <c r="DX587" s="199">
        <v>340</v>
      </c>
      <c r="DY587" s="199">
        <v>203</v>
      </c>
      <c r="DZ587" s="199">
        <v>881</v>
      </c>
      <c r="EA587" s="199">
        <v>52</v>
      </c>
      <c r="EB587" s="199">
        <v>578</v>
      </c>
      <c r="EC587" s="199">
        <v>985</v>
      </c>
      <c r="ED587" s="199">
        <v>183</v>
      </c>
      <c r="EE587" s="199">
        <v>369</v>
      </c>
      <c r="EF587" s="199">
        <v>2268</v>
      </c>
      <c r="EG587" s="199">
        <v>16612</v>
      </c>
      <c r="EH587" s="199">
        <v>996</v>
      </c>
      <c r="EI587" s="199">
        <v>4767</v>
      </c>
      <c r="EJ587" s="199">
        <v>514</v>
      </c>
      <c r="EK587" s="199">
        <v>33</v>
      </c>
      <c r="EL587" s="199">
        <v>114</v>
      </c>
      <c r="EM587" s="199">
        <v>0</v>
      </c>
      <c r="EN587" s="199">
        <v>202</v>
      </c>
      <c r="EO587" s="199">
        <v>15</v>
      </c>
      <c r="EP587" s="199">
        <v>123</v>
      </c>
      <c r="EQ587" s="199">
        <v>5077</v>
      </c>
      <c r="ER587" s="199">
        <v>5281</v>
      </c>
      <c r="ES587" s="199">
        <v>161</v>
      </c>
      <c r="ET587" s="199">
        <v>1093</v>
      </c>
      <c r="EU587" s="199">
        <v>1973</v>
      </c>
      <c r="EV587" s="199">
        <v>2054</v>
      </c>
      <c r="EW587" s="199">
        <v>5120</v>
      </c>
      <c r="EX587" s="199">
        <v>5281</v>
      </c>
      <c r="EZ587" s="199"/>
    </row>
    <row r="588" spans="1:156" x14ac:dyDescent="0.25">
      <c r="A588">
        <v>55422</v>
      </c>
      <c r="B588" t="s">
        <v>892</v>
      </c>
      <c r="C588" t="s">
        <v>1041</v>
      </c>
      <c r="D588" t="s">
        <v>264</v>
      </c>
      <c r="E588" t="s">
        <v>333</v>
      </c>
      <c r="F588" t="s">
        <v>346</v>
      </c>
      <c r="G588" t="s">
        <v>346</v>
      </c>
      <c r="H588" s="199">
        <v>27974</v>
      </c>
      <c r="I588" s="199">
        <v>1069</v>
      </c>
      <c r="J588" s="199">
        <v>3691</v>
      </c>
      <c r="K588" s="199">
        <v>180</v>
      </c>
      <c r="L588" s="199">
        <v>2610</v>
      </c>
      <c r="M588" s="199">
        <v>175</v>
      </c>
      <c r="N588" s="199">
        <v>9399</v>
      </c>
      <c r="O588" s="199">
        <v>648</v>
      </c>
      <c r="P588" s="199">
        <v>14796</v>
      </c>
      <c r="Q588" s="199">
        <v>241</v>
      </c>
      <c r="R588" s="199">
        <v>20948</v>
      </c>
      <c r="S588" s="199">
        <v>812</v>
      </c>
      <c r="T588" s="199">
        <v>3755</v>
      </c>
      <c r="U588" s="199">
        <v>189</v>
      </c>
      <c r="V588" s="199">
        <v>89</v>
      </c>
      <c r="W588" s="199">
        <v>0</v>
      </c>
      <c r="X588" s="199">
        <v>785</v>
      </c>
      <c r="Y588" s="199">
        <v>3</v>
      </c>
      <c r="Z588" s="199">
        <v>482</v>
      </c>
      <c r="AA588" s="199">
        <v>38</v>
      </c>
      <c r="AB588" s="199">
        <v>1908</v>
      </c>
      <c r="AC588" s="199">
        <v>27</v>
      </c>
      <c r="AD588" s="199">
        <v>1680</v>
      </c>
      <c r="AE588" s="199">
        <v>132</v>
      </c>
      <c r="AF588" s="199">
        <v>20340</v>
      </c>
      <c r="AG588" s="199">
        <v>723</v>
      </c>
      <c r="AH588" s="199">
        <v>26001</v>
      </c>
      <c r="AI588" s="199">
        <v>951</v>
      </c>
      <c r="AJ588" s="199">
        <v>1973</v>
      </c>
      <c r="AK588" s="199">
        <v>118</v>
      </c>
      <c r="AL588" s="199">
        <v>1432</v>
      </c>
      <c r="AM588" s="199">
        <v>41</v>
      </c>
      <c r="AN588" s="199">
        <v>541</v>
      </c>
      <c r="AO588" s="199">
        <v>77</v>
      </c>
      <c r="AP588" s="199">
        <v>13173</v>
      </c>
      <c r="AQ588" s="199">
        <v>528</v>
      </c>
      <c r="AR588" s="199">
        <v>14801</v>
      </c>
      <c r="AS588" s="199">
        <v>541</v>
      </c>
      <c r="AT588" s="199">
        <v>3897</v>
      </c>
      <c r="AU588" s="199">
        <v>44</v>
      </c>
      <c r="AV588" s="199">
        <v>24077</v>
      </c>
      <c r="AW588" s="199">
        <v>1025</v>
      </c>
      <c r="AX588" s="199">
        <v>902</v>
      </c>
      <c r="AY588" s="199">
        <v>34</v>
      </c>
      <c r="AZ588" s="199">
        <v>3743</v>
      </c>
      <c r="BA588" s="199">
        <v>302</v>
      </c>
      <c r="BB588" s="199">
        <v>6195</v>
      </c>
      <c r="BC588" s="199">
        <v>285</v>
      </c>
      <c r="BD588" s="199">
        <v>9609</v>
      </c>
      <c r="BE588" s="199">
        <v>153</v>
      </c>
      <c r="BF588" s="199">
        <v>2050</v>
      </c>
      <c r="BG588" s="199">
        <v>195</v>
      </c>
      <c r="BH588" s="199">
        <v>14843</v>
      </c>
      <c r="BI588" s="199">
        <v>711</v>
      </c>
      <c r="BJ588" s="199">
        <v>14047</v>
      </c>
      <c r="BK588" s="199">
        <v>611</v>
      </c>
      <c r="BL588" s="199">
        <v>796</v>
      </c>
      <c r="BM588" s="199">
        <v>100</v>
      </c>
      <c r="BN588" s="199">
        <v>10609</v>
      </c>
      <c r="BO588" s="199">
        <v>286</v>
      </c>
      <c r="BP588" s="199">
        <v>4265</v>
      </c>
      <c r="BQ588" s="199">
        <v>467</v>
      </c>
      <c r="BR588" s="199">
        <v>2019</v>
      </c>
      <c r="BS588" s="199">
        <v>153</v>
      </c>
      <c r="BT588" s="199">
        <v>5820</v>
      </c>
      <c r="BU588" s="199">
        <v>159</v>
      </c>
      <c r="BV588" s="199">
        <v>16893</v>
      </c>
      <c r="BW588" s="199">
        <v>906</v>
      </c>
      <c r="BX588" s="199">
        <v>5261</v>
      </c>
      <c r="BY588" s="199">
        <v>4</v>
      </c>
      <c r="BZ588" s="199">
        <v>2283</v>
      </c>
      <c r="CA588" s="199">
        <v>54</v>
      </c>
      <c r="CB588" s="199">
        <v>3537</v>
      </c>
      <c r="CC588" s="199">
        <v>105</v>
      </c>
      <c r="CD588" s="199">
        <v>1705</v>
      </c>
      <c r="CE588" s="199">
        <v>136</v>
      </c>
      <c r="CF588" s="199">
        <v>4589</v>
      </c>
      <c r="CG588" s="199">
        <v>368</v>
      </c>
      <c r="CH588" s="199">
        <v>3921</v>
      </c>
      <c r="CI588" s="199">
        <v>169</v>
      </c>
      <c r="CJ588" s="199">
        <v>3141</v>
      </c>
      <c r="CK588" s="199">
        <v>157</v>
      </c>
      <c r="CL588" s="199">
        <v>3537</v>
      </c>
      <c r="CM588" s="199">
        <v>76</v>
      </c>
      <c r="CN588" s="199">
        <v>5261</v>
      </c>
      <c r="CO588" s="199">
        <v>4</v>
      </c>
      <c r="CP588" s="199">
        <v>1069</v>
      </c>
      <c r="CQ588" s="199">
        <v>26905</v>
      </c>
      <c r="CR588" s="199">
        <v>20830</v>
      </c>
      <c r="CS588" s="199">
        <v>9896</v>
      </c>
      <c r="CT588" s="199">
        <v>23990</v>
      </c>
      <c r="CU588" s="199">
        <v>2611</v>
      </c>
      <c r="CV588" s="199">
        <v>789</v>
      </c>
      <c r="CW588" s="199">
        <v>988</v>
      </c>
      <c r="CX588" s="199">
        <v>340</v>
      </c>
      <c r="CY588" s="199">
        <v>644</v>
      </c>
      <c r="CZ588" s="199">
        <v>139</v>
      </c>
      <c r="DA588" s="199">
        <v>404</v>
      </c>
      <c r="DB588" s="199">
        <v>110</v>
      </c>
      <c r="DC588" s="199">
        <v>575</v>
      </c>
      <c r="DD588" s="199">
        <v>200</v>
      </c>
      <c r="DE588" s="199">
        <v>73</v>
      </c>
      <c r="DF588" s="199">
        <v>566</v>
      </c>
      <c r="DG588" s="199">
        <v>1714</v>
      </c>
      <c r="DH588" s="199">
        <v>329</v>
      </c>
      <c r="DI588" s="199">
        <v>1949</v>
      </c>
      <c r="DJ588" s="199">
        <v>706</v>
      </c>
      <c r="DK588" s="199">
        <v>353</v>
      </c>
      <c r="DL588" s="199">
        <v>1431</v>
      </c>
      <c r="DM588" s="199">
        <v>2548</v>
      </c>
      <c r="DN588" s="199">
        <v>3818</v>
      </c>
      <c r="DO588" s="199">
        <v>1156</v>
      </c>
      <c r="DP588" s="199">
        <v>711</v>
      </c>
      <c r="DQ588" s="199">
        <v>431</v>
      </c>
      <c r="DR588" s="199">
        <v>413</v>
      </c>
      <c r="DS588" s="199">
        <v>493</v>
      </c>
      <c r="DT588" s="199">
        <v>919</v>
      </c>
      <c r="DU588" s="199">
        <v>12325</v>
      </c>
      <c r="DV588" s="199">
        <v>5125</v>
      </c>
      <c r="DW588" s="199">
        <v>1814</v>
      </c>
      <c r="DX588" s="199">
        <v>1022</v>
      </c>
      <c r="DY588" s="199">
        <v>249</v>
      </c>
      <c r="DZ588" s="199">
        <v>2307</v>
      </c>
      <c r="EA588" s="199">
        <v>91</v>
      </c>
      <c r="EB588" s="199">
        <v>1855</v>
      </c>
      <c r="EC588" s="199">
        <v>3871</v>
      </c>
      <c r="ED588" s="199">
        <v>731</v>
      </c>
      <c r="EE588" s="199">
        <v>2316</v>
      </c>
      <c r="EF588" s="199">
        <v>3090</v>
      </c>
      <c r="EG588" s="199">
        <v>23677</v>
      </c>
      <c r="EH588" s="199">
        <v>4342</v>
      </c>
      <c r="EI588" s="199">
        <v>9004</v>
      </c>
      <c r="EJ588" s="199">
        <v>3321</v>
      </c>
      <c r="EK588" s="199">
        <v>336</v>
      </c>
      <c r="EL588" s="199">
        <v>165</v>
      </c>
      <c r="EM588" s="199">
        <v>466</v>
      </c>
      <c r="EN588" s="199">
        <v>388</v>
      </c>
      <c r="EO588" s="199">
        <v>193</v>
      </c>
      <c r="EP588" s="199">
        <v>1676</v>
      </c>
      <c r="EQ588" s="199">
        <v>10742</v>
      </c>
      <c r="ER588" s="199">
        <v>12325</v>
      </c>
      <c r="ES588" s="199">
        <v>1201</v>
      </c>
      <c r="ET588" s="199">
        <v>3960</v>
      </c>
      <c r="EU588" s="199">
        <v>5313</v>
      </c>
      <c r="EV588" s="199">
        <v>1851</v>
      </c>
      <c r="EW588" s="199">
        <v>11124</v>
      </c>
      <c r="EX588" s="199">
        <v>12325</v>
      </c>
      <c r="EZ588" s="199"/>
    </row>
    <row r="589" spans="1:156" x14ac:dyDescent="0.25">
      <c r="A589">
        <v>55076</v>
      </c>
      <c r="B589" t="s">
        <v>892</v>
      </c>
      <c r="C589" t="s">
        <v>982</v>
      </c>
      <c r="D589" t="s">
        <v>256</v>
      </c>
      <c r="E589" t="s">
        <v>333</v>
      </c>
      <c r="F589" t="s">
        <v>346</v>
      </c>
      <c r="G589" t="s">
        <v>346</v>
      </c>
      <c r="H589" s="199">
        <v>21766</v>
      </c>
      <c r="I589" s="199">
        <v>816</v>
      </c>
      <c r="J589" s="199">
        <v>2291</v>
      </c>
      <c r="K589" s="199">
        <v>221</v>
      </c>
      <c r="L589" s="199">
        <v>1646</v>
      </c>
      <c r="M589" s="199">
        <v>214</v>
      </c>
      <c r="N589" s="199">
        <v>7382</v>
      </c>
      <c r="O589" s="199">
        <v>488</v>
      </c>
      <c r="P589" s="199">
        <v>12048</v>
      </c>
      <c r="Q589" s="199">
        <v>107</v>
      </c>
      <c r="R589" s="199">
        <v>17835</v>
      </c>
      <c r="S589" s="199">
        <v>617</v>
      </c>
      <c r="T589" s="199">
        <v>957</v>
      </c>
      <c r="U589" s="199">
        <v>74</v>
      </c>
      <c r="V589" s="199">
        <v>28</v>
      </c>
      <c r="W589" s="199">
        <v>0</v>
      </c>
      <c r="X589" s="199">
        <v>625</v>
      </c>
      <c r="Y589" s="199">
        <v>0</v>
      </c>
      <c r="Z589" s="199">
        <v>1235</v>
      </c>
      <c r="AA589" s="199">
        <v>44</v>
      </c>
      <c r="AB589" s="199">
        <v>1086</v>
      </c>
      <c r="AC589" s="199">
        <v>81</v>
      </c>
      <c r="AD589" s="199">
        <v>2660</v>
      </c>
      <c r="AE589" s="199">
        <v>343</v>
      </c>
      <c r="AF589" s="199">
        <v>17074</v>
      </c>
      <c r="AG589" s="199">
        <v>399</v>
      </c>
      <c r="AH589" s="199">
        <v>20133</v>
      </c>
      <c r="AI589" s="199">
        <v>465</v>
      </c>
      <c r="AJ589" s="199">
        <v>1633</v>
      </c>
      <c r="AK589" s="199">
        <v>351</v>
      </c>
      <c r="AL589" s="199">
        <v>922</v>
      </c>
      <c r="AM589" s="199">
        <v>21</v>
      </c>
      <c r="AN589" s="199">
        <v>711</v>
      </c>
      <c r="AO589" s="199">
        <v>330</v>
      </c>
      <c r="AP589" s="199">
        <v>10313</v>
      </c>
      <c r="AQ589" s="199">
        <v>405</v>
      </c>
      <c r="AR589" s="199">
        <v>11453</v>
      </c>
      <c r="AS589" s="199">
        <v>411</v>
      </c>
      <c r="AT589" s="199">
        <v>2689</v>
      </c>
      <c r="AU589" s="199">
        <v>145</v>
      </c>
      <c r="AV589" s="199">
        <v>19077</v>
      </c>
      <c r="AW589" s="199">
        <v>671</v>
      </c>
      <c r="AX589" s="199">
        <v>776</v>
      </c>
      <c r="AY589" s="199">
        <v>181</v>
      </c>
      <c r="AZ589" s="199">
        <v>3951</v>
      </c>
      <c r="BA589" s="199">
        <v>128</v>
      </c>
      <c r="BB589" s="199">
        <v>4956</v>
      </c>
      <c r="BC589" s="199">
        <v>219</v>
      </c>
      <c r="BD589" s="199">
        <v>5999</v>
      </c>
      <c r="BE589" s="199">
        <v>88</v>
      </c>
      <c r="BF589" s="199">
        <v>2072</v>
      </c>
      <c r="BG589" s="199">
        <v>126</v>
      </c>
      <c r="BH589" s="199">
        <v>10998</v>
      </c>
      <c r="BI589" s="199">
        <v>548</v>
      </c>
      <c r="BJ589" s="199">
        <v>10579</v>
      </c>
      <c r="BK589" s="199">
        <v>481</v>
      </c>
      <c r="BL589" s="199">
        <v>419</v>
      </c>
      <c r="BM589" s="199">
        <v>67</v>
      </c>
      <c r="BN589" s="199">
        <v>8100</v>
      </c>
      <c r="BO589" s="199">
        <v>335</v>
      </c>
      <c r="BP589" s="199">
        <v>3170</v>
      </c>
      <c r="BQ589" s="199">
        <v>173</v>
      </c>
      <c r="BR589" s="199">
        <v>1800</v>
      </c>
      <c r="BS589" s="199">
        <v>166</v>
      </c>
      <c r="BT589" s="199">
        <v>4391</v>
      </c>
      <c r="BU589" s="199">
        <v>133</v>
      </c>
      <c r="BV589" s="199">
        <v>13070</v>
      </c>
      <c r="BW589" s="199">
        <v>674</v>
      </c>
      <c r="BX589" s="199">
        <v>4305</v>
      </c>
      <c r="BY589" s="199">
        <v>9</v>
      </c>
      <c r="BZ589" s="199">
        <v>1278</v>
      </c>
      <c r="CA589" s="199">
        <v>23</v>
      </c>
      <c r="CB589" s="199">
        <v>3113</v>
      </c>
      <c r="CC589" s="199">
        <v>110</v>
      </c>
      <c r="CD589" s="199">
        <v>1693</v>
      </c>
      <c r="CE589" s="199">
        <v>67</v>
      </c>
      <c r="CF589" s="199">
        <v>2408</v>
      </c>
      <c r="CG589" s="199">
        <v>326</v>
      </c>
      <c r="CH589" s="199">
        <v>2652</v>
      </c>
      <c r="CI589" s="199">
        <v>120</v>
      </c>
      <c r="CJ589" s="199">
        <v>2746</v>
      </c>
      <c r="CK589" s="199">
        <v>110</v>
      </c>
      <c r="CL589" s="199">
        <v>3571</v>
      </c>
      <c r="CM589" s="199">
        <v>51</v>
      </c>
      <c r="CN589" s="199">
        <v>4305</v>
      </c>
      <c r="CO589" s="199">
        <v>9</v>
      </c>
      <c r="CP589" s="199">
        <v>816</v>
      </c>
      <c r="CQ589" s="199">
        <v>20950</v>
      </c>
      <c r="CR589" s="199">
        <v>17731</v>
      </c>
      <c r="CS589" s="199">
        <v>7489</v>
      </c>
      <c r="CT589" s="199">
        <v>18554</v>
      </c>
      <c r="CU589" s="199">
        <v>2130</v>
      </c>
      <c r="CV589" s="199">
        <v>752</v>
      </c>
      <c r="CW589" s="199">
        <v>1234</v>
      </c>
      <c r="CX589" s="199">
        <v>425</v>
      </c>
      <c r="CY589" s="199">
        <v>324</v>
      </c>
      <c r="CZ589" s="199">
        <v>144</v>
      </c>
      <c r="DA589" s="199">
        <v>264</v>
      </c>
      <c r="DB589" s="199">
        <v>89</v>
      </c>
      <c r="DC589" s="199">
        <v>308</v>
      </c>
      <c r="DD589" s="199">
        <v>94</v>
      </c>
      <c r="DE589" s="199">
        <v>88</v>
      </c>
      <c r="DF589" s="199">
        <v>723</v>
      </c>
      <c r="DG589" s="199">
        <v>1226</v>
      </c>
      <c r="DH589" s="199">
        <v>352</v>
      </c>
      <c r="DI589" s="199">
        <v>1281</v>
      </c>
      <c r="DJ589" s="199">
        <v>1036</v>
      </c>
      <c r="DK589" s="199">
        <v>276</v>
      </c>
      <c r="DL589" s="199">
        <v>1161</v>
      </c>
      <c r="DM589" s="199">
        <v>1396</v>
      </c>
      <c r="DN589" s="199">
        <v>2453</v>
      </c>
      <c r="DO589" s="199">
        <v>690</v>
      </c>
      <c r="DP589" s="199">
        <v>596</v>
      </c>
      <c r="DQ589" s="199">
        <v>662</v>
      </c>
      <c r="DR589" s="199">
        <v>400</v>
      </c>
      <c r="DS589" s="199">
        <v>251</v>
      </c>
      <c r="DT589" s="199">
        <v>478</v>
      </c>
      <c r="DU589" s="199">
        <v>9442</v>
      </c>
      <c r="DV589" s="199">
        <v>4808</v>
      </c>
      <c r="DW589" s="199">
        <v>1545</v>
      </c>
      <c r="DX589" s="199">
        <v>691</v>
      </c>
      <c r="DY589" s="199">
        <v>179</v>
      </c>
      <c r="DZ589" s="199">
        <v>1256</v>
      </c>
      <c r="EA589" s="199">
        <v>138</v>
      </c>
      <c r="EB589" s="199">
        <v>758</v>
      </c>
      <c r="EC589" s="199">
        <v>2687</v>
      </c>
      <c r="ED589" s="199">
        <v>440</v>
      </c>
      <c r="EE589" s="199">
        <v>1862</v>
      </c>
      <c r="EF589" s="199">
        <v>2484</v>
      </c>
      <c r="EG589" s="199">
        <v>19591</v>
      </c>
      <c r="EH589" s="199">
        <v>1993</v>
      </c>
      <c r="EI589" s="199">
        <v>7538</v>
      </c>
      <c r="EJ589" s="199">
        <v>1904</v>
      </c>
      <c r="EK589" s="199">
        <v>212</v>
      </c>
      <c r="EL589" s="199">
        <v>93</v>
      </c>
      <c r="EM589" s="199">
        <v>171</v>
      </c>
      <c r="EN589" s="199">
        <v>257</v>
      </c>
      <c r="EO589" s="199">
        <v>273</v>
      </c>
      <c r="EP589" s="199">
        <v>800</v>
      </c>
      <c r="EQ589" s="199">
        <v>8403</v>
      </c>
      <c r="ER589" s="199">
        <v>9442</v>
      </c>
      <c r="ES589" s="199">
        <v>559</v>
      </c>
      <c r="ET589" s="199">
        <v>2981</v>
      </c>
      <c r="EU589" s="199">
        <v>4384</v>
      </c>
      <c r="EV589" s="199">
        <v>1518</v>
      </c>
      <c r="EW589" s="199">
        <v>8883</v>
      </c>
      <c r="EX589" s="199">
        <v>9442</v>
      </c>
      <c r="EZ589" s="199"/>
    </row>
    <row r="590" spans="1:156" x14ac:dyDescent="0.25">
      <c r="A590">
        <v>55108</v>
      </c>
      <c r="B590" t="s">
        <v>892</v>
      </c>
      <c r="C590" t="s">
        <v>988</v>
      </c>
      <c r="D590" t="s">
        <v>299</v>
      </c>
      <c r="E590" t="s">
        <v>333</v>
      </c>
      <c r="F590" t="s">
        <v>346</v>
      </c>
      <c r="G590" t="s">
        <v>346</v>
      </c>
      <c r="H590" s="199">
        <v>14820</v>
      </c>
      <c r="I590" s="199">
        <v>552</v>
      </c>
      <c r="J590" s="199">
        <v>1919</v>
      </c>
      <c r="K590" s="199">
        <v>106</v>
      </c>
      <c r="L590" s="199">
        <v>1467</v>
      </c>
      <c r="M590" s="199">
        <v>89</v>
      </c>
      <c r="N590" s="199">
        <v>4238</v>
      </c>
      <c r="O590" s="199">
        <v>240</v>
      </c>
      <c r="P590" s="199">
        <v>7868</v>
      </c>
      <c r="Q590" s="199">
        <v>202</v>
      </c>
      <c r="R590" s="199">
        <v>11327</v>
      </c>
      <c r="S590" s="199">
        <v>337</v>
      </c>
      <c r="T590" s="199">
        <v>1077</v>
      </c>
      <c r="U590" s="199">
        <v>130</v>
      </c>
      <c r="V590" s="199">
        <v>64</v>
      </c>
      <c r="W590" s="199">
        <v>0</v>
      </c>
      <c r="X590" s="199">
        <v>1358</v>
      </c>
      <c r="Y590" s="199">
        <v>28</v>
      </c>
      <c r="Z590" s="199">
        <v>205</v>
      </c>
      <c r="AA590" s="199">
        <v>57</v>
      </c>
      <c r="AB590" s="199">
        <v>789</v>
      </c>
      <c r="AC590" s="199">
        <v>0</v>
      </c>
      <c r="AD590" s="199">
        <v>722</v>
      </c>
      <c r="AE590" s="199">
        <v>58</v>
      </c>
      <c r="AF590" s="199">
        <v>10951</v>
      </c>
      <c r="AG590" s="199">
        <v>307</v>
      </c>
      <c r="AH590" s="199">
        <v>12922</v>
      </c>
      <c r="AI590" s="199">
        <v>462</v>
      </c>
      <c r="AJ590" s="199">
        <v>1898</v>
      </c>
      <c r="AK590" s="199">
        <v>90</v>
      </c>
      <c r="AL590" s="199">
        <v>646</v>
      </c>
      <c r="AM590" s="199">
        <v>48</v>
      </c>
      <c r="AN590" s="199">
        <v>1252</v>
      </c>
      <c r="AO590" s="199">
        <v>42</v>
      </c>
      <c r="AP590" s="199">
        <v>7453</v>
      </c>
      <c r="AQ590" s="199">
        <v>345</v>
      </c>
      <c r="AR590" s="199">
        <v>7367</v>
      </c>
      <c r="AS590" s="199">
        <v>207</v>
      </c>
      <c r="AT590" s="199">
        <v>1191</v>
      </c>
      <c r="AU590" s="199">
        <v>0</v>
      </c>
      <c r="AV590" s="199">
        <v>13629</v>
      </c>
      <c r="AW590" s="199">
        <v>552</v>
      </c>
      <c r="AX590" s="199">
        <v>242</v>
      </c>
      <c r="AY590" s="199">
        <v>56</v>
      </c>
      <c r="AZ590" s="199">
        <v>726</v>
      </c>
      <c r="BA590" s="199">
        <v>25</v>
      </c>
      <c r="BB590" s="199">
        <v>1916</v>
      </c>
      <c r="BC590" s="199">
        <v>84</v>
      </c>
      <c r="BD590" s="199">
        <v>7467</v>
      </c>
      <c r="BE590" s="199">
        <v>178</v>
      </c>
      <c r="BF590" s="199">
        <v>1497</v>
      </c>
      <c r="BG590" s="199">
        <v>76</v>
      </c>
      <c r="BH590" s="199">
        <v>8577</v>
      </c>
      <c r="BI590" s="199">
        <v>416</v>
      </c>
      <c r="BJ590" s="199">
        <v>8287</v>
      </c>
      <c r="BK590" s="199">
        <v>387</v>
      </c>
      <c r="BL590" s="199">
        <v>290</v>
      </c>
      <c r="BM590" s="199">
        <v>29</v>
      </c>
      <c r="BN590" s="199">
        <v>5634</v>
      </c>
      <c r="BO590" s="199">
        <v>222</v>
      </c>
      <c r="BP590" s="199">
        <v>3422</v>
      </c>
      <c r="BQ590" s="199">
        <v>202</v>
      </c>
      <c r="BR590" s="199">
        <v>1018</v>
      </c>
      <c r="BS590" s="199">
        <v>68</v>
      </c>
      <c r="BT590" s="199">
        <v>2710</v>
      </c>
      <c r="BU590" s="199">
        <v>60</v>
      </c>
      <c r="BV590" s="199">
        <v>10074</v>
      </c>
      <c r="BW590" s="199">
        <v>492</v>
      </c>
      <c r="BX590" s="199">
        <v>2036</v>
      </c>
      <c r="BY590" s="199">
        <v>0</v>
      </c>
      <c r="BZ590" s="199">
        <v>669</v>
      </c>
      <c r="CA590" s="199">
        <v>51</v>
      </c>
      <c r="CB590" s="199">
        <v>2041</v>
      </c>
      <c r="CC590" s="199">
        <v>9</v>
      </c>
      <c r="CD590" s="199">
        <v>1759</v>
      </c>
      <c r="CE590" s="199">
        <v>149</v>
      </c>
      <c r="CF590" s="199">
        <v>3219</v>
      </c>
      <c r="CG590" s="199">
        <v>110</v>
      </c>
      <c r="CH590" s="199">
        <v>2166</v>
      </c>
      <c r="CI590" s="199">
        <v>75</v>
      </c>
      <c r="CJ590" s="199">
        <v>1324</v>
      </c>
      <c r="CK590" s="199">
        <v>20</v>
      </c>
      <c r="CL590" s="199">
        <v>1606</v>
      </c>
      <c r="CM590" s="199">
        <v>138</v>
      </c>
      <c r="CN590" s="199">
        <v>2036</v>
      </c>
      <c r="CO590" s="199">
        <v>0</v>
      </c>
      <c r="CP590" s="199">
        <v>552</v>
      </c>
      <c r="CQ590" s="199">
        <v>14268</v>
      </c>
      <c r="CR590" s="199">
        <v>12508</v>
      </c>
      <c r="CS590" s="199">
        <v>3506</v>
      </c>
      <c r="CT590" s="199">
        <v>12799</v>
      </c>
      <c r="CU590" s="199">
        <v>2064</v>
      </c>
      <c r="CV590" s="199">
        <v>745</v>
      </c>
      <c r="CW590" s="199">
        <v>333</v>
      </c>
      <c r="CX590" s="199">
        <v>80</v>
      </c>
      <c r="CY590" s="199">
        <v>434</v>
      </c>
      <c r="CZ590" s="199">
        <v>51</v>
      </c>
      <c r="DA590" s="199">
        <v>951</v>
      </c>
      <c r="DB590" s="199">
        <v>428</v>
      </c>
      <c r="DC590" s="199">
        <v>346</v>
      </c>
      <c r="DD590" s="199">
        <v>186</v>
      </c>
      <c r="DE590" s="199">
        <v>14</v>
      </c>
      <c r="DF590" s="199">
        <v>389</v>
      </c>
      <c r="DG590" s="199">
        <v>495</v>
      </c>
      <c r="DH590" s="199">
        <v>117</v>
      </c>
      <c r="DI590" s="199">
        <v>939</v>
      </c>
      <c r="DJ590" s="199">
        <v>227</v>
      </c>
      <c r="DK590" s="199">
        <v>174</v>
      </c>
      <c r="DL590" s="199">
        <v>548</v>
      </c>
      <c r="DM590" s="199">
        <v>1291</v>
      </c>
      <c r="DN590" s="199">
        <v>3493</v>
      </c>
      <c r="DO590" s="199">
        <v>517</v>
      </c>
      <c r="DP590" s="199">
        <v>516</v>
      </c>
      <c r="DQ590" s="199">
        <v>314</v>
      </c>
      <c r="DR590" s="199">
        <v>114</v>
      </c>
      <c r="DS590" s="199">
        <v>130</v>
      </c>
      <c r="DT590" s="199">
        <v>179</v>
      </c>
      <c r="DU590" s="199">
        <v>6656</v>
      </c>
      <c r="DV590" s="199">
        <v>2815</v>
      </c>
      <c r="DW590" s="199">
        <v>1068</v>
      </c>
      <c r="DX590" s="199">
        <v>600</v>
      </c>
      <c r="DY590" s="199">
        <v>86</v>
      </c>
      <c r="DZ590" s="199">
        <v>1427</v>
      </c>
      <c r="EA590" s="199">
        <v>87</v>
      </c>
      <c r="EB590" s="199">
        <v>1117</v>
      </c>
      <c r="EC590" s="199">
        <v>1814</v>
      </c>
      <c r="ED590" s="199">
        <v>151</v>
      </c>
      <c r="EE590" s="199">
        <v>1147</v>
      </c>
      <c r="EF590" s="199">
        <v>1418</v>
      </c>
      <c r="EG590" s="199">
        <v>11676</v>
      </c>
      <c r="EH590" s="199">
        <v>3481</v>
      </c>
      <c r="EI590" s="199">
        <v>3639</v>
      </c>
      <c r="EJ590" s="199">
        <v>3017</v>
      </c>
      <c r="EK590" s="199">
        <v>425</v>
      </c>
      <c r="EL590" s="199">
        <v>381</v>
      </c>
      <c r="EM590" s="199">
        <v>388</v>
      </c>
      <c r="EN590" s="199">
        <v>456</v>
      </c>
      <c r="EO590" s="199">
        <v>214</v>
      </c>
      <c r="EP590" s="199">
        <v>1046</v>
      </c>
      <c r="EQ590" s="199">
        <v>6193</v>
      </c>
      <c r="ER590" s="199">
        <v>6656</v>
      </c>
      <c r="ES590" s="199">
        <v>559</v>
      </c>
      <c r="ET590" s="199">
        <v>3152</v>
      </c>
      <c r="EU590" s="199">
        <v>2381</v>
      </c>
      <c r="EV590" s="199">
        <v>564</v>
      </c>
      <c r="EW590" s="199">
        <v>6097</v>
      </c>
      <c r="EX590" s="199">
        <v>6656</v>
      </c>
      <c r="EZ590" s="199"/>
    </row>
    <row r="591" spans="1:156" x14ac:dyDescent="0.25">
      <c r="A591">
        <v>55415</v>
      </c>
      <c r="B591" t="s">
        <v>892</v>
      </c>
      <c r="C591" t="s">
        <v>1037</v>
      </c>
      <c r="D591" t="s">
        <v>264</v>
      </c>
      <c r="E591" t="s">
        <v>333</v>
      </c>
      <c r="F591" t="s">
        <v>346</v>
      </c>
      <c r="G591" t="s">
        <v>346</v>
      </c>
      <c r="H591" s="199">
        <v>5490</v>
      </c>
      <c r="I591" s="199">
        <v>201</v>
      </c>
      <c r="J591" s="199">
        <v>1023</v>
      </c>
      <c r="K591" s="199">
        <v>107</v>
      </c>
      <c r="L591" s="199">
        <v>846</v>
      </c>
      <c r="M591" s="199">
        <v>45</v>
      </c>
      <c r="N591" s="199">
        <v>663</v>
      </c>
      <c r="O591" s="199">
        <v>69</v>
      </c>
      <c r="P591" s="199">
        <v>3234</v>
      </c>
      <c r="Q591" s="199">
        <v>12</v>
      </c>
      <c r="R591" s="199">
        <v>3579</v>
      </c>
      <c r="S591" s="199">
        <v>131</v>
      </c>
      <c r="T591" s="199">
        <v>922</v>
      </c>
      <c r="U591" s="199">
        <v>70</v>
      </c>
      <c r="V591" s="199">
        <v>111</v>
      </c>
      <c r="W591" s="199">
        <v>0</v>
      </c>
      <c r="X591" s="199">
        <v>400</v>
      </c>
      <c r="Y591" s="199">
        <v>0</v>
      </c>
      <c r="Z591" s="199">
        <v>120</v>
      </c>
      <c r="AA591" s="199">
        <v>0</v>
      </c>
      <c r="AB591" s="199">
        <v>358</v>
      </c>
      <c r="AC591" s="199">
        <v>0</v>
      </c>
      <c r="AD591" s="199">
        <v>193</v>
      </c>
      <c r="AE591" s="199">
        <v>24</v>
      </c>
      <c r="AF591" s="199">
        <v>3521</v>
      </c>
      <c r="AG591" s="199">
        <v>107</v>
      </c>
      <c r="AH591" s="199">
        <v>4709</v>
      </c>
      <c r="AI591" s="199">
        <v>177</v>
      </c>
      <c r="AJ591" s="199">
        <v>781</v>
      </c>
      <c r="AK591" s="199">
        <v>24</v>
      </c>
      <c r="AL591" s="199">
        <v>521</v>
      </c>
      <c r="AM591" s="199">
        <v>0</v>
      </c>
      <c r="AN591" s="199">
        <v>260</v>
      </c>
      <c r="AO591" s="199">
        <v>24</v>
      </c>
      <c r="AP591" s="199">
        <v>3008</v>
      </c>
      <c r="AQ591" s="199">
        <v>100</v>
      </c>
      <c r="AR591" s="199">
        <v>2482</v>
      </c>
      <c r="AS591" s="199">
        <v>101</v>
      </c>
      <c r="AT591" s="199">
        <v>680</v>
      </c>
      <c r="AU591" s="199">
        <v>38</v>
      </c>
      <c r="AV591" s="199">
        <v>4810</v>
      </c>
      <c r="AW591" s="199">
        <v>163</v>
      </c>
      <c r="AX591" s="199">
        <v>53</v>
      </c>
      <c r="AY591" s="199">
        <v>9</v>
      </c>
      <c r="AZ591" s="199">
        <v>348</v>
      </c>
      <c r="BA591" s="199">
        <v>44</v>
      </c>
      <c r="BB591" s="199">
        <v>505</v>
      </c>
      <c r="BC591" s="199">
        <v>24</v>
      </c>
      <c r="BD591" s="199">
        <v>2842</v>
      </c>
      <c r="BE591" s="199">
        <v>30</v>
      </c>
      <c r="BF591" s="199">
        <v>749</v>
      </c>
      <c r="BG591" s="199">
        <v>21</v>
      </c>
      <c r="BH591" s="199">
        <v>3490</v>
      </c>
      <c r="BI591" s="199">
        <v>122</v>
      </c>
      <c r="BJ591" s="199">
        <v>3217</v>
      </c>
      <c r="BK591" s="199">
        <v>88</v>
      </c>
      <c r="BL591" s="199">
        <v>273</v>
      </c>
      <c r="BM591" s="199">
        <v>34</v>
      </c>
      <c r="BN591" s="199">
        <v>2431</v>
      </c>
      <c r="BO591" s="199">
        <v>44</v>
      </c>
      <c r="BP591" s="199">
        <v>1151</v>
      </c>
      <c r="BQ591" s="199">
        <v>78</v>
      </c>
      <c r="BR591" s="199">
        <v>657</v>
      </c>
      <c r="BS591" s="199">
        <v>21</v>
      </c>
      <c r="BT591" s="199">
        <v>867</v>
      </c>
      <c r="BU591" s="199">
        <v>58</v>
      </c>
      <c r="BV591" s="199">
        <v>4239</v>
      </c>
      <c r="BW591" s="199">
        <v>143</v>
      </c>
      <c r="BX591" s="199">
        <v>384</v>
      </c>
      <c r="BY591" s="199">
        <v>0</v>
      </c>
      <c r="BZ591" s="199">
        <v>435</v>
      </c>
      <c r="CA591" s="199">
        <v>13</v>
      </c>
      <c r="CB591" s="199">
        <v>432</v>
      </c>
      <c r="CC591" s="199">
        <v>45</v>
      </c>
      <c r="CD591" s="199">
        <v>875</v>
      </c>
      <c r="CE591" s="199">
        <v>36</v>
      </c>
      <c r="CF591" s="199">
        <v>1448</v>
      </c>
      <c r="CG591" s="199">
        <v>33</v>
      </c>
      <c r="CH591" s="199">
        <v>766</v>
      </c>
      <c r="CI591" s="199">
        <v>12</v>
      </c>
      <c r="CJ591" s="199">
        <v>252</v>
      </c>
      <c r="CK591" s="199">
        <v>18</v>
      </c>
      <c r="CL591" s="199">
        <v>898</v>
      </c>
      <c r="CM591" s="199">
        <v>44</v>
      </c>
      <c r="CN591" s="199">
        <v>384</v>
      </c>
      <c r="CO591" s="199">
        <v>0</v>
      </c>
      <c r="CP591" s="199">
        <v>201</v>
      </c>
      <c r="CQ591" s="199">
        <v>5289</v>
      </c>
      <c r="CR591" s="199">
        <v>3935</v>
      </c>
      <c r="CS591" s="199">
        <v>1580</v>
      </c>
      <c r="CT591" s="199">
        <v>5138</v>
      </c>
      <c r="CU591" s="199">
        <v>607</v>
      </c>
      <c r="CV591" s="199">
        <v>100</v>
      </c>
      <c r="CW591" s="199">
        <v>178</v>
      </c>
      <c r="CX591" s="199">
        <v>37</v>
      </c>
      <c r="CY591" s="199">
        <v>190</v>
      </c>
      <c r="CZ591" s="199">
        <v>0</v>
      </c>
      <c r="DA591" s="199">
        <v>104</v>
      </c>
      <c r="DB591" s="199">
        <v>15</v>
      </c>
      <c r="DC591" s="199">
        <v>135</v>
      </c>
      <c r="DD591" s="199">
        <v>48</v>
      </c>
      <c r="DE591" s="199">
        <v>0</v>
      </c>
      <c r="DF591" s="199">
        <v>45</v>
      </c>
      <c r="DG591" s="199">
        <v>287</v>
      </c>
      <c r="DH591" s="199">
        <v>127</v>
      </c>
      <c r="DI591" s="199">
        <v>337</v>
      </c>
      <c r="DJ591" s="199">
        <v>69</v>
      </c>
      <c r="DK591" s="199">
        <v>149</v>
      </c>
      <c r="DL591" s="199">
        <v>330</v>
      </c>
      <c r="DM591" s="199">
        <v>988</v>
      </c>
      <c r="DN591" s="199">
        <v>766</v>
      </c>
      <c r="DO591" s="199">
        <v>74</v>
      </c>
      <c r="DP591" s="199">
        <v>137</v>
      </c>
      <c r="DQ591" s="199">
        <v>38</v>
      </c>
      <c r="DR591" s="199">
        <v>170</v>
      </c>
      <c r="DS591" s="199">
        <v>105</v>
      </c>
      <c r="DT591" s="199">
        <v>150</v>
      </c>
      <c r="DU591" s="199">
        <v>2658</v>
      </c>
      <c r="DV591" s="199">
        <v>756</v>
      </c>
      <c r="DW591" s="199">
        <v>132</v>
      </c>
      <c r="DX591" s="199">
        <v>303</v>
      </c>
      <c r="DY591" s="199">
        <v>0</v>
      </c>
      <c r="DZ591" s="199">
        <v>944</v>
      </c>
      <c r="EA591" s="199">
        <v>0</v>
      </c>
      <c r="EB591" s="199">
        <v>776</v>
      </c>
      <c r="EC591" s="199">
        <v>655</v>
      </c>
      <c r="ED591" s="199">
        <v>0</v>
      </c>
      <c r="EE591" s="199">
        <v>600</v>
      </c>
      <c r="EF591" s="199">
        <v>165</v>
      </c>
      <c r="EG591" s="199">
        <v>3025</v>
      </c>
      <c r="EH591" s="199">
        <v>2879</v>
      </c>
      <c r="EI591" s="199">
        <v>926</v>
      </c>
      <c r="EJ591" s="199">
        <v>1732</v>
      </c>
      <c r="EK591" s="199">
        <v>349</v>
      </c>
      <c r="EL591" s="199">
        <v>122</v>
      </c>
      <c r="EM591" s="199">
        <v>274</v>
      </c>
      <c r="EN591" s="199">
        <v>80</v>
      </c>
      <c r="EO591" s="199">
        <v>340</v>
      </c>
      <c r="EP591" s="199">
        <v>482</v>
      </c>
      <c r="EQ591" s="199">
        <v>2517</v>
      </c>
      <c r="ER591" s="199">
        <v>2658</v>
      </c>
      <c r="ES591" s="199">
        <v>501</v>
      </c>
      <c r="ET591" s="199">
        <v>1406</v>
      </c>
      <c r="EU591" s="199">
        <v>696</v>
      </c>
      <c r="EV591" s="199">
        <v>55</v>
      </c>
      <c r="EW591" s="199">
        <v>2157</v>
      </c>
      <c r="EX591" s="199">
        <v>2658</v>
      </c>
      <c r="EZ591" s="199"/>
    </row>
    <row r="592" spans="1:156" x14ac:dyDescent="0.25">
      <c r="A592">
        <v>55014</v>
      </c>
      <c r="B592" t="s">
        <v>892</v>
      </c>
      <c r="C592" t="s">
        <v>956</v>
      </c>
      <c r="D592" t="s">
        <v>239</v>
      </c>
      <c r="E592" t="s">
        <v>333</v>
      </c>
      <c r="F592" t="s">
        <v>346</v>
      </c>
      <c r="G592" t="s">
        <v>346</v>
      </c>
      <c r="H592" s="199">
        <v>27678</v>
      </c>
      <c r="I592" s="199">
        <v>943</v>
      </c>
      <c r="J592" s="199">
        <v>2589</v>
      </c>
      <c r="K592" s="199">
        <v>125</v>
      </c>
      <c r="L592" s="199">
        <v>1447</v>
      </c>
      <c r="M592" s="199">
        <v>87</v>
      </c>
      <c r="N592" s="199">
        <v>9321</v>
      </c>
      <c r="O592" s="199">
        <v>505</v>
      </c>
      <c r="P592" s="199">
        <v>15683</v>
      </c>
      <c r="Q592" s="199">
        <v>313</v>
      </c>
      <c r="R592" s="199">
        <v>24534</v>
      </c>
      <c r="S592" s="199">
        <v>775</v>
      </c>
      <c r="T592" s="199">
        <v>658</v>
      </c>
      <c r="U592" s="199">
        <v>60</v>
      </c>
      <c r="V592" s="199">
        <v>152</v>
      </c>
      <c r="W592" s="199">
        <v>0</v>
      </c>
      <c r="X592" s="199">
        <v>1181</v>
      </c>
      <c r="Y592" s="199">
        <v>79</v>
      </c>
      <c r="Z592" s="199">
        <v>265</v>
      </c>
      <c r="AA592" s="199">
        <v>14</v>
      </c>
      <c r="AB592" s="199">
        <v>888</v>
      </c>
      <c r="AC592" s="199">
        <v>15</v>
      </c>
      <c r="AD592" s="199">
        <v>565</v>
      </c>
      <c r="AE592" s="199">
        <v>14</v>
      </c>
      <c r="AF592" s="199">
        <v>24483</v>
      </c>
      <c r="AG592" s="199">
        <v>775</v>
      </c>
      <c r="AH592" s="199">
        <v>26401</v>
      </c>
      <c r="AI592" s="199">
        <v>883</v>
      </c>
      <c r="AJ592" s="199">
        <v>1277</v>
      </c>
      <c r="AK592" s="199">
        <v>60</v>
      </c>
      <c r="AL592" s="199">
        <v>950</v>
      </c>
      <c r="AM592" s="199">
        <v>50</v>
      </c>
      <c r="AN592" s="199">
        <v>327</v>
      </c>
      <c r="AO592" s="199">
        <v>10</v>
      </c>
      <c r="AP592" s="199">
        <v>13949</v>
      </c>
      <c r="AQ592" s="199">
        <v>580</v>
      </c>
      <c r="AR592" s="199">
        <v>13729</v>
      </c>
      <c r="AS592" s="199">
        <v>363</v>
      </c>
      <c r="AT592" s="199">
        <v>2337</v>
      </c>
      <c r="AU592" s="199">
        <v>164</v>
      </c>
      <c r="AV592" s="199">
        <v>25341</v>
      </c>
      <c r="AW592" s="199">
        <v>779</v>
      </c>
      <c r="AX592" s="199">
        <v>839</v>
      </c>
      <c r="AY592" s="199">
        <v>232</v>
      </c>
      <c r="AZ592" s="199">
        <v>5110</v>
      </c>
      <c r="BA592" s="199">
        <v>267</v>
      </c>
      <c r="BB592" s="199">
        <v>6350</v>
      </c>
      <c r="BC592" s="199">
        <v>174</v>
      </c>
      <c r="BD592" s="199">
        <v>6982</v>
      </c>
      <c r="BE592" s="199">
        <v>107</v>
      </c>
      <c r="BF592" s="199">
        <v>2419</v>
      </c>
      <c r="BG592" s="199">
        <v>187</v>
      </c>
      <c r="BH592" s="199">
        <v>14352</v>
      </c>
      <c r="BI592" s="199">
        <v>708</v>
      </c>
      <c r="BJ592" s="199">
        <v>13920</v>
      </c>
      <c r="BK592" s="199">
        <v>662</v>
      </c>
      <c r="BL592" s="199">
        <v>432</v>
      </c>
      <c r="BM592" s="199">
        <v>46</v>
      </c>
      <c r="BN592" s="199">
        <v>10688</v>
      </c>
      <c r="BO592" s="199">
        <v>466</v>
      </c>
      <c r="BP592" s="199">
        <v>4088</v>
      </c>
      <c r="BQ592" s="199">
        <v>344</v>
      </c>
      <c r="BR592" s="199">
        <v>1995</v>
      </c>
      <c r="BS592" s="199">
        <v>85</v>
      </c>
      <c r="BT592" s="199">
        <v>6465</v>
      </c>
      <c r="BU592" s="199">
        <v>48</v>
      </c>
      <c r="BV592" s="199">
        <v>16771</v>
      </c>
      <c r="BW592" s="199">
        <v>895</v>
      </c>
      <c r="BX592" s="199">
        <v>4442</v>
      </c>
      <c r="BY592" s="199">
        <v>0</v>
      </c>
      <c r="BZ592" s="199">
        <v>1774</v>
      </c>
      <c r="CA592" s="199">
        <v>36</v>
      </c>
      <c r="CB592" s="199">
        <v>4691</v>
      </c>
      <c r="CC592" s="199">
        <v>12</v>
      </c>
      <c r="CD592" s="199">
        <v>1932</v>
      </c>
      <c r="CE592" s="199">
        <v>115</v>
      </c>
      <c r="CF592" s="199">
        <v>2966</v>
      </c>
      <c r="CG592" s="199">
        <v>293</v>
      </c>
      <c r="CH592" s="199">
        <v>3401</v>
      </c>
      <c r="CI592" s="199">
        <v>181</v>
      </c>
      <c r="CJ592" s="199">
        <v>3559</v>
      </c>
      <c r="CK592" s="199">
        <v>108</v>
      </c>
      <c r="CL592" s="199">
        <v>4913</v>
      </c>
      <c r="CM592" s="199">
        <v>198</v>
      </c>
      <c r="CN592" s="199">
        <v>4442</v>
      </c>
      <c r="CO592" s="199">
        <v>0</v>
      </c>
      <c r="CP592" s="199">
        <v>943</v>
      </c>
      <c r="CQ592" s="199">
        <v>26735</v>
      </c>
      <c r="CR592" s="199">
        <v>22184</v>
      </c>
      <c r="CS592" s="199">
        <v>8265</v>
      </c>
      <c r="CT592" s="199">
        <v>25599</v>
      </c>
      <c r="CU592" s="199">
        <v>1677</v>
      </c>
      <c r="CV592" s="199">
        <v>581</v>
      </c>
      <c r="CW592" s="199">
        <v>392</v>
      </c>
      <c r="CX592" s="199">
        <v>133</v>
      </c>
      <c r="CY592" s="199">
        <v>307</v>
      </c>
      <c r="CZ592" s="199">
        <v>57</v>
      </c>
      <c r="DA592" s="199">
        <v>607</v>
      </c>
      <c r="DB592" s="199">
        <v>295</v>
      </c>
      <c r="DC592" s="199">
        <v>371</v>
      </c>
      <c r="DD592" s="199">
        <v>96</v>
      </c>
      <c r="DE592" s="199">
        <v>87</v>
      </c>
      <c r="DF592" s="199">
        <v>1068</v>
      </c>
      <c r="DG592" s="199">
        <v>2203</v>
      </c>
      <c r="DH592" s="199">
        <v>324</v>
      </c>
      <c r="DI592" s="199">
        <v>1784</v>
      </c>
      <c r="DJ592" s="199">
        <v>1022</v>
      </c>
      <c r="DK592" s="199">
        <v>308</v>
      </c>
      <c r="DL592" s="199">
        <v>1062</v>
      </c>
      <c r="DM592" s="199">
        <v>1864</v>
      </c>
      <c r="DN592" s="199">
        <v>3593</v>
      </c>
      <c r="DO592" s="199">
        <v>778</v>
      </c>
      <c r="DP592" s="199">
        <v>629</v>
      </c>
      <c r="DQ592" s="199">
        <v>516</v>
      </c>
      <c r="DR592" s="199">
        <v>314</v>
      </c>
      <c r="DS592" s="199">
        <v>272</v>
      </c>
      <c r="DT592" s="199">
        <v>473</v>
      </c>
      <c r="DU592" s="199">
        <v>10594</v>
      </c>
      <c r="DV592" s="199">
        <v>6306</v>
      </c>
      <c r="DW592" s="199">
        <v>2163</v>
      </c>
      <c r="DX592" s="199">
        <v>639</v>
      </c>
      <c r="DY592" s="199">
        <v>183</v>
      </c>
      <c r="DZ592" s="199">
        <v>1627</v>
      </c>
      <c r="EA592" s="199">
        <v>179</v>
      </c>
      <c r="EB592" s="199">
        <v>1105</v>
      </c>
      <c r="EC592" s="199">
        <v>2022</v>
      </c>
      <c r="ED592" s="199">
        <v>354</v>
      </c>
      <c r="EE592" s="199">
        <v>1139</v>
      </c>
      <c r="EF592" s="199">
        <v>3170</v>
      </c>
      <c r="EG592" s="199">
        <v>25720</v>
      </c>
      <c r="EH592" s="199">
        <v>2831</v>
      </c>
      <c r="EI592" s="199">
        <v>9091</v>
      </c>
      <c r="EJ592" s="199">
        <v>1503</v>
      </c>
      <c r="EK592" s="199">
        <v>139</v>
      </c>
      <c r="EL592" s="199">
        <v>89</v>
      </c>
      <c r="EM592" s="199">
        <v>243</v>
      </c>
      <c r="EN592" s="199">
        <v>114</v>
      </c>
      <c r="EO592" s="199">
        <v>136</v>
      </c>
      <c r="EP592" s="199">
        <v>648</v>
      </c>
      <c r="EQ592" s="199">
        <v>9884</v>
      </c>
      <c r="ER592" s="199">
        <v>10594</v>
      </c>
      <c r="ES592" s="199">
        <v>574</v>
      </c>
      <c r="ET592" s="199">
        <v>2187</v>
      </c>
      <c r="EU592" s="199">
        <v>4894</v>
      </c>
      <c r="EV592" s="199">
        <v>2939</v>
      </c>
      <c r="EW592" s="199">
        <v>10020</v>
      </c>
      <c r="EX592" s="199">
        <v>10594</v>
      </c>
      <c r="EZ592" s="199"/>
    </row>
    <row r="593" spans="1:156" x14ac:dyDescent="0.25">
      <c r="A593">
        <v>55449</v>
      </c>
      <c r="B593" t="s">
        <v>892</v>
      </c>
      <c r="C593" t="s">
        <v>1048</v>
      </c>
      <c r="D593" t="s">
        <v>239</v>
      </c>
      <c r="E593" t="s">
        <v>333</v>
      </c>
      <c r="F593" t="s">
        <v>346</v>
      </c>
      <c r="G593" t="s">
        <v>346</v>
      </c>
      <c r="H593" s="199">
        <v>32513</v>
      </c>
      <c r="I593" s="199">
        <v>1085</v>
      </c>
      <c r="J593" s="199">
        <v>2285</v>
      </c>
      <c r="K593" s="199">
        <v>308</v>
      </c>
      <c r="L593" s="199">
        <v>1107</v>
      </c>
      <c r="M593" s="199">
        <v>56</v>
      </c>
      <c r="N593" s="199">
        <v>9329</v>
      </c>
      <c r="O593" s="199">
        <v>574</v>
      </c>
      <c r="P593" s="199">
        <v>20736</v>
      </c>
      <c r="Q593" s="199">
        <v>203</v>
      </c>
      <c r="R593" s="199">
        <v>25380</v>
      </c>
      <c r="S593" s="199">
        <v>753</v>
      </c>
      <c r="T593" s="199">
        <v>1968</v>
      </c>
      <c r="U593" s="199">
        <v>34</v>
      </c>
      <c r="V593" s="199">
        <v>110</v>
      </c>
      <c r="W593" s="199">
        <v>0</v>
      </c>
      <c r="X593" s="199">
        <v>2788</v>
      </c>
      <c r="Y593" s="199">
        <v>167</v>
      </c>
      <c r="Z593" s="199">
        <v>357</v>
      </c>
      <c r="AA593" s="199">
        <v>56</v>
      </c>
      <c r="AB593" s="199">
        <v>1910</v>
      </c>
      <c r="AC593" s="199">
        <v>75</v>
      </c>
      <c r="AD593" s="199">
        <v>1562</v>
      </c>
      <c r="AE593" s="199">
        <v>75</v>
      </c>
      <c r="AF593" s="199">
        <v>24726</v>
      </c>
      <c r="AG593" s="199">
        <v>734</v>
      </c>
      <c r="AH593" s="199">
        <v>28277</v>
      </c>
      <c r="AI593" s="199">
        <v>870</v>
      </c>
      <c r="AJ593" s="199">
        <v>4236</v>
      </c>
      <c r="AK593" s="199">
        <v>215</v>
      </c>
      <c r="AL593" s="199">
        <v>3153</v>
      </c>
      <c r="AM593" s="199">
        <v>147</v>
      </c>
      <c r="AN593" s="199">
        <v>1083</v>
      </c>
      <c r="AO593" s="199">
        <v>68</v>
      </c>
      <c r="AP593" s="199">
        <v>16121</v>
      </c>
      <c r="AQ593" s="199">
        <v>513</v>
      </c>
      <c r="AR593" s="199">
        <v>16392</v>
      </c>
      <c r="AS593" s="199">
        <v>572</v>
      </c>
      <c r="AT593" s="199">
        <v>2193</v>
      </c>
      <c r="AU593" s="199">
        <v>28</v>
      </c>
      <c r="AV593" s="199">
        <v>30320</v>
      </c>
      <c r="AW593" s="199">
        <v>1057</v>
      </c>
      <c r="AX593" s="199">
        <v>1076</v>
      </c>
      <c r="AY593" s="199">
        <v>126</v>
      </c>
      <c r="AZ593" s="199">
        <v>3604</v>
      </c>
      <c r="BA593" s="199">
        <v>111</v>
      </c>
      <c r="BB593" s="199">
        <v>6713</v>
      </c>
      <c r="BC593" s="199">
        <v>200</v>
      </c>
      <c r="BD593" s="199">
        <v>9558</v>
      </c>
      <c r="BE593" s="199">
        <v>182</v>
      </c>
      <c r="BF593" s="199">
        <v>3211</v>
      </c>
      <c r="BG593" s="199">
        <v>209</v>
      </c>
      <c r="BH593" s="199">
        <v>16162</v>
      </c>
      <c r="BI593" s="199">
        <v>566</v>
      </c>
      <c r="BJ593" s="199">
        <v>15765</v>
      </c>
      <c r="BK593" s="199">
        <v>517</v>
      </c>
      <c r="BL593" s="199">
        <v>397</v>
      </c>
      <c r="BM593" s="199">
        <v>49</v>
      </c>
      <c r="BN593" s="199">
        <v>12175</v>
      </c>
      <c r="BO593" s="199">
        <v>289</v>
      </c>
      <c r="BP593" s="199">
        <v>4662</v>
      </c>
      <c r="BQ593" s="199">
        <v>345</v>
      </c>
      <c r="BR593" s="199">
        <v>2536</v>
      </c>
      <c r="BS593" s="199">
        <v>141</v>
      </c>
      <c r="BT593" s="199">
        <v>9632</v>
      </c>
      <c r="BU593" s="199">
        <v>296</v>
      </c>
      <c r="BV593" s="199">
        <v>19373</v>
      </c>
      <c r="BW593" s="199">
        <v>775</v>
      </c>
      <c r="BX593" s="199">
        <v>3508</v>
      </c>
      <c r="BY593" s="199">
        <v>14</v>
      </c>
      <c r="BZ593" s="199">
        <v>2756</v>
      </c>
      <c r="CA593" s="199">
        <v>17</v>
      </c>
      <c r="CB593" s="199">
        <v>6876</v>
      </c>
      <c r="CC593" s="199">
        <v>279</v>
      </c>
      <c r="CD593" s="199">
        <v>1930</v>
      </c>
      <c r="CE593" s="199">
        <v>170</v>
      </c>
      <c r="CF593" s="199">
        <v>3098</v>
      </c>
      <c r="CG593" s="199">
        <v>133</v>
      </c>
      <c r="CH593" s="199">
        <v>5463</v>
      </c>
      <c r="CI593" s="199">
        <v>201</v>
      </c>
      <c r="CJ593" s="199">
        <v>4531</v>
      </c>
      <c r="CK593" s="199">
        <v>136</v>
      </c>
      <c r="CL593" s="199">
        <v>4351</v>
      </c>
      <c r="CM593" s="199">
        <v>135</v>
      </c>
      <c r="CN593" s="199">
        <v>3508</v>
      </c>
      <c r="CO593" s="199">
        <v>14</v>
      </c>
      <c r="CP593" s="199">
        <v>1085</v>
      </c>
      <c r="CQ593" s="199">
        <v>31428</v>
      </c>
      <c r="CR593" s="199">
        <v>26622</v>
      </c>
      <c r="CS593" s="199">
        <v>7863</v>
      </c>
      <c r="CT593" s="199">
        <v>24666</v>
      </c>
      <c r="CU593" s="199">
        <v>5500</v>
      </c>
      <c r="CV593" s="199">
        <v>2156</v>
      </c>
      <c r="CW593" s="199">
        <v>989</v>
      </c>
      <c r="CX593" s="199">
        <v>321</v>
      </c>
      <c r="CY593" s="199">
        <v>849</v>
      </c>
      <c r="CZ593" s="199">
        <v>356</v>
      </c>
      <c r="DA593" s="199">
        <v>1724</v>
      </c>
      <c r="DB593" s="199">
        <v>636</v>
      </c>
      <c r="DC593" s="199">
        <v>1938</v>
      </c>
      <c r="DD593" s="199">
        <v>843</v>
      </c>
      <c r="DE593" s="199">
        <v>94</v>
      </c>
      <c r="DF593" s="199">
        <v>947</v>
      </c>
      <c r="DG593" s="199">
        <v>2490</v>
      </c>
      <c r="DH593" s="199">
        <v>525</v>
      </c>
      <c r="DI593" s="199">
        <v>1834</v>
      </c>
      <c r="DJ593" s="199">
        <v>1028</v>
      </c>
      <c r="DK593" s="199">
        <v>222</v>
      </c>
      <c r="DL593" s="199">
        <v>1647</v>
      </c>
      <c r="DM593" s="199">
        <v>2291</v>
      </c>
      <c r="DN593" s="199">
        <v>3630</v>
      </c>
      <c r="DO593" s="199">
        <v>1077</v>
      </c>
      <c r="DP593" s="199">
        <v>505</v>
      </c>
      <c r="DQ593" s="199">
        <v>629</v>
      </c>
      <c r="DR593" s="199">
        <v>311</v>
      </c>
      <c r="DS593" s="199">
        <v>216</v>
      </c>
      <c r="DT593" s="199">
        <v>457</v>
      </c>
      <c r="DU593" s="199">
        <v>11236</v>
      </c>
      <c r="DV593" s="199">
        <v>7378</v>
      </c>
      <c r="DW593" s="199">
        <v>3868</v>
      </c>
      <c r="DX593" s="199">
        <v>802</v>
      </c>
      <c r="DY593" s="199">
        <v>318</v>
      </c>
      <c r="DZ593" s="199">
        <v>1177</v>
      </c>
      <c r="EA593" s="199">
        <v>119</v>
      </c>
      <c r="EB593" s="199">
        <v>933</v>
      </c>
      <c r="EC593" s="199">
        <v>1879</v>
      </c>
      <c r="ED593" s="199">
        <v>454</v>
      </c>
      <c r="EE593" s="199">
        <v>1092</v>
      </c>
      <c r="EF593" s="199">
        <v>4846</v>
      </c>
      <c r="EG593" s="199">
        <v>28604</v>
      </c>
      <c r="EH593" s="199">
        <v>3584</v>
      </c>
      <c r="EI593" s="199">
        <v>9847</v>
      </c>
      <c r="EJ593" s="199">
        <v>1389</v>
      </c>
      <c r="EK593" s="199">
        <v>200</v>
      </c>
      <c r="EL593" s="199">
        <v>260</v>
      </c>
      <c r="EM593" s="199">
        <v>202</v>
      </c>
      <c r="EN593" s="199">
        <v>95</v>
      </c>
      <c r="EO593" s="199">
        <v>153</v>
      </c>
      <c r="EP593" s="199">
        <v>467</v>
      </c>
      <c r="EQ593" s="199">
        <v>10796</v>
      </c>
      <c r="ER593" s="199">
        <v>11236</v>
      </c>
      <c r="ES593" s="199">
        <v>298</v>
      </c>
      <c r="ET593" s="199">
        <v>2506</v>
      </c>
      <c r="EU593" s="199">
        <v>5785</v>
      </c>
      <c r="EV593" s="199">
        <v>2647</v>
      </c>
      <c r="EW593" s="199">
        <v>10938</v>
      </c>
      <c r="EX593" s="199">
        <v>11236</v>
      </c>
      <c r="EZ593" s="199"/>
    </row>
    <row r="594" spans="1:156" x14ac:dyDescent="0.25">
      <c r="A594">
        <v>55438</v>
      </c>
      <c r="B594" t="s">
        <v>892</v>
      </c>
      <c r="C594" t="s">
        <v>1039</v>
      </c>
      <c r="D594" t="s">
        <v>264</v>
      </c>
      <c r="E594" t="s">
        <v>333</v>
      </c>
      <c r="F594" t="s">
        <v>346</v>
      </c>
      <c r="G594" t="s">
        <v>346</v>
      </c>
      <c r="H594" s="199">
        <v>15872</v>
      </c>
      <c r="I594" s="199">
        <v>528</v>
      </c>
      <c r="J594" s="199">
        <v>954</v>
      </c>
      <c r="K594" s="199">
        <v>25</v>
      </c>
      <c r="L594" s="199">
        <v>565</v>
      </c>
      <c r="M594" s="199">
        <v>25</v>
      </c>
      <c r="N594" s="199">
        <v>4687</v>
      </c>
      <c r="O594" s="199">
        <v>269</v>
      </c>
      <c r="P594" s="199">
        <v>10069</v>
      </c>
      <c r="Q594" s="199">
        <v>222</v>
      </c>
      <c r="R594" s="199">
        <v>12508</v>
      </c>
      <c r="S594" s="199">
        <v>342</v>
      </c>
      <c r="T594" s="199">
        <v>1067</v>
      </c>
      <c r="U594" s="199">
        <v>97</v>
      </c>
      <c r="V594" s="199">
        <v>69</v>
      </c>
      <c r="W594" s="199">
        <v>0</v>
      </c>
      <c r="X594" s="199">
        <v>586</v>
      </c>
      <c r="Y594" s="199">
        <v>22</v>
      </c>
      <c r="Z594" s="199">
        <v>155</v>
      </c>
      <c r="AA594" s="199">
        <v>1</v>
      </c>
      <c r="AB594" s="199">
        <v>1486</v>
      </c>
      <c r="AC594" s="199">
        <v>66</v>
      </c>
      <c r="AD594" s="199">
        <v>604</v>
      </c>
      <c r="AE594" s="199">
        <v>28</v>
      </c>
      <c r="AF594" s="199">
        <v>12309</v>
      </c>
      <c r="AG594" s="199">
        <v>314</v>
      </c>
      <c r="AH594" s="199">
        <v>14863</v>
      </c>
      <c r="AI594" s="199">
        <v>333</v>
      </c>
      <c r="AJ594" s="199">
        <v>1009</v>
      </c>
      <c r="AK594" s="199">
        <v>195</v>
      </c>
      <c r="AL594" s="199">
        <v>743</v>
      </c>
      <c r="AM594" s="199">
        <v>137</v>
      </c>
      <c r="AN594" s="199">
        <v>266</v>
      </c>
      <c r="AO594" s="199">
        <v>58</v>
      </c>
      <c r="AP594" s="199">
        <v>7490</v>
      </c>
      <c r="AQ594" s="199">
        <v>260</v>
      </c>
      <c r="AR594" s="199">
        <v>8382</v>
      </c>
      <c r="AS594" s="199">
        <v>268</v>
      </c>
      <c r="AT594" s="199">
        <v>1219</v>
      </c>
      <c r="AU594" s="199">
        <v>15</v>
      </c>
      <c r="AV594" s="199">
        <v>14653</v>
      </c>
      <c r="AW594" s="199">
        <v>513</v>
      </c>
      <c r="AX594" s="199">
        <v>201</v>
      </c>
      <c r="AY594" s="199">
        <v>59</v>
      </c>
      <c r="AZ594" s="199">
        <v>1543</v>
      </c>
      <c r="BA594" s="199">
        <v>108</v>
      </c>
      <c r="BB594" s="199">
        <v>3176</v>
      </c>
      <c r="BC594" s="199">
        <v>108</v>
      </c>
      <c r="BD594" s="199">
        <v>6337</v>
      </c>
      <c r="BE594" s="199">
        <v>40</v>
      </c>
      <c r="BF594" s="199">
        <v>1111</v>
      </c>
      <c r="BG594" s="199">
        <v>73</v>
      </c>
      <c r="BH594" s="199">
        <v>7480</v>
      </c>
      <c r="BI594" s="199">
        <v>310</v>
      </c>
      <c r="BJ594" s="199">
        <v>7262</v>
      </c>
      <c r="BK594" s="199">
        <v>260</v>
      </c>
      <c r="BL594" s="199">
        <v>218</v>
      </c>
      <c r="BM594" s="199">
        <v>50</v>
      </c>
      <c r="BN594" s="199">
        <v>5422</v>
      </c>
      <c r="BO594" s="199">
        <v>92</v>
      </c>
      <c r="BP594" s="199">
        <v>2273</v>
      </c>
      <c r="BQ594" s="199">
        <v>227</v>
      </c>
      <c r="BR594" s="199">
        <v>896</v>
      </c>
      <c r="BS594" s="199">
        <v>64</v>
      </c>
      <c r="BT594" s="199">
        <v>3279</v>
      </c>
      <c r="BU594" s="199">
        <v>145</v>
      </c>
      <c r="BV594" s="199">
        <v>8591</v>
      </c>
      <c r="BW594" s="199">
        <v>383</v>
      </c>
      <c r="BX594" s="199">
        <v>4002</v>
      </c>
      <c r="BY594" s="199">
        <v>0</v>
      </c>
      <c r="BZ594" s="199">
        <v>1326</v>
      </c>
      <c r="CA594" s="199">
        <v>67</v>
      </c>
      <c r="CB594" s="199">
        <v>1953</v>
      </c>
      <c r="CC594" s="199">
        <v>78</v>
      </c>
      <c r="CD594" s="199">
        <v>1336</v>
      </c>
      <c r="CE594" s="199">
        <v>68</v>
      </c>
      <c r="CF594" s="199">
        <v>1496</v>
      </c>
      <c r="CG594" s="199">
        <v>141</v>
      </c>
      <c r="CH594" s="199">
        <v>2027</v>
      </c>
      <c r="CI594" s="199">
        <v>75</v>
      </c>
      <c r="CJ594" s="199">
        <v>1576</v>
      </c>
      <c r="CK594" s="199">
        <v>51</v>
      </c>
      <c r="CL594" s="199">
        <v>2156</v>
      </c>
      <c r="CM594" s="199">
        <v>48</v>
      </c>
      <c r="CN594" s="199">
        <v>4002</v>
      </c>
      <c r="CO594" s="199">
        <v>0</v>
      </c>
      <c r="CP594" s="199">
        <v>528</v>
      </c>
      <c r="CQ594" s="199">
        <v>15344</v>
      </c>
      <c r="CR594" s="199">
        <v>13116</v>
      </c>
      <c r="CS594" s="199">
        <v>5365</v>
      </c>
      <c r="CT594" s="199">
        <v>13746</v>
      </c>
      <c r="CU594" s="199">
        <v>1139</v>
      </c>
      <c r="CV594" s="199">
        <v>288</v>
      </c>
      <c r="CW594" s="199">
        <v>223</v>
      </c>
      <c r="CX594" s="199">
        <v>47</v>
      </c>
      <c r="CY594" s="199">
        <v>395</v>
      </c>
      <c r="CZ594" s="199">
        <v>95</v>
      </c>
      <c r="DA594" s="199">
        <v>255</v>
      </c>
      <c r="DB594" s="199">
        <v>85</v>
      </c>
      <c r="DC594" s="199">
        <v>266</v>
      </c>
      <c r="DD594" s="199">
        <v>61</v>
      </c>
      <c r="DE594" s="199">
        <v>76</v>
      </c>
      <c r="DF594" s="199">
        <v>131</v>
      </c>
      <c r="DG594" s="199">
        <v>953</v>
      </c>
      <c r="DH594" s="199">
        <v>445</v>
      </c>
      <c r="DI594" s="199">
        <v>1261</v>
      </c>
      <c r="DJ594" s="199">
        <v>403</v>
      </c>
      <c r="DK594" s="199">
        <v>109</v>
      </c>
      <c r="DL594" s="199">
        <v>851</v>
      </c>
      <c r="DM594" s="199">
        <v>1284</v>
      </c>
      <c r="DN594" s="199">
        <v>1916</v>
      </c>
      <c r="DO594" s="199">
        <v>644</v>
      </c>
      <c r="DP594" s="199">
        <v>331</v>
      </c>
      <c r="DQ594" s="199">
        <v>139</v>
      </c>
      <c r="DR594" s="199">
        <v>252</v>
      </c>
      <c r="DS594" s="199">
        <v>70</v>
      </c>
      <c r="DT594" s="199">
        <v>71</v>
      </c>
      <c r="DU594" s="199">
        <v>7161</v>
      </c>
      <c r="DV594" s="199">
        <v>3403</v>
      </c>
      <c r="DW594" s="199">
        <v>1132</v>
      </c>
      <c r="DX594" s="199">
        <v>361</v>
      </c>
      <c r="DY594" s="199">
        <v>84</v>
      </c>
      <c r="DZ594" s="199">
        <v>1190</v>
      </c>
      <c r="EA594" s="199">
        <v>111</v>
      </c>
      <c r="EB594" s="199">
        <v>894</v>
      </c>
      <c r="EC594" s="199">
        <v>2207</v>
      </c>
      <c r="ED594" s="199">
        <v>153</v>
      </c>
      <c r="EE594" s="199">
        <v>1632</v>
      </c>
      <c r="EF594" s="199">
        <v>1570</v>
      </c>
      <c r="EG594" s="199">
        <v>13859</v>
      </c>
      <c r="EH594" s="199">
        <v>2020</v>
      </c>
      <c r="EI594" s="199">
        <v>5693</v>
      </c>
      <c r="EJ594" s="199">
        <v>1468</v>
      </c>
      <c r="EK594" s="199">
        <v>161</v>
      </c>
      <c r="EL594" s="199">
        <v>117</v>
      </c>
      <c r="EM594" s="199">
        <v>270</v>
      </c>
      <c r="EN594" s="199">
        <v>99</v>
      </c>
      <c r="EO594" s="199">
        <v>160</v>
      </c>
      <c r="EP594" s="199">
        <v>630</v>
      </c>
      <c r="EQ594" s="199">
        <v>6867</v>
      </c>
      <c r="ER594" s="199">
        <v>7161</v>
      </c>
      <c r="ES594" s="199">
        <v>340</v>
      </c>
      <c r="ET594" s="199">
        <v>2530</v>
      </c>
      <c r="EU594" s="199">
        <v>3200</v>
      </c>
      <c r="EV594" s="199">
        <v>1091</v>
      </c>
      <c r="EW594" s="199">
        <v>6821</v>
      </c>
      <c r="EX594" s="199">
        <v>7161</v>
      </c>
      <c r="EZ594" s="199"/>
    </row>
    <row r="595" spans="1:156" x14ac:dyDescent="0.25">
      <c r="A595">
        <v>55447</v>
      </c>
      <c r="B595" t="s">
        <v>892</v>
      </c>
      <c r="C595" t="s">
        <v>1049</v>
      </c>
      <c r="D595" t="s">
        <v>264</v>
      </c>
      <c r="E595" t="s">
        <v>333</v>
      </c>
      <c r="F595" t="s">
        <v>346</v>
      </c>
      <c r="G595" t="s">
        <v>346</v>
      </c>
      <c r="H595" s="199">
        <v>21301</v>
      </c>
      <c r="I595" s="199">
        <v>705</v>
      </c>
      <c r="J595" s="199">
        <v>1106</v>
      </c>
      <c r="K595" s="199">
        <v>116</v>
      </c>
      <c r="L595" s="199">
        <v>757</v>
      </c>
      <c r="M595" s="199">
        <v>106</v>
      </c>
      <c r="N595" s="199">
        <v>5345</v>
      </c>
      <c r="O595" s="199">
        <v>390</v>
      </c>
      <c r="P595" s="199">
        <v>14674</v>
      </c>
      <c r="Q595" s="199">
        <v>199</v>
      </c>
      <c r="R595" s="199">
        <v>18121</v>
      </c>
      <c r="S595" s="199">
        <v>504</v>
      </c>
      <c r="T595" s="199">
        <v>543</v>
      </c>
      <c r="U595" s="199">
        <v>47</v>
      </c>
      <c r="V595" s="199">
        <v>0</v>
      </c>
      <c r="W595" s="199">
        <v>0</v>
      </c>
      <c r="X595" s="199">
        <v>1354</v>
      </c>
      <c r="Y595" s="199">
        <v>101</v>
      </c>
      <c r="Z595" s="199">
        <v>290</v>
      </c>
      <c r="AA595" s="199">
        <v>43</v>
      </c>
      <c r="AB595" s="199">
        <v>993</v>
      </c>
      <c r="AC595" s="199">
        <v>10</v>
      </c>
      <c r="AD595" s="199">
        <v>1089</v>
      </c>
      <c r="AE595" s="199">
        <v>38</v>
      </c>
      <c r="AF595" s="199">
        <v>17600</v>
      </c>
      <c r="AG595" s="199">
        <v>476</v>
      </c>
      <c r="AH595" s="199">
        <v>18963</v>
      </c>
      <c r="AI595" s="199">
        <v>560</v>
      </c>
      <c r="AJ595" s="199">
        <v>2338</v>
      </c>
      <c r="AK595" s="199">
        <v>145</v>
      </c>
      <c r="AL595" s="199">
        <v>1144</v>
      </c>
      <c r="AM595" s="199">
        <v>74</v>
      </c>
      <c r="AN595" s="199">
        <v>1194</v>
      </c>
      <c r="AO595" s="199">
        <v>71</v>
      </c>
      <c r="AP595" s="199">
        <v>10151</v>
      </c>
      <c r="AQ595" s="199">
        <v>545</v>
      </c>
      <c r="AR595" s="199">
        <v>11150</v>
      </c>
      <c r="AS595" s="199">
        <v>160</v>
      </c>
      <c r="AT595" s="199">
        <v>1781</v>
      </c>
      <c r="AU595" s="199">
        <v>5</v>
      </c>
      <c r="AV595" s="199">
        <v>19520</v>
      </c>
      <c r="AW595" s="199">
        <v>700</v>
      </c>
      <c r="AX595" s="199">
        <v>291</v>
      </c>
      <c r="AY595" s="199">
        <v>96</v>
      </c>
      <c r="AZ595" s="199">
        <v>1742</v>
      </c>
      <c r="BA595" s="199">
        <v>49</v>
      </c>
      <c r="BB595" s="199">
        <v>3920</v>
      </c>
      <c r="BC595" s="199">
        <v>342</v>
      </c>
      <c r="BD595" s="199">
        <v>9164</v>
      </c>
      <c r="BE595" s="199">
        <v>126</v>
      </c>
      <c r="BF595" s="199">
        <v>1531</v>
      </c>
      <c r="BG595" s="199">
        <v>134</v>
      </c>
      <c r="BH595" s="199">
        <v>10987</v>
      </c>
      <c r="BI595" s="199">
        <v>527</v>
      </c>
      <c r="BJ595" s="199">
        <v>10786</v>
      </c>
      <c r="BK595" s="199">
        <v>501</v>
      </c>
      <c r="BL595" s="199">
        <v>201</v>
      </c>
      <c r="BM595" s="199">
        <v>26</v>
      </c>
      <c r="BN595" s="199">
        <v>8461</v>
      </c>
      <c r="BO595" s="199">
        <v>395</v>
      </c>
      <c r="BP595" s="199">
        <v>2818</v>
      </c>
      <c r="BQ595" s="199">
        <v>116</v>
      </c>
      <c r="BR595" s="199">
        <v>1239</v>
      </c>
      <c r="BS595" s="199">
        <v>150</v>
      </c>
      <c r="BT595" s="199">
        <v>5109</v>
      </c>
      <c r="BU595" s="199">
        <v>36</v>
      </c>
      <c r="BV595" s="199">
        <v>12518</v>
      </c>
      <c r="BW595" s="199">
        <v>661</v>
      </c>
      <c r="BX595" s="199">
        <v>3674</v>
      </c>
      <c r="BY595" s="199">
        <v>8</v>
      </c>
      <c r="BZ595" s="199">
        <v>1222</v>
      </c>
      <c r="CA595" s="199">
        <v>0</v>
      </c>
      <c r="CB595" s="199">
        <v>3887</v>
      </c>
      <c r="CC595" s="199">
        <v>36</v>
      </c>
      <c r="CD595" s="199">
        <v>1075</v>
      </c>
      <c r="CE595" s="199">
        <v>56</v>
      </c>
      <c r="CF595" s="199">
        <v>2173</v>
      </c>
      <c r="CG595" s="199">
        <v>240</v>
      </c>
      <c r="CH595" s="199">
        <v>3124</v>
      </c>
      <c r="CI595" s="199">
        <v>168</v>
      </c>
      <c r="CJ595" s="199">
        <v>3015</v>
      </c>
      <c r="CK595" s="199">
        <v>140</v>
      </c>
      <c r="CL595" s="199">
        <v>3131</v>
      </c>
      <c r="CM595" s="199">
        <v>57</v>
      </c>
      <c r="CN595" s="199">
        <v>3674</v>
      </c>
      <c r="CO595" s="199">
        <v>8</v>
      </c>
      <c r="CP595" s="199">
        <v>705</v>
      </c>
      <c r="CQ595" s="199">
        <v>20596</v>
      </c>
      <c r="CR595" s="199">
        <v>18329</v>
      </c>
      <c r="CS595" s="199">
        <v>5209</v>
      </c>
      <c r="CT595" s="199">
        <v>17854</v>
      </c>
      <c r="CU595" s="199">
        <v>2585</v>
      </c>
      <c r="CV595" s="199">
        <v>380</v>
      </c>
      <c r="CW595" s="199">
        <v>681</v>
      </c>
      <c r="CX595" s="199">
        <v>90</v>
      </c>
      <c r="CY595" s="199">
        <v>903</v>
      </c>
      <c r="CZ595" s="199">
        <v>225</v>
      </c>
      <c r="DA595" s="199">
        <v>870</v>
      </c>
      <c r="DB595" s="199">
        <v>56</v>
      </c>
      <c r="DC595" s="199">
        <v>131</v>
      </c>
      <c r="DD595" s="199">
        <v>9</v>
      </c>
      <c r="DE595" s="199">
        <v>27</v>
      </c>
      <c r="DF595" s="199">
        <v>371</v>
      </c>
      <c r="DG595" s="199">
        <v>1412</v>
      </c>
      <c r="DH595" s="199">
        <v>496</v>
      </c>
      <c r="DI595" s="199">
        <v>1340</v>
      </c>
      <c r="DJ595" s="199">
        <v>660</v>
      </c>
      <c r="DK595" s="199">
        <v>175</v>
      </c>
      <c r="DL595" s="199">
        <v>1440</v>
      </c>
      <c r="DM595" s="199">
        <v>2238</v>
      </c>
      <c r="DN595" s="199">
        <v>2332</v>
      </c>
      <c r="DO595" s="199">
        <v>479</v>
      </c>
      <c r="DP595" s="199">
        <v>558</v>
      </c>
      <c r="DQ595" s="199">
        <v>237</v>
      </c>
      <c r="DR595" s="199">
        <v>151</v>
      </c>
      <c r="DS595" s="199">
        <v>151</v>
      </c>
      <c r="DT595" s="199">
        <v>283</v>
      </c>
      <c r="DU595" s="199">
        <v>8905</v>
      </c>
      <c r="DV595" s="199">
        <v>4899</v>
      </c>
      <c r="DW595" s="199">
        <v>2101</v>
      </c>
      <c r="DX595" s="199">
        <v>712</v>
      </c>
      <c r="DY595" s="199">
        <v>125</v>
      </c>
      <c r="DZ595" s="199">
        <v>1038</v>
      </c>
      <c r="EA595" s="199">
        <v>135</v>
      </c>
      <c r="EB595" s="199">
        <v>766</v>
      </c>
      <c r="EC595" s="199">
        <v>2256</v>
      </c>
      <c r="ED595" s="199">
        <v>299</v>
      </c>
      <c r="EE595" s="199">
        <v>1601</v>
      </c>
      <c r="EF595" s="199">
        <v>2805</v>
      </c>
      <c r="EG595" s="199">
        <v>18252</v>
      </c>
      <c r="EH595" s="199">
        <v>2977</v>
      </c>
      <c r="EI595" s="199">
        <v>6754</v>
      </c>
      <c r="EJ595" s="199">
        <v>2151</v>
      </c>
      <c r="EK595" s="199">
        <v>552</v>
      </c>
      <c r="EL595" s="199">
        <v>269</v>
      </c>
      <c r="EM595" s="199">
        <v>422</v>
      </c>
      <c r="EN595" s="199">
        <v>199</v>
      </c>
      <c r="EO595" s="199">
        <v>205</v>
      </c>
      <c r="EP595" s="199">
        <v>484</v>
      </c>
      <c r="EQ595" s="199">
        <v>8427</v>
      </c>
      <c r="ER595" s="199">
        <v>8905</v>
      </c>
      <c r="ES595" s="199">
        <v>326</v>
      </c>
      <c r="ET595" s="199">
        <v>2759</v>
      </c>
      <c r="EU595" s="199">
        <v>4252</v>
      </c>
      <c r="EV595" s="199">
        <v>1568</v>
      </c>
      <c r="EW595" s="199">
        <v>8579</v>
      </c>
      <c r="EX595" s="199">
        <v>8905</v>
      </c>
      <c r="EZ595" s="199"/>
    </row>
    <row r="596" spans="1:156" x14ac:dyDescent="0.25">
      <c r="A596">
        <v>55125</v>
      </c>
      <c r="B596" t="s">
        <v>892</v>
      </c>
      <c r="C596" t="s">
        <v>997</v>
      </c>
      <c r="D596" t="s">
        <v>319</v>
      </c>
      <c r="E596" t="s">
        <v>333</v>
      </c>
      <c r="F596" t="s">
        <v>346</v>
      </c>
      <c r="G596" t="s">
        <v>346</v>
      </c>
      <c r="H596" s="199">
        <v>45664</v>
      </c>
      <c r="I596" s="199">
        <v>1511</v>
      </c>
      <c r="J596" s="199">
        <v>3241</v>
      </c>
      <c r="K596" s="199">
        <v>155</v>
      </c>
      <c r="L596" s="199">
        <v>2595</v>
      </c>
      <c r="M596" s="199">
        <v>111</v>
      </c>
      <c r="N596" s="199">
        <v>12899</v>
      </c>
      <c r="O596" s="199">
        <v>627</v>
      </c>
      <c r="P596" s="199">
        <v>29285</v>
      </c>
      <c r="Q596" s="199">
        <v>723</v>
      </c>
      <c r="R596" s="199">
        <v>36237</v>
      </c>
      <c r="S596" s="199">
        <v>833</v>
      </c>
      <c r="T596" s="199">
        <v>2242</v>
      </c>
      <c r="U596" s="199">
        <v>27</v>
      </c>
      <c r="V596" s="199">
        <v>115</v>
      </c>
      <c r="W596" s="199">
        <v>17</v>
      </c>
      <c r="X596" s="199">
        <v>4165</v>
      </c>
      <c r="Y596" s="199">
        <v>173</v>
      </c>
      <c r="Z596" s="199">
        <v>840</v>
      </c>
      <c r="AA596" s="199">
        <v>376</v>
      </c>
      <c r="AB596" s="199">
        <v>2047</v>
      </c>
      <c r="AC596" s="199">
        <v>85</v>
      </c>
      <c r="AD596" s="199">
        <v>2535</v>
      </c>
      <c r="AE596" s="199">
        <v>421</v>
      </c>
      <c r="AF596" s="199">
        <v>35317</v>
      </c>
      <c r="AG596" s="199">
        <v>815</v>
      </c>
      <c r="AH596" s="199">
        <v>40945</v>
      </c>
      <c r="AI596" s="199">
        <v>947</v>
      </c>
      <c r="AJ596" s="199">
        <v>4719</v>
      </c>
      <c r="AK596" s="199">
        <v>564</v>
      </c>
      <c r="AL596" s="199">
        <v>3010</v>
      </c>
      <c r="AM596" s="199">
        <v>162</v>
      </c>
      <c r="AN596" s="199">
        <v>1709</v>
      </c>
      <c r="AO596" s="199">
        <v>402</v>
      </c>
      <c r="AP596" s="199">
        <v>22650</v>
      </c>
      <c r="AQ596" s="199">
        <v>842</v>
      </c>
      <c r="AR596" s="199">
        <v>23014</v>
      </c>
      <c r="AS596" s="199">
        <v>669</v>
      </c>
      <c r="AT596" s="199">
        <v>4244</v>
      </c>
      <c r="AU596" s="199">
        <v>86</v>
      </c>
      <c r="AV596" s="199">
        <v>41420</v>
      </c>
      <c r="AW596" s="199">
        <v>1425</v>
      </c>
      <c r="AX596" s="199">
        <v>456</v>
      </c>
      <c r="AY596" s="199">
        <v>21</v>
      </c>
      <c r="AZ596" s="199">
        <v>3637</v>
      </c>
      <c r="BA596" s="199">
        <v>258</v>
      </c>
      <c r="BB596" s="199">
        <v>8169</v>
      </c>
      <c r="BC596" s="199">
        <v>385</v>
      </c>
      <c r="BD596" s="199">
        <v>17738</v>
      </c>
      <c r="BE596" s="199">
        <v>349</v>
      </c>
      <c r="BF596" s="199">
        <v>3374</v>
      </c>
      <c r="BG596" s="199">
        <v>236</v>
      </c>
      <c r="BH596" s="199">
        <v>24025</v>
      </c>
      <c r="BI596" s="199">
        <v>996</v>
      </c>
      <c r="BJ596" s="199">
        <v>23012</v>
      </c>
      <c r="BK596" s="199">
        <v>916</v>
      </c>
      <c r="BL596" s="199">
        <v>1013</v>
      </c>
      <c r="BM596" s="199">
        <v>80</v>
      </c>
      <c r="BN596" s="199">
        <v>16942</v>
      </c>
      <c r="BO596" s="199">
        <v>666</v>
      </c>
      <c r="BP596" s="199">
        <v>7495</v>
      </c>
      <c r="BQ596" s="199">
        <v>470</v>
      </c>
      <c r="BR596" s="199">
        <v>2962</v>
      </c>
      <c r="BS596" s="199">
        <v>96</v>
      </c>
      <c r="BT596" s="199">
        <v>11620</v>
      </c>
      <c r="BU596" s="199">
        <v>279</v>
      </c>
      <c r="BV596" s="199">
        <v>27399</v>
      </c>
      <c r="BW596" s="199">
        <v>1232</v>
      </c>
      <c r="BX596" s="199">
        <v>6645</v>
      </c>
      <c r="BY596" s="199">
        <v>0</v>
      </c>
      <c r="BZ596" s="199">
        <v>2972</v>
      </c>
      <c r="CA596" s="199">
        <v>96</v>
      </c>
      <c r="CB596" s="199">
        <v>8648</v>
      </c>
      <c r="CC596" s="199">
        <v>183</v>
      </c>
      <c r="CD596" s="199">
        <v>4044</v>
      </c>
      <c r="CE596" s="199">
        <v>219</v>
      </c>
      <c r="CF596" s="199">
        <v>4687</v>
      </c>
      <c r="CG596" s="199">
        <v>354</v>
      </c>
      <c r="CH596" s="199">
        <v>6452</v>
      </c>
      <c r="CI596" s="199">
        <v>274</v>
      </c>
      <c r="CJ596" s="199">
        <v>5906</v>
      </c>
      <c r="CK596" s="199">
        <v>200</v>
      </c>
      <c r="CL596" s="199">
        <v>6310</v>
      </c>
      <c r="CM596" s="199">
        <v>185</v>
      </c>
      <c r="CN596" s="199">
        <v>6645</v>
      </c>
      <c r="CO596" s="199">
        <v>0</v>
      </c>
      <c r="CP596" s="199">
        <v>1511</v>
      </c>
      <c r="CQ596" s="199">
        <v>44153</v>
      </c>
      <c r="CR596" s="199">
        <v>39147</v>
      </c>
      <c r="CS596" s="199">
        <v>10371</v>
      </c>
      <c r="CT596" s="199">
        <v>37739</v>
      </c>
      <c r="CU596" s="199">
        <v>5836</v>
      </c>
      <c r="CV596" s="199">
        <v>2011</v>
      </c>
      <c r="CW596" s="199">
        <v>1684</v>
      </c>
      <c r="CX596" s="199">
        <v>714</v>
      </c>
      <c r="CY596" s="199">
        <v>986</v>
      </c>
      <c r="CZ596" s="199">
        <v>197</v>
      </c>
      <c r="DA596" s="199">
        <v>2655</v>
      </c>
      <c r="DB596" s="199">
        <v>909</v>
      </c>
      <c r="DC596" s="199">
        <v>511</v>
      </c>
      <c r="DD596" s="199">
        <v>191</v>
      </c>
      <c r="DE596" s="199">
        <v>116</v>
      </c>
      <c r="DF596" s="199">
        <v>794</v>
      </c>
      <c r="DG596" s="199">
        <v>3977</v>
      </c>
      <c r="DH596" s="199">
        <v>625</v>
      </c>
      <c r="DI596" s="199">
        <v>2444</v>
      </c>
      <c r="DJ596" s="199">
        <v>1425</v>
      </c>
      <c r="DK596" s="199">
        <v>513</v>
      </c>
      <c r="DL596" s="199">
        <v>2279</v>
      </c>
      <c r="DM596" s="199">
        <v>2910</v>
      </c>
      <c r="DN596" s="199">
        <v>5719</v>
      </c>
      <c r="DO596" s="199">
        <v>1820</v>
      </c>
      <c r="DP596" s="199">
        <v>1042</v>
      </c>
      <c r="DQ596" s="199">
        <v>1456</v>
      </c>
      <c r="DR596" s="199">
        <v>405</v>
      </c>
      <c r="DS596" s="199">
        <v>240</v>
      </c>
      <c r="DT596" s="199">
        <v>302</v>
      </c>
      <c r="DU596" s="199">
        <v>17644</v>
      </c>
      <c r="DV596" s="199">
        <v>10279</v>
      </c>
      <c r="DW596" s="199">
        <v>4518</v>
      </c>
      <c r="DX596" s="199">
        <v>1679</v>
      </c>
      <c r="DY596" s="199">
        <v>310</v>
      </c>
      <c r="DZ596" s="199">
        <v>2169</v>
      </c>
      <c r="EA596" s="199">
        <v>254</v>
      </c>
      <c r="EB596" s="199">
        <v>1440</v>
      </c>
      <c r="EC596" s="199">
        <v>3517</v>
      </c>
      <c r="ED596" s="199">
        <v>484</v>
      </c>
      <c r="EE596" s="199">
        <v>2299</v>
      </c>
      <c r="EF596" s="199">
        <v>5951</v>
      </c>
      <c r="EG596" s="199">
        <v>39304</v>
      </c>
      <c r="EH596" s="199">
        <v>6204</v>
      </c>
      <c r="EI596" s="199">
        <v>13778</v>
      </c>
      <c r="EJ596" s="199">
        <v>3866</v>
      </c>
      <c r="EK596" s="199">
        <v>226</v>
      </c>
      <c r="EL596" s="199">
        <v>705</v>
      </c>
      <c r="EM596" s="199">
        <v>609</v>
      </c>
      <c r="EN596" s="199">
        <v>538</v>
      </c>
      <c r="EO596" s="199">
        <v>314</v>
      </c>
      <c r="EP596" s="199">
        <v>1202</v>
      </c>
      <c r="EQ596" s="199">
        <v>16882</v>
      </c>
      <c r="ER596" s="199">
        <v>17644</v>
      </c>
      <c r="ES596" s="199">
        <v>547</v>
      </c>
      <c r="ET596" s="199">
        <v>4940</v>
      </c>
      <c r="EU596" s="199">
        <v>8461</v>
      </c>
      <c r="EV596" s="199">
        <v>3696</v>
      </c>
      <c r="EW596" s="199">
        <v>17097</v>
      </c>
      <c r="EX596" s="199">
        <v>17644</v>
      </c>
      <c r="EZ596" s="199"/>
    </row>
    <row r="597" spans="1:156" x14ac:dyDescent="0.25">
      <c r="A597">
        <v>55419</v>
      </c>
      <c r="B597" t="s">
        <v>892</v>
      </c>
      <c r="C597" t="s">
        <v>1037</v>
      </c>
      <c r="D597" t="s">
        <v>264</v>
      </c>
      <c r="E597" t="s">
        <v>333</v>
      </c>
      <c r="F597" t="s">
        <v>346</v>
      </c>
      <c r="G597" t="s">
        <v>346</v>
      </c>
      <c r="H597" s="199">
        <v>29513</v>
      </c>
      <c r="I597" s="199">
        <v>961</v>
      </c>
      <c r="J597" s="199">
        <v>2569</v>
      </c>
      <c r="K597" s="199">
        <v>302</v>
      </c>
      <c r="L597" s="199">
        <v>1798</v>
      </c>
      <c r="M597" s="199">
        <v>213</v>
      </c>
      <c r="N597" s="199">
        <v>6185</v>
      </c>
      <c r="O597" s="199">
        <v>243</v>
      </c>
      <c r="P597" s="199">
        <v>20753</v>
      </c>
      <c r="Q597" s="199">
        <v>416</v>
      </c>
      <c r="R597" s="199">
        <v>23990</v>
      </c>
      <c r="S597" s="199">
        <v>476</v>
      </c>
      <c r="T597" s="199">
        <v>3236</v>
      </c>
      <c r="U597" s="199">
        <v>371</v>
      </c>
      <c r="V597" s="199">
        <v>6</v>
      </c>
      <c r="W597" s="199">
        <v>0</v>
      </c>
      <c r="X597" s="199">
        <v>422</v>
      </c>
      <c r="Y597" s="199">
        <v>14</v>
      </c>
      <c r="Z597" s="199">
        <v>520</v>
      </c>
      <c r="AA597" s="199">
        <v>76</v>
      </c>
      <c r="AB597" s="199">
        <v>1323</v>
      </c>
      <c r="AC597" s="199">
        <v>24</v>
      </c>
      <c r="AD597" s="199">
        <v>947</v>
      </c>
      <c r="AE597" s="199">
        <v>58</v>
      </c>
      <c r="AF597" s="199">
        <v>23547</v>
      </c>
      <c r="AG597" s="199">
        <v>476</v>
      </c>
      <c r="AH597" s="199">
        <v>27563</v>
      </c>
      <c r="AI597" s="199">
        <v>618</v>
      </c>
      <c r="AJ597" s="199">
        <v>1950</v>
      </c>
      <c r="AK597" s="199">
        <v>343</v>
      </c>
      <c r="AL597" s="199">
        <v>1517</v>
      </c>
      <c r="AM597" s="199">
        <v>298</v>
      </c>
      <c r="AN597" s="199">
        <v>433</v>
      </c>
      <c r="AO597" s="199">
        <v>45</v>
      </c>
      <c r="AP597" s="199">
        <v>14603</v>
      </c>
      <c r="AQ597" s="199">
        <v>525</v>
      </c>
      <c r="AR597" s="199">
        <v>14910</v>
      </c>
      <c r="AS597" s="199">
        <v>436</v>
      </c>
      <c r="AT597" s="199">
        <v>2318</v>
      </c>
      <c r="AU597" s="199">
        <v>16</v>
      </c>
      <c r="AV597" s="199">
        <v>27195</v>
      </c>
      <c r="AW597" s="199">
        <v>945</v>
      </c>
      <c r="AX597" s="199">
        <v>557</v>
      </c>
      <c r="AY597" s="199">
        <v>66</v>
      </c>
      <c r="AZ597" s="199">
        <v>1107</v>
      </c>
      <c r="BA597" s="199">
        <v>58</v>
      </c>
      <c r="BB597" s="199">
        <v>3862</v>
      </c>
      <c r="BC597" s="199">
        <v>411</v>
      </c>
      <c r="BD597" s="199">
        <v>14254</v>
      </c>
      <c r="BE597" s="199">
        <v>200</v>
      </c>
      <c r="BF597" s="199">
        <v>1913</v>
      </c>
      <c r="BG597" s="199">
        <v>199</v>
      </c>
      <c r="BH597" s="199">
        <v>15651</v>
      </c>
      <c r="BI597" s="199">
        <v>574</v>
      </c>
      <c r="BJ597" s="199">
        <v>15016</v>
      </c>
      <c r="BK597" s="199">
        <v>562</v>
      </c>
      <c r="BL597" s="199">
        <v>635</v>
      </c>
      <c r="BM597" s="199">
        <v>12</v>
      </c>
      <c r="BN597" s="199">
        <v>11645</v>
      </c>
      <c r="BO597" s="199">
        <v>300</v>
      </c>
      <c r="BP597" s="199">
        <v>4463</v>
      </c>
      <c r="BQ597" s="199">
        <v>441</v>
      </c>
      <c r="BR597" s="199">
        <v>1456</v>
      </c>
      <c r="BS597" s="199">
        <v>32</v>
      </c>
      <c r="BT597" s="199">
        <v>8274</v>
      </c>
      <c r="BU597" s="199">
        <v>188</v>
      </c>
      <c r="BV597" s="199">
        <v>17564</v>
      </c>
      <c r="BW597" s="199">
        <v>773</v>
      </c>
      <c r="BX597" s="199">
        <v>3675</v>
      </c>
      <c r="BY597" s="199">
        <v>0</v>
      </c>
      <c r="BZ597" s="199">
        <v>2559</v>
      </c>
      <c r="CA597" s="199">
        <v>45</v>
      </c>
      <c r="CB597" s="199">
        <v>5715</v>
      </c>
      <c r="CC597" s="199">
        <v>143</v>
      </c>
      <c r="CD597" s="199">
        <v>1459</v>
      </c>
      <c r="CE597" s="199">
        <v>38</v>
      </c>
      <c r="CF597" s="199">
        <v>3697</v>
      </c>
      <c r="CG597" s="199">
        <v>337</v>
      </c>
      <c r="CH597" s="199">
        <v>5356</v>
      </c>
      <c r="CI597" s="199">
        <v>85</v>
      </c>
      <c r="CJ597" s="199">
        <v>4083</v>
      </c>
      <c r="CK597" s="199">
        <v>278</v>
      </c>
      <c r="CL597" s="199">
        <v>2969</v>
      </c>
      <c r="CM597" s="199">
        <v>35</v>
      </c>
      <c r="CN597" s="199">
        <v>3675</v>
      </c>
      <c r="CO597" s="199">
        <v>0</v>
      </c>
      <c r="CP597" s="199">
        <v>961</v>
      </c>
      <c r="CQ597" s="199">
        <v>28552</v>
      </c>
      <c r="CR597" s="199">
        <v>25314</v>
      </c>
      <c r="CS597" s="199">
        <v>6211</v>
      </c>
      <c r="CT597" s="199">
        <v>25113</v>
      </c>
      <c r="CU597" s="199">
        <v>2461</v>
      </c>
      <c r="CV597" s="199">
        <v>520</v>
      </c>
      <c r="CW597" s="199">
        <v>608</v>
      </c>
      <c r="CX597" s="199">
        <v>202</v>
      </c>
      <c r="CY597" s="199">
        <v>442</v>
      </c>
      <c r="CZ597" s="199">
        <v>45</v>
      </c>
      <c r="DA597" s="199">
        <v>123</v>
      </c>
      <c r="DB597" s="199">
        <v>52</v>
      </c>
      <c r="DC597" s="199">
        <v>1288</v>
      </c>
      <c r="DD597" s="199">
        <v>221</v>
      </c>
      <c r="DE597" s="199">
        <v>71</v>
      </c>
      <c r="DF597" s="199">
        <v>372</v>
      </c>
      <c r="DG597" s="199">
        <v>1721</v>
      </c>
      <c r="DH597" s="199">
        <v>511</v>
      </c>
      <c r="DI597" s="199">
        <v>1570</v>
      </c>
      <c r="DJ597" s="199">
        <v>384</v>
      </c>
      <c r="DK597" s="199">
        <v>479</v>
      </c>
      <c r="DL597" s="199">
        <v>1832</v>
      </c>
      <c r="DM597" s="199">
        <v>3030</v>
      </c>
      <c r="DN597" s="199">
        <v>4206</v>
      </c>
      <c r="DO597" s="199">
        <v>974</v>
      </c>
      <c r="DP597" s="199">
        <v>585</v>
      </c>
      <c r="DQ597" s="199">
        <v>667</v>
      </c>
      <c r="DR597" s="199">
        <v>286</v>
      </c>
      <c r="DS597" s="199">
        <v>203</v>
      </c>
      <c r="DT597" s="199">
        <v>413</v>
      </c>
      <c r="DU597" s="199">
        <v>11587</v>
      </c>
      <c r="DV597" s="199">
        <v>6183</v>
      </c>
      <c r="DW597" s="199">
        <v>3213</v>
      </c>
      <c r="DX597" s="199">
        <v>815</v>
      </c>
      <c r="DY597" s="199">
        <v>178</v>
      </c>
      <c r="DZ597" s="199">
        <v>1862</v>
      </c>
      <c r="EA597" s="199">
        <v>207</v>
      </c>
      <c r="EB597" s="199">
        <v>1419</v>
      </c>
      <c r="EC597" s="199">
        <v>2727</v>
      </c>
      <c r="ED597" s="199">
        <v>627</v>
      </c>
      <c r="EE597" s="199">
        <v>1588</v>
      </c>
      <c r="EF597" s="199">
        <v>4286</v>
      </c>
      <c r="EG597" s="199">
        <v>25151</v>
      </c>
      <c r="EH597" s="199">
        <v>4115</v>
      </c>
      <c r="EI597" s="199">
        <v>9063</v>
      </c>
      <c r="EJ597" s="199">
        <v>2524</v>
      </c>
      <c r="EK597" s="199">
        <v>488</v>
      </c>
      <c r="EL597" s="199">
        <v>506</v>
      </c>
      <c r="EM597" s="199">
        <v>386</v>
      </c>
      <c r="EN597" s="199">
        <v>253</v>
      </c>
      <c r="EO597" s="199">
        <v>156</v>
      </c>
      <c r="EP597" s="199">
        <v>687</v>
      </c>
      <c r="EQ597" s="199">
        <v>11110</v>
      </c>
      <c r="ER597" s="199">
        <v>11587</v>
      </c>
      <c r="ES597" s="199">
        <v>342</v>
      </c>
      <c r="ET597" s="199">
        <v>4042</v>
      </c>
      <c r="EU597" s="199">
        <v>5754</v>
      </c>
      <c r="EV597" s="199">
        <v>1449</v>
      </c>
      <c r="EW597" s="199">
        <v>11245</v>
      </c>
      <c r="EX597" s="199">
        <v>11587</v>
      </c>
      <c r="EZ597" s="199"/>
    </row>
    <row r="598" spans="1:156" x14ac:dyDescent="0.25">
      <c r="A598">
        <v>55318</v>
      </c>
      <c r="B598" t="s">
        <v>892</v>
      </c>
      <c r="C598" t="s">
        <v>1011</v>
      </c>
      <c r="D598" t="s">
        <v>247</v>
      </c>
      <c r="E598" t="s">
        <v>333</v>
      </c>
      <c r="F598" t="s">
        <v>346</v>
      </c>
      <c r="G598" t="s">
        <v>346</v>
      </c>
      <c r="H598" s="199">
        <v>29562</v>
      </c>
      <c r="I598" s="199">
        <v>938</v>
      </c>
      <c r="J598" s="199">
        <v>2099</v>
      </c>
      <c r="K598" s="199">
        <v>181</v>
      </c>
      <c r="L598" s="199">
        <v>1142</v>
      </c>
      <c r="M598" s="199">
        <v>143</v>
      </c>
      <c r="N598" s="199">
        <v>8212</v>
      </c>
      <c r="O598" s="199">
        <v>532</v>
      </c>
      <c r="P598" s="199">
        <v>19094</v>
      </c>
      <c r="Q598" s="199">
        <v>225</v>
      </c>
      <c r="R598" s="199">
        <v>25409</v>
      </c>
      <c r="S598" s="199">
        <v>542</v>
      </c>
      <c r="T598" s="199">
        <v>538</v>
      </c>
      <c r="U598" s="199">
        <v>100</v>
      </c>
      <c r="V598" s="199">
        <v>69</v>
      </c>
      <c r="W598" s="199">
        <v>0</v>
      </c>
      <c r="X598" s="199">
        <v>968</v>
      </c>
      <c r="Y598" s="199">
        <v>0</v>
      </c>
      <c r="Z598" s="199">
        <v>564</v>
      </c>
      <c r="AA598" s="199">
        <v>107</v>
      </c>
      <c r="AB598" s="199">
        <v>2014</v>
      </c>
      <c r="AC598" s="199">
        <v>189</v>
      </c>
      <c r="AD598" s="199">
        <v>2333</v>
      </c>
      <c r="AE598" s="199">
        <v>331</v>
      </c>
      <c r="AF598" s="199">
        <v>24471</v>
      </c>
      <c r="AG598" s="199">
        <v>455</v>
      </c>
      <c r="AH598" s="199">
        <v>27609</v>
      </c>
      <c r="AI598" s="199">
        <v>743</v>
      </c>
      <c r="AJ598" s="199">
        <v>1953</v>
      </c>
      <c r="AK598" s="199">
        <v>195</v>
      </c>
      <c r="AL598" s="199">
        <v>1074</v>
      </c>
      <c r="AM598" s="199">
        <v>0</v>
      </c>
      <c r="AN598" s="199">
        <v>879</v>
      </c>
      <c r="AO598" s="199">
        <v>195</v>
      </c>
      <c r="AP598" s="199">
        <v>14204</v>
      </c>
      <c r="AQ598" s="199">
        <v>498</v>
      </c>
      <c r="AR598" s="199">
        <v>15358</v>
      </c>
      <c r="AS598" s="199">
        <v>440</v>
      </c>
      <c r="AT598" s="199">
        <v>2516</v>
      </c>
      <c r="AU598" s="199">
        <v>135</v>
      </c>
      <c r="AV598" s="199">
        <v>27046</v>
      </c>
      <c r="AW598" s="199">
        <v>803</v>
      </c>
      <c r="AX598" s="199">
        <v>1376</v>
      </c>
      <c r="AY598" s="199">
        <v>154</v>
      </c>
      <c r="AZ598" s="199">
        <v>3576</v>
      </c>
      <c r="BA598" s="199">
        <v>269</v>
      </c>
      <c r="BB598" s="199">
        <v>5111</v>
      </c>
      <c r="BC598" s="199">
        <v>132</v>
      </c>
      <c r="BD598" s="199">
        <v>8649</v>
      </c>
      <c r="BE598" s="199">
        <v>86</v>
      </c>
      <c r="BF598" s="199">
        <v>2039</v>
      </c>
      <c r="BG598" s="199">
        <v>173</v>
      </c>
      <c r="BH598" s="199">
        <v>15598</v>
      </c>
      <c r="BI598" s="199">
        <v>606</v>
      </c>
      <c r="BJ598" s="199">
        <v>15179</v>
      </c>
      <c r="BK598" s="199">
        <v>563</v>
      </c>
      <c r="BL598" s="199">
        <v>419</v>
      </c>
      <c r="BM598" s="199">
        <v>43</v>
      </c>
      <c r="BN598" s="199">
        <v>11975</v>
      </c>
      <c r="BO598" s="199">
        <v>397</v>
      </c>
      <c r="BP598" s="199">
        <v>3759</v>
      </c>
      <c r="BQ598" s="199">
        <v>214</v>
      </c>
      <c r="BR598" s="199">
        <v>1903</v>
      </c>
      <c r="BS598" s="199">
        <v>168</v>
      </c>
      <c r="BT598" s="199">
        <v>8354</v>
      </c>
      <c r="BU598" s="199">
        <v>159</v>
      </c>
      <c r="BV598" s="199">
        <v>17637</v>
      </c>
      <c r="BW598" s="199">
        <v>779</v>
      </c>
      <c r="BX598" s="199">
        <v>3571</v>
      </c>
      <c r="BY598" s="199">
        <v>0</v>
      </c>
      <c r="BZ598" s="199">
        <v>2564</v>
      </c>
      <c r="CA598" s="199">
        <v>20</v>
      </c>
      <c r="CB598" s="199">
        <v>5790</v>
      </c>
      <c r="CC598" s="199">
        <v>139</v>
      </c>
      <c r="CD598" s="199">
        <v>2496</v>
      </c>
      <c r="CE598" s="199">
        <v>138</v>
      </c>
      <c r="CF598" s="199">
        <v>2818</v>
      </c>
      <c r="CG598" s="199">
        <v>159</v>
      </c>
      <c r="CH598" s="199">
        <v>4392</v>
      </c>
      <c r="CI598" s="199">
        <v>283</v>
      </c>
      <c r="CJ598" s="199">
        <v>4242</v>
      </c>
      <c r="CK598" s="199">
        <v>52</v>
      </c>
      <c r="CL598" s="199">
        <v>3689</v>
      </c>
      <c r="CM598" s="199">
        <v>147</v>
      </c>
      <c r="CN598" s="199">
        <v>3571</v>
      </c>
      <c r="CO598" s="199">
        <v>0</v>
      </c>
      <c r="CP598" s="199">
        <v>938</v>
      </c>
      <c r="CQ598" s="199">
        <v>28624</v>
      </c>
      <c r="CR598" s="199">
        <v>24397</v>
      </c>
      <c r="CS598" s="199">
        <v>7240</v>
      </c>
      <c r="CT598" s="199">
        <v>24824</v>
      </c>
      <c r="CU598" s="199">
        <v>2690</v>
      </c>
      <c r="CV598" s="199">
        <v>891</v>
      </c>
      <c r="CW598" s="199">
        <v>1376</v>
      </c>
      <c r="CX598" s="199">
        <v>413</v>
      </c>
      <c r="CY598" s="199">
        <v>476</v>
      </c>
      <c r="CZ598" s="199">
        <v>129</v>
      </c>
      <c r="DA598" s="199">
        <v>739</v>
      </c>
      <c r="DB598" s="199">
        <v>349</v>
      </c>
      <c r="DC598" s="199">
        <v>99</v>
      </c>
      <c r="DD598" s="199">
        <v>0</v>
      </c>
      <c r="DE598" s="199">
        <v>226</v>
      </c>
      <c r="DF598" s="199">
        <v>814</v>
      </c>
      <c r="DG598" s="199">
        <v>2557</v>
      </c>
      <c r="DH598" s="199">
        <v>508</v>
      </c>
      <c r="DI598" s="199">
        <v>1758</v>
      </c>
      <c r="DJ598" s="199">
        <v>696</v>
      </c>
      <c r="DK598" s="199">
        <v>264</v>
      </c>
      <c r="DL598" s="199">
        <v>1817</v>
      </c>
      <c r="DM598" s="199">
        <v>1977</v>
      </c>
      <c r="DN598" s="199">
        <v>3821</v>
      </c>
      <c r="DO598" s="199">
        <v>1187</v>
      </c>
      <c r="DP598" s="199">
        <v>628</v>
      </c>
      <c r="DQ598" s="199">
        <v>283</v>
      </c>
      <c r="DR598" s="199">
        <v>434</v>
      </c>
      <c r="DS598" s="199">
        <v>300</v>
      </c>
      <c r="DT598" s="199">
        <v>727</v>
      </c>
      <c r="DU598" s="199">
        <v>11157</v>
      </c>
      <c r="DV598" s="199">
        <v>5867</v>
      </c>
      <c r="DW598" s="199">
        <v>2881</v>
      </c>
      <c r="DX598" s="199">
        <v>667</v>
      </c>
      <c r="DY598" s="199">
        <v>196</v>
      </c>
      <c r="DZ598" s="199">
        <v>1865</v>
      </c>
      <c r="EA598" s="199">
        <v>300</v>
      </c>
      <c r="EB598" s="199">
        <v>1148</v>
      </c>
      <c r="EC598" s="199">
        <v>2758</v>
      </c>
      <c r="ED598" s="199">
        <v>667</v>
      </c>
      <c r="EE598" s="199">
        <v>1674</v>
      </c>
      <c r="EF598" s="199">
        <v>4216</v>
      </c>
      <c r="EG598" s="199">
        <v>26206</v>
      </c>
      <c r="EH598" s="199">
        <v>3118</v>
      </c>
      <c r="EI598" s="199">
        <v>7989</v>
      </c>
      <c r="EJ598" s="199">
        <v>3168</v>
      </c>
      <c r="EK598" s="199">
        <v>219</v>
      </c>
      <c r="EL598" s="199">
        <v>308</v>
      </c>
      <c r="EM598" s="199">
        <v>653</v>
      </c>
      <c r="EN598" s="199">
        <v>555</v>
      </c>
      <c r="EO598" s="199">
        <v>321</v>
      </c>
      <c r="EP598" s="199">
        <v>1015</v>
      </c>
      <c r="EQ598" s="199">
        <v>10391</v>
      </c>
      <c r="ER598" s="199">
        <v>11157</v>
      </c>
      <c r="ES598" s="199">
        <v>767</v>
      </c>
      <c r="ET598" s="199">
        <v>3133</v>
      </c>
      <c r="EU598" s="199">
        <v>4572</v>
      </c>
      <c r="EV598" s="199">
        <v>2685</v>
      </c>
      <c r="EW598" s="199">
        <v>10390</v>
      </c>
      <c r="EX598" s="199">
        <v>11157</v>
      </c>
      <c r="EZ598" s="199"/>
    </row>
    <row r="599" spans="1:156" x14ac:dyDescent="0.25">
      <c r="A599">
        <v>55123</v>
      </c>
      <c r="B599" t="s">
        <v>892</v>
      </c>
      <c r="C599" t="s">
        <v>995</v>
      </c>
      <c r="D599" t="s">
        <v>256</v>
      </c>
      <c r="E599" t="s">
        <v>333</v>
      </c>
      <c r="F599" t="s">
        <v>346</v>
      </c>
      <c r="G599" t="s">
        <v>346</v>
      </c>
      <c r="H599" s="199">
        <v>27748</v>
      </c>
      <c r="I599" s="199">
        <v>871</v>
      </c>
      <c r="J599" s="199">
        <v>1088</v>
      </c>
      <c r="K599" s="199">
        <v>33</v>
      </c>
      <c r="L599" s="199">
        <v>483</v>
      </c>
      <c r="M599" s="199">
        <v>33</v>
      </c>
      <c r="N599" s="199">
        <v>5811</v>
      </c>
      <c r="O599" s="199">
        <v>471</v>
      </c>
      <c r="P599" s="199">
        <v>20821</v>
      </c>
      <c r="Q599" s="199">
        <v>367</v>
      </c>
      <c r="R599" s="199">
        <v>22614</v>
      </c>
      <c r="S599" s="199">
        <v>676</v>
      </c>
      <c r="T599" s="199">
        <v>943</v>
      </c>
      <c r="U599" s="199">
        <v>84</v>
      </c>
      <c r="V599" s="199">
        <v>47</v>
      </c>
      <c r="W599" s="199">
        <v>14</v>
      </c>
      <c r="X599" s="199">
        <v>2736</v>
      </c>
      <c r="Y599" s="199">
        <v>59</v>
      </c>
      <c r="Z599" s="199">
        <v>288</v>
      </c>
      <c r="AA599" s="199">
        <v>14</v>
      </c>
      <c r="AB599" s="199">
        <v>1114</v>
      </c>
      <c r="AC599" s="199">
        <v>24</v>
      </c>
      <c r="AD599" s="199">
        <v>1136</v>
      </c>
      <c r="AE599" s="199">
        <v>56</v>
      </c>
      <c r="AF599" s="199">
        <v>22046</v>
      </c>
      <c r="AG599" s="199">
        <v>642</v>
      </c>
      <c r="AH599" s="199">
        <v>24600</v>
      </c>
      <c r="AI599" s="199">
        <v>688</v>
      </c>
      <c r="AJ599" s="199">
        <v>3148</v>
      </c>
      <c r="AK599" s="199">
        <v>183</v>
      </c>
      <c r="AL599" s="199">
        <v>1578</v>
      </c>
      <c r="AM599" s="199">
        <v>81</v>
      </c>
      <c r="AN599" s="199">
        <v>1570</v>
      </c>
      <c r="AO599" s="199">
        <v>102</v>
      </c>
      <c r="AP599" s="199">
        <v>13752</v>
      </c>
      <c r="AQ599" s="199">
        <v>465</v>
      </c>
      <c r="AR599" s="199">
        <v>13996</v>
      </c>
      <c r="AS599" s="199">
        <v>406</v>
      </c>
      <c r="AT599" s="199">
        <v>1631</v>
      </c>
      <c r="AU599" s="199">
        <v>25</v>
      </c>
      <c r="AV599" s="199">
        <v>26117</v>
      </c>
      <c r="AW599" s="199">
        <v>846</v>
      </c>
      <c r="AX599" s="199">
        <v>229</v>
      </c>
      <c r="AY599" s="199">
        <v>82</v>
      </c>
      <c r="AZ599" s="199">
        <v>1579</v>
      </c>
      <c r="BA599" s="199">
        <v>44</v>
      </c>
      <c r="BB599" s="199">
        <v>4561</v>
      </c>
      <c r="BC599" s="199">
        <v>126</v>
      </c>
      <c r="BD599" s="199">
        <v>12108</v>
      </c>
      <c r="BE599" s="199">
        <v>232</v>
      </c>
      <c r="BF599" s="199">
        <v>2052</v>
      </c>
      <c r="BG599" s="199">
        <v>155</v>
      </c>
      <c r="BH599" s="199">
        <v>14813</v>
      </c>
      <c r="BI599" s="199">
        <v>421</v>
      </c>
      <c r="BJ599" s="199">
        <v>14483</v>
      </c>
      <c r="BK599" s="199">
        <v>366</v>
      </c>
      <c r="BL599" s="199">
        <v>330</v>
      </c>
      <c r="BM599" s="199">
        <v>55</v>
      </c>
      <c r="BN599" s="199">
        <v>10831</v>
      </c>
      <c r="BO599" s="199">
        <v>255</v>
      </c>
      <c r="BP599" s="199">
        <v>4326</v>
      </c>
      <c r="BQ599" s="199">
        <v>179</v>
      </c>
      <c r="BR599" s="199">
        <v>1708</v>
      </c>
      <c r="BS599" s="199">
        <v>142</v>
      </c>
      <c r="BT599" s="199">
        <v>7288</v>
      </c>
      <c r="BU599" s="199">
        <v>267</v>
      </c>
      <c r="BV599" s="199">
        <v>16865</v>
      </c>
      <c r="BW599" s="199">
        <v>576</v>
      </c>
      <c r="BX599" s="199">
        <v>3595</v>
      </c>
      <c r="BY599" s="199">
        <v>28</v>
      </c>
      <c r="BZ599" s="199">
        <v>2156</v>
      </c>
      <c r="CA599" s="199">
        <v>27</v>
      </c>
      <c r="CB599" s="199">
        <v>5132</v>
      </c>
      <c r="CC599" s="199">
        <v>240</v>
      </c>
      <c r="CD599" s="199">
        <v>1983</v>
      </c>
      <c r="CE599" s="199">
        <v>120</v>
      </c>
      <c r="CF599" s="199">
        <v>2740</v>
      </c>
      <c r="CG599" s="199">
        <v>185</v>
      </c>
      <c r="CH599" s="199">
        <v>4171</v>
      </c>
      <c r="CI599" s="199">
        <v>79</v>
      </c>
      <c r="CJ599" s="199">
        <v>3291</v>
      </c>
      <c r="CK599" s="199">
        <v>63</v>
      </c>
      <c r="CL599" s="199">
        <v>4680</v>
      </c>
      <c r="CM599" s="199">
        <v>129</v>
      </c>
      <c r="CN599" s="199">
        <v>3595</v>
      </c>
      <c r="CO599" s="199">
        <v>28</v>
      </c>
      <c r="CP599" s="199">
        <v>871</v>
      </c>
      <c r="CQ599" s="199">
        <v>26877</v>
      </c>
      <c r="CR599" s="199">
        <v>24684</v>
      </c>
      <c r="CS599" s="199">
        <v>5171</v>
      </c>
      <c r="CT599" s="199">
        <v>22898</v>
      </c>
      <c r="CU599" s="199">
        <v>3273</v>
      </c>
      <c r="CV599" s="199">
        <v>1179</v>
      </c>
      <c r="CW599" s="199">
        <v>643</v>
      </c>
      <c r="CX599" s="199">
        <v>122</v>
      </c>
      <c r="CY599" s="199">
        <v>938</v>
      </c>
      <c r="CZ599" s="199">
        <v>258</v>
      </c>
      <c r="DA599" s="199">
        <v>1452</v>
      </c>
      <c r="DB599" s="199">
        <v>682</v>
      </c>
      <c r="DC599" s="199">
        <v>240</v>
      </c>
      <c r="DD599" s="199">
        <v>117</v>
      </c>
      <c r="DE599" s="199">
        <v>24</v>
      </c>
      <c r="DF599" s="199">
        <v>642</v>
      </c>
      <c r="DG599" s="199">
        <v>1373</v>
      </c>
      <c r="DH599" s="199">
        <v>362</v>
      </c>
      <c r="DI599" s="199">
        <v>1590</v>
      </c>
      <c r="DJ599" s="199">
        <v>853</v>
      </c>
      <c r="DK599" s="199">
        <v>415</v>
      </c>
      <c r="DL599" s="199">
        <v>1824</v>
      </c>
      <c r="DM599" s="199">
        <v>2957</v>
      </c>
      <c r="DN599" s="199">
        <v>3780</v>
      </c>
      <c r="DO599" s="199">
        <v>825</v>
      </c>
      <c r="DP599" s="199">
        <v>558</v>
      </c>
      <c r="DQ599" s="199">
        <v>456</v>
      </c>
      <c r="DR599" s="199">
        <v>188</v>
      </c>
      <c r="DS599" s="199">
        <v>56</v>
      </c>
      <c r="DT599" s="199">
        <v>159</v>
      </c>
      <c r="DU599" s="199">
        <v>10244</v>
      </c>
      <c r="DV599" s="199">
        <v>6969</v>
      </c>
      <c r="DW599" s="199">
        <v>2835</v>
      </c>
      <c r="DX599" s="199">
        <v>569</v>
      </c>
      <c r="DY599" s="199">
        <v>130</v>
      </c>
      <c r="DZ599" s="199">
        <v>899</v>
      </c>
      <c r="EA599" s="199">
        <v>110</v>
      </c>
      <c r="EB599" s="199">
        <v>651</v>
      </c>
      <c r="EC599" s="199">
        <v>1807</v>
      </c>
      <c r="ED599" s="199">
        <v>400</v>
      </c>
      <c r="EE599" s="199">
        <v>1103</v>
      </c>
      <c r="EF599" s="199">
        <v>3624</v>
      </c>
      <c r="EG599" s="199">
        <v>24587</v>
      </c>
      <c r="EH599" s="199">
        <v>2854</v>
      </c>
      <c r="EI599" s="199">
        <v>8361</v>
      </c>
      <c r="EJ599" s="199">
        <v>1883</v>
      </c>
      <c r="EK599" s="199">
        <v>213</v>
      </c>
      <c r="EL599" s="199">
        <v>330</v>
      </c>
      <c r="EM599" s="199">
        <v>506</v>
      </c>
      <c r="EN599" s="199">
        <v>131</v>
      </c>
      <c r="EO599" s="199">
        <v>191</v>
      </c>
      <c r="EP599" s="199">
        <v>512</v>
      </c>
      <c r="EQ599" s="199">
        <v>9904</v>
      </c>
      <c r="ER599" s="199">
        <v>10244</v>
      </c>
      <c r="ES599" s="199">
        <v>140</v>
      </c>
      <c r="ET599" s="199">
        <v>2650</v>
      </c>
      <c r="EU599" s="199">
        <v>5205</v>
      </c>
      <c r="EV599" s="199">
        <v>2249</v>
      </c>
      <c r="EW599" s="199">
        <v>10104</v>
      </c>
      <c r="EX599" s="199">
        <v>10244</v>
      </c>
      <c r="EZ599" s="199"/>
    </row>
    <row r="600" spans="1:156" x14ac:dyDescent="0.25">
      <c r="A600">
        <v>55303</v>
      </c>
      <c r="B600" t="s">
        <v>892</v>
      </c>
      <c r="C600" t="s">
        <v>1001</v>
      </c>
      <c r="D600" t="s">
        <v>239</v>
      </c>
      <c r="E600" t="s">
        <v>333</v>
      </c>
      <c r="F600" t="s">
        <v>346</v>
      </c>
      <c r="G600" t="s">
        <v>346</v>
      </c>
      <c r="H600" s="199">
        <v>51342</v>
      </c>
      <c r="I600" s="199">
        <v>1602</v>
      </c>
      <c r="J600" s="199">
        <v>4291</v>
      </c>
      <c r="K600" s="199">
        <v>297</v>
      </c>
      <c r="L600" s="199">
        <v>2817</v>
      </c>
      <c r="M600" s="199">
        <v>285</v>
      </c>
      <c r="N600" s="199">
        <v>19503</v>
      </c>
      <c r="O600" s="199">
        <v>868</v>
      </c>
      <c r="P600" s="199">
        <v>27189</v>
      </c>
      <c r="Q600" s="199">
        <v>428</v>
      </c>
      <c r="R600" s="199">
        <v>43096</v>
      </c>
      <c r="S600" s="199">
        <v>1365</v>
      </c>
      <c r="T600" s="199">
        <v>3127</v>
      </c>
      <c r="U600" s="199">
        <v>31</v>
      </c>
      <c r="V600" s="199">
        <v>367</v>
      </c>
      <c r="W600" s="199">
        <v>8</v>
      </c>
      <c r="X600" s="199">
        <v>1577</v>
      </c>
      <c r="Y600" s="199">
        <v>19</v>
      </c>
      <c r="Z600" s="199">
        <v>643</v>
      </c>
      <c r="AA600" s="199">
        <v>128</v>
      </c>
      <c r="AB600" s="199">
        <v>2505</v>
      </c>
      <c r="AC600" s="199">
        <v>24</v>
      </c>
      <c r="AD600" s="199">
        <v>1590</v>
      </c>
      <c r="AE600" s="199">
        <v>187</v>
      </c>
      <c r="AF600" s="199">
        <v>42714</v>
      </c>
      <c r="AG600" s="199">
        <v>1329</v>
      </c>
      <c r="AH600" s="199">
        <v>48215</v>
      </c>
      <c r="AI600" s="199">
        <v>1407</v>
      </c>
      <c r="AJ600" s="199">
        <v>3127</v>
      </c>
      <c r="AK600" s="199">
        <v>195</v>
      </c>
      <c r="AL600" s="199">
        <v>1958</v>
      </c>
      <c r="AM600" s="199">
        <v>47</v>
      </c>
      <c r="AN600" s="199">
        <v>1169</v>
      </c>
      <c r="AO600" s="199">
        <v>148</v>
      </c>
      <c r="AP600" s="199">
        <v>25477</v>
      </c>
      <c r="AQ600" s="199">
        <v>984</v>
      </c>
      <c r="AR600" s="199">
        <v>25865</v>
      </c>
      <c r="AS600" s="199">
        <v>618</v>
      </c>
      <c r="AT600" s="199">
        <v>4944</v>
      </c>
      <c r="AU600" s="199">
        <v>70</v>
      </c>
      <c r="AV600" s="199">
        <v>46398</v>
      </c>
      <c r="AW600" s="199">
        <v>1532</v>
      </c>
      <c r="AX600" s="199">
        <v>1512</v>
      </c>
      <c r="AY600" s="199">
        <v>175</v>
      </c>
      <c r="AZ600" s="199">
        <v>9637</v>
      </c>
      <c r="BA600" s="199">
        <v>444</v>
      </c>
      <c r="BB600" s="199">
        <v>12528</v>
      </c>
      <c r="BC600" s="199">
        <v>423</v>
      </c>
      <c r="BD600" s="199">
        <v>10853</v>
      </c>
      <c r="BE600" s="199">
        <v>320</v>
      </c>
      <c r="BF600" s="199">
        <v>4485</v>
      </c>
      <c r="BG600" s="199">
        <v>315</v>
      </c>
      <c r="BH600" s="199">
        <v>26277</v>
      </c>
      <c r="BI600" s="199">
        <v>1116</v>
      </c>
      <c r="BJ600" s="199">
        <v>25130</v>
      </c>
      <c r="BK600" s="199">
        <v>911</v>
      </c>
      <c r="BL600" s="199">
        <v>1147</v>
      </c>
      <c r="BM600" s="199">
        <v>205</v>
      </c>
      <c r="BN600" s="199">
        <v>19943</v>
      </c>
      <c r="BO600" s="199">
        <v>604</v>
      </c>
      <c r="BP600" s="199">
        <v>6846</v>
      </c>
      <c r="BQ600" s="199">
        <v>395</v>
      </c>
      <c r="BR600" s="199">
        <v>3973</v>
      </c>
      <c r="BS600" s="199">
        <v>432</v>
      </c>
      <c r="BT600" s="199">
        <v>13051</v>
      </c>
      <c r="BU600" s="199">
        <v>171</v>
      </c>
      <c r="BV600" s="199">
        <v>30762</v>
      </c>
      <c r="BW600" s="199">
        <v>1431</v>
      </c>
      <c r="BX600" s="199">
        <v>7529</v>
      </c>
      <c r="BY600" s="199">
        <v>0</v>
      </c>
      <c r="BZ600" s="199">
        <v>3280</v>
      </c>
      <c r="CA600" s="199">
        <v>0</v>
      </c>
      <c r="CB600" s="199">
        <v>9771</v>
      </c>
      <c r="CC600" s="199">
        <v>171</v>
      </c>
      <c r="CD600" s="199">
        <v>3761</v>
      </c>
      <c r="CE600" s="199">
        <v>69</v>
      </c>
      <c r="CF600" s="199">
        <v>6470</v>
      </c>
      <c r="CG600" s="199">
        <v>557</v>
      </c>
      <c r="CH600" s="199">
        <v>6650</v>
      </c>
      <c r="CI600" s="199">
        <v>290</v>
      </c>
      <c r="CJ600" s="199">
        <v>6762</v>
      </c>
      <c r="CK600" s="199">
        <v>198</v>
      </c>
      <c r="CL600" s="199">
        <v>7119</v>
      </c>
      <c r="CM600" s="199">
        <v>317</v>
      </c>
      <c r="CN600" s="199">
        <v>7529</v>
      </c>
      <c r="CO600" s="199">
        <v>0</v>
      </c>
      <c r="CP600" s="199">
        <v>1602</v>
      </c>
      <c r="CQ600" s="199">
        <v>49740</v>
      </c>
      <c r="CR600" s="199">
        <v>41424</v>
      </c>
      <c r="CS600" s="199">
        <v>14979</v>
      </c>
      <c r="CT600" s="199">
        <v>45134</v>
      </c>
      <c r="CU600" s="199">
        <v>4005</v>
      </c>
      <c r="CV600" s="199">
        <v>1442</v>
      </c>
      <c r="CW600" s="199">
        <v>754</v>
      </c>
      <c r="CX600" s="199">
        <v>267</v>
      </c>
      <c r="CY600" s="199">
        <v>555</v>
      </c>
      <c r="CZ600" s="199">
        <v>214</v>
      </c>
      <c r="DA600" s="199">
        <v>999</v>
      </c>
      <c r="DB600" s="199">
        <v>438</v>
      </c>
      <c r="DC600" s="199">
        <v>1697</v>
      </c>
      <c r="DD600" s="199">
        <v>523</v>
      </c>
      <c r="DE600" s="199">
        <v>108</v>
      </c>
      <c r="DF600" s="199">
        <v>2230</v>
      </c>
      <c r="DG600" s="199">
        <v>4889</v>
      </c>
      <c r="DH600" s="199">
        <v>805</v>
      </c>
      <c r="DI600" s="199">
        <v>2655</v>
      </c>
      <c r="DJ600" s="199">
        <v>1502</v>
      </c>
      <c r="DK600" s="199">
        <v>376</v>
      </c>
      <c r="DL600" s="199">
        <v>1684</v>
      </c>
      <c r="DM600" s="199">
        <v>2636</v>
      </c>
      <c r="DN600" s="199">
        <v>6218</v>
      </c>
      <c r="DO600" s="199">
        <v>1782</v>
      </c>
      <c r="DP600" s="199">
        <v>1200</v>
      </c>
      <c r="DQ600" s="199">
        <v>1185</v>
      </c>
      <c r="DR600" s="199">
        <v>632</v>
      </c>
      <c r="DS600" s="199">
        <v>624</v>
      </c>
      <c r="DT600" s="199">
        <v>958</v>
      </c>
      <c r="DU600" s="199">
        <v>19383</v>
      </c>
      <c r="DV600" s="199">
        <v>10691</v>
      </c>
      <c r="DW600" s="199">
        <v>4246</v>
      </c>
      <c r="DX600" s="199">
        <v>1575</v>
      </c>
      <c r="DY600" s="199">
        <v>585</v>
      </c>
      <c r="DZ600" s="199">
        <v>2859</v>
      </c>
      <c r="EA600" s="199">
        <v>317</v>
      </c>
      <c r="EB600" s="199">
        <v>1967</v>
      </c>
      <c r="EC600" s="199">
        <v>4258</v>
      </c>
      <c r="ED600" s="199">
        <v>1017</v>
      </c>
      <c r="EE600" s="199">
        <v>2588</v>
      </c>
      <c r="EF600" s="199">
        <v>6590</v>
      </c>
      <c r="EG600" s="199">
        <v>46277</v>
      </c>
      <c r="EH600" s="199">
        <v>5361</v>
      </c>
      <c r="EI600" s="199">
        <v>14653</v>
      </c>
      <c r="EJ600" s="199">
        <v>4730</v>
      </c>
      <c r="EK600" s="199">
        <v>465</v>
      </c>
      <c r="EL600" s="199">
        <v>735</v>
      </c>
      <c r="EM600" s="199">
        <v>569</v>
      </c>
      <c r="EN600" s="199">
        <v>467</v>
      </c>
      <c r="EO600" s="199">
        <v>401</v>
      </c>
      <c r="EP600" s="199">
        <v>1897</v>
      </c>
      <c r="EQ600" s="199">
        <v>17704</v>
      </c>
      <c r="ER600" s="199">
        <v>19383</v>
      </c>
      <c r="ES600" s="199">
        <v>866</v>
      </c>
      <c r="ET600" s="199">
        <v>5065</v>
      </c>
      <c r="EU600" s="199">
        <v>8038</v>
      </c>
      <c r="EV600" s="199">
        <v>5414</v>
      </c>
      <c r="EW600" s="199">
        <v>18517</v>
      </c>
      <c r="EX600" s="199">
        <v>19383</v>
      </c>
      <c r="EZ600" s="199"/>
    </row>
    <row r="601" spans="1:156" x14ac:dyDescent="0.25">
      <c r="A601">
        <v>55110</v>
      </c>
      <c r="B601" t="s">
        <v>892</v>
      </c>
      <c r="C601" t="s">
        <v>990</v>
      </c>
      <c r="D601" t="s">
        <v>299</v>
      </c>
      <c r="E601" t="s">
        <v>333</v>
      </c>
      <c r="F601" t="s">
        <v>346</v>
      </c>
      <c r="G601" t="s">
        <v>346</v>
      </c>
      <c r="H601" s="199">
        <v>37803</v>
      </c>
      <c r="I601" s="199">
        <v>1179</v>
      </c>
      <c r="J601" s="199">
        <v>2594</v>
      </c>
      <c r="K601" s="199">
        <v>158</v>
      </c>
      <c r="L601" s="199">
        <v>1844</v>
      </c>
      <c r="M601" s="199">
        <v>153</v>
      </c>
      <c r="N601" s="199">
        <v>13434</v>
      </c>
      <c r="O601" s="199">
        <v>624</v>
      </c>
      <c r="P601" s="199">
        <v>21670</v>
      </c>
      <c r="Q601" s="199">
        <v>397</v>
      </c>
      <c r="R601" s="199">
        <v>33451</v>
      </c>
      <c r="S601" s="199">
        <v>795</v>
      </c>
      <c r="T601" s="199">
        <v>792</v>
      </c>
      <c r="U601" s="199">
        <v>37</v>
      </c>
      <c r="V601" s="199">
        <v>34</v>
      </c>
      <c r="W601" s="199">
        <v>0</v>
      </c>
      <c r="X601" s="199">
        <v>1166</v>
      </c>
      <c r="Y601" s="199">
        <v>54</v>
      </c>
      <c r="Z601" s="199">
        <v>831</v>
      </c>
      <c r="AA601" s="199">
        <v>124</v>
      </c>
      <c r="AB601" s="199">
        <v>1529</v>
      </c>
      <c r="AC601" s="199">
        <v>169</v>
      </c>
      <c r="AD601" s="199">
        <v>1999</v>
      </c>
      <c r="AE601" s="199">
        <v>189</v>
      </c>
      <c r="AF601" s="199">
        <v>32366</v>
      </c>
      <c r="AG601" s="199">
        <v>758</v>
      </c>
      <c r="AH601" s="199">
        <v>35897</v>
      </c>
      <c r="AI601" s="199">
        <v>1039</v>
      </c>
      <c r="AJ601" s="199">
        <v>1906</v>
      </c>
      <c r="AK601" s="199">
        <v>140</v>
      </c>
      <c r="AL601" s="199">
        <v>1009</v>
      </c>
      <c r="AM601" s="199">
        <v>47</v>
      </c>
      <c r="AN601" s="199">
        <v>897</v>
      </c>
      <c r="AO601" s="199">
        <v>93</v>
      </c>
      <c r="AP601" s="199">
        <v>18619</v>
      </c>
      <c r="AQ601" s="199">
        <v>617</v>
      </c>
      <c r="AR601" s="199">
        <v>19184</v>
      </c>
      <c r="AS601" s="199">
        <v>562</v>
      </c>
      <c r="AT601" s="199">
        <v>4273</v>
      </c>
      <c r="AU601" s="199">
        <v>43</v>
      </c>
      <c r="AV601" s="199">
        <v>33530</v>
      </c>
      <c r="AW601" s="199">
        <v>1136</v>
      </c>
      <c r="AX601" s="199">
        <v>831</v>
      </c>
      <c r="AY601" s="199">
        <v>108</v>
      </c>
      <c r="AZ601" s="199">
        <v>5639</v>
      </c>
      <c r="BA601" s="199">
        <v>111</v>
      </c>
      <c r="BB601" s="199">
        <v>8655</v>
      </c>
      <c r="BC601" s="199">
        <v>414</v>
      </c>
      <c r="BD601" s="199">
        <v>11651</v>
      </c>
      <c r="BE601" s="199">
        <v>146</v>
      </c>
      <c r="BF601" s="199">
        <v>3289</v>
      </c>
      <c r="BG601" s="199">
        <v>152</v>
      </c>
      <c r="BH601" s="199">
        <v>17948</v>
      </c>
      <c r="BI601" s="199">
        <v>860</v>
      </c>
      <c r="BJ601" s="199">
        <v>17273</v>
      </c>
      <c r="BK601" s="199">
        <v>793</v>
      </c>
      <c r="BL601" s="199">
        <v>675</v>
      </c>
      <c r="BM601" s="199">
        <v>67</v>
      </c>
      <c r="BN601" s="199">
        <v>13172</v>
      </c>
      <c r="BO601" s="199">
        <v>544</v>
      </c>
      <c r="BP601" s="199">
        <v>5353</v>
      </c>
      <c r="BQ601" s="199">
        <v>310</v>
      </c>
      <c r="BR601" s="199">
        <v>2712</v>
      </c>
      <c r="BS601" s="199">
        <v>158</v>
      </c>
      <c r="BT601" s="199">
        <v>8904</v>
      </c>
      <c r="BU601" s="199">
        <v>133</v>
      </c>
      <c r="BV601" s="199">
        <v>21237</v>
      </c>
      <c r="BW601" s="199">
        <v>1012</v>
      </c>
      <c r="BX601" s="199">
        <v>7662</v>
      </c>
      <c r="BY601" s="199">
        <v>34</v>
      </c>
      <c r="BZ601" s="199">
        <v>2655</v>
      </c>
      <c r="CA601" s="199">
        <v>61</v>
      </c>
      <c r="CB601" s="199">
        <v>6249</v>
      </c>
      <c r="CC601" s="199">
        <v>72</v>
      </c>
      <c r="CD601" s="199">
        <v>2123</v>
      </c>
      <c r="CE601" s="199">
        <v>267</v>
      </c>
      <c r="CF601" s="199">
        <v>4063</v>
      </c>
      <c r="CG601" s="199">
        <v>255</v>
      </c>
      <c r="CH601" s="199">
        <v>4451</v>
      </c>
      <c r="CI601" s="199">
        <v>138</v>
      </c>
      <c r="CJ601" s="199">
        <v>4337</v>
      </c>
      <c r="CK601" s="199">
        <v>208</v>
      </c>
      <c r="CL601" s="199">
        <v>6263</v>
      </c>
      <c r="CM601" s="199">
        <v>144</v>
      </c>
      <c r="CN601" s="199">
        <v>7662</v>
      </c>
      <c r="CO601" s="199">
        <v>34</v>
      </c>
      <c r="CP601" s="199">
        <v>1179</v>
      </c>
      <c r="CQ601" s="199">
        <v>36624</v>
      </c>
      <c r="CR601" s="199">
        <v>30740</v>
      </c>
      <c r="CS601" s="199">
        <v>12597</v>
      </c>
      <c r="CT601" s="199">
        <v>33360</v>
      </c>
      <c r="CU601" s="199">
        <v>2375</v>
      </c>
      <c r="CV601" s="199">
        <v>929</v>
      </c>
      <c r="CW601" s="199">
        <v>1116</v>
      </c>
      <c r="CX601" s="199">
        <v>538</v>
      </c>
      <c r="CY601" s="199">
        <v>456</v>
      </c>
      <c r="CZ601" s="199">
        <v>216</v>
      </c>
      <c r="DA601" s="199">
        <v>662</v>
      </c>
      <c r="DB601" s="199">
        <v>145</v>
      </c>
      <c r="DC601" s="199">
        <v>141</v>
      </c>
      <c r="DD601" s="199">
        <v>30</v>
      </c>
      <c r="DE601" s="199">
        <v>186</v>
      </c>
      <c r="DF601" s="199">
        <v>1516</v>
      </c>
      <c r="DG601" s="199">
        <v>2609</v>
      </c>
      <c r="DH601" s="199">
        <v>418</v>
      </c>
      <c r="DI601" s="199">
        <v>1942</v>
      </c>
      <c r="DJ601" s="199">
        <v>832</v>
      </c>
      <c r="DK601" s="199">
        <v>187</v>
      </c>
      <c r="DL601" s="199">
        <v>1632</v>
      </c>
      <c r="DM601" s="199">
        <v>1893</v>
      </c>
      <c r="DN601" s="199">
        <v>5171</v>
      </c>
      <c r="DO601" s="199">
        <v>1387</v>
      </c>
      <c r="DP601" s="199">
        <v>993</v>
      </c>
      <c r="DQ601" s="199">
        <v>797</v>
      </c>
      <c r="DR601" s="199">
        <v>418</v>
      </c>
      <c r="DS601" s="199">
        <v>367</v>
      </c>
      <c r="DT601" s="199">
        <v>534</v>
      </c>
      <c r="DU601" s="199">
        <v>15389</v>
      </c>
      <c r="DV601" s="199">
        <v>8136</v>
      </c>
      <c r="DW601" s="199">
        <v>2836</v>
      </c>
      <c r="DX601" s="199">
        <v>1166</v>
      </c>
      <c r="DY601" s="199">
        <v>344</v>
      </c>
      <c r="DZ601" s="199">
        <v>2192</v>
      </c>
      <c r="EA601" s="199">
        <v>358</v>
      </c>
      <c r="EB601" s="199">
        <v>1447</v>
      </c>
      <c r="EC601" s="199">
        <v>3895</v>
      </c>
      <c r="ED601" s="199">
        <v>605</v>
      </c>
      <c r="EE601" s="199">
        <v>2548</v>
      </c>
      <c r="EF601" s="199">
        <v>4399</v>
      </c>
      <c r="EG601" s="199">
        <v>33333</v>
      </c>
      <c r="EH601" s="199">
        <v>4293</v>
      </c>
      <c r="EI601" s="199">
        <v>11867</v>
      </c>
      <c r="EJ601" s="199">
        <v>3522</v>
      </c>
      <c r="EK601" s="199">
        <v>447</v>
      </c>
      <c r="EL601" s="199">
        <v>392</v>
      </c>
      <c r="EM601" s="199">
        <v>384</v>
      </c>
      <c r="EN601" s="199">
        <v>426</v>
      </c>
      <c r="EO601" s="199">
        <v>362</v>
      </c>
      <c r="EP601" s="199">
        <v>1397</v>
      </c>
      <c r="EQ601" s="199">
        <v>14289</v>
      </c>
      <c r="ER601" s="199">
        <v>15389</v>
      </c>
      <c r="ES601" s="199">
        <v>537</v>
      </c>
      <c r="ET601" s="199">
        <v>4253</v>
      </c>
      <c r="EU601" s="199">
        <v>6956</v>
      </c>
      <c r="EV601" s="199">
        <v>3643</v>
      </c>
      <c r="EW601" s="199">
        <v>14852</v>
      </c>
      <c r="EX601" s="199">
        <v>15389</v>
      </c>
      <c r="EZ601" s="199"/>
    </row>
    <row r="602" spans="1:156" x14ac:dyDescent="0.25">
      <c r="A602">
        <v>55316</v>
      </c>
      <c r="B602" t="s">
        <v>892</v>
      </c>
      <c r="C602" t="s">
        <v>1009</v>
      </c>
      <c r="D602" t="s">
        <v>264</v>
      </c>
      <c r="E602" t="s">
        <v>333</v>
      </c>
      <c r="F602" t="s">
        <v>346</v>
      </c>
      <c r="G602" t="s">
        <v>346</v>
      </c>
      <c r="H602" s="199">
        <v>23619</v>
      </c>
      <c r="I602" s="199">
        <v>735</v>
      </c>
      <c r="J602" s="199">
        <v>2167</v>
      </c>
      <c r="K602" s="199">
        <v>70</v>
      </c>
      <c r="L602" s="199">
        <v>1524</v>
      </c>
      <c r="M602" s="199">
        <v>70</v>
      </c>
      <c r="N602" s="199">
        <v>7932</v>
      </c>
      <c r="O602" s="199">
        <v>523</v>
      </c>
      <c r="P602" s="199">
        <v>13381</v>
      </c>
      <c r="Q602" s="199">
        <v>130</v>
      </c>
      <c r="R602" s="199">
        <v>18805</v>
      </c>
      <c r="S602" s="199">
        <v>435</v>
      </c>
      <c r="T602" s="199">
        <v>2260</v>
      </c>
      <c r="U602" s="199">
        <v>124</v>
      </c>
      <c r="V602" s="199">
        <v>89</v>
      </c>
      <c r="W602" s="199">
        <v>37</v>
      </c>
      <c r="X602" s="199">
        <v>1268</v>
      </c>
      <c r="Y602" s="199">
        <v>81</v>
      </c>
      <c r="Z602" s="199">
        <v>207</v>
      </c>
      <c r="AA602" s="199">
        <v>21</v>
      </c>
      <c r="AB602" s="199">
        <v>990</v>
      </c>
      <c r="AC602" s="199">
        <v>37</v>
      </c>
      <c r="AD602" s="199">
        <v>349</v>
      </c>
      <c r="AE602" s="199">
        <v>34</v>
      </c>
      <c r="AF602" s="199">
        <v>18709</v>
      </c>
      <c r="AG602" s="199">
        <v>422</v>
      </c>
      <c r="AH602" s="199">
        <v>21246</v>
      </c>
      <c r="AI602" s="199">
        <v>571</v>
      </c>
      <c r="AJ602" s="199">
        <v>2373</v>
      </c>
      <c r="AK602" s="199">
        <v>164</v>
      </c>
      <c r="AL602" s="199">
        <v>1818</v>
      </c>
      <c r="AM602" s="199">
        <v>121</v>
      </c>
      <c r="AN602" s="199">
        <v>555</v>
      </c>
      <c r="AO602" s="199">
        <v>43</v>
      </c>
      <c r="AP602" s="199">
        <v>11499</v>
      </c>
      <c r="AQ602" s="199">
        <v>485</v>
      </c>
      <c r="AR602" s="199">
        <v>12120</v>
      </c>
      <c r="AS602" s="199">
        <v>250</v>
      </c>
      <c r="AT602" s="199">
        <v>1649</v>
      </c>
      <c r="AU602" s="199">
        <v>37</v>
      </c>
      <c r="AV602" s="199">
        <v>21970</v>
      </c>
      <c r="AW602" s="199">
        <v>698</v>
      </c>
      <c r="AX602" s="199">
        <v>390</v>
      </c>
      <c r="AY602" s="199">
        <v>75</v>
      </c>
      <c r="AZ602" s="199">
        <v>3756</v>
      </c>
      <c r="BA602" s="199">
        <v>201</v>
      </c>
      <c r="BB602" s="199">
        <v>6321</v>
      </c>
      <c r="BC602" s="199">
        <v>205</v>
      </c>
      <c r="BD602" s="199">
        <v>5936</v>
      </c>
      <c r="BE602" s="199">
        <v>73</v>
      </c>
      <c r="BF602" s="199">
        <v>1891</v>
      </c>
      <c r="BG602" s="199">
        <v>139</v>
      </c>
      <c r="BH602" s="199">
        <v>12850</v>
      </c>
      <c r="BI602" s="199">
        <v>499</v>
      </c>
      <c r="BJ602" s="199">
        <v>12589</v>
      </c>
      <c r="BK602" s="199">
        <v>479</v>
      </c>
      <c r="BL602" s="199">
        <v>261</v>
      </c>
      <c r="BM602" s="199">
        <v>20</v>
      </c>
      <c r="BN602" s="199">
        <v>9799</v>
      </c>
      <c r="BO602" s="199">
        <v>308</v>
      </c>
      <c r="BP602" s="199">
        <v>3368</v>
      </c>
      <c r="BQ602" s="199">
        <v>230</v>
      </c>
      <c r="BR602" s="199">
        <v>1574</v>
      </c>
      <c r="BS602" s="199">
        <v>100</v>
      </c>
      <c r="BT602" s="199">
        <v>5743</v>
      </c>
      <c r="BU602" s="199">
        <v>93</v>
      </c>
      <c r="BV602" s="199">
        <v>14741</v>
      </c>
      <c r="BW602" s="199">
        <v>638</v>
      </c>
      <c r="BX602" s="199">
        <v>3135</v>
      </c>
      <c r="BY602" s="199">
        <v>4</v>
      </c>
      <c r="BZ602" s="199">
        <v>1506</v>
      </c>
      <c r="CA602" s="199">
        <v>12</v>
      </c>
      <c r="CB602" s="199">
        <v>4237</v>
      </c>
      <c r="CC602" s="199">
        <v>81</v>
      </c>
      <c r="CD602" s="199">
        <v>1473</v>
      </c>
      <c r="CE602" s="199">
        <v>88</v>
      </c>
      <c r="CF602" s="199">
        <v>2440</v>
      </c>
      <c r="CG602" s="199">
        <v>292</v>
      </c>
      <c r="CH602" s="199">
        <v>3167</v>
      </c>
      <c r="CI602" s="199">
        <v>106</v>
      </c>
      <c r="CJ602" s="199">
        <v>3279</v>
      </c>
      <c r="CK602" s="199">
        <v>74</v>
      </c>
      <c r="CL602" s="199">
        <v>4382</v>
      </c>
      <c r="CM602" s="199">
        <v>78</v>
      </c>
      <c r="CN602" s="199">
        <v>3135</v>
      </c>
      <c r="CO602" s="199">
        <v>4</v>
      </c>
      <c r="CP602" s="199">
        <v>735</v>
      </c>
      <c r="CQ602" s="199">
        <v>22884</v>
      </c>
      <c r="CR602" s="199">
        <v>19099</v>
      </c>
      <c r="CS602" s="199">
        <v>6573</v>
      </c>
      <c r="CT602" s="199">
        <v>19820</v>
      </c>
      <c r="CU602" s="199">
        <v>2677</v>
      </c>
      <c r="CV602" s="199">
        <v>1038</v>
      </c>
      <c r="CW602" s="199">
        <v>269</v>
      </c>
      <c r="CX602" s="199">
        <v>109</v>
      </c>
      <c r="CY602" s="199">
        <v>661</v>
      </c>
      <c r="CZ602" s="199">
        <v>349</v>
      </c>
      <c r="DA602" s="199">
        <v>622</v>
      </c>
      <c r="DB602" s="199">
        <v>171</v>
      </c>
      <c r="DC602" s="199">
        <v>1125</v>
      </c>
      <c r="DD602" s="199">
        <v>409</v>
      </c>
      <c r="DE602" s="199">
        <v>16</v>
      </c>
      <c r="DF602" s="199">
        <v>946</v>
      </c>
      <c r="DG602" s="199">
        <v>2334</v>
      </c>
      <c r="DH602" s="199">
        <v>384</v>
      </c>
      <c r="DI602" s="199">
        <v>1358</v>
      </c>
      <c r="DJ602" s="199">
        <v>445</v>
      </c>
      <c r="DK602" s="199">
        <v>288</v>
      </c>
      <c r="DL602" s="199">
        <v>1013</v>
      </c>
      <c r="DM602" s="199">
        <v>1894</v>
      </c>
      <c r="DN602" s="199">
        <v>3049</v>
      </c>
      <c r="DO602" s="199">
        <v>698</v>
      </c>
      <c r="DP602" s="199">
        <v>735</v>
      </c>
      <c r="DQ602" s="199">
        <v>463</v>
      </c>
      <c r="DR602" s="199">
        <v>263</v>
      </c>
      <c r="DS602" s="199">
        <v>296</v>
      </c>
      <c r="DT602" s="199">
        <v>367</v>
      </c>
      <c r="DU602" s="199">
        <v>8647</v>
      </c>
      <c r="DV602" s="199">
        <v>5357</v>
      </c>
      <c r="DW602" s="199">
        <v>1835</v>
      </c>
      <c r="DX602" s="199">
        <v>646</v>
      </c>
      <c r="DY602" s="199">
        <v>385</v>
      </c>
      <c r="DZ602" s="199">
        <v>1100</v>
      </c>
      <c r="EA602" s="199">
        <v>128</v>
      </c>
      <c r="EB602" s="199">
        <v>696</v>
      </c>
      <c r="EC602" s="199">
        <v>1544</v>
      </c>
      <c r="ED602" s="199">
        <v>341</v>
      </c>
      <c r="EE602" s="199">
        <v>953</v>
      </c>
      <c r="EF602" s="199">
        <v>2841</v>
      </c>
      <c r="EG602" s="199">
        <v>21896</v>
      </c>
      <c r="EH602" s="199">
        <v>1480</v>
      </c>
      <c r="EI602" s="199">
        <v>7757</v>
      </c>
      <c r="EJ602" s="199">
        <v>890</v>
      </c>
      <c r="EK602" s="199">
        <v>88</v>
      </c>
      <c r="EL602" s="199">
        <v>36</v>
      </c>
      <c r="EM602" s="199">
        <v>224</v>
      </c>
      <c r="EN602" s="199">
        <v>62</v>
      </c>
      <c r="EO602" s="199">
        <v>39</v>
      </c>
      <c r="EP602" s="199">
        <v>407</v>
      </c>
      <c r="EQ602" s="199">
        <v>8159</v>
      </c>
      <c r="ER602" s="199">
        <v>8647</v>
      </c>
      <c r="ES602" s="199">
        <v>210</v>
      </c>
      <c r="ET602" s="199">
        <v>1966</v>
      </c>
      <c r="EU602" s="199">
        <v>4139</v>
      </c>
      <c r="EV602" s="199">
        <v>2332</v>
      </c>
      <c r="EW602" s="199">
        <v>8437</v>
      </c>
      <c r="EX602" s="199">
        <v>8647</v>
      </c>
      <c r="EZ602" s="199"/>
    </row>
    <row r="603" spans="1:156" x14ac:dyDescent="0.25">
      <c r="A603">
        <v>55359</v>
      </c>
      <c r="B603" t="s">
        <v>892</v>
      </c>
      <c r="C603" t="s">
        <v>1024</v>
      </c>
      <c r="D603" t="s">
        <v>264</v>
      </c>
      <c r="E603" t="s">
        <v>333</v>
      </c>
      <c r="F603" t="s">
        <v>346</v>
      </c>
      <c r="G603" t="s">
        <v>346</v>
      </c>
      <c r="H603" s="199">
        <v>7182</v>
      </c>
      <c r="I603" s="199">
        <v>222</v>
      </c>
      <c r="J603" s="199">
        <v>1072</v>
      </c>
      <c r="K603" s="199">
        <v>97</v>
      </c>
      <c r="L603" s="199">
        <v>749</v>
      </c>
      <c r="M603" s="199">
        <v>37</v>
      </c>
      <c r="N603" s="199">
        <v>1544</v>
      </c>
      <c r="O603" s="199">
        <v>95</v>
      </c>
      <c r="P603" s="199">
        <v>4551</v>
      </c>
      <c r="Q603" s="199">
        <v>30</v>
      </c>
      <c r="R603" s="199">
        <v>6729</v>
      </c>
      <c r="S603" s="199">
        <v>150</v>
      </c>
      <c r="T603" s="199">
        <v>134</v>
      </c>
      <c r="U603" s="199">
        <v>20</v>
      </c>
      <c r="V603" s="199">
        <v>4</v>
      </c>
      <c r="W603" s="199">
        <v>0</v>
      </c>
      <c r="X603" s="199">
        <v>43</v>
      </c>
      <c r="Y603" s="199">
        <v>0</v>
      </c>
      <c r="Z603" s="199">
        <v>47</v>
      </c>
      <c r="AA603" s="199">
        <v>40</v>
      </c>
      <c r="AB603" s="199">
        <v>225</v>
      </c>
      <c r="AC603" s="199">
        <v>12</v>
      </c>
      <c r="AD603" s="199">
        <v>164</v>
      </c>
      <c r="AE603" s="199">
        <v>62</v>
      </c>
      <c r="AF603" s="199">
        <v>6652</v>
      </c>
      <c r="AG603" s="199">
        <v>132</v>
      </c>
      <c r="AH603" s="199">
        <v>7018</v>
      </c>
      <c r="AI603" s="199">
        <v>184</v>
      </c>
      <c r="AJ603" s="199">
        <v>164</v>
      </c>
      <c r="AK603" s="199">
        <v>38</v>
      </c>
      <c r="AL603" s="199">
        <v>92</v>
      </c>
      <c r="AM603" s="199">
        <v>12</v>
      </c>
      <c r="AN603" s="199">
        <v>72</v>
      </c>
      <c r="AO603" s="199">
        <v>26</v>
      </c>
      <c r="AP603" s="199">
        <v>3838</v>
      </c>
      <c r="AQ603" s="199">
        <v>162</v>
      </c>
      <c r="AR603" s="199">
        <v>3344</v>
      </c>
      <c r="AS603" s="199">
        <v>60</v>
      </c>
      <c r="AT603" s="199">
        <v>716</v>
      </c>
      <c r="AU603" s="199">
        <v>30</v>
      </c>
      <c r="AV603" s="199">
        <v>6466</v>
      </c>
      <c r="AW603" s="199">
        <v>192</v>
      </c>
      <c r="AX603" s="199">
        <v>139</v>
      </c>
      <c r="AY603" s="199">
        <v>19</v>
      </c>
      <c r="AZ603" s="199">
        <v>777</v>
      </c>
      <c r="BA603" s="199">
        <v>52</v>
      </c>
      <c r="BB603" s="199">
        <v>1226</v>
      </c>
      <c r="BC603" s="199">
        <v>26</v>
      </c>
      <c r="BD603" s="199">
        <v>2651</v>
      </c>
      <c r="BE603" s="199">
        <v>40</v>
      </c>
      <c r="BF603" s="199">
        <v>821</v>
      </c>
      <c r="BG603" s="199">
        <v>78</v>
      </c>
      <c r="BH603" s="199">
        <v>3073</v>
      </c>
      <c r="BI603" s="199">
        <v>108</v>
      </c>
      <c r="BJ603" s="199">
        <v>3050</v>
      </c>
      <c r="BK603" s="199">
        <v>94</v>
      </c>
      <c r="BL603" s="199">
        <v>23</v>
      </c>
      <c r="BM603" s="199">
        <v>14</v>
      </c>
      <c r="BN603" s="199">
        <v>2425</v>
      </c>
      <c r="BO603" s="199">
        <v>67</v>
      </c>
      <c r="BP603" s="199">
        <v>786</v>
      </c>
      <c r="BQ603" s="199">
        <v>62</v>
      </c>
      <c r="BR603" s="199">
        <v>683</v>
      </c>
      <c r="BS603" s="199">
        <v>57</v>
      </c>
      <c r="BT603" s="199">
        <v>2179</v>
      </c>
      <c r="BU603" s="199">
        <v>33</v>
      </c>
      <c r="BV603" s="199">
        <v>3894</v>
      </c>
      <c r="BW603" s="199">
        <v>186</v>
      </c>
      <c r="BX603" s="199">
        <v>1109</v>
      </c>
      <c r="BY603" s="199">
        <v>3</v>
      </c>
      <c r="BZ603" s="199">
        <v>554</v>
      </c>
      <c r="CA603" s="199">
        <v>0</v>
      </c>
      <c r="CB603" s="199">
        <v>1625</v>
      </c>
      <c r="CC603" s="199">
        <v>33</v>
      </c>
      <c r="CD603" s="199">
        <v>210</v>
      </c>
      <c r="CE603" s="199">
        <v>52</v>
      </c>
      <c r="CF603" s="199">
        <v>429</v>
      </c>
      <c r="CG603" s="199">
        <v>22</v>
      </c>
      <c r="CH603" s="199">
        <v>1062</v>
      </c>
      <c r="CI603" s="199">
        <v>55</v>
      </c>
      <c r="CJ603" s="199">
        <v>1238</v>
      </c>
      <c r="CK603" s="199">
        <v>45</v>
      </c>
      <c r="CL603" s="199">
        <v>955</v>
      </c>
      <c r="CM603" s="199">
        <v>12</v>
      </c>
      <c r="CN603" s="199">
        <v>1109</v>
      </c>
      <c r="CO603" s="199">
        <v>3</v>
      </c>
      <c r="CP603" s="199">
        <v>222</v>
      </c>
      <c r="CQ603" s="199">
        <v>6960</v>
      </c>
      <c r="CR603" s="199">
        <v>5922</v>
      </c>
      <c r="CS603" s="199">
        <v>1976</v>
      </c>
      <c r="CT603" s="199">
        <v>6523</v>
      </c>
      <c r="CU603" s="199">
        <v>281</v>
      </c>
      <c r="CV603" s="199">
        <v>103</v>
      </c>
      <c r="CW603" s="199">
        <v>178</v>
      </c>
      <c r="CX603" s="199">
        <v>60</v>
      </c>
      <c r="CY603" s="199">
        <v>42</v>
      </c>
      <c r="CZ603" s="199">
        <v>12</v>
      </c>
      <c r="DA603" s="199">
        <v>31</v>
      </c>
      <c r="DB603" s="199">
        <v>31</v>
      </c>
      <c r="DC603" s="199">
        <v>30</v>
      </c>
      <c r="DD603" s="199">
        <v>0</v>
      </c>
      <c r="DE603" s="199">
        <v>34</v>
      </c>
      <c r="DF603" s="199">
        <v>280</v>
      </c>
      <c r="DG603" s="199">
        <v>636</v>
      </c>
      <c r="DH603" s="199">
        <v>166</v>
      </c>
      <c r="DI603" s="199">
        <v>285</v>
      </c>
      <c r="DJ603" s="199">
        <v>208</v>
      </c>
      <c r="DK603" s="199">
        <v>85</v>
      </c>
      <c r="DL603" s="199">
        <v>282</v>
      </c>
      <c r="DM603" s="199">
        <v>518</v>
      </c>
      <c r="DN603" s="199">
        <v>621</v>
      </c>
      <c r="DO603" s="199">
        <v>154</v>
      </c>
      <c r="DP603" s="199">
        <v>100</v>
      </c>
      <c r="DQ603" s="199">
        <v>49</v>
      </c>
      <c r="DR603" s="199">
        <v>59</v>
      </c>
      <c r="DS603" s="199">
        <v>52</v>
      </c>
      <c r="DT603" s="199">
        <v>107</v>
      </c>
      <c r="DU603" s="199">
        <v>2538</v>
      </c>
      <c r="DV603" s="199">
        <v>1766</v>
      </c>
      <c r="DW603" s="199">
        <v>824</v>
      </c>
      <c r="DX603" s="199">
        <v>102</v>
      </c>
      <c r="DY603" s="199">
        <v>31</v>
      </c>
      <c r="DZ603" s="199">
        <v>302</v>
      </c>
      <c r="EA603" s="199">
        <v>43</v>
      </c>
      <c r="EB603" s="199">
        <v>224</v>
      </c>
      <c r="EC603" s="199">
        <v>368</v>
      </c>
      <c r="ED603" s="199">
        <v>35</v>
      </c>
      <c r="EE603" s="199">
        <v>201</v>
      </c>
      <c r="EF603" s="199">
        <v>1015</v>
      </c>
      <c r="EG603" s="199">
        <v>6534</v>
      </c>
      <c r="EH603" s="199">
        <v>599</v>
      </c>
      <c r="EI603" s="199">
        <v>2171</v>
      </c>
      <c r="EJ603" s="199">
        <v>367</v>
      </c>
      <c r="EK603" s="199">
        <v>32</v>
      </c>
      <c r="EL603" s="199">
        <v>80</v>
      </c>
      <c r="EM603" s="199">
        <v>8</v>
      </c>
      <c r="EN603" s="199">
        <v>61</v>
      </c>
      <c r="EO603" s="199">
        <v>85</v>
      </c>
      <c r="EP603" s="199">
        <v>90</v>
      </c>
      <c r="EQ603" s="199">
        <v>2393</v>
      </c>
      <c r="ER603" s="199">
        <v>2538</v>
      </c>
      <c r="ES603" s="199">
        <v>117</v>
      </c>
      <c r="ET603" s="199">
        <v>383</v>
      </c>
      <c r="EU603" s="199">
        <v>1193</v>
      </c>
      <c r="EV603" s="199">
        <v>845</v>
      </c>
      <c r="EW603" s="199">
        <v>2421</v>
      </c>
      <c r="EX603" s="199">
        <v>2538</v>
      </c>
      <c r="EZ603" s="199"/>
    </row>
    <row r="604" spans="1:156" x14ac:dyDescent="0.25">
      <c r="A604">
        <v>55416</v>
      </c>
      <c r="B604" t="s">
        <v>892</v>
      </c>
      <c r="C604" t="s">
        <v>1038</v>
      </c>
      <c r="D604" t="s">
        <v>264</v>
      </c>
      <c r="E604" t="s">
        <v>333</v>
      </c>
      <c r="F604" t="s">
        <v>346</v>
      </c>
      <c r="G604" t="s">
        <v>346</v>
      </c>
      <c r="H604" s="199">
        <v>34452</v>
      </c>
      <c r="I604" s="199">
        <v>1045</v>
      </c>
      <c r="J604" s="199">
        <v>2904</v>
      </c>
      <c r="K604" s="199">
        <v>237</v>
      </c>
      <c r="L604" s="199">
        <v>1794</v>
      </c>
      <c r="M604" s="199">
        <v>212</v>
      </c>
      <c r="N604" s="199">
        <v>9262</v>
      </c>
      <c r="O604" s="199">
        <v>401</v>
      </c>
      <c r="P604" s="199">
        <v>22273</v>
      </c>
      <c r="Q604" s="199">
        <v>407</v>
      </c>
      <c r="R604" s="199">
        <v>28783</v>
      </c>
      <c r="S604" s="199">
        <v>698</v>
      </c>
      <c r="T604" s="199">
        <v>1642</v>
      </c>
      <c r="U604" s="199">
        <v>169</v>
      </c>
      <c r="V604" s="199">
        <v>79</v>
      </c>
      <c r="W604" s="199">
        <v>6</v>
      </c>
      <c r="X604" s="199">
        <v>1326</v>
      </c>
      <c r="Y604" s="199">
        <v>6</v>
      </c>
      <c r="Z604" s="199">
        <v>508</v>
      </c>
      <c r="AA604" s="199">
        <v>86</v>
      </c>
      <c r="AB604" s="199">
        <v>2114</v>
      </c>
      <c r="AC604" s="199">
        <v>80</v>
      </c>
      <c r="AD604" s="199">
        <v>2064</v>
      </c>
      <c r="AE604" s="199">
        <v>328</v>
      </c>
      <c r="AF604" s="199">
        <v>27926</v>
      </c>
      <c r="AG604" s="199">
        <v>456</v>
      </c>
      <c r="AH604" s="199">
        <v>31293</v>
      </c>
      <c r="AI604" s="199">
        <v>629</v>
      </c>
      <c r="AJ604" s="199">
        <v>3159</v>
      </c>
      <c r="AK604" s="199">
        <v>416</v>
      </c>
      <c r="AL604" s="199">
        <v>1787</v>
      </c>
      <c r="AM604" s="199">
        <v>36</v>
      </c>
      <c r="AN604" s="199">
        <v>1372</v>
      </c>
      <c r="AO604" s="199">
        <v>380</v>
      </c>
      <c r="AP604" s="199">
        <v>16747</v>
      </c>
      <c r="AQ604" s="199">
        <v>625</v>
      </c>
      <c r="AR604" s="199">
        <v>17705</v>
      </c>
      <c r="AS604" s="199">
        <v>420</v>
      </c>
      <c r="AT604" s="199">
        <v>2948</v>
      </c>
      <c r="AU604" s="199">
        <v>55</v>
      </c>
      <c r="AV604" s="199">
        <v>31504</v>
      </c>
      <c r="AW604" s="199">
        <v>990</v>
      </c>
      <c r="AX604" s="199">
        <v>498</v>
      </c>
      <c r="AY604" s="199">
        <v>166</v>
      </c>
      <c r="AZ604" s="199">
        <v>1836</v>
      </c>
      <c r="BA604" s="199">
        <v>70</v>
      </c>
      <c r="BB604" s="199">
        <v>4539</v>
      </c>
      <c r="BC604" s="199">
        <v>273</v>
      </c>
      <c r="BD604" s="199">
        <v>18510</v>
      </c>
      <c r="BE604" s="199">
        <v>283</v>
      </c>
      <c r="BF604" s="199">
        <v>2414</v>
      </c>
      <c r="BG604" s="199">
        <v>253</v>
      </c>
      <c r="BH604" s="199">
        <v>20824</v>
      </c>
      <c r="BI604" s="199">
        <v>652</v>
      </c>
      <c r="BJ604" s="199">
        <v>20260</v>
      </c>
      <c r="BK604" s="199">
        <v>614</v>
      </c>
      <c r="BL604" s="199">
        <v>564</v>
      </c>
      <c r="BM604" s="199">
        <v>38</v>
      </c>
      <c r="BN604" s="199">
        <v>15400</v>
      </c>
      <c r="BO604" s="199">
        <v>338</v>
      </c>
      <c r="BP604" s="199">
        <v>5878</v>
      </c>
      <c r="BQ604" s="199">
        <v>426</v>
      </c>
      <c r="BR604" s="199">
        <v>1960</v>
      </c>
      <c r="BS604" s="199">
        <v>141</v>
      </c>
      <c r="BT604" s="199">
        <v>5660</v>
      </c>
      <c r="BU604" s="199">
        <v>134</v>
      </c>
      <c r="BV604" s="199">
        <v>23238</v>
      </c>
      <c r="BW604" s="199">
        <v>905</v>
      </c>
      <c r="BX604" s="199">
        <v>5554</v>
      </c>
      <c r="BY604" s="199">
        <v>6</v>
      </c>
      <c r="BZ604" s="199">
        <v>1758</v>
      </c>
      <c r="CA604" s="199">
        <v>21</v>
      </c>
      <c r="CB604" s="199">
        <v>3902</v>
      </c>
      <c r="CC604" s="199">
        <v>113</v>
      </c>
      <c r="CD604" s="199">
        <v>3409</v>
      </c>
      <c r="CE604" s="199">
        <v>119</v>
      </c>
      <c r="CF604" s="199">
        <v>8101</v>
      </c>
      <c r="CG604" s="199">
        <v>270</v>
      </c>
      <c r="CH604" s="199">
        <v>4281</v>
      </c>
      <c r="CI604" s="199">
        <v>100</v>
      </c>
      <c r="CJ604" s="199">
        <v>3628</v>
      </c>
      <c r="CK604" s="199">
        <v>281</v>
      </c>
      <c r="CL604" s="199">
        <v>3819</v>
      </c>
      <c r="CM604" s="199">
        <v>135</v>
      </c>
      <c r="CN604" s="199">
        <v>5554</v>
      </c>
      <c r="CO604" s="199">
        <v>6</v>
      </c>
      <c r="CP604" s="199">
        <v>1045</v>
      </c>
      <c r="CQ604" s="199">
        <v>33407</v>
      </c>
      <c r="CR604" s="199">
        <v>28712</v>
      </c>
      <c r="CS604" s="199">
        <v>9042</v>
      </c>
      <c r="CT604" s="199">
        <v>29475</v>
      </c>
      <c r="CU604" s="199">
        <v>3805</v>
      </c>
      <c r="CV604" s="199">
        <v>1087</v>
      </c>
      <c r="CW604" s="199">
        <v>1069</v>
      </c>
      <c r="CX604" s="199">
        <v>505</v>
      </c>
      <c r="CY604" s="199">
        <v>1367</v>
      </c>
      <c r="CZ604" s="199">
        <v>340</v>
      </c>
      <c r="DA604" s="199">
        <v>597</v>
      </c>
      <c r="DB604" s="199">
        <v>97</v>
      </c>
      <c r="DC604" s="199">
        <v>772</v>
      </c>
      <c r="DD604" s="199">
        <v>145</v>
      </c>
      <c r="DE604" s="199">
        <v>78</v>
      </c>
      <c r="DF604" s="199">
        <v>578</v>
      </c>
      <c r="DG604" s="199">
        <v>2252</v>
      </c>
      <c r="DH604" s="199">
        <v>785</v>
      </c>
      <c r="DI604" s="199">
        <v>1999</v>
      </c>
      <c r="DJ604" s="199">
        <v>928</v>
      </c>
      <c r="DK604" s="199">
        <v>399</v>
      </c>
      <c r="DL604" s="199">
        <v>2534</v>
      </c>
      <c r="DM604" s="199">
        <v>4241</v>
      </c>
      <c r="DN604" s="199">
        <v>5661</v>
      </c>
      <c r="DO604" s="199">
        <v>1066</v>
      </c>
      <c r="DP604" s="199">
        <v>737</v>
      </c>
      <c r="DQ604" s="199">
        <v>505</v>
      </c>
      <c r="DR604" s="199">
        <v>544</v>
      </c>
      <c r="DS604" s="199">
        <v>310</v>
      </c>
      <c r="DT604" s="199">
        <v>375</v>
      </c>
      <c r="DU604" s="199">
        <v>17702</v>
      </c>
      <c r="DV604" s="199">
        <v>5921</v>
      </c>
      <c r="DW604" s="199">
        <v>2437</v>
      </c>
      <c r="DX604" s="199">
        <v>1524</v>
      </c>
      <c r="DY604" s="199">
        <v>124</v>
      </c>
      <c r="DZ604" s="199">
        <v>4224</v>
      </c>
      <c r="EA604" s="199">
        <v>143</v>
      </c>
      <c r="EB604" s="199">
        <v>3306</v>
      </c>
      <c r="EC604" s="199">
        <v>6033</v>
      </c>
      <c r="ED604" s="199">
        <v>387</v>
      </c>
      <c r="EE604" s="199">
        <v>4768</v>
      </c>
      <c r="EF604" s="199">
        <v>3148</v>
      </c>
      <c r="EG604" s="199">
        <v>27688</v>
      </c>
      <c r="EH604" s="199">
        <v>6728</v>
      </c>
      <c r="EI604" s="199">
        <v>8981</v>
      </c>
      <c r="EJ604" s="199">
        <v>8721</v>
      </c>
      <c r="EK604" s="199">
        <v>1324</v>
      </c>
      <c r="EL604" s="199">
        <v>1398</v>
      </c>
      <c r="EM604" s="199">
        <v>1283</v>
      </c>
      <c r="EN604" s="199">
        <v>1242</v>
      </c>
      <c r="EO604" s="199">
        <v>848</v>
      </c>
      <c r="EP604" s="199">
        <v>2426</v>
      </c>
      <c r="EQ604" s="199">
        <v>16833</v>
      </c>
      <c r="ER604" s="199">
        <v>17702</v>
      </c>
      <c r="ES604" s="199">
        <v>925</v>
      </c>
      <c r="ET604" s="199">
        <v>8664</v>
      </c>
      <c r="EU604" s="199">
        <v>6562</v>
      </c>
      <c r="EV604" s="199">
        <v>1551</v>
      </c>
      <c r="EW604" s="199">
        <v>16777</v>
      </c>
      <c r="EX604" s="199">
        <v>17702</v>
      </c>
      <c r="EZ604" s="199"/>
    </row>
    <row r="605" spans="1:156" x14ac:dyDescent="0.25">
      <c r="A605">
        <v>55360</v>
      </c>
      <c r="B605" t="s">
        <v>892</v>
      </c>
      <c r="C605" t="s">
        <v>1025</v>
      </c>
      <c r="D605" t="s">
        <v>247</v>
      </c>
      <c r="E605" t="s">
        <v>333</v>
      </c>
      <c r="F605" t="s">
        <v>346</v>
      </c>
      <c r="G605" t="s">
        <v>346</v>
      </c>
      <c r="H605" s="199">
        <v>3204</v>
      </c>
      <c r="I605" s="199">
        <v>97</v>
      </c>
      <c r="J605" s="199">
        <v>240</v>
      </c>
      <c r="K605" s="199">
        <v>11</v>
      </c>
      <c r="L605" s="199">
        <v>178</v>
      </c>
      <c r="M605" s="199">
        <v>11</v>
      </c>
      <c r="N605" s="199">
        <v>988</v>
      </c>
      <c r="O605" s="199">
        <v>35</v>
      </c>
      <c r="P605" s="199">
        <v>1972</v>
      </c>
      <c r="Q605" s="199">
        <v>51</v>
      </c>
      <c r="R605" s="199">
        <v>3003</v>
      </c>
      <c r="S605" s="199">
        <v>88</v>
      </c>
      <c r="T605" s="199">
        <v>21</v>
      </c>
      <c r="U605" s="199">
        <v>0</v>
      </c>
      <c r="V605" s="199">
        <v>7</v>
      </c>
      <c r="W605" s="199">
        <v>0</v>
      </c>
      <c r="X605" s="199">
        <v>26</v>
      </c>
      <c r="Y605" s="199">
        <v>0</v>
      </c>
      <c r="Z605" s="199">
        <v>70</v>
      </c>
      <c r="AA605" s="199">
        <v>0</v>
      </c>
      <c r="AB605" s="199">
        <v>75</v>
      </c>
      <c r="AC605" s="199">
        <v>9</v>
      </c>
      <c r="AD605" s="199">
        <v>114</v>
      </c>
      <c r="AE605" s="199">
        <v>9</v>
      </c>
      <c r="AF605" s="199">
        <v>2955</v>
      </c>
      <c r="AG605" s="199">
        <v>88</v>
      </c>
      <c r="AH605" s="199">
        <v>3139</v>
      </c>
      <c r="AI605" s="199">
        <v>97</v>
      </c>
      <c r="AJ605" s="199">
        <v>65</v>
      </c>
      <c r="AK605" s="199">
        <v>0</v>
      </c>
      <c r="AL605" s="199">
        <v>16</v>
      </c>
      <c r="AM605" s="199">
        <v>0</v>
      </c>
      <c r="AN605" s="199">
        <v>49</v>
      </c>
      <c r="AO605" s="199">
        <v>0</v>
      </c>
      <c r="AP605" s="199">
        <v>1587</v>
      </c>
      <c r="AQ605" s="199">
        <v>74</v>
      </c>
      <c r="AR605" s="199">
        <v>1617</v>
      </c>
      <c r="AS605" s="199">
        <v>23</v>
      </c>
      <c r="AT605" s="199">
        <v>200</v>
      </c>
      <c r="AU605" s="199">
        <v>11</v>
      </c>
      <c r="AV605" s="199">
        <v>3004</v>
      </c>
      <c r="AW605" s="199">
        <v>86</v>
      </c>
      <c r="AX605" s="199">
        <v>67</v>
      </c>
      <c r="AY605" s="199">
        <v>0</v>
      </c>
      <c r="AZ605" s="199">
        <v>551</v>
      </c>
      <c r="BA605" s="199">
        <v>26</v>
      </c>
      <c r="BB605" s="199">
        <v>759</v>
      </c>
      <c r="BC605" s="199">
        <v>34</v>
      </c>
      <c r="BD605" s="199">
        <v>747</v>
      </c>
      <c r="BE605" s="199">
        <v>11</v>
      </c>
      <c r="BF605" s="199">
        <v>170</v>
      </c>
      <c r="BG605" s="199">
        <v>17</v>
      </c>
      <c r="BH605" s="199">
        <v>1822</v>
      </c>
      <c r="BI605" s="199">
        <v>58</v>
      </c>
      <c r="BJ605" s="199">
        <v>1779</v>
      </c>
      <c r="BK605" s="199">
        <v>44</v>
      </c>
      <c r="BL605" s="199">
        <v>43</v>
      </c>
      <c r="BM605" s="199">
        <v>14</v>
      </c>
      <c r="BN605" s="199">
        <v>1356</v>
      </c>
      <c r="BO605" s="199">
        <v>29</v>
      </c>
      <c r="BP605" s="199">
        <v>489</v>
      </c>
      <c r="BQ605" s="199">
        <v>34</v>
      </c>
      <c r="BR605" s="199">
        <v>147</v>
      </c>
      <c r="BS605" s="199">
        <v>12</v>
      </c>
      <c r="BT605" s="199">
        <v>940</v>
      </c>
      <c r="BU605" s="199">
        <v>22</v>
      </c>
      <c r="BV605" s="199">
        <v>1992</v>
      </c>
      <c r="BW605" s="199">
        <v>75</v>
      </c>
      <c r="BX605" s="199">
        <v>272</v>
      </c>
      <c r="BY605" s="199">
        <v>0</v>
      </c>
      <c r="BZ605" s="199">
        <v>254</v>
      </c>
      <c r="CA605" s="199">
        <v>0</v>
      </c>
      <c r="CB605" s="199">
        <v>686</v>
      </c>
      <c r="CC605" s="199">
        <v>22</v>
      </c>
      <c r="CD605" s="199">
        <v>140</v>
      </c>
      <c r="CE605" s="199">
        <v>4</v>
      </c>
      <c r="CF605" s="199">
        <v>500</v>
      </c>
      <c r="CG605" s="199">
        <v>9</v>
      </c>
      <c r="CH605" s="199">
        <v>669</v>
      </c>
      <c r="CI605" s="199">
        <v>32</v>
      </c>
      <c r="CJ605" s="199">
        <v>362</v>
      </c>
      <c r="CK605" s="199">
        <v>23</v>
      </c>
      <c r="CL605" s="199">
        <v>321</v>
      </c>
      <c r="CM605" s="199">
        <v>7</v>
      </c>
      <c r="CN605" s="199">
        <v>272</v>
      </c>
      <c r="CO605" s="199">
        <v>0</v>
      </c>
      <c r="CP605" s="199">
        <v>97</v>
      </c>
      <c r="CQ605" s="199">
        <v>3107</v>
      </c>
      <c r="CR605" s="199">
        <v>2756</v>
      </c>
      <c r="CS605" s="199">
        <v>562</v>
      </c>
      <c r="CT605" s="199">
        <v>2875</v>
      </c>
      <c r="CU605" s="199">
        <v>113</v>
      </c>
      <c r="CV605" s="199">
        <v>27</v>
      </c>
      <c r="CW605" s="199">
        <v>71</v>
      </c>
      <c r="CX605" s="199">
        <v>26</v>
      </c>
      <c r="CY605" s="199">
        <v>26</v>
      </c>
      <c r="CZ605" s="199">
        <v>1</v>
      </c>
      <c r="DA605" s="199">
        <v>16</v>
      </c>
      <c r="DB605" s="199">
        <v>0</v>
      </c>
      <c r="DC605" s="199">
        <v>0</v>
      </c>
      <c r="DD605" s="199">
        <v>0</v>
      </c>
      <c r="DE605" s="199">
        <v>51</v>
      </c>
      <c r="DF605" s="199">
        <v>177</v>
      </c>
      <c r="DG605" s="199">
        <v>274</v>
      </c>
      <c r="DH605" s="199">
        <v>136</v>
      </c>
      <c r="DI605" s="199">
        <v>223</v>
      </c>
      <c r="DJ605" s="199">
        <v>64</v>
      </c>
      <c r="DK605" s="199">
        <v>30</v>
      </c>
      <c r="DL605" s="199">
        <v>152</v>
      </c>
      <c r="DM605" s="199">
        <v>176</v>
      </c>
      <c r="DN605" s="199">
        <v>428</v>
      </c>
      <c r="DO605" s="199">
        <v>103</v>
      </c>
      <c r="DP605" s="199">
        <v>63</v>
      </c>
      <c r="DQ605" s="199">
        <v>32</v>
      </c>
      <c r="DR605" s="199">
        <v>12</v>
      </c>
      <c r="DS605" s="199">
        <v>48</v>
      </c>
      <c r="DT605" s="199">
        <v>17</v>
      </c>
      <c r="DU605" s="199">
        <v>1099</v>
      </c>
      <c r="DV605" s="199">
        <v>773</v>
      </c>
      <c r="DW605" s="199">
        <v>389</v>
      </c>
      <c r="DX605" s="199">
        <v>126</v>
      </c>
      <c r="DY605" s="199">
        <v>65</v>
      </c>
      <c r="DZ605" s="199">
        <v>114</v>
      </c>
      <c r="EA605" s="199">
        <v>10</v>
      </c>
      <c r="EB605" s="199">
        <v>94</v>
      </c>
      <c r="EC605" s="199">
        <v>86</v>
      </c>
      <c r="ED605" s="199">
        <v>27</v>
      </c>
      <c r="EE605" s="199">
        <v>46</v>
      </c>
      <c r="EF605" s="199">
        <v>505</v>
      </c>
      <c r="EG605" s="199">
        <v>2847</v>
      </c>
      <c r="EH605" s="199">
        <v>312</v>
      </c>
      <c r="EI605" s="199">
        <v>1047</v>
      </c>
      <c r="EJ605" s="199">
        <v>52</v>
      </c>
      <c r="EK605" s="199">
        <v>5</v>
      </c>
      <c r="EL605" s="199">
        <v>6</v>
      </c>
      <c r="EM605" s="199">
        <v>0</v>
      </c>
      <c r="EN605" s="199">
        <v>4</v>
      </c>
      <c r="EO605" s="199">
        <v>4</v>
      </c>
      <c r="EP605" s="199">
        <v>24</v>
      </c>
      <c r="EQ605" s="199">
        <v>982</v>
      </c>
      <c r="ER605" s="199">
        <v>1099</v>
      </c>
      <c r="ES605" s="199">
        <v>21</v>
      </c>
      <c r="ET605" s="199">
        <v>121</v>
      </c>
      <c r="EU605" s="199">
        <v>509</v>
      </c>
      <c r="EV605" s="199">
        <v>448</v>
      </c>
      <c r="EW605" s="199">
        <v>1078</v>
      </c>
      <c r="EX605" s="199">
        <v>1099</v>
      </c>
      <c r="EZ605" s="199"/>
    </row>
    <row r="606" spans="1:156" x14ac:dyDescent="0.25">
      <c r="A606">
        <v>55113</v>
      </c>
      <c r="B606" t="s">
        <v>892</v>
      </c>
      <c r="C606" t="s">
        <v>992</v>
      </c>
      <c r="D606" t="s">
        <v>299</v>
      </c>
      <c r="E606" t="s">
        <v>333</v>
      </c>
      <c r="F606" t="s">
        <v>346</v>
      </c>
      <c r="G606" t="s">
        <v>346</v>
      </c>
      <c r="H606" s="199">
        <v>41001</v>
      </c>
      <c r="I606" s="199">
        <v>1225</v>
      </c>
      <c r="J606" s="199">
        <v>4148</v>
      </c>
      <c r="K606" s="199">
        <v>342</v>
      </c>
      <c r="L606" s="199">
        <v>2894</v>
      </c>
      <c r="M606" s="199">
        <v>243</v>
      </c>
      <c r="N606" s="199">
        <v>13277</v>
      </c>
      <c r="O606" s="199">
        <v>617</v>
      </c>
      <c r="P606" s="199">
        <v>22513</v>
      </c>
      <c r="Q606" s="199">
        <v>242</v>
      </c>
      <c r="R606" s="199">
        <v>30269</v>
      </c>
      <c r="S606" s="199">
        <v>704</v>
      </c>
      <c r="T606" s="199">
        <v>3081</v>
      </c>
      <c r="U606" s="199">
        <v>133</v>
      </c>
      <c r="V606" s="199">
        <v>212</v>
      </c>
      <c r="W606" s="199">
        <v>24</v>
      </c>
      <c r="X606" s="199">
        <v>3374</v>
      </c>
      <c r="Y606" s="199">
        <v>260</v>
      </c>
      <c r="Z606" s="199">
        <v>682</v>
      </c>
      <c r="AA606" s="199">
        <v>97</v>
      </c>
      <c r="AB606" s="199">
        <v>3372</v>
      </c>
      <c r="AC606" s="199">
        <v>7</v>
      </c>
      <c r="AD606" s="199">
        <v>2087</v>
      </c>
      <c r="AE606" s="199">
        <v>154</v>
      </c>
      <c r="AF606" s="199">
        <v>29637</v>
      </c>
      <c r="AG606" s="199">
        <v>655</v>
      </c>
      <c r="AH606" s="199">
        <v>36362</v>
      </c>
      <c r="AI606" s="199">
        <v>865</v>
      </c>
      <c r="AJ606" s="199">
        <v>4639</v>
      </c>
      <c r="AK606" s="199">
        <v>360</v>
      </c>
      <c r="AL606" s="199">
        <v>2753</v>
      </c>
      <c r="AM606" s="199">
        <v>164</v>
      </c>
      <c r="AN606" s="199">
        <v>1886</v>
      </c>
      <c r="AO606" s="199">
        <v>196</v>
      </c>
      <c r="AP606" s="199">
        <v>19845</v>
      </c>
      <c r="AQ606" s="199">
        <v>652</v>
      </c>
      <c r="AR606" s="199">
        <v>21156</v>
      </c>
      <c r="AS606" s="199">
        <v>573</v>
      </c>
      <c r="AT606" s="199">
        <v>5065</v>
      </c>
      <c r="AU606" s="199">
        <v>88</v>
      </c>
      <c r="AV606" s="199">
        <v>35936</v>
      </c>
      <c r="AW606" s="199">
        <v>1137</v>
      </c>
      <c r="AX606" s="199">
        <v>1375</v>
      </c>
      <c r="AY606" s="199">
        <v>142</v>
      </c>
      <c r="AZ606" s="199">
        <v>5163</v>
      </c>
      <c r="BA606" s="199">
        <v>217</v>
      </c>
      <c r="BB606" s="199">
        <v>6224</v>
      </c>
      <c r="BC606" s="199">
        <v>366</v>
      </c>
      <c r="BD606" s="199">
        <v>15898</v>
      </c>
      <c r="BE606" s="199">
        <v>213</v>
      </c>
      <c r="BF606" s="199">
        <v>3654</v>
      </c>
      <c r="BG606" s="199">
        <v>166</v>
      </c>
      <c r="BH606" s="199">
        <v>20447</v>
      </c>
      <c r="BI606" s="199">
        <v>907</v>
      </c>
      <c r="BJ606" s="199">
        <v>19311</v>
      </c>
      <c r="BK606" s="199">
        <v>851</v>
      </c>
      <c r="BL606" s="199">
        <v>1136</v>
      </c>
      <c r="BM606" s="199">
        <v>56</v>
      </c>
      <c r="BN606" s="199">
        <v>13864</v>
      </c>
      <c r="BO606" s="199">
        <v>513</v>
      </c>
      <c r="BP606" s="199">
        <v>7145</v>
      </c>
      <c r="BQ606" s="199">
        <v>403</v>
      </c>
      <c r="BR606" s="199">
        <v>3092</v>
      </c>
      <c r="BS606" s="199">
        <v>157</v>
      </c>
      <c r="BT606" s="199">
        <v>8061</v>
      </c>
      <c r="BU606" s="199">
        <v>124</v>
      </c>
      <c r="BV606" s="199">
        <v>24101</v>
      </c>
      <c r="BW606" s="199">
        <v>1073</v>
      </c>
      <c r="BX606" s="199">
        <v>8839</v>
      </c>
      <c r="BY606" s="199">
        <v>28</v>
      </c>
      <c r="BZ606" s="199">
        <v>2601</v>
      </c>
      <c r="CA606" s="199">
        <v>39</v>
      </c>
      <c r="CB606" s="199">
        <v>5460</v>
      </c>
      <c r="CC606" s="199">
        <v>85</v>
      </c>
      <c r="CD606" s="199">
        <v>4280</v>
      </c>
      <c r="CE606" s="199">
        <v>163</v>
      </c>
      <c r="CF606" s="199">
        <v>5266</v>
      </c>
      <c r="CG606" s="199">
        <v>285</v>
      </c>
      <c r="CH606" s="199">
        <v>5125</v>
      </c>
      <c r="CI606" s="199">
        <v>202</v>
      </c>
      <c r="CJ606" s="199">
        <v>4191</v>
      </c>
      <c r="CK606" s="199">
        <v>220</v>
      </c>
      <c r="CL606" s="199">
        <v>5239</v>
      </c>
      <c r="CM606" s="199">
        <v>203</v>
      </c>
      <c r="CN606" s="199">
        <v>8839</v>
      </c>
      <c r="CO606" s="199">
        <v>28</v>
      </c>
      <c r="CP606" s="199">
        <v>1225</v>
      </c>
      <c r="CQ606" s="199">
        <v>39776</v>
      </c>
      <c r="CR606" s="199">
        <v>33286</v>
      </c>
      <c r="CS606" s="199">
        <v>13988</v>
      </c>
      <c r="CT606" s="199">
        <v>32929</v>
      </c>
      <c r="CU606" s="199">
        <v>6166</v>
      </c>
      <c r="CV606" s="199">
        <v>2370</v>
      </c>
      <c r="CW606" s="199">
        <v>1142</v>
      </c>
      <c r="CX606" s="199">
        <v>233</v>
      </c>
      <c r="CY606" s="199">
        <v>989</v>
      </c>
      <c r="CZ606" s="199">
        <v>396</v>
      </c>
      <c r="DA606" s="199">
        <v>2445</v>
      </c>
      <c r="DB606" s="199">
        <v>853</v>
      </c>
      <c r="DC606" s="199">
        <v>1590</v>
      </c>
      <c r="DD606" s="199">
        <v>888</v>
      </c>
      <c r="DE606" s="199">
        <v>67</v>
      </c>
      <c r="DF606" s="199">
        <v>653</v>
      </c>
      <c r="DG606" s="199">
        <v>2533</v>
      </c>
      <c r="DH606" s="199">
        <v>408</v>
      </c>
      <c r="DI606" s="199">
        <v>2018</v>
      </c>
      <c r="DJ606" s="199">
        <v>1371</v>
      </c>
      <c r="DK606" s="199">
        <v>342</v>
      </c>
      <c r="DL606" s="199">
        <v>1169</v>
      </c>
      <c r="DM606" s="199">
        <v>3117</v>
      </c>
      <c r="DN606" s="199">
        <v>6126</v>
      </c>
      <c r="DO606" s="199">
        <v>1399</v>
      </c>
      <c r="DP606" s="199">
        <v>955</v>
      </c>
      <c r="DQ606" s="199">
        <v>875</v>
      </c>
      <c r="DR606" s="199">
        <v>686</v>
      </c>
      <c r="DS606" s="199">
        <v>518</v>
      </c>
      <c r="DT606" s="199">
        <v>765</v>
      </c>
      <c r="DU606" s="199">
        <v>18048</v>
      </c>
      <c r="DV606" s="199">
        <v>8490</v>
      </c>
      <c r="DW606" s="199">
        <v>2936</v>
      </c>
      <c r="DX606" s="199">
        <v>1007</v>
      </c>
      <c r="DY606" s="199">
        <v>262</v>
      </c>
      <c r="DZ606" s="199">
        <v>3561</v>
      </c>
      <c r="EA606" s="199">
        <v>186</v>
      </c>
      <c r="EB606" s="199">
        <v>2944</v>
      </c>
      <c r="EC606" s="199">
        <v>4990</v>
      </c>
      <c r="ED606" s="199">
        <v>335</v>
      </c>
      <c r="EE606" s="199">
        <v>3947</v>
      </c>
      <c r="EF606" s="199">
        <v>4016</v>
      </c>
      <c r="EG606" s="199">
        <v>35184</v>
      </c>
      <c r="EH606" s="199">
        <v>5753</v>
      </c>
      <c r="EI606" s="199">
        <v>12258</v>
      </c>
      <c r="EJ606" s="199">
        <v>5790</v>
      </c>
      <c r="EK606" s="199">
        <v>732</v>
      </c>
      <c r="EL606" s="199">
        <v>573</v>
      </c>
      <c r="EM606" s="199">
        <v>823</v>
      </c>
      <c r="EN606" s="199">
        <v>506</v>
      </c>
      <c r="EO606" s="199">
        <v>478</v>
      </c>
      <c r="EP606" s="199">
        <v>2251</v>
      </c>
      <c r="EQ606" s="199">
        <v>16229</v>
      </c>
      <c r="ER606" s="199">
        <v>18048</v>
      </c>
      <c r="ES606" s="199">
        <v>1444</v>
      </c>
      <c r="ET606" s="199">
        <v>6815</v>
      </c>
      <c r="EU606" s="199">
        <v>7202</v>
      </c>
      <c r="EV606" s="199">
        <v>2587</v>
      </c>
      <c r="EW606" s="199">
        <v>16604</v>
      </c>
      <c r="EX606" s="199">
        <v>18048</v>
      </c>
      <c r="EZ606" s="199"/>
    </row>
    <row r="607" spans="1:156" x14ac:dyDescent="0.25">
      <c r="A607">
        <v>56071</v>
      </c>
      <c r="B607" t="s">
        <v>892</v>
      </c>
      <c r="C607" t="s">
        <v>1115</v>
      </c>
      <c r="D607" t="s">
        <v>307</v>
      </c>
      <c r="E607" t="s">
        <v>333</v>
      </c>
      <c r="F607" t="s">
        <v>346</v>
      </c>
      <c r="G607" t="s">
        <v>346</v>
      </c>
      <c r="H607" s="199">
        <v>13145</v>
      </c>
      <c r="I607" s="199">
        <v>382</v>
      </c>
      <c r="J607" s="199">
        <v>722</v>
      </c>
      <c r="K607" s="199">
        <v>145</v>
      </c>
      <c r="L607" s="199">
        <v>602</v>
      </c>
      <c r="M607" s="199">
        <v>135</v>
      </c>
      <c r="N607" s="199">
        <v>4732</v>
      </c>
      <c r="O607" s="199">
        <v>95</v>
      </c>
      <c r="P607" s="199">
        <v>7672</v>
      </c>
      <c r="Q607" s="199">
        <v>142</v>
      </c>
      <c r="R607" s="199">
        <v>12438</v>
      </c>
      <c r="S607" s="199">
        <v>261</v>
      </c>
      <c r="T607" s="199">
        <v>3</v>
      </c>
      <c r="U607" s="199">
        <v>0</v>
      </c>
      <c r="V607" s="199">
        <v>0</v>
      </c>
      <c r="W607" s="199">
        <v>0</v>
      </c>
      <c r="X607" s="199">
        <v>279</v>
      </c>
      <c r="Y607" s="199">
        <v>115</v>
      </c>
      <c r="Z607" s="199">
        <v>49</v>
      </c>
      <c r="AA607" s="199">
        <v>0</v>
      </c>
      <c r="AB607" s="199">
        <v>376</v>
      </c>
      <c r="AC607" s="199">
        <v>6</v>
      </c>
      <c r="AD607" s="199">
        <v>221</v>
      </c>
      <c r="AE607" s="199">
        <v>6</v>
      </c>
      <c r="AF607" s="199">
        <v>12312</v>
      </c>
      <c r="AG607" s="199">
        <v>261</v>
      </c>
      <c r="AH607" s="199">
        <v>12825</v>
      </c>
      <c r="AI607" s="199">
        <v>285</v>
      </c>
      <c r="AJ607" s="199">
        <v>320</v>
      </c>
      <c r="AK607" s="199">
        <v>97</v>
      </c>
      <c r="AL607" s="199">
        <v>281</v>
      </c>
      <c r="AM607" s="199">
        <v>97</v>
      </c>
      <c r="AN607" s="199">
        <v>39</v>
      </c>
      <c r="AO607" s="199">
        <v>0</v>
      </c>
      <c r="AP607" s="199">
        <v>6866</v>
      </c>
      <c r="AQ607" s="199">
        <v>236</v>
      </c>
      <c r="AR607" s="199">
        <v>6279</v>
      </c>
      <c r="AS607" s="199">
        <v>146</v>
      </c>
      <c r="AT607" s="199">
        <v>1167</v>
      </c>
      <c r="AU607" s="199">
        <v>26</v>
      </c>
      <c r="AV607" s="199">
        <v>11978</v>
      </c>
      <c r="AW607" s="199">
        <v>356</v>
      </c>
      <c r="AX607" s="199">
        <v>302</v>
      </c>
      <c r="AY607" s="199">
        <v>31</v>
      </c>
      <c r="AZ607" s="199">
        <v>2181</v>
      </c>
      <c r="BA607" s="199">
        <v>91</v>
      </c>
      <c r="BB607" s="199">
        <v>3002</v>
      </c>
      <c r="BC607" s="199">
        <v>157</v>
      </c>
      <c r="BD607" s="199">
        <v>2679</v>
      </c>
      <c r="BE607" s="199">
        <v>36</v>
      </c>
      <c r="BF607" s="199">
        <v>864</v>
      </c>
      <c r="BG607" s="199">
        <v>133</v>
      </c>
      <c r="BH607" s="199">
        <v>6616</v>
      </c>
      <c r="BI607" s="199">
        <v>214</v>
      </c>
      <c r="BJ607" s="199">
        <v>6393</v>
      </c>
      <c r="BK607" s="199">
        <v>183</v>
      </c>
      <c r="BL607" s="199">
        <v>223</v>
      </c>
      <c r="BM607" s="199">
        <v>31</v>
      </c>
      <c r="BN607" s="199">
        <v>4946</v>
      </c>
      <c r="BO607" s="199">
        <v>82</v>
      </c>
      <c r="BP607" s="199">
        <v>1819</v>
      </c>
      <c r="BQ607" s="199">
        <v>148</v>
      </c>
      <c r="BR607" s="199">
        <v>715</v>
      </c>
      <c r="BS607" s="199">
        <v>117</v>
      </c>
      <c r="BT607" s="199">
        <v>3937</v>
      </c>
      <c r="BU607" s="199">
        <v>35</v>
      </c>
      <c r="BV607" s="199">
        <v>7480</v>
      </c>
      <c r="BW607" s="199">
        <v>347</v>
      </c>
      <c r="BX607" s="199">
        <v>1728</v>
      </c>
      <c r="BY607" s="199">
        <v>0</v>
      </c>
      <c r="BZ607" s="199">
        <v>1126</v>
      </c>
      <c r="CA607" s="199">
        <v>9</v>
      </c>
      <c r="CB607" s="199">
        <v>2811</v>
      </c>
      <c r="CC607" s="199">
        <v>26</v>
      </c>
      <c r="CD607" s="199">
        <v>1044</v>
      </c>
      <c r="CE607" s="199">
        <v>32</v>
      </c>
      <c r="CF607" s="199">
        <v>1271</v>
      </c>
      <c r="CG607" s="199">
        <v>49</v>
      </c>
      <c r="CH607" s="199">
        <v>2003</v>
      </c>
      <c r="CI607" s="199">
        <v>214</v>
      </c>
      <c r="CJ607" s="199">
        <v>1721</v>
      </c>
      <c r="CK607" s="199">
        <v>12</v>
      </c>
      <c r="CL607" s="199">
        <v>1441</v>
      </c>
      <c r="CM607" s="199">
        <v>40</v>
      </c>
      <c r="CN607" s="199">
        <v>1728</v>
      </c>
      <c r="CO607" s="199">
        <v>0</v>
      </c>
      <c r="CP607" s="199">
        <v>382</v>
      </c>
      <c r="CQ607" s="199">
        <v>12763</v>
      </c>
      <c r="CR607" s="199">
        <v>11374</v>
      </c>
      <c r="CS607" s="199">
        <v>3216</v>
      </c>
      <c r="CT607" s="199">
        <v>11893</v>
      </c>
      <c r="CU607" s="199">
        <v>410</v>
      </c>
      <c r="CV607" s="199">
        <v>72</v>
      </c>
      <c r="CW607" s="199">
        <v>59</v>
      </c>
      <c r="CX607" s="199">
        <v>25</v>
      </c>
      <c r="CY607" s="199">
        <v>230</v>
      </c>
      <c r="CZ607" s="199">
        <v>32</v>
      </c>
      <c r="DA607" s="199">
        <v>107</v>
      </c>
      <c r="DB607" s="199">
        <v>1</v>
      </c>
      <c r="DC607" s="199">
        <v>14</v>
      </c>
      <c r="DD607" s="199">
        <v>14</v>
      </c>
      <c r="DE607" s="199">
        <v>180</v>
      </c>
      <c r="DF607" s="199">
        <v>656</v>
      </c>
      <c r="DG607" s="199">
        <v>935</v>
      </c>
      <c r="DH607" s="199">
        <v>227</v>
      </c>
      <c r="DI607" s="199">
        <v>779</v>
      </c>
      <c r="DJ607" s="199">
        <v>302</v>
      </c>
      <c r="DK607" s="199">
        <v>49</v>
      </c>
      <c r="DL607" s="199">
        <v>472</v>
      </c>
      <c r="DM607" s="199">
        <v>559</v>
      </c>
      <c r="DN607" s="199">
        <v>1561</v>
      </c>
      <c r="DO607" s="199">
        <v>606</v>
      </c>
      <c r="DP607" s="199">
        <v>393</v>
      </c>
      <c r="DQ607" s="199">
        <v>218</v>
      </c>
      <c r="DR607" s="199">
        <v>95</v>
      </c>
      <c r="DS607" s="199">
        <v>64</v>
      </c>
      <c r="DT607" s="199">
        <v>160</v>
      </c>
      <c r="DU607" s="199">
        <v>4496</v>
      </c>
      <c r="DV607" s="199">
        <v>2839</v>
      </c>
      <c r="DW607" s="199">
        <v>1391</v>
      </c>
      <c r="DX607" s="199">
        <v>323</v>
      </c>
      <c r="DY607" s="199">
        <v>85</v>
      </c>
      <c r="DZ607" s="199">
        <v>596</v>
      </c>
      <c r="EA607" s="199">
        <v>46</v>
      </c>
      <c r="EB607" s="199">
        <v>435</v>
      </c>
      <c r="EC607" s="199">
        <v>738</v>
      </c>
      <c r="ED607" s="199">
        <v>244</v>
      </c>
      <c r="EE607" s="199">
        <v>417</v>
      </c>
      <c r="EF607" s="199">
        <v>1877</v>
      </c>
      <c r="EG607" s="199">
        <v>11599</v>
      </c>
      <c r="EH607" s="199">
        <v>1541</v>
      </c>
      <c r="EI607" s="199">
        <v>3943</v>
      </c>
      <c r="EJ607" s="199">
        <v>553</v>
      </c>
      <c r="EK607" s="199">
        <v>122</v>
      </c>
      <c r="EL607" s="199">
        <v>108</v>
      </c>
      <c r="EM607" s="199">
        <v>128</v>
      </c>
      <c r="EN607" s="199">
        <v>27</v>
      </c>
      <c r="EO607" s="199">
        <v>13</v>
      </c>
      <c r="EP607" s="199">
        <v>140</v>
      </c>
      <c r="EQ607" s="199">
        <v>4109</v>
      </c>
      <c r="ER607" s="199">
        <v>4496</v>
      </c>
      <c r="ES607" s="199">
        <v>98</v>
      </c>
      <c r="ET607" s="199">
        <v>996</v>
      </c>
      <c r="EU607" s="199">
        <v>1753</v>
      </c>
      <c r="EV607" s="199">
        <v>1649</v>
      </c>
      <c r="EW607" s="199">
        <v>4398</v>
      </c>
      <c r="EX607" s="199">
        <v>4496</v>
      </c>
      <c r="EZ607" s="199"/>
    </row>
    <row r="608" spans="1:156" x14ac:dyDescent="0.25">
      <c r="A608">
        <v>55038</v>
      </c>
      <c r="B608" t="s">
        <v>892</v>
      </c>
      <c r="C608" t="s">
        <v>965</v>
      </c>
      <c r="D608" t="s">
        <v>319</v>
      </c>
      <c r="E608" t="s">
        <v>333</v>
      </c>
      <c r="F608" t="s">
        <v>346</v>
      </c>
      <c r="G608" t="s">
        <v>346</v>
      </c>
      <c r="H608" s="199">
        <v>23708</v>
      </c>
      <c r="I608" s="199">
        <v>682</v>
      </c>
      <c r="J608" s="199">
        <v>769</v>
      </c>
      <c r="K608" s="199">
        <v>0</v>
      </c>
      <c r="L608" s="199">
        <v>434</v>
      </c>
      <c r="M608" s="199">
        <v>0</v>
      </c>
      <c r="N608" s="199">
        <v>6288</v>
      </c>
      <c r="O608" s="199">
        <v>467</v>
      </c>
      <c r="P608" s="199">
        <v>16623</v>
      </c>
      <c r="Q608" s="199">
        <v>215</v>
      </c>
      <c r="R608" s="199">
        <v>21588</v>
      </c>
      <c r="S608" s="199">
        <v>580</v>
      </c>
      <c r="T608" s="199">
        <v>425</v>
      </c>
      <c r="U608" s="199">
        <v>0</v>
      </c>
      <c r="V608" s="199">
        <v>21</v>
      </c>
      <c r="W608" s="199">
        <v>0</v>
      </c>
      <c r="X608" s="199">
        <v>1010</v>
      </c>
      <c r="Y608" s="199">
        <v>68</v>
      </c>
      <c r="Z608" s="199">
        <v>64</v>
      </c>
      <c r="AA608" s="199">
        <v>0</v>
      </c>
      <c r="AB608" s="199">
        <v>600</v>
      </c>
      <c r="AC608" s="199">
        <v>34</v>
      </c>
      <c r="AD608" s="199">
        <v>590</v>
      </c>
      <c r="AE608" s="199">
        <v>56</v>
      </c>
      <c r="AF608" s="199">
        <v>21183</v>
      </c>
      <c r="AG608" s="199">
        <v>524</v>
      </c>
      <c r="AH608" s="199">
        <v>22958</v>
      </c>
      <c r="AI608" s="199">
        <v>617</v>
      </c>
      <c r="AJ608" s="199">
        <v>750</v>
      </c>
      <c r="AK608" s="199">
        <v>65</v>
      </c>
      <c r="AL608" s="199">
        <v>622</v>
      </c>
      <c r="AM608" s="199">
        <v>65</v>
      </c>
      <c r="AN608" s="199">
        <v>128</v>
      </c>
      <c r="AO608" s="199">
        <v>0</v>
      </c>
      <c r="AP608" s="199">
        <v>11507</v>
      </c>
      <c r="AQ608" s="199">
        <v>339</v>
      </c>
      <c r="AR608" s="199">
        <v>12201</v>
      </c>
      <c r="AS608" s="199">
        <v>343</v>
      </c>
      <c r="AT608" s="199">
        <v>1964</v>
      </c>
      <c r="AU608" s="199">
        <v>76</v>
      </c>
      <c r="AV608" s="199">
        <v>21744</v>
      </c>
      <c r="AW608" s="199">
        <v>606</v>
      </c>
      <c r="AX608" s="199">
        <v>237</v>
      </c>
      <c r="AY608" s="199">
        <v>23</v>
      </c>
      <c r="AZ608" s="199">
        <v>2983</v>
      </c>
      <c r="BA608" s="199">
        <v>34</v>
      </c>
      <c r="BB608" s="199">
        <v>5552</v>
      </c>
      <c r="BC608" s="199">
        <v>244</v>
      </c>
      <c r="BD608" s="199">
        <v>7073</v>
      </c>
      <c r="BE608" s="199">
        <v>68</v>
      </c>
      <c r="BF608" s="199">
        <v>1491</v>
      </c>
      <c r="BG608" s="199">
        <v>116</v>
      </c>
      <c r="BH608" s="199">
        <v>12835</v>
      </c>
      <c r="BI608" s="199">
        <v>436</v>
      </c>
      <c r="BJ608" s="199">
        <v>12656</v>
      </c>
      <c r="BK608" s="199">
        <v>436</v>
      </c>
      <c r="BL608" s="199">
        <v>179</v>
      </c>
      <c r="BM608" s="199">
        <v>0</v>
      </c>
      <c r="BN608" s="199">
        <v>9948</v>
      </c>
      <c r="BO608" s="199">
        <v>276</v>
      </c>
      <c r="BP608" s="199">
        <v>3061</v>
      </c>
      <c r="BQ608" s="199">
        <v>197</v>
      </c>
      <c r="BR608" s="199">
        <v>1317</v>
      </c>
      <c r="BS608" s="199">
        <v>79</v>
      </c>
      <c r="BT608" s="199">
        <v>6248</v>
      </c>
      <c r="BU608" s="199">
        <v>130</v>
      </c>
      <c r="BV608" s="199">
        <v>14326</v>
      </c>
      <c r="BW608" s="199">
        <v>552</v>
      </c>
      <c r="BX608" s="199">
        <v>3134</v>
      </c>
      <c r="BY608" s="199">
        <v>0</v>
      </c>
      <c r="BZ608" s="199">
        <v>2259</v>
      </c>
      <c r="CA608" s="199">
        <v>26</v>
      </c>
      <c r="CB608" s="199">
        <v>3989</v>
      </c>
      <c r="CC608" s="199">
        <v>104</v>
      </c>
      <c r="CD608" s="199">
        <v>1615</v>
      </c>
      <c r="CE608" s="199">
        <v>183</v>
      </c>
      <c r="CF608" s="199">
        <v>2715</v>
      </c>
      <c r="CG608" s="199">
        <v>105</v>
      </c>
      <c r="CH608" s="199">
        <v>3486</v>
      </c>
      <c r="CI608" s="199">
        <v>47</v>
      </c>
      <c r="CJ608" s="199">
        <v>3064</v>
      </c>
      <c r="CK608" s="199">
        <v>133</v>
      </c>
      <c r="CL608" s="199">
        <v>3446</v>
      </c>
      <c r="CM608" s="199">
        <v>84</v>
      </c>
      <c r="CN608" s="199">
        <v>3134</v>
      </c>
      <c r="CO608" s="199">
        <v>0</v>
      </c>
      <c r="CP608" s="199">
        <v>682</v>
      </c>
      <c r="CQ608" s="199">
        <v>23026</v>
      </c>
      <c r="CR608" s="199">
        <v>20977</v>
      </c>
      <c r="CS608" s="199">
        <v>4917</v>
      </c>
      <c r="CT608" s="199">
        <v>21018</v>
      </c>
      <c r="CU608" s="199">
        <v>856</v>
      </c>
      <c r="CV608" s="199">
        <v>175</v>
      </c>
      <c r="CW608" s="199">
        <v>134</v>
      </c>
      <c r="CX608" s="199">
        <v>48</v>
      </c>
      <c r="CY608" s="199">
        <v>155</v>
      </c>
      <c r="CZ608" s="199">
        <v>69</v>
      </c>
      <c r="DA608" s="199">
        <v>444</v>
      </c>
      <c r="DB608" s="199">
        <v>58</v>
      </c>
      <c r="DC608" s="199">
        <v>123</v>
      </c>
      <c r="DD608" s="199">
        <v>0</v>
      </c>
      <c r="DE608" s="199">
        <v>58</v>
      </c>
      <c r="DF608" s="199">
        <v>1067</v>
      </c>
      <c r="DG608" s="199">
        <v>2050</v>
      </c>
      <c r="DH608" s="199">
        <v>362</v>
      </c>
      <c r="DI608" s="199">
        <v>1186</v>
      </c>
      <c r="DJ608" s="199">
        <v>936</v>
      </c>
      <c r="DK608" s="199">
        <v>170</v>
      </c>
      <c r="DL608" s="199">
        <v>1122</v>
      </c>
      <c r="DM608" s="199">
        <v>1401</v>
      </c>
      <c r="DN608" s="199">
        <v>3325</v>
      </c>
      <c r="DO608" s="199">
        <v>744</v>
      </c>
      <c r="DP608" s="199">
        <v>546</v>
      </c>
      <c r="DQ608" s="199">
        <v>679</v>
      </c>
      <c r="DR608" s="199">
        <v>136</v>
      </c>
      <c r="DS608" s="199">
        <v>124</v>
      </c>
      <c r="DT608" s="199">
        <v>109</v>
      </c>
      <c r="DU608" s="199">
        <v>8930</v>
      </c>
      <c r="DV608" s="199">
        <v>5639</v>
      </c>
      <c r="DW608" s="199">
        <v>2448</v>
      </c>
      <c r="DX608" s="199">
        <v>540</v>
      </c>
      <c r="DY608" s="199">
        <v>94</v>
      </c>
      <c r="DZ608" s="199">
        <v>849</v>
      </c>
      <c r="EA608" s="199">
        <v>61</v>
      </c>
      <c r="EB608" s="199">
        <v>700</v>
      </c>
      <c r="EC608" s="199">
        <v>1902</v>
      </c>
      <c r="ED608" s="199">
        <v>326</v>
      </c>
      <c r="EE608" s="199">
        <v>1165</v>
      </c>
      <c r="EF608" s="199">
        <v>3101</v>
      </c>
      <c r="EG608" s="199">
        <v>21175</v>
      </c>
      <c r="EH608" s="199">
        <v>2326</v>
      </c>
      <c r="EI608" s="199">
        <v>7992</v>
      </c>
      <c r="EJ608" s="199">
        <v>938</v>
      </c>
      <c r="EK608" s="199">
        <v>217</v>
      </c>
      <c r="EL608" s="199">
        <v>16</v>
      </c>
      <c r="EM608" s="199">
        <v>163</v>
      </c>
      <c r="EN608" s="199">
        <v>142</v>
      </c>
      <c r="EO608" s="199">
        <v>48</v>
      </c>
      <c r="EP608" s="199">
        <v>320</v>
      </c>
      <c r="EQ608" s="199">
        <v>8310</v>
      </c>
      <c r="ER608" s="199">
        <v>8930</v>
      </c>
      <c r="ES608" s="199">
        <v>263</v>
      </c>
      <c r="ET608" s="199">
        <v>1959</v>
      </c>
      <c r="EU608" s="199">
        <v>4214</v>
      </c>
      <c r="EV608" s="199">
        <v>2494</v>
      </c>
      <c r="EW608" s="199">
        <v>8667</v>
      </c>
      <c r="EX608" s="199">
        <v>8930</v>
      </c>
      <c r="EZ608" s="199"/>
    </row>
    <row r="609" spans="1:156" x14ac:dyDescent="0.25">
      <c r="A609">
        <v>55331</v>
      </c>
      <c r="B609" t="s">
        <v>892</v>
      </c>
      <c r="C609" t="s">
        <v>1017</v>
      </c>
      <c r="D609" t="s">
        <v>264</v>
      </c>
      <c r="E609" t="s">
        <v>333</v>
      </c>
      <c r="F609" t="s">
        <v>346</v>
      </c>
      <c r="G609" t="s">
        <v>346</v>
      </c>
      <c r="H609" s="199">
        <v>19132</v>
      </c>
      <c r="I609" s="199">
        <v>550</v>
      </c>
      <c r="J609" s="199">
        <v>962</v>
      </c>
      <c r="K609" s="199">
        <v>22</v>
      </c>
      <c r="L609" s="199">
        <v>752</v>
      </c>
      <c r="M609" s="199">
        <v>19</v>
      </c>
      <c r="N609" s="199">
        <v>2925</v>
      </c>
      <c r="O609" s="199">
        <v>364</v>
      </c>
      <c r="P609" s="199">
        <v>15193</v>
      </c>
      <c r="Q609" s="199">
        <v>164</v>
      </c>
      <c r="R609" s="199">
        <v>17686</v>
      </c>
      <c r="S609" s="199">
        <v>532</v>
      </c>
      <c r="T609" s="199">
        <v>97</v>
      </c>
      <c r="U609" s="199">
        <v>10</v>
      </c>
      <c r="V609" s="199">
        <v>31</v>
      </c>
      <c r="W609" s="199">
        <v>0</v>
      </c>
      <c r="X609" s="199">
        <v>280</v>
      </c>
      <c r="Y609" s="199">
        <v>0</v>
      </c>
      <c r="Z609" s="199">
        <v>97</v>
      </c>
      <c r="AA609" s="199">
        <v>3</v>
      </c>
      <c r="AB609" s="199">
        <v>933</v>
      </c>
      <c r="AC609" s="199">
        <v>5</v>
      </c>
      <c r="AD609" s="199">
        <v>529</v>
      </c>
      <c r="AE609" s="199">
        <v>89</v>
      </c>
      <c r="AF609" s="199">
        <v>17552</v>
      </c>
      <c r="AG609" s="199">
        <v>446</v>
      </c>
      <c r="AH609" s="199">
        <v>18224</v>
      </c>
      <c r="AI609" s="199">
        <v>461</v>
      </c>
      <c r="AJ609" s="199">
        <v>908</v>
      </c>
      <c r="AK609" s="199">
        <v>89</v>
      </c>
      <c r="AL609" s="199">
        <v>532</v>
      </c>
      <c r="AM609" s="199">
        <v>0</v>
      </c>
      <c r="AN609" s="199">
        <v>376</v>
      </c>
      <c r="AO609" s="199">
        <v>89</v>
      </c>
      <c r="AP609" s="199">
        <v>9666</v>
      </c>
      <c r="AQ609" s="199">
        <v>265</v>
      </c>
      <c r="AR609" s="199">
        <v>9466</v>
      </c>
      <c r="AS609" s="199">
        <v>285</v>
      </c>
      <c r="AT609" s="199">
        <v>1181</v>
      </c>
      <c r="AU609" s="199">
        <v>44</v>
      </c>
      <c r="AV609" s="199">
        <v>17951</v>
      </c>
      <c r="AW609" s="199">
        <v>506</v>
      </c>
      <c r="AX609" s="199">
        <v>87</v>
      </c>
      <c r="AY609" s="199">
        <v>14</v>
      </c>
      <c r="AZ609" s="199">
        <v>1468</v>
      </c>
      <c r="BA609" s="199">
        <v>213</v>
      </c>
      <c r="BB609" s="199">
        <v>2464</v>
      </c>
      <c r="BC609" s="199">
        <v>94</v>
      </c>
      <c r="BD609" s="199">
        <v>9488</v>
      </c>
      <c r="BE609" s="199">
        <v>107</v>
      </c>
      <c r="BF609" s="199">
        <v>2208</v>
      </c>
      <c r="BG609" s="199">
        <v>97</v>
      </c>
      <c r="BH609" s="199">
        <v>9072</v>
      </c>
      <c r="BI609" s="199">
        <v>335</v>
      </c>
      <c r="BJ609" s="199">
        <v>8816</v>
      </c>
      <c r="BK609" s="199">
        <v>301</v>
      </c>
      <c r="BL609" s="199">
        <v>256</v>
      </c>
      <c r="BM609" s="199">
        <v>34</v>
      </c>
      <c r="BN609" s="199">
        <v>6854</v>
      </c>
      <c r="BO609" s="199">
        <v>235</v>
      </c>
      <c r="BP609" s="199">
        <v>2681</v>
      </c>
      <c r="BQ609" s="199">
        <v>149</v>
      </c>
      <c r="BR609" s="199">
        <v>1745</v>
      </c>
      <c r="BS609" s="199">
        <v>48</v>
      </c>
      <c r="BT609" s="199">
        <v>4657</v>
      </c>
      <c r="BU609" s="199">
        <v>118</v>
      </c>
      <c r="BV609" s="199">
        <v>11280</v>
      </c>
      <c r="BW609" s="199">
        <v>432</v>
      </c>
      <c r="BX609" s="199">
        <v>3195</v>
      </c>
      <c r="BY609" s="199">
        <v>0</v>
      </c>
      <c r="BZ609" s="199">
        <v>1075</v>
      </c>
      <c r="CA609" s="199">
        <v>2</v>
      </c>
      <c r="CB609" s="199">
        <v>3582</v>
      </c>
      <c r="CC609" s="199">
        <v>116</v>
      </c>
      <c r="CD609" s="199">
        <v>968</v>
      </c>
      <c r="CE609" s="199">
        <v>4</v>
      </c>
      <c r="CF609" s="199">
        <v>1102</v>
      </c>
      <c r="CG609" s="199">
        <v>34</v>
      </c>
      <c r="CH609" s="199">
        <v>2037</v>
      </c>
      <c r="CI609" s="199">
        <v>246</v>
      </c>
      <c r="CJ609" s="199">
        <v>3139</v>
      </c>
      <c r="CK609" s="199">
        <v>107</v>
      </c>
      <c r="CL609" s="199">
        <v>4034</v>
      </c>
      <c r="CM609" s="199">
        <v>41</v>
      </c>
      <c r="CN609" s="199">
        <v>3195</v>
      </c>
      <c r="CO609" s="199">
        <v>0</v>
      </c>
      <c r="CP609" s="199">
        <v>550</v>
      </c>
      <c r="CQ609" s="199">
        <v>18582</v>
      </c>
      <c r="CR609" s="199">
        <v>16931</v>
      </c>
      <c r="CS609" s="199">
        <v>4165</v>
      </c>
      <c r="CT609" s="199">
        <v>17103</v>
      </c>
      <c r="CU609" s="199">
        <v>1263</v>
      </c>
      <c r="CV609" s="199">
        <v>307</v>
      </c>
      <c r="CW609" s="199">
        <v>427</v>
      </c>
      <c r="CX609" s="199">
        <v>138</v>
      </c>
      <c r="CY609" s="199">
        <v>593</v>
      </c>
      <c r="CZ609" s="199">
        <v>121</v>
      </c>
      <c r="DA609" s="199">
        <v>149</v>
      </c>
      <c r="DB609" s="199">
        <v>48</v>
      </c>
      <c r="DC609" s="199">
        <v>94</v>
      </c>
      <c r="DD609" s="199">
        <v>0</v>
      </c>
      <c r="DE609" s="199">
        <v>59</v>
      </c>
      <c r="DF609" s="199">
        <v>498</v>
      </c>
      <c r="DG609" s="199">
        <v>1299</v>
      </c>
      <c r="DH609" s="199">
        <v>612</v>
      </c>
      <c r="DI609" s="199">
        <v>1022</v>
      </c>
      <c r="DJ609" s="199">
        <v>363</v>
      </c>
      <c r="DK609" s="199">
        <v>125</v>
      </c>
      <c r="DL609" s="199">
        <v>1315</v>
      </c>
      <c r="DM609" s="199">
        <v>1835</v>
      </c>
      <c r="DN609" s="199">
        <v>1870</v>
      </c>
      <c r="DO609" s="199">
        <v>585</v>
      </c>
      <c r="DP609" s="199">
        <v>169</v>
      </c>
      <c r="DQ609" s="199">
        <v>201</v>
      </c>
      <c r="DR609" s="199">
        <v>173</v>
      </c>
      <c r="DS609" s="199">
        <v>59</v>
      </c>
      <c r="DT609" s="199">
        <v>158</v>
      </c>
      <c r="DU609" s="199">
        <v>7359</v>
      </c>
      <c r="DV609" s="199">
        <v>5114</v>
      </c>
      <c r="DW609" s="199">
        <v>1908</v>
      </c>
      <c r="DX609" s="199">
        <v>332</v>
      </c>
      <c r="DY609" s="199">
        <v>73</v>
      </c>
      <c r="DZ609" s="199">
        <v>880</v>
      </c>
      <c r="EA609" s="199">
        <v>79</v>
      </c>
      <c r="EB609" s="199">
        <v>588</v>
      </c>
      <c r="EC609" s="199">
        <v>1033</v>
      </c>
      <c r="ED609" s="199">
        <v>201</v>
      </c>
      <c r="EE609" s="199">
        <v>664</v>
      </c>
      <c r="EF609" s="199">
        <v>2346</v>
      </c>
      <c r="EG609" s="199">
        <v>17014</v>
      </c>
      <c r="EH609" s="199">
        <v>2092</v>
      </c>
      <c r="EI609" s="199">
        <v>6410</v>
      </c>
      <c r="EJ609" s="199">
        <v>949</v>
      </c>
      <c r="EK609" s="199">
        <v>195</v>
      </c>
      <c r="EL609" s="199">
        <v>159</v>
      </c>
      <c r="EM609" s="199">
        <v>113</v>
      </c>
      <c r="EN609" s="199">
        <v>51</v>
      </c>
      <c r="EO609" s="199">
        <v>128</v>
      </c>
      <c r="EP609" s="199">
        <v>283</v>
      </c>
      <c r="EQ609" s="199">
        <v>7116</v>
      </c>
      <c r="ER609" s="199">
        <v>7359</v>
      </c>
      <c r="ES609" s="199">
        <v>133</v>
      </c>
      <c r="ET609" s="199">
        <v>1269</v>
      </c>
      <c r="EU609" s="199">
        <v>3623</v>
      </c>
      <c r="EV609" s="199">
        <v>2334</v>
      </c>
      <c r="EW609" s="199">
        <v>7226</v>
      </c>
      <c r="EX609" s="199">
        <v>7359</v>
      </c>
      <c r="EZ609" s="199"/>
    </row>
    <row r="610" spans="1:156" x14ac:dyDescent="0.25">
      <c r="A610">
        <v>55431</v>
      </c>
      <c r="B610" t="s">
        <v>892</v>
      </c>
      <c r="C610" t="s">
        <v>1039</v>
      </c>
      <c r="D610" t="s">
        <v>264</v>
      </c>
      <c r="E610" t="s">
        <v>333</v>
      </c>
      <c r="F610" t="s">
        <v>346</v>
      </c>
      <c r="G610" t="s">
        <v>346</v>
      </c>
      <c r="H610" s="199">
        <v>19281</v>
      </c>
      <c r="I610" s="199">
        <v>554</v>
      </c>
      <c r="J610" s="199">
        <v>1450</v>
      </c>
      <c r="K610" s="199">
        <v>38</v>
      </c>
      <c r="L610" s="199">
        <v>835</v>
      </c>
      <c r="M610" s="199">
        <v>12</v>
      </c>
      <c r="N610" s="199">
        <v>6087</v>
      </c>
      <c r="O610" s="199">
        <v>345</v>
      </c>
      <c r="P610" s="199">
        <v>11736</v>
      </c>
      <c r="Q610" s="199">
        <v>167</v>
      </c>
      <c r="R610" s="199">
        <v>15309</v>
      </c>
      <c r="S610" s="199">
        <v>377</v>
      </c>
      <c r="T610" s="199">
        <v>857</v>
      </c>
      <c r="U610" s="199">
        <v>42</v>
      </c>
      <c r="V610" s="199">
        <v>59</v>
      </c>
      <c r="W610" s="199">
        <v>0</v>
      </c>
      <c r="X610" s="199">
        <v>1400</v>
      </c>
      <c r="Y610" s="199">
        <v>61</v>
      </c>
      <c r="Z610" s="199">
        <v>592</v>
      </c>
      <c r="AA610" s="199">
        <v>49</v>
      </c>
      <c r="AB610" s="199">
        <v>1064</v>
      </c>
      <c r="AC610" s="199">
        <v>25</v>
      </c>
      <c r="AD610" s="199">
        <v>958</v>
      </c>
      <c r="AE610" s="199">
        <v>82</v>
      </c>
      <c r="AF610" s="199">
        <v>14880</v>
      </c>
      <c r="AG610" s="199">
        <v>344</v>
      </c>
      <c r="AH610" s="199">
        <v>17252</v>
      </c>
      <c r="AI610" s="199">
        <v>463</v>
      </c>
      <c r="AJ610" s="199">
        <v>2029</v>
      </c>
      <c r="AK610" s="199">
        <v>91</v>
      </c>
      <c r="AL610" s="199">
        <v>1335</v>
      </c>
      <c r="AM610" s="199">
        <v>14</v>
      </c>
      <c r="AN610" s="199">
        <v>694</v>
      </c>
      <c r="AO610" s="199">
        <v>77</v>
      </c>
      <c r="AP610" s="199">
        <v>9244</v>
      </c>
      <c r="AQ610" s="199">
        <v>398</v>
      </c>
      <c r="AR610" s="199">
        <v>10037</v>
      </c>
      <c r="AS610" s="199">
        <v>156</v>
      </c>
      <c r="AT610" s="199">
        <v>2632</v>
      </c>
      <c r="AU610" s="199">
        <v>5</v>
      </c>
      <c r="AV610" s="199">
        <v>16649</v>
      </c>
      <c r="AW610" s="199">
        <v>549</v>
      </c>
      <c r="AX610" s="199">
        <v>898</v>
      </c>
      <c r="AY610" s="199">
        <v>164</v>
      </c>
      <c r="AZ610" s="199">
        <v>2545</v>
      </c>
      <c r="BA610" s="199">
        <v>90</v>
      </c>
      <c r="BB610" s="199">
        <v>4234</v>
      </c>
      <c r="BC610" s="199">
        <v>100</v>
      </c>
      <c r="BD610" s="199">
        <v>6733</v>
      </c>
      <c r="BE610" s="199">
        <v>100</v>
      </c>
      <c r="BF610" s="199">
        <v>1481</v>
      </c>
      <c r="BG610" s="199">
        <v>11</v>
      </c>
      <c r="BH610" s="199">
        <v>10124</v>
      </c>
      <c r="BI610" s="199">
        <v>503</v>
      </c>
      <c r="BJ610" s="199">
        <v>9595</v>
      </c>
      <c r="BK610" s="199">
        <v>460</v>
      </c>
      <c r="BL610" s="199">
        <v>529</v>
      </c>
      <c r="BM610" s="199">
        <v>43</v>
      </c>
      <c r="BN610" s="199">
        <v>7394</v>
      </c>
      <c r="BO610" s="199">
        <v>255</v>
      </c>
      <c r="BP610" s="199">
        <v>2993</v>
      </c>
      <c r="BQ610" s="199">
        <v>239</v>
      </c>
      <c r="BR610" s="199">
        <v>1218</v>
      </c>
      <c r="BS610" s="199">
        <v>20</v>
      </c>
      <c r="BT610" s="199">
        <v>3380</v>
      </c>
      <c r="BU610" s="199">
        <v>40</v>
      </c>
      <c r="BV610" s="199">
        <v>11605</v>
      </c>
      <c r="BW610" s="199">
        <v>514</v>
      </c>
      <c r="BX610" s="199">
        <v>4296</v>
      </c>
      <c r="BY610" s="199">
        <v>0</v>
      </c>
      <c r="BZ610" s="199">
        <v>1190</v>
      </c>
      <c r="CA610" s="199">
        <v>0</v>
      </c>
      <c r="CB610" s="199">
        <v>2190</v>
      </c>
      <c r="CC610" s="199">
        <v>40</v>
      </c>
      <c r="CD610" s="199">
        <v>1491</v>
      </c>
      <c r="CE610" s="199">
        <v>60</v>
      </c>
      <c r="CF610" s="199">
        <v>2758</v>
      </c>
      <c r="CG610" s="199">
        <v>199</v>
      </c>
      <c r="CH610" s="199">
        <v>2298</v>
      </c>
      <c r="CI610" s="199">
        <v>99</v>
      </c>
      <c r="CJ610" s="199">
        <v>2485</v>
      </c>
      <c r="CK610" s="199">
        <v>125</v>
      </c>
      <c r="CL610" s="199">
        <v>2573</v>
      </c>
      <c r="CM610" s="199">
        <v>31</v>
      </c>
      <c r="CN610" s="199">
        <v>4296</v>
      </c>
      <c r="CO610" s="199">
        <v>0</v>
      </c>
      <c r="CP610" s="199">
        <v>554</v>
      </c>
      <c r="CQ610" s="199">
        <v>18727</v>
      </c>
      <c r="CR610" s="199">
        <v>15637</v>
      </c>
      <c r="CS610" s="199">
        <v>6470</v>
      </c>
      <c r="CT610" s="199">
        <v>15870</v>
      </c>
      <c r="CU610" s="199">
        <v>2633</v>
      </c>
      <c r="CV610" s="199">
        <v>975</v>
      </c>
      <c r="CW610" s="199">
        <v>700</v>
      </c>
      <c r="CX610" s="199">
        <v>210</v>
      </c>
      <c r="CY610" s="199">
        <v>640</v>
      </c>
      <c r="CZ610" s="199">
        <v>84</v>
      </c>
      <c r="DA610" s="199">
        <v>960</v>
      </c>
      <c r="DB610" s="199">
        <v>562</v>
      </c>
      <c r="DC610" s="199">
        <v>333</v>
      </c>
      <c r="DD610" s="199">
        <v>119</v>
      </c>
      <c r="DE610" s="199">
        <v>132</v>
      </c>
      <c r="DF610" s="199">
        <v>323</v>
      </c>
      <c r="DG610" s="199">
        <v>967</v>
      </c>
      <c r="DH610" s="199">
        <v>293</v>
      </c>
      <c r="DI610" s="199">
        <v>1188</v>
      </c>
      <c r="DJ610" s="199">
        <v>404</v>
      </c>
      <c r="DK610" s="199">
        <v>187</v>
      </c>
      <c r="DL610" s="199">
        <v>1046</v>
      </c>
      <c r="DM610" s="199">
        <v>1457</v>
      </c>
      <c r="DN610" s="199">
        <v>2827</v>
      </c>
      <c r="DO610" s="199">
        <v>711</v>
      </c>
      <c r="DP610" s="199">
        <v>690</v>
      </c>
      <c r="DQ610" s="199">
        <v>356</v>
      </c>
      <c r="DR610" s="199">
        <v>487</v>
      </c>
      <c r="DS610" s="199">
        <v>120</v>
      </c>
      <c r="DT610" s="199">
        <v>323</v>
      </c>
      <c r="DU610" s="199">
        <v>8294</v>
      </c>
      <c r="DV610" s="199">
        <v>4120</v>
      </c>
      <c r="DW610" s="199">
        <v>1417</v>
      </c>
      <c r="DX610" s="199">
        <v>637</v>
      </c>
      <c r="DY610" s="199">
        <v>102</v>
      </c>
      <c r="DZ610" s="199">
        <v>1270</v>
      </c>
      <c r="EA610" s="199">
        <v>48</v>
      </c>
      <c r="EB610" s="199">
        <v>811</v>
      </c>
      <c r="EC610" s="199">
        <v>2267</v>
      </c>
      <c r="ED610" s="199">
        <v>293</v>
      </c>
      <c r="EE610" s="199">
        <v>1544</v>
      </c>
      <c r="EF610" s="199">
        <v>1894</v>
      </c>
      <c r="EG610" s="199">
        <v>16932</v>
      </c>
      <c r="EH610" s="199">
        <v>2293</v>
      </c>
      <c r="EI610" s="199">
        <v>5725</v>
      </c>
      <c r="EJ610" s="199">
        <v>2569</v>
      </c>
      <c r="EK610" s="199">
        <v>299</v>
      </c>
      <c r="EL610" s="199">
        <v>344</v>
      </c>
      <c r="EM610" s="199">
        <v>417</v>
      </c>
      <c r="EN610" s="199">
        <v>377</v>
      </c>
      <c r="EO610" s="199">
        <v>241</v>
      </c>
      <c r="EP610" s="199">
        <v>749</v>
      </c>
      <c r="EQ610" s="199">
        <v>7336</v>
      </c>
      <c r="ER610" s="199">
        <v>8294</v>
      </c>
      <c r="ES610" s="199">
        <v>663</v>
      </c>
      <c r="ET610" s="199">
        <v>2573</v>
      </c>
      <c r="EU610" s="199">
        <v>3333</v>
      </c>
      <c r="EV610" s="199">
        <v>1725</v>
      </c>
      <c r="EW610" s="199">
        <v>7631</v>
      </c>
      <c r="EX610" s="199">
        <v>8294</v>
      </c>
      <c r="EZ610" s="199"/>
    </row>
    <row r="611" spans="1:156" x14ac:dyDescent="0.25">
      <c r="A611">
        <v>55129</v>
      </c>
      <c r="B611" t="s">
        <v>892</v>
      </c>
      <c r="C611" t="s">
        <v>997</v>
      </c>
      <c r="D611" t="s">
        <v>319</v>
      </c>
      <c r="E611" t="s">
        <v>333</v>
      </c>
      <c r="F611" t="s">
        <v>346</v>
      </c>
      <c r="G611" t="s">
        <v>346</v>
      </c>
      <c r="H611" s="199">
        <v>29650</v>
      </c>
      <c r="I611" s="199">
        <v>835</v>
      </c>
      <c r="J611" s="199">
        <v>1060</v>
      </c>
      <c r="K611" s="199">
        <v>117</v>
      </c>
      <c r="L611" s="199">
        <v>605</v>
      </c>
      <c r="M611" s="199">
        <v>19</v>
      </c>
      <c r="N611" s="199">
        <v>7388</v>
      </c>
      <c r="O611" s="199">
        <v>323</v>
      </c>
      <c r="P611" s="199">
        <v>21177</v>
      </c>
      <c r="Q611" s="199">
        <v>395</v>
      </c>
      <c r="R611" s="199">
        <v>21219</v>
      </c>
      <c r="S611" s="199">
        <v>497</v>
      </c>
      <c r="T611" s="199">
        <v>1527</v>
      </c>
      <c r="U611" s="199">
        <v>22</v>
      </c>
      <c r="V611" s="199">
        <v>60</v>
      </c>
      <c r="W611" s="199">
        <v>0</v>
      </c>
      <c r="X611" s="199">
        <v>5079</v>
      </c>
      <c r="Y611" s="199">
        <v>291</v>
      </c>
      <c r="Z611" s="199">
        <v>397</v>
      </c>
      <c r="AA611" s="199">
        <v>7</v>
      </c>
      <c r="AB611" s="199">
        <v>1368</v>
      </c>
      <c r="AC611" s="199">
        <v>18</v>
      </c>
      <c r="AD611" s="199">
        <v>942</v>
      </c>
      <c r="AE611" s="199">
        <v>21</v>
      </c>
      <c r="AF611" s="199">
        <v>20773</v>
      </c>
      <c r="AG611" s="199">
        <v>483</v>
      </c>
      <c r="AH611" s="199">
        <v>25169</v>
      </c>
      <c r="AI611" s="199">
        <v>568</v>
      </c>
      <c r="AJ611" s="199">
        <v>4481</v>
      </c>
      <c r="AK611" s="199">
        <v>267</v>
      </c>
      <c r="AL611" s="199">
        <v>3299</v>
      </c>
      <c r="AM611" s="199">
        <v>148</v>
      </c>
      <c r="AN611" s="199">
        <v>1182</v>
      </c>
      <c r="AO611" s="199">
        <v>119</v>
      </c>
      <c r="AP611" s="199">
        <v>14825</v>
      </c>
      <c r="AQ611" s="199">
        <v>591</v>
      </c>
      <c r="AR611" s="199">
        <v>14825</v>
      </c>
      <c r="AS611" s="199">
        <v>244</v>
      </c>
      <c r="AT611" s="199">
        <v>1557</v>
      </c>
      <c r="AU611" s="199">
        <v>134</v>
      </c>
      <c r="AV611" s="199">
        <v>28093</v>
      </c>
      <c r="AW611" s="199">
        <v>701</v>
      </c>
      <c r="AX611" s="199">
        <v>490</v>
      </c>
      <c r="AY611" s="199">
        <v>46</v>
      </c>
      <c r="AZ611" s="199">
        <v>1146</v>
      </c>
      <c r="BA611" s="199">
        <v>111</v>
      </c>
      <c r="BB611" s="199">
        <v>3681</v>
      </c>
      <c r="BC611" s="199">
        <v>232</v>
      </c>
      <c r="BD611" s="199">
        <v>13238</v>
      </c>
      <c r="BE611" s="199">
        <v>221</v>
      </c>
      <c r="BF611" s="199">
        <v>2065</v>
      </c>
      <c r="BG611" s="199">
        <v>187</v>
      </c>
      <c r="BH611" s="199">
        <v>15616</v>
      </c>
      <c r="BI611" s="199">
        <v>520</v>
      </c>
      <c r="BJ611" s="199">
        <v>15402</v>
      </c>
      <c r="BK611" s="199">
        <v>502</v>
      </c>
      <c r="BL611" s="199">
        <v>214</v>
      </c>
      <c r="BM611" s="199">
        <v>18</v>
      </c>
      <c r="BN611" s="199">
        <v>11544</v>
      </c>
      <c r="BO611" s="199">
        <v>312</v>
      </c>
      <c r="BP611" s="199">
        <v>4245</v>
      </c>
      <c r="BQ611" s="199">
        <v>208</v>
      </c>
      <c r="BR611" s="199">
        <v>1892</v>
      </c>
      <c r="BS611" s="199">
        <v>187</v>
      </c>
      <c r="BT611" s="199">
        <v>9200</v>
      </c>
      <c r="BU611" s="199">
        <v>111</v>
      </c>
      <c r="BV611" s="199">
        <v>17681</v>
      </c>
      <c r="BW611" s="199">
        <v>707</v>
      </c>
      <c r="BX611" s="199">
        <v>2769</v>
      </c>
      <c r="BY611" s="199">
        <v>17</v>
      </c>
      <c r="BZ611" s="199">
        <v>2295</v>
      </c>
      <c r="CA611" s="199">
        <v>0</v>
      </c>
      <c r="CB611" s="199">
        <v>6905</v>
      </c>
      <c r="CC611" s="199">
        <v>111</v>
      </c>
      <c r="CD611" s="199">
        <v>1895</v>
      </c>
      <c r="CE611" s="199">
        <v>114</v>
      </c>
      <c r="CF611" s="199">
        <v>2782</v>
      </c>
      <c r="CG611" s="199">
        <v>313</v>
      </c>
      <c r="CH611" s="199">
        <v>4910</v>
      </c>
      <c r="CI611" s="199">
        <v>0</v>
      </c>
      <c r="CJ611" s="199">
        <v>4814</v>
      </c>
      <c r="CK611" s="199">
        <v>115</v>
      </c>
      <c r="CL611" s="199">
        <v>3280</v>
      </c>
      <c r="CM611" s="199">
        <v>165</v>
      </c>
      <c r="CN611" s="199">
        <v>2769</v>
      </c>
      <c r="CO611" s="199">
        <v>17</v>
      </c>
      <c r="CP611" s="199">
        <v>835</v>
      </c>
      <c r="CQ611" s="199">
        <v>28815</v>
      </c>
      <c r="CR611" s="199">
        <v>26620</v>
      </c>
      <c r="CS611" s="199">
        <v>4365</v>
      </c>
      <c r="CT611" s="199">
        <v>21954</v>
      </c>
      <c r="CU611" s="199">
        <v>5958</v>
      </c>
      <c r="CV611" s="199">
        <v>1580</v>
      </c>
      <c r="CW611" s="199">
        <v>902</v>
      </c>
      <c r="CX611" s="199">
        <v>206</v>
      </c>
      <c r="CY611" s="199">
        <v>2156</v>
      </c>
      <c r="CZ611" s="199">
        <v>397</v>
      </c>
      <c r="DA611" s="199">
        <v>2068</v>
      </c>
      <c r="DB611" s="199">
        <v>564</v>
      </c>
      <c r="DC611" s="199">
        <v>832</v>
      </c>
      <c r="DD611" s="199">
        <v>413</v>
      </c>
      <c r="DE611" s="199">
        <v>14</v>
      </c>
      <c r="DF611" s="199">
        <v>602</v>
      </c>
      <c r="DG611" s="199">
        <v>2812</v>
      </c>
      <c r="DH611" s="199">
        <v>265</v>
      </c>
      <c r="DI611" s="199">
        <v>984</v>
      </c>
      <c r="DJ611" s="199">
        <v>904</v>
      </c>
      <c r="DK611" s="199">
        <v>475</v>
      </c>
      <c r="DL611" s="199">
        <v>1609</v>
      </c>
      <c r="DM611" s="199">
        <v>1964</v>
      </c>
      <c r="DN611" s="199">
        <v>4045</v>
      </c>
      <c r="DO611" s="199">
        <v>1041</v>
      </c>
      <c r="DP611" s="199">
        <v>534</v>
      </c>
      <c r="DQ611" s="199">
        <v>837</v>
      </c>
      <c r="DR611" s="199">
        <v>251</v>
      </c>
      <c r="DS611" s="199">
        <v>66</v>
      </c>
      <c r="DT611" s="199">
        <v>166</v>
      </c>
      <c r="DU611" s="199">
        <v>10563</v>
      </c>
      <c r="DV611" s="199">
        <v>6662</v>
      </c>
      <c r="DW611" s="199">
        <v>3928</v>
      </c>
      <c r="DX611" s="199">
        <v>372</v>
      </c>
      <c r="DY611" s="199">
        <v>96</v>
      </c>
      <c r="DZ611" s="199">
        <v>943</v>
      </c>
      <c r="EA611" s="199">
        <v>189</v>
      </c>
      <c r="EB611" s="199">
        <v>577</v>
      </c>
      <c r="EC611" s="199">
        <v>2586</v>
      </c>
      <c r="ED611" s="199">
        <v>277</v>
      </c>
      <c r="EE611" s="199">
        <v>1702</v>
      </c>
      <c r="EF611" s="199">
        <v>4654</v>
      </c>
      <c r="EG611" s="199">
        <v>24661</v>
      </c>
      <c r="EH611" s="199">
        <v>4658</v>
      </c>
      <c r="EI611" s="199">
        <v>8796</v>
      </c>
      <c r="EJ611" s="199">
        <v>1767</v>
      </c>
      <c r="EK611" s="199">
        <v>293</v>
      </c>
      <c r="EL611" s="199">
        <v>242</v>
      </c>
      <c r="EM611" s="199">
        <v>309</v>
      </c>
      <c r="EN611" s="199">
        <v>201</v>
      </c>
      <c r="EO611" s="199">
        <v>90</v>
      </c>
      <c r="EP611" s="199">
        <v>585</v>
      </c>
      <c r="EQ611" s="199">
        <v>10437</v>
      </c>
      <c r="ER611" s="199">
        <v>10563</v>
      </c>
      <c r="ES611" s="199">
        <v>153</v>
      </c>
      <c r="ET611" s="199">
        <v>2638</v>
      </c>
      <c r="EU611" s="199">
        <v>4963</v>
      </c>
      <c r="EV611" s="199">
        <v>2809</v>
      </c>
      <c r="EW611" s="199">
        <v>10410</v>
      </c>
      <c r="EX611" s="199">
        <v>10563</v>
      </c>
      <c r="EZ611" s="199"/>
    </row>
    <row r="612" spans="1:156" x14ac:dyDescent="0.25">
      <c r="A612">
        <v>55024</v>
      </c>
      <c r="B612" t="s">
        <v>892</v>
      </c>
      <c r="C612" t="s">
        <v>959</v>
      </c>
      <c r="D612" t="s">
        <v>256</v>
      </c>
      <c r="E612" t="s">
        <v>333</v>
      </c>
      <c r="F612" t="s">
        <v>346</v>
      </c>
      <c r="G612" t="s">
        <v>346</v>
      </c>
      <c r="H612" s="199">
        <v>36596</v>
      </c>
      <c r="I612" s="199">
        <v>1027</v>
      </c>
      <c r="J612" s="199">
        <v>1547</v>
      </c>
      <c r="K612" s="199">
        <v>31</v>
      </c>
      <c r="L612" s="199">
        <v>952</v>
      </c>
      <c r="M612" s="199">
        <v>23</v>
      </c>
      <c r="N612" s="199">
        <v>13289</v>
      </c>
      <c r="O612" s="199">
        <v>690</v>
      </c>
      <c r="P612" s="199">
        <v>21557</v>
      </c>
      <c r="Q612" s="199">
        <v>306</v>
      </c>
      <c r="R612" s="199">
        <v>31967</v>
      </c>
      <c r="S612" s="199">
        <v>732</v>
      </c>
      <c r="T612" s="199">
        <v>1193</v>
      </c>
      <c r="U612" s="199">
        <v>0</v>
      </c>
      <c r="V612" s="199">
        <v>122</v>
      </c>
      <c r="W612" s="199">
        <v>0</v>
      </c>
      <c r="X612" s="199">
        <v>1194</v>
      </c>
      <c r="Y612" s="199">
        <v>0</v>
      </c>
      <c r="Z612" s="199">
        <v>817</v>
      </c>
      <c r="AA612" s="199">
        <v>267</v>
      </c>
      <c r="AB612" s="199">
        <v>1303</v>
      </c>
      <c r="AC612" s="199">
        <v>28</v>
      </c>
      <c r="AD612" s="199">
        <v>1606</v>
      </c>
      <c r="AE612" s="199">
        <v>296</v>
      </c>
      <c r="AF612" s="199">
        <v>31358</v>
      </c>
      <c r="AG612" s="199">
        <v>682</v>
      </c>
      <c r="AH612" s="199">
        <v>34514</v>
      </c>
      <c r="AI612" s="199">
        <v>782</v>
      </c>
      <c r="AJ612" s="199">
        <v>2082</v>
      </c>
      <c r="AK612" s="199">
        <v>245</v>
      </c>
      <c r="AL612" s="199">
        <v>1181</v>
      </c>
      <c r="AM612" s="199">
        <v>78</v>
      </c>
      <c r="AN612" s="199">
        <v>901</v>
      </c>
      <c r="AO612" s="199">
        <v>167</v>
      </c>
      <c r="AP612" s="199">
        <v>18600</v>
      </c>
      <c r="AQ612" s="199">
        <v>615</v>
      </c>
      <c r="AR612" s="199">
        <v>17996</v>
      </c>
      <c r="AS612" s="199">
        <v>412</v>
      </c>
      <c r="AT612" s="199">
        <v>2715</v>
      </c>
      <c r="AU612" s="199">
        <v>25</v>
      </c>
      <c r="AV612" s="199">
        <v>33881</v>
      </c>
      <c r="AW612" s="199">
        <v>1002</v>
      </c>
      <c r="AX612" s="199">
        <v>1341</v>
      </c>
      <c r="AY612" s="199">
        <v>67</v>
      </c>
      <c r="AZ612" s="199">
        <v>5054</v>
      </c>
      <c r="BA612" s="199">
        <v>253</v>
      </c>
      <c r="BB612" s="199">
        <v>8295</v>
      </c>
      <c r="BC612" s="199">
        <v>241</v>
      </c>
      <c r="BD612" s="199">
        <v>8071</v>
      </c>
      <c r="BE612" s="199">
        <v>111</v>
      </c>
      <c r="BF612" s="199">
        <v>2430</v>
      </c>
      <c r="BG612" s="199">
        <v>103</v>
      </c>
      <c r="BH612" s="199">
        <v>19614</v>
      </c>
      <c r="BI612" s="199">
        <v>629</v>
      </c>
      <c r="BJ612" s="199">
        <v>18988</v>
      </c>
      <c r="BK612" s="199">
        <v>568</v>
      </c>
      <c r="BL612" s="199">
        <v>626</v>
      </c>
      <c r="BM612" s="199">
        <v>61</v>
      </c>
      <c r="BN612" s="199">
        <v>15210</v>
      </c>
      <c r="BO612" s="199">
        <v>302</v>
      </c>
      <c r="BP612" s="199">
        <v>4858</v>
      </c>
      <c r="BQ612" s="199">
        <v>321</v>
      </c>
      <c r="BR612" s="199">
        <v>1976</v>
      </c>
      <c r="BS612" s="199">
        <v>109</v>
      </c>
      <c r="BT612" s="199">
        <v>11629</v>
      </c>
      <c r="BU612" s="199">
        <v>263</v>
      </c>
      <c r="BV612" s="199">
        <v>22044</v>
      </c>
      <c r="BW612" s="199">
        <v>732</v>
      </c>
      <c r="BX612" s="199">
        <v>2923</v>
      </c>
      <c r="BY612" s="199">
        <v>32</v>
      </c>
      <c r="BZ612" s="199">
        <v>3528</v>
      </c>
      <c r="CA612" s="199">
        <v>0</v>
      </c>
      <c r="CB612" s="199">
        <v>8101</v>
      </c>
      <c r="CC612" s="199">
        <v>263</v>
      </c>
      <c r="CD612" s="199">
        <v>2206</v>
      </c>
      <c r="CE612" s="199">
        <v>92</v>
      </c>
      <c r="CF612" s="199">
        <v>3984</v>
      </c>
      <c r="CG612" s="199">
        <v>103</v>
      </c>
      <c r="CH612" s="199">
        <v>6043</v>
      </c>
      <c r="CI612" s="199">
        <v>239</v>
      </c>
      <c r="CJ612" s="199">
        <v>5475</v>
      </c>
      <c r="CK612" s="199">
        <v>218</v>
      </c>
      <c r="CL612" s="199">
        <v>4336</v>
      </c>
      <c r="CM612" s="199">
        <v>80</v>
      </c>
      <c r="CN612" s="199">
        <v>2923</v>
      </c>
      <c r="CO612" s="199">
        <v>32</v>
      </c>
      <c r="CP612" s="199">
        <v>1027</v>
      </c>
      <c r="CQ612" s="199">
        <v>35569</v>
      </c>
      <c r="CR612" s="199">
        <v>31233</v>
      </c>
      <c r="CS612" s="199">
        <v>7350</v>
      </c>
      <c r="CT612" s="199">
        <v>31316</v>
      </c>
      <c r="CU612" s="199">
        <v>2515</v>
      </c>
      <c r="CV612" s="199">
        <v>1019</v>
      </c>
      <c r="CW612" s="199">
        <v>848</v>
      </c>
      <c r="CX612" s="199">
        <v>467</v>
      </c>
      <c r="CY612" s="199">
        <v>537</v>
      </c>
      <c r="CZ612" s="199">
        <v>123</v>
      </c>
      <c r="DA612" s="199">
        <v>790</v>
      </c>
      <c r="DB612" s="199">
        <v>315</v>
      </c>
      <c r="DC612" s="199">
        <v>340</v>
      </c>
      <c r="DD612" s="199">
        <v>114</v>
      </c>
      <c r="DE612" s="199">
        <v>207</v>
      </c>
      <c r="DF612" s="199">
        <v>1456</v>
      </c>
      <c r="DG612" s="199">
        <v>2771</v>
      </c>
      <c r="DH612" s="199">
        <v>731</v>
      </c>
      <c r="DI612" s="199">
        <v>2139</v>
      </c>
      <c r="DJ612" s="199">
        <v>1261</v>
      </c>
      <c r="DK612" s="199">
        <v>313</v>
      </c>
      <c r="DL612" s="199">
        <v>2302</v>
      </c>
      <c r="DM612" s="199">
        <v>2013</v>
      </c>
      <c r="DN612" s="199">
        <v>4054</v>
      </c>
      <c r="DO612" s="199">
        <v>1516</v>
      </c>
      <c r="DP612" s="199">
        <v>966</v>
      </c>
      <c r="DQ612" s="199">
        <v>679</v>
      </c>
      <c r="DR612" s="199">
        <v>275</v>
      </c>
      <c r="DS612" s="199">
        <v>257</v>
      </c>
      <c r="DT612" s="199">
        <v>452</v>
      </c>
      <c r="DU612" s="199">
        <v>12458</v>
      </c>
      <c r="DV612" s="199">
        <v>7748</v>
      </c>
      <c r="DW612" s="199">
        <v>3968</v>
      </c>
      <c r="DX612" s="199">
        <v>780</v>
      </c>
      <c r="DY612" s="199">
        <v>299</v>
      </c>
      <c r="DZ612" s="199">
        <v>1616</v>
      </c>
      <c r="EA612" s="199">
        <v>340</v>
      </c>
      <c r="EB612" s="199">
        <v>933</v>
      </c>
      <c r="EC612" s="199">
        <v>2314</v>
      </c>
      <c r="ED612" s="199">
        <v>677</v>
      </c>
      <c r="EE612" s="199">
        <v>1159</v>
      </c>
      <c r="EF612" s="199">
        <v>5737</v>
      </c>
      <c r="EG612" s="199">
        <v>33279</v>
      </c>
      <c r="EH612" s="199">
        <v>2993</v>
      </c>
      <c r="EI612" s="199">
        <v>10994</v>
      </c>
      <c r="EJ612" s="199">
        <v>1464</v>
      </c>
      <c r="EK612" s="199">
        <v>197</v>
      </c>
      <c r="EL612" s="199">
        <v>235</v>
      </c>
      <c r="EM612" s="199">
        <v>161</v>
      </c>
      <c r="EN612" s="199">
        <v>98</v>
      </c>
      <c r="EO612" s="199">
        <v>83</v>
      </c>
      <c r="EP612" s="199">
        <v>504</v>
      </c>
      <c r="EQ612" s="199">
        <v>12087</v>
      </c>
      <c r="ER612" s="199">
        <v>12458</v>
      </c>
      <c r="ES612" s="199">
        <v>129</v>
      </c>
      <c r="ET612" s="199">
        <v>2580</v>
      </c>
      <c r="EU612" s="199">
        <v>5650</v>
      </c>
      <c r="EV612" s="199">
        <v>4099</v>
      </c>
      <c r="EW612" s="199">
        <v>12329</v>
      </c>
      <c r="EX612" s="199">
        <v>12458</v>
      </c>
      <c r="EZ612" s="199"/>
    </row>
    <row r="613" spans="1:156" x14ac:dyDescent="0.25">
      <c r="A613">
        <v>55115</v>
      </c>
      <c r="B613" t="s">
        <v>892</v>
      </c>
      <c r="C613" t="s">
        <v>993</v>
      </c>
      <c r="D613" t="s">
        <v>319</v>
      </c>
      <c r="E613" t="s">
        <v>333</v>
      </c>
      <c r="F613" t="s">
        <v>346</v>
      </c>
      <c r="G613" t="s">
        <v>346</v>
      </c>
      <c r="H613" s="199">
        <v>8790</v>
      </c>
      <c r="I613" s="199">
        <v>236</v>
      </c>
      <c r="J613" s="199">
        <v>718</v>
      </c>
      <c r="K613" s="199">
        <v>34</v>
      </c>
      <c r="L613" s="199">
        <v>380</v>
      </c>
      <c r="M613" s="199">
        <v>34</v>
      </c>
      <c r="N613" s="199">
        <v>2084</v>
      </c>
      <c r="O613" s="199">
        <v>101</v>
      </c>
      <c r="P613" s="199">
        <v>5988</v>
      </c>
      <c r="Q613" s="199">
        <v>101</v>
      </c>
      <c r="R613" s="199">
        <v>8089</v>
      </c>
      <c r="S613" s="199">
        <v>233</v>
      </c>
      <c r="T613" s="199">
        <v>254</v>
      </c>
      <c r="U613" s="199">
        <v>3</v>
      </c>
      <c r="V613" s="199">
        <v>8</v>
      </c>
      <c r="W613" s="199">
        <v>0</v>
      </c>
      <c r="X613" s="199">
        <v>136</v>
      </c>
      <c r="Y613" s="199">
        <v>0</v>
      </c>
      <c r="Z613" s="199">
        <v>0</v>
      </c>
      <c r="AA613" s="199">
        <v>0</v>
      </c>
      <c r="AB613" s="199">
        <v>288</v>
      </c>
      <c r="AC613" s="199">
        <v>0</v>
      </c>
      <c r="AD613" s="199">
        <v>37</v>
      </c>
      <c r="AE613" s="199">
        <v>0</v>
      </c>
      <c r="AF613" s="199">
        <v>8077</v>
      </c>
      <c r="AG613" s="199">
        <v>233</v>
      </c>
      <c r="AH613" s="199">
        <v>8465</v>
      </c>
      <c r="AI613" s="199">
        <v>235</v>
      </c>
      <c r="AJ613" s="199">
        <v>325</v>
      </c>
      <c r="AK613" s="199">
        <v>1</v>
      </c>
      <c r="AL613" s="199">
        <v>249</v>
      </c>
      <c r="AM613" s="199">
        <v>0</v>
      </c>
      <c r="AN613" s="199">
        <v>76</v>
      </c>
      <c r="AO613" s="199">
        <v>1</v>
      </c>
      <c r="AP613" s="199">
        <v>4269</v>
      </c>
      <c r="AQ613" s="199">
        <v>163</v>
      </c>
      <c r="AR613" s="199">
        <v>4521</v>
      </c>
      <c r="AS613" s="199">
        <v>73</v>
      </c>
      <c r="AT613" s="199">
        <v>995</v>
      </c>
      <c r="AU613" s="199">
        <v>0</v>
      </c>
      <c r="AV613" s="199">
        <v>7795</v>
      </c>
      <c r="AW613" s="199">
        <v>236</v>
      </c>
      <c r="AX613" s="199">
        <v>138</v>
      </c>
      <c r="AY613" s="199">
        <v>0</v>
      </c>
      <c r="AZ613" s="199">
        <v>807</v>
      </c>
      <c r="BA613" s="199">
        <v>1</v>
      </c>
      <c r="BB613" s="199">
        <v>1335</v>
      </c>
      <c r="BC613" s="199">
        <v>71</v>
      </c>
      <c r="BD613" s="199">
        <v>3565</v>
      </c>
      <c r="BE613" s="199">
        <v>61</v>
      </c>
      <c r="BF613" s="199">
        <v>777</v>
      </c>
      <c r="BG613" s="199">
        <v>40</v>
      </c>
      <c r="BH613" s="199">
        <v>4034</v>
      </c>
      <c r="BI613" s="199">
        <v>159</v>
      </c>
      <c r="BJ613" s="199">
        <v>3889</v>
      </c>
      <c r="BK613" s="199">
        <v>131</v>
      </c>
      <c r="BL613" s="199">
        <v>145</v>
      </c>
      <c r="BM613" s="199">
        <v>28</v>
      </c>
      <c r="BN613" s="199">
        <v>2738</v>
      </c>
      <c r="BO613" s="199">
        <v>105</v>
      </c>
      <c r="BP613" s="199">
        <v>1424</v>
      </c>
      <c r="BQ613" s="199">
        <v>38</v>
      </c>
      <c r="BR613" s="199">
        <v>649</v>
      </c>
      <c r="BS613" s="199">
        <v>56</v>
      </c>
      <c r="BT613" s="199">
        <v>2223</v>
      </c>
      <c r="BU613" s="199">
        <v>37</v>
      </c>
      <c r="BV613" s="199">
        <v>4811</v>
      </c>
      <c r="BW613" s="199">
        <v>199</v>
      </c>
      <c r="BX613" s="199">
        <v>1756</v>
      </c>
      <c r="BY613" s="199">
        <v>0</v>
      </c>
      <c r="BZ613" s="199">
        <v>659</v>
      </c>
      <c r="CA613" s="199">
        <v>15</v>
      </c>
      <c r="CB613" s="199">
        <v>1564</v>
      </c>
      <c r="CC613" s="199">
        <v>22</v>
      </c>
      <c r="CD613" s="199">
        <v>722</v>
      </c>
      <c r="CE613" s="199">
        <v>66</v>
      </c>
      <c r="CF613" s="199">
        <v>721</v>
      </c>
      <c r="CG613" s="199">
        <v>39</v>
      </c>
      <c r="CH613" s="199">
        <v>898</v>
      </c>
      <c r="CI613" s="199">
        <v>27</v>
      </c>
      <c r="CJ613" s="199">
        <v>1050</v>
      </c>
      <c r="CK613" s="199">
        <v>33</v>
      </c>
      <c r="CL613" s="199">
        <v>1420</v>
      </c>
      <c r="CM613" s="199">
        <v>34</v>
      </c>
      <c r="CN613" s="199">
        <v>1756</v>
      </c>
      <c r="CO613" s="199">
        <v>0</v>
      </c>
      <c r="CP613" s="199">
        <v>236</v>
      </c>
      <c r="CQ613" s="199">
        <v>8554</v>
      </c>
      <c r="CR613" s="199">
        <v>7272</v>
      </c>
      <c r="CS613" s="199">
        <v>2696</v>
      </c>
      <c r="CT613" s="199">
        <v>7788</v>
      </c>
      <c r="CU613" s="199">
        <v>432</v>
      </c>
      <c r="CV613" s="199">
        <v>148</v>
      </c>
      <c r="CW613" s="199">
        <v>33</v>
      </c>
      <c r="CX613" s="199">
        <v>0</v>
      </c>
      <c r="CY613" s="199">
        <v>162</v>
      </c>
      <c r="CZ613" s="199">
        <v>39</v>
      </c>
      <c r="DA613" s="199">
        <v>106</v>
      </c>
      <c r="DB613" s="199">
        <v>9</v>
      </c>
      <c r="DC613" s="199">
        <v>131</v>
      </c>
      <c r="DD613" s="199">
        <v>100</v>
      </c>
      <c r="DE613" s="199">
        <v>22</v>
      </c>
      <c r="DF613" s="199">
        <v>303</v>
      </c>
      <c r="DG613" s="199">
        <v>435</v>
      </c>
      <c r="DH613" s="199">
        <v>88</v>
      </c>
      <c r="DI613" s="199">
        <v>463</v>
      </c>
      <c r="DJ613" s="199">
        <v>224</v>
      </c>
      <c r="DK613" s="199">
        <v>71</v>
      </c>
      <c r="DL613" s="199">
        <v>305</v>
      </c>
      <c r="DM613" s="199">
        <v>572</v>
      </c>
      <c r="DN613" s="199">
        <v>1107</v>
      </c>
      <c r="DO613" s="199">
        <v>182</v>
      </c>
      <c r="DP613" s="199">
        <v>194</v>
      </c>
      <c r="DQ613" s="199">
        <v>275</v>
      </c>
      <c r="DR613" s="199">
        <v>173</v>
      </c>
      <c r="DS613" s="199">
        <v>185</v>
      </c>
      <c r="DT613" s="199">
        <v>261</v>
      </c>
      <c r="DU613" s="199">
        <v>3180</v>
      </c>
      <c r="DV613" s="199">
        <v>2053</v>
      </c>
      <c r="DW613" s="199">
        <v>859</v>
      </c>
      <c r="DX613" s="199">
        <v>66</v>
      </c>
      <c r="DY613" s="199">
        <v>0</v>
      </c>
      <c r="DZ613" s="199">
        <v>387</v>
      </c>
      <c r="EA613" s="199">
        <v>96</v>
      </c>
      <c r="EB613" s="199">
        <v>214</v>
      </c>
      <c r="EC613" s="199">
        <v>674</v>
      </c>
      <c r="ED613" s="199">
        <v>33</v>
      </c>
      <c r="EE613" s="199">
        <v>442</v>
      </c>
      <c r="EF613" s="199">
        <v>1031</v>
      </c>
      <c r="EG613" s="199">
        <v>7545</v>
      </c>
      <c r="EH613" s="199">
        <v>1156</v>
      </c>
      <c r="EI613" s="199">
        <v>2549</v>
      </c>
      <c r="EJ613" s="199">
        <v>631</v>
      </c>
      <c r="EK613" s="199">
        <v>0</v>
      </c>
      <c r="EL613" s="199">
        <v>60</v>
      </c>
      <c r="EM613" s="199">
        <v>85</v>
      </c>
      <c r="EN613" s="199">
        <v>31</v>
      </c>
      <c r="EO613" s="199">
        <v>14</v>
      </c>
      <c r="EP613" s="199">
        <v>392</v>
      </c>
      <c r="EQ613" s="199">
        <v>2906</v>
      </c>
      <c r="ER613" s="199">
        <v>3180</v>
      </c>
      <c r="ES613" s="199">
        <v>215</v>
      </c>
      <c r="ET613" s="199">
        <v>650</v>
      </c>
      <c r="EU613" s="199">
        <v>1362</v>
      </c>
      <c r="EV613" s="199">
        <v>953</v>
      </c>
      <c r="EW613" s="199">
        <v>2965</v>
      </c>
      <c r="EX613" s="199">
        <v>3180</v>
      </c>
      <c r="EZ613" s="199"/>
    </row>
    <row r="614" spans="1:156" x14ac:dyDescent="0.25">
      <c r="A614">
        <v>55372</v>
      </c>
      <c r="B614" t="s">
        <v>892</v>
      </c>
      <c r="C614" t="s">
        <v>1029</v>
      </c>
      <c r="D614" t="s">
        <v>307</v>
      </c>
      <c r="E614" t="s">
        <v>333</v>
      </c>
      <c r="F614" t="s">
        <v>346</v>
      </c>
      <c r="G614" t="s">
        <v>346</v>
      </c>
      <c r="H614" s="199">
        <v>34070</v>
      </c>
      <c r="I614" s="199">
        <v>898</v>
      </c>
      <c r="J614" s="199">
        <v>1274</v>
      </c>
      <c r="K614" s="199">
        <v>118</v>
      </c>
      <c r="L614" s="199">
        <v>725</v>
      </c>
      <c r="M614" s="199">
        <v>106</v>
      </c>
      <c r="N614" s="199">
        <v>8412</v>
      </c>
      <c r="O614" s="199">
        <v>554</v>
      </c>
      <c r="P614" s="199">
        <v>24306</v>
      </c>
      <c r="Q614" s="199">
        <v>226</v>
      </c>
      <c r="R614" s="199">
        <v>30396</v>
      </c>
      <c r="S614" s="199">
        <v>640</v>
      </c>
      <c r="T614" s="199">
        <v>273</v>
      </c>
      <c r="U614" s="199">
        <v>14</v>
      </c>
      <c r="V614" s="199">
        <v>107</v>
      </c>
      <c r="W614" s="199">
        <v>9</v>
      </c>
      <c r="X614" s="199">
        <v>1238</v>
      </c>
      <c r="Y614" s="199">
        <v>56</v>
      </c>
      <c r="Z614" s="199">
        <v>521</v>
      </c>
      <c r="AA614" s="199">
        <v>118</v>
      </c>
      <c r="AB614" s="199">
        <v>1533</v>
      </c>
      <c r="AC614" s="199">
        <v>61</v>
      </c>
      <c r="AD614" s="199">
        <v>988</v>
      </c>
      <c r="AE614" s="199">
        <v>50</v>
      </c>
      <c r="AF614" s="199">
        <v>29969</v>
      </c>
      <c r="AG614" s="199">
        <v>626</v>
      </c>
      <c r="AH614" s="199">
        <v>32052</v>
      </c>
      <c r="AI614" s="199">
        <v>801</v>
      </c>
      <c r="AJ614" s="199">
        <v>2018</v>
      </c>
      <c r="AK614" s="199">
        <v>97</v>
      </c>
      <c r="AL614" s="199">
        <v>1298</v>
      </c>
      <c r="AM614" s="199">
        <v>70</v>
      </c>
      <c r="AN614" s="199">
        <v>720</v>
      </c>
      <c r="AO614" s="199">
        <v>27</v>
      </c>
      <c r="AP614" s="199">
        <v>17155</v>
      </c>
      <c r="AQ614" s="199">
        <v>505</v>
      </c>
      <c r="AR614" s="199">
        <v>16915</v>
      </c>
      <c r="AS614" s="199">
        <v>393</v>
      </c>
      <c r="AT614" s="199">
        <v>2598</v>
      </c>
      <c r="AU614" s="199">
        <v>57</v>
      </c>
      <c r="AV614" s="199">
        <v>31472</v>
      </c>
      <c r="AW614" s="199">
        <v>841</v>
      </c>
      <c r="AX614" s="199">
        <v>550</v>
      </c>
      <c r="AY614" s="199">
        <v>9</v>
      </c>
      <c r="AZ614" s="199">
        <v>3340</v>
      </c>
      <c r="BA614" s="199">
        <v>122</v>
      </c>
      <c r="BB614" s="199">
        <v>7148</v>
      </c>
      <c r="BC614" s="199">
        <v>214</v>
      </c>
      <c r="BD614" s="199">
        <v>11252</v>
      </c>
      <c r="BE614" s="199">
        <v>181</v>
      </c>
      <c r="BF614" s="199">
        <v>2320</v>
      </c>
      <c r="BG614" s="199">
        <v>169</v>
      </c>
      <c r="BH614" s="199">
        <v>17908</v>
      </c>
      <c r="BI614" s="199">
        <v>507</v>
      </c>
      <c r="BJ614" s="199">
        <v>17657</v>
      </c>
      <c r="BK614" s="199">
        <v>460</v>
      </c>
      <c r="BL614" s="199">
        <v>251</v>
      </c>
      <c r="BM614" s="199">
        <v>47</v>
      </c>
      <c r="BN614" s="199">
        <v>13336</v>
      </c>
      <c r="BO614" s="199">
        <v>204</v>
      </c>
      <c r="BP614" s="199">
        <v>5046</v>
      </c>
      <c r="BQ614" s="199">
        <v>378</v>
      </c>
      <c r="BR614" s="199">
        <v>1846</v>
      </c>
      <c r="BS614" s="199">
        <v>94</v>
      </c>
      <c r="BT614" s="199">
        <v>9278</v>
      </c>
      <c r="BU614" s="199">
        <v>220</v>
      </c>
      <c r="BV614" s="199">
        <v>20228</v>
      </c>
      <c r="BW614" s="199">
        <v>676</v>
      </c>
      <c r="BX614" s="199">
        <v>4564</v>
      </c>
      <c r="BY614" s="199">
        <v>2</v>
      </c>
      <c r="BZ614" s="199">
        <v>2383</v>
      </c>
      <c r="CA614" s="199">
        <v>35</v>
      </c>
      <c r="CB614" s="199">
        <v>6895</v>
      </c>
      <c r="CC614" s="199">
        <v>185</v>
      </c>
      <c r="CD614" s="199">
        <v>2502</v>
      </c>
      <c r="CE614" s="199">
        <v>152</v>
      </c>
      <c r="CF614" s="199">
        <v>3019</v>
      </c>
      <c r="CG614" s="199">
        <v>210</v>
      </c>
      <c r="CH614" s="199">
        <v>4732</v>
      </c>
      <c r="CI614" s="199">
        <v>160</v>
      </c>
      <c r="CJ614" s="199">
        <v>4566</v>
      </c>
      <c r="CK614" s="199">
        <v>82</v>
      </c>
      <c r="CL614" s="199">
        <v>5409</v>
      </c>
      <c r="CM614" s="199">
        <v>72</v>
      </c>
      <c r="CN614" s="199">
        <v>4564</v>
      </c>
      <c r="CO614" s="199">
        <v>2</v>
      </c>
      <c r="CP614" s="199">
        <v>898</v>
      </c>
      <c r="CQ614" s="199">
        <v>33172</v>
      </c>
      <c r="CR614" s="199">
        <v>30126</v>
      </c>
      <c r="CS614" s="199">
        <v>7380</v>
      </c>
      <c r="CT614" s="199">
        <v>30072</v>
      </c>
      <c r="CU614" s="199">
        <v>2197</v>
      </c>
      <c r="CV614" s="199">
        <v>718</v>
      </c>
      <c r="CW614" s="199">
        <v>661</v>
      </c>
      <c r="CX614" s="199">
        <v>216</v>
      </c>
      <c r="CY614" s="199">
        <v>1009</v>
      </c>
      <c r="CZ614" s="199">
        <v>256</v>
      </c>
      <c r="DA614" s="199">
        <v>451</v>
      </c>
      <c r="DB614" s="199">
        <v>243</v>
      </c>
      <c r="DC614" s="199">
        <v>76</v>
      </c>
      <c r="DD614" s="199">
        <v>3</v>
      </c>
      <c r="DE614" s="199">
        <v>74</v>
      </c>
      <c r="DF614" s="199">
        <v>1523</v>
      </c>
      <c r="DG614" s="199">
        <v>2949</v>
      </c>
      <c r="DH614" s="199">
        <v>975</v>
      </c>
      <c r="DI614" s="199">
        <v>2176</v>
      </c>
      <c r="DJ614" s="199">
        <v>890</v>
      </c>
      <c r="DK614" s="199">
        <v>300</v>
      </c>
      <c r="DL614" s="199">
        <v>1758</v>
      </c>
      <c r="DM614" s="199">
        <v>2542</v>
      </c>
      <c r="DN614" s="199">
        <v>3512</v>
      </c>
      <c r="DO614" s="199">
        <v>1305</v>
      </c>
      <c r="DP614" s="199">
        <v>895</v>
      </c>
      <c r="DQ614" s="199">
        <v>571</v>
      </c>
      <c r="DR614" s="199">
        <v>243</v>
      </c>
      <c r="DS614" s="199">
        <v>175</v>
      </c>
      <c r="DT614" s="199">
        <v>256</v>
      </c>
      <c r="DU614" s="199">
        <v>12089</v>
      </c>
      <c r="DV614" s="199">
        <v>8301</v>
      </c>
      <c r="DW614" s="199">
        <v>3997</v>
      </c>
      <c r="DX614" s="199">
        <v>562</v>
      </c>
      <c r="DY614" s="199">
        <v>265</v>
      </c>
      <c r="DZ614" s="199">
        <v>1309</v>
      </c>
      <c r="EA614" s="199">
        <v>157</v>
      </c>
      <c r="EB614" s="199">
        <v>928</v>
      </c>
      <c r="EC614" s="199">
        <v>1917</v>
      </c>
      <c r="ED614" s="199">
        <v>303</v>
      </c>
      <c r="EE614" s="199">
        <v>1269</v>
      </c>
      <c r="EF614" s="199">
        <v>4899</v>
      </c>
      <c r="EG614" s="199">
        <v>31228</v>
      </c>
      <c r="EH614" s="199">
        <v>2704</v>
      </c>
      <c r="EI614" s="199">
        <v>10935</v>
      </c>
      <c r="EJ614" s="199">
        <v>1154</v>
      </c>
      <c r="EK614" s="199">
        <v>72</v>
      </c>
      <c r="EL614" s="199">
        <v>95</v>
      </c>
      <c r="EM614" s="199">
        <v>212</v>
      </c>
      <c r="EN614" s="199">
        <v>125</v>
      </c>
      <c r="EO614" s="199">
        <v>131</v>
      </c>
      <c r="EP614" s="199">
        <v>416</v>
      </c>
      <c r="EQ614" s="199">
        <v>11431</v>
      </c>
      <c r="ER614" s="199">
        <v>12089</v>
      </c>
      <c r="ES614" s="199">
        <v>328</v>
      </c>
      <c r="ET614" s="199">
        <v>2234</v>
      </c>
      <c r="EU614" s="199">
        <v>5729</v>
      </c>
      <c r="EV614" s="199">
        <v>3798</v>
      </c>
      <c r="EW614" s="199">
        <v>11761</v>
      </c>
      <c r="EX614" s="199">
        <v>12089</v>
      </c>
      <c r="EZ614" s="199"/>
    </row>
    <row r="615" spans="1:156" x14ac:dyDescent="0.25">
      <c r="A615">
        <v>55311</v>
      </c>
      <c r="B615" t="s">
        <v>892</v>
      </c>
      <c r="C615" t="s">
        <v>1006</v>
      </c>
      <c r="D615" t="s">
        <v>264</v>
      </c>
      <c r="E615" t="s">
        <v>333</v>
      </c>
      <c r="F615" t="s">
        <v>346</v>
      </c>
      <c r="G615" t="s">
        <v>346</v>
      </c>
      <c r="H615" s="199">
        <v>37771</v>
      </c>
      <c r="I615" s="199">
        <v>961</v>
      </c>
      <c r="J615" s="199">
        <v>1724</v>
      </c>
      <c r="K615" s="199">
        <v>409</v>
      </c>
      <c r="L615" s="199">
        <v>1303</v>
      </c>
      <c r="M615" s="199">
        <v>369</v>
      </c>
      <c r="N615" s="199">
        <v>8318</v>
      </c>
      <c r="O615" s="199">
        <v>343</v>
      </c>
      <c r="P615" s="199">
        <v>27703</v>
      </c>
      <c r="Q615" s="199">
        <v>209</v>
      </c>
      <c r="R615" s="199">
        <v>30321</v>
      </c>
      <c r="S615" s="199">
        <v>570</v>
      </c>
      <c r="T615" s="199">
        <v>2744</v>
      </c>
      <c r="U615" s="199">
        <v>257</v>
      </c>
      <c r="V615" s="199">
        <v>14</v>
      </c>
      <c r="W615" s="199">
        <v>0</v>
      </c>
      <c r="X615" s="199">
        <v>2880</v>
      </c>
      <c r="Y615" s="199">
        <v>94</v>
      </c>
      <c r="Z615" s="199">
        <v>418</v>
      </c>
      <c r="AA615" s="199">
        <v>24</v>
      </c>
      <c r="AB615" s="199">
        <v>1394</v>
      </c>
      <c r="AC615" s="199">
        <v>16</v>
      </c>
      <c r="AD615" s="199">
        <v>589</v>
      </c>
      <c r="AE615" s="199">
        <v>33</v>
      </c>
      <c r="AF615" s="199">
        <v>30155</v>
      </c>
      <c r="AG615" s="199">
        <v>570</v>
      </c>
      <c r="AH615" s="199">
        <v>33034</v>
      </c>
      <c r="AI615" s="199">
        <v>468</v>
      </c>
      <c r="AJ615" s="199">
        <v>4737</v>
      </c>
      <c r="AK615" s="199">
        <v>493</v>
      </c>
      <c r="AL615" s="199">
        <v>2990</v>
      </c>
      <c r="AM615" s="199">
        <v>180</v>
      </c>
      <c r="AN615" s="199">
        <v>1747</v>
      </c>
      <c r="AO615" s="199">
        <v>313</v>
      </c>
      <c r="AP615" s="199">
        <v>18458</v>
      </c>
      <c r="AQ615" s="199">
        <v>493</v>
      </c>
      <c r="AR615" s="199">
        <v>19313</v>
      </c>
      <c r="AS615" s="199">
        <v>468</v>
      </c>
      <c r="AT615" s="199">
        <v>2254</v>
      </c>
      <c r="AU615" s="199">
        <v>102</v>
      </c>
      <c r="AV615" s="199">
        <v>35517</v>
      </c>
      <c r="AW615" s="199">
        <v>859</v>
      </c>
      <c r="AX615" s="199">
        <v>570</v>
      </c>
      <c r="AY615" s="199">
        <v>60</v>
      </c>
      <c r="AZ615" s="199">
        <v>3125</v>
      </c>
      <c r="BA615" s="199">
        <v>213</v>
      </c>
      <c r="BB615" s="199">
        <v>6935</v>
      </c>
      <c r="BC615" s="199">
        <v>283</v>
      </c>
      <c r="BD615" s="199">
        <v>14679</v>
      </c>
      <c r="BE615" s="199">
        <v>216</v>
      </c>
      <c r="BF615" s="199">
        <v>3286</v>
      </c>
      <c r="BG615" s="199">
        <v>194</v>
      </c>
      <c r="BH615" s="199">
        <v>19118</v>
      </c>
      <c r="BI615" s="199">
        <v>435</v>
      </c>
      <c r="BJ615" s="199">
        <v>18626</v>
      </c>
      <c r="BK615" s="199">
        <v>426</v>
      </c>
      <c r="BL615" s="199">
        <v>492</v>
      </c>
      <c r="BM615" s="199">
        <v>9</v>
      </c>
      <c r="BN615" s="199">
        <v>14716</v>
      </c>
      <c r="BO615" s="199">
        <v>233</v>
      </c>
      <c r="BP615" s="199">
        <v>5013</v>
      </c>
      <c r="BQ615" s="199">
        <v>335</v>
      </c>
      <c r="BR615" s="199">
        <v>2675</v>
      </c>
      <c r="BS615" s="199">
        <v>61</v>
      </c>
      <c r="BT615" s="199">
        <v>10795</v>
      </c>
      <c r="BU615" s="199">
        <v>189</v>
      </c>
      <c r="BV615" s="199">
        <v>22404</v>
      </c>
      <c r="BW615" s="199">
        <v>629</v>
      </c>
      <c r="BX615" s="199">
        <v>4572</v>
      </c>
      <c r="BY615" s="199">
        <v>143</v>
      </c>
      <c r="BZ615" s="199">
        <v>2356</v>
      </c>
      <c r="CA615" s="199">
        <v>60</v>
      </c>
      <c r="CB615" s="199">
        <v>8439</v>
      </c>
      <c r="CC615" s="199">
        <v>129</v>
      </c>
      <c r="CD615" s="199">
        <v>1667</v>
      </c>
      <c r="CE615" s="199">
        <v>0</v>
      </c>
      <c r="CF615" s="199">
        <v>3350</v>
      </c>
      <c r="CG615" s="199">
        <v>26</v>
      </c>
      <c r="CH615" s="199">
        <v>5674</v>
      </c>
      <c r="CI615" s="199">
        <v>56</v>
      </c>
      <c r="CJ615" s="199">
        <v>6162</v>
      </c>
      <c r="CK615" s="199">
        <v>201</v>
      </c>
      <c r="CL615" s="199">
        <v>5551</v>
      </c>
      <c r="CM615" s="199">
        <v>346</v>
      </c>
      <c r="CN615" s="199">
        <v>4572</v>
      </c>
      <c r="CO615" s="199">
        <v>143</v>
      </c>
      <c r="CP615" s="199">
        <v>961</v>
      </c>
      <c r="CQ615" s="199">
        <v>36810</v>
      </c>
      <c r="CR615" s="199">
        <v>33665</v>
      </c>
      <c r="CS615" s="199">
        <v>7383</v>
      </c>
      <c r="CT615" s="199">
        <v>30612</v>
      </c>
      <c r="CU615" s="199">
        <v>5085</v>
      </c>
      <c r="CV615" s="199">
        <v>1316</v>
      </c>
      <c r="CW615" s="199">
        <v>262</v>
      </c>
      <c r="CX615" s="199">
        <v>37</v>
      </c>
      <c r="CY615" s="199">
        <v>1939</v>
      </c>
      <c r="CZ615" s="199">
        <v>598</v>
      </c>
      <c r="DA615" s="199">
        <v>1839</v>
      </c>
      <c r="DB615" s="199">
        <v>412</v>
      </c>
      <c r="DC615" s="199">
        <v>1045</v>
      </c>
      <c r="DD615" s="199">
        <v>269</v>
      </c>
      <c r="DE615" s="199">
        <v>108</v>
      </c>
      <c r="DF615" s="199">
        <v>450</v>
      </c>
      <c r="DG615" s="199">
        <v>3297</v>
      </c>
      <c r="DH615" s="199">
        <v>941</v>
      </c>
      <c r="DI615" s="199">
        <v>2140</v>
      </c>
      <c r="DJ615" s="199">
        <v>420</v>
      </c>
      <c r="DK615" s="199">
        <v>353</v>
      </c>
      <c r="DL615" s="199">
        <v>2365</v>
      </c>
      <c r="DM615" s="199">
        <v>3364</v>
      </c>
      <c r="DN615" s="199">
        <v>4569</v>
      </c>
      <c r="DO615" s="199">
        <v>853</v>
      </c>
      <c r="DP615" s="199">
        <v>850</v>
      </c>
      <c r="DQ615" s="199">
        <v>305</v>
      </c>
      <c r="DR615" s="199">
        <v>205</v>
      </c>
      <c r="DS615" s="199">
        <v>240</v>
      </c>
      <c r="DT615" s="199">
        <v>212</v>
      </c>
      <c r="DU615" s="199">
        <v>13812</v>
      </c>
      <c r="DV615" s="199">
        <v>9447</v>
      </c>
      <c r="DW615" s="199">
        <v>4813</v>
      </c>
      <c r="DX615" s="199">
        <v>820</v>
      </c>
      <c r="DY615" s="199">
        <v>210</v>
      </c>
      <c r="DZ615" s="199">
        <v>1087</v>
      </c>
      <c r="EA615" s="199">
        <v>118</v>
      </c>
      <c r="EB615" s="199">
        <v>687</v>
      </c>
      <c r="EC615" s="199">
        <v>2458</v>
      </c>
      <c r="ED615" s="199">
        <v>431</v>
      </c>
      <c r="EE615" s="199">
        <v>1700</v>
      </c>
      <c r="EF615" s="199">
        <v>5639</v>
      </c>
      <c r="EG615" s="199">
        <v>33509</v>
      </c>
      <c r="EH615" s="199">
        <v>3677</v>
      </c>
      <c r="EI615" s="199">
        <v>12035</v>
      </c>
      <c r="EJ615" s="199">
        <v>1777</v>
      </c>
      <c r="EK615" s="199">
        <v>369</v>
      </c>
      <c r="EL615" s="199">
        <v>167</v>
      </c>
      <c r="EM615" s="199">
        <v>274</v>
      </c>
      <c r="EN615" s="199">
        <v>163</v>
      </c>
      <c r="EO615" s="199">
        <v>46</v>
      </c>
      <c r="EP615" s="199">
        <v>643</v>
      </c>
      <c r="EQ615" s="199">
        <v>13482</v>
      </c>
      <c r="ER615" s="199">
        <v>13812</v>
      </c>
      <c r="ES615" s="199">
        <v>230</v>
      </c>
      <c r="ET615" s="199">
        <v>2889</v>
      </c>
      <c r="EU615" s="199">
        <v>7205</v>
      </c>
      <c r="EV615" s="199">
        <v>3488</v>
      </c>
      <c r="EW615" s="199">
        <v>13582</v>
      </c>
      <c r="EX615" s="199">
        <v>13812</v>
      </c>
      <c r="EZ615" s="199"/>
    </row>
    <row r="616" spans="1:156" x14ac:dyDescent="0.25">
      <c r="A616">
        <v>55082</v>
      </c>
      <c r="B616" t="s">
        <v>892</v>
      </c>
      <c r="C616" t="s">
        <v>985</v>
      </c>
      <c r="D616" t="s">
        <v>319</v>
      </c>
      <c r="E616" t="s">
        <v>333</v>
      </c>
      <c r="F616" t="s">
        <v>346</v>
      </c>
      <c r="G616" t="s">
        <v>346</v>
      </c>
      <c r="H616" s="199">
        <v>35212</v>
      </c>
      <c r="I616" s="199">
        <v>890</v>
      </c>
      <c r="J616" s="199">
        <v>2406</v>
      </c>
      <c r="K616" s="199">
        <v>56</v>
      </c>
      <c r="L616" s="199">
        <v>1774</v>
      </c>
      <c r="M616" s="199">
        <v>10</v>
      </c>
      <c r="N616" s="199">
        <v>9911</v>
      </c>
      <c r="O616" s="199">
        <v>504</v>
      </c>
      <c r="P616" s="199">
        <v>22786</v>
      </c>
      <c r="Q616" s="199">
        <v>330</v>
      </c>
      <c r="R616" s="199">
        <v>31883</v>
      </c>
      <c r="S616" s="199">
        <v>680</v>
      </c>
      <c r="T616" s="199">
        <v>661</v>
      </c>
      <c r="U616" s="199">
        <v>4</v>
      </c>
      <c r="V616" s="199">
        <v>69</v>
      </c>
      <c r="W616" s="199">
        <v>0</v>
      </c>
      <c r="X616" s="199">
        <v>643</v>
      </c>
      <c r="Y616" s="199">
        <v>59</v>
      </c>
      <c r="Z616" s="199">
        <v>588</v>
      </c>
      <c r="AA616" s="199">
        <v>47</v>
      </c>
      <c r="AB616" s="199">
        <v>1368</v>
      </c>
      <c r="AC616" s="199">
        <v>100</v>
      </c>
      <c r="AD616" s="199">
        <v>1614</v>
      </c>
      <c r="AE616" s="199">
        <v>84</v>
      </c>
      <c r="AF616" s="199">
        <v>31312</v>
      </c>
      <c r="AG616" s="199">
        <v>671</v>
      </c>
      <c r="AH616" s="199">
        <v>33801</v>
      </c>
      <c r="AI616" s="199">
        <v>785</v>
      </c>
      <c r="AJ616" s="199">
        <v>1411</v>
      </c>
      <c r="AK616" s="199">
        <v>105</v>
      </c>
      <c r="AL616" s="199">
        <v>764</v>
      </c>
      <c r="AM616" s="199">
        <v>0</v>
      </c>
      <c r="AN616" s="199">
        <v>647</v>
      </c>
      <c r="AO616" s="199">
        <v>105</v>
      </c>
      <c r="AP616" s="199">
        <v>17342</v>
      </c>
      <c r="AQ616" s="199">
        <v>513</v>
      </c>
      <c r="AR616" s="199">
        <v>17870</v>
      </c>
      <c r="AS616" s="199">
        <v>377</v>
      </c>
      <c r="AT616" s="199">
        <v>3722</v>
      </c>
      <c r="AU616" s="199">
        <v>81</v>
      </c>
      <c r="AV616" s="199">
        <v>31490</v>
      </c>
      <c r="AW616" s="199">
        <v>809</v>
      </c>
      <c r="AX616" s="199">
        <v>625</v>
      </c>
      <c r="AY616" s="199">
        <v>66</v>
      </c>
      <c r="AZ616" s="199">
        <v>4165</v>
      </c>
      <c r="BA616" s="199">
        <v>185</v>
      </c>
      <c r="BB616" s="199">
        <v>6573</v>
      </c>
      <c r="BC616" s="199">
        <v>134</v>
      </c>
      <c r="BD616" s="199">
        <v>12545</v>
      </c>
      <c r="BE616" s="199">
        <v>170</v>
      </c>
      <c r="BF616" s="199">
        <v>3398</v>
      </c>
      <c r="BG616" s="199">
        <v>154</v>
      </c>
      <c r="BH616" s="199">
        <v>16326</v>
      </c>
      <c r="BI616" s="199">
        <v>502</v>
      </c>
      <c r="BJ616" s="199">
        <v>16003</v>
      </c>
      <c r="BK616" s="199">
        <v>497</v>
      </c>
      <c r="BL616" s="199">
        <v>323</v>
      </c>
      <c r="BM616" s="199">
        <v>5</v>
      </c>
      <c r="BN616" s="199">
        <v>11084</v>
      </c>
      <c r="BO616" s="199">
        <v>283</v>
      </c>
      <c r="BP616" s="199">
        <v>5937</v>
      </c>
      <c r="BQ616" s="199">
        <v>313</v>
      </c>
      <c r="BR616" s="199">
        <v>2703</v>
      </c>
      <c r="BS616" s="199">
        <v>60</v>
      </c>
      <c r="BT616" s="199">
        <v>8399</v>
      </c>
      <c r="BU616" s="199">
        <v>226</v>
      </c>
      <c r="BV616" s="199">
        <v>19724</v>
      </c>
      <c r="BW616" s="199">
        <v>656</v>
      </c>
      <c r="BX616" s="199">
        <v>7089</v>
      </c>
      <c r="BY616" s="199">
        <v>8</v>
      </c>
      <c r="BZ616" s="199">
        <v>1952</v>
      </c>
      <c r="CA616" s="199">
        <v>8</v>
      </c>
      <c r="CB616" s="199">
        <v>6447</v>
      </c>
      <c r="CC616" s="199">
        <v>218</v>
      </c>
      <c r="CD616" s="199">
        <v>2905</v>
      </c>
      <c r="CE616" s="199">
        <v>109</v>
      </c>
      <c r="CF616" s="199">
        <v>2817</v>
      </c>
      <c r="CG616" s="199">
        <v>129</v>
      </c>
      <c r="CH616" s="199">
        <v>4169</v>
      </c>
      <c r="CI616" s="199">
        <v>112</v>
      </c>
      <c r="CJ616" s="199">
        <v>4321</v>
      </c>
      <c r="CK616" s="199">
        <v>124</v>
      </c>
      <c r="CL616" s="199">
        <v>5512</v>
      </c>
      <c r="CM616" s="199">
        <v>182</v>
      </c>
      <c r="CN616" s="199">
        <v>7089</v>
      </c>
      <c r="CO616" s="199">
        <v>8</v>
      </c>
      <c r="CP616" s="199">
        <v>890</v>
      </c>
      <c r="CQ616" s="199">
        <v>34322</v>
      </c>
      <c r="CR616" s="199">
        <v>30111</v>
      </c>
      <c r="CS616" s="199">
        <v>10285</v>
      </c>
      <c r="CT616" s="199">
        <v>32506</v>
      </c>
      <c r="CU616" s="199">
        <v>2044</v>
      </c>
      <c r="CV616" s="199">
        <v>652</v>
      </c>
      <c r="CW616" s="199">
        <v>1086</v>
      </c>
      <c r="CX616" s="199">
        <v>217</v>
      </c>
      <c r="CY616" s="199">
        <v>374</v>
      </c>
      <c r="CZ616" s="199">
        <v>145</v>
      </c>
      <c r="DA616" s="199">
        <v>490</v>
      </c>
      <c r="DB616" s="199">
        <v>286</v>
      </c>
      <c r="DC616" s="199">
        <v>94</v>
      </c>
      <c r="DD616" s="199">
        <v>4</v>
      </c>
      <c r="DE616" s="199">
        <v>381</v>
      </c>
      <c r="DF616" s="199">
        <v>1417</v>
      </c>
      <c r="DG616" s="199">
        <v>2098</v>
      </c>
      <c r="DH616" s="199">
        <v>838</v>
      </c>
      <c r="DI616" s="199">
        <v>1680</v>
      </c>
      <c r="DJ616" s="199">
        <v>457</v>
      </c>
      <c r="DK616" s="199">
        <v>238</v>
      </c>
      <c r="DL616" s="199">
        <v>1025</v>
      </c>
      <c r="DM616" s="199">
        <v>2180</v>
      </c>
      <c r="DN616" s="199">
        <v>4509</v>
      </c>
      <c r="DO616" s="199">
        <v>1357</v>
      </c>
      <c r="DP616" s="199">
        <v>757</v>
      </c>
      <c r="DQ616" s="199">
        <v>767</v>
      </c>
      <c r="DR616" s="199">
        <v>347</v>
      </c>
      <c r="DS616" s="199">
        <v>437</v>
      </c>
      <c r="DT616" s="199">
        <v>650</v>
      </c>
      <c r="DU616" s="199">
        <v>13995</v>
      </c>
      <c r="DV616" s="199">
        <v>8069</v>
      </c>
      <c r="DW616" s="199">
        <v>3128</v>
      </c>
      <c r="DX616" s="199">
        <v>721</v>
      </c>
      <c r="DY616" s="199">
        <v>190</v>
      </c>
      <c r="DZ616" s="199">
        <v>2275</v>
      </c>
      <c r="EA616" s="199">
        <v>238</v>
      </c>
      <c r="EB616" s="199">
        <v>1553</v>
      </c>
      <c r="EC616" s="199">
        <v>2930</v>
      </c>
      <c r="ED616" s="199">
        <v>476</v>
      </c>
      <c r="EE616" s="199">
        <v>1775</v>
      </c>
      <c r="EF616" s="199">
        <v>4327</v>
      </c>
      <c r="EG616" s="199">
        <v>31733</v>
      </c>
      <c r="EH616" s="199">
        <v>4188</v>
      </c>
      <c r="EI616" s="199">
        <v>10988</v>
      </c>
      <c r="EJ616" s="199">
        <v>3007</v>
      </c>
      <c r="EK616" s="199">
        <v>405</v>
      </c>
      <c r="EL616" s="199">
        <v>381</v>
      </c>
      <c r="EM616" s="199">
        <v>387</v>
      </c>
      <c r="EN616" s="199">
        <v>238</v>
      </c>
      <c r="EO616" s="199">
        <v>207</v>
      </c>
      <c r="EP616" s="199">
        <v>1242</v>
      </c>
      <c r="EQ616" s="199">
        <v>12923</v>
      </c>
      <c r="ER616" s="199">
        <v>13995</v>
      </c>
      <c r="ES616" s="199">
        <v>835</v>
      </c>
      <c r="ET616" s="199">
        <v>3329</v>
      </c>
      <c r="EU616" s="199">
        <v>6358</v>
      </c>
      <c r="EV616" s="199">
        <v>3473</v>
      </c>
      <c r="EW616" s="199">
        <v>13160</v>
      </c>
      <c r="EX616" s="199">
        <v>13995</v>
      </c>
      <c r="EZ616" s="199"/>
    </row>
    <row r="617" spans="1:156" x14ac:dyDescent="0.25">
      <c r="A617">
        <v>55442</v>
      </c>
      <c r="B617" t="s">
        <v>892</v>
      </c>
      <c r="C617" t="s">
        <v>1049</v>
      </c>
      <c r="D617" t="s">
        <v>264</v>
      </c>
      <c r="E617" t="s">
        <v>333</v>
      </c>
      <c r="F617" t="s">
        <v>346</v>
      </c>
      <c r="G617" t="s">
        <v>346</v>
      </c>
      <c r="H617" s="199">
        <v>13116</v>
      </c>
      <c r="I617" s="199">
        <v>330</v>
      </c>
      <c r="J617" s="199">
        <v>519</v>
      </c>
      <c r="K617" s="199">
        <v>66</v>
      </c>
      <c r="L617" s="199">
        <v>409</v>
      </c>
      <c r="M617" s="199">
        <v>56</v>
      </c>
      <c r="N617" s="199">
        <v>3052</v>
      </c>
      <c r="O617" s="199">
        <v>58</v>
      </c>
      <c r="P617" s="199">
        <v>9538</v>
      </c>
      <c r="Q617" s="199">
        <v>199</v>
      </c>
      <c r="R617" s="199">
        <v>10722</v>
      </c>
      <c r="S617" s="199">
        <v>266</v>
      </c>
      <c r="T617" s="199">
        <v>486</v>
      </c>
      <c r="U617" s="199">
        <v>0</v>
      </c>
      <c r="V617" s="199">
        <v>28</v>
      </c>
      <c r="W617" s="199">
        <v>0</v>
      </c>
      <c r="X617" s="199">
        <v>677</v>
      </c>
      <c r="Y617" s="199">
        <v>0</v>
      </c>
      <c r="Z617" s="199">
        <v>147</v>
      </c>
      <c r="AA617" s="199">
        <v>17</v>
      </c>
      <c r="AB617" s="199">
        <v>1056</v>
      </c>
      <c r="AC617" s="199">
        <v>47</v>
      </c>
      <c r="AD617" s="199">
        <v>442</v>
      </c>
      <c r="AE617" s="199">
        <v>17</v>
      </c>
      <c r="AF617" s="199">
        <v>10462</v>
      </c>
      <c r="AG617" s="199">
        <v>266</v>
      </c>
      <c r="AH617" s="199">
        <v>12002</v>
      </c>
      <c r="AI617" s="199">
        <v>285</v>
      </c>
      <c r="AJ617" s="199">
        <v>1114</v>
      </c>
      <c r="AK617" s="199">
        <v>45</v>
      </c>
      <c r="AL617" s="199">
        <v>922</v>
      </c>
      <c r="AM617" s="199">
        <v>28</v>
      </c>
      <c r="AN617" s="199">
        <v>192</v>
      </c>
      <c r="AO617" s="199">
        <v>17</v>
      </c>
      <c r="AP617" s="199">
        <v>5876</v>
      </c>
      <c r="AQ617" s="199">
        <v>169</v>
      </c>
      <c r="AR617" s="199">
        <v>7240</v>
      </c>
      <c r="AS617" s="199">
        <v>161</v>
      </c>
      <c r="AT617" s="199">
        <v>1119</v>
      </c>
      <c r="AU617" s="199">
        <v>24</v>
      </c>
      <c r="AV617" s="199">
        <v>11997</v>
      </c>
      <c r="AW617" s="199">
        <v>306</v>
      </c>
      <c r="AX617" s="199">
        <v>151</v>
      </c>
      <c r="AY617" s="199">
        <v>24</v>
      </c>
      <c r="AZ617" s="199">
        <v>932</v>
      </c>
      <c r="BA617" s="199">
        <v>85</v>
      </c>
      <c r="BB617" s="199">
        <v>2547</v>
      </c>
      <c r="BC617" s="199">
        <v>40</v>
      </c>
      <c r="BD617" s="199">
        <v>6013</v>
      </c>
      <c r="BE617" s="199">
        <v>118</v>
      </c>
      <c r="BF617" s="199">
        <v>1021</v>
      </c>
      <c r="BG617" s="199">
        <v>79</v>
      </c>
      <c r="BH617" s="199">
        <v>6932</v>
      </c>
      <c r="BI617" s="199">
        <v>205</v>
      </c>
      <c r="BJ617" s="199">
        <v>6872</v>
      </c>
      <c r="BK617" s="199">
        <v>205</v>
      </c>
      <c r="BL617" s="199">
        <v>60</v>
      </c>
      <c r="BM617" s="199">
        <v>0</v>
      </c>
      <c r="BN617" s="199">
        <v>4541</v>
      </c>
      <c r="BO617" s="199">
        <v>61</v>
      </c>
      <c r="BP617" s="199">
        <v>2772</v>
      </c>
      <c r="BQ617" s="199">
        <v>144</v>
      </c>
      <c r="BR617" s="199">
        <v>640</v>
      </c>
      <c r="BS617" s="199">
        <v>79</v>
      </c>
      <c r="BT617" s="199">
        <v>2448</v>
      </c>
      <c r="BU617" s="199">
        <v>35</v>
      </c>
      <c r="BV617" s="199">
        <v>7953</v>
      </c>
      <c r="BW617" s="199">
        <v>284</v>
      </c>
      <c r="BX617" s="199">
        <v>2715</v>
      </c>
      <c r="BY617" s="199">
        <v>11</v>
      </c>
      <c r="BZ617" s="199">
        <v>1112</v>
      </c>
      <c r="CA617" s="199">
        <v>0</v>
      </c>
      <c r="CB617" s="199">
        <v>1336</v>
      </c>
      <c r="CC617" s="199">
        <v>35</v>
      </c>
      <c r="CD617" s="199">
        <v>1025</v>
      </c>
      <c r="CE617" s="199">
        <v>28</v>
      </c>
      <c r="CF617" s="199">
        <v>1471</v>
      </c>
      <c r="CG617" s="199">
        <v>44</v>
      </c>
      <c r="CH617" s="199">
        <v>1474</v>
      </c>
      <c r="CI617" s="199">
        <v>53</v>
      </c>
      <c r="CJ617" s="199">
        <v>1565</v>
      </c>
      <c r="CK617" s="199">
        <v>64</v>
      </c>
      <c r="CL617" s="199">
        <v>2418</v>
      </c>
      <c r="CM617" s="199">
        <v>95</v>
      </c>
      <c r="CN617" s="199">
        <v>2715</v>
      </c>
      <c r="CO617" s="199">
        <v>11</v>
      </c>
      <c r="CP617" s="199">
        <v>330</v>
      </c>
      <c r="CQ617" s="199">
        <v>12786</v>
      </c>
      <c r="CR617" s="199">
        <v>11683</v>
      </c>
      <c r="CS617" s="199">
        <v>3268</v>
      </c>
      <c r="CT617" s="199">
        <v>10987</v>
      </c>
      <c r="CU617" s="199">
        <v>1107</v>
      </c>
      <c r="CV617" s="199">
        <v>254</v>
      </c>
      <c r="CW617" s="199">
        <v>216</v>
      </c>
      <c r="CX617" s="199">
        <v>52</v>
      </c>
      <c r="CY617" s="199">
        <v>472</v>
      </c>
      <c r="CZ617" s="199">
        <v>178</v>
      </c>
      <c r="DA617" s="199">
        <v>329</v>
      </c>
      <c r="DB617" s="199">
        <v>16</v>
      </c>
      <c r="DC617" s="199">
        <v>90</v>
      </c>
      <c r="DD617" s="199">
        <v>8</v>
      </c>
      <c r="DE617" s="199">
        <v>7</v>
      </c>
      <c r="DF617" s="199">
        <v>366</v>
      </c>
      <c r="DG617" s="199">
        <v>841</v>
      </c>
      <c r="DH617" s="199">
        <v>258</v>
      </c>
      <c r="DI617" s="199">
        <v>897</v>
      </c>
      <c r="DJ617" s="199">
        <v>341</v>
      </c>
      <c r="DK617" s="199">
        <v>120</v>
      </c>
      <c r="DL617" s="199">
        <v>930</v>
      </c>
      <c r="DM617" s="199">
        <v>1026</v>
      </c>
      <c r="DN617" s="199">
        <v>2168</v>
      </c>
      <c r="DO617" s="199">
        <v>327</v>
      </c>
      <c r="DP617" s="199">
        <v>295</v>
      </c>
      <c r="DQ617" s="199">
        <v>241</v>
      </c>
      <c r="DR617" s="199">
        <v>33</v>
      </c>
      <c r="DS617" s="199">
        <v>15</v>
      </c>
      <c r="DT617" s="199">
        <v>29</v>
      </c>
      <c r="DU617" s="199">
        <v>5549</v>
      </c>
      <c r="DV617" s="199">
        <v>3390</v>
      </c>
      <c r="DW617" s="199">
        <v>1033</v>
      </c>
      <c r="DX617" s="199">
        <v>260</v>
      </c>
      <c r="DY617" s="199">
        <v>0</v>
      </c>
      <c r="DZ617" s="199">
        <v>625</v>
      </c>
      <c r="EA617" s="199">
        <v>32</v>
      </c>
      <c r="EB617" s="199">
        <v>513</v>
      </c>
      <c r="EC617" s="199">
        <v>1274</v>
      </c>
      <c r="ED617" s="199">
        <v>124</v>
      </c>
      <c r="EE617" s="199">
        <v>859</v>
      </c>
      <c r="EF617" s="199">
        <v>1278</v>
      </c>
      <c r="EG617" s="199">
        <v>11440</v>
      </c>
      <c r="EH617" s="199">
        <v>1563</v>
      </c>
      <c r="EI617" s="199">
        <v>4312</v>
      </c>
      <c r="EJ617" s="199">
        <v>1237</v>
      </c>
      <c r="EK617" s="199">
        <v>95</v>
      </c>
      <c r="EL617" s="199">
        <v>278</v>
      </c>
      <c r="EM617" s="199">
        <v>276</v>
      </c>
      <c r="EN617" s="199">
        <v>153</v>
      </c>
      <c r="EO617" s="199">
        <v>85</v>
      </c>
      <c r="EP617" s="199">
        <v>317</v>
      </c>
      <c r="EQ617" s="199">
        <v>5174</v>
      </c>
      <c r="ER617" s="199">
        <v>5549</v>
      </c>
      <c r="ES617" s="199">
        <v>115</v>
      </c>
      <c r="ET617" s="199">
        <v>1561</v>
      </c>
      <c r="EU617" s="199">
        <v>2758</v>
      </c>
      <c r="EV617" s="199">
        <v>1115</v>
      </c>
      <c r="EW617" s="199">
        <v>5434</v>
      </c>
      <c r="EX617" s="199">
        <v>5549</v>
      </c>
      <c r="EZ617" s="199"/>
    </row>
    <row r="618" spans="1:156" x14ac:dyDescent="0.25">
      <c r="A618">
        <v>55044</v>
      </c>
      <c r="B618" t="s">
        <v>892</v>
      </c>
      <c r="C618" t="s">
        <v>968</v>
      </c>
      <c r="D618" t="s">
        <v>256</v>
      </c>
      <c r="E618" t="s">
        <v>333</v>
      </c>
      <c r="F618" t="s">
        <v>346</v>
      </c>
      <c r="G618" t="s">
        <v>346</v>
      </c>
      <c r="H618" s="199">
        <v>60840</v>
      </c>
      <c r="I618" s="199">
        <v>1512</v>
      </c>
      <c r="J618" s="199">
        <v>3533</v>
      </c>
      <c r="K618" s="199">
        <v>413</v>
      </c>
      <c r="L618" s="199">
        <v>2345</v>
      </c>
      <c r="M618" s="199">
        <v>196</v>
      </c>
      <c r="N618" s="199">
        <v>13574</v>
      </c>
      <c r="O618" s="199">
        <v>494</v>
      </c>
      <c r="P618" s="199">
        <v>43353</v>
      </c>
      <c r="Q618" s="199">
        <v>487</v>
      </c>
      <c r="R618" s="199">
        <v>50435</v>
      </c>
      <c r="S618" s="199">
        <v>1109</v>
      </c>
      <c r="T618" s="199">
        <v>2541</v>
      </c>
      <c r="U618" s="199">
        <v>67</v>
      </c>
      <c r="V618" s="199">
        <v>202</v>
      </c>
      <c r="W618" s="199">
        <v>7</v>
      </c>
      <c r="X618" s="199">
        <v>3555</v>
      </c>
      <c r="Y618" s="199">
        <v>10</v>
      </c>
      <c r="Z618" s="199">
        <v>1252</v>
      </c>
      <c r="AA618" s="199">
        <v>213</v>
      </c>
      <c r="AB618" s="199">
        <v>2855</v>
      </c>
      <c r="AC618" s="199">
        <v>106</v>
      </c>
      <c r="AD618" s="199">
        <v>3295</v>
      </c>
      <c r="AE618" s="199">
        <v>355</v>
      </c>
      <c r="AF618" s="199">
        <v>49132</v>
      </c>
      <c r="AG618" s="199">
        <v>1037</v>
      </c>
      <c r="AH618" s="199">
        <v>55743</v>
      </c>
      <c r="AI618" s="199">
        <v>1219</v>
      </c>
      <c r="AJ618" s="199">
        <v>5097</v>
      </c>
      <c r="AK618" s="199">
        <v>293</v>
      </c>
      <c r="AL618" s="199">
        <v>3315</v>
      </c>
      <c r="AM618" s="199">
        <v>83</v>
      </c>
      <c r="AN618" s="199">
        <v>1782</v>
      </c>
      <c r="AO618" s="199">
        <v>210</v>
      </c>
      <c r="AP618" s="199">
        <v>31226</v>
      </c>
      <c r="AQ618" s="199">
        <v>990</v>
      </c>
      <c r="AR618" s="199">
        <v>29614</v>
      </c>
      <c r="AS618" s="199">
        <v>522</v>
      </c>
      <c r="AT618" s="199">
        <v>4335</v>
      </c>
      <c r="AU618" s="199">
        <v>88</v>
      </c>
      <c r="AV618" s="199">
        <v>56505</v>
      </c>
      <c r="AW618" s="199">
        <v>1424</v>
      </c>
      <c r="AX618" s="199">
        <v>915</v>
      </c>
      <c r="AY618" s="199">
        <v>77</v>
      </c>
      <c r="AZ618" s="199">
        <v>5583</v>
      </c>
      <c r="BA618" s="199">
        <v>324</v>
      </c>
      <c r="BB618" s="199">
        <v>11292</v>
      </c>
      <c r="BC618" s="199">
        <v>343</v>
      </c>
      <c r="BD618" s="199">
        <v>20845</v>
      </c>
      <c r="BE618" s="199">
        <v>210</v>
      </c>
      <c r="BF618" s="199">
        <v>5220</v>
      </c>
      <c r="BG618" s="199">
        <v>222</v>
      </c>
      <c r="BH618" s="199">
        <v>31294</v>
      </c>
      <c r="BI618" s="199">
        <v>851</v>
      </c>
      <c r="BJ618" s="199">
        <v>30460</v>
      </c>
      <c r="BK618" s="199">
        <v>762</v>
      </c>
      <c r="BL618" s="199">
        <v>834</v>
      </c>
      <c r="BM618" s="199">
        <v>89</v>
      </c>
      <c r="BN618" s="199">
        <v>22674</v>
      </c>
      <c r="BO618" s="199">
        <v>447</v>
      </c>
      <c r="BP618" s="199">
        <v>9183</v>
      </c>
      <c r="BQ618" s="199">
        <v>362</v>
      </c>
      <c r="BR618" s="199">
        <v>4657</v>
      </c>
      <c r="BS618" s="199">
        <v>264</v>
      </c>
      <c r="BT618" s="199">
        <v>17909</v>
      </c>
      <c r="BU618" s="199">
        <v>439</v>
      </c>
      <c r="BV618" s="199">
        <v>36514</v>
      </c>
      <c r="BW618" s="199">
        <v>1073</v>
      </c>
      <c r="BX618" s="199">
        <v>6417</v>
      </c>
      <c r="BY618" s="199">
        <v>0</v>
      </c>
      <c r="BZ618" s="199">
        <v>5063</v>
      </c>
      <c r="CA618" s="199">
        <v>142</v>
      </c>
      <c r="CB618" s="199">
        <v>12846</v>
      </c>
      <c r="CC618" s="199">
        <v>297</v>
      </c>
      <c r="CD618" s="199">
        <v>4296</v>
      </c>
      <c r="CE618" s="199">
        <v>119</v>
      </c>
      <c r="CF618" s="199">
        <v>6290</v>
      </c>
      <c r="CG618" s="199">
        <v>349</v>
      </c>
      <c r="CH618" s="199">
        <v>8996</v>
      </c>
      <c r="CI618" s="199">
        <v>219</v>
      </c>
      <c r="CJ618" s="199">
        <v>8961</v>
      </c>
      <c r="CK618" s="199">
        <v>221</v>
      </c>
      <c r="CL618" s="199">
        <v>7971</v>
      </c>
      <c r="CM618" s="199">
        <v>165</v>
      </c>
      <c r="CN618" s="199">
        <v>6417</v>
      </c>
      <c r="CO618" s="199">
        <v>0</v>
      </c>
      <c r="CP618" s="199">
        <v>1512</v>
      </c>
      <c r="CQ618" s="199">
        <v>59328</v>
      </c>
      <c r="CR618" s="199">
        <v>52965</v>
      </c>
      <c r="CS618" s="199">
        <v>11423</v>
      </c>
      <c r="CT618" s="199">
        <v>50585</v>
      </c>
      <c r="CU618" s="199">
        <v>6382</v>
      </c>
      <c r="CV618" s="199">
        <v>1995</v>
      </c>
      <c r="CW618" s="199">
        <v>1729</v>
      </c>
      <c r="CX618" s="199">
        <v>819</v>
      </c>
      <c r="CY618" s="199">
        <v>1632</v>
      </c>
      <c r="CZ618" s="199">
        <v>308</v>
      </c>
      <c r="DA618" s="199">
        <v>2218</v>
      </c>
      <c r="DB618" s="199">
        <v>687</v>
      </c>
      <c r="DC618" s="199">
        <v>803</v>
      </c>
      <c r="DD618" s="199">
        <v>181</v>
      </c>
      <c r="DE618" s="199">
        <v>107</v>
      </c>
      <c r="DF618" s="199">
        <v>1716</v>
      </c>
      <c r="DG618" s="199">
        <v>3218</v>
      </c>
      <c r="DH618" s="199">
        <v>1152</v>
      </c>
      <c r="DI618" s="199">
        <v>3847</v>
      </c>
      <c r="DJ618" s="199">
        <v>1797</v>
      </c>
      <c r="DK618" s="199">
        <v>859</v>
      </c>
      <c r="DL618" s="199">
        <v>3736</v>
      </c>
      <c r="DM618" s="199">
        <v>4171</v>
      </c>
      <c r="DN618" s="199">
        <v>8122</v>
      </c>
      <c r="DO618" s="199">
        <v>1850</v>
      </c>
      <c r="DP618" s="199">
        <v>945</v>
      </c>
      <c r="DQ618" s="199">
        <v>1279</v>
      </c>
      <c r="DR618" s="199">
        <v>657</v>
      </c>
      <c r="DS618" s="199">
        <v>495</v>
      </c>
      <c r="DT618" s="199">
        <v>743</v>
      </c>
      <c r="DU618" s="199">
        <v>21080</v>
      </c>
      <c r="DV618" s="199">
        <v>14375</v>
      </c>
      <c r="DW618" s="199">
        <v>7294</v>
      </c>
      <c r="DX618" s="199">
        <v>1089</v>
      </c>
      <c r="DY618" s="199">
        <v>364</v>
      </c>
      <c r="DZ618" s="199">
        <v>2048</v>
      </c>
      <c r="EA618" s="199">
        <v>226</v>
      </c>
      <c r="EB618" s="199">
        <v>1423</v>
      </c>
      <c r="EC618" s="199">
        <v>3568</v>
      </c>
      <c r="ED618" s="199">
        <v>842</v>
      </c>
      <c r="EE618" s="199">
        <v>2118</v>
      </c>
      <c r="EF618" s="199">
        <v>9263</v>
      </c>
      <c r="EG618" s="199">
        <v>53627</v>
      </c>
      <c r="EH618" s="199">
        <v>6471</v>
      </c>
      <c r="EI618" s="199">
        <v>18413</v>
      </c>
      <c r="EJ618" s="199">
        <v>2667</v>
      </c>
      <c r="EK618" s="199">
        <v>96</v>
      </c>
      <c r="EL618" s="199">
        <v>277</v>
      </c>
      <c r="EM618" s="199">
        <v>400</v>
      </c>
      <c r="EN618" s="199">
        <v>363</v>
      </c>
      <c r="EO618" s="199">
        <v>269</v>
      </c>
      <c r="EP618" s="199">
        <v>1158</v>
      </c>
      <c r="EQ618" s="199">
        <v>19921</v>
      </c>
      <c r="ER618" s="199">
        <v>21080</v>
      </c>
      <c r="ES618" s="199">
        <v>768</v>
      </c>
      <c r="ET618" s="199">
        <v>4243</v>
      </c>
      <c r="EU618" s="199">
        <v>9803</v>
      </c>
      <c r="EV618" s="199">
        <v>6266</v>
      </c>
      <c r="EW618" s="199">
        <v>20312</v>
      </c>
      <c r="EX618" s="199">
        <v>21080</v>
      </c>
      <c r="EZ618" s="199"/>
    </row>
    <row r="619" spans="1:156" x14ac:dyDescent="0.25">
      <c r="A619">
        <v>55378</v>
      </c>
      <c r="B619" t="s">
        <v>892</v>
      </c>
      <c r="C619" t="s">
        <v>1031</v>
      </c>
      <c r="D619" t="s">
        <v>307</v>
      </c>
      <c r="E619" t="s">
        <v>333</v>
      </c>
      <c r="F619" t="s">
        <v>346</v>
      </c>
      <c r="G619" t="s">
        <v>346</v>
      </c>
      <c r="H619" s="199">
        <v>31993</v>
      </c>
      <c r="I619" s="199">
        <v>755</v>
      </c>
      <c r="J619" s="199">
        <v>2833</v>
      </c>
      <c r="K619" s="199">
        <v>228</v>
      </c>
      <c r="L619" s="199">
        <v>1946</v>
      </c>
      <c r="M619" s="199">
        <v>118</v>
      </c>
      <c r="N619" s="199">
        <v>7658</v>
      </c>
      <c r="O619" s="199">
        <v>355</v>
      </c>
      <c r="P619" s="199">
        <v>21492</v>
      </c>
      <c r="Q619" s="199">
        <v>172</v>
      </c>
      <c r="R619" s="199">
        <v>24401</v>
      </c>
      <c r="S619" s="199">
        <v>417</v>
      </c>
      <c r="T619" s="199">
        <v>2948</v>
      </c>
      <c r="U619" s="199">
        <v>0</v>
      </c>
      <c r="V619" s="199">
        <v>122</v>
      </c>
      <c r="W619" s="199">
        <v>44</v>
      </c>
      <c r="X619" s="199">
        <v>2343</v>
      </c>
      <c r="Y619" s="199">
        <v>140</v>
      </c>
      <c r="Z619" s="199">
        <v>597</v>
      </c>
      <c r="AA619" s="199">
        <v>134</v>
      </c>
      <c r="AB619" s="199">
        <v>1582</v>
      </c>
      <c r="AC619" s="199">
        <v>20</v>
      </c>
      <c r="AD619" s="199">
        <v>1632</v>
      </c>
      <c r="AE619" s="199">
        <v>134</v>
      </c>
      <c r="AF619" s="199">
        <v>23681</v>
      </c>
      <c r="AG619" s="199">
        <v>417</v>
      </c>
      <c r="AH619" s="199">
        <v>28422</v>
      </c>
      <c r="AI619" s="199">
        <v>490</v>
      </c>
      <c r="AJ619" s="199">
        <v>3571</v>
      </c>
      <c r="AK619" s="199">
        <v>265</v>
      </c>
      <c r="AL619" s="199">
        <v>2816</v>
      </c>
      <c r="AM619" s="199">
        <v>100</v>
      </c>
      <c r="AN619" s="199">
        <v>755</v>
      </c>
      <c r="AO619" s="199">
        <v>165</v>
      </c>
      <c r="AP619" s="199">
        <v>16512</v>
      </c>
      <c r="AQ619" s="199">
        <v>395</v>
      </c>
      <c r="AR619" s="199">
        <v>15481</v>
      </c>
      <c r="AS619" s="199">
        <v>360</v>
      </c>
      <c r="AT619" s="199">
        <v>2358</v>
      </c>
      <c r="AU619" s="199">
        <v>23</v>
      </c>
      <c r="AV619" s="199">
        <v>29635</v>
      </c>
      <c r="AW619" s="199">
        <v>732</v>
      </c>
      <c r="AX619" s="199">
        <v>761</v>
      </c>
      <c r="AY619" s="199">
        <v>145</v>
      </c>
      <c r="AZ619" s="199">
        <v>3242</v>
      </c>
      <c r="BA619" s="199">
        <v>105</v>
      </c>
      <c r="BB619" s="199">
        <v>5999</v>
      </c>
      <c r="BC619" s="199">
        <v>188</v>
      </c>
      <c r="BD619" s="199">
        <v>10872</v>
      </c>
      <c r="BE619" s="199">
        <v>162</v>
      </c>
      <c r="BF619" s="199">
        <v>2142</v>
      </c>
      <c r="BG619" s="199">
        <v>107</v>
      </c>
      <c r="BH619" s="199">
        <v>17561</v>
      </c>
      <c r="BI619" s="199">
        <v>574</v>
      </c>
      <c r="BJ619" s="199">
        <v>16920</v>
      </c>
      <c r="BK619" s="199">
        <v>470</v>
      </c>
      <c r="BL619" s="199">
        <v>641</v>
      </c>
      <c r="BM619" s="199">
        <v>104</v>
      </c>
      <c r="BN619" s="199">
        <v>12645</v>
      </c>
      <c r="BO619" s="199">
        <v>263</v>
      </c>
      <c r="BP619" s="199">
        <v>5354</v>
      </c>
      <c r="BQ619" s="199">
        <v>334</v>
      </c>
      <c r="BR619" s="199">
        <v>1704</v>
      </c>
      <c r="BS619" s="199">
        <v>84</v>
      </c>
      <c r="BT619" s="199">
        <v>8544</v>
      </c>
      <c r="BU619" s="199">
        <v>56</v>
      </c>
      <c r="BV619" s="199">
        <v>19703</v>
      </c>
      <c r="BW619" s="199">
        <v>681</v>
      </c>
      <c r="BX619" s="199">
        <v>3746</v>
      </c>
      <c r="BY619" s="199">
        <v>18</v>
      </c>
      <c r="BZ619" s="199">
        <v>2604</v>
      </c>
      <c r="CA619" s="199">
        <v>4</v>
      </c>
      <c r="CB619" s="199">
        <v>5940</v>
      </c>
      <c r="CC619" s="199">
        <v>52</v>
      </c>
      <c r="CD619" s="199">
        <v>2575</v>
      </c>
      <c r="CE619" s="199">
        <v>99</v>
      </c>
      <c r="CF619" s="199">
        <v>3624</v>
      </c>
      <c r="CG619" s="199">
        <v>185</v>
      </c>
      <c r="CH619" s="199">
        <v>4794</v>
      </c>
      <c r="CI619" s="199">
        <v>114</v>
      </c>
      <c r="CJ619" s="199">
        <v>4603</v>
      </c>
      <c r="CK619" s="199">
        <v>170</v>
      </c>
      <c r="CL619" s="199">
        <v>4107</v>
      </c>
      <c r="CM619" s="199">
        <v>113</v>
      </c>
      <c r="CN619" s="199">
        <v>3746</v>
      </c>
      <c r="CO619" s="199">
        <v>18</v>
      </c>
      <c r="CP619" s="199">
        <v>755</v>
      </c>
      <c r="CQ619" s="199">
        <v>31238</v>
      </c>
      <c r="CR619" s="199">
        <v>26840</v>
      </c>
      <c r="CS619" s="199">
        <v>7690</v>
      </c>
      <c r="CT619" s="199">
        <v>24877</v>
      </c>
      <c r="CU619" s="199">
        <v>5075</v>
      </c>
      <c r="CV619" s="199">
        <v>1788</v>
      </c>
      <c r="CW619" s="199">
        <v>1443</v>
      </c>
      <c r="CX619" s="199">
        <v>391</v>
      </c>
      <c r="CY619" s="199">
        <v>371</v>
      </c>
      <c r="CZ619" s="199">
        <v>59</v>
      </c>
      <c r="DA619" s="199">
        <v>1583</v>
      </c>
      <c r="DB619" s="199">
        <v>851</v>
      </c>
      <c r="DC619" s="199">
        <v>1678</v>
      </c>
      <c r="DD619" s="199">
        <v>487</v>
      </c>
      <c r="DE619" s="199">
        <v>57</v>
      </c>
      <c r="DF619" s="199">
        <v>878</v>
      </c>
      <c r="DG619" s="199">
        <v>2579</v>
      </c>
      <c r="DH619" s="199">
        <v>573</v>
      </c>
      <c r="DI619" s="199">
        <v>2085</v>
      </c>
      <c r="DJ619" s="199">
        <v>823</v>
      </c>
      <c r="DK619" s="199">
        <v>264</v>
      </c>
      <c r="DL619" s="199">
        <v>2017</v>
      </c>
      <c r="DM619" s="199">
        <v>2125</v>
      </c>
      <c r="DN619" s="199">
        <v>4259</v>
      </c>
      <c r="DO619" s="199">
        <v>1346</v>
      </c>
      <c r="DP619" s="199">
        <v>739</v>
      </c>
      <c r="DQ619" s="199">
        <v>630</v>
      </c>
      <c r="DR619" s="199">
        <v>329</v>
      </c>
      <c r="DS619" s="199">
        <v>138</v>
      </c>
      <c r="DT619" s="199">
        <v>521</v>
      </c>
      <c r="DU619" s="199">
        <v>11405</v>
      </c>
      <c r="DV619" s="199">
        <v>7249</v>
      </c>
      <c r="DW619" s="199">
        <v>3430</v>
      </c>
      <c r="DX619" s="199">
        <v>772</v>
      </c>
      <c r="DY619" s="199">
        <v>167</v>
      </c>
      <c r="DZ619" s="199">
        <v>1321</v>
      </c>
      <c r="EA619" s="199">
        <v>217</v>
      </c>
      <c r="EB619" s="199">
        <v>711</v>
      </c>
      <c r="EC619" s="199">
        <v>2063</v>
      </c>
      <c r="ED619" s="199">
        <v>358</v>
      </c>
      <c r="EE619" s="199">
        <v>1066</v>
      </c>
      <c r="EF619" s="199">
        <v>4491</v>
      </c>
      <c r="EG619" s="199">
        <v>29847</v>
      </c>
      <c r="EH619" s="199">
        <v>1857</v>
      </c>
      <c r="EI619" s="199">
        <v>9749</v>
      </c>
      <c r="EJ619" s="199">
        <v>1656</v>
      </c>
      <c r="EK619" s="199">
        <v>199</v>
      </c>
      <c r="EL619" s="199">
        <v>147</v>
      </c>
      <c r="EM619" s="199">
        <v>276</v>
      </c>
      <c r="EN619" s="199">
        <v>106</v>
      </c>
      <c r="EO619" s="199">
        <v>151</v>
      </c>
      <c r="EP619" s="199">
        <v>751</v>
      </c>
      <c r="EQ619" s="199">
        <v>10938</v>
      </c>
      <c r="ER619" s="199">
        <v>11405</v>
      </c>
      <c r="ES619" s="199">
        <v>192</v>
      </c>
      <c r="ET619" s="199">
        <v>2375</v>
      </c>
      <c r="EU619" s="199">
        <v>5576</v>
      </c>
      <c r="EV619" s="199">
        <v>3262</v>
      </c>
      <c r="EW619" s="199">
        <v>11213</v>
      </c>
      <c r="EX619" s="199">
        <v>11405</v>
      </c>
      <c r="EZ619" s="199"/>
    </row>
    <row r="620" spans="1:156" x14ac:dyDescent="0.25">
      <c r="A620">
        <v>55016</v>
      </c>
      <c r="B620" t="s">
        <v>892</v>
      </c>
      <c r="C620" t="s">
        <v>957</v>
      </c>
      <c r="D620" t="s">
        <v>319</v>
      </c>
      <c r="E620" t="s">
        <v>333</v>
      </c>
      <c r="F620" t="s">
        <v>346</v>
      </c>
      <c r="G620" t="s">
        <v>346</v>
      </c>
      <c r="H620" s="199">
        <v>38726</v>
      </c>
      <c r="I620" s="199">
        <v>858</v>
      </c>
      <c r="J620" s="199">
        <v>1889</v>
      </c>
      <c r="K620" s="199">
        <v>75</v>
      </c>
      <c r="L620" s="199">
        <v>1603</v>
      </c>
      <c r="M620" s="199">
        <v>75</v>
      </c>
      <c r="N620" s="199">
        <v>13077</v>
      </c>
      <c r="O620" s="199">
        <v>286</v>
      </c>
      <c r="P620" s="199">
        <v>23591</v>
      </c>
      <c r="Q620" s="199">
        <v>497</v>
      </c>
      <c r="R620" s="199">
        <v>30783</v>
      </c>
      <c r="S620" s="199">
        <v>549</v>
      </c>
      <c r="T620" s="199">
        <v>2426</v>
      </c>
      <c r="U620" s="199">
        <v>105</v>
      </c>
      <c r="V620" s="199">
        <v>22</v>
      </c>
      <c r="W620" s="199">
        <v>10</v>
      </c>
      <c r="X620" s="199">
        <v>2273</v>
      </c>
      <c r="Y620" s="199">
        <v>40</v>
      </c>
      <c r="Z620" s="199">
        <v>505</v>
      </c>
      <c r="AA620" s="199">
        <v>7</v>
      </c>
      <c r="AB620" s="199">
        <v>2662</v>
      </c>
      <c r="AC620" s="199">
        <v>133</v>
      </c>
      <c r="AD620" s="199">
        <v>2019</v>
      </c>
      <c r="AE620" s="199">
        <v>135</v>
      </c>
      <c r="AF620" s="199">
        <v>30224</v>
      </c>
      <c r="AG620" s="199">
        <v>542</v>
      </c>
      <c r="AH620" s="199">
        <v>35882</v>
      </c>
      <c r="AI620" s="199">
        <v>636</v>
      </c>
      <c r="AJ620" s="199">
        <v>2844</v>
      </c>
      <c r="AK620" s="199">
        <v>222</v>
      </c>
      <c r="AL620" s="199">
        <v>2018</v>
      </c>
      <c r="AM620" s="199">
        <v>80</v>
      </c>
      <c r="AN620" s="199">
        <v>826</v>
      </c>
      <c r="AO620" s="199">
        <v>142</v>
      </c>
      <c r="AP620" s="199">
        <v>19077</v>
      </c>
      <c r="AQ620" s="199">
        <v>447</v>
      </c>
      <c r="AR620" s="199">
        <v>19649</v>
      </c>
      <c r="AS620" s="199">
        <v>411</v>
      </c>
      <c r="AT620" s="199">
        <v>3348</v>
      </c>
      <c r="AU620" s="199">
        <v>59</v>
      </c>
      <c r="AV620" s="199">
        <v>35378</v>
      </c>
      <c r="AW620" s="199">
        <v>799</v>
      </c>
      <c r="AX620" s="199">
        <v>1119</v>
      </c>
      <c r="AY620" s="199">
        <v>141</v>
      </c>
      <c r="AZ620" s="199">
        <v>5776</v>
      </c>
      <c r="BA620" s="199">
        <v>136</v>
      </c>
      <c r="BB620" s="199">
        <v>8278</v>
      </c>
      <c r="BC620" s="199">
        <v>261</v>
      </c>
      <c r="BD620" s="199">
        <v>9534</v>
      </c>
      <c r="BE620" s="199">
        <v>96</v>
      </c>
      <c r="BF620" s="199">
        <v>2839</v>
      </c>
      <c r="BG620" s="199">
        <v>129</v>
      </c>
      <c r="BH620" s="199">
        <v>20164</v>
      </c>
      <c r="BI620" s="199">
        <v>615</v>
      </c>
      <c r="BJ620" s="199">
        <v>19641</v>
      </c>
      <c r="BK620" s="199">
        <v>570</v>
      </c>
      <c r="BL620" s="199">
        <v>523</v>
      </c>
      <c r="BM620" s="199">
        <v>45</v>
      </c>
      <c r="BN620" s="199">
        <v>15288</v>
      </c>
      <c r="BO620" s="199">
        <v>491</v>
      </c>
      <c r="BP620" s="199">
        <v>5449</v>
      </c>
      <c r="BQ620" s="199">
        <v>137</v>
      </c>
      <c r="BR620" s="199">
        <v>2266</v>
      </c>
      <c r="BS620" s="199">
        <v>116</v>
      </c>
      <c r="BT620" s="199">
        <v>11028</v>
      </c>
      <c r="BU620" s="199">
        <v>94</v>
      </c>
      <c r="BV620" s="199">
        <v>23003</v>
      </c>
      <c r="BW620" s="199">
        <v>744</v>
      </c>
      <c r="BX620" s="199">
        <v>4695</v>
      </c>
      <c r="BY620" s="199">
        <v>20</v>
      </c>
      <c r="BZ620" s="199">
        <v>3364</v>
      </c>
      <c r="CA620" s="199">
        <v>12</v>
      </c>
      <c r="CB620" s="199">
        <v>7664</v>
      </c>
      <c r="CC620" s="199">
        <v>82</v>
      </c>
      <c r="CD620" s="199">
        <v>2991</v>
      </c>
      <c r="CE620" s="199">
        <v>130</v>
      </c>
      <c r="CF620" s="199">
        <v>3866</v>
      </c>
      <c r="CG620" s="199">
        <v>214</v>
      </c>
      <c r="CH620" s="199">
        <v>6820</v>
      </c>
      <c r="CI620" s="199">
        <v>105</v>
      </c>
      <c r="CJ620" s="199">
        <v>5031</v>
      </c>
      <c r="CK620" s="199">
        <v>191</v>
      </c>
      <c r="CL620" s="199">
        <v>4295</v>
      </c>
      <c r="CM620" s="199">
        <v>104</v>
      </c>
      <c r="CN620" s="199">
        <v>4695</v>
      </c>
      <c r="CO620" s="199">
        <v>20</v>
      </c>
      <c r="CP620" s="199">
        <v>858</v>
      </c>
      <c r="CQ620" s="199">
        <v>37868</v>
      </c>
      <c r="CR620" s="199">
        <v>33131</v>
      </c>
      <c r="CS620" s="199">
        <v>9274</v>
      </c>
      <c r="CT620" s="199">
        <v>32254</v>
      </c>
      <c r="CU620" s="199">
        <v>4012</v>
      </c>
      <c r="CV620" s="199">
        <v>1345</v>
      </c>
      <c r="CW620" s="199">
        <v>1203</v>
      </c>
      <c r="CX620" s="199">
        <v>613</v>
      </c>
      <c r="CY620" s="199">
        <v>558</v>
      </c>
      <c r="CZ620" s="199">
        <v>96</v>
      </c>
      <c r="DA620" s="199">
        <v>1682</v>
      </c>
      <c r="DB620" s="199">
        <v>499</v>
      </c>
      <c r="DC620" s="199">
        <v>569</v>
      </c>
      <c r="DD620" s="199">
        <v>137</v>
      </c>
      <c r="DE620" s="199">
        <v>158</v>
      </c>
      <c r="DF620" s="199">
        <v>1325</v>
      </c>
      <c r="DG620" s="199">
        <v>3159</v>
      </c>
      <c r="DH620" s="199">
        <v>487</v>
      </c>
      <c r="DI620" s="199">
        <v>2247</v>
      </c>
      <c r="DJ620" s="199">
        <v>932</v>
      </c>
      <c r="DK620" s="199">
        <v>185</v>
      </c>
      <c r="DL620" s="199">
        <v>1886</v>
      </c>
      <c r="DM620" s="199">
        <v>1667</v>
      </c>
      <c r="DN620" s="199">
        <v>5550</v>
      </c>
      <c r="DO620" s="199">
        <v>1245</v>
      </c>
      <c r="DP620" s="199">
        <v>983</v>
      </c>
      <c r="DQ620" s="199">
        <v>1336</v>
      </c>
      <c r="DR620" s="199">
        <v>435</v>
      </c>
      <c r="DS620" s="199">
        <v>269</v>
      </c>
      <c r="DT620" s="199">
        <v>489</v>
      </c>
      <c r="DU620" s="199">
        <v>13058</v>
      </c>
      <c r="DV620" s="199">
        <v>8599</v>
      </c>
      <c r="DW620" s="199">
        <v>4035</v>
      </c>
      <c r="DX620" s="199">
        <v>1010</v>
      </c>
      <c r="DY620" s="199">
        <v>488</v>
      </c>
      <c r="DZ620" s="199">
        <v>1632</v>
      </c>
      <c r="EA620" s="199">
        <v>237</v>
      </c>
      <c r="EB620" s="199">
        <v>1090</v>
      </c>
      <c r="EC620" s="199">
        <v>1817</v>
      </c>
      <c r="ED620" s="199">
        <v>349</v>
      </c>
      <c r="EE620" s="199">
        <v>908</v>
      </c>
      <c r="EF620" s="199">
        <v>5426</v>
      </c>
      <c r="EG620" s="199">
        <v>34239</v>
      </c>
      <c r="EH620" s="199">
        <v>4079</v>
      </c>
      <c r="EI620" s="199">
        <v>11521</v>
      </c>
      <c r="EJ620" s="199">
        <v>1537</v>
      </c>
      <c r="EK620" s="199">
        <v>174</v>
      </c>
      <c r="EL620" s="199">
        <v>152</v>
      </c>
      <c r="EM620" s="199">
        <v>400</v>
      </c>
      <c r="EN620" s="199">
        <v>102</v>
      </c>
      <c r="EO620" s="199">
        <v>113</v>
      </c>
      <c r="EP620" s="199">
        <v>513</v>
      </c>
      <c r="EQ620" s="199">
        <v>12482</v>
      </c>
      <c r="ER620" s="199">
        <v>13058</v>
      </c>
      <c r="ES620" s="199">
        <v>397</v>
      </c>
      <c r="ET620" s="199">
        <v>2598</v>
      </c>
      <c r="EU620" s="199">
        <v>6231</v>
      </c>
      <c r="EV620" s="199">
        <v>3832</v>
      </c>
      <c r="EW620" s="199">
        <v>12661</v>
      </c>
      <c r="EX620" s="199">
        <v>13058</v>
      </c>
      <c r="EZ620" s="199"/>
    </row>
    <row r="621" spans="1:156" x14ac:dyDescent="0.25">
      <c r="A621">
        <v>55304</v>
      </c>
      <c r="B621" t="s">
        <v>892</v>
      </c>
      <c r="C621" t="s">
        <v>1002</v>
      </c>
      <c r="D621" t="s">
        <v>239</v>
      </c>
      <c r="E621" t="s">
        <v>333</v>
      </c>
      <c r="F621" t="s">
        <v>346</v>
      </c>
      <c r="G621" t="s">
        <v>346</v>
      </c>
      <c r="H621" s="199">
        <v>49124</v>
      </c>
      <c r="I621" s="199">
        <v>1068</v>
      </c>
      <c r="J621" s="199">
        <v>2727</v>
      </c>
      <c r="K621" s="199">
        <v>179</v>
      </c>
      <c r="L621" s="199">
        <v>1603</v>
      </c>
      <c r="M621" s="199">
        <v>149</v>
      </c>
      <c r="N621" s="199">
        <v>14595</v>
      </c>
      <c r="O621" s="199">
        <v>394</v>
      </c>
      <c r="P621" s="199">
        <v>31771</v>
      </c>
      <c r="Q621" s="199">
        <v>495</v>
      </c>
      <c r="R621" s="199">
        <v>43670</v>
      </c>
      <c r="S621" s="199">
        <v>830</v>
      </c>
      <c r="T621" s="199">
        <v>1400</v>
      </c>
      <c r="U621" s="199">
        <v>33</v>
      </c>
      <c r="V621" s="199">
        <v>144</v>
      </c>
      <c r="W621" s="199">
        <v>0</v>
      </c>
      <c r="X621" s="199">
        <v>1967</v>
      </c>
      <c r="Y621" s="199">
        <v>55</v>
      </c>
      <c r="Z621" s="199">
        <v>450</v>
      </c>
      <c r="AA621" s="199">
        <v>45</v>
      </c>
      <c r="AB621" s="199">
        <v>1488</v>
      </c>
      <c r="AC621" s="199">
        <v>105</v>
      </c>
      <c r="AD621" s="199">
        <v>1116</v>
      </c>
      <c r="AE621" s="199">
        <v>22</v>
      </c>
      <c r="AF621" s="199">
        <v>43179</v>
      </c>
      <c r="AG621" s="199">
        <v>830</v>
      </c>
      <c r="AH621" s="199">
        <v>46803</v>
      </c>
      <c r="AI621" s="199">
        <v>995</v>
      </c>
      <c r="AJ621" s="199">
        <v>2321</v>
      </c>
      <c r="AK621" s="199">
        <v>73</v>
      </c>
      <c r="AL621" s="199">
        <v>1805</v>
      </c>
      <c r="AM621" s="199">
        <v>40</v>
      </c>
      <c r="AN621" s="199">
        <v>516</v>
      </c>
      <c r="AO621" s="199">
        <v>33</v>
      </c>
      <c r="AP621" s="199">
        <v>24809</v>
      </c>
      <c r="AQ621" s="199">
        <v>643</v>
      </c>
      <c r="AR621" s="199">
        <v>24315</v>
      </c>
      <c r="AS621" s="199">
        <v>425</v>
      </c>
      <c r="AT621" s="199">
        <v>4285</v>
      </c>
      <c r="AU621" s="199">
        <v>79</v>
      </c>
      <c r="AV621" s="199">
        <v>44839</v>
      </c>
      <c r="AW621" s="199">
        <v>989</v>
      </c>
      <c r="AX621" s="199">
        <v>1376</v>
      </c>
      <c r="AY621" s="199">
        <v>19</v>
      </c>
      <c r="AZ621" s="199">
        <v>6798</v>
      </c>
      <c r="BA621" s="199">
        <v>245</v>
      </c>
      <c r="BB621" s="199">
        <v>12517</v>
      </c>
      <c r="BC621" s="199">
        <v>405</v>
      </c>
      <c r="BD621" s="199">
        <v>11882</v>
      </c>
      <c r="BE621" s="199">
        <v>157</v>
      </c>
      <c r="BF621" s="199">
        <v>3927</v>
      </c>
      <c r="BG621" s="199">
        <v>144</v>
      </c>
      <c r="BH621" s="199">
        <v>24634</v>
      </c>
      <c r="BI621" s="199">
        <v>772</v>
      </c>
      <c r="BJ621" s="199">
        <v>24035</v>
      </c>
      <c r="BK621" s="199">
        <v>660</v>
      </c>
      <c r="BL621" s="199">
        <v>599</v>
      </c>
      <c r="BM621" s="199">
        <v>112</v>
      </c>
      <c r="BN621" s="199">
        <v>18898</v>
      </c>
      <c r="BO621" s="199">
        <v>474</v>
      </c>
      <c r="BP621" s="199">
        <v>6361</v>
      </c>
      <c r="BQ621" s="199">
        <v>320</v>
      </c>
      <c r="BR621" s="199">
        <v>3302</v>
      </c>
      <c r="BS621" s="199">
        <v>122</v>
      </c>
      <c r="BT621" s="199">
        <v>13243</v>
      </c>
      <c r="BU621" s="199">
        <v>152</v>
      </c>
      <c r="BV621" s="199">
        <v>28561</v>
      </c>
      <c r="BW621" s="199">
        <v>916</v>
      </c>
      <c r="BX621" s="199">
        <v>7320</v>
      </c>
      <c r="BY621" s="199">
        <v>0</v>
      </c>
      <c r="BZ621" s="199">
        <v>4109</v>
      </c>
      <c r="CA621" s="199">
        <v>63</v>
      </c>
      <c r="CB621" s="199">
        <v>9134</v>
      </c>
      <c r="CC621" s="199">
        <v>89</v>
      </c>
      <c r="CD621" s="199">
        <v>3308</v>
      </c>
      <c r="CE621" s="199">
        <v>90</v>
      </c>
      <c r="CF621" s="199">
        <v>4497</v>
      </c>
      <c r="CG621" s="199">
        <v>291</v>
      </c>
      <c r="CH621" s="199">
        <v>6867</v>
      </c>
      <c r="CI621" s="199">
        <v>123</v>
      </c>
      <c r="CJ621" s="199">
        <v>6704</v>
      </c>
      <c r="CK621" s="199">
        <v>158</v>
      </c>
      <c r="CL621" s="199">
        <v>7185</v>
      </c>
      <c r="CM621" s="199">
        <v>254</v>
      </c>
      <c r="CN621" s="199">
        <v>7320</v>
      </c>
      <c r="CO621" s="199">
        <v>0</v>
      </c>
      <c r="CP621" s="199">
        <v>1068</v>
      </c>
      <c r="CQ621" s="199">
        <v>48056</v>
      </c>
      <c r="CR621" s="199">
        <v>41683</v>
      </c>
      <c r="CS621" s="199">
        <v>12640</v>
      </c>
      <c r="CT621" s="199">
        <v>42940</v>
      </c>
      <c r="CU621" s="199">
        <v>2866</v>
      </c>
      <c r="CV621" s="199">
        <v>850</v>
      </c>
      <c r="CW621" s="199">
        <v>601</v>
      </c>
      <c r="CX621" s="199">
        <v>47</v>
      </c>
      <c r="CY621" s="199">
        <v>477</v>
      </c>
      <c r="CZ621" s="199">
        <v>89</v>
      </c>
      <c r="DA621" s="199">
        <v>1398</v>
      </c>
      <c r="DB621" s="199">
        <v>626</v>
      </c>
      <c r="DC621" s="199">
        <v>390</v>
      </c>
      <c r="DD621" s="199">
        <v>88</v>
      </c>
      <c r="DE621" s="199">
        <v>233</v>
      </c>
      <c r="DF621" s="199">
        <v>2140</v>
      </c>
      <c r="DG621" s="199">
        <v>4112</v>
      </c>
      <c r="DH621" s="199">
        <v>857</v>
      </c>
      <c r="DI621" s="199">
        <v>2937</v>
      </c>
      <c r="DJ621" s="199">
        <v>1326</v>
      </c>
      <c r="DK621" s="199">
        <v>201</v>
      </c>
      <c r="DL621" s="199">
        <v>2099</v>
      </c>
      <c r="DM621" s="199">
        <v>2229</v>
      </c>
      <c r="DN621" s="199">
        <v>5690</v>
      </c>
      <c r="DO621" s="199">
        <v>1524</v>
      </c>
      <c r="DP621" s="199">
        <v>1310</v>
      </c>
      <c r="DQ621" s="199">
        <v>1373</v>
      </c>
      <c r="DR621" s="199">
        <v>345</v>
      </c>
      <c r="DS621" s="199">
        <v>413</v>
      </c>
      <c r="DT621" s="199">
        <v>541</v>
      </c>
      <c r="DU621" s="199">
        <v>16762</v>
      </c>
      <c r="DV621" s="199">
        <v>11988</v>
      </c>
      <c r="DW621" s="199">
        <v>5109</v>
      </c>
      <c r="DX621" s="199">
        <v>894</v>
      </c>
      <c r="DY621" s="199">
        <v>409</v>
      </c>
      <c r="DZ621" s="199">
        <v>1664</v>
      </c>
      <c r="EA621" s="199">
        <v>181</v>
      </c>
      <c r="EB621" s="199">
        <v>1220</v>
      </c>
      <c r="EC621" s="199">
        <v>2216</v>
      </c>
      <c r="ED621" s="199">
        <v>586</v>
      </c>
      <c r="EE621" s="199">
        <v>1050</v>
      </c>
      <c r="EF621" s="199">
        <v>6586</v>
      </c>
      <c r="EG621" s="199">
        <v>45684</v>
      </c>
      <c r="EH621" s="199">
        <v>3006</v>
      </c>
      <c r="EI621" s="199">
        <v>15788</v>
      </c>
      <c r="EJ621" s="199">
        <v>974</v>
      </c>
      <c r="EK621" s="199">
        <v>105</v>
      </c>
      <c r="EL621" s="199">
        <v>151</v>
      </c>
      <c r="EM621" s="199">
        <v>140</v>
      </c>
      <c r="EN621" s="199">
        <v>109</v>
      </c>
      <c r="EO621" s="199">
        <v>37</v>
      </c>
      <c r="EP621" s="199">
        <v>316</v>
      </c>
      <c r="EQ621" s="199">
        <v>15839</v>
      </c>
      <c r="ER621" s="199">
        <v>16762</v>
      </c>
      <c r="ES621" s="199">
        <v>359</v>
      </c>
      <c r="ET621" s="199">
        <v>2253</v>
      </c>
      <c r="EU621" s="199">
        <v>7591</v>
      </c>
      <c r="EV621" s="199">
        <v>6559</v>
      </c>
      <c r="EW621" s="199">
        <v>16403</v>
      </c>
      <c r="EX621" s="199">
        <v>16762</v>
      </c>
      <c r="EZ621" s="199"/>
    </row>
    <row r="622" spans="1:156" x14ac:dyDescent="0.25">
      <c r="A622">
        <v>55417</v>
      </c>
      <c r="B622" t="s">
        <v>892</v>
      </c>
      <c r="C622" t="s">
        <v>1037</v>
      </c>
      <c r="D622" t="s">
        <v>264</v>
      </c>
      <c r="E622" t="s">
        <v>333</v>
      </c>
      <c r="F622" t="s">
        <v>346</v>
      </c>
      <c r="G622" t="s">
        <v>346</v>
      </c>
      <c r="H622" s="199">
        <v>25653</v>
      </c>
      <c r="I622" s="199">
        <v>555</v>
      </c>
      <c r="J622" s="199">
        <v>2513</v>
      </c>
      <c r="K622" s="199">
        <v>180</v>
      </c>
      <c r="L622" s="199">
        <v>1579</v>
      </c>
      <c r="M622" s="199">
        <v>100</v>
      </c>
      <c r="N622" s="199">
        <v>5890</v>
      </c>
      <c r="O622" s="199">
        <v>198</v>
      </c>
      <c r="P622" s="199">
        <v>17223</v>
      </c>
      <c r="Q622" s="199">
        <v>177</v>
      </c>
      <c r="R622" s="199">
        <v>21302</v>
      </c>
      <c r="S622" s="199">
        <v>291</v>
      </c>
      <c r="T622" s="199">
        <v>1457</v>
      </c>
      <c r="U622" s="199">
        <v>51</v>
      </c>
      <c r="V622" s="199">
        <v>72</v>
      </c>
      <c r="W622" s="199">
        <v>0</v>
      </c>
      <c r="X622" s="199">
        <v>446</v>
      </c>
      <c r="Y622" s="199">
        <v>0</v>
      </c>
      <c r="Z622" s="199">
        <v>774</v>
      </c>
      <c r="AA622" s="199">
        <v>138</v>
      </c>
      <c r="AB622" s="199">
        <v>1602</v>
      </c>
      <c r="AC622" s="199">
        <v>75</v>
      </c>
      <c r="AD622" s="199">
        <v>1594</v>
      </c>
      <c r="AE622" s="199">
        <v>155</v>
      </c>
      <c r="AF622" s="199">
        <v>20888</v>
      </c>
      <c r="AG622" s="199">
        <v>291</v>
      </c>
      <c r="AH622" s="199">
        <v>24071</v>
      </c>
      <c r="AI622" s="199">
        <v>379</v>
      </c>
      <c r="AJ622" s="199">
        <v>1582</v>
      </c>
      <c r="AK622" s="199">
        <v>176</v>
      </c>
      <c r="AL622" s="199">
        <v>951</v>
      </c>
      <c r="AM622" s="199">
        <v>67</v>
      </c>
      <c r="AN622" s="199">
        <v>631</v>
      </c>
      <c r="AO622" s="199">
        <v>109</v>
      </c>
      <c r="AP622" s="199">
        <v>12639</v>
      </c>
      <c r="AQ622" s="199">
        <v>374</v>
      </c>
      <c r="AR622" s="199">
        <v>13014</v>
      </c>
      <c r="AS622" s="199">
        <v>181</v>
      </c>
      <c r="AT622" s="199">
        <v>2729</v>
      </c>
      <c r="AU622" s="199">
        <v>83</v>
      </c>
      <c r="AV622" s="199">
        <v>22924</v>
      </c>
      <c r="AW622" s="199">
        <v>472</v>
      </c>
      <c r="AX622" s="199">
        <v>892</v>
      </c>
      <c r="AY622" s="199">
        <v>146</v>
      </c>
      <c r="AZ622" s="199">
        <v>2166</v>
      </c>
      <c r="BA622" s="199">
        <v>157</v>
      </c>
      <c r="BB622" s="199">
        <v>4163</v>
      </c>
      <c r="BC622" s="199">
        <v>120</v>
      </c>
      <c r="BD622" s="199">
        <v>11057</v>
      </c>
      <c r="BE622" s="199">
        <v>71</v>
      </c>
      <c r="BF622" s="199">
        <v>1776</v>
      </c>
      <c r="BG622" s="199">
        <v>90</v>
      </c>
      <c r="BH622" s="199">
        <v>14301</v>
      </c>
      <c r="BI622" s="199">
        <v>441</v>
      </c>
      <c r="BJ622" s="199">
        <v>13692</v>
      </c>
      <c r="BK622" s="199">
        <v>335</v>
      </c>
      <c r="BL622" s="199">
        <v>609</v>
      </c>
      <c r="BM622" s="199">
        <v>106</v>
      </c>
      <c r="BN622" s="199">
        <v>10446</v>
      </c>
      <c r="BO622" s="199">
        <v>191</v>
      </c>
      <c r="BP622" s="199">
        <v>4030</v>
      </c>
      <c r="BQ622" s="199">
        <v>223</v>
      </c>
      <c r="BR622" s="199">
        <v>1601</v>
      </c>
      <c r="BS622" s="199">
        <v>117</v>
      </c>
      <c r="BT622" s="199">
        <v>6184</v>
      </c>
      <c r="BU622" s="199">
        <v>5</v>
      </c>
      <c r="BV622" s="199">
        <v>16077</v>
      </c>
      <c r="BW622" s="199">
        <v>531</v>
      </c>
      <c r="BX622" s="199">
        <v>3392</v>
      </c>
      <c r="BY622" s="199">
        <v>19</v>
      </c>
      <c r="BZ622" s="199">
        <v>2216</v>
      </c>
      <c r="CA622" s="199">
        <v>0</v>
      </c>
      <c r="CB622" s="199">
        <v>3968</v>
      </c>
      <c r="CC622" s="199">
        <v>5</v>
      </c>
      <c r="CD622" s="199">
        <v>1191</v>
      </c>
      <c r="CE622" s="199">
        <v>56</v>
      </c>
      <c r="CF622" s="199">
        <v>3436</v>
      </c>
      <c r="CG622" s="199">
        <v>116</v>
      </c>
      <c r="CH622" s="199">
        <v>4862</v>
      </c>
      <c r="CI622" s="199">
        <v>144</v>
      </c>
      <c r="CJ622" s="199">
        <v>3311</v>
      </c>
      <c r="CK622" s="199">
        <v>117</v>
      </c>
      <c r="CL622" s="199">
        <v>3277</v>
      </c>
      <c r="CM622" s="199">
        <v>98</v>
      </c>
      <c r="CN622" s="199">
        <v>3392</v>
      </c>
      <c r="CO622" s="199">
        <v>19</v>
      </c>
      <c r="CP622" s="199">
        <v>555</v>
      </c>
      <c r="CQ622" s="199">
        <v>25098</v>
      </c>
      <c r="CR622" s="199">
        <v>22095</v>
      </c>
      <c r="CS622" s="199">
        <v>6280</v>
      </c>
      <c r="CT622" s="199">
        <v>21355</v>
      </c>
      <c r="CU622" s="199">
        <v>2648</v>
      </c>
      <c r="CV622" s="199">
        <v>604</v>
      </c>
      <c r="CW622" s="199">
        <v>1130</v>
      </c>
      <c r="CX622" s="199">
        <v>358</v>
      </c>
      <c r="CY622" s="199">
        <v>925</v>
      </c>
      <c r="CZ622" s="199">
        <v>43</v>
      </c>
      <c r="DA622" s="199">
        <v>170</v>
      </c>
      <c r="DB622" s="199">
        <v>56</v>
      </c>
      <c r="DC622" s="199">
        <v>423</v>
      </c>
      <c r="DD622" s="199">
        <v>147</v>
      </c>
      <c r="DE622" s="199">
        <v>50</v>
      </c>
      <c r="DF622" s="199">
        <v>592</v>
      </c>
      <c r="DG622" s="199">
        <v>1330</v>
      </c>
      <c r="DH622" s="199">
        <v>374</v>
      </c>
      <c r="DI622" s="199">
        <v>1939</v>
      </c>
      <c r="DJ622" s="199">
        <v>519</v>
      </c>
      <c r="DK622" s="199">
        <v>304</v>
      </c>
      <c r="DL622" s="199">
        <v>1401</v>
      </c>
      <c r="DM622" s="199">
        <v>2484</v>
      </c>
      <c r="DN622" s="199">
        <v>3739</v>
      </c>
      <c r="DO622" s="199">
        <v>871</v>
      </c>
      <c r="DP622" s="199">
        <v>643</v>
      </c>
      <c r="DQ622" s="199">
        <v>692</v>
      </c>
      <c r="DR622" s="199">
        <v>214</v>
      </c>
      <c r="DS622" s="199">
        <v>523</v>
      </c>
      <c r="DT622" s="199">
        <v>495</v>
      </c>
      <c r="DU622" s="199">
        <v>10855</v>
      </c>
      <c r="DV622" s="199">
        <v>5395</v>
      </c>
      <c r="DW622" s="199">
        <v>2521</v>
      </c>
      <c r="DX622" s="199">
        <v>915</v>
      </c>
      <c r="DY622" s="199">
        <v>226</v>
      </c>
      <c r="DZ622" s="199">
        <v>1928</v>
      </c>
      <c r="EA622" s="199">
        <v>42</v>
      </c>
      <c r="EB622" s="199">
        <v>1565</v>
      </c>
      <c r="EC622" s="199">
        <v>2617</v>
      </c>
      <c r="ED622" s="199">
        <v>429</v>
      </c>
      <c r="EE622" s="199">
        <v>1645</v>
      </c>
      <c r="EF622" s="199">
        <v>3452</v>
      </c>
      <c r="EG622" s="199">
        <v>22128</v>
      </c>
      <c r="EH622" s="199">
        <v>3290</v>
      </c>
      <c r="EI622" s="199">
        <v>8719</v>
      </c>
      <c r="EJ622" s="199">
        <v>2136</v>
      </c>
      <c r="EK622" s="199">
        <v>179</v>
      </c>
      <c r="EL622" s="199">
        <v>406</v>
      </c>
      <c r="EM622" s="199">
        <v>316</v>
      </c>
      <c r="EN622" s="199">
        <v>207</v>
      </c>
      <c r="EO622" s="199">
        <v>185</v>
      </c>
      <c r="EP622" s="199">
        <v>741</v>
      </c>
      <c r="EQ622" s="199">
        <v>10103</v>
      </c>
      <c r="ER622" s="199">
        <v>10855</v>
      </c>
      <c r="ES622" s="199">
        <v>560</v>
      </c>
      <c r="ET622" s="199">
        <v>4059</v>
      </c>
      <c r="EU622" s="199">
        <v>4980</v>
      </c>
      <c r="EV622" s="199">
        <v>1256</v>
      </c>
      <c r="EW622" s="199">
        <v>10295</v>
      </c>
      <c r="EX622" s="199">
        <v>10855</v>
      </c>
      <c r="EZ622" s="199"/>
    </row>
    <row r="623" spans="1:156" x14ac:dyDescent="0.25">
      <c r="A623">
        <v>55126</v>
      </c>
      <c r="B623" t="s">
        <v>892</v>
      </c>
      <c r="C623" t="s">
        <v>998</v>
      </c>
      <c r="D623" t="s">
        <v>299</v>
      </c>
      <c r="E623" t="s">
        <v>333</v>
      </c>
      <c r="F623" t="s">
        <v>346</v>
      </c>
      <c r="G623" t="s">
        <v>346</v>
      </c>
      <c r="H623" s="199">
        <v>27465</v>
      </c>
      <c r="I623" s="199">
        <v>587</v>
      </c>
      <c r="J623" s="199">
        <v>2129</v>
      </c>
      <c r="K623" s="199">
        <v>236</v>
      </c>
      <c r="L623" s="199">
        <v>1470</v>
      </c>
      <c r="M623" s="199">
        <v>158</v>
      </c>
      <c r="N623" s="199">
        <v>6619</v>
      </c>
      <c r="O623" s="199">
        <v>261</v>
      </c>
      <c r="P623" s="199">
        <v>18717</v>
      </c>
      <c r="Q623" s="199">
        <v>90</v>
      </c>
      <c r="R623" s="199">
        <v>21907</v>
      </c>
      <c r="S623" s="199">
        <v>423</v>
      </c>
      <c r="T623" s="199">
        <v>1097</v>
      </c>
      <c r="U623" s="199">
        <v>29</v>
      </c>
      <c r="V623" s="199">
        <v>136</v>
      </c>
      <c r="W623" s="199">
        <v>0</v>
      </c>
      <c r="X623" s="199">
        <v>2662</v>
      </c>
      <c r="Y623" s="199">
        <v>0</v>
      </c>
      <c r="Z623" s="199">
        <v>390</v>
      </c>
      <c r="AA623" s="199">
        <v>135</v>
      </c>
      <c r="AB623" s="199">
        <v>1258</v>
      </c>
      <c r="AC623" s="199">
        <v>0</v>
      </c>
      <c r="AD623" s="199">
        <v>927</v>
      </c>
      <c r="AE623" s="199">
        <v>101</v>
      </c>
      <c r="AF623" s="199">
        <v>21710</v>
      </c>
      <c r="AG623" s="199">
        <v>423</v>
      </c>
      <c r="AH623" s="199">
        <v>24784</v>
      </c>
      <c r="AI623" s="199">
        <v>547</v>
      </c>
      <c r="AJ623" s="199">
        <v>2681</v>
      </c>
      <c r="AK623" s="199">
        <v>40</v>
      </c>
      <c r="AL623" s="199">
        <v>1438</v>
      </c>
      <c r="AM623" s="199">
        <v>0</v>
      </c>
      <c r="AN623" s="199">
        <v>1243</v>
      </c>
      <c r="AO623" s="199">
        <v>40</v>
      </c>
      <c r="AP623" s="199">
        <v>13069</v>
      </c>
      <c r="AQ623" s="199">
        <v>318</v>
      </c>
      <c r="AR623" s="199">
        <v>14396</v>
      </c>
      <c r="AS623" s="199">
        <v>269</v>
      </c>
      <c r="AT623" s="199">
        <v>3019</v>
      </c>
      <c r="AU623" s="199">
        <v>103</v>
      </c>
      <c r="AV623" s="199">
        <v>24446</v>
      </c>
      <c r="AW623" s="199">
        <v>484</v>
      </c>
      <c r="AX623" s="199">
        <v>425</v>
      </c>
      <c r="AY623" s="199">
        <v>38</v>
      </c>
      <c r="AZ623" s="199">
        <v>2591</v>
      </c>
      <c r="BA623" s="199">
        <v>172</v>
      </c>
      <c r="BB623" s="199">
        <v>4346</v>
      </c>
      <c r="BC623" s="199">
        <v>104</v>
      </c>
      <c r="BD623" s="199">
        <v>12100</v>
      </c>
      <c r="BE623" s="199">
        <v>91</v>
      </c>
      <c r="BF623" s="199">
        <v>2471</v>
      </c>
      <c r="BG623" s="199">
        <v>194</v>
      </c>
      <c r="BH623" s="199">
        <v>12690</v>
      </c>
      <c r="BI623" s="199">
        <v>352</v>
      </c>
      <c r="BJ623" s="199">
        <v>12185</v>
      </c>
      <c r="BK623" s="199">
        <v>293</v>
      </c>
      <c r="BL623" s="199">
        <v>505</v>
      </c>
      <c r="BM623" s="199">
        <v>59</v>
      </c>
      <c r="BN623" s="199">
        <v>9044</v>
      </c>
      <c r="BO623" s="199">
        <v>168</v>
      </c>
      <c r="BP623" s="199">
        <v>3987</v>
      </c>
      <c r="BQ623" s="199">
        <v>207</v>
      </c>
      <c r="BR623" s="199">
        <v>2130</v>
      </c>
      <c r="BS623" s="199">
        <v>171</v>
      </c>
      <c r="BT623" s="199">
        <v>6287</v>
      </c>
      <c r="BU623" s="199">
        <v>23</v>
      </c>
      <c r="BV623" s="199">
        <v>15161</v>
      </c>
      <c r="BW623" s="199">
        <v>546</v>
      </c>
      <c r="BX623" s="199">
        <v>6017</v>
      </c>
      <c r="BY623" s="199">
        <v>18</v>
      </c>
      <c r="BZ623" s="199">
        <v>1936</v>
      </c>
      <c r="CA623" s="199">
        <v>0</v>
      </c>
      <c r="CB623" s="199">
        <v>4351</v>
      </c>
      <c r="CC623" s="199">
        <v>23</v>
      </c>
      <c r="CD623" s="199">
        <v>1716</v>
      </c>
      <c r="CE623" s="199">
        <v>159</v>
      </c>
      <c r="CF623" s="199">
        <v>2932</v>
      </c>
      <c r="CG623" s="199">
        <v>139</v>
      </c>
      <c r="CH623" s="199">
        <v>2783</v>
      </c>
      <c r="CI623" s="199">
        <v>73</v>
      </c>
      <c r="CJ623" s="199">
        <v>3507</v>
      </c>
      <c r="CK623" s="199">
        <v>67</v>
      </c>
      <c r="CL623" s="199">
        <v>4223</v>
      </c>
      <c r="CM623" s="199">
        <v>108</v>
      </c>
      <c r="CN623" s="199">
        <v>6017</v>
      </c>
      <c r="CO623" s="199">
        <v>18</v>
      </c>
      <c r="CP623" s="199">
        <v>587</v>
      </c>
      <c r="CQ623" s="199">
        <v>26878</v>
      </c>
      <c r="CR623" s="199">
        <v>23359</v>
      </c>
      <c r="CS623" s="199">
        <v>8344</v>
      </c>
      <c r="CT623" s="199">
        <v>22633</v>
      </c>
      <c r="CU623" s="199">
        <v>3094</v>
      </c>
      <c r="CV623" s="199">
        <v>806</v>
      </c>
      <c r="CW623" s="199">
        <v>348</v>
      </c>
      <c r="CX623" s="199">
        <v>90</v>
      </c>
      <c r="CY623" s="199">
        <v>1131</v>
      </c>
      <c r="CZ623" s="199">
        <v>188</v>
      </c>
      <c r="DA623" s="199">
        <v>1377</v>
      </c>
      <c r="DB623" s="199">
        <v>520</v>
      </c>
      <c r="DC623" s="199">
        <v>238</v>
      </c>
      <c r="DD623" s="199">
        <v>8</v>
      </c>
      <c r="DE623" s="199">
        <v>70</v>
      </c>
      <c r="DF623" s="199">
        <v>531</v>
      </c>
      <c r="DG623" s="199">
        <v>2148</v>
      </c>
      <c r="DH623" s="199">
        <v>361</v>
      </c>
      <c r="DI623" s="199">
        <v>1048</v>
      </c>
      <c r="DJ623" s="199">
        <v>455</v>
      </c>
      <c r="DK623" s="199">
        <v>179</v>
      </c>
      <c r="DL623" s="199">
        <v>1138</v>
      </c>
      <c r="DM623" s="199">
        <v>1690</v>
      </c>
      <c r="DN623" s="199">
        <v>3917</v>
      </c>
      <c r="DO623" s="199">
        <v>662</v>
      </c>
      <c r="DP623" s="199">
        <v>614</v>
      </c>
      <c r="DQ623" s="199">
        <v>672</v>
      </c>
      <c r="DR623" s="199">
        <v>247</v>
      </c>
      <c r="DS623" s="199">
        <v>209</v>
      </c>
      <c r="DT623" s="199">
        <v>356</v>
      </c>
      <c r="DU623" s="199">
        <v>11739</v>
      </c>
      <c r="DV623" s="199">
        <v>6375</v>
      </c>
      <c r="DW623" s="199">
        <v>2488</v>
      </c>
      <c r="DX623" s="199">
        <v>407</v>
      </c>
      <c r="DY623" s="199">
        <v>0</v>
      </c>
      <c r="DZ623" s="199">
        <v>1679</v>
      </c>
      <c r="EA623" s="199">
        <v>62</v>
      </c>
      <c r="EB623" s="199">
        <v>1407</v>
      </c>
      <c r="EC623" s="199">
        <v>3278</v>
      </c>
      <c r="ED623" s="199">
        <v>405</v>
      </c>
      <c r="EE623" s="199">
        <v>2282</v>
      </c>
      <c r="EF623" s="199">
        <v>3059</v>
      </c>
      <c r="EG623" s="199">
        <v>23695</v>
      </c>
      <c r="EH623" s="199">
        <v>3437</v>
      </c>
      <c r="EI623" s="199">
        <v>9685</v>
      </c>
      <c r="EJ623" s="199">
        <v>2054</v>
      </c>
      <c r="EK623" s="199">
        <v>161</v>
      </c>
      <c r="EL623" s="199">
        <v>157</v>
      </c>
      <c r="EM623" s="199">
        <v>309</v>
      </c>
      <c r="EN623" s="199">
        <v>249</v>
      </c>
      <c r="EO623" s="199">
        <v>345</v>
      </c>
      <c r="EP623" s="199">
        <v>784</v>
      </c>
      <c r="EQ623" s="199">
        <v>10956</v>
      </c>
      <c r="ER623" s="199">
        <v>11739</v>
      </c>
      <c r="ES623" s="199">
        <v>407</v>
      </c>
      <c r="ET623" s="199">
        <v>4263</v>
      </c>
      <c r="EU623" s="199">
        <v>5081</v>
      </c>
      <c r="EV623" s="199">
        <v>1988</v>
      </c>
      <c r="EW623" s="199">
        <v>11332</v>
      </c>
      <c r="EX623" s="199">
        <v>11739</v>
      </c>
      <c r="EZ623" s="199"/>
    </row>
    <row r="624" spans="1:156" x14ac:dyDescent="0.25">
      <c r="A624">
        <v>55317</v>
      </c>
      <c r="B624" t="s">
        <v>892</v>
      </c>
      <c r="C624" t="s">
        <v>1010</v>
      </c>
      <c r="D624" t="s">
        <v>247</v>
      </c>
      <c r="E624" t="s">
        <v>333</v>
      </c>
      <c r="F624" t="s">
        <v>346</v>
      </c>
      <c r="G624" t="s">
        <v>346</v>
      </c>
      <c r="H624" s="199">
        <v>21956</v>
      </c>
      <c r="I624" s="199">
        <v>468</v>
      </c>
      <c r="J624" s="199">
        <v>1227</v>
      </c>
      <c r="K624" s="199">
        <v>27</v>
      </c>
      <c r="L624" s="199">
        <v>652</v>
      </c>
      <c r="M624" s="199">
        <v>8</v>
      </c>
      <c r="N624" s="199">
        <v>4949</v>
      </c>
      <c r="O624" s="199">
        <v>300</v>
      </c>
      <c r="P624" s="199">
        <v>15710</v>
      </c>
      <c r="Q624" s="199">
        <v>141</v>
      </c>
      <c r="R624" s="199">
        <v>18520</v>
      </c>
      <c r="S624" s="199">
        <v>367</v>
      </c>
      <c r="T624" s="199">
        <v>370</v>
      </c>
      <c r="U624" s="199">
        <v>37</v>
      </c>
      <c r="V624" s="199">
        <v>96</v>
      </c>
      <c r="W624" s="199">
        <v>0</v>
      </c>
      <c r="X624" s="199">
        <v>1557</v>
      </c>
      <c r="Y624" s="199">
        <v>21</v>
      </c>
      <c r="Z624" s="199">
        <v>174</v>
      </c>
      <c r="AA624" s="199">
        <v>37</v>
      </c>
      <c r="AB624" s="199">
        <v>1239</v>
      </c>
      <c r="AC624" s="199">
        <v>6</v>
      </c>
      <c r="AD624" s="199">
        <v>829</v>
      </c>
      <c r="AE624" s="199">
        <v>69</v>
      </c>
      <c r="AF624" s="199">
        <v>18157</v>
      </c>
      <c r="AG624" s="199">
        <v>335</v>
      </c>
      <c r="AH624" s="199">
        <v>19961</v>
      </c>
      <c r="AI624" s="199">
        <v>373</v>
      </c>
      <c r="AJ624" s="199">
        <v>1995</v>
      </c>
      <c r="AK624" s="199">
        <v>95</v>
      </c>
      <c r="AL624" s="199">
        <v>1197</v>
      </c>
      <c r="AM624" s="199">
        <v>14</v>
      </c>
      <c r="AN624" s="199">
        <v>798</v>
      </c>
      <c r="AO624" s="199">
        <v>81</v>
      </c>
      <c r="AP624" s="199">
        <v>10951</v>
      </c>
      <c r="AQ624" s="199">
        <v>281</v>
      </c>
      <c r="AR624" s="199">
        <v>11005</v>
      </c>
      <c r="AS624" s="199">
        <v>187</v>
      </c>
      <c r="AT624" s="199">
        <v>1364</v>
      </c>
      <c r="AU624" s="199">
        <v>26</v>
      </c>
      <c r="AV624" s="199">
        <v>20592</v>
      </c>
      <c r="AW624" s="199">
        <v>442</v>
      </c>
      <c r="AX624" s="199">
        <v>214</v>
      </c>
      <c r="AY624" s="199">
        <v>8</v>
      </c>
      <c r="AZ624" s="199">
        <v>1474</v>
      </c>
      <c r="BA624" s="199">
        <v>68</v>
      </c>
      <c r="BB624" s="199">
        <v>3590</v>
      </c>
      <c r="BC624" s="199">
        <v>122</v>
      </c>
      <c r="BD624" s="199">
        <v>9396</v>
      </c>
      <c r="BE624" s="199">
        <v>107</v>
      </c>
      <c r="BF624" s="199">
        <v>2145</v>
      </c>
      <c r="BG624" s="199">
        <v>43</v>
      </c>
      <c r="BH624" s="199">
        <v>10647</v>
      </c>
      <c r="BI624" s="199">
        <v>330</v>
      </c>
      <c r="BJ624" s="199">
        <v>10292</v>
      </c>
      <c r="BK624" s="199">
        <v>311</v>
      </c>
      <c r="BL624" s="199">
        <v>355</v>
      </c>
      <c r="BM624" s="199">
        <v>19</v>
      </c>
      <c r="BN624" s="199">
        <v>8078</v>
      </c>
      <c r="BO624" s="199">
        <v>178</v>
      </c>
      <c r="BP624" s="199">
        <v>3000</v>
      </c>
      <c r="BQ624" s="199">
        <v>177</v>
      </c>
      <c r="BR624" s="199">
        <v>1714</v>
      </c>
      <c r="BS624" s="199">
        <v>18</v>
      </c>
      <c r="BT624" s="199">
        <v>5900</v>
      </c>
      <c r="BU624" s="199">
        <v>95</v>
      </c>
      <c r="BV624" s="199">
        <v>12792</v>
      </c>
      <c r="BW624" s="199">
        <v>373</v>
      </c>
      <c r="BX624" s="199">
        <v>3264</v>
      </c>
      <c r="BY624" s="199">
        <v>0</v>
      </c>
      <c r="BZ624" s="199">
        <v>1604</v>
      </c>
      <c r="CA624" s="199">
        <v>0</v>
      </c>
      <c r="CB624" s="199">
        <v>4296</v>
      </c>
      <c r="CC624" s="199">
        <v>95</v>
      </c>
      <c r="CD624" s="199">
        <v>1382</v>
      </c>
      <c r="CE624" s="199">
        <v>68</v>
      </c>
      <c r="CF624" s="199">
        <v>2007</v>
      </c>
      <c r="CG624" s="199">
        <v>53</v>
      </c>
      <c r="CH624" s="199">
        <v>3285</v>
      </c>
      <c r="CI624" s="199">
        <v>128</v>
      </c>
      <c r="CJ624" s="199">
        <v>2858</v>
      </c>
      <c r="CK624" s="199">
        <v>44</v>
      </c>
      <c r="CL624" s="199">
        <v>3260</v>
      </c>
      <c r="CM624" s="199">
        <v>80</v>
      </c>
      <c r="CN624" s="199">
        <v>3264</v>
      </c>
      <c r="CO624" s="199">
        <v>0</v>
      </c>
      <c r="CP624" s="199">
        <v>468</v>
      </c>
      <c r="CQ624" s="199">
        <v>21488</v>
      </c>
      <c r="CR624" s="199">
        <v>19402</v>
      </c>
      <c r="CS624" s="199">
        <v>4436</v>
      </c>
      <c r="CT624" s="199">
        <v>18592</v>
      </c>
      <c r="CU624" s="199">
        <v>2214</v>
      </c>
      <c r="CV624" s="199">
        <v>567</v>
      </c>
      <c r="CW624" s="199">
        <v>367</v>
      </c>
      <c r="CX624" s="199">
        <v>41</v>
      </c>
      <c r="CY624" s="199">
        <v>536</v>
      </c>
      <c r="CZ624" s="199">
        <v>97</v>
      </c>
      <c r="DA624" s="199">
        <v>1081</v>
      </c>
      <c r="DB624" s="199">
        <v>380</v>
      </c>
      <c r="DC624" s="199">
        <v>230</v>
      </c>
      <c r="DD624" s="199">
        <v>49</v>
      </c>
      <c r="DE624" s="199">
        <v>115</v>
      </c>
      <c r="DF624" s="199">
        <v>391</v>
      </c>
      <c r="DG624" s="199">
        <v>1733</v>
      </c>
      <c r="DH624" s="199">
        <v>442</v>
      </c>
      <c r="DI624" s="199">
        <v>1275</v>
      </c>
      <c r="DJ624" s="199">
        <v>417</v>
      </c>
      <c r="DK624" s="199">
        <v>298</v>
      </c>
      <c r="DL624" s="199">
        <v>1220</v>
      </c>
      <c r="DM624" s="199">
        <v>1936</v>
      </c>
      <c r="DN624" s="199">
        <v>2200</v>
      </c>
      <c r="DO624" s="199">
        <v>645</v>
      </c>
      <c r="DP624" s="199">
        <v>572</v>
      </c>
      <c r="DQ624" s="199">
        <v>187</v>
      </c>
      <c r="DR624" s="199">
        <v>84</v>
      </c>
      <c r="DS624" s="199">
        <v>33</v>
      </c>
      <c r="DT624" s="199">
        <v>230</v>
      </c>
      <c r="DU624" s="199">
        <v>8225</v>
      </c>
      <c r="DV624" s="199">
        <v>4977</v>
      </c>
      <c r="DW624" s="199">
        <v>2102</v>
      </c>
      <c r="DX624" s="199">
        <v>468</v>
      </c>
      <c r="DY624" s="199">
        <v>102</v>
      </c>
      <c r="DZ624" s="199">
        <v>817</v>
      </c>
      <c r="EA624" s="199">
        <v>138</v>
      </c>
      <c r="EB624" s="199">
        <v>573</v>
      </c>
      <c r="EC624" s="199">
        <v>1963</v>
      </c>
      <c r="ED624" s="199">
        <v>320</v>
      </c>
      <c r="EE624" s="199">
        <v>1246</v>
      </c>
      <c r="EF624" s="199">
        <v>2741</v>
      </c>
      <c r="EG624" s="199">
        <v>19487</v>
      </c>
      <c r="EH624" s="199">
        <v>2339</v>
      </c>
      <c r="EI624" s="199">
        <v>6974</v>
      </c>
      <c r="EJ624" s="199">
        <v>1251</v>
      </c>
      <c r="EK624" s="199">
        <v>150</v>
      </c>
      <c r="EL624" s="199">
        <v>232</v>
      </c>
      <c r="EM624" s="199">
        <v>181</v>
      </c>
      <c r="EN624" s="199">
        <v>34</v>
      </c>
      <c r="EO624" s="199">
        <v>149</v>
      </c>
      <c r="EP624" s="199">
        <v>440</v>
      </c>
      <c r="EQ624" s="199">
        <v>7933</v>
      </c>
      <c r="ER624" s="199">
        <v>8225</v>
      </c>
      <c r="ES624" s="199">
        <v>131</v>
      </c>
      <c r="ET624" s="199">
        <v>2282</v>
      </c>
      <c r="EU624" s="199">
        <v>4039</v>
      </c>
      <c r="EV624" s="199">
        <v>1773</v>
      </c>
      <c r="EW624" s="199">
        <v>8094</v>
      </c>
      <c r="EX624" s="199">
        <v>8225</v>
      </c>
      <c r="EZ624" s="199"/>
    </row>
    <row r="625" spans="1:156" x14ac:dyDescent="0.25">
      <c r="A625">
        <v>55446</v>
      </c>
      <c r="B625" t="s">
        <v>892</v>
      </c>
      <c r="C625" t="s">
        <v>1049</v>
      </c>
      <c r="D625" t="s">
        <v>264</v>
      </c>
      <c r="E625" t="s">
        <v>333</v>
      </c>
      <c r="F625" t="s">
        <v>346</v>
      </c>
      <c r="G625" t="s">
        <v>346</v>
      </c>
      <c r="H625" s="199">
        <v>27387</v>
      </c>
      <c r="I625" s="199">
        <v>567</v>
      </c>
      <c r="J625" s="199">
        <v>575</v>
      </c>
      <c r="K625" s="199">
        <v>53</v>
      </c>
      <c r="L625" s="199">
        <v>335</v>
      </c>
      <c r="M625" s="199">
        <v>38</v>
      </c>
      <c r="N625" s="199">
        <v>4106</v>
      </c>
      <c r="O625" s="199">
        <v>177</v>
      </c>
      <c r="P625" s="199">
        <v>22692</v>
      </c>
      <c r="Q625" s="199">
        <v>337</v>
      </c>
      <c r="R625" s="199">
        <v>18008</v>
      </c>
      <c r="S625" s="199">
        <v>393</v>
      </c>
      <c r="T625" s="199">
        <v>1316</v>
      </c>
      <c r="U625" s="199">
        <v>58</v>
      </c>
      <c r="V625" s="199">
        <v>10</v>
      </c>
      <c r="W625" s="199">
        <v>0</v>
      </c>
      <c r="X625" s="199">
        <v>5548</v>
      </c>
      <c r="Y625" s="199">
        <v>79</v>
      </c>
      <c r="Z625" s="199">
        <v>440</v>
      </c>
      <c r="AA625" s="199">
        <v>18</v>
      </c>
      <c r="AB625" s="199">
        <v>2017</v>
      </c>
      <c r="AC625" s="199">
        <v>19</v>
      </c>
      <c r="AD625" s="199">
        <v>908</v>
      </c>
      <c r="AE625" s="199">
        <v>67</v>
      </c>
      <c r="AF625" s="199">
        <v>17733</v>
      </c>
      <c r="AG625" s="199">
        <v>393</v>
      </c>
      <c r="AH625" s="199">
        <v>22253</v>
      </c>
      <c r="AI625" s="199">
        <v>482</v>
      </c>
      <c r="AJ625" s="199">
        <v>5134</v>
      </c>
      <c r="AK625" s="199">
        <v>85</v>
      </c>
      <c r="AL625" s="199">
        <v>3339</v>
      </c>
      <c r="AM625" s="199">
        <v>36</v>
      </c>
      <c r="AN625" s="199">
        <v>1795</v>
      </c>
      <c r="AO625" s="199">
        <v>49</v>
      </c>
      <c r="AP625" s="199">
        <v>13865</v>
      </c>
      <c r="AQ625" s="199">
        <v>346</v>
      </c>
      <c r="AR625" s="199">
        <v>13522</v>
      </c>
      <c r="AS625" s="199">
        <v>221</v>
      </c>
      <c r="AT625" s="199">
        <v>1715</v>
      </c>
      <c r="AU625" s="199">
        <v>42</v>
      </c>
      <c r="AV625" s="199">
        <v>25672</v>
      </c>
      <c r="AW625" s="199">
        <v>525</v>
      </c>
      <c r="AX625" s="199">
        <v>305</v>
      </c>
      <c r="AY625" s="199">
        <v>36</v>
      </c>
      <c r="AZ625" s="199">
        <v>1197</v>
      </c>
      <c r="BA625" s="199">
        <v>66</v>
      </c>
      <c r="BB625" s="199">
        <v>2895</v>
      </c>
      <c r="BC625" s="199">
        <v>90</v>
      </c>
      <c r="BD625" s="199">
        <v>13846</v>
      </c>
      <c r="BE625" s="199">
        <v>80</v>
      </c>
      <c r="BF625" s="199">
        <v>1806</v>
      </c>
      <c r="BG625" s="199">
        <v>133</v>
      </c>
      <c r="BH625" s="199">
        <v>13726</v>
      </c>
      <c r="BI625" s="199">
        <v>191</v>
      </c>
      <c r="BJ625" s="199">
        <v>13482</v>
      </c>
      <c r="BK625" s="199">
        <v>131</v>
      </c>
      <c r="BL625" s="199">
        <v>244</v>
      </c>
      <c r="BM625" s="199">
        <v>60</v>
      </c>
      <c r="BN625" s="199">
        <v>10991</v>
      </c>
      <c r="BO625" s="199">
        <v>63</v>
      </c>
      <c r="BP625" s="199">
        <v>2947</v>
      </c>
      <c r="BQ625" s="199">
        <v>154</v>
      </c>
      <c r="BR625" s="199">
        <v>1594</v>
      </c>
      <c r="BS625" s="199">
        <v>107</v>
      </c>
      <c r="BT625" s="199">
        <v>8433</v>
      </c>
      <c r="BU625" s="199">
        <v>222</v>
      </c>
      <c r="BV625" s="199">
        <v>15532</v>
      </c>
      <c r="BW625" s="199">
        <v>324</v>
      </c>
      <c r="BX625" s="199">
        <v>3422</v>
      </c>
      <c r="BY625" s="199">
        <v>21</v>
      </c>
      <c r="BZ625" s="199">
        <v>2709</v>
      </c>
      <c r="CA625" s="199">
        <v>103</v>
      </c>
      <c r="CB625" s="199">
        <v>5724</v>
      </c>
      <c r="CC625" s="199">
        <v>119</v>
      </c>
      <c r="CD625" s="199">
        <v>711</v>
      </c>
      <c r="CE625" s="199">
        <v>73</v>
      </c>
      <c r="CF625" s="199">
        <v>2570</v>
      </c>
      <c r="CG625" s="199">
        <v>19</v>
      </c>
      <c r="CH625" s="199">
        <v>5573</v>
      </c>
      <c r="CI625" s="199">
        <v>131</v>
      </c>
      <c r="CJ625" s="199">
        <v>3590</v>
      </c>
      <c r="CK625" s="199">
        <v>57</v>
      </c>
      <c r="CL625" s="199">
        <v>3088</v>
      </c>
      <c r="CM625" s="199">
        <v>44</v>
      </c>
      <c r="CN625" s="199">
        <v>3422</v>
      </c>
      <c r="CO625" s="199">
        <v>21</v>
      </c>
      <c r="CP625" s="199">
        <v>567</v>
      </c>
      <c r="CQ625" s="199">
        <v>26820</v>
      </c>
      <c r="CR625" s="199">
        <v>25309</v>
      </c>
      <c r="CS625" s="199">
        <v>4819</v>
      </c>
      <c r="CT625" s="199">
        <v>19367</v>
      </c>
      <c r="CU625" s="199">
        <v>5687</v>
      </c>
      <c r="CV625" s="199">
        <v>1026</v>
      </c>
      <c r="CW625" s="199">
        <v>570</v>
      </c>
      <c r="CX625" s="199">
        <v>26</v>
      </c>
      <c r="CY625" s="199">
        <v>2426</v>
      </c>
      <c r="CZ625" s="199">
        <v>486</v>
      </c>
      <c r="DA625" s="199">
        <v>2283</v>
      </c>
      <c r="DB625" s="199">
        <v>465</v>
      </c>
      <c r="DC625" s="199">
        <v>408</v>
      </c>
      <c r="DD625" s="199">
        <v>49</v>
      </c>
      <c r="DE625" s="199">
        <v>31</v>
      </c>
      <c r="DF625" s="199">
        <v>385</v>
      </c>
      <c r="DG625" s="199">
        <v>1685</v>
      </c>
      <c r="DH625" s="199">
        <v>276</v>
      </c>
      <c r="DI625" s="199">
        <v>1562</v>
      </c>
      <c r="DJ625" s="199">
        <v>555</v>
      </c>
      <c r="DK625" s="199">
        <v>167</v>
      </c>
      <c r="DL625" s="199">
        <v>2451</v>
      </c>
      <c r="DM625" s="199">
        <v>3107</v>
      </c>
      <c r="DN625" s="199">
        <v>3094</v>
      </c>
      <c r="DO625" s="199">
        <v>742</v>
      </c>
      <c r="DP625" s="199">
        <v>354</v>
      </c>
      <c r="DQ625" s="199">
        <v>294</v>
      </c>
      <c r="DR625" s="199">
        <v>153</v>
      </c>
      <c r="DS625" s="199">
        <v>196</v>
      </c>
      <c r="DT625" s="199">
        <v>207</v>
      </c>
      <c r="DU625" s="199">
        <v>10474</v>
      </c>
      <c r="DV625" s="199">
        <v>6739</v>
      </c>
      <c r="DW625" s="199">
        <v>3963</v>
      </c>
      <c r="DX625" s="199">
        <v>357</v>
      </c>
      <c r="DY625" s="199">
        <v>208</v>
      </c>
      <c r="DZ625" s="199">
        <v>1007</v>
      </c>
      <c r="EA625" s="199">
        <v>40</v>
      </c>
      <c r="EB625" s="199">
        <v>825</v>
      </c>
      <c r="EC625" s="199">
        <v>2371</v>
      </c>
      <c r="ED625" s="199">
        <v>353</v>
      </c>
      <c r="EE625" s="199">
        <v>1743</v>
      </c>
      <c r="EF625" s="199">
        <v>4641</v>
      </c>
      <c r="EG625" s="199">
        <v>23922</v>
      </c>
      <c r="EH625" s="199">
        <v>3179</v>
      </c>
      <c r="EI625" s="199">
        <v>8640</v>
      </c>
      <c r="EJ625" s="199">
        <v>1834</v>
      </c>
      <c r="EK625" s="199">
        <v>199</v>
      </c>
      <c r="EL625" s="199">
        <v>317</v>
      </c>
      <c r="EM625" s="199">
        <v>347</v>
      </c>
      <c r="EN625" s="199">
        <v>314</v>
      </c>
      <c r="EO625" s="199">
        <v>73</v>
      </c>
      <c r="EP625" s="199">
        <v>535</v>
      </c>
      <c r="EQ625" s="199">
        <v>10051</v>
      </c>
      <c r="ER625" s="199">
        <v>10474</v>
      </c>
      <c r="ES625" s="199">
        <v>155</v>
      </c>
      <c r="ET625" s="199">
        <v>3204</v>
      </c>
      <c r="EU625" s="199">
        <v>5394</v>
      </c>
      <c r="EV625" s="199">
        <v>1721</v>
      </c>
      <c r="EW625" s="199">
        <v>10319</v>
      </c>
      <c r="EX625" s="199">
        <v>10474</v>
      </c>
      <c r="EZ625" s="199"/>
    </row>
    <row r="626" spans="1:156" x14ac:dyDescent="0.25">
      <c r="A626">
        <v>55345</v>
      </c>
      <c r="B626" t="s">
        <v>892</v>
      </c>
      <c r="C626" t="s">
        <v>1003</v>
      </c>
      <c r="D626" t="s">
        <v>264</v>
      </c>
      <c r="E626" t="s">
        <v>333</v>
      </c>
      <c r="F626" t="s">
        <v>346</v>
      </c>
      <c r="G626" t="s">
        <v>346</v>
      </c>
      <c r="H626" s="199">
        <v>21394</v>
      </c>
      <c r="I626" s="199">
        <v>419</v>
      </c>
      <c r="J626" s="199">
        <v>1406</v>
      </c>
      <c r="K626" s="199">
        <v>29</v>
      </c>
      <c r="L626" s="199">
        <v>777</v>
      </c>
      <c r="M626" s="199">
        <v>29</v>
      </c>
      <c r="N626" s="199">
        <v>4392</v>
      </c>
      <c r="O626" s="199">
        <v>188</v>
      </c>
      <c r="P626" s="199">
        <v>15536</v>
      </c>
      <c r="Q626" s="199">
        <v>202</v>
      </c>
      <c r="R626" s="199">
        <v>18290</v>
      </c>
      <c r="S626" s="199">
        <v>290</v>
      </c>
      <c r="T626" s="199">
        <v>520</v>
      </c>
      <c r="U626" s="199">
        <v>41</v>
      </c>
      <c r="V626" s="199">
        <v>13</v>
      </c>
      <c r="W626" s="199">
        <v>0</v>
      </c>
      <c r="X626" s="199">
        <v>1131</v>
      </c>
      <c r="Y626" s="199">
        <v>64</v>
      </c>
      <c r="Z626" s="199">
        <v>116</v>
      </c>
      <c r="AA626" s="199">
        <v>14</v>
      </c>
      <c r="AB626" s="199">
        <v>1324</v>
      </c>
      <c r="AC626" s="199">
        <v>10</v>
      </c>
      <c r="AD626" s="199">
        <v>836</v>
      </c>
      <c r="AE626" s="199">
        <v>14</v>
      </c>
      <c r="AF626" s="199">
        <v>18068</v>
      </c>
      <c r="AG626" s="199">
        <v>290</v>
      </c>
      <c r="AH626" s="199">
        <v>19544</v>
      </c>
      <c r="AI626" s="199">
        <v>354</v>
      </c>
      <c r="AJ626" s="199">
        <v>1850</v>
      </c>
      <c r="AK626" s="199">
        <v>65</v>
      </c>
      <c r="AL626" s="199">
        <v>1383</v>
      </c>
      <c r="AM626" s="199">
        <v>0</v>
      </c>
      <c r="AN626" s="199">
        <v>467</v>
      </c>
      <c r="AO626" s="199">
        <v>65</v>
      </c>
      <c r="AP626" s="199">
        <v>10600</v>
      </c>
      <c r="AQ626" s="199">
        <v>125</v>
      </c>
      <c r="AR626" s="199">
        <v>10794</v>
      </c>
      <c r="AS626" s="199">
        <v>294</v>
      </c>
      <c r="AT626" s="199">
        <v>1869</v>
      </c>
      <c r="AU626" s="199">
        <v>17</v>
      </c>
      <c r="AV626" s="199">
        <v>19525</v>
      </c>
      <c r="AW626" s="199">
        <v>402</v>
      </c>
      <c r="AX626" s="199">
        <v>456</v>
      </c>
      <c r="AY626" s="199">
        <v>61</v>
      </c>
      <c r="AZ626" s="199">
        <v>1551</v>
      </c>
      <c r="BA626" s="199">
        <v>89</v>
      </c>
      <c r="BB626" s="199">
        <v>3391</v>
      </c>
      <c r="BC626" s="199">
        <v>75</v>
      </c>
      <c r="BD626" s="199">
        <v>9824</v>
      </c>
      <c r="BE626" s="199">
        <v>110</v>
      </c>
      <c r="BF626" s="199">
        <v>1621</v>
      </c>
      <c r="BG626" s="199">
        <v>71</v>
      </c>
      <c r="BH626" s="199">
        <v>10065</v>
      </c>
      <c r="BI626" s="199">
        <v>239</v>
      </c>
      <c r="BJ626" s="199">
        <v>9879</v>
      </c>
      <c r="BK626" s="199">
        <v>218</v>
      </c>
      <c r="BL626" s="199">
        <v>186</v>
      </c>
      <c r="BM626" s="199">
        <v>21</v>
      </c>
      <c r="BN626" s="199">
        <v>7207</v>
      </c>
      <c r="BO626" s="199">
        <v>168</v>
      </c>
      <c r="BP626" s="199">
        <v>3387</v>
      </c>
      <c r="BQ626" s="199">
        <v>65</v>
      </c>
      <c r="BR626" s="199">
        <v>1092</v>
      </c>
      <c r="BS626" s="199">
        <v>77</v>
      </c>
      <c r="BT626" s="199">
        <v>5415</v>
      </c>
      <c r="BU626" s="199">
        <v>72</v>
      </c>
      <c r="BV626" s="199">
        <v>11686</v>
      </c>
      <c r="BW626" s="199">
        <v>310</v>
      </c>
      <c r="BX626" s="199">
        <v>4293</v>
      </c>
      <c r="BY626" s="199">
        <v>37</v>
      </c>
      <c r="BZ626" s="199">
        <v>1587</v>
      </c>
      <c r="CA626" s="199">
        <v>0</v>
      </c>
      <c r="CB626" s="199">
        <v>3828</v>
      </c>
      <c r="CC626" s="199">
        <v>72</v>
      </c>
      <c r="CD626" s="199">
        <v>757</v>
      </c>
      <c r="CE626" s="199">
        <v>12</v>
      </c>
      <c r="CF626" s="199">
        <v>1776</v>
      </c>
      <c r="CG626" s="199">
        <v>58</v>
      </c>
      <c r="CH626" s="199">
        <v>3040</v>
      </c>
      <c r="CI626" s="199">
        <v>62</v>
      </c>
      <c r="CJ626" s="199">
        <v>3031</v>
      </c>
      <c r="CK626" s="199">
        <v>133</v>
      </c>
      <c r="CL626" s="199">
        <v>3082</v>
      </c>
      <c r="CM626" s="199">
        <v>45</v>
      </c>
      <c r="CN626" s="199">
        <v>4293</v>
      </c>
      <c r="CO626" s="199">
        <v>37</v>
      </c>
      <c r="CP626" s="199">
        <v>419</v>
      </c>
      <c r="CQ626" s="199">
        <v>20975</v>
      </c>
      <c r="CR626" s="199">
        <v>18476</v>
      </c>
      <c r="CS626" s="199">
        <v>6008</v>
      </c>
      <c r="CT626" s="199">
        <v>17810</v>
      </c>
      <c r="CU626" s="199">
        <v>2306</v>
      </c>
      <c r="CV626" s="199">
        <v>632</v>
      </c>
      <c r="CW626" s="199">
        <v>753</v>
      </c>
      <c r="CX626" s="199">
        <v>142</v>
      </c>
      <c r="CY626" s="199">
        <v>753</v>
      </c>
      <c r="CZ626" s="199">
        <v>110</v>
      </c>
      <c r="DA626" s="199">
        <v>759</v>
      </c>
      <c r="DB626" s="199">
        <v>380</v>
      </c>
      <c r="DC626" s="199">
        <v>41</v>
      </c>
      <c r="DD626" s="199">
        <v>0</v>
      </c>
      <c r="DE626" s="199">
        <v>62</v>
      </c>
      <c r="DF626" s="199">
        <v>413</v>
      </c>
      <c r="DG626" s="199">
        <v>1312</v>
      </c>
      <c r="DH626" s="199">
        <v>423</v>
      </c>
      <c r="DI626" s="199">
        <v>1120</v>
      </c>
      <c r="DJ626" s="199">
        <v>253</v>
      </c>
      <c r="DK626" s="199">
        <v>135</v>
      </c>
      <c r="DL626" s="199">
        <v>1092</v>
      </c>
      <c r="DM626" s="199">
        <v>2090</v>
      </c>
      <c r="DN626" s="199">
        <v>3122</v>
      </c>
      <c r="DO626" s="199">
        <v>731</v>
      </c>
      <c r="DP626" s="199">
        <v>432</v>
      </c>
      <c r="DQ626" s="199">
        <v>232</v>
      </c>
      <c r="DR626" s="199">
        <v>291</v>
      </c>
      <c r="DS626" s="199">
        <v>191</v>
      </c>
      <c r="DT626" s="199">
        <v>183</v>
      </c>
      <c r="DU626" s="199">
        <v>8535</v>
      </c>
      <c r="DV626" s="199">
        <v>4883</v>
      </c>
      <c r="DW626" s="199">
        <v>2118</v>
      </c>
      <c r="DX626" s="199">
        <v>468</v>
      </c>
      <c r="DY626" s="199">
        <v>176</v>
      </c>
      <c r="DZ626" s="199">
        <v>1045</v>
      </c>
      <c r="EA626" s="199">
        <v>127</v>
      </c>
      <c r="EB626" s="199">
        <v>786</v>
      </c>
      <c r="EC626" s="199">
        <v>2139</v>
      </c>
      <c r="ED626" s="199">
        <v>337</v>
      </c>
      <c r="EE626" s="199">
        <v>1497</v>
      </c>
      <c r="EF626" s="199">
        <v>2856</v>
      </c>
      <c r="EG626" s="199">
        <v>19362</v>
      </c>
      <c r="EH626" s="199">
        <v>1911</v>
      </c>
      <c r="EI626" s="199">
        <v>7166</v>
      </c>
      <c r="EJ626" s="199">
        <v>1369</v>
      </c>
      <c r="EK626" s="199">
        <v>171</v>
      </c>
      <c r="EL626" s="199">
        <v>63</v>
      </c>
      <c r="EM626" s="199">
        <v>172</v>
      </c>
      <c r="EN626" s="199">
        <v>170</v>
      </c>
      <c r="EO626" s="199">
        <v>129</v>
      </c>
      <c r="EP626" s="199">
        <v>624</v>
      </c>
      <c r="EQ626" s="199">
        <v>7991</v>
      </c>
      <c r="ER626" s="199">
        <v>8535</v>
      </c>
      <c r="ES626" s="199">
        <v>534</v>
      </c>
      <c r="ET626" s="199">
        <v>2195</v>
      </c>
      <c r="EU626" s="199">
        <v>4225</v>
      </c>
      <c r="EV626" s="199">
        <v>1581</v>
      </c>
      <c r="EW626" s="199">
        <v>8001</v>
      </c>
      <c r="EX626" s="199">
        <v>8535</v>
      </c>
      <c r="EZ626" s="199"/>
    </row>
    <row r="627" spans="1:156" x14ac:dyDescent="0.25">
      <c r="A627">
        <v>55033</v>
      </c>
      <c r="B627" t="s">
        <v>892</v>
      </c>
      <c r="C627" t="s">
        <v>963</v>
      </c>
      <c r="D627" t="s">
        <v>256</v>
      </c>
      <c r="E627" t="s">
        <v>333</v>
      </c>
      <c r="F627" t="s">
        <v>346</v>
      </c>
      <c r="G627" t="s">
        <v>346</v>
      </c>
      <c r="H627" s="199">
        <v>28985</v>
      </c>
      <c r="I627" s="199">
        <v>562</v>
      </c>
      <c r="J627" s="199">
        <v>2168</v>
      </c>
      <c r="K627" s="199">
        <v>70</v>
      </c>
      <c r="L627" s="199">
        <v>1507</v>
      </c>
      <c r="M627" s="199">
        <v>67</v>
      </c>
      <c r="N627" s="199">
        <v>9984</v>
      </c>
      <c r="O627" s="199">
        <v>293</v>
      </c>
      <c r="P627" s="199">
        <v>16792</v>
      </c>
      <c r="Q627" s="199">
        <v>184</v>
      </c>
      <c r="R627" s="199">
        <v>26804</v>
      </c>
      <c r="S627" s="199">
        <v>497</v>
      </c>
      <c r="T627" s="199">
        <v>245</v>
      </c>
      <c r="U627" s="199">
        <v>2</v>
      </c>
      <c r="V627" s="199">
        <v>163</v>
      </c>
      <c r="W627" s="199">
        <v>0</v>
      </c>
      <c r="X627" s="199">
        <v>404</v>
      </c>
      <c r="Y627" s="199">
        <v>0</v>
      </c>
      <c r="Z627" s="199">
        <v>446</v>
      </c>
      <c r="AA627" s="199">
        <v>63</v>
      </c>
      <c r="AB627" s="199">
        <v>889</v>
      </c>
      <c r="AC627" s="199">
        <v>0</v>
      </c>
      <c r="AD627" s="199">
        <v>1064</v>
      </c>
      <c r="AE627" s="199">
        <v>21</v>
      </c>
      <c r="AF627" s="199">
        <v>26044</v>
      </c>
      <c r="AG627" s="199">
        <v>481</v>
      </c>
      <c r="AH627" s="199">
        <v>28438</v>
      </c>
      <c r="AI627" s="199">
        <v>541</v>
      </c>
      <c r="AJ627" s="199">
        <v>547</v>
      </c>
      <c r="AK627" s="199">
        <v>21</v>
      </c>
      <c r="AL627" s="199">
        <v>347</v>
      </c>
      <c r="AM627" s="199">
        <v>0</v>
      </c>
      <c r="AN627" s="199">
        <v>200</v>
      </c>
      <c r="AO627" s="199">
        <v>21</v>
      </c>
      <c r="AP627" s="199">
        <v>15114</v>
      </c>
      <c r="AQ627" s="199">
        <v>363</v>
      </c>
      <c r="AR627" s="199">
        <v>13871</v>
      </c>
      <c r="AS627" s="199">
        <v>199</v>
      </c>
      <c r="AT627" s="199">
        <v>3341</v>
      </c>
      <c r="AU627" s="199">
        <v>7</v>
      </c>
      <c r="AV627" s="199">
        <v>25644</v>
      </c>
      <c r="AW627" s="199">
        <v>555</v>
      </c>
      <c r="AX627" s="199">
        <v>799</v>
      </c>
      <c r="AY627" s="199">
        <v>33</v>
      </c>
      <c r="AZ627" s="199">
        <v>5588</v>
      </c>
      <c r="BA627" s="199">
        <v>211</v>
      </c>
      <c r="BB627" s="199">
        <v>7755</v>
      </c>
      <c r="BC627" s="199">
        <v>107</v>
      </c>
      <c r="BD627" s="199">
        <v>5989</v>
      </c>
      <c r="BE627" s="199">
        <v>38</v>
      </c>
      <c r="BF627" s="199">
        <v>2297</v>
      </c>
      <c r="BG627" s="199">
        <v>58</v>
      </c>
      <c r="BH627" s="199">
        <v>14365</v>
      </c>
      <c r="BI627" s="199">
        <v>388</v>
      </c>
      <c r="BJ627" s="199">
        <v>13942</v>
      </c>
      <c r="BK627" s="199">
        <v>339</v>
      </c>
      <c r="BL627" s="199">
        <v>423</v>
      </c>
      <c r="BM627" s="199">
        <v>49</v>
      </c>
      <c r="BN627" s="199">
        <v>10113</v>
      </c>
      <c r="BO627" s="199">
        <v>167</v>
      </c>
      <c r="BP627" s="199">
        <v>4594</v>
      </c>
      <c r="BQ627" s="199">
        <v>232</v>
      </c>
      <c r="BR627" s="199">
        <v>1955</v>
      </c>
      <c r="BS627" s="199">
        <v>47</v>
      </c>
      <c r="BT627" s="199">
        <v>6729</v>
      </c>
      <c r="BU627" s="199">
        <v>116</v>
      </c>
      <c r="BV627" s="199">
        <v>16662</v>
      </c>
      <c r="BW627" s="199">
        <v>446</v>
      </c>
      <c r="BX627" s="199">
        <v>5594</v>
      </c>
      <c r="BY627" s="199">
        <v>0</v>
      </c>
      <c r="BZ627" s="199">
        <v>1782</v>
      </c>
      <c r="CA627" s="199">
        <v>14</v>
      </c>
      <c r="CB627" s="199">
        <v>4947</v>
      </c>
      <c r="CC627" s="199">
        <v>102</v>
      </c>
      <c r="CD627" s="199">
        <v>2125</v>
      </c>
      <c r="CE627" s="199">
        <v>57</v>
      </c>
      <c r="CF627" s="199">
        <v>2456</v>
      </c>
      <c r="CG627" s="199">
        <v>110</v>
      </c>
      <c r="CH627" s="199">
        <v>4087</v>
      </c>
      <c r="CI627" s="199">
        <v>122</v>
      </c>
      <c r="CJ627" s="199">
        <v>3915</v>
      </c>
      <c r="CK627" s="199">
        <v>27</v>
      </c>
      <c r="CL627" s="199">
        <v>4079</v>
      </c>
      <c r="CM627" s="199">
        <v>130</v>
      </c>
      <c r="CN627" s="199">
        <v>5594</v>
      </c>
      <c r="CO627" s="199">
        <v>0</v>
      </c>
      <c r="CP627" s="199">
        <v>562</v>
      </c>
      <c r="CQ627" s="199">
        <v>28423</v>
      </c>
      <c r="CR627" s="199">
        <v>24285</v>
      </c>
      <c r="CS627" s="199">
        <v>9280</v>
      </c>
      <c r="CT627" s="199">
        <v>26974</v>
      </c>
      <c r="CU627" s="199">
        <v>909</v>
      </c>
      <c r="CV627" s="199">
        <v>226</v>
      </c>
      <c r="CW627" s="199">
        <v>523</v>
      </c>
      <c r="CX627" s="199">
        <v>67</v>
      </c>
      <c r="CY627" s="199">
        <v>157</v>
      </c>
      <c r="CZ627" s="199">
        <v>54</v>
      </c>
      <c r="DA627" s="199">
        <v>215</v>
      </c>
      <c r="DB627" s="199">
        <v>105</v>
      </c>
      <c r="DC627" s="199">
        <v>14</v>
      </c>
      <c r="DD627" s="199">
        <v>0</v>
      </c>
      <c r="DE627" s="199">
        <v>94</v>
      </c>
      <c r="DF627" s="199">
        <v>1589</v>
      </c>
      <c r="DG627" s="199">
        <v>1921</v>
      </c>
      <c r="DH627" s="199">
        <v>421</v>
      </c>
      <c r="DI627" s="199">
        <v>1549</v>
      </c>
      <c r="DJ627" s="199">
        <v>1077</v>
      </c>
      <c r="DK627" s="199">
        <v>187</v>
      </c>
      <c r="DL627" s="199">
        <v>973</v>
      </c>
      <c r="DM627" s="199">
        <v>1487</v>
      </c>
      <c r="DN627" s="199">
        <v>2821</v>
      </c>
      <c r="DO627" s="199">
        <v>1407</v>
      </c>
      <c r="DP627" s="199">
        <v>654</v>
      </c>
      <c r="DQ627" s="199">
        <v>1203</v>
      </c>
      <c r="DR627" s="199">
        <v>362</v>
      </c>
      <c r="DS627" s="199">
        <v>323</v>
      </c>
      <c r="DT627" s="199">
        <v>401</v>
      </c>
      <c r="DU627" s="199">
        <v>11670</v>
      </c>
      <c r="DV627" s="199">
        <v>6706</v>
      </c>
      <c r="DW627" s="199">
        <v>2633</v>
      </c>
      <c r="DX627" s="199">
        <v>689</v>
      </c>
      <c r="DY627" s="199">
        <v>281</v>
      </c>
      <c r="DZ627" s="199">
        <v>1916</v>
      </c>
      <c r="EA627" s="199">
        <v>54</v>
      </c>
      <c r="EB627" s="199">
        <v>1561</v>
      </c>
      <c r="EC627" s="199">
        <v>2359</v>
      </c>
      <c r="ED627" s="199">
        <v>200</v>
      </c>
      <c r="EE627" s="199">
        <v>1781</v>
      </c>
      <c r="EF627" s="199">
        <v>3416</v>
      </c>
      <c r="EG627" s="199">
        <v>25906</v>
      </c>
      <c r="EH627" s="199">
        <v>3242</v>
      </c>
      <c r="EI627" s="199">
        <v>9093</v>
      </c>
      <c r="EJ627" s="199">
        <v>2577</v>
      </c>
      <c r="EK627" s="199">
        <v>442</v>
      </c>
      <c r="EL627" s="199">
        <v>315</v>
      </c>
      <c r="EM627" s="199">
        <v>406</v>
      </c>
      <c r="EN627" s="199">
        <v>279</v>
      </c>
      <c r="EO627" s="199">
        <v>232</v>
      </c>
      <c r="EP627" s="199">
        <v>796</v>
      </c>
      <c r="EQ627" s="199">
        <v>10440</v>
      </c>
      <c r="ER627" s="199">
        <v>11670</v>
      </c>
      <c r="ES627" s="199">
        <v>612</v>
      </c>
      <c r="ET627" s="199">
        <v>2979</v>
      </c>
      <c r="EU627" s="199">
        <v>4586</v>
      </c>
      <c r="EV627" s="199">
        <v>3493</v>
      </c>
      <c r="EW627" s="199">
        <v>11058</v>
      </c>
      <c r="EX627" s="199">
        <v>11670</v>
      </c>
      <c r="EZ627" s="199"/>
    </row>
    <row r="628" spans="1:156" x14ac:dyDescent="0.25">
      <c r="A628">
        <v>55305</v>
      </c>
      <c r="B628" t="s">
        <v>892</v>
      </c>
      <c r="C628" t="s">
        <v>1003</v>
      </c>
      <c r="D628" t="s">
        <v>264</v>
      </c>
      <c r="E628" t="s">
        <v>333</v>
      </c>
      <c r="F628" t="s">
        <v>346</v>
      </c>
      <c r="G628" t="s">
        <v>346</v>
      </c>
      <c r="H628" s="199">
        <v>21155</v>
      </c>
      <c r="I628" s="199">
        <v>354</v>
      </c>
      <c r="J628" s="199">
        <v>1428</v>
      </c>
      <c r="K628" s="199">
        <v>85</v>
      </c>
      <c r="L628" s="199">
        <v>1146</v>
      </c>
      <c r="M628" s="199">
        <v>85</v>
      </c>
      <c r="N628" s="199">
        <v>5910</v>
      </c>
      <c r="O628" s="199">
        <v>209</v>
      </c>
      <c r="P628" s="199">
        <v>13811</v>
      </c>
      <c r="Q628" s="199">
        <v>60</v>
      </c>
      <c r="R628" s="199">
        <v>17091</v>
      </c>
      <c r="S628" s="199">
        <v>170</v>
      </c>
      <c r="T628" s="199">
        <v>999</v>
      </c>
      <c r="U628" s="199">
        <v>40</v>
      </c>
      <c r="V628" s="199">
        <v>0</v>
      </c>
      <c r="W628" s="199">
        <v>0</v>
      </c>
      <c r="X628" s="199">
        <v>2037</v>
      </c>
      <c r="Y628" s="199">
        <v>144</v>
      </c>
      <c r="Z628" s="199">
        <v>227</v>
      </c>
      <c r="AA628" s="199">
        <v>0</v>
      </c>
      <c r="AB628" s="199">
        <v>801</v>
      </c>
      <c r="AC628" s="199">
        <v>0</v>
      </c>
      <c r="AD628" s="199">
        <v>614</v>
      </c>
      <c r="AE628" s="199">
        <v>10</v>
      </c>
      <c r="AF628" s="199">
        <v>17006</v>
      </c>
      <c r="AG628" s="199">
        <v>160</v>
      </c>
      <c r="AH628" s="199">
        <v>18389</v>
      </c>
      <c r="AI628" s="199">
        <v>225</v>
      </c>
      <c r="AJ628" s="199">
        <v>2766</v>
      </c>
      <c r="AK628" s="199">
        <v>129</v>
      </c>
      <c r="AL628" s="199">
        <v>838</v>
      </c>
      <c r="AM628" s="199">
        <v>0</v>
      </c>
      <c r="AN628" s="199">
        <v>1928</v>
      </c>
      <c r="AO628" s="199">
        <v>129</v>
      </c>
      <c r="AP628" s="199">
        <v>10463</v>
      </c>
      <c r="AQ628" s="199">
        <v>151</v>
      </c>
      <c r="AR628" s="199">
        <v>10692</v>
      </c>
      <c r="AS628" s="199">
        <v>203</v>
      </c>
      <c r="AT628" s="199">
        <v>2096</v>
      </c>
      <c r="AU628" s="199">
        <v>13</v>
      </c>
      <c r="AV628" s="199">
        <v>19059</v>
      </c>
      <c r="AW628" s="199">
        <v>341</v>
      </c>
      <c r="AX628" s="199">
        <v>329</v>
      </c>
      <c r="AY628" s="199">
        <v>134</v>
      </c>
      <c r="AZ628" s="199">
        <v>2106</v>
      </c>
      <c r="BA628" s="199">
        <v>64</v>
      </c>
      <c r="BB628" s="199">
        <v>3745</v>
      </c>
      <c r="BC628" s="199">
        <v>62</v>
      </c>
      <c r="BD628" s="199">
        <v>9576</v>
      </c>
      <c r="BE628" s="199">
        <v>17</v>
      </c>
      <c r="BF628" s="199">
        <v>1626</v>
      </c>
      <c r="BG628" s="199">
        <v>163</v>
      </c>
      <c r="BH628" s="199">
        <v>10830</v>
      </c>
      <c r="BI628" s="199">
        <v>179</v>
      </c>
      <c r="BJ628" s="199">
        <v>10543</v>
      </c>
      <c r="BK628" s="199">
        <v>174</v>
      </c>
      <c r="BL628" s="199">
        <v>287</v>
      </c>
      <c r="BM628" s="199">
        <v>5</v>
      </c>
      <c r="BN628" s="199">
        <v>8099</v>
      </c>
      <c r="BO628" s="199">
        <v>41</v>
      </c>
      <c r="BP628" s="199">
        <v>2923</v>
      </c>
      <c r="BQ628" s="199">
        <v>171</v>
      </c>
      <c r="BR628" s="199">
        <v>1434</v>
      </c>
      <c r="BS628" s="199">
        <v>130</v>
      </c>
      <c r="BT628" s="199">
        <v>4022</v>
      </c>
      <c r="BU628" s="199">
        <v>12</v>
      </c>
      <c r="BV628" s="199">
        <v>12456</v>
      </c>
      <c r="BW628" s="199">
        <v>342</v>
      </c>
      <c r="BX628" s="199">
        <v>4677</v>
      </c>
      <c r="BY628" s="199">
        <v>0</v>
      </c>
      <c r="BZ628" s="199">
        <v>1415</v>
      </c>
      <c r="CA628" s="199">
        <v>0</v>
      </c>
      <c r="CB628" s="199">
        <v>2607</v>
      </c>
      <c r="CC628" s="199">
        <v>12</v>
      </c>
      <c r="CD628" s="199">
        <v>1377</v>
      </c>
      <c r="CE628" s="199">
        <v>65</v>
      </c>
      <c r="CF628" s="199">
        <v>3638</v>
      </c>
      <c r="CG628" s="199">
        <v>54</v>
      </c>
      <c r="CH628" s="199">
        <v>2850</v>
      </c>
      <c r="CI628" s="199">
        <v>81</v>
      </c>
      <c r="CJ628" s="199">
        <v>1924</v>
      </c>
      <c r="CK628" s="199">
        <v>67</v>
      </c>
      <c r="CL628" s="199">
        <v>2667</v>
      </c>
      <c r="CM628" s="199">
        <v>75</v>
      </c>
      <c r="CN628" s="199">
        <v>4677</v>
      </c>
      <c r="CO628" s="199">
        <v>0</v>
      </c>
      <c r="CP628" s="199">
        <v>354</v>
      </c>
      <c r="CQ628" s="199">
        <v>20801</v>
      </c>
      <c r="CR628" s="199">
        <v>18360</v>
      </c>
      <c r="CS628" s="199">
        <v>5902</v>
      </c>
      <c r="CT628" s="199">
        <v>17287</v>
      </c>
      <c r="CU628" s="199">
        <v>2712</v>
      </c>
      <c r="CV628" s="199">
        <v>962</v>
      </c>
      <c r="CW628" s="199">
        <v>250</v>
      </c>
      <c r="CX628" s="199">
        <v>59</v>
      </c>
      <c r="CY628" s="199">
        <v>663</v>
      </c>
      <c r="CZ628" s="199">
        <v>232</v>
      </c>
      <c r="DA628" s="199">
        <v>1578</v>
      </c>
      <c r="DB628" s="199">
        <v>657</v>
      </c>
      <c r="DC628" s="199">
        <v>221</v>
      </c>
      <c r="DD628" s="199">
        <v>14</v>
      </c>
      <c r="DE628" s="199">
        <v>38</v>
      </c>
      <c r="DF628" s="199">
        <v>311</v>
      </c>
      <c r="DG628" s="199">
        <v>1643</v>
      </c>
      <c r="DH628" s="199">
        <v>610</v>
      </c>
      <c r="DI628" s="199">
        <v>1439</v>
      </c>
      <c r="DJ628" s="199">
        <v>350</v>
      </c>
      <c r="DK628" s="199">
        <v>217</v>
      </c>
      <c r="DL628" s="199">
        <v>1822</v>
      </c>
      <c r="DM628" s="199">
        <v>1867</v>
      </c>
      <c r="DN628" s="199">
        <v>2409</v>
      </c>
      <c r="DO628" s="199">
        <v>870</v>
      </c>
      <c r="DP628" s="199">
        <v>279</v>
      </c>
      <c r="DQ628" s="199">
        <v>236</v>
      </c>
      <c r="DR628" s="199">
        <v>186</v>
      </c>
      <c r="DS628" s="199">
        <v>71</v>
      </c>
      <c r="DT628" s="199">
        <v>406</v>
      </c>
      <c r="DU628" s="199">
        <v>9904</v>
      </c>
      <c r="DV628" s="199">
        <v>4702</v>
      </c>
      <c r="DW628" s="199">
        <v>1771</v>
      </c>
      <c r="DX628" s="199">
        <v>837</v>
      </c>
      <c r="DY628" s="199">
        <v>80</v>
      </c>
      <c r="DZ628" s="199">
        <v>1566</v>
      </c>
      <c r="EA628" s="199">
        <v>76</v>
      </c>
      <c r="EB628" s="199">
        <v>1228</v>
      </c>
      <c r="EC628" s="199">
        <v>2799</v>
      </c>
      <c r="ED628" s="199">
        <v>269</v>
      </c>
      <c r="EE628" s="199">
        <v>2102</v>
      </c>
      <c r="EF628" s="199">
        <v>2235</v>
      </c>
      <c r="EG628" s="199">
        <v>16648</v>
      </c>
      <c r="EH628" s="199">
        <v>4299</v>
      </c>
      <c r="EI628" s="199">
        <v>5968</v>
      </c>
      <c r="EJ628" s="199">
        <v>3936</v>
      </c>
      <c r="EK628" s="199">
        <v>602</v>
      </c>
      <c r="EL628" s="199">
        <v>704</v>
      </c>
      <c r="EM628" s="199">
        <v>507</v>
      </c>
      <c r="EN628" s="199">
        <v>637</v>
      </c>
      <c r="EO628" s="199">
        <v>217</v>
      </c>
      <c r="EP628" s="199">
        <v>1259</v>
      </c>
      <c r="EQ628" s="199">
        <v>9383</v>
      </c>
      <c r="ER628" s="199">
        <v>9904</v>
      </c>
      <c r="ES628" s="199">
        <v>480</v>
      </c>
      <c r="ET628" s="199">
        <v>3835</v>
      </c>
      <c r="EU628" s="199">
        <v>4479</v>
      </c>
      <c r="EV628" s="199">
        <v>1110</v>
      </c>
      <c r="EW628" s="199">
        <v>9424</v>
      </c>
      <c r="EX628" s="199">
        <v>9904</v>
      </c>
      <c r="EZ628" s="199"/>
    </row>
    <row r="629" spans="1:156" x14ac:dyDescent="0.25">
      <c r="A629">
        <v>55105</v>
      </c>
      <c r="B629" t="s">
        <v>892</v>
      </c>
      <c r="C629" t="s">
        <v>988</v>
      </c>
      <c r="D629" t="s">
        <v>299</v>
      </c>
      <c r="E629" t="s">
        <v>333</v>
      </c>
      <c r="F629" t="s">
        <v>346</v>
      </c>
      <c r="G629" t="s">
        <v>346</v>
      </c>
      <c r="H629" s="199">
        <v>27280</v>
      </c>
      <c r="I629" s="199">
        <v>379</v>
      </c>
      <c r="J629" s="199">
        <v>2371</v>
      </c>
      <c r="K629" s="199">
        <v>168</v>
      </c>
      <c r="L629" s="199">
        <v>1708</v>
      </c>
      <c r="M629" s="199">
        <v>103</v>
      </c>
      <c r="N629" s="199">
        <v>5079</v>
      </c>
      <c r="O629" s="199">
        <v>118</v>
      </c>
      <c r="P629" s="199">
        <v>17419</v>
      </c>
      <c r="Q629" s="199">
        <v>48</v>
      </c>
      <c r="R629" s="199">
        <v>23548</v>
      </c>
      <c r="S629" s="199">
        <v>218</v>
      </c>
      <c r="T629" s="199">
        <v>805</v>
      </c>
      <c r="U629" s="199">
        <v>30</v>
      </c>
      <c r="V629" s="199">
        <v>35</v>
      </c>
      <c r="W629" s="199">
        <v>10</v>
      </c>
      <c r="X629" s="199">
        <v>1118</v>
      </c>
      <c r="Y629" s="199">
        <v>0</v>
      </c>
      <c r="Z629" s="199">
        <v>159</v>
      </c>
      <c r="AA629" s="199">
        <v>0</v>
      </c>
      <c r="AB629" s="199">
        <v>1615</v>
      </c>
      <c r="AC629" s="199">
        <v>121</v>
      </c>
      <c r="AD629" s="199">
        <v>1242</v>
      </c>
      <c r="AE629" s="199">
        <v>133</v>
      </c>
      <c r="AF629" s="199">
        <v>22912</v>
      </c>
      <c r="AG629" s="199">
        <v>208</v>
      </c>
      <c r="AH629" s="199">
        <v>26059</v>
      </c>
      <c r="AI629" s="199">
        <v>379</v>
      </c>
      <c r="AJ629" s="199">
        <v>1221</v>
      </c>
      <c r="AK629" s="199">
        <v>0</v>
      </c>
      <c r="AL629" s="199">
        <v>618</v>
      </c>
      <c r="AM629" s="199">
        <v>0</v>
      </c>
      <c r="AN629" s="199">
        <v>603</v>
      </c>
      <c r="AO629" s="199">
        <v>0</v>
      </c>
      <c r="AP629" s="199">
        <v>12627</v>
      </c>
      <c r="AQ629" s="199">
        <v>189</v>
      </c>
      <c r="AR629" s="199">
        <v>14653</v>
      </c>
      <c r="AS629" s="199">
        <v>190</v>
      </c>
      <c r="AT629" s="199">
        <v>1785</v>
      </c>
      <c r="AU629" s="199">
        <v>38</v>
      </c>
      <c r="AV629" s="199">
        <v>25495</v>
      </c>
      <c r="AW629" s="199">
        <v>341</v>
      </c>
      <c r="AX629" s="199">
        <v>180</v>
      </c>
      <c r="AY629" s="199">
        <v>19</v>
      </c>
      <c r="AZ629" s="199">
        <v>1168</v>
      </c>
      <c r="BA629" s="199">
        <v>45</v>
      </c>
      <c r="BB629" s="199">
        <v>2227</v>
      </c>
      <c r="BC629" s="199">
        <v>79</v>
      </c>
      <c r="BD629" s="199">
        <v>13840</v>
      </c>
      <c r="BE629" s="199">
        <v>69</v>
      </c>
      <c r="BF629" s="199">
        <v>2616</v>
      </c>
      <c r="BG629" s="199">
        <v>71</v>
      </c>
      <c r="BH629" s="199">
        <v>15530</v>
      </c>
      <c r="BI629" s="199">
        <v>308</v>
      </c>
      <c r="BJ629" s="199">
        <v>15082</v>
      </c>
      <c r="BK629" s="199">
        <v>270</v>
      </c>
      <c r="BL629" s="199">
        <v>448</v>
      </c>
      <c r="BM629" s="199">
        <v>38</v>
      </c>
      <c r="BN629" s="199">
        <v>9996</v>
      </c>
      <c r="BO629" s="199">
        <v>85</v>
      </c>
      <c r="BP629" s="199">
        <v>6644</v>
      </c>
      <c r="BQ629" s="199">
        <v>220</v>
      </c>
      <c r="BR629" s="199">
        <v>1506</v>
      </c>
      <c r="BS629" s="199">
        <v>74</v>
      </c>
      <c r="BT629" s="199">
        <v>5319</v>
      </c>
      <c r="BU629" s="199">
        <v>0</v>
      </c>
      <c r="BV629" s="199">
        <v>18146</v>
      </c>
      <c r="BW629" s="199">
        <v>379</v>
      </c>
      <c r="BX629" s="199">
        <v>3815</v>
      </c>
      <c r="BY629" s="199">
        <v>0</v>
      </c>
      <c r="BZ629" s="199">
        <v>1391</v>
      </c>
      <c r="CA629" s="199">
        <v>0</v>
      </c>
      <c r="CB629" s="199">
        <v>3928</v>
      </c>
      <c r="CC629" s="199">
        <v>0</v>
      </c>
      <c r="CD629" s="199">
        <v>4546</v>
      </c>
      <c r="CE629" s="199">
        <v>167</v>
      </c>
      <c r="CF629" s="199">
        <v>3749</v>
      </c>
      <c r="CG629" s="199">
        <v>90</v>
      </c>
      <c r="CH629" s="199">
        <v>3366</v>
      </c>
      <c r="CI629" s="199">
        <v>28</v>
      </c>
      <c r="CJ629" s="199">
        <v>3070</v>
      </c>
      <c r="CK629" s="199">
        <v>37</v>
      </c>
      <c r="CL629" s="199">
        <v>3415</v>
      </c>
      <c r="CM629" s="199">
        <v>57</v>
      </c>
      <c r="CN629" s="199">
        <v>3815</v>
      </c>
      <c r="CO629" s="199">
        <v>0</v>
      </c>
      <c r="CP629" s="199">
        <v>379</v>
      </c>
      <c r="CQ629" s="199">
        <v>26901</v>
      </c>
      <c r="CR629" s="199">
        <v>24531</v>
      </c>
      <c r="CS629" s="199">
        <v>5538</v>
      </c>
      <c r="CT629" s="199">
        <v>23928</v>
      </c>
      <c r="CU629" s="199">
        <v>2239</v>
      </c>
      <c r="CV629" s="199">
        <v>290</v>
      </c>
      <c r="CW629" s="199">
        <v>1059</v>
      </c>
      <c r="CX629" s="199">
        <v>112</v>
      </c>
      <c r="CY629" s="199">
        <v>566</v>
      </c>
      <c r="CZ629" s="199">
        <v>38</v>
      </c>
      <c r="DA629" s="199">
        <v>418</v>
      </c>
      <c r="DB629" s="199">
        <v>128</v>
      </c>
      <c r="DC629" s="199">
        <v>196</v>
      </c>
      <c r="DD629" s="199">
        <v>12</v>
      </c>
      <c r="DE629" s="199">
        <v>44</v>
      </c>
      <c r="DF629" s="199">
        <v>399</v>
      </c>
      <c r="DG629" s="199">
        <v>1471</v>
      </c>
      <c r="DH629" s="199">
        <v>372</v>
      </c>
      <c r="DI629" s="199">
        <v>1091</v>
      </c>
      <c r="DJ629" s="199">
        <v>357</v>
      </c>
      <c r="DK629" s="199">
        <v>472</v>
      </c>
      <c r="DL629" s="199">
        <v>1225</v>
      </c>
      <c r="DM629" s="199">
        <v>2343</v>
      </c>
      <c r="DN629" s="199">
        <v>6243</v>
      </c>
      <c r="DO629" s="199">
        <v>1263</v>
      </c>
      <c r="DP629" s="199">
        <v>770</v>
      </c>
      <c r="DQ629" s="199">
        <v>691</v>
      </c>
      <c r="DR629" s="199">
        <v>146</v>
      </c>
      <c r="DS629" s="199">
        <v>176</v>
      </c>
      <c r="DT629" s="199">
        <v>267</v>
      </c>
      <c r="DU629" s="199">
        <v>11339</v>
      </c>
      <c r="DV629" s="199">
        <v>5136</v>
      </c>
      <c r="DW629" s="199">
        <v>2039</v>
      </c>
      <c r="DX629" s="199">
        <v>683</v>
      </c>
      <c r="DY629" s="199">
        <v>77</v>
      </c>
      <c r="DZ629" s="199">
        <v>2083</v>
      </c>
      <c r="EA629" s="199">
        <v>28</v>
      </c>
      <c r="EB629" s="199">
        <v>1773</v>
      </c>
      <c r="EC629" s="199">
        <v>3437</v>
      </c>
      <c r="ED629" s="199">
        <v>282</v>
      </c>
      <c r="EE629" s="199">
        <v>2459</v>
      </c>
      <c r="EF629" s="199">
        <v>2493</v>
      </c>
      <c r="EG629" s="199">
        <v>21518</v>
      </c>
      <c r="EH629" s="199">
        <v>5595</v>
      </c>
      <c r="EI629" s="199">
        <v>7580</v>
      </c>
      <c r="EJ629" s="199">
        <v>3759</v>
      </c>
      <c r="EK629" s="199">
        <v>436</v>
      </c>
      <c r="EL629" s="199">
        <v>673</v>
      </c>
      <c r="EM629" s="199">
        <v>739</v>
      </c>
      <c r="EN629" s="199">
        <v>384</v>
      </c>
      <c r="EO629" s="199">
        <v>273</v>
      </c>
      <c r="EP629" s="199">
        <v>1156</v>
      </c>
      <c r="EQ629" s="199">
        <v>10817</v>
      </c>
      <c r="ER629" s="199">
        <v>11339</v>
      </c>
      <c r="ES629" s="199">
        <v>522</v>
      </c>
      <c r="ET629" s="199">
        <v>4708</v>
      </c>
      <c r="EU629" s="199">
        <v>4417</v>
      </c>
      <c r="EV629" s="199">
        <v>1692</v>
      </c>
      <c r="EW629" s="199">
        <v>10817</v>
      </c>
      <c r="EX629" s="199">
        <v>11339</v>
      </c>
      <c r="EZ629" s="199"/>
    </row>
    <row r="630" spans="1:156" x14ac:dyDescent="0.25">
      <c r="A630">
        <v>55068</v>
      </c>
      <c r="B630" t="s">
        <v>892</v>
      </c>
      <c r="C630" t="s">
        <v>977</v>
      </c>
      <c r="D630" t="s">
        <v>256</v>
      </c>
      <c r="E630" t="s">
        <v>333</v>
      </c>
      <c r="F630" t="s">
        <v>346</v>
      </c>
      <c r="G630" t="s">
        <v>346</v>
      </c>
      <c r="H630" s="199">
        <v>31654</v>
      </c>
      <c r="I630" s="199">
        <v>376</v>
      </c>
      <c r="J630" s="199">
        <v>1729</v>
      </c>
      <c r="K630" s="199">
        <v>109</v>
      </c>
      <c r="L630" s="199">
        <v>846</v>
      </c>
      <c r="M630" s="199">
        <v>60</v>
      </c>
      <c r="N630" s="199">
        <v>8065</v>
      </c>
      <c r="O630" s="199">
        <v>146</v>
      </c>
      <c r="P630" s="199">
        <v>21845</v>
      </c>
      <c r="Q630" s="199">
        <v>121</v>
      </c>
      <c r="R630" s="199">
        <v>26625</v>
      </c>
      <c r="S630" s="199">
        <v>323</v>
      </c>
      <c r="T630" s="199">
        <v>1163</v>
      </c>
      <c r="U630" s="199">
        <v>0</v>
      </c>
      <c r="V630" s="199">
        <v>0</v>
      </c>
      <c r="W630" s="199">
        <v>0</v>
      </c>
      <c r="X630" s="199">
        <v>1328</v>
      </c>
      <c r="Y630" s="199">
        <v>0</v>
      </c>
      <c r="Z630" s="199">
        <v>429</v>
      </c>
      <c r="AA630" s="199">
        <v>6</v>
      </c>
      <c r="AB630" s="199">
        <v>2109</v>
      </c>
      <c r="AC630" s="199">
        <v>47</v>
      </c>
      <c r="AD630" s="199">
        <v>1019</v>
      </c>
      <c r="AE630" s="199">
        <v>39</v>
      </c>
      <c r="AF630" s="199">
        <v>26287</v>
      </c>
      <c r="AG630" s="199">
        <v>290</v>
      </c>
      <c r="AH630" s="199">
        <v>29908</v>
      </c>
      <c r="AI630" s="199">
        <v>358</v>
      </c>
      <c r="AJ630" s="199">
        <v>1746</v>
      </c>
      <c r="AK630" s="199">
        <v>18</v>
      </c>
      <c r="AL630" s="199">
        <v>1240</v>
      </c>
      <c r="AM630" s="199">
        <v>0</v>
      </c>
      <c r="AN630" s="199">
        <v>506</v>
      </c>
      <c r="AO630" s="199">
        <v>18</v>
      </c>
      <c r="AP630" s="199">
        <v>16014</v>
      </c>
      <c r="AQ630" s="199">
        <v>227</v>
      </c>
      <c r="AR630" s="199">
        <v>15640</v>
      </c>
      <c r="AS630" s="199">
        <v>149</v>
      </c>
      <c r="AT630" s="199">
        <v>2443</v>
      </c>
      <c r="AU630" s="199">
        <v>50</v>
      </c>
      <c r="AV630" s="199">
        <v>29211</v>
      </c>
      <c r="AW630" s="199">
        <v>326</v>
      </c>
      <c r="AX630" s="199">
        <v>533</v>
      </c>
      <c r="AY630" s="199">
        <v>25</v>
      </c>
      <c r="AZ630" s="199">
        <v>3594</v>
      </c>
      <c r="BA630" s="199">
        <v>55</v>
      </c>
      <c r="BB630" s="199">
        <v>6588</v>
      </c>
      <c r="BC630" s="199">
        <v>151</v>
      </c>
      <c r="BD630" s="199">
        <v>9596</v>
      </c>
      <c r="BE630" s="199">
        <v>35</v>
      </c>
      <c r="BF630" s="199">
        <v>2049</v>
      </c>
      <c r="BG630" s="199">
        <v>129</v>
      </c>
      <c r="BH630" s="199">
        <v>17092</v>
      </c>
      <c r="BI630" s="199">
        <v>168</v>
      </c>
      <c r="BJ630" s="199">
        <v>16636</v>
      </c>
      <c r="BK630" s="199">
        <v>158</v>
      </c>
      <c r="BL630" s="199">
        <v>456</v>
      </c>
      <c r="BM630" s="199">
        <v>10</v>
      </c>
      <c r="BN630" s="199">
        <v>12582</v>
      </c>
      <c r="BO630" s="199">
        <v>105</v>
      </c>
      <c r="BP630" s="199">
        <v>4777</v>
      </c>
      <c r="BQ630" s="199">
        <v>63</v>
      </c>
      <c r="BR630" s="199">
        <v>1782</v>
      </c>
      <c r="BS630" s="199">
        <v>129</v>
      </c>
      <c r="BT630" s="199">
        <v>8591</v>
      </c>
      <c r="BU630" s="199">
        <v>63</v>
      </c>
      <c r="BV630" s="199">
        <v>19141</v>
      </c>
      <c r="BW630" s="199">
        <v>297</v>
      </c>
      <c r="BX630" s="199">
        <v>3922</v>
      </c>
      <c r="BY630" s="199">
        <v>16</v>
      </c>
      <c r="BZ630" s="199">
        <v>2321</v>
      </c>
      <c r="CA630" s="199">
        <v>15</v>
      </c>
      <c r="CB630" s="199">
        <v>6270</v>
      </c>
      <c r="CC630" s="199">
        <v>48</v>
      </c>
      <c r="CD630" s="199">
        <v>2752</v>
      </c>
      <c r="CE630" s="199">
        <v>47</v>
      </c>
      <c r="CF630" s="199">
        <v>3369</v>
      </c>
      <c r="CG630" s="199">
        <v>28</v>
      </c>
      <c r="CH630" s="199">
        <v>4228</v>
      </c>
      <c r="CI630" s="199">
        <v>128</v>
      </c>
      <c r="CJ630" s="199">
        <v>4790</v>
      </c>
      <c r="CK630" s="199">
        <v>35</v>
      </c>
      <c r="CL630" s="199">
        <v>4002</v>
      </c>
      <c r="CM630" s="199">
        <v>59</v>
      </c>
      <c r="CN630" s="199">
        <v>3922</v>
      </c>
      <c r="CO630" s="199">
        <v>16</v>
      </c>
      <c r="CP630" s="199">
        <v>376</v>
      </c>
      <c r="CQ630" s="199">
        <v>31278</v>
      </c>
      <c r="CR630" s="199">
        <v>28078</v>
      </c>
      <c r="CS630" s="199">
        <v>6799</v>
      </c>
      <c r="CT630" s="199">
        <v>27786</v>
      </c>
      <c r="CU630" s="199">
        <v>1941</v>
      </c>
      <c r="CV630" s="199">
        <v>676</v>
      </c>
      <c r="CW630" s="199">
        <v>577</v>
      </c>
      <c r="CX630" s="199">
        <v>324</v>
      </c>
      <c r="CY630" s="199">
        <v>562</v>
      </c>
      <c r="CZ630" s="199">
        <v>206</v>
      </c>
      <c r="DA630" s="199">
        <v>455</v>
      </c>
      <c r="DB630" s="199">
        <v>57</v>
      </c>
      <c r="DC630" s="199">
        <v>347</v>
      </c>
      <c r="DD630" s="199">
        <v>89</v>
      </c>
      <c r="DE630" s="199">
        <v>94</v>
      </c>
      <c r="DF630" s="199">
        <v>928</v>
      </c>
      <c r="DG630" s="199">
        <v>2032</v>
      </c>
      <c r="DH630" s="199">
        <v>475</v>
      </c>
      <c r="DI630" s="199">
        <v>2279</v>
      </c>
      <c r="DJ630" s="199">
        <v>1230</v>
      </c>
      <c r="DK630" s="199">
        <v>337</v>
      </c>
      <c r="DL630" s="199">
        <v>1732</v>
      </c>
      <c r="DM630" s="199">
        <v>2352</v>
      </c>
      <c r="DN630" s="199">
        <v>4021</v>
      </c>
      <c r="DO630" s="199">
        <v>1114</v>
      </c>
      <c r="DP630" s="199">
        <v>658</v>
      </c>
      <c r="DQ630" s="199">
        <v>749</v>
      </c>
      <c r="DR630" s="199">
        <v>283</v>
      </c>
      <c r="DS630" s="199">
        <v>247</v>
      </c>
      <c r="DT630" s="199">
        <v>485</v>
      </c>
      <c r="DU630" s="199">
        <v>11249</v>
      </c>
      <c r="DV630" s="199">
        <v>7413</v>
      </c>
      <c r="DW630" s="199">
        <v>3325</v>
      </c>
      <c r="DX630" s="199">
        <v>603</v>
      </c>
      <c r="DY630" s="199">
        <v>133</v>
      </c>
      <c r="DZ630" s="199">
        <v>1076</v>
      </c>
      <c r="EA630" s="199">
        <v>202</v>
      </c>
      <c r="EB630" s="199">
        <v>683</v>
      </c>
      <c r="EC630" s="199">
        <v>2157</v>
      </c>
      <c r="ED630" s="199">
        <v>675</v>
      </c>
      <c r="EE630" s="199">
        <v>1108</v>
      </c>
      <c r="EF630" s="199">
        <v>4528</v>
      </c>
      <c r="EG630" s="199">
        <v>28459</v>
      </c>
      <c r="EH630" s="199">
        <v>2814</v>
      </c>
      <c r="EI630" s="199">
        <v>9782</v>
      </c>
      <c r="EJ630" s="199">
        <v>1467</v>
      </c>
      <c r="EK630" s="199">
        <v>222</v>
      </c>
      <c r="EL630" s="199">
        <v>226</v>
      </c>
      <c r="EM630" s="199">
        <v>221</v>
      </c>
      <c r="EN630" s="199">
        <v>200</v>
      </c>
      <c r="EO630" s="199">
        <v>129</v>
      </c>
      <c r="EP630" s="199">
        <v>401</v>
      </c>
      <c r="EQ630" s="199">
        <v>10664</v>
      </c>
      <c r="ER630" s="199">
        <v>11249</v>
      </c>
      <c r="ES630" s="199">
        <v>243</v>
      </c>
      <c r="ET630" s="199">
        <v>2130</v>
      </c>
      <c r="EU630" s="199">
        <v>5878</v>
      </c>
      <c r="EV630" s="199">
        <v>2998</v>
      </c>
      <c r="EW630" s="199">
        <v>11006</v>
      </c>
      <c r="EX630" s="199">
        <v>11249</v>
      </c>
      <c r="EZ630" s="199"/>
    </row>
    <row r="631" spans="1:156" x14ac:dyDescent="0.25">
      <c r="A631">
        <v>56262</v>
      </c>
      <c r="B631" t="s">
        <v>892</v>
      </c>
      <c r="C631" t="s">
        <v>1152</v>
      </c>
      <c r="D631" t="s">
        <v>249</v>
      </c>
      <c r="E631" t="s">
        <v>334</v>
      </c>
      <c r="F631" t="s">
        <v>346</v>
      </c>
      <c r="G631" t="s">
        <v>347</v>
      </c>
      <c r="H631" s="199">
        <v>692</v>
      </c>
      <c r="I631" s="199">
        <v>111</v>
      </c>
      <c r="J631" s="199">
        <v>158</v>
      </c>
      <c r="K631" s="199">
        <v>41</v>
      </c>
      <c r="L631" s="199">
        <v>61</v>
      </c>
      <c r="M631" s="199">
        <v>24</v>
      </c>
      <c r="N631" s="199">
        <v>241</v>
      </c>
      <c r="O631" s="199">
        <v>27</v>
      </c>
      <c r="P631" s="199">
        <v>293</v>
      </c>
      <c r="Q631" s="199">
        <v>43</v>
      </c>
      <c r="R631" s="199">
        <v>454</v>
      </c>
      <c r="S631" s="199">
        <v>27</v>
      </c>
      <c r="T631" s="199">
        <v>0</v>
      </c>
      <c r="U631" s="199">
        <v>0</v>
      </c>
      <c r="V631" s="199">
        <v>0</v>
      </c>
      <c r="W631" s="199">
        <v>0</v>
      </c>
      <c r="X631" s="199">
        <v>3</v>
      </c>
      <c r="Y631" s="199">
        <v>0</v>
      </c>
      <c r="Z631" s="199">
        <v>39</v>
      </c>
      <c r="AA631" s="199">
        <v>22</v>
      </c>
      <c r="AB631" s="199">
        <v>5</v>
      </c>
      <c r="AC631" s="199">
        <v>0</v>
      </c>
      <c r="AD631" s="199">
        <v>41</v>
      </c>
      <c r="AE631" s="199">
        <v>22</v>
      </c>
      <c r="AF631" s="199">
        <v>454</v>
      </c>
      <c r="AG631" s="199">
        <v>27</v>
      </c>
      <c r="AH631" s="199">
        <v>533</v>
      </c>
      <c r="AI631" s="199">
        <v>27</v>
      </c>
      <c r="AJ631" s="199">
        <v>159</v>
      </c>
      <c r="AK631" s="199">
        <v>84</v>
      </c>
      <c r="AL631" s="199">
        <v>10</v>
      </c>
      <c r="AM631" s="199">
        <v>0</v>
      </c>
      <c r="AN631" s="199">
        <v>149</v>
      </c>
      <c r="AO631" s="199">
        <v>84</v>
      </c>
      <c r="AP631" s="199">
        <v>356</v>
      </c>
      <c r="AQ631" s="199">
        <v>43</v>
      </c>
      <c r="AR631" s="199">
        <v>336</v>
      </c>
      <c r="AS631" s="199">
        <v>68</v>
      </c>
      <c r="AT631" s="199">
        <v>94</v>
      </c>
      <c r="AU631" s="199">
        <v>11</v>
      </c>
      <c r="AV631" s="199">
        <v>598</v>
      </c>
      <c r="AW631" s="199">
        <v>100</v>
      </c>
      <c r="AX631" s="199">
        <v>53</v>
      </c>
      <c r="AY631" s="199">
        <v>22</v>
      </c>
      <c r="AZ631" s="199">
        <v>133</v>
      </c>
      <c r="BA631" s="199">
        <v>34</v>
      </c>
      <c r="BB631" s="199">
        <v>195</v>
      </c>
      <c r="BC631" s="199">
        <v>20</v>
      </c>
      <c r="BD631" s="199">
        <v>126</v>
      </c>
      <c r="BE631" s="199">
        <v>16</v>
      </c>
      <c r="BF631" s="199">
        <v>84</v>
      </c>
      <c r="BG631" s="199">
        <v>31</v>
      </c>
      <c r="BH631" s="199">
        <v>320</v>
      </c>
      <c r="BI631" s="199">
        <v>70</v>
      </c>
      <c r="BJ631" s="199">
        <v>284</v>
      </c>
      <c r="BK631" s="199">
        <v>55</v>
      </c>
      <c r="BL631" s="199">
        <v>36</v>
      </c>
      <c r="BM631" s="199">
        <v>15</v>
      </c>
      <c r="BN631" s="199">
        <v>231</v>
      </c>
      <c r="BO631" s="199">
        <v>54</v>
      </c>
      <c r="BP631" s="199">
        <v>89</v>
      </c>
      <c r="BQ631" s="199">
        <v>17</v>
      </c>
      <c r="BR631" s="199">
        <v>84</v>
      </c>
      <c r="BS631" s="199">
        <v>30</v>
      </c>
      <c r="BT631" s="199">
        <v>134</v>
      </c>
      <c r="BU631" s="199">
        <v>10</v>
      </c>
      <c r="BV631" s="199">
        <v>404</v>
      </c>
      <c r="BW631" s="199">
        <v>101</v>
      </c>
      <c r="BX631" s="199">
        <v>154</v>
      </c>
      <c r="BY631" s="199">
        <v>0</v>
      </c>
      <c r="BZ631" s="199">
        <v>56</v>
      </c>
      <c r="CA631" s="199">
        <v>0</v>
      </c>
      <c r="CB631" s="199">
        <v>78</v>
      </c>
      <c r="CC631" s="199">
        <v>10</v>
      </c>
      <c r="CD631" s="199">
        <v>51</v>
      </c>
      <c r="CE631" s="199">
        <v>9</v>
      </c>
      <c r="CF631" s="199">
        <v>101</v>
      </c>
      <c r="CG631" s="199">
        <v>46</v>
      </c>
      <c r="CH631" s="199">
        <v>97</v>
      </c>
      <c r="CI631" s="199">
        <v>33</v>
      </c>
      <c r="CJ631" s="199">
        <v>64</v>
      </c>
      <c r="CK631" s="199">
        <v>11</v>
      </c>
      <c r="CL631" s="199">
        <v>91</v>
      </c>
      <c r="CM631" s="199">
        <v>2</v>
      </c>
      <c r="CN631" s="199">
        <v>154</v>
      </c>
      <c r="CO631" s="199">
        <v>0</v>
      </c>
      <c r="CP631" s="199">
        <v>111</v>
      </c>
      <c r="CQ631" s="199">
        <v>581</v>
      </c>
      <c r="CR631" s="199">
        <v>425</v>
      </c>
      <c r="CS631" s="199">
        <v>287</v>
      </c>
      <c r="CT631" s="199">
        <v>451</v>
      </c>
      <c r="CU631" s="199">
        <v>200</v>
      </c>
      <c r="CV631" s="199">
        <v>139</v>
      </c>
      <c r="CW631" s="199">
        <v>40</v>
      </c>
      <c r="CX631" s="199">
        <v>9</v>
      </c>
      <c r="CY631" s="199">
        <v>2</v>
      </c>
      <c r="CZ631" s="199">
        <v>0</v>
      </c>
      <c r="DA631" s="199">
        <v>158</v>
      </c>
      <c r="DB631" s="199">
        <v>130</v>
      </c>
      <c r="DC631" s="199">
        <v>0</v>
      </c>
      <c r="DD631" s="199">
        <v>0</v>
      </c>
      <c r="DE631" s="199">
        <v>58</v>
      </c>
      <c r="DF631" s="199">
        <v>22</v>
      </c>
      <c r="DG631" s="199">
        <v>69</v>
      </c>
      <c r="DH631" s="199">
        <v>9</v>
      </c>
      <c r="DI631" s="199">
        <v>36</v>
      </c>
      <c r="DJ631" s="199">
        <v>8</v>
      </c>
      <c r="DK631" s="199">
        <v>1</v>
      </c>
      <c r="DL631" s="199">
        <v>14</v>
      </c>
      <c r="DM631" s="199">
        <v>16</v>
      </c>
      <c r="DN631" s="199">
        <v>48</v>
      </c>
      <c r="DO631" s="199">
        <v>20</v>
      </c>
      <c r="DP631" s="199">
        <v>11</v>
      </c>
      <c r="DQ631" s="199">
        <v>19</v>
      </c>
      <c r="DR631" s="199">
        <v>5</v>
      </c>
      <c r="DS631" s="199">
        <v>1</v>
      </c>
      <c r="DT631" s="199">
        <v>3</v>
      </c>
      <c r="DU631" s="199">
        <v>276</v>
      </c>
      <c r="DV631" s="199">
        <v>144</v>
      </c>
      <c r="DW631" s="199">
        <v>63</v>
      </c>
      <c r="DX631" s="199">
        <v>18</v>
      </c>
      <c r="DY631" s="199">
        <v>15</v>
      </c>
      <c r="DZ631" s="199">
        <v>64</v>
      </c>
      <c r="EA631" s="199">
        <v>0</v>
      </c>
      <c r="EB631" s="199">
        <v>60</v>
      </c>
      <c r="EC631" s="199">
        <v>50</v>
      </c>
      <c r="ED631" s="199">
        <v>6</v>
      </c>
      <c r="EE631" s="199">
        <v>29</v>
      </c>
      <c r="EF631" s="199">
        <v>87</v>
      </c>
      <c r="EG631" s="199">
        <v>648</v>
      </c>
      <c r="EH631" s="199">
        <v>40</v>
      </c>
      <c r="EI631" s="199">
        <v>247</v>
      </c>
      <c r="EJ631" s="199">
        <v>29</v>
      </c>
      <c r="EK631" s="199">
        <v>10</v>
      </c>
      <c r="EL631" s="199">
        <v>3</v>
      </c>
      <c r="EM631" s="199">
        <v>0</v>
      </c>
      <c r="EN631" s="199">
        <v>3</v>
      </c>
      <c r="EO631" s="199">
        <v>0</v>
      </c>
      <c r="EP631" s="199">
        <v>0</v>
      </c>
      <c r="EQ631" s="199">
        <v>241</v>
      </c>
      <c r="ER631" s="199">
        <v>276</v>
      </c>
      <c r="ES631" s="199">
        <v>0</v>
      </c>
      <c r="ET631" s="199">
        <v>88</v>
      </c>
      <c r="EU631" s="199">
        <v>82</v>
      </c>
      <c r="EV631" s="199">
        <v>106</v>
      </c>
      <c r="EW631" s="199">
        <v>276</v>
      </c>
      <c r="EX631" s="199">
        <v>276</v>
      </c>
      <c r="EZ631" s="199"/>
    </row>
    <row r="632" spans="1:156" x14ac:dyDescent="0.25">
      <c r="A632">
        <v>56252</v>
      </c>
      <c r="B632" t="s">
        <v>892</v>
      </c>
      <c r="C632" t="s">
        <v>1150</v>
      </c>
      <c r="D632" t="s">
        <v>313</v>
      </c>
      <c r="E632" t="s">
        <v>334</v>
      </c>
      <c r="F632" t="s">
        <v>346</v>
      </c>
      <c r="G632" t="s">
        <v>347</v>
      </c>
      <c r="H632" s="199">
        <v>1227</v>
      </c>
      <c r="I632" s="199">
        <v>137</v>
      </c>
      <c r="J632" s="199">
        <v>281</v>
      </c>
      <c r="K632" s="199">
        <v>24</v>
      </c>
      <c r="L632" s="199">
        <v>151</v>
      </c>
      <c r="M632" s="199">
        <v>11</v>
      </c>
      <c r="N632" s="199">
        <v>490</v>
      </c>
      <c r="O632" s="199">
        <v>62</v>
      </c>
      <c r="P632" s="199">
        <v>440</v>
      </c>
      <c r="Q632" s="199">
        <v>51</v>
      </c>
      <c r="R632" s="199">
        <v>1141</v>
      </c>
      <c r="S632" s="199">
        <v>122</v>
      </c>
      <c r="T632" s="199">
        <v>0</v>
      </c>
      <c r="U632" s="199">
        <v>0</v>
      </c>
      <c r="V632" s="199">
        <v>0</v>
      </c>
      <c r="W632" s="199">
        <v>0</v>
      </c>
      <c r="X632" s="199">
        <v>0</v>
      </c>
      <c r="Y632" s="199">
        <v>0</v>
      </c>
      <c r="Z632" s="199">
        <v>32</v>
      </c>
      <c r="AA632" s="199">
        <v>0</v>
      </c>
      <c r="AB632" s="199">
        <v>54</v>
      </c>
      <c r="AC632" s="199">
        <v>15</v>
      </c>
      <c r="AD632" s="199">
        <v>120</v>
      </c>
      <c r="AE632" s="199">
        <v>28</v>
      </c>
      <c r="AF632" s="199">
        <v>1051</v>
      </c>
      <c r="AG632" s="199">
        <v>94</v>
      </c>
      <c r="AH632" s="199">
        <v>1180</v>
      </c>
      <c r="AI632" s="199">
        <v>115</v>
      </c>
      <c r="AJ632" s="199">
        <v>47</v>
      </c>
      <c r="AK632" s="199">
        <v>22</v>
      </c>
      <c r="AL632" s="199">
        <v>7</v>
      </c>
      <c r="AM632" s="199">
        <v>7</v>
      </c>
      <c r="AN632" s="199">
        <v>40</v>
      </c>
      <c r="AO632" s="199">
        <v>15</v>
      </c>
      <c r="AP632" s="199">
        <v>591</v>
      </c>
      <c r="AQ632" s="199">
        <v>68</v>
      </c>
      <c r="AR632" s="199">
        <v>636</v>
      </c>
      <c r="AS632" s="199">
        <v>69</v>
      </c>
      <c r="AT632" s="199">
        <v>160</v>
      </c>
      <c r="AU632" s="199">
        <v>0</v>
      </c>
      <c r="AV632" s="199">
        <v>1067</v>
      </c>
      <c r="AW632" s="199">
        <v>137</v>
      </c>
      <c r="AX632" s="199">
        <v>43</v>
      </c>
      <c r="AY632" s="199">
        <v>10</v>
      </c>
      <c r="AZ632" s="199">
        <v>197</v>
      </c>
      <c r="BA632" s="199">
        <v>27</v>
      </c>
      <c r="BB632" s="199">
        <v>416</v>
      </c>
      <c r="BC632" s="199">
        <v>35</v>
      </c>
      <c r="BD632" s="199">
        <v>167</v>
      </c>
      <c r="BE632" s="199">
        <v>25</v>
      </c>
      <c r="BF632" s="199">
        <v>95</v>
      </c>
      <c r="BG632" s="199">
        <v>31</v>
      </c>
      <c r="BH632" s="199">
        <v>546</v>
      </c>
      <c r="BI632" s="199">
        <v>76</v>
      </c>
      <c r="BJ632" s="199">
        <v>532</v>
      </c>
      <c r="BK632" s="199">
        <v>74</v>
      </c>
      <c r="BL632" s="199">
        <v>14</v>
      </c>
      <c r="BM632" s="199">
        <v>2</v>
      </c>
      <c r="BN632" s="199">
        <v>415</v>
      </c>
      <c r="BO632" s="199">
        <v>41</v>
      </c>
      <c r="BP632" s="199">
        <v>167</v>
      </c>
      <c r="BQ632" s="199">
        <v>49</v>
      </c>
      <c r="BR632" s="199">
        <v>59</v>
      </c>
      <c r="BS632" s="199">
        <v>17</v>
      </c>
      <c r="BT632" s="199">
        <v>342</v>
      </c>
      <c r="BU632" s="199">
        <v>30</v>
      </c>
      <c r="BV632" s="199">
        <v>641</v>
      </c>
      <c r="BW632" s="199">
        <v>107</v>
      </c>
      <c r="BX632" s="199">
        <v>244</v>
      </c>
      <c r="BY632" s="199">
        <v>0</v>
      </c>
      <c r="BZ632" s="199">
        <v>90</v>
      </c>
      <c r="CA632" s="199">
        <v>9</v>
      </c>
      <c r="CB632" s="199">
        <v>252</v>
      </c>
      <c r="CC632" s="199">
        <v>21</v>
      </c>
      <c r="CD632" s="199">
        <v>62</v>
      </c>
      <c r="CE632" s="199">
        <v>10</v>
      </c>
      <c r="CF632" s="199">
        <v>135</v>
      </c>
      <c r="CG632" s="199">
        <v>44</v>
      </c>
      <c r="CH632" s="199">
        <v>114</v>
      </c>
      <c r="CI632" s="199">
        <v>17</v>
      </c>
      <c r="CJ632" s="199">
        <v>132</v>
      </c>
      <c r="CK632" s="199">
        <v>28</v>
      </c>
      <c r="CL632" s="199">
        <v>198</v>
      </c>
      <c r="CM632" s="199">
        <v>8</v>
      </c>
      <c r="CN632" s="199">
        <v>244</v>
      </c>
      <c r="CO632" s="199">
        <v>0</v>
      </c>
      <c r="CP632" s="199">
        <v>137</v>
      </c>
      <c r="CQ632" s="199">
        <v>1090</v>
      </c>
      <c r="CR632" s="199">
        <v>781</v>
      </c>
      <c r="CS632" s="199">
        <v>544</v>
      </c>
      <c r="CT632" s="199">
        <v>1070</v>
      </c>
      <c r="CU632" s="199">
        <v>105</v>
      </c>
      <c r="CV632" s="199">
        <v>40</v>
      </c>
      <c r="CW632" s="199">
        <v>88</v>
      </c>
      <c r="CX632" s="199">
        <v>40</v>
      </c>
      <c r="CY632" s="199">
        <v>16</v>
      </c>
      <c r="CZ632" s="199">
        <v>0</v>
      </c>
      <c r="DA632" s="199">
        <v>1</v>
      </c>
      <c r="DB632" s="199">
        <v>0</v>
      </c>
      <c r="DC632" s="199">
        <v>0</v>
      </c>
      <c r="DD632" s="199">
        <v>0</v>
      </c>
      <c r="DE632" s="199">
        <v>86</v>
      </c>
      <c r="DF632" s="199">
        <v>62</v>
      </c>
      <c r="DG632" s="199">
        <v>46</v>
      </c>
      <c r="DH632" s="199">
        <v>15</v>
      </c>
      <c r="DI632" s="199">
        <v>45</v>
      </c>
      <c r="DJ632" s="199">
        <v>49</v>
      </c>
      <c r="DK632" s="199">
        <v>9</v>
      </c>
      <c r="DL632" s="199">
        <v>4</v>
      </c>
      <c r="DM632" s="199">
        <v>16</v>
      </c>
      <c r="DN632" s="199">
        <v>155</v>
      </c>
      <c r="DO632" s="199">
        <v>12</v>
      </c>
      <c r="DP632" s="199">
        <v>60</v>
      </c>
      <c r="DQ632" s="199">
        <v>30</v>
      </c>
      <c r="DR632" s="199">
        <v>3</v>
      </c>
      <c r="DS632" s="199">
        <v>6</v>
      </c>
      <c r="DT632" s="199">
        <v>25</v>
      </c>
      <c r="DU632" s="199">
        <v>506</v>
      </c>
      <c r="DV632" s="199">
        <v>271</v>
      </c>
      <c r="DW632" s="199">
        <v>81</v>
      </c>
      <c r="DX632" s="199">
        <v>33</v>
      </c>
      <c r="DY632" s="199">
        <v>25</v>
      </c>
      <c r="DZ632" s="199">
        <v>74</v>
      </c>
      <c r="EA632" s="199">
        <v>3</v>
      </c>
      <c r="EB632" s="199">
        <v>58</v>
      </c>
      <c r="EC632" s="199">
        <v>128</v>
      </c>
      <c r="ED632" s="199">
        <v>21</v>
      </c>
      <c r="EE632" s="199">
        <v>105</v>
      </c>
      <c r="EF632" s="199">
        <v>134</v>
      </c>
      <c r="EG632" s="199">
        <v>1067</v>
      </c>
      <c r="EH632" s="199">
        <v>155</v>
      </c>
      <c r="EI632" s="199">
        <v>371</v>
      </c>
      <c r="EJ632" s="199">
        <v>135</v>
      </c>
      <c r="EK632" s="199">
        <v>8</v>
      </c>
      <c r="EL632" s="199">
        <v>20</v>
      </c>
      <c r="EM632" s="199">
        <v>17</v>
      </c>
      <c r="EN632" s="199">
        <v>0</v>
      </c>
      <c r="EO632" s="199">
        <v>12</v>
      </c>
      <c r="EP632" s="199">
        <v>76</v>
      </c>
      <c r="EQ632" s="199">
        <v>413</v>
      </c>
      <c r="ER632" s="199">
        <v>506</v>
      </c>
      <c r="ES632" s="199">
        <v>14</v>
      </c>
      <c r="ET632" s="199">
        <v>170</v>
      </c>
      <c r="EU632" s="199">
        <v>178</v>
      </c>
      <c r="EV632" s="199">
        <v>144</v>
      </c>
      <c r="EW632" s="199">
        <v>492</v>
      </c>
      <c r="EX632" s="199">
        <v>506</v>
      </c>
      <c r="EZ632" s="199"/>
    </row>
    <row r="633" spans="1:156" x14ac:dyDescent="0.25">
      <c r="A633">
        <v>56271</v>
      </c>
      <c r="B633" t="s">
        <v>892</v>
      </c>
      <c r="C633" t="s">
        <v>1157</v>
      </c>
      <c r="D633" t="s">
        <v>313</v>
      </c>
      <c r="E633" t="s">
        <v>334</v>
      </c>
      <c r="F633" t="s">
        <v>346</v>
      </c>
      <c r="G633" t="s">
        <v>347</v>
      </c>
      <c r="H633" s="199">
        <v>1322</v>
      </c>
      <c r="I633" s="199">
        <v>127</v>
      </c>
      <c r="J633" s="199">
        <v>273</v>
      </c>
      <c r="K633" s="199">
        <v>81</v>
      </c>
      <c r="L633" s="199">
        <v>185</v>
      </c>
      <c r="M633" s="199">
        <v>67</v>
      </c>
      <c r="N633" s="199">
        <v>608</v>
      </c>
      <c r="O633" s="199">
        <v>34</v>
      </c>
      <c r="P633" s="199">
        <v>431</v>
      </c>
      <c r="Q633" s="199">
        <v>12</v>
      </c>
      <c r="R633" s="199">
        <v>1077</v>
      </c>
      <c r="S633" s="199">
        <v>45</v>
      </c>
      <c r="T633" s="199">
        <v>12</v>
      </c>
      <c r="U633" s="199">
        <v>0</v>
      </c>
      <c r="V633" s="199">
        <v>24</v>
      </c>
      <c r="W633" s="199">
        <v>24</v>
      </c>
      <c r="X633" s="199">
        <v>10</v>
      </c>
      <c r="Y633" s="199">
        <v>0</v>
      </c>
      <c r="Z633" s="199">
        <v>101</v>
      </c>
      <c r="AA633" s="199">
        <v>45</v>
      </c>
      <c r="AB633" s="199">
        <v>98</v>
      </c>
      <c r="AC633" s="199">
        <v>13</v>
      </c>
      <c r="AD633" s="199">
        <v>190</v>
      </c>
      <c r="AE633" s="199">
        <v>49</v>
      </c>
      <c r="AF633" s="199">
        <v>998</v>
      </c>
      <c r="AG633" s="199">
        <v>41</v>
      </c>
      <c r="AH633" s="199">
        <v>1195</v>
      </c>
      <c r="AI633" s="199">
        <v>107</v>
      </c>
      <c r="AJ633" s="199">
        <v>127</v>
      </c>
      <c r="AK633" s="199">
        <v>20</v>
      </c>
      <c r="AL633" s="199">
        <v>11</v>
      </c>
      <c r="AM633" s="199">
        <v>0</v>
      </c>
      <c r="AN633" s="199">
        <v>116</v>
      </c>
      <c r="AO633" s="199">
        <v>20</v>
      </c>
      <c r="AP633" s="199">
        <v>774</v>
      </c>
      <c r="AQ633" s="199">
        <v>89</v>
      </c>
      <c r="AR633" s="199">
        <v>548</v>
      </c>
      <c r="AS633" s="199">
        <v>38</v>
      </c>
      <c r="AT633" s="199">
        <v>218</v>
      </c>
      <c r="AU633" s="199">
        <v>26</v>
      </c>
      <c r="AV633" s="199">
        <v>1104</v>
      </c>
      <c r="AW633" s="199">
        <v>101</v>
      </c>
      <c r="AX633" s="199">
        <v>83</v>
      </c>
      <c r="AY633" s="199">
        <v>7</v>
      </c>
      <c r="AZ633" s="199">
        <v>287</v>
      </c>
      <c r="BA633" s="199">
        <v>9</v>
      </c>
      <c r="BB633" s="199">
        <v>296</v>
      </c>
      <c r="BC633" s="199">
        <v>13</v>
      </c>
      <c r="BD633" s="199">
        <v>165</v>
      </c>
      <c r="BE633" s="199">
        <v>9</v>
      </c>
      <c r="BF633" s="199">
        <v>167</v>
      </c>
      <c r="BG633" s="199">
        <v>72</v>
      </c>
      <c r="BH633" s="199">
        <v>632</v>
      </c>
      <c r="BI633" s="199">
        <v>53</v>
      </c>
      <c r="BJ633" s="199">
        <v>599</v>
      </c>
      <c r="BK633" s="199">
        <v>39</v>
      </c>
      <c r="BL633" s="199">
        <v>33</v>
      </c>
      <c r="BM633" s="199">
        <v>14</v>
      </c>
      <c r="BN633" s="199">
        <v>417</v>
      </c>
      <c r="BO633" s="199">
        <v>24</v>
      </c>
      <c r="BP633" s="199">
        <v>291</v>
      </c>
      <c r="BQ633" s="199">
        <v>85</v>
      </c>
      <c r="BR633" s="199">
        <v>91</v>
      </c>
      <c r="BS633" s="199">
        <v>16</v>
      </c>
      <c r="BT633" s="199">
        <v>301</v>
      </c>
      <c r="BU633" s="199">
        <v>0</v>
      </c>
      <c r="BV633" s="199">
        <v>799</v>
      </c>
      <c r="BW633" s="199">
        <v>125</v>
      </c>
      <c r="BX633" s="199">
        <v>222</v>
      </c>
      <c r="BY633" s="199">
        <v>2</v>
      </c>
      <c r="BZ633" s="199">
        <v>88</v>
      </c>
      <c r="CA633" s="199">
        <v>0</v>
      </c>
      <c r="CB633" s="199">
        <v>213</v>
      </c>
      <c r="CC633" s="199">
        <v>0</v>
      </c>
      <c r="CD633" s="199">
        <v>190</v>
      </c>
      <c r="CE633" s="199">
        <v>89</v>
      </c>
      <c r="CF633" s="199">
        <v>138</v>
      </c>
      <c r="CG633" s="199">
        <v>13</v>
      </c>
      <c r="CH633" s="199">
        <v>176</v>
      </c>
      <c r="CI633" s="199">
        <v>9</v>
      </c>
      <c r="CJ633" s="199">
        <v>118</v>
      </c>
      <c r="CK633" s="199">
        <v>3</v>
      </c>
      <c r="CL633" s="199">
        <v>177</v>
      </c>
      <c r="CM633" s="199">
        <v>11</v>
      </c>
      <c r="CN633" s="199">
        <v>222</v>
      </c>
      <c r="CO633" s="199">
        <v>2</v>
      </c>
      <c r="CP633" s="199">
        <v>127</v>
      </c>
      <c r="CQ633" s="199">
        <v>1195</v>
      </c>
      <c r="CR633" s="199">
        <v>881</v>
      </c>
      <c r="CS633" s="199">
        <v>482</v>
      </c>
      <c r="CT633" s="199">
        <v>1035</v>
      </c>
      <c r="CU633" s="199">
        <v>209</v>
      </c>
      <c r="CV633" s="199">
        <v>88</v>
      </c>
      <c r="CW633" s="199">
        <v>148</v>
      </c>
      <c r="CX633" s="199">
        <v>81</v>
      </c>
      <c r="CY633" s="199">
        <v>57</v>
      </c>
      <c r="CZ633" s="199">
        <v>7</v>
      </c>
      <c r="DA633" s="199">
        <v>2</v>
      </c>
      <c r="DB633" s="199">
        <v>0</v>
      </c>
      <c r="DC633" s="199">
        <v>2</v>
      </c>
      <c r="DD633" s="199">
        <v>0</v>
      </c>
      <c r="DE633" s="199">
        <v>213</v>
      </c>
      <c r="DF633" s="199">
        <v>47</v>
      </c>
      <c r="DG633" s="199">
        <v>77</v>
      </c>
      <c r="DH633" s="199">
        <v>24</v>
      </c>
      <c r="DI633" s="199">
        <v>45</v>
      </c>
      <c r="DJ633" s="199">
        <v>21</v>
      </c>
      <c r="DK633" s="199">
        <v>1</v>
      </c>
      <c r="DL633" s="199">
        <v>14</v>
      </c>
      <c r="DM633" s="199">
        <v>22</v>
      </c>
      <c r="DN633" s="199">
        <v>98</v>
      </c>
      <c r="DO633" s="199">
        <v>39</v>
      </c>
      <c r="DP633" s="199">
        <v>22</v>
      </c>
      <c r="DQ633" s="199">
        <v>21</v>
      </c>
      <c r="DR633" s="199">
        <v>14</v>
      </c>
      <c r="DS633" s="199">
        <v>4</v>
      </c>
      <c r="DT633" s="199">
        <v>62</v>
      </c>
      <c r="DU633" s="199">
        <v>512</v>
      </c>
      <c r="DV633" s="199">
        <v>262</v>
      </c>
      <c r="DW633" s="199">
        <v>88</v>
      </c>
      <c r="DX633" s="199">
        <v>61</v>
      </c>
      <c r="DY633" s="199">
        <v>55</v>
      </c>
      <c r="DZ633" s="199">
        <v>130</v>
      </c>
      <c r="EA633" s="199">
        <v>14</v>
      </c>
      <c r="EB633" s="199">
        <v>90</v>
      </c>
      <c r="EC633" s="199">
        <v>59</v>
      </c>
      <c r="ED633" s="199">
        <v>4</v>
      </c>
      <c r="EE633" s="199">
        <v>44</v>
      </c>
      <c r="EF633" s="199">
        <v>168</v>
      </c>
      <c r="EG633" s="199">
        <v>1142</v>
      </c>
      <c r="EH633" s="199">
        <v>166</v>
      </c>
      <c r="EI633" s="199">
        <v>370</v>
      </c>
      <c r="EJ633" s="199">
        <v>142</v>
      </c>
      <c r="EK633" s="199">
        <v>27</v>
      </c>
      <c r="EL633" s="199">
        <v>21</v>
      </c>
      <c r="EM633" s="199">
        <v>4</v>
      </c>
      <c r="EN633" s="199">
        <v>6</v>
      </c>
      <c r="EO633" s="199">
        <v>2</v>
      </c>
      <c r="EP633" s="199">
        <v>50</v>
      </c>
      <c r="EQ633" s="199">
        <v>386</v>
      </c>
      <c r="ER633" s="199">
        <v>512</v>
      </c>
      <c r="ES633" s="199">
        <v>56</v>
      </c>
      <c r="ET633" s="199">
        <v>107</v>
      </c>
      <c r="EU633" s="199">
        <v>167</v>
      </c>
      <c r="EV633" s="199">
        <v>182</v>
      </c>
      <c r="EW633" s="199">
        <v>456</v>
      </c>
      <c r="EX633" s="199">
        <v>512</v>
      </c>
      <c r="EZ633" s="199"/>
    </row>
    <row r="634" spans="1:156" x14ac:dyDescent="0.25">
      <c r="A634">
        <v>56265</v>
      </c>
      <c r="B634" t="s">
        <v>892</v>
      </c>
      <c r="C634" t="s">
        <v>1153</v>
      </c>
      <c r="D634" t="s">
        <v>249</v>
      </c>
      <c r="E634" t="s">
        <v>334</v>
      </c>
      <c r="F634" t="s">
        <v>347</v>
      </c>
      <c r="G634" t="s">
        <v>346</v>
      </c>
      <c r="H634" s="199">
        <v>7525</v>
      </c>
      <c r="I634" s="199">
        <v>579</v>
      </c>
      <c r="J634" s="199">
        <v>1516</v>
      </c>
      <c r="K634" s="199">
        <v>175</v>
      </c>
      <c r="L634" s="199">
        <v>943</v>
      </c>
      <c r="M634" s="199">
        <v>133</v>
      </c>
      <c r="N634" s="199">
        <v>3253</v>
      </c>
      <c r="O634" s="199">
        <v>333</v>
      </c>
      <c r="P634" s="199">
        <v>2753</v>
      </c>
      <c r="Q634" s="199">
        <v>71</v>
      </c>
      <c r="R634" s="199">
        <v>6516</v>
      </c>
      <c r="S634" s="199">
        <v>282</v>
      </c>
      <c r="T634" s="199">
        <v>136</v>
      </c>
      <c r="U634" s="199">
        <v>64</v>
      </c>
      <c r="V634" s="199">
        <v>43</v>
      </c>
      <c r="W634" s="199">
        <v>0</v>
      </c>
      <c r="X634" s="199">
        <v>118</v>
      </c>
      <c r="Y634" s="199">
        <v>0</v>
      </c>
      <c r="Z634" s="199">
        <v>596</v>
      </c>
      <c r="AA634" s="199">
        <v>225</v>
      </c>
      <c r="AB634" s="199">
        <v>116</v>
      </c>
      <c r="AC634" s="199">
        <v>8</v>
      </c>
      <c r="AD634" s="199">
        <v>682</v>
      </c>
      <c r="AE634" s="199">
        <v>228</v>
      </c>
      <c r="AF634" s="199">
        <v>6451</v>
      </c>
      <c r="AG634" s="199">
        <v>279</v>
      </c>
      <c r="AH634" s="199">
        <v>7103</v>
      </c>
      <c r="AI634" s="199">
        <v>395</v>
      </c>
      <c r="AJ634" s="199">
        <v>422</v>
      </c>
      <c r="AK634" s="199">
        <v>184</v>
      </c>
      <c r="AL634" s="199">
        <v>52</v>
      </c>
      <c r="AM634" s="199">
        <v>29</v>
      </c>
      <c r="AN634" s="199">
        <v>370</v>
      </c>
      <c r="AO634" s="199">
        <v>155</v>
      </c>
      <c r="AP634" s="199">
        <v>3880</v>
      </c>
      <c r="AQ634" s="199">
        <v>360</v>
      </c>
      <c r="AR634" s="199">
        <v>3645</v>
      </c>
      <c r="AS634" s="199">
        <v>219</v>
      </c>
      <c r="AT634" s="199">
        <v>1238</v>
      </c>
      <c r="AU634" s="199">
        <v>39</v>
      </c>
      <c r="AV634" s="199">
        <v>6287</v>
      </c>
      <c r="AW634" s="199">
        <v>540</v>
      </c>
      <c r="AX634" s="199">
        <v>391</v>
      </c>
      <c r="AY634" s="199">
        <v>89</v>
      </c>
      <c r="AZ634" s="199">
        <v>1684</v>
      </c>
      <c r="BA634" s="199">
        <v>113</v>
      </c>
      <c r="BB634" s="199">
        <v>1918</v>
      </c>
      <c r="BC634" s="199">
        <v>169</v>
      </c>
      <c r="BD634" s="199">
        <v>1042</v>
      </c>
      <c r="BE634" s="199">
        <v>3</v>
      </c>
      <c r="BF634" s="199">
        <v>612</v>
      </c>
      <c r="BG634" s="199">
        <v>124</v>
      </c>
      <c r="BH634" s="199">
        <v>3412</v>
      </c>
      <c r="BI634" s="199">
        <v>331</v>
      </c>
      <c r="BJ634" s="199">
        <v>3264</v>
      </c>
      <c r="BK634" s="199">
        <v>284</v>
      </c>
      <c r="BL634" s="199">
        <v>148</v>
      </c>
      <c r="BM634" s="199">
        <v>47</v>
      </c>
      <c r="BN634" s="199">
        <v>2148</v>
      </c>
      <c r="BO634" s="199">
        <v>199</v>
      </c>
      <c r="BP634" s="199">
        <v>1449</v>
      </c>
      <c r="BQ634" s="199">
        <v>140</v>
      </c>
      <c r="BR634" s="199">
        <v>427</v>
      </c>
      <c r="BS634" s="199">
        <v>116</v>
      </c>
      <c r="BT634" s="199">
        <v>1939</v>
      </c>
      <c r="BU634" s="199">
        <v>124</v>
      </c>
      <c r="BV634" s="199">
        <v>4024</v>
      </c>
      <c r="BW634" s="199">
        <v>455</v>
      </c>
      <c r="BX634" s="199">
        <v>1562</v>
      </c>
      <c r="BY634" s="199">
        <v>0</v>
      </c>
      <c r="BZ634" s="199">
        <v>586</v>
      </c>
      <c r="CA634" s="199">
        <v>45</v>
      </c>
      <c r="CB634" s="199">
        <v>1353</v>
      </c>
      <c r="CC634" s="199">
        <v>79</v>
      </c>
      <c r="CD634" s="199">
        <v>551</v>
      </c>
      <c r="CE634" s="199">
        <v>81</v>
      </c>
      <c r="CF634" s="199">
        <v>723</v>
      </c>
      <c r="CG634" s="199">
        <v>110</v>
      </c>
      <c r="CH634" s="199">
        <v>892</v>
      </c>
      <c r="CI634" s="199">
        <v>115</v>
      </c>
      <c r="CJ634" s="199">
        <v>796</v>
      </c>
      <c r="CK634" s="199">
        <v>87</v>
      </c>
      <c r="CL634" s="199">
        <v>1062</v>
      </c>
      <c r="CM634" s="199">
        <v>62</v>
      </c>
      <c r="CN634" s="199">
        <v>1562</v>
      </c>
      <c r="CO634" s="199">
        <v>0</v>
      </c>
      <c r="CP634" s="199">
        <v>579</v>
      </c>
      <c r="CQ634" s="199">
        <v>6946</v>
      </c>
      <c r="CR634" s="199">
        <v>5350</v>
      </c>
      <c r="CS634" s="199">
        <v>3225</v>
      </c>
      <c r="CT634" s="199">
        <v>6578</v>
      </c>
      <c r="CU634" s="199">
        <v>599</v>
      </c>
      <c r="CV634" s="199">
        <v>346</v>
      </c>
      <c r="CW634" s="199">
        <v>431</v>
      </c>
      <c r="CX634" s="199">
        <v>281</v>
      </c>
      <c r="CY634" s="199">
        <v>33</v>
      </c>
      <c r="CZ634" s="199">
        <v>0</v>
      </c>
      <c r="DA634" s="199">
        <v>104</v>
      </c>
      <c r="DB634" s="199">
        <v>49</v>
      </c>
      <c r="DC634" s="199">
        <v>31</v>
      </c>
      <c r="DD634" s="199">
        <v>16</v>
      </c>
      <c r="DE634" s="199">
        <v>153</v>
      </c>
      <c r="DF634" s="199">
        <v>296</v>
      </c>
      <c r="DG634" s="199">
        <v>569</v>
      </c>
      <c r="DH634" s="199">
        <v>31</v>
      </c>
      <c r="DI634" s="199">
        <v>620</v>
      </c>
      <c r="DJ634" s="199">
        <v>166</v>
      </c>
      <c r="DK634" s="199">
        <v>24</v>
      </c>
      <c r="DL634" s="199">
        <v>141</v>
      </c>
      <c r="DM634" s="199">
        <v>220</v>
      </c>
      <c r="DN634" s="199">
        <v>927</v>
      </c>
      <c r="DO634" s="199">
        <v>153</v>
      </c>
      <c r="DP634" s="199">
        <v>173</v>
      </c>
      <c r="DQ634" s="199">
        <v>219</v>
      </c>
      <c r="DR634" s="199">
        <v>71</v>
      </c>
      <c r="DS634" s="199">
        <v>46</v>
      </c>
      <c r="DT634" s="199">
        <v>209</v>
      </c>
      <c r="DU634" s="199">
        <v>3200</v>
      </c>
      <c r="DV634" s="199">
        <v>1429</v>
      </c>
      <c r="DW634" s="199">
        <v>548</v>
      </c>
      <c r="DX634" s="199">
        <v>296</v>
      </c>
      <c r="DY634" s="199">
        <v>178</v>
      </c>
      <c r="DZ634" s="199">
        <v>775</v>
      </c>
      <c r="EA634" s="199">
        <v>63</v>
      </c>
      <c r="EB634" s="199">
        <v>662</v>
      </c>
      <c r="EC634" s="199">
        <v>700</v>
      </c>
      <c r="ED634" s="199">
        <v>91</v>
      </c>
      <c r="EE634" s="199">
        <v>539</v>
      </c>
      <c r="EF634" s="199">
        <v>939</v>
      </c>
      <c r="EG634" s="199">
        <v>6855</v>
      </c>
      <c r="EH634" s="199">
        <v>690</v>
      </c>
      <c r="EI634" s="199">
        <v>2210</v>
      </c>
      <c r="EJ634" s="199">
        <v>990</v>
      </c>
      <c r="EK634" s="199">
        <v>195</v>
      </c>
      <c r="EL634" s="199">
        <v>153</v>
      </c>
      <c r="EM634" s="199">
        <v>110</v>
      </c>
      <c r="EN634" s="199">
        <v>81</v>
      </c>
      <c r="EO634" s="199">
        <v>44</v>
      </c>
      <c r="EP634" s="199">
        <v>351</v>
      </c>
      <c r="EQ634" s="199">
        <v>2571</v>
      </c>
      <c r="ER634" s="199">
        <v>3200</v>
      </c>
      <c r="ES634" s="199">
        <v>284</v>
      </c>
      <c r="ET634" s="199">
        <v>992</v>
      </c>
      <c r="EU634" s="199">
        <v>1044</v>
      </c>
      <c r="EV634" s="199">
        <v>880</v>
      </c>
      <c r="EW634" s="199">
        <v>2916</v>
      </c>
      <c r="EX634" s="199">
        <v>3200</v>
      </c>
      <c r="EZ634" s="199"/>
    </row>
    <row r="635" spans="1:156" x14ac:dyDescent="0.25">
      <c r="A635">
        <v>56208</v>
      </c>
      <c r="B635" t="s">
        <v>892</v>
      </c>
      <c r="C635" t="s">
        <v>1142</v>
      </c>
      <c r="D635" t="s">
        <v>313</v>
      </c>
      <c r="E635" t="s">
        <v>334</v>
      </c>
      <c r="F635" t="s">
        <v>346</v>
      </c>
      <c r="G635" t="s">
        <v>346</v>
      </c>
      <c r="H635" s="199">
        <v>2042</v>
      </c>
      <c r="I635" s="199">
        <v>152</v>
      </c>
      <c r="J635" s="199">
        <v>431</v>
      </c>
      <c r="K635" s="199">
        <v>67</v>
      </c>
      <c r="L635" s="199">
        <v>308</v>
      </c>
      <c r="M635" s="199">
        <v>61</v>
      </c>
      <c r="N635" s="199">
        <v>1016</v>
      </c>
      <c r="O635" s="199">
        <v>76</v>
      </c>
      <c r="P635" s="199">
        <v>595</v>
      </c>
      <c r="Q635" s="199">
        <v>9</v>
      </c>
      <c r="R635" s="199">
        <v>1780</v>
      </c>
      <c r="S635" s="199">
        <v>79</v>
      </c>
      <c r="T635" s="199">
        <v>41</v>
      </c>
      <c r="U635" s="199">
        <v>0</v>
      </c>
      <c r="V635" s="199">
        <v>17</v>
      </c>
      <c r="W635" s="199">
        <v>0</v>
      </c>
      <c r="X635" s="199">
        <v>0</v>
      </c>
      <c r="Y635" s="199">
        <v>0</v>
      </c>
      <c r="Z635" s="199">
        <v>34</v>
      </c>
      <c r="AA635" s="199">
        <v>34</v>
      </c>
      <c r="AB635" s="199">
        <v>92</v>
      </c>
      <c r="AC635" s="199">
        <v>0</v>
      </c>
      <c r="AD635" s="199">
        <v>61</v>
      </c>
      <c r="AE635" s="199">
        <v>47</v>
      </c>
      <c r="AF635" s="199">
        <v>1762</v>
      </c>
      <c r="AG635" s="199">
        <v>66</v>
      </c>
      <c r="AH635" s="199">
        <v>1959</v>
      </c>
      <c r="AI635" s="199">
        <v>74</v>
      </c>
      <c r="AJ635" s="199">
        <v>83</v>
      </c>
      <c r="AK635" s="199">
        <v>78</v>
      </c>
      <c r="AL635" s="199">
        <v>14</v>
      </c>
      <c r="AM635" s="199">
        <v>14</v>
      </c>
      <c r="AN635" s="199">
        <v>69</v>
      </c>
      <c r="AO635" s="199">
        <v>64</v>
      </c>
      <c r="AP635" s="199">
        <v>1062</v>
      </c>
      <c r="AQ635" s="199">
        <v>69</v>
      </c>
      <c r="AR635" s="199">
        <v>980</v>
      </c>
      <c r="AS635" s="199">
        <v>83</v>
      </c>
      <c r="AT635" s="199">
        <v>346</v>
      </c>
      <c r="AU635" s="199">
        <v>18</v>
      </c>
      <c r="AV635" s="199">
        <v>1696</v>
      </c>
      <c r="AW635" s="199">
        <v>134</v>
      </c>
      <c r="AX635" s="199">
        <v>180</v>
      </c>
      <c r="AY635" s="199">
        <v>71</v>
      </c>
      <c r="AZ635" s="199">
        <v>529</v>
      </c>
      <c r="BA635" s="199">
        <v>50</v>
      </c>
      <c r="BB635" s="199">
        <v>485</v>
      </c>
      <c r="BC635" s="199">
        <v>15</v>
      </c>
      <c r="BD635" s="199">
        <v>272</v>
      </c>
      <c r="BE635" s="199">
        <v>0</v>
      </c>
      <c r="BF635" s="199">
        <v>191</v>
      </c>
      <c r="BG635" s="199">
        <v>48</v>
      </c>
      <c r="BH635" s="199">
        <v>791</v>
      </c>
      <c r="BI635" s="199">
        <v>100</v>
      </c>
      <c r="BJ635" s="199">
        <v>763</v>
      </c>
      <c r="BK635" s="199">
        <v>82</v>
      </c>
      <c r="BL635" s="199">
        <v>28</v>
      </c>
      <c r="BM635" s="199">
        <v>18</v>
      </c>
      <c r="BN635" s="199">
        <v>540</v>
      </c>
      <c r="BO635" s="199">
        <v>48</v>
      </c>
      <c r="BP635" s="199">
        <v>278</v>
      </c>
      <c r="BQ635" s="199">
        <v>50</v>
      </c>
      <c r="BR635" s="199">
        <v>164</v>
      </c>
      <c r="BS635" s="199">
        <v>50</v>
      </c>
      <c r="BT635" s="199">
        <v>471</v>
      </c>
      <c r="BU635" s="199">
        <v>4</v>
      </c>
      <c r="BV635" s="199">
        <v>982</v>
      </c>
      <c r="BW635" s="199">
        <v>148</v>
      </c>
      <c r="BX635" s="199">
        <v>589</v>
      </c>
      <c r="BY635" s="199">
        <v>0</v>
      </c>
      <c r="BZ635" s="199">
        <v>136</v>
      </c>
      <c r="CA635" s="199">
        <v>0</v>
      </c>
      <c r="CB635" s="199">
        <v>335</v>
      </c>
      <c r="CC635" s="199">
        <v>4</v>
      </c>
      <c r="CD635" s="199">
        <v>105</v>
      </c>
      <c r="CE635" s="199">
        <v>12</v>
      </c>
      <c r="CF635" s="199">
        <v>137</v>
      </c>
      <c r="CG635" s="199">
        <v>54</v>
      </c>
      <c r="CH635" s="199">
        <v>155</v>
      </c>
      <c r="CI635" s="199">
        <v>11</v>
      </c>
      <c r="CJ635" s="199">
        <v>252</v>
      </c>
      <c r="CK635" s="199">
        <v>29</v>
      </c>
      <c r="CL635" s="199">
        <v>333</v>
      </c>
      <c r="CM635" s="199">
        <v>42</v>
      </c>
      <c r="CN635" s="199">
        <v>589</v>
      </c>
      <c r="CO635" s="199">
        <v>0</v>
      </c>
      <c r="CP635" s="199">
        <v>152</v>
      </c>
      <c r="CQ635" s="199">
        <v>1890</v>
      </c>
      <c r="CR635" s="199">
        <v>1285</v>
      </c>
      <c r="CS635" s="199">
        <v>1039</v>
      </c>
      <c r="CT635" s="199">
        <v>1851</v>
      </c>
      <c r="CU635" s="199">
        <v>152</v>
      </c>
      <c r="CV635" s="199">
        <v>61</v>
      </c>
      <c r="CW635" s="199">
        <v>51</v>
      </c>
      <c r="CX635" s="199">
        <v>25</v>
      </c>
      <c r="CY635" s="199">
        <v>32</v>
      </c>
      <c r="CZ635" s="199">
        <v>3</v>
      </c>
      <c r="DA635" s="199">
        <v>64</v>
      </c>
      <c r="DB635" s="199">
        <v>33</v>
      </c>
      <c r="DC635" s="199">
        <v>5</v>
      </c>
      <c r="DD635" s="199">
        <v>0</v>
      </c>
      <c r="DE635" s="199">
        <v>138</v>
      </c>
      <c r="DF635" s="199">
        <v>54</v>
      </c>
      <c r="DG635" s="199">
        <v>106</v>
      </c>
      <c r="DH635" s="199">
        <v>21</v>
      </c>
      <c r="DI635" s="199">
        <v>78</v>
      </c>
      <c r="DJ635" s="199">
        <v>58</v>
      </c>
      <c r="DK635" s="199">
        <v>9</v>
      </c>
      <c r="DL635" s="199">
        <v>35</v>
      </c>
      <c r="DM635" s="199">
        <v>37</v>
      </c>
      <c r="DN635" s="199">
        <v>225</v>
      </c>
      <c r="DO635" s="199">
        <v>40</v>
      </c>
      <c r="DP635" s="199">
        <v>41</v>
      </c>
      <c r="DQ635" s="199">
        <v>57</v>
      </c>
      <c r="DR635" s="199">
        <v>69</v>
      </c>
      <c r="DS635" s="199">
        <v>15</v>
      </c>
      <c r="DT635" s="199">
        <v>94</v>
      </c>
      <c r="DU635" s="199">
        <v>940</v>
      </c>
      <c r="DV635" s="199">
        <v>405</v>
      </c>
      <c r="DW635" s="199">
        <v>123</v>
      </c>
      <c r="DX635" s="199">
        <v>45</v>
      </c>
      <c r="DY635" s="199">
        <v>10</v>
      </c>
      <c r="DZ635" s="199">
        <v>179</v>
      </c>
      <c r="EA635" s="199">
        <v>8</v>
      </c>
      <c r="EB635" s="199">
        <v>162</v>
      </c>
      <c r="EC635" s="199">
        <v>311</v>
      </c>
      <c r="ED635" s="199">
        <v>40</v>
      </c>
      <c r="EE635" s="199">
        <v>214</v>
      </c>
      <c r="EF635" s="199">
        <v>191</v>
      </c>
      <c r="EG635" s="199">
        <v>1855</v>
      </c>
      <c r="EH635" s="199">
        <v>199</v>
      </c>
      <c r="EI635" s="199">
        <v>742</v>
      </c>
      <c r="EJ635" s="199">
        <v>198</v>
      </c>
      <c r="EK635" s="199">
        <v>29</v>
      </c>
      <c r="EL635" s="199">
        <v>13</v>
      </c>
      <c r="EM635" s="199">
        <v>16</v>
      </c>
      <c r="EN635" s="199">
        <v>25</v>
      </c>
      <c r="EO635" s="199">
        <v>20</v>
      </c>
      <c r="EP635" s="199">
        <v>65</v>
      </c>
      <c r="EQ635" s="199">
        <v>679</v>
      </c>
      <c r="ER635" s="199">
        <v>940</v>
      </c>
      <c r="ES635" s="199">
        <v>41</v>
      </c>
      <c r="ET635" s="199">
        <v>327</v>
      </c>
      <c r="EU635" s="199">
        <v>351</v>
      </c>
      <c r="EV635" s="199">
        <v>221</v>
      </c>
      <c r="EW635" s="199">
        <v>899</v>
      </c>
      <c r="EX635" s="199">
        <v>940</v>
      </c>
      <c r="EZ635" s="199"/>
    </row>
    <row r="636" spans="1:156" x14ac:dyDescent="0.25">
      <c r="A636">
        <v>56278</v>
      </c>
      <c r="B636" t="s">
        <v>892</v>
      </c>
      <c r="C636" t="s">
        <v>1160</v>
      </c>
      <c r="D636" t="s">
        <v>243</v>
      </c>
      <c r="E636" t="s">
        <v>334</v>
      </c>
      <c r="F636" t="s">
        <v>346</v>
      </c>
      <c r="G636" t="s">
        <v>346</v>
      </c>
      <c r="H636" s="199">
        <v>2653</v>
      </c>
      <c r="I636" s="199">
        <v>119</v>
      </c>
      <c r="J636" s="199">
        <v>367</v>
      </c>
      <c r="K636" s="199">
        <v>6</v>
      </c>
      <c r="L636" s="199">
        <v>180</v>
      </c>
      <c r="M636" s="199">
        <v>1</v>
      </c>
      <c r="N636" s="199">
        <v>1398</v>
      </c>
      <c r="O636" s="199">
        <v>111</v>
      </c>
      <c r="P636" s="199">
        <v>887</v>
      </c>
      <c r="Q636" s="199">
        <v>2</v>
      </c>
      <c r="R636" s="199">
        <v>2562</v>
      </c>
      <c r="S636" s="199">
        <v>98</v>
      </c>
      <c r="T636" s="199">
        <v>6</v>
      </c>
      <c r="U636" s="199">
        <v>0</v>
      </c>
      <c r="V636" s="199">
        <v>0</v>
      </c>
      <c r="W636" s="199">
        <v>0</v>
      </c>
      <c r="X636" s="199">
        <v>12</v>
      </c>
      <c r="Y636" s="199">
        <v>0</v>
      </c>
      <c r="Z636" s="199">
        <v>18</v>
      </c>
      <c r="AA636" s="199">
        <v>11</v>
      </c>
      <c r="AB636" s="199">
        <v>55</v>
      </c>
      <c r="AC636" s="199">
        <v>10</v>
      </c>
      <c r="AD636" s="199">
        <v>28</v>
      </c>
      <c r="AE636" s="199">
        <v>11</v>
      </c>
      <c r="AF636" s="199">
        <v>2554</v>
      </c>
      <c r="AG636" s="199">
        <v>98</v>
      </c>
      <c r="AH636" s="199">
        <v>2608</v>
      </c>
      <c r="AI636" s="199">
        <v>108</v>
      </c>
      <c r="AJ636" s="199">
        <v>45</v>
      </c>
      <c r="AK636" s="199">
        <v>11</v>
      </c>
      <c r="AL636" s="199">
        <v>14</v>
      </c>
      <c r="AM636" s="199">
        <v>0</v>
      </c>
      <c r="AN636" s="199">
        <v>31</v>
      </c>
      <c r="AO636" s="199">
        <v>11</v>
      </c>
      <c r="AP636" s="199">
        <v>1368</v>
      </c>
      <c r="AQ636" s="199">
        <v>62</v>
      </c>
      <c r="AR636" s="199">
        <v>1285</v>
      </c>
      <c r="AS636" s="199">
        <v>57</v>
      </c>
      <c r="AT636" s="199">
        <v>320</v>
      </c>
      <c r="AU636" s="199">
        <v>0</v>
      </c>
      <c r="AV636" s="199">
        <v>2333</v>
      </c>
      <c r="AW636" s="199">
        <v>119</v>
      </c>
      <c r="AX636" s="199">
        <v>97</v>
      </c>
      <c r="AY636" s="199">
        <v>12</v>
      </c>
      <c r="AZ636" s="199">
        <v>757</v>
      </c>
      <c r="BA636" s="199">
        <v>60</v>
      </c>
      <c r="BB636" s="199">
        <v>644</v>
      </c>
      <c r="BC636" s="199">
        <v>40</v>
      </c>
      <c r="BD636" s="199">
        <v>424</v>
      </c>
      <c r="BE636" s="199">
        <v>1</v>
      </c>
      <c r="BF636" s="199">
        <v>312</v>
      </c>
      <c r="BG636" s="199">
        <v>18</v>
      </c>
      <c r="BH636" s="199">
        <v>1139</v>
      </c>
      <c r="BI636" s="199">
        <v>101</v>
      </c>
      <c r="BJ636" s="199">
        <v>1111</v>
      </c>
      <c r="BK636" s="199">
        <v>90</v>
      </c>
      <c r="BL636" s="199">
        <v>28</v>
      </c>
      <c r="BM636" s="199">
        <v>11</v>
      </c>
      <c r="BN636" s="199">
        <v>685</v>
      </c>
      <c r="BO636" s="199">
        <v>39</v>
      </c>
      <c r="BP636" s="199">
        <v>522</v>
      </c>
      <c r="BQ636" s="199">
        <v>78</v>
      </c>
      <c r="BR636" s="199">
        <v>244</v>
      </c>
      <c r="BS636" s="199">
        <v>2</v>
      </c>
      <c r="BT636" s="199">
        <v>531</v>
      </c>
      <c r="BU636" s="199">
        <v>0</v>
      </c>
      <c r="BV636" s="199">
        <v>1451</v>
      </c>
      <c r="BW636" s="199">
        <v>119</v>
      </c>
      <c r="BX636" s="199">
        <v>671</v>
      </c>
      <c r="BY636" s="199">
        <v>0</v>
      </c>
      <c r="BZ636" s="199">
        <v>152</v>
      </c>
      <c r="CA636" s="199">
        <v>0</v>
      </c>
      <c r="CB636" s="199">
        <v>379</v>
      </c>
      <c r="CC636" s="199">
        <v>0</v>
      </c>
      <c r="CD636" s="199">
        <v>200</v>
      </c>
      <c r="CE636" s="199">
        <v>6</v>
      </c>
      <c r="CF636" s="199">
        <v>281</v>
      </c>
      <c r="CG636" s="199">
        <v>28</v>
      </c>
      <c r="CH636" s="199">
        <v>256</v>
      </c>
      <c r="CI636" s="199">
        <v>31</v>
      </c>
      <c r="CJ636" s="199">
        <v>316</v>
      </c>
      <c r="CK636" s="199">
        <v>40</v>
      </c>
      <c r="CL636" s="199">
        <v>398</v>
      </c>
      <c r="CM636" s="199">
        <v>14</v>
      </c>
      <c r="CN636" s="199">
        <v>671</v>
      </c>
      <c r="CO636" s="199">
        <v>0</v>
      </c>
      <c r="CP636" s="199">
        <v>119</v>
      </c>
      <c r="CQ636" s="199">
        <v>2534</v>
      </c>
      <c r="CR636" s="199">
        <v>1850</v>
      </c>
      <c r="CS636" s="199">
        <v>1245</v>
      </c>
      <c r="CT636" s="199">
        <v>2572</v>
      </c>
      <c r="CU636" s="199">
        <v>35</v>
      </c>
      <c r="CV636" s="199">
        <v>23</v>
      </c>
      <c r="CW636" s="199">
        <v>25</v>
      </c>
      <c r="CX636" s="199">
        <v>19</v>
      </c>
      <c r="CY636" s="199">
        <v>1</v>
      </c>
      <c r="CZ636" s="199">
        <v>1</v>
      </c>
      <c r="DA636" s="199">
        <v>4</v>
      </c>
      <c r="DB636" s="199">
        <v>0</v>
      </c>
      <c r="DC636" s="199">
        <v>5</v>
      </c>
      <c r="DD636" s="199">
        <v>3</v>
      </c>
      <c r="DE636" s="199">
        <v>88</v>
      </c>
      <c r="DF636" s="199">
        <v>47</v>
      </c>
      <c r="DG636" s="199">
        <v>112</v>
      </c>
      <c r="DH636" s="199">
        <v>38</v>
      </c>
      <c r="DI636" s="199">
        <v>130</v>
      </c>
      <c r="DJ636" s="199">
        <v>72</v>
      </c>
      <c r="DK636" s="199">
        <v>8</v>
      </c>
      <c r="DL636" s="199">
        <v>62</v>
      </c>
      <c r="DM636" s="199">
        <v>71</v>
      </c>
      <c r="DN636" s="199">
        <v>488</v>
      </c>
      <c r="DO636" s="199">
        <v>47</v>
      </c>
      <c r="DP636" s="199">
        <v>63</v>
      </c>
      <c r="DQ636" s="199">
        <v>19</v>
      </c>
      <c r="DR636" s="199">
        <v>70</v>
      </c>
      <c r="DS636" s="199">
        <v>19</v>
      </c>
      <c r="DT636" s="199">
        <v>100</v>
      </c>
      <c r="DU636" s="199">
        <v>1237</v>
      </c>
      <c r="DV636" s="199">
        <v>655</v>
      </c>
      <c r="DW636" s="199">
        <v>178</v>
      </c>
      <c r="DX636" s="199">
        <v>54</v>
      </c>
      <c r="DY636" s="199">
        <v>23</v>
      </c>
      <c r="DZ636" s="199">
        <v>254</v>
      </c>
      <c r="EA636" s="199">
        <v>17</v>
      </c>
      <c r="EB636" s="199">
        <v>208</v>
      </c>
      <c r="EC636" s="199">
        <v>274</v>
      </c>
      <c r="ED636" s="199">
        <v>4</v>
      </c>
      <c r="EE636" s="199">
        <v>261</v>
      </c>
      <c r="EF636" s="199">
        <v>229</v>
      </c>
      <c r="EG636" s="199">
        <v>2383</v>
      </c>
      <c r="EH636" s="199">
        <v>299</v>
      </c>
      <c r="EI636" s="199">
        <v>926</v>
      </c>
      <c r="EJ636" s="199">
        <v>311</v>
      </c>
      <c r="EK636" s="199">
        <v>61</v>
      </c>
      <c r="EL636" s="199">
        <v>56</v>
      </c>
      <c r="EM636" s="199">
        <v>26</v>
      </c>
      <c r="EN636" s="199">
        <v>44</v>
      </c>
      <c r="EO636" s="199">
        <v>19</v>
      </c>
      <c r="EP636" s="199">
        <v>73</v>
      </c>
      <c r="EQ636" s="199">
        <v>1097</v>
      </c>
      <c r="ER636" s="199">
        <v>1237</v>
      </c>
      <c r="ES636" s="199">
        <v>51</v>
      </c>
      <c r="ET636" s="199">
        <v>419</v>
      </c>
      <c r="EU636" s="199">
        <v>463</v>
      </c>
      <c r="EV636" s="199">
        <v>304</v>
      </c>
      <c r="EW636" s="199">
        <v>1186</v>
      </c>
      <c r="EX636" s="199">
        <v>1237</v>
      </c>
      <c r="EZ636" s="199"/>
    </row>
    <row r="637" spans="1:156" x14ac:dyDescent="0.25">
      <c r="A637">
        <v>56241</v>
      </c>
      <c r="B637" t="s">
        <v>892</v>
      </c>
      <c r="C637" t="s">
        <v>1147</v>
      </c>
      <c r="D637" t="s">
        <v>324</v>
      </c>
      <c r="E637" t="s">
        <v>334</v>
      </c>
      <c r="F637" t="s">
        <v>347</v>
      </c>
      <c r="G637" t="s">
        <v>346</v>
      </c>
      <c r="H637" s="199">
        <v>3622</v>
      </c>
      <c r="I637" s="199">
        <v>157</v>
      </c>
      <c r="J637" s="199">
        <v>683</v>
      </c>
      <c r="K637" s="199">
        <v>78</v>
      </c>
      <c r="L637" s="199">
        <v>417</v>
      </c>
      <c r="M637" s="199">
        <v>61</v>
      </c>
      <c r="N637" s="199">
        <v>1466</v>
      </c>
      <c r="O637" s="199">
        <v>45</v>
      </c>
      <c r="P637" s="199">
        <v>1447</v>
      </c>
      <c r="Q637" s="199">
        <v>34</v>
      </c>
      <c r="R637" s="199">
        <v>3039</v>
      </c>
      <c r="S637" s="199">
        <v>82</v>
      </c>
      <c r="T637" s="199">
        <v>50</v>
      </c>
      <c r="U637" s="199">
        <v>0</v>
      </c>
      <c r="V637" s="199">
        <v>283</v>
      </c>
      <c r="W637" s="199">
        <v>58</v>
      </c>
      <c r="X637" s="199">
        <v>5</v>
      </c>
      <c r="Y637" s="199">
        <v>0</v>
      </c>
      <c r="Z637" s="199">
        <v>23</v>
      </c>
      <c r="AA637" s="199">
        <v>8</v>
      </c>
      <c r="AB637" s="199">
        <v>222</v>
      </c>
      <c r="AC637" s="199">
        <v>9</v>
      </c>
      <c r="AD637" s="199">
        <v>258</v>
      </c>
      <c r="AE637" s="199">
        <v>21</v>
      </c>
      <c r="AF637" s="199">
        <v>2954</v>
      </c>
      <c r="AG637" s="199">
        <v>69</v>
      </c>
      <c r="AH637" s="199">
        <v>3585</v>
      </c>
      <c r="AI637" s="199">
        <v>148</v>
      </c>
      <c r="AJ637" s="199">
        <v>37</v>
      </c>
      <c r="AK637" s="199">
        <v>9</v>
      </c>
      <c r="AL637" s="199">
        <v>31</v>
      </c>
      <c r="AM637" s="199">
        <v>7</v>
      </c>
      <c r="AN637" s="199">
        <v>6</v>
      </c>
      <c r="AO637" s="199">
        <v>2</v>
      </c>
      <c r="AP637" s="199">
        <v>1861</v>
      </c>
      <c r="AQ637" s="199">
        <v>67</v>
      </c>
      <c r="AR637" s="199">
        <v>1761</v>
      </c>
      <c r="AS637" s="199">
        <v>90</v>
      </c>
      <c r="AT637" s="199">
        <v>445</v>
      </c>
      <c r="AU637" s="199">
        <v>16</v>
      </c>
      <c r="AV637" s="199">
        <v>3177</v>
      </c>
      <c r="AW637" s="199">
        <v>141</v>
      </c>
      <c r="AX637" s="199">
        <v>164</v>
      </c>
      <c r="AY637" s="199">
        <v>25</v>
      </c>
      <c r="AZ637" s="199">
        <v>667</v>
      </c>
      <c r="BA637" s="199">
        <v>27</v>
      </c>
      <c r="BB637" s="199">
        <v>978</v>
      </c>
      <c r="BC637" s="199">
        <v>47</v>
      </c>
      <c r="BD637" s="199">
        <v>579</v>
      </c>
      <c r="BE637" s="199">
        <v>3</v>
      </c>
      <c r="BF637" s="199">
        <v>343</v>
      </c>
      <c r="BG637" s="199">
        <v>34</v>
      </c>
      <c r="BH637" s="199">
        <v>1594</v>
      </c>
      <c r="BI637" s="199">
        <v>105</v>
      </c>
      <c r="BJ637" s="199">
        <v>1537</v>
      </c>
      <c r="BK637" s="199">
        <v>95</v>
      </c>
      <c r="BL637" s="199">
        <v>57</v>
      </c>
      <c r="BM637" s="199">
        <v>10</v>
      </c>
      <c r="BN637" s="199">
        <v>1129</v>
      </c>
      <c r="BO637" s="199">
        <v>50</v>
      </c>
      <c r="BP637" s="199">
        <v>517</v>
      </c>
      <c r="BQ637" s="199">
        <v>53</v>
      </c>
      <c r="BR637" s="199">
        <v>291</v>
      </c>
      <c r="BS637" s="199">
        <v>36</v>
      </c>
      <c r="BT637" s="199">
        <v>855</v>
      </c>
      <c r="BU637" s="199">
        <v>18</v>
      </c>
      <c r="BV637" s="199">
        <v>1937</v>
      </c>
      <c r="BW637" s="199">
        <v>139</v>
      </c>
      <c r="BX637" s="199">
        <v>830</v>
      </c>
      <c r="BY637" s="199">
        <v>0</v>
      </c>
      <c r="BZ637" s="199">
        <v>258</v>
      </c>
      <c r="CA637" s="199">
        <v>4</v>
      </c>
      <c r="CB637" s="199">
        <v>597</v>
      </c>
      <c r="CC637" s="199">
        <v>14</v>
      </c>
      <c r="CD637" s="199">
        <v>379</v>
      </c>
      <c r="CE637" s="199">
        <v>37</v>
      </c>
      <c r="CF637" s="199">
        <v>357</v>
      </c>
      <c r="CG637" s="199">
        <v>58</v>
      </c>
      <c r="CH637" s="199">
        <v>362</v>
      </c>
      <c r="CI637" s="199">
        <v>28</v>
      </c>
      <c r="CJ637" s="199">
        <v>368</v>
      </c>
      <c r="CK637" s="199">
        <v>7</v>
      </c>
      <c r="CL637" s="199">
        <v>471</v>
      </c>
      <c r="CM637" s="199">
        <v>9</v>
      </c>
      <c r="CN637" s="199">
        <v>830</v>
      </c>
      <c r="CO637" s="199">
        <v>0</v>
      </c>
      <c r="CP637" s="199">
        <v>157</v>
      </c>
      <c r="CQ637" s="199">
        <v>3465</v>
      </c>
      <c r="CR637" s="199">
        <v>2545</v>
      </c>
      <c r="CS637" s="199">
        <v>1552</v>
      </c>
      <c r="CT637" s="199">
        <v>3417</v>
      </c>
      <c r="CU637" s="199">
        <v>71</v>
      </c>
      <c r="CV637" s="199">
        <v>51</v>
      </c>
      <c r="CW637" s="199">
        <v>32</v>
      </c>
      <c r="CX637" s="199">
        <v>21</v>
      </c>
      <c r="CY637" s="199">
        <v>21</v>
      </c>
      <c r="CZ637" s="199">
        <v>19</v>
      </c>
      <c r="DA637" s="199">
        <v>0</v>
      </c>
      <c r="DB637" s="199">
        <v>0</v>
      </c>
      <c r="DC637" s="199">
        <v>18</v>
      </c>
      <c r="DD637" s="199">
        <v>11</v>
      </c>
      <c r="DE637" s="199">
        <v>157</v>
      </c>
      <c r="DF637" s="199">
        <v>112</v>
      </c>
      <c r="DG637" s="199">
        <v>161</v>
      </c>
      <c r="DH637" s="199">
        <v>55</v>
      </c>
      <c r="DI637" s="199">
        <v>192</v>
      </c>
      <c r="DJ637" s="199">
        <v>116</v>
      </c>
      <c r="DK637" s="199">
        <v>57</v>
      </c>
      <c r="DL637" s="199">
        <v>118</v>
      </c>
      <c r="DM637" s="199">
        <v>44</v>
      </c>
      <c r="DN637" s="199">
        <v>513</v>
      </c>
      <c r="DO637" s="199">
        <v>140</v>
      </c>
      <c r="DP637" s="199">
        <v>27</v>
      </c>
      <c r="DQ637" s="199">
        <v>50</v>
      </c>
      <c r="DR637" s="199">
        <v>92</v>
      </c>
      <c r="DS637" s="199">
        <v>18</v>
      </c>
      <c r="DT637" s="199">
        <v>78</v>
      </c>
      <c r="DU637" s="199">
        <v>1622</v>
      </c>
      <c r="DV637" s="199">
        <v>731</v>
      </c>
      <c r="DW637" s="199">
        <v>252</v>
      </c>
      <c r="DX637" s="199">
        <v>131</v>
      </c>
      <c r="DY637" s="199">
        <v>23</v>
      </c>
      <c r="DZ637" s="199">
        <v>389</v>
      </c>
      <c r="EA637" s="199">
        <v>7</v>
      </c>
      <c r="EB637" s="199">
        <v>323</v>
      </c>
      <c r="EC637" s="199">
        <v>371</v>
      </c>
      <c r="ED637" s="199">
        <v>55</v>
      </c>
      <c r="EE637" s="199">
        <v>287</v>
      </c>
      <c r="EF637" s="199">
        <v>384</v>
      </c>
      <c r="EG637" s="199">
        <v>3168</v>
      </c>
      <c r="EH637" s="199">
        <v>482</v>
      </c>
      <c r="EI637" s="199">
        <v>1235</v>
      </c>
      <c r="EJ637" s="199">
        <v>387</v>
      </c>
      <c r="EK637" s="199">
        <v>98</v>
      </c>
      <c r="EL637" s="199">
        <v>9</v>
      </c>
      <c r="EM637" s="199">
        <v>79</v>
      </c>
      <c r="EN637" s="199">
        <v>17</v>
      </c>
      <c r="EO637" s="199">
        <v>35</v>
      </c>
      <c r="EP637" s="199">
        <v>94</v>
      </c>
      <c r="EQ637" s="199">
        <v>1424</v>
      </c>
      <c r="ER637" s="199">
        <v>1622</v>
      </c>
      <c r="ES637" s="199">
        <v>149</v>
      </c>
      <c r="ET637" s="199">
        <v>443</v>
      </c>
      <c r="EU637" s="199">
        <v>596</v>
      </c>
      <c r="EV637" s="199">
        <v>434</v>
      </c>
      <c r="EW637" s="199">
        <v>1473</v>
      </c>
      <c r="EX637" s="199">
        <v>1622</v>
      </c>
      <c r="EZ637" s="199"/>
    </row>
    <row r="638" spans="1:156" x14ac:dyDescent="0.25">
      <c r="A638">
        <v>56215</v>
      </c>
      <c r="B638" t="s">
        <v>892</v>
      </c>
      <c r="C638" t="s">
        <v>1144</v>
      </c>
      <c r="D638" t="s">
        <v>313</v>
      </c>
      <c r="E638" t="s">
        <v>334</v>
      </c>
      <c r="F638" t="s">
        <v>347</v>
      </c>
      <c r="G638" t="s">
        <v>346</v>
      </c>
      <c r="H638" s="199">
        <v>4600</v>
      </c>
      <c r="I638" s="199">
        <v>156</v>
      </c>
      <c r="J638" s="199">
        <v>1039</v>
      </c>
      <c r="K638" s="199">
        <v>20</v>
      </c>
      <c r="L638" s="199">
        <v>368</v>
      </c>
      <c r="M638" s="199">
        <v>18</v>
      </c>
      <c r="N638" s="199">
        <v>1855</v>
      </c>
      <c r="O638" s="199">
        <v>92</v>
      </c>
      <c r="P638" s="199">
        <v>1700</v>
      </c>
      <c r="Q638" s="199">
        <v>44</v>
      </c>
      <c r="R638" s="199">
        <v>4335</v>
      </c>
      <c r="S638" s="199">
        <v>145</v>
      </c>
      <c r="T638" s="199">
        <v>29</v>
      </c>
      <c r="U638" s="199">
        <v>0</v>
      </c>
      <c r="V638" s="199">
        <v>2</v>
      </c>
      <c r="W638" s="199">
        <v>0</v>
      </c>
      <c r="X638" s="199">
        <v>0</v>
      </c>
      <c r="Y638" s="199">
        <v>0</v>
      </c>
      <c r="Z638" s="199">
        <v>16</v>
      </c>
      <c r="AA638" s="199">
        <v>0</v>
      </c>
      <c r="AB638" s="199">
        <v>218</v>
      </c>
      <c r="AC638" s="199">
        <v>11</v>
      </c>
      <c r="AD638" s="199">
        <v>228</v>
      </c>
      <c r="AE638" s="199">
        <v>27</v>
      </c>
      <c r="AF638" s="199">
        <v>4155</v>
      </c>
      <c r="AG638" s="199">
        <v>129</v>
      </c>
      <c r="AH638" s="199">
        <v>4553</v>
      </c>
      <c r="AI638" s="199">
        <v>128</v>
      </c>
      <c r="AJ638" s="199">
        <v>47</v>
      </c>
      <c r="AK638" s="199">
        <v>28</v>
      </c>
      <c r="AL638" s="199">
        <v>4</v>
      </c>
      <c r="AM638" s="199">
        <v>0</v>
      </c>
      <c r="AN638" s="199">
        <v>43</v>
      </c>
      <c r="AO638" s="199">
        <v>28</v>
      </c>
      <c r="AP638" s="199">
        <v>2326</v>
      </c>
      <c r="AQ638" s="199">
        <v>97</v>
      </c>
      <c r="AR638" s="199">
        <v>2274</v>
      </c>
      <c r="AS638" s="199">
        <v>59</v>
      </c>
      <c r="AT638" s="199">
        <v>829</v>
      </c>
      <c r="AU638" s="199">
        <v>30</v>
      </c>
      <c r="AV638" s="199">
        <v>3771</v>
      </c>
      <c r="AW638" s="199">
        <v>126</v>
      </c>
      <c r="AX638" s="199">
        <v>159</v>
      </c>
      <c r="AY638" s="199">
        <v>6</v>
      </c>
      <c r="AZ638" s="199">
        <v>898</v>
      </c>
      <c r="BA638" s="199">
        <v>27</v>
      </c>
      <c r="BB638" s="199">
        <v>1204</v>
      </c>
      <c r="BC638" s="199">
        <v>79</v>
      </c>
      <c r="BD638" s="199">
        <v>876</v>
      </c>
      <c r="BE638" s="199">
        <v>11</v>
      </c>
      <c r="BF638" s="199">
        <v>461</v>
      </c>
      <c r="BG638" s="199">
        <v>44</v>
      </c>
      <c r="BH638" s="199">
        <v>2020</v>
      </c>
      <c r="BI638" s="199">
        <v>81</v>
      </c>
      <c r="BJ638" s="199">
        <v>1937</v>
      </c>
      <c r="BK638" s="199">
        <v>81</v>
      </c>
      <c r="BL638" s="199">
        <v>83</v>
      </c>
      <c r="BM638" s="199">
        <v>0</v>
      </c>
      <c r="BN638" s="199">
        <v>1462</v>
      </c>
      <c r="BO638" s="199">
        <v>66</v>
      </c>
      <c r="BP638" s="199">
        <v>620</v>
      </c>
      <c r="BQ638" s="199">
        <v>26</v>
      </c>
      <c r="BR638" s="199">
        <v>399</v>
      </c>
      <c r="BS638" s="199">
        <v>33</v>
      </c>
      <c r="BT638" s="199">
        <v>1113</v>
      </c>
      <c r="BU638" s="199">
        <v>31</v>
      </c>
      <c r="BV638" s="199">
        <v>2481</v>
      </c>
      <c r="BW638" s="199">
        <v>125</v>
      </c>
      <c r="BX638" s="199">
        <v>1006</v>
      </c>
      <c r="BY638" s="199">
        <v>0</v>
      </c>
      <c r="BZ638" s="199">
        <v>315</v>
      </c>
      <c r="CA638" s="199">
        <v>20</v>
      </c>
      <c r="CB638" s="199">
        <v>798</v>
      </c>
      <c r="CC638" s="199">
        <v>11</v>
      </c>
      <c r="CD638" s="199">
        <v>350</v>
      </c>
      <c r="CE638" s="199">
        <v>2</v>
      </c>
      <c r="CF638" s="199">
        <v>434</v>
      </c>
      <c r="CG638" s="199">
        <v>60</v>
      </c>
      <c r="CH638" s="199">
        <v>543</v>
      </c>
      <c r="CI638" s="199">
        <v>27</v>
      </c>
      <c r="CJ638" s="199">
        <v>556</v>
      </c>
      <c r="CK638" s="199">
        <v>17</v>
      </c>
      <c r="CL638" s="199">
        <v>598</v>
      </c>
      <c r="CM638" s="199">
        <v>19</v>
      </c>
      <c r="CN638" s="199">
        <v>1006</v>
      </c>
      <c r="CO638" s="199">
        <v>0</v>
      </c>
      <c r="CP638" s="199">
        <v>156</v>
      </c>
      <c r="CQ638" s="199">
        <v>4444</v>
      </c>
      <c r="CR638" s="199">
        <v>3282</v>
      </c>
      <c r="CS638" s="199">
        <v>2127</v>
      </c>
      <c r="CT638" s="199">
        <v>4300</v>
      </c>
      <c r="CU638" s="199">
        <v>88</v>
      </c>
      <c r="CV638" s="199">
        <v>26</v>
      </c>
      <c r="CW638" s="199">
        <v>75</v>
      </c>
      <c r="CX638" s="199">
        <v>21</v>
      </c>
      <c r="CY638" s="199">
        <v>13</v>
      </c>
      <c r="CZ638" s="199">
        <v>5</v>
      </c>
      <c r="DA638" s="199">
        <v>0</v>
      </c>
      <c r="DB638" s="199">
        <v>0</v>
      </c>
      <c r="DC638" s="199">
        <v>0</v>
      </c>
      <c r="DD638" s="199">
        <v>0</v>
      </c>
      <c r="DE638" s="199">
        <v>206</v>
      </c>
      <c r="DF638" s="199">
        <v>63</v>
      </c>
      <c r="DG638" s="199">
        <v>367</v>
      </c>
      <c r="DH638" s="199">
        <v>23</v>
      </c>
      <c r="DI638" s="199">
        <v>229</v>
      </c>
      <c r="DJ638" s="199">
        <v>173</v>
      </c>
      <c r="DK638" s="199">
        <v>32</v>
      </c>
      <c r="DL638" s="199">
        <v>34</v>
      </c>
      <c r="DM638" s="199">
        <v>145</v>
      </c>
      <c r="DN638" s="199">
        <v>645</v>
      </c>
      <c r="DO638" s="199">
        <v>159</v>
      </c>
      <c r="DP638" s="199">
        <v>113</v>
      </c>
      <c r="DQ638" s="199">
        <v>96</v>
      </c>
      <c r="DR638" s="199">
        <v>90</v>
      </c>
      <c r="DS638" s="199">
        <v>79</v>
      </c>
      <c r="DT638" s="199">
        <v>289</v>
      </c>
      <c r="DU638" s="199">
        <v>1998</v>
      </c>
      <c r="DV638" s="199">
        <v>955</v>
      </c>
      <c r="DW638" s="199">
        <v>324</v>
      </c>
      <c r="DX638" s="199">
        <v>148</v>
      </c>
      <c r="DY638" s="199">
        <v>90</v>
      </c>
      <c r="DZ638" s="199">
        <v>393</v>
      </c>
      <c r="EA638" s="199">
        <v>99</v>
      </c>
      <c r="EB638" s="199">
        <v>218</v>
      </c>
      <c r="EC638" s="199">
        <v>502</v>
      </c>
      <c r="ED638" s="199">
        <v>103</v>
      </c>
      <c r="EE638" s="199">
        <v>323</v>
      </c>
      <c r="EF638" s="199">
        <v>626</v>
      </c>
      <c r="EG638" s="199">
        <v>3991</v>
      </c>
      <c r="EH638" s="199">
        <v>615</v>
      </c>
      <c r="EI638" s="199">
        <v>1389</v>
      </c>
      <c r="EJ638" s="199">
        <v>609</v>
      </c>
      <c r="EK638" s="199">
        <v>89</v>
      </c>
      <c r="EL638" s="199">
        <v>67</v>
      </c>
      <c r="EM638" s="199">
        <v>52</v>
      </c>
      <c r="EN638" s="199">
        <v>91</v>
      </c>
      <c r="EO638" s="199">
        <v>40</v>
      </c>
      <c r="EP638" s="199">
        <v>208</v>
      </c>
      <c r="EQ638" s="199">
        <v>1677</v>
      </c>
      <c r="ER638" s="199">
        <v>1998</v>
      </c>
      <c r="ES638" s="199">
        <v>77</v>
      </c>
      <c r="ET638" s="199">
        <v>651</v>
      </c>
      <c r="EU638" s="199">
        <v>833</v>
      </c>
      <c r="EV638" s="199">
        <v>437</v>
      </c>
      <c r="EW638" s="199">
        <v>1921</v>
      </c>
      <c r="EX638" s="199">
        <v>1998</v>
      </c>
      <c r="EZ638" s="199"/>
    </row>
    <row r="639" spans="1:156" x14ac:dyDescent="0.25">
      <c r="A639">
        <v>56232</v>
      </c>
      <c r="B639" t="s">
        <v>892</v>
      </c>
      <c r="C639" t="s">
        <v>1146</v>
      </c>
      <c r="D639" t="s">
        <v>274</v>
      </c>
      <c r="E639" t="s">
        <v>334</v>
      </c>
      <c r="F639" t="s">
        <v>346</v>
      </c>
      <c r="G639" t="s">
        <v>346</v>
      </c>
      <c r="H639" s="199">
        <v>2241</v>
      </c>
      <c r="I639" s="199">
        <v>68</v>
      </c>
      <c r="J639" s="199">
        <v>220</v>
      </c>
      <c r="K639" s="199">
        <v>16</v>
      </c>
      <c r="L639" s="199">
        <v>108</v>
      </c>
      <c r="M639" s="199">
        <v>9</v>
      </c>
      <c r="N639" s="199">
        <v>1099</v>
      </c>
      <c r="O639" s="199">
        <v>22</v>
      </c>
      <c r="P639" s="199">
        <v>916</v>
      </c>
      <c r="Q639" s="199">
        <v>30</v>
      </c>
      <c r="R639" s="199">
        <v>2076</v>
      </c>
      <c r="S639" s="199">
        <v>56</v>
      </c>
      <c r="T639" s="199">
        <v>16</v>
      </c>
      <c r="U639" s="199">
        <v>2</v>
      </c>
      <c r="V639" s="199">
        <v>2</v>
      </c>
      <c r="W639" s="199">
        <v>0</v>
      </c>
      <c r="X639" s="199">
        <v>16</v>
      </c>
      <c r="Y639" s="199">
        <v>2</v>
      </c>
      <c r="Z639" s="199">
        <v>18</v>
      </c>
      <c r="AA639" s="199">
        <v>0</v>
      </c>
      <c r="AB639" s="199">
        <v>113</v>
      </c>
      <c r="AC639" s="199">
        <v>8</v>
      </c>
      <c r="AD639" s="199">
        <v>47</v>
      </c>
      <c r="AE639" s="199">
        <v>3</v>
      </c>
      <c r="AF639" s="199">
        <v>2056</v>
      </c>
      <c r="AG639" s="199">
        <v>56</v>
      </c>
      <c r="AH639" s="199">
        <v>2197</v>
      </c>
      <c r="AI639" s="199">
        <v>61</v>
      </c>
      <c r="AJ639" s="199">
        <v>44</v>
      </c>
      <c r="AK639" s="199">
        <v>7</v>
      </c>
      <c r="AL639" s="199">
        <v>34</v>
      </c>
      <c r="AM639" s="199">
        <v>2</v>
      </c>
      <c r="AN639" s="199">
        <v>10</v>
      </c>
      <c r="AO639" s="199">
        <v>5</v>
      </c>
      <c r="AP639" s="199">
        <v>1155</v>
      </c>
      <c r="AQ639" s="199">
        <v>45</v>
      </c>
      <c r="AR639" s="199">
        <v>1086</v>
      </c>
      <c r="AS639" s="199">
        <v>23</v>
      </c>
      <c r="AT639" s="199">
        <v>329</v>
      </c>
      <c r="AU639" s="199">
        <v>0</v>
      </c>
      <c r="AV639" s="199">
        <v>1912</v>
      </c>
      <c r="AW639" s="199">
        <v>68</v>
      </c>
      <c r="AX639" s="199">
        <v>105</v>
      </c>
      <c r="AY639" s="199">
        <v>3</v>
      </c>
      <c r="AZ639" s="199">
        <v>435</v>
      </c>
      <c r="BA639" s="199">
        <v>19</v>
      </c>
      <c r="BB639" s="199">
        <v>566</v>
      </c>
      <c r="BC639" s="199">
        <v>23</v>
      </c>
      <c r="BD639" s="199">
        <v>364</v>
      </c>
      <c r="BE639" s="199">
        <v>3</v>
      </c>
      <c r="BF639" s="199">
        <v>182</v>
      </c>
      <c r="BG639" s="199">
        <v>24</v>
      </c>
      <c r="BH639" s="199">
        <v>941</v>
      </c>
      <c r="BI639" s="199">
        <v>34</v>
      </c>
      <c r="BJ639" s="199">
        <v>924</v>
      </c>
      <c r="BK639" s="199">
        <v>34</v>
      </c>
      <c r="BL639" s="199">
        <v>17</v>
      </c>
      <c r="BM639" s="199">
        <v>0</v>
      </c>
      <c r="BN639" s="199">
        <v>695</v>
      </c>
      <c r="BO639" s="199">
        <v>24</v>
      </c>
      <c r="BP639" s="199">
        <v>301</v>
      </c>
      <c r="BQ639" s="199">
        <v>27</v>
      </c>
      <c r="BR639" s="199">
        <v>127</v>
      </c>
      <c r="BS639" s="199">
        <v>7</v>
      </c>
      <c r="BT639" s="199">
        <v>603</v>
      </c>
      <c r="BU639" s="199">
        <v>10</v>
      </c>
      <c r="BV639" s="199">
        <v>1123</v>
      </c>
      <c r="BW639" s="199">
        <v>58</v>
      </c>
      <c r="BX639" s="199">
        <v>515</v>
      </c>
      <c r="BY639" s="199">
        <v>0</v>
      </c>
      <c r="BZ639" s="199">
        <v>161</v>
      </c>
      <c r="CA639" s="199">
        <v>1</v>
      </c>
      <c r="CB639" s="199">
        <v>442</v>
      </c>
      <c r="CC639" s="199">
        <v>9</v>
      </c>
      <c r="CD639" s="199">
        <v>168</v>
      </c>
      <c r="CE639" s="199">
        <v>10</v>
      </c>
      <c r="CF639" s="199">
        <v>173</v>
      </c>
      <c r="CG639" s="199">
        <v>25</v>
      </c>
      <c r="CH639" s="199">
        <v>297</v>
      </c>
      <c r="CI639" s="199">
        <v>9</v>
      </c>
      <c r="CJ639" s="199">
        <v>174</v>
      </c>
      <c r="CK639" s="199">
        <v>2</v>
      </c>
      <c r="CL639" s="199">
        <v>311</v>
      </c>
      <c r="CM639" s="199">
        <v>12</v>
      </c>
      <c r="CN639" s="199">
        <v>515</v>
      </c>
      <c r="CO639" s="199">
        <v>0</v>
      </c>
      <c r="CP639" s="199">
        <v>68</v>
      </c>
      <c r="CQ639" s="199">
        <v>2173</v>
      </c>
      <c r="CR639" s="199">
        <v>1693</v>
      </c>
      <c r="CS639" s="199">
        <v>895</v>
      </c>
      <c r="CT639" s="199">
        <v>2144</v>
      </c>
      <c r="CU639" s="199">
        <v>30</v>
      </c>
      <c r="CV639" s="199">
        <v>7</v>
      </c>
      <c r="CW639" s="199">
        <v>13</v>
      </c>
      <c r="CX639" s="199">
        <v>3</v>
      </c>
      <c r="CY639" s="199">
        <v>9</v>
      </c>
      <c r="CZ639" s="199">
        <v>2</v>
      </c>
      <c r="DA639" s="199">
        <v>6</v>
      </c>
      <c r="DB639" s="199">
        <v>2</v>
      </c>
      <c r="DC639" s="199">
        <v>2</v>
      </c>
      <c r="DD639" s="199">
        <v>0</v>
      </c>
      <c r="DE639" s="199">
        <v>86</v>
      </c>
      <c r="DF639" s="199">
        <v>52</v>
      </c>
      <c r="DG639" s="199">
        <v>187</v>
      </c>
      <c r="DH639" s="199">
        <v>41</v>
      </c>
      <c r="DI639" s="199">
        <v>114</v>
      </c>
      <c r="DJ639" s="199">
        <v>40</v>
      </c>
      <c r="DK639" s="199">
        <v>8</v>
      </c>
      <c r="DL639" s="199">
        <v>61</v>
      </c>
      <c r="DM639" s="199">
        <v>63</v>
      </c>
      <c r="DN639" s="199">
        <v>363</v>
      </c>
      <c r="DO639" s="199">
        <v>28</v>
      </c>
      <c r="DP639" s="199">
        <v>47</v>
      </c>
      <c r="DQ639" s="199">
        <v>16</v>
      </c>
      <c r="DR639" s="199">
        <v>27</v>
      </c>
      <c r="DS639" s="199">
        <v>11</v>
      </c>
      <c r="DT639" s="199">
        <v>50</v>
      </c>
      <c r="DU639" s="199">
        <v>872</v>
      </c>
      <c r="DV639" s="199">
        <v>531</v>
      </c>
      <c r="DW639" s="199">
        <v>211</v>
      </c>
      <c r="DX639" s="199">
        <v>59</v>
      </c>
      <c r="DY639" s="199">
        <v>11</v>
      </c>
      <c r="DZ639" s="199">
        <v>129</v>
      </c>
      <c r="EA639" s="199">
        <v>13</v>
      </c>
      <c r="EB639" s="199">
        <v>96</v>
      </c>
      <c r="EC639" s="199">
        <v>153</v>
      </c>
      <c r="ED639" s="199">
        <v>14</v>
      </c>
      <c r="EE639" s="199">
        <v>135</v>
      </c>
      <c r="EF639" s="199">
        <v>274</v>
      </c>
      <c r="EG639" s="199">
        <v>2061</v>
      </c>
      <c r="EH639" s="199">
        <v>235</v>
      </c>
      <c r="EI639" s="199">
        <v>728</v>
      </c>
      <c r="EJ639" s="199">
        <v>144</v>
      </c>
      <c r="EK639" s="199">
        <v>33</v>
      </c>
      <c r="EL639" s="199">
        <v>30</v>
      </c>
      <c r="EM639" s="199">
        <v>10</v>
      </c>
      <c r="EN639" s="199">
        <v>4</v>
      </c>
      <c r="EO639" s="199">
        <v>15</v>
      </c>
      <c r="EP639" s="199">
        <v>33</v>
      </c>
      <c r="EQ639" s="199">
        <v>746</v>
      </c>
      <c r="ER639" s="199">
        <v>872</v>
      </c>
      <c r="ES639" s="199">
        <v>27</v>
      </c>
      <c r="ET639" s="199">
        <v>179</v>
      </c>
      <c r="EU639" s="199">
        <v>371</v>
      </c>
      <c r="EV639" s="199">
        <v>295</v>
      </c>
      <c r="EW639" s="199">
        <v>845</v>
      </c>
      <c r="EX639" s="199">
        <v>872</v>
      </c>
      <c r="EZ639" s="199"/>
    </row>
    <row r="640" spans="1:156" x14ac:dyDescent="0.25">
      <c r="A640">
        <v>56220</v>
      </c>
      <c r="B640" t="s">
        <v>892</v>
      </c>
      <c r="C640" t="s">
        <v>1145</v>
      </c>
      <c r="D640" t="s">
        <v>324</v>
      </c>
      <c r="E640" t="s">
        <v>334</v>
      </c>
      <c r="F640" t="s">
        <v>346</v>
      </c>
      <c r="G640" t="s">
        <v>346</v>
      </c>
      <c r="H640" s="199">
        <v>2584</v>
      </c>
      <c r="I640" s="199">
        <v>56</v>
      </c>
      <c r="J640" s="199">
        <v>459</v>
      </c>
      <c r="K640" s="199">
        <v>14</v>
      </c>
      <c r="L640" s="199">
        <v>288</v>
      </c>
      <c r="M640" s="199">
        <v>14</v>
      </c>
      <c r="N640" s="199">
        <v>1288</v>
      </c>
      <c r="O640" s="199">
        <v>25</v>
      </c>
      <c r="P640" s="199">
        <v>827</v>
      </c>
      <c r="Q640" s="199">
        <v>17</v>
      </c>
      <c r="R640" s="199">
        <v>2525</v>
      </c>
      <c r="S640" s="199">
        <v>56</v>
      </c>
      <c r="T640" s="199">
        <v>2</v>
      </c>
      <c r="U640" s="199">
        <v>0</v>
      </c>
      <c r="V640" s="199">
        <v>4</v>
      </c>
      <c r="W640" s="199">
        <v>0</v>
      </c>
      <c r="X640" s="199">
        <v>7</v>
      </c>
      <c r="Y640" s="199">
        <v>0</v>
      </c>
      <c r="Z640" s="199">
        <v>18</v>
      </c>
      <c r="AA640" s="199">
        <v>0</v>
      </c>
      <c r="AB640" s="199">
        <v>28</v>
      </c>
      <c r="AC640" s="199">
        <v>0</v>
      </c>
      <c r="AD640" s="199">
        <v>18</v>
      </c>
      <c r="AE640" s="199">
        <v>0</v>
      </c>
      <c r="AF640" s="199">
        <v>2525</v>
      </c>
      <c r="AG640" s="199">
        <v>56</v>
      </c>
      <c r="AH640" s="199">
        <v>2562</v>
      </c>
      <c r="AI640" s="199">
        <v>56</v>
      </c>
      <c r="AJ640" s="199">
        <v>22</v>
      </c>
      <c r="AK640" s="199">
        <v>0</v>
      </c>
      <c r="AL640" s="199">
        <v>7</v>
      </c>
      <c r="AM640" s="199">
        <v>0</v>
      </c>
      <c r="AN640" s="199">
        <v>15</v>
      </c>
      <c r="AO640" s="199">
        <v>0</v>
      </c>
      <c r="AP640" s="199">
        <v>1301</v>
      </c>
      <c r="AQ640" s="199">
        <v>27</v>
      </c>
      <c r="AR640" s="199">
        <v>1283</v>
      </c>
      <c r="AS640" s="199">
        <v>29</v>
      </c>
      <c r="AT640" s="199">
        <v>477</v>
      </c>
      <c r="AU640" s="199">
        <v>1</v>
      </c>
      <c r="AV640" s="199">
        <v>2107</v>
      </c>
      <c r="AW640" s="199">
        <v>55</v>
      </c>
      <c r="AX640" s="199">
        <v>73</v>
      </c>
      <c r="AY640" s="199">
        <v>3</v>
      </c>
      <c r="AZ640" s="199">
        <v>620</v>
      </c>
      <c r="BA640" s="199">
        <v>8</v>
      </c>
      <c r="BB640" s="199">
        <v>723</v>
      </c>
      <c r="BC640" s="199">
        <v>36</v>
      </c>
      <c r="BD640" s="199">
        <v>355</v>
      </c>
      <c r="BE640" s="199">
        <v>1</v>
      </c>
      <c r="BF640" s="199">
        <v>227</v>
      </c>
      <c r="BG640" s="199">
        <v>15</v>
      </c>
      <c r="BH640" s="199">
        <v>1132</v>
      </c>
      <c r="BI640" s="199">
        <v>33</v>
      </c>
      <c r="BJ640" s="199">
        <v>1108</v>
      </c>
      <c r="BK640" s="199">
        <v>32</v>
      </c>
      <c r="BL640" s="199">
        <v>24</v>
      </c>
      <c r="BM640" s="199">
        <v>1</v>
      </c>
      <c r="BN640" s="199">
        <v>854</v>
      </c>
      <c r="BO640" s="199">
        <v>32</v>
      </c>
      <c r="BP640" s="199">
        <v>320</v>
      </c>
      <c r="BQ640" s="199">
        <v>1</v>
      </c>
      <c r="BR640" s="199">
        <v>185</v>
      </c>
      <c r="BS640" s="199">
        <v>15</v>
      </c>
      <c r="BT640" s="199">
        <v>624</v>
      </c>
      <c r="BU640" s="199">
        <v>8</v>
      </c>
      <c r="BV640" s="199">
        <v>1359</v>
      </c>
      <c r="BW640" s="199">
        <v>48</v>
      </c>
      <c r="BX640" s="199">
        <v>601</v>
      </c>
      <c r="BY640" s="199">
        <v>0</v>
      </c>
      <c r="BZ640" s="199">
        <v>131</v>
      </c>
      <c r="CA640" s="199">
        <v>3</v>
      </c>
      <c r="CB640" s="199">
        <v>493</v>
      </c>
      <c r="CC640" s="199">
        <v>5</v>
      </c>
      <c r="CD640" s="199">
        <v>189</v>
      </c>
      <c r="CE640" s="199">
        <v>0</v>
      </c>
      <c r="CF640" s="199">
        <v>250</v>
      </c>
      <c r="CG640" s="199">
        <v>6</v>
      </c>
      <c r="CH640" s="199">
        <v>245</v>
      </c>
      <c r="CI640" s="199">
        <v>8</v>
      </c>
      <c r="CJ640" s="199">
        <v>258</v>
      </c>
      <c r="CK640" s="199">
        <v>25</v>
      </c>
      <c r="CL640" s="199">
        <v>417</v>
      </c>
      <c r="CM640" s="199">
        <v>9</v>
      </c>
      <c r="CN640" s="199">
        <v>601</v>
      </c>
      <c r="CO640" s="199">
        <v>0</v>
      </c>
      <c r="CP640" s="199">
        <v>56</v>
      </c>
      <c r="CQ640" s="199">
        <v>2528</v>
      </c>
      <c r="CR640" s="199">
        <v>2028</v>
      </c>
      <c r="CS640" s="199">
        <v>1078</v>
      </c>
      <c r="CT640" s="199">
        <v>2478</v>
      </c>
      <c r="CU640" s="199">
        <v>37</v>
      </c>
      <c r="CV640" s="199">
        <v>18</v>
      </c>
      <c r="CW640" s="199">
        <v>28</v>
      </c>
      <c r="CX640" s="199">
        <v>18</v>
      </c>
      <c r="CY640" s="199">
        <v>9</v>
      </c>
      <c r="CZ640" s="199">
        <v>0</v>
      </c>
      <c r="DA640" s="199">
        <v>0</v>
      </c>
      <c r="DB640" s="199">
        <v>0</v>
      </c>
      <c r="DC640" s="199">
        <v>0</v>
      </c>
      <c r="DD640" s="199">
        <v>0</v>
      </c>
      <c r="DE640" s="199">
        <v>211</v>
      </c>
      <c r="DF640" s="199">
        <v>103</v>
      </c>
      <c r="DG640" s="199">
        <v>143</v>
      </c>
      <c r="DH640" s="199">
        <v>34</v>
      </c>
      <c r="DI640" s="199">
        <v>157</v>
      </c>
      <c r="DJ640" s="199">
        <v>44</v>
      </c>
      <c r="DK640" s="199">
        <v>8</v>
      </c>
      <c r="DL640" s="199">
        <v>53</v>
      </c>
      <c r="DM640" s="199">
        <v>61</v>
      </c>
      <c r="DN640" s="199">
        <v>337</v>
      </c>
      <c r="DO640" s="199">
        <v>47</v>
      </c>
      <c r="DP640" s="199">
        <v>40</v>
      </c>
      <c r="DQ640" s="199">
        <v>15</v>
      </c>
      <c r="DR640" s="199">
        <v>49</v>
      </c>
      <c r="DS640" s="199">
        <v>32</v>
      </c>
      <c r="DT640" s="199">
        <v>99</v>
      </c>
      <c r="DU640" s="199">
        <v>1165</v>
      </c>
      <c r="DV640" s="199">
        <v>597</v>
      </c>
      <c r="DW640" s="199">
        <v>201</v>
      </c>
      <c r="DX640" s="199">
        <v>32</v>
      </c>
      <c r="DY640" s="199">
        <v>7</v>
      </c>
      <c r="DZ640" s="199">
        <v>264</v>
      </c>
      <c r="EA640" s="199">
        <v>61</v>
      </c>
      <c r="EB640" s="199">
        <v>178</v>
      </c>
      <c r="EC640" s="199">
        <v>272</v>
      </c>
      <c r="ED640" s="199">
        <v>26</v>
      </c>
      <c r="EE640" s="199">
        <v>203</v>
      </c>
      <c r="EF640" s="199">
        <v>305</v>
      </c>
      <c r="EG640" s="199">
        <v>2458</v>
      </c>
      <c r="EH640" s="199">
        <v>147</v>
      </c>
      <c r="EI640" s="199">
        <v>994</v>
      </c>
      <c r="EJ640" s="199">
        <v>171</v>
      </c>
      <c r="EK640" s="199">
        <v>46</v>
      </c>
      <c r="EL640" s="199">
        <v>19</v>
      </c>
      <c r="EM640" s="199">
        <v>27</v>
      </c>
      <c r="EN640" s="199">
        <v>14</v>
      </c>
      <c r="EO640" s="199">
        <v>7</v>
      </c>
      <c r="EP640" s="199">
        <v>36</v>
      </c>
      <c r="EQ640" s="199">
        <v>977</v>
      </c>
      <c r="ER640" s="199">
        <v>1165</v>
      </c>
      <c r="ES640" s="199">
        <v>60</v>
      </c>
      <c r="ET640" s="199">
        <v>283</v>
      </c>
      <c r="EU640" s="199">
        <v>423</v>
      </c>
      <c r="EV640" s="199">
        <v>399</v>
      </c>
      <c r="EW640" s="199">
        <v>1105</v>
      </c>
      <c r="EX640" s="199">
        <v>1165</v>
      </c>
      <c r="EZ640" s="199"/>
    </row>
    <row r="641" spans="1:156" x14ac:dyDescent="0.25">
      <c r="A641">
        <v>56521</v>
      </c>
      <c r="B641" t="s">
        <v>892</v>
      </c>
      <c r="C641" t="s">
        <v>1222</v>
      </c>
      <c r="D641" t="s">
        <v>240</v>
      </c>
      <c r="E641" t="s">
        <v>335</v>
      </c>
      <c r="F641" t="s">
        <v>346</v>
      </c>
      <c r="G641" t="s">
        <v>347</v>
      </c>
      <c r="H641" s="199">
        <v>795</v>
      </c>
      <c r="I641" s="199">
        <v>155</v>
      </c>
      <c r="J641" s="199">
        <v>165</v>
      </c>
      <c r="K641" s="199">
        <v>29</v>
      </c>
      <c r="L641" s="199">
        <v>94</v>
      </c>
      <c r="M641" s="199">
        <v>10</v>
      </c>
      <c r="N641" s="199">
        <v>370</v>
      </c>
      <c r="O641" s="199">
        <v>61</v>
      </c>
      <c r="P641" s="199">
        <v>255</v>
      </c>
      <c r="Q641" s="199">
        <v>65</v>
      </c>
      <c r="R641" s="199">
        <v>564</v>
      </c>
      <c r="S641" s="199">
        <v>83</v>
      </c>
      <c r="T641" s="199">
        <v>0</v>
      </c>
      <c r="U641" s="199">
        <v>0</v>
      </c>
      <c r="V641" s="199">
        <v>139</v>
      </c>
      <c r="W641" s="199">
        <v>34</v>
      </c>
      <c r="X641" s="199">
        <v>0</v>
      </c>
      <c r="Y641" s="199">
        <v>0</v>
      </c>
      <c r="Z641" s="199">
        <v>0</v>
      </c>
      <c r="AA641" s="199">
        <v>0</v>
      </c>
      <c r="AB641" s="199">
        <v>92</v>
      </c>
      <c r="AC641" s="199">
        <v>38</v>
      </c>
      <c r="AD641" s="199">
        <v>36</v>
      </c>
      <c r="AE641" s="199">
        <v>5</v>
      </c>
      <c r="AF641" s="199">
        <v>561</v>
      </c>
      <c r="AG641" s="199">
        <v>83</v>
      </c>
      <c r="AH641" s="199">
        <v>793</v>
      </c>
      <c r="AI641" s="199">
        <v>155</v>
      </c>
      <c r="AJ641" s="199">
        <v>2</v>
      </c>
      <c r="AK641" s="199">
        <v>0</v>
      </c>
      <c r="AL641" s="199">
        <v>2</v>
      </c>
      <c r="AM641" s="199">
        <v>0</v>
      </c>
      <c r="AN641" s="199">
        <v>0</v>
      </c>
      <c r="AO641" s="199">
        <v>0</v>
      </c>
      <c r="AP641" s="199">
        <v>404</v>
      </c>
      <c r="AQ641" s="199">
        <v>97</v>
      </c>
      <c r="AR641" s="199">
        <v>391</v>
      </c>
      <c r="AS641" s="199">
        <v>58</v>
      </c>
      <c r="AT641" s="199">
        <v>136</v>
      </c>
      <c r="AU641" s="199">
        <v>17</v>
      </c>
      <c r="AV641" s="199">
        <v>659</v>
      </c>
      <c r="AW641" s="199">
        <v>138</v>
      </c>
      <c r="AX641" s="199">
        <v>55</v>
      </c>
      <c r="AY641" s="199">
        <v>24</v>
      </c>
      <c r="AZ641" s="199">
        <v>238</v>
      </c>
      <c r="BA641" s="199">
        <v>51</v>
      </c>
      <c r="BB641" s="199">
        <v>174</v>
      </c>
      <c r="BC641" s="199">
        <v>38</v>
      </c>
      <c r="BD641" s="199">
        <v>98</v>
      </c>
      <c r="BE641" s="199">
        <v>7</v>
      </c>
      <c r="BF641" s="199">
        <v>91</v>
      </c>
      <c r="BG641" s="199">
        <v>14</v>
      </c>
      <c r="BH641" s="199">
        <v>403</v>
      </c>
      <c r="BI641" s="199">
        <v>121</v>
      </c>
      <c r="BJ641" s="199">
        <v>381</v>
      </c>
      <c r="BK641" s="199">
        <v>107</v>
      </c>
      <c r="BL641" s="199">
        <v>22</v>
      </c>
      <c r="BM641" s="199">
        <v>14</v>
      </c>
      <c r="BN641" s="199">
        <v>286</v>
      </c>
      <c r="BO641" s="199">
        <v>76</v>
      </c>
      <c r="BP641" s="199">
        <v>128</v>
      </c>
      <c r="BQ641" s="199">
        <v>47</v>
      </c>
      <c r="BR641" s="199">
        <v>80</v>
      </c>
      <c r="BS641" s="199">
        <v>12</v>
      </c>
      <c r="BT641" s="199">
        <v>154</v>
      </c>
      <c r="BU641" s="199">
        <v>20</v>
      </c>
      <c r="BV641" s="199">
        <v>494</v>
      </c>
      <c r="BW641" s="199">
        <v>135</v>
      </c>
      <c r="BX641" s="199">
        <v>147</v>
      </c>
      <c r="BY641" s="199">
        <v>0</v>
      </c>
      <c r="BZ641" s="199">
        <v>31</v>
      </c>
      <c r="CA641" s="199">
        <v>5</v>
      </c>
      <c r="CB641" s="199">
        <v>123</v>
      </c>
      <c r="CC641" s="199">
        <v>15</v>
      </c>
      <c r="CD641" s="199">
        <v>76</v>
      </c>
      <c r="CE641" s="199">
        <v>15</v>
      </c>
      <c r="CF641" s="199">
        <v>75</v>
      </c>
      <c r="CG641" s="199">
        <v>10</v>
      </c>
      <c r="CH641" s="199">
        <v>100</v>
      </c>
      <c r="CI641" s="199">
        <v>36</v>
      </c>
      <c r="CJ641" s="199">
        <v>135</v>
      </c>
      <c r="CK641" s="199">
        <v>52</v>
      </c>
      <c r="CL641" s="199">
        <v>108</v>
      </c>
      <c r="CM641" s="199">
        <v>22</v>
      </c>
      <c r="CN641" s="199">
        <v>147</v>
      </c>
      <c r="CO641" s="199">
        <v>0</v>
      </c>
      <c r="CP641" s="199">
        <v>155</v>
      </c>
      <c r="CQ641" s="199">
        <v>640</v>
      </c>
      <c r="CR641" s="199">
        <v>386</v>
      </c>
      <c r="CS641" s="199">
        <v>366</v>
      </c>
      <c r="CT641" s="199">
        <v>748</v>
      </c>
      <c r="CU641" s="199">
        <v>28</v>
      </c>
      <c r="CV641" s="199">
        <v>3</v>
      </c>
      <c r="CW641" s="199">
        <v>1</v>
      </c>
      <c r="CX641" s="199">
        <v>0</v>
      </c>
      <c r="CY641" s="199">
        <v>5</v>
      </c>
      <c r="CZ641" s="199">
        <v>3</v>
      </c>
      <c r="DA641" s="199">
        <v>0</v>
      </c>
      <c r="DB641" s="199">
        <v>0</v>
      </c>
      <c r="DC641" s="199">
        <v>22</v>
      </c>
      <c r="DD641" s="199">
        <v>0</v>
      </c>
      <c r="DE641" s="199">
        <v>53</v>
      </c>
      <c r="DF641" s="199">
        <v>45</v>
      </c>
      <c r="DG641" s="199">
        <v>21</v>
      </c>
      <c r="DH641" s="199">
        <v>6</v>
      </c>
      <c r="DI641" s="199">
        <v>60</v>
      </c>
      <c r="DJ641" s="199">
        <v>26</v>
      </c>
      <c r="DK641" s="199">
        <v>1</v>
      </c>
      <c r="DL641" s="199">
        <v>18</v>
      </c>
      <c r="DM641" s="199">
        <v>30</v>
      </c>
      <c r="DN641" s="199">
        <v>93</v>
      </c>
      <c r="DO641" s="199">
        <v>34</v>
      </c>
      <c r="DP641" s="199">
        <v>19</v>
      </c>
      <c r="DQ641" s="199">
        <v>35</v>
      </c>
      <c r="DR641" s="199">
        <v>28</v>
      </c>
      <c r="DS641" s="199">
        <v>10</v>
      </c>
      <c r="DT641" s="199">
        <v>37</v>
      </c>
      <c r="DU641" s="199">
        <v>343</v>
      </c>
      <c r="DV641" s="199">
        <v>155</v>
      </c>
      <c r="DW641" s="199">
        <v>38</v>
      </c>
      <c r="DX641" s="199">
        <v>44</v>
      </c>
      <c r="DY641" s="199">
        <v>27</v>
      </c>
      <c r="DZ641" s="199">
        <v>66</v>
      </c>
      <c r="EA641" s="199">
        <v>2</v>
      </c>
      <c r="EB641" s="199">
        <v>59</v>
      </c>
      <c r="EC641" s="199">
        <v>78</v>
      </c>
      <c r="ED641" s="199">
        <v>6</v>
      </c>
      <c r="EE641" s="199">
        <v>59</v>
      </c>
      <c r="EF641" s="199">
        <v>79</v>
      </c>
      <c r="EG641" s="199">
        <v>733</v>
      </c>
      <c r="EH641" s="199">
        <v>60</v>
      </c>
      <c r="EI641" s="199">
        <v>293</v>
      </c>
      <c r="EJ641" s="199">
        <v>50</v>
      </c>
      <c r="EK641" s="199">
        <v>21</v>
      </c>
      <c r="EL641" s="199">
        <v>2</v>
      </c>
      <c r="EM641" s="199">
        <v>6</v>
      </c>
      <c r="EN641" s="199">
        <v>1</v>
      </c>
      <c r="EO641" s="199">
        <v>2</v>
      </c>
      <c r="EP641" s="199">
        <v>5</v>
      </c>
      <c r="EQ641" s="199">
        <v>280</v>
      </c>
      <c r="ER641" s="199">
        <v>343</v>
      </c>
      <c r="ES641" s="199">
        <v>7</v>
      </c>
      <c r="ET641" s="199">
        <v>97</v>
      </c>
      <c r="EU641" s="199">
        <v>128</v>
      </c>
      <c r="EV641" s="199">
        <v>111</v>
      </c>
      <c r="EW641" s="199">
        <v>336</v>
      </c>
      <c r="EX641" s="199">
        <v>343</v>
      </c>
      <c r="EZ641" s="199"/>
    </row>
    <row r="642" spans="1:156" x14ac:dyDescent="0.25">
      <c r="A642">
        <v>56591</v>
      </c>
      <c r="B642" t="s">
        <v>892</v>
      </c>
      <c r="C642" t="s">
        <v>1245</v>
      </c>
      <c r="D642" t="s">
        <v>240</v>
      </c>
      <c r="E642" t="s">
        <v>335</v>
      </c>
      <c r="F642" t="s">
        <v>346</v>
      </c>
      <c r="G642" t="s">
        <v>347</v>
      </c>
      <c r="H642" s="199">
        <v>683</v>
      </c>
      <c r="I642" s="199">
        <v>124</v>
      </c>
      <c r="J642" s="199">
        <v>442</v>
      </c>
      <c r="K642" s="199">
        <v>72</v>
      </c>
      <c r="L642" s="199">
        <v>373</v>
      </c>
      <c r="M642" s="199">
        <v>62</v>
      </c>
      <c r="N642" s="199">
        <v>185</v>
      </c>
      <c r="O642" s="199">
        <v>41</v>
      </c>
      <c r="P642" s="199">
        <v>53</v>
      </c>
      <c r="Q642" s="199">
        <v>11</v>
      </c>
      <c r="R642" s="199">
        <v>127</v>
      </c>
      <c r="S642" s="199">
        <v>33</v>
      </c>
      <c r="T642" s="199">
        <v>0</v>
      </c>
      <c r="U642" s="199">
        <v>0</v>
      </c>
      <c r="V642" s="199">
        <v>425</v>
      </c>
      <c r="W642" s="199">
        <v>53</v>
      </c>
      <c r="X642" s="199">
        <v>4</v>
      </c>
      <c r="Y642" s="199">
        <v>3</v>
      </c>
      <c r="Z642" s="199">
        <v>0</v>
      </c>
      <c r="AA642" s="199">
        <v>0</v>
      </c>
      <c r="AB642" s="199">
        <v>127</v>
      </c>
      <c r="AC642" s="199">
        <v>35</v>
      </c>
      <c r="AD642" s="199">
        <v>74</v>
      </c>
      <c r="AE642" s="199">
        <v>28</v>
      </c>
      <c r="AF642" s="199">
        <v>127</v>
      </c>
      <c r="AG642" s="199">
        <v>33</v>
      </c>
      <c r="AH642" s="199">
        <v>679</v>
      </c>
      <c r="AI642" s="199">
        <v>121</v>
      </c>
      <c r="AJ642" s="199">
        <v>4</v>
      </c>
      <c r="AK642" s="199">
        <v>3</v>
      </c>
      <c r="AL642" s="199">
        <v>0</v>
      </c>
      <c r="AM642" s="199">
        <v>0</v>
      </c>
      <c r="AN642" s="199">
        <v>4</v>
      </c>
      <c r="AO642" s="199">
        <v>3</v>
      </c>
      <c r="AP642" s="199">
        <v>334</v>
      </c>
      <c r="AQ642" s="199">
        <v>73</v>
      </c>
      <c r="AR642" s="199">
        <v>349</v>
      </c>
      <c r="AS642" s="199">
        <v>51</v>
      </c>
      <c r="AT642" s="199">
        <v>199</v>
      </c>
      <c r="AU642" s="199">
        <v>27</v>
      </c>
      <c r="AV642" s="199">
        <v>484</v>
      </c>
      <c r="AW642" s="199">
        <v>97</v>
      </c>
      <c r="AX642" s="199">
        <v>56</v>
      </c>
      <c r="AY642" s="199">
        <v>20</v>
      </c>
      <c r="AZ642" s="199">
        <v>154</v>
      </c>
      <c r="BA642" s="199">
        <v>57</v>
      </c>
      <c r="BB642" s="199">
        <v>84</v>
      </c>
      <c r="BC642" s="199">
        <v>6</v>
      </c>
      <c r="BD642" s="199">
        <v>51</v>
      </c>
      <c r="BE642" s="199">
        <v>0</v>
      </c>
      <c r="BF642" s="199">
        <v>144</v>
      </c>
      <c r="BG642" s="199">
        <v>30</v>
      </c>
      <c r="BH642" s="199">
        <v>210</v>
      </c>
      <c r="BI642" s="199">
        <v>70</v>
      </c>
      <c r="BJ642" s="199">
        <v>166</v>
      </c>
      <c r="BK642" s="199">
        <v>49</v>
      </c>
      <c r="BL642" s="199">
        <v>44</v>
      </c>
      <c r="BM642" s="199">
        <v>21</v>
      </c>
      <c r="BN642" s="199">
        <v>54</v>
      </c>
      <c r="BO642" s="199">
        <v>4</v>
      </c>
      <c r="BP642" s="199">
        <v>164</v>
      </c>
      <c r="BQ642" s="199">
        <v>65</v>
      </c>
      <c r="BR642" s="199">
        <v>136</v>
      </c>
      <c r="BS642" s="199">
        <v>31</v>
      </c>
      <c r="BT642" s="199">
        <v>272</v>
      </c>
      <c r="BU642" s="199">
        <v>24</v>
      </c>
      <c r="BV642" s="199">
        <v>354</v>
      </c>
      <c r="BW642" s="199">
        <v>100</v>
      </c>
      <c r="BX642" s="199">
        <v>57</v>
      </c>
      <c r="BY642" s="199">
        <v>0</v>
      </c>
      <c r="BZ642" s="199">
        <v>75</v>
      </c>
      <c r="CA642" s="199">
        <v>8</v>
      </c>
      <c r="CB642" s="199">
        <v>197</v>
      </c>
      <c r="CC642" s="199">
        <v>16</v>
      </c>
      <c r="CD642" s="199">
        <v>66</v>
      </c>
      <c r="CE642" s="199">
        <v>17</v>
      </c>
      <c r="CF642" s="199">
        <v>131</v>
      </c>
      <c r="CG642" s="199">
        <v>57</v>
      </c>
      <c r="CH642" s="199">
        <v>80</v>
      </c>
      <c r="CI642" s="199">
        <v>4</v>
      </c>
      <c r="CJ642" s="199">
        <v>21</v>
      </c>
      <c r="CK642" s="199">
        <v>2</v>
      </c>
      <c r="CL642" s="199">
        <v>56</v>
      </c>
      <c r="CM642" s="199">
        <v>20</v>
      </c>
      <c r="CN642" s="199">
        <v>57</v>
      </c>
      <c r="CO642" s="199">
        <v>0</v>
      </c>
      <c r="CP642" s="199">
        <v>124</v>
      </c>
      <c r="CQ642" s="199">
        <v>559</v>
      </c>
      <c r="CR642" s="199">
        <v>92</v>
      </c>
      <c r="CS642" s="199">
        <v>472</v>
      </c>
      <c r="CT642" s="199">
        <v>556</v>
      </c>
      <c r="CU642" s="199">
        <v>54</v>
      </c>
      <c r="CV642" s="199">
        <v>4</v>
      </c>
      <c r="CW642" s="199">
        <v>12</v>
      </c>
      <c r="CX642" s="199">
        <v>0</v>
      </c>
      <c r="CY642" s="199">
        <v>0</v>
      </c>
      <c r="CZ642" s="199">
        <v>0</v>
      </c>
      <c r="DA642" s="199">
        <v>4</v>
      </c>
      <c r="DB642" s="199">
        <v>4</v>
      </c>
      <c r="DC642" s="199">
        <v>38</v>
      </c>
      <c r="DD642" s="199">
        <v>0</v>
      </c>
      <c r="DE642" s="199">
        <v>1</v>
      </c>
      <c r="DF642" s="199">
        <v>33</v>
      </c>
      <c r="DG642" s="199">
        <v>2</v>
      </c>
      <c r="DH642" s="199">
        <v>0</v>
      </c>
      <c r="DI642" s="199">
        <v>10</v>
      </c>
      <c r="DJ642" s="199">
        <v>3</v>
      </c>
      <c r="DK642" s="199">
        <v>0</v>
      </c>
      <c r="DL642" s="199">
        <v>2</v>
      </c>
      <c r="DM642" s="199">
        <v>0</v>
      </c>
      <c r="DN642" s="199">
        <v>30</v>
      </c>
      <c r="DO642" s="199">
        <v>74</v>
      </c>
      <c r="DP642" s="199">
        <v>2</v>
      </c>
      <c r="DQ642" s="199">
        <v>35</v>
      </c>
      <c r="DR642" s="199">
        <v>83</v>
      </c>
      <c r="DS642" s="199">
        <v>48</v>
      </c>
      <c r="DT642" s="199">
        <v>135</v>
      </c>
      <c r="DU642" s="199">
        <v>228</v>
      </c>
      <c r="DV642" s="199">
        <v>10</v>
      </c>
      <c r="DW642" s="199">
        <v>0</v>
      </c>
      <c r="DX642" s="199">
        <v>58</v>
      </c>
      <c r="DY642" s="199">
        <v>53</v>
      </c>
      <c r="DZ642" s="199">
        <v>39</v>
      </c>
      <c r="EA642" s="199">
        <v>0</v>
      </c>
      <c r="EB642" s="199">
        <v>23</v>
      </c>
      <c r="EC642" s="199">
        <v>121</v>
      </c>
      <c r="ED642" s="199">
        <v>24</v>
      </c>
      <c r="EE642" s="199">
        <v>68</v>
      </c>
      <c r="EF642" s="199">
        <v>112</v>
      </c>
      <c r="EG642" s="199">
        <v>532</v>
      </c>
      <c r="EH642" s="199">
        <v>129</v>
      </c>
      <c r="EI642" s="199">
        <v>81</v>
      </c>
      <c r="EJ642" s="199">
        <v>147</v>
      </c>
      <c r="EK642" s="199">
        <v>44</v>
      </c>
      <c r="EL642" s="199">
        <v>71</v>
      </c>
      <c r="EM642" s="199">
        <v>4</v>
      </c>
      <c r="EN642" s="199">
        <v>11</v>
      </c>
      <c r="EO642" s="199">
        <v>3</v>
      </c>
      <c r="EP642" s="199">
        <v>12</v>
      </c>
      <c r="EQ642" s="199">
        <v>142</v>
      </c>
      <c r="ER642" s="199">
        <v>228</v>
      </c>
      <c r="ES642" s="199">
        <v>88</v>
      </c>
      <c r="ET642" s="199">
        <v>59</v>
      </c>
      <c r="EU642" s="199">
        <v>56</v>
      </c>
      <c r="EV642" s="199">
        <v>25</v>
      </c>
      <c r="EW642" s="199">
        <v>140</v>
      </c>
      <c r="EX642" s="199">
        <v>228</v>
      </c>
      <c r="EZ642" s="199"/>
    </row>
    <row r="643" spans="1:156" x14ac:dyDescent="0.25">
      <c r="A643">
        <v>56569</v>
      </c>
      <c r="B643" t="s">
        <v>892</v>
      </c>
      <c r="C643" t="s">
        <v>1237</v>
      </c>
      <c r="D643" t="s">
        <v>240</v>
      </c>
      <c r="E643" t="s">
        <v>335</v>
      </c>
      <c r="F643" t="s">
        <v>346</v>
      </c>
      <c r="G643" t="s">
        <v>347</v>
      </c>
      <c r="H643" s="199">
        <v>1275</v>
      </c>
      <c r="I643" s="199">
        <v>196</v>
      </c>
      <c r="J643" s="199">
        <v>287</v>
      </c>
      <c r="K643" s="199">
        <v>29</v>
      </c>
      <c r="L643" s="199">
        <v>211</v>
      </c>
      <c r="M643" s="199">
        <v>24</v>
      </c>
      <c r="N643" s="199">
        <v>643</v>
      </c>
      <c r="O643" s="199">
        <v>153</v>
      </c>
      <c r="P643" s="199">
        <v>328</v>
      </c>
      <c r="Q643" s="199">
        <v>14</v>
      </c>
      <c r="R643" s="199">
        <v>567</v>
      </c>
      <c r="S643" s="199">
        <v>51</v>
      </c>
      <c r="T643" s="199">
        <v>3</v>
      </c>
      <c r="U643" s="199">
        <v>0</v>
      </c>
      <c r="V643" s="199">
        <v>411</v>
      </c>
      <c r="W643" s="199">
        <v>72</v>
      </c>
      <c r="X643" s="199">
        <v>18</v>
      </c>
      <c r="Y643" s="199">
        <v>2</v>
      </c>
      <c r="Z643" s="199">
        <v>4</v>
      </c>
      <c r="AA643" s="199">
        <v>0</v>
      </c>
      <c r="AB643" s="199">
        <v>269</v>
      </c>
      <c r="AC643" s="199">
        <v>69</v>
      </c>
      <c r="AD643" s="199">
        <v>45</v>
      </c>
      <c r="AE643" s="199">
        <v>0</v>
      </c>
      <c r="AF643" s="199">
        <v>565</v>
      </c>
      <c r="AG643" s="199">
        <v>51</v>
      </c>
      <c r="AH643" s="199">
        <v>1264</v>
      </c>
      <c r="AI643" s="199">
        <v>196</v>
      </c>
      <c r="AJ643" s="199">
        <v>11</v>
      </c>
      <c r="AK643" s="199">
        <v>0</v>
      </c>
      <c r="AL643" s="199">
        <v>3</v>
      </c>
      <c r="AM643" s="199">
        <v>0</v>
      </c>
      <c r="AN643" s="199">
        <v>8</v>
      </c>
      <c r="AO643" s="199">
        <v>0</v>
      </c>
      <c r="AP643" s="199">
        <v>608</v>
      </c>
      <c r="AQ643" s="199">
        <v>111</v>
      </c>
      <c r="AR643" s="199">
        <v>667</v>
      </c>
      <c r="AS643" s="199">
        <v>85</v>
      </c>
      <c r="AT643" s="199">
        <v>229</v>
      </c>
      <c r="AU643" s="199">
        <v>17</v>
      </c>
      <c r="AV643" s="199">
        <v>1046</v>
      </c>
      <c r="AW643" s="199">
        <v>179</v>
      </c>
      <c r="AX643" s="199">
        <v>72</v>
      </c>
      <c r="AY643" s="199">
        <v>15</v>
      </c>
      <c r="AZ643" s="199">
        <v>287</v>
      </c>
      <c r="BA643" s="199">
        <v>57</v>
      </c>
      <c r="BB643" s="199">
        <v>270</v>
      </c>
      <c r="BC643" s="199">
        <v>41</v>
      </c>
      <c r="BD643" s="199">
        <v>166</v>
      </c>
      <c r="BE643" s="199">
        <v>8</v>
      </c>
      <c r="BF643" s="199">
        <v>134</v>
      </c>
      <c r="BG643" s="199">
        <v>20</v>
      </c>
      <c r="BH643" s="199">
        <v>504</v>
      </c>
      <c r="BI643" s="199">
        <v>134</v>
      </c>
      <c r="BJ643" s="199">
        <v>477</v>
      </c>
      <c r="BK643" s="199">
        <v>118</v>
      </c>
      <c r="BL643" s="199">
        <v>27</v>
      </c>
      <c r="BM643" s="199">
        <v>16</v>
      </c>
      <c r="BN643" s="199">
        <v>295</v>
      </c>
      <c r="BO643" s="199">
        <v>62</v>
      </c>
      <c r="BP643" s="199">
        <v>230</v>
      </c>
      <c r="BQ643" s="199">
        <v>69</v>
      </c>
      <c r="BR643" s="199">
        <v>113</v>
      </c>
      <c r="BS643" s="199">
        <v>23</v>
      </c>
      <c r="BT643" s="199">
        <v>378</v>
      </c>
      <c r="BU643" s="199">
        <v>42</v>
      </c>
      <c r="BV643" s="199">
        <v>638</v>
      </c>
      <c r="BW643" s="199">
        <v>154</v>
      </c>
      <c r="BX643" s="199">
        <v>259</v>
      </c>
      <c r="BY643" s="199">
        <v>0</v>
      </c>
      <c r="BZ643" s="199">
        <v>126</v>
      </c>
      <c r="CA643" s="199">
        <v>11</v>
      </c>
      <c r="CB643" s="199">
        <v>252</v>
      </c>
      <c r="CC643" s="199">
        <v>31</v>
      </c>
      <c r="CD643" s="199">
        <v>102</v>
      </c>
      <c r="CE643" s="199">
        <v>33</v>
      </c>
      <c r="CF643" s="199">
        <v>135</v>
      </c>
      <c r="CG643" s="199">
        <v>41</v>
      </c>
      <c r="CH643" s="199">
        <v>150</v>
      </c>
      <c r="CI643" s="199">
        <v>32</v>
      </c>
      <c r="CJ643" s="199">
        <v>113</v>
      </c>
      <c r="CK643" s="199">
        <v>21</v>
      </c>
      <c r="CL643" s="199">
        <v>138</v>
      </c>
      <c r="CM643" s="199">
        <v>27</v>
      </c>
      <c r="CN643" s="199">
        <v>259</v>
      </c>
      <c r="CO643" s="199">
        <v>0</v>
      </c>
      <c r="CP643" s="199">
        <v>196</v>
      </c>
      <c r="CQ643" s="199">
        <v>1079</v>
      </c>
      <c r="CR643" s="199">
        <v>622</v>
      </c>
      <c r="CS643" s="199">
        <v>633</v>
      </c>
      <c r="CT643" s="199">
        <v>1033</v>
      </c>
      <c r="CU643" s="199">
        <v>136</v>
      </c>
      <c r="CV643" s="199">
        <v>2</v>
      </c>
      <c r="CW643" s="199">
        <v>8</v>
      </c>
      <c r="CX643" s="199">
        <v>0</v>
      </c>
      <c r="CY643" s="199">
        <v>9</v>
      </c>
      <c r="CZ643" s="199">
        <v>2</v>
      </c>
      <c r="DA643" s="199">
        <v>5</v>
      </c>
      <c r="DB643" s="199">
        <v>0</v>
      </c>
      <c r="DC643" s="199">
        <v>114</v>
      </c>
      <c r="DD643" s="199">
        <v>0</v>
      </c>
      <c r="DE643" s="199">
        <v>26</v>
      </c>
      <c r="DF643" s="199">
        <v>70</v>
      </c>
      <c r="DG643" s="199">
        <v>43</v>
      </c>
      <c r="DH643" s="199">
        <v>8</v>
      </c>
      <c r="DI643" s="199">
        <v>28</v>
      </c>
      <c r="DJ643" s="199">
        <v>26</v>
      </c>
      <c r="DK643" s="199">
        <v>4</v>
      </c>
      <c r="DL643" s="199">
        <v>20</v>
      </c>
      <c r="DM643" s="199">
        <v>25</v>
      </c>
      <c r="DN643" s="199">
        <v>139</v>
      </c>
      <c r="DO643" s="199">
        <v>49</v>
      </c>
      <c r="DP643" s="199">
        <v>22</v>
      </c>
      <c r="DQ643" s="199">
        <v>92</v>
      </c>
      <c r="DR643" s="199">
        <v>36</v>
      </c>
      <c r="DS643" s="199">
        <v>22</v>
      </c>
      <c r="DT643" s="199">
        <v>81</v>
      </c>
      <c r="DU643" s="199">
        <v>466</v>
      </c>
      <c r="DV643" s="199">
        <v>218</v>
      </c>
      <c r="DW643" s="199">
        <v>75</v>
      </c>
      <c r="DX643" s="199">
        <v>60</v>
      </c>
      <c r="DY643" s="199">
        <v>38</v>
      </c>
      <c r="DZ643" s="199">
        <v>78</v>
      </c>
      <c r="EA643" s="199">
        <v>1</v>
      </c>
      <c r="EB643" s="199">
        <v>63</v>
      </c>
      <c r="EC643" s="199">
        <v>110</v>
      </c>
      <c r="ED643" s="199">
        <v>32</v>
      </c>
      <c r="EE643" s="199">
        <v>56</v>
      </c>
      <c r="EF643" s="199">
        <v>175</v>
      </c>
      <c r="EG643" s="199">
        <v>1163</v>
      </c>
      <c r="EH643" s="199">
        <v>101</v>
      </c>
      <c r="EI643" s="199">
        <v>390</v>
      </c>
      <c r="EJ643" s="199">
        <v>76</v>
      </c>
      <c r="EK643" s="199">
        <v>12</v>
      </c>
      <c r="EL643" s="199">
        <v>11</v>
      </c>
      <c r="EM643" s="199">
        <v>8</v>
      </c>
      <c r="EN643" s="199">
        <v>6</v>
      </c>
      <c r="EO643" s="199">
        <v>12</v>
      </c>
      <c r="EP643" s="199">
        <v>20</v>
      </c>
      <c r="EQ643" s="199">
        <v>405</v>
      </c>
      <c r="ER643" s="199">
        <v>466</v>
      </c>
      <c r="ES643" s="199">
        <v>47</v>
      </c>
      <c r="ET643" s="199">
        <v>122</v>
      </c>
      <c r="EU643" s="199">
        <v>127</v>
      </c>
      <c r="EV643" s="199">
        <v>170</v>
      </c>
      <c r="EW643" s="199">
        <v>419</v>
      </c>
      <c r="EX643" s="199">
        <v>466</v>
      </c>
      <c r="EZ643" s="199"/>
    </row>
    <row r="644" spans="1:156" x14ac:dyDescent="0.25">
      <c r="A644">
        <v>56244</v>
      </c>
      <c r="B644" t="s">
        <v>892</v>
      </c>
      <c r="C644" t="s">
        <v>1149</v>
      </c>
      <c r="D644" t="s">
        <v>312</v>
      </c>
      <c r="E644" t="s">
        <v>335</v>
      </c>
      <c r="F644" t="s">
        <v>346</v>
      </c>
      <c r="G644" t="s">
        <v>346</v>
      </c>
      <c r="H644" s="199">
        <v>1710</v>
      </c>
      <c r="I644" s="199">
        <v>173</v>
      </c>
      <c r="J644" s="199">
        <v>262</v>
      </c>
      <c r="K644" s="199">
        <v>43</v>
      </c>
      <c r="L644" s="199">
        <v>177</v>
      </c>
      <c r="M644" s="199">
        <v>32</v>
      </c>
      <c r="N644" s="199">
        <v>706</v>
      </c>
      <c r="O644" s="199">
        <v>82</v>
      </c>
      <c r="P644" s="199">
        <v>741</v>
      </c>
      <c r="Q644" s="199">
        <v>48</v>
      </c>
      <c r="R644" s="199">
        <v>1591</v>
      </c>
      <c r="S644" s="199">
        <v>161</v>
      </c>
      <c r="T644" s="199">
        <v>11</v>
      </c>
      <c r="U644" s="199">
        <v>0</v>
      </c>
      <c r="V644" s="199">
        <v>7</v>
      </c>
      <c r="W644" s="199">
        <v>0</v>
      </c>
      <c r="X644" s="199">
        <v>8</v>
      </c>
      <c r="Y644" s="199">
        <v>1</v>
      </c>
      <c r="Z644" s="199">
        <v>30</v>
      </c>
      <c r="AA644" s="199">
        <v>2</v>
      </c>
      <c r="AB644" s="199">
        <v>63</v>
      </c>
      <c r="AC644" s="199">
        <v>9</v>
      </c>
      <c r="AD644" s="199">
        <v>87</v>
      </c>
      <c r="AE644" s="199">
        <v>14</v>
      </c>
      <c r="AF644" s="199">
        <v>1576</v>
      </c>
      <c r="AG644" s="199">
        <v>155</v>
      </c>
      <c r="AH644" s="199">
        <v>1656</v>
      </c>
      <c r="AI644" s="199">
        <v>163</v>
      </c>
      <c r="AJ644" s="199">
        <v>54</v>
      </c>
      <c r="AK644" s="199">
        <v>10</v>
      </c>
      <c r="AL644" s="199">
        <v>13</v>
      </c>
      <c r="AM644" s="199">
        <v>2</v>
      </c>
      <c r="AN644" s="199">
        <v>41</v>
      </c>
      <c r="AO644" s="199">
        <v>8</v>
      </c>
      <c r="AP644" s="199">
        <v>863</v>
      </c>
      <c r="AQ644" s="199">
        <v>93</v>
      </c>
      <c r="AR644" s="199">
        <v>847</v>
      </c>
      <c r="AS644" s="199">
        <v>80</v>
      </c>
      <c r="AT644" s="199">
        <v>121</v>
      </c>
      <c r="AU644" s="199">
        <v>3</v>
      </c>
      <c r="AV644" s="199">
        <v>1589</v>
      </c>
      <c r="AW644" s="199">
        <v>170</v>
      </c>
      <c r="AX644" s="199">
        <v>51</v>
      </c>
      <c r="AY644" s="199">
        <v>13</v>
      </c>
      <c r="AZ644" s="199">
        <v>358</v>
      </c>
      <c r="BA644" s="199">
        <v>19</v>
      </c>
      <c r="BB644" s="199">
        <v>393</v>
      </c>
      <c r="BC644" s="199">
        <v>47</v>
      </c>
      <c r="BD644" s="199">
        <v>157</v>
      </c>
      <c r="BE644" s="199">
        <v>4</v>
      </c>
      <c r="BF644" s="199">
        <v>154</v>
      </c>
      <c r="BG644" s="199">
        <v>26</v>
      </c>
      <c r="BH644" s="199">
        <v>716</v>
      </c>
      <c r="BI644" s="199">
        <v>77</v>
      </c>
      <c r="BJ644" s="199">
        <v>702</v>
      </c>
      <c r="BK644" s="199">
        <v>75</v>
      </c>
      <c r="BL644" s="199">
        <v>14</v>
      </c>
      <c r="BM644" s="199">
        <v>2</v>
      </c>
      <c r="BN644" s="199">
        <v>512</v>
      </c>
      <c r="BO644" s="199">
        <v>50</v>
      </c>
      <c r="BP644" s="199">
        <v>244</v>
      </c>
      <c r="BQ644" s="199">
        <v>27</v>
      </c>
      <c r="BR644" s="199">
        <v>114</v>
      </c>
      <c r="BS644" s="199">
        <v>26</v>
      </c>
      <c r="BT644" s="199">
        <v>572</v>
      </c>
      <c r="BU644" s="199">
        <v>70</v>
      </c>
      <c r="BV644" s="199">
        <v>870</v>
      </c>
      <c r="BW644" s="199">
        <v>103</v>
      </c>
      <c r="BX644" s="199">
        <v>268</v>
      </c>
      <c r="BY644" s="199">
        <v>0</v>
      </c>
      <c r="BZ644" s="199">
        <v>147</v>
      </c>
      <c r="CA644" s="199">
        <v>20</v>
      </c>
      <c r="CB644" s="199">
        <v>425</v>
      </c>
      <c r="CC644" s="199">
        <v>50</v>
      </c>
      <c r="CD644" s="199">
        <v>179</v>
      </c>
      <c r="CE644" s="199">
        <v>20</v>
      </c>
      <c r="CF644" s="199">
        <v>140</v>
      </c>
      <c r="CG644" s="199">
        <v>20</v>
      </c>
      <c r="CH644" s="199">
        <v>235</v>
      </c>
      <c r="CI644" s="199">
        <v>32</v>
      </c>
      <c r="CJ644" s="199">
        <v>141</v>
      </c>
      <c r="CK644" s="199">
        <v>17</v>
      </c>
      <c r="CL644" s="199">
        <v>175</v>
      </c>
      <c r="CM644" s="199">
        <v>14</v>
      </c>
      <c r="CN644" s="199">
        <v>268</v>
      </c>
      <c r="CO644" s="199">
        <v>0</v>
      </c>
      <c r="CP644" s="199">
        <v>173</v>
      </c>
      <c r="CQ644" s="199">
        <v>1537</v>
      </c>
      <c r="CR644" s="199">
        <v>1221</v>
      </c>
      <c r="CS644" s="199">
        <v>556</v>
      </c>
      <c r="CT644" s="199">
        <v>1512</v>
      </c>
      <c r="CU644" s="199">
        <v>75</v>
      </c>
      <c r="CV644" s="199">
        <v>29</v>
      </c>
      <c r="CW644" s="199">
        <v>59</v>
      </c>
      <c r="CX644" s="199">
        <v>24</v>
      </c>
      <c r="CY644" s="199">
        <v>8</v>
      </c>
      <c r="CZ644" s="199">
        <v>2</v>
      </c>
      <c r="DA644" s="199">
        <v>8</v>
      </c>
      <c r="DB644" s="199">
        <v>3</v>
      </c>
      <c r="DC644" s="199">
        <v>0</v>
      </c>
      <c r="DD644" s="199">
        <v>0</v>
      </c>
      <c r="DE644" s="199">
        <v>143</v>
      </c>
      <c r="DF644" s="199">
        <v>111</v>
      </c>
      <c r="DG644" s="199">
        <v>114</v>
      </c>
      <c r="DH644" s="199">
        <v>25</v>
      </c>
      <c r="DI644" s="199">
        <v>55</v>
      </c>
      <c r="DJ644" s="199">
        <v>69</v>
      </c>
      <c r="DK644" s="199">
        <v>4</v>
      </c>
      <c r="DL644" s="199">
        <v>18</v>
      </c>
      <c r="DM644" s="199">
        <v>39</v>
      </c>
      <c r="DN644" s="199">
        <v>181</v>
      </c>
      <c r="DO644" s="199">
        <v>47</v>
      </c>
      <c r="DP644" s="199">
        <v>22</v>
      </c>
      <c r="DQ644" s="199">
        <v>11</v>
      </c>
      <c r="DR644" s="199">
        <v>16</v>
      </c>
      <c r="DS644" s="199">
        <v>5</v>
      </c>
      <c r="DT644" s="199">
        <v>36</v>
      </c>
      <c r="DU644" s="199">
        <v>614</v>
      </c>
      <c r="DV644" s="199">
        <v>407</v>
      </c>
      <c r="DW644" s="199">
        <v>188</v>
      </c>
      <c r="DX644" s="199">
        <v>59</v>
      </c>
      <c r="DY644" s="199">
        <v>16</v>
      </c>
      <c r="DZ644" s="199">
        <v>91</v>
      </c>
      <c r="EA644" s="199">
        <v>15</v>
      </c>
      <c r="EB644" s="199">
        <v>65</v>
      </c>
      <c r="EC644" s="199">
        <v>57</v>
      </c>
      <c r="ED644" s="199">
        <v>1</v>
      </c>
      <c r="EE644" s="199">
        <v>51</v>
      </c>
      <c r="EF644" s="199">
        <v>226</v>
      </c>
      <c r="EG644" s="199">
        <v>1592</v>
      </c>
      <c r="EH644" s="199">
        <v>96</v>
      </c>
      <c r="EI644" s="199">
        <v>489</v>
      </c>
      <c r="EJ644" s="199">
        <v>125</v>
      </c>
      <c r="EK644" s="199">
        <v>22</v>
      </c>
      <c r="EL644" s="199">
        <v>32</v>
      </c>
      <c r="EM644" s="199">
        <v>18</v>
      </c>
      <c r="EN644" s="199">
        <v>2</v>
      </c>
      <c r="EO644" s="199">
        <v>3</v>
      </c>
      <c r="EP644" s="199">
        <v>9</v>
      </c>
      <c r="EQ644" s="199">
        <v>560</v>
      </c>
      <c r="ER644" s="199">
        <v>614</v>
      </c>
      <c r="ES644" s="199">
        <v>10</v>
      </c>
      <c r="ET644" s="199">
        <v>96</v>
      </c>
      <c r="EU644" s="199">
        <v>300</v>
      </c>
      <c r="EV644" s="199">
        <v>208</v>
      </c>
      <c r="EW644" s="199">
        <v>604</v>
      </c>
      <c r="EX644" s="199">
        <v>614</v>
      </c>
      <c r="EZ644" s="199"/>
    </row>
    <row r="645" spans="1:156" x14ac:dyDescent="0.25">
      <c r="A645">
        <v>56319</v>
      </c>
      <c r="B645" t="s">
        <v>892</v>
      </c>
      <c r="C645" t="s">
        <v>1170</v>
      </c>
      <c r="D645" t="s">
        <v>258</v>
      </c>
      <c r="E645" t="s">
        <v>335</v>
      </c>
      <c r="F645" t="s">
        <v>346</v>
      </c>
      <c r="G645" t="s">
        <v>346</v>
      </c>
      <c r="H645" s="199">
        <v>1256</v>
      </c>
      <c r="I645" s="199">
        <v>121</v>
      </c>
      <c r="J645" s="199">
        <v>125</v>
      </c>
      <c r="K645" s="199">
        <v>27</v>
      </c>
      <c r="L645" s="199">
        <v>78</v>
      </c>
      <c r="M645" s="199">
        <v>24</v>
      </c>
      <c r="N645" s="199">
        <v>546</v>
      </c>
      <c r="O645" s="199">
        <v>66</v>
      </c>
      <c r="P645" s="199">
        <v>585</v>
      </c>
      <c r="Q645" s="199">
        <v>28</v>
      </c>
      <c r="R645" s="199">
        <v>1204</v>
      </c>
      <c r="S645" s="199">
        <v>116</v>
      </c>
      <c r="T645" s="199">
        <v>10</v>
      </c>
      <c r="U645" s="199">
        <v>0</v>
      </c>
      <c r="V645" s="199">
        <v>1</v>
      </c>
      <c r="W645" s="199">
        <v>0</v>
      </c>
      <c r="X645" s="199">
        <v>0</v>
      </c>
      <c r="Y645" s="199">
        <v>0</v>
      </c>
      <c r="Z645" s="199">
        <v>4</v>
      </c>
      <c r="AA645" s="199">
        <v>0</v>
      </c>
      <c r="AB645" s="199">
        <v>37</v>
      </c>
      <c r="AC645" s="199">
        <v>5</v>
      </c>
      <c r="AD645" s="199">
        <v>31</v>
      </c>
      <c r="AE645" s="199">
        <v>0</v>
      </c>
      <c r="AF645" s="199">
        <v>1186</v>
      </c>
      <c r="AG645" s="199">
        <v>116</v>
      </c>
      <c r="AH645" s="199">
        <v>1250</v>
      </c>
      <c r="AI645" s="199">
        <v>121</v>
      </c>
      <c r="AJ645" s="199">
        <v>6</v>
      </c>
      <c r="AK645" s="199">
        <v>0</v>
      </c>
      <c r="AL645" s="199">
        <v>6</v>
      </c>
      <c r="AM645" s="199">
        <v>0</v>
      </c>
      <c r="AN645" s="199">
        <v>0</v>
      </c>
      <c r="AO645" s="199">
        <v>0</v>
      </c>
      <c r="AP645" s="199">
        <v>645</v>
      </c>
      <c r="AQ645" s="199">
        <v>88</v>
      </c>
      <c r="AR645" s="199">
        <v>611</v>
      </c>
      <c r="AS645" s="199">
        <v>33</v>
      </c>
      <c r="AT645" s="199">
        <v>163</v>
      </c>
      <c r="AU645" s="199">
        <v>6</v>
      </c>
      <c r="AV645" s="199">
        <v>1093</v>
      </c>
      <c r="AW645" s="199">
        <v>115</v>
      </c>
      <c r="AX645" s="199">
        <v>40</v>
      </c>
      <c r="AY645" s="199">
        <v>2</v>
      </c>
      <c r="AZ645" s="199">
        <v>284</v>
      </c>
      <c r="BA645" s="199">
        <v>61</v>
      </c>
      <c r="BB645" s="199">
        <v>453</v>
      </c>
      <c r="BC645" s="199">
        <v>15</v>
      </c>
      <c r="BD645" s="199">
        <v>156</v>
      </c>
      <c r="BE645" s="199">
        <v>1</v>
      </c>
      <c r="BF645" s="199">
        <v>76</v>
      </c>
      <c r="BG645" s="199">
        <v>8</v>
      </c>
      <c r="BH645" s="199">
        <v>620</v>
      </c>
      <c r="BI645" s="199">
        <v>80</v>
      </c>
      <c r="BJ645" s="199">
        <v>595</v>
      </c>
      <c r="BK645" s="199">
        <v>70</v>
      </c>
      <c r="BL645" s="199">
        <v>25</v>
      </c>
      <c r="BM645" s="199">
        <v>10</v>
      </c>
      <c r="BN645" s="199">
        <v>493</v>
      </c>
      <c r="BO645" s="199">
        <v>56</v>
      </c>
      <c r="BP645" s="199">
        <v>140</v>
      </c>
      <c r="BQ645" s="199">
        <v>14</v>
      </c>
      <c r="BR645" s="199">
        <v>63</v>
      </c>
      <c r="BS645" s="199">
        <v>18</v>
      </c>
      <c r="BT645" s="199">
        <v>273</v>
      </c>
      <c r="BU645" s="199">
        <v>33</v>
      </c>
      <c r="BV645" s="199">
        <v>696</v>
      </c>
      <c r="BW645" s="199">
        <v>88</v>
      </c>
      <c r="BX645" s="199">
        <v>287</v>
      </c>
      <c r="BY645" s="199">
        <v>0</v>
      </c>
      <c r="BZ645" s="199">
        <v>70</v>
      </c>
      <c r="CA645" s="199">
        <v>0</v>
      </c>
      <c r="CB645" s="199">
        <v>203</v>
      </c>
      <c r="CC645" s="199">
        <v>33</v>
      </c>
      <c r="CD645" s="199">
        <v>50</v>
      </c>
      <c r="CE645" s="199">
        <v>9</v>
      </c>
      <c r="CF645" s="199">
        <v>147</v>
      </c>
      <c r="CG645" s="199">
        <v>11</v>
      </c>
      <c r="CH645" s="199">
        <v>114</v>
      </c>
      <c r="CI645" s="199">
        <v>10</v>
      </c>
      <c r="CJ645" s="199">
        <v>190</v>
      </c>
      <c r="CK645" s="199">
        <v>44</v>
      </c>
      <c r="CL645" s="199">
        <v>195</v>
      </c>
      <c r="CM645" s="199">
        <v>14</v>
      </c>
      <c r="CN645" s="199">
        <v>287</v>
      </c>
      <c r="CO645" s="199">
        <v>0</v>
      </c>
      <c r="CP645" s="199">
        <v>121</v>
      </c>
      <c r="CQ645" s="199">
        <v>1135</v>
      </c>
      <c r="CR645" s="199">
        <v>953</v>
      </c>
      <c r="CS645" s="199">
        <v>445</v>
      </c>
      <c r="CT645" s="199">
        <v>1187</v>
      </c>
      <c r="CU645" s="199">
        <v>10</v>
      </c>
      <c r="CV645" s="199">
        <v>0</v>
      </c>
      <c r="CW645" s="199">
        <v>10</v>
      </c>
      <c r="CX645" s="199">
        <v>0</v>
      </c>
      <c r="CY645" s="199">
        <v>0</v>
      </c>
      <c r="CZ645" s="199">
        <v>0</v>
      </c>
      <c r="DA645" s="199">
        <v>0</v>
      </c>
      <c r="DB645" s="199">
        <v>0</v>
      </c>
      <c r="DC645" s="199">
        <v>0</v>
      </c>
      <c r="DD645" s="199">
        <v>0</v>
      </c>
      <c r="DE645" s="199">
        <v>26</v>
      </c>
      <c r="DF645" s="199">
        <v>51</v>
      </c>
      <c r="DG645" s="199">
        <v>170</v>
      </c>
      <c r="DH645" s="199">
        <v>29</v>
      </c>
      <c r="DI645" s="199">
        <v>99</v>
      </c>
      <c r="DJ645" s="199">
        <v>21</v>
      </c>
      <c r="DK645" s="199">
        <v>5</v>
      </c>
      <c r="DL645" s="199">
        <v>19</v>
      </c>
      <c r="DM645" s="199">
        <v>46</v>
      </c>
      <c r="DN645" s="199">
        <v>134</v>
      </c>
      <c r="DO645" s="199">
        <v>26</v>
      </c>
      <c r="DP645" s="199">
        <v>19</v>
      </c>
      <c r="DQ645" s="199">
        <v>6</v>
      </c>
      <c r="DR645" s="199">
        <v>15</v>
      </c>
      <c r="DS645" s="199">
        <v>10</v>
      </c>
      <c r="DT645" s="199">
        <v>23</v>
      </c>
      <c r="DU645" s="199">
        <v>561</v>
      </c>
      <c r="DV645" s="199">
        <v>299</v>
      </c>
      <c r="DW645" s="199">
        <v>103</v>
      </c>
      <c r="DX645" s="199">
        <v>31</v>
      </c>
      <c r="DY645" s="199">
        <v>8</v>
      </c>
      <c r="DZ645" s="199">
        <v>163</v>
      </c>
      <c r="EA645" s="199">
        <v>10</v>
      </c>
      <c r="EB645" s="199">
        <v>138</v>
      </c>
      <c r="EC645" s="199">
        <v>68</v>
      </c>
      <c r="ED645" s="199">
        <v>12</v>
      </c>
      <c r="EE645" s="199">
        <v>37</v>
      </c>
      <c r="EF645" s="199">
        <v>168</v>
      </c>
      <c r="EG645" s="199">
        <v>1148</v>
      </c>
      <c r="EH645" s="199">
        <v>91</v>
      </c>
      <c r="EI645" s="199">
        <v>506</v>
      </c>
      <c r="EJ645" s="199">
        <v>55</v>
      </c>
      <c r="EK645" s="199">
        <v>2</v>
      </c>
      <c r="EL645" s="199">
        <v>11</v>
      </c>
      <c r="EM645" s="199">
        <v>19</v>
      </c>
      <c r="EN645" s="199">
        <v>3</v>
      </c>
      <c r="EO645" s="199">
        <v>9</v>
      </c>
      <c r="EP645" s="199">
        <v>3</v>
      </c>
      <c r="EQ645" s="199">
        <v>462</v>
      </c>
      <c r="ER645" s="199">
        <v>561</v>
      </c>
      <c r="ES645" s="199">
        <v>0</v>
      </c>
      <c r="ET645" s="199">
        <v>100</v>
      </c>
      <c r="EU645" s="199">
        <v>304</v>
      </c>
      <c r="EV645" s="199">
        <v>157</v>
      </c>
      <c r="EW645" s="199">
        <v>561</v>
      </c>
      <c r="EX645" s="199">
        <v>561</v>
      </c>
      <c r="EZ645" s="199"/>
    </row>
    <row r="646" spans="1:156" x14ac:dyDescent="0.25">
      <c r="A646">
        <v>56572</v>
      </c>
      <c r="B646" t="s">
        <v>892</v>
      </c>
      <c r="C646" t="s">
        <v>1240</v>
      </c>
      <c r="D646" t="s">
        <v>293</v>
      </c>
      <c r="E646" t="s">
        <v>335</v>
      </c>
      <c r="F646" t="s">
        <v>346</v>
      </c>
      <c r="G646" t="s">
        <v>346</v>
      </c>
      <c r="H646" s="199">
        <v>5800</v>
      </c>
      <c r="I646" s="199">
        <v>534</v>
      </c>
      <c r="J646" s="199">
        <v>1108</v>
      </c>
      <c r="K646" s="199">
        <v>68</v>
      </c>
      <c r="L646" s="199">
        <v>736</v>
      </c>
      <c r="M646" s="199">
        <v>33</v>
      </c>
      <c r="N646" s="199">
        <v>2303</v>
      </c>
      <c r="O646" s="199">
        <v>181</v>
      </c>
      <c r="P646" s="199">
        <v>2345</v>
      </c>
      <c r="Q646" s="199">
        <v>285</v>
      </c>
      <c r="R646" s="199">
        <v>4797</v>
      </c>
      <c r="S646" s="199">
        <v>332</v>
      </c>
      <c r="T646" s="199">
        <v>218</v>
      </c>
      <c r="U646" s="199">
        <v>20</v>
      </c>
      <c r="V646" s="199">
        <v>10</v>
      </c>
      <c r="W646" s="199">
        <v>1</v>
      </c>
      <c r="X646" s="199">
        <v>45</v>
      </c>
      <c r="Y646" s="199">
        <v>5</v>
      </c>
      <c r="Z646" s="199">
        <v>406</v>
      </c>
      <c r="AA646" s="199">
        <v>39</v>
      </c>
      <c r="AB646" s="199">
        <v>324</v>
      </c>
      <c r="AC646" s="199">
        <v>137</v>
      </c>
      <c r="AD646" s="199">
        <v>1041</v>
      </c>
      <c r="AE646" s="199">
        <v>143</v>
      </c>
      <c r="AF646" s="199">
        <v>4289</v>
      </c>
      <c r="AG646" s="199">
        <v>332</v>
      </c>
      <c r="AH646" s="199">
        <v>5088</v>
      </c>
      <c r="AI646" s="199">
        <v>459</v>
      </c>
      <c r="AJ646" s="199">
        <v>712</v>
      </c>
      <c r="AK646" s="199">
        <v>75</v>
      </c>
      <c r="AL646" s="199">
        <v>535</v>
      </c>
      <c r="AM646" s="199">
        <v>24</v>
      </c>
      <c r="AN646" s="199">
        <v>177</v>
      </c>
      <c r="AO646" s="199">
        <v>51</v>
      </c>
      <c r="AP646" s="199">
        <v>3009</v>
      </c>
      <c r="AQ646" s="199">
        <v>327</v>
      </c>
      <c r="AR646" s="199">
        <v>2791</v>
      </c>
      <c r="AS646" s="199">
        <v>207</v>
      </c>
      <c r="AT646" s="199">
        <v>569</v>
      </c>
      <c r="AU646" s="199">
        <v>22</v>
      </c>
      <c r="AV646" s="199">
        <v>5231</v>
      </c>
      <c r="AW646" s="199">
        <v>512</v>
      </c>
      <c r="AX646" s="199">
        <v>543</v>
      </c>
      <c r="AY646" s="199">
        <v>97</v>
      </c>
      <c r="AZ646" s="199">
        <v>1124</v>
      </c>
      <c r="BA646" s="199">
        <v>105</v>
      </c>
      <c r="BB646" s="199">
        <v>1310</v>
      </c>
      <c r="BC646" s="199">
        <v>189</v>
      </c>
      <c r="BD646" s="199">
        <v>1156</v>
      </c>
      <c r="BE646" s="199">
        <v>8</v>
      </c>
      <c r="BF646" s="199">
        <v>649</v>
      </c>
      <c r="BG646" s="199">
        <v>177</v>
      </c>
      <c r="BH646" s="199">
        <v>2452</v>
      </c>
      <c r="BI646" s="199">
        <v>277</v>
      </c>
      <c r="BJ646" s="199">
        <v>2333</v>
      </c>
      <c r="BK646" s="199">
        <v>210</v>
      </c>
      <c r="BL646" s="199">
        <v>119</v>
      </c>
      <c r="BM646" s="199">
        <v>67</v>
      </c>
      <c r="BN646" s="199">
        <v>1880</v>
      </c>
      <c r="BO646" s="199">
        <v>217</v>
      </c>
      <c r="BP646" s="199">
        <v>715</v>
      </c>
      <c r="BQ646" s="199">
        <v>105</v>
      </c>
      <c r="BR646" s="199">
        <v>506</v>
      </c>
      <c r="BS646" s="199">
        <v>132</v>
      </c>
      <c r="BT646" s="199">
        <v>1339</v>
      </c>
      <c r="BU646" s="199">
        <v>80</v>
      </c>
      <c r="BV646" s="199">
        <v>3101</v>
      </c>
      <c r="BW646" s="199">
        <v>454</v>
      </c>
      <c r="BX646" s="199">
        <v>1360</v>
      </c>
      <c r="BY646" s="199">
        <v>0</v>
      </c>
      <c r="BZ646" s="199">
        <v>544</v>
      </c>
      <c r="CA646" s="199">
        <v>39</v>
      </c>
      <c r="CB646" s="199">
        <v>795</v>
      </c>
      <c r="CC646" s="199">
        <v>41</v>
      </c>
      <c r="CD646" s="199">
        <v>328</v>
      </c>
      <c r="CE646" s="199">
        <v>55</v>
      </c>
      <c r="CF646" s="199">
        <v>439</v>
      </c>
      <c r="CG646" s="199">
        <v>96</v>
      </c>
      <c r="CH646" s="199">
        <v>764</v>
      </c>
      <c r="CI646" s="199">
        <v>143</v>
      </c>
      <c r="CJ646" s="199">
        <v>728</v>
      </c>
      <c r="CK646" s="199">
        <v>116</v>
      </c>
      <c r="CL646" s="199">
        <v>842</v>
      </c>
      <c r="CM646" s="199">
        <v>44</v>
      </c>
      <c r="CN646" s="199">
        <v>1360</v>
      </c>
      <c r="CO646" s="199">
        <v>0</v>
      </c>
      <c r="CP646" s="199">
        <v>534</v>
      </c>
      <c r="CQ646" s="199">
        <v>5266</v>
      </c>
      <c r="CR646" s="199">
        <v>4187</v>
      </c>
      <c r="CS646" s="199">
        <v>2290</v>
      </c>
      <c r="CT646" s="199">
        <v>4550</v>
      </c>
      <c r="CU646" s="199">
        <v>883</v>
      </c>
      <c r="CV646" s="199">
        <v>520</v>
      </c>
      <c r="CW646" s="199">
        <v>604</v>
      </c>
      <c r="CX646" s="199">
        <v>307</v>
      </c>
      <c r="CY646" s="199">
        <v>94</v>
      </c>
      <c r="CZ646" s="199">
        <v>43</v>
      </c>
      <c r="DA646" s="199">
        <v>23</v>
      </c>
      <c r="DB646" s="199">
        <v>17</v>
      </c>
      <c r="DC646" s="199">
        <v>162</v>
      </c>
      <c r="DD646" s="199">
        <v>153</v>
      </c>
      <c r="DE646" s="199">
        <v>112</v>
      </c>
      <c r="DF646" s="199">
        <v>312</v>
      </c>
      <c r="DG646" s="199">
        <v>556</v>
      </c>
      <c r="DH646" s="199">
        <v>53</v>
      </c>
      <c r="DI646" s="199">
        <v>255</v>
      </c>
      <c r="DJ646" s="199">
        <v>123</v>
      </c>
      <c r="DK646" s="199">
        <v>23</v>
      </c>
      <c r="DL646" s="199">
        <v>110</v>
      </c>
      <c r="DM646" s="199">
        <v>286</v>
      </c>
      <c r="DN646" s="199">
        <v>483</v>
      </c>
      <c r="DO646" s="199">
        <v>106</v>
      </c>
      <c r="DP646" s="199">
        <v>95</v>
      </c>
      <c r="DQ646" s="199">
        <v>125</v>
      </c>
      <c r="DR646" s="199">
        <v>102</v>
      </c>
      <c r="DS646" s="199">
        <v>25</v>
      </c>
      <c r="DT646" s="199">
        <v>183</v>
      </c>
      <c r="DU646" s="199">
        <v>2291</v>
      </c>
      <c r="DV646" s="199">
        <v>1463</v>
      </c>
      <c r="DW646" s="199">
        <v>520</v>
      </c>
      <c r="DX646" s="199">
        <v>111</v>
      </c>
      <c r="DY646" s="199">
        <v>24</v>
      </c>
      <c r="DZ646" s="199">
        <v>273</v>
      </c>
      <c r="EA646" s="199">
        <v>4</v>
      </c>
      <c r="EB646" s="199">
        <v>232</v>
      </c>
      <c r="EC646" s="199">
        <v>444</v>
      </c>
      <c r="ED646" s="199">
        <v>120</v>
      </c>
      <c r="EE646" s="199">
        <v>291</v>
      </c>
      <c r="EF646" s="199">
        <v>687</v>
      </c>
      <c r="EG646" s="199">
        <v>5253</v>
      </c>
      <c r="EH646" s="199">
        <v>550</v>
      </c>
      <c r="EI646" s="199">
        <v>1897</v>
      </c>
      <c r="EJ646" s="199">
        <v>394</v>
      </c>
      <c r="EK646" s="199">
        <v>77</v>
      </c>
      <c r="EL646" s="199">
        <v>19</v>
      </c>
      <c r="EM646" s="199">
        <v>27</v>
      </c>
      <c r="EN646" s="199">
        <v>62</v>
      </c>
      <c r="EO646" s="199">
        <v>31</v>
      </c>
      <c r="EP646" s="199">
        <v>82</v>
      </c>
      <c r="EQ646" s="199">
        <v>1949</v>
      </c>
      <c r="ER646" s="199">
        <v>2291</v>
      </c>
      <c r="ES646" s="199">
        <v>186</v>
      </c>
      <c r="ET646" s="199">
        <v>397</v>
      </c>
      <c r="EU646" s="199">
        <v>971</v>
      </c>
      <c r="EV646" s="199">
        <v>737</v>
      </c>
      <c r="EW646" s="199">
        <v>2105</v>
      </c>
      <c r="EX646" s="199">
        <v>2291</v>
      </c>
      <c r="EZ646" s="199"/>
    </row>
    <row r="647" spans="1:156" x14ac:dyDescent="0.25">
      <c r="A647">
        <v>56575</v>
      </c>
      <c r="B647" t="s">
        <v>892</v>
      </c>
      <c r="C647" t="s">
        <v>1242</v>
      </c>
      <c r="D647" t="s">
        <v>240</v>
      </c>
      <c r="E647" t="s">
        <v>335</v>
      </c>
      <c r="F647" t="s">
        <v>346</v>
      </c>
      <c r="G647" t="s">
        <v>346</v>
      </c>
      <c r="H647" s="199">
        <v>648</v>
      </c>
      <c r="I647" s="199">
        <v>58</v>
      </c>
      <c r="J647" s="199">
        <v>220</v>
      </c>
      <c r="K647" s="199">
        <v>27</v>
      </c>
      <c r="L647" s="199">
        <v>139</v>
      </c>
      <c r="M647" s="199">
        <v>10</v>
      </c>
      <c r="N647" s="199">
        <v>241</v>
      </c>
      <c r="O647" s="199">
        <v>29</v>
      </c>
      <c r="P647" s="199">
        <v>172</v>
      </c>
      <c r="Q647" s="199">
        <v>2</v>
      </c>
      <c r="R647" s="199">
        <v>288</v>
      </c>
      <c r="S647" s="199">
        <v>12</v>
      </c>
      <c r="T647" s="199">
        <v>0</v>
      </c>
      <c r="U647" s="199">
        <v>0</v>
      </c>
      <c r="V647" s="199">
        <v>246</v>
      </c>
      <c r="W647" s="199">
        <v>36</v>
      </c>
      <c r="X647" s="199">
        <v>0</v>
      </c>
      <c r="Y647" s="199">
        <v>0</v>
      </c>
      <c r="Z647" s="199">
        <v>13</v>
      </c>
      <c r="AA647" s="199">
        <v>0</v>
      </c>
      <c r="AB647" s="199">
        <v>101</v>
      </c>
      <c r="AC647" s="199">
        <v>10</v>
      </c>
      <c r="AD647" s="199">
        <v>48</v>
      </c>
      <c r="AE647" s="199">
        <v>6</v>
      </c>
      <c r="AF647" s="199">
        <v>282</v>
      </c>
      <c r="AG647" s="199">
        <v>6</v>
      </c>
      <c r="AH647" s="199">
        <v>644</v>
      </c>
      <c r="AI647" s="199">
        <v>58</v>
      </c>
      <c r="AJ647" s="199">
        <v>4</v>
      </c>
      <c r="AK647" s="199">
        <v>0</v>
      </c>
      <c r="AL647" s="199">
        <v>3</v>
      </c>
      <c r="AM647" s="199">
        <v>0</v>
      </c>
      <c r="AN647" s="199">
        <v>1</v>
      </c>
      <c r="AO647" s="199">
        <v>0</v>
      </c>
      <c r="AP647" s="199">
        <v>322</v>
      </c>
      <c r="AQ647" s="199">
        <v>35</v>
      </c>
      <c r="AR647" s="199">
        <v>326</v>
      </c>
      <c r="AS647" s="199">
        <v>23</v>
      </c>
      <c r="AT647" s="199">
        <v>150</v>
      </c>
      <c r="AU647" s="199">
        <v>3</v>
      </c>
      <c r="AV647" s="199">
        <v>498</v>
      </c>
      <c r="AW647" s="199">
        <v>55</v>
      </c>
      <c r="AX647" s="199">
        <v>27</v>
      </c>
      <c r="AY647" s="199">
        <v>3</v>
      </c>
      <c r="AZ647" s="199">
        <v>164</v>
      </c>
      <c r="BA647" s="199">
        <v>14</v>
      </c>
      <c r="BB647" s="199">
        <v>158</v>
      </c>
      <c r="BC647" s="199">
        <v>21</v>
      </c>
      <c r="BD647" s="199">
        <v>111</v>
      </c>
      <c r="BE647" s="199">
        <v>0</v>
      </c>
      <c r="BF647" s="199">
        <v>111</v>
      </c>
      <c r="BG647" s="199">
        <v>22</v>
      </c>
      <c r="BH647" s="199">
        <v>169</v>
      </c>
      <c r="BI647" s="199">
        <v>21</v>
      </c>
      <c r="BJ647" s="199">
        <v>149</v>
      </c>
      <c r="BK647" s="199">
        <v>19</v>
      </c>
      <c r="BL647" s="199">
        <v>20</v>
      </c>
      <c r="BM647" s="199">
        <v>2</v>
      </c>
      <c r="BN647" s="199">
        <v>102</v>
      </c>
      <c r="BO647" s="199">
        <v>4</v>
      </c>
      <c r="BP647" s="199">
        <v>73</v>
      </c>
      <c r="BQ647" s="199">
        <v>21</v>
      </c>
      <c r="BR647" s="199">
        <v>105</v>
      </c>
      <c r="BS647" s="199">
        <v>18</v>
      </c>
      <c r="BT647" s="199">
        <v>168</v>
      </c>
      <c r="BU647" s="199">
        <v>15</v>
      </c>
      <c r="BV647" s="199">
        <v>280</v>
      </c>
      <c r="BW647" s="199">
        <v>43</v>
      </c>
      <c r="BX647" s="199">
        <v>200</v>
      </c>
      <c r="BY647" s="199">
        <v>0</v>
      </c>
      <c r="BZ647" s="199">
        <v>40</v>
      </c>
      <c r="CA647" s="199">
        <v>3</v>
      </c>
      <c r="CB647" s="199">
        <v>128</v>
      </c>
      <c r="CC647" s="199">
        <v>12</v>
      </c>
      <c r="CD647" s="199">
        <v>20</v>
      </c>
      <c r="CE647" s="199">
        <v>5</v>
      </c>
      <c r="CF647" s="199">
        <v>34</v>
      </c>
      <c r="CG647" s="199">
        <v>10</v>
      </c>
      <c r="CH647" s="199">
        <v>47</v>
      </c>
      <c r="CI647" s="199">
        <v>10</v>
      </c>
      <c r="CJ647" s="199">
        <v>51</v>
      </c>
      <c r="CK647" s="199">
        <v>9</v>
      </c>
      <c r="CL647" s="199">
        <v>128</v>
      </c>
      <c r="CM647" s="199">
        <v>9</v>
      </c>
      <c r="CN647" s="199">
        <v>200</v>
      </c>
      <c r="CO647" s="199">
        <v>0</v>
      </c>
      <c r="CP647" s="199">
        <v>58</v>
      </c>
      <c r="CQ647" s="199">
        <v>590</v>
      </c>
      <c r="CR647" s="199">
        <v>246</v>
      </c>
      <c r="CS647" s="199">
        <v>456</v>
      </c>
      <c r="CT647" s="199">
        <v>570</v>
      </c>
      <c r="CU647" s="199">
        <v>47</v>
      </c>
      <c r="CV647" s="199">
        <v>2</v>
      </c>
      <c r="CW647" s="199">
        <v>6</v>
      </c>
      <c r="CX647" s="199">
        <v>0</v>
      </c>
      <c r="CY647" s="199">
        <v>3</v>
      </c>
      <c r="CZ647" s="199">
        <v>2</v>
      </c>
      <c r="DA647" s="199">
        <v>0</v>
      </c>
      <c r="DB647" s="199">
        <v>0</v>
      </c>
      <c r="DC647" s="199">
        <v>38</v>
      </c>
      <c r="DD647" s="199">
        <v>0</v>
      </c>
      <c r="DE647" s="199">
        <v>4</v>
      </c>
      <c r="DF647" s="199">
        <v>20</v>
      </c>
      <c r="DG647" s="199">
        <v>15</v>
      </c>
      <c r="DH647" s="199">
        <v>1</v>
      </c>
      <c r="DI647" s="199">
        <v>15</v>
      </c>
      <c r="DJ647" s="199">
        <v>16</v>
      </c>
      <c r="DK647" s="199">
        <v>3</v>
      </c>
      <c r="DL647" s="199">
        <v>17</v>
      </c>
      <c r="DM647" s="199">
        <v>17</v>
      </c>
      <c r="DN647" s="199">
        <v>46</v>
      </c>
      <c r="DO647" s="199">
        <v>25</v>
      </c>
      <c r="DP647" s="199">
        <v>7</v>
      </c>
      <c r="DQ647" s="199">
        <v>7</v>
      </c>
      <c r="DR647" s="199">
        <v>41</v>
      </c>
      <c r="DS647" s="199">
        <v>22</v>
      </c>
      <c r="DT647" s="199">
        <v>63</v>
      </c>
      <c r="DU647" s="199">
        <v>279</v>
      </c>
      <c r="DV647" s="199">
        <v>131</v>
      </c>
      <c r="DW647" s="199">
        <v>12</v>
      </c>
      <c r="DX647" s="199">
        <v>15</v>
      </c>
      <c r="DY647" s="199">
        <v>6</v>
      </c>
      <c r="DZ647" s="199">
        <v>69</v>
      </c>
      <c r="EA647" s="199">
        <v>4</v>
      </c>
      <c r="EB647" s="199">
        <v>51</v>
      </c>
      <c r="EC647" s="199">
        <v>64</v>
      </c>
      <c r="ED647" s="199">
        <v>5</v>
      </c>
      <c r="EE647" s="199">
        <v>22</v>
      </c>
      <c r="EF647" s="199">
        <v>63</v>
      </c>
      <c r="EG647" s="199">
        <v>569</v>
      </c>
      <c r="EH647" s="199">
        <v>76</v>
      </c>
      <c r="EI647" s="199">
        <v>226</v>
      </c>
      <c r="EJ647" s="199">
        <v>53</v>
      </c>
      <c r="EK647" s="199">
        <v>5</v>
      </c>
      <c r="EL647" s="199">
        <v>8</v>
      </c>
      <c r="EM647" s="199">
        <v>1</v>
      </c>
      <c r="EN647" s="199">
        <v>1</v>
      </c>
      <c r="EO647" s="199">
        <v>5</v>
      </c>
      <c r="EP647" s="199">
        <v>27</v>
      </c>
      <c r="EQ647" s="199">
        <v>222</v>
      </c>
      <c r="ER647" s="199">
        <v>279</v>
      </c>
      <c r="ES647" s="199">
        <v>24</v>
      </c>
      <c r="ET647" s="199">
        <v>82</v>
      </c>
      <c r="EU647" s="199">
        <v>121</v>
      </c>
      <c r="EV647" s="199">
        <v>52</v>
      </c>
      <c r="EW647" s="199">
        <v>255</v>
      </c>
      <c r="EX647" s="199">
        <v>279</v>
      </c>
      <c r="EZ647" s="199"/>
    </row>
    <row r="648" spans="1:156" x14ac:dyDescent="0.25">
      <c r="A648">
        <v>56567</v>
      </c>
      <c r="B648" t="s">
        <v>892</v>
      </c>
      <c r="C648" t="s">
        <v>1236</v>
      </c>
      <c r="D648" t="s">
        <v>293</v>
      </c>
      <c r="E648" t="s">
        <v>335</v>
      </c>
      <c r="F648" t="s">
        <v>346</v>
      </c>
      <c r="G648" t="s">
        <v>346</v>
      </c>
      <c r="H648" s="199">
        <v>3114</v>
      </c>
      <c r="I648" s="199">
        <v>200</v>
      </c>
      <c r="J648" s="199">
        <v>485</v>
      </c>
      <c r="K648" s="199">
        <v>57</v>
      </c>
      <c r="L648" s="199">
        <v>249</v>
      </c>
      <c r="M648" s="199">
        <v>34</v>
      </c>
      <c r="N648" s="199">
        <v>1580</v>
      </c>
      <c r="O648" s="199">
        <v>96</v>
      </c>
      <c r="P648" s="199">
        <v>1039</v>
      </c>
      <c r="Q648" s="199">
        <v>46</v>
      </c>
      <c r="R648" s="199">
        <v>2931</v>
      </c>
      <c r="S648" s="199">
        <v>193</v>
      </c>
      <c r="T648" s="199">
        <v>0</v>
      </c>
      <c r="U648" s="199">
        <v>0</v>
      </c>
      <c r="V648" s="199">
        <v>25</v>
      </c>
      <c r="W648" s="199">
        <v>0</v>
      </c>
      <c r="X648" s="199">
        <v>1</v>
      </c>
      <c r="Y648" s="199">
        <v>0</v>
      </c>
      <c r="Z648" s="199">
        <v>48</v>
      </c>
      <c r="AA648" s="199">
        <v>4</v>
      </c>
      <c r="AB648" s="199">
        <v>109</v>
      </c>
      <c r="AC648" s="199">
        <v>3</v>
      </c>
      <c r="AD648" s="199">
        <v>35</v>
      </c>
      <c r="AE648" s="199">
        <v>2</v>
      </c>
      <c r="AF648" s="199">
        <v>2926</v>
      </c>
      <c r="AG648" s="199">
        <v>191</v>
      </c>
      <c r="AH648" s="199">
        <v>3091</v>
      </c>
      <c r="AI648" s="199">
        <v>200</v>
      </c>
      <c r="AJ648" s="199">
        <v>23</v>
      </c>
      <c r="AK648" s="199">
        <v>0</v>
      </c>
      <c r="AL648" s="199">
        <v>17</v>
      </c>
      <c r="AM648" s="199">
        <v>0</v>
      </c>
      <c r="AN648" s="199">
        <v>6</v>
      </c>
      <c r="AO648" s="199">
        <v>0</v>
      </c>
      <c r="AP648" s="199">
        <v>1650</v>
      </c>
      <c r="AQ648" s="199">
        <v>120</v>
      </c>
      <c r="AR648" s="199">
        <v>1464</v>
      </c>
      <c r="AS648" s="199">
        <v>80</v>
      </c>
      <c r="AT648" s="199">
        <v>250</v>
      </c>
      <c r="AU648" s="199">
        <v>2</v>
      </c>
      <c r="AV648" s="199">
        <v>2864</v>
      </c>
      <c r="AW648" s="199">
        <v>198</v>
      </c>
      <c r="AX648" s="199">
        <v>134</v>
      </c>
      <c r="AY648" s="199">
        <v>16</v>
      </c>
      <c r="AZ648" s="199">
        <v>693</v>
      </c>
      <c r="BA648" s="199">
        <v>37</v>
      </c>
      <c r="BB648" s="199">
        <v>901</v>
      </c>
      <c r="BC648" s="199">
        <v>42</v>
      </c>
      <c r="BD648" s="199">
        <v>340</v>
      </c>
      <c r="BE648" s="199">
        <v>11</v>
      </c>
      <c r="BF648" s="199">
        <v>220</v>
      </c>
      <c r="BG648" s="199">
        <v>12</v>
      </c>
      <c r="BH648" s="199">
        <v>1478</v>
      </c>
      <c r="BI648" s="199">
        <v>116</v>
      </c>
      <c r="BJ648" s="199">
        <v>1433</v>
      </c>
      <c r="BK648" s="199">
        <v>89</v>
      </c>
      <c r="BL648" s="199">
        <v>45</v>
      </c>
      <c r="BM648" s="199">
        <v>27</v>
      </c>
      <c r="BN648" s="199">
        <v>1079</v>
      </c>
      <c r="BO648" s="199">
        <v>64</v>
      </c>
      <c r="BP648" s="199">
        <v>439</v>
      </c>
      <c r="BQ648" s="199">
        <v>51</v>
      </c>
      <c r="BR648" s="199">
        <v>180</v>
      </c>
      <c r="BS648" s="199">
        <v>13</v>
      </c>
      <c r="BT648" s="199">
        <v>835</v>
      </c>
      <c r="BU648" s="199">
        <v>72</v>
      </c>
      <c r="BV648" s="199">
        <v>1698</v>
      </c>
      <c r="BW648" s="199">
        <v>128</v>
      </c>
      <c r="BX648" s="199">
        <v>581</v>
      </c>
      <c r="BY648" s="199">
        <v>0</v>
      </c>
      <c r="BZ648" s="199">
        <v>288</v>
      </c>
      <c r="CA648" s="199">
        <v>21</v>
      </c>
      <c r="CB648" s="199">
        <v>547</v>
      </c>
      <c r="CC648" s="199">
        <v>51</v>
      </c>
      <c r="CD648" s="199">
        <v>211</v>
      </c>
      <c r="CE648" s="199">
        <v>22</v>
      </c>
      <c r="CF648" s="199">
        <v>368</v>
      </c>
      <c r="CG648" s="199">
        <v>34</v>
      </c>
      <c r="CH648" s="199">
        <v>398</v>
      </c>
      <c r="CI648" s="199">
        <v>29</v>
      </c>
      <c r="CJ648" s="199">
        <v>317</v>
      </c>
      <c r="CK648" s="199">
        <v>14</v>
      </c>
      <c r="CL648" s="199">
        <v>404</v>
      </c>
      <c r="CM648" s="199">
        <v>29</v>
      </c>
      <c r="CN648" s="199">
        <v>581</v>
      </c>
      <c r="CO648" s="199">
        <v>0</v>
      </c>
      <c r="CP648" s="199">
        <v>200</v>
      </c>
      <c r="CQ648" s="199">
        <v>2914</v>
      </c>
      <c r="CR648" s="199">
        <v>2281</v>
      </c>
      <c r="CS648" s="199">
        <v>1257</v>
      </c>
      <c r="CT648" s="199">
        <v>2802</v>
      </c>
      <c r="CU648" s="199">
        <v>142</v>
      </c>
      <c r="CV648" s="199">
        <v>59</v>
      </c>
      <c r="CW648" s="199">
        <v>32</v>
      </c>
      <c r="CX648" s="199">
        <v>5</v>
      </c>
      <c r="CY648" s="199">
        <v>58</v>
      </c>
      <c r="CZ648" s="199">
        <v>50</v>
      </c>
      <c r="DA648" s="199">
        <v>0</v>
      </c>
      <c r="DB648" s="199">
        <v>0</v>
      </c>
      <c r="DC648" s="199">
        <v>52</v>
      </c>
      <c r="DD648" s="199">
        <v>4</v>
      </c>
      <c r="DE648" s="199">
        <v>110</v>
      </c>
      <c r="DF648" s="199">
        <v>141</v>
      </c>
      <c r="DG648" s="199">
        <v>304</v>
      </c>
      <c r="DH648" s="199">
        <v>52</v>
      </c>
      <c r="DI648" s="199">
        <v>135</v>
      </c>
      <c r="DJ648" s="199">
        <v>100</v>
      </c>
      <c r="DK648" s="199">
        <v>54</v>
      </c>
      <c r="DL648" s="199">
        <v>38</v>
      </c>
      <c r="DM648" s="199">
        <v>89</v>
      </c>
      <c r="DN648" s="199">
        <v>432</v>
      </c>
      <c r="DO648" s="199">
        <v>38</v>
      </c>
      <c r="DP648" s="199">
        <v>89</v>
      </c>
      <c r="DQ648" s="199">
        <v>41</v>
      </c>
      <c r="DR648" s="199">
        <v>55</v>
      </c>
      <c r="DS648" s="199">
        <v>57</v>
      </c>
      <c r="DT648" s="199">
        <v>71</v>
      </c>
      <c r="DU648" s="199">
        <v>1284</v>
      </c>
      <c r="DV648" s="199">
        <v>697</v>
      </c>
      <c r="DW648" s="199">
        <v>255</v>
      </c>
      <c r="DX648" s="199">
        <v>103</v>
      </c>
      <c r="DY648" s="199">
        <v>38</v>
      </c>
      <c r="DZ648" s="199">
        <v>261</v>
      </c>
      <c r="EA648" s="199">
        <v>19</v>
      </c>
      <c r="EB648" s="199">
        <v>206</v>
      </c>
      <c r="EC648" s="199">
        <v>223</v>
      </c>
      <c r="ED648" s="199">
        <v>36</v>
      </c>
      <c r="EE648" s="199">
        <v>172</v>
      </c>
      <c r="EF648" s="199">
        <v>367</v>
      </c>
      <c r="EG648" s="199">
        <v>2851</v>
      </c>
      <c r="EH648" s="199">
        <v>272</v>
      </c>
      <c r="EI648" s="199">
        <v>1003</v>
      </c>
      <c r="EJ648" s="199">
        <v>281</v>
      </c>
      <c r="EK648" s="199">
        <v>51</v>
      </c>
      <c r="EL648" s="199">
        <v>21</v>
      </c>
      <c r="EM648" s="199">
        <v>63</v>
      </c>
      <c r="EN648" s="199">
        <v>40</v>
      </c>
      <c r="EO648" s="199">
        <v>36</v>
      </c>
      <c r="EP648" s="199">
        <v>45</v>
      </c>
      <c r="EQ648" s="199">
        <v>1059</v>
      </c>
      <c r="ER648" s="199">
        <v>1284</v>
      </c>
      <c r="ES648" s="199">
        <v>82</v>
      </c>
      <c r="ET648" s="199">
        <v>302</v>
      </c>
      <c r="EU648" s="199">
        <v>470</v>
      </c>
      <c r="EV648" s="199">
        <v>430</v>
      </c>
      <c r="EW648" s="199">
        <v>1202</v>
      </c>
      <c r="EX648" s="199">
        <v>1284</v>
      </c>
      <c r="EZ648" s="199"/>
    </row>
    <row r="649" spans="1:156" x14ac:dyDescent="0.25">
      <c r="A649">
        <v>56551</v>
      </c>
      <c r="B649" t="s">
        <v>892</v>
      </c>
      <c r="C649" t="s">
        <v>1231</v>
      </c>
      <c r="D649" t="s">
        <v>293</v>
      </c>
      <c r="E649" t="s">
        <v>335</v>
      </c>
      <c r="F649" t="s">
        <v>346</v>
      </c>
      <c r="G649" t="s">
        <v>346</v>
      </c>
      <c r="H649" s="199">
        <v>2150</v>
      </c>
      <c r="I649" s="199">
        <v>136</v>
      </c>
      <c r="J649" s="199">
        <v>380</v>
      </c>
      <c r="K649" s="199">
        <v>15</v>
      </c>
      <c r="L649" s="199">
        <v>273</v>
      </c>
      <c r="M649" s="199">
        <v>14</v>
      </c>
      <c r="N649" s="199">
        <v>1086</v>
      </c>
      <c r="O649" s="199">
        <v>93</v>
      </c>
      <c r="P649" s="199">
        <v>681</v>
      </c>
      <c r="Q649" s="199">
        <v>28</v>
      </c>
      <c r="R649" s="199">
        <v>2007</v>
      </c>
      <c r="S649" s="199">
        <v>83</v>
      </c>
      <c r="T649" s="199">
        <v>0</v>
      </c>
      <c r="U649" s="199">
        <v>0</v>
      </c>
      <c r="V649" s="199">
        <v>15</v>
      </c>
      <c r="W649" s="199">
        <v>0</v>
      </c>
      <c r="X649" s="199">
        <v>6</v>
      </c>
      <c r="Y649" s="199">
        <v>0</v>
      </c>
      <c r="Z649" s="199">
        <v>53</v>
      </c>
      <c r="AA649" s="199">
        <v>53</v>
      </c>
      <c r="AB649" s="199">
        <v>69</v>
      </c>
      <c r="AC649" s="199">
        <v>0</v>
      </c>
      <c r="AD649" s="199">
        <v>72</v>
      </c>
      <c r="AE649" s="199">
        <v>53</v>
      </c>
      <c r="AF649" s="199">
        <v>1999</v>
      </c>
      <c r="AG649" s="199">
        <v>83</v>
      </c>
      <c r="AH649" s="199">
        <v>2086</v>
      </c>
      <c r="AI649" s="199">
        <v>83</v>
      </c>
      <c r="AJ649" s="199">
        <v>64</v>
      </c>
      <c r="AK649" s="199">
        <v>53</v>
      </c>
      <c r="AL649" s="199">
        <v>11</v>
      </c>
      <c r="AM649" s="199">
        <v>0</v>
      </c>
      <c r="AN649" s="199">
        <v>53</v>
      </c>
      <c r="AO649" s="199">
        <v>53</v>
      </c>
      <c r="AP649" s="199">
        <v>1126</v>
      </c>
      <c r="AQ649" s="199">
        <v>105</v>
      </c>
      <c r="AR649" s="199">
        <v>1024</v>
      </c>
      <c r="AS649" s="199">
        <v>31</v>
      </c>
      <c r="AT649" s="199">
        <v>360</v>
      </c>
      <c r="AU649" s="199">
        <v>4</v>
      </c>
      <c r="AV649" s="199">
        <v>1790</v>
      </c>
      <c r="AW649" s="199">
        <v>132</v>
      </c>
      <c r="AX649" s="199">
        <v>143</v>
      </c>
      <c r="AY649" s="199">
        <v>11</v>
      </c>
      <c r="AZ649" s="199">
        <v>446</v>
      </c>
      <c r="BA649" s="199">
        <v>11</v>
      </c>
      <c r="BB649" s="199">
        <v>575</v>
      </c>
      <c r="BC649" s="199">
        <v>44</v>
      </c>
      <c r="BD649" s="199">
        <v>371</v>
      </c>
      <c r="BE649" s="199">
        <v>6</v>
      </c>
      <c r="BF649" s="199">
        <v>216</v>
      </c>
      <c r="BG649" s="199">
        <v>7</v>
      </c>
      <c r="BH649" s="199">
        <v>767</v>
      </c>
      <c r="BI649" s="199">
        <v>112</v>
      </c>
      <c r="BJ649" s="199">
        <v>749</v>
      </c>
      <c r="BK649" s="199">
        <v>105</v>
      </c>
      <c r="BL649" s="199">
        <v>18</v>
      </c>
      <c r="BM649" s="199">
        <v>7</v>
      </c>
      <c r="BN649" s="199">
        <v>518</v>
      </c>
      <c r="BO649" s="199">
        <v>42</v>
      </c>
      <c r="BP649" s="199">
        <v>290</v>
      </c>
      <c r="BQ649" s="199">
        <v>72</v>
      </c>
      <c r="BR649" s="199">
        <v>175</v>
      </c>
      <c r="BS649" s="199">
        <v>5</v>
      </c>
      <c r="BT649" s="199">
        <v>467</v>
      </c>
      <c r="BU649" s="199">
        <v>17</v>
      </c>
      <c r="BV649" s="199">
        <v>983</v>
      </c>
      <c r="BW649" s="199">
        <v>119</v>
      </c>
      <c r="BX649" s="199">
        <v>700</v>
      </c>
      <c r="BY649" s="199">
        <v>0</v>
      </c>
      <c r="BZ649" s="199">
        <v>120</v>
      </c>
      <c r="CA649" s="199">
        <v>0</v>
      </c>
      <c r="CB649" s="199">
        <v>347</v>
      </c>
      <c r="CC649" s="199">
        <v>17</v>
      </c>
      <c r="CD649" s="199">
        <v>148</v>
      </c>
      <c r="CE649" s="199">
        <v>47</v>
      </c>
      <c r="CF649" s="199">
        <v>151</v>
      </c>
      <c r="CG649" s="199">
        <v>20</v>
      </c>
      <c r="CH649" s="199">
        <v>205</v>
      </c>
      <c r="CI649" s="199">
        <v>27</v>
      </c>
      <c r="CJ649" s="199">
        <v>207</v>
      </c>
      <c r="CK649" s="199">
        <v>14</v>
      </c>
      <c r="CL649" s="199">
        <v>272</v>
      </c>
      <c r="CM649" s="199">
        <v>11</v>
      </c>
      <c r="CN649" s="199">
        <v>700</v>
      </c>
      <c r="CO649" s="199">
        <v>0</v>
      </c>
      <c r="CP649" s="199">
        <v>136</v>
      </c>
      <c r="CQ649" s="199">
        <v>2014</v>
      </c>
      <c r="CR649" s="199">
        <v>1443</v>
      </c>
      <c r="CS649" s="199">
        <v>1165</v>
      </c>
      <c r="CT649" s="199">
        <v>2008</v>
      </c>
      <c r="CU649" s="199">
        <v>84</v>
      </c>
      <c r="CV649" s="199">
        <v>53</v>
      </c>
      <c r="CW649" s="199">
        <v>53</v>
      </c>
      <c r="CX649" s="199">
        <v>53</v>
      </c>
      <c r="CY649" s="199">
        <v>26</v>
      </c>
      <c r="CZ649" s="199">
        <v>0</v>
      </c>
      <c r="DA649" s="199">
        <v>5</v>
      </c>
      <c r="DB649" s="199">
        <v>0</v>
      </c>
      <c r="DC649" s="199">
        <v>0</v>
      </c>
      <c r="DD649" s="199">
        <v>0</v>
      </c>
      <c r="DE649" s="199">
        <v>69</v>
      </c>
      <c r="DF649" s="199">
        <v>88</v>
      </c>
      <c r="DG649" s="199">
        <v>64</v>
      </c>
      <c r="DH649" s="199">
        <v>42</v>
      </c>
      <c r="DI649" s="199">
        <v>106</v>
      </c>
      <c r="DJ649" s="199">
        <v>40</v>
      </c>
      <c r="DK649" s="199">
        <v>13</v>
      </c>
      <c r="DL649" s="199">
        <v>41</v>
      </c>
      <c r="DM649" s="199">
        <v>67</v>
      </c>
      <c r="DN649" s="199">
        <v>260</v>
      </c>
      <c r="DO649" s="199">
        <v>50</v>
      </c>
      <c r="DP649" s="199">
        <v>72</v>
      </c>
      <c r="DQ649" s="199">
        <v>33</v>
      </c>
      <c r="DR649" s="199">
        <v>44</v>
      </c>
      <c r="DS649" s="199">
        <v>35</v>
      </c>
      <c r="DT649" s="199">
        <v>61</v>
      </c>
      <c r="DU649" s="199">
        <v>954</v>
      </c>
      <c r="DV649" s="199">
        <v>470</v>
      </c>
      <c r="DW649" s="199">
        <v>126</v>
      </c>
      <c r="DX649" s="199">
        <v>85</v>
      </c>
      <c r="DY649" s="199">
        <v>25</v>
      </c>
      <c r="DZ649" s="199">
        <v>197</v>
      </c>
      <c r="EA649" s="199">
        <v>8</v>
      </c>
      <c r="EB649" s="199">
        <v>162</v>
      </c>
      <c r="EC649" s="199">
        <v>202</v>
      </c>
      <c r="ED649" s="199">
        <v>16</v>
      </c>
      <c r="EE649" s="199">
        <v>163</v>
      </c>
      <c r="EF649" s="199">
        <v>187</v>
      </c>
      <c r="EG649" s="199">
        <v>1932</v>
      </c>
      <c r="EH649" s="199">
        <v>226</v>
      </c>
      <c r="EI649" s="199">
        <v>748</v>
      </c>
      <c r="EJ649" s="199">
        <v>206</v>
      </c>
      <c r="EK649" s="199">
        <v>30</v>
      </c>
      <c r="EL649" s="199">
        <v>15</v>
      </c>
      <c r="EM649" s="199">
        <v>31</v>
      </c>
      <c r="EN649" s="199">
        <v>14</v>
      </c>
      <c r="EO649" s="199">
        <v>13</v>
      </c>
      <c r="EP649" s="199">
        <v>59</v>
      </c>
      <c r="EQ649" s="199">
        <v>749</v>
      </c>
      <c r="ER649" s="199">
        <v>954</v>
      </c>
      <c r="ES649" s="199">
        <v>35</v>
      </c>
      <c r="ET649" s="199">
        <v>240</v>
      </c>
      <c r="EU649" s="199">
        <v>344</v>
      </c>
      <c r="EV649" s="199">
        <v>335</v>
      </c>
      <c r="EW649" s="199">
        <v>919</v>
      </c>
      <c r="EX649" s="199">
        <v>954</v>
      </c>
      <c r="EZ649" s="199"/>
    </row>
    <row r="650" spans="1:156" x14ac:dyDescent="0.25">
      <c r="A650">
        <v>56531</v>
      </c>
      <c r="B650" t="s">
        <v>892</v>
      </c>
      <c r="C650" t="s">
        <v>1224</v>
      </c>
      <c r="D650" t="s">
        <v>263</v>
      </c>
      <c r="E650" t="s">
        <v>335</v>
      </c>
      <c r="F650" t="s">
        <v>346</v>
      </c>
      <c r="G650" t="s">
        <v>346</v>
      </c>
      <c r="H650" s="199">
        <v>1915</v>
      </c>
      <c r="I650" s="199">
        <v>119</v>
      </c>
      <c r="J650" s="199">
        <v>387</v>
      </c>
      <c r="K650" s="199">
        <v>41</v>
      </c>
      <c r="L650" s="199">
        <v>230</v>
      </c>
      <c r="M650" s="199">
        <v>38</v>
      </c>
      <c r="N650" s="199">
        <v>775</v>
      </c>
      <c r="O650" s="199">
        <v>46</v>
      </c>
      <c r="P650" s="199">
        <v>747</v>
      </c>
      <c r="Q650" s="199">
        <v>32</v>
      </c>
      <c r="R650" s="199">
        <v>1791</v>
      </c>
      <c r="S650" s="199">
        <v>112</v>
      </c>
      <c r="T650" s="199">
        <v>3</v>
      </c>
      <c r="U650" s="199">
        <v>0</v>
      </c>
      <c r="V650" s="199">
        <v>17</v>
      </c>
      <c r="W650" s="199">
        <v>0</v>
      </c>
      <c r="X650" s="199">
        <v>4</v>
      </c>
      <c r="Y650" s="199">
        <v>0</v>
      </c>
      <c r="Z650" s="199">
        <v>19</v>
      </c>
      <c r="AA650" s="199">
        <v>0</v>
      </c>
      <c r="AB650" s="199">
        <v>81</v>
      </c>
      <c r="AC650" s="199">
        <v>7</v>
      </c>
      <c r="AD650" s="199">
        <v>17</v>
      </c>
      <c r="AE650" s="199">
        <v>0</v>
      </c>
      <c r="AF650" s="199">
        <v>1780</v>
      </c>
      <c r="AG650" s="199">
        <v>112</v>
      </c>
      <c r="AH650" s="199">
        <v>1906</v>
      </c>
      <c r="AI650" s="199">
        <v>119</v>
      </c>
      <c r="AJ650" s="199">
        <v>9</v>
      </c>
      <c r="AK650" s="199">
        <v>0</v>
      </c>
      <c r="AL650" s="199">
        <v>3</v>
      </c>
      <c r="AM650" s="199">
        <v>0</v>
      </c>
      <c r="AN650" s="199">
        <v>6</v>
      </c>
      <c r="AO650" s="199">
        <v>0</v>
      </c>
      <c r="AP650" s="199">
        <v>985</v>
      </c>
      <c r="AQ650" s="199">
        <v>67</v>
      </c>
      <c r="AR650" s="199">
        <v>930</v>
      </c>
      <c r="AS650" s="199">
        <v>52</v>
      </c>
      <c r="AT650" s="199">
        <v>317</v>
      </c>
      <c r="AU650" s="199">
        <v>2</v>
      </c>
      <c r="AV650" s="199">
        <v>1598</v>
      </c>
      <c r="AW650" s="199">
        <v>117</v>
      </c>
      <c r="AX650" s="199">
        <v>102</v>
      </c>
      <c r="AY650" s="199">
        <v>22</v>
      </c>
      <c r="AZ650" s="199">
        <v>401</v>
      </c>
      <c r="BA650" s="199">
        <v>15</v>
      </c>
      <c r="BB650" s="199">
        <v>581</v>
      </c>
      <c r="BC650" s="199">
        <v>37</v>
      </c>
      <c r="BD650" s="199">
        <v>292</v>
      </c>
      <c r="BE650" s="199">
        <v>10</v>
      </c>
      <c r="BF650" s="199">
        <v>196</v>
      </c>
      <c r="BG650" s="199">
        <v>4</v>
      </c>
      <c r="BH650" s="199">
        <v>840</v>
      </c>
      <c r="BI650" s="199">
        <v>80</v>
      </c>
      <c r="BJ650" s="199">
        <v>805</v>
      </c>
      <c r="BK650" s="199">
        <v>80</v>
      </c>
      <c r="BL650" s="199">
        <v>35</v>
      </c>
      <c r="BM650" s="199">
        <v>0</v>
      </c>
      <c r="BN650" s="199">
        <v>606</v>
      </c>
      <c r="BO650" s="199">
        <v>53</v>
      </c>
      <c r="BP650" s="199">
        <v>269</v>
      </c>
      <c r="BQ650" s="199">
        <v>30</v>
      </c>
      <c r="BR650" s="199">
        <v>161</v>
      </c>
      <c r="BS650" s="199">
        <v>1</v>
      </c>
      <c r="BT650" s="199">
        <v>470</v>
      </c>
      <c r="BU650" s="199">
        <v>35</v>
      </c>
      <c r="BV650" s="199">
        <v>1036</v>
      </c>
      <c r="BW650" s="199">
        <v>84</v>
      </c>
      <c r="BX650" s="199">
        <v>409</v>
      </c>
      <c r="BY650" s="199">
        <v>0</v>
      </c>
      <c r="BZ650" s="199">
        <v>146</v>
      </c>
      <c r="CA650" s="199">
        <v>0</v>
      </c>
      <c r="CB650" s="199">
        <v>324</v>
      </c>
      <c r="CC650" s="199">
        <v>35</v>
      </c>
      <c r="CD650" s="199">
        <v>69</v>
      </c>
      <c r="CE650" s="199">
        <v>0</v>
      </c>
      <c r="CF650" s="199">
        <v>236</v>
      </c>
      <c r="CG650" s="199">
        <v>32</v>
      </c>
      <c r="CH650" s="199">
        <v>257</v>
      </c>
      <c r="CI650" s="199">
        <v>29</v>
      </c>
      <c r="CJ650" s="199">
        <v>137</v>
      </c>
      <c r="CK650" s="199">
        <v>15</v>
      </c>
      <c r="CL650" s="199">
        <v>337</v>
      </c>
      <c r="CM650" s="199">
        <v>8</v>
      </c>
      <c r="CN650" s="199">
        <v>409</v>
      </c>
      <c r="CO650" s="199">
        <v>0</v>
      </c>
      <c r="CP650" s="199">
        <v>119</v>
      </c>
      <c r="CQ650" s="199">
        <v>1796</v>
      </c>
      <c r="CR650" s="199">
        <v>1149</v>
      </c>
      <c r="CS650" s="199">
        <v>1038</v>
      </c>
      <c r="CT650" s="199">
        <v>1791</v>
      </c>
      <c r="CU650" s="199">
        <v>18</v>
      </c>
      <c r="CV650" s="199">
        <v>4</v>
      </c>
      <c r="CW650" s="199">
        <v>8</v>
      </c>
      <c r="CX650" s="199">
        <v>0</v>
      </c>
      <c r="CY650" s="199">
        <v>9</v>
      </c>
      <c r="CZ650" s="199">
        <v>4</v>
      </c>
      <c r="DA650" s="199">
        <v>0</v>
      </c>
      <c r="DB650" s="199">
        <v>0</v>
      </c>
      <c r="DC650" s="199">
        <v>1</v>
      </c>
      <c r="DD650" s="199">
        <v>0</v>
      </c>
      <c r="DE650" s="199">
        <v>61</v>
      </c>
      <c r="DF650" s="199">
        <v>100</v>
      </c>
      <c r="DG650" s="199">
        <v>95</v>
      </c>
      <c r="DH650" s="199">
        <v>27</v>
      </c>
      <c r="DI650" s="199">
        <v>123</v>
      </c>
      <c r="DJ650" s="199">
        <v>31</v>
      </c>
      <c r="DK650" s="199">
        <v>10</v>
      </c>
      <c r="DL650" s="199">
        <v>63</v>
      </c>
      <c r="DM650" s="199">
        <v>69</v>
      </c>
      <c r="DN650" s="199">
        <v>198</v>
      </c>
      <c r="DO650" s="199">
        <v>81</v>
      </c>
      <c r="DP650" s="199">
        <v>35</v>
      </c>
      <c r="DQ650" s="199">
        <v>13</v>
      </c>
      <c r="DR650" s="199">
        <v>28</v>
      </c>
      <c r="DS650" s="199">
        <v>47</v>
      </c>
      <c r="DT650" s="199">
        <v>77</v>
      </c>
      <c r="DU650" s="199">
        <v>784</v>
      </c>
      <c r="DV650" s="199">
        <v>413</v>
      </c>
      <c r="DW650" s="199">
        <v>152</v>
      </c>
      <c r="DX650" s="199">
        <v>70</v>
      </c>
      <c r="DY650" s="199">
        <v>37</v>
      </c>
      <c r="DZ650" s="199">
        <v>148</v>
      </c>
      <c r="EA650" s="199">
        <v>5</v>
      </c>
      <c r="EB650" s="199">
        <v>139</v>
      </c>
      <c r="EC650" s="199">
        <v>153</v>
      </c>
      <c r="ED650" s="199">
        <v>31</v>
      </c>
      <c r="EE650" s="199">
        <v>82</v>
      </c>
      <c r="EF650" s="199">
        <v>239</v>
      </c>
      <c r="EG650" s="199">
        <v>1615</v>
      </c>
      <c r="EH650" s="199">
        <v>274</v>
      </c>
      <c r="EI650" s="199">
        <v>604</v>
      </c>
      <c r="EJ650" s="199">
        <v>180</v>
      </c>
      <c r="EK650" s="199">
        <v>36</v>
      </c>
      <c r="EL650" s="199">
        <v>9</v>
      </c>
      <c r="EM650" s="199">
        <v>31</v>
      </c>
      <c r="EN650" s="199">
        <v>17</v>
      </c>
      <c r="EO650" s="199">
        <v>7</v>
      </c>
      <c r="EP650" s="199">
        <v>59</v>
      </c>
      <c r="EQ650" s="199">
        <v>697</v>
      </c>
      <c r="ER650" s="199">
        <v>784</v>
      </c>
      <c r="ES650" s="199">
        <v>27</v>
      </c>
      <c r="ET650" s="199">
        <v>203</v>
      </c>
      <c r="EU650" s="199">
        <v>302</v>
      </c>
      <c r="EV650" s="199">
        <v>252</v>
      </c>
      <c r="EW650" s="199">
        <v>757</v>
      </c>
      <c r="EX650" s="199">
        <v>784</v>
      </c>
      <c r="EZ650" s="199"/>
    </row>
    <row r="651" spans="1:156" x14ac:dyDescent="0.25">
      <c r="A651">
        <v>56324</v>
      </c>
      <c r="B651" t="s">
        <v>892</v>
      </c>
      <c r="C651" t="s">
        <v>1172</v>
      </c>
      <c r="D651" t="s">
        <v>293</v>
      </c>
      <c r="E651" t="s">
        <v>335</v>
      </c>
      <c r="F651" t="s">
        <v>346</v>
      </c>
      <c r="G651" t="s">
        <v>346</v>
      </c>
      <c r="H651" s="199">
        <v>1072</v>
      </c>
      <c r="I651" s="199">
        <v>64</v>
      </c>
      <c r="J651" s="199">
        <v>98</v>
      </c>
      <c r="K651" s="199">
        <v>0</v>
      </c>
      <c r="L651" s="199">
        <v>52</v>
      </c>
      <c r="M651" s="199">
        <v>0</v>
      </c>
      <c r="N651" s="199">
        <v>450</v>
      </c>
      <c r="O651" s="199">
        <v>47</v>
      </c>
      <c r="P651" s="199">
        <v>523</v>
      </c>
      <c r="Q651" s="199">
        <v>17</v>
      </c>
      <c r="R651" s="199">
        <v>1017</v>
      </c>
      <c r="S651" s="199">
        <v>56</v>
      </c>
      <c r="T651" s="199">
        <v>2</v>
      </c>
      <c r="U651" s="199">
        <v>0</v>
      </c>
      <c r="V651" s="199">
        <v>3</v>
      </c>
      <c r="W651" s="199">
        <v>0</v>
      </c>
      <c r="X651" s="199">
        <v>1</v>
      </c>
      <c r="Y651" s="199">
        <v>0</v>
      </c>
      <c r="Z651" s="199">
        <v>0</v>
      </c>
      <c r="AA651" s="199">
        <v>0</v>
      </c>
      <c r="AB651" s="199">
        <v>49</v>
      </c>
      <c r="AC651" s="199">
        <v>8</v>
      </c>
      <c r="AD651" s="199">
        <v>6</v>
      </c>
      <c r="AE651" s="199">
        <v>4</v>
      </c>
      <c r="AF651" s="199">
        <v>1013</v>
      </c>
      <c r="AG651" s="199">
        <v>52</v>
      </c>
      <c r="AH651" s="199">
        <v>1071</v>
      </c>
      <c r="AI651" s="199">
        <v>64</v>
      </c>
      <c r="AJ651" s="199">
        <v>1</v>
      </c>
      <c r="AK651" s="199">
        <v>0</v>
      </c>
      <c r="AL651" s="199">
        <v>1</v>
      </c>
      <c r="AM651" s="199">
        <v>0</v>
      </c>
      <c r="AN651" s="199">
        <v>0</v>
      </c>
      <c r="AO651" s="199">
        <v>0</v>
      </c>
      <c r="AP651" s="199">
        <v>589</v>
      </c>
      <c r="AQ651" s="199">
        <v>27</v>
      </c>
      <c r="AR651" s="199">
        <v>483</v>
      </c>
      <c r="AS651" s="199">
        <v>37</v>
      </c>
      <c r="AT651" s="199">
        <v>94</v>
      </c>
      <c r="AU651" s="199">
        <v>0</v>
      </c>
      <c r="AV651" s="199">
        <v>978</v>
      </c>
      <c r="AW651" s="199">
        <v>64</v>
      </c>
      <c r="AX651" s="199">
        <v>33</v>
      </c>
      <c r="AY651" s="199">
        <v>5</v>
      </c>
      <c r="AZ651" s="199">
        <v>208</v>
      </c>
      <c r="BA651" s="199">
        <v>11</v>
      </c>
      <c r="BB651" s="199">
        <v>373</v>
      </c>
      <c r="BC651" s="199">
        <v>29</v>
      </c>
      <c r="BD651" s="199">
        <v>173</v>
      </c>
      <c r="BE651" s="199">
        <v>5</v>
      </c>
      <c r="BF651" s="199">
        <v>123</v>
      </c>
      <c r="BG651" s="199">
        <v>20</v>
      </c>
      <c r="BH651" s="199">
        <v>504</v>
      </c>
      <c r="BI651" s="199">
        <v>39</v>
      </c>
      <c r="BJ651" s="199">
        <v>487</v>
      </c>
      <c r="BK651" s="199">
        <v>35</v>
      </c>
      <c r="BL651" s="199">
        <v>17</v>
      </c>
      <c r="BM651" s="199">
        <v>4</v>
      </c>
      <c r="BN651" s="199">
        <v>365</v>
      </c>
      <c r="BO651" s="199">
        <v>23</v>
      </c>
      <c r="BP651" s="199">
        <v>167</v>
      </c>
      <c r="BQ651" s="199">
        <v>16</v>
      </c>
      <c r="BR651" s="199">
        <v>95</v>
      </c>
      <c r="BS651" s="199">
        <v>20</v>
      </c>
      <c r="BT651" s="199">
        <v>229</v>
      </c>
      <c r="BU651" s="199">
        <v>5</v>
      </c>
      <c r="BV651" s="199">
        <v>627</v>
      </c>
      <c r="BW651" s="199">
        <v>59</v>
      </c>
      <c r="BX651" s="199">
        <v>216</v>
      </c>
      <c r="BY651" s="199">
        <v>0</v>
      </c>
      <c r="BZ651" s="199">
        <v>54</v>
      </c>
      <c r="CA651" s="199">
        <v>3</v>
      </c>
      <c r="CB651" s="199">
        <v>175</v>
      </c>
      <c r="CC651" s="199">
        <v>2</v>
      </c>
      <c r="CD651" s="199">
        <v>56</v>
      </c>
      <c r="CE651" s="199">
        <v>9</v>
      </c>
      <c r="CF651" s="199">
        <v>121</v>
      </c>
      <c r="CG651" s="199">
        <v>14</v>
      </c>
      <c r="CH651" s="199">
        <v>107</v>
      </c>
      <c r="CI651" s="199">
        <v>5</v>
      </c>
      <c r="CJ651" s="199">
        <v>123</v>
      </c>
      <c r="CK651" s="199">
        <v>5</v>
      </c>
      <c r="CL651" s="199">
        <v>220</v>
      </c>
      <c r="CM651" s="199">
        <v>26</v>
      </c>
      <c r="CN651" s="199">
        <v>216</v>
      </c>
      <c r="CO651" s="199">
        <v>0</v>
      </c>
      <c r="CP651" s="199">
        <v>64</v>
      </c>
      <c r="CQ651" s="199">
        <v>1008</v>
      </c>
      <c r="CR651" s="199">
        <v>784</v>
      </c>
      <c r="CS651" s="199">
        <v>416</v>
      </c>
      <c r="CT651" s="199">
        <v>1010</v>
      </c>
      <c r="CU651" s="199">
        <v>13</v>
      </c>
      <c r="CV651" s="199">
        <v>1</v>
      </c>
      <c r="CW651" s="199">
        <v>3</v>
      </c>
      <c r="CX651" s="199">
        <v>0</v>
      </c>
      <c r="CY651" s="199">
        <v>9</v>
      </c>
      <c r="CZ651" s="199">
        <v>0</v>
      </c>
      <c r="DA651" s="199">
        <v>1</v>
      </c>
      <c r="DB651" s="199">
        <v>1</v>
      </c>
      <c r="DC651" s="199">
        <v>0</v>
      </c>
      <c r="DD651" s="199">
        <v>0</v>
      </c>
      <c r="DE651" s="199">
        <v>16</v>
      </c>
      <c r="DF651" s="199">
        <v>62</v>
      </c>
      <c r="DG651" s="199">
        <v>51</v>
      </c>
      <c r="DH651" s="199">
        <v>23</v>
      </c>
      <c r="DI651" s="199">
        <v>57</v>
      </c>
      <c r="DJ651" s="199">
        <v>66</v>
      </c>
      <c r="DK651" s="199">
        <v>22</v>
      </c>
      <c r="DL651" s="199">
        <v>24</v>
      </c>
      <c r="DM651" s="199">
        <v>30</v>
      </c>
      <c r="DN651" s="199">
        <v>153</v>
      </c>
      <c r="DO651" s="199">
        <v>24</v>
      </c>
      <c r="DP651" s="199">
        <v>30</v>
      </c>
      <c r="DQ651" s="199">
        <v>12</v>
      </c>
      <c r="DR651" s="199">
        <v>14</v>
      </c>
      <c r="DS651" s="199">
        <v>12</v>
      </c>
      <c r="DT651" s="199">
        <v>24</v>
      </c>
      <c r="DU651" s="199">
        <v>458</v>
      </c>
      <c r="DV651" s="199">
        <v>268</v>
      </c>
      <c r="DW651" s="199">
        <v>79</v>
      </c>
      <c r="DX651" s="199">
        <v>15</v>
      </c>
      <c r="DY651" s="199">
        <v>1</v>
      </c>
      <c r="DZ651" s="199">
        <v>116</v>
      </c>
      <c r="EA651" s="199">
        <v>2</v>
      </c>
      <c r="EB651" s="199">
        <v>103</v>
      </c>
      <c r="EC651" s="199">
        <v>59</v>
      </c>
      <c r="ED651" s="199">
        <v>7</v>
      </c>
      <c r="EE651" s="199">
        <v>44</v>
      </c>
      <c r="EF651" s="199">
        <v>103</v>
      </c>
      <c r="EG651" s="199">
        <v>1030</v>
      </c>
      <c r="EH651" s="199">
        <v>30</v>
      </c>
      <c r="EI651" s="199">
        <v>420</v>
      </c>
      <c r="EJ651" s="199">
        <v>38</v>
      </c>
      <c r="EK651" s="199">
        <v>1</v>
      </c>
      <c r="EL651" s="199">
        <v>2</v>
      </c>
      <c r="EM651" s="199">
        <v>9</v>
      </c>
      <c r="EN651" s="199">
        <v>5</v>
      </c>
      <c r="EO651" s="199">
        <v>0</v>
      </c>
      <c r="EP651" s="199">
        <v>5</v>
      </c>
      <c r="EQ651" s="199">
        <v>381</v>
      </c>
      <c r="ER651" s="199">
        <v>458</v>
      </c>
      <c r="ES651" s="199">
        <v>6</v>
      </c>
      <c r="ET651" s="199">
        <v>95</v>
      </c>
      <c r="EU651" s="199">
        <v>205</v>
      </c>
      <c r="EV651" s="199">
        <v>152</v>
      </c>
      <c r="EW651" s="199">
        <v>452</v>
      </c>
      <c r="EX651" s="199">
        <v>458</v>
      </c>
      <c r="EZ651" s="199"/>
    </row>
    <row r="652" spans="1:156" x14ac:dyDescent="0.25">
      <c r="A652">
        <v>56570</v>
      </c>
      <c r="B652" t="s">
        <v>892</v>
      </c>
      <c r="C652" t="s">
        <v>1238</v>
      </c>
      <c r="D652" t="s">
        <v>240</v>
      </c>
      <c r="E652" t="s">
        <v>335</v>
      </c>
      <c r="F652" t="s">
        <v>346</v>
      </c>
      <c r="G652" t="s">
        <v>346</v>
      </c>
      <c r="H652" s="199">
        <v>1162</v>
      </c>
      <c r="I652" s="199">
        <v>68</v>
      </c>
      <c r="J652" s="199">
        <v>192</v>
      </c>
      <c r="K652" s="199">
        <v>9</v>
      </c>
      <c r="L652" s="199">
        <v>112</v>
      </c>
      <c r="M652" s="199">
        <v>9</v>
      </c>
      <c r="N652" s="199">
        <v>599</v>
      </c>
      <c r="O652" s="199">
        <v>40</v>
      </c>
      <c r="P652" s="199">
        <v>367</v>
      </c>
      <c r="Q652" s="199">
        <v>19</v>
      </c>
      <c r="R652" s="199">
        <v>1060</v>
      </c>
      <c r="S652" s="199">
        <v>66</v>
      </c>
      <c r="T652" s="199">
        <v>10</v>
      </c>
      <c r="U652" s="199">
        <v>0</v>
      </c>
      <c r="V652" s="199">
        <v>4</v>
      </c>
      <c r="W652" s="199">
        <v>2</v>
      </c>
      <c r="X652" s="199">
        <v>12</v>
      </c>
      <c r="Y652" s="199">
        <v>0</v>
      </c>
      <c r="Z652" s="199">
        <v>12</v>
      </c>
      <c r="AA652" s="199">
        <v>0</v>
      </c>
      <c r="AB652" s="199">
        <v>64</v>
      </c>
      <c r="AC652" s="199">
        <v>0</v>
      </c>
      <c r="AD652" s="199">
        <v>34</v>
      </c>
      <c r="AE652" s="199">
        <v>0</v>
      </c>
      <c r="AF652" s="199">
        <v>1041</v>
      </c>
      <c r="AG652" s="199">
        <v>66</v>
      </c>
      <c r="AH652" s="199">
        <v>1133</v>
      </c>
      <c r="AI652" s="199">
        <v>68</v>
      </c>
      <c r="AJ652" s="199">
        <v>29</v>
      </c>
      <c r="AK652" s="199">
        <v>0</v>
      </c>
      <c r="AL652" s="199">
        <v>19</v>
      </c>
      <c r="AM652" s="199">
        <v>0</v>
      </c>
      <c r="AN652" s="199">
        <v>10</v>
      </c>
      <c r="AO652" s="199">
        <v>0</v>
      </c>
      <c r="AP652" s="199">
        <v>612</v>
      </c>
      <c r="AQ652" s="199">
        <v>45</v>
      </c>
      <c r="AR652" s="199">
        <v>550</v>
      </c>
      <c r="AS652" s="199">
        <v>23</v>
      </c>
      <c r="AT652" s="199">
        <v>177</v>
      </c>
      <c r="AU652" s="199">
        <v>20</v>
      </c>
      <c r="AV652" s="199">
        <v>985</v>
      </c>
      <c r="AW652" s="199">
        <v>48</v>
      </c>
      <c r="AX652" s="199">
        <v>38</v>
      </c>
      <c r="AY652" s="199">
        <v>4</v>
      </c>
      <c r="AZ652" s="199">
        <v>312</v>
      </c>
      <c r="BA652" s="199">
        <v>32</v>
      </c>
      <c r="BB652" s="199">
        <v>315</v>
      </c>
      <c r="BC652" s="199">
        <v>24</v>
      </c>
      <c r="BD652" s="199">
        <v>157</v>
      </c>
      <c r="BE652" s="199">
        <v>4</v>
      </c>
      <c r="BF652" s="199">
        <v>149</v>
      </c>
      <c r="BG652" s="199">
        <v>23</v>
      </c>
      <c r="BH652" s="199">
        <v>485</v>
      </c>
      <c r="BI652" s="199">
        <v>42</v>
      </c>
      <c r="BJ652" s="199">
        <v>444</v>
      </c>
      <c r="BK652" s="199">
        <v>42</v>
      </c>
      <c r="BL652" s="199">
        <v>41</v>
      </c>
      <c r="BM652" s="199">
        <v>0</v>
      </c>
      <c r="BN652" s="199">
        <v>292</v>
      </c>
      <c r="BO652" s="199">
        <v>34</v>
      </c>
      <c r="BP652" s="199">
        <v>225</v>
      </c>
      <c r="BQ652" s="199">
        <v>13</v>
      </c>
      <c r="BR652" s="199">
        <v>117</v>
      </c>
      <c r="BS652" s="199">
        <v>18</v>
      </c>
      <c r="BT652" s="199">
        <v>225</v>
      </c>
      <c r="BU652" s="199">
        <v>0</v>
      </c>
      <c r="BV652" s="199">
        <v>634</v>
      </c>
      <c r="BW652" s="199">
        <v>65</v>
      </c>
      <c r="BX652" s="199">
        <v>303</v>
      </c>
      <c r="BY652" s="199">
        <v>3</v>
      </c>
      <c r="BZ652" s="199">
        <v>85</v>
      </c>
      <c r="CA652" s="199">
        <v>0</v>
      </c>
      <c r="CB652" s="199">
        <v>140</v>
      </c>
      <c r="CC652" s="199">
        <v>0</v>
      </c>
      <c r="CD652" s="199">
        <v>115</v>
      </c>
      <c r="CE652" s="199">
        <v>4</v>
      </c>
      <c r="CF652" s="199">
        <v>65</v>
      </c>
      <c r="CG652" s="199">
        <v>0</v>
      </c>
      <c r="CH652" s="199">
        <v>132</v>
      </c>
      <c r="CI652" s="199">
        <v>15</v>
      </c>
      <c r="CJ652" s="199">
        <v>159</v>
      </c>
      <c r="CK652" s="199">
        <v>19</v>
      </c>
      <c r="CL652" s="199">
        <v>163</v>
      </c>
      <c r="CM652" s="199">
        <v>27</v>
      </c>
      <c r="CN652" s="199">
        <v>303</v>
      </c>
      <c r="CO652" s="199">
        <v>3</v>
      </c>
      <c r="CP652" s="199">
        <v>68</v>
      </c>
      <c r="CQ652" s="199">
        <v>1094</v>
      </c>
      <c r="CR652" s="199">
        <v>846</v>
      </c>
      <c r="CS652" s="199">
        <v>592</v>
      </c>
      <c r="CT652" s="199">
        <v>1034</v>
      </c>
      <c r="CU652" s="199">
        <v>53</v>
      </c>
      <c r="CV652" s="199">
        <v>2</v>
      </c>
      <c r="CW652" s="199">
        <v>9</v>
      </c>
      <c r="CX652" s="199">
        <v>0</v>
      </c>
      <c r="CY652" s="199">
        <v>1</v>
      </c>
      <c r="CZ652" s="199">
        <v>0</v>
      </c>
      <c r="DA652" s="199">
        <v>32</v>
      </c>
      <c r="DB652" s="199">
        <v>0</v>
      </c>
      <c r="DC652" s="199">
        <v>11</v>
      </c>
      <c r="DD652" s="199">
        <v>2</v>
      </c>
      <c r="DE652" s="199">
        <v>24</v>
      </c>
      <c r="DF652" s="199">
        <v>63</v>
      </c>
      <c r="DG652" s="199">
        <v>74</v>
      </c>
      <c r="DH652" s="199">
        <v>6</v>
      </c>
      <c r="DI652" s="199">
        <v>56</v>
      </c>
      <c r="DJ652" s="199">
        <v>41</v>
      </c>
      <c r="DK652" s="199">
        <v>6</v>
      </c>
      <c r="DL652" s="199">
        <v>7</v>
      </c>
      <c r="DM652" s="199">
        <v>23</v>
      </c>
      <c r="DN652" s="199">
        <v>79</v>
      </c>
      <c r="DO652" s="199">
        <v>41</v>
      </c>
      <c r="DP652" s="199">
        <v>36</v>
      </c>
      <c r="DQ652" s="199">
        <v>34</v>
      </c>
      <c r="DR652" s="199">
        <v>25</v>
      </c>
      <c r="DS652" s="199">
        <v>17</v>
      </c>
      <c r="DT652" s="199">
        <v>18</v>
      </c>
      <c r="DU652" s="199">
        <v>489</v>
      </c>
      <c r="DV652" s="199">
        <v>273</v>
      </c>
      <c r="DW652" s="199">
        <v>69</v>
      </c>
      <c r="DX652" s="199">
        <v>48</v>
      </c>
      <c r="DY652" s="199">
        <v>15</v>
      </c>
      <c r="DZ652" s="199">
        <v>96</v>
      </c>
      <c r="EA652" s="199">
        <v>4</v>
      </c>
      <c r="EB652" s="199">
        <v>88</v>
      </c>
      <c r="EC652" s="199">
        <v>72</v>
      </c>
      <c r="ED652" s="199">
        <v>12</v>
      </c>
      <c r="EE652" s="199">
        <v>49</v>
      </c>
      <c r="EF652" s="199">
        <v>102</v>
      </c>
      <c r="EG652" s="199">
        <v>1036</v>
      </c>
      <c r="EH652" s="199">
        <v>98</v>
      </c>
      <c r="EI652" s="199">
        <v>447</v>
      </c>
      <c r="EJ652" s="199">
        <v>42</v>
      </c>
      <c r="EK652" s="199">
        <v>16</v>
      </c>
      <c r="EL652" s="199">
        <v>0</v>
      </c>
      <c r="EM652" s="199">
        <v>12</v>
      </c>
      <c r="EN652" s="199">
        <v>0</v>
      </c>
      <c r="EO652" s="199">
        <v>0</v>
      </c>
      <c r="EP652" s="199">
        <v>12</v>
      </c>
      <c r="EQ652" s="199">
        <v>424</v>
      </c>
      <c r="ER652" s="199">
        <v>489</v>
      </c>
      <c r="ES652" s="199">
        <v>3</v>
      </c>
      <c r="ET652" s="199">
        <v>89</v>
      </c>
      <c r="EU652" s="199">
        <v>190</v>
      </c>
      <c r="EV652" s="199">
        <v>207</v>
      </c>
      <c r="EW652" s="199">
        <v>486</v>
      </c>
      <c r="EX652" s="199">
        <v>489</v>
      </c>
      <c r="EZ652" s="199"/>
    </row>
    <row r="653" spans="1:156" x14ac:dyDescent="0.25">
      <c r="A653">
        <v>56501</v>
      </c>
      <c r="B653" t="s">
        <v>892</v>
      </c>
      <c r="C653" t="s">
        <v>1219</v>
      </c>
      <c r="D653" t="s">
        <v>240</v>
      </c>
      <c r="E653" t="s">
        <v>335</v>
      </c>
      <c r="F653" t="s">
        <v>347</v>
      </c>
      <c r="G653" t="s">
        <v>346</v>
      </c>
      <c r="H653" s="199">
        <v>17782</v>
      </c>
      <c r="I653" s="199">
        <v>978</v>
      </c>
      <c r="J653" s="199">
        <v>3176</v>
      </c>
      <c r="K653" s="199">
        <v>49</v>
      </c>
      <c r="L653" s="199">
        <v>1715</v>
      </c>
      <c r="M653" s="199">
        <v>49</v>
      </c>
      <c r="N653" s="199">
        <v>7512</v>
      </c>
      <c r="O653" s="199">
        <v>558</v>
      </c>
      <c r="P653" s="199">
        <v>6949</v>
      </c>
      <c r="Q653" s="199">
        <v>371</v>
      </c>
      <c r="R653" s="199">
        <v>16439</v>
      </c>
      <c r="S653" s="199">
        <v>842</v>
      </c>
      <c r="T653" s="199">
        <v>75</v>
      </c>
      <c r="U653" s="199">
        <v>0</v>
      </c>
      <c r="V653" s="199">
        <v>287</v>
      </c>
      <c r="W653" s="199">
        <v>52</v>
      </c>
      <c r="X653" s="199">
        <v>156</v>
      </c>
      <c r="Y653" s="199">
        <v>4</v>
      </c>
      <c r="Z653" s="199">
        <v>12</v>
      </c>
      <c r="AA653" s="199">
        <v>0</v>
      </c>
      <c r="AB653" s="199">
        <v>813</v>
      </c>
      <c r="AC653" s="199">
        <v>80</v>
      </c>
      <c r="AD653" s="199">
        <v>139</v>
      </c>
      <c r="AE653" s="199">
        <v>13</v>
      </c>
      <c r="AF653" s="199">
        <v>16314</v>
      </c>
      <c r="AG653" s="199">
        <v>829</v>
      </c>
      <c r="AH653" s="199">
        <v>17515</v>
      </c>
      <c r="AI653" s="199">
        <v>961</v>
      </c>
      <c r="AJ653" s="199">
        <v>267</v>
      </c>
      <c r="AK653" s="199">
        <v>17</v>
      </c>
      <c r="AL653" s="199">
        <v>157</v>
      </c>
      <c r="AM653" s="199">
        <v>4</v>
      </c>
      <c r="AN653" s="199">
        <v>110</v>
      </c>
      <c r="AO653" s="199">
        <v>13</v>
      </c>
      <c r="AP653" s="199">
        <v>8874</v>
      </c>
      <c r="AQ653" s="199">
        <v>607</v>
      </c>
      <c r="AR653" s="199">
        <v>8908</v>
      </c>
      <c r="AS653" s="199">
        <v>371</v>
      </c>
      <c r="AT653" s="199">
        <v>2471</v>
      </c>
      <c r="AU653" s="199">
        <v>140</v>
      </c>
      <c r="AV653" s="199">
        <v>15311</v>
      </c>
      <c r="AW653" s="199">
        <v>838</v>
      </c>
      <c r="AX653" s="199">
        <v>629</v>
      </c>
      <c r="AY653" s="199">
        <v>58</v>
      </c>
      <c r="AZ653" s="199">
        <v>2941</v>
      </c>
      <c r="BA653" s="199">
        <v>201</v>
      </c>
      <c r="BB653" s="199">
        <v>4769</v>
      </c>
      <c r="BC653" s="199">
        <v>352</v>
      </c>
      <c r="BD653" s="199">
        <v>3934</v>
      </c>
      <c r="BE653" s="199">
        <v>91</v>
      </c>
      <c r="BF653" s="199">
        <v>1887</v>
      </c>
      <c r="BG653" s="199">
        <v>125</v>
      </c>
      <c r="BH653" s="199">
        <v>7832</v>
      </c>
      <c r="BI653" s="199">
        <v>702</v>
      </c>
      <c r="BJ653" s="199">
        <v>7532</v>
      </c>
      <c r="BK653" s="199">
        <v>695</v>
      </c>
      <c r="BL653" s="199">
        <v>300</v>
      </c>
      <c r="BM653" s="199">
        <v>7</v>
      </c>
      <c r="BN653" s="199">
        <v>5288</v>
      </c>
      <c r="BO653" s="199">
        <v>537</v>
      </c>
      <c r="BP653" s="199">
        <v>2913</v>
      </c>
      <c r="BQ653" s="199">
        <v>233</v>
      </c>
      <c r="BR653" s="199">
        <v>1518</v>
      </c>
      <c r="BS653" s="199">
        <v>57</v>
      </c>
      <c r="BT653" s="199">
        <v>4213</v>
      </c>
      <c r="BU653" s="199">
        <v>151</v>
      </c>
      <c r="BV653" s="199">
        <v>9719</v>
      </c>
      <c r="BW653" s="199">
        <v>827</v>
      </c>
      <c r="BX653" s="199">
        <v>3850</v>
      </c>
      <c r="BY653" s="199">
        <v>0</v>
      </c>
      <c r="BZ653" s="199">
        <v>1302</v>
      </c>
      <c r="CA653" s="199">
        <v>14</v>
      </c>
      <c r="CB653" s="199">
        <v>2911</v>
      </c>
      <c r="CC653" s="199">
        <v>137</v>
      </c>
      <c r="CD653" s="199">
        <v>1296</v>
      </c>
      <c r="CE653" s="199">
        <v>125</v>
      </c>
      <c r="CF653" s="199">
        <v>1759</v>
      </c>
      <c r="CG653" s="199">
        <v>187</v>
      </c>
      <c r="CH653" s="199">
        <v>2106</v>
      </c>
      <c r="CI653" s="199">
        <v>121</v>
      </c>
      <c r="CJ653" s="199">
        <v>1819</v>
      </c>
      <c r="CK653" s="199">
        <v>219</v>
      </c>
      <c r="CL653" s="199">
        <v>2739</v>
      </c>
      <c r="CM653" s="199">
        <v>175</v>
      </c>
      <c r="CN653" s="199">
        <v>3850</v>
      </c>
      <c r="CO653" s="199">
        <v>0</v>
      </c>
      <c r="CP653" s="199">
        <v>978</v>
      </c>
      <c r="CQ653" s="199">
        <v>16804</v>
      </c>
      <c r="CR653" s="199">
        <v>12320</v>
      </c>
      <c r="CS653" s="199">
        <v>7836</v>
      </c>
      <c r="CT653" s="199">
        <v>16689</v>
      </c>
      <c r="CU653" s="199">
        <v>379</v>
      </c>
      <c r="CV653" s="199">
        <v>94</v>
      </c>
      <c r="CW653" s="199">
        <v>171</v>
      </c>
      <c r="CX653" s="199">
        <v>43</v>
      </c>
      <c r="CY653" s="199">
        <v>93</v>
      </c>
      <c r="CZ653" s="199">
        <v>30</v>
      </c>
      <c r="DA653" s="199">
        <v>76</v>
      </c>
      <c r="DB653" s="199">
        <v>16</v>
      </c>
      <c r="DC653" s="199">
        <v>39</v>
      </c>
      <c r="DD653" s="199">
        <v>5</v>
      </c>
      <c r="DE653" s="199">
        <v>222</v>
      </c>
      <c r="DF653" s="199">
        <v>763</v>
      </c>
      <c r="DG653" s="199">
        <v>1052</v>
      </c>
      <c r="DH653" s="199">
        <v>145</v>
      </c>
      <c r="DI653" s="199">
        <v>1030</v>
      </c>
      <c r="DJ653" s="199">
        <v>479</v>
      </c>
      <c r="DK653" s="199">
        <v>156</v>
      </c>
      <c r="DL653" s="199">
        <v>393</v>
      </c>
      <c r="DM653" s="199">
        <v>615</v>
      </c>
      <c r="DN653" s="199">
        <v>2247</v>
      </c>
      <c r="DO653" s="199">
        <v>907</v>
      </c>
      <c r="DP653" s="199">
        <v>418</v>
      </c>
      <c r="DQ653" s="199">
        <v>418</v>
      </c>
      <c r="DR653" s="199">
        <v>358</v>
      </c>
      <c r="DS653" s="199">
        <v>284</v>
      </c>
      <c r="DT653" s="199">
        <v>823</v>
      </c>
      <c r="DU653" s="199">
        <v>7502</v>
      </c>
      <c r="DV653" s="199">
        <v>3877</v>
      </c>
      <c r="DW653" s="199">
        <v>1317</v>
      </c>
      <c r="DX653" s="199">
        <v>505</v>
      </c>
      <c r="DY653" s="199">
        <v>177</v>
      </c>
      <c r="DZ653" s="199">
        <v>1356</v>
      </c>
      <c r="EA653" s="199">
        <v>63</v>
      </c>
      <c r="EB653" s="199">
        <v>1158</v>
      </c>
      <c r="EC653" s="199">
        <v>1764</v>
      </c>
      <c r="ED653" s="199">
        <v>359</v>
      </c>
      <c r="EE653" s="199">
        <v>1274</v>
      </c>
      <c r="EF653" s="199">
        <v>1988</v>
      </c>
      <c r="EG653" s="199">
        <v>15812</v>
      </c>
      <c r="EH653" s="199">
        <v>2107</v>
      </c>
      <c r="EI653" s="199">
        <v>5439</v>
      </c>
      <c r="EJ653" s="199">
        <v>2063</v>
      </c>
      <c r="EK653" s="199">
        <v>202</v>
      </c>
      <c r="EL653" s="199">
        <v>180</v>
      </c>
      <c r="EM653" s="199">
        <v>333</v>
      </c>
      <c r="EN653" s="199">
        <v>278</v>
      </c>
      <c r="EO653" s="199">
        <v>235</v>
      </c>
      <c r="EP653" s="199">
        <v>673</v>
      </c>
      <c r="EQ653" s="199">
        <v>6678</v>
      </c>
      <c r="ER653" s="199">
        <v>7502</v>
      </c>
      <c r="ES653" s="199">
        <v>386</v>
      </c>
      <c r="ET653" s="199">
        <v>2288</v>
      </c>
      <c r="EU653" s="199">
        <v>2666</v>
      </c>
      <c r="EV653" s="199">
        <v>2162</v>
      </c>
      <c r="EW653" s="199">
        <v>7116</v>
      </c>
      <c r="EX653" s="199">
        <v>7502</v>
      </c>
      <c r="EZ653" s="199"/>
    </row>
    <row r="654" spans="1:156" x14ac:dyDescent="0.25">
      <c r="A654">
        <v>56544</v>
      </c>
      <c r="B654" t="s">
        <v>892</v>
      </c>
      <c r="C654" t="s">
        <v>1229</v>
      </c>
      <c r="D654" t="s">
        <v>240</v>
      </c>
      <c r="E654" t="s">
        <v>335</v>
      </c>
      <c r="F654" t="s">
        <v>346</v>
      </c>
      <c r="G654" t="s">
        <v>346</v>
      </c>
      <c r="H654" s="199">
        <v>5607</v>
      </c>
      <c r="I654" s="199">
        <v>297</v>
      </c>
      <c r="J654" s="199">
        <v>998</v>
      </c>
      <c r="K654" s="199">
        <v>47</v>
      </c>
      <c r="L654" s="199">
        <v>625</v>
      </c>
      <c r="M654" s="199">
        <v>47</v>
      </c>
      <c r="N654" s="199">
        <v>2495</v>
      </c>
      <c r="O654" s="199">
        <v>118</v>
      </c>
      <c r="P654" s="199">
        <v>2073</v>
      </c>
      <c r="Q654" s="199">
        <v>132</v>
      </c>
      <c r="R654" s="199">
        <v>4883</v>
      </c>
      <c r="S654" s="199">
        <v>237</v>
      </c>
      <c r="T654" s="199">
        <v>166</v>
      </c>
      <c r="U654" s="199">
        <v>0</v>
      </c>
      <c r="V654" s="199">
        <v>89</v>
      </c>
      <c r="W654" s="199">
        <v>6</v>
      </c>
      <c r="X654" s="199">
        <v>14</v>
      </c>
      <c r="Y654" s="199">
        <v>0</v>
      </c>
      <c r="Z654" s="199">
        <v>78</v>
      </c>
      <c r="AA654" s="199">
        <v>0</v>
      </c>
      <c r="AB654" s="199">
        <v>377</v>
      </c>
      <c r="AC654" s="199">
        <v>54</v>
      </c>
      <c r="AD654" s="199">
        <v>234</v>
      </c>
      <c r="AE654" s="199">
        <v>0</v>
      </c>
      <c r="AF654" s="199">
        <v>4789</v>
      </c>
      <c r="AG654" s="199">
        <v>237</v>
      </c>
      <c r="AH654" s="199">
        <v>5541</v>
      </c>
      <c r="AI654" s="199">
        <v>292</v>
      </c>
      <c r="AJ654" s="199">
        <v>66</v>
      </c>
      <c r="AK654" s="199">
        <v>5</v>
      </c>
      <c r="AL654" s="199">
        <v>38</v>
      </c>
      <c r="AM654" s="199">
        <v>5</v>
      </c>
      <c r="AN654" s="199">
        <v>28</v>
      </c>
      <c r="AO654" s="199">
        <v>0</v>
      </c>
      <c r="AP654" s="199">
        <v>2894</v>
      </c>
      <c r="AQ654" s="199">
        <v>175</v>
      </c>
      <c r="AR654" s="199">
        <v>2713</v>
      </c>
      <c r="AS654" s="199">
        <v>122</v>
      </c>
      <c r="AT654" s="199">
        <v>773</v>
      </c>
      <c r="AU654" s="199">
        <v>23</v>
      </c>
      <c r="AV654" s="199">
        <v>4834</v>
      </c>
      <c r="AW654" s="199">
        <v>274</v>
      </c>
      <c r="AX654" s="199">
        <v>295</v>
      </c>
      <c r="AY654" s="199">
        <v>17</v>
      </c>
      <c r="AZ654" s="199">
        <v>1310</v>
      </c>
      <c r="BA654" s="199">
        <v>103</v>
      </c>
      <c r="BB654" s="199">
        <v>1423</v>
      </c>
      <c r="BC654" s="199">
        <v>88</v>
      </c>
      <c r="BD654" s="199">
        <v>732</v>
      </c>
      <c r="BE654" s="199">
        <v>22</v>
      </c>
      <c r="BF654" s="199">
        <v>527</v>
      </c>
      <c r="BG654" s="199">
        <v>45</v>
      </c>
      <c r="BH654" s="199">
        <v>2571</v>
      </c>
      <c r="BI654" s="199">
        <v>206</v>
      </c>
      <c r="BJ654" s="199">
        <v>2480</v>
      </c>
      <c r="BK654" s="199">
        <v>201</v>
      </c>
      <c r="BL654" s="199">
        <v>91</v>
      </c>
      <c r="BM654" s="199">
        <v>5</v>
      </c>
      <c r="BN654" s="199">
        <v>1842</v>
      </c>
      <c r="BO654" s="199">
        <v>133</v>
      </c>
      <c r="BP654" s="199">
        <v>814</v>
      </c>
      <c r="BQ654" s="199">
        <v>76</v>
      </c>
      <c r="BR654" s="199">
        <v>442</v>
      </c>
      <c r="BS654" s="199">
        <v>42</v>
      </c>
      <c r="BT654" s="199">
        <v>1481</v>
      </c>
      <c r="BU654" s="199">
        <v>46</v>
      </c>
      <c r="BV654" s="199">
        <v>3098</v>
      </c>
      <c r="BW654" s="199">
        <v>251</v>
      </c>
      <c r="BX654" s="199">
        <v>1028</v>
      </c>
      <c r="BY654" s="199">
        <v>0</v>
      </c>
      <c r="BZ654" s="199">
        <v>428</v>
      </c>
      <c r="CA654" s="199">
        <v>9</v>
      </c>
      <c r="CB654" s="199">
        <v>1053</v>
      </c>
      <c r="CC654" s="199">
        <v>37</v>
      </c>
      <c r="CD654" s="199">
        <v>366</v>
      </c>
      <c r="CE654" s="199">
        <v>21</v>
      </c>
      <c r="CF654" s="199">
        <v>656</v>
      </c>
      <c r="CG654" s="199">
        <v>41</v>
      </c>
      <c r="CH654" s="199">
        <v>510</v>
      </c>
      <c r="CI654" s="199">
        <v>21</v>
      </c>
      <c r="CJ654" s="199">
        <v>700</v>
      </c>
      <c r="CK654" s="199">
        <v>92</v>
      </c>
      <c r="CL654" s="199">
        <v>866</v>
      </c>
      <c r="CM654" s="199">
        <v>76</v>
      </c>
      <c r="CN654" s="199">
        <v>1028</v>
      </c>
      <c r="CO654" s="199">
        <v>0</v>
      </c>
      <c r="CP654" s="199">
        <v>297</v>
      </c>
      <c r="CQ654" s="199">
        <v>5310</v>
      </c>
      <c r="CR654" s="199">
        <v>3690</v>
      </c>
      <c r="CS654" s="199">
        <v>2539</v>
      </c>
      <c r="CT654" s="199">
        <v>5210</v>
      </c>
      <c r="CU654" s="199">
        <v>140</v>
      </c>
      <c r="CV654" s="199">
        <v>62</v>
      </c>
      <c r="CW654" s="199">
        <v>76</v>
      </c>
      <c r="CX654" s="199">
        <v>43</v>
      </c>
      <c r="CY654" s="199">
        <v>37</v>
      </c>
      <c r="CZ654" s="199">
        <v>12</v>
      </c>
      <c r="DA654" s="199">
        <v>8</v>
      </c>
      <c r="DB654" s="199">
        <v>7</v>
      </c>
      <c r="DC654" s="199">
        <v>19</v>
      </c>
      <c r="DD654" s="199">
        <v>0</v>
      </c>
      <c r="DE654" s="199">
        <v>188</v>
      </c>
      <c r="DF654" s="199">
        <v>246</v>
      </c>
      <c r="DG654" s="199">
        <v>455</v>
      </c>
      <c r="DH654" s="199">
        <v>33</v>
      </c>
      <c r="DI654" s="199">
        <v>361</v>
      </c>
      <c r="DJ654" s="199">
        <v>210</v>
      </c>
      <c r="DK654" s="199">
        <v>27</v>
      </c>
      <c r="DL654" s="199">
        <v>93</v>
      </c>
      <c r="DM654" s="199">
        <v>148</v>
      </c>
      <c r="DN654" s="199">
        <v>510</v>
      </c>
      <c r="DO654" s="199">
        <v>262</v>
      </c>
      <c r="DP654" s="199">
        <v>135</v>
      </c>
      <c r="DQ654" s="199">
        <v>98</v>
      </c>
      <c r="DR654" s="199">
        <v>81</v>
      </c>
      <c r="DS654" s="199">
        <v>66</v>
      </c>
      <c r="DT654" s="199">
        <v>220</v>
      </c>
      <c r="DU654" s="199">
        <v>2157</v>
      </c>
      <c r="DV654" s="199">
        <v>1225</v>
      </c>
      <c r="DW654" s="199">
        <v>452</v>
      </c>
      <c r="DX654" s="199">
        <v>160</v>
      </c>
      <c r="DY654" s="199">
        <v>68</v>
      </c>
      <c r="DZ654" s="199">
        <v>373</v>
      </c>
      <c r="EA654" s="199">
        <v>10</v>
      </c>
      <c r="EB654" s="199">
        <v>304</v>
      </c>
      <c r="EC654" s="199">
        <v>399</v>
      </c>
      <c r="ED654" s="199">
        <v>44</v>
      </c>
      <c r="EE654" s="199">
        <v>280</v>
      </c>
      <c r="EF654" s="199">
        <v>624</v>
      </c>
      <c r="EG654" s="199">
        <v>5112</v>
      </c>
      <c r="EH654" s="199">
        <v>514</v>
      </c>
      <c r="EI654" s="199">
        <v>1741</v>
      </c>
      <c r="EJ654" s="199">
        <v>416</v>
      </c>
      <c r="EK654" s="199">
        <v>30</v>
      </c>
      <c r="EL654" s="199">
        <v>66</v>
      </c>
      <c r="EM654" s="199">
        <v>32</v>
      </c>
      <c r="EN654" s="199">
        <v>43</v>
      </c>
      <c r="EO654" s="199">
        <v>14</v>
      </c>
      <c r="EP654" s="199">
        <v>119</v>
      </c>
      <c r="EQ654" s="199">
        <v>1756</v>
      </c>
      <c r="ER654" s="199">
        <v>2157</v>
      </c>
      <c r="ES654" s="199">
        <v>116</v>
      </c>
      <c r="ET654" s="199">
        <v>439</v>
      </c>
      <c r="EU654" s="199">
        <v>765</v>
      </c>
      <c r="EV654" s="199">
        <v>837</v>
      </c>
      <c r="EW654" s="199">
        <v>2041</v>
      </c>
      <c r="EX654" s="199">
        <v>2157</v>
      </c>
      <c r="EZ654" s="199"/>
    </row>
    <row r="655" spans="1:156" x14ac:dyDescent="0.25">
      <c r="A655">
        <v>56534</v>
      </c>
      <c r="B655" t="s">
        <v>892</v>
      </c>
      <c r="C655" t="s">
        <v>1225</v>
      </c>
      <c r="D655" t="s">
        <v>293</v>
      </c>
      <c r="E655" t="s">
        <v>335</v>
      </c>
      <c r="F655" t="s">
        <v>346</v>
      </c>
      <c r="G655" t="s">
        <v>346</v>
      </c>
      <c r="H655" s="199">
        <v>1284</v>
      </c>
      <c r="I655" s="199">
        <v>63</v>
      </c>
      <c r="J655" s="199">
        <v>126</v>
      </c>
      <c r="K655" s="199">
        <v>16</v>
      </c>
      <c r="L655" s="199">
        <v>84</v>
      </c>
      <c r="M655" s="199">
        <v>16</v>
      </c>
      <c r="N655" s="199">
        <v>571</v>
      </c>
      <c r="O655" s="199">
        <v>25</v>
      </c>
      <c r="P655" s="199">
        <v>583</v>
      </c>
      <c r="Q655" s="199">
        <v>22</v>
      </c>
      <c r="R655" s="199">
        <v>1198</v>
      </c>
      <c r="S655" s="199">
        <v>55</v>
      </c>
      <c r="T655" s="199">
        <v>2</v>
      </c>
      <c r="U655" s="199">
        <v>0</v>
      </c>
      <c r="V655" s="199">
        <v>3</v>
      </c>
      <c r="W655" s="199">
        <v>0</v>
      </c>
      <c r="X655" s="199">
        <v>5</v>
      </c>
      <c r="Y655" s="199">
        <v>3</v>
      </c>
      <c r="Z655" s="199">
        <v>2</v>
      </c>
      <c r="AA655" s="199">
        <v>0</v>
      </c>
      <c r="AB655" s="199">
        <v>74</v>
      </c>
      <c r="AC655" s="199">
        <v>5</v>
      </c>
      <c r="AD655" s="199">
        <v>57</v>
      </c>
      <c r="AE655" s="199">
        <v>0</v>
      </c>
      <c r="AF655" s="199">
        <v>1150</v>
      </c>
      <c r="AG655" s="199">
        <v>55</v>
      </c>
      <c r="AH655" s="199">
        <v>1266</v>
      </c>
      <c r="AI655" s="199">
        <v>60</v>
      </c>
      <c r="AJ655" s="199">
        <v>18</v>
      </c>
      <c r="AK655" s="199">
        <v>3</v>
      </c>
      <c r="AL655" s="199">
        <v>18</v>
      </c>
      <c r="AM655" s="199">
        <v>3</v>
      </c>
      <c r="AN655" s="199">
        <v>0</v>
      </c>
      <c r="AO655" s="199">
        <v>0</v>
      </c>
      <c r="AP655" s="199">
        <v>692</v>
      </c>
      <c r="AQ655" s="199">
        <v>43</v>
      </c>
      <c r="AR655" s="199">
        <v>592</v>
      </c>
      <c r="AS655" s="199">
        <v>20</v>
      </c>
      <c r="AT655" s="199">
        <v>111</v>
      </c>
      <c r="AU655" s="199">
        <v>15</v>
      </c>
      <c r="AV655" s="199">
        <v>1173</v>
      </c>
      <c r="AW655" s="199">
        <v>48</v>
      </c>
      <c r="AX655" s="199">
        <v>97</v>
      </c>
      <c r="AY655" s="199">
        <v>15</v>
      </c>
      <c r="AZ655" s="199">
        <v>312</v>
      </c>
      <c r="BA655" s="199">
        <v>31</v>
      </c>
      <c r="BB655" s="199">
        <v>381</v>
      </c>
      <c r="BC655" s="199">
        <v>8</v>
      </c>
      <c r="BD655" s="199">
        <v>175</v>
      </c>
      <c r="BE655" s="199">
        <v>3</v>
      </c>
      <c r="BF655" s="199">
        <v>142</v>
      </c>
      <c r="BG655" s="199">
        <v>10</v>
      </c>
      <c r="BH655" s="199">
        <v>599</v>
      </c>
      <c r="BI655" s="199">
        <v>49</v>
      </c>
      <c r="BJ655" s="199">
        <v>590</v>
      </c>
      <c r="BK655" s="199">
        <v>49</v>
      </c>
      <c r="BL655" s="199">
        <v>9</v>
      </c>
      <c r="BM655" s="199">
        <v>0</v>
      </c>
      <c r="BN655" s="199">
        <v>444</v>
      </c>
      <c r="BO655" s="199">
        <v>26</v>
      </c>
      <c r="BP655" s="199">
        <v>189</v>
      </c>
      <c r="BQ655" s="199">
        <v>30</v>
      </c>
      <c r="BR655" s="199">
        <v>108</v>
      </c>
      <c r="BS655" s="199">
        <v>3</v>
      </c>
      <c r="BT655" s="199">
        <v>291</v>
      </c>
      <c r="BU655" s="199">
        <v>4</v>
      </c>
      <c r="BV655" s="199">
        <v>741</v>
      </c>
      <c r="BW655" s="199">
        <v>59</v>
      </c>
      <c r="BX655" s="199">
        <v>252</v>
      </c>
      <c r="BY655" s="199">
        <v>0</v>
      </c>
      <c r="BZ655" s="199">
        <v>70</v>
      </c>
      <c r="CA655" s="199">
        <v>2</v>
      </c>
      <c r="CB655" s="199">
        <v>221</v>
      </c>
      <c r="CC655" s="199">
        <v>2</v>
      </c>
      <c r="CD655" s="199">
        <v>28</v>
      </c>
      <c r="CE655" s="199">
        <v>2</v>
      </c>
      <c r="CF655" s="199">
        <v>115</v>
      </c>
      <c r="CG655" s="199">
        <v>17</v>
      </c>
      <c r="CH655" s="199">
        <v>131</v>
      </c>
      <c r="CI655" s="199">
        <v>11</v>
      </c>
      <c r="CJ655" s="199">
        <v>129</v>
      </c>
      <c r="CK655" s="199">
        <v>4</v>
      </c>
      <c r="CL655" s="199">
        <v>338</v>
      </c>
      <c r="CM655" s="199">
        <v>25</v>
      </c>
      <c r="CN655" s="199">
        <v>252</v>
      </c>
      <c r="CO655" s="199">
        <v>0</v>
      </c>
      <c r="CP655" s="199">
        <v>63</v>
      </c>
      <c r="CQ655" s="199">
        <v>1221</v>
      </c>
      <c r="CR655" s="199">
        <v>970</v>
      </c>
      <c r="CS655" s="199">
        <v>495</v>
      </c>
      <c r="CT655" s="199">
        <v>1214</v>
      </c>
      <c r="CU655" s="199">
        <v>25</v>
      </c>
      <c r="CV655" s="199">
        <v>2</v>
      </c>
      <c r="CW655" s="199">
        <v>17</v>
      </c>
      <c r="CX655" s="199">
        <v>0</v>
      </c>
      <c r="CY655" s="199">
        <v>6</v>
      </c>
      <c r="CZ655" s="199">
        <v>2</v>
      </c>
      <c r="DA655" s="199">
        <v>0</v>
      </c>
      <c r="DB655" s="199">
        <v>0</v>
      </c>
      <c r="DC655" s="199">
        <v>2</v>
      </c>
      <c r="DD655" s="199">
        <v>0</v>
      </c>
      <c r="DE655" s="199">
        <v>32</v>
      </c>
      <c r="DF655" s="199">
        <v>67</v>
      </c>
      <c r="DG655" s="199">
        <v>84</v>
      </c>
      <c r="DH655" s="199">
        <v>13</v>
      </c>
      <c r="DI655" s="199">
        <v>70</v>
      </c>
      <c r="DJ655" s="199">
        <v>40</v>
      </c>
      <c r="DK655" s="199">
        <v>8</v>
      </c>
      <c r="DL655" s="199">
        <v>27</v>
      </c>
      <c r="DM655" s="199">
        <v>44</v>
      </c>
      <c r="DN655" s="199">
        <v>177</v>
      </c>
      <c r="DO655" s="199">
        <v>33</v>
      </c>
      <c r="DP655" s="199">
        <v>21</v>
      </c>
      <c r="DQ655" s="199">
        <v>17</v>
      </c>
      <c r="DR655" s="199">
        <v>35</v>
      </c>
      <c r="DS655" s="199">
        <v>9</v>
      </c>
      <c r="DT655" s="199">
        <v>40</v>
      </c>
      <c r="DU655" s="199">
        <v>514</v>
      </c>
      <c r="DV655" s="199">
        <v>339</v>
      </c>
      <c r="DW655" s="199">
        <v>105</v>
      </c>
      <c r="DX655" s="199">
        <v>37</v>
      </c>
      <c r="DY655" s="199">
        <v>1</v>
      </c>
      <c r="DZ655" s="199">
        <v>84</v>
      </c>
      <c r="EA655" s="199">
        <v>0</v>
      </c>
      <c r="EB655" s="199">
        <v>75</v>
      </c>
      <c r="EC655" s="199">
        <v>54</v>
      </c>
      <c r="ED655" s="199">
        <v>6</v>
      </c>
      <c r="EE655" s="199">
        <v>35</v>
      </c>
      <c r="EF655" s="199">
        <v>127</v>
      </c>
      <c r="EG655" s="199">
        <v>1243</v>
      </c>
      <c r="EH655" s="199">
        <v>31</v>
      </c>
      <c r="EI655" s="199">
        <v>480</v>
      </c>
      <c r="EJ655" s="199">
        <v>34</v>
      </c>
      <c r="EK655" s="199">
        <v>17</v>
      </c>
      <c r="EL655" s="199">
        <v>2</v>
      </c>
      <c r="EM655" s="199">
        <v>6</v>
      </c>
      <c r="EN655" s="199">
        <v>2</v>
      </c>
      <c r="EO655" s="199">
        <v>0</v>
      </c>
      <c r="EP655" s="199">
        <v>1</v>
      </c>
      <c r="EQ655" s="199">
        <v>422</v>
      </c>
      <c r="ER655" s="199">
        <v>514</v>
      </c>
      <c r="ES655" s="199">
        <v>28</v>
      </c>
      <c r="ET655" s="199">
        <v>49</v>
      </c>
      <c r="EU655" s="199">
        <v>201</v>
      </c>
      <c r="EV655" s="199">
        <v>236</v>
      </c>
      <c r="EW655" s="199">
        <v>486</v>
      </c>
      <c r="EX655" s="199">
        <v>514</v>
      </c>
      <c r="EZ655" s="199"/>
    </row>
    <row r="656" spans="1:156" x14ac:dyDescent="0.25">
      <c r="A656">
        <v>56267</v>
      </c>
      <c r="B656" t="s">
        <v>892</v>
      </c>
      <c r="C656" t="s">
        <v>1155</v>
      </c>
      <c r="D656" t="s">
        <v>312</v>
      </c>
      <c r="E656" t="s">
        <v>335</v>
      </c>
      <c r="F656" t="s">
        <v>346</v>
      </c>
      <c r="G656" t="s">
        <v>346</v>
      </c>
      <c r="H656" s="199">
        <v>6659</v>
      </c>
      <c r="I656" s="199">
        <v>291</v>
      </c>
      <c r="J656" s="199">
        <v>1447</v>
      </c>
      <c r="K656" s="199">
        <v>30</v>
      </c>
      <c r="L656" s="199">
        <v>880</v>
      </c>
      <c r="M656" s="199">
        <v>22</v>
      </c>
      <c r="N656" s="199">
        <v>2210</v>
      </c>
      <c r="O656" s="199">
        <v>116</v>
      </c>
      <c r="P656" s="199">
        <v>2759</v>
      </c>
      <c r="Q656" s="199">
        <v>83</v>
      </c>
      <c r="R656" s="199">
        <v>5469</v>
      </c>
      <c r="S656" s="199">
        <v>157</v>
      </c>
      <c r="T656" s="199">
        <v>167</v>
      </c>
      <c r="U656" s="199">
        <v>0</v>
      </c>
      <c r="V656" s="199">
        <v>151</v>
      </c>
      <c r="W656" s="199">
        <v>21</v>
      </c>
      <c r="X656" s="199">
        <v>93</v>
      </c>
      <c r="Y656" s="199">
        <v>0</v>
      </c>
      <c r="Z656" s="199">
        <v>329</v>
      </c>
      <c r="AA656" s="199">
        <v>22</v>
      </c>
      <c r="AB656" s="199">
        <v>411</v>
      </c>
      <c r="AC656" s="199">
        <v>91</v>
      </c>
      <c r="AD656" s="199">
        <v>653</v>
      </c>
      <c r="AE656" s="199">
        <v>72</v>
      </c>
      <c r="AF656" s="199">
        <v>5429</v>
      </c>
      <c r="AG656" s="199">
        <v>150</v>
      </c>
      <c r="AH656" s="199">
        <v>6258</v>
      </c>
      <c r="AI656" s="199">
        <v>219</v>
      </c>
      <c r="AJ656" s="199">
        <v>401</v>
      </c>
      <c r="AK656" s="199">
        <v>72</v>
      </c>
      <c r="AL656" s="199">
        <v>92</v>
      </c>
      <c r="AM656" s="199">
        <v>0</v>
      </c>
      <c r="AN656" s="199">
        <v>309</v>
      </c>
      <c r="AO656" s="199">
        <v>72</v>
      </c>
      <c r="AP656" s="199">
        <v>3440</v>
      </c>
      <c r="AQ656" s="199">
        <v>153</v>
      </c>
      <c r="AR656" s="199">
        <v>3219</v>
      </c>
      <c r="AS656" s="199">
        <v>138</v>
      </c>
      <c r="AT656" s="199">
        <v>704</v>
      </c>
      <c r="AU656" s="199">
        <v>4</v>
      </c>
      <c r="AV656" s="199">
        <v>5955</v>
      </c>
      <c r="AW656" s="199">
        <v>287</v>
      </c>
      <c r="AX656" s="199">
        <v>273</v>
      </c>
      <c r="AY656" s="199">
        <v>75</v>
      </c>
      <c r="AZ656" s="199">
        <v>1064</v>
      </c>
      <c r="BA656" s="199">
        <v>18</v>
      </c>
      <c r="BB656" s="199">
        <v>1226</v>
      </c>
      <c r="BC656" s="199">
        <v>81</v>
      </c>
      <c r="BD656" s="199">
        <v>1275</v>
      </c>
      <c r="BE656" s="199">
        <v>5</v>
      </c>
      <c r="BF656" s="199">
        <v>677</v>
      </c>
      <c r="BG656" s="199">
        <v>68</v>
      </c>
      <c r="BH656" s="199">
        <v>3249</v>
      </c>
      <c r="BI656" s="199">
        <v>177</v>
      </c>
      <c r="BJ656" s="199">
        <v>3220</v>
      </c>
      <c r="BK656" s="199">
        <v>171</v>
      </c>
      <c r="BL656" s="199">
        <v>29</v>
      </c>
      <c r="BM656" s="199">
        <v>6</v>
      </c>
      <c r="BN656" s="199">
        <v>2081</v>
      </c>
      <c r="BO656" s="199">
        <v>81</v>
      </c>
      <c r="BP656" s="199">
        <v>1412</v>
      </c>
      <c r="BQ656" s="199">
        <v>100</v>
      </c>
      <c r="BR656" s="199">
        <v>433</v>
      </c>
      <c r="BS656" s="199">
        <v>64</v>
      </c>
      <c r="BT656" s="199">
        <v>1728</v>
      </c>
      <c r="BU656" s="199">
        <v>46</v>
      </c>
      <c r="BV656" s="199">
        <v>3926</v>
      </c>
      <c r="BW656" s="199">
        <v>245</v>
      </c>
      <c r="BX656" s="199">
        <v>1005</v>
      </c>
      <c r="BY656" s="199">
        <v>0</v>
      </c>
      <c r="BZ656" s="199">
        <v>461</v>
      </c>
      <c r="CA656" s="199">
        <v>2</v>
      </c>
      <c r="CB656" s="199">
        <v>1267</v>
      </c>
      <c r="CC656" s="199">
        <v>44</v>
      </c>
      <c r="CD656" s="199">
        <v>1093</v>
      </c>
      <c r="CE656" s="199">
        <v>66</v>
      </c>
      <c r="CF656" s="199">
        <v>769</v>
      </c>
      <c r="CG656" s="199">
        <v>4</v>
      </c>
      <c r="CH656" s="199">
        <v>795</v>
      </c>
      <c r="CI656" s="199">
        <v>57</v>
      </c>
      <c r="CJ656" s="199">
        <v>571</v>
      </c>
      <c r="CK656" s="199">
        <v>71</v>
      </c>
      <c r="CL656" s="199">
        <v>698</v>
      </c>
      <c r="CM656" s="199">
        <v>47</v>
      </c>
      <c r="CN656" s="199">
        <v>1005</v>
      </c>
      <c r="CO656" s="199">
        <v>0</v>
      </c>
      <c r="CP656" s="199">
        <v>291</v>
      </c>
      <c r="CQ656" s="199">
        <v>6368</v>
      </c>
      <c r="CR656" s="199">
        <v>5128</v>
      </c>
      <c r="CS656" s="199">
        <v>2178</v>
      </c>
      <c r="CT656" s="199">
        <v>5676</v>
      </c>
      <c r="CU656" s="199">
        <v>679</v>
      </c>
      <c r="CV656" s="199">
        <v>327</v>
      </c>
      <c r="CW656" s="199">
        <v>539</v>
      </c>
      <c r="CX656" s="199">
        <v>275</v>
      </c>
      <c r="CY656" s="199">
        <v>13</v>
      </c>
      <c r="CZ656" s="199">
        <v>0</v>
      </c>
      <c r="DA656" s="199">
        <v>74</v>
      </c>
      <c r="DB656" s="199">
        <v>50</v>
      </c>
      <c r="DC656" s="199">
        <v>53</v>
      </c>
      <c r="DD656" s="199">
        <v>2</v>
      </c>
      <c r="DE656" s="199">
        <v>528</v>
      </c>
      <c r="DF656" s="199">
        <v>256</v>
      </c>
      <c r="DG656" s="199">
        <v>359</v>
      </c>
      <c r="DH656" s="199">
        <v>23</v>
      </c>
      <c r="DI656" s="199">
        <v>365</v>
      </c>
      <c r="DJ656" s="199">
        <v>108</v>
      </c>
      <c r="DK656" s="199">
        <v>15</v>
      </c>
      <c r="DL656" s="199">
        <v>140</v>
      </c>
      <c r="DM656" s="199">
        <v>151</v>
      </c>
      <c r="DN656" s="199">
        <v>1081</v>
      </c>
      <c r="DO656" s="199">
        <v>331</v>
      </c>
      <c r="DP656" s="199">
        <v>92</v>
      </c>
      <c r="DQ656" s="199">
        <v>180</v>
      </c>
      <c r="DR656" s="199">
        <v>124</v>
      </c>
      <c r="DS656" s="199">
        <v>138</v>
      </c>
      <c r="DT656" s="199">
        <v>271</v>
      </c>
      <c r="DU656" s="199">
        <v>2653</v>
      </c>
      <c r="DV656" s="199">
        <v>1238</v>
      </c>
      <c r="DW656" s="199">
        <v>596</v>
      </c>
      <c r="DX656" s="199">
        <v>152</v>
      </c>
      <c r="DY656" s="199">
        <v>22</v>
      </c>
      <c r="DZ656" s="199">
        <v>499</v>
      </c>
      <c r="EA656" s="199">
        <v>5</v>
      </c>
      <c r="EB656" s="199">
        <v>417</v>
      </c>
      <c r="EC656" s="199">
        <v>764</v>
      </c>
      <c r="ED656" s="199">
        <v>95</v>
      </c>
      <c r="EE656" s="199">
        <v>454</v>
      </c>
      <c r="EF656" s="199">
        <v>734</v>
      </c>
      <c r="EG656" s="199">
        <v>5524</v>
      </c>
      <c r="EH656" s="199">
        <v>1137</v>
      </c>
      <c r="EI656" s="199">
        <v>1632</v>
      </c>
      <c r="EJ656" s="199">
        <v>1021</v>
      </c>
      <c r="EK656" s="199">
        <v>134</v>
      </c>
      <c r="EL656" s="199">
        <v>130</v>
      </c>
      <c r="EM656" s="199">
        <v>166</v>
      </c>
      <c r="EN656" s="199">
        <v>148</v>
      </c>
      <c r="EO656" s="199">
        <v>99</v>
      </c>
      <c r="EP656" s="199">
        <v>295</v>
      </c>
      <c r="EQ656" s="199">
        <v>2354</v>
      </c>
      <c r="ER656" s="199">
        <v>2653</v>
      </c>
      <c r="ES656" s="199">
        <v>141</v>
      </c>
      <c r="ET656" s="199">
        <v>887</v>
      </c>
      <c r="EU656" s="199">
        <v>980</v>
      </c>
      <c r="EV656" s="199">
        <v>645</v>
      </c>
      <c r="EW656" s="199">
        <v>2512</v>
      </c>
      <c r="EX656" s="199">
        <v>2653</v>
      </c>
      <c r="EZ656" s="199"/>
    </row>
    <row r="657" spans="1:156" x14ac:dyDescent="0.25">
      <c r="A657">
        <v>56528</v>
      </c>
      <c r="B657" t="s">
        <v>892</v>
      </c>
      <c r="C657" t="s">
        <v>1223</v>
      </c>
      <c r="D657" t="s">
        <v>293</v>
      </c>
      <c r="E657" t="s">
        <v>335</v>
      </c>
      <c r="F657" t="s">
        <v>346</v>
      </c>
      <c r="G657" t="s">
        <v>346</v>
      </c>
      <c r="H657" s="199">
        <v>1721</v>
      </c>
      <c r="I657" s="199">
        <v>75</v>
      </c>
      <c r="J657" s="199">
        <v>243</v>
      </c>
      <c r="K657" s="199">
        <v>10</v>
      </c>
      <c r="L657" s="199">
        <v>189</v>
      </c>
      <c r="M657" s="199">
        <v>8</v>
      </c>
      <c r="N657" s="199">
        <v>726</v>
      </c>
      <c r="O657" s="199">
        <v>49</v>
      </c>
      <c r="P657" s="199">
        <v>752</v>
      </c>
      <c r="Q657" s="199">
        <v>16</v>
      </c>
      <c r="R657" s="199">
        <v>1669</v>
      </c>
      <c r="S657" s="199">
        <v>72</v>
      </c>
      <c r="T657" s="199">
        <v>0</v>
      </c>
      <c r="U657" s="199">
        <v>0</v>
      </c>
      <c r="V657" s="199">
        <v>5</v>
      </c>
      <c r="W657" s="199">
        <v>0</v>
      </c>
      <c r="X657" s="199">
        <v>3</v>
      </c>
      <c r="Y657" s="199">
        <v>0</v>
      </c>
      <c r="Z657" s="199">
        <v>4</v>
      </c>
      <c r="AA657" s="199">
        <v>0</v>
      </c>
      <c r="AB657" s="199">
        <v>40</v>
      </c>
      <c r="AC657" s="199">
        <v>3</v>
      </c>
      <c r="AD657" s="199">
        <v>22</v>
      </c>
      <c r="AE657" s="199">
        <v>0</v>
      </c>
      <c r="AF657" s="199">
        <v>1661</v>
      </c>
      <c r="AG657" s="199">
        <v>72</v>
      </c>
      <c r="AH657" s="199">
        <v>1707</v>
      </c>
      <c r="AI657" s="199">
        <v>75</v>
      </c>
      <c r="AJ657" s="199">
        <v>14</v>
      </c>
      <c r="AK657" s="199">
        <v>0</v>
      </c>
      <c r="AL657" s="199">
        <v>12</v>
      </c>
      <c r="AM657" s="199">
        <v>0</v>
      </c>
      <c r="AN657" s="199">
        <v>2</v>
      </c>
      <c r="AO657" s="199">
        <v>0</v>
      </c>
      <c r="AP657" s="199">
        <v>902</v>
      </c>
      <c r="AQ657" s="199">
        <v>38</v>
      </c>
      <c r="AR657" s="199">
        <v>819</v>
      </c>
      <c r="AS657" s="199">
        <v>37</v>
      </c>
      <c r="AT657" s="199">
        <v>199</v>
      </c>
      <c r="AU657" s="199">
        <v>6</v>
      </c>
      <c r="AV657" s="199">
        <v>1522</v>
      </c>
      <c r="AW657" s="199">
        <v>69</v>
      </c>
      <c r="AX657" s="199">
        <v>54</v>
      </c>
      <c r="AY657" s="199">
        <v>5</v>
      </c>
      <c r="AZ657" s="199">
        <v>427</v>
      </c>
      <c r="BA657" s="199">
        <v>12</v>
      </c>
      <c r="BB657" s="199">
        <v>483</v>
      </c>
      <c r="BC657" s="199">
        <v>32</v>
      </c>
      <c r="BD657" s="199">
        <v>347</v>
      </c>
      <c r="BE657" s="199">
        <v>11</v>
      </c>
      <c r="BF657" s="199">
        <v>198</v>
      </c>
      <c r="BG657" s="199">
        <v>21</v>
      </c>
      <c r="BH657" s="199">
        <v>724</v>
      </c>
      <c r="BI657" s="199">
        <v>39</v>
      </c>
      <c r="BJ657" s="199">
        <v>668</v>
      </c>
      <c r="BK657" s="199">
        <v>36</v>
      </c>
      <c r="BL657" s="199">
        <v>56</v>
      </c>
      <c r="BM657" s="199">
        <v>3</v>
      </c>
      <c r="BN657" s="199">
        <v>524</v>
      </c>
      <c r="BO657" s="199">
        <v>18</v>
      </c>
      <c r="BP657" s="199">
        <v>245</v>
      </c>
      <c r="BQ657" s="199">
        <v>23</v>
      </c>
      <c r="BR657" s="199">
        <v>153</v>
      </c>
      <c r="BS657" s="199">
        <v>19</v>
      </c>
      <c r="BT657" s="199">
        <v>322</v>
      </c>
      <c r="BU657" s="199">
        <v>15</v>
      </c>
      <c r="BV657" s="199">
        <v>922</v>
      </c>
      <c r="BW657" s="199">
        <v>60</v>
      </c>
      <c r="BX657" s="199">
        <v>477</v>
      </c>
      <c r="BY657" s="199">
        <v>0</v>
      </c>
      <c r="BZ657" s="199">
        <v>83</v>
      </c>
      <c r="CA657" s="199">
        <v>6</v>
      </c>
      <c r="CB657" s="199">
        <v>239</v>
      </c>
      <c r="CC657" s="199">
        <v>9</v>
      </c>
      <c r="CD657" s="199">
        <v>88</v>
      </c>
      <c r="CE657" s="199">
        <v>0</v>
      </c>
      <c r="CF657" s="199">
        <v>162</v>
      </c>
      <c r="CG657" s="199">
        <v>23</v>
      </c>
      <c r="CH657" s="199">
        <v>145</v>
      </c>
      <c r="CI657" s="199">
        <v>12</v>
      </c>
      <c r="CJ657" s="199">
        <v>174</v>
      </c>
      <c r="CK657" s="199">
        <v>15</v>
      </c>
      <c r="CL657" s="199">
        <v>353</v>
      </c>
      <c r="CM657" s="199">
        <v>10</v>
      </c>
      <c r="CN657" s="199">
        <v>477</v>
      </c>
      <c r="CO657" s="199">
        <v>0</v>
      </c>
      <c r="CP657" s="199">
        <v>75</v>
      </c>
      <c r="CQ657" s="199">
        <v>1646</v>
      </c>
      <c r="CR657" s="199">
        <v>1235</v>
      </c>
      <c r="CS657" s="199">
        <v>810</v>
      </c>
      <c r="CT657" s="199">
        <v>1639</v>
      </c>
      <c r="CU657" s="199">
        <v>10</v>
      </c>
      <c r="CV657" s="199">
        <v>5</v>
      </c>
      <c r="CW657" s="199">
        <v>5</v>
      </c>
      <c r="CX657" s="199">
        <v>2</v>
      </c>
      <c r="CY657" s="199">
        <v>2</v>
      </c>
      <c r="CZ657" s="199">
        <v>0</v>
      </c>
      <c r="DA657" s="199">
        <v>3</v>
      </c>
      <c r="DB657" s="199">
        <v>3</v>
      </c>
      <c r="DC657" s="199">
        <v>0</v>
      </c>
      <c r="DD657" s="199">
        <v>0</v>
      </c>
      <c r="DE657" s="199">
        <v>16</v>
      </c>
      <c r="DF657" s="199">
        <v>96</v>
      </c>
      <c r="DG657" s="199">
        <v>141</v>
      </c>
      <c r="DH657" s="199">
        <v>17</v>
      </c>
      <c r="DI657" s="199">
        <v>87</v>
      </c>
      <c r="DJ657" s="199">
        <v>45</v>
      </c>
      <c r="DK657" s="199">
        <v>20</v>
      </c>
      <c r="DL657" s="199">
        <v>16</v>
      </c>
      <c r="DM657" s="199">
        <v>37</v>
      </c>
      <c r="DN657" s="199">
        <v>190</v>
      </c>
      <c r="DO657" s="199">
        <v>56</v>
      </c>
      <c r="DP657" s="199">
        <v>32</v>
      </c>
      <c r="DQ657" s="199">
        <v>8</v>
      </c>
      <c r="DR657" s="199">
        <v>26</v>
      </c>
      <c r="DS657" s="199">
        <v>22</v>
      </c>
      <c r="DT657" s="199">
        <v>29</v>
      </c>
      <c r="DU657" s="199">
        <v>740</v>
      </c>
      <c r="DV657" s="199">
        <v>467</v>
      </c>
      <c r="DW657" s="199">
        <v>97</v>
      </c>
      <c r="DX657" s="199">
        <v>49</v>
      </c>
      <c r="DY657" s="199">
        <v>17</v>
      </c>
      <c r="DZ657" s="199">
        <v>117</v>
      </c>
      <c r="EA657" s="199">
        <v>4</v>
      </c>
      <c r="EB657" s="199">
        <v>86</v>
      </c>
      <c r="EC657" s="199">
        <v>107</v>
      </c>
      <c r="ED657" s="199">
        <v>21</v>
      </c>
      <c r="EE657" s="199">
        <v>75</v>
      </c>
      <c r="EF657" s="199">
        <v>145</v>
      </c>
      <c r="EG657" s="199">
        <v>1551</v>
      </c>
      <c r="EH657" s="199">
        <v>162</v>
      </c>
      <c r="EI657" s="199">
        <v>636</v>
      </c>
      <c r="EJ657" s="199">
        <v>104</v>
      </c>
      <c r="EK657" s="199">
        <v>7</v>
      </c>
      <c r="EL657" s="199">
        <v>30</v>
      </c>
      <c r="EM657" s="199">
        <v>6</v>
      </c>
      <c r="EN657" s="199">
        <v>1</v>
      </c>
      <c r="EO657" s="199">
        <v>0</v>
      </c>
      <c r="EP657" s="199">
        <v>16</v>
      </c>
      <c r="EQ657" s="199">
        <v>660</v>
      </c>
      <c r="ER657" s="199">
        <v>740</v>
      </c>
      <c r="ES657" s="199">
        <v>18</v>
      </c>
      <c r="ET657" s="199">
        <v>139</v>
      </c>
      <c r="EU657" s="199">
        <v>316</v>
      </c>
      <c r="EV657" s="199">
        <v>267</v>
      </c>
      <c r="EW657" s="199">
        <v>722</v>
      </c>
      <c r="EX657" s="199">
        <v>740</v>
      </c>
      <c r="EZ657" s="199"/>
    </row>
    <row r="658" spans="1:156" x14ac:dyDescent="0.25">
      <c r="A658">
        <v>56537</v>
      </c>
      <c r="B658" t="s">
        <v>892</v>
      </c>
      <c r="C658" t="s">
        <v>1226</v>
      </c>
      <c r="D658" t="s">
        <v>293</v>
      </c>
      <c r="E658" t="s">
        <v>335</v>
      </c>
      <c r="F658" t="s">
        <v>346</v>
      </c>
      <c r="G658" t="s">
        <v>346</v>
      </c>
      <c r="H658" s="199">
        <v>19515</v>
      </c>
      <c r="I658" s="199">
        <v>821</v>
      </c>
      <c r="J658" s="199">
        <v>3176</v>
      </c>
      <c r="K658" s="199">
        <v>156</v>
      </c>
      <c r="L658" s="199">
        <v>1478</v>
      </c>
      <c r="M658" s="199">
        <v>94</v>
      </c>
      <c r="N658" s="199">
        <v>9221</v>
      </c>
      <c r="O658" s="199">
        <v>476</v>
      </c>
      <c r="P658" s="199">
        <v>6924</v>
      </c>
      <c r="Q658" s="199">
        <v>184</v>
      </c>
      <c r="R658" s="199">
        <v>17984</v>
      </c>
      <c r="S658" s="199">
        <v>772</v>
      </c>
      <c r="T658" s="199">
        <v>260</v>
      </c>
      <c r="U658" s="199">
        <v>0</v>
      </c>
      <c r="V658" s="199">
        <v>33</v>
      </c>
      <c r="W658" s="199">
        <v>8</v>
      </c>
      <c r="X658" s="199">
        <v>175</v>
      </c>
      <c r="Y658" s="199">
        <v>0</v>
      </c>
      <c r="Z658" s="199">
        <v>168</v>
      </c>
      <c r="AA658" s="199">
        <v>18</v>
      </c>
      <c r="AB658" s="199">
        <v>865</v>
      </c>
      <c r="AC658" s="199">
        <v>23</v>
      </c>
      <c r="AD658" s="199">
        <v>338</v>
      </c>
      <c r="AE658" s="199">
        <v>15</v>
      </c>
      <c r="AF658" s="199">
        <v>17915</v>
      </c>
      <c r="AG658" s="199">
        <v>772</v>
      </c>
      <c r="AH658" s="199">
        <v>19203</v>
      </c>
      <c r="AI658" s="199">
        <v>807</v>
      </c>
      <c r="AJ658" s="199">
        <v>312</v>
      </c>
      <c r="AK658" s="199">
        <v>14</v>
      </c>
      <c r="AL658" s="199">
        <v>241</v>
      </c>
      <c r="AM658" s="199">
        <v>2</v>
      </c>
      <c r="AN658" s="199">
        <v>71</v>
      </c>
      <c r="AO658" s="199">
        <v>12</v>
      </c>
      <c r="AP658" s="199">
        <v>9336</v>
      </c>
      <c r="AQ658" s="199">
        <v>468</v>
      </c>
      <c r="AR658" s="199">
        <v>10179</v>
      </c>
      <c r="AS658" s="199">
        <v>353</v>
      </c>
      <c r="AT658" s="199">
        <v>3469</v>
      </c>
      <c r="AU658" s="199">
        <v>137</v>
      </c>
      <c r="AV658" s="199">
        <v>16046</v>
      </c>
      <c r="AW658" s="199">
        <v>684</v>
      </c>
      <c r="AX658" s="199">
        <v>656</v>
      </c>
      <c r="AY658" s="199">
        <v>69</v>
      </c>
      <c r="AZ658" s="199">
        <v>3142</v>
      </c>
      <c r="BA658" s="199">
        <v>94</v>
      </c>
      <c r="BB658" s="199">
        <v>5657</v>
      </c>
      <c r="BC658" s="199">
        <v>292</v>
      </c>
      <c r="BD658" s="199">
        <v>3953</v>
      </c>
      <c r="BE658" s="199">
        <v>139</v>
      </c>
      <c r="BF658" s="199">
        <v>1995</v>
      </c>
      <c r="BG658" s="199">
        <v>73</v>
      </c>
      <c r="BH658" s="199">
        <v>8648</v>
      </c>
      <c r="BI658" s="199">
        <v>648</v>
      </c>
      <c r="BJ658" s="199">
        <v>8162</v>
      </c>
      <c r="BK658" s="199">
        <v>502</v>
      </c>
      <c r="BL658" s="199">
        <v>486</v>
      </c>
      <c r="BM658" s="199">
        <v>146</v>
      </c>
      <c r="BN658" s="199">
        <v>5456</v>
      </c>
      <c r="BO658" s="199">
        <v>305</v>
      </c>
      <c r="BP658" s="199">
        <v>3459</v>
      </c>
      <c r="BQ658" s="199">
        <v>355</v>
      </c>
      <c r="BR658" s="199">
        <v>1728</v>
      </c>
      <c r="BS658" s="199">
        <v>61</v>
      </c>
      <c r="BT658" s="199">
        <v>4704</v>
      </c>
      <c r="BU658" s="199">
        <v>100</v>
      </c>
      <c r="BV658" s="199">
        <v>10643</v>
      </c>
      <c r="BW658" s="199">
        <v>721</v>
      </c>
      <c r="BX658" s="199">
        <v>4168</v>
      </c>
      <c r="BY658" s="199">
        <v>0</v>
      </c>
      <c r="BZ658" s="199">
        <v>1369</v>
      </c>
      <c r="CA658" s="199">
        <v>26</v>
      </c>
      <c r="CB658" s="199">
        <v>3335</v>
      </c>
      <c r="CC658" s="199">
        <v>74</v>
      </c>
      <c r="CD658" s="199">
        <v>1403</v>
      </c>
      <c r="CE658" s="199">
        <v>127</v>
      </c>
      <c r="CF658" s="199">
        <v>1858</v>
      </c>
      <c r="CG658" s="199">
        <v>145</v>
      </c>
      <c r="CH658" s="199">
        <v>2318</v>
      </c>
      <c r="CI658" s="199">
        <v>170</v>
      </c>
      <c r="CJ658" s="199">
        <v>1986</v>
      </c>
      <c r="CK658" s="199">
        <v>125</v>
      </c>
      <c r="CL658" s="199">
        <v>3078</v>
      </c>
      <c r="CM658" s="199">
        <v>154</v>
      </c>
      <c r="CN658" s="199">
        <v>4168</v>
      </c>
      <c r="CO658" s="199">
        <v>0</v>
      </c>
      <c r="CP658" s="199">
        <v>821</v>
      </c>
      <c r="CQ658" s="199">
        <v>18694</v>
      </c>
      <c r="CR658" s="199">
        <v>14051</v>
      </c>
      <c r="CS658" s="199">
        <v>8722</v>
      </c>
      <c r="CT658" s="199">
        <v>18489</v>
      </c>
      <c r="CU658" s="199">
        <v>308</v>
      </c>
      <c r="CV658" s="199">
        <v>72</v>
      </c>
      <c r="CW658" s="199">
        <v>129</v>
      </c>
      <c r="CX658" s="199">
        <v>46</v>
      </c>
      <c r="CY658" s="199">
        <v>98</v>
      </c>
      <c r="CZ658" s="199">
        <v>5</v>
      </c>
      <c r="DA658" s="199">
        <v>59</v>
      </c>
      <c r="DB658" s="199">
        <v>15</v>
      </c>
      <c r="DC658" s="199">
        <v>22</v>
      </c>
      <c r="DD658" s="199">
        <v>6</v>
      </c>
      <c r="DE658" s="199">
        <v>263</v>
      </c>
      <c r="DF658" s="199">
        <v>613</v>
      </c>
      <c r="DG658" s="199">
        <v>875</v>
      </c>
      <c r="DH658" s="199">
        <v>201</v>
      </c>
      <c r="DI658" s="199">
        <v>1239</v>
      </c>
      <c r="DJ658" s="199">
        <v>644</v>
      </c>
      <c r="DK658" s="199">
        <v>82</v>
      </c>
      <c r="DL658" s="199">
        <v>290</v>
      </c>
      <c r="DM658" s="199">
        <v>710</v>
      </c>
      <c r="DN658" s="199">
        <v>2927</v>
      </c>
      <c r="DO658" s="199">
        <v>642</v>
      </c>
      <c r="DP658" s="199">
        <v>427</v>
      </c>
      <c r="DQ658" s="199">
        <v>489</v>
      </c>
      <c r="DR658" s="199">
        <v>515</v>
      </c>
      <c r="DS658" s="199">
        <v>599</v>
      </c>
      <c r="DT658" s="199">
        <v>737</v>
      </c>
      <c r="DU658" s="199">
        <v>8453</v>
      </c>
      <c r="DV658" s="199">
        <v>3874</v>
      </c>
      <c r="DW658" s="199">
        <v>1321</v>
      </c>
      <c r="DX658" s="199">
        <v>571</v>
      </c>
      <c r="DY658" s="199">
        <v>205</v>
      </c>
      <c r="DZ658" s="199">
        <v>1605</v>
      </c>
      <c r="EA658" s="199">
        <v>85</v>
      </c>
      <c r="EB658" s="199">
        <v>1225</v>
      </c>
      <c r="EC658" s="199">
        <v>2403</v>
      </c>
      <c r="ED658" s="199">
        <v>244</v>
      </c>
      <c r="EE658" s="199">
        <v>1771</v>
      </c>
      <c r="EF658" s="199">
        <v>1948</v>
      </c>
      <c r="EG658" s="199">
        <v>16879</v>
      </c>
      <c r="EH658" s="199">
        <v>2747</v>
      </c>
      <c r="EI658" s="199">
        <v>6072</v>
      </c>
      <c r="EJ658" s="199">
        <v>2381</v>
      </c>
      <c r="EK658" s="199">
        <v>354</v>
      </c>
      <c r="EL658" s="199">
        <v>235</v>
      </c>
      <c r="EM658" s="199">
        <v>301</v>
      </c>
      <c r="EN658" s="199">
        <v>337</v>
      </c>
      <c r="EO658" s="199">
        <v>247</v>
      </c>
      <c r="EP658" s="199">
        <v>772</v>
      </c>
      <c r="EQ658" s="199">
        <v>7112</v>
      </c>
      <c r="ER658" s="199">
        <v>8453</v>
      </c>
      <c r="ES658" s="199">
        <v>666</v>
      </c>
      <c r="ET658" s="199">
        <v>2892</v>
      </c>
      <c r="EU658" s="199">
        <v>2866</v>
      </c>
      <c r="EV658" s="199">
        <v>2029</v>
      </c>
      <c r="EW658" s="199">
        <v>7787</v>
      </c>
      <c r="EX658" s="199">
        <v>8453</v>
      </c>
      <c r="EZ658" s="199"/>
    </row>
    <row r="659" spans="1:156" x14ac:dyDescent="0.25">
      <c r="A659">
        <v>56326</v>
      </c>
      <c r="B659" t="s">
        <v>892</v>
      </c>
      <c r="C659" t="s">
        <v>1173</v>
      </c>
      <c r="D659" t="s">
        <v>258</v>
      </c>
      <c r="E659" t="s">
        <v>335</v>
      </c>
      <c r="F659" t="s">
        <v>346</v>
      </c>
      <c r="G659" t="s">
        <v>346</v>
      </c>
      <c r="H659" s="199">
        <v>1785</v>
      </c>
      <c r="I659" s="199">
        <v>72</v>
      </c>
      <c r="J659" s="199">
        <v>324</v>
      </c>
      <c r="K659" s="199">
        <v>23</v>
      </c>
      <c r="L659" s="199">
        <v>232</v>
      </c>
      <c r="M659" s="199">
        <v>8</v>
      </c>
      <c r="N659" s="199">
        <v>869</v>
      </c>
      <c r="O659" s="199">
        <v>45</v>
      </c>
      <c r="P659" s="199">
        <v>592</v>
      </c>
      <c r="Q659" s="199">
        <v>4</v>
      </c>
      <c r="R659" s="199">
        <v>1757</v>
      </c>
      <c r="S659" s="199">
        <v>72</v>
      </c>
      <c r="T659" s="199">
        <v>1</v>
      </c>
      <c r="U659" s="199">
        <v>0</v>
      </c>
      <c r="V659" s="199">
        <v>1</v>
      </c>
      <c r="W659" s="199">
        <v>0</v>
      </c>
      <c r="X659" s="199">
        <v>0</v>
      </c>
      <c r="Y659" s="199">
        <v>0</v>
      </c>
      <c r="Z659" s="199">
        <v>1</v>
      </c>
      <c r="AA659" s="199">
        <v>0</v>
      </c>
      <c r="AB659" s="199">
        <v>25</v>
      </c>
      <c r="AC659" s="199">
        <v>0</v>
      </c>
      <c r="AD659" s="199">
        <v>10</v>
      </c>
      <c r="AE659" s="199">
        <v>0</v>
      </c>
      <c r="AF659" s="199">
        <v>1750</v>
      </c>
      <c r="AG659" s="199">
        <v>72</v>
      </c>
      <c r="AH659" s="199">
        <v>1779</v>
      </c>
      <c r="AI659" s="199">
        <v>72</v>
      </c>
      <c r="AJ659" s="199">
        <v>6</v>
      </c>
      <c r="AK659" s="199">
        <v>0</v>
      </c>
      <c r="AL659" s="199">
        <v>6</v>
      </c>
      <c r="AM659" s="199">
        <v>0</v>
      </c>
      <c r="AN659" s="199">
        <v>0</v>
      </c>
      <c r="AO659" s="199">
        <v>0</v>
      </c>
      <c r="AP659" s="199">
        <v>942</v>
      </c>
      <c r="AQ659" s="199">
        <v>49</v>
      </c>
      <c r="AR659" s="199">
        <v>843</v>
      </c>
      <c r="AS659" s="199">
        <v>23</v>
      </c>
      <c r="AT659" s="199">
        <v>244</v>
      </c>
      <c r="AU659" s="199">
        <v>6</v>
      </c>
      <c r="AV659" s="199">
        <v>1541</v>
      </c>
      <c r="AW659" s="199">
        <v>66</v>
      </c>
      <c r="AX659" s="199">
        <v>62</v>
      </c>
      <c r="AY659" s="199">
        <v>11</v>
      </c>
      <c r="AZ659" s="199">
        <v>391</v>
      </c>
      <c r="BA659" s="199">
        <v>15</v>
      </c>
      <c r="BB659" s="199">
        <v>455</v>
      </c>
      <c r="BC659" s="199">
        <v>22</v>
      </c>
      <c r="BD659" s="199">
        <v>266</v>
      </c>
      <c r="BE659" s="199">
        <v>4</v>
      </c>
      <c r="BF659" s="199">
        <v>131</v>
      </c>
      <c r="BG659" s="199">
        <v>12</v>
      </c>
      <c r="BH659" s="199">
        <v>790</v>
      </c>
      <c r="BI659" s="199">
        <v>47</v>
      </c>
      <c r="BJ659" s="199">
        <v>780</v>
      </c>
      <c r="BK659" s="199">
        <v>47</v>
      </c>
      <c r="BL659" s="199">
        <v>10</v>
      </c>
      <c r="BM659" s="199">
        <v>0</v>
      </c>
      <c r="BN659" s="199">
        <v>584</v>
      </c>
      <c r="BO659" s="199">
        <v>36</v>
      </c>
      <c r="BP659" s="199">
        <v>241</v>
      </c>
      <c r="BQ659" s="199">
        <v>15</v>
      </c>
      <c r="BR659" s="199">
        <v>96</v>
      </c>
      <c r="BS659" s="199">
        <v>8</v>
      </c>
      <c r="BT659" s="199">
        <v>478</v>
      </c>
      <c r="BU659" s="199">
        <v>13</v>
      </c>
      <c r="BV659" s="199">
        <v>921</v>
      </c>
      <c r="BW659" s="199">
        <v>59</v>
      </c>
      <c r="BX659" s="199">
        <v>386</v>
      </c>
      <c r="BY659" s="199">
        <v>0</v>
      </c>
      <c r="BZ659" s="199">
        <v>98</v>
      </c>
      <c r="CA659" s="199">
        <v>4</v>
      </c>
      <c r="CB659" s="199">
        <v>380</v>
      </c>
      <c r="CC659" s="199">
        <v>9</v>
      </c>
      <c r="CD659" s="199">
        <v>133</v>
      </c>
      <c r="CE659" s="199">
        <v>7</v>
      </c>
      <c r="CF659" s="199">
        <v>122</v>
      </c>
      <c r="CG659" s="199">
        <v>9</v>
      </c>
      <c r="CH659" s="199">
        <v>237</v>
      </c>
      <c r="CI659" s="199">
        <v>0</v>
      </c>
      <c r="CJ659" s="199">
        <v>198</v>
      </c>
      <c r="CK659" s="199">
        <v>28</v>
      </c>
      <c r="CL659" s="199">
        <v>231</v>
      </c>
      <c r="CM659" s="199">
        <v>15</v>
      </c>
      <c r="CN659" s="199">
        <v>386</v>
      </c>
      <c r="CO659" s="199">
        <v>0</v>
      </c>
      <c r="CP659" s="199">
        <v>72</v>
      </c>
      <c r="CQ659" s="199">
        <v>1713</v>
      </c>
      <c r="CR659" s="199">
        <v>1328</v>
      </c>
      <c r="CS659" s="199">
        <v>703</v>
      </c>
      <c r="CT659" s="199">
        <v>1726</v>
      </c>
      <c r="CU659" s="199">
        <v>10</v>
      </c>
      <c r="CV659" s="199">
        <v>0</v>
      </c>
      <c r="CW659" s="199">
        <v>5</v>
      </c>
      <c r="CX659" s="199">
        <v>0</v>
      </c>
      <c r="CY659" s="199">
        <v>4</v>
      </c>
      <c r="CZ659" s="199">
        <v>0</v>
      </c>
      <c r="DA659" s="199">
        <v>0</v>
      </c>
      <c r="DB659" s="199">
        <v>0</v>
      </c>
      <c r="DC659" s="199">
        <v>1</v>
      </c>
      <c r="DD659" s="199">
        <v>0</v>
      </c>
      <c r="DE659" s="199">
        <v>129</v>
      </c>
      <c r="DF659" s="199">
        <v>109</v>
      </c>
      <c r="DG659" s="199">
        <v>121</v>
      </c>
      <c r="DH659" s="199">
        <v>26</v>
      </c>
      <c r="DI659" s="199">
        <v>76</v>
      </c>
      <c r="DJ659" s="199">
        <v>17</v>
      </c>
      <c r="DK659" s="199">
        <v>0</v>
      </c>
      <c r="DL659" s="199">
        <v>33</v>
      </c>
      <c r="DM659" s="199">
        <v>40</v>
      </c>
      <c r="DN659" s="199">
        <v>221</v>
      </c>
      <c r="DO659" s="199">
        <v>45</v>
      </c>
      <c r="DP659" s="199">
        <v>69</v>
      </c>
      <c r="DQ659" s="199">
        <v>20</v>
      </c>
      <c r="DR659" s="199">
        <v>18</v>
      </c>
      <c r="DS659" s="199">
        <v>31</v>
      </c>
      <c r="DT659" s="199">
        <v>55</v>
      </c>
      <c r="DU659" s="199">
        <v>743</v>
      </c>
      <c r="DV659" s="199">
        <v>426</v>
      </c>
      <c r="DW659" s="199">
        <v>160</v>
      </c>
      <c r="DX659" s="199">
        <v>54</v>
      </c>
      <c r="DY659" s="199">
        <v>5</v>
      </c>
      <c r="DZ659" s="199">
        <v>138</v>
      </c>
      <c r="EA659" s="199">
        <v>18</v>
      </c>
      <c r="EB659" s="199">
        <v>113</v>
      </c>
      <c r="EC659" s="199">
        <v>125</v>
      </c>
      <c r="ED659" s="199">
        <v>38</v>
      </c>
      <c r="EE659" s="199">
        <v>79</v>
      </c>
      <c r="EF659" s="199">
        <v>228</v>
      </c>
      <c r="EG659" s="199">
        <v>1693</v>
      </c>
      <c r="EH659" s="199">
        <v>121</v>
      </c>
      <c r="EI659" s="199">
        <v>627</v>
      </c>
      <c r="EJ659" s="199">
        <v>116</v>
      </c>
      <c r="EK659" s="199">
        <v>9</v>
      </c>
      <c r="EL659" s="199">
        <v>5</v>
      </c>
      <c r="EM659" s="199">
        <v>27</v>
      </c>
      <c r="EN659" s="199">
        <v>10</v>
      </c>
      <c r="EO659" s="199">
        <v>9</v>
      </c>
      <c r="EP659" s="199">
        <v>42</v>
      </c>
      <c r="EQ659" s="199">
        <v>613</v>
      </c>
      <c r="ER659" s="199">
        <v>743</v>
      </c>
      <c r="ES659" s="199">
        <v>26</v>
      </c>
      <c r="ET659" s="199">
        <v>138</v>
      </c>
      <c r="EU659" s="199">
        <v>249</v>
      </c>
      <c r="EV659" s="199">
        <v>330</v>
      </c>
      <c r="EW659" s="199">
        <v>717</v>
      </c>
      <c r="EX659" s="199">
        <v>743</v>
      </c>
      <c r="EZ659" s="199"/>
    </row>
    <row r="660" spans="1:156" x14ac:dyDescent="0.25">
      <c r="A660">
        <v>56332</v>
      </c>
      <c r="B660" t="s">
        <v>892</v>
      </c>
      <c r="C660" t="s">
        <v>1175</v>
      </c>
      <c r="D660" t="s">
        <v>258</v>
      </c>
      <c r="E660" t="s">
        <v>335</v>
      </c>
      <c r="F660" t="s">
        <v>346</v>
      </c>
      <c r="G660" t="s">
        <v>346</v>
      </c>
      <c r="H660" s="199">
        <v>1639</v>
      </c>
      <c r="I660" s="199">
        <v>65</v>
      </c>
      <c r="J660" s="199">
        <v>80</v>
      </c>
      <c r="K660" s="199">
        <v>2</v>
      </c>
      <c r="L660" s="199">
        <v>63</v>
      </c>
      <c r="M660" s="199">
        <v>0</v>
      </c>
      <c r="N660" s="199">
        <v>775</v>
      </c>
      <c r="O660" s="199">
        <v>50</v>
      </c>
      <c r="P660" s="199">
        <v>784</v>
      </c>
      <c r="Q660" s="199">
        <v>13</v>
      </c>
      <c r="R660" s="199">
        <v>1552</v>
      </c>
      <c r="S660" s="199">
        <v>53</v>
      </c>
      <c r="T660" s="199">
        <v>6</v>
      </c>
      <c r="U660" s="199">
        <v>0</v>
      </c>
      <c r="V660" s="199">
        <v>0</v>
      </c>
      <c r="W660" s="199">
        <v>0</v>
      </c>
      <c r="X660" s="199">
        <v>33</v>
      </c>
      <c r="Y660" s="199">
        <v>3</v>
      </c>
      <c r="Z660" s="199">
        <v>0</v>
      </c>
      <c r="AA660" s="199">
        <v>0</v>
      </c>
      <c r="AB660" s="199">
        <v>48</v>
      </c>
      <c r="AC660" s="199">
        <v>9</v>
      </c>
      <c r="AD660" s="199">
        <v>7</v>
      </c>
      <c r="AE660" s="199">
        <v>0</v>
      </c>
      <c r="AF660" s="199">
        <v>1548</v>
      </c>
      <c r="AG660" s="199">
        <v>53</v>
      </c>
      <c r="AH660" s="199">
        <v>1591</v>
      </c>
      <c r="AI660" s="199">
        <v>62</v>
      </c>
      <c r="AJ660" s="199">
        <v>48</v>
      </c>
      <c r="AK660" s="199">
        <v>3</v>
      </c>
      <c r="AL660" s="199">
        <v>36</v>
      </c>
      <c r="AM660" s="199">
        <v>3</v>
      </c>
      <c r="AN660" s="199">
        <v>12</v>
      </c>
      <c r="AO660" s="199">
        <v>0</v>
      </c>
      <c r="AP660" s="199">
        <v>888</v>
      </c>
      <c r="AQ660" s="199">
        <v>43</v>
      </c>
      <c r="AR660" s="199">
        <v>751</v>
      </c>
      <c r="AS660" s="199">
        <v>22</v>
      </c>
      <c r="AT660" s="199">
        <v>139</v>
      </c>
      <c r="AU660" s="199">
        <v>17</v>
      </c>
      <c r="AV660" s="199">
        <v>1500</v>
      </c>
      <c r="AW660" s="199">
        <v>48</v>
      </c>
      <c r="AX660" s="199">
        <v>55</v>
      </c>
      <c r="AY660" s="199">
        <v>4</v>
      </c>
      <c r="AZ660" s="199">
        <v>331</v>
      </c>
      <c r="BA660" s="199">
        <v>26</v>
      </c>
      <c r="BB660" s="199">
        <v>530</v>
      </c>
      <c r="BC660" s="199">
        <v>16</v>
      </c>
      <c r="BD660" s="199">
        <v>279</v>
      </c>
      <c r="BE660" s="199">
        <v>6</v>
      </c>
      <c r="BF660" s="199">
        <v>165</v>
      </c>
      <c r="BG660" s="199">
        <v>23</v>
      </c>
      <c r="BH660" s="199">
        <v>810</v>
      </c>
      <c r="BI660" s="199">
        <v>31</v>
      </c>
      <c r="BJ660" s="199">
        <v>761</v>
      </c>
      <c r="BK660" s="199">
        <v>27</v>
      </c>
      <c r="BL660" s="199">
        <v>49</v>
      </c>
      <c r="BM660" s="199">
        <v>4</v>
      </c>
      <c r="BN660" s="199">
        <v>621</v>
      </c>
      <c r="BO660" s="199">
        <v>22</v>
      </c>
      <c r="BP660" s="199">
        <v>196</v>
      </c>
      <c r="BQ660" s="199">
        <v>19</v>
      </c>
      <c r="BR660" s="199">
        <v>158</v>
      </c>
      <c r="BS660" s="199">
        <v>13</v>
      </c>
      <c r="BT660" s="199">
        <v>362</v>
      </c>
      <c r="BU660" s="199">
        <v>11</v>
      </c>
      <c r="BV660" s="199">
        <v>975</v>
      </c>
      <c r="BW660" s="199">
        <v>54</v>
      </c>
      <c r="BX660" s="199">
        <v>302</v>
      </c>
      <c r="BY660" s="199">
        <v>0</v>
      </c>
      <c r="BZ660" s="199">
        <v>175</v>
      </c>
      <c r="CA660" s="199">
        <v>9</v>
      </c>
      <c r="CB660" s="199">
        <v>187</v>
      </c>
      <c r="CC660" s="199">
        <v>2</v>
      </c>
      <c r="CD660" s="199">
        <v>82</v>
      </c>
      <c r="CE660" s="199">
        <v>2</v>
      </c>
      <c r="CF660" s="199">
        <v>171</v>
      </c>
      <c r="CG660" s="199">
        <v>7</v>
      </c>
      <c r="CH660" s="199">
        <v>245</v>
      </c>
      <c r="CI660" s="199">
        <v>11</v>
      </c>
      <c r="CJ660" s="199">
        <v>239</v>
      </c>
      <c r="CK660" s="199">
        <v>18</v>
      </c>
      <c r="CL660" s="199">
        <v>238</v>
      </c>
      <c r="CM660" s="199">
        <v>16</v>
      </c>
      <c r="CN660" s="199">
        <v>302</v>
      </c>
      <c r="CO660" s="199">
        <v>0</v>
      </c>
      <c r="CP660" s="199">
        <v>65</v>
      </c>
      <c r="CQ660" s="199">
        <v>1574</v>
      </c>
      <c r="CR660" s="199">
        <v>1315</v>
      </c>
      <c r="CS660" s="199">
        <v>582</v>
      </c>
      <c r="CT660" s="199">
        <v>1469</v>
      </c>
      <c r="CU660" s="199">
        <v>46</v>
      </c>
      <c r="CV660" s="199">
        <v>6</v>
      </c>
      <c r="CW660" s="199">
        <v>0</v>
      </c>
      <c r="CX660" s="199">
        <v>0</v>
      </c>
      <c r="CY660" s="199">
        <v>13</v>
      </c>
      <c r="CZ660" s="199">
        <v>3</v>
      </c>
      <c r="DA660" s="199">
        <v>33</v>
      </c>
      <c r="DB660" s="199">
        <v>3</v>
      </c>
      <c r="DC660" s="199">
        <v>0</v>
      </c>
      <c r="DD660" s="199">
        <v>0</v>
      </c>
      <c r="DE660" s="199">
        <v>39</v>
      </c>
      <c r="DF660" s="199">
        <v>50</v>
      </c>
      <c r="DG660" s="199">
        <v>140</v>
      </c>
      <c r="DH660" s="199">
        <v>10</v>
      </c>
      <c r="DI660" s="199">
        <v>135</v>
      </c>
      <c r="DJ660" s="199">
        <v>70</v>
      </c>
      <c r="DK660" s="199">
        <v>3</v>
      </c>
      <c r="DL660" s="199">
        <v>52</v>
      </c>
      <c r="DM660" s="199">
        <v>58</v>
      </c>
      <c r="DN660" s="199">
        <v>170</v>
      </c>
      <c r="DO660" s="199">
        <v>39</v>
      </c>
      <c r="DP660" s="199">
        <v>63</v>
      </c>
      <c r="DQ660" s="199">
        <v>23</v>
      </c>
      <c r="DR660" s="199">
        <v>17</v>
      </c>
      <c r="DS660" s="199">
        <v>19</v>
      </c>
      <c r="DT660" s="199">
        <v>24</v>
      </c>
      <c r="DU660" s="199">
        <v>702</v>
      </c>
      <c r="DV660" s="199">
        <v>402</v>
      </c>
      <c r="DW660" s="199">
        <v>149</v>
      </c>
      <c r="DX660" s="199">
        <v>69</v>
      </c>
      <c r="DY660" s="199">
        <v>7</v>
      </c>
      <c r="DZ660" s="199">
        <v>118</v>
      </c>
      <c r="EA660" s="199">
        <v>4</v>
      </c>
      <c r="EB660" s="199">
        <v>94</v>
      </c>
      <c r="EC660" s="199">
        <v>113</v>
      </c>
      <c r="ED660" s="199">
        <v>11</v>
      </c>
      <c r="EE660" s="199">
        <v>80</v>
      </c>
      <c r="EF660" s="199">
        <v>209</v>
      </c>
      <c r="EG660" s="199">
        <v>1583</v>
      </c>
      <c r="EH660" s="199">
        <v>53</v>
      </c>
      <c r="EI660" s="199">
        <v>652</v>
      </c>
      <c r="EJ660" s="199">
        <v>50</v>
      </c>
      <c r="EK660" s="199">
        <v>0</v>
      </c>
      <c r="EL660" s="199">
        <v>15</v>
      </c>
      <c r="EM660" s="199">
        <v>9</v>
      </c>
      <c r="EN660" s="199">
        <v>1</v>
      </c>
      <c r="EO660" s="199">
        <v>0</v>
      </c>
      <c r="EP660" s="199">
        <v>10</v>
      </c>
      <c r="EQ660" s="199">
        <v>570</v>
      </c>
      <c r="ER660" s="199">
        <v>702</v>
      </c>
      <c r="ES660" s="199">
        <v>11</v>
      </c>
      <c r="ET660" s="199">
        <v>89</v>
      </c>
      <c r="EU660" s="199">
        <v>385</v>
      </c>
      <c r="EV660" s="199">
        <v>217</v>
      </c>
      <c r="EW660" s="199">
        <v>691</v>
      </c>
      <c r="EX660" s="199">
        <v>702</v>
      </c>
      <c r="EZ660" s="199"/>
    </row>
    <row r="661" spans="1:156" x14ac:dyDescent="0.25">
      <c r="A661">
        <v>56511</v>
      </c>
      <c r="B661" t="s">
        <v>892</v>
      </c>
      <c r="C661" t="s">
        <v>1221</v>
      </c>
      <c r="D661" t="s">
        <v>240</v>
      </c>
      <c r="E661" t="s">
        <v>335</v>
      </c>
      <c r="F661" t="s">
        <v>346</v>
      </c>
      <c r="G661" t="s">
        <v>346</v>
      </c>
      <c r="H661" s="199">
        <v>1928</v>
      </c>
      <c r="I661" s="199">
        <v>76</v>
      </c>
      <c r="J661" s="199">
        <v>180</v>
      </c>
      <c r="K661" s="199">
        <v>11</v>
      </c>
      <c r="L661" s="199">
        <v>100</v>
      </c>
      <c r="M661" s="199">
        <v>8</v>
      </c>
      <c r="N661" s="199">
        <v>917</v>
      </c>
      <c r="O661" s="199">
        <v>49</v>
      </c>
      <c r="P661" s="199">
        <v>816</v>
      </c>
      <c r="Q661" s="199">
        <v>16</v>
      </c>
      <c r="R661" s="199">
        <v>1793</v>
      </c>
      <c r="S661" s="199">
        <v>66</v>
      </c>
      <c r="T661" s="199">
        <v>2</v>
      </c>
      <c r="U661" s="199">
        <v>0</v>
      </c>
      <c r="V661" s="199">
        <v>21</v>
      </c>
      <c r="W661" s="199">
        <v>0</v>
      </c>
      <c r="X661" s="199">
        <v>9</v>
      </c>
      <c r="Y661" s="199">
        <v>0</v>
      </c>
      <c r="Z661" s="199">
        <v>0</v>
      </c>
      <c r="AA661" s="199">
        <v>0</v>
      </c>
      <c r="AB661" s="199">
        <v>103</v>
      </c>
      <c r="AC661" s="199">
        <v>10</v>
      </c>
      <c r="AD661" s="199">
        <v>108</v>
      </c>
      <c r="AE661" s="199">
        <v>0</v>
      </c>
      <c r="AF661" s="199">
        <v>1719</v>
      </c>
      <c r="AG661" s="199">
        <v>66</v>
      </c>
      <c r="AH661" s="199">
        <v>1906</v>
      </c>
      <c r="AI661" s="199">
        <v>76</v>
      </c>
      <c r="AJ661" s="199">
        <v>22</v>
      </c>
      <c r="AK661" s="199">
        <v>0</v>
      </c>
      <c r="AL661" s="199">
        <v>22</v>
      </c>
      <c r="AM661" s="199">
        <v>0</v>
      </c>
      <c r="AN661" s="199">
        <v>0</v>
      </c>
      <c r="AO661" s="199">
        <v>0</v>
      </c>
      <c r="AP661" s="199">
        <v>975</v>
      </c>
      <c r="AQ661" s="199">
        <v>45</v>
      </c>
      <c r="AR661" s="199">
        <v>953</v>
      </c>
      <c r="AS661" s="199">
        <v>31</v>
      </c>
      <c r="AT661" s="199">
        <v>256</v>
      </c>
      <c r="AU661" s="199">
        <v>3</v>
      </c>
      <c r="AV661" s="199">
        <v>1672</v>
      </c>
      <c r="AW661" s="199">
        <v>73</v>
      </c>
      <c r="AX661" s="199">
        <v>109</v>
      </c>
      <c r="AY661" s="199">
        <v>8</v>
      </c>
      <c r="AZ661" s="199">
        <v>343</v>
      </c>
      <c r="BA661" s="199">
        <v>18</v>
      </c>
      <c r="BB661" s="199">
        <v>544</v>
      </c>
      <c r="BC661" s="199">
        <v>20</v>
      </c>
      <c r="BD661" s="199">
        <v>344</v>
      </c>
      <c r="BE661" s="199">
        <v>0</v>
      </c>
      <c r="BF661" s="199">
        <v>155</v>
      </c>
      <c r="BG661" s="199">
        <v>6</v>
      </c>
      <c r="BH661" s="199">
        <v>846</v>
      </c>
      <c r="BI661" s="199">
        <v>56</v>
      </c>
      <c r="BJ661" s="199">
        <v>814</v>
      </c>
      <c r="BK661" s="199">
        <v>54</v>
      </c>
      <c r="BL661" s="199">
        <v>32</v>
      </c>
      <c r="BM661" s="199">
        <v>2</v>
      </c>
      <c r="BN661" s="199">
        <v>612</v>
      </c>
      <c r="BO661" s="199">
        <v>37</v>
      </c>
      <c r="BP661" s="199">
        <v>273</v>
      </c>
      <c r="BQ661" s="199">
        <v>19</v>
      </c>
      <c r="BR661" s="199">
        <v>116</v>
      </c>
      <c r="BS661" s="199">
        <v>6</v>
      </c>
      <c r="BT661" s="199">
        <v>461</v>
      </c>
      <c r="BU661" s="199">
        <v>14</v>
      </c>
      <c r="BV661" s="199">
        <v>1001</v>
      </c>
      <c r="BW661" s="199">
        <v>62</v>
      </c>
      <c r="BX661" s="199">
        <v>466</v>
      </c>
      <c r="BY661" s="199">
        <v>0</v>
      </c>
      <c r="BZ661" s="199">
        <v>90</v>
      </c>
      <c r="CA661" s="199">
        <v>5</v>
      </c>
      <c r="CB661" s="199">
        <v>371</v>
      </c>
      <c r="CC661" s="199">
        <v>9</v>
      </c>
      <c r="CD661" s="199">
        <v>127</v>
      </c>
      <c r="CE661" s="199">
        <v>16</v>
      </c>
      <c r="CF661" s="199">
        <v>123</v>
      </c>
      <c r="CG661" s="199">
        <v>12</v>
      </c>
      <c r="CH661" s="199">
        <v>273</v>
      </c>
      <c r="CI661" s="199">
        <v>15</v>
      </c>
      <c r="CJ661" s="199">
        <v>239</v>
      </c>
      <c r="CK661" s="199">
        <v>12</v>
      </c>
      <c r="CL661" s="199">
        <v>239</v>
      </c>
      <c r="CM661" s="199">
        <v>7</v>
      </c>
      <c r="CN661" s="199">
        <v>466</v>
      </c>
      <c r="CO661" s="199">
        <v>0</v>
      </c>
      <c r="CP661" s="199">
        <v>76</v>
      </c>
      <c r="CQ661" s="199">
        <v>1852</v>
      </c>
      <c r="CR661" s="199">
        <v>1431</v>
      </c>
      <c r="CS661" s="199">
        <v>858</v>
      </c>
      <c r="CT661" s="199">
        <v>1850</v>
      </c>
      <c r="CU661" s="199">
        <v>33</v>
      </c>
      <c r="CV661" s="199">
        <v>0</v>
      </c>
      <c r="CW661" s="199">
        <v>4</v>
      </c>
      <c r="CX661" s="199">
        <v>0</v>
      </c>
      <c r="CY661" s="199">
        <v>7</v>
      </c>
      <c r="CZ661" s="199">
        <v>0</v>
      </c>
      <c r="DA661" s="199">
        <v>22</v>
      </c>
      <c r="DB661" s="199">
        <v>0</v>
      </c>
      <c r="DC661" s="199">
        <v>0</v>
      </c>
      <c r="DD661" s="199">
        <v>0</v>
      </c>
      <c r="DE661" s="199">
        <v>35</v>
      </c>
      <c r="DF661" s="199">
        <v>98</v>
      </c>
      <c r="DG661" s="199">
        <v>116</v>
      </c>
      <c r="DH661" s="199">
        <v>27</v>
      </c>
      <c r="DI661" s="199">
        <v>157</v>
      </c>
      <c r="DJ661" s="199">
        <v>50</v>
      </c>
      <c r="DK661" s="199">
        <v>6</v>
      </c>
      <c r="DL661" s="199">
        <v>17</v>
      </c>
      <c r="DM661" s="199">
        <v>135</v>
      </c>
      <c r="DN661" s="199">
        <v>207</v>
      </c>
      <c r="DO661" s="199">
        <v>60</v>
      </c>
      <c r="DP661" s="199">
        <v>46</v>
      </c>
      <c r="DQ661" s="199">
        <v>33</v>
      </c>
      <c r="DR661" s="199">
        <v>26</v>
      </c>
      <c r="DS661" s="199">
        <v>16</v>
      </c>
      <c r="DT661" s="199">
        <v>30</v>
      </c>
      <c r="DU661" s="199">
        <v>801</v>
      </c>
      <c r="DV661" s="199">
        <v>495</v>
      </c>
      <c r="DW661" s="199">
        <v>185</v>
      </c>
      <c r="DX661" s="199">
        <v>35</v>
      </c>
      <c r="DY661" s="199">
        <v>13</v>
      </c>
      <c r="DZ661" s="199">
        <v>159</v>
      </c>
      <c r="EA661" s="199">
        <v>7</v>
      </c>
      <c r="EB661" s="199">
        <v>137</v>
      </c>
      <c r="EC661" s="199">
        <v>112</v>
      </c>
      <c r="ED661" s="199">
        <v>10</v>
      </c>
      <c r="EE661" s="199">
        <v>93</v>
      </c>
      <c r="EF661" s="199">
        <v>225</v>
      </c>
      <c r="EG661" s="199">
        <v>1684</v>
      </c>
      <c r="EH661" s="199">
        <v>246</v>
      </c>
      <c r="EI661" s="199">
        <v>718</v>
      </c>
      <c r="EJ661" s="199">
        <v>83</v>
      </c>
      <c r="EK661" s="199">
        <v>9</v>
      </c>
      <c r="EL661" s="199">
        <v>21</v>
      </c>
      <c r="EM661" s="199">
        <v>3</v>
      </c>
      <c r="EN661" s="199">
        <v>8</v>
      </c>
      <c r="EO661" s="199">
        <v>13</v>
      </c>
      <c r="EP661" s="199">
        <v>22</v>
      </c>
      <c r="EQ661" s="199">
        <v>679</v>
      </c>
      <c r="ER661" s="199">
        <v>801</v>
      </c>
      <c r="ES661" s="199">
        <v>16</v>
      </c>
      <c r="ET661" s="199">
        <v>150</v>
      </c>
      <c r="EU661" s="199">
        <v>283</v>
      </c>
      <c r="EV661" s="199">
        <v>352</v>
      </c>
      <c r="EW661" s="199">
        <v>785</v>
      </c>
      <c r="EX661" s="199">
        <v>801</v>
      </c>
      <c r="EZ661" s="199"/>
    </row>
    <row r="662" spans="1:156" x14ac:dyDescent="0.25">
      <c r="A662">
        <v>56360</v>
      </c>
      <c r="B662" t="s">
        <v>892</v>
      </c>
      <c r="C662" t="s">
        <v>1183</v>
      </c>
      <c r="D662" t="s">
        <v>258</v>
      </c>
      <c r="E662" t="s">
        <v>335</v>
      </c>
      <c r="F662" t="s">
        <v>346</v>
      </c>
      <c r="G662" t="s">
        <v>346</v>
      </c>
      <c r="H662" s="199">
        <v>3687</v>
      </c>
      <c r="I662" s="199">
        <v>143</v>
      </c>
      <c r="J662" s="199">
        <v>521</v>
      </c>
      <c r="K662" s="199">
        <v>56</v>
      </c>
      <c r="L662" s="199">
        <v>286</v>
      </c>
      <c r="M662" s="199">
        <v>29</v>
      </c>
      <c r="N662" s="199">
        <v>1947</v>
      </c>
      <c r="O662" s="199">
        <v>81</v>
      </c>
      <c r="P662" s="199">
        <v>1216</v>
      </c>
      <c r="Q662" s="199">
        <v>6</v>
      </c>
      <c r="R662" s="199">
        <v>3607</v>
      </c>
      <c r="S662" s="199">
        <v>140</v>
      </c>
      <c r="T662" s="199">
        <v>19</v>
      </c>
      <c r="U662" s="199">
        <v>0</v>
      </c>
      <c r="V662" s="199">
        <v>8</v>
      </c>
      <c r="W662" s="199">
        <v>0</v>
      </c>
      <c r="X662" s="199">
        <v>3</v>
      </c>
      <c r="Y662" s="199">
        <v>0</v>
      </c>
      <c r="Z662" s="199">
        <v>8</v>
      </c>
      <c r="AA662" s="199">
        <v>3</v>
      </c>
      <c r="AB662" s="199">
        <v>42</v>
      </c>
      <c r="AC662" s="199">
        <v>0</v>
      </c>
      <c r="AD662" s="199">
        <v>19</v>
      </c>
      <c r="AE662" s="199">
        <v>3</v>
      </c>
      <c r="AF662" s="199">
        <v>3602</v>
      </c>
      <c r="AG662" s="199">
        <v>140</v>
      </c>
      <c r="AH662" s="199">
        <v>3671</v>
      </c>
      <c r="AI662" s="199">
        <v>140</v>
      </c>
      <c r="AJ662" s="199">
        <v>16</v>
      </c>
      <c r="AK662" s="199">
        <v>3</v>
      </c>
      <c r="AL662" s="199">
        <v>8</v>
      </c>
      <c r="AM662" s="199">
        <v>0</v>
      </c>
      <c r="AN662" s="199">
        <v>8</v>
      </c>
      <c r="AO662" s="199">
        <v>3</v>
      </c>
      <c r="AP662" s="199">
        <v>1883</v>
      </c>
      <c r="AQ662" s="199">
        <v>93</v>
      </c>
      <c r="AR662" s="199">
        <v>1804</v>
      </c>
      <c r="AS662" s="199">
        <v>50</v>
      </c>
      <c r="AT662" s="199">
        <v>624</v>
      </c>
      <c r="AU662" s="199">
        <v>2</v>
      </c>
      <c r="AV662" s="199">
        <v>3063</v>
      </c>
      <c r="AW662" s="199">
        <v>141</v>
      </c>
      <c r="AX662" s="199">
        <v>178</v>
      </c>
      <c r="AY662" s="199">
        <v>16</v>
      </c>
      <c r="AZ662" s="199">
        <v>1079</v>
      </c>
      <c r="BA662" s="199">
        <v>42</v>
      </c>
      <c r="BB662" s="199">
        <v>979</v>
      </c>
      <c r="BC662" s="199">
        <v>36</v>
      </c>
      <c r="BD662" s="199">
        <v>549</v>
      </c>
      <c r="BE662" s="199">
        <v>3</v>
      </c>
      <c r="BF662" s="199">
        <v>380</v>
      </c>
      <c r="BG662" s="199">
        <v>16</v>
      </c>
      <c r="BH662" s="199">
        <v>1491</v>
      </c>
      <c r="BI662" s="199">
        <v>87</v>
      </c>
      <c r="BJ662" s="199">
        <v>1462</v>
      </c>
      <c r="BK662" s="199">
        <v>85</v>
      </c>
      <c r="BL662" s="199">
        <v>29</v>
      </c>
      <c r="BM662" s="199">
        <v>2</v>
      </c>
      <c r="BN662" s="199">
        <v>1134</v>
      </c>
      <c r="BO662" s="199">
        <v>61</v>
      </c>
      <c r="BP662" s="199">
        <v>408</v>
      </c>
      <c r="BQ662" s="199">
        <v>27</v>
      </c>
      <c r="BR662" s="199">
        <v>329</v>
      </c>
      <c r="BS662" s="199">
        <v>15</v>
      </c>
      <c r="BT662" s="199">
        <v>742</v>
      </c>
      <c r="BU662" s="199">
        <v>32</v>
      </c>
      <c r="BV662" s="199">
        <v>1871</v>
      </c>
      <c r="BW662" s="199">
        <v>103</v>
      </c>
      <c r="BX662" s="199">
        <v>1074</v>
      </c>
      <c r="BY662" s="199">
        <v>8</v>
      </c>
      <c r="BZ662" s="199">
        <v>208</v>
      </c>
      <c r="CA662" s="199">
        <v>12</v>
      </c>
      <c r="CB662" s="199">
        <v>534</v>
      </c>
      <c r="CC662" s="199">
        <v>20</v>
      </c>
      <c r="CD662" s="199">
        <v>160</v>
      </c>
      <c r="CE662" s="199">
        <v>14</v>
      </c>
      <c r="CF662" s="199">
        <v>320</v>
      </c>
      <c r="CG662" s="199">
        <v>31</v>
      </c>
      <c r="CH662" s="199">
        <v>348</v>
      </c>
      <c r="CI662" s="199">
        <v>23</v>
      </c>
      <c r="CJ662" s="199">
        <v>446</v>
      </c>
      <c r="CK662" s="199">
        <v>19</v>
      </c>
      <c r="CL662" s="199">
        <v>597</v>
      </c>
      <c r="CM662" s="199">
        <v>16</v>
      </c>
      <c r="CN662" s="199">
        <v>1074</v>
      </c>
      <c r="CO662" s="199">
        <v>8</v>
      </c>
      <c r="CP662" s="199">
        <v>143</v>
      </c>
      <c r="CQ662" s="199">
        <v>3544</v>
      </c>
      <c r="CR662" s="199">
        <v>2892</v>
      </c>
      <c r="CS662" s="199">
        <v>1626</v>
      </c>
      <c r="CT662" s="199">
        <v>3523</v>
      </c>
      <c r="CU662" s="199">
        <v>66</v>
      </c>
      <c r="CV662" s="199">
        <v>21</v>
      </c>
      <c r="CW662" s="199">
        <v>31</v>
      </c>
      <c r="CX662" s="199">
        <v>3</v>
      </c>
      <c r="CY662" s="199">
        <v>34</v>
      </c>
      <c r="CZ662" s="199">
        <v>18</v>
      </c>
      <c r="DA662" s="199">
        <v>1</v>
      </c>
      <c r="DB662" s="199">
        <v>0</v>
      </c>
      <c r="DC662" s="199">
        <v>0</v>
      </c>
      <c r="DD662" s="199">
        <v>0</v>
      </c>
      <c r="DE662" s="199">
        <v>128</v>
      </c>
      <c r="DF662" s="199">
        <v>120</v>
      </c>
      <c r="DG662" s="199">
        <v>284</v>
      </c>
      <c r="DH662" s="199">
        <v>32</v>
      </c>
      <c r="DI662" s="199">
        <v>238</v>
      </c>
      <c r="DJ662" s="199">
        <v>72</v>
      </c>
      <c r="DK662" s="199">
        <v>30</v>
      </c>
      <c r="DL662" s="199">
        <v>87</v>
      </c>
      <c r="DM662" s="199">
        <v>100</v>
      </c>
      <c r="DN662" s="199">
        <v>406</v>
      </c>
      <c r="DO662" s="199">
        <v>123</v>
      </c>
      <c r="DP662" s="199">
        <v>55</v>
      </c>
      <c r="DQ662" s="199">
        <v>29</v>
      </c>
      <c r="DR662" s="199">
        <v>98</v>
      </c>
      <c r="DS662" s="199">
        <v>123</v>
      </c>
      <c r="DT662" s="199">
        <v>131</v>
      </c>
      <c r="DU662" s="199">
        <v>1716</v>
      </c>
      <c r="DV662" s="199">
        <v>933</v>
      </c>
      <c r="DW662" s="199">
        <v>289</v>
      </c>
      <c r="DX662" s="199">
        <v>122</v>
      </c>
      <c r="DY662" s="199">
        <v>40</v>
      </c>
      <c r="DZ662" s="199">
        <v>318</v>
      </c>
      <c r="EA662" s="199">
        <v>17</v>
      </c>
      <c r="EB662" s="199">
        <v>249</v>
      </c>
      <c r="EC662" s="199">
        <v>343</v>
      </c>
      <c r="ED662" s="199">
        <v>26</v>
      </c>
      <c r="EE662" s="199">
        <v>278</v>
      </c>
      <c r="EF662" s="199">
        <v>396</v>
      </c>
      <c r="EG662" s="199">
        <v>3430</v>
      </c>
      <c r="EH662" s="199">
        <v>281</v>
      </c>
      <c r="EI662" s="199">
        <v>1356</v>
      </c>
      <c r="EJ662" s="199">
        <v>360</v>
      </c>
      <c r="EK662" s="199">
        <v>51</v>
      </c>
      <c r="EL662" s="199">
        <v>36</v>
      </c>
      <c r="EM662" s="199">
        <v>76</v>
      </c>
      <c r="EN662" s="199">
        <v>20</v>
      </c>
      <c r="EO662" s="199">
        <v>27</v>
      </c>
      <c r="EP662" s="199">
        <v>107</v>
      </c>
      <c r="EQ662" s="199">
        <v>1365</v>
      </c>
      <c r="ER662" s="199">
        <v>1716</v>
      </c>
      <c r="ES662" s="199">
        <v>158</v>
      </c>
      <c r="ET662" s="199">
        <v>391</v>
      </c>
      <c r="EU662" s="199">
        <v>590</v>
      </c>
      <c r="EV662" s="199">
        <v>577</v>
      </c>
      <c r="EW662" s="199">
        <v>1558</v>
      </c>
      <c r="EX662" s="199">
        <v>1716</v>
      </c>
      <c r="EZ662" s="199"/>
    </row>
    <row r="663" spans="1:156" x14ac:dyDescent="0.25">
      <c r="A663">
        <v>56573</v>
      </c>
      <c r="B663" t="s">
        <v>892</v>
      </c>
      <c r="C663" t="s">
        <v>1241</v>
      </c>
      <c r="D663" t="s">
        <v>293</v>
      </c>
      <c r="E663" t="s">
        <v>335</v>
      </c>
      <c r="F663" t="s">
        <v>346</v>
      </c>
      <c r="G663" t="s">
        <v>346</v>
      </c>
      <c r="H663" s="199">
        <v>6642</v>
      </c>
      <c r="I663" s="199">
        <v>256</v>
      </c>
      <c r="J663" s="199">
        <v>909</v>
      </c>
      <c r="K663" s="199">
        <v>60</v>
      </c>
      <c r="L663" s="199">
        <v>696</v>
      </c>
      <c r="M663" s="199">
        <v>60</v>
      </c>
      <c r="N663" s="199">
        <v>2913</v>
      </c>
      <c r="O663" s="199">
        <v>179</v>
      </c>
      <c r="P663" s="199">
        <v>2805</v>
      </c>
      <c r="Q663" s="199">
        <v>17</v>
      </c>
      <c r="R663" s="199">
        <v>5894</v>
      </c>
      <c r="S663" s="199">
        <v>55</v>
      </c>
      <c r="T663" s="199">
        <v>98</v>
      </c>
      <c r="U663" s="199">
        <v>0</v>
      </c>
      <c r="V663" s="199">
        <v>10</v>
      </c>
      <c r="W663" s="199">
        <v>0</v>
      </c>
      <c r="X663" s="199">
        <v>7</v>
      </c>
      <c r="Y663" s="199">
        <v>0</v>
      </c>
      <c r="Z663" s="199">
        <v>302</v>
      </c>
      <c r="AA663" s="199">
        <v>131</v>
      </c>
      <c r="AB663" s="199">
        <v>331</v>
      </c>
      <c r="AC663" s="199">
        <v>70</v>
      </c>
      <c r="AD663" s="199">
        <v>391</v>
      </c>
      <c r="AE663" s="199">
        <v>189</v>
      </c>
      <c r="AF663" s="199">
        <v>5875</v>
      </c>
      <c r="AG663" s="199">
        <v>55</v>
      </c>
      <c r="AH663" s="199">
        <v>6508</v>
      </c>
      <c r="AI663" s="199">
        <v>193</v>
      </c>
      <c r="AJ663" s="199">
        <v>134</v>
      </c>
      <c r="AK663" s="199">
        <v>63</v>
      </c>
      <c r="AL663" s="199">
        <v>38</v>
      </c>
      <c r="AM663" s="199">
        <v>2</v>
      </c>
      <c r="AN663" s="199">
        <v>96</v>
      </c>
      <c r="AO663" s="199">
        <v>61</v>
      </c>
      <c r="AP663" s="199">
        <v>3331</v>
      </c>
      <c r="AQ663" s="199">
        <v>89</v>
      </c>
      <c r="AR663" s="199">
        <v>3311</v>
      </c>
      <c r="AS663" s="199">
        <v>167</v>
      </c>
      <c r="AT663" s="199">
        <v>1155</v>
      </c>
      <c r="AU663" s="199">
        <v>5</v>
      </c>
      <c r="AV663" s="199">
        <v>5487</v>
      </c>
      <c r="AW663" s="199">
        <v>251</v>
      </c>
      <c r="AX663" s="199">
        <v>408</v>
      </c>
      <c r="AY663" s="199">
        <v>148</v>
      </c>
      <c r="AZ663" s="199">
        <v>1179</v>
      </c>
      <c r="BA663" s="199">
        <v>26</v>
      </c>
      <c r="BB663" s="199">
        <v>1564</v>
      </c>
      <c r="BC663" s="199">
        <v>16</v>
      </c>
      <c r="BD663" s="199">
        <v>1296</v>
      </c>
      <c r="BE663" s="199">
        <v>9</v>
      </c>
      <c r="BF663" s="199">
        <v>390</v>
      </c>
      <c r="BG663" s="199">
        <v>7</v>
      </c>
      <c r="BH663" s="199">
        <v>3182</v>
      </c>
      <c r="BI663" s="199">
        <v>228</v>
      </c>
      <c r="BJ663" s="199">
        <v>2827</v>
      </c>
      <c r="BK663" s="199">
        <v>168</v>
      </c>
      <c r="BL663" s="199">
        <v>355</v>
      </c>
      <c r="BM663" s="199">
        <v>60</v>
      </c>
      <c r="BN663" s="199">
        <v>2018</v>
      </c>
      <c r="BO663" s="199">
        <v>122</v>
      </c>
      <c r="BP663" s="199">
        <v>1088</v>
      </c>
      <c r="BQ663" s="199">
        <v>50</v>
      </c>
      <c r="BR663" s="199">
        <v>466</v>
      </c>
      <c r="BS663" s="199">
        <v>63</v>
      </c>
      <c r="BT663" s="199">
        <v>1595</v>
      </c>
      <c r="BU663" s="199">
        <v>21</v>
      </c>
      <c r="BV663" s="199">
        <v>3572</v>
      </c>
      <c r="BW663" s="199">
        <v>235</v>
      </c>
      <c r="BX663" s="199">
        <v>1475</v>
      </c>
      <c r="BY663" s="199">
        <v>0</v>
      </c>
      <c r="BZ663" s="199">
        <v>575</v>
      </c>
      <c r="CA663" s="199">
        <v>8</v>
      </c>
      <c r="CB663" s="199">
        <v>1020</v>
      </c>
      <c r="CC663" s="199">
        <v>13</v>
      </c>
      <c r="CD663" s="199">
        <v>600</v>
      </c>
      <c r="CE663" s="199">
        <v>36</v>
      </c>
      <c r="CF663" s="199">
        <v>649</v>
      </c>
      <c r="CG663" s="199">
        <v>82</v>
      </c>
      <c r="CH663" s="199">
        <v>711</v>
      </c>
      <c r="CI663" s="199">
        <v>93</v>
      </c>
      <c r="CJ663" s="199">
        <v>661</v>
      </c>
      <c r="CK663" s="199">
        <v>9</v>
      </c>
      <c r="CL663" s="199">
        <v>951</v>
      </c>
      <c r="CM663" s="199">
        <v>15</v>
      </c>
      <c r="CN663" s="199">
        <v>1475</v>
      </c>
      <c r="CO663" s="199">
        <v>0</v>
      </c>
      <c r="CP663" s="199">
        <v>256</v>
      </c>
      <c r="CQ663" s="199">
        <v>6386</v>
      </c>
      <c r="CR663" s="199">
        <v>5190</v>
      </c>
      <c r="CS663" s="199">
        <v>2710</v>
      </c>
      <c r="CT663" s="199">
        <v>5959</v>
      </c>
      <c r="CU663" s="199">
        <v>301</v>
      </c>
      <c r="CV663" s="199">
        <v>127</v>
      </c>
      <c r="CW663" s="199">
        <v>267</v>
      </c>
      <c r="CX663" s="199">
        <v>124</v>
      </c>
      <c r="CY663" s="199">
        <v>19</v>
      </c>
      <c r="CZ663" s="199">
        <v>3</v>
      </c>
      <c r="DA663" s="199">
        <v>1</v>
      </c>
      <c r="DB663" s="199">
        <v>0</v>
      </c>
      <c r="DC663" s="199">
        <v>14</v>
      </c>
      <c r="DD663" s="199">
        <v>0</v>
      </c>
      <c r="DE663" s="199">
        <v>94</v>
      </c>
      <c r="DF663" s="199">
        <v>190</v>
      </c>
      <c r="DG663" s="199">
        <v>541</v>
      </c>
      <c r="DH663" s="199">
        <v>89</v>
      </c>
      <c r="DI663" s="199">
        <v>288</v>
      </c>
      <c r="DJ663" s="199">
        <v>148</v>
      </c>
      <c r="DK663" s="199">
        <v>108</v>
      </c>
      <c r="DL663" s="199">
        <v>247</v>
      </c>
      <c r="DM663" s="199">
        <v>151</v>
      </c>
      <c r="DN663" s="199">
        <v>856</v>
      </c>
      <c r="DO663" s="199">
        <v>139</v>
      </c>
      <c r="DP663" s="199">
        <v>138</v>
      </c>
      <c r="DQ663" s="199">
        <v>95</v>
      </c>
      <c r="DR663" s="199">
        <v>176</v>
      </c>
      <c r="DS663" s="199">
        <v>140</v>
      </c>
      <c r="DT663" s="199">
        <v>173</v>
      </c>
      <c r="DU663" s="199">
        <v>2730</v>
      </c>
      <c r="DV663" s="199">
        <v>1349</v>
      </c>
      <c r="DW663" s="199">
        <v>462</v>
      </c>
      <c r="DX663" s="199">
        <v>60</v>
      </c>
      <c r="DY663" s="199">
        <v>23</v>
      </c>
      <c r="DZ663" s="199">
        <v>614</v>
      </c>
      <c r="EA663" s="199">
        <v>66</v>
      </c>
      <c r="EB663" s="199">
        <v>472</v>
      </c>
      <c r="EC663" s="199">
        <v>707</v>
      </c>
      <c r="ED663" s="199">
        <v>199</v>
      </c>
      <c r="EE663" s="199">
        <v>415</v>
      </c>
      <c r="EF663" s="199">
        <v>787</v>
      </c>
      <c r="EG663" s="199">
        <v>5883</v>
      </c>
      <c r="EH663" s="199">
        <v>792</v>
      </c>
      <c r="EI663" s="199">
        <v>2072</v>
      </c>
      <c r="EJ663" s="199">
        <v>658</v>
      </c>
      <c r="EK663" s="199">
        <v>122</v>
      </c>
      <c r="EL663" s="199">
        <v>38</v>
      </c>
      <c r="EM663" s="199">
        <v>118</v>
      </c>
      <c r="EN663" s="199">
        <v>143</v>
      </c>
      <c r="EO663" s="199">
        <v>23</v>
      </c>
      <c r="EP663" s="199">
        <v>172</v>
      </c>
      <c r="EQ663" s="199">
        <v>2237</v>
      </c>
      <c r="ER663" s="199">
        <v>2730</v>
      </c>
      <c r="ES663" s="199">
        <v>131</v>
      </c>
      <c r="ET663" s="199">
        <v>808</v>
      </c>
      <c r="EU663" s="199">
        <v>1135</v>
      </c>
      <c r="EV663" s="199">
        <v>656</v>
      </c>
      <c r="EW663" s="199">
        <v>2599</v>
      </c>
      <c r="EX663" s="199">
        <v>2730</v>
      </c>
      <c r="EZ663" s="199"/>
    </row>
    <row r="664" spans="1:156" x14ac:dyDescent="0.25">
      <c r="A664">
        <v>56308</v>
      </c>
      <c r="B664" t="s">
        <v>892</v>
      </c>
      <c r="C664" t="s">
        <v>1167</v>
      </c>
      <c r="D664" t="s">
        <v>258</v>
      </c>
      <c r="E664" t="s">
        <v>335</v>
      </c>
      <c r="F664" t="s">
        <v>347</v>
      </c>
      <c r="G664" t="s">
        <v>346</v>
      </c>
      <c r="H664" s="199">
        <v>25947</v>
      </c>
      <c r="I664" s="199">
        <v>946</v>
      </c>
      <c r="J664" s="199">
        <v>3434</v>
      </c>
      <c r="K664" s="199">
        <v>180</v>
      </c>
      <c r="L664" s="199">
        <v>2287</v>
      </c>
      <c r="M664" s="199">
        <v>86</v>
      </c>
      <c r="N664" s="199">
        <v>10673</v>
      </c>
      <c r="O664" s="199">
        <v>508</v>
      </c>
      <c r="P664" s="199">
        <v>11804</v>
      </c>
      <c r="Q664" s="199">
        <v>258</v>
      </c>
      <c r="R664" s="199">
        <v>24667</v>
      </c>
      <c r="S664" s="199">
        <v>883</v>
      </c>
      <c r="T664" s="199">
        <v>83</v>
      </c>
      <c r="U664" s="199">
        <v>0</v>
      </c>
      <c r="V664" s="199">
        <v>64</v>
      </c>
      <c r="W664" s="199">
        <v>1</v>
      </c>
      <c r="X664" s="199">
        <v>154</v>
      </c>
      <c r="Y664" s="199">
        <v>0</v>
      </c>
      <c r="Z664" s="199">
        <v>284</v>
      </c>
      <c r="AA664" s="199">
        <v>41</v>
      </c>
      <c r="AB664" s="199">
        <v>575</v>
      </c>
      <c r="AC664" s="199">
        <v>21</v>
      </c>
      <c r="AD664" s="199">
        <v>684</v>
      </c>
      <c r="AE664" s="199">
        <v>113</v>
      </c>
      <c r="AF664" s="199">
        <v>24274</v>
      </c>
      <c r="AG664" s="199">
        <v>812</v>
      </c>
      <c r="AH664" s="199">
        <v>25470</v>
      </c>
      <c r="AI664" s="199">
        <v>922</v>
      </c>
      <c r="AJ664" s="199">
        <v>477</v>
      </c>
      <c r="AK664" s="199">
        <v>24</v>
      </c>
      <c r="AL664" s="199">
        <v>321</v>
      </c>
      <c r="AM664" s="199">
        <v>4</v>
      </c>
      <c r="AN664" s="199">
        <v>156</v>
      </c>
      <c r="AO664" s="199">
        <v>20</v>
      </c>
      <c r="AP664" s="199">
        <v>12926</v>
      </c>
      <c r="AQ664" s="199">
        <v>531</v>
      </c>
      <c r="AR664" s="199">
        <v>13021</v>
      </c>
      <c r="AS664" s="199">
        <v>415</v>
      </c>
      <c r="AT664" s="199">
        <v>3056</v>
      </c>
      <c r="AU664" s="199">
        <v>40</v>
      </c>
      <c r="AV664" s="199">
        <v>22891</v>
      </c>
      <c r="AW664" s="199">
        <v>906</v>
      </c>
      <c r="AX664" s="199">
        <v>760</v>
      </c>
      <c r="AY664" s="199">
        <v>41</v>
      </c>
      <c r="AZ664" s="199">
        <v>5064</v>
      </c>
      <c r="BA664" s="199">
        <v>211</v>
      </c>
      <c r="BB664" s="199">
        <v>6321</v>
      </c>
      <c r="BC664" s="199">
        <v>209</v>
      </c>
      <c r="BD664" s="199">
        <v>5844</v>
      </c>
      <c r="BE664" s="199">
        <v>172</v>
      </c>
      <c r="BF664" s="199">
        <v>1842</v>
      </c>
      <c r="BG664" s="199">
        <v>116</v>
      </c>
      <c r="BH664" s="199">
        <v>12237</v>
      </c>
      <c r="BI664" s="199">
        <v>652</v>
      </c>
      <c r="BJ664" s="199">
        <v>11928</v>
      </c>
      <c r="BK664" s="199">
        <v>647</v>
      </c>
      <c r="BL664" s="199">
        <v>309</v>
      </c>
      <c r="BM664" s="199">
        <v>5</v>
      </c>
      <c r="BN664" s="199">
        <v>8970</v>
      </c>
      <c r="BO664" s="199">
        <v>506</v>
      </c>
      <c r="BP664" s="199">
        <v>3762</v>
      </c>
      <c r="BQ664" s="199">
        <v>223</v>
      </c>
      <c r="BR664" s="199">
        <v>1347</v>
      </c>
      <c r="BS664" s="199">
        <v>39</v>
      </c>
      <c r="BT664" s="199">
        <v>5896</v>
      </c>
      <c r="BU664" s="199">
        <v>178</v>
      </c>
      <c r="BV664" s="199">
        <v>14079</v>
      </c>
      <c r="BW664" s="199">
        <v>768</v>
      </c>
      <c r="BX664" s="199">
        <v>5972</v>
      </c>
      <c r="BY664" s="199">
        <v>0</v>
      </c>
      <c r="BZ664" s="199">
        <v>2043</v>
      </c>
      <c r="CA664" s="199">
        <v>48</v>
      </c>
      <c r="CB664" s="199">
        <v>3853</v>
      </c>
      <c r="CC664" s="199">
        <v>130</v>
      </c>
      <c r="CD664" s="199">
        <v>2062</v>
      </c>
      <c r="CE664" s="199">
        <v>135</v>
      </c>
      <c r="CF664" s="199">
        <v>2700</v>
      </c>
      <c r="CG664" s="199">
        <v>182</v>
      </c>
      <c r="CH664" s="199">
        <v>2933</v>
      </c>
      <c r="CI664" s="199">
        <v>135</v>
      </c>
      <c r="CJ664" s="199">
        <v>2635</v>
      </c>
      <c r="CK664" s="199">
        <v>126</v>
      </c>
      <c r="CL664" s="199">
        <v>3749</v>
      </c>
      <c r="CM664" s="199">
        <v>190</v>
      </c>
      <c r="CN664" s="199">
        <v>5972</v>
      </c>
      <c r="CO664" s="199">
        <v>0</v>
      </c>
      <c r="CP664" s="199">
        <v>946</v>
      </c>
      <c r="CQ664" s="199">
        <v>25001</v>
      </c>
      <c r="CR664" s="199">
        <v>20272</v>
      </c>
      <c r="CS664" s="199">
        <v>9872</v>
      </c>
      <c r="CT664" s="199">
        <v>24070</v>
      </c>
      <c r="CU664" s="199">
        <v>804</v>
      </c>
      <c r="CV664" s="199">
        <v>282</v>
      </c>
      <c r="CW664" s="199">
        <v>430</v>
      </c>
      <c r="CX664" s="199">
        <v>104</v>
      </c>
      <c r="CY664" s="199">
        <v>138</v>
      </c>
      <c r="CZ664" s="199">
        <v>21</v>
      </c>
      <c r="DA664" s="199">
        <v>236</v>
      </c>
      <c r="DB664" s="199">
        <v>157</v>
      </c>
      <c r="DC664" s="199">
        <v>0</v>
      </c>
      <c r="DD664" s="199">
        <v>0</v>
      </c>
      <c r="DE664" s="199">
        <v>144</v>
      </c>
      <c r="DF664" s="199">
        <v>617</v>
      </c>
      <c r="DG664" s="199">
        <v>2758</v>
      </c>
      <c r="DH664" s="199">
        <v>450</v>
      </c>
      <c r="DI664" s="199">
        <v>1687</v>
      </c>
      <c r="DJ664" s="199">
        <v>474</v>
      </c>
      <c r="DK664" s="199">
        <v>97</v>
      </c>
      <c r="DL664" s="199">
        <v>614</v>
      </c>
      <c r="DM664" s="199">
        <v>1264</v>
      </c>
      <c r="DN664" s="199">
        <v>3316</v>
      </c>
      <c r="DO664" s="199">
        <v>856</v>
      </c>
      <c r="DP664" s="199">
        <v>728</v>
      </c>
      <c r="DQ664" s="199">
        <v>322</v>
      </c>
      <c r="DR664" s="199">
        <v>385</v>
      </c>
      <c r="DS664" s="199">
        <v>235</v>
      </c>
      <c r="DT664" s="199">
        <v>498</v>
      </c>
      <c r="DU664" s="199">
        <v>11824</v>
      </c>
      <c r="DV664" s="199">
        <v>6028</v>
      </c>
      <c r="DW664" s="199">
        <v>1926</v>
      </c>
      <c r="DX664" s="199">
        <v>759</v>
      </c>
      <c r="DY664" s="199">
        <v>326</v>
      </c>
      <c r="DZ664" s="199">
        <v>2089</v>
      </c>
      <c r="EA664" s="199">
        <v>96</v>
      </c>
      <c r="EB664" s="199">
        <v>1733</v>
      </c>
      <c r="EC664" s="199">
        <v>2948</v>
      </c>
      <c r="ED664" s="199">
        <v>660</v>
      </c>
      <c r="EE664" s="199">
        <v>1797</v>
      </c>
      <c r="EF664" s="199">
        <v>3130</v>
      </c>
      <c r="EG664" s="199">
        <v>22843</v>
      </c>
      <c r="EH664" s="199">
        <v>3214</v>
      </c>
      <c r="EI664" s="199">
        <v>8408</v>
      </c>
      <c r="EJ664" s="199">
        <v>3416</v>
      </c>
      <c r="EK664" s="199">
        <v>474</v>
      </c>
      <c r="EL664" s="199">
        <v>477</v>
      </c>
      <c r="EM664" s="199">
        <v>687</v>
      </c>
      <c r="EN664" s="199">
        <v>307</v>
      </c>
      <c r="EO664" s="199">
        <v>506</v>
      </c>
      <c r="EP664" s="199">
        <v>748</v>
      </c>
      <c r="EQ664" s="199">
        <v>10176</v>
      </c>
      <c r="ER664" s="199">
        <v>11824</v>
      </c>
      <c r="ES664" s="199">
        <v>708</v>
      </c>
      <c r="ET664" s="199">
        <v>3572</v>
      </c>
      <c r="EU664" s="199">
        <v>5107</v>
      </c>
      <c r="EV664" s="199">
        <v>2437</v>
      </c>
      <c r="EW664" s="199">
        <v>11116</v>
      </c>
      <c r="EX664" s="199">
        <v>11824</v>
      </c>
      <c r="EZ664" s="199"/>
    </row>
    <row r="665" spans="1:156" x14ac:dyDescent="0.25">
      <c r="A665">
        <v>56560</v>
      </c>
      <c r="B665" t="s">
        <v>892</v>
      </c>
      <c r="C665" t="s">
        <v>1234</v>
      </c>
      <c r="D665" t="s">
        <v>251</v>
      </c>
      <c r="E665" t="s">
        <v>335</v>
      </c>
      <c r="F665" t="s">
        <v>347</v>
      </c>
      <c r="G665" t="s">
        <v>346</v>
      </c>
      <c r="H665" s="199">
        <v>43414</v>
      </c>
      <c r="I665" s="199">
        <v>1580</v>
      </c>
      <c r="J665" s="199">
        <v>10035</v>
      </c>
      <c r="K665" s="199">
        <v>574</v>
      </c>
      <c r="L665" s="199">
        <v>7678</v>
      </c>
      <c r="M665" s="199">
        <v>455</v>
      </c>
      <c r="N665" s="199">
        <v>15627</v>
      </c>
      <c r="O665" s="199">
        <v>640</v>
      </c>
      <c r="P665" s="199">
        <v>17052</v>
      </c>
      <c r="Q665" s="199">
        <v>304</v>
      </c>
      <c r="R665" s="199">
        <v>36942</v>
      </c>
      <c r="S665" s="199">
        <v>1130</v>
      </c>
      <c r="T665" s="199">
        <v>2566</v>
      </c>
      <c r="U665" s="199">
        <v>70</v>
      </c>
      <c r="V665" s="199">
        <v>593</v>
      </c>
      <c r="W665" s="199">
        <v>67</v>
      </c>
      <c r="X665" s="199">
        <v>746</v>
      </c>
      <c r="Y665" s="199">
        <v>42</v>
      </c>
      <c r="Z665" s="199">
        <v>193</v>
      </c>
      <c r="AA665" s="199">
        <v>30</v>
      </c>
      <c r="AB665" s="199">
        <v>2287</v>
      </c>
      <c r="AC665" s="199">
        <v>241</v>
      </c>
      <c r="AD665" s="199">
        <v>2360</v>
      </c>
      <c r="AE665" s="199">
        <v>60</v>
      </c>
      <c r="AF665" s="199">
        <v>35577</v>
      </c>
      <c r="AG665" s="199">
        <v>1100</v>
      </c>
      <c r="AH665" s="199">
        <v>40511</v>
      </c>
      <c r="AI665" s="199">
        <v>1465</v>
      </c>
      <c r="AJ665" s="199">
        <v>2903</v>
      </c>
      <c r="AK665" s="199">
        <v>115</v>
      </c>
      <c r="AL665" s="199">
        <v>1370</v>
      </c>
      <c r="AM665" s="199">
        <v>69</v>
      </c>
      <c r="AN665" s="199">
        <v>1533</v>
      </c>
      <c r="AO665" s="199">
        <v>46</v>
      </c>
      <c r="AP665" s="199">
        <v>21876</v>
      </c>
      <c r="AQ665" s="199">
        <v>1132</v>
      </c>
      <c r="AR665" s="199">
        <v>21538</v>
      </c>
      <c r="AS665" s="199">
        <v>448</v>
      </c>
      <c r="AT665" s="199">
        <v>5371</v>
      </c>
      <c r="AU665" s="199">
        <v>112</v>
      </c>
      <c r="AV665" s="199">
        <v>38043</v>
      </c>
      <c r="AW665" s="199">
        <v>1468</v>
      </c>
      <c r="AX665" s="199">
        <v>1472</v>
      </c>
      <c r="AY665" s="199">
        <v>62</v>
      </c>
      <c r="AZ665" s="199">
        <v>5321</v>
      </c>
      <c r="BA665" s="199">
        <v>423</v>
      </c>
      <c r="BB665" s="199">
        <v>8561</v>
      </c>
      <c r="BC665" s="199">
        <v>330</v>
      </c>
      <c r="BD665" s="199">
        <v>10355</v>
      </c>
      <c r="BE665" s="199">
        <v>243</v>
      </c>
      <c r="BF665" s="199">
        <v>4226</v>
      </c>
      <c r="BG665" s="199">
        <v>350</v>
      </c>
      <c r="BH665" s="199">
        <v>22558</v>
      </c>
      <c r="BI665" s="199">
        <v>976</v>
      </c>
      <c r="BJ665" s="199">
        <v>21601</v>
      </c>
      <c r="BK665" s="199">
        <v>767</v>
      </c>
      <c r="BL665" s="199">
        <v>957</v>
      </c>
      <c r="BM665" s="199">
        <v>209</v>
      </c>
      <c r="BN665" s="199">
        <v>14898</v>
      </c>
      <c r="BO665" s="199">
        <v>591</v>
      </c>
      <c r="BP665" s="199">
        <v>8533</v>
      </c>
      <c r="BQ665" s="199">
        <v>323</v>
      </c>
      <c r="BR665" s="199">
        <v>3353</v>
      </c>
      <c r="BS665" s="199">
        <v>412</v>
      </c>
      <c r="BT665" s="199">
        <v>11199</v>
      </c>
      <c r="BU665" s="199">
        <v>254</v>
      </c>
      <c r="BV665" s="199">
        <v>26784</v>
      </c>
      <c r="BW665" s="199">
        <v>1326</v>
      </c>
      <c r="BX665" s="199">
        <v>5431</v>
      </c>
      <c r="BY665" s="199">
        <v>0</v>
      </c>
      <c r="BZ665" s="199">
        <v>3559</v>
      </c>
      <c r="CA665" s="199">
        <v>80</v>
      </c>
      <c r="CB665" s="199">
        <v>7640</v>
      </c>
      <c r="CC665" s="199">
        <v>174</v>
      </c>
      <c r="CD665" s="199">
        <v>6506</v>
      </c>
      <c r="CE665" s="199">
        <v>268</v>
      </c>
      <c r="CF665" s="199">
        <v>5751</v>
      </c>
      <c r="CG665" s="199">
        <v>503</v>
      </c>
      <c r="CH665" s="199">
        <v>5701</v>
      </c>
      <c r="CI665" s="199">
        <v>255</v>
      </c>
      <c r="CJ665" s="199">
        <v>4447</v>
      </c>
      <c r="CK665" s="199">
        <v>242</v>
      </c>
      <c r="CL665" s="199">
        <v>4379</v>
      </c>
      <c r="CM665" s="199">
        <v>58</v>
      </c>
      <c r="CN665" s="199">
        <v>5431</v>
      </c>
      <c r="CO665" s="199">
        <v>0</v>
      </c>
      <c r="CP665" s="199">
        <v>1580</v>
      </c>
      <c r="CQ665" s="199">
        <v>41834</v>
      </c>
      <c r="CR665" s="199">
        <v>31976</v>
      </c>
      <c r="CS665" s="199">
        <v>15426</v>
      </c>
      <c r="CT665" s="199">
        <v>36573</v>
      </c>
      <c r="CU665" s="199">
        <v>4139</v>
      </c>
      <c r="CV665" s="199">
        <v>1150</v>
      </c>
      <c r="CW665" s="199">
        <v>708</v>
      </c>
      <c r="CX665" s="199">
        <v>144</v>
      </c>
      <c r="CY665" s="199">
        <v>1768</v>
      </c>
      <c r="CZ665" s="199">
        <v>658</v>
      </c>
      <c r="DA665" s="199">
        <v>439</v>
      </c>
      <c r="DB665" s="199">
        <v>177</v>
      </c>
      <c r="DC665" s="199">
        <v>1224</v>
      </c>
      <c r="DD665" s="199">
        <v>171</v>
      </c>
      <c r="DE665" s="199">
        <v>375</v>
      </c>
      <c r="DF665" s="199">
        <v>1537</v>
      </c>
      <c r="DG665" s="199">
        <v>1691</v>
      </c>
      <c r="DH665" s="199">
        <v>667</v>
      </c>
      <c r="DI665" s="199">
        <v>2362</v>
      </c>
      <c r="DJ665" s="199">
        <v>1024</v>
      </c>
      <c r="DK665" s="199">
        <v>411</v>
      </c>
      <c r="DL665" s="199">
        <v>1770</v>
      </c>
      <c r="DM665" s="199">
        <v>1863</v>
      </c>
      <c r="DN665" s="199">
        <v>7360</v>
      </c>
      <c r="DO665" s="199">
        <v>1752</v>
      </c>
      <c r="DP665" s="199">
        <v>1342</v>
      </c>
      <c r="DQ665" s="199">
        <v>1236</v>
      </c>
      <c r="DR665" s="199">
        <v>687</v>
      </c>
      <c r="DS665" s="199">
        <v>891</v>
      </c>
      <c r="DT665" s="199">
        <v>1865</v>
      </c>
      <c r="DU665" s="199">
        <v>18126</v>
      </c>
      <c r="DV665" s="199">
        <v>7734</v>
      </c>
      <c r="DW665" s="199">
        <v>3468</v>
      </c>
      <c r="DX665" s="199">
        <v>1384</v>
      </c>
      <c r="DY665" s="199">
        <v>514</v>
      </c>
      <c r="DZ665" s="199">
        <v>4133</v>
      </c>
      <c r="EA665" s="199">
        <v>256</v>
      </c>
      <c r="EB665" s="199">
        <v>3135</v>
      </c>
      <c r="EC665" s="199">
        <v>4875</v>
      </c>
      <c r="ED665" s="199">
        <v>803</v>
      </c>
      <c r="EE665" s="199">
        <v>2964</v>
      </c>
      <c r="EF665" s="199">
        <v>5321</v>
      </c>
      <c r="EG665" s="199">
        <v>34728</v>
      </c>
      <c r="EH665" s="199">
        <v>8527</v>
      </c>
      <c r="EI665" s="199">
        <v>10662</v>
      </c>
      <c r="EJ665" s="199">
        <v>7464</v>
      </c>
      <c r="EK665" s="199">
        <v>607</v>
      </c>
      <c r="EL665" s="199">
        <v>761</v>
      </c>
      <c r="EM665" s="199">
        <v>908</v>
      </c>
      <c r="EN665" s="199">
        <v>720</v>
      </c>
      <c r="EO665" s="199">
        <v>718</v>
      </c>
      <c r="EP665" s="199">
        <v>3331</v>
      </c>
      <c r="EQ665" s="199">
        <v>15789</v>
      </c>
      <c r="ER665" s="199">
        <v>18126</v>
      </c>
      <c r="ES665" s="199">
        <v>1794</v>
      </c>
      <c r="ET665" s="199">
        <v>5583</v>
      </c>
      <c r="EU665" s="199">
        <v>7321</v>
      </c>
      <c r="EV665" s="199">
        <v>3428</v>
      </c>
      <c r="EW665" s="199">
        <v>16332</v>
      </c>
      <c r="EX665" s="199">
        <v>18126</v>
      </c>
      <c r="EZ665" s="199"/>
    </row>
    <row r="666" spans="1:156" x14ac:dyDescent="0.25">
      <c r="A666">
        <v>56549</v>
      </c>
      <c r="B666" t="s">
        <v>892</v>
      </c>
      <c r="C666" t="s">
        <v>1230</v>
      </c>
      <c r="D666" t="s">
        <v>251</v>
      </c>
      <c r="E666" t="s">
        <v>335</v>
      </c>
      <c r="F666" t="s">
        <v>346</v>
      </c>
      <c r="G666" t="s">
        <v>346</v>
      </c>
      <c r="H666" s="199">
        <v>4826</v>
      </c>
      <c r="I666" s="199">
        <v>172</v>
      </c>
      <c r="J666" s="199">
        <v>483</v>
      </c>
      <c r="K666" s="199">
        <v>35</v>
      </c>
      <c r="L666" s="199">
        <v>304</v>
      </c>
      <c r="M666" s="199">
        <v>31</v>
      </c>
      <c r="N666" s="199">
        <v>1719</v>
      </c>
      <c r="O666" s="199">
        <v>74</v>
      </c>
      <c r="P666" s="199">
        <v>2624</v>
      </c>
      <c r="Q666" s="199">
        <v>63</v>
      </c>
      <c r="R666" s="199">
        <v>4720</v>
      </c>
      <c r="S666" s="199">
        <v>155</v>
      </c>
      <c r="T666" s="199">
        <v>21</v>
      </c>
      <c r="U666" s="199">
        <v>3</v>
      </c>
      <c r="V666" s="199">
        <v>3</v>
      </c>
      <c r="W666" s="199">
        <v>0</v>
      </c>
      <c r="X666" s="199">
        <v>13</v>
      </c>
      <c r="Y666" s="199">
        <v>0</v>
      </c>
      <c r="Z666" s="199">
        <v>7</v>
      </c>
      <c r="AA666" s="199">
        <v>0</v>
      </c>
      <c r="AB666" s="199">
        <v>62</v>
      </c>
      <c r="AC666" s="199">
        <v>14</v>
      </c>
      <c r="AD666" s="199">
        <v>48</v>
      </c>
      <c r="AE666" s="199">
        <v>0</v>
      </c>
      <c r="AF666" s="199">
        <v>4708</v>
      </c>
      <c r="AG666" s="199">
        <v>155</v>
      </c>
      <c r="AH666" s="199">
        <v>4816</v>
      </c>
      <c r="AI666" s="199">
        <v>167</v>
      </c>
      <c r="AJ666" s="199">
        <v>10</v>
      </c>
      <c r="AK666" s="199">
        <v>5</v>
      </c>
      <c r="AL666" s="199">
        <v>5</v>
      </c>
      <c r="AM666" s="199">
        <v>3</v>
      </c>
      <c r="AN666" s="199">
        <v>5</v>
      </c>
      <c r="AO666" s="199">
        <v>2</v>
      </c>
      <c r="AP666" s="199">
        <v>2331</v>
      </c>
      <c r="AQ666" s="199">
        <v>90</v>
      </c>
      <c r="AR666" s="199">
        <v>2495</v>
      </c>
      <c r="AS666" s="199">
        <v>82</v>
      </c>
      <c r="AT666" s="199">
        <v>460</v>
      </c>
      <c r="AU666" s="199">
        <v>19</v>
      </c>
      <c r="AV666" s="199">
        <v>4366</v>
      </c>
      <c r="AW666" s="199">
        <v>153</v>
      </c>
      <c r="AX666" s="199">
        <v>160</v>
      </c>
      <c r="AY666" s="199">
        <v>10</v>
      </c>
      <c r="AZ666" s="199">
        <v>865</v>
      </c>
      <c r="BA666" s="199">
        <v>65</v>
      </c>
      <c r="BB666" s="199">
        <v>1120</v>
      </c>
      <c r="BC666" s="199">
        <v>41</v>
      </c>
      <c r="BD666" s="199">
        <v>997</v>
      </c>
      <c r="BE666" s="199">
        <v>7</v>
      </c>
      <c r="BF666" s="199">
        <v>363</v>
      </c>
      <c r="BG666" s="199">
        <v>41</v>
      </c>
      <c r="BH666" s="199">
        <v>2128</v>
      </c>
      <c r="BI666" s="199">
        <v>99</v>
      </c>
      <c r="BJ666" s="199">
        <v>2100</v>
      </c>
      <c r="BK666" s="199">
        <v>92</v>
      </c>
      <c r="BL666" s="199">
        <v>28</v>
      </c>
      <c r="BM666" s="199">
        <v>7</v>
      </c>
      <c r="BN666" s="199">
        <v>1664</v>
      </c>
      <c r="BO666" s="199">
        <v>78</v>
      </c>
      <c r="BP666" s="199">
        <v>567</v>
      </c>
      <c r="BQ666" s="199">
        <v>51</v>
      </c>
      <c r="BR666" s="199">
        <v>260</v>
      </c>
      <c r="BS666" s="199">
        <v>11</v>
      </c>
      <c r="BT666" s="199">
        <v>1508</v>
      </c>
      <c r="BU666" s="199">
        <v>32</v>
      </c>
      <c r="BV666" s="199">
        <v>2491</v>
      </c>
      <c r="BW666" s="199">
        <v>140</v>
      </c>
      <c r="BX666" s="199">
        <v>827</v>
      </c>
      <c r="BY666" s="199">
        <v>0</v>
      </c>
      <c r="BZ666" s="199">
        <v>458</v>
      </c>
      <c r="CA666" s="199">
        <v>9</v>
      </c>
      <c r="CB666" s="199">
        <v>1050</v>
      </c>
      <c r="CC666" s="199">
        <v>23</v>
      </c>
      <c r="CD666" s="199">
        <v>176</v>
      </c>
      <c r="CE666" s="199">
        <v>17</v>
      </c>
      <c r="CF666" s="199">
        <v>414</v>
      </c>
      <c r="CG666" s="199">
        <v>44</v>
      </c>
      <c r="CH666" s="199">
        <v>815</v>
      </c>
      <c r="CI666" s="199">
        <v>10</v>
      </c>
      <c r="CJ666" s="199">
        <v>462</v>
      </c>
      <c r="CK666" s="199">
        <v>7</v>
      </c>
      <c r="CL666" s="199">
        <v>624</v>
      </c>
      <c r="CM666" s="199">
        <v>62</v>
      </c>
      <c r="CN666" s="199">
        <v>827</v>
      </c>
      <c r="CO666" s="199">
        <v>0</v>
      </c>
      <c r="CP666" s="199">
        <v>172</v>
      </c>
      <c r="CQ666" s="199">
        <v>4654</v>
      </c>
      <c r="CR666" s="199">
        <v>4053</v>
      </c>
      <c r="CS666" s="199">
        <v>1290</v>
      </c>
      <c r="CT666" s="199">
        <v>4417</v>
      </c>
      <c r="CU666" s="199">
        <v>85</v>
      </c>
      <c r="CV666" s="199">
        <v>0</v>
      </c>
      <c r="CW666" s="199">
        <v>16</v>
      </c>
      <c r="CX666" s="199">
        <v>0</v>
      </c>
      <c r="CY666" s="199">
        <v>59</v>
      </c>
      <c r="CZ666" s="199">
        <v>0</v>
      </c>
      <c r="DA666" s="199">
        <v>6</v>
      </c>
      <c r="DB666" s="199">
        <v>0</v>
      </c>
      <c r="DC666" s="199">
        <v>4</v>
      </c>
      <c r="DD666" s="199">
        <v>0</v>
      </c>
      <c r="DE666" s="199">
        <v>129</v>
      </c>
      <c r="DF666" s="199">
        <v>176</v>
      </c>
      <c r="DG666" s="199">
        <v>321</v>
      </c>
      <c r="DH666" s="199">
        <v>97</v>
      </c>
      <c r="DI666" s="199">
        <v>173</v>
      </c>
      <c r="DJ666" s="199">
        <v>83</v>
      </c>
      <c r="DK666" s="199">
        <v>22</v>
      </c>
      <c r="DL666" s="199">
        <v>124</v>
      </c>
      <c r="DM666" s="199">
        <v>185</v>
      </c>
      <c r="DN666" s="199">
        <v>652</v>
      </c>
      <c r="DO666" s="199">
        <v>153</v>
      </c>
      <c r="DP666" s="199">
        <v>161</v>
      </c>
      <c r="DQ666" s="199">
        <v>101</v>
      </c>
      <c r="DR666" s="199">
        <v>45</v>
      </c>
      <c r="DS666" s="199">
        <v>26</v>
      </c>
      <c r="DT666" s="199">
        <v>65</v>
      </c>
      <c r="DU666" s="199">
        <v>1753</v>
      </c>
      <c r="DV666" s="199">
        <v>1163</v>
      </c>
      <c r="DW666" s="199">
        <v>512</v>
      </c>
      <c r="DX666" s="199">
        <v>76</v>
      </c>
      <c r="DY666" s="199">
        <v>50</v>
      </c>
      <c r="DZ666" s="199">
        <v>191</v>
      </c>
      <c r="EA666" s="199">
        <v>10</v>
      </c>
      <c r="EB666" s="199">
        <v>170</v>
      </c>
      <c r="EC666" s="199">
        <v>323</v>
      </c>
      <c r="ED666" s="199">
        <v>73</v>
      </c>
      <c r="EE666" s="199">
        <v>230</v>
      </c>
      <c r="EF666" s="199">
        <v>692</v>
      </c>
      <c r="EG666" s="199">
        <v>4505</v>
      </c>
      <c r="EH666" s="199">
        <v>260</v>
      </c>
      <c r="EI666" s="199">
        <v>1473</v>
      </c>
      <c r="EJ666" s="199">
        <v>280</v>
      </c>
      <c r="EK666" s="199">
        <v>44</v>
      </c>
      <c r="EL666" s="199">
        <v>37</v>
      </c>
      <c r="EM666" s="199">
        <v>34</v>
      </c>
      <c r="EN666" s="199">
        <v>87</v>
      </c>
      <c r="EO666" s="199">
        <v>14</v>
      </c>
      <c r="EP666" s="199">
        <v>54</v>
      </c>
      <c r="EQ666" s="199">
        <v>1533</v>
      </c>
      <c r="ER666" s="199">
        <v>1753</v>
      </c>
      <c r="ES666" s="199">
        <v>58</v>
      </c>
      <c r="ET666" s="199">
        <v>357</v>
      </c>
      <c r="EU666" s="199">
        <v>668</v>
      </c>
      <c r="EV666" s="199">
        <v>670</v>
      </c>
      <c r="EW666" s="199">
        <v>1695</v>
      </c>
      <c r="EX666" s="199">
        <v>1753</v>
      </c>
      <c r="EZ666" s="199"/>
    </row>
    <row r="667" spans="1:156" x14ac:dyDescent="0.25">
      <c r="A667">
        <v>56334</v>
      </c>
      <c r="B667" t="s">
        <v>892</v>
      </c>
      <c r="C667" t="s">
        <v>1176</v>
      </c>
      <c r="D667" t="s">
        <v>298</v>
      </c>
      <c r="E667" t="s">
        <v>335</v>
      </c>
      <c r="F667" t="s">
        <v>346</v>
      </c>
      <c r="G667" t="s">
        <v>346</v>
      </c>
      <c r="H667" s="199">
        <v>5736</v>
      </c>
      <c r="I667" s="199">
        <v>201</v>
      </c>
      <c r="J667" s="199">
        <v>868</v>
      </c>
      <c r="K667" s="199">
        <v>85</v>
      </c>
      <c r="L667" s="199">
        <v>598</v>
      </c>
      <c r="M667" s="199">
        <v>79</v>
      </c>
      <c r="N667" s="199">
        <v>2282</v>
      </c>
      <c r="O667" s="199">
        <v>92</v>
      </c>
      <c r="P667" s="199">
        <v>2584</v>
      </c>
      <c r="Q667" s="199">
        <v>24</v>
      </c>
      <c r="R667" s="199">
        <v>5506</v>
      </c>
      <c r="S667" s="199">
        <v>168</v>
      </c>
      <c r="T667" s="199">
        <v>37</v>
      </c>
      <c r="U667" s="199">
        <v>0</v>
      </c>
      <c r="V667" s="199">
        <v>22</v>
      </c>
      <c r="W667" s="199">
        <v>0</v>
      </c>
      <c r="X667" s="199">
        <v>1</v>
      </c>
      <c r="Y667" s="199">
        <v>0</v>
      </c>
      <c r="Z667" s="199">
        <v>26</v>
      </c>
      <c r="AA667" s="199">
        <v>10</v>
      </c>
      <c r="AB667" s="199">
        <v>144</v>
      </c>
      <c r="AC667" s="199">
        <v>23</v>
      </c>
      <c r="AD667" s="199">
        <v>57</v>
      </c>
      <c r="AE667" s="199">
        <v>0</v>
      </c>
      <c r="AF667" s="199">
        <v>5496</v>
      </c>
      <c r="AG667" s="199">
        <v>168</v>
      </c>
      <c r="AH667" s="199">
        <v>5692</v>
      </c>
      <c r="AI667" s="199">
        <v>201</v>
      </c>
      <c r="AJ667" s="199">
        <v>44</v>
      </c>
      <c r="AK667" s="199">
        <v>0</v>
      </c>
      <c r="AL667" s="199">
        <v>26</v>
      </c>
      <c r="AM667" s="199">
        <v>0</v>
      </c>
      <c r="AN667" s="199">
        <v>18</v>
      </c>
      <c r="AO667" s="199">
        <v>0</v>
      </c>
      <c r="AP667" s="199">
        <v>2968</v>
      </c>
      <c r="AQ667" s="199">
        <v>115</v>
      </c>
      <c r="AR667" s="199">
        <v>2768</v>
      </c>
      <c r="AS667" s="199">
        <v>86</v>
      </c>
      <c r="AT667" s="199">
        <v>786</v>
      </c>
      <c r="AU667" s="199">
        <v>14</v>
      </c>
      <c r="AV667" s="199">
        <v>4950</v>
      </c>
      <c r="AW667" s="199">
        <v>187</v>
      </c>
      <c r="AX667" s="199">
        <v>145</v>
      </c>
      <c r="AY667" s="199">
        <v>7</v>
      </c>
      <c r="AZ667" s="199">
        <v>1172</v>
      </c>
      <c r="BA667" s="199">
        <v>57</v>
      </c>
      <c r="BB667" s="199">
        <v>1678</v>
      </c>
      <c r="BC667" s="199">
        <v>30</v>
      </c>
      <c r="BD667" s="199">
        <v>1097</v>
      </c>
      <c r="BE667" s="199">
        <v>11</v>
      </c>
      <c r="BF667" s="199">
        <v>391</v>
      </c>
      <c r="BG667" s="199">
        <v>19</v>
      </c>
      <c r="BH667" s="199">
        <v>2622</v>
      </c>
      <c r="BI667" s="199">
        <v>147</v>
      </c>
      <c r="BJ667" s="199">
        <v>2609</v>
      </c>
      <c r="BK667" s="199">
        <v>146</v>
      </c>
      <c r="BL667" s="199">
        <v>13</v>
      </c>
      <c r="BM667" s="199">
        <v>1</v>
      </c>
      <c r="BN667" s="199">
        <v>1834</v>
      </c>
      <c r="BO667" s="199">
        <v>38</v>
      </c>
      <c r="BP667" s="199">
        <v>877</v>
      </c>
      <c r="BQ667" s="199">
        <v>113</v>
      </c>
      <c r="BR667" s="199">
        <v>302</v>
      </c>
      <c r="BS667" s="199">
        <v>15</v>
      </c>
      <c r="BT667" s="199">
        <v>1285</v>
      </c>
      <c r="BU667" s="199">
        <v>35</v>
      </c>
      <c r="BV667" s="199">
        <v>3013</v>
      </c>
      <c r="BW667" s="199">
        <v>166</v>
      </c>
      <c r="BX667" s="199">
        <v>1438</v>
      </c>
      <c r="BY667" s="199">
        <v>0</v>
      </c>
      <c r="BZ667" s="199">
        <v>322</v>
      </c>
      <c r="CA667" s="199">
        <v>6</v>
      </c>
      <c r="CB667" s="199">
        <v>963</v>
      </c>
      <c r="CC667" s="199">
        <v>29</v>
      </c>
      <c r="CD667" s="199">
        <v>359</v>
      </c>
      <c r="CE667" s="199">
        <v>61</v>
      </c>
      <c r="CF667" s="199">
        <v>545</v>
      </c>
      <c r="CG667" s="199">
        <v>41</v>
      </c>
      <c r="CH667" s="199">
        <v>676</v>
      </c>
      <c r="CI667" s="199">
        <v>17</v>
      </c>
      <c r="CJ667" s="199">
        <v>572</v>
      </c>
      <c r="CK667" s="199">
        <v>12</v>
      </c>
      <c r="CL667" s="199">
        <v>861</v>
      </c>
      <c r="CM667" s="199">
        <v>35</v>
      </c>
      <c r="CN667" s="199">
        <v>1438</v>
      </c>
      <c r="CO667" s="199">
        <v>0</v>
      </c>
      <c r="CP667" s="199">
        <v>201</v>
      </c>
      <c r="CQ667" s="199">
        <v>5535</v>
      </c>
      <c r="CR667" s="199">
        <v>4535</v>
      </c>
      <c r="CS667" s="199">
        <v>2098</v>
      </c>
      <c r="CT667" s="199">
        <v>5536</v>
      </c>
      <c r="CU667" s="199">
        <v>81</v>
      </c>
      <c r="CV667" s="199">
        <v>51</v>
      </c>
      <c r="CW667" s="199">
        <v>29</v>
      </c>
      <c r="CX667" s="199">
        <v>12</v>
      </c>
      <c r="CY667" s="199">
        <v>14</v>
      </c>
      <c r="CZ667" s="199">
        <v>1</v>
      </c>
      <c r="DA667" s="199">
        <v>32</v>
      </c>
      <c r="DB667" s="199">
        <v>32</v>
      </c>
      <c r="DC667" s="199">
        <v>6</v>
      </c>
      <c r="DD667" s="199">
        <v>6</v>
      </c>
      <c r="DE667" s="199">
        <v>161</v>
      </c>
      <c r="DF667" s="199">
        <v>200</v>
      </c>
      <c r="DG667" s="199">
        <v>517</v>
      </c>
      <c r="DH667" s="199">
        <v>93</v>
      </c>
      <c r="DI667" s="199">
        <v>321</v>
      </c>
      <c r="DJ667" s="199">
        <v>101</v>
      </c>
      <c r="DK667" s="199">
        <v>49</v>
      </c>
      <c r="DL667" s="199">
        <v>182</v>
      </c>
      <c r="DM667" s="199">
        <v>164</v>
      </c>
      <c r="DN667" s="199">
        <v>709</v>
      </c>
      <c r="DO667" s="199">
        <v>161</v>
      </c>
      <c r="DP667" s="199">
        <v>172</v>
      </c>
      <c r="DQ667" s="199">
        <v>125</v>
      </c>
      <c r="DR667" s="199">
        <v>82</v>
      </c>
      <c r="DS667" s="199">
        <v>62</v>
      </c>
      <c r="DT667" s="199">
        <v>190</v>
      </c>
      <c r="DU667" s="199">
        <v>2563</v>
      </c>
      <c r="DV667" s="199">
        <v>1414</v>
      </c>
      <c r="DW667" s="199">
        <v>475</v>
      </c>
      <c r="DX667" s="199">
        <v>170</v>
      </c>
      <c r="DY667" s="199">
        <v>42</v>
      </c>
      <c r="DZ667" s="199">
        <v>499</v>
      </c>
      <c r="EA667" s="199">
        <v>14</v>
      </c>
      <c r="EB667" s="199">
        <v>442</v>
      </c>
      <c r="EC667" s="199">
        <v>480</v>
      </c>
      <c r="ED667" s="199">
        <v>61</v>
      </c>
      <c r="EE667" s="199">
        <v>368</v>
      </c>
      <c r="EF667" s="199">
        <v>641</v>
      </c>
      <c r="EG667" s="199">
        <v>5204</v>
      </c>
      <c r="EH667" s="199">
        <v>588</v>
      </c>
      <c r="EI667" s="199">
        <v>2001</v>
      </c>
      <c r="EJ667" s="199">
        <v>562</v>
      </c>
      <c r="EK667" s="199">
        <v>127</v>
      </c>
      <c r="EL667" s="199">
        <v>20</v>
      </c>
      <c r="EM667" s="199">
        <v>27</v>
      </c>
      <c r="EN667" s="199">
        <v>46</v>
      </c>
      <c r="EO667" s="199">
        <v>32</v>
      </c>
      <c r="EP667" s="199">
        <v>263</v>
      </c>
      <c r="EQ667" s="199">
        <v>2130</v>
      </c>
      <c r="ER667" s="199">
        <v>2563</v>
      </c>
      <c r="ES667" s="199">
        <v>158</v>
      </c>
      <c r="ET667" s="199">
        <v>643</v>
      </c>
      <c r="EU667" s="199">
        <v>978</v>
      </c>
      <c r="EV667" s="199">
        <v>784</v>
      </c>
      <c r="EW667" s="199">
        <v>2405</v>
      </c>
      <c r="EX667" s="199">
        <v>2563</v>
      </c>
      <c r="EZ667" s="199"/>
    </row>
    <row r="668" spans="1:156" x14ac:dyDescent="0.25">
      <c r="A668">
        <v>56361</v>
      </c>
      <c r="B668" t="s">
        <v>892</v>
      </c>
      <c r="C668" t="s">
        <v>1184</v>
      </c>
      <c r="D668" t="s">
        <v>293</v>
      </c>
      <c r="E668" t="s">
        <v>335</v>
      </c>
      <c r="F668" t="s">
        <v>346</v>
      </c>
      <c r="G668" t="s">
        <v>346</v>
      </c>
      <c r="H668" s="199">
        <v>2586</v>
      </c>
      <c r="I668" s="199">
        <v>88</v>
      </c>
      <c r="J668" s="199">
        <v>354</v>
      </c>
      <c r="K668" s="199">
        <v>34</v>
      </c>
      <c r="L668" s="199">
        <v>242</v>
      </c>
      <c r="M668" s="199">
        <v>34</v>
      </c>
      <c r="N668" s="199">
        <v>1282</v>
      </c>
      <c r="O668" s="199">
        <v>31</v>
      </c>
      <c r="P668" s="199">
        <v>910</v>
      </c>
      <c r="Q668" s="199">
        <v>23</v>
      </c>
      <c r="R668" s="199">
        <v>2481</v>
      </c>
      <c r="S668" s="199">
        <v>73</v>
      </c>
      <c r="T668" s="199">
        <v>40</v>
      </c>
      <c r="U668" s="199">
        <v>0</v>
      </c>
      <c r="V668" s="199">
        <v>1</v>
      </c>
      <c r="W668" s="199">
        <v>0</v>
      </c>
      <c r="X668" s="199">
        <v>0</v>
      </c>
      <c r="Y668" s="199">
        <v>0</v>
      </c>
      <c r="Z668" s="199">
        <v>5</v>
      </c>
      <c r="AA668" s="199">
        <v>0</v>
      </c>
      <c r="AB668" s="199">
        <v>59</v>
      </c>
      <c r="AC668" s="199">
        <v>15</v>
      </c>
      <c r="AD668" s="199">
        <v>21</v>
      </c>
      <c r="AE668" s="199">
        <v>15</v>
      </c>
      <c r="AF668" s="199">
        <v>2477</v>
      </c>
      <c r="AG668" s="199">
        <v>73</v>
      </c>
      <c r="AH668" s="199">
        <v>2567</v>
      </c>
      <c r="AI668" s="199">
        <v>87</v>
      </c>
      <c r="AJ668" s="199">
        <v>19</v>
      </c>
      <c r="AK668" s="199">
        <v>1</v>
      </c>
      <c r="AL668" s="199">
        <v>12</v>
      </c>
      <c r="AM668" s="199">
        <v>0</v>
      </c>
      <c r="AN668" s="199">
        <v>7</v>
      </c>
      <c r="AO668" s="199">
        <v>1</v>
      </c>
      <c r="AP668" s="199">
        <v>1345</v>
      </c>
      <c r="AQ668" s="199">
        <v>71</v>
      </c>
      <c r="AR668" s="199">
        <v>1241</v>
      </c>
      <c r="AS668" s="199">
        <v>17</v>
      </c>
      <c r="AT668" s="199">
        <v>278</v>
      </c>
      <c r="AU668" s="199">
        <v>0</v>
      </c>
      <c r="AV668" s="199">
        <v>2308</v>
      </c>
      <c r="AW668" s="199">
        <v>88</v>
      </c>
      <c r="AX668" s="199">
        <v>109</v>
      </c>
      <c r="AY668" s="199">
        <v>15</v>
      </c>
      <c r="AZ668" s="199">
        <v>617</v>
      </c>
      <c r="BA668" s="199">
        <v>30</v>
      </c>
      <c r="BB668" s="199">
        <v>742</v>
      </c>
      <c r="BC668" s="199">
        <v>15</v>
      </c>
      <c r="BD668" s="199">
        <v>221</v>
      </c>
      <c r="BE668" s="199">
        <v>7</v>
      </c>
      <c r="BF668" s="199">
        <v>285</v>
      </c>
      <c r="BG668" s="199">
        <v>19</v>
      </c>
      <c r="BH668" s="199">
        <v>1120</v>
      </c>
      <c r="BI668" s="199">
        <v>55</v>
      </c>
      <c r="BJ668" s="199">
        <v>1076</v>
      </c>
      <c r="BK668" s="199">
        <v>53</v>
      </c>
      <c r="BL668" s="199">
        <v>44</v>
      </c>
      <c r="BM668" s="199">
        <v>2</v>
      </c>
      <c r="BN668" s="199">
        <v>820</v>
      </c>
      <c r="BO668" s="199">
        <v>45</v>
      </c>
      <c r="BP668" s="199">
        <v>335</v>
      </c>
      <c r="BQ668" s="199">
        <v>12</v>
      </c>
      <c r="BR668" s="199">
        <v>250</v>
      </c>
      <c r="BS668" s="199">
        <v>17</v>
      </c>
      <c r="BT668" s="199">
        <v>636</v>
      </c>
      <c r="BU668" s="199">
        <v>14</v>
      </c>
      <c r="BV668" s="199">
        <v>1405</v>
      </c>
      <c r="BW668" s="199">
        <v>74</v>
      </c>
      <c r="BX668" s="199">
        <v>545</v>
      </c>
      <c r="BY668" s="199">
        <v>0</v>
      </c>
      <c r="BZ668" s="199">
        <v>197</v>
      </c>
      <c r="CA668" s="199">
        <v>0</v>
      </c>
      <c r="CB668" s="199">
        <v>439</v>
      </c>
      <c r="CC668" s="199">
        <v>14</v>
      </c>
      <c r="CD668" s="199">
        <v>261</v>
      </c>
      <c r="CE668" s="199">
        <v>7</v>
      </c>
      <c r="CF668" s="199">
        <v>257</v>
      </c>
      <c r="CG668" s="199">
        <v>31</v>
      </c>
      <c r="CH668" s="199">
        <v>268</v>
      </c>
      <c r="CI668" s="199">
        <v>16</v>
      </c>
      <c r="CJ668" s="199">
        <v>278</v>
      </c>
      <c r="CK668" s="199">
        <v>16</v>
      </c>
      <c r="CL668" s="199">
        <v>341</v>
      </c>
      <c r="CM668" s="199">
        <v>4</v>
      </c>
      <c r="CN668" s="199">
        <v>545</v>
      </c>
      <c r="CO668" s="199">
        <v>0</v>
      </c>
      <c r="CP668" s="199">
        <v>88</v>
      </c>
      <c r="CQ668" s="199">
        <v>2498</v>
      </c>
      <c r="CR668" s="199">
        <v>1881</v>
      </c>
      <c r="CS668" s="199">
        <v>1036</v>
      </c>
      <c r="CT668" s="199">
        <v>2455</v>
      </c>
      <c r="CU668" s="199">
        <v>30</v>
      </c>
      <c r="CV668" s="199">
        <v>6</v>
      </c>
      <c r="CW668" s="199">
        <v>5</v>
      </c>
      <c r="CX668" s="199">
        <v>0</v>
      </c>
      <c r="CY668" s="199">
        <v>11</v>
      </c>
      <c r="CZ668" s="199">
        <v>0</v>
      </c>
      <c r="DA668" s="199">
        <v>0</v>
      </c>
      <c r="DB668" s="199">
        <v>0</v>
      </c>
      <c r="DC668" s="199">
        <v>14</v>
      </c>
      <c r="DD668" s="199">
        <v>6</v>
      </c>
      <c r="DE668" s="199">
        <v>110</v>
      </c>
      <c r="DF668" s="199">
        <v>126</v>
      </c>
      <c r="DG668" s="199">
        <v>256</v>
      </c>
      <c r="DH668" s="199">
        <v>10</v>
      </c>
      <c r="DI668" s="199">
        <v>163</v>
      </c>
      <c r="DJ668" s="199">
        <v>51</v>
      </c>
      <c r="DK668" s="199">
        <v>16</v>
      </c>
      <c r="DL668" s="199">
        <v>58</v>
      </c>
      <c r="DM668" s="199">
        <v>31</v>
      </c>
      <c r="DN668" s="199">
        <v>273</v>
      </c>
      <c r="DO668" s="199">
        <v>49</v>
      </c>
      <c r="DP668" s="199">
        <v>45</v>
      </c>
      <c r="DQ668" s="199">
        <v>42</v>
      </c>
      <c r="DR668" s="199">
        <v>23</v>
      </c>
      <c r="DS668" s="199">
        <v>48</v>
      </c>
      <c r="DT668" s="199">
        <v>36</v>
      </c>
      <c r="DU668" s="199">
        <v>963</v>
      </c>
      <c r="DV668" s="199">
        <v>549</v>
      </c>
      <c r="DW668" s="199">
        <v>192</v>
      </c>
      <c r="DX668" s="199">
        <v>102</v>
      </c>
      <c r="DY668" s="199">
        <v>35</v>
      </c>
      <c r="DZ668" s="199">
        <v>162</v>
      </c>
      <c r="EA668" s="199">
        <v>6</v>
      </c>
      <c r="EB668" s="199">
        <v>126</v>
      </c>
      <c r="EC668" s="199">
        <v>150</v>
      </c>
      <c r="ED668" s="199">
        <v>23</v>
      </c>
      <c r="EE668" s="199">
        <v>105</v>
      </c>
      <c r="EF668" s="199">
        <v>299</v>
      </c>
      <c r="EG668" s="199">
        <v>2306</v>
      </c>
      <c r="EH668" s="199">
        <v>330</v>
      </c>
      <c r="EI668" s="199">
        <v>832</v>
      </c>
      <c r="EJ668" s="199">
        <v>131</v>
      </c>
      <c r="EK668" s="199">
        <v>25</v>
      </c>
      <c r="EL668" s="199">
        <v>19</v>
      </c>
      <c r="EM668" s="199">
        <v>15</v>
      </c>
      <c r="EN668" s="199">
        <v>19</v>
      </c>
      <c r="EO668" s="199">
        <v>4</v>
      </c>
      <c r="EP668" s="199">
        <v>31</v>
      </c>
      <c r="EQ668" s="199">
        <v>772</v>
      </c>
      <c r="ER668" s="199">
        <v>963</v>
      </c>
      <c r="ES668" s="199">
        <v>50</v>
      </c>
      <c r="ET668" s="199">
        <v>185</v>
      </c>
      <c r="EU668" s="199">
        <v>324</v>
      </c>
      <c r="EV668" s="199">
        <v>404</v>
      </c>
      <c r="EW668" s="199">
        <v>913</v>
      </c>
      <c r="EX668" s="199">
        <v>963</v>
      </c>
      <c r="EZ668" s="199"/>
    </row>
    <row r="669" spans="1:156" x14ac:dyDescent="0.25">
      <c r="A669">
        <v>56554</v>
      </c>
      <c r="B669" t="s">
        <v>892</v>
      </c>
      <c r="C669" t="s">
        <v>1232</v>
      </c>
      <c r="D669" t="s">
        <v>240</v>
      </c>
      <c r="E669" t="s">
        <v>335</v>
      </c>
      <c r="F669" t="s">
        <v>346</v>
      </c>
      <c r="G669" t="s">
        <v>346</v>
      </c>
      <c r="H669" s="199">
        <v>2654</v>
      </c>
      <c r="I669" s="199">
        <v>90</v>
      </c>
      <c r="J669" s="199">
        <v>195</v>
      </c>
      <c r="K669" s="199">
        <v>17</v>
      </c>
      <c r="L669" s="199">
        <v>117</v>
      </c>
      <c r="M669" s="199">
        <v>17</v>
      </c>
      <c r="N669" s="199">
        <v>1128</v>
      </c>
      <c r="O669" s="199">
        <v>54</v>
      </c>
      <c r="P669" s="199">
        <v>1302</v>
      </c>
      <c r="Q669" s="199">
        <v>19</v>
      </c>
      <c r="R669" s="199">
        <v>2449</v>
      </c>
      <c r="S669" s="199">
        <v>82</v>
      </c>
      <c r="T669" s="199">
        <v>0</v>
      </c>
      <c r="U669" s="199">
        <v>0</v>
      </c>
      <c r="V669" s="199">
        <v>16</v>
      </c>
      <c r="W669" s="199">
        <v>7</v>
      </c>
      <c r="X669" s="199">
        <v>28</v>
      </c>
      <c r="Y669" s="199">
        <v>0</v>
      </c>
      <c r="Z669" s="199">
        <v>117</v>
      </c>
      <c r="AA669" s="199">
        <v>0</v>
      </c>
      <c r="AB669" s="199">
        <v>44</v>
      </c>
      <c r="AC669" s="199">
        <v>1</v>
      </c>
      <c r="AD669" s="199">
        <v>65</v>
      </c>
      <c r="AE669" s="199">
        <v>0</v>
      </c>
      <c r="AF669" s="199">
        <v>2420</v>
      </c>
      <c r="AG669" s="199">
        <v>82</v>
      </c>
      <c r="AH669" s="199">
        <v>2624</v>
      </c>
      <c r="AI669" s="199">
        <v>90</v>
      </c>
      <c r="AJ669" s="199">
        <v>30</v>
      </c>
      <c r="AK669" s="199">
        <v>0</v>
      </c>
      <c r="AL669" s="199">
        <v>9</v>
      </c>
      <c r="AM669" s="199">
        <v>0</v>
      </c>
      <c r="AN669" s="199">
        <v>21</v>
      </c>
      <c r="AO669" s="199">
        <v>0</v>
      </c>
      <c r="AP669" s="199">
        <v>1318</v>
      </c>
      <c r="AQ669" s="199">
        <v>52</v>
      </c>
      <c r="AR669" s="199">
        <v>1336</v>
      </c>
      <c r="AS669" s="199">
        <v>38</v>
      </c>
      <c r="AT669" s="199">
        <v>443</v>
      </c>
      <c r="AU669" s="199">
        <v>2</v>
      </c>
      <c r="AV669" s="199">
        <v>2211</v>
      </c>
      <c r="AW669" s="199">
        <v>88</v>
      </c>
      <c r="AX669" s="199">
        <v>124</v>
      </c>
      <c r="AY669" s="199">
        <v>2</v>
      </c>
      <c r="AZ669" s="199">
        <v>464</v>
      </c>
      <c r="BA669" s="199">
        <v>17</v>
      </c>
      <c r="BB669" s="199">
        <v>704</v>
      </c>
      <c r="BC669" s="199">
        <v>36</v>
      </c>
      <c r="BD669" s="199">
        <v>618</v>
      </c>
      <c r="BE669" s="199">
        <v>2</v>
      </c>
      <c r="BF669" s="199">
        <v>238</v>
      </c>
      <c r="BG669" s="199">
        <v>21</v>
      </c>
      <c r="BH669" s="199">
        <v>1173</v>
      </c>
      <c r="BI669" s="199">
        <v>51</v>
      </c>
      <c r="BJ669" s="199">
        <v>1148</v>
      </c>
      <c r="BK669" s="199">
        <v>49</v>
      </c>
      <c r="BL669" s="199">
        <v>25</v>
      </c>
      <c r="BM669" s="199">
        <v>2</v>
      </c>
      <c r="BN669" s="199">
        <v>870</v>
      </c>
      <c r="BO669" s="199">
        <v>24</v>
      </c>
      <c r="BP669" s="199">
        <v>337</v>
      </c>
      <c r="BQ669" s="199">
        <v>32</v>
      </c>
      <c r="BR669" s="199">
        <v>204</v>
      </c>
      <c r="BS669" s="199">
        <v>16</v>
      </c>
      <c r="BT669" s="199">
        <v>648</v>
      </c>
      <c r="BU669" s="199">
        <v>18</v>
      </c>
      <c r="BV669" s="199">
        <v>1411</v>
      </c>
      <c r="BW669" s="199">
        <v>72</v>
      </c>
      <c r="BX669" s="199">
        <v>595</v>
      </c>
      <c r="BY669" s="199">
        <v>0</v>
      </c>
      <c r="BZ669" s="199">
        <v>218</v>
      </c>
      <c r="CA669" s="199">
        <v>5</v>
      </c>
      <c r="CB669" s="199">
        <v>430</v>
      </c>
      <c r="CC669" s="199">
        <v>13</v>
      </c>
      <c r="CD669" s="199">
        <v>96</v>
      </c>
      <c r="CE669" s="199">
        <v>15</v>
      </c>
      <c r="CF669" s="199">
        <v>230</v>
      </c>
      <c r="CG669" s="199">
        <v>11</v>
      </c>
      <c r="CH669" s="199">
        <v>300</v>
      </c>
      <c r="CI669" s="199">
        <v>22</v>
      </c>
      <c r="CJ669" s="199">
        <v>321</v>
      </c>
      <c r="CK669" s="199">
        <v>4</v>
      </c>
      <c r="CL669" s="199">
        <v>464</v>
      </c>
      <c r="CM669" s="199">
        <v>20</v>
      </c>
      <c r="CN669" s="199">
        <v>595</v>
      </c>
      <c r="CO669" s="199">
        <v>0</v>
      </c>
      <c r="CP669" s="199">
        <v>90</v>
      </c>
      <c r="CQ669" s="199">
        <v>2564</v>
      </c>
      <c r="CR669" s="199">
        <v>2030</v>
      </c>
      <c r="CS669" s="199">
        <v>1027</v>
      </c>
      <c r="CT669" s="199">
        <v>2489</v>
      </c>
      <c r="CU669" s="199">
        <v>37</v>
      </c>
      <c r="CV669" s="199">
        <v>10</v>
      </c>
      <c r="CW669" s="199">
        <v>13</v>
      </c>
      <c r="CX669" s="199">
        <v>0</v>
      </c>
      <c r="CY669" s="199">
        <v>15</v>
      </c>
      <c r="CZ669" s="199">
        <v>8</v>
      </c>
      <c r="DA669" s="199">
        <v>9</v>
      </c>
      <c r="DB669" s="199">
        <v>2</v>
      </c>
      <c r="DC669" s="199">
        <v>0</v>
      </c>
      <c r="DD669" s="199">
        <v>0</v>
      </c>
      <c r="DE669" s="199">
        <v>117</v>
      </c>
      <c r="DF669" s="199">
        <v>108</v>
      </c>
      <c r="DG669" s="199">
        <v>194</v>
      </c>
      <c r="DH669" s="199">
        <v>47</v>
      </c>
      <c r="DI669" s="199">
        <v>93</v>
      </c>
      <c r="DJ669" s="199">
        <v>59</v>
      </c>
      <c r="DK669" s="199">
        <v>9</v>
      </c>
      <c r="DL669" s="199">
        <v>85</v>
      </c>
      <c r="DM669" s="199">
        <v>85</v>
      </c>
      <c r="DN669" s="199">
        <v>288</v>
      </c>
      <c r="DO669" s="199">
        <v>91</v>
      </c>
      <c r="DP669" s="199">
        <v>58</v>
      </c>
      <c r="DQ669" s="199">
        <v>59</v>
      </c>
      <c r="DR669" s="199">
        <v>52</v>
      </c>
      <c r="DS669" s="199">
        <v>16</v>
      </c>
      <c r="DT669" s="199">
        <v>52</v>
      </c>
      <c r="DU669" s="199">
        <v>1095</v>
      </c>
      <c r="DV669" s="199">
        <v>630</v>
      </c>
      <c r="DW669" s="199">
        <v>235</v>
      </c>
      <c r="DX669" s="199">
        <v>78</v>
      </c>
      <c r="DY669" s="199">
        <v>51</v>
      </c>
      <c r="DZ669" s="199">
        <v>242</v>
      </c>
      <c r="EA669" s="199">
        <v>17</v>
      </c>
      <c r="EB669" s="199">
        <v>165</v>
      </c>
      <c r="EC669" s="199">
        <v>145</v>
      </c>
      <c r="ED669" s="199">
        <v>4</v>
      </c>
      <c r="EE669" s="199">
        <v>114</v>
      </c>
      <c r="EF669" s="199">
        <v>340</v>
      </c>
      <c r="EG669" s="199">
        <v>2549</v>
      </c>
      <c r="EH669" s="199">
        <v>134</v>
      </c>
      <c r="EI669" s="199">
        <v>1017</v>
      </c>
      <c r="EJ669" s="199">
        <v>78</v>
      </c>
      <c r="EK669" s="199">
        <v>13</v>
      </c>
      <c r="EL669" s="199">
        <v>12</v>
      </c>
      <c r="EM669" s="199">
        <v>7</v>
      </c>
      <c r="EN669" s="199">
        <v>3</v>
      </c>
      <c r="EO669" s="199">
        <v>1</v>
      </c>
      <c r="EP669" s="199">
        <v>6</v>
      </c>
      <c r="EQ669" s="199">
        <v>972</v>
      </c>
      <c r="ER669" s="199">
        <v>1095</v>
      </c>
      <c r="ES669" s="199">
        <v>18</v>
      </c>
      <c r="ET669" s="199">
        <v>178</v>
      </c>
      <c r="EU669" s="199">
        <v>449</v>
      </c>
      <c r="EV669" s="199">
        <v>450</v>
      </c>
      <c r="EW669" s="199">
        <v>1077</v>
      </c>
      <c r="EX669" s="199">
        <v>1095</v>
      </c>
      <c r="EZ669" s="199"/>
    </row>
    <row r="670" spans="1:156" x14ac:dyDescent="0.25">
      <c r="A670">
        <v>56571</v>
      </c>
      <c r="B670" t="s">
        <v>892</v>
      </c>
      <c r="C670" t="s">
        <v>1239</v>
      </c>
      <c r="D670" t="s">
        <v>293</v>
      </c>
      <c r="E670" t="s">
        <v>335</v>
      </c>
      <c r="F670" t="s">
        <v>346</v>
      </c>
      <c r="G670" t="s">
        <v>346</v>
      </c>
      <c r="H670" s="199">
        <v>1716</v>
      </c>
      <c r="I670" s="199">
        <v>55</v>
      </c>
      <c r="J670" s="199">
        <v>243</v>
      </c>
      <c r="K670" s="199">
        <v>16</v>
      </c>
      <c r="L670" s="199">
        <v>107</v>
      </c>
      <c r="M670" s="199">
        <v>13</v>
      </c>
      <c r="N670" s="199">
        <v>598</v>
      </c>
      <c r="O670" s="199">
        <v>25</v>
      </c>
      <c r="P670" s="199">
        <v>875</v>
      </c>
      <c r="Q670" s="199">
        <v>14</v>
      </c>
      <c r="R670" s="199">
        <v>1648</v>
      </c>
      <c r="S670" s="199">
        <v>55</v>
      </c>
      <c r="T670" s="199">
        <v>0</v>
      </c>
      <c r="U670" s="199">
        <v>0</v>
      </c>
      <c r="V670" s="199">
        <v>4</v>
      </c>
      <c r="W670" s="199">
        <v>0</v>
      </c>
      <c r="X670" s="199">
        <v>18</v>
      </c>
      <c r="Y670" s="199">
        <v>0</v>
      </c>
      <c r="Z670" s="199">
        <v>20</v>
      </c>
      <c r="AA670" s="199">
        <v>0</v>
      </c>
      <c r="AB670" s="199">
        <v>26</v>
      </c>
      <c r="AC670" s="199">
        <v>0</v>
      </c>
      <c r="AD670" s="199">
        <v>2</v>
      </c>
      <c r="AE670" s="199">
        <v>0</v>
      </c>
      <c r="AF670" s="199">
        <v>1648</v>
      </c>
      <c r="AG670" s="199">
        <v>55</v>
      </c>
      <c r="AH670" s="199">
        <v>1688</v>
      </c>
      <c r="AI670" s="199">
        <v>55</v>
      </c>
      <c r="AJ670" s="199">
        <v>28</v>
      </c>
      <c r="AK670" s="199">
        <v>0</v>
      </c>
      <c r="AL670" s="199">
        <v>23</v>
      </c>
      <c r="AM670" s="199">
        <v>0</v>
      </c>
      <c r="AN670" s="199">
        <v>5</v>
      </c>
      <c r="AO670" s="199">
        <v>0</v>
      </c>
      <c r="AP670" s="199">
        <v>905</v>
      </c>
      <c r="AQ670" s="199">
        <v>31</v>
      </c>
      <c r="AR670" s="199">
        <v>811</v>
      </c>
      <c r="AS670" s="199">
        <v>24</v>
      </c>
      <c r="AT670" s="199">
        <v>194</v>
      </c>
      <c r="AU670" s="199">
        <v>8</v>
      </c>
      <c r="AV670" s="199">
        <v>1522</v>
      </c>
      <c r="AW670" s="199">
        <v>47</v>
      </c>
      <c r="AX670" s="199">
        <v>50</v>
      </c>
      <c r="AY670" s="199">
        <v>2</v>
      </c>
      <c r="AZ670" s="199">
        <v>375</v>
      </c>
      <c r="BA670" s="199">
        <v>16</v>
      </c>
      <c r="BB670" s="199">
        <v>629</v>
      </c>
      <c r="BC670" s="199">
        <v>32</v>
      </c>
      <c r="BD670" s="199">
        <v>364</v>
      </c>
      <c r="BE670" s="199">
        <v>2</v>
      </c>
      <c r="BF670" s="199">
        <v>185</v>
      </c>
      <c r="BG670" s="199">
        <v>3</v>
      </c>
      <c r="BH670" s="199">
        <v>705</v>
      </c>
      <c r="BI670" s="199">
        <v>49</v>
      </c>
      <c r="BJ670" s="199">
        <v>688</v>
      </c>
      <c r="BK670" s="199">
        <v>44</v>
      </c>
      <c r="BL670" s="199">
        <v>17</v>
      </c>
      <c r="BM670" s="199">
        <v>5</v>
      </c>
      <c r="BN670" s="199">
        <v>519</v>
      </c>
      <c r="BO670" s="199">
        <v>26</v>
      </c>
      <c r="BP670" s="199">
        <v>223</v>
      </c>
      <c r="BQ670" s="199">
        <v>26</v>
      </c>
      <c r="BR670" s="199">
        <v>148</v>
      </c>
      <c r="BS670" s="199">
        <v>0</v>
      </c>
      <c r="BT670" s="199">
        <v>251</v>
      </c>
      <c r="BU670" s="199">
        <v>3</v>
      </c>
      <c r="BV670" s="199">
        <v>890</v>
      </c>
      <c r="BW670" s="199">
        <v>52</v>
      </c>
      <c r="BX670" s="199">
        <v>575</v>
      </c>
      <c r="BY670" s="199">
        <v>0</v>
      </c>
      <c r="BZ670" s="199">
        <v>109</v>
      </c>
      <c r="CA670" s="199">
        <v>0</v>
      </c>
      <c r="CB670" s="199">
        <v>142</v>
      </c>
      <c r="CC670" s="199">
        <v>3</v>
      </c>
      <c r="CD670" s="199">
        <v>47</v>
      </c>
      <c r="CE670" s="199">
        <v>0</v>
      </c>
      <c r="CF670" s="199">
        <v>149</v>
      </c>
      <c r="CG670" s="199">
        <v>7</v>
      </c>
      <c r="CH670" s="199">
        <v>137</v>
      </c>
      <c r="CI670" s="199">
        <v>2</v>
      </c>
      <c r="CJ670" s="199">
        <v>135</v>
      </c>
      <c r="CK670" s="199">
        <v>16</v>
      </c>
      <c r="CL670" s="199">
        <v>422</v>
      </c>
      <c r="CM670" s="199">
        <v>27</v>
      </c>
      <c r="CN670" s="199">
        <v>575</v>
      </c>
      <c r="CO670" s="199">
        <v>0</v>
      </c>
      <c r="CP670" s="199">
        <v>55</v>
      </c>
      <c r="CQ670" s="199">
        <v>1661</v>
      </c>
      <c r="CR670" s="199">
        <v>1324</v>
      </c>
      <c r="CS670" s="199">
        <v>825</v>
      </c>
      <c r="CT670" s="199">
        <v>1610</v>
      </c>
      <c r="CU670" s="199">
        <v>15</v>
      </c>
      <c r="CV670" s="199">
        <v>1</v>
      </c>
      <c r="CW670" s="199">
        <v>3</v>
      </c>
      <c r="CX670" s="199">
        <v>0</v>
      </c>
      <c r="CY670" s="199">
        <v>5</v>
      </c>
      <c r="CZ670" s="199">
        <v>1</v>
      </c>
      <c r="DA670" s="199">
        <v>2</v>
      </c>
      <c r="DB670" s="199">
        <v>0</v>
      </c>
      <c r="DC670" s="199">
        <v>5</v>
      </c>
      <c r="DD670" s="199">
        <v>0</v>
      </c>
      <c r="DE670" s="199">
        <v>48</v>
      </c>
      <c r="DF670" s="199">
        <v>64</v>
      </c>
      <c r="DG670" s="199">
        <v>78</v>
      </c>
      <c r="DH670" s="199">
        <v>49</v>
      </c>
      <c r="DI670" s="199">
        <v>107</v>
      </c>
      <c r="DJ670" s="199">
        <v>37</v>
      </c>
      <c r="DK670" s="199">
        <v>17</v>
      </c>
      <c r="DL670" s="199">
        <v>53</v>
      </c>
      <c r="DM670" s="199">
        <v>56</v>
      </c>
      <c r="DN670" s="199">
        <v>217</v>
      </c>
      <c r="DO670" s="199">
        <v>32</v>
      </c>
      <c r="DP670" s="199">
        <v>35</v>
      </c>
      <c r="DQ670" s="199">
        <v>29</v>
      </c>
      <c r="DR670" s="199">
        <v>57</v>
      </c>
      <c r="DS670" s="199">
        <v>30</v>
      </c>
      <c r="DT670" s="199">
        <v>36</v>
      </c>
      <c r="DU670" s="199">
        <v>792</v>
      </c>
      <c r="DV670" s="199">
        <v>552</v>
      </c>
      <c r="DW670" s="199">
        <v>108</v>
      </c>
      <c r="DX670" s="199">
        <v>32</v>
      </c>
      <c r="DY670" s="199">
        <v>8</v>
      </c>
      <c r="DZ670" s="199">
        <v>119</v>
      </c>
      <c r="EA670" s="199">
        <v>6</v>
      </c>
      <c r="EB670" s="199">
        <v>100</v>
      </c>
      <c r="EC670" s="199">
        <v>89</v>
      </c>
      <c r="ED670" s="199">
        <v>3</v>
      </c>
      <c r="EE670" s="199">
        <v>70</v>
      </c>
      <c r="EF670" s="199">
        <v>136</v>
      </c>
      <c r="EG670" s="199">
        <v>1538</v>
      </c>
      <c r="EH670" s="199">
        <v>160</v>
      </c>
      <c r="EI670" s="199">
        <v>719</v>
      </c>
      <c r="EJ670" s="199">
        <v>73</v>
      </c>
      <c r="EK670" s="199">
        <v>5</v>
      </c>
      <c r="EL670" s="199">
        <v>6</v>
      </c>
      <c r="EM670" s="199">
        <v>10</v>
      </c>
      <c r="EN670" s="199">
        <v>2</v>
      </c>
      <c r="EO670" s="199">
        <v>0</v>
      </c>
      <c r="EP670" s="199">
        <v>10</v>
      </c>
      <c r="EQ670" s="199">
        <v>676</v>
      </c>
      <c r="ER670" s="199">
        <v>792</v>
      </c>
      <c r="ES670" s="199">
        <v>11</v>
      </c>
      <c r="ET670" s="199">
        <v>133</v>
      </c>
      <c r="EU670" s="199">
        <v>427</v>
      </c>
      <c r="EV670" s="199">
        <v>221</v>
      </c>
      <c r="EW670" s="199">
        <v>781</v>
      </c>
      <c r="EX670" s="199">
        <v>792</v>
      </c>
      <c r="EZ670" s="199"/>
    </row>
    <row r="671" spans="1:156" x14ac:dyDescent="0.25">
      <c r="B671" s="232"/>
      <c r="H671" s="199"/>
      <c r="I671" s="199"/>
      <c r="J671" s="199"/>
      <c r="K671" s="199"/>
      <c r="L671" s="199"/>
      <c r="M671" s="199"/>
      <c r="N671" s="199"/>
      <c r="O671" s="199"/>
      <c r="P671" s="199"/>
      <c r="Q671" s="199"/>
      <c r="R671" s="199"/>
      <c r="S671" s="199"/>
      <c r="T671" s="199"/>
      <c r="U671" s="199"/>
      <c r="V671" s="199"/>
      <c r="W671" s="199"/>
      <c r="X671" s="199"/>
      <c r="Y671" s="199"/>
      <c r="Z671" s="199"/>
      <c r="AA671" s="199"/>
      <c r="AB671" s="199"/>
      <c r="AC671" s="199"/>
      <c r="AD671" s="199"/>
      <c r="AE671" s="199"/>
      <c r="AF671" s="199"/>
      <c r="AG671" s="199"/>
      <c r="AH671" s="199"/>
      <c r="AI671" s="199"/>
      <c r="AJ671" s="199"/>
      <c r="AK671" s="199"/>
      <c r="AL671" s="199"/>
      <c r="AM671" s="199"/>
      <c r="AN671" s="199"/>
      <c r="AO671" s="199"/>
      <c r="AP671" s="199"/>
      <c r="AQ671" s="199"/>
      <c r="AR671" s="199"/>
      <c r="AS671" s="199"/>
      <c r="AT671" s="199"/>
      <c r="AU671" s="199"/>
      <c r="AV671" s="199"/>
      <c r="AW671" s="199"/>
      <c r="AX671" s="199"/>
      <c r="AY671" s="199"/>
      <c r="AZ671" s="199"/>
      <c r="BA671" s="199"/>
      <c r="BB671" s="199"/>
      <c r="BC671" s="199"/>
      <c r="BD671" s="199"/>
      <c r="BE671" s="199"/>
      <c r="BF671" s="199"/>
      <c r="BG671" s="199"/>
      <c r="BH671" s="199"/>
      <c r="BI671" s="199"/>
      <c r="BJ671" s="199"/>
      <c r="BK671" s="199"/>
      <c r="BL671" s="199"/>
      <c r="BM671" s="199"/>
      <c r="BN671" s="199"/>
      <c r="BO671" s="199"/>
      <c r="BP671" s="199"/>
      <c r="BQ671" s="199"/>
      <c r="BR671" s="199"/>
      <c r="BS671" s="199"/>
      <c r="BT671" s="199"/>
      <c r="BU671" s="199"/>
      <c r="BV671" s="199"/>
      <c r="BW671" s="199"/>
      <c r="BX671" s="199"/>
      <c r="BY671" s="199"/>
      <c r="BZ671" s="199"/>
      <c r="CA671" s="199"/>
      <c r="CB671" s="199"/>
      <c r="CC671" s="199"/>
      <c r="CD671" s="199"/>
      <c r="CE671" s="199"/>
      <c r="CF671" s="199"/>
      <c r="CG671" s="199"/>
      <c r="CH671" s="199"/>
      <c r="CI671" s="199"/>
      <c r="CJ671" s="199"/>
      <c r="CK671" s="199"/>
      <c r="CL671" s="199"/>
      <c r="CM671" s="199"/>
      <c r="CN671" s="199"/>
      <c r="CO671" s="199"/>
      <c r="CP671" s="199"/>
      <c r="CQ671" s="199"/>
      <c r="CR671" s="199"/>
      <c r="CS671" s="199"/>
      <c r="CT671" s="199"/>
      <c r="CU671" s="199"/>
      <c r="CV671" s="199"/>
      <c r="CW671" s="199"/>
      <c r="CX671" s="199"/>
      <c r="CY671" s="199"/>
      <c r="CZ671" s="199"/>
      <c r="DA671" s="199"/>
      <c r="DB671" s="199"/>
      <c r="DC671" s="199"/>
      <c r="DD671" s="199"/>
      <c r="DE671" s="199"/>
      <c r="DF671" s="199"/>
      <c r="DG671" s="199"/>
      <c r="DH671" s="199"/>
      <c r="DI671" s="199"/>
      <c r="DJ671" s="199"/>
      <c r="DK671" s="199"/>
      <c r="DL671" s="199"/>
      <c r="DM671" s="199"/>
      <c r="DN671" s="199"/>
      <c r="DO671" s="199"/>
      <c r="DP671" s="199"/>
      <c r="DQ671" s="199"/>
      <c r="DR671" s="199"/>
      <c r="DS671" s="199"/>
      <c r="DT671" s="199"/>
      <c r="DU671" s="199"/>
      <c r="DV671" s="199"/>
      <c r="DW671" s="199"/>
      <c r="DX671" s="199"/>
      <c r="DY671" s="199"/>
      <c r="DZ671" s="199"/>
      <c r="EA671" s="199"/>
      <c r="EB671" s="199"/>
      <c r="EC671" s="199"/>
      <c r="ED671" s="199"/>
      <c r="EE671" s="199"/>
      <c r="EF671" s="199"/>
      <c r="EG671" s="199"/>
      <c r="EH671" s="199"/>
      <c r="EI671" s="199"/>
      <c r="EJ671" s="199"/>
      <c r="EK671" s="199"/>
      <c r="EL671" s="199"/>
      <c r="EM671" s="199"/>
      <c r="EN671" s="199"/>
      <c r="EO671" s="199"/>
      <c r="EP671" s="199"/>
      <c r="EQ671" s="199"/>
      <c r="ER671" s="199"/>
      <c r="ES671" s="199"/>
      <c r="ET671" s="199"/>
      <c r="EU671" s="199"/>
      <c r="EV671" s="199"/>
      <c r="EW671" s="199"/>
      <c r="EX671" s="199"/>
      <c r="EZ671" s="199"/>
    </row>
    <row r="672" spans="1:156" x14ac:dyDescent="0.25">
      <c r="A672" s="232"/>
      <c r="B672" s="232"/>
      <c r="D672" s="232"/>
      <c r="E672" s="232"/>
      <c r="F672" s="232"/>
      <c r="G672" s="232"/>
      <c r="H672" s="231"/>
      <c r="I672" s="231"/>
      <c r="J672" s="231"/>
      <c r="K672" s="231"/>
      <c r="L672" s="231"/>
      <c r="M672" s="231"/>
      <c r="N672" s="231"/>
      <c r="O672" s="231"/>
      <c r="P672" s="231"/>
      <c r="Q672" s="231"/>
      <c r="R672" s="231"/>
      <c r="S672" s="231"/>
      <c r="T672" s="231"/>
      <c r="U672" s="231"/>
      <c r="V672" s="231"/>
      <c r="W672" s="231"/>
      <c r="X672" s="231"/>
      <c r="Y672" s="231"/>
      <c r="Z672" s="231"/>
      <c r="AA672" s="231"/>
      <c r="AB672" s="231"/>
      <c r="AC672" s="231"/>
      <c r="AD672" s="231"/>
      <c r="AE672" s="231"/>
      <c r="AF672" s="231"/>
      <c r="AG672" s="231"/>
      <c r="AH672" s="231"/>
      <c r="AI672" s="231"/>
      <c r="AJ672" s="231"/>
      <c r="AK672" s="231"/>
      <c r="AL672" s="231"/>
      <c r="AM672" s="231"/>
      <c r="AN672" s="231"/>
      <c r="AO672" s="231"/>
      <c r="AP672" s="231"/>
      <c r="AQ672" s="231"/>
      <c r="AR672" s="231"/>
      <c r="AS672" s="231"/>
      <c r="AT672" s="231"/>
      <c r="AU672" s="231"/>
      <c r="AV672" s="231"/>
      <c r="AW672" s="231"/>
      <c r="AX672" s="231"/>
      <c r="AY672" s="231"/>
      <c r="AZ672" s="231"/>
      <c r="BA672" s="231"/>
      <c r="BB672" s="231"/>
      <c r="BC672" s="231"/>
      <c r="BD672" s="231"/>
      <c r="BE672" s="231"/>
      <c r="BF672" s="231"/>
      <c r="BG672" s="231"/>
      <c r="BH672" s="231"/>
      <c r="BI672" s="231"/>
      <c r="BJ672" s="231"/>
      <c r="BK672" s="231"/>
      <c r="BL672" s="231"/>
      <c r="BM672" s="231"/>
      <c r="BN672" s="231"/>
      <c r="BO672" s="231"/>
      <c r="BP672" s="231"/>
      <c r="BQ672" s="231"/>
      <c r="BR672" s="231"/>
      <c r="BS672" s="231"/>
      <c r="BT672" s="231"/>
      <c r="BU672" s="231"/>
      <c r="BV672" s="231"/>
      <c r="BW672" s="231"/>
      <c r="BX672" s="231"/>
      <c r="BY672" s="231"/>
      <c r="BZ672" s="231"/>
      <c r="CA672" s="231"/>
      <c r="CB672" s="231"/>
      <c r="CC672" s="231"/>
      <c r="CD672" s="231"/>
      <c r="CE672" s="231"/>
      <c r="CF672" s="231"/>
      <c r="CG672" s="231"/>
      <c r="CH672" s="231"/>
      <c r="CI672" s="231"/>
      <c r="CJ672" s="231"/>
      <c r="CK672" s="231"/>
      <c r="CL672" s="231"/>
      <c r="CM672" s="231"/>
      <c r="CN672" s="231"/>
      <c r="CO672" s="231"/>
      <c r="CP672" s="231"/>
      <c r="CQ672" s="231"/>
      <c r="CR672" s="231"/>
      <c r="CS672" s="231"/>
      <c r="CT672" s="231"/>
      <c r="CU672" s="231"/>
      <c r="CV672" s="231"/>
      <c r="CW672" s="231"/>
      <c r="CX672" s="231"/>
      <c r="CY672" s="231"/>
      <c r="CZ672" s="231"/>
      <c r="DA672" s="231"/>
      <c r="DB672" s="231"/>
      <c r="DC672" s="231"/>
      <c r="DD672" s="231"/>
      <c r="DE672" s="231"/>
      <c r="DF672" s="231"/>
      <c r="DG672" s="231"/>
      <c r="DH672" s="231"/>
      <c r="DI672" s="231"/>
      <c r="DJ672" s="231"/>
      <c r="DK672" s="231"/>
      <c r="DL672" s="231"/>
      <c r="DM672" s="231"/>
      <c r="DN672" s="231"/>
      <c r="DO672" s="231"/>
      <c r="DP672" s="231"/>
      <c r="DQ672" s="231"/>
      <c r="DR672" s="231"/>
      <c r="DS672" s="231"/>
      <c r="DT672" s="231"/>
      <c r="DU672" s="231"/>
      <c r="DV672" s="231"/>
      <c r="DW672" s="231"/>
      <c r="DX672" s="231"/>
      <c r="DY672" s="231"/>
      <c r="DZ672" s="231"/>
      <c r="EA672" s="231"/>
      <c r="EB672" s="231"/>
      <c r="EC672" s="231"/>
      <c r="ED672" s="231"/>
      <c r="EE672" s="231"/>
      <c r="EF672" s="231"/>
      <c r="EG672" s="231"/>
      <c r="EH672" s="231"/>
      <c r="EI672" s="231"/>
      <c r="EJ672" s="231"/>
      <c r="EK672" s="231"/>
      <c r="EL672" s="231"/>
      <c r="EM672" s="231"/>
      <c r="EN672" s="231"/>
      <c r="EO672" s="231"/>
      <c r="EP672" s="231"/>
      <c r="EQ672" s="231"/>
      <c r="ER672" s="231"/>
      <c r="ES672" s="231"/>
      <c r="ET672" s="231"/>
      <c r="EU672" s="231"/>
      <c r="EV672" s="231"/>
      <c r="EW672" s="231"/>
      <c r="EX672" s="231"/>
      <c r="EZ672" s="199"/>
    </row>
    <row r="673" spans="1:156" x14ac:dyDescent="0.25">
      <c r="A673" s="202" t="s">
        <v>558</v>
      </c>
      <c r="B673" s="202" t="s">
        <v>1764</v>
      </c>
      <c r="C673" s="202" t="s">
        <v>236</v>
      </c>
      <c r="D673" s="202" t="s">
        <v>236</v>
      </c>
      <c r="E673" s="202" t="s">
        <v>236</v>
      </c>
      <c r="F673" s="202" t="s">
        <v>236</v>
      </c>
      <c r="G673" s="202" t="s">
        <v>236</v>
      </c>
      <c r="H673" s="199">
        <v>445047</v>
      </c>
      <c r="I673" s="199">
        <v>20863</v>
      </c>
      <c r="J673" s="199">
        <v>61733</v>
      </c>
      <c r="K673" s="199">
        <v>5637</v>
      </c>
      <c r="L673" s="199">
        <v>39761</v>
      </c>
      <c r="M673" s="199">
        <v>3883</v>
      </c>
      <c r="N673" s="199">
        <v>177556</v>
      </c>
      <c r="O673" s="199">
        <v>11031</v>
      </c>
      <c r="P673" s="199">
        <v>200945</v>
      </c>
      <c r="Q673" s="199">
        <v>4138</v>
      </c>
      <c r="R673" s="199">
        <v>384721</v>
      </c>
      <c r="S673" s="199">
        <v>15102</v>
      </c>
      <c r="T673" s="199">
        <v>15874</v>
      </c>
      <c r="U673" s="199">
        <v>1092</v>
      </c>
      <c r="V673" s="199">
        <v>1292</v>
      </c>
      <c r="W673" s="199">
        <v>332</v>
      </c>
      <c r="X673" s="199">
        <v>15372</v>
      </c>
      <c r="Y673" s="199">
        <v>1203</v>
      </c>
      <c r="Z673" s="199">
        <v>8200</v>
      </c>
      <c r="AA673" s="199">
        <v>1375</v>
      </c>
      <c r="AB673" s="199">
        <v>19150</v>
      </c>
      <c r="AC673" s="199">
        <v>1659</v>
      </c>
      <c r="AD673" s="199">
        <v>25585</v>
      </c>
      <c r="AE673" s="199">
        <v>3605</v>
      </c>
      <c r="AF673" s="199">
        <v>373698</v>
      </c>
      <c r="AG673" s="199">
        <v>13882</v>
      </c>
      <c r="AH673" s="199">
        <v>414907</v>
      </c>
      <c r="AI673" s="199">
        <v>17038</v>
      </c>
      <c r="AJ673" s="199">
        <v>30140</v>
      </c>
      <c r="AK673" s="199">
        <v>3825</v>
      </c>
      <c r="AL673" s="199">
        <v>14846</v>
      </c>
      <c r="AM673" s="199">
        <v>1094</v>
      </c>
      <c r="AN673" s="199">
        <v>15294</v>
      </c>
      <c r="AO673" s="199">
        <v>2731</v>
      </c>
      <c r="AP673" s="199">
        <v>222087</v>
      </c>
      <c r="AQ673" s="199">
        <v>11831</v>
      </c>
      <c r="AR673" s="199">
        <v>222960</v>
      </c>
      <c r="AS673" s="199">
        <v>9032</v>
      </c>
      <c r="AT673" s="199">
        <v>47500</v>
      </c>
      <c r="AU673" s="199">
        <v>1644</v>
      </c>
      <c r="AV673" s="199">
        <v>397547</v>
      </c>
      <c r="AW673" s="199">
        <v>19219</v>
      </c>
      <c r="AX673" s="199">
        <v>18176</v>
      </c>
      <c r="AY673" s="199">
        <v>2873</v>
      </c>
      <c r="AZ673" s="199">
        <v>79815</v>
      </c>
      <c r="BA673" s="199">
        <v>4930</v>
      </c>
      <c r="BB673" s="199">
        <v>96179</v>
      </c>
      <c r="BC673" s="199">
        <v>4049</v>
      </c>
      <c r="BD673" s="199">
        <v>101894</v>
      </c>
      <c r="BE673" s="199">
        <v>1760</v>
      </c>
      <c r="BF673" s="199">
        <v>37726</v>
      </c>
      <c r="BG673" s="199">
        <v>3293</v>
      </c>
      <c r="BH673" s="199">
        <v>218675</v>
      </c>
      <c r="BI673" s="199">
        <v>12875</v>
      </c>
      <c r="BJ673" s="199">
        <v>211810</v>
      </c>
      <c r="BK673" s="199">
        <v>11798</v>
      </c>
      <c r="BL673" s="199">
        <v>6865</v>
      </c>
      <c r="BM673" s="199">
        <v>1077</v>
      </c>
      <c r="BN673" s="199">
        <v>155018</v>
      </c>
      <c r="BO673" s="199">
        <v>7468</v>
      </c>
      <c r="BP673" s="199">
        <v>71429</v>
      </c>
      <c r="BQ673" s="199">
        <v>5669</v>
      </c>
      <c r="BR673" s="199">
        <v>29954</v>
      </c>
      <c r="BS673" s="199">
        <v>3031</v>
      </c>
      <c r="BT673" s="199">
        <v>110141</v>
      </c>
      <c r="BU673" s="199">
        <v>4413</v>
      </c>
      <c r="BV673" s="199">
        <v>256401</v>
      </c>
      <c r="BW673" s="199">
        <v>16168</v>
      </c>
      <c r="BX673" s="199">
        <v>773</v>
      </c>
      <c r="BY673" s="199">
        <v>273</v>
      </c>
      <c r="BZ673" s="199">
        <v>32022</v>
      </c>
      <c r="CA673" s="199">
        <v>1405</v>
      </c>
      <c r="CB673" s="199">
        <v>78119</v>
      </c>
      <c r="CC673" s="199">
        <v>3008</v>
      </c>
      <c r="CD673" s="199">
        <v>38842</v>
      </c>
      <c r="CE673" s="199">
        <v>2838</v>
      </c>
      <c r="CF673" s="199">
        <v>50039</v>
      </c>
      <c r="CG673" s="199">
        <v>4435</v>
      </c>
      <c r="CH673" s="199">
        <v>56667</v>
      </c>
      <c r="CI673" s="199">
        <v>3204</v>
      </c>
      <c r="CJ673" s="199">
        <v>50296</v>
      </c>
      <c r="CK673" s="199">
        <v>3029</v>
      </c>
      <c r="CL673" s="199">
        <v>60557</v>
      </c>
      <c r="CM673" s="199">
        <v>2662</v>
      </c>
      <c r="CN673" s="199">
        <v>773</v>
      </c>
      <c r="CO673" s="199">
        <v>273</v>
      </c>
      <c r="CP673" s="199">
        <v>20863</v>
      </c>
      <c r="CQ673" s="199">
        <v>424184</v>
      </c>
      <c r="CR673" s="199">
        <v>342844</v>
      </c>
      <c r="CS673" s="199">
        <v>150599</v>
      </c>
      <c r="CT673" s="199">
        <v>383196</v>
      </c>
      <c r="CU673" s="199">
        <v>40841</v>
      </c>
      <c r="CV673" s="199">
        <v>15387</v>
      </c>
      <c r="CW673" s="199">
        <v>15537</v>
      </c>
      <c r="CX673" s="199">
        <v>5319</v>
      </c>
      <c r="CY673" s="199">
        <v>7530</v>
      </c>
      <c r="CZ673" s="199">
        <v>1916</v>
      </c>
      <c r="DA673" s="199">
        <v>9713</v>
      </c>
      <c r="DB673" s="199">
        <v>4690</v>
      </c>
      <c r="DC673" s="199">
        <v>8061</v>
      </c>
      <c r="DD673" s="199">
        <v>3462</v>
      </c>
      <c r="DE673" s="199">
        <v>7754</v>
      </c>
      <c r="DF673" s="199">
        <v>14727</v>
      </c>
      <c r="DG673" s="199">
        <v>34473</v>
      </c>
      <c r="DH673" s="199">
        <v>4811</v>
      </c>
      <c r="DI673" s="199">
        <v>23444</v>
      </c>
      <c r="DJ673" s="199">
        <v>9767</v>
      </c>
      <c r="DK673" s="199">
        <v>2775</v>
      </c>
      <c r="DL673" s="199">
        <v>9269</v>
      </c>
      <c r="DM673" s="199">
        <v>14926</v>
      </c>
      <c r="DN673" s="199">
        <v>81102</v>
      </c>
      <c r="DO673" s="199">
        <v>15163</v>
      </c>
      <c r="DP673" s="199">
        <v>9742</v>
      </c>
      <c r="DQ673" s="199">
        <v>7315</v>
      </c>
      <c r="DR673" s="199">
        <v>6359</v>
      </c>
      <c r="DS673" s="199">
        <v>4665</v>
      </c>
      <c r="DT673" s="199">
        <v>12252</v>
      </c>
      <c r="DU673" s="199">
        <v>2448</v>
      </c>
      <c r="DV673" s="199">
        <v>93772</v>
      </c>
      <c r="DW673" s="199">
        <v>35383</v>
      </c>
      <c r="DX673" s="199">
        <v>13737</v>
      </c>
      <c r="DY673" s="199">
        <v>4907</v>
      </c>
      <c r="DZ673" s="199">
        <v>32907</v>
      </c>
      <c r="EA673" s="199">
        <v>2450</v>
      </c>
      <c r="EB673" s="199">
        <v>25093</v>
      </c>
      <c r="EC673" s="199">
        <v>42500</v>
      </c>
      <c r="ED673" s="199">
        <v>5917</v>
      </c>
      <c r="EE673" s="199">
        <v>28950</v>
      </c>
      <c r="EF673" s="199">
        <v>52286</v>
      </c>
      <c r="EG673" s="199">
        <v>386634</v>
      </c>
      <c r="EH673" s="199">
        <v>58812</v>
      </c>
      <c r="EI673" s="199">
        <v>137223</v>
      </c>
      <c r="EJ673" s="199">
        <v>45693</v>
      </c>
      <c r="EK673" s="199">
        <v>6799</v>
      </c>
      <c r="EL673" s="199">
        <v>5224</v>
      </c>
      <c r="EM673" s="199">
        <v>5437</v>
      </c>
      <c r="EN673" s="199">
        <v>5174</v>
      </c>
      <c r="EO673" s="199">
        <v>4557</v>
      </c>
      <c r="EP673" s="199">
        <v>15394</v>
      </c>
      <c r="EQ673" s="199">
        <v>161385</v>
      </c>
      <c r="ER673" s="199">
        <v>182916</v>
      </c>
      <c r="ES673" s="199">
        <v>11596</v>
      </c>
      <c r="ET673" s="199">
        <v>53126</v>
      </c>
      <c r="EU673" s="199">
        <v>71310</v>
      </c>
      <c r="EV673" s="199">
        <v>46884</v>
      </c>
      <c r="EW673" s="199">
        <v>171320</v>
      </c>
      <c r="EX673" s="199">
        <v>2448</v>
      </c>
      <c r="EZ673" s="199"/>
    </row>
    <row r="674" spans="1:156" x14ac:dyDescent="0.25">
      <c r="A674" s="202" t="s">
        <v>559</v>
      </c>
      <c r="B674" s="202" t="s">
        <v>1764</v>
      </c>
      <c r="C674" s="202" t="s">
        <v>236</v>
      </c>
      <c r="D674" s="202" t="s">
        <v>236</v>
      </c>
      <c r="E674" s="202" t="s">
        <v>236</v>
      </c>
      <c r="F674" s="202" t="s">
        <v>236</v>
      </c>
      <c r="G674" s="202" t="s">
        <v>236</v>
      </c>
      <c r="H674" s="199">
        <v>307674</v>
      </c>
      <c r="I674" s="199">
        <v>12919</v>
      </c>
      <c r="J674" s="199">
        <v>55907</v>
      </c>
      <c r="K674" s="199">
        <v>3733</v>
      </c>
      <c r="L674" s="199">
        <v>39187</v>
      </c>
      <c r="M674" s="199">
        <v>2771</v>
      </c>
      <c r="N674" s="199">
        <v>126165</v>
      </c>
      <c r="O674" s="199">
        <v>6747</v>
      </c>
      <c r="P674" s="199">
        <v>120311</v>
      </c>
      <c r="Q674" s="199">
        <v>2245</v>
      </c>
      <c r="R674" s="199">
        <v>279435</v>
      </c>
      <c r="S674" s="199">
        <v>10769</v>
      </c>
      <c r="T674" s="199">
        <v>3550</v>
      </c>
      <c r="U674" s="199">
        <v>252</v>
      </c>
      <c r="V674" s="199">
        <v>6849</v>
      </c>
      <c r="W674" s="199">
        <v>731</v>
      </c>
      <c r="X674" s="199">
        <v>2276</v>
      </c>
      <c r="Y674" s="199">
        <v>105</v>
      </c>
      <c r="Z674" s="199">
        <v>1632</v>
      </c>
      <c r="AA674" s="199">
        <v>207</v>
      </c>
      <c r="AB674" s="199">
        <v>13862</v>
      </c>
      <c r="AC674" s="199">
        <v>847</v>
      </c>
      <c r="AD674" s="199">
        <v>5482</v>
      </c>
      <c r="AE674" s="199">
        <v>523</v>
      </c>
      <c r="AF674" s="199">
        <v>277349</v>
      </c>
      <c r="AG674" s="199">
        <v>10605</v>
      </c>
      <c r="AH674" s="199">
        <v>302359</v>
      </c>
      <c r="AI674" s="199">
        <v>12701</v>
      </c>
      <c r="AJ674" s="199">
        <v>5315</v>
      </c>
      <c r="AK674" s="199">
        <v>218</v>
      </c>
      <c r="AL674" s="199">
        <v>3068</v>
      </c>
      <c r="AM674" s="199">
        <v>66</v>
      </c>
      <c r="AN674" s="199">
        <v>2247</v>
      </c>
      <c r="AO674" s="199">
        <v>152</v>
      </c>
      <c r="AP674" s="199">
        <v>155818</v>
      </c>
      <c r="AQ674" s="199">
        <v>7903</v>
      </c>
      <c r="AR674" s="199">
        <v>151856</v>
      </c>
      <c r="AS674" s="199">
        <v>5016</v>
      </c>
      <c r="AT674" s="199">
        <v>47302</v>
      </c>
      <c r="AU674" s="199">
        <v>1751</v>
      </c>
      <c r="AV674" s="199">
        <v>260372</v>
      </c>
      <c r="AW674" s="199">
        <v>11168</v>
      </c>
      <c r="AX674" s="199">
        <v>10683</v>
      </c>
      <c r="AY674" s="199">
        <v>943</v>
      </c>
      <c r="AZ674" s="199">
        <v>57210</v>
      </c>
      <c r="BA674" s="199">
        <v>3254</v>
      </c>
      <c r="BB674" s="199">
        <v>81095</v>
      </c>
      <c r="BC674" s="199">
        <v>3695</v>
      </c>
      <c r="BD674" s="199">
        <v>62790</v>
      </c>
      <c r="BE674" s="199">
        <v>1203</v>
      </c>
      <c r="BF674" s="199">
        <v>38219</v>
      </c>
      <c r="BG674" s="199">
        <v>2760</v>
      </c>
      <c r="BH674" s="199">
        <v>140534</v>
      </c>
      <c r="BI674" s="199">
        <v>8449</v>
      </c>
      <c r="BJ674" s="199">
        <v>134123</v>
      </c>
      <c r="BK674" s="199">
        <v>7550</v>
      </c>
      <c r="BL674" s="199">
        <v>6411</v>
      </c>
      <c r="BM674" s="199">
        <v>899</v>
      </c>
      <c r="BN674" s="199">
        <v>89449</v>
      </c>
      <c r="BO674" s="199">
        <v>4509</v>
      </c>
      <c r="BP674" s="199">
        <v>58735</v>
      </c>
      <c r="BQ674" s="199">
        <v>4423</v>
      </c>
      <c r="BR674" s="199">
        <v>30569</v>
      </c>
      <c r="BS674" s="199">
        <v>2277</v>
      </c>
      <c r="BT674" s="199">
        <v>64800</v>
      </c>
      <c r="BU674" s="199">
        <v>1625</v>
      </c>
      <c r="BV674" s="199">
        <v>178753</v>
      </c>
      <c r="BW674" s="199">
        <v>11209</v>
      </c>
      <c r="BX674" s="199">
        <v>463</v>
      </c>
      <c r="BY674" s="199">
        <v>102</v>
      </c>
      <c r="BZ674" s="199">
        <v>18323</v>
      </c>
      <c r="CA674" s="199">
        <v>331</v>
      </c>
      <c r="CB674" s="199">
        <v>46477</v>
      </c>
      <c r="CC674" s="199">
        <v>1294</v>
      </c>
      <c r="CD674" s="199">
        <v>31096</v>
      </c>
      <c r="CE674" s="199">
        <v>2199</v>
      </c>
      <c r="CF674" s="199">
        <v>30664</v>
      </c>
      <c r="CG674" s="199">
        <v>2485</v>
      </c>
      <c r="CH674" s="199">
        <v>35871</v>
      </c>
      <c r="CI674" s="199">
        <v>2319</v>
      </c>
      <c r="CJ674" s="199">
        <v>35056</v>
      </c>
      <c r="CK674" s="199">
        <v>1756</v>
      </c>
      <c r="CL674" s="199">
        <v>46066</v>
      </c>
      <c r="CM674" s="199">
        <v>2450</v>
      </c>
      <c r="CN674" s="199">
        <v>463</v>
      </c>
      <c r="CO674" s="199">
        <v>102</v>
      </c>
      <c r="CP674" s="199">
        <v>12919</v>
      </c>
      <c r="CQ674" s="199">
        <v>294755</v>
      </c>
      <c r="CR674" s="199">
        <v>225397</v>
      </c>
      <c r="CS674" s="199">
        <v>127752</v>
      </c>
      <c r="CT674" s="199">
        <v>289418</v>
      </c>
      <c r="CU674" s="199">
        <v>9509</v>
      </c>
      <c r="CV674" s="199">
        <v>2187</v>
      </c>
      <c r="CW674" s="199">
        <v>3205</v>
      </c>
      <c r="CX674" s="199">
        <v>977</v>
      </c>
      <c r="CY674" s="199">
        <v>3006</v>
      </c>
      <c r="CZ674" s="199">
        <v>470</v>
      </c>
      <c r="DA674" s="199">
        <v>1176</v>
      </c>
      <c r="DB674" s="199">
        <v>365</v>
      </c>
      <c r="DC674" s="199">
        <v>2122</v>
      </c>
      <c r="DD674" s="199">
        <v>375</v>
      </c>
      <c r="DE674" s="199">
        <v>4498</v>
      </c>
      <c r="DF674" s="199">
        <v>10903</v>
      </c>
      <c r="DG674" s="199">
        <v>12726</v>
      </c>
      <c r="DH674" s="199">
        <v>2805</v>
      </c>
      <c r="DI674" s="199">
        <v>18476</v>
      </c>
      <c r="DJ674" s="199">
        <v>8158</v>
      </c>
      <c r="DK674" s="199">
        <v>1882</v>
      </c>
      <c r="DL674" s="199">
        <v>7473</v>
      </c>
      <c r="DM674" s="199">
        <v>9820</v>
      </c>
      <c r="DN674" s="199">
        <v>41460</v>
      </c>
      <c r="DO674" s="199">
        <v>15092</v>
      </c>
      <c r="DP674" s="199">
        <v>6622</v>
      </c>
      <c r="DQ674" s="199">
        <v>8119</v>
      </c>
      <c r="DR674" s="199">
        <v>7668</v>
      </c>
      <c r="DS674" s="199">
        <v>4697</v>
      </c>
      <c r="DT674" s="199">
        <v>12473</v>
      </c>
      <c r="DU674" s="199">
        <v>2002</v>
      </c>
      <c r="DV674" s="199">
        <v>60672</v>
      </c>
      <c r="DW674" s="199">
        <v>19392</v>
      </c>
      <c r="DX674" s="199">
        <v>11127</v>
      </c>
      <c r="DY674" s="199">
        <v>3206</v>
      </c>
      <c r="DZ674" s="199">
        <v>28476</v>
      </c>
      <c r="EA674" s="199">
        <v>1903</v>
      </c>
      <c r="EB674" s="199">
        <v>21942</v>
      </c>
      <c r="EC674" s="199">
        <v>32410</v>
      </c>
      <c r="ED674" s="199">
        <v>4489</v>
      </c>
      <c r="EE674" s="199">
        <v>20979</v>
      </c>
      <c r="EF674" s="199">
        <v>31655</v>
      </c>
      <c r="EG674" s="199">
        <v>271219</v>
      </c>
      <c r="EH674" s="199">
        <v>40035</v>
      </c>
      <c r="EI674" s="199">
        <v>99768</v>
      </c>
      <c r="EJ674" s="199">
        <v>32917</v>
      </c>
      <c r="EK674" s="199">
        <v>4425</v>
      </c>
      <c r="EL674" s="199">
        <v>3274</v>
      </c>
      <c r="EM674" s="199">
        <v>3431</v>
      </c>
      <c r="EN674" s="199">
        <v>3336</v>
      </c>
      <c r="EO674" s="199">
        <v>3252</v>
      </c>
      <c r="EP674" s="199">
        <v>12217</v>
      </c>
      <c r="EQ674" s="199">
        <v>113736</v>
      </c>
      <c r="ER674" s="199">
        <v>132685</v>
      </c>
      <c r="ES674" s="199">
        <v>9734</v>
      </c>
      <c r="ET674" s="199">
        <v>38973</v>
      </c>
      <c r="EU674" s="199">
        <v>50492</v>
      </c>
      <c r="EV674" s="199">
        <v>33486</v>
      </c>
      <c r="EW674" s="199">
        <v>122951</v>
      </c>
      <c r="EX674" s="199">
        <v>2002</v>
      </c>
      <c r="EZ674" s="199"/>
    </row>
    <row r="675" spans="1:156" x14ac:dyDescent="0.25">
      <c r="A675" s="202" t="s">
        <v>560</v>
      </c>
      <c r="B675" s="202" t="s">
        <v>1764</v>
      </c>
      <c r="C675" s="202" t="s">
        <v>236</v>
      </c>
      <c r="D675" s="202" t="s">
        <v>236</v>
      </c>
      <c r="E675" s="202" t="s">
        <v>236</v>
      </c>
      <c r="F675" s="202" t="s">
        <v>236</v>
      </c>
      <c r="G675" s="202" t="s">
        <v>236</v>
      </c>
      <c r="H675" s="199">
        <v>258371</v>
      </c>
      <c r="I675" s="199">
        <v>13041</v>
      </c>
      <c r="J675" s="199">
        <v>42079</v>
      </c>
      <c r="K675" s="199">
        <v>3789</v>
      </c>
      <c r="L675" s="199">
        <v>28211</v>
      </c>
      <c r="M675" s="199">
        <v>2808</v>
      </c>
      <c r="N675" s="199">
        <v>104177</v>
      </c>
      <c r="O675" s="199">
        <v>6486</v>
      </c>
      <c r="P675" s="199">
        <v>101637</v>
      </c>
      <c r="Q675" s="199">
        <v>2564</v>
      </c>
      <c r="R675" s="199">
        <v>227025</v>
      </c>
      <c r="S675" s="199">
        <v>8512</v>
      </c>
      <c r="T675" s="199">
        <v>8340</v>
      </c>
      <c r="U675" s="199">
        <v>801</v>
      </c>
      <c r="V675" s="199">
        <v>759</v>
      </c>
      <c r="W675" s="199">
        <v>88</v>
      </c>
      <c r="X675" s="199">
        <v>4204</v>
      </c>
      <c r="Y675" s="199">
        <v>271</v>
      </c>
      <c r="Z675" s="199">
        <v>6712</v>
      </c>
      <c r="AA675" s="199">
        <v>2034</v>
      </c>
      <c r="AB675" s="199">
        <v>11230</v>
      </c>
      <c r="AC675" s="199">
        <v>1335</v>
      </c>
      <c r="AD675" s="199">
        <v>18467</v>
      </c>
      <c r="AE675" s="199">
        <v>3847</v>
      </c>
      <c r="AF675" s="199">
        <v>220494</v>
      </c>
      <c r="AG675" s="199">
        <v>7791</v>
      </c>
      <c r="AH675" s="199">
        <v>244376</v>
      </c>
      <c r="AI675" s="199">
        <v>10121</v>
      </c>
      <c r="AJ675" s="199">
        <v>13995</v>
      </c>
      <c r="AK675" s="199">
        <v>2920</v>
      </c>
      <c r="AL675" s="199">
        <v>4899</v>
      </c>
      <c r="AM675" s="199">
        <v>407</v>
      </c>
      <c r="AN675" s="199">
        <v>9096</v>
      </c>
      <c r="AO675" s="199">
        <v>2513</v>
      </c>
      <c r="AP675" s="199">
        <v>130524</v>
      </c>
      <c r="AQ675" s="199">
        <v>7478</v>
      </c>
      <c r="AR675" s="199">
        <v>127847</v>
      </c>
      <c r="AS675" s="199">
        <v>5563</v>
      </c>
      <c r="AT675" s="199">
        <v>29221</v>
      </c>
      <c r="AU675" s="199">
        <v>728</v>
      </c>
      <c r="AV675" s="199">
        <v>229150</v>
      </c>
      <c r="AW675" s="199">
        <v>12313</v>
      </c>
      <c r="AX675" s="199">
        <v>10150</v>
      </c>
      <c r="AY675" s="199">
        <v>1764</v>
      </c>
      <c r="AZ675" s="199">
        <v>47764</v>
      </c>
      <c r="BA675" s="199">
        <v>2753</v>
      </c>
      <c r="BB675" s="199">
        <v>56896</v>
      </c>
      <c r="BC675" s="199">
        <v>2661</v>
      </c>
      <c r="BD675" s="199">
        <v>48242</v>
      </c>
      <c r="BE675" s="199">
        <v>1294</v>
      </c>
      <c r="BF675" s="199">
        <v>23754</v>
      </c>
      <c r="BG675" s="199">
        <v>2098</v>
      </c>
      <c r="BH675" s="199">
        <v>128975</v>
      </c>
      <c r="BI675" s="199">
        <v>8276</v>
      </c>
      <c r="BJ675" s="199">
        <v>123937</v>
      </c>
      <c r="BK675" s="199">
        <v>7517</v>
      </c>
      <c r="BL675" s="199">
        <v>5038</v>
      </c>
      <c r="BM675" s="199">
        <v>759</v>
      </c>
      <c r="BN675" s="199">
        <v>86862</v>
      </c>
      <c r="BO675" s="199">
        <v>5115</v>
      </c>
      <c r="BP675" s="199">
        <v>47820</v>
      </c>
      <c r="BQ675" s="199">
        <v>3602</v>
      </c>
      <c r="BR675" s="199">
        <v>18047</v>
      </c>
      <c r="BS675" s="199">
        <v>1657</v>
      </c>
      <c r="BT675" s="199">
        <v>62134</v>
      </c>
      <c r="BU675" s="199">
        <v>2564</v>
      </c>
      <c r="BV675" s="199">
        <v>152729</v>
      </c>
      <c r="BW675" s="199">
        <v>10374</v>
      </c>
      <c r="BX675" s="199">
        <v>545</v>
      </c>
      <c r="BY675" s="199">
        <v>160</v>
      </c>
      <c r="BZ675" s="199">
        <v>17855</v>
      </c>
      <c r="CA675" s="199">
        <v>608</v>
      </c>
      <c r="CB675" s="199">
        <v>44279</v>
      </c>
      <c r="CC675" s="199">
        <v>1956</v>
      </c>
      <c r="CD675" s="199">
        <v>33185</v>
      </c>
      <c r="CE675" s="199">
        <v>2005</v>
      </c>
      <c r="CF675" s="199">
        <v>27341</v>
      </c>
      <c r="CG675" s="199">
        <v>2813</v>
      </c>
      <c r="CH675" s="199">
        <v>31117</v>
      </c>
      <c r="CI675" s="199">
        <v>2682</v>
      </c>
      <c r="CJ675" s="199">
        <v>28336</v>
      </c>
      <c r="CK675" s="199">
        <v>1487</v>
      </c>
      <c r="CL675" s="199">
        <v>32750</v>
      </c>
      <c r="CM675" s="199">
        <v>1387</v>
      </c>
      <c r="CN675" s="199">
        <v>545</v>
      </c>
      <c r="CO675" s="199">
        <v>160</v>
      </c>
      <c r="CP675" s="199">
        <v>13041</v>
      </c>
      <c r="CQ675" s="199">
        <v>245330</v>
      </c>
      <c r="CR675" s="199">
        <v>192880</v>
      </c>
      <c r="CS675" s="199">
        <v>91838</v>
      </c>
      <c r="CT675" s="199">
        <v>226789</v>
      </c>
      <c r="CU675" s="199">
        <v>22021</v>
      </c>
      <c r="CV675" s="199">
        <v>8921</v>
      </c>
      <c r="CW675" s="199">
        <v>12154</v>
      </c>
      <c r="CX675" s="199">
        <v>5136</v>
      </c>
      <c r="CY675" s="199">
        <v>2737</v>
      </c>
      <c r="CZ675" s="199">
        <v>641</v>
      </c>
      <c r="DA675" s="199">
        <v>2491</v>
      </c>
      <c r="DB675" s="199">
        <v>813</v>
      </c>
      <c r="DC675" s="199">
        <v>4639</v>
      </c>
      <c r="DD675" s="199">
        <v>2331</v>
      </c>
      <c r="DE675" s="199">
        <v>5972</v>
      </c>
      <c r="DF675" s="199">
        <v>9495</v>
      </c>
      <c r="DG675" s="199">
        <v>22300</v>
      </c>
      <c r="DH675" s="199">
        <v>3453</v>
      </c>
      <c r="DI675" s="199">
        <v>14780</v>
      </c>
      <c r="DJ675" s="199">
        <v>6258</v>
      </c>
      <c r="DK675" s="199">
        <v>1875</v>
      </c>
      <c r="DL675" s="199">
        <v>5618</v>
      </c>
      <c r="DM675" s="199">
        <v>8500</v>
      </c>
      <c r="DN675" s="199">
        <v>39027</v>
      </c>
      <c r="DO675" s="199">
        <v>10076</v>
      </c>
      <c r="DP675" s="199">
        <v>5718</v>
      </c>
      <c r="DQ675" s="199">
        <v>4970</v>
      </c>
      <c r="DR675" s="199">
        <v>4017</v>
      </c>
      <c r="DS675" s="199">
        <v>2732</v>
      </c>
      <c r="DT675" s="199">
        <v>7299</v>
      </c>
      <c r="DU675" s="199">
        <v>1560</v>
      </c>
      <c r="DV675" s="199">
        <v>50557</v>
      </c>
      <c r="DW675" s="199">
        <v>18797</v>
      </c>
      <c r="DX675" s="199">
        <v>8736</v>
      </c>
      <c r="DY675" s="199">
        <v>2903</v>
      </c>
      <c r="DZ675" s="199">
        <v>19363</v>
      </c>
      <c r="EA675" s="199">
        <v>1522</v>
      </c>
      <c r="EB675" s="199">
        <v>13877</v>
      </c>
      <c r="EC675" s="199">
        <v>22642</v>
      </c>
      <c r="ED675" s="199">
        <v>4130</v>
      </c>
      <c r="EE675" s="199">
        <v>14379</v>
      </c>
      <c r="EF675" s="199">
        <v>28947</v>
      </c>
      <c r="EG675" s="199">
        <v>222475</v>
      </c>
      <c r="EH675" s="199">
        <v>37859</v>
      </c>
      <c r="EI675" s="199">
        <v>73820</v>
      </c>
      <c r="EJ675" s="199">
        <v>27478</v>
      </c>
      <c r="EK675" s="199">
        <v>3536</v>
      </c>
      <c r="EL675" s="199">
        <v>3621</v>
      </c>
      <c r="EM675" s="199">
        <v>3612</v>
      </c>
      <c r="EN675" s="199">
        <v>3218</v>
      </c>
      <c r="EO675" s="199">
        <v>2311</v>
      </c>
      <c r="EP675" s="199">
        <v>9195</v>
      </c>
      <c r="EQ675" s="199">
        <v>88839</v>
      </c>
      <c r="ER675" s="199">
        <v>101298</v>
      </c>
      <c r="ES675" s="199">
        <v>5431</v>
      </c>
      <c r="ET675" s="199">
        <v>27359</v>
      </c>
      <c r="EU675" s="199">
        <v>40160</v>
      </c>
      <c r="EV675" s="199">
        <v>28348</v>
      </c>
      <c r="EW675" s="199">
        <v>95867</v>
      </c>
      <c r="EX675" s="199">
        <v>1560</v>
      </c>
      <c r="EZ675" s="199"/>
    </row>
    <row r="676" spans="1:156" x14ac:dyDescent="0.25">
      <c r="A676" s="202" t="s">
        <v>561</v>
      </c>
      <c r="B676" s="202" t="s">
        <v>1764</v>
      </c>
      <c r="C676" s="202" t="s">
        <v>236</v>
      </c>
      <c r="D676" s="202" t="s">
        <v>236</v>
      </c>
      <c r="E676" s="202" t="s">
        <v>236</v>
      </c>
      <c r="F676" s="202" t="s">
        <v>236</v>
      </c>
      <c r="G676" s="202" t="s">
        <v>236</v>
      </c>
      <c r="H676" s="199">
        <v>115816</v>
      </c>
      <c r="I676" s="199">
        <v>7337</v>
      </c>
      <c r="J676" s="199">
        <v>19427</v>
      </c>
      <c r="K676" s="199">
        <v>2544</v>
      </c>
      <c r="L676" s="199">
        <v>11624</v>
      </c>
      <c r="M676" s="199">
        <v>1302</v>
      </c>
      <c r="N676" s="199">
        <v>53442</v>
      </c>
      <c r="O676" s="199">
        <v>3239</v>
      </c>
      <c r="P676" s="199">
        <v>41955</v>
      </c>
      <c r="Q676" s="199">
        <v>1519</v>
      </c>
      <c r="R676" s="199">
        <v>100419</v>
      </c>
      <c r="S676" s="199">
        <v>4908</v>
      </c>
      <c r="T676" s="199">
        <v>2035</v>
      </c>
      <c r="U676" s="199">
        <v>144</v>
      </c>
      <c r="V676" s="199">
        <v>1289</v>
      </c>
      <c r="W676" s="199">
        <v>303</v>
      </c>
      <c r="X676" s="199">
        <v>2567</v>
      </c>
      <c r="Y676" s="199">
        <v>264</v>
      </c>
      <c r="Z676" s="199">
        <v>3926</v>
      </c>
      <c r="AA676" s="199">
        <v>842</v>
      </c>
      <c r="AB676" s="199">
        <v>5500</v>
      </c>
      <c r="AC676" s="199">
        <v>840</v>
      </c>
      <c r="AD676" s="199">
        <v>11497</v>
      </c>
      <c r="AE676" s="199">
        <v>2612</v>
      </c>
      <c r="AF676" s="199">
        <v>95936</v>
      </c>
      <c r="AG676" s="199">
        <v>4047</v>
      </c>
      <c r="AH676" s="199">
        <v>108537</v>
      </c>
      <c r="AI676" s="199">
        <v>5272</v>
      </c>
      <c r="AJ676" s="199">
        <v>7279</v>
      </c>
      <c r="AK676" s="199">
        <v>2065</v>
      </c>
      <c r="AL676" s="199">
        <v>3103</v>
      </c>
      <c r="AM676" s="199">
        <v>114</v>
      </c>
      <c r="AN676" s="199">
        <v>4176</v>
      </c>
      <c r="AO676" s="199">
        <v>1951</v>
      </c>
      <c r="AP676" s="199">
        <v>58657</v>
      </c>
      <c r="AQ676" s="199">
        <v>4184</v>
      </c>
      <c r="AR676" s="199">
        <v>57159</v>
      </c>
      <c r="AS676" s="199">
        <v>3153</v>
      </c>
      <c r="AT676" s="199">
        <v>14536</v>
      </c>
      <c r="AU676" s="199">
        <v>641</v>
      </c>
      <c r="AV676" s="199">
        <v>101280</v>
      </c>
      <c r="AW676" s="199">
        <v>6696</v>
      </c>
      <c r="AX676" s="199">
        <v>7242</v>
      </c>
      <c r="AY676" s="199">
        <v>1300</v>
      </c>
      <c r="AZ676" s="199">
        <v>26161</v>
      </c>
      <c r="BA676" s="199">
        <v>1498</v>
      </c>
      <c r="BB676" s="199">
        <v>26465</v>
      </c>
      <c r="BC676" s="199">
        <v>1491</v>
      </c>
      <c r="BD676" s="199">
        <v>16766</v>
      </c>
      <c r="BE676" s="199">
        <v>667</v>
      </c>
      <c r="BF676" s="199">
        <v>9886</v>
      </c>
      <c r="BG676" s="199">
        <v>1402</v>
      </c>
      <c r="BH676" s="199">
        <v>52247</v>
      </c>
      <c r="BI676" s="199">
        <v>4368</v>
      </c>
      <c r="BJ676" s="199">
        <v>51006</v>
      </c>
      <c r="BK676" s="199">
        <v>4068</v>
      </c>
      <c r="BL676" s="199">
        <v>1241</v>
      </c>
      <c r="BM676" s="199">
        <v>300</v>
      </c>
      <c r="BN676" s="199">
        <v>38367</v>
      </c>
      <c r="BO676" s="199">
        <v>2749</v>
      </c>
      <c r="BP676" s="199">
        <v>16422</v>
      </c>
      <c r="BQ676" s="199">
        <v>1913</v>
      </c>
      <c r="BR676" s="199">
        <v>7344</v>
      </c>
      <c r="BS676" s="199">
        <v>1108</v>
      </c>
      <c r="BT676" s="199">
        <v>30455</v>
      </c>
      <c r="BU676" s="199">
        <v>1528</v>
      </c>
      <c r="BV676" s="199">
        <v>62133</v>
      </c>
      <c r="BW676" s="199">
        <v>5770</v>
      </c>
      <c r="BX676" s="199">
        <v>448</v>
      </c>
      <c r="BY676" s="199">
        <v>74</v>
      </c>
      <c r="BZ676" s="199">
        <v>9069</v>
      </c>
      <c r="CA676" s="199">
        <v>371</v>
      </c>
      <c r="CB676" s="199">
        <v>21386</v>
      </c>
      <c r="CC676" s="199">
        <v>1157</v>
      </c>
      <c r="CD676" s="199">
        <v>8727</v>
      </c>
      <c r="CE676" s="199">
        <v>853</v>
      </c>
      <c r="CF676" s="199">
        <v>11384</v>
      </c>
      <c r="CG676" s="199">
        <v>1486</v>
      </c>
      <c r="CH676" s="199">
        <v>13309</v>
      </c>
      <c r="CI676" s="199">
        <v>1463</v>
      </c>
      <c r="CJ676" s="199">
        <v>12506</v>
      </c>
      <c r="CK676" s="199">
        <v>982</v>
      </c>
      <c r="CL676" s="199">
        <v>16207</v>
      </c>
      <c r="CM676" s="199">
        <v>986</v>
      </c>
      <c r="CN676" s="199">
        <v>448</v>
      </c>
      <c r="CO676" s="199">
        <v>74</v>
      </c>
      <c r="CP676" s="199">
        <v>7337</v>
      </c>
      <c r="CQ676" s="199">
        <v>108479</v>
      </c>
      <c r="CR676" s="199">
        <v>84112</v>
      </c>
      <c r="CS676" s="199">
        <v>44478</v>
      </c>
      <c r="CT676" s="199">
        <v>98963</v>
      </c>
      <c r="CU676" s="199">
        <v>11368</v>
      </c>
      <c r="CV676" s="199">
        <v>5157</v>
      </c>
      <c r="CW676" s="199">
        <v>7722</v>
      </c>
      <c r="CX676" s="199">
        <v>3643</v>
      </c>
      <c r="CY676" s="199">
        <v>798</v>
      </c>
      <c r="CZ676" s="199">
        <v>134</v>
      </c>
      <c r="DA676" s="199">
        <v>1942</v>
      </c>
      <c r="DB676" s="199">
        <v>970</v>
      </c>
      <c r="DC676" s="199">
        <v>906</v>
      </c>
      <c r="DD676" s="199">
        <v>410</v>
      </c>
      <c r="DE676" s="199">
        <v>5615</v>
      </c>
      <c r="DF676" s="199">
        <v>4027</v>
      </c>
      <c r="DG676" s="199">
        <v>9619</v>
      </c>
      <c r="DH676" s="199">
        <v>2039</v>
      </c>
      <c r="DI676" s="199">
        <v>5889</v>
      </c>
      <c r="DJ676" s="199">
        <v>3012</v>
      </c>
      <c r="DK676" s="199">
        <v>732</v>
      </c>
      <c r="DL676" s="199">
        <v>2446</v>
      </c>
      <c r="DM676" s="199">
        <v>2880</v>
      </c>
      <c r="DN676" s="199">
        <v>14004</v>
      </c>
      <c r="DO676" s="199">
        <v>3557</v>
      </c>
      <c r="DP676" s="199">
        <v>2519</v>
      </c>
      <c r="DQ676" s="199">
        <v>2219</v>
      </c>
      <c r="DR676" s="199">
        <v>1702</v>
      </c>
      <c r="DS676" s="199">
        <v>1162</v>
      </c>
      <c r="DT676" s="199">
        <v>3202</v>
      </c>
      <c r="DU676" s="199">
        <v>1119</v>
      </c>
      <c r="DV676" s="199">
        <v>24027</v>
      </c>
      <c r="DW676" s="199">
        <v>8615</v>
      </c>
      <c r="DX676" s="199">
        <v>3151</v>
      </c>
      <c r="DY676" s="199">
        <v>1237</v>
      </c>
      <c r="DZ676" s="199">
        <v>9512</v>
      </c>
      <c r="EA676" s="199">
        <v>651</v>
      </c>
      <c r="EB676" s="199">
        <v>7511</v>
      </c>
      <c r="EC676" s="199">
        <v>10857</v>
      </c>
      <c r="ED676" s="199">
        <v>1852</v>
      </c>
      <c r="EE676" s="199">
        <v>7448</v>
      </c>
      <c r="EF676" s="199">
        <v>13041</v>
      </c>
      <c r="EG676" s="199">
        <v>104841</v>
      </c>
      <c r="EH676" s="199">
        <v>11650</v>
      </c>
      <c r="EI676" s="199">
        <v>37355</v>
      </c>
      <c r="EJ676" s="199">
        <v>10192</v>
      </c>
      <c r="EK676" s="199">
        <v>2151</v>
      </c>
      <c r="EL676" s="199">
        <v>1378</v>
      </c>
      <c r="EM676" s="199">
        <v>1171</v>
      </c>
      <c r="EN676" s="199">
        <v>675</v>
      </c>
      <c r="EO676" s="199">
        <v>772</v>
      </c>
      <c r="EP676" s="199">
        <v>2733</v>
      </c>
      <c r="EQ676" s="199">
        <v>40039</v>
      </c>
      <c r="ER676" s="199">
        <v>47547</v>
      </c>
      <c r="ES676" s="199">
        <v>2466</v>
      </c>
      <c r="ET676" s="199">
        <v>12919</v>
      </c>
      <c r="EU676" s="199">
        <v>17851</v>
      </c>
      <c r="EV676" s="199">
        <v>14311</v>
      </c>
      <c r="EW676" s="199">
        <v>45081</v>
      </c>
      <c r="EX676" s="199">
        <v>1119</v>
      </c>
      <c r="EZ676" s="199"/>
    </row>
    <row r="677" spans="1:156" x14ac:dyDescent="0.25">
      <c r="A677" s="202" t="s">
        <v>562</v>
      </c>
      <c r="B677" s="202" t="s">
        <v>1764</v>
      </c>
      <c r="C677" s="202" t="s">
        <v>236</v>
      </c>
      <c r="D677" s="202" t="s">
        <v>236</v>
      </c>
      <c r="E677" s="202" t="s">
        <v>236</v>
      </c>
      <c r="F677" s="202" t="s">
        <v>236</v>
      </c>
      <c r="G677" s="202" t="s">
        <v>236</v>
      </c>
      <c r="H677" s="199">
        <v>199554</v>
      </c>
      <c r="I677" s="199">
        <v>10812</v>
      </c>
      <c r="J677" s="199">
        <v>31293</v>
      </c>
      <c r="K677" s="199">
        <v>3386</v>
      </c>
      <c r="L677" s="199">
        <v>19178</v>
      </c>
      <c r="M677" s="199">
        <v>2411</v>
      </c>
      <c r="N677" s="199">
        <v>90019</v>
      </c>
      <c r="O677" s="199">
        <v>4985</v>
      </c>
      <c r="P677" s="199">
        <v>76816</v>
      </c>
      <c r="Q677" s="199">
        <v>2287</v>
      </c>
      <c r="R677" s="199">
        <v>177367</v>
      </c>
      <c r="S677" s="199">
        <v>7447</v>
      </c>
      <c r="T677" s="199">
        <v>4184</v>
      </c>
      <c r="U677" s="199">
        <v>275</v>
      </c>
      <c r="V677" s="199">
        <v>1075</v>
      </c>
      <c r="W677" s="199">
        <v>121</v>
      </c>
      <c r="X677" s="199">
        <v>2466</v>
      </c>
      <c r="Y677" s="199">
        <v>183</v>
      </c>
      <c r="Z677" s="199">
        <v>7314</v>
      </c>
      <c r="AA677" s="199">
        <v>1795</v>
      </c>
      <c r="AB677" s="199">
        <v>6845</v>
      </c>
      <c r="AC677" s="199">
        <v>889</v>
      </c>
      <c r="AD677" s="199">
        <v>16229</v>
      </c>
      <c r="AE677" s="199">
        <v>3443</v>
      </c>
      <c r="AF677" s="199">
        <v>171376</v>
      </c>
      <c r="AG677" s="199">
        <v>6438</v>
      </c>
      <c r="AH677" s="199">
        <v>189861</v>
      </c>
      <c r="AI677" s="199">
        <v>8156</v>
      </c>
      <c r="AJ677" s="199">
        <v>9693</v>
      </c>
      <c r="AK677" s="199">
        <v>2656</v>
      </c>
      <c r="AL677" s="199">
        <v>3814</v>
      </c>
      <c r="AM677" s="199">
        <v>353</v>
      </c>
      <c r="AN677" s="199">
        <v>5879</v>
      </c>
      <c r="AO677" s="199">
        <v>2303</v>
      </c>
      <c r="AP677" s="199">
        <v>101402</v>
      </c>
      <c r="AQ677" s="199">
        <v>6203</v>
      </c>
      <c r="AR677" s="199">
        <v>98152</v>
      </c>
      <c r="AS677" s="199">
        <v>4609</v>
      </c>
      <c r="AT677" s="199">
        <v>26625</v>
      </c>
      <c r="AU677" s="199">
        <v>941</v>
      </c>
      <c r="AV677" s="199">
        <v>172929</v>
      </c>
      <c r="AW677" s="199">
        <v>9871</v>
      </c>
      <c r="AX677" s="199">
        <v>9832</v>
      </c>
      <c r="AY677" s="199">
        <v>1595</v>
      </c>
      <c r="AZ677" s="199">
        <v>42870</v>
      </c>
      <c r="BA677" s="199">
        <v>2826</v>
      </c>
      <c r="BB677" s="199">
        <v>51539</v>
      </c>
      <c r="BC677" s="199">
        <v>2393</v>
      </c>
      <c r="BD677" s="199">
        <v>29335</v>
      </c>
      <c r="BE677" s="199">
        <v>619</v>
      </c>
      <c r="BF677" s="199">
        <v>17633</v>
      </c>
      <c r="BG677" s="199">
        <v>1940</v>
      </c>
      <c r="BH677" s="199">
        <v>93333</v>
      </c>
      <c r="BI677" s="199">
        <v>6780</v>
      </c>
      <c r="BJ677" s="199">
        <v>90403</v>
      </c>
      <c r="BK677" s="199">
        <v>5979</v>
      </c>
      <c r="BL677" s="199">
        <v>2930</v>
      </c>
      <c r="BM677" s="199">
        <v>801</v>
      </c>
      <c r="BN677" s="199">
        <v>67504</v>
      </c>
      <c r="BO677" s="199">
        <v>4008</v>
      </c>
      <c r="BP677" s="199">
        <v>28955</v>
      </c>
      <c r="BQ677" s="199">
        <v>3099</v>
      </c>
      <c r="BR677" s="199">
        <v>14507</v>
      </c>
      <c r="BS677" s="199">
        <v>1613</v>
      </c>
      <c r="BT677" s="199">
        <v>50067</v>
      </c>
      <c r="BU677" s="199">
        <v>1951</v>
      </c>
      <c r="BV677" s="199">
        <v>110966</v>
      </c>
      <c r="BW677" s="199">
        <v>8720</v>
      </c>
      <c r="BX677" s="199">
        <v>596</v>
      </c>
      <c r="BY677" s="199">
        <v>188</v>
      </c>
      <c r="BZ677" s="199">
        <v>14702</v>
      </c>
      <c r="CA677" s="199">
        <v>415</v>
      </c>
      <c r="CB677" s="199">
        <v>35365</v>
      </c>
      <c r="CC677" s="199">
        <v>1536</v>
      </c>
      <c r="CD677" s="199">
        <v>15911</v>
      </c>
      <c r="CE677" s="199">
        <v>1428</v>
      </c>
      <c r="CF677" s="199">
        <v>20094</v>
      </c>
      <c r="CG677" s="199">
        <v>2450</v>
      </c>
      <c r="CH677" s="199">
        <v>23547</v>
      </c>
      <c r="CI677" s="199">
        <v>2246</v>
      </c>
      <c r="CJ677" s="199">
        <v>22736</v>
      </c>
      <c r="CK677" s="199">
        <v>1284</v>
      </c>
      <c r="CL677" s="199">
        <v>28678</v>
      </c>
      <c r="CM677" s="199">
        <v>1312</v>
      </c>
      <c r="CN677" s="199">
        <v>596</v>
      </c>
      <c r="CO677" s="199">
        <v>188</v>
      </c>
      <c r="CP677" s="199">
        <v>10812</v>
      </c>
      <c r="CQ677" s="199">
        <v>188742</v>
      </c>
      <c r="CR677" s="199">
        <v>143080</v>
      </c>
      <c r="CS677" s="199">
        <v>79945</v>
      </c>
      <c r="CT677" s="199">
        <v>175250</v>
      </c>
      <c r="CU677" s="199">
        <v>14981</v>
      </c>
      <c r="CV677" s="199">
        <v>6220</v>
      </c>
      <c r="CW677" s="199">
        <v>10016</v>
      </c>
      <c r="CX677" s="199">
        <v>4115</v>
      </c>
      <c r="CY677" s="199">
        <v>1319</v>
      </c>
      <c r="CZ677" s="199">
        <v>228</v>
      </c>
      <c r="DA677" s="199">
        <v>1669</v>
      </c>
      <c r="DB677" s="199">
        <v>885</v>
      </c>
      <c r="DC677" s="199">
        <v>1977</v>
      </c>
      <c r="DD677" s="199">
        <v>992</v>
      </c>
      <c r="DE677" s="199">
        <v>7163</v>
      </c>
      <c r="DF677" s="199">
        <v>8076</v>
      </c>
      <c r="DG677" s="199">
        <v>17182</v>
      </c>
      <c r="DH677" s="199">
        <v>2499</v>
      </c>
      <c r="DI677" s="199">
        <v>11388</v>
      </c>
      <c r="DJ677" s="199">
        <v>5668</v>
      </c>
      <c r="DK677" s="199">
        <v>931</v>
      </c>
      <c r="DL677" s="199">
        <v>5000</v>
      </c>
      <c r="DM677" s="199">
        <v>5652</v>
      </c>
      <c r="DN677" s="199">
        <v>24785</v>
      </c>
      <c r="DO677" s="199">
        <v>5687</v>
      </c>
      <c r="DP677" s="199">
        <v>4475</v>
      </c>
      <c r="DQ677" s="199">
        <v>3343</v>
      </c>
      <c r="DR677" s="199">
        <v>3154</v>
      </c>
      <c r="DS677" s="199">
        <v>2126</v>
      </c>
      <c r="DT677" s="199">
        <v>6222</v>
      </c>
      <c r="DU677" s="199">
        <v>1703</v>
      </c>
      <c r="DV677" s="199">
        <v>42535</v>
      </c>
      <c r="DW677" s="199">
        <v>15086</v>
      </c>
      <c r="DX677" s="199">
        <v>5568</v>
      </c>
      <c r="DY677" s="199">
        <v>2380</v>
      </c>
      <c r="DZ677" s="199">
        <v>15245</v>
      </c>
      <c r="EA677" s="199">
        <v>1132</v>
      </c>
      <c r="EB677" s="199">
        <v>11757</v>
      </c>
      <c r="EC677" s="199">
        <v>17680</v>
      </c>
      <c r="ED677" s="199">
        <v>2588</v>
      </c>
      <c r="EE677" s="199">
        <v>12337</v>
      </c>
      <c r="EF677" s="199">
        <v>22592</v>
      </c>
      <c r="EG677" s="199">
        <v>180446</v>
      </c>
      <c r="EH677" s="199">
        <v>19764</v>
      </c>
      <c r="EI677" s="199">
        <v>61884</v>
      </c>
      <c r="EJ677" s="199">
        <v>19144</v>
      </c>
      <c r="EK677" s="199">
        <v>3611</v>
      </c>
      <c r="EL677" s="199">
        <v>2432</v>
      </c>
      <c r="EM677" s="199">
        <v>2337</v>
      </c>
      <c r="EN677" s="199">
        <v>1798</v>
      </c>
      <c r="EO677" s="199">
        <v>1400</v>
      </c>
      <c r="EP677" s="199">
        <v>5671</v>
      </c>
      <c r="EQ677" s="199">
        <v>68915</v>
      </c>
      <c r="ER677" s="199">
        <v>81028</v>
      </c>
      <c r="ES677" s="199">
        <v>4335</v>
      </c>
      <c r="ET677" s="199">
        <v>21799</v>
      </c>
      <c r="EU677" s="199">
        <v>31260</v>
      </c>
      <c r="EV677" s="199">
        <v>23634</v>
      </c>
      <c r="EW677" s="199">
        <v>76693</v>
      </c>
      <c r="EX677" s="199">
        <v>1703</v>
      </c>
      <c r="EZ677" s="199"/>
    </row>
    <row r="678" spans="1:156" x14ac:dyDescent="0.25">
      <c r="A678" s="202" t="s">
        <v>563</v>
      </c>
      <c r="B678" s="202" t="s">
        <v>1764</v>
      </c>
      <c r="C678" s="202" t="s">
        <v>236</v>
      </c>
      <c r="D678" s="202" t="s">
        <v>236</v>
      </c>
      <c r="E678" s="202" t="s">
        <v>236</v>
      </c>
      <c r="F678" s="202" t="s">
        <v>236</v>
      </c>
      <c r="G678" s="202" t="s">
        <v>236</v>
      </c>
      <c r="H678" s="199">
        <v>233744</v>
      </c>
      <c r="I678" s="199">
        <v>10508</v>
      </c>
      <c r="J678" s="199">
        <v>38866</v>
      </c>
      <c r="K678" s="199">
        <v>2468</v>
      </c>
      <c r="L678" s="199">
        <v>25207</v>
      </c>
      <c r="M678" s="199">
        <v>1760</v>
      </c>
      <c r="N678" s="199">
        <v>97298</v>
      </c>
      <c r="O678" s="199">
        <v>5034</v>
      </c>
      <c r="P678" s="199">
        <v>93844</v>
      </c>
      <c r="Q678" s="199">
        <v>2782</v>
      </c>
      <c r="R678" s="199">
        <v>211724</v>
      </c>
      <c r="S678" s="199">
        <v>8335</v>
      </c>
      <c r="T678" s="199">
        <v>4269</v>
      </c>
      <c r="U678" s="199">
        <v>105</v>
      </c>
      <c r="V678" s="199">
        <v>3309</v>
      </c>
      <c r="W678" s="199">
        <v>470</v>
      </c>
      <c r="X678" s="199">
        <v>1869</v>
      </c>
      <c r="Y678" s="199">
        <v>78</v>
      </c>
      <c r="Z678" s="199">
        <v>2654</v>
      </c>
      <c r="AA678" s="199">
        <v>416</v>
      </c>
      <c r="AB678" s="199">
        <v>9590</v>
      </c>
      <c r="AC678" s="199">
        <v>1102</v>
      </c>
      <c r="AD678" s="199">
        <v>8477</v>
      </c>
      <c r="AE678" s="199">
        <v>920</v>
      </c>
      <c r="AF678" s="199">
        <v>208164</v>
      </c>
      <c r="AG678" s="199">
        <v>8143</v>
      </c>
      <c r="AH678" s="199">
        <v>227246</v>
      </c>
      <c r="AI678" s="199">
        <v>9962</v>
      </c>
      <c r="AJ678" s="199">
        <v>6498</v>
      </c>
      <c r="AK678" s="199">
        <v>546</v>
      </c>
      <c r="AL678" s="199">
        <v>3463</v>
      </c>
      <c r="AM678" s="199">
        <v>151</v>
      </c>
      <c r="AN678" s="199">
        <v>3035</v>
      </c>
      <c r="AO678" s="199">
        <v>395</v>
      </c>
      <c r="AP678" s="199">
        <v>118005</v>
      </c>
      <c r="AQ678" s="199">
        <v>6290</v>
      </c>
      <c r="AR678" s="199">
        <v>115739</v>
      </c>
      <c r="AS678" s="199">
        <v>4218</v>
      </c>
      <c r="AT678" s="199">
        <v>30508</v>
      </c>
      <c r="AU678" s="199">
        <v>838</v>
      </c>
      <c r="AV678" s="199">
        <v>203236</v>
      </c>
      <c r="AW678" s="199">
        <v>9670</v>
      </c>
      <c r="AX678" s="199">
        <v>8974</v>
      </c>
      <c r="AY678" s="199">
        <v>1046</v>
      </c>
      <c r="AZ678" s="199">
        <v>42201</v>
      </c>
      <c r="BA678" s="199">
        <v>2371</v>
      </c>
      <c r="BB678" s="199">
        <v>58769</v>
      </c>
      <c r="BC678" s="199">
        <v>2707</v>
      </c>
      <c r="BD678" s="199">
        <v>45070</v>
      </c>
      <c r="BE678" s="199">
        <v>980</v>
      </c>
      <c r="BF678" s="199">
        <v>21827</v>
      </c>
      <c r="BG678" s="199">
        <v>1806</v>
      </c>
      <c r="BH678" s="199">
        <v>108192</v>
      </c>
      <c r="BI678" s="199">
        <v>6810</v>
      </c>
      <c r="BJ678" s="199">
        <v>104075</v>
      </c>
      <c r="BK678" s="199">
        <v>6061</v>
      </c>
      <c r="BL678" s="199">
        <v>4117</v>
      </c>
      <c r="BM678" s="199">
        <v>749</v>
      </c>
      <c r="BN678" s="199">
        <v>74915</v>
      </c>
      <c r="BO678" s="199">
        <v>4058</v>
      </c>
      <c r="BP678" s="199">
        <v>37488</v>
      </c>
      <c r="BQ678" s="199">
        <v>3007</v>
      </c>
      <c r="BR678" s="199">
        <v>17616</v>
      </c>
      <c r="BS678" s="199">
        <v>1551</v>
      </c>
      <c r="BT678" s="199">
        <v>57585</v>
      </c>
      <c r="BU678" s="199">
        <v>1850</v>
      </c>
      <c r="BV678" s="199">
        <v>130019</v>
      </c>
      <c r="BW678" s="199">
        <v>8616</v>
      </c>
      <c r="BX678" s="199">
        <v>403</v>
      </c>
      <c r="BY678" s="199">
        <v>94</v>
      </c>
      <c r="BZ678" s="199">
        <v>17531</v>
      </c>
      <c r="CA678" s="199">
        <v>459</v>
      </c>
      <c r="CB678" s="199">
        <v>40054</v>
      </c>
      <c r="CC678" s="199">
        <v>1391</v>
      </c>
      <c r="CD678" s="199">
        <v>21145</v>
      </c>
      <c r="CE678" s="199">
        <v>1554</v>
      </c>
      <c r="CF678" s="199">
        <v>23833</v>
      </c>
      <c r="CG678" s="199">
        <v>2183</v>
      </c>
      <c r="CH678" s="199">
        <v>27987</v>
      </c>
      <c r="CI678" s="199">
        <v>1634</v>
      </c>
      <c r="CJ678" s="199">
        <v>24672</v>
      </c>
      <c r="CK678" s="199">
        <v>1720</v>
      </c>
      <c r="CL678" s="199">
        <v>32382</v>
      </c>
      <c r="CM678" s="199">
        <v>1525</v>
      </c>
      <c r="CN678" s="199">
        <v>403</v>
      </c>
      <c r="CO678" s="199">
        <v>94</v>
      </c>
      <c r="CP678" s="199">
        <v>10508</v>
      </c>
      <c r="CQ678" s="199">
        <v>223236</v>
      </c>
      <c r="CR678" s="199">
        <v>172517</v>
      </c>
      <c r="CS678" s="199">
        <v>92289</v>
      </c>
      <c r="CT678" s="199">
        <v>211647</v>
      </c>
      <c r="CU678" s="199">
        <v>10769</v>
      </c>
      <c r="CV678" s="199">
        <v>3357</v>
      </c>
      <c r="CW678" s="199">
        <v>3941</v>
      </c>
      <c r="CX678" s="199">
        <v>1333</v>
      </c>
      <c r="CY678" s="199">
        <v>3224</v>
      </c>
      <c r="CZ678" s="199">
        <v>1005</v>
      </c>
      <c r="DA678" s="199">
        <v>1303</v>
      </c>
      <c r="DB678" s="199">
        <v>573</v>
      </c>
      <c r="DC678" s="199">
        <v>2301</v>
      </c>
      <c r="DD678" s="199">
        <v>446</v>
      </c>
      <c r="DE678" s="199">
        <v>5803</v>
      </c>
      <c r="DF678" s="199">
        <v>9008</v>
      </c>
      <c r="DG678" s="199">
        <v>14822</v>
      </c>
      <c r="DH678" s="199">
        <v>3264</v>
      </c>
      <c r="DI678" s="199">
        <v>12746</v>
      </c>
      <c r="DJ678" s="199">
        <v>5656</v>
      </c>
      <c r="DK678" s="199">
        <v>1555</v>
      </c>
      <c r="DL678" s="199">
        <v>6137</v>
      </c>
      <c r="DM678" s="199">
        <v>8584</v>
      </c>
      <c r="DN678" s="199">
        <v>31261</v>
      </c>
      <c r="DO678" s="199">
        <v>7997</v>
      </c>
      <c r="DP678" s="199">
        <v>5817</v>
      </c>
      <c r="DQ678" s="199">
        <v>4867</v>
      </c>
      <c r="DR678" s="199">
        <v>4085</v>
      </c>
      <c r="DS678" s="199">
        <v>3940</v>
      </c>
      <c r="DT678" s="199">
        <v>7599</v>
      </c>
      <c r="DU678" s="199">
        <v>1762</v>
      </c>
      <c r="DV678" s="199">
        <v>50434</v>
      </c>
      <c r="DW678" s="199">
        <v>18340</v>
      </c>
      <c r="DX678" s="199">
        <v>6503</v>
      </c>
      <c r="DY678" s="199">
        <v>2391</v>
      </c>
      <c r="DZ678" s="199">
        <v>18565</v>
      </c>
      <c r="EA678" s="199">
        <v>1039</v>
      </c>
      <c r="EB678" s="199">
        <v>14857</v>
      </c>
      <c r="EC678" s="199">
        <v>21641</v>
      </c>
      <c r="ED678" s="199">
        <v>3624</v>
      </c>
      <c r="EE678" s="199">
        <v>14360</v>
      </c>
      <c r="EF678" s="199">
        <v>26897</v>
      </c>
      <c r="EG678" s="199">
        <v>204743</v>
      </c>
      <c r="EH678" s="199">
        <v>29059</v>
      </c>
      <c r="EI678" s="199">
        <v>72757</v>
      </c>
      <c r="EJ678" s="199">
        <v>24386</v>
      </c>
      <c r="EK678" s="199">
        <v>3154</v>
      </c>
      <c r="EL678" s="199">
        <v>2695</v>
      </c>
      <c r="EM678" s="199">
        <v>3320</v>
      </c>
      <c r="EN678" s="199">
        <v>2673</v>
      </c>
      <c r="EO678" s="199">
        <v>2337</v>
      </c>
      <c r="EP678" s="199">
        <v>7906</v>
      </c>
      <c r="EQ678" s="199">
        <v>83045</v>
      </c>
      <c r="ER678" s="199">
        <v>97143</v>
      </c>
      <c r="ES678" s="199">
        <v>5906</v>
      </c>
      <c r="ET678" s="199">
        <v>25671</v>
      </c>
      <c r="EU678" s="199">
        <v>37982</v>
      </c>
      <c r="EV678" s="199">
        <v>27584</v>
      </c>
      <c r="EW678" s="199">
        <v>91237</v>
      </c>
      <c r="EX678" s="199">
        <v>1762</v>
      </c>
      <c r="EZ678" s="199"/>
    </row>
    <row r="679" spans="1:156" x14ac:dyDescent="0.25">
      <c r="A679" s="202" t="s">
        <v>564</v>
      </c>
      <c r="B679" s="202" t="s">
        <v>1764</v>
      </c>
      <c r="C679" s="202" t="s">
        <v>236</v>
      </c>
      <c r="D679" s="202" t="s">
        <v>236</v>
      </c>
      <c r="E679" s="202" t="s">
        <v>236</v>
      </c>
      <c r="F679" s="202" t="s">
        <v>236</v>
      </c>
      <c r="G679" s="202" t="s">
        <v>236</v>
      </c>
      <c r="H679" s="199">
        <v>432683</v>
      </c>
      <c r="I679" s="199">
        <v>25634</v>
      </c>
      <c r="J679" s="199">
        <v>72167</v>
      </c>
      <c r="K679" s="199">
        <v>7058</v>
      </c>
      <c r="L679" s="199">
        <v>45778</v>
      </c>
      <c r="M679" s="199">
        <v>4910</v>
      </c>
      <c r="N679" s="199">
        <v>197081</v>
      </c>
      <c r="O679" s="199">
        <v>13123</v>
      </c>
      <c r="P679" s="199">
        <v>160015</v>
      </c>
      <c r="Q679" s="199">
        <v>5345</v>
      </c>
      <c r="R679" s="199">
        <v>389353</v>
      </c>
      <c r="S679" s="199">
        <v>20541</v>
      </c>
      <c r="T679" s="199">
        <v>2645</v>
      </c>
      <c r="U679" s="199">
        <v>198</v>
      </c>
      <c r="V679" s="199">
        <v>15469</v>
      </c>
      <c r="W679" s="199">
        <v>2878</v>
      </c>
      <c r="X679" s="199">
        <v>3544</v>
      </c>
      <c r="Y679" s="199">
        <v>288</v>
      </c>
      <c r="Z679" s="199">
        <v>3002</v>
      </c>
      <c r="AA679" s="199">
        <v>526</v>
      </c>
      <c r="AB679" s="199">
        <v>18527</v>
      </c>
      <c r="AC679" s="199">
        <v>1203</v>
      </c>
      <c r="AD679" s="199">
        <v>10954</v>
      </c>
      <c r="AE679" s="199">
        <v>1349</v>
      </c>
      <c r="AF679" s="199">
        <v>384723</v>
      </c>
      <c r="AG679" s="199">
        <v>20008</v>
      </c>
      <c r="AH679" s="199">
        <v>425069</v>
      </c>
      <c r="AI679" s="199">
        <v>24402</v>
      </c>
      <c r="AJ679" s="199">
        <v>7614</v>
      </c>
      <c r="AK679" s="199">
        <v>1232</v>
      </c>
      <c r="AL679" s="199">
        <v>4157</v>
      </c>
      <c r="AM679" s="199">
        <v>249</v>
      </c>
      <c r="AN679" s="199">
        <v>3457</v>
      </c>
      <c r="AO679" s="199">
        <v>983</v>
      </c>
      <c r="AP679" s="199">
        <v>220481</v>
      </c>
      <c r="AQ679" s="199">
        <v>15141</v>
      </c>
      <c r="AR679" s="199">
        <v>212202</v>
      </c>
      <c r="AS679" s="199">
        <v>10493</v>
      </c>
      <c r="AT679" s="199">
        <v>62311</v>
      </c>
      <c r="AU679" s="199">
        <v>2403</v>
      </c>
      <c r="AV679" s="199">
        <v>370372</v>
      </c>
      <c r="AW679" s="199">
        <v>23231</v>
      </c>
      <c r="AX679" s="199">
        <v>20527</v>
      </c>
      <c r="AY679" s="199">
        <v>2641</v>
      </c>
      <c r="AZ679" s="199">
        <v>99079</v>
      </c>
      <c r="BA679" s="199">
        <v>7393</v>
      </c>
      <c r="BB679" s="199">
        <v>111435</v>
      </c>
      <c r="BC679" s="199">
        <v>5484</v>
      </c>
      <c r="BD679" s="199">
        <v>67019</v>
      </c>
      <c r="BE679" s="199">
        <v>1796</v>
      </c>
      <c r="BF679" s="199">
        <v>46516</v>
      </c>
      <c r="BG679" s="199">
        <v>4678</v>
      </c>
      <c r="BH679" s="199">
        <v>195653</v>
      </c>
      <c r="BI679" s="199">
        <v>15565</v>
      </c>
      <c r="BJ679" s="199">
        <v>186381</v>
      </c>
      <c r="BK679" s="199">
        <v>14053</v>
      </c>
      <c r="BL679" s="199">
        <v>9272</v>
      </c>
      <c r="BM679" s="199">
        <v>1512</v>
      </c>
      <c r="BN679" s="199">
        <v>134226</v>
      </c>
      <c r="BO679" s="199">
        <v>9172</v>
      </c>
      <c r="BP679" s="199">
        <v>68010</v>
      </c>
      <c r="BQ679" s="199">
        <v>6923</v>
      </c>
      <c r="BR679" s="199">
        <v>39933</v>
      </c>
      <c r="BS679" s="199">
        <v>4148</v>
      </c>
      <c r="BT679" s="199">
        <v>102918</v>
      </c>
      <c r="BU679" s="199">
        <v>5170</v>
      </c>
      <c r="BV679" s="199">
        <v>242169</v>
      </c>
      <c r="BW679" s="199">
        <v>20243</v>
      </c>
      <c r="BX679" s="199">
        <v>688</v>
      </c>
      <c r="BY679" s="199">
        <v>204</v>
      </c>
      <c r="BZ679" s="199">
        <v>29665</v>
      </c>
      <c r="CA679" s="199">
        <v>1437</v>
      </c>
      <c r="CB679" s="199">
        <v>73253</v>
      </c>
      <c r="CC679" s="199">
        <v>3733</v>
      </c>
      <c r="CD679" s="199">
        <v>31705</v>
      </c>
      <c r="CE679" s="199">
        <v>3150</v>
      </c>
      <c r="CF679" s="199">
        <v>42683</v>
      </c>
      <c r="CG679" s="199">
        <v>5110</v>
      </c>
      <c r="CH679" s="199">
        <v>50435</v>
      </c>
      <c r="CI679" s="199">
        <v>4149</v>
      </c>
      <c r="CJ679" s="199">
        <v>50825</v>
      </c>
      <c r="CK679" s="199">
        <v>3713</v>
      </c>
      <c r="CL679" s="199">
        <v>66521</v>
      </c>
      <c r="CM679" s="199">
        <v>4121</v>
      </c>
      <c r="CN679" s="199">
        <v>688</v>
      </c>
      <c r="CO679" s="199">
        <v>204</v>
      </c>
      <c r="CP679" s="199">
        <v>25634</v>
      </c>
      <c r="CQ679" s="199">
        <v>407049</v>
      </c>
      <c r="CR679" s="199">
        <v>295898</v>
      </c>
      <c r="CS679" s="199">
        <v>188038</v>
      </c>
      <c r="CT679" s="199">
        <v>399371</v>
      </c>
      <c r="CU679" s="199">
        <v>15655</v>
      </c>
      <c r="CV679" s="199">
        <v>4154</v>
      </c>
      <c r="CW679" s="199">
        <v>5639</v>
      </c>
      <c r="CX679" s="199">
        <v>1955</v>
      </c>
      <c r="CY679" s="199">
        <v>4316</v>
      </c>
      <c r="CZ679" s="199">
        <v>941</v>
      </c>
      <c r="DA679" s="199">
        <v>2429</v>
      </c>
      <c r="DB679" s="199">
        <v>873</v>
      </c>
      <c r="DC679" s="199">
        <v>3271</v>
      </c>
      <c r="DD679" s="199">
        <v>385</v>
      </c>
      <c r="DE679" s="199">
        <v>6265</v>
      </c>
      <c r="DF679" s="199">
        <v>20761</v>
      </c>
      <c r="DG679" s="199">
        <v>28947</v>
      </c>
      <c r="DH679" s="199">
        <v>4499</v>
      </c>
      <c r="DI679" s="199">
        <v>23464</v>
      </c>
      <c r="DJ679" s="199">
        <v>10000</v>
      </c>
      <c r="DK679" s="199">
        <v>2273</v>
      </c>
      <c r="DL679" s="199">
        <v>9404</v>
      </c>
      <c r="DM679" s="199">
        <v>14007</v>
      </c>
      <c r="DN679" s="199">
        <v>50903</v>
      </c>
      <c r="DO679" s="199">
        <v>17477</v>
      </c>
      <c r="DP679" s="199">
        <v>9237</v>
      </c>
      <c r="DQ679" s="199">
        <v>10586</v>
      </c>
      <c r="DR679" s="199">
        <v>8619</v>
      </c>
      <c r="DS679" s="199">
        <v>6083</v>
      </c>
      <c r="DT679" s="199">
        <v>15088</v>
      </c>
      <c r="DU679" s="199">
        <v>2846</v>
      </c>
      <c r="DV679" s="199">
        <v>90865</v>
      </c>
      <c r="DW679" s="199">
        <v>28846</v>
      </c>
      <c r="DX679" s="199">
        <v>14473</v>
      </c>
      <c r="DY679" s="199">
        <v>5763</v>
      </c>
      <c r="DZ679" s="199">
        <v>32504</v>
      </c>
      <c r="EA679" s="199">
        <v>2630</v>
      </c>
      <c r="EB679" s="199">
        <v>24573</v>
      </c>
      <c r="EC679" s="199">
        <v>36205</v>
      </c>
      <c r="ED679" s="199">
        <v>5504</v>
      </c>
      <c r="EE679" s="199">
        <v>23903</v>
      </c>
      <c r="EF679" s="199">
        <v>47228</v>
      </c>
      <c r="EG679" s="199">
        <v>386634</v>
      </c>
      <c r="EH679" s="199">
        <v>48177</v>
      </c>
      <c r="EI679" s="199">
        <v>139503</v>
      </c>
      <c r="EJ679" s="199">
        <v>34544</v>
      </c>
      <c r="EK679" s="199">
        <v>4909</v>
      </c>
      <c r="EL679" s="199">
        <v>4249</v>
      </c>
      <c r="EM679" s="199">
        <v>4050</v>
      </c>
      <c r="EN679" s="199">
        <v>3900</v>
      </c>
      <c r="EO679" s="199">
        <v>2933</v>
      </c>
      <c r="EP679" s="199">
        <v>10894</v>
      </c>
      <c r="EQ679" s="199">
        <v>148506</v>
      </c>
      <c r="ER679" s="199">
        <v>174047</v>
      </c>
      <c r="ES679" s="199">
        <v>9146</v>
      </c>
      <c r="ET679" s="199">
        <v>44659</v>
      </c>
      <c r="EU679" s="199">
        <v>64675</v>
      </c>
      <c r="EV679" s="199">
        <v>55567</v>
      </c>
      <c r="EW679" s="199">
        <v>164901</v>
      </c>
      <c r="EX679" s="199">
        <v>2846</v>
      </c>
      <c r="EZ679" s="199"/>
    </row>
    <row r="680" spans="1:156" x14ac:dyDescent="0.25">
      <c r="A680" s="202" t="s">
        <v>565</v>
      </c>
      <c r="B680" s="202" t="s">
        <v>1764</v>
      </c>
      <c r="C680" s="202" t="s">
        <v>236</v>
      </c>
      <c r="D680" s="202" t="s">
        <v>236</v>
      </c>
      <c r="E680" s="202" t="s">
        <v>236</v>
      </c>
      <c r="F680" s="202" t="s">
        <v>236</v>
      </c>
      <c r="G680" s="202" t="s">
        <v>236</v>
      </c>
      <c r="H680" s="199">
        <v>3560646</v>
      </c>
      <c r="I680" s="199">
        <v>154656</v>
      </c>
      <c r="J680" s="199">
        <v>443068</v>
      </c>
      <c r="K680" s="199">
        <v>39195</v>
      </c>
      <c r="L680" s="199">
        <v>298466</v>
      </c>
      <c r="M680" s="199">
        <v>27300</v>
      </c>
      <c r="N680" s="199">
        <v>1201357</v>
      </c>
      <c r="O680" s="199">
        <v>78061</v>
      </c>
      <c r="P680" s="199">
        <v>1882426</v>
      </c>
      <c r="Q680" s="199">
        <v>36344</v>
      </c>
      <c r="R680" s="199">
        <v>2648808</v>
      </c>
      <c r="S680" s="199">
        <v>82251</v>
      </c>
      <c r="T680" s="199">
        <v>332142</v>
      </c>
      <c r="U680" s="199">
        <v>24313</v>
      </c>
      <c r="V680" s="199">
        <v>16128</v>
      </c>
      <c r="W680" s="199">
        <v>1914</v>
      </c>
      <c r="X680" s="199">
        <v>252429</v>
      </c>
      <c r="Y680" s="199">
        <v>12629</v>
      </c>
      <c r="Z680" s="199">
        <v>98201</v>
      </c>
      <c r="AA680" s="199">
        <v>21199</v>
      </c>
      <c r="AB680" s="199">
        <v>212134</v>
      </c>
      <c r="AC680" s="199">
        <v>12222</v>
      </c>
      <c r="AD680" s="199">
        <v>224069</v>
      </c>
      <c r="AE680" s="199">
        <v>35260</v>
      </c>
      <c r="AF680" s="199">
        <v>2576262</v>
      </c>
      <c r="AG680" s="199">
        <v>73271</v>
      </c>
      <c r="AH680" s="199">
        <v>3164269</v>
      </c>
      <c r="AI680" s="199">
        <v>108493</v>
      </c>
      <c r="AJ680" s="199">
        <v>396377</v>
      </c>
      <c r="AK680" s="199">
        <v>46163</v>
      </c>
      <c r="AL680" s="199">
        <v>233795</v>
      </c>
      <c r="AM680" s="199">
        <v>14156</v>
      </c>
      <c r="AN680" s="199">
        <v>162582</v>
      </c>
      <c r="AO680" s="199">
        <v>32007</v>
      </c>
      <c r="AP680" s="199">
        <v>1775763</v>
      </c>
      <c r="AQ680" s="199">
        <v>87858</v>
      </c>
      <c r="AR680" s="199">
        <v>1784883</v>
      </c>
      <c r="AS680" s="199">
        <v>66798</v>
      </c>
      <c r="AT680" s="199">
        <v>361314</v>
      </c>
      <c r="AU680" s="199">
        <v>13440</v>
      </c>
      <c r="AV680" s="199">
        <v>3199332</v>
      </c>
      <c r="AW680" s="199">
        <v>141216</v>
      </c>
      <c r="AX680" s="199">
        <v>141379</v>
      </c>
      <c r="AY680" s="199">
        <v>21496</v>
      </c>
      <c r="AZ680" s="199">
        <v>462401</v>
      </c>
      <c r="BA680" s="199">
        <v>33329</v>
      </c>
      <c r="BB680" s="199">
        <v>695924</v>
      </c>
      <c r="BC680" s="199">
        <v>33113</v>
      </c>
      <c r="BD680" s="199">
        <v>1058574</v>
      </c>
      <c r="BE680" s="199">
        <v>20326</v>
      </c>
      <c r="BF680" s="199">
        <v>315196</v>
      </c>
      <c r="BG680" s="199">
        <v>26583</v>
      </c>
      <c r="BH680" s="199">
        <v>1850127</v>
      </c>
      <c r="BI680" s="199">
        <v>102383</v>
      </c>
      <c r="BJ680" s="199">
        <v>1780918</v>
      </c>
      <c r="BK680" s="199">
        <v>91821</v>
      </c>
      <c r="BL680" s="199">
        <v>69209</v>
      </c>
      <c r="BM680" s="199">
        <v>10562</v>
      </c>
      <c r="BN680" s="199">
        <v>1315293</v>
      </c>
      <c r="BO680" s="199">
        <v>54694</v>
      </c>
      <c r="BP680" s="199">
        <v>586558</v>
      </c>
      <c r="BQ680" s="199">
        <v>51655</v>
      </c>
      <c r="BR680" s="199">
        <v>263472</v>
      </c>
      <c r="BS680" s="199">
        <v>22617</v>
      </c>
      <c r="BT680" s="199">
        <v>886768</v>
      </c>
      <c r="BU680" s="199">
        <v>23663</v>
      </c>
      <c r="BV680" s="199">
        <v>2165323</v>
      </c>
      <c r="BW680" s="199">
        <v>128966</v>
      </c>
      <c r="BX680" s="199">
        <v>1365</v>
      </c>
      <c r="BY680" s="199">
        <v>927</v>
      </c>
      <c r="BZ680" s="199">
        <v>266432</v>
      </c>
      <c r="CA680" s="199">
        <v>5249</v>
      </c>
      <c r="CB680" s="199">
        <v>620336</v>
      </c>
      <c r="CC680" s="199">
        <v>18414</v>
      </c>
      <c r="CD680" s="199">
        <v>315600</v>
      </c>
      <c r="CE680" s="199">
        <v>22729</v>
      </c>
      <c r="CF680" s="199">
        <v>459524</v>
      </c>
      <c r="CG680" s="199">
        <v>34935</v>
      </c>
      <c r="CH680" s="199">
        <v>495724</v>
      </c>
      <c r="CI680" s="199">
        <v>30158</v>
      </c>
      <c r="CJ680" s="199">
        <v>438066</v>
      </c>
      <c r="CK680" s="199">
        <v>21958</v>
      </c>
      <c r="CL680" s="199">
        <v>456409</v>
      </c>
      <c r="CM680" s="199">
        <v>19186</v>
      </c>
      <c r="CN680" s="199">
        <v>1365</v>
      </c>
      <c r="CO680" s="199">
        <v>927</v>
      </c>
      <c r="CP680" s="199">
        <v>154656</v>
      </c>
      <c r="CQ680" s="199">
        <v>3405990</v>
      </c>
      <c r="CR680" s="199">
        <v>2755956</v>
      </c>
      <c r="CS680" s="199">
        <v>1089946</v>
      </c>
      <c r="CT680" s="199">
        <v>2853532</v>
      </c>
      <c r="CU680" s="199">
        <v>513953</v>
      </c>
      <c r="CV680" s="199">
        <v>193911</v>
      </c>
      <c r="CW680" s="199">
        <v>148120</v>
      </c>
      <c r="CX680" s="199">
        <v>55150</v>
      </c>
      <c r="CY680" s="199">
        <v>82345</v>
      </c>
      <c r="CZ680" s="199">
        <v>22595</v>
      </c>
      <c r="DA680" s="199">
        <v>161820</v>
      </c>
      <c r="DB680" s="199">
        <v>69990</v>
      </c>
      <c r="DC680" s="199">
        <v>121668</v>
      </c>
      <c r="DD680" s="199">
        <v>46176</v>
      </c>
      <c r="DE680" s="199">
        <v>15737</v>
      </c>
      <c r="DF680" s="199">
        <v>106317</v>
      </c>
      <c r="DG680" s="199">
        <v>255936</v>
      </c>
      <c r="DH680" s="199">
        <v>54866</v>
      </c>
      <c r="DI680" s="199">
        <v>211319</v>
      </c>
      <c r="DJ680" s="199">
        <v>95419</v>
      </c>
      <c r="DK680" s="199">
        <v>30618</v>
      </c>
      <c r="DL680" s="199">
        <v>168267</v>
      </c>
      <c r="DM680" s="199">
        <v>241762</v>
      </c>
      <c r="DN680" s="199">
        <v>468193</v>
      </c>
      <c r="DO680" s="199">
        <v>144425</v>
      </c>
      <c r="DP680" s="199">
        <v>83112</v>
      </c>
      <c r="DQ680" s="199">
        <v>66218</v>
      </c>
      <c r="DR680" s="199">
        <v>54395</v>
      </c>
      <c r="DS680" s="199">
        <v>48732</v>
      </c>
      <c r="DT680" s="199">
        <v>100401</v>
      </c>
      <c r="DU680" s="199">
        <v>6515</v>
      </c>
      <c r="DV680" s="199">
        <v>690652</v>
      </c>
      <c r="DW680" s="199">
        <v>293666</v>
      </c>
      <c r="DX680" s="199">
        <v>109497</v>
      </c>
      <c r="DY680" s="199">
        <v>31528</v>
      </c>
      <c r="DZ680" s="199">
        <v>251394</v>
      </c>
      <c r="EA680" s="199">
        <v>18320</v>
      </c>
      <c r="EB680" s="199">
        <v>180825</v>
      </c>
      <c r="EC680" s="199">
        <v>354456</v>
      </c>
      <c r="ED680" s="199">
        <v>60598</v>
      </c>
      <c r="EE680" s="199">
        <v>221986</v>
      </c>
      <c r="EF680" s="199">
        <v>431887</v>
      </c>
      <c r="EG680" s="199">
        <v>3064006</v>
      </c>
      <c r="EH680" s="199">
        <v>483372</v>
      </c>
      <c r="EI680" s="199">
        <v>983954</v>
      </c>
      <c r="EJ680" s="199">
        <v>422045</v>
      </c>
      <c r="EK680" s="199">
        <v>49822</v>
      </c>
      <c r="EL680" s="199">
        <v>55732</v>
      </c>
      <c r="EM680" s="199">
        <v>57844</v>
      </c>
      <c r="EN680" s="199">
        <v>52032</v>
      </c>
      <c r="EO680" s="199">
        <v>37896</v>
      </c>
      <c r="EP680" s="199">
        <v>153025</v>
      </c>
      <c r="EQ680" s="199">
        <v>1290739</v>
      </c>
      <c r="ER680" s="199">
        <v>1405999</v>
      </c>
      <c r="ES680" s="199">
        <v>97883</v>
      </c>
      <c r="ET680" s="199">
        <v>442187</v>
      </c>
      <c r="EU680" s="199">
        <v>572750</v>
      </c>
      <c r="EV680" s="199">
        <v>293179</v>
      </c>
      <c r="EW680" s="199">
        <v>1308116</v>
      </c>
      <c r="EX680" s="199">
        <v>6515</v>
      </c>
      <c r="EZ680" s="199"/>
    </row>
    <row r="681" spans="1:156" x14ac:dyDescent="0.25">
      <c r="A681" s="202" t="s">
        <v>566</v>
      </c>
      <c r="B681" s="202" t="s">
        <v>1764</v>
      </c>
      <c r="C681" s="202" t="s">
        <v>236</v>
      </c>
      <c r="D681" s="202" t="s">
        <v>236</v>
      </c>
      <c r="E681" s="202" t="s">
        <v>236</v>
      </c>
      <c r="F681" s="202" t="s">
        <v>236</v>
      </c>
      <c r="G681" s="202" t="s">
        <v>236</v>
      </c>
      <c r="H681" s="199">
        <v>81189</v>
      </c>
      <c r="I681" s="199">
        <v>4713</v>
      </c>
      <c r="J681" s="199">
        <v>14096</v>
      </c>
      <c r="K681" s="199">
        <v>1416</v>
      </c>
      <c r="L681" s="199">
        <v>8842</v>
      </c>
      <c r="M681" s="199">
        <v>1052</v>
      </c>
      <c r="N681" s="199">
        <v>35732</v>
      </c>
      <c r="O681" s="199">
        <v>2222</v>
      </c>
      <c r="P681" s="199">
        <v>30564</v>
      </c>
      <c r="Q681" s="199">
        <v>1057</v>
      </c>
      <c r="R681" s="199">
        <v>70395</v>
      </c>
      <c r="S681" s="199">
        <v>3129</v>
      </c>
      <c r="T681" s="199">
        <v>1104</v>
      </c>
      <c r="U681" s="199">
        <v>66</v>
      </c>
      <c r="V681" s="199">
        <v>3270</v>
      </c>
      <c r="W681" s="199">
        <v>617</v>
      </c>
      <c r="X681" s="199">
        <v>640</v>
      </c>
      <c r="Y681" s="199">
        <v>9</v>
      </c>
      <c r="Z681" s="199">
        <v>1009</v>
      </c>
      <c r="AA681" s="199">
        <v>72</v>
      </c>
      <c r="AB681" s="199">
        <v>4754</v>
      </c>
      <c r="AC681" s="199">
        <v>820</v>
      </c>
      <c r="AD681" s="199">
        <v>4169</v>
      </c>
      <c r="AE681" s="199">
        <v>636</v>
      </c>
      <c r="AF681" s="199">
        <v>68611</v>
      </c>
      <c r="AG681" s="199">
        <v>3048</v>
      </c>
      <c r="AH681" s="199">
        <v>79477</v>
      </c>
      <c r="AI681" s="199">
        <v>4611</v>
      </c>
      <c r="AJ681" s="199">
        <v>1712</v>
      </c>
      <c r="AK681" s="199">
        <v>102</v>
      </c>
      <c r="AL681" s="199">
        <v>1048</v>
      </c>
      <c r="AM681" s="199">
        <v>35</v>
      </c>
      <c r="AN681" s="199">
        <v>664</v>
      </c>
      <c r="AO681" s="199">
        <v>67</v>
      </c>
      <c r="AP681" s="199">
        <v>41492</v>
      </c>
      <c r="AQ681" s="199">
        <v>2746</v>
      </c>
      <c r="AR681" s="199">
        <v>39697</v>
      </c>
      <c r="AS681" s="199">
        <v>1967</v>
      </c>
      <c r="AT681" s="199">
        <v>11211</v>
      </c>
      <c r="AU681" s="199">
        <v>363</v>
      </c>
      <c r="AV681" s="199">
        <v>69978</v>
      </c>
      <c r="AW681" s="199">
        <v>4350</v>
      </c>
      <c r="AX681" s="199">
        <v>3757</v>
      </c>
      <c r="AY681" s="199">
        <v>585</v>
      </c>
      <c r="AZ681" s="199">
        <v>17188</v>
      </c>
      <c r="BA681" s="199">
        <v>1070</v>
      </c>
      <c r="BB681" s="199">
        <v>20874</v>
      </c>
      <c r="BC681" s="199">
        <v>871</v>
      </c>
      <c r="BD681" s="199">
        <v>12047</v>
      </c>
      <c r="BE681" s="199">
        <v>267</v>
      </c>
      <c r="BF681" s="199">
        <v>7785</v>
      </c>
      <c r="BG681" s="199">
        <v>738</v>
      </c>
      <c r="BH681" s="199">
        <v>36952</v>
      </c>
      <c r="BI681" s="199">
        <v>2584</v>
      </c>
      <c r="BJ681" s="199">
        <v>35553</v>
      </c>
      <c r="BK681" s="199">
        <v>2266</v>
      </c>
      <c r="BL681" s="199">
        <v>1399</v>
      </c>
      <c r="BM681" s="199">
        <v>318</v>
      </c>
      <c r="BN681" s="199">
        <v>26493</v>
      </c>
      <c r="BO681" s="199">
        <v>1477</v>
      </c>
      <c r="BP681" s="199">
        <v>11867</v>
      </c>
      <c r="BQ681" s="199">
        <v>1275</v>
      </c>
      <c r="BR681" s="199">
        <v>6377</v>
      </c>
      <c r="BS681" s="199">
        <v>570</v>
      </c>
      <c r="BT681" s="199">
        <v>21030</v>
      </c>
      <c r="BU681" s="199">
        <v>1315</v>
      </c>
      <c r="BV681" s="199">
        <v>44737</v>
      </c>
      <c r="BW681" s="199">
        <v>3322</v>
      </c>
      <c r="BX681" s="199">
        <v>297</v>
      </c>
      <c r="BY681" s="199">
        <v>107</v>
      </c>
      <c r="BZ681" s="199">
        <v>6420</v>
      </c>
      <c r="CA681" s="199">
        <v>323</v>
      </c>
      <c r="CB681" s="199">
        <v>14610</v>
      </c>
      <c r="CC681" s="199">
        <v>992</v>
      </c>
      <c r="CD681" s="199">
        <v>6293</v>
      </c>
      <c r="CE681" s="199">
        <v>605</v>
      </c>
      <c r="CF681" s="199">
        <v>8127</v>
      </c>
      <c r="CG681" s="199">
        <v>795</v>
      </c>
      <c r="CH681" s="199">
        <v>9725</v>
      </c>
      <c r="CI681" s="199">
        <v>736</v>
      </c>
      <c r="CJ681" s="199">
        <v>8943</v>
      </c>
      <c r="CK681" s="199">
        <v>535</v>
      </c>
      <c r="CL681" s="199">
        <v>11649</v>
      </c>
      <c r="CM681" s="199">
        <v>651</v>
      </c>
      <c r="CN681" s="199">
        <v>297</v>
      </c>
      <c r="CO681" s="199">
        <v>107</v>
      </c>
      <c r="CP681" s="199">
        <v>4713</v>
      </c>
      <c r="CQ681" s="199">
        <v>76476</v>
      </c>
      <c r="CR681" s="199">
        <v>57440</v>
      </c>
      <c r="CS681" s="199">
        <v>32250</v>
      </c>
      <c r="CT681" s="199">
        <v>72964</v>
      </c>
      <c r="CU681" s="199">
        <v>4519</v>
      </c>
      <c r="CV681" s="199">
        <v>1045</v>
      </c>
      <c r="CW681" s="199">
        <v>1768</v>
      </c>
      <c r="CX681" s="199">
        <v>336</v>
      </c>
      <c r="CY681" s="199">
        <v>1406</v>
      </c>
      <c r="CZ681" s="199">
        <v>228</v>
      </c>
      <c r="DA681" s="199">
        <v>370</v>
      </c>
      <c r="DB681" s="199">
        <v>194</v>
      </c>
      <c r="DC681" s="199">
        <v>975</v>
      </c>
      <c r="DD681" s="199">
        <v>287</v>
      </c>
      <c r="DE681" s="199">
        <v>3158</v>
      </c>
      <c r="DF681" s="199">
        <v>3078</v>
      </c>
      <c r="DG681" s="199">
        <v>4760</v>
      </c>
      <c r="DH681" s="199">
        <v>2750</v>
      </c>
      <c r="DI681" s="199">
        <v>4716</v>
      </c>
      <c r="DJ681" s="199">
        <v>1875</v>
      </c>
      <c r="DK681" s="199">
        <v>379</v>
      </c>
      <c r="DL681" s="199">
        <v>1484</v>
      </c>
      <c r="DM681" s="199">
        <v>1949</v>
      </c>
      <c r="DN681" s="199">
        <v>9775</v>
      </c>
      <c r="DO681" s="199">
        <v>2622</v>
      </c>
      <c r="DP681" s="199">
        <v>1808</v>
      </c>
      <c r="DQ681" s="199">
        <v>1518</v>
      </c>
      <c r="DR681" s="199">
        <v>1592</v>
      </c>
      <c r="DS681" s="199">
        <v>1085</v>
      </c>
      <c r="DT681" s="199">
        <v>3177</v>
      </c>
      <c r="DU681" s="199">
        <v>844</v>
      </c>
      <c r="DV681" s="199">
        <v>16659</v>
      </c>
      <c r="DW681" s="199">
        <v>6164</v>
      </c>
      <c r="DX681" s="199">
        <v>2309</v>
      </c>
      <c r="DY681" s="199">
        <v>994</v>
      </c>
      <c r="DZ681" s="199">
        <v>6906</v>
      </c>
      <c r="EA681" s="199">
        <v>446</v>
      </c>
      <c r="EB681" s="199">
        <v>5654</v>
      </c>
      <c r="EC681" s="199">
        <v>7589</v>
      </c>
      <c r="ED681" s="199">
        <v>1268</v>
      </c>
      <c r="EE681" s="199">
        <v>5137</v>
      </c>
      <c r="EF681" s="199">
        <v>9630</v>
      </c>
      <c r="EG681" s="199">
        <v>73004</v>
      </c>
      <c r="EH681" s="199">
        <v>8660</v>
      </c>
      <c r="EI681" s="199">
        <v>25437</v>
      </c>
      <c r="EJ681" s="199">
        <v>8026</v>
      </c>
      <c r="EK681" s="199">
        <v>1247</v>
      </c>
      <c r="EL681" s="199">
        <v>1043</v>
      </c>
      <c r="EM681" s="199">
        <v>904</v>
      </c>
      <c r="EN681" s="199">
        <v>773</v>
      </c>
      <c r="EO681" s="199">
        <v>735</v>
      </c>
      <c r="EP681" s="199">
        <v>2349</v>
      </c>
      <c r="EQ681" s="199">
        <v>28810</v>
      </c>
      <c r="ER681" s="199">
        <v>33463</v>
      </c>
      <c r="ES681" s="199">
        <v>1966</v>
      </c>
      <c r="ET681" s="199">
        <v>8752</v>
      </c>
      <c r="EU681" s="199">
        <v>12446</v>
      </c>
      <c r="EV681" s="199">
        <v>10299</v>
      </c>
      <c r="EW681" s="199">
        <v>31497</v>
      </c>
      <c r="EX681" s="199">
        <v>844</v>
      </c>
      <c r="EZ681" s="199"/>
    </row>
    <row r="682" spans="1:156" x14ac:dyDescent="0.25">
      <c r="F682" s="203"/>
      <c r="G682" s="203"/>
      <c r="EZ682" s="199"/>
    </row>
    <row r="683" spans="1:156" x14ac:dyDescent="0.25">
      <c r="F683" s="203"/>
      <c r="G683" s="203"/>
      <c r="EZ683" s="199"/>
    </row>
    <row r="684" spans="1:156" x14ac:dyDescent="0.25">
      <c r="A684" s="202" t="s">
        <v>325</v>
      </c>
      <c r="B684" s="202" t="s">
        <v>339</v>
      </c>
      <c r="C684" s="202" t="s">
        <v>236</v>
      </c>
      <c r="D684" s="202" t="s">
        <v>236</v>
      </c>
      <c r="E684" s="202" t="s">
        <v>325</v>
      </c>
      <c r="F684" s="202" t="s">
        <v>236</v>
      </c>
      <c r="G684" s="202" t="s">
        <v>236</v>
      </c>
      <c r="H684" s="199">
        <v>319617</v>
      </c>
      <c r="I684" s="199">
        <v>13622</v>
      </c>
      <c r="J684" s="199">
        <v>58306</v>
      </c>
      <c r="K684" s="199">
        <v>3859</v>
      </c>
      <c r="L684" s="199">
        <v>40719</v>
      </c>
      <c r="M684" s="199">
        <v>2856</v>
      </c>
      <c r="N684" s="199">
        <v>131740</v>
      </c>
      <c r="O684" s="199">
        <v>7132</v>
      </c>
      <c r="P684" s="199">
        <v>124230</v>
      </c>
      <c r="Q684" s="199">
        <v>2433</v>
      </c>
      <c r="R684" s="199">
        <v>290679</v>
      </c>
      <c r="S684" s="199">
        <v>11432</v>
      </c>
      <c r="T684" s="199">
        <v>3606</v>
      </c>
      <c r="U684" s="199">
        <v>261</v>
      </c>
      <c r="V684" s="199">
        <v>7064</v>
      </c>
      <c r="W684" s="199">
        <v>743</v>
      </c>
      <c r="X684" s="199">
        <v>2296</v>
      </c>
      <c r="Y684" s="199">
        <v>105</v>
      </c>
      <c r="Z684" s="199">
        <v>1743</v>
      </c>
      <c r="AA684" s="199">
        <v>213</v>
      </c>
      <c r="AB684" s="199">
        <v>14154</v>
      </c>
      <c r="AC684" s="199">
        <v>860</v>
      </c>
      <c r="AD684" s="199">
        <v>5690</v>
      </c>
      <c r="AE684" s="199">
        <v>532</v>
      </c>
      <c r="AF684" s="199">
        <v>288506</v>
      </c>
      <c r="AG684" s="199">
        <v>11263</v>
      </c>
      <c r="AH684" s="199">
        <v>314244</v>
      </c>
      <c r="AI684" s="199">
        <v>13404</v>
      </c>
      <c r="AJ684" s="199">
        <v>5373</v>
      </c>
      <c r="AK684" s="199">
        <v>218</v>
      </c>
      <c r="AL684" s="199">
        <v>3117</v>
      </c>
      <c r="AM684" s="199">
        <v>66</v>
      </c>
      <c r="AN684" s="199">
        <v>2256</v>
      </c>
      <c r="AO684" s="199">
        <v>152</v>
      </c>
      <c r="AP684" s="199">
        <v>161729</v>
      </c>
      <c r="AQ684" s="199">
        <v>8343</v>
      </c>
      <c r="AR684" s="199">
        <v>157888</v>
      </c>
      <c r="AS684" s="199">
        <v>5279</v>
      </c>
      <c r="AT684" s="199">
        <v>50068</v>
      </c>
      <c r="AU684" s="199">
        <v>1888</v>
      </c>
      <c r="AV684" s="199">
        <v>269549</v>
      </c>
      <c r="AW684" s="199">
        <v>11734</v>
      </c>
      <c r="AX684" s="199">
        <v>11473</v>
      </c>
      <c r="AY684" s="199">
        <v>1041</v>
      </c>
      <c r="AZ684" s="199">
        <v>60803</v>
      </c>
      <c r="BA684" s="199">
        <v>3460</v>
      </c>
      <c r="BB684" s="199">
        <v>84402</v>
      </c>
      <c r="BC684" s="199">
        <v>3878</v>
      </c>
      <c r="BD684" s="199">
        <v>64432</v>
      </c>
      <c r="BE684" s="199">
        <v>1249</v>
      </c>
      <c r="BF684" s="199">
        <v>39913</v>
      </c>
      <c r="BG684" s="199">
        <v>2881</v>
      </c>
      <c r="BH684" s="199">
        <v>144474</v>
      </c>
      <c r="BI684" s="199">
        <v>8955</v>
      </c>
      <c r="BJ684" s="199">
        <v>137733</v>
      </c>
      <c r="BK684" s="199">
        <v>7981</v>
      </c>
      <c r="BL684" s="199">
        <v>6741</v>
      </c>
      <c r="BM684" s="199">
        <v>974</v>
      </c>
      <c r="BN684" s="199">
        <v>91750</v>
      </c>
      <c r="BO684" s="199">
        <v>4793</v>
      </c>
      <c r="BP684" s="199">
        <v>60608</v>
      </c>
      <c r="BQ684" s="199">
        <v>4674</v>
      </c>
      <c r="BR684" s="199">
        <v>32029</v>
      </c>
      <c r="BS684" s="199">
        <v>2369</v>
      </c>
      <c r="BT684" s="199">
        <v>66803</v>
      </c>
      <c r="BU684" s="199">
        <v>1696</v>
      </c>
      <c r="BV684" s="199">
        <v>184387</v>
      </c>
      <c r="BW684" s="199">
        <v>11836</v>
      </c>
      <c r="BX684" s="199">
        <v>459</v>
      </c>
      <c r="BY684" s="199">
        <v>101</v>
      </c>
      <c r="BZ684" s="199">
        <v>18714</v>
      </c>
      <c r="CA684" s="199">
        <v>347</v>
      </c>
      <c r="CB684" s="199">
        <v>48089</v>
      </c>
      <c r="CC684" s="199">
        <v>1349</v>
      </c>
      <c r="CD684" s="199">
        <v>31704</v>
      </c>
      <c r="CE684" s="199">
        <v>2298</v>
      </c>
      <c r="CF684" s="199">
        <v>31336</v>
      </c>
      <c r="CG684" s="199">
        <v>2547</v>
      </c>
      <c r="CH684" s="199">
        <v>36785</v>
      </c>
      <c r="CI684" s="199">
        <v>2392</v>
      </c>
      <c r="CJ684" s="199">
        <v>36311</v>
      </c>
      <c r="CK684" s="199">
        <v>1975</v>
      </c>
      <c r="CL684" s="199">
        <v>48251</v>
      </c>
      <c r="CM684" s="199">
        <v>2624</v>
      </c>
      <c r="CN684" s="199">
        <v>459</v>
      </c>
      <c r="CO684" s="199">
        <v>101</v>
      </c>
      <c r="CP684" s="199">
        <v>13622</v>
      </c>
      <c r="CQ684" s="199">
        <v>305995</v>
      </c>
      <c r="CR684" s="199">
        <v>232877</v>
      </c>
      <c r="CS684" s="199">
        <v>134654</v>
      </c>
      <c r="CT684" s="199">
        <v>300920</v>
      </c>
      <c r="CU684" s="199">
        <v>9709</v>
      </c>
      <c r="CV684" s="199">
        <v>2231</v>
      </c>
      <c r="CW684" s="199">
        <v>3256</v>
      </c>
      <c r="CX684" s="199">
        <v>987</v>
      </c>
      <c r="CY684" s="199">
        <v>3055</v>
      </c>
      <c r="CZ684" s="199">
        <v>483</v>
      </c>
      <c r="DA684" s="199">
        <v>1186</v>
      </c>
      <c r="DB684" s="199">
        <v>372</v>
      </c>
      <c r="DC684" s="199">
        <v>2212</v>
      </c>
      <c r="DD684" s="199">
        <v>389</v>
      </c>
      <c r="DE684" s="199">
        <v>4662</v>
      </c>
      <c r="DF684" s="199">
        <v>11543</v>
      </c>
      <c r="DG684" s="199">
        <v>12816</v>
      </c>
      <c r="DH684" s="199">
        <v>2906</v>
      </c>
      <c r="DI684" s="199">
        <v>18973</v>
      </c>
      <c r="DJ684" s="199">
        <v>8312</v>
      </c>
      <c r="DK684" s="199">
        <v>1907</v>
      </c>
      <c r="DL684" s="199">
        <v>7674</v>
      </c>
      <c r="DM684" s="199">
        <v>10142</v>
      </c>
      <c r="DN684" s="199">
        <v>42599</v>
      </c>
      <c r="DO684" s="199">
        <v>15584</v>
      </c>
      <c r="DP684" s="199">
        <v>6751</v>
      </c>
      <c r="DQ684" s="199">
        <v>8347</v>
      </c>
      <c r="DR684" s="199">
        <v>7926</v>
      </c>
      <c r="DS684" s="199">
        <v>4873</v>
      </c>
      <c r="DT684" s="199">
        <v>12888</v>
      </c>
      <c r="DU684" s="199">
        <v>2023</v>
      </c>
      <c r="DV684" s="199">
        <v>63344</v>
      </c>
      <c r="DW684" s="199">
        <v>19900</v>
      </c>
      <c r="DX684" s="199">
        <v>11429</v>
      </c>
      <c r="DY684" s="199">
        <v>3302</v>
      </c>
      <c r="DZ684" s="199">
        <v>29513</v>
      </c>
      <c r="EA684" s="199">
        <v>1945</v>
      </c>
      <c r="EB684" s="199">
        <v>22812</v>
      </c>
      <c r="EC684" s="199">
        <v>33564</v>
      </c>
      <c r="ED684" s="199">
        <v>4644</v>
      </c>
      <c r="EE684" s="199">
        <v>21866</v>
      </c>
      <c r="EF684" s="199">
        <v>32566</v>
      </c>
      <c r="EG684" s="199">
        <v>282192</v>
      </c>
      <c r="EH684" s="199">
        <v>41066</v>
      </c>
      <c r="EI684" s="199">
        <v>104170</v>
      </c>
      <c r="EJ684" s="199">
        <v>33680</v>
      </c>
      <c r="EK684" s="199">
        <v>4490</v>
      </c>
      <c r="EL684" s="199">
        <v>3341</v>
      </c>
      <c r="EM684" s="199">
        <v>3503</v>
      </c>
      <c r="EN684" s="199">
        <v>3407</v>
      </c>
      <c r="EO684" s="199">
        <v>3248</v>
      </c>
      <c r="EP684" s="199">
        <v>12488</v>
      </c>
      <c r="EQ684" s="199">
        <v>117951</v>
      </c>
      <c r="ER684" s="199">
        <v>137850</v>
      </c>
      <c r="ES684" s="199">
        <v>10047</v>
      </c>
      <c r="ET684" s="199">
        <v>40561</v>
      </c>
      <c r="EU684" s="199">
        <v>52542</v>
      </c>
      <c r="EV684" s="199">
        <v>34700</v>
      </c>
      <c r="EW684" s="199">
        <v>127803</v>
      </c>
      <c r="EX684" s="199">
        <v>2023</v>
      </c>
      <c r="EZ684" s="199"/>
    </row>
    <row r="685" spans="1:156" x14ac:dyDescent="0.25">
      <c r="A685" s="202" t="s">
        <v>326</v>
      </c>
      <c r="B685" s="202" t="s">
        <v>339</v>
      </c>
      <c r="C685" s="202" t="s">
        <v>236</v>
      </c>
      <c r="D685" s="202" t="s">
        <v>236</v>
      </c>
      <c r="E685" s="202" t="s">
        <v>326</v>
      </c>
      <c r="F685" s="202" t="s">
        <v>236</v>
      </c>
      <c r="G685" s="202" t="s">
        <v>236</v>
      </c>
      <c r="H685" s="199">
        <v>435573</v>
      </c>
      <c r="I685" s="199">
        <v>17624</v>
      </c>
      <c r="J685" s="199">
        <v>53129</v>
      </c>
      <c r="K685" s="199">
        <v>4265</v>
      </c>
      <c r="L685" s="199">
        <v>35421</v>
      </c>
      <c r="M685" s="199">
        <v>3232</v>
      </c>
      <c r="N685" s="199">
        <v>171749</v>
      </c>
      <c r="O685" s="199">
        <v>8902</v>
      </c>
      <c r="P685" s="199">
        <v>204454</v>
      </c>
      <c r="Q685" s="199">
        <v>4270</v>
      </c>
      <c r="R685" s="199">
        <v>383083</v>
      </c>
      <c r="S685" s="199">
        <v>14110</v>
      </c>
      <c r="T685" s="199">
        <v>19874</v>
      </c>
      <c r="U685" s="199">
        <v>895</v>
      </c>
      <c r="V685" s="199">
        <v>936</v>
      </c>
      <c r="W685" s="199">
        <v>48</v>
      </c>
      <c r="X685" s="199">
        <v>6604</v>
      </c>
      <c r="Y685" s="199">
        <v>572</v>
      </c>
      <c r="Z685" s="199">
        <v>7123</v>
      </c>
      <c r="AA685" s="199">
        <v>949</v>
      </c>
      <c r="AB685" s="199">
        <v>17895</v>
      </c>
      <c r="AC685" s="199">
        <v>1037</v>
      </c>
      <c r="AD685" s="199">
        <v>14650</v>
      </c>
      <c r="AE685" s="199">
        <v>1589</v>
      </c>
      <c r="AF685" s="199">
        <v>378066</v>
      </c>
      <c r="AG685" s="199">
        <v>13784</v>
      </c>
      <c r="AH685" s="199">
        <v>415327</v>
      </c>
      <c r="AI685" s="199">
        <v>15728</v>
      </c>
      <c r="AJ685" s="199">
        <v>20246</v>
      </c>
      <c r="AK685" s="199">
        <v>1896</v>
      </c>
      <c r="AL685" s="199">
        <v>11270</v>
      </c>
      <c r="AM685" s="199">
        <v>615</v>
      </c>
      <c r="AN685" s="199">
        <v>8976</v>
      </c>
      <c r="AO685" s="199">
        <v>1281</v>
      </c>
      <c r="AP685" s="199">
        <v>221289</v>
      </c>
      <c r="AQ685" s="199">
        <v>10076</v>
      </c>
      <c r="AR685" s="199">
        <v>214284</v>
      </c>
      <c r="AS685" s="199">
        <v>7548</v>
      </c>
      <c r="AT685" s="199">
        <v>44154</v>
      </c>
      <c r="AU685" s="199">
        <v>1411</v>
      </c>
      <c r="AV685" s="199">
        <v>391419</v>
      </c>
      <c r="AW685" s="199">
        <v>16213</v>
      </c>
      <c r="AX685" s="199">
        <v>16755</v>
      </c>
      <c r="AY685" s="199">
        <v>2293</v>
      </c>
      <c r="AZ685" s="199">
        <v>75358</v>
      </c>
      <c r="BA685" s="199">
        <v>3993</v>
      </c>
      <c r="BB685" s="199">
        <v>100008</v>
      </c>
      <c r="BC685" s="199">
        <v>3817</v>
      </c>
      <c r="BD685" s="199">
        <v>80809</v>
      </c>
      <c r="BE685" s="199">
        <v>1411</v>
      </c>
      <c r="BF685" s="199">
        <v>35096</v>
      </c>
      <c r="BG685" s="199">
        <v>3244</v>
      </c>
      <c r="BH685" s="199">
        <v>223844</v>
      </c>
      <c r="BI685" s="199">
        <v>10950</v>
      </c>
      <c r="BJ685" s="199">
        <v>216634</v>
      </c>
      <c r="BK685" s="199">
        <v>9983</v>
      </c>
      <c r="BL685" s="199">
        <v>7210</v>
      </c>
      <c r="BM685" s="199">
        <v>967</v>
      </c>
      <c r="BN685" s="199">
        <v>158195</v>
      </c>
      <c r="BO685" s="199">
        <v>5881</v>
      </c>
      <c r="BP685" s="199">
        <v>72598</v>
      </c>
      <c r="BQ685" s="199">
        <v>5881</v>
      </c>
      <c r="BR685" s="199">
        <v>28147</v>
      </c>
      <c r="BS685" s="199">
        <v>2432</v>
      </c>
      <c r="BT685" s="199">
        <v>118675</v>
      </c>
      <c r="BU685" s="199">
        <v>3284</v>
      </c>
      <c r="BV685" s="199">
        <v>258940</v>
      </c>
      <c r="BW685" s="199">
        <v>14194</v>
      </c>
      <c r="BX685" s="199">
        <v>380</v>
      </c>
      <c r="BY685" s="199">
        <v>150</v>
      </c>
      <c r="BZ685" s="199">
        <v>34838</v>
      </c>
      <c r="CA685" s="199">
        <v>1178</v>
      </c>
      <c r="CB685" s="199">
        <v>83837</v>
      </c>
      <c r="CC685" s="199">
        <v>2106</v>
      </c>
      <c r="CD685" s="199">
        <v>43968</v>
      </c>
      <c r="CE685" s="199">
        <v>2826</v>
      </c>
      <c r="CF685" s="199">
        <v>48558</v>
      </c>
      <c r="CG685" s="199">
        <v>3261</v>
      </c>
      <c r="CH685" s="199">
        <v>58412</v>
      </c>
      <c r="CI685" s="199">
        <v>3201</v>
      </c>
      <c r="CJ685" s="199">
        <v>53921</v>
      </c>
      <c r="CK685" s="199">
        <v>2234</v>
      </c>
      <c r="CL685" s="199">
        <v>54081</v>
      </c>
      <c r="CM685" s="199">
        <v>2672</v>
      </c>
      <c r="CN685" s="199">
        <v>380</v>
      </c>
      <c r="CO685" s="199">
        <v>150</v>
      </c>
      <c r="CP685" s="199">
        <v>17624</v>
      </c>
      <c r="CQ685" s="199">
        <v>417949</v>
      </c>
      <c r="CR685" s="199">
        <v>347582</v>
      </c>
      <c r="CS685" s="199">
        <v>127622</v>
      </c>
      <c r="CT685" s="199">
        <v>383644</v>
      </c>
      <c r="CU685" s="199">
        <v>28101</v>
      </c>
      <c r="CV685" s="199">
        <v>9570</v>
      </c>
      <c r="CW685" s="199">
        <v>9328</v>
      </c>
      <c r="CX685" s="199">
        <v>2850</v>
      </c>
      <c r="CY685" s="199">
        <v>4341</v>
      </c>
      <c r="CZ685" s="199">
        <v>983</v>
      </c>
      <c r="DA685" s="199">
        <v>4291</v>
      </c>
      <c r="DB685" s="199">
        <v>1889</v>
      </c>
      <c r="DC685" s="199">
        <v>10141</v>
      </c>
      <c r="DD685" s="199">
        <v>3848</v>
      </c>
      <c r="DE685" s="199">
        <v>4814</v>
      </c>
      <c r="DF685" s="199">
        <v>23462</v>
      </c>
      <c r="DG685" s="199">
        <v>35088</v>
      </c>
      <c r="DH685" s="199">
        <v>6857</v>
      </c>
      <c r="DI685" s="199">
        <v>27571</v>
      </c>
      <c r="DJ685" s="199">
        <v>13499</v>
      </c>
      <c r="DK685" s="199">
        <v>2036</v>
      </c>
      <c r="DL685" s="199">
        <v>14268</v>
      </c>
      <c r="DM685" s="199">
        <v>17308</v>
      </c>
      <c r="DN685" s="199">
        <v>59299</v>
      </c>
      <c r="DO685" s="199">
        <v>15569</v>
      </c>
      <c r="DP685" s="199">
        <v>10973</v>
      </c>
      <c r="DQ685" s="199">
        <v>6743</v>
      </c>
      <c r="DR685" s="199">
        <v>5342</v>
      </c>
      <c r="DS685" s="199">
        <v>4492</v>
      </c>
      <c r="DT685" s="199">
        <v>10788</v>
      </c>
      <c r="DU685" s="199">
        <v>1476</v>
      </c>
      <c r="DV685" s="199">
        <v>88571</v>
      </c>
      <c r="DW685" s="199">
        <v>38728</v>
      </c>
      <c r="DX685" s="199">
        <v>13708</v>
      </c>
      <c r="DY685" s="199">
        <v>4646</v>
      </c>
      <c r="DZ685" s="199">
        <v>26709</v>
      </c>
      <c r="EA685" s="199">
        <v>2558</v>
      </c>
      <c r="EB685" s="199">
        <v>18612</v>
      </c>
      <c r="EC685" s="199">
        <v>33735</v>
      </c>
      <c r="ED685" s="199">
        <v>6697</v>
      </c>
      <c r="EE685" s="199">
        <v>20527</v>
      </c>
      <c r="EF685" s="199">
        <v>55795</v>
      </c>
      <c r="EG685" s="199">
        <v>380625</v>
      </c>
      <c r="EH685" s="199">
        <v>54709</v>
      </c>
      <c r="EI685" s="199">
        <v>123164</v>
      </c>
      <c r="EJ685" s="199">
        <v>39559</v>
      </c>
      <c r="EK685" s="199">
        <v>6397</v>
      </c>
      <c r="EL685" s="199">
        <v>5079</v>
      </c>
      <c r="EM685" s="199">
        <v>5048</v>
      </c>
      <c r="EN685" s="199">
        <v>5283</v>
      </c>
      <c r="EO685" s="199">
        <v>2565</v>
      </c>
      <c r="EP685" s="199">
        <v>13247</v>
      </c>
      <c r="EQ685" s="199">
        <v>146630</v>
      </c>
      <c r="ER685" s="199">
        <v>162723</v>
      </c>
      <c r="ES685" s="199">
        <v>7104</v>
      </c>
      <c r="ET685" s="199">
        <v>41198</v>
      </c>
      <c r="EU685" s="199">
        <v>65045</v>
      </c>
      <c r="EV685" s="199">
        <v>49376</v>
      </c>
      <c r="EW685" s="199">
        <v>155619</v>
      </c>
      <c r="EX685" s="199">
        <v>1476</v>
      </c>
      <c r="EZ685" s="199"/>
    </row>
    <row r="686" spans="1:156" x14ac:dyDescent="0.25">
      <c r="A686" s="202" t="s">
        <v>327</v>
      </c>
      <c r="B686" s="202" t="s">
        <v>339</v>
      </c>
      <c r="C686" s="202" t="s">
        <v>236</v>
      </c>
      <c r="D686" s="202" t="s">
        <v>236</v>
      </c>
      <c r="E686" s="202" t="s">
        <v>327</v>
      </c>
      <c r="F686" s="202" t="s">
        <v>236</v>
      </c>
      <c r="G686" s="202" t="s">
        <v>236</v>
      </c>
      <c r="H686" s="199">
        <v>166819</v>
      </c>
      <c r="I686" s="199">
        <v>8171</v>
      </c>
      <c r="J686" s="199">
        <v>23275</v>
      </c>
      <c r="K686" s="199">
        <v>1975</v>
      </c>
      <c r="L686" s="199">
        <v>14415</v>
      </c>
      <c r="M686" s="199">
        <v>1512</v>
      </c>
      <c r="N686" s="199">
        <v>72403</v>
      </c>
      <c r="O686" s="199">
        <v>4155</v>
      </c>
      <c r="P686" s="199">
        <v>70168</v>
      </c>
      <c r="Q686" s="199">
        <v>2023</v>
      </c>
      <c r="R686" s="199">
        <v>154824</v>
      </c>
      <c r="S686" s="199">
        <v>7118</v>
      </c>
      <c r="T686" s="199">
        <v>1004</v>
      </c>
      <c r="U686" s="199">
        <v>32</v>
      </c>
      <c r="V686" s="199">
        <v>2123</v>
      </c>
      <c r="W686" s="199">
        <v>340</v>
      </c>
      <c r="X686" s="199">
        <v>1940</v>
      </c>
      <c r="Y686" s="199">
        <v>122</v>
      </c>
      <c r="Z686" s="199">
        <v>708</v>
      </c>
      <c r="AA686" s="199">
        <v>126</v>
      </c>
      <c r="AB686" s="199">
        <v>6181</v>
      </c>
      <c r="AC686" s="199">
        <v>433</v>
      </c>
      <c r="AD686" s="199">
        <v>4127</v>
      </c>
      <c r="AE686" s="199">
        <v>606</v>
      </c>
      <c r="AF686" s="199">
        <v>152508</v>
      </c>
      <c r="AG686" s="199">
        <v>6736</v>
      </c>
      <c r="AH686" s="199">
        <v>163840</v>
      </c>
      <c r="AI686" s="199">
        <v>7637</v>
      </c>
      <c r="AJ686" s="199">
        <v>2979</v>
      </c>
      <c r="AK686" s="199">
        <v>534</v>
      </c>
      <c r="AL686" s="199">
        <v>1717</v>
      </c>
      <c r="AM686" s="199">
        <v>70</v>
      </c>
      <c r="AN686" s="199">
        <v>1262</v>
      </c>
      <c r="AO686" s="199">
        <v>464</v>
      </c>
      <c r="AP686" s="199">
        <v>85341</v>
      </c>
      <c r="AQ686" s="199">
        <v>4930</v>
      </c>
      <c r="AR686" s="199">
        <v>81478</v>
      </c>
      <c r="AS686" s="199">
        <v>3241</v>
      </c>
      <c r="AT686" s="199">
        <v>23235</v>
      </c>
      <c r="AU686" s="199">
        <v>946</v>
      </c>
      <c r="AV686" s="199">
        <v>143584</v>
      </c>
      <c r="AW686" s="199">
        <v>7225</v>
      </c>
      <c r="AX686" s="199">
        <v>8052</v>
      </c>
      <c r="AY686" s="199">
        <v>805</v>
      </c>
      <c r="AZ686" s="199">
        <v>40291</v>
      </c>
      <c r="BA686" s="199">
        <v>2985</v>
      </c>
      <c r="BB686" s="199">
        <v>44244</v>
      </c>
      <c r="BC686" s="199">
        <v>1805</v>
      </c>
      <c r="BD686" s="199">
        <v>22808</v>
      </c>
      <c r="BE686" s="199">
        <v>537</v>
      </c>
      <c r="BF686" s="199">
        <v>17097</v>
      </c>
      <c r="BG686" s="199">
        <v>1775</v>
      </c>
      <c r="BH686" s="199">
        <v>80474</v>
      </c>
      <c r="BI686" s="199">
        <v>5057</v>
      </c>
      <c r="BJ686" s="199">
        <v>76988</v>
      </c>
      <c r="BK686" s="199">
        <v>4676</v>
      </c>
      <c r="BL686" s="199">
        <v>3486</v>
      </c>
      <c r="BM686" s="199">
        <v>381</v>
      </c>
      <c r="BN686" s="199">
        <v>56479</v>
      </c>
      <c r="BO686" s="199">
        <v>3234</v>
      </c>
      <c r="BP686" s="199">
        <v>26118</v>
      </c>
      <c r="BQ686" s="199">
        <v>2028</v>
      </c>
      <c r="BR686" s="199">
        <v>14974</v>
      </c>
      <c r="BS686" s="199">
        <v>1570</v>
      </c>
      <c r="BT686" s="199">
        <v>39755</v>
      </c>
      <c r="BU686" s="199">
        <v>1303</v>
      </c>
      <c r="BV686" s="199">
        <v>97571</v>
      </c>
      <c r="BW686" s="199">
        <v>6832</v>
      </c>
      <c r="BX686" s="199">
        <v>258</v>
      </c>
      <c r="BY686" s="199">
        <v>36</v>
      </c>
      <c r="BZ686" s="199">
        <v>11350</v>
      </c>
      <c r="CA686" s="199">
        <v>350</v>
      </c>
      <c r="CB686" s="199">
        <v>28405</v>
      </c>
      <c r="CC686" s="199">
        <v>953</v>
      </c>
      <c r="CD686" s="199">
        <v>11669</v>
      </c>
      <c r="CE686" s="199">
        <v>736</v>
      </c>
      <c r="CF686" s="199">
        <v>17667</v>
      </c>
      <c r="CG686" s="199">
        <v>1921</v>
      </c>
      <c r="CH686" s="199">
        <v>20967</v>
      </c>
      <c r="CI686" s="199">
        <v>1410</v>
      </c>
      <c r="CJ686" s="199">
        <v>21444</v>
      </c>
      <c r="CK686" s="199">
        <v>1335</v>
      </c>
      <c r="CL686" s="199">
        <v>25824</v>
      </c>
      <c r="CM686" s="199">
        <v>1430</v>
      </c>
      <c r="CN686" s="199">
        <v>258</v>
      </c>
      <c r="CO686" s="199">
        <v>36</v>
      </c>
      <c r="CP686" s="199">
        <v>8171</v>
      </c>
      <c r="CQ686" s="199">
        <v>158648</v>
      </c>
      <c r="CR686" s="199">
        <v>122015</v>
      </c>
      <c r="CS686" s="199">
        <v>62997</v>
      </c>
      <c r="CT686" s="199">
        <v>155236</v>
      </c>
      <c r="CU686" s="199">
        <v>5560</v>
      </c>
      <c r="CV686" s="199">
        <v>1328</v>
      </c>
      <c r="CW686" s="199">
        <v>2459</v>
      </c>
      <c r="CX686" s="199">
        <v>621</v>
      </c>
      <c r="CY686" s="199">
        <v>1239</v>
      </c>
      <c r="CZ686" s="199">
        <v>251</v>
      </c>
      <c r="DA686" s="199">
        <v>1228</v>
      </c>
      <c r="DB686" s="199">
        <v>409</v>
      </c>
      <c r="DC686" s="199">
        <v>634</v>
      </c>
      <c r="DD686" s="199">
        <v>47</v>
      </c>
      <c r="DE686" s="199">
        <v>1375</v>
      </c>
      <c r="DF686" s="199">
        <v>10336</v>
      </c>
      <c r="DG686" s="199">
        <v>12919</v>
      </c>
      <c r="DH686" s="199">
        <v>1876</v>
      </c>
      <c r="DI686" s="199">
        <v>9064</v>
      </c>
      <c r="DJ686" s="199">
        <v>4275</v>
      </c>
      <c r="DK686" s="199">
        <v>723</v>
      </c>
      <c r="DL686" s="199">
        <v>3538</v>
      </c>
      <c r="DM686" s="199">
        <v>6168</v>
      </c>
      <c r="DN686" s="199">
        <v>19591</v>
      </c>
      <c r="DO686" s="199">
        <v>6453</v>
      </c>
      <c r="DP686" s="199">
        <v>4016</v>
      </c>
      <c r="DQ686" s="199">
        <v>4438</v>
      </c>
      <c r="DR686" s="199">
        <v>2674</v>
      </c>
      <c r="DS686" s="199">
        <v>1811</v>
      </c>
      <c r="DT686" s="199">
        <v>5121</v>
      </c>
      <c r="DU686" s="199">
        <v>1006</v>
      </c>
      <c r="DV686" s="199">
        <v>35314</v>
      </c>
      <c r="DW686" s="199">
        <v>11962</v>
      </c>
      <c r="DX686" s="199">
        <v>5683</v>
      </c>
      <c r="DY686" s="199">
        <v>2348</v>
      </c>
      <c r="DZ686" s="199">
        <v>11514</v>
      </c>
      <c r="EA686" s="199">
        <v>998</v>
      </c>
      <c r="EB686" s="199">
        <v>8356</v>
      </c>
      <c r="EC686" s="199">
        <v>12416</v>
      </c>
      <c r="ED686" s="199">
        <v>1878</v>
      </c>
      <c r="EE686" s="199">
        <v>8078</v>
      </c>
      <c r="EF686" s="199">
        <v>19133</v>
      </c>
      <c r="EG686" s="199">
        <v>149472</v>
      </c>
      <c r="EH686" s="199">
        <v>18869</v>
      </c>
      <c r="EI686" s="199">
        <v>54242</v>
      </c>
      <c r="EJ686" s="199">
        <v>10685</v>
      </c>
      <c r="EK686" s="199">
        <v>1244</v>
      </c>
      <c r="EL686" s="199">
        <v>1103</v>
      </c>
      <c r="EM686" s="199">
        <v>1302</v>
      </c>
      <c r="EN686" s="199">
        <v>1309</v>
      </c>
      <c r="EO686" s="199">
        <v>784</v>
      </c>
      <c r="EP686" s="199">
        <v>3853</v>
      </c>
      <c r="EQ686" s="199">
        <v>56831</v>
      </c>
      <c r="ER686" s="199">
        <v>64927</v>
      </c>
      <c r="ES686" s="199">
        <v>3054</v>
      </c>
      <c r="ET686" s="199">
        <v>14878</v>
      </c>
      <c r="EU686" s="199">
        <v>23033</v>
      </c>
      <c r="EV686" s="199">
        <v>23962</v>
      </c>
      <c r="EW686" s="199">
        <v>61873</v>
      </c>
      <c r="EX686" s="199">
        <v>1006</v>
      </c>
      <c r="EZ686" s="199"/>
    </row>
    <row r="687" spans="1:156" x14ac:dyDescent="0.25">
      <c r="A687" s="202" t="s">
        <v>328</v>
      </c>
      <c r="B687" s="202" t="s">
        <v>339</v>
      </c>
      <c r="C687" s="202" t="s">
        <v>236</v>
      </c>
      <c r="D687" s="202" t="s">
        <v>236</v>
      </c>
      <c r="E687" s="202" t="s">
        <v>328</v>
      </c>
      <c r="F687" s="202" t="s">
        <v>236</v>
      </c>
      <c r="G687" s="202" t="s">
        <v>236</v>
      </c>
      <c r="H687" s="199">
        <v>84439</v>
      </c>
      <c r="I687" s="199">
        <v>6907</v>
      </c>
      <c r="J687" s="199">
        <v>18145</v>
      </c>
      <c r="K687" s="199">
        <v>2252</v>
      </c>
      <c r="L687" s="199">
        <v>11728</v>
      </c>
      <c r="M687" s="199">
        <v>1737</v>
      </c>
      <c r="N687" s="199">
        <v>37247</v>
      </c>
      <c r="O687" s="199">
        <v>3260</v>
      </c>
      <c r="P687" s="199">
        <v>27409</v>
      </c>
      <c r="Q687" s="199">
        <v>1356</v>
      </c>
      <c r="R687" s="199">
        <v>65088</v>
      </c>
      <c r="S687" s="199">
        <v>3670</v>
      </c>
      <c r="T687" s="199">
        <v>719</v>
      </c>
      <c r="U687" s="199">
        <v>48</v>
      </c>
      <c r="V687" s="199">
        <v>12056</v>
      </c>
      <c r="W687" s="199">
        <v>2447</v>
      </c>
      <c r="X687" s="199">
        <v>453</v>
      </c>
      <c r="Y687" s="199">
        <v>64</v>
      </c>
      <c r="Z687" s="199">
        <v>473</v>
      </c>
      <c r="AA687" s="199">
        <v>124</v>
      </c>
      <c r="AB687" s="199">
        <v>5599</v>
      </c>
      <c r="AC687" s="199">
        <v>554</v>
      </c>
      <c r="AD687" s="199">
        <v>2254</v>
      </c>
      <c r="AE687" s="199">
        <v>280</v>
      </c>
      <c r="AF687" s="199">
        <v>64525</v>
      </c>
      <c r="AG687" s="199">
        <v>3605</v>
      </c>
      <c r="AH687" s="199">
        <v>83199</v>
      </c>
      <c r="AI687" s="199">
        <v>6720</v>
      </c>
      <c r="AJ687" s="199">
        <v>1240</v>
      </c>
      <c r="AK687" s="199">
        <v>187</v>
      </c>
      <c r="AL687" s="199">
        <v>677</v>
      </c>
      <c r="AM687" s="199">
        <v>65</v>
      </c>
      <c r="AN687" s="199">
        <v>563</v>
      </c>
      <c r="AO687" s="199">
        <v>122</v>
      </c>
      <c r="AP687" s="199">
        <v>42945</v>
      </c>
      <c r="AQ687" s="199">
        <v>4015</v>
      </c>
      <c r="AR687" s="199">
        <v>41494</v>
      </c>
      <c r="AS687" s="199">
        <v>2892</v>
      </c>
      <c r="AT687" s="199">
        <v>12760</v>
      </c>
      <c r="AU687" s="199">
        <v>617</v>
      </c>
      <c r="AV687" s="199">
        <v>71679</v>
      </c>
      <c r="AW687" s="199">
        <v>6290</v>
      </c>
      <c r="AX687" s="199">
        <v>4073</v>
      </c>
      <c r="AY687" s="199">
        <v>667</v>
      </c>
      <c r="AZ687" s="199">
        <v>15631</v>
      </c>
      <c r="BA687" s="199">
        <v>1661</v>
      </c>
      <c r="BB687" s="199">
        <v>19459</v>
      </c>
      <c r="BC687" s="199">
        <v>1358</v>
      </c>
      <c r="BD687" s="199">
        <v>15477</v>
      </c>
      <c r="BE687" s="199">
        <v>369</v>
      </c>
      <c r="BF687" s="199">
        <v>9838</v>
      </c>
      <c r="BG687" s="199">
        <v>1346</v>
      </c>
      <c r="BH687" s="199">
        <v>36668</v>
      </c>
      <c r="BI687" s="199">
        <v>3737</v>
      </c>
      <c r="BJ687" s="199">
        <v>34749</v>
      </c>
      <c r="BK687" s="199">
        <v>3294</v>
      </c>
      <c r="BL687" s="199">
        <v>1919</v>
      </c>
      <c r="BM687" s="199">
        <v>443</v>
      </c>
      <c r="BN687" s="199">
        <v>23717</v>
      </c>
      <c r="BO687" s="199">
        <v>1888</v>
      </c>
      <c r="BP687" s="199">
        <v>14596</v>
      </c>
      <c r="BQ687" s="199">
        <v>1984</v>
      </c>
      <c r="BR687" s="199">
        <v>8193</v>
      </c>
      <c r="BS687" s="199">
        <v>1211</v>
      </c>
      <c r="BT687" s="199">
        <v>21705</v>
      </c>
      <c r="BU687" s="199">
        <v>1765</v>
      </c>
      <c r="BV687" s="199">
        <v>46506</v>
      </c>
      <c r="BW687" s="199">
        <v>5083</v>
      </c>
      <c r="BX687" s="199">
        <v>145</v>
      </c>
      <c r="BY687" s="199">
        <v>59</v>
      </c>
      <c r="BZ687" s="199">
        <v>6616</v>
      </c>
      <c r="CA687" s="199">
        <v>491</v>
      </c>
      <c r="CB687" s="199">
        <v>15089</v>
      </c>
      <c r="CC687" s="199">
        <v>1274</v>
      </c>
      <c r="CD687" s="199">
        <v>8094</v>
      </c>
      <c r="CE687" s="199">
        <v>1087</v>
      </c>
      <c r="CF687" s="199">
        <v>8456</v>
      </c>
      <c r="CG687" s="199">
        <v>1247</v>
      </c>
      <c r="CH687" s="199">
        <v>9466</v>
      </c>
      <c r="CI687" s="199">
        <v>938</v>
      </c>
      <c r="CJ687" s="199">
        <v>8735</v>
      </c>
      <c r="CK687" s="199">
        <v>837</v>
      </c>
      <c r="CL687" s="199">
        <v>11755</v>
      </c>
      <c r="CM687" s="199">
        <v>974</v>
      </c>
      <c r="CN687" s="199">
        <v>145</v>
      </c>
      <c r="CO687" s="199">
        <v>59</v>
      </c>
      <c r="CP687" s="199">
        <v>6907</v>
      </c>
      <c r="CQ687" s="199">
        <v>77532</v>
      </c>
      <c r="CR687" s="199">
        <v>51810</v>
      </c>
      <c r="CS687" s="199">
        <v>39844</v>
      </c>
      <c r="CT687" s="199">
        <v>76302</v>
      </c>
      <c r="CU687" s="199">
        <v>3854</v>
      </c>
      <c r="CV687" s="199">
        <v>596</v>
      </c>
      <c r="CW687" s="199">
        <v>773</v>
      </c>
      <c r="CX687" s="199">
        <v>208</v>
      </c>
      <c r="CY687" s="199">
        <v>901</v>
      </c>
      <c r="CZ687" s="199">
        <v>150</v>
      </c>
      <c r="DA687" s="199">
        <v>322</v>
      </c>
      <c r="DB687" s="199">
        <v>135</v>
      </c>
      <c r="DC687" s="199">
        <v>1858</v>
      </c>
      <c r="DD687" s="199">
        <v>103</v>
      </c>
      <c r="DE687" s="199">
        <v>1306</v>
      </c>
      <c r="DF687" s="199">
        <v>3276</v>
      </c>
      <c r="DG687" s="199">
        <v>3329</v>
      </c>
      <c r="DH687" s="199">
        <v>762</v>
      </c>
      <c r="DI687" s="199">
        <v>4413</v>
      </c>
      <c r="DJ687" s="199">
        <v>1655</v>
      </c>
      <c r="DK687" s="199">
        <v>523</v>
      </c>
      <c r="DL687" s="199">
        <v>1613</v>
      </c>
      <c r="DM687" s="199">
        <v>2035</v>
      </c>
      <c r="DN687" s="199">
        <v>11332</v>
      </c>
      <c r="DO687" s="199">
        <v>3834</v>
      </c>
      <c r="DP687" s="199">
        <v>1697</v>
      </c>
      <c r="DQ687" s="199">
        <v>2841</v>
      </c>
      <c r="DR687" s="199">
        <v>1872</v>
      </c>
      <c r="DS687" s="199">
        <v>1513</v>
      </c>
      <c r="DT687" s="199">
        <v>4132</v>
      </c>
      <c r="DU687" s="199">
        <v>699</v>
      </c>
      <c r="DV687" s="199">
        <v>15933</v>
      </c>
      <c r="DW687" s="199">
        <v>5173</v>
      </c>
      <c r="DX687" s="199">
        <v>2991</v>
      </c>
      <c r="DY687" s="199">
        <v>1208</v>
      </c>
      <c r="DZ687" s="199">
        <v>6548</v>
      </c>
      <c r="EA687" s="199">
        <v>511</v>
      </c>
      <c r="EB687" s="199">
        <v>4936</v>
      </c>
      <c r="EC687" s="199">
        <v>7883</v>
      </c>
      <c r="ED687" s="199">
        <v>1345</v>
      </c>
      <c r="EE687" s="199">
        <v>4718</v>
      </c>
      <c r="EF687" s="199">
        <v>9272</v>
      </c>
      <c r="EG687" s="199">
        <v>73355</v>
      </c>
      <c r="EH687" s="199">
        <v>11120</v>
      </c>
      <c r="EI687" s="199">
        <v>24590</v>
      </c>
      <c r="EJ687" s="199">
        <v>8765</v>
      </c>
      <c r="EK687" s="199">
        <v>1243</v>
      </c>
      <c r="EL687" s="199">
        <v>1137</v>
      </c>
      <c r="EM687" s="199">
        <v>1025</v>
      </c>
      <c r="EN687" s="199">
        <v>1044</v>
      </c>
      <c r="EO687" s="199">
        <v>698</v>
      </c>
      <c r="EP687" s="199">
        <v>2760</v>
      </c>
      <c r="EQ687" s="199">
        <v>28522</v>
      </c>
      <c r="ER687" s="199">
        <v>33355</v>
      </c>
      <c r="ES687" s="199">
        <v>2152</v>
      </c>
      <c r="ET687" s="199">
        <v>9024</v>
      </c>
      <c r="EU687" s="199">
        <v>11962</v>
      </c>
      <c r="EV687" s="199">
        <v>10217</v>
      </c>
      <c r="EW687" s="199">
        <v>31203</v>
      </c>
      <c r="EX687" s="199">
        <v>699</v>
      </c>
      <c r="EZ687" s="199"/>
    </row>
    <row r="688" spans="1:156" x14ac:dyDescent="0.25">
      <c r="A688" s="202" t="s">
        <v>329</v>
      </c>
      <c r="B688" s="202" t="s">
        <v>339</v>
      </c>
      <c r="C688" s="202" t="s">
        <v>236</v>
      </c>
      <c r="D688" s="202" t="s">
        <v>236</v>
      </c>
      <c r="E688" s="202" t="s">
        <v>329</v>
      </c>
      <c r="F688" s="202" t="s">
        <v>236</v>
      </c>
      <c r="G688" s="202" t="s">
        <v>236</v>
      </c>
      <c r="H688" s="199">
        <v>168134</v>
      </c>
      <c r="I688" s="199">
        <v>10908</v>
      </c>
      <c r="J688" s="199">
        <v>29458</v>
      </c>
      <c r="K688" s="199">
        <v>3046</v>
      </c>
      <c r="L688" s="199">
        <v>18566</v>
      </c>
      <c r="M688" s="199">
        <v>1800</v>
      </c>
      <c r="N688" s="199">
        <v>81003</v>
      </c>
      <c r="O688" s="199">
        <v>5957</v>
      </c>
      <c r="P688" s="199">
        <v>56859</v>
      </c>
      <c r="Q688" s="199">
        <v>1852</v>
      </c>
      <c r="R688" s="199">
        <v>154097</v>
      </c>
      <c r="S688" s="199">
        <v>9419</v>
      </c>
      <c r="T688" s="199">
        <v>745</v>
      </c>
      <c r="U688" s="199">
        <v>73</v>
      </c>
      <c r="V688" s="199">
        <v>3408</v>
      </c>
      <c r="W688" s="199">
        <v>603</v>
      </c>
      <c r="X688" s="199">
        <v>749</v>
      </c>
      <c r="Y688" s="199">
        <v>48</v>
      </c>
      <c r="Z688" s="199">
        <v>1679</v>
      </c>
      <c r="AA688" s="199">
        <v>252</v>
      </c>
      <c r="AB688" s="199">
        <v>7399</v>
      </c>
      <c r="AC688" s="199">
        <v>513</v>
      </c>
      <c r="AD688" s="199">
        <v>4589</v>
      </c>
      <c r="AE688" s="199">
        <v>487</v>
      </c>
      <c r="AF688" s="199">
        <v>152368</v>
      </c>
      <c r="AG688" s="199">
        <v>9305</v>
      </c>
      <c r="AH688" s="199">
        <v>165237</v>
      </c>
      <c r="AI688" s="199">
        <v>10411</v>
      </c>
      <c r="AJ688" s="199">
        <v>2897</v>
      </c>
      <c r="AK688" s="199">
        <v>497</v>
      </c>
      <c r="AL688" s="199">
        <v>1409</v>
      </c>
      <c r="AM688" s="199">
        <v>106</v>
      </c>
      <c r="AN688" s="199">
        <v>1488</v>
      </c>
      <c r="AO688" s="199">
        <v>391</v>
      </c>
      <c r="AP688" s="199">
        <v>85307</v>
      </c>
      <c r="AQ688" s="199">
        <v>6232</v>
      </c>
      <c r="AR688" s="199">
        <v>82827</v>
      </c>
      <c r="AS688" s="199">
        <v>4676</v>
      </c>
      <c r="AT688" s="199">
        <v>24296</v>
      </c>
      <c r="AU688" s="199">
        <v>834</v>
      </c>
      <c r="AV688" s="199">
        <v>143838</v>
      </c>
      <c r="AW688" s="199">
        <v>10074</v>
      </c>
      <c r="AX688" s="199">
        <v>7971</v>
      </c>
      <c r="AY688" s="199">
        <v>1167</v>
      </c>
      <c r="AZ688" s="199">
        <v>38928</v>
      </c>
      <c r="BA688" s="199">
        <v>2704</v>
      </c>
      <c r="BB688" s="199">
        <v>43773</v>
      </c>
      <c r="BC688" s="199">
        <v>2314</v>
      </c>
      <c r="BD688" s="199">
        <v>26494</v>
      </c>
      <c r="BE688" s="199">
        <v>843</v>
      </c>
      <c r="BF688" s="199">
        <v>18271</v>
      </c>
      <c r="BG688" s="199">
        <v>1654</v>
      </c>
      <c r="BH688" s="199">
        <v>72783</v>
      </c>
      <c r="BI688" s="199">
        <v>6662</v>
      </c>
      <c r="BJ688" s="199">
        <v>69117</v>
      </c>
      <c r="BK688" s="199">
        <v>6030</v>
      </c>
      <c r="BL688" s="199">
        <v>3666</v>
      </c>
      <c r="BM688" s="199">
        <v>632</v>
      </c>
      <c r="BN688" s="199">
        <v>49878</v>
      </c>
      <c r="BO688" s="199">
        <v>3990</v>
      </c>
      <c r="BP688" s="199">
        <v>25450</v>
      </c>
      <c r="BQ688" s="199">
        <v>2828</v>
      </c>
      <c r="BR688" s="199">
        <v>15726</v>
      </c>
      <c r="BS688" s="199">
        <v>1498</v>
      </c>
      <c r="BT688" s="199">
        <v>39574</v>
      </c>
      <c r="BU688" s="199">
        <v>2444</v>
      </c>
      <c r="BV688" s="199">
        <v>91054</v>
      </c>
      <c r="BW688" s="199">
        <v>8316</v>
      </c>
      <c r="BX688" s="199">
        <v>265</v>
      </c>
      <c r="BY688" s="199">
        <v>119</v>
      </c>
      <c r="BZ688" s="199">
        <v>11470</v>
      </c>
      <c r="CA688" s="199">
        <v>678</v>
      </c>
      <c r="CB688" s="199">
        <v>28104</v>
      </c>
      <c r="CC688" s="199">
        <v>1766</v>
      </c>
      <c r="CD688" s="199">
        <v>11394</v>
      </c>
      <c r="CE688" s="199">
        <v>1436</v>
      </c>
      <c r="CF688" s="199">
        <v>15693</v>
      </c>
      <c r="CG688" s="199">
        <v>1990</v>
      </c>
      <c r="CH688" s="199">
        <v>18876</v>
      </c>
      <c r="CI688" s="199">
        <v>1806</v>
      </c>
      <c r="CJ688" s="199">
        <v>18837</v>
      </c>
      <c r="CK688" s="199">
        <v>1446</v>
      </c>
      <c r="CL688" s="199">
        <v>26254</v>
      </c>
      <c r="CM688" s="199">
        <v>1638</v>
      </c>
      <c r="CN688" s="199">
        <v>265</v>
      </c>
      <c r="CO688" s="199">
        <v>119</v>
      </c>
      <c r="CP688" s="199">
        <v>10908</v>
      </c>
      <c r="CQ688" s="199">
        <v>157226</v>
      </c>
      <c r="CR688" s="199">
        <v>110137</v>
      </c>
      <c r="CS688" s="199">
        <v>80020</v>
      </c>
      <c r="CT688" s="199">
        <v>154527</v>
      </c>
      <c r="CU688" s="199">
        <v>6353</v>
      </c>
      <c r="CV688" s="199">
        <v>2106</v>
      </c>
      <c r="CW688" s="199">
        <v>2357</v>
      </c>
      <c r="CX688" s="199">
        <v>1072</v>
      </c>
      <c r="CY688" s="199">
        <v>2368</v>
      </c>
      <c r="CZ688" s="199">
        <v>602</v>
      </c>
      <c r="DA688" s="199">
        <v>617</v>
      </c>
      <c r="DB688" s="199">
        <v>200</v>
      </c>
      <c r="DC688" s="199">
        <v>1011</v>
      </c>
      <c r="DD688" s="199">
        <v>232</v>
      </c>
      <c r="DE688" s="199">
        <v>3278</v>
      </c>
      <c r="DF688" s="199">
        <v>6842</v>
      </c>
      <c r="DG688" s="199">
        <v>10200</v>
      </c>
      <c r="DH688" s="199">
        <v>1736</v>
      </c>
      <c r="DI688" s="199">
        <v>9395</v>
      </c>
      <c r="DJ688" s="199">
        <v>3859</v>
      </c>
      <c r="DK688" s="199">
        <v>1022</v>
      </c>
      <c r="DL688" s="199">
        <v>3835</v>
      </c>
      <c r="DM688" s="199">
        <v>5417</v>
      </c>
      <c r="DN688" s="199">
        <v>19047</v>
      </c>
      <c r="DO688" s="199">
        <v>6797</v>
      </c>
      <c r="DP688" s="199">
        <v>3391</v>
      </c>
      <c r="DQ688" s="199">
        <v>3217</v>
      </c>
      <c r="DR688" s="199">
        <v>3904</v>
      </c>
      <c r="DS688" s="199">
        <v>2653</v>
      </c>
      <c r="DT688" s="199">
        <v>5927</v>
      </c>
      <c r="DU688" s="199">
        <v>1113</v>
      </c>
      <c r="DV688" s="199">
        <v>36154</v>
      </c>
      <c r="DW688" s="199">
        <v>10935</v>
      </c>
      <c r="DX688" s="199">
        <v>5617</v>
      </c>
      <c r="DY688" s="199">
        <v>2191</v>
      </c>
      <c r="DZ688" s="199">
        <v>13218</v>
      </c>
      <c r="EA688" s="199">
        <v>1069</v>
      </c>
      <c r="EB688" s="199">
        <v>10204</v>
      </c>
      <c r="EC688" s="199">
        <v>14853</v>
      </c>
      <c r="ED688" s="199">
        <v>2109</v>
      </c>
      <c r="EE688" s="199">
        <v>10196</v>
      </c>
      <c r="EF688" s="199">
        <v>17789</v>
      </c>
      <c r="EG688" s="199">
        <v>151439</v>
      </c>
      <c r="EH688" s="199">
        <v>17184</v>
      </c>
      <c r="EI688" s="199">
        <v>55529</v>
      </c>
      <c r="EJ688" s="199">
        <v>14313</v>
      </c>
      <c r="EK688" s="199">
        <v>2267</v>
      </c>
      <c r="EL688" s="199">
        <v>1969</v>
      </c>
      <c r="EM688" s="199">
        <v>1661</v>
      </c>
      <c r="EN688" s="199">
        <v>1482</v>
      </c>
      <c r="EO688" s="199">
        <v>1517</v>
      </c>
      <c r="EP688" s="199">
        <v>3935</v>
      </c>
      <c r="EQ688" s="199">
        <v>58474</v>
      </c>
      <c r="ER688" s="199">
        <v>69842</v>
      </c>
      <c r="ES688" s="199">
        <v>3740</v>
      </c>
      <c r="ET688" s="199">
        <v>18986</v>
      </c>
      <c r="EU688" s="199">
        <v>27059</v>
      </c>
      <c r="EV688" s="199">
        <v>20057</v>
      </c>
      <c r="EW688" s="199">
        <v>66102</v>
      </c>
      <c r="EX688" s="199">
        <v>1113</v>
      </c>
      <c r="EZ688" s="199"/>
    </row>
    <row r="689" spans="1:156" x14ac:dyDescent="0.25">
      <c r="A689" s="202" t="s">
        <v>330</v>
      </c>
      <c r="B689" s="202" t="s">
        <v>339</v>
      </c>
      <c r="C689" s="202" t="s">
        <v>236</v>
      </c>
      <c r="D689" s="202" t="s">
        <v>236</v>
      </c>
      <c r="E689" s="202" t="s">
        <v>330</v>
      </c>
      <c r="F689" s="202" t="s">
        <v>236</v>
      </c>
      <c r="G689" s="202" t="s">
        <v>236</v>
      </c>
      <c r="H689" s="199">
        <v>82537</v>
      </c>
      <c r="I689" s="199">
        <v>3658</v>
      </c>
      <c r="J689" s="199">
        <v>12986</v>
      </c>
      <c r="K689" s="199">
        <v>1075</v>
      </c>
      <c r="L689" s="199">
        <v>8379</v>
      </c>
      <c r="M689" s="199">
        <v>828</v>
      </c>
      <c r="N689" s="199">
        <v>36585</v>
      </c>
      <c r="O689" s="199">
        <v>1588</v>
      </c>
      <c r="P689" s="199">
        <v>32224</v>
      </c>
      <c r="Q689" s="199">
        <v>983</v>
      </c>
      <c r="R689" s="199">
        <v>74495</v>
      </c>
      <c r="S689" s="199">
        <v>2800</v>
      </c>
      <c r="T689" s="199">
        <v>1225</v>
      </c>
      <c r="U689" s="199">
        <v>102</v>
      </c>
      <c r="V689" s="199">
        <v>937</v>
      </c>
      <c r="W689" s="199">
        <v>93</v>
      </c>
      <c r="X689" s="199">
        <v>1022</v>
      </c>
      <c r="Y689" s="199">
        <v>63</v>
      </c>
      <c r="Z689" s="199">
        <v>1040</v>
      </c>
      <c r="AA689" s="199">
        <v>90</v>
      </c>
      <c r="AB689" s="199">
        <v>3810</v>
      </c>
      <c r="AC689" s="199">
        <v>510</v>
      </c>
      <c r="AD689" s="199">
        <v>3945</v>
      </c>
      <c r="AE689" s="199">
        <v>603</v>
      </c>
      <c r="AF689" s="199">
        <v>72776</v>
      </c>
      <c r="AG689" s="199">
        <v>2752</v>
      </c>
      <c r="AH689" s="199">
        <v>80385</v>
      </c>
      <c r="AI689" s="199">
        <v>3542</v>
      </c>
      <c r="AJ689" s="199">
        <v>2152</v>
      </c>
      <c r="AK689" s="199">
        <v>116</v>
      </c>
      <c r="AL689" s="199">
        <v>1353</v>
      </c>
      <c r="AM689" s="199">
        <v>43</v>
      </c>
      <c r="AN689" s="199">
        <v>799</v>
      </c>
      <c r="AO689" s="199">
        <v>73</v>
      </c>
      <c r="AP689" s="199">
        <v>42469</v>
      </c>
      <c r="AQ689" s="199">
        <v>2270</v>
      </c>
      <c r="AR689" s="199">
        <v>40068</v>
      </c>
      <c r="AS689" s="199">
        <v>1388</v>
      </c>
      <c r="AT689" s="199">
        <v>10465</v>
      </c>
      <c r="AU689" s="199">
        <v>232</v>
      </c>
      <c r="AV689" s="199">
        <v>72072</v>
      </c>
      <c r="AW689" s="199">
        <v>3426</v>
      </c>
      <c r="AX689" s="199">
        <v>3398</v>
      </c>
      <c r="AY689" s="199">
        <v>489</v>
      </c>
      <c r="AZ689" s="199">
        <v>17824</v>
      </c>
      <c r="BA689" s="199">
        <v>907</v>
      </c>
      <c r="BB689" s="199">
        <v>21526</v>
      </c>
      <c r="BC689" s="199">
        <v>695</v>
      </c>
      <c r="BD689" s="199">
        <v>12645</v>
      </c>
      <c r="BE689" s="199">
        <v>268</v>
      </c>
      <c r="BF689" s="199">
        <v>7401</v>
      </c>
      <c r="BG689" s="199">
        <v>520</v>
      </c>
      <c r="BH689" s="199">
        <v>38740</v>
      </c>
      <c r="BI689" s="199">
        <v>2187</v>
      </c>
      <c r="BJ689" s="199">
        <v>37470</v>
      </c>
      <c r="BK689" s="199">
        <v>1888</v>
      </c>
      <c r="BL689" s="199">
        <v>1270</v>
      </c>
      <c r="BM689" s="199">
        <v>299</v>
      </c>
      <c r="BN689" s="199">
        <v>28344</v>
      </c>
      <c r="BO689" s="199">
        <v>1253</v>
      </c>
      <c r="BP689" s="199">
        <v>11840</v>
      </c>
      <c r="BQ689" s="199">
        <v>1107</v>
      </c>
      <c r="BR689" s="199">
        <v>5957</v>
      </c>
      <c r="BS689" s="199">
        <v>347</v>
      </c>
      <c r="BT689" s="199">
        <v>20911</v>
      </c>
      <c r="BU689" s="199">
        <v>902</v>
      </c>
      <c r="BV689" s="199">
        <v>46141</v>
      </c>
      <c r="BW689" s="199">
        <v>2707</v>
      </c>
      <c r="BX689" s="199">
        <v>321</v>
      </c>
      <c r="BY689" s="199">
        <v>98</v>
      </c>
      <c r="BZ689" s="199">
        <v>6258</v>
      </c>
      <c r="CA689" s="199">
        <v>225</v>
      </c>
      <c r="CB689" s="199">
        <v>14653</v>
      </c>
      <c r="CC689" s="199">
        <v>677</v>
      </c>
      <c r="CD689" s="199">
        <v>6233</v>
      </c>
      <c r="CE689" s="199">
        <v>397</v>
      </c>
      <c r="CF689" s="199">
        <v>8322</v>
      </c>
      <c r="CG689" s="199">
        <v>685</v>
      </c>
      <c r="CH689" s="199">
        <v>9937</v>
      </c>
      <c r="CI689" s="199">
        <v>658</v>
      </c>
      <c r="CJ689" s="199">
        <v>9497</v>
      </c>
      <c r="CK689" s="199">
        <v>411</v>
      </c>
      <c r="CL689" s="199">
        <v>12152</v>
      </c>
      <c r="CM689" s="199">
        <v>556</v>
      </c>
      <c r="CN689" s="199">
        <v>321</v>
      </c>
      <c r="CO689" s="199">
        <v>98</v>
      </c>
      <c r="CP689" s="199">
        <v>3658</v>
      </c>
      <c r="CQ689" s="199">
        <v>78879</v>
      </c>
      <c r="CR689" s="199">
        <v>61896</v>
      </c>
      <c r="CS689" s="199">
        <v>30525</v>
      </c>
      <c r="CT689" s="199">
        <v>74768</v>
      </c>
      <c r="CU689" s="199">
        <v>4207</v>
      </c>
      <c r="CV689" s="199">
        <v>1125</v>
      </c>
      <c r="CW689" s="199">
        <v>1767</v>
      </c>
      <c r="CX689" s="199">
        <v>380</v>
      </c>
      <c r="CY689" s="199">
        <v>1165</v>
      </c>
      <c r="CZ689" s="199">
        <v>153</v>
      </c>
      <c r="DA689" s="199">
        <v>622</v>
      </c>
      <c r="DB689" s="199">
        <v>316</v>
      </c>
      <c r="DC689" s="199">
        <v>653</v>
      </c>
      <c r="DD689" s="199">
        <v>276</v>
      </c>
      <c r="DE689" s="199">
        <v>3300</v>
      </c>
      <c r="DF689" s="199">
        <v>2745</v>
      </c>
      <c r="DG689" s="199">
        <v>7169</v>
      </c>
      <c r="DH689" s="199">
        <v>2774</v>
      </c>
      <c r="DI689" s="199">
        <v>4811</v>
      </c>
      <c r="DJ689" s="199">
        <v>1932</v>
      </c>
      <c r="DK689" s="199">
        <v>359</v>
      </c>
      <c r="DL689" s="199">
        <v>1701</v>
      </c>
      <c r="DM689" s="199">
        <v>2014</v>
      </c>
      <c r="DN689" s="199">
        <v>9569</v>
      </c>
      <c r="DO689" s="199">
        <v>2523</v>
      </c>
      <c r="DP689" s="199">
        <v>1812</v>
      </c>
      <c r="DQ689" s="199">
        <v>1380</v>
      </c>
      <c r="DR689" s="199">
        <v>1503</v>
      </c>
      <c r="DS689" s="199">
        <v>1015</v>
      </c>
      <c r="DT689" s="199">
        <v>2670</v>
      </c>
      <c r="DU689" s="199">
        <v>851</v>
      </c>
      <c r="DV689" s="199">
        <v>17451</v>
      </c>
      <c r="DW689" s="199">
        <v>6432</v>
      </c>
      <c r="DX689" s="199">
        <v>2189</v>
      </c>
      <c r="DY689" s="199">
        <v>914</v>
      </c>
      <c r="DZ689" s="199">
        <v>7093</v>
      </c>
      <c r="EA689" s="199">
        <v>456</v>
      </c>
      <c r="EB689" s="199">
        <v>5861</v>
      </c>
      <c r="EC689" s="199">
        <v>7488</v>
      </c>
      <c r="ED689" s="199">
        <v>1285</v>
      </c>
      <c r="EE689" s="199">
        <v>5161</v>
      </c>
      <c r="EF689" s="199">
        <v>9753</v>
      </c>
      <c r="EG689" s="199">
        <v>74399</v>
      </c>
      <c r="EH689" s="199">
        <v>8633</v>
      </c>
      <c r="EI689" s="199">
        <v>26177</v>
      </c>
      <c r="EJ689" s="199">
        <v>8044</v>
      </c>
      <c r="EK689" s="199">
        <v>1337</v>
      </c>
      <c r="EL689" s="199">
        <v>1016</v>
      </c>
      <c r="EM689" s="199">
        <v>894</v>
      </c>
      <c r="EN689" s="199">
        <v>767</v>
      </c>
      <c r="EO689" s="199">
        <v>673</v>
      </c>
      <c r="EP689" s="199">
        <v>2424</v>
      </c>
      <c r="EQ689" s="199">
        <v>29274</v>
      </c>
      <c r="ER689" s="199">
        <v>34221</v>
      </c>
      <c r="ES689" s="199">
        <v>1853</v>
      </c>
      <c r="ET689" s="199">
        <v>8935</v>
      </c>
      <c r="EU689" s="199">
        <v>13017</v>
      </c>
      <c r="EV689" s="199">
        <v>10416</v>
      </c>
      <c r="EW689" s="199">
        <v>32368</v>
      </c>
      <c r="EX689" s="199">
        <v>851</v>
      </c>
      <c r="EZ689" s="199"/>
    </row>
    <row r="690" spans="1:156" x14ac:dyDescent="0.25">
      <c r="A690" s="202" t="s">
        <v>331</v>
      </c>
      <c r="B690" s="202" t="s">
        <v>339</v>
      </c>
      <c r="C690" s="202" t="s">
        <v>236</v>
      </c>
      <c r="D690" s="202" t="s">
        <v>236</v>
      </c>
      <c r="E690" s="202" t="s">
        <v>331</v>
      </c>
      <c r="F690" s="202" t="s">
        <v>236</v>
      </c>
      <c r="G690" s="202" t="s">
        <v>236</v>
      </c>
      <c r="H690" s="199">
        <v>233954</v>
      </c>
      <c r="I690" s="199">
        <v>10848</v>
      </c>
      <c r="J690" s="199">
        <v>39031</v>
      </c>
      <c r="K690" s="199">
        <v>3050</v>
      </c>
      <c r="L690" s="199">
        <v>25908</v>
      </c>
      <c r="M690" s="199">
        <v>2359</v>
      </c>
      <c r="N690" s="199">
        <v>96966</v>
      </c>
      <c r="O690" s="199">
        <v>5505</v>
      </c>
      <c r="P690" s="199">
        <v>92050</v>
      </c>
      <c r="Q690" s="199">
        <v>2138</v>
      </c>
      <c r="R690" s="199">
        <v>210595</v>
      </c>
      <c r="S690" s="199">
        <v>7950</v>
      </c>
      <c r="T690" s="199">
        <v>5103</v>
      </c>
      <c r="U690" s="199">
        <v>309</v>
      </c>
      <c r="V690" s="199">
        <v>623</v>
      </c>
      <c r="W690" s="199">
        <v>21</v>
      </c>
      <c r="X690" s="199">
        <v>3028</v>
      </c>
      <c r="Y690" s="199">
        <v>222</v>
      </c>
      <c r="Z690" s="199">
        <v>5307</v>
      </c>
      <c r="AA690" s="199">
        <v>1199</v>
      </c>
      <c r="AB690" s="199">
        <v>9252</v>
      </c>
      <c r="AC690" s="199">
        <v>1147</v>
      </c>
      <c r="AD690" s="199">
        <v>15374</v>
      </c>
      <c r="AE690" s="199">
        <v>2844</v>
      </c>
      <c r="AF690" s="199">
        <v>204589</v>
      </c>
      <c r="AG690" s="199">
        <v>7195</v>
      </c>
      <c r="AH690" s="199">
        <v>223987</v>
      </c>
      <c r="AI690" s="199">
        <v>9081</v>
      </c>
      <c r="AJ690" s="199">
        <v>9967</v>
      </c>
      <c r="AK690" s="199">
        <v>1767</v>
      </c>
      <c r="AL690" s="199">
        <v>3884</v>
      </c>
      <c r="AM690" s="199">
        <v>232</v>
      </c>
      <c r="AN690" s="199">
        <v>6083</v>
      </c>
      <c r="AO690" s="199">
        <v>1535</v>
      </c>
      <c r="AP690" s="199">
        <v>118636</v>
      </c>
      <c r="AQ690" s="199">
        <v>6350</v>
      </c>
      <c r="AR690" s="199">
        <v>115318</v>
      </c>
      <c r="AS690" s="199">
        <v>4498</v>
      </c>
      <c r="AT690" s="199">
        <v>27805</v>
      </c>
      <c r="AU690" s="199">
        <v>738</v>
      </c>
      <c r="AV690" s="199">
        <v>206149</v>
      </c>
      <c r="AW690" s="199">
        <v>10110</v>
      </c>
      <c r="AX690" s="199">
        <v>8931</v>
      </c>
      <c r="AY690" s="199">
        <v>1116</v>
      </c>
      <c r="AZ690" s="199">
        <v>45577</v>
      </c>
      <c r="BA690" s="199">
        <v>2233</v>
      </c>
      <c r="BB690" s="199">
        <v>54044</v>
      </c>
      <c r="BC690" s="199">
        <v>2516</v>
      </c>
      <c r="BD690" s="199">
        <v>41491</v>
      </c>
      <c r="BE690" s="199">
        <v>1098</v>
      </c>
      <c r="BF690" s="199">
        <v>20142</v>
      </c>
      <c r="BG690" s="199">
        <v>1380</v>
      </c>
      <c r="BH690" s="199">
        <v>116993</v>
      </c>
      <c r="BI690" s="199">
        <v>7065</v>
      </c>
      <c r="BJ690" s="199">
        <v>113022</v>
      </c>
      <c r="BK690" s="199">
        <v>6419</v>
      </c>
      <c r="BL690" s="199">
        <v>3971</v>
      </c>
      <c r="BM690" s="199">
        <v>646</v>
      </c>
      <c r="BN690" s="199">
        <v>80793</v>
      </c>
      <c r="BO690" s="199">
        <v>4346</v>
      </c>
      <c r="BP690" s="199">
        <v>41029</v>
      </c>
      <c r="BQ690" s="199">
        <v>3065</v>
      </c>
      <c r="BR690" s="199">
        <v>15313</v>
      </c>
      <c r="BS690" s="199">
        <v>1034</v>
      </c>
      <c r="BT690" s="199">
        <v>55725</v>
      </c>
      <c r="BU690" s="199">
        <v>2363</v>
      </c>
      <c r="BV690" s="199">
        <v>137135</v>
      </c>
      <c r="BW690" s="199">
        <v>8445</v>
      </c>
      <c r="BX690" s="199">
        <v>489</v>
      </c>
      <c r="BY690" s="199">
        <v>91</v>
      </c>
      <c r="BZ690" s="199">
        <v>16194</v>
      </c>
      <c r="CA690" s="199">
        <v>602</v>
      </c>
      <c r="CB690" s="199">
        <v>39531</v>
      </c>
      <c r="CC690" s="199">
        <v>1761</v>
      </c>
      <c r="CD690" s="199">
        <v>28186</v>
      </c>
      <c r="CE690" s="199">
        <v>1522</v>
      </c>
      <c r="CF690" s="199">
        <v>24709</v>
      </c>
      <c r="CG690" s="199">
        <v>2289</v>
      </c>
      <c r="CH690" s="199">
        <v>28242</v>
      </c>
      <c r="CI690" s="199">
        <v>2208</v>
      </c>
      <c r="CJ690" s="199">
        <v>25346</v>
      </c>
      <c r="CK690" s="199">
        <v>1184</v>
      </c>
      <c r="CL690" s="199">
        <v>30652</v>
      </c>
      <c r="CM690" s="199">
        <v>1242</v>
      </c>
      <c r="CN690" s="199">
        <v>489</v>
      </c>
      <c r="CO690" s="199">
        <v>91</v>
      </c>
      <c r="CP690" s="199">
        <v>10848</v>
      </c>
      <c r="CQ690" s="199">
        <v>223106</v>
      </c>
      <c r="CR690" s="199">
        <v>178541</v>
      </c>
      <c r="CS690" s="199">
        <v>82824</v>
      </c>
      <c r="CT690" s="199">
        <v>208046</v>
      </c>
      <c r="CU690" s="199">
        <v>15874</v>
      </c>
      <c r="CV690" s="199">
        <v>6188</v>
      </c>
      <c r="CW690" s="199">
        <v>9527</v>
      </c>
      <c r="CX690" s="199">
        <v>3916</v>
      </c>
      <c r="CY690" s="199">
        <v>2257</v>
      </c>
      <c r="CZ690" s="199">
        <v>567</v>
      </c>
      <c r="DA690" s="199">
        <v>1681</v>
      </c>
      <c r="DB690" s="199">
        <v>638</v>
      </c>
      <c r="DC690" s="199">
        <v>2409</v>
      </c>
      <c r="DD690" s="199">
        <v>1067</v>
      </c>
      <c r="DE690" s="199">
        <v>6694</v>
      </c>
      <c r="DF690" s="199">
        <v>8415</v>
      </c>
      <c r="DG690" s="199">
        <v>21297</v>
      </c>
      <c r="DH690" s="199">
        <v>3166</v>
      </c>
      <c r="DI690" s="199">
        <v>13646</v>
      </c>
      <c r="DJ690" s="199">
        <v>5553</v>
      </c>
      <c r="DK690" s="199">
        <v>1981</v>
      </c>
      <c r="DL690" s="199">
        <v>5218</v>
      </c>
      <c r="DM690" s="199">
        <v>7818</v>
      </c>
      <c r="DN690" s="199">
        <v>34160</v>
      </c>
      <c r="DO690" s="199">
        <v>8787</v>
      </c>
      <c r="DP690" s="199">
        <v>5237</v>
      </c>
      <c r="DQ690" s="199">
        <v>4401</v>
      </c>
      <c r="DR690" s="199">
        <v>3853</v>
      </c>
      <c r="DS690" s="199">
        <v>2785</v>
      </c>
      <c r="DT690" s="199">
        <v>6719</v>
      </c>
      <c r="DU690" s="199">
        <v>1640</v>
      </c>
      <c r="DV690" s="199">
        <v>46923</v>
      </c>
      <c r="DW690" s="199">
        <v>16979</v>
      </c>
      <c r="DX690" s="199">
        <v>8187</v>
      </c>
      <c r="DY690" s="199">
        <v>2778</v>
      </c>
      <c r="DZ690" s="199">
        <v>18467</v>
      </c>
      <c r="EA690" s="199">
        <v>1358</v>
      </c>
      <c r="EB690" s="199">
        <v>13421</v>
      </c>
      <c r="EC690" s="199">
        <v>21264</v>
      </c>
      <c r="ED690" s="199">
        <v>3556</v>
      </c>
      <c r="EE690" s="199">
        <v>13612</v>
      </c>
      <c r="EF690" s="199">
        <v>26073</v>
      </c>
      <c r="EG690" s="199">
        <v>202401</v>
      </c>
      <c r="EH690" s="199">
        <v>32011</v>
      </c>
      <c r="EI690" s="199">
        <v>69629</v>
      </c>
      <c r="EJ690" s="199">
        <v>25212</v>
      </c>
      <c r="EK690" s="199">
        <v>3898</v>
      </c>
      <c r="EL690" s="199">
        <v>3369</v>
      </c>
      <c r="EM690" s="199">
        <v>3268</v>
      </c>
      <c r="EN690" s="199">
        <v>2574</v>
      </c>
      <c r="EO690" s="199">
        <v>2174</v>
      </c>
      <c r="EP690" s="199">
        <v>8077</v>
      </c>
      <c r="EQ690" s="199">
        <v>81973</v>
      </c>
      <c r="ER690" s="199">
        <v>94841</v>
      </c>
      <c r="ES690" s="199">
        <v>5075</v>
      </c>
      <c r="ET690" s="199">
        <v>25514</v>
      </c>
      <c r="EU690" s="199">
        <v>37233</v>
      </c>
      <c r="EV690" s="199">
        <v>27019</v>
      </c>
      <c r="EW690" s="199">
        <v>89766</v>
      </c>
      <c r="EX690" s="199">
        <v>1640</v>
      </c>
      <c r="EZ690" s="199"/>
    </row>
    <row r="691" spans="1:156" x14ac:dyDescent="0.25">
      <c r="A691" s="202" t="s">
        <v>336</v>
      </c>
      <c r="B691" s="202" t="s">
        <v>339</v>
      </c>
      <c r="C691" s="202" t="s">
        <v>236</v>
      </c>
      <c r="D691" s="202" t="s">
        <v>236</v>
      </c>
      <c r="E691" s="202" t="s">
        <v>336</v>
      </c>
      <c r="F691" s="202" t="s">
        <v>236</v>
      </c>
      <c r="G691" s="202" t="s">
        <v>236</v>
      </c>
      <c r="H691" s="199">
        <v>509804</v>
      </c>
      <c r="I691" s="199">
        <v>24778</v>
      </c>
      <c r="J691" s="199">
        <v>70284</v>
      </c>
      <c r="K691" s="199">
        <v>6844</v>
      </c>
      <c r="L691" s="199">
        <v>45260</v>
      </c>
      <c r="M691" s="199">
        <v>4522</v>
      </c>
      <c r="N691" s="199">
        <v>203003</v>
      </c>
      <c r="O691" s="199">
        <v>12927</v>
      </c>
      <c r="P691" s="199">
        <v>226404</v>
      </c>
      <c r="Q691" s="199">
        <v>4890</v>
      </c>
      <c r="R691" s="199">
        <v>438632</v>
      </c>
      <c r="S691" s="199">
        <v>17127</v>
      </c>
      <c r="T691" s="199">
        <v>19459</v>
      </c>
      <c r="U691" s="199">
        <v>1586</v>
      </c>
      <c r="V691" s="199">
        <v>1561</v>
      </c>
      <c r="W691" s="199">
        <v>405</v>
      </c>
      <c r="X691" s="199">
        <v>16756</v>
      </c>
      <c r="Y691" s="199">
        <v>1295</v>
      </c>
      <c r="Z691" s="199">
        <v>10585</v>
      </c>
      <c r="AA691" s="199">
        <v>2336</v>
      </c>
      <c r="AB691" s="199">
        <v>22307</v>
      </c>
      <c r="AC691" s="199">
        <v>1929</v>
      </c>
      <c r="AD691" s="199">
        <v>31311</v>
      </c>
      <c r="AE691" s="199">
        <v>4951</v>
      </c>
      <c r="AF691" s="199">
        <v>426115</v>
      </c>
      <c r="AG691" s="199">
        <v>15802</v>
      </c>
      <c r="AH691" s="199">
        <v>474429</v>
      </c>
      <c r="AI691" s="199">
        <v>19589</v>
      </c>
      <c r="AJ691" s="199">
        <v>35375</v>
      </c>
      <c r="AK691" s="199">
        <v>5189</v>
      </c>
      <c r="AL691" s="199">
        <v>16392</v>
      </c>
      <c r="AM691" s="199">
        <v>1269</v>
      </c>
      <c r="AN691" s="199">
        <v>18983</v>
      </c>
      <c r="AO691" s="199">
        <v>3920</v>
      </c>
      <c r="AP691" s="199">
        <v>254487</v>
      </c>
      <c r="AQ691" s="199">
        <v>14070</v>
      </c>
      <c r="AR691" s="199">
        <v>255317</v>
      </c>
      <c r="AS691" s="199">
        <v>10708</v>
      </c>
      <c r="AT691" s="199">
        <v>53706</v>
      </c>
      <c r="AU691" s="199">
        <v>1714</v>
      </c>
      <c r="AV691" s="199">
        <v>456098</v>
      </c>
      <c r="AW691" s="199">
        <v>23064</v>
      </c>
      <c r="AX691" s="199">
        <v>21234</v>
      </c>
      <c r="AY691" s="199">
        <v>3775</v>
      </c>
      <c r="AZ691" s="199">
        <v>91886</v>
      </c>
      <c r="BA691" s="199">
        <v>5857</v>
      </c>
      <c r="BB691" s="199">
        <v>108696</v>
      </c>
      <c r="BC691" s="199">
        <v>4565</v>
      </c>
      <c r="BD691" s="199">
        <v>114545</v>
      </c>
      <c r="BE691" s="199">
        <v>2111</v>
      </c>
      <c r="BF691" s="199">
        <v>44782</v>
      </c>
      <c r="BG691" s="199">
        <v>4160</v>
      </c>
      <c r="BH691" s="199">
        <v>249919</v>
      </c>
      <c r="BI691" s="199">
        <v>15363</v>
      </c>
      <c r="BJ691" s="199">
        <v>241433</v>
      </c>
      <c r="BK691" s="199">
        <v>14025</v>
      </c>
      <c r="BL691" s="199">
        <v>8486</v>
      </c>
      <c r="BM691" s="199">
        <v>1338</v>
      </c>
      <c r="BN691" s="199">
        <v>175093</v>
      </c>
      <c r="BO691" s="199">
        <v>9016</v>
      </c>
      <c r="BP691" s="199">
        <v>84236</v>
      </c>
      <c r="BQ691" s="199">
        <v>6674</v>
      </c>
      <c r="BR691" s="199">
        <v>35372</v>
      </c>
      <c r="BS691" s="199">
        <v>3833</v>
      </c>
      <c r="BT691" s="199">
        <v>126240</v>
      </c>
      <c r="BU691" s="199">
        <v>4904</v>
      </c>
      <c r="BV691" s="199">
        <v>294701</v>
      </c>
      <c r="BW691" s="199">
        <v>19523</v>
      </c>
      <c r="BX691" s="199">
        <v>892</v>
      </c>
      <c r="BY691" s="199">
        <v>352</v>
      </c>
      <c r="BZ691" s="199">
        <v>36424</v>
      </c>
      <c r="CA691" s="199">
        <v>1458</v>
      </c>
      <c r="CB691" s="199">
        <v>89816</v>
      </c>
      <c r="CC691" s="199">
        <v>3446</v>
      </c>
      <c r="CD691" s="199">
        <v>47203</v>
      </c>
      <c r="CE691" s="199">
        <v>3566</v>
      </c>
      <c r="CF691" s="199">
        <v>56689</v>
      </c>
      <c r="CG691" s="199">
        <v>5281</v>
      </c>
      <c r="CH691" s="199">
        <v>64337</v>
      </c>
      <c r="CI691" s="199">
        <v>4101</v>
      </c>
      <c r="CJ691" s="199">
        <v>57737</v>
      </c>
      <c r="CK691" s="199">
        <v>3521</v>
      </c>
      <c r="CL691" s="199">
        <v>68735</v>
      </c>
      <c r="CM691" s="199">
        <v>3054</v>
      </c>
      <c r="CN691" s="199">
        <v>892</v>
      </c>
      <c r="CO691" s="199">
        <v>352</v>
      </c>
      <c r="CP691" s="199">
        <v>24778</v>
      </c>
      <c r="CQ691" s="199">
        <v>485026</v>
      </c>
      <c r="CR691" s="199">
        <v>389025</v>
      </c>
      <c r="CS691" s="199">
        <v>173596</v>
      </c>
      <c r="CT691" s="199">
        <v>438283</v>
      </c>
      <c r="CU691" s="199">
        <v>49230</v>
      </c>
      <c r="CV691" s="199">
        <v>18974</v>
      </c>
      <c r="CW691" s="199">
        <v>19881</v>
      </c>
      <c r="CX691" s="199">
        <v>7201</v>
      </c>
      <c r="CY691" s="199">
        <v>8371</v>
      </c>
      <c r="CZ691" s="199">
        <v>2075</v>
      </c>
      <c r="DA691" s="199">
        <v>10624</v>
      </c>
      <c r="DB691" s="199">
        <v>4932</v>
      </c>
      <c r="DC691" s="199">
        <v>10354</v>
      </c>
      <c r="DD691" s="199">
        <v>4766</v>
      </c>
      <c r="DE691" s="199">
        <v>8835</v>
      </c>
      <c r="DF691" s="199">
        <v>17348</v>
      </c>
      <c r="DG691" s="199">
        <v>39470</v>
      </c>
      <c r="DH691" s="199">
        <v>5765</v>
      </c>
      <c r="DI691" s="199">
        <v>26591</v>
      </c>
      <c r="DJ691" s="199">
        <v>11422</v>
      </c>
      <c r="DK691" s="199">
        <v>2966</v>
      </c>
      <c r="DL691" s="199">
        <v>10453</v>
      </c>
      <c r="DM691" s="199">
        <v>17066</v>
      </c>
      <c r="DN691" s="199">
        <v>91059</v>
      </c>
      <c r="DO691" s="199">
        <v>17748</v>
      </c>
      <c r="DP691" s="199">
        <v>11019</v>
      </c>
      <c r="DQ691" s="199">
        <v>8552</v>
      </c>
      <c r="DR691" s="199">
        <v>7130</v>
      </c>
      <c r="DS691" s="199">
        <v>5104</v>
      </c>
      <c r="DT691" s="199">
        <v>13750</v>
      </c>
      <c r="DU691" s="199">
        <v>2699</v>
      </c>
      <c r="DV691" s="199">
        <v>106033</v>
      </c>
      <c r="DW691" s="199">
        <v>40165</v>
      </c>
      <c r="DX691" s="199">
        <v>15439</v>
      </c>
      <c r="DY691" s="199">
        <v>5486</v>
      </c>
      <c r="DZ691" s="199">
        <v>37236</v>
      </c>
      <c r="EA691" s="199">
        <v>2782</v>
      </c>
      <c r="EB691" s="199">
        <v>28341</v>
      </c>
      <c r="EC691" s="199">
        <v>47473</v>
      </c>
      <c r="ED691" s="199">
        <v>6946</v>
      </c>
      <c r="EE691" s="199">
        <v>32220</v>
      </c>
      <c r="EF691" s="199">
        <v>59396</v>
      </c>
      <c r="EG691" s="199">
        <v>443722</v>
      </c>
      <c r="EH691" s="199">
        <v>68118</v>
      </c>
      <c r="EI691" s="199">
        <v>154789</v>
      </c>
      <c r="EJ691" s="199">
        <v>51392</v>
      </c>
      <c r="EK691" s="199">
        <v>7313</v>
      </c>
      <c r="EL691" s="199">
        <v>5880</v>
      </c>
      <c r="EM691" s="199">
        <v>6181</v>
      </c>
      <c r="EN691" s="199">
        <v>6117</v>
      </c>
      <c r="EO691" s="199">
        <v>4987</v>
      </c>
      <c r="EP691" s="199">
        <v>17379</v>
      </c>
      <c r="EQ691" s="199">
        <v>182395</v>
      </c>
      <c r="ER691" s="199">
        <v>206181</v>
      </c>
      <c r="ES691" s="199">
        <v>12752</v>
      </c>
      <c r="ET691" s="199">
        <v>59482</v>
      </c>
      <c r="EU691" s="199">
        <v>80752</v>
      </c>
      <c r="EV691" s="199">
        <v>53195</v>
      </c>
      <c r="EW691" s="199">
        <v>193429</v>
      </c>
      <c r="EX691" s="199">
        <v>2699</v>
      </c>
      <c r="EZ691" s="199"/>
    </row>
    <row r="692" spans="1:156" x14ac:dyDescent="0.25">
      <c r="A692" s="202" t="s">
        <v>337</v>
      </c>
      <c r="B692" s="202" t="s">
        <v>339</v>
      </c>
      <c r="C692" s="202" t="s">
        <v>236</v>
      </c>
      <c r="D692" s="202" t="s">
        <v>236</v>
      </c>
      <c r="E692" s="202" t="s">
        <v>337</v>
      </c>
      <c r="F692" s="202" t="s">
        <v>236</v>
      </c>
      <c r="G692" s="202" t="s">
        <v>236</v>
      </c>
      <c r="H692" s="199">
        <v>115360</v>
      </c>
      <c r="I692" s="199">
        <v>7889</v>
      </c>
      <c r="J692" s="199">
        <v>20325</v>
      </c>
      <c r="K692" s="199">
        <v>3025</v>
      </c>
      <c r="L692" s="199">
        <v>12723</v>
      </c>
      <c r="M692" s="199">
        <v>1828</v>
      </c>
      <c r="N692" s="199">
        <v>53198</v>
      </c>
      <c r="O692" s="199">
        <v>3214</v>
      </c>
      <c r="P692" s="199">
        <v>40891</v>
      </c>
      <c r="Q692" s="199">
        <v>1577</v>
      </c>
      <c r="R692" s="199">
        <v>97379</v>
      </c>
      <c r="S692" s="199">
        <v>4807</v>
      </c>
      <c r="T692" s="199">
        <v>2601</v>
      </c>
      <c r="U692" s="199">
        <v>158</v>
      </c>
      <c r="V692" s="199">
        <v>1253</v>
      </c>
      <c r="W692" s="199">
        <v>309</v>
      </c>
      <c r="X692" s="199">
        <v>3656</v>
      </c>
      <c r="Y692" s="199">
        <v>385</v>
      </c>
      <c r="Z692" s="199">
        <v>4751</v>
      </c>
      <c r="AA692" s="199">
        <v>1357</v>
      </c>
      <c r="AB692" s="199">
        <v>5639</v>
      </c>
      <c r="AC692" s="199">
        <v>836</v>
      </c>
      <c r="AD692" s="199">
        <v>12147</v>
      </c>
      <c r="AE692" s="199">
        <v>3089</v>
      </c>
      <c r="AF692" s="199">
        <v>92987</v>
      </c>
      <c r="AG692" s="199">
        <v>3925</v>
      </c>
      <c r="AH692" s="199">
        <v>106985</v>
      </c>
      <c r="AI692" s="199">
        <v>5392</v>
      </c>
      <c r="AJ692" s="199">
        <v>8375</v>
      </c>
      <c r="AK692" s="199">
        <v>2497</v>
      </c>
      <c r="AL692" s="199">
        <v>3488</v>
      </c>
      <c r="AM692" s="199">
        <v>204</v>
      </c>
      <c r="AN692" s="199">
        <v>4887</v>
      </c>
      <c r="AO692" s="199">
        <v>2293</v>
      </c>
      <c r="AP692" s="199">
        <v>58144</v>
      </c>
      <c r="AQ692" s="199">
        <v>4265</v>
      </c>
      <c r="AR692" s="199">
        <v>57216</v>
      </c>
      <c r="AS692" s="199">
        <v>3624</v>
      </c>
      <c r="AT692" s="199">
        <v>14658</v>
      </c>
      <c r="AU692" s="199">
        <v>687</v>
      </c>
      <c r="AV692" s="199">
        <v>100702</v>
      </c>
      <c r="AW692" s="199">
        <v>7202</v>
      </c>
      <c r="AX692" s="199">
        <v>7234</v>
      </c>
      <c r="AY692" s="199">
        <v>1376</v>
      </c>
      <c r="AZ692" s="199">
        <v>24427</v>
      </c>
      <c r="BA692" s="199">
        <v>1530</v>
      </c>
      <c r="BB692" s="199">
        <v>26524</v>
      </c>
      <c r="BC692" s="199">
        <v>1641</v>
      </c>
      <c r="BD692" s="199">
        <v>16970</v>
      </c>
      <c r="BE692" s="199">
        <v>636</v>
      </c>
      <c r="BF692" s="199">
        <v>9892</v>
      </c>
      <c r="BG692" s="199">
        <v>1602</v>
      </c>
      <c r="BH692" s="199">
        <v>51976</v>
      </c>
      <c r="BI692" s="199">
        <v>4523</v>
      </c>
      <c r="BJ692" s="199">
        <v>50684</v>
      </c>
      <c r="BK692" s="199">
        <v>4182</v>
      </c>
      <c r="BL692" s="199">
        <v>1292</v>
      </c>
      <c r="BM692" s="199">
        <v>341</v>
      </c>
      <c r="BN692" s="199">
        <v>38256</v>
      </c>
      <c r="BO692" s="199">
        <v>2628</v>
      </c>
      <c r="BP692" s="199">
        <v>16242</v>
      </c>
      <c r="BQ692" s="199">
        <v>2257</v>
      </c>
      <c r="BR692" s="199">
        <v>7370</v>
      </c>
      <c r="BS692" s="199">
        <v>1240</v>
      </c>
      <c r="BT692" s="199">
        <v>31419</v>
      </c>
      <c r="BU692" s="199">
        <v>1718</v>
      </c>
      <c r="BV692" s="199">
        <v>61868</v>
      </c>
      <c r="BW692" s="199">
        <v>6125</v>
      </c>
      <c r="BX692" s="199">
        <v>498</v>
      </c>
      <c r="BY692" s="199">
        <v>76</v>
      </c>
      <c r="BZ692" s="199">
        <v>9452</v>
      </c>
      <c r="CA692" s="199">
        <v>444</v>
      </c>
      <c r="CB692" s="199">
        <v>21967</v>
      </c>
      <c r="CC692" s="199">
        <v>1274</v>
      </c>
      <c r="CD692" s="199">
        <v>8786</v>
      </c>
      <c r="CE692" s="199">
        <v>988</v>
      </c>
      <c r="CF692" s="199">
        <v>11559</v>
      </c>
      <c r="CG692" s="199">
        <v>1627</v>
      </c>
      <c r="CH692" s="199">
        <v>13244</v>
      </c>
      <c r="CI692" s="199">
        <v>1432</v>
      </c>
      <c r="CJ692" s="199">
        <v>12666</v>
      </c>
      <c r="CK692" s="199">
        <v>1038</v>
      </c>
      <c r="CL692" s="199">
        <v>15613</v>
      </c>
      <c r="CM692" s="199">
        <v>1040</v>
      </c>
      <c r="CN692" s="199">
        <v>498</v>
      </c>
      <c r="CO692" s="199">
        <v>76</v>
      </c>
      <c r="CP692" s="199">
        <v>7889</v>
      </c>
      <c r="CQ692" s="199">
        <v>107471</v>
      </c>
      <c r="CR692" s="199">
        <v>81870</v>
      </c>
      <c r="CS692" s="199">
        <v>44808</v>
      </c>
      <c r="CT692" s="199">
        <v>96632</v>
      </c>
      <c r="CU692" s="199">
        <v>12771</v>
      </c>
      <c r="CV692" s="199">
        <v>5961</v>
      </c>
      <c r="CW692" s="199">
        <v>8123</v>
      </c>
      <c r="CX692" s="199">
        <v>4030</v>
      </c>
      <c r="CY692" s="199">
        <v>792</v>
      </c>
      <c r="CZ692" s="199">
        <v>79</v>
      </c>
      <c r="DA692" s="199">
        <v>2641</v>
      </c>
      <c r="DB692" s="199">
        <v>1366</v>
      </c>
      <c r="DC692" s="199">
        <v>1215</v>
      </c>
      <c r="DD692" s="199">
        <v>486</v>
      </c>
      <c r="DE692" s="199">
        <v>5500</v>
      </c>
      <c r="DF692" s="199">
        <v>4160</v>
      </c>
      <c r="DG692" s="199">
        <v>8795</v>
      </c>
      <c r="DH692" s="199">
        <v>1937</v>
      </c>
      <c r="DI692" s="199">
        <v>6007</v>
      </c>
      <c r="DJ692" s="199">
        <v>2943</v>
      </c>
      <c r="DK692" s="199">
        <v>560</v>
      </c>
      <c r="DL692" s="199">
        <v>3242</v>
      </c>
      <c r="DM692" s="199">
        <v>2589</v>
      </c>
      <c r="DN692" s="199">
        <v>13878</v>
      </c>
      <c r="DO692" s="199">
        <v>3476</v>
      </c>
      <c r="DP692" s="199">
        <v>2479</v>
      </c>
      <c r="DQ692" s="199">
        <v>2252</v>
      </c>
      <c r="DR692" s="199">
        <v>1744</v>
      </c>
      <c r="DS692" s="199">
        <v>1338</v>
      </c>
      <c r="DT692" s="199">
        <v>3406</v>
      </c>
      <c r="DU692" s="199">
        <v>1138</v>
      </c>
      <c r="DV692" s="199">
        <v>23522</v>
      </c>
      <c r="DW692" s="199">
        <v>8813</v>
      </c>
      <c r="DX692" s="199">
        <v>3118</v>
      </c>
      <c r="DY692" s="199">
        <v>1300</v>
      </c>
      <c r="DZ692" s="199">
        <v>9054</v>
      </c>
      <c r="EA692" s="199">
        <v>614</v>
      </c>
      <c r="EB692" s="199">
        <v>7079</v>
      </c>
      <c r="EC692" s="199">
        <v>10851</v>
      </c>
      <c r="ED692" s="199">
        <v>1957</v>
      </c>
      <c r="EE692" s="199">
        <v>7387</v>
      </c>
      <c r="EF692" s="199">
        <v>13374</v>
      </c>
      <c r="EG692" s="199">
        <v>103883</v>
      </c>
      <c r="EH692" s="199">
        <v>12040</v>
      </c>
      <c r="EI692" s="199">
        <v>35716</v>
      </c>
      <c r="EJ692" s="199">
        <v>10829</v>
      </c>
      <c r="EK692" s="199">
        <v>2187</v>
      </c>
      <c r="EL692" s="199">
        <v>1492</v>
      </c>
      <c r="EM692" s="199">
        <v>1101</v>
      </c>
      <c r="EN692" s="199">
        <v>734</v>
      </c>
      <c r="EO692" s="199">
        <v>973</v>
      </c>
      <c r="EP692" s="199">
        <v>2979</v>
      </c>
      <c r="EQ692" s="199">
        <v>39518</v>
      </c>
      <c r="ER692" s="199">
        <v>46545</v>
      </c>
      <c r="ES692" s="199">
        <v>2682</v>
      </c>
      <c r="ET692" s="199">
        <v>12815</v>
      </c>
      <c r="EU692" s="199">
        <v>17101</v>
      </c>
      <c r="EV692" s="199">
        <v>13947</v>
      </c>
      <c r="EW692" s="199">
        <v>43863</v>
      </c>
      <c r="EX692" s="199">
        <v>1138</v>
      </c>
      <c r="EZ692" s="199"/>
    </row>
    <row r="693" spans="1:156" x14ac:dyDescent="0.25">
      <c r="A693" s="202" t="s">
        <v>332</v>
      </c>
      <c r="B693" s="202" t="s">
        <v>339</v>
      </c>
      <c r="C693" s="202" t="s">
        <v>236</v>
      </c>
      <c r="D693" s="202" t="s">
        <v>236</v>
      </c>
      <c r="E693" s="202" t="s">
        <v>332</v>
      </c>
      <c r="F693" s="202" t="s">
        <v>236</v>
      </c>
      <c r="G693" s="202" t="s">
        <v>236</v>
      </c>
      <c r="H693" s="199">
        <v>116752</v>
      </c>
      <c r="I693" s="199">
        <v>6327</v>
      </c>
      <c r="J693" s="199">
        <v>17081</v>
      </c>
      <c r="K693" s="199">
        <v>1771</v>
      </c>
      <c r="L693" s="199">
        <v>10452</v>
      </c>
      <c r="M693" s="199">
        <v>1189</v>
      </c>
      <c r="N693" s="199">
        <v>52594</v>
      </c>
      <c r="O693" s="199">
        <v>2960</v>
      </c>
      <c r="P693" s="199">
        <v>46481</v>
      </c>
      <c r="Q693" s="199">
        <v>1493</v>
      </c>
      <c r="R693" s="199">
        <v>103975</v>
      </c>
      <c r="S693" s="199">
        <v>4704</v>
      </c>
      <c r="T693" s="199">
        <v>2951</v>
      </c>
      <c r="U693" s="199">
        <v>193</v>
      </c>
      <c r="V693" s="199">
        <v>480</v>
      </c>
      <c r="W693" s="199">
        <v>22</v>
      </c>
      <c r="X693" s="199">
        <v>878</v>
      </c>
      <c r="Y693" s="199">
        <v>17</v>
      </c>
      <c r="Z693" s="199">
        <v>4263</v>
      </c>
      <c r="AA693" s="199">
        <v>704</v>
      </c>
      <c r="AB693" s="199">
        <v>4183</v>
      </c>
      <c r="AC693" s="199">
        <v>687</v>
      </c>
      <c r="AD693" s="199">
        <v>10599</v>
      </c>
      <c r="AE693" s="199">
        <v>2026</v>
      </c>
      <c r="AF693" s="199">
        <v>99576</v>
      </c>
      <c r="AG693" s="199">
        <v>3950</v>
      </c>
      <c r="AH693" s="199">
        <v>110820</v>
      </c>
      <c r="AI693" s="199">
        <v>4873</v>
      </c>
      <c r="AJ693" s="199">
        <v>5932</v>
      </c>
      <c r="AK693" s="199">
        <v>1454</v>
      </c>
      <c r="AL693" s="199">
        <v>2532</v>
      </c>
      <c r="AM693" s="199">
        <v>200</v>
      </c>
      <c r="AN693" s="199">
        <v>3400</v>
      </c>
      <c r="AO693" s="199">
        <v>1254</v>
      </c>
      <c r="AP693" s="199">
        <v>59540</v>
      </c>
      <c r="AQ693" s="199">
        <v>3750</v>
      </c>
      <c r="AR693" s="199">
        <v>57212</v>
      </c>
      <c r="AS693" s="199">
        <v>2577</v>
      </c>
      <c r="AT693" s="199">
        <v>15292</v>
      </c>
      <c r="AU693" s="199">
        <v>611</v>
      </c>
      <c r="AV693" s="199">
        <v>101460</v>
      </c>
      <c r="AW693" s="199">
        <v>5716</v>
      </c>
      <c r="AX693" s="199">
        <v>5960</v>
      </c>
      <c r="AY693" s="199">
        <v>907</v>
      </c>
      <c r="AZ693" s="199">
        <v>24779</v>
      </c>
      <c r="BA693" s="199">
        <v>1857</v>
      </c>
      <c r="BB693" s="199">
        <v>30471</v>
      </c>
      <c r="BC693" s="199">
        <v>1260</v>
      </c>
      <c r="BD693" s="199">
        <v>17093</v>
      </c>
      <c r="BE693" s="199">
        <v>398</v>
      </c>
      <c r="BF693" s="199">
        <v>10130</v>
      </c>
      <c r="BG693" s="199">
        <v>1032</v>
      </c>
      <c r="BH693" s="199">
        <v>55263</v>
      </c>
      <c r="BI693" s="199">
        <v>4061</v>
      </c>
      <c r="BJ693" s="199">
        <v>53563</v>
      </c>
      <c r="BK693" s="199">
        <v>3590</v>
      </c>
      <c r="BL693" s="199">
        <v>1700</v>
      </c>
      <c r="BM693" s="199">
        <v>471</v>
      </c>
      <c r="BN693" s="199">
        <v>40195</v>
      </c>
      <c r="BO693" s="199">
        <v>2571</v>
      </c>
      <c r="BP693" s="199">
        <v>16514</v>
      </c>
      <c r="BQ693" s="199">
        <v>1634</v>
      </c>
      <c r="BR693" s="199">
        <v>8684</v>
      </c>
      <c r="BS693" s="199">
        <v>888</v>
      </c>
      <c r="BT693" s="199">
        <v>29100</v>
      </c>
      <c r="BU693" s="199">
        <v>1140</v>
      </c>
      <c r="BV693" s="199">
        <v>65393</v>
      </c>
      <c r="BW693" s="199">
        <v>5093</v>
      </c>
      <c r="BX693" s="199">
        <v>285</v>
      </c>
      <c r="BY693" s="199">
        <v>127</v>
      </c>
      <c r="BZ693" s="199">
        <v>8535</v>
      </c>
      <c r="CA693" s="199">
        <v>180</v>
      </c>
      <c r="CB693" s="199">
        <v>20565</v>
      </c>
      <c r="CC693" s="199">
        <v>960</v>
      </c>
      <c r="CD693" s="199">
        <v>9349</v>
      </c>
      <c r="CE693" s="199">
        <v>765</v>
      </c>
      <c r="CF693" s="199">
        <v>11733</v>
      </c>
      <c r="CG693" s="199">
        <v>1418</v>
      </c>
      <c r="CH693" s="199">
        <v>13997</v>
      </c>
      <c r="CI693" s="199">
        <v>1458</v>
      </c>
      <c r="CJ693" s="199">
        <v>13574</v>
      </c>
      <c r="CK693" s="199">
        <v>696</v>
      </c>
      <c r="CL693" s="199">
        <v>16740</v>
      </c>
      <c r="CM693" s="199">
        <v>756</v>
      </c>
      <c r="CN693" s="199">
        <v>285</v>
      </c>
      <c r="CO693" s="199">
        <v>127</v>
      </c>
      <c r="CP693" s="199">
        <v>6327</v>
      </c>
      <c r="CQ693" s="199">
        <v>110425</v>
      </c>
      <c r="CR693" s="199">
        <v>83174</v>
      </c>
      <c r="CS693" s="199">
        <v>46816</v>
      </c>
      <c r="CT693" s="199">
        <v>102329</v>
      </c>
      <c r="CU693" s="199">
        <v>9074</v>
      </c>
      <c r="CV693" s="199">
        <v>3479</v>
      </c>
      <c r="CW693" s="199">
        <v>6474</v>
      </c>
      <c r="CX693" s="199">
        <v>2328</v>
      </c>
      <c r="CY693" s="199">
        <v>620</v>
      </c>
      <c r="CZ693" s="199">
        <v>134</v>
      </c>
      <c r="DA693" s="199">
        <v>463</v>
      </c>
      <c r="DB693" s="199">
        <v>187</v>
      </c>
      <c r="DC693" s="199">
        <v>1517</v>
      </c>
      <c r="DD693" s="199">
        <v>830</v>
      </c>
      <c r="DE693" s="199">
        <v>2996</v>
      </c>
      <c r="DF693" s="199">
        <v>4906</v>
      </c>
      <c r="DG693" s="199">
        <v>11427</v>
      </c>
      <c r="DH693" s="199">
        <v>1328</v>
      </c>
      <c r="DI693" s="199">
        <v>6925</v>
      </c>
      <c r="DJ693" s="199">
        <v>3668</v>
      </c>
      <c r="DK693" s="199">
        <v>567</v>
      </c>
      <c r="DL693" s="199">
        <v>2555</v>
      </c>
      <c r="DM693" s="199">
        <v>3527</v>
      </c>
      <c r="DN693" s="199">
        <v>14176</v>
      </c>
      <c r="DO693" s="199">
        <v>3449</v>
      </c>
      <c r="DP693" s="199">
        <v>2800</v>
      </c>
      <c r="DQ693" s="199">
        <v>1904</v>
      </c>
      <c r="DR693" s="199">
        <v>1774</v>
      </c>
      <c r="DS693" s="199">
        <v>1064</v>
      </c>
      <c r="DT693" s="199">
        <v>3719</v>
      </c>
      <c r="DU693" s="199">
        <v>807</v>
      </c>
      <c r="DV693" s="199">
        <v>25077</v>
      </c>
      <c r="DW693" s="199">
        <v>8710</v>
      </c>
      <c r="DX693" s="199">
        <v>3118</v>
      </c>
      <c r="DY693" s="199">
        <v>1248</v>
      </c>
      <c r="DZ693" s="199">
        <v>8523</v>
      </c>
      <c r="EA693" s="199">
        <v>632</v>
      </c>
      <c r="EB693" s="199">
        <v>6458</v>
      </c>
      <c r="EC693" s="199">
        <v>10086</v>
      </c>
      <c r="ED693" s="199">
        <v>1472</v>
      </c>
      <c r="EE693" s="199">
        <v>6883</v>
      </c>
      <c r="EF693" s="199">
        <v>13021</v>
      </c>
      <c r="EG693" s="199">
        <v>105393</v>
      </c>
      <c r="EH693" s="199">
        <v>11759</v>
      </c>
      <c r="EI693" s="199">
        <v>36040</v>
      </c>
      <c r="EJ693" s="199">
        <v>10764</v>
      </c>
      <c r="EK693" s="199">
        <v>1901</v>
      </c>
      <c r="EL693" s="199">
        <v>1370</v>
      </c>
      <c r="EM693" s="199">
        <v>1571</v>
      </c>
      <c r="EN693" s="199">
        <v>1076</v>
      </c>
      <c r="EO693" s="199">
        <v>650</v>
      </c>
      <c r="EP693" s="199">
        <v>3278</v>
      </c>
      <c r="EQ693" s="199">
        <v>39993</v>
      </c>
      <c r="ER693" s="199">
        <v>46804</v>
      </c>
      <c r="ES693" s="199">
        <v>2325</v>
      </c>
      <c r="ET693" s="199">
        <v>12396</v>
      </c>
      <c r="EU693" s="199">
        <v>18569</v>
      </c>
      <c r="EV693" s="199">
        <v>13514</v>
      </c>
      <c r="EW693" s="199">
        <v>44479</v>
      </c>
      <c r="EX693" s="199">
        <v>807</v>
      </c>
      <c r="EZ693" s="199"/>
    </row>
    <row r="694" spans="1:156" x14ac:dyDescent="0.25">
      <c r="A694" s="202" t="s">
        <v>333</v>
      </c>
      <c r="B694" s="202" t="s">
        <v>339</v>
      </c>
      <c r="C694" s="202" t="s">
        <v>236</v>
      </c>
      <c r="D694" s="202" t="s">
        <v>236</v>
      </c>
      <c r="E694" s="202" t="s">
        <v>333</v>
      </c>
      <c r="F694" s="202" t="s">
        <v>236</v>
      </c>
      <c r="G694" s="202" t="s">
        <v>236</v>
      </c>
      <c r="H694" s="199">
        <v>3125073</v>
      </c>
      <c r="I694" s="199">
        <v>137032</v>
      </c>
      <c r="J694" s="199">
        <v>389939</v>
      </c>
      <c r="K694" s="199">
        <v>34930</v>
      </c>
      <c r="L694" s="199">
        <v>263045</v>
      </c>
      <c r="M694" s="199">
        <v>24068</v>
      </c>
      <c r="N694" s="199">
        <v>1029608</v>
      </c>
      <c r="O694" s="199">
        <v>69159</v>
      </c>
      <c r="P694" s="199">
        <v>1677972</v>
      </c>
      <c r="Q694" s="199">
        <v>32074</v>
      </c>
      <c r="R694" s="199">
        <v>2265725</v>
      </c>
      <c r="S694" s="199">
        <v>68141</v>
      </c>
      <c r="T694" s="199">
        <v>312268</v>
      </c>
      <c r="U694" s="199">
        <v>23418</v>
      </c>
      <c r="V694" s="199">
        <v>15192</v>
      </c>
      <c r="W694" s="199">
        <v>1866</v>
      </c>
      <c r="X694" s="199">
        <v>245825</v>
      </c>
      <c r="Y694" s="199">
        <v>12057</v>
      </c>
      <c r="Z694" s="199">
        <v>91078</v>
      </c>
      <c r="AA694" s="199">
        <v>20250</v>
      </c>
      <c r="AB694" s="199">
        <v>194239</v>
      </c>
      <c r="AC694" s="199">
        <v>11185</v>
      </c>
      <c r="AD694" s="199">
        <v>209419</v>
      </c>
      <c r="AE694" s="199">
        <v>33671</v>
      </c>
      <c r="AF694" s="199">
        <v>2198196</v>
      </c>
      <c r="AG694" s="199">
        <v>59487</v>
      </c>
      <c r="AH694" s="199">
        <v>2748942</v>
      </c>
      <c r="AI694" s="199">
        <v>92765</v>
      </c>
      <c r="AJ694" s="199">
        <v>376131</v>
      </c>
      <c r="AK694" s="199">
        <v>44267</v>
      </c>
      <c r="AL694" s="199">
        <v>222525</v>
      </c>
      <c r="AM694" s="199">
        <v>13541</v>
      </c>
      <c r="AN694" s="199">
        <v>153606</v>
      </c>
      <c r="AO694" s="199">
        <v>30726</v>
      </c>
      <c r="AP694" s="199">
        <v>1554474</v>
      </c>
      <c r="AQ694" s="199">
        <v>77782</v>
      </c>
      <c r="AR694" s="199">
        <v>1570599</v>
      </c>
      <c r="AS694" s="199">
        <v>59250</v>
      </c>
      <c r="AT694" s="199">
        <v>317160</v>
      </c>
      <c r="AU694" s="199">
        <v>12029</v>
      </c>
      <c r="AV694" s="199">
        <v>2807913</v>
      </c>
      <c r="AW694" s="199">
        <v>125003</v>
      </c>
      <c r="AX694" s="199">
        <v>124624</v>
      </c>
      <c r="AY694" s="199">
        <v>19203</v>
      </c>
      <c r="AZ694" s="199">
        <v>387043</v>
      </c>
      <c r="BA694" s="199">
        <v>29336</v>
      </c>
      <c r="BB694" s="199">
        <v>595916</v>
      </c>
      <c r="BC694" s="199">
        <v>29296</v>
      </c>
      <c r="BD694" s="199">
        <v>977765</v>
      </c>
      <c r="BE694" s="199">
        <v>18915</v>
      </c>
      <c r="BF694" s="199">
        <v>280100</v>
      </c>
      <c r="BG694" s="199">
        <v>23339</v>
      </c>
      <c r="BH694" s="199">
        <v>1626283</v>
      </c>
      <c r="BI694" s="199">
        <v>91433</v>
      </c>
      <c r="BJ694" s="199">
        <v>1564284</v>
      </c>
      <c r="BK694" s="199">
        <v>81838</v>
      </c>
      <c r="BL694" s="199">
        <v>61999</v>
      </c>
      <c r="BM694" s="199">
        <v>9595</v>
      </c>
      <c r="BN694" s="199">
        <v>1157098</v>
      </c>
      <c r="BO694" s="199">
        <v>48813</v>
      </c>
      <c r="BP694" s="199">
        <v>513960</v>
      </c>
      <c r="BQ694" s="199">
        <v>45774</v>
      </c>
      <c r="BR694" s="199">
        <v>235325</v>
      </c>
      <c r="BS694" s="199">
        <v>20185</v>
      </c>
      <c r="BT694" s="199">
        <v>768093</v>
      </c>
      <c r="BU694" s="199">
        <v>20379</v>
      </c>
      <c r="BV694" s="199">
        <v>1906383</v>
      </c>
      <c r="BW694" s="199">
        <v>114772</v>
      </c>
      <c r="BX694" s="199">
        <v>985</v>
      </c>
      <c r="BY694" s="199">
        <v>777</v>
      </c>
      <c r="BZ694" s="199">
        <v>231594</v>
      </c>
      <c r="CA694" s="199">
        <v>4071</v>
      </c>
      <c r="CB694" s="199">
        <v>536499</v>
      </c>
      <c r="CC694" s="199">
        <v>16308</v>
      </c>
      <c r="CD694" s="199">
        <v>271632</v>
      </c>
      <c r="CE694" s="199">
        <v>19903</v>
      </c>
      <c r="CF694" s="199">
        <v>410966</v>
      </c>
      <c r="CG694" s="199">
        <v>31674</v>
      </c>
      <c r="CH694" s="199">
        <v>437312</v>
      </c>
      <c r="CI694" s="199">
        <v>26957</v>
      </c>
      <c r="CJ694" s="199">
        <v>384145</v>
      </c>
      <c r="CK694" s="199">
        <v>19724</v>
      </c>
      <c r="CL694" s="199">
        <v>402328</v>
      </c>
      <c r="CM694" s="199">
        <v>16514</v>
      </c>
      <c r="CN694" s="199">
        <v>985</v>
      </c>
      <c r="CO694" s="199">
        <v>777</v>
      </c>
      <c r="CP694" s="199">
        <v>137032</v>
      </c>
      <c r="CQ694" s="199">
        <v>2988041</v>
      </c>
      <c r="CR694" s="199">
        <v>2408374</v>
      </c>
      <c r="CS694" s="199">
        <v>962324</v>
      </c>
      <c r="CT694" s="199">
        <v>2469888</v>
      </c>
      <c r="CU694" s="199">
        <v>485852</v>
      </c>
      <c r="CV694" s="199">
        <v>184341</v>
      </c>
      <c r="CW694" s="199">
        <v>138792</v>
      </c>
      <c r="CX694" s="199">
        <v>52300</v>
      </c>
      <c r="CY694" s="199">
        <v>78004</v>
      </c>
      <c r="CZ694" s="199">
        <v>21612</v>
      </c>
      <c r="DA694" s="199">
        <v>157529</v>
      </c>
      <c r="DB694" s="199">
        <v>68101</v>
      </c>
      <c r="DC694" s="199">
        <v>111527</v>
      </c>
      <c r="DD694" s="199">
        <v>42328</v>
      </c>
      <c r="DE694" s="199">
        <v>10923</v>
      </c>
      <c r="DF694" s="199">
        <v>82855</v>
      </c>
      <c r="DG694" s="199">
        <v>220848</v>
      </c>
      <c r="DH694" s="199">
        <v>48009</v>
      </c>
      <c r="DI694" s="199">
        <v>183748</v>
      </c>
      <c r="DJ694" s="199">
        <v>81920</v>
      </c>
      <c r="DK694" s="199">
        <v>28582</v>
      </c>
      <c r="DL694" s="199">
        <v>153999</v>
      </c>
      <c r="DM694" s="199">
        <v>224454</v>
      </c>
      <c r="DN694" s="199">
        <v>408894</v>
      </c>
      <c r="DO694" s="199">
        <v>128856</v>
      </c>
      <c r="DP694" s="199">
        <v>72139</v>
      </c>
      <c r="DQ694" s="199">
        <v>59475</v>
      </c>
      <c r="DR694" s="199">
        <v>49053</v>
      </c>
      <c r="DS694" s="199">
        <v>44240</v>
      </c>
      <c r="DT694" s="199">
        <v>89613</v>
      </c>
      <c r="DU694" s="199">
        <v>5039</v>
      </c>
      <c r="DV694" s="199">
        <v>602081</v>
      </c>
      <c r="DW694" s="199">
        <v>254938</v>
      </c>
      <c r="DX694" s="199">
        <v>95789</v>
      </c>
      <c r="DY694" s="199">
        <v>26882</v>
      </c>
      <c r="DZ694" s="199">
        <v>224685</v>
      </c>
      <c r="EA694" s="199">
        <v>15762</v>
      </c>
      <c r="EB694" s="199">
        <v>162213</v>
      </c>
      <c r="EC694" s="199">
        <v>320721</v>
      </c>
      <c r="ED694" s="199">
        <v>53901</v>
      </c>
      <c r="EE694" s="199">
        <v>201459</v>
      </c>
      <c r="EF694" s="199">
        <v>376092</v>
      </c>
      <c r="EG694" s="199">
        <v>2683381</v>
      </c>
      <c r="EH694" s="199">
        <v>428663</v>
      </c>
      <c r="EI694" s="199">
        <v>860790</v>
      </c>
      <c r="EJ694" s="199">
        <v>382486</v>
      </c>
      <c r="EK694" s="199">
        <v>43425</v>
      </c>
      <c r="EL694" s="199">
        <v>50653</v>
      </c>
      <c r="EM694" s="199">
        <v>52796</v>
      </c>
      <c r="EN694" s="199">
        <v>46749</v>
      </c>
      <c r="EO694" s="199">
        <v>35331</v>
      </c>
      <c r="EP694" s="199">
        <v>139778</v>
      </c>
      <c r="EQ694" s="199">
        <v>1144109</v>
      </c>
      <c r="ER694" s="199">
        <v>1243276</v>
      </c>
      <c r="ES694" s="199">
        <v>90779</v>
      </c>
      <c r="ET694" s="199">
        <v>400989</v>
      </c>
      <c r="EU694" s="199">
        <v>507705</v>
      </c>
      <c r="EV694" s="199">
        <v>243803</v>
      </c>
      <c r="EW694" s="199">
        <v>1152497</v>
      </c>
      <c r="EX694" s="199">
        <v>5039</v>
      </c>
      <c r="EZ694" s="199"/>
    </row>
    <row r="695" spans="1:156" x14ac:dyDescent="0.25">
      <c r="A695" s="202" t="s">
        <v>334</v>
      </c>
      <c r="B695" s="202" t="s">
        <v>339</v>
      </c>
      <c r="C695" s="202" t="s">
        <v>236</v>
      </c>
      <c r="D695" s="202" t="s">
        <v>236</v>
      </c>
      <c r="E695" s="202" t="s">
        <v>334</v>
      </c>
      <c r="F695" s="202" t="s">
        <v>236</v>
      </c>
      <c r="G695" s="202" t="s">
        <v>236</v>
      </c>
      <c r="H695" s="199">
        <v>42918</v>
      </c>
      <c r="I695" s="199">
        <v>2211</v>
      </c>
      <c r="J695" s="199">
        <v>7811</v>
      </c>
      <c r="K695" s="199">
        <v>666</v>
      </c>
      <c r="L695" s="199">
        <v>4431</v>
      </c>
      <c r="M695" s="199">
        <v>506</v>
      </c>
      <c r="N695" s="199">
        <v>19433</v>
      </c>
      <c r="O695" s="199">
        <v>1135</v>
      </c>
      <c r="P695" s="199">
        <v>15527</v>
      </c>
      <c r="Q695" s="199">
        <v>410</v>
      </c>
      <c r="R695" s="199">
        <v>38951</v>
      </c>
      <c r="S695" s="199">
        <v>1381</v>
      </c>
      <c r="T695" s="199">
        <v>319</v>
      </c>
      <c r="U695" s="199">
        <v>66</v>
      </c>
      <c r="V695" s="199">
        <v>498</v>
      </c>
      <c r="W695" s="199">
        <v>87</v>
      </c>
      <c r="X695" s="199">
        <v>291</v>
      </c>
      <c r="Y695" s="199">
        <v>2</v>
      </c>
      <c r="Z695" s="199">
        <v>1246</v>
      </c>
      <c r="AA695" s="199">
        <v>450</v>
      </c>
      <c r="AB695" s="199">
        <v>1344</v>
      </c>
      <c r="AC695" s="199">
        <v>124</v>
      </c>
      <c r="AD695" s="199">
        <v>2347</v>
      </c>
      <c r="AE695" s="199">
        <v>597</v>
      </c>
      <c r="AF695" s="199">
        <v>38237</v>
      </c>
      <c r="AG695" s="199">
        <v>1286</v>
      </c>
      <c r="AH695" s="199">
        <v>41460</v>
      </c>
      <c r="AI695" s="199">
        <v>1652</v>
      </c>
      <c r="AJ695" s="199">
        <v>1458</v>
      </c>
      <c r="AK695" s="199">
        <v>559</v>
      </c>
      <c r="AL695" s="199">
        <v>366</v>
      </c>
      <c r="AM695" s="199">
        <v>63</v>
      </c>
      <c r="AN695" s="199">
        <v>1092</v>
      </c>
      <c r="AO695" s="199">
        <v>496</v>
      </c>
      <c r="AP695" s="199">
        <v>21863</v>
      </c>
      <c r="AQ695" s="199">
        <v>1261</v>
      </c>
      <c r="AR695" s="199">
        <v>21055</v>
      </c>
      <c r="AS695" s="199">
        <v>950</v>
      </c>
      <c r="AT695" s="199">
        <v>6421</v>
      </c>
      <c r="AU695" s="199">
        <v>204</v>
      </c>
      <c r="AV695" s="199">
        <v>36497</v>
      </c>
      <c r="AW695" s="199">
        <v>2007</v>
      </c>
      <c r="AX695" s="199">
        <v>2041</v>
      </c>
      <c r="AY695" s="199">
        <v>358</v>
      </c>
      <c r="AZ695" s="199">
        <v>9941</v>
      </c>
      <c r="BA695" s="199">
        <v>530</v>
      </c>
      <c r="BB695" s="199">
        <v>11344</v>
      </c>
      <c r="BC695" s="199">
        <v>612</v>
      </c>
      <c r="BD695" s="199">
        <v>6138</v>
      </c>
      <c r="BE695" s="199">
        <v>97</v>
      </c>
      <c r="BF695" s="199">
        <v>4053</v>
      </c>
      <c r="BG695" s="199">
        <v>559</v>
      </c>
      <c r="BH695" s="199">
        <v>19079</v>
      </c>
      <c r="BI695" s="199">
        <v>1287</v>
      </c>
      <c r="BJ695" s="199">
        <v>18454</v>
      </c>
      <c r="BK695" s="199">
        <v>1146</v>
      </c>
      <c r="BL695" s="199">
        <v>625</v>
      </c>
      <c r="BM695" s="199">
        <v>141</v>
      </c>
      <c r="BN695" s="199">
        <v>13414</v>
      </c>
      <c r="BO695" s="199">
        <v>779</v>
      </c>
      <c r="BP695" s="199">
        <v>6605</v>
      </c>
      <c r="BQ695" s="199">
        <v>653</v>
      </c>
      <c r="BR695" s="199">
        <v>3113</v>
      </c>
      <c r="BS695" s="199">
        <v>414</v>
      </c>
      <c r="BT695" s="199">
        <v>10313</v>
      </c>
      <c r="BU695" s="199">
        <v>331</v>
      </c>
      <c r="BV695" s="199">
        <v>23132</v>
      </c>
      <c r="BW695" s="199">
        <v>1846</v>
      </c>
      <c r="BX695" s="199">
        <v>198</v>
      </c>
      <c r="BY695" s="199">
        <v>49</v>
      </c>
      <c r="BZ695" s="199">
        <v>3043</v>
      </c>
      <c r="CA695" s="199">
        <v>115</v>
      </c>
      <c r="CB695" s="199">
        <v>7270</v>
      </c>
      <c r="CC695" s="199">
        <v>216</v>
      </c>
      <c r="CD695" s="199">
        <v>3141</v>
      </c>
      <c r="CE695" s="199">
        <v>283</v>
      </c>
      <c r="CF695" s="199">
        <v>4168</v>
      </c>
      <c r="CG695" s="199">
        <v>569</v>
      </c>
      <c r="CH695" s="199">
        <v>4820</v>
      </c>
      <c r="CI695" s="199">
        <v>396</v>
      </c>
      <c r="CJ695" s="199">
        <v>4551</v>
      </c>
      <c r="CK695" s="199">
        <v>343</v>
      </c>
      <c r="CL695" s="199">
        <v>6452</v>
      </c>
      <c r="CM695" s="199">
        <v>255</v>
      </c>
      <c r="CN695" s="199">
        <v>198</v>
      </c>
      <c r="CO695" s="199">
        <v>49</v>
      </c>
      <c r="CP695" s="199">
        <v>2211</v>
      </c>
      <c r="CQ695" s="199">
        <v>40707</v>
      </c>
      <c r="CR695" s="199">
        <v>30306</v>
      </c>
      <c r="CS695" s="199">
        <v>18816</v>
      </c>
      <c r="CT695" s="199">
        <v>38908</v>
      </c>
      <c r="CU695" s="199">
        <v>2262</v>
      </c>
      <c r="CV695" s="199">
        <v>1083</v>
      </c>
      <c r="CW695" s="199">
        <v>1424</v>
      </c>
      <c r="CX695" s="199">
        <v>738</v>
      </c>
      <c r="CY695" s="199">
        <v>344</v>
      </c>
      <c r="CZ695" s="199">
        <v>64</v>
      </c>
      <c r="DA695" s="199">
        <v>406</v>
      </c>
      <c r="DB695" s="199">
        <v>235</v>
      </c>
      <c r="DC695" s="199">
        <v>88</v>
      </c>
      <c r="DD695" s="199">
        <v>46</v>
      </c>
      <c r="DE695" s="199">
        <v>2479</v>
      </c>
      <c r="DF695" s="199">
        <v>1496</v>
      </c>
      <c r="DG695" s="199">
        <v>2585</v>
      </c>
      <c r="DH695" s="199">
        <v>606</v>
      </c>
      <c r="DI695" s="199">
        <v>2332</v>
      </c>
      <c r="DJ695" s="199">
        <v>1119</v>
      </c>
      <c r="DK695" s="199">
        <v>239</v>
      </c>
      <c r="DL695" s="199">
        <v>865</v>
      </c>
      <c r="DM695" s="199">
        <v>958</v>
      </c>
      <c r="DN695" s="199">
        <v>5645</v>
      </c>
      <c r="DO695" s="199">
        <v>1023</v>
      </c>
      <c r="DP695" s="199">
        <v>919</v>
      </c>
      <c r="DQ695" s="199">
        <v>738</v>
      </c>
      <c r="DR695" s="199">
        <v>731</v>
      </c>
      <c r="DS695" s="199">
        <v>394</v>
      </c>
      <c r="DT695" s="199">
        <v>1381</v>
      </c>
      <c r="DU695" s="199">
        <v>546</v>
      </c>
      <c r="DV695" s="199">
        <v>9336</v>
      </c>
      <c r="DW695" s="199">
        <v>3214</v>
      </c>
      <c r="DX695" s="199">
        <v>1330</v>
      </c>
      <c r="DY695" s="199">
        <v>615</v>
      </c>
      <c r="DZ695" s="199">
        <v>3747</v>
      </c>
      <c r="EA695" s="199">
        <v>369</v>
      </c>
      <c r="EB695" s="199">
        <v>2939</v>
      </c>
      <c r="EC695" s="199">
        <v>4005</v>
      </c>
      <c r="ED695" s="199">
        <v>556</v>
      </c>
      <c r="EE695" s="199">
        <v>3012</v>
      </c>
      <c r="EF695" s="199">
        <v>5002</v>
      </c>
      <c r="EG695" s="199">
        <v>38997</v>
      </c>
      <c r="EH695" s="199">
        <v>4157</v>
      </c>
      <c r="EI695" s="199">
        <v>14108</v>
      </c>
      <c r="EJ695" s="199">
        <v>4310</v>
      </c>
      <c r="EK695" s="199">
        <v>798</v>
      </c>
      <c r="EL695" s="199">
        <v>544</v>
      </c>
      <c r="EM695" s="199">
        <v>436</v>
      </c>
      <c r="EN695" s="199">
        <v>364</v>
      </c>
      <c r="EO695" s="199">
        <v>256</v>
      </c>
      <c r="EP695" s="199">
        <v>1280</v>
      </c>
      <c r="EQ695" s="199">
        <v>15299</v>
      </c>
      <c r="ER695" s="199">
        <v>18418</v>
      </c>
      <c r="ES695" s="199">
        <v>994</v>
      </c>
      <c r="ET695" s="199">
        <v>4996</v>
      </c>
      <c r="EU695" s="199">
        <v>6926</v>
      </c>
      <c r="EV695" s="199">
        <v>5502</v>
      </c>
      <c r="EW695" s="199">
        <v>17424</v>
      </c>
      <c r="EX695" s="199">
        <v>546</v>
      </c>
      <c r="EZ695" s="199"/>
    </row>
    <row r="696" spans="1:156" x14ac:dyDescent="0.25">
      <c r="A696" s="202" t="s">
        <v>335</v>
      </c>
      <c r="B696" s="202" t="s">
        <v>339</v>
      </c>
      <c r="C696" s="202" t="s">
        <v>236</v>
      </c>
      <c r="D696" s="202" t="s">
        <v>236</v>
      </c>
      <c r="E696" s="202" t="s">
        <v>335</v>
      </c>
      <c r="F696" s="202" t="s">
        <v>236</v>
      </c>
      <c r="G696" s="202" t="s">
        <v>236</v>
      </c>
      <c r="H696" s="199">
        <v>233744</v>
      </c>
      <c r="I696" s="199">
        <v>10508</v>
      </c>
      <c r="J696" s="199">
        <v>38866</v>
      </c>
      <c r="K696" s="199">
        <v>2468</v>
      </c>
      <c r="L696" s="199">
        <v>25207</v>
      </c>
      <c r="M696" s="199">
        <v>1760</v>
      </c>
      <c r="N696" s="199">
        <v>97298</v>
      </c>
      <c r="O696" s="199">
        <v>5034</v>
      </c>
      <c r="P696" s="199">
        <v>93844</v>
      </c>
      <c r="Q696" s="199">
        <v>2782</v>
      </c>
      <c r="R696" s="199">
        <v>211724</v>
      </c>
      <c r="S696" s="199">
        <v>8335</v>
      </c>
      <c r="T696" s="199">
        <v>4269</v>
      </c>
      <c r="U696" s="199">
        <v>105</v>
      </c>
      <c r="V696" s="199">
        <v>3309</v>
      </c>
      <c r="W696" s="199">
        <v>470</v>
      </c>
      <c r="X696" s="199">
        <v>1869</v>
      </c>
      <c r="Y696" s="199">
        <v>78</v>
      </c>
      <c r="Z696" s="199">
        <v>2654</v>
      </c>
      <c r="AA696" s="199">
        <v>416</v>
      </c>
      <c r="AB696" s="199">
        <v>9590</v>
      </c>
      <c r="AC696" s="199">
        <v>1102</v>
      </c>
      <c r="AD696" s="199">
        <v>8477</v>
      </c>
      <c r="AE696" s="199">
        <v>920</v>
      </c>
      <c r="AF696" s="199">
        <v>208164</v>
      </c>
      <c r="AG696" s="199">
        <v>8143</v>
      </c>
      <c r="AH696" s="199">
        <v>227246</v>
      </c>
      <c r="AI696" s="199">
        <v>9962</v>
      </c>
      <c r="AJ696" s="199">
        <v>6498</v>
      </c>
      <c r="AK696" s="199">
        <v>546</v>
      </c>
      <c r="AL696" s="199">
        <v>3463</v>
      </c>
      <c r="AM696" s="199">
        <v>151</v>
      </c>
      <c r="AN696" s="199">
        <v>3035</v>
      </c>
      <c r="AO696" s="199">
        <v>395</v>
      </c>
      <c r="AP696" s="199">
        <v>118005</v>
      </c>
      <c r="AQ696" s="199">
        <v>6290</v>
      </c>
      <c r="AR696" s="199">
        <v>115739</v>
      </c>
      <c r="AS696" s="199">
        <v>4218</v>
      </c>
      <c r="AT696" s="199">
        <v>30508</v>
      </c>
      <c r="AU696" s="199">
        <v>838</v>
      </c>
      <c r="AV696" s="199">
        <v>203236</v>
      </c>
      <c r="AW696" s="199">
        <v>9670</v>
      </c>
      <c r="AX696" s="199">
        <v>8974</v>
      </c>
      <c r="AY696" s="199">
        <v>1046</v>
      </c>
      <c r="AZ696" s="199">
        <v>42201</v>
      </c>
      <c r="BA696" s="199">
        <v>2371</v>
      </c>
      <c r="BB696" s="199">
        <v>58769</v>
      </c>
      <c r="BC696" s="199">
        <v>2707</v>
      </c>
      <c r="BD696" s="199">
        <v>45070</v>
      </c>
      <c r="BE696" s="199">
        <v>980</v>
      </c>
      <c r="BF696" s="199">
        <v>21827</v>
      </c>
      <c r="BG696" s="199">
        <v>1806</v>
      </c>
      <c r="BH696" s="199">
        <v>108192</v>
      </c>
      <c r="BI696" s="199">
        <v>6810</v>
      </c>
      <c r="BJ696" s="199">
        <v>104075</v>
      </c>
      <c r="BK696" s="199">
        <v>6061</v>
      </c>
      <c r="BL696" s="199">
        <v>4117</v>
      </c>
      <c r="BM696" s="199">
        <v>749</v>
      </c>
      <c r="BN696" s="199">
        <v>74915</v>
      </c>
      <c r="BO696" s="199">
        <v>4058</v>
      </c>
      <c r="BP696" s="199">
        <v>37488</v>
      </c>
      <c r="BQ696" s="199">
        <v>3007</v>
      </c>
      <c r="BR696" s="199">
        <v>17616</v>
      </c>
      <c r="BS696" s="199">
        <v>1551</v>
      </c>
      <c r="BT696" s="199">
        <v>57585</v>
      </c>
      <c r="BU696" s="199">
        <v>1850</v>
      </c>
      <c r="BV696" s="199">
        <v>130019</v>
      </c>
      <c r="BW696" s="199">
        <v>8616</v>
      </c>
      <c r="BX696" s="199">
        <v>403</v>
      </c>
      <c r="BY696" s="199">
        <v>94</v>
      </c>
      <c r="BZ696" s="199">
        <v>17531</v>
      </c>
      <c r="CA696" s="199">
        <v>459</v>
      </c>
      <c r="CB696" s="199">
        <v>40054</v>
      </c>
      <c r="CC696" s="199">
        <v>1391</v>
      </c>
      <c r="CD696" s="199">
        <v>21145</v>
      </c>
      <c r="CE696" s="199">
        <v>1554</v>
      </c>
      <c r="CF696" s="199">
        <v>23833</v>
      </c>
      <c r="CG696" s="199">
        <v>2183</v>
      </c>
      <c r="CH696" s="199">
        <v>27987</v>
      </c>
      <c r="CI696" s="199">
        <v>1634</v>
      </c>
      <c r="CJ696" s="199">
        <v>24672</v>
      </c>
      <c r="CK696" s="199">
        <v>1720</v>
      </c>
      <c r="CL696" s="199">
        <v>32382</v>
      </c>
      <c r="CM696" s="199">
        <v>1525</v>
      </c>
      <c r="CN696" s="199">
        <v>403</v>
      </c>
      <c r="CO696" s="199">
        <v>94</v>
      </c>
      <c r="CP696" s="199">
        <v>10508</v>
      </c>
      <c r="CQ696" s="199">
        <v>223236</v>
      </c>
      <c r="CR696" s="199">
        <v>172517</v>
      </c>
      <c r="CS696" s="199">
        <v>92289</v>
      </c>
      <c r="CT696" s="199">
        <v>211647</v>
      </c>
      <c r="CU696" s="199">
        <v>10769</v>
      </c>
      <c r="CV696" s="199">
        <v>3357</v>
      </c>
      <c r="CW696" s="199">
        <v>3941</v>
      </c>
      <c r="CX696" s="199">
        <v>1333</v>
      </c>
      <c r="CY696" s="199">
        <v>3224</v>
      </c>
      <c r="CZ696" s="199">
        <v>1005</v>
      </c>
      <c r="DA696" s="199">
        <v>1303</v>
      </c>
      <c r="DB696" s="199">
        <v>573</v>
      </c>
      <c r="DC696" s="199">
        <v>2301</v>
      </c>
      <c r="DD696" s="199">
        <v>446</v>
      </c>
      <c r="DE696" s="199">
        <v>5803</v>
      </c>
      <c r="DF696" s="199">
        <v>9008</v>
      </c>
      <c r="DG696" s="199">
        <v>14822</v>
      </c>
      <c r="DH696" s="199">
        <v>3264</v>
      </c>
      <c r="DI696" s="199">
        <v>12746</v>
      </c>
      <c r="DJ696" s="199">
        <v>5656</v>
      </c>
      <c r="DK696" s="199">
        <v>1555</v>
      </c>
      <c r="DL696" s="199">
        <v>6137</v>
      </c>
      <c r="DM696" s="199">
        <v>8584</v>
      </c>
      <c r="DN696" s="199">
        <v>31261</v>
      </c>
      <c r="DO696" s="199">
        <v>7997</v>
      </c>
      <c r="DP696" s="199">
        <v>5817</v>
      </c>
      <c r="DQ696" s="199">
        <v>4867</v>
      </c>
      <c r="DR696" s="199">
        <v>4085</v>
      </c>
      <c r="DS696" s="199">
        <v>3940</v>
      </c>
      <c r="DT696" s="199">
        <v>7599</v>
      </c>
      <c r="DU696" s="199">
        <v>1762</v>
      </c>
      <c r="DV696" s="199">
        <v>50434</v>
      </c>
      <c r="DW696" s="199">
        <v>18340</v>
      </c>
      <c r="DX696" s="199">
        <v>6503</v>
      </c>
      <c r="DY696" s="199">
        <v>2391</v>
      </c>
      <c r="DZ696" s="199">
        <v>18565</v>
      </c>
      <c r="EA696" s="199">
        <v>1039</v>
      </c>
      <c r="EB696" s="199">
        <v>14857</v>
      </c>
      <c r="EC696" s="199">
        <v>21641</v>
      </c>
      <c r="ED696" s="199">
        <v>3624</v>
      </c>
      <c r="EE696" s="199">
        <v>14360</v>
      </c>
      <c r="EF696" s="199">
        <v>26897</v>
      </c>
      <c r="EG696" s="199">
        <v>204743</v>
      </c>
      <c r="EH696" s="199">
        <v>29059</v>
      </c>
      <c r="EI696" s="199">
        <v>72757</v>
      </c>
      <c r="EJ696" s="199">
        <v>24386</v>
      </c>
      <c r="EK696" s="199">
        <v>3154</v>
      </c>
      <c r="EL696" s="199">
        <v>2695</v>
      </c>
      <c r="EM696" s="199">
        <v>3320</v>
      </c>
      <c r="EN696" s="199">
        <v>2673</v>
      </c>
      <c r="EO696" s="199">
        <v>2337</v>
      </c>
      <c r="EP696" s="199">
        <v>7906</v>
      </c>
      <c r="EQ696" s="199">
        <v>83045</v>
      </c>
      <c r="ER696" s="199">
        <v>97143</v>
      </c>
      <c r="ES696" s="199">
        <v>5906</v>
      </c>
      <c r="ET696" s="199">
        <v>25671</v>
      </c>
      <c r="EU696" s="199">
        <v>37982</v>
      </c>
      <c r="EV696" s="199">
        <v>27584</v>
      </c>
      <c r="EW696" s="199">
        <v>91237</v>
      </c>
      <c r="EX696" s="199">
        <v>1762</v>
      </c>
      <c r="EZ696" s="199"/>
    </row>
  </sheetData>
  <sheetProtection algorithmName="SHA-512" hashValue="sBM1lb31JBhSferY5M5Ml9GLxLNxh7MvAXzNBGOzVhzb3132tb0gvpoTduXNHVC11eEQUiDoXR2WTpHKI3l31w==" saltValue="1mdZ6yjW3CYUx7UVODr1vA==" spinCount="100000" sheet="1" objects="1" scenarios="1" selectLockedCells="1" selectUnlockedCells="1"/>
  <protectedRanges>
    <protectedRange sqref="F682:G683" name="SortFilter_2"/>
    <protectedRange sqref="F299:G672" name="SortFilter_1_1"/>
  </protectedRanges>
  <sortState xmlns:xlrd2="http://schemas.microsoft.com/office/spreadsheetml/2017/richdata2" ref="A299:IV670">
    <sortCondition ref="E299:E670"/>
  </sortState>
  <phoneticPr fontId="11" type="noConversion"/>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B8FD59-4716-4441-AB47-CA894E547E34}">
  <dimension ref="A1:BF882"/>
  <sheetViews>
    <sheetView workbookViewId="0">
      <pane xSplit="1" ySplit="1" topLeftCell="AL693" activePane="bottomRight" state="frozen"/>
      <selection pane="topRight" activeCell="B1" sqref="B1"/>
      <selection pane="bottomLeft" activeCell="A2" sqref="A2"/>
      <selection pane="bottomRight" activeCell="BD869" sqref="BD869"/>
    </sheetView>
  </sheetViews>
  <sheetFormatPr defaultColWidth="10.85546875" defaultRowHeight="15.75" x14ac:dyDescent="0.25"/>
  <cols>
    <col min="1" max="16384" width="10.85546875" style="233"/>
  </cols>
  <sheetData>
    <row r="1" spans="1:58" x14ac:dyDescent="0.25">
      <c r="A1" t="s">
        <v>893</v>
      </c>
      <c r="B1" t="s">
        <v>894</v>
      </c>
      <c r="C1" t="s">
        <v>895</v>
      </c>
      <c r="D1" t="s">
        <v>896</v>
      </c>
      <c r="E1" t="s">
        <v>897</v>
      </c>
      <c r="F1" t="s">
        <v>898</v>
      </c>
      <c r="G1" t="s">
        <v>899</v>
      </c>
      <c r="H1" t="s">
        <v>900</v>
      </c>
      <c r="I1" t="s">
        <v>901</v>
      </c>
      <c r="J1" t="s">
        <v>902</v>
      </c>
      <c r="K1" t="s">
        <v>903</v>
      </c>
      <c r="L1" t="s">
        <v>904</v>
      </c>
      <c r="M1" t="s">
        <v>905</v>
      </c>
      <c r="N1" t="s">
        <v>906</v>
      </c>
      <c r="O1" t="s">
        <v>907</v>
      </c>
      <c r="P1" t="s">
        <v>908</v>
      </c>
      <c r="Q1" t="s">
        <v>909</v>
      </c>
      <c r="R1" t="s">
        <v>910</v>
      </c>
      <c r="S1" t="s">
        <v>911</v>
      </c>
      <c r="T1" t="s">
        <v>912</v>
      </c>
      <c r="U1" t="s">
        <v>913</v>
      </c>
      <c r="V1" t="s">
        <v>914</v>
      </c>
      <c r="W1" t="s">
        <v>915</v>
      </c>
      <c r="X1" t="s">
        <v>916</v>
      </c>
      <c r="Y1" t="s">
        <v>917</v>
      </c>
      <c r="Z1" t="s">
        <v>918</v>
      </c>
      <c r="AA1" t="s">
        <v>919</v>
      </c>
      <c r="AB1" t="s">
        <v>920</v>
      </c>
      <c r="AC1" t="s">
        <v>921</v>
      </c>
      <c r="AD1" t="s">
        <v>922</v>
      </c>
      <c r="AE1" t="s">
        <v>923</v>
      </c>
      <c r="AF1" t="s">
        <v>924</v>
      </c>
      <c r="AG1" t="s">
        <v>925</v>
      </c>
      <c r="AH1" t="s">
        <v>926</v>
      </c>
      <c r="AI1" t="s">
        <v>927</v>
      </c>
      <c r="AJ1" t="s">
        <v>928</v>
      </c>
      <c r="AK1" t="s">
        <v>929</v>
      </c>
      <c r="AL1" t="s">
        <v>930</v>
      </c>
      <c r="AM1" t="s">
        <v>931</v>
      </c>
      <c r="AN1" t="s">
        <v>932</v>
      </c>
      <c r="AO1" t="s">
        <v>933</v>
      </c>
      <c r="AP1" t="s">
        <v>934</v>
      </c>
      <c r="AQ1" t="s">
        <v>935</v>
      </c>
      <c r="AR1" t="s">
        <v>936</v>
      </c>
      <c r="AS1" t="s">
        <v>937</v>
      </c>
      <c r="AT1" t="s">
        <v>938</v>
      </c>
      <c r="AU1" t="s">
        <v>939</v>
      </c>
      <c r="AV1" t="s">
        <v>940</v>
      </c>
      <c r="AW1" t="s">
        <v>941</v>
      </c>
      <c r="AX1" t="s">
        <v>942</v>
      </c>
      <c r="AY1" t="s">
        <v>943</v>
      </c>
      <c r="AZ1" t="s">
        <v>944</v>
      </c>
      <c r="BA1" t="s">
        <v>945</v>
      </c>
      <c r="BB1" t="s">
        <v>946</v>
      </c>
      <c r="BC1" t="s">
        <v>947</v>
      </c>
      <c r="BD1" t="s">
        <v>948</v>
      </c>
      <c r="BE1" t="s">
        <v>949</v>
      </c>
      <c r="BF1" s="233" t="s">
        <v>1757</v>
      </c>
    </row>
    <row r="2" spans="1:58" x14ac:dyDescent="0.25">
      <c r="A2">
        <v>55001</v>
      </c>
      <c r="B2">
        <v>2974</v>
      </c>
      <c r="C2">
        <v>142</v>
      </c>
      <c r="D2">
        <v>32</v>
      </c>
      <c r="E2">
        <v>71028</v>
      </c>
      <c r="F2">
        <v>14</v>
      </c>
      <c r="G2">
        <v>710</v>
      </c>
      <c r="H2">
        <v>563</v>
      </c>
      <c r="I2">
        <v>190</v>
      </c>
      <c r="J2">
        <v>77</v>
      </c>
      <c r="K2">
        <v>274</v>
      </c>
      <c r="L2">
        <v>0</v>
      </c>
      <c r="M2">
        <v>0</v>
      </c>
      <c r="N2">
        <v>6</v>
      </c>
      <c r="O2">
        <v>0</v>
      </c>
      <c r="P2">
        <v>0</v>
      </c>
      <c r="Q2">
        <v>12</v>
      </c>
      <c r="R2">
        <v>4.77471418964358E-2</v>
      </c>
      <c r="S2">
        <v>1.07599193006052E-2</v>
      </c>
      <c r="T2">
        <v>71028</v>
      </c>
      <c r="U2">
        <v>4.7074646940148002E-3</v>
      </c>
      <c r="V2">
        <v>0.23873570948217901</v>
      </c>
      <c r="W2">
        <v>0.18930733019502399</v>
      </c>
      <c r="X2">
        <v>6.3887020847343601E-2</v>
      </c>
      <c r="Y2">
        <v>2.5891055817081399E-2</v>
      </c>
      <c r="Z2">
        <v>9.2131809011432406E-2</v>
      </c>
      <c r="AA2">
        <v>0</v>
      </c>
      <c r="AB2">
        <v>0</v>
      </c>
      <c r="AC2">
        <v>2.0174848688634798E-3</v>
      </c>
      <c r="AD2">
        <v>0</v>
      </c>
      <c r="AE2">
        <v>0</v>
      </c>
      <c r="AF2">
        <v>4.03496973772697E-3</v>
      </c>
      <c r="AG2">
        <v>0.213714285714286</v>
      </c>
      <c r="AH2">
        <v>0.26971428571428602</v>
      </c>
      <c r="AI2">
        <v>2.6285714285714201E-2</v>
      </c>
      <c r="AJ2">
        <v>2.6285714285714301E-2</v>
      </c>
      <c r="AK2">
        <v>0.73942857142857099</v>
      </c>
      <c r="AL2">
        <v>0.248</v>
      </c>
      <c r="AM2">
        <v>5.7142857142857099E-2</v>
      </c>
      <c r="AN2">
        <v>0.55542857142857105</v>
      </c>
      <c r="AO2">
        <v>0.52914285714285703</v>
      </c>
      <c r="AP2">
        <v>0</v>
      </c>
      <c r="AQ2">
        <v>0</v>
      </c>
      <c r="AR2">
        <v>0.188571428571429</v>
      </c>
      <c r="AS2">
        <v>0</v>
      </c>
      <c r="AT2">
        <v>0</v>
      </c>
      <c r="AU2">
        <v>0.501714285714286</v>
      </c>
      <c r="AV2">
        <v>0.53600000000000003</v>
      </c>
      <c r="AW2">
        <v>1.6</v>
      </c>
      <c r="AX2">
        <v>0.52914285714285703</v>
      </c>
      <c r="AY2">
        <v>0.69028571428571395</v>
      </c>
      <c r="AZ2">
        <v>3.3554285714285701</v>
      </c>
      <c r="BA2">
        <v>2.5142857142857099E-2</v>
      </c>
      <c r="BB2">
        <v>0.27200000000000002</v>
      </c>
      <c r="BC2">
        <v>0.26400000000000001</v>
      </c>
      <c r="BD2">
        <v>5.3714285714285701E-2</v>
      </c>
      <c r="BE2">
        <v>1.48571428571429E-2</v>
      </c>
      <c r="BF2" s="233" t="str">
        <f>IF(BE2&lt;=0.25,"Least vulnerability",IF(BE2&lt;=0.5,"Some vulnerability",IF(BE2&lt;=0.75,"Significant vulnerability",IF(BE2&lt;=1,"Most vulnerability",""))))</f>
        <v>Least vulnerability</v>
      </c>
    </row>
    <row r="3" spans="1:58" x14ac:dyDescent="0.25">
      <c r="A3">
        <v>55003</v>
      </c>
      <c r="B3">
        <v>3902</v>
      </c>
      <c r="C3">
        <v>135</v>
      </c>
      <c r="D3">
        <v>35</v>
      </c>
      <c r="E3">
        <v>37520</v>
      </c>
      <c r="F3">
        <v>441</v>
      </c>
      <c r="G3">
        <v>481</v>
      </c>
      <c r="H3">
        <v>613</v>
      </c>
      <c r="I3">
        <v>283</v>
      </c>
      <c r="J3">
        <v>105</v>
      </c>
      <c r="K3">
        <v>1029</v>
      </c>
      <c r="L3">
        <v>24</v>
      </c>
      <c r="M3">
        <v>107</v>
      </c>
      <c r="N3">
        <v>0</v>
      </c>
      <c r="O3">
        <v>14</v>
      </c>
      <c r="P3">
        <v>75</v>
      </c>
      <c r="Q3">
        <v>1233</v>
      </c>
      <c r="R3">
        <v>3.4597642234751397E-2</v>
      </c>
      <c r="S3">
        <v>8.9697590978985095E-3</v>
      </c>
      <c r="T3">
        <v>37520</v>
      </c>
      <c r="U3">
        <v>0.113018964633521</v>
      </c>
      <c r="V3">
        <v>0.123270117888262</v>
      </c>
      <c r="W3">
        <v>0.15709892362890801</v>
      </c>
      <c r="X3">
        <v>7.2526909277293702E-2</v>
      </c>
      <c r="Y3">
        <v>2.6909277293695501E-2</v>
      </c>
      <c r="Z3">
        <v>0.26371091747821601</v>
      </c>
      <c r="AA3">
        <v>6.1506919528446996E-3</v>
      </c>
      <c r="AB3">
        <v>2.7421834956432599E-2</v>
      </c>
      <c r="AC3">
        <v>0</v>
      </c>
      <c r="AD3">
        <v>3.5879036391594098E-3</v>
      </c>
      <c r="AE3">
        <v>1.9220912352639698E-2</v>
      </c>
      <c r="AF3">
        <v>0.315991799077396</v>
      </c>
      <c r="AG3">
        <v>0.105142857142857</v>
      </c>
      <c r="AH3">
        <v>0.20571428571428599</v>
      </c>
      <c r="AI3">
        <v>0.46742857142857103</v>
      </c>
      <c r="AJ3">
        <v>0.97371428571428598</v>
      </c>
      <c r="AK3">
        <v>0.11542857142857101</v>
      </c>
      <c r="AL3">
        <v>0.11771428571428599</v>
      </c>
      <c r="AM3">
        <v>9.2571428571428596E-2</v>
      </c>
      <c r="AN3">
        <v>0.58171428571428596</v>
      </c>
      <c r="AO3">
        <v>0.88114285714285701</v>
      </c>
      <c r="AP3">
        <v>0.66742857142857104</v>
      </c>
      <c r="AQ3">
        <v>0.64571428571428602</v>
      </c>
      <c r="AR3">
        <v>0</v>
      </c>
      <c r="AS3">
        <v>0.42057142857142898</v>
      </c>
      <c r="AT3">
        <v>0.61257142857142899</v>
      </c>
      <c r="AU3">
        <v>0.99314285714285699</v>
      </c>
      <c r="AV3">
        <v>1.752</v>
      </c>
      <c r="AW3">
        <v>0.90742857142857103</v>
      </c>
      <c r="AX3">
        <v>1.54857142857143</v>
      </c>
      <c r="AY3">
        <v>2.6720000000000002</v>
      </c>
      <c r="AZ3">
        <v>6.88</v>
      </c>
      <c r="BA3">
        <v>0.39885714285714302</v>
      </c>
      <c r="BB3">
        <v>2.2857142857142899E-2</v>
      </c>
      <c r="BC3">
        <v>0.82285714285714295</v>
      </c>
      <c r="BD3">
        <v>0.59085714285714297</v>
      </c>
      <c r="BE3">
        <v>0.44571428571428601</v>
      </c>
      <c r="BF3" s="233" t="str">
        <f>IF(BE3&lt;=0.25,"Least vulnerability",IF(BE3&lt;=0.5,"Some vulnerability",IF(BE3&lt;=0.75,"Significant vulnerability",IF(BE3&lt;=1,"Most vulnerability",""))))</f>
        <v>Some vulnerability</v>
      </c>
    </row>
    <row r="4" spans="1:58" x14ac:dyDescent="0.25">
      <c r="A4">
        <v>55005</v>
      </c>
      <c r="B4">
        <v>4511</v>
      </c>
      <c r="C4">
        <v>97</v>
      </c>
      <c r="D4">
        <v>123</v>
      </c>
      <c r="E4">
        <v>43108</v>
      </c>
      <c r="F4">
        <v>139</v>
      </c>
      <c r="G4">
        <v>556</v>
      </c>
      <c r="H4">
        <v>865</v>
      </c>
      <c r="I4">
        <v>495</v>
      </c>
      <c r="J4">
        <v>33</v>
      </c>
      <c r="K4">
        <v>454</v>
      </c>
      <c r="L4">
        <v>44</v>
      </c>
      <c r="M4">
        <v>0</v>
      </c>
      <c r="N4">
        <v>171</v>
      </c>
      <c r="O4">
        <v>25</v>
      </c>
      <c r="P4">
        <v>43</v>
      </c>
      <c r="Q4">
        <v>20</v>
      </c>
      <c r="R4">
        <v>2.1502992684548899E-2</v>
      </c>
      <c r="S4">
        <v>2.7266681445355798E-2</v>
      </c>
      <c r="T4">
        <v>43108</v>
      </c>
      <c r="U4">
        <v>3.0813566836621599E-2</v>
      </c>
      <c r="V4">
        <v>0.12325426734648599</v>
      </c>
      <c r="W4">
        <v>0.19175349146530701</v>
      </c>
      <c r="X4">
        <v>0.109731766792286</v>
      </c>
      <c r="Y4">
        <v>7.3154511194856997E-3</v>
      </c>
      <c r="Z4">
        <v>0.10064287297716699</v>
      </c>
      <c r="AA4">
        <v>9.7539348259809405E-3</v>
      </c>
      <c r="AB4">
        <v>0</v>
      </c>
      <c r="AC4">
        <v>3.79073376191532E-2</v>
      </c>
      <c r="AD4">
        <v>5.5420084238528003E-3</v>
      </c>
      <c r="AE4">
        <v>9.5322544890268195E-3</v>
      </c>
      <c r="AF4">
        <v>4.4336067390822404E-3</v>
      </c>
      <c r="AG4">
        <v>0.04</v>
      </c>
      <c r="AH4">
        <v>0.78742857142857103</v>
      </c>
      <c r="AI4">
        <v>0.23885714285714299</v>
      </c>
      <c r="AJ4">
        <v>0.29371428571428598</v>
      </c>
      <c r="AK4">
        <v>0.114285714285714</v>
      </c>
      <c r="AL4">
        <v>0.25942857142857101</v>
      </c>
      <c r="AM4">
        <v>0.41714285714285698</v>
      </c>
      <c r="AN4">
        <v>5.2571428571428602E-2</v>
      </c>
      <c r="AO4">
        <v>0.58514285714285696</v>
      </c>
      <c r="AP4">
        <v>0.76457142857142901</v>
      </c>
      <c r="AQ4">
        <v>0</v>
      </c>
      <c r="AR4">
        <v>0.72799999999999998</v>
      </c>
      <c r="AS4">
        <v>0.56228571428571394</v>
      </c>
      <c r="AT4">
        <v>0.36114285714285699</v>
      </c>
      <c r="AU4">
        <v>0.50857142857142901</v>
      </c>
      <c r="AV4">
        <v>1.36</v>
      </c>
      <c r="AW4">
        <v>0.84342857142857097</v>
      </c>
      <c r="AX4">
        <v>1.3497142857142901</v>
      </c>
      <c r="AY4">
        <v>2.16</v>
      </c>
      <c r="AZ4">
        <v>5.7131428571428602</v>
      </c>
      <c r="BA4">
        <v>0.23771428571428599</v>
      </c>
      <c r="BB4">
        <v>1.8285714285714301E-2</v>
      </c>
      <c r="BC4">
        <v>0.72799999999999998</v>
      </c>
      <c r="BD4">
        <v>0.42857142857142899</v>
      </c>
      <c r="BE4">
        <v>0.245714285714286</v>
      </c>
      <c r="BF4" s="233" t="str">
        <f t="shared" ref="BF4:BF67" si="0">IF(BE4&lt;=0.25,"Least vulnerability",IF(BE4&lt;=0.5,"Some vulnerability",IF(BE4&lt;=0.75,"Significant vulnerability",IF(BE4&lt;=1,"Most vulnerability",""))))</f>
        <v>Least vulnerability</v>
      </c>
    </row>
    <row r="5" spans="1:58" x14ac:dyDescent="0.25">
      <c r="A5">
        <v>55006</v>
      </c>
      <c r="B5">
        <v>3593</v>
      </c>
      <c r="C5">
        <v>464</v>
      </c>
      <c r="D5">
        <v>107</v>
      </c>
      <c r="E5">
        <v>30217</v>
      </c>
      <c r="F5">
        <v>249</v>
      </c>
      <c r="G5">
        <v>591</v>
      </c>
      <c r="H5">
        <v>934</v>
      </c>
      <c r="I5">
        <v>431</v>
      </c>
      <c r="J5">
        <v>119</v>
      </c>
      <c r="K5">
        <v>431</v>
      </c>
      <c r="L5">
        <v>14</v>
      </c>
      <c r="M5">
        <v>134</v>
      </c>
      <c r="N5">
        <v>144</v>
      </c>
      <c r="O5">
        <v>34</v>
      </c>
      <c r="P5">
        <v>112</v>
      </c>
      <c r="Q5">
        <v>8</v>
      </c>
      <c r="R5">
        <v>0.12913999443362101</v>
      </c>
      <c r="S5">
        <v>2.9780128026718599E-2</v>
      </c>
      <c r="T5">
        <v>30217</v>
      </c>
      <c r="U5">
        <v>6.9301419426663E-2</v>
      </c>
      <c r="V5">
        <v>0.164486501530754</v>
      </c>
      <c r="W5">
        <v>0.25994990258836598</v>
      </c>
      <c r="X5">
        <v>0.119955468967437</v>
      </c>
      <c r="Y5">
        <v>3.3119955468967399E-2</v>
      </c>
      <c r="Z5">
        <v>0.119955468967437</v>
      </c>
      <c r="AA5">
        <v>3.8964653492902898E-3</v>
      </c>
      <c r="AB5">
        <v>3.7294739771778503E-2</v>
      </c>
      <c r="AC5">
        <v>4.0077929306985803E-2</v>
      </c>
      <c r="AD5">
        <v>9.4628444197049806E-3</v>
      </c>
      <c r="AE5">
        <v>3.1171722794322301E-2</v>
      </c>
      <c r="AF5">
        <v>2.2265516281658802E-3</v>
      </c>
      <c r="AG5">
        <v>0.81028571428571405</v>
      </c>
      <c r="AH5">
        <v>0.83085714285714296</v>
      </c>
      <c r="AI5">
        <v>0.86514285714285699</v>
      </c>
      <c r="AJ5">
        <v>0.84228571428571397</v>
      </c>
      <c r="AK5">
        <v>0.30399999999999999</v>
      </c>
      <c r="AL5">
        <v>0.754285714285714</v>
      </c>
      <c r="AM5">
        <v>0.52457142857142902</v>
      </c>
      <c r="AN5">
        <v>0.72685714285714298</v>
      </c>
      <c r="AO5">
        <v>0.65371428571428603</v>
      </c>
      <c r="AP5">
        <v>0.59428571428571397</v>
      </c>
      <c r="AQ5">
        <v>0.73142857142857098</v>
      </c>
      <c r="AR5">
        <v>0.74057142857142899</v>
      </c>
      <c r="AS5">
        <v>0.747428571428571</v>
      </c>
      <c r="AT5">
        <v>0.83428571428571396</v>
      </c>
      <c r="AU5">
        <v>0.45600000000000002</v>
      </c>
      <c r="AV5">
        <v>3.3485714285714301</v>
      </c>
      <c r="AW5">
        <v>2.30971428571429</v>
      </c>
      <c r="AX5">
        <v>1.248</v>
      </c>
      <c r="AY5">
        <v>3.5097142857142898</v>
      </c>
      <c r="AZ5">
        <v>10.416</v>
      </c>
      <c r="BA5">
        <v>0.94057142857142895</v>
      </c>
      <c r="BB5">
        <v>0.66057142857142903</v>
      </c>
      <c r="BC5">
        <v>0.67771428571428605</v>
      </c>
      <c r="BD5">
        <v>0.869714285714286</v>
      </c>
      <c r="BE5">
        <v>0.93600000000000005</v>
      </c>
      <c r="BF5" s="233" t="str">
        <f t="shared" si="0"/>
        <v>Most vulnerability</v>
      </c>
    </row>
    <row r="6" spans="1:58" x14ac:dyDescent="0.25">
      <c r="A6">
        <v>55007</v>
      </c>
      <c r="B6">
        <v>2364</v>
      </c>
      <c r="C6">
        <v>194</v>
      </c>
      <c r="D6">
        <v>79</v>
      </c>
      <c r="E6">
        <v>31824</v>
      </c>
      <c r="F6">
        <v>199</v>
      </c>
      <c r="G6">
        <v>506</v>
      </c>
      <c r="H6">
        <v>429</v>
      </c>
      <c r="I6">
        <v>423</v>
      </c>
      <c r="J6">
        <v>95</v>
      </c>
      <c r="K6">
        <v>131</v>
      </c>
      <c r="L6">
        <v>6</v>
      </c>
      <c r="M6">
        <v>0</v>
      </c>
      <c r="N6">
        <v>184</v>
      </c>
      <c r="O6">
        <v>17</v>
      </c>
      <c r="P6">
        <v>11</v>
      </c>
      <c r="Q6">
        <v>20</v>
      </c>
      <c r="R6">
        <v>8.2064297800338401E-2</v>
      </c>
      <c r="S6">
        <v>3.3417935702199697E-2</v>
      </c>
      <c r="T6">
        <v>31824</v>
      </c>
      <c r="U6">
        <v>8.4179357021996595E-2</v>
      </c>
      <c r="V6">
        <v>0.214043993231811</v>
      </c>
      <c r="W6">
        <v>0.18147208121827399</v>
      </c>
      <c r="X6">
        <v>0.178934010152284</v>
      </c>
      <c r="Y6">
        <v>4.0186125211505899E-2</v>
      </c>
      <c r="Z6">
        <v>5.5414551607445003E-2</v>
      </c>
      <c r="AA6">
        <v>2.5380710659898501E-3</v>
      </c>
      <c r="AB6">
        <v>0</v>
      </c>
      <c r="AC6">
        <v>7.7834179357021999E-2</v>
      </c>
      <c r="AD6">
        <v>7.1912013536378997E-3</v>
      </c>
      <c r="AE6">
        <v>4.6531302876480496E-3</v>
      </c>
      <c r="AF6">
        <v>8.4602368866328308E-3</v>
      </c>
      <c r="AG6">
        <v>0.52571428571428602</v>
      </c>
      <c r="AH6">
        <v>0.869714285714286</v>
      </c>
      <c r="AI6">
        <v>0.80685714285714305</v>
      </c>
      <c r="AJ6">
        <v>0.91771428571428604</v>
      </c>
      <c r="AK6">
        <v>0.61371428571428599</v>
      </c>
      <c r="AL6">
        <v>0.21142857142857099</v>
      </c>
      <c r="AM6">
        <v>0.89485714285714302</v>
      </c>
      <c r="AN6">
        <v>0.83314285714285696</v>
      </c>
      <c r="AO6">
        <v>0.28571428571428598</v>
      </c>
      <c r="AP6">
        <v>0.52571428571428602</v>
      </c>
      <c r="AQ6">
        <v>0</v>
      </c>
      <c r="AR6">
        <v>0.88228571428571401</v>
      </c>
      <c r="AS6">
        <v>0.63657142857142901</v>
      </c>
      <c r="AT6">
        <v>0.18057142857142899</v>
      </c>
      <c r="AU6">
        <v>0.57714285714285696</v>
      </c>
      <c r="AV6">
        <v>3.12</v>
      </c>
      <c r="AW6">
        <v>2.55314285714286</v>
      </c>
      <c r="AX6">
        <v>0.81142857142857105</v>
      </c>
      <c r="AY6">
        <v>2.27657142857143</v>
      </c>
      <c r="AZ6">
        <v>8.7611428571428593</v>
      </c>
      <c r="BA6">
        <v>0.90285714285714302</v>
      </c>
      <c r="BB6">
        <v>0.78628571428571403</v>
      </c>
      <c r="BC6">
        <v>0.42742857142857099</v>
      </c>
      <c r="BD6">
        <v>0.46857142857142903</v>
      </c>
      <c r="BE6">
        <v>0.74171428571428599</v>
      </c>
      <c r="BF6" s="233" t="str">
        <f t="shared" si="0"/>
        <v>Significant vulnerability</v>
      </c>
    </row>
    <row r="7" spans="1:58" x14ac:dyDescent="0.25">
      <c r="A7">
        <v>55008</v>
      </c>
      <c r="B7">
        <v>15589</v>
      </c>
      <c r="C7">
        <v>1278</v>
      </c>
      <c r="D7">
        <v>200</v>
      </c>
      <c r="E7">
        <v>39053</v>
      </c>
      <c r="F7">
        <v>739</v>
      </c>
      <c r="G7">
        <v>2967</v>
      </c>
      <c r="H7">
        <v>3309</v>
      </c>
      <c r="I7">
        <v>2186</v>
      </c>
      <c r="J7">
        <v>357</v>
      </c>
      <c r="K7">
        <v>1213</v>
      </c>
      <c r="L7">
        <v>31</v>
      </c>
      <c r="M7">
        <v>696</v>
      </c>
      <c r="N7">
        <v>264</v>
      </c>
      <c r="O7">
        <v>22</v>
      </c>
      <c r="P7">
        <v>304</v>
      </c>
      <c r="Q7">
        <v>277</v>
      </c>
      <c r="R7">
        <v>8.1980883956636094E-2</v>
      </c>
      <c r="S7">
        <v>1.2829559304637901E-2</v>
      </c>
      <c r="T7">
        <v>39053</v>
      </c>
      <c r="U7">
        <v>4.7405221630636998E-2</v>
      </c>
      <c r="V7">
        <v>0.190326512284303</v>
      </c>
      <c r="W7">
        <v>0.21226505869523399</v>
      </c>
      <c r="X7">
        <v>0.14022708319969199</v>
      </c>
      <c r="Y7">
        <v>2.2900763358778602E-2</v>
      </c>
      <c r="Z7">
        <v>7.7811277182628799E-2</v>
      </c>
      <c r="AA7">
        <v>1.98858169221887E-3</v>
      </c>
      <c r="AB7">
        <v>4.4646866380139802E-2</v>
      </c>
      <c r="AC7">
        <v>1.6935018282121999E-2</v>
      </c>
      <c r="AD7">
        <v>1.41125152351017E-3</v>
      </c>
      <c r="AE7">
        <v>1.95009301430496E-2</v>
      </c>
      <c r="AF7">
        <v>1.7768939636923501E-2</v>
      </c>
      <c r="AG7">
        <v>0.52457142857142902</v>
      </c>
      <c r="AH7">
        <v>0.34399999999999997</v>
      </c>
      <c r="AI7">
        <v>0.379428571428571</v>
      </c>
      <c r="AJ7">
        <v>0.59885714285714298</v>
      </c>
      <c r="AK7">
        <v>0.46857142857142903</v>
      </c>
      <c r="AL7">
        <v>0.38514285714285701</v>
      </c>
      <c r="AM7">
        <v>0.69371428571428595</v>
      </c>
      <c r="AN7">
        <v>0.47085714285714297</v>
      </c>
      <c r="AO7">
        <v>0.436571428571429</v>
      </c>
      <c r="AP7">
        <v>0.497142857142857</v>
      </c>
      <c r="AQ7">
        <v>0.77942857142857103</v>
      </c>
      <c r="AR7">
        <v>0.51200000000000001</v>
      </c>
      <c r="AS7">
        <v>0.27542857142857102</v>
      </c>
      <c r="AT7">
        <v>0.625142857142857</v>
      </c>
      <c r="AU7">
        <v>0.71542857142857097</v>
      </c>
      <c r="AV7">
        <v>1.8468571428571401</v>
      </c>
      <c r="AW7">
        <v>2.0182857142857098</v>
      </c>
      <c r="AX7">
        <v>0.93371428571428605</v>
      </c>
      <c r="AY7">
        <v>2.9074285714285701</v>
      </c>
      <c r="AZ7">
        <v>7.70628571428571</v>
      </c>
      <c r="BA7">
        <v>0.435428571428571</v>
      </c>
      <c r="BB7">
        <v>0.51314285714285701</v>
      </c>
      <c r="BC7">
        <v>0.50628571428571401</v>
      </c>
      <c r="BD7">
        <v>0.66171428571428603</v>
      </c>
      <c r="BE7">
        <v>0.56571428571428595</v>
      </c>
      <c r="BF7" s="233" t="str">
        <f t="shared" si="0"/>
        <v>Significant vulnerability</v>
      </c>
    </row>
    <row r="8" spans="1:58" x14ac:dyDescent="0.25">
      <c r="A8">
        <v>55009</v>
      </c>
      <c r="B8">
        <v>8136</v>
      </c>
      <c r="C8">
        <v>467</v>
      </c>
      <c r="D8">
        <v>97</v>
      </c>
      <c r="E8">
        <v>42767</v>
      </c>
      <c r="F8">
        <v>306</v>
      </c>
      <c r="G8">
        <v>1576</v>
      </c>
      <c r="H8">
        <v>1643</v>
      </c>
      <c r="I8">
        <v>751</v>
      </c>
      <c r="J8">
        <v>118</v>
      </c>
      <c r="K8">
        <v>652</v>
      </c>
      <c r="L8">
        <v>19</v>
      </c>
      <c r="M8">
        <v>294</v>
      </c>
      <c r="N8">
        <v>192</v>
      </c>
      <c r="O8">
        <v>5</v>
      </c>
      <c r="P8">
        <v>167</v>
      </c>
      <c r="Q8">
        <v>113</v>
      </c>
      <c r="R8">
        <v>5.7399213372664702E-2</v>
      </c>
      <c r="S8">
        <v>1.19223205506391E-2</v>
      </c>
      <c r="T8">
        <v>42767</v>
      </c>
      <c r="U8">
        <v>3.76106194690266E-2</v>
      </c>
      <c r="V8">
        <v>0.193706981317601</v>
      </c>
      <c r="W8">
        <v>0.20194198623402199</v>
      </c>
      <c r="X8">
        <v>9.2305801376597801E-2</v>
      </c>
      <c r="Y8">
        <v>1.4503441494591899E-2</v>
      </c>
      <c r="Z8">
        <v>8.0137659783677498E-2</v>
      </c>
      <c r="AA8">
        <v>2.3352999016715802E-3</v>
      </c>
      <c r="AB8">
        <v>3.6135693215339201E-2</v>
      </c>
      <c r="AC8">
        <v>2.3598820058997001E-2</v>
      </c>
      <c r="AD8">
        <v>6.1455260570304803E-4</v>
      </c>
      <c r="AE8">
        <v>2.0526057030481801E-2</v>
      </c>
      <c r="AF8">
        <v>1.38888888888889E-2</v>
      </c>
      <c r="AG8">
        <v>0.29028571428571398</v>
      </c>
      <c r="AH8">
        <v>0.314285714285714</v>
      </c>
      <c r="AI8">
        <v>0.250285714285714</v>
      </c>
      <c r="AJ8">
        <v>0.44800000000000001</v>
      </c>
      <c r="AK8">
        <v>0.48342857142857099</v>
      </c>
      <c r="AL8">
        <v>0.316571428571429</v>
      </c>
      <c r="AM8">
        <v>0.25714285714285701</v>
      </c>
      <c r="AN8">
        <v>0.19428571428571401</v>
      </c>
      <c r="AO8">
        <v>0.44800000000000001</v>
      </c>
      <c r="AP8">
        <v>0.51542857142857101</v>
      </c>
      <c r="AQ8">
        <v>0.72342857142857098</v>
      </c>
      <c r="AR8">
        <v>0.61028571428571399</v>
      </c>
      <c r="AS8">
        <v>0.22628571428571401</v>
      </c>
      <c r="AT8">
        <v>0.66057142857142903</v>
      </c>
      <c r="AU8">
        <v>0.65942857142857103</v>
      </c>
      <c r="AV8">
        <v>1.30285714285714</v>
      </c>
      <c r="AW8">
        <v>1.25142857142857</v>
      </c>
      <c r="AX8">
        <v>0.96342857142857197</v>
      </c>
      <c r="AY8">
        <v>2.88</v>
      </c>
      <c r="AZ8">
        <v>6.3977142857142901</v>
      </c>
      <c r="BA8">
        <v>0.218285714285714</v>
      </c>
      <c r="BB8">
        <v>0.12</v>
      </c>
      <c r="BC8">
        <v>0.52</v>
      </c>
      <c r="BD8">
        <v>0.65371428571428603</v>
      </c>
      <c r="BE8">
        <v>0.35542857142857098</v>
      </c>
      <c r="BF8" s="233" t="str">
        <f t="shared" si="0"/>
        <v>Some vulnerability</v>
      </c>
    </row>
    <row r="9" spans="1:58" x14ac:dyDescent="0.25">
      <c r="A9">
        <v>55011</v>
      </c>
      <c r="B9">
        <v>11003</v>
      </c>
      <c r="C9">
        <v>262</v>
      </c>
      <c r="D9">
        <v>172</v>
      </c>
      <c r="E9">
        <v>47395</v>
      </c>
      <c r="F9">
        <v>362</v>
      </c>
      <c r="G9">
        <v>1318</v>
      </c>
      <c r="H9">
        <v>2522</v>
      </c>
      <c r="I9">
        <v>657</v>
      </c>
      <c r="J9">
        <v>87</v>
      </c>
      <c r="K9">
        <v>875</v>
      </c>
      <c r="L9">
        <v>96</v>
      </c>
      <c r="M9">
        <v>47</v>
      </c>
      <c r="N9">
        <v>162</v>
      </c>
      <c r="O9">
        <v>51</v>
      </c>
      <c r="P9">
        <v>53</v>
      </c>
      <c r="Q9">
        <v>9</v>
      </c>
      <c r="R9">
        <v>2.38116877215305E-2</v>
      </c>
      <c r="S9">
        <v>1.5632100336271899E-2</v>
      </c>
      <c r="T9">
        <v>47395</v>
      </c>
      <c r="U9">
        <v>3.2900118149595599E-2</v>
      </c>
      <c r="V9">
        <v>0.119785513041898</v>
      </c>
      <c r="W9">
        <v>0.229210215395801</v>
      </c>
      <c r="X9">
        <v>5.9710987912387499E-2</v>
      </c>
      <c r="Y9">
        <v>7.9069344724166102E-3</v>
      </c>
      <c r="Z9">
        <v>7.9523766245569394E-2</v>
      </c>
      <c r="AA9">
        <v>8.7248932109424693E-3</v>
      </c>
      <c r="AB9">
        <v>4.2715623011905799E-3</v>
      </c>
      <c r="AC9">
        <v>1.47232572934654E-2</v>
      </c>
      <c r="AD9">
        <v>4.6350995183131903E-3</v>
      </c>
      <c r="AE9">
        <v>4.8168681268744903E-3</v>
      </c>
      <c r="AF9">
        <v>8.1795873852585704E-4</v>
      </c>
      <c r="AG9">
        <v>4.9142857142857099E-2</v>
      </c>
      <c r="AH9">
        <v>0.41828571428571398</v>
      </c>
      <c r="AI9">
        <v>0.14514285714285699</v>
      </c>
      <c r="AJ9">
        <v>0.34742857142857098</v>
      </c>
      <c r="AK9">
        <v>9.6000000000000002E-2</v>
      </c>
      <c r="AL9">
        <v>0.53142857142857103</v>
      </c>
      <c r="AM9">
        <v>4.6857142857142903E-2</v>
      </c>
      <c r="AN9">
        <v>6.1714285714285701E-2</v>
      </c>
      <c r="AO9">
        <v>0.44685714285714301</v>
      </c>
      <c r="AP9">
        <v>0.747428571428571</v>
      </c>
      <c r="AQ9">
        <v>0.36685714285714299</v>
      </c>
      <c r="AR9">
        <v>0.47885714285714298</v>
      </c>
      <c r="AS9">
        <v>0.48914285714285699</v>
      </c>
      <c r="AT9">
        <v>0.186285714285714</v>
      </c>
      <c r="AU9">
        <v>0.40914285714285697</v>
      </c>
      <c r="AV9">
        <v>0.96</v>
      </c>
      <c r="AW9">
        <v>0.73599999999999999</v>
      </c>
      <c r="AX9">
        <v>1.19428571428571</v>
      </c>
      <c r="AY9">
        <v>1.9302857142857099</v>
      </c>
      <c r="AZ9">
        <v>4.8205714285714301</v>
      </c>
      <c r="BA9">
        <v>0.107428571428571</v>
      </c>
      <c r="BB9">
        <v>1.48571428571429E-2</v>
      </c>
      <c r="BC9">
        <v>0.65714285714285703</v>
      </c>
      <c r="BD9">
        <v>0.34285714285714303</v>
      </c>
      <c r="BE9">
        <v>0.11542857142857101</v>
      </c>
      <c r="BF9" s="233" t="str">
        <f t="shared" si="0"/>
        <v>Least vulnerability</v>
      </c>
    </row>
    <row r="10" spans="1:58" x14ac:dyDescent="0.25">
      <c r="A10">
        <v>55012</v>
      </c>
      <c r="B10">
        <v>2121</v>
      </c>
      <c r="C10">
        <v>265</v>
      </c>
      <c r="D10">
        <v>52</v>
      </c>
      <c r="E10">
        <v>41211</v>
      </c>
      <c r="F10">
        <v>96</v>
      </c>
      <c r="G10">
        <v>556</v>
      </c>
      <c r="H10">
        <v>245</v>
      </c>
      <c r="I10">
        <v>408</v>
      </c>
      <c r="J10">
        <v>52</v>
      </c>
      <c r="K10">
        <v>174</v>
      </c>
      <c r="L10">
        <v>0</v>
      </c>
      <c r="M10">
        <v>26</v>
      </c>
      <c r="N10">
        <v>2</v>
      </c>
      <c r="O10">
        <v>2</v>
      </c>
      <c r="P10">
        <v>2</v>
      </c>
      <c r="Q10">
        <v>315</v>
      </c>
      <c r="R10">
        <v>0.124941065535125</v>
      </c>
      <c r="S10">
        <v>2.4516737388024502E-2</v>
      </c>
      <c r="T10">
        <v>41211</v>
      </c>
      <c r="U10">
        <v>4.5261669024045298E-2</v>
      </c>
      <c r="V10">
        <v>0.26214049976426201</v>
      </c>
      <c r="W10">
        <v>0.11551155115511599</v>
      </c>
      <c r="X10">
        <v>0.19236209335219201</v>
      </c>
      <c r="Y10">
        <v>2.4516737388024502E-2</v>
      </c>
      <c r="Z10">
        <v>8.2036775106081997E-2</v>
      </c>
      <c r="AA10">
        <v>0</v>
      </c>
      <c r="AB10">
        <v>1.2258368694012299E-2</v>
      </c>
      <c r="AC10">
        <v>9.4295143800094295E-4</v>
      </c>
      <c r="AD10">
        <v>9.4295143800094295E-4</v>
      </c>
      <c r="AE10">
        <v>9.4295143800094295E-4</v>
      </c>
      <c r="AF10">
        <v>0.14851485148514901</v>
      </c>
      <c r="AG10">
        <v>0.79314285714285704</v>
      </c>
      <c r="AH10">
        <v>0.72914285714285698</v>
      </c>
      <c r="AI10">
        <v>0.30628571428571399</v>
      </c>
      <c r="AJ10">
        <v>0.56000000000000005</v>
      </c>
      <c r="AK10">
        <v>0.81142857142857105</v>
      </c>
      <c r="AL10">
        <v>6.1714285714285701E-2</v>
      </c>
      <c r="AM10">
        <v>0.93257142857142905</v>
      </c>
      <c r="AN10">
        <v>0.51771428571428602</v>
      </c>
      <c r="AO10">
        <v>0.46285714285714302</v>
      </c>
      <c r="AP10">
        <v>0</v>
      </c>
      <c r="AQ10">
        <v>0.48114285714285698</v>
      </c>
      <c r="AR10">
        <v>0.14628571428571399</v>
      </c>
      <c r="AS10">
        <v>0.24342857142857099</v>
      </c>
      <c r="AT10">
        <v>8.5714285714285701E-2</v>
      </c>
      <c r="AU10">
        <v>0.97942857142857098</v>
      </c>
      <c r="AV10">
        <v>2.3885714285714301</v>
      </c>
      <c r="AW10">
        <v>2.3234285714285701</v>
      </c>
      <c r="AX10">
        <v>0.46285714285714302</v>
      </c>
      <c r="AY10">
        <v>1.9359999999999999</v>
      </c>
      <c r="AZ10">
        <v>7.1108571428571397</v>
      </c>
      <c r="BA10">
        <v>0.67771428571428605</v>
      </c>
      <c r="BB10">
        <v>0.66742857142857104</v>
      </c>
      <c r="BC10">
        <v>0.24228571428571399</v>
      </c>
      <c r="BD10">
        <v>0.34742857142857098</v>
      </c>
      <c r="BE10">
        <v>0.48</v>
      </c>
      <c r="BF10" s="233" t="str">
        <f t="shared" si="0"/>
        <v>Some vulnerability</v>
      </c>
    </row>
    <row r="11" spans="1:58" x14ac:dyDescent="0.25">
      <c r="A11">
        <v>55013</v>
      </c>
      <c r="B11">
        <v>6854</v>
      </c>
      <c r="C11">
        <v>349</v>
      </c>
      <c r="D11">
        <v>178</v>
      </c>
      <c r="E11">
        <v>43030</v>
      </c>
      <c r="F11">
        <v>155</v>
      </c>
      <c r="G11">
        <v>1570</v>
      </c>
      <c r="H11">
        <v>1484</v>
      </c>
      <c r="I11">
        <v>599</v>
      </c>
      <c r="J11">
        <v>151</v>
      </c>
      <c r="K11">
        <v>667</v>
      </c>
      <c r="L11">
        <v>11</v>
      </c>
      <c r="M11">
        <v>405</v>
      </c>
      <c r="N11">
        <v>0</v>
      </c>
      <c r="O11">
        <v>55</v>
      </c>
      <c r="P11">
        <v>232</v>
      </c>
      <c r="Q11">
        <v>212</v>
      </c>
      <c r="R11">
        <v>5.0919171286839801E-2</v>
      </c>
      <c r="S11">
        <v>2.59702363583309E-2</v>
      </c>
      <c r="T11">
        <v>43030</v>
      </c>
      <c r="U11">
        <v>2.26145316603443E-2</v>
      </c>
      <c r="V11">
        <v>0.22906332068864901</v>
      </c>
      <c r="W11">
        <v>0.21651590312226399</v>
      </c>
      <c r="X11">
        <v>8.7394222351911299E-2</v>
      </c>
      <c r="Y11">
        <v>2.2030930843303199E-2</v>
      </c>
      <c r="Z11">
        <v>9.7315436241610695E-2</v>
      </c>
      <c r="AA11">
        <v>1.60490224686315E-3</v>
      </c>
      <c r="AB11">
        <v>5.9089582725415798E-2</v>
      </c>
      <c r="AC11">
        <v>0</v>
      </c>
      <c r="AD11">
        <v>8.0245112343157298E-3</v>
      </c>
      <c r="AE11">
        <v>3.3848847388386297E-2</v>
      </c>
      <c r="AF11">
        <v>3.0930843303180602E-2</v>
      </c>
      <c r="AG11">
        <v>0.24114285714285699</v>
      </c>
      <c r="AH11">
        <v>0.76571428571428601</v>
      </c>
      <c r="AI11">
        <v>0.24342857142857099</v>
      </c>
      <c r="AJ11">
        <v>0.186285714285714</v>
      </c>
      <c r="AK11">
        <v>0.69599999999999995</v>
      </c>
      <c r="AL11">
        <v>0.42399999999999999</v>
      </c>
      <c r="AM11">
        <v>0.213714285714286</v>
      </c>
      <c r="AN11">
        <v>0.441142857142857</v>
      </c>
      <c r="AO11">
        <v>0.56000000000000005</v>
      </c>
      <c r="AP11">
        <v>0.47542857142857098</v>
      </c>
      <c r="AQ11">
        <v>0.85028571428571398</v>
      </c>
      <c r="AR11">
        <v>0</v>
      </c>
      <c r="AS11">
        <v>0.67885714285714305</v>
      </c>
      <c r="AT11">
        <v>0.86628571428571399</v>
      </c>
      <c r="AU11">
        <v>0.84</v>
      </c>
      <c r="AV11">
        <v>1.4365714285714299</v>
      </c>
      <c r="AW11">
        <v>1.77485714285714</v>
      </c>
      <c r="AX11">
        <v>1.03542857142857</v>
      </c>
      <c r="AY11">
        <v>3.23542857142857</v>
      </c>
      <c r="AZ11">
        <v>7.4822857142857098</v>
      </c>
      <c r="BA11">
        <v>0.27085714285714302</v>
      </c>
      <c r="BB11">
        <v>0.377142857142857</v>
      </c>
      <c r="BC11">
        <v>0.57142857142857095</v>
      </c>
      <c r="BD11">
        <v>0.76800000000000002</v>
      </c>
      <c r="BE11">
        <v>0.54400000000000004</v>
      </c>
      <c r="BF11" s="233" t="str">
        <f t="shared" si="0"/>
        <v>Significant vulnerability</v>
      </c>
    </row>
    <row r="12" spans="1:58" x14ac:dyDescent="0.25">
      <c r="A12">
        <v>55014</v>
      </c>
      <c r="B12">
        <v>28740</v>
      </c>
      <c r="C12">
        <v>1447</v>
      </c>
      <c r="D12">
        <v>624</v>
      </c>
      <c r="E12">
        <v>43809</v>
      </c>
      <c r="F12">
        <v>947</v>
      </c>
      <c r="G12">
        <v>4466</v>
      </c>
      <c r="H12">
        <v>6095</v>
      </c>
      <c r="I12">
        <v>2337</v>
      </c>
      <c r="J12">
        <v>699</v>
      </c>
      <c r="K12">
        <v>3735</v>
      </c>
      <c r="L12">
        <v>238</v>
      </c>
      <c r="M12">
        <v>643</v>
      </c>
      <c r="N12">
        <v>618</v>
      </c>
      <c r="O12">
        <v>80</v>
      </c>
      <c r="P12">
        <v>574</v>
      </c>
      <c r="Q12">
        <v>1061</v>
      </c>
      <c r="R12">
        <v>5.0347947112039E-2</v>
      </c>
      <c r="S12">
        <v>2.1711899791231701E-2</v>
      </c>
      <c r="T12">
        <v>43809</v>
      </c>
      <c r="U12">
        <v>3.2950591510090499E-2</v>
      </c>
      <c r="V12">
        <v>0.15539318023660401</v>
      </c>
      <c r="W12">
        <v>0.212073764787752</v>
      </c>
      <c r="X12">
        <v>8.1315240083507295E-2</v>
      </c>
      <c r="Y12">
        <v>2.4321503131524001E-2</v>
      </c>
      <c r="Z12">
        <v>0.12995824634655501</v>
      </c>
      <c r="AA12">
        <v>8.2811412665274899E-3</v>
      </c>
      <c r="AB12">
        <v>2.2372999304105801E-2</v>
      </c>
      <c r="AC12">
        <v>2.1503131524008401E-2</v>
      </c>
      <c r="AD12">
        <v>2.7835768963117599E-3</v>
      </c>
      <c r="AE12">
        <v>1.9972164231036899E-2</v>
      </c>
      <c r="AF12">
        <v>3.6917188587334698E-2</v>
      </c>
      <c r="AG12">
        <v>0.23542857142857099</v>
      </c>
      <c r="AH12">
        <v>0.65942857142857103</v>
      </c>
      <c r="AI12">
        <v>0.224</v>
      </c>
      <c r="AJ12">
        <v>0.34857142857142898</v>
      </c>
      <c r="AK12">
        <v>0.26285714285714301</v>
      </c>
      <c r="AL12">
        <v>0.38400000000000001</v>
      </c>
      <c r="AM12">
        <v>0.152</v>
      </c>
      <c r="AN12">
        <v>0.51200000000000001</v>
      </c>
      <c r="AO12">
        <v>0.67657142857142905</v>
      </c>
      <c r="AP12">
        <v>0.73599999999999999</v>
      </c>
      <c r="AQ12">
        <v>0.60114285714285698</v>
      </c>
      <c r="AR12">
        <v>0.58628571428571397</v>
      </c>
      <c r="AS12">
        <v>0.371428571428571</v>
      </c>
      <c r="AT12">
        <v>0.64114285714285701</v>
      </c>
      <c r="AU12">
        <v>0.88228571428571401</v>
      </c>
      <c r="AV12">
        <v>1.46742857142857</v>
      </c>
      <c r="AW12">
        <v>1.3108571428571401</v>
      </c>
      <c r="AX12">
        <v>1.4125714285714299</v>
      </c>
      <c r="AY12">
        <v>3.0822857142857099</v>
      </c>
      <c r="AZ12">
        <v>7.2731428571428598</v>
      </c>
      <c r="BA12">
        <v>0.28799999999999998</v>
      </c>
      <c r="BB12">
        <v>0.14057142857142901</v>
      </c>
      <c r="BC12">
        <v>0.76342857142857101</v>
      </c>
      <c r="BD12">
        <v>0.72457142857142898</v>
      </c>
      <c r="BE12">
        <v>0.502857142857143</v>
      </c>
      <c r="BF12" s="233" t="str">
        <f t="shared" si="0"/>
        <v>Significant vulnerability</v>
      </c>
    </row>
    <row r="13" spans="1:58" x14ac:dyDescent="0.25">
      <c r="A13">
        <v>55016</v>
      </c>
      <c r="B13">
        <v>38842</v>
      </c>
      <c r="C13">
        <v>1603</v>
      </c>
      <c r="D13">
        <v>601</v>
      </c>
      <c r="E13">
        <v>44991</v>
      </c>
      <c r="F13">
        <v>1214</v>
      </c>
      <c r="G13">
        <v>4724</v>
      </c>
      <c r="H13">
        <v>10447</v>
      </c>
      <c r="I13">
        <v>3348</v>
      </c>
      <c r="J13">
        <v>575</v>
      </c>
      <c r="K13">
        <v>8502</v>
      </c>
      <c r="L13">
        <v>641</v>
      </c>
      <c r="M13">
        <v>548</v>
      </c>
      <c r="N13">
        <v>105</v>
      </c>
      <c r="O13">
        <v>88</v>
      </c>
      <c r="P13">
        <v>397</v>
      </c>
      <c r="Q13">
        <v>95</v>
      </c>
      <c r="R13">
        <v>4.1269759538643702E-2</v>
      </c>
      <c r="S13">
        <v>1.54729416610885E-2</v>
      </c>
      <c r="T13">
        <v>44991</v>
      </c>
      <c r="U13">
        <v>3.1254827248854297E-2</v>
      </c>
      <c r="V13">
        <v>0.121620925801967</v>
      </c>
      <c r="W13">
        <v>0.26896143349981999</v>
      </c>
      <c r="X13">
        <v>8.6195355542968893E-2</v>
      </c>
      <c r="Y13">
        <v>1.4803563153287701E-2</v>
      </c>
      <c r="Z13">
        <v>0.21888677205087301</v>
      </c>
      <c r="AA13">
        <v>1.65027547500129E-2</v>
      </c>
      <c r="AB13">
        <v>1.4108439318263701E-2</v>
      </c>
      <c r="AC13">
        <v>2.7032593584264499E-3</v>
      </c>
      <c r="AD13">
        <v>2.2655887956335901E-3</v>
      </c>
      <c r="AE13">
        <v>1.02208949075743E-2</v>
      </c>
      <c r="AF13">
        <v>2.4458060861953599E-3</v>
      </c>
      <c r="AG13">
        <v>0.157714285714286</v>
      </c>
      <c r="AH13">
        <v>0.41028571428571398</v>
      </c>
      <c r="AI13">
        <v>0.184</v>
      </c>
      <c r="AJ13">
        <v>0.308571428571429</v>
      </c>
      <c r="AK13">
        <v>0.106285714285714</v>
      </c>
      <c r="AL13">
        <v>0.80457142857142905</v>
      </c>
      <c r="AM13">
        <v>0.19885714285714301</v>
      </c>
      <c r="AN13">
        <v>0.20342857142857099</v>
      </c>
      <c r="AO13">
        <v>0.82971428571428596</v>
      </c>
      <c r="AP13">
        <v>0.86285714285714299</v>
      </c>
      <c r="AQ13">
        <v>0.502857142857143</v>
      </c>
      <c r="AR13">
        <v>0.21028571428571399</v>
      </c>
      <c r="AS13">
        <v>0.33714285714285702</v>
      </c>
      <c r="AT13">
        <v>0.38171428571428601</v>
      </c>
      <c r="AU13">
        <v>0.46285714285714302</v>
      </c>
      <c r="AV13">
        <v>1.0605714285714301</v>
      </c>
      <c r="AW13">
        <v>1.3131428571428601</v>
      </c>
      <c r="AX13">
        <v>1.6925714285714299</v>
      </c>
      <c r="AY13">
        <v>1.8948571428571399</v>
      </c>
      <c r="AZ13">
        <v>5.9611428571428604</v>
      </c>
      <c r="BA13">
        <v>0.13828571428571401</v>
      </c>
      <c r="BB13">
        <v>0.14171428571428599</v>
      </c>
      <c r="BC13">
        <v>0.88228571428571401</v>
      </c>
      <c r="BD13">
        <v>0.33371428571428602</v>
      </c>
      <c r="BE13">
        <v>0.28457142857142897</v>
      </c>
      <c r="BF13" s="233" t="str">
        <f t="shared" si="0"/>
        <v>Some vulnerability</v>
      </c>
    </row>
    <row r="14" spans="1:58" x14ac:dyDescent="0.25">
      <c r="A14">
        <v>55017</v>
      </c>
      <c r="B14">
        <v>949</v>
      </c>
      <c r="C14">
        <v>71</v>
      </c>
      <c r="D14">
        <v>92</v>
      </c>
      <c r="E14">
        <v>34684</v>
      </c>
      <c r="F14">
        <v>36</v>
      </c>
      <c r="G14">
        <v>90</v>
      </c>
      <c r="H14">
        <v>258</v>
      </c>
      <c r="I14">
        <v>146</v>
      </c>
      <c r="J14">
        <v>7</v>
      </c>
      <c r="K14">
        <v>94</v>
      </c>
      <c r="L14">
        <v>0</v>
      </c>
      <c r="M14">
        <v>0</v>
      </c>
      <c r="N14">
        <v>11</v>
      </c>
      <c r="O14">
        <v>16</v>
      </c>
      <c r="P14">
        <v>0</v>
      </c>
      <c r="Q14">
        <v>0</v>
      </c>
      <c r="R14">
        <v>7.4815595363540599E-2</v>
      </c>
      <c r="S14">
        <v>9.6944151738672296E-2</v>
      </c>
      <c r="T14">
        <v>34684</v>
      </c>
      <c r="U14">
        <v>3.7934668071654402E-2</v>
      </c>
      <c r="V14">
        <v>9.4836670179135898E-2</v>
      </c>
      <c r="W14">
        <v>0.27186512118019002</v>
      </c>
      <c r="X14">
        <v>0.15384615384615399</v>
      </c>
      <c r="Y14">
        <v>7.3761854583772402E-3</v>
      </c>
      <c r="Z14">
        <v>9.9051633298208597E-2</v>
      </c>
      <c r="AA14">
        <v>0</v>
      </c>
      <c r="AB14">
        <v>0</v>
      </c>
      <c r="AC14">
        <v>1.1591148577449899E-2</v>
      </c>
      <c r="AD14">
        <v>1.68598524762908E-2</v>
      </c>
      <c r="AE14">
        <v>0</v>
      </c>
      <c r="AF14">
        <v>0</v>
      </c>
      <c r="AG14">
        <v>0.46742857142857103</v>
      </c>
      <c r="AH14">
        <v>0.995428571428571</v>
      </c>
      <c r="AI14">
        <v>0.66057142857142903</v>
      </c>
      <c r="AJ14">
        <v>0.45600000000000002</v>
      </c>
      <c r="AK14">
        <v>4.2285714285714301E-2</v>
      </c>
      <c r="AL14">
        <v>0.82171428571428595</v>
      </c>
      <c r="AM14">
        <v>0.78628571428571403</v>
      </c>
      <c r="AN14">
        <v>5.3714285714285701E-2</v>
      </c>
      <c r="AO14">
        <v>0.57714285714285696</v>
      </c>
      <c r="AP14">
        <v>0</v>
      </c>
      <c r="AQ14">
        <v>0</v>
      </c>
      <c r="AR14">
        <v>0.42857142857142899</v>
      </c>
      <c r="AS14">
        <v>0.90171428571428602</v>
      </c>
      <c r="AT14">
        <v>0</v>
      </c>
      <c r="AU14">
        <v>0</v>
      </c>
      <c r="AV14">
        <v>2.5794285714285698</v>
      </c>
      <c r="AW14">
        <v>1.704</v>
      </c>
      <c r="AX14">
        <v>0.57714285714285696</v>
      </c>
      <c r="AY14">
        <v>1.3302857142857101</v>
      </c>
      <c r="AZ14">
        <v>6.1908571428571397</v>
      </c>
      <c r="BA14">
        <v>0.74285714285714299</v>
      </c>
      <c r="BB14">
        <v>0.33371428571428602</v>
      </c>
      <c r="BC14">
        <v>0.29257142857142898</v>
      </c>
      <c r="BD14">
        <v>0.17828571428571399</v>
      </c>
      <c r="BE14">
        <v>0.33257142857142902</v>
      </c>
      <c r="BF14" s="233" t="str">
        <f t="shared" si="0"/>
        <v>Some vulnerability</v>
      </c>
    </row>
    <row r="15" spans="1:58" x14ac:dyDescent="0.25">
      <c r="A15">
        <v>55018</v>
      </c>
      <c r="B15">
        <v>954</v>
      </c>
      <c r="C15">
        <v>25</v>
      </c>
      <c r="D15">
        <v>36</v>
      </c>
      <c r="E15">
        <v>45949</v>
      </c>
      <c r="F15">
        <v>45</v>
      </c>
      <c r="G15">
        <v>154</v>
      </c>
      <c r="H15">
        <v>204</v>
      </c>
      <c r="I15">
        <v>105</v>
      </c>
      <c r="J15">
        <v>14</v>
      </c>
      <c r="K15">
        <v>31</v>
      </c>
      <c r="L15">
        <v>0</v>
      </c>
      <c r="M15">
        <v>0</v>
      </c>
      <c r="N15">
        <v>10</v>
      </c>
      <c r="O15">
        <v>4</v>
      </c>
      <c r="P15">
        <v>3</v>
      </c>
      <c r="Q15">
        <v>0</v>
      </c>
      <c r="R15">
        <v>2.6205450733752599E-2</v>
      </c>
      <c r="S15">
        <v>3.77358490566038E-2</v>
      </c>
      <c r="T15">
        <v>45949</v>
      </c>
      <c r="U15">
        <v>4.71698113207547E-2</v>
      </c>
      <c r="V15">
        <v>0.16142557651991599</v>
      </c>
      <c r="W15">
        <v>0.213836477987421</v>
      </c>
      <c r="X15">
        <v>0.110062893081761</v>
      </c>
      <c r="Y15">
        <v>1.46750524109015E-2</v>
      </c>
      <c r="Z15">
        <v>3.2494758909853198E-2</v>
      </c>
      <c r="AA15">
        <v>0</v>
      </c>
      <c r="AB15">
        <v>0</v>
      </c>
      <c r="AC15">
        <v>1.0482180293501E-2</v>
      </c>
      <c r="AD15">
        <v>4.1928721174004204E-3</v>
      </c>
      <c r="AE15">
        <v>3.1446540880503099E-3</v>
      </c>
      <c r="AF15">
        <v>0</v>
      </c>
      <c r="AG15">
        <v>6.0571428571428602E-2</v>
      </c>
      <c r="AH15">
        <v>0.89828571428571402</v>
      </c>
      <c r="AI15">
        <v>0.16571428571428601</v>
      </c>
      <c r="AJ15">
        <v>0.59428571428571397</v>
      </c>
      <c r="AK15">
        <v>0.28799999999999998</v>
      </c>
      <c r="AL15">
        <v>0.4</v>
      </c>
      <c r="AM15">
        <v>0.42285714285714299</v>
      </c>
      <c r="AN15">
        <v>0.19657142857142901</v>
      </c>
      <c r="AO15">
        <v>0.13600000000000001</v>
      </c>
      <c r="AP15">
        <v>0</v>
      </c>
      <c r="AQ15">
        <v>0</v>
      </c>
      <c r="AR15">
        <v>0.40342857142857103</v>
      </c>
      <c r="AS15">
        <v>0.46285714285714302</v>
      </c>
      <c r="AT15">
        <v>0.13600000000000001</v>
      </c>
      <c r="AU15">
        <v>0</v>
      </c>
      <c r="AV15">
        <v>1.71885714285714</v>
      </c>
      <c r="AW15">
        <v>1.3074285714285701</v>
      </c>
      <c r="AX15">
        <v>0.13600000000000001</v>
      </c>
      <c r="AY15">
        <v>1.00228571428571</v>
      </c>
      <c r="AZ15">
        <v>4.1645714285714304</v>
      </c>
      <c r="BA15">
        <v>0.38514285714285701</v>
      </c>
      <c r="BB15">
        <v>0.13942857142857101</v>
      </c>
      <c r="BC15">
        <v>0.104</v>
      </c>
      <c r="BD15">
        <v>0.108571428571429</v>
      </c>
      <c r="BE15">
        <v>4.57142857142857E-2</v>
      </c>
      <c r="BF15" s="233" t="str">
        <f t="shared" si="0"/>
        <v>Least vulnerability</v>
      </c>
    </row>
    <row r="16" spans="1:58" x14ac:dyDescent="0.25">
      <c r="A16">
        <v>55019</v>
      </c>
      <c r="B16">
        <v>2167</v>
      </c>
      <c r="C16">
        <v>50</v>
      </c>
      <c r="D16">
        <v>131</v>
      </c>
      <c r="E16">
        <v>49106</v>
      </c>
      <c r="F16">
        <v>65</v>
      </c>
      <c r="G16">
        <v>298</v>
      </c>
      <c r="H16">
        <v>562</v>
      </c>
      <c r="I16">
        <v>168</v>
      </c>
      <c r="J16">
        <v>15</v>
      </c>
      <c r="K16">
        <v>187</v>
      </c>
      <c r="L16">
        <v>27</v>
      </c>
      <c r="M16">
        <v>0</v>
      </c>
      <c r="N16">
        <v>13</v>
      </c>
      <c r="O16">
        <v>5</v>
      </c>
      <c r="P16">
        <v>18</v>
      </c>
      <c r="Q16">
        <v>0</v>
      </c>
      <c r="R16">
        <v>2.3073373327180399E-2</v>
      </c>
      <c r="S16">
        <v>6.0452238117212703E-2</v>
      </c>
      <c r="T16">
        <v>49106</v>
      </c>
      <c r="U16">
        <v>2.9995385325334599E-2</v>
      </c>
      <c r="V16">
        <v>0.13751730502999501</v>
      </c>
      <c r="W16">
        <v>0.25934471619750799</v>
      </c>
      <c r="X16">
        <v>7.7526534379326301E-2</v>
      </c>
      <c r="Y16">
        <v>6.9220119981541301E-3</v>
      </c>
      <c r="Z16">
        <v>8.6294416243654803E-2</v>
      </c>
      <c r="AA16">
        <v>1.2459621596677401E-2</v>
      </c>
      <c r="AB16">
        <v>0</v>
      </c>
      <c r="AC16">
        <v>5.9990770650669104E-3</v>
      </c>
      <c r="AD16">
        <v>2.3073373327180402E-3</v>
      </c>
      <c r="AE16">
        <v>8.3064143977849593E-3</v>
      </c>
      <c r="AF16">
        <v>0</v>
      </c>
      <c r="AG16">
        <v>4.6857142857142903E-2</v>
      </c>
      <c r="AH16">
        <v>0.97371428571428598</v>
      </c>
      <c r="AI16">
        <v>0.130285714285714</v>
      </c>
      <c r="AJ16">
        <v>0.28342857142857097</v>
      </c>
      <c r="AK16">
        <v>0.16685714285714301</v>
      </c>
      <c r="AL16">
        <v>0.747428571428571</v>
      </c>
      <c r="AM16">
        <v>0.125714285714286</v>
      </c>
      <c r="AN16">
        <v>4.9142857142857099E-2</v>
      </c>
      <c r="AO16">
        <v>0.49142857142857099</v>
      </c>
      <c r="AP16">
        <v>0.81142857142857105</v>
      </c>
      <c r="AQ16">
        <v>0</v>
      </c>
      <c r="AR16">
        <v>0.29257142857142898</v>
      </c>
      <c r="AS16">
        <v>0.34057142857142902</v>
      </c>
      <c r="AT16">
        <v>0.313142857142857</v>
      </c>
      <c r="AU16">
        <v>0</v>
      </c>
      <c r="AV16">
        <v>1.4342857142857099</v>
      </c>
      <c r="AW16">
        <v>1.0891428571428601</v>
      </c>
      <c r="AX16">
        <v>1.30285714285714</v>
      </c>
      <c r="AY16">
        <v>0.94628571428571395</v>
      </c>
      <c r="AZ16">
        <v>4.77257142857143</v>
      </c>
      <c r="BA16">
        <v>0.26857142857142902</v>
      </c>
      <c r="BB16">
        <v>5.8285714285714302E-2</v>
      </c>
      <c r="BC16">
        <v>0.70285714285714296</v>
      </c>
      <c r="BD16">
        <v>8.6857142857142897E-2</v>
      </c>
      <c r="BE16">
        <v>0.106285714285714</v>
      </c>
      <c r="BF16" s="233" t="str">
        <f t="shared" si="0"/>
        <v>Least vulnerability</v>
      </c>
    </row>
    <row r="17" spans="1:58" x14ac:dyDescent="0.25">
      <c r="A17">
        <v>55020</v>
      </c>
      <c r="B17">
        <v>4319</v>
      </c>
      <c r="C17">
        <v>114</v>
      </c>
      <c r="D17">
        <v>42</v>
      </c>
      <c r="E17">
        <v>51329</v>
      </c>
      <c r="F17">
        <v>98</v>
      </c>
      <c r="G17">
        <v>339</v>
      </c>
      <c r="H17">
        <v>1266</v>
      </c>
      <c r="I17">
        <v>207</v>
      </c>
      <c r="J17">
        <v>15</v>
      </c>
      <c r="K17">
        <v>387</v>
      </c>
      <c r="L17">
        <v>0</v>
      </c>
      <c r="M17">
        <v>0</v>
      </c>
      <c r="N17">
        <v>0</v>
      </c>
      <c r="O17">
        <v>6</v>
      </c>
      <c r="P17">
        <v>4</v>
      </c>
      <c r="Q17">
        <v>24</v>
      </c>
      <c r="R17">
        <v>2.6394998842324598E-2</v>
      </c>
      <c r="S17">
        <v>9.7244732576985404E-3</v>
      </c>
      <c r="T17">
        <v>51329</v>
      </c>
      <c r="U17">
        <v>2.26904376012966E-2</v>
      </c>
      <c r="V17">
        <v>7.8490391294281106E-2</v>
      </c>
      <c r="W17">
        <v>0.29312340819634197</v>
      </c>
      <c r="X17">
        <v>4.7927761055800003E-2</v>
      </c>
      <c r="Y17">
        <v>3.47302616346376E-3</v>
      </c>
      <c r="Z17">
        <v>8.9604075017365101E-2</v>
      </c>
      <c r="AA17">
        <v>0</v>
      </c>
      <c r="AB17">
        <v>0</v>
      </c>
      <c r="AC17">
        <v>0</v>
      </c>
      <c r="AD17">
        <v>1.38921046538551E-3</v>
      </c>
      <c r="AE17">
        <v>9.26140310257004E-4</v>
      </c>
      <c r="AF17">
        <v>5.5568418615420199E-3</v>
      </c>
      <c r="AG17">
        <v>6.4000000000000001E-2</v>
      </c>
      <c r="AH17">
        <v>0.23314285714285701</v>
      </c>
      <c r="AI17">
        <v>0.107428571428571</v>
      </c>
      <c r="AJ17">
        <v>0.188571428571429</v>
      </c>
      <c r="AK17">
        <v>2.17142857142857E-2</v>
      </c>
      <c r="AL17">
        <v>0.90742857142857103</v>
      </c>
      <c r="AM17">
        <v>1.9428571428571399E-2</v>
      </c>
      <c r="AN17">
        <v>3.0857142857142899E-2</v>
      </c>
      <c r="AO17">
        <v>0.51200000000000001</v>
      </c>
      <c r="AP17">
        <v>0</v>
      </c>
      <c r="AQ17">
        <v>0</v>
      </c>
      <c r="AR17">
        <v>0</v>
      </c>
      <c r="AS17">
        <v>0.27314285714285702</v>
      </c>
      <c r="AT17">
        <v>8.3428571428571394E-2</v>
      </c>
      <c r="AU17">
        <v>0.52571428571428602</v>
      </c>
      <c r="AV17">
        <v>0.59314285714285697</v>
      </c>
      <c r="AW17">
        <v>0.97942857142857098</v>
      </c>
      <c r="AX17">
        <v>0.51200000000000001</v>
      </c>
      <c r="AY17">
        <v>0.88228571428571401</v>
      </c>
      <c r="AZ17">
        <v>2.96685714285714</v>
      </c>
      <c r="BA17">
        <v>3.2000000000000001E-2</v>
      </c>
      <c r="BB17">
        <v>3.2000000000000001E-2</v>
      </c>
      <c r="BC17">
        <v>0.25828571428571401</v>
      </c>
      <c r="BD17">
        <v>7.4285714285714302E-2</v>
      </c>
      <c r="BE17">
        <v>6.8571428571428603E-3</v>
      </c>
      <c r="BF17" s="233" t="str">
        <f t="shared" si="0"/>
        <v>Least vulnerability</v>
      </c>
    </row>
    <row r="18" spans="1:58" x14ac:dyDescent="0.25">
      <c r="A18">
        <v>55021</v>
      </c>
      <c r="B18">
        <v>30973</v>
      </c>
      <c r="C18">
        <v>3786</v>
      </c>
      <c r="D18">
        <v>788</v>
      </c>
      <c r="E18">
        <v>34198</v>
      </c>
      <c r="F18">
        <v>2309</v>
      </c>
      <c r="G18">
        <v>5496</v>
      </c>
      <c r="H18">
        <v>6955</v>
      </c>
      <c r="I18">
        <v>3416</v>
      </c>
      <c r="J18">
        <v>732</v>
      </c>
      <c r="K18">
        <v>8501</v>
      </c>
      <c r="L18">
        <v>1142</v>
      </c>
      <c r="M18">
        <v>1544</v>
      </c>
      <c r="N18">
        <v>775</v>
      </c>
      <c r="O18">
        <v>426</v>
      </c>
      <c r="P18">
        <v>793</v>
      </c>
      <c r="Q18">
        <v>2338</v>
      </c>
      <c r="R18">
        <v>0.122235495431505</v>
      </c>
      <c r="S18">
        <v>2.54415135763407E-2</v>
      </c>
      <c r="T18">
        <v>34198</v>
      </c>
      <c r="U18">
        <v>7.4548800568236803E-2</v>
      </c>
      <c r="V18">
        <v>0.177444871339554</v>
      </c>
      <c r="W18">
        <v>0.22455041487747401</v>
      </c>
      <c r="X18">
        <v>0.11028960707713199</v>
      </c>
      <c r="Y18">
        <v>2.3633487230813901E-2</v>
      </c>
      <c r="Z18">
        <v>0.27446485648790903</v>
      </c>
      <c r="AA18">
        <v>3.6870822974849102E-2</v>
      </c>
      <c r="AB18">
        <v>4.9849869240951798E-2</v>
      </c>
      <c r="AC18">
        <v>2.5021793174700501E-2</v>
      </c>
      <c r="AD18">
        <v>1.3753914699899899E-2</v>
      </c>
      <c r="AE18">
        <v>2.5602944500048401E-2</v>
      </c>
      <c r="AF18">
        <v>7.5485099925741803E-2</v>
      </c>
      <c r="AG18">
        <v>0.77714285714285702</v>
      </c>
      <c r="AH18">
        <v>0.752</v>
      </c>
      <c r="AI18">
        <v>0.68571428571428605</v>
      </c>
      <c r="AJ18">
        <v>0.875428571428571</v>
      </c>
      <c r="AK18">
        <v>0.38171428571428601</v>
      </c>
      <c r="AL18">
        <v>0.501714285714286</v>
      </c>
      <c r="AM18">
        <v>0.42628571428571399</v>
      </c>
      <c r="AN18">
        <v>0.48685714285714299</v>
      </c>
      <c r="AO18">
        <v>0.88800000000000001</v>
      </c>
      <c r="AP18">
        <v>0.93485714285714305</v>
      </c>
      <c r="AQ18">
        <v>0.81028571428571405</v>
      </c>
      <c r="AR18">
        <v>0.624</v>
      </c>
      <c r="AS18">
        <v>0.86057142857142899</v>
      </c>
      <c r="AT18">
        <v>0.75657142857142901</v>
      </c>
      <c r="AU18">
        <v>0.96342857142857097</v>
      </c>
      <c r="AV18">
        <v>3.0902857142857099</v>
      </c>
      <c r="AW18">
        <v>1.79657142857143</v>
      </c>
      <c r="AX18">
        <v>1.8228571428571401</v>
      </c>
      <c r="AY18">
        <v>4.0148571428571396</v>
      </c>
      <c r="AZ18">
        <v>10.7245714285714</v>
      </c>
      <c r="BA18">
        <v>0.89600000000000002</v>
      </c>
      <c r="BB18">
        <v>0.39200000000000002</v>
      </c>
      <c r="BC18">
        <v>0.93828571428571395</v>
      </c>
      <c r="BD18">
        <v>0.98285714285714298</v>
      </c>
      <c r="BE18">
        <v>0.95885714285714296</v>
      </c>
      <c r="BF18" s="233" t="str">
        <f t="shared" si="0"/>
        <v>Most vulnerability</v>
      </c>
    </row>
    <row r="19" spans="1:58" x14ac:dyDescent="0.25">
      <c r="A19">
        <v>55024</v>
      </c>
      <c r="B19">
        <v>36697</v>
      </c>
      <c r="C19">
        <v>952</v>
      </c>
      <c r="D19">
        <v>669</v>
      </c>
      <c r="E19">
        <v>44269</v>
      </c>
      <c r="F19">
        <v>1371</v>
      </c>
      <c r="G19">
        <v>2966</v>
      </c>
      <c r="H19">
        <v>11131</v>
      </c>
      <c r="I19">
        <v>2715</v>
      </c>
      <c r="J19">
        <v>585</v>
      </c>
      <c r="K19">
        <v>5252</v>
      </c>
      <c r="L19">
        <v>355</v>
      </c>
      <c r="M19">
        <v>489</v>
      </c>
      <c r="N19">
        <v>462</v>
      </c>
      <c r="O19">
        <v>195</v>
      </c>
      <c r="P19">
        <v>129</v>
      </c>
      <c r="Q19">
        <v>132</v>
      </c>
      <c r="R19">
        <v>2.5942175109682001E-2</v>
      </c>
      <c r="S19">
        <v>1.8230373055018099E-2</v>
      </c>
      <c r="T19">
        <v>44269</v>
      </c>
      <c r="U19">
        <v>3.7360002180014701E-2</v>
      </c>
      <c r="V19">
        <v>8.0824045562307503E-2</v>
      </c>
      <c r="W19">
        <v>0.303321797422133</v>
      </c>
      <c r="X19">
        <v>7.3984249393683393E-2</v>
      </c>
      <c r="Y19">
        <v>1.5941357604163799E-2</v>
      </c>
      <c r="Z19">
        <v>0.143117966046271</v>
      </c>
      <c r="AA19">
        <v>9.6738152982532594E-3</v>
      </c>
      <c r="AB19">
        <v>1.3325339946044601E-2</v>
      </c>
      <c r="AC19">
        <v>1.2589584979698599E-2</v>
      </c>
      <c r="AD19">
        <v>5.3137858680546097E-3</v>
      </c>
      <c r="AE19">
        <v>3.51527372809766E-3</v>
      </c>
      <c r="AF19">
        <v>3.5970242799138901E-3</v>
      </c>
      <c r="AG19">
        <v>5.94285714285714E-2</v>
      </c>
      <c r="AH19">
        <v>0.53142857142857103</v>
      </c>
      <c r="AI19">
        <v>0.20457142857142899</v>
      </c>
      <c r="AJ19">
        <v>0.44342857142857101</v>
      </c>
      <c r="AK19">
        <v>2.4E-2</v>
      </c>
      <c r="AL19">
        <v>0.94057142857142895</v>
      </c>
      <c r="AM19">
        <v>0.10057142857142901</v>
      </c>
      <c r="AN19">
        <v>0.23885714285714299</v>
      </c>
      <c r="AO19">
        <v>0.71542857142857097</v>
      </c>
      <c r="AP19">
        <v>0.76342857142857101</v>
      </c>
      <c r="AQ19">
        <v>0.49142857142857099</v>
      </c>
      <c r="AR19">
        <v>0.45028571428571401</v>
      </c>
      <c r="AS19">
        <v>0.54514285714285704</v>
      </c>
      <c r="AT19">
        <v>0.14742857142857099</v>
      </c>
      <c r="AU19">
        <v>0.49028571428571399</v>
      </c>
      <c r="AV19">
        <v>1.23885714285714</v>
      </c>
      <c r="AW19">
        <v>1.304</v>
      </c>
      <c r="AX19">
        <v>1.47885714285714</v>
      </c>
      <c r="AY19">
        <v>2.1245714285714299</v>
      </c>
      <c r="AZ19">
        <v>6.1462857142857104</v>
      </c>
      <c r="BA19">
        <v>0.19771428571428601</v>
      </c>
      <c r="BB19">
        <v>0.13828571428571401</v>
      </c>
      <c r="BC19">
        <v>0.78628571428571403</v>
      </c>
      <c r="BD19">
        <v>0.41714285714285698</v>
      </c>
      <c r="BE19">
        <v>0.32114285714285701</v>
      </c>
      <c r="BF19" s="233" t="str">
        <f t="shared" si="0"/>
        <v>Some vulnerability</v>
      </c>
    </row>
    <row r="20" spans="1:58" x14ac:dyDescent="0.25">
      <c r="A20">
        <v>55025</v>
      </c>
      <c r="B20">
        <v>25732</v>
      </c>
      <c r="C20">
        <v>1423</v>
      </c>
      <c r="D20">
        <v>586</v>
      </c>
      <c r="E20">
        <v>44796</v>
      </c>
      <c r="F20">
        <v>897</v>
      </c>
      <c r="G20">
        <v>4005</v>
      </c>
      <c r="H20">
        <v>6175</v>
      </c>
      <c r="I20">
        <v>2559</v>
      </c>
      <c r="J20">
        <v>440</v>
      </c>
      <c r="K20">
        <v>3735</v>
      </c>
      <c r="L20">
        <v>224</v>
      </c>
      <c r="M20">
        <v>1740</v>
      </c>
      <c r="N20">
        <v>171</v>
      </c>
      <c r="O20">
        <v>61</v>
      </c>
      <c r="P20">
        <v>371</v>
      </c>
      <c r="Q20">
        <v>130</v>
      </c>
      <c r="R20">
        <v>5.5300792787191001E-2</v>
      </c>
      <c r="S20">
        <v>2.2773200683973299E-2</v>
      </c>
      <c r="T20">
        <v>44796</v>
      </c>
      <c r="U20">
        <v>3.4859319135706501E-2</v>
      </c>
      <c r="V20">
        <v>0.15564277941862301</v>
      </c>
      <c r="W20">
        <v>0.23997357376029799</v>
      </c>
      <c r="X20">
        <v>9.9448157935644294E-2</v>
      </c>
      <c r="Y20">
        <v>1.7099331571584001E-2</v>
      </c>
      <c r="Z20">
        <v>0.14515000777242301</v>
      </c>
      <c r="AA20">
        <v>8.7051142546245904E-3</v>
      </c>
      <c r="AB20">
        <v>6.7620083942173198E-2</v>
      </c>
      <c r="AC20">
        <v>6.6454220425928804E-3</v>
      </c>
      <c r="AD20">
        <v>2.3705891496968801E-3</v>
      </c>
      <c r="AE20">
        <v>1.4417845484222E-2</v>
      </c>
      <c r="AF20">
        <v>5.0520752370589103E-3</v>
      </c>
      <c r="AG20">
        <v>0.27657142857142902</v>
      </c>
      <c r="AH20">
        <v>0.68685714285714305</v>
      </c>
      <c r="AI20">
        <v>0.188571428571429</v>
      </c>
      <c r="AJ20">
        <v>0.38971428571428601</v>
      </c>
      <c r="AK20">
        <v>0.26400000000000001</v>
      </c>
      <c r="AL20">
        <v>0.61028571428571399</v>
      </c>
      <c r="AM20">
        <v>0.32914285714285701</v>
      </c>
      <c r="AN20">
        <v>0.27885714285714303</v>
      </c>
      <c r="AO20">
        <v>0.72228571428571398</v>
      </c>
      <c r="AP20">
        <v>0.746285714285714</v>
      </c>
      <c r="AQ20">
        <v>0.872</v>
      </c>
      <c r="AR20">
        <v>0.314285714285714</v>
      </c>
      <c r="AS20">
        <v>0.34742857142857098</v>
      </c>
      <c r="AT20">
        <v>0.51771428571428602</v>
      </c>
      <c r="AU20">
        <v>0.52</v>
      </c>
      <c r="AV20">
        <v>1.54171428571429</v>
      </c>
      <c r="AW20">
        <v>1.48228571428571</v>
      </c>
      <c r="AX20">
        <v>1.46857142857143</v>
      </c>
      <c r="AY20">
        <v>2.5714285714285698</v>
      </c>
      <c r="AZ20">
        <v>7.0640000000000001</v>
      </c>
      <c r="BA20">
        <v>0.317714285714286</v>
      </c>
      <c r="BB20">
        <v>0.21142857142857099</v>
      </c>
      <c r="BC20">
        <v>0.77600000000000002</v>
      </c>
      <c r="BD20">
        <v>0.56228571428571394</v>
      </c>
      <c r="BE20">
        <v>0.46971428571428597</v>
      </c>
      <c r="BF20" s="233" t="str">
        <f t="shared" si="0"/>
        <v>Some vulnerability</v>
      </c>
    </row>
    <row r="21" spans="1:58" x14ac:dyDescent="0.25">
      <c r="A21">
        <v>55026</v>
      </c>
      <c r="B21">
        <v>442</v>
      </c>
      <c r="C21">
        <v>11</v>
      </c>
      <c r="D21">
        <v>19</v>
      </c>
      <c r="E21">
        <v>54407</v>
      </c>
      <c r="F21">
        <v>5</v>
      </c>
      <c r="G21">
        <v>94</v>
      </c>
      <c r="H21">
        <v>83</v>
      </c>
      <c r="I21">
        <v>25</v>
      </c>
      <c r="J21">
        <v>20</v>
      </c>
      <c r="K21">
        <v>22</v>
      </c>
      <c r="L21">
        <v>0</v>
      </c>
      <c r="M21">
        <v>0</v>
      </c>
      <c r="N21">
        <v>3</v>
      </c>
      <c r="O21">
        <v>0</v>
      </c>
      <c r="P21">
        <v>6</v>
      </c>
      <c r="Q21">
        <v>2</v>
      </c>
      <c r="R21">
        <v>2.48868778280543E-2</v>
      </c>
      <c r="S21">
        <v>4.2986425339366502E-2</v>
      </c>
      <c r="T21">
        <v>54407</v>
      </c>
      <c r="U21">
        <v>1.1312217194570101E-2</v>
      </c>
      <c r="V21">
        <v>0.21266968325791899</v>
      </c>
      <c r="W21">
        <v>0.187782805429864</v>
      </c>
      <c r="X21">
        <v>5.65610859728507E-2</v>
      </c>
      <c r="Y21">
        <v>4.52488687782805E-2</v>
      </c>
      <c r="Z21">
        <v>4.9773755656108601E-2</v>
      </c>
      <c r="AA21">
        <v>0</v>
      </c>
      <c r="AB21">
        <v>0</v>
      </c>
      <c r="AC21">
        <v>6.7873303167420799E-3</v>
      </c>
      <c r="AD21">
        <v>0</v>
      </c>
      <c r="AE21">
        <v>1.35746606334842E-2</v>
      </c>
      <c r="AF21">
        <v>4.5248868778280504E-3</v>
      </c>
      <c r="AG21">
        <v>5.3714285714285701E-2</v>
      </c>
      <c r="AH21">
        <v>0.93028571428571405</v>
      </c>
      <c r="AI21">
        <v>7.8857142857142806E-2</v>
      </c>
      <c r="AJ21">
        <v>6.7428571428571393E-2</v>
      </c>
      <c r="AK21">
        <v>0.60914285714285699</v>
      </c>
      <c r="AL21">
        <v>0.23542857142857099</v>
      </c>
      <c r="AM21">
        <v>3.77142857142857E-2</v>
      </c>
      <c r="AN21">
        <v>0.88114285714285701</v>
      </c>
      <c r="AO21">
        <v>0.245714285714286</v>
      </c>
      <c r="AP21">
        <v>0</v>
      </c>
      <c r="AQ21">
        <v>0</v>
      </c>
      <c r="AR21">
        <v>0.316571428571429</v>
      </c>
      <c r="AS21">
        <v>0</v>
      </c>
      <c r="AT21">
        <v>0.48685714285714299</v>
      </c>
      <c r="AU21">
        <v>0.51085714285714301</v>
      </c>
      <c r="AV21">
        <v>1.1302857142857099</v>
      </c>
      <c r="AW21">
        <v>1.76342857142857</v>
      </c>
      <c r="AX21">
        <v>0.245714285714286</v>
      </c>
      <c r="AY21">
        <v>1.3142857142857101</v>
      </c>
      <c r="AZ21">
        <v>4.4537142857142902</v>
      </c>
      <c r="BA21">
        <v>0.16</v>
      </c>
      <c r="BB21">
        <v>0.36799999999999999</v>
      </c>
      <c r="BC21">
        <v>0.14628571428571399</v>
      </c>
      <c r="BD21">
        <v>0.17142857142857101</v>
      </c>
      <c r="BE21">
        <v>7.6571428571428596E-2</v>
      </c>
      <c r="BF21" s="233" t="str">
        <f t="shared" si="0"/>
        <v>Least vulnerability</v>
      </c>
    </row>
    <row r="22" spans="1:58" x14ac:dyDescent="0.25">
      <c r="A22">
        <v>55027</v>
      </c>
      <c r="B22">
        <v>2871</v>
      </c>
      <c r="C22">
        <v>261</v>
      </c>
      <c r="D22">
        <v>54</v>
      </c>
      <c r="E22">
        <v>35768</v>
      </c>
      <c r="F22">
        <v>103</v>
      </c>
      <c r="G22">
        <v>307</v>
      </c>
      <c r="H22">
        <v>912</v>
      </c>
      <c r="I22">
        <v>218</v>
      </c>
      <c r="J22">
        <v>45</v>
      </c>
      <c r="K22">
        <v>188</v>
      </c>
      <c r="L22">
        <v>47</v>
      </c>
      <c r="M22">
        <v>7</v>
      </c>
      <c r="N22">
        <v>108</v>
      </c>
      <c r="O22">
        <v>25</v>
      </c>
      <c r="P22">
        <v>15</v>
      </c>
      <c r="Q22">
        <v>0</v>
      </c>
      <c r="R22">
        <v>9.0909090909090898E-2</v>
      </c>
      <c r="S22">
        <v>1.88087774294671E-2</v>
      </c>
      <c r="T22">
        <v>35768</v>
      </c>
      <c r="U22">
        <v>3.5876001393242797E-2</v>
      </c>
      <c r="V22">
        <v>0.106931382793452</v>
      </c>
      <c r="W22">
        <v>0.317659352142111</v>
      </c>
      <c r="X22">
        <v>7.5931731104144903E-2</v>
      </c>
      <c r="Y22">
        <v>1.56739811912226E-2</v>
      </c>
      <c r="Z22">
        <v>6.5482410309996505E-2</v>
      </c>
      <c r="AA22">
        <v>1.6370602577499099E-2</v>
      </c>
      <c r="AB22">
        <v>2.4381748519679601E-3</v>
      </c>
      <c r="AC22">
        <v>3.7617554858934199E-2</v>
      </c>
      <c r="AD22">
        <v>8.7077673284569803E-3</v>
      </c>
      <c r="AE22">
        <v>5.2246603970741903E-3</v>
      </c>
      <c r="AF22">
        <v>0</v>
      </c>
      <c r="AG22">
        <v>0.59199999999999997</v>
      </c>
      <c r="AH22">
        <v>0.54742857142857104</v>
      </c>
      <c r="AI22">
        <v>0.59428571428571397</v>
      </c>
      <c r="AJ22">
        <v>0.41142857142857098</v>
      </c>
      <c r="AK22">
        <v>6.8571428571428603E-2</v>
      </c>
      <c r="AL22">
        <v>0.95885714285714296</v>
      </c>
      <c r="AM22">
        <v>0.112</v>
      </c>
      <c r="AN22">
        <v>0.22742857142857101</v>
      </c>
      <c r="AO22">
        <v>0.35542857142857098</v>
      </c>
      <c r="AP22">
        <v>0.86171428571428599</v>
      </c>
      <c r="AQ22">
        <v>0.34057142857142902</v>
      </c>
      <c r="AR22">
        <v>0.72342857142857098</v>
      </c>
      <c r="AS22">
        <v>0.72114285714285697</v>
      </c>
      <c r="AT22">
        <v>0.20914285714285699</v>
      </c>
      <c r="AU22">
        <v>0</v>
      </c>
      <c r="AV22">
        <v>2.1451428571428601</v>
      </c>
      <c r="AW22">
        <v>1.3668571428571401</v>
      </c>
      <c r="AX22">
        <v>1.21714285714286</v>
      </c>
      <c r="AY22">
        <v>1.99428571428571</v>
      </c>
      <c r="AZ22">
        <v>6.7234285714285704</v>
      </c>
      <c r="BA22">
        <v>0.58742857142857097</v>
      </c>
      <c r="BB22">
        <v>0.16</v>
      </c>
      <c r="BC22">
        <v>0.66742857142857104</v>
      </c>
      <c r="BD22">
        <v>0.36685714285714299</v>
      </c>
      <c r="BE22">
        <v>0.42057142857142898</v>
      </c>
      <c r="BF22" s="233" t="str">
        <f t="shared" si="0"/>
        <v>Some vulnerability</v>
      </c>
    </row>
    <row r="23" spans="1:58" x14ac:dyDescent="0.25">
      <c r="A23">
        <v>55029</v>
      </c>
      <c r="B23">
        <v>65</v>
      </c>
      <c r="C23">
        <v>0</v>
      </c>
      <c r="D23">
        <v>0</v>
      </c>
      <c r="E23">
        <v>16569</v>
      </c>
      <c r="F23">
        <v>8</v>
      </c>
      <c r="G23">
        <v>8</v>
      </c>
      <c r="H23">
        <v>39</v>
      </c>
      <c r="I23">
        <v>8</v>
      </c>
      <c r="J23">
        <v>0</v>
      </c>
      <c r="K23">
        <v>34</v>
      </c>
      <c r="L23">
        <v>0</v>
      </c>
      <c r="M23">
        <v>0</v>
      </c>
      <c r="N23">
        <v>0</v>
      </c>
      <c r="O23">
        <v>0</v>
      </c>
      <c r="P23">
        <v>0</v>
      </c>
      <c r="Q23">
        <v>0</v>
      </c>
      <c r="R23">
        <v>0</v>
      </c>
      <c r="S23">
        <v>0</v>
      </c>
      <c r="T23">
        <v>16569</v>
      </c>
      <c r="U23">
        <v>0.123076923076923</v>
      </c>
      <c r="V23">
        <v>0.123076923076923</v>
      </c>
      <c r="W23">
        <v>0.6</v>
      </c>
      <c r="X23">
        <v>0.123076923076923</v>
      </c>
      <c r="Y23">
        <v>0</v>
      </c>
      <c r="Z23">
        <v>0.52307692307692299</v>
      </c>
      <c r="AA23">
        <v>0</v>
      </c>
      <c r="AB23">
        <v>0</v>
      </c>
      <c r="AC23">
        <v>0</v>
      </c>
      <c r="AD23">
        <v>0</v>
      </c>
      <c r="AE23">
        <v>0</v>
      </c>
      <c r="AF23">
        <v>0</v>
      </c>
      <c r="AG23">
        <v>0</v>
      </c>
      <c r="AH23">
        <v>0</v>
      </c>
      <c r="AI23">
        <v>0.98857142857142899</v>
      </c>
      <c r="AJ23">
        <v>0.98628571428571399</v>
      </c>
      <c r="AK23">
        <v>0.110857142857143</v>
      </c>
      <c r="AL23">
        <v>1</v>
      </c>
      <c r="AM23">
        <v>0.55200000000000005</v>
      </c>
      <c r="AN23">
        <v>0</v>
      </c>
      <c r="AO23">
        <v>0.96342857142857097</v>
      </c>
      <c r="AP23">
        <v>0</v>
      </c>
      <c r="AQ23">
        <v>0</v>
      </c>
      <c r="AR23">
        <v>0</v>
      </c>
      <c r="AS23">
        <v>0</v>
      </c>
      <c r="AT23">
        <v>0</v>
      </c>
      <c r="AU23">
        <v>0</v>
      </c>
      <c r="AV23">
        <v>1.97485714285714</v>
      </c>
      <c r="AW23">
        <v>1.6628571428571399</v>
      </c>
      <c r="AX23">
        <v>0.96342857142857097</v>
      </c>
      <c r="AY23">
        <v>0</v>
      </c>
      <c r="AZ23">
        <v>4.6011428571428601</v>
      </c>
      <c r="BA23">
        <v>0.502857142857143</v>
      </c>
      <c r="BB23">
        <v>0.30628571428571399</v>
      </c>
      <c r="BC23">
        <v>0.51885714285714302</v>
      </c>
      <c r="BD23">
        <v>0</v>
      </c>
      <c r="BE23">
        <v>9.0285714285714302E-2</v>
      </c>
      <c r="BF23" s="233" t="str">
        <f t="shared" si="0"/>
        <v>Least vulnerability</v>
      </c>
    </row>
    <row r="24" spans="1:58" x14ac:dyDescent="0.25">
      <c r="A24">
        <v>55030</v>
      </c>
      <c r="B24">
        <v>1422</v>
      </c>
      <c r="C24">
        <v>100</v>
      </c>
      <c r="D24">
        <v>26</v>
      </c>
      <c r="E24">
        <v>33012</v>
      </c>
      <c r="F24">
        <v>93</v>
      </c>
      <c r="G24">
        <v>258</v>
      </c>
      <c r="H24">
        <v>371</v>
      </c>
      <c r="I24">
        <v>202</v>
      </c>
      <c r="J24">
        <v>32</v>
      </c>
      <c r="K24">
        <v>174</v>
      </c>
      <c r="L24">
        <v>4</v>
      </c>
      <c r="M24">
        <v>0</v>
      </c>
      <c r="N24">
        <v>124</v>
      </c>
      <c r="O24">
        <v>13</v>
      </c>
      <c r="P24">
        <v>3</v>
      </c>
      <c r="Q24">
        <v>0</v>
      </c>
      <c r="R24">
        <v>7.0323488045007002E-2</v>
      </c>
      <c r="S24">
        <v>1.8284106891701801E-2</v>
      </c>
      <c r="T24">
        <v>33012</v>
      </c>
      <c r="U24">
        <v>6.5400843881856505E-2</v>
      </c>
      <c r="V24">
        <v>0.18143459915611801</v>
      </c>
      <c r="W24">
        <v>0.26090014064697598</v>
      </c>
      <c r="X24">
        <v>0.14205344585091401</v>
      </c>
      <c r="Y24">
        <v>2.2503516174402299E-2</v>
      </c>
      <c r="Z24">
        <v>0.122362869198312</v>
      </c>
      <c r="AA24">
        <v>2.81293952180028E-3</v>
      </c>
      <c r="AB24">
        <v>0</v>
      </c>
      <c r="AC24">
        <v>8.7201125175808705E-2</v>
      </c>
      <c r="AD24">
        <v>9.1420534458509107E-3</v>
      </c>
      <c r="AE24">
        <v>2.1097046413502099E-3</v>
      </c>
      <c r="AF24">
        <v>0</v>
      </c>
      <c r="AG24">
        <v>0.41828571428571398</v>
      </c>
      <c r="AH24">
        <v>0.53485714285714303</v>
      </c>
      <c r="AI24">
        <v>0.750857142857143</v>
      </c>
      <c r="AJ24">
        <v>0.81257142857142906</v>
      </c>
      <c r="AK24">
        <v>0.40571428571428603</v>
      </c>
      <c r="AL24">
        <v>0.76</v>
      </c>
      <c r="AM24">
        <v>0.71085714285714297</v>
      </c>
      <c r="AN24">
        <v>0.45714285714285702</v>
      </c>
      <c r="AO24">
        <v>0.66400000000000003</v>
      </c>
      <c r="AP24">
        <v>0.54171428571428604</v>
      </c>
      <c r="AQ24">
        <v>0</v>
      </c>
      <c r="AR24">
        <v>0.90857142857142903</v>
      </c>
      <c r="AS24">
        <v>0.73485714285714299</v>
      </c>
      <c r="AT24">
        <v>0.108571428571429</v>
      </c>
      <c r="AU24">
        <v>0</v>
      </c>
      <c r="AV24">
        <v>2.5165714285714298</v>
      </c>
      <c r="AW24">
        <v>2.3337142857142901</v>
      </c>
      <c r="AX24">
        <v>1.20571428571429</v>
      </c>
      <c r="AY24">
        <v>1.752</v>
      </c>
      <c r="AZ24">
        <v>7.8079999999999998</v>
      </c>
      <c r="BA24">
        <v>0.72342857142857098</v>
      </c>
      <c r="BB24">
        <v>0.66971428571428604</v>
      </c>
      <c r="BC24">
        <v>0.66171428571428603</v>
      </c>
      <c r="BD24">
        <v>0.29942857142857099</v>
      </c>
      <c r="BE24">
        <v>0.57828571428571396</v>
      </c>
      <c r="BF24" s="233" t="str">
        <f t="shared" si="0"/>
        <v>Significant vulnerability</v>
      </c>
    </row>
    <row r="25" spans="1:58" x14ac:dyDescent="0.25">
      <c r="A25">
        <v>55031</v>
      </c>
      <c r="B25">
        <v>1880</v>
      </c>
      <c r="C25">
        <v>96</v>
      </c>
      <c r="D25">
        <v>39</v>
      </c>
      <c r="E25">
        <v>45324</v>
      </c>
      <c r="F25">
        <v>58</v>
      </c>
      <c r="G25">
        <v>260</v>
      </c>
      <c r="H25">
        <v>427</v>
      </c>
      <c r="I25">
        <v>181</v>
      </c>
      <c r="J25">
        <v>17</v>
      </c>
      <c r="K25">
        <v>183</v>
      </c>
      <c r="L25">
        <v>4</v>
      </c>
      <c r="M25">
        <v>18</v>
      </c>
      <c r="N25">
        <v>11</v>
      </c>
      <c r="O25">
        <v>7</v>
      </c>
      <c r="P25">
        <v>6</v>
      </c>
      <c r="Q25">
        <v>0</v>
      </c>
      <c r="R25">
        <v>5.1063829787233998E-2</v>
      </c>
      <c r="S25">
        <v>2.0744680851063801E-2</v>
      </c>
      <c r="T25">
        <v>45324</v>
      </c>
      <c r="U25">
        <v>3.0851063829787199E-2</v>
      </c>
      <c r="V25">
        <v>0.13829787234042601</v>
      </c>
      <c r="W25">
        <v>0.22712765957446801</v>
      </c>
      <c r="X25">
        <v>9.6276595744680907E-2</v>
      </c>
      <c r="Y25">
        <v>9.0425531914893591E-3</v>
      </c>
      <c r="Z25">
        <v>9.7340425531914895E-2</v>
      </c>
      <c r="AA25">
        <v>2.1276595744680899E-3</v>
      </c>
      <c r="AB25">
        <v>9.5744680851063795E-3</v>
      </c>
      <c r="AC25">
        <v>5.8510638297872303E-3</v>
      </c>
      <c r="AD25">
        <v>3.72340425531915E-3</v>
      </c>
      <c r="AE25">
        <v>3.1914893617021301E-3</v>
      </c>
      <c r="AF25">
        <v>0</v>
      </c>
      <c r="AG25">
        <v>0.24342857142857099</v>
      </c>
      <c r="AH25">
        <v>0.625142857142857</v>
      </c>
      <c r="AI25">
        <v>0.17714285714285699</v>
      </c>
      <c r="AJ25">
        <v>0.29599999999999999</v>
      </c>
      <c r="AK25">
        <v>0.17485714285714299</v>
      </c>
      <c r="AL25">
        <v>0.51885714285714302</v>
      </c>
      <c r="AM25">
        <v>0.29142857142857098</v>
      </c>
      <c r="AN25">
        <v>7.6571428571428596E-2</v>
      </c>
      <c r="AO25">
        <v>0.56114285714285705</v>
      </c>
      <c r="AP25">
        <v>0.504</v>
      </c>
      <c r="AQ25">
        <v>0.44457142857142901</v>
      </c>
      <c r="AR25">
        <v>0.28799999999999998</v>
      </c>
      <c r="AS25">
        <v>0.42857142857142899</v>
      </c>
      <c r="AT25">
        <v>0.13828571428571401</v>
      </c>
      <c r="AU25">
        <v>0</v>
      </c>
      <c r="AV25">
        <v>1.3417142857142901</v>
      </c>
      <c r="AW25">
        <v>1.0617142857142901</v>
      </c>
      <c r="AX25">
        <v>1.0651428571428601</v>
      </c>
      <c r="AY25">
        <v>1.29942857142857</v>
      </c>
      <c r="AZ25">
        <v>4.7679999999999998</v>
      </c>
      <c r="BA25">
        <v>0.22857142857142901</v>
      </c>
      <c r="BB25">
        <v>5.2571428571428602E-2</v>
      </c>
      <c r="BC25">
        <v>0.58514285714285696</v>
      </c>
      <c r="BD25">
        <v>0.16571428571428601</v>
      </c>
      <c r="BE25">
        <v>0.104</v>
      </c>
      <c r="BF25" s="233" t="str">
        <f t="shared" si="0"/>
        <v>Least vulnerability</v>
      </c>
    </row>
    <row r="26" spans="1:58" x14ac:dyDescent="0.25">
      <c r="A26">
        <v>55032</v>
      </c>
      <c r="B26">
        <v>3253</v>
      </c>
      <c r="C26">
        <v>278</v>
      </c>
      <c r="D26">
        <v>111</v>
      </c>
      <c r="E26">
        <v>41208</v>
      </c>
      <c r="F26">
        <v>177</v>
      </c>
      <c r="G26">
        <v>429</v>
      </c>
      <c r="H26">
        <v>659</v>
      </c>
      <c r="I26">
        <v>366</v>
      </c>
      <c r="J26">
        <v>56</v>
      </c>
      <c r="K26">
        <v>287</v>
      </c>
      <c r="L26">
        <v>15</v>
      </c>
      <c r="M26">
        <v>7</v>
      </c>
      <c r="N26">
        <v>34</v>
      </c>
      <c r="O26">
        <v>41</v>
      </c>
      <c r="P26">
        <v>2</v>
      </c>
      <c r="Q26">
        <v>39</v>
      </c>
      <c r="R26">
        <v>8.5459575776206595E-2</v>
      </c>
      <c r="S26">
        <v>3.4122348601291097E-2</v>
      </c>
      <c r="T26">
        <v>41208</v>
      </c>
      <c r="U26">
        <v>5.4411312634491199E-2</v>
      </c>
      <c r="V26">
        <v>0.13187826621580101</v>
      </c>
      <c r="W26">
        <v>0.20258223178604401</v>
      </c>
      <c r="X26">
        <v>0.112511527820473</v>
      </c>
      <c r="Y26">
        <v>1.72148785736243E-2</v>
      </c>
      <c r="Z26">
        <v>8.82262526898248E-2</v>
      </c>
      <c r="AA26">
        <v>4.6111281893636601E-3</v>
      </c>
      <c r="AB26">
        <v>2.1518598217030401E-3</v>
      </c>
      <c r="AC26">
        <v>1.04518905625576E-2</v>
      </c>
      <c r="AD26">
        <v>1.26037503842607E-2</v>
      </c>
      <c r="AE26">
        <v>6.1481709191515499E-4</v>
      </c>
      <c r="AF26">
        <v>1.19889332923455E-2</v>
      </c>
      <c r="AG26">
        <v>0.54514285714285704</v>
      </c>
      <c r="AH26">
        <v>0.874285714285714</v>
      </c>
      <c r="AI26">
        <v>0.308571428571429</v>
      </c>
      <c r="AJ26">
        <v>0.71085714285714297</v>
      </c>
      <c r="AK26">
        <v>0.14171428571428599</v>
      </c>
      <c r="AL26">
        <v>0.32228571428571401</v>
      </c>
      <c r="AM26">
        <v>0.45028571428571401</v>
      </c>
      <c r="AN26">
        <v>0.28228571428571397</v>
      </c>
      <c r="AO26">
        <v>0.50628571428571401</v>
      </c>
      <c r="AP26">
        <v>0.620571428571429</v>
      </c>
      <c r="AQ26">
        <v>0.33485714285714302</v>
      </c>
      <c r="AR26">
        <v>0.40228571428571402</v>
      </c>
      <c r="AS26">
        <v>0.83885714285714297</v>
      </c>
      <c r="AT26">
        <v>8.2285714285714295E-2</v>
      </c>
      <c r="AU26">
        <v>0.63200000000000001</v>
      </c>
      <c r="AV26">
        <v>2.4388571428571399</v>
      </c>
      <c r="AW26">
        <v>1.19657142857143</v>
      </c>
      <c r="AX26">
        <v>1.1268571428571399</v>
      </c>
      <c r="AY26">
        <v>2.29028571428571</v>
      </c>
      <c r="AZ26">
        <v>7.0525714285714303</v>
      </c>
      <c r="BA26">
        <v>0.69599999999999995</v>
      </c>
      <c r="BB26">
        <v>9.8285714285714296E-2</v>
      </c>
      <c r="BC26">
        <v>0.624</v>
      </c>
      <c r="BD26">
        <v>0.47428571428571398</v>
      </c>
      <c r="BE26">
        <v>0.46857142857142903</v>
      </c>
      <c r="BF26" s="233" t="str">
        <f t="shared" si="0"/>
        <v>Some vulnerability</v>
      </c>
    </row>
    <row r="27" spans="1:58" x14ac:dyDescent="0.25">
      <c r="A27">
        <v>55033</v>
      </c>
      <c r="B27">
        <v>29454</v>
      </c>
      <c r="C27">
        <v>1507</v>
      </c>
      <c r="D27">
        <v>483</v>
      </c>
      <c r="E27">
        <v>46425</v>
      </c>
      <c r="F27">
        <v>893</v>
      </c>
      <c r="G27">
        <v>5723</v>
      </c>
      <c r="H27">
        <v>6369</v>
      </c>
      <c r="I27">
        <v>3341</v>
      </c>
      <c r="J27">
        <v>575</v>
      </c>
      <c r="K27">
        <v>3091</v>
      </c>
      <c r="L27">
        <v>105</v>
      </c>
      <c r="M27">
        <v>1648</v>
      </c>
      <c r="N27">
        <v>265</v>
      </c>
      <c r="O27">
        <v>85</v>
      </c>
      <c r="P27">
        <v>612</v>
      </c>
      <c r="Q27">
        <v>774</v>
      </c>
      <c r="R27">
        <v>5.1164527738168E-2</v>
      </c>
      <c r="S27">
        <v>1.6398451823181899E-2</v>
      </c>
      <c r="T27">
        <v>46425</v>
      </c>
      <c r="U27">
        <v>3.0318462687580601E-2</v>
      </c>
      <c r="V27">
        <v>0.19430298091939999</v>
      </c>
      <c r="W27">
        <v>0.21623548584232999</v>
      </c>
      <c r="X27">
        <v>0.113431112921844</v>
      </c>
      <c r="Y27">
        <v>1.95219664561689E-2</v>
      </c>
      <c r="Z27">
        <v>0.104943301419162</v>
      </c>
      <c r="AA27">
        <v>3.5648808311265E-3</v>
      </c>
      <c r="AB27">
        <v>5.5951653425680703E-2</v>
      </c>
      <c r="AC27">
        <v>8.9970801928430794E-3</v>
      </c>
      <c r="AD27">
        <v>2.8858559109119302E-3</v>
      </c>
      <c r="AE27">
        <v>2.0778162558565901E-2</v>
      </c>
      <c r="AF27">
        <v>2.6278264412303898E-2</v>
      </c>
      <c r="AG27">
        <v>0.245714285714286</v>
      </c>
      <c r="AH27">
        <v>0.45600000000000002</v>
      </c>
      <c r="AI27">
        <v>0.156571428571429</v>
      </c>
      <c r="AJ27">
        <v>0.28799999999999998</v>
      </c>
      <c r="AK27">
        <v>0.48571428571428599</v>
      </c>
      <c r="AL27">
        <v>0.42285714285714299</v>
      </c>
      <c r="AM27">
        <v>0.46400000000000002</v>
      </c>
      <c r="AN27">
        <v>0.35657142857142898</v>
      </c>
      <c r="AO27">
        <v>0.60571428571428598</v>
      </c>
      <c r="AP27">
        <v>0.57828571428571396</v>
      </c>
      <c r="AQ27">
        <v>0.84228571428571397</v>
      </c>
      <c r="AR27">
        <v>0.374857142857143</v>
      </c>
      <c r="AS27">
        <v>0.377142857142857</v>
      </c>
      <c r="AT27">
        <v>0.66857142857142904</v>
      </c>
      <c r="AU27">
        <v>0.79885714285714304</v>
      </c>
      <c r="AV27">
        <v>1.1462857142857099</v>
      </c>
      <c r="AW27">
        <v>1.72914285714286</v>
      </c>
      <c r="AX27">
        <v>1.1839999999999999</v>
      </c>
      <c r="AY27">
        <v>3.0617142857142898</v>
      </c>
      <c r="AZ27">
        <v>7.1211428571428597</v>
      </c>
      <c r="BA27">
        <v>0.16571428571428601</v>
      </c>
      <c r="BB27">
        <v>0.34971428571428598</v>
      </c>
      <c r="BC27">
        <v>0.65142857142857102</v>
      </c>
      <c r="BD27">
        <v>0.71428571428571397</v>
      </c>
      <c r="BE27">
        <v>0.48114285714285698</v>
      </c>
      <c r="BF27" s="233" t="str">
        <f t="shared" si="0"/>
        <v>Some vulnerability</v>
      </c>
    </row>
    <row r="28" spans="1:58" x14ac:dyDescent="0.25">
      <c r="A28">
        <v>55036</v>
      </c>
      <c r="B28">
        <v>40</v>
      </c>
      <c r="C28">
        <v>8</v>
      </c>
      <c r="D28">
        <v>2</v>
      </c>
      <c r="E28">
        <v>19000</v>
      </c>
      <c r="F28">
        <v>2</v>
      </c>
      <c r="G28">
        <v>14</v>
      </c>
      <c r="H28">
        <v>3</v>
      </c>
      <c r="I28">
        <v>19</v>
      </c>
      <c r="J28">
        <v>1</v>
      </c>
      <c r="K28">
        <v>6</v>
      </c>
      <c r="L28">
        <v>0</v>
      </c>
      <c r="M28">
        <v>0</v>
      </c>
      <c r="N28">
        <v>7</v>
      </c>
      <c r="O28">
        <v>0</v>
      </c>
      <c r="P28">
        <v>4</v>
      </c>
      <c r="Q28">
        <v>0</v>
      </c>
      <c r="R28">
        <v>0.2</v>
      </c>
      <c r="S28">
        <v>0.05</v>
      </c>
      <c r="T28">
        <v>19000</v>
      </c>
      <c r="U28">
        <v>0.05</v>
      </c>
      <c r="V28">
        <v>0.35</v>
      </c>
      <c r="W28">
        <v>7.4999999999999997E-2</v>
      </c>
      <c r="X28">
        <v>0.47499999999999998</v>
      </c>
      <c r="Y28">
        <v>2.5000000000000001E-2</v>
      </c>
      <c r="Z28">
        <v>0.15</v>
      </c>
      <c r="AA28">
        <v>0</v>
      </c>
      <c r="AB28">
        <v>0</v>
      </c>
      <c r="AC28">
        <v>0.17499999999999999</v>
      </c>
      <c r="AD28">
        <v>0</v>
      </c>
      <c r="AE28">
        <v>0.1</v>
      </c>
      <c r="AF28">
        <v>0</v>
      </c>
      <c r="AG28">
        <v>0.94971428571428596</v>
      </c>
      <c r="AH28">
        <v>0.95314285714285696</v>
      </c>
      <c r="AI28">
        <v>0.97942857142857098</v>
      </c>
      <c r="AJ28">
        <v>0.65485714285714303</v>
      </c>
      <c r="AK28">
        <v>0.95428571428571396</v>
      </c>
      <c r="AL28">
        <v>3.54285714285714E-2</v>
      </c>
      <c r="AM28">
        <v>1</v>
      </c>
      <c r="AN28">
        <v>0.53028571428571403</v>
      </c>
      <c r="AO28">
        <v>0.72685714285714298</v>
      </c>
      <c r="AP28">
        <v>0</v>
      </c>
      <c r="AQ28">
        <v>0</v>
      </c>
      <c r="AR28">
        <v>0.98057142857142898</v>
      </c>
      <c r="AS28">
        <v>0</v>
      </c>
      <c r="AT28">
        <v>0.98742857142857099</v>
      </c>
      <c r="AU28">
        <v>0</v>
      </c>
      <c r="AV28">
        <v>3.53714285714286</v>
      </c>
      <c r="AW28">
        <v>2.52</v>
      </c>
      <c r="AX28">
        <v>0.72685714285714298</v>
      </c>
      <c r="AY28">
        <v>1.968</v>
      </c>
      <c r="AZ28">
        <v>8.7520000000000007</v>
      </c>
      <c r="BA28">
        <v>0.96685714285714297</v>
      </c>
      <c r="BB28">
        <v>0.76685714285714301</v>
      </c>
      <c r="BC28">
        <v>0.379428571428571</v>
      </c>
      <c r="BD28">
        <v>0.35885714285714299</v>
      </c>
      <c r="BE28">
        <v>0.73942857142857099</v>
      </c>
      <c r="BF28" s="233" t="str">
        <f t="shared" si="0"/>
        <v>Significant vulnerability</v>
      </c>
    </row>
    <row r="29" spans="1:58" x14ac:dyDescent="0.25">
      <c r="A29">
        <v>55037</v>
      </c>
      <c r="B29">
        <v>5015</v>
      </c>
      <c r="C29">
        <v>724</v>
      </c>
      <c r="D29">
        <v>224</v>
      </c>
      <c r="E29">
        <v>28715</v>
      </c>
      <c r="F29">
        <v>345</v>
      </c>
      <c r="G29">
        <v>1047</v>
      </c>
      <c r="H29">
        <v>1105</v>
      </c>
      <c r="I29">
        <v>974</v>
      </c>
      <c r="J29">
        <v>149</v>
      </c>
      <c r="K29">
        <v>858</v>
      </c>
      <c r="L29">
        <v>5</v>
      </c>
      <c r="M29">
        <v>142</v>
      </c>
      <c r="N29">
        <v>934</v>
      </c>
      <c r="O29">
        <v>75</v>
      </c>
      <c r="P29">
        <v>115</v>
      </c>
      <c r="Q29">
        <v>18</v>
      </c>
      <c r="R29">
        <v>0.14436689930209401</v>
      </c>
      <c r="S29">
        <v>4.46660019940179E-2</v>
      </c>
      <c r="T29">
        <v>28715</v>
      </c>
      <c r="U29">
        <v>6.8793619142572301E-2</v>
      </c>
      <c r="V29">
        <v>0.208773678963111</v>
      </c>
      <c r="W29">
        <v>0.22033898305084701</v>
      </c>
      <c r="X29">
        <v>0.19421734795613199</v>
      </c>
      <c r="Y29">
        <v>2.9710867397806599E-2</v>
      </c>
      <c r="Z29">
        <v>0.171086739780658</v>
      </c>
      <c r="AA29">
        <v>9.9700897308075808E-4</v>
      </c>
      <c r="AB29">
        <v>2.83150548354935E-2</v>
      </c>
      <c r="AC29">
        <v>0.186241276171486</v>
      </c>
      <c r="AD29">
        <v>1.49551345962114E-2</v>
      </c>
      <c r="AE29">
        <v>2.29312063808574E-2</v>
      </c>
      <c r="AF29">
        <v>3.58923230309073E-3</v>
      </c>
      <c r="AG29">
        <v>0.86514285714285699</v>
      </c>
      <c r="AH29">
        <v>0.93828571428571395</v>
      </c>
      <c r="AI29">
        <v>0.91200000000000003</v>
      </c>
      <c r="AJ29">
        <v>0.83885714285714297</v>
      </c>
      <c r="AK29">
        <v>0.58628571428571397</v>
      </c>
      <c r="AL29">
        <v>0.45714285714285702</v>
      </c>
      <c r="AM29">
        <v>0.93371428571428605</v>
      </c>
      <c r="AN29">
        <v>0.65485714285714303</v>
      </c>
      <c r="AO29">
        <v>0.76228571428571401</v>
      </c>
      <c r="AP29">
        <v>0.42285714285714299</v>
      </c>
      <c r="AQ29">
        <v>0.65028571428571402</v>
      </c>
      <c r="AR29">
        <v>0.98628571428571399</v>
      </c>
      <c r="AS29">
        <v>0.875428571428571</v>
      </c>
      <c r="AT29">
        <v>0.72114285714285697</v>
      </c>
      <c r="AU29">
        <v>0.48914285714285699</v>
      </c>
      <c r="AV29">
        <v>3.5542857142857098</v>
      </c>
      <c r="AW29">
        <v>2.6320000000000001</v>
      </c>
      <c r="AX29">
        <v>1.1851428571428599</v>
      </c>
      <c r="AY29">
        <v>3.72228571428571</v>
      </c>
      <c r="AZ29">
        <v>11.093714285714301</v>
      </c>
      <c r="BA29">
        <v>0.96914285714285697</v>
      </c>
      <c r="BB29">
        <v>0.82857142857142896</v>
      </c>
      <c r="BC29">
        <v>0.65257142857142902</v>
      </c>
      <c r="BD29">
        <v>0.93142857142857105</v>
      </c>
      <c r="BE29">
        <v>0.98057142857142898</v>
      </c>
      <c r="BF29" s="233" t="str">
        <f t="shared" si="0"/>
        <v>Most vulnerability</v>
      </c>
    </row>
    <row r="30" spans="1:58" x14ac:dyDescent="0.25">
      <c r="A30">
        <v>55038</v>
      </c>
      <c r="B30">
        <v>23764</v>
      </c>
      <c r="C30">
        <v>434</v>
      </c>
      <c r="D30">
        <v>230</v>
      </c>
      <c r="E30">
        <v>54260</v>
      </c>
      <c r="F30">
        <v>249</v>
      </c>
      <c r="G30">
        <v>3167</v>
      </c>
      <c r="H30">
        <v>6014</v>
      </c>
      <c r="I30">
        <v>1964</v>
      </c>
      <c r="J30">
        <v>260</v>
      </c>
      <c r="K30">
        <v>2525</v>
      </c>
      <c r="L30">
        <v>78</v>
      </c>
      <c r="M30">
        <v>272</v>
      </c>
      <c r="N30">
        <v>169</v>
      </c>
      <c r="O30">
        <v>87</v>
      </c>
      <c r="P30">
        <v>263</v>
      </c>
      <c r="Q30">
        <v>54</v>
      </c>
      <c r="R30">
        <v>1.8262918700555499E-2</v>
      </c>
      <c r="S30">
        <v>9.6785053021376903E-3</v>
      </c>
      <c r="T30">
        <v>54260</v>
      </c>
      <c r="U30">
        <v>1.0478034001009899E-2</v>
      </c>
      <c r="V30">
        <v>0.13326880996465201</v>
      </c>
      <c r="W30">
        <v>0.25307187342198301</v>
      </c>
      <c r="X30">
        <v>8.2646019188688802E-2</v>
      </c>
      <c r="Y30">
        <v>1.09409190371991E-2</v>
      </c>
      <c r="Z30">
        <v>0.10625315603433801</v>
      </c>
      <c r="AA30">
        <v>3.2822757111597399E-3</v>
      </c>
      <c r="AB30">
        <v>1.14458845312237E-2</v>
      </c>
      <c r="AC30">
        <v>7.1115973741794304E-3</v>
      </c>
      <c r="AD30">
        <v>3.6609998316781702E-3</v>
      </c>
      <c r="AE30">
        <v>1.1067160410705301E-2</v>
      </c>
      <c r="AF30">
        <v>2.27234472311059E-3</v>
      </c>
      <c r="AG30">
        <v>3.0857142857142899E-2</v>
      </c>
      <c r="AH30">
        <v>0.23200000000000001</v>
      </c>
      <c r="AI30">
        <v>0.08</v>
      </c>
      <c r="AJ30">
        <v>5.7142857142857099E-2</v>
      </c>
      <c r="AK30">
        <v>0.14628571428571399</v>
      </c>
      <c r="AL30">
        <v>0.70514285714285696</v>
      </c>
      <c r="AM30">
        <v>0.161142857142857</v>
      </c>
      <c r="AN30">
        <v>0.108571428571429</v>
      </c>
      <c r="AO30">
        <v>0.60914285714285699</v>
      </c>
      <c r="AP30">
        <v>0.56228571428571394</v>
      </c>
      <c r="AQ30">
        <v>0.46971428571428597</v>
      </c>
      <c r="AR30">
        <v>0.32685714285714301</v>
      </c>
      <c r="AS30">
        <v>0.42285714285714299</v>
      </c>
      <c r="AT30">
        <v>0.41028571428571398</v>
      </c>
      <c r="AU30">
        <v>0.45714285714285702</v>
      </c>
      <c r="AV30">
        <v>0.4</v>
      </c>
      <c r="AW30">
        <v>1.1211428571428601</v>
      </c>
      <c r="AX30">
        <v>1.1714285714285699</v>
      </c>
      <c r="AY30">
        <v>2.0868571428571401</v>
      </c>
      <c r="AZ30">
        <v>4.7794285714285696</v>
      </c>
      <c r="BA30">
        <v>1.25714285714286E-2</v>
      </c>
      <c r="BB30">
        <v>7.1999999999999995E-2</v>
      </c>
      <c r="BC30">
        <v>0.64114285714285701</v>
      </c>
      <c r="BD30">
        <v>0.40685714285714297</v>
      </c>
      <c r="BE30">
        <v>0.107428571428571</v>
      </c>
      <c r="BF30" s="233" t="str">
        <f t="shared" si="0"/>
        <v>Least vulnerability</v>
      </c>
    </row>
    <row r="31" spans="1:58" x14ac:dyDescent="0.25">
      <c r="A31">
        <v>55040</v>
      </c>
      <c r="B31">
        <v>14240</v>
      </c>
      <c r="C31">
        <v>1604</v>
      </c>
      <c r="D31">
        <v>398</v>
      </c>
      <c r="E31">
        <v>36996</v>
      </c>
      <c r="F31">
        <v>948</v>
      </c>
      <c r="G31">
        <v>2149</v>
      </c>
      <c r="H31">
        <v>3413</v>
      </c>
      <c r="I31">
        <v>1778</v>
      </c>
      <c r="J31">
        <v>291</v>
      </c>
      <c r="K31">
        <v>1036</v>
      </c>
      <c r="L31">
        <v>56</v>
      </c>
      <c r="M31">
        <v>488</v>
      </c>
      <c r="N31">
        <v>89</v>
      </c>
      <c r="O31">
        <v>91</v>
      </c>
      <c r="P31">
        <v>75</v>
      </c>
      <c r="Q31">
        <v>71</v>
      </c>
      <c r="R31">
        <v>0.11264044943820201</v>
      </c>
      <c r="S31">
        <v>2.7949438202247202E-2</v>
      </c>
      <c r="T31">
        <v>36996</v>
      </c>
      <c r="U31">
        <v>6.6573033707865201E-2</v>
      </c>
      <c r="V31">
        <v>0.15091292134831499</v>
      </c>
      <c r="W31">
        <v>0.239676966292135</v>
      </c>
      <c r="X31">
        <v>0.124859550561798</v>
      </c>
      <c r="Y31">
        <v>2.0435393258427002E-2</v>
      </c>
      <c r="Z31">
        <v>7.2752808988764003E-2</v>
      </c>
      <c r="AA31">
        <v>3.9325842696629199E-3</v>
      </c>
      <c r="AB31">
        <v>3.4269662921348303E-2</v>
      </c>
      <c r="AC31">
        <v>6.2500000000000003E-3</v>
      </c>
      <c r="AD31">
        <v>6.39044943820225E-3</v>
      </c>
      <c r="AE31">
        <v>5.2668539325842704E-3</v>
      </c>
      <c r="AF31">
        <v>4.9859550561797798E-3</v>
      </c>
      <c r="AG31">
        <v>0.73371428571428599</v>
      </c>
      <c r="AH31">
        <v>0.79771428571428604</v>
      </c>
      <c r="AI31">
        <v>0.50857142857142901</v>
      </c>
      <c r="AJ31">
        <v>0.82514285714285696</v>
      </c>
      <c r="AK31">
        <v>0.23771428571428599</v>
      </c>
      <c r="AL31">
        <v>0.60799999999999998</v>
      </c>
      <c r="AM31">
        <v>0.56685714285714295</v>
      </c>
      <c r="AN31">
        <v>0.38742857142857101</v>
      </c>
      <c r="AO31">
        <v>0.39771428571428602</v>
      </c>
      <c r="AP31">
        <v>0.59885714285714298</v>
      </c>
      <c r="AQ31">
        <v>0.70285714285714296</v>
      </c>
      <c r="AR31">
        <v>0.30057142857142899</v>
      </c>
      <c r="AS31">
        <v>0.60799999999999998</v>
      </c>
      <c r="AT31">
        <v>0.21028571428571399</v>
      </c>
      <c r="AU31">
        <v>0.51771428571428602</v>
      </c>
      <c r="AV31">
        <v>2.8651428571428599</v>
      </c>
      <c r="AW31">
        <v>1.8</v>
      </c>
      <c r="AX31">
        <v>0.996571428571429</v>
      </c>
      <c r="AY31">
        <v>2.3394285714285701</v>
      </c>
      <c r="AZ31">
        <v>8.0011428571428596</v>
      </c>
      <c r="BA31">
        <v>0.84</v>
      </c>
      <c r="BB31">
        <v>0.39314285714285702</v>
      </c>
      <c r="BC31">
        <v>0.54400000000000004</v>
      </c>
      <c r="BD31">
        <v>0.49257142857142899</v>
      </c>
      <c r="BE31">
        <v>0.61485714285714299</v>
      </c>
      <c r="BF31" s="233" t="str">
        <f t="shared" si="0"/>
        <v>Significant vulnerability</v>
      </c>
    </row>
    <row r="32" spans="1:58" x14ac:dyDescent="0.25">
      <c r="A32">
        <v>55041</v>
      </c>
      <c r="B32">
        <v>7559</v>
      </c>
      <c r="C32">
        <v>460</v>
      </c>
      <c r="D32">
        <v>35</v>
      </c>
      <c r="E32">
        <v>41731</v>
      </c>
      <c r="F32">
        <v>290</v>
      </c>
      <c r="G32">
        <v>2012</v>
      </c>
      <c r="H32">
        <v>1512</v>
      </c>
      <c r="I32">
        <v>931</v>
      </c>
      <c r="J32">
        <v>243</v>
      </c>
      <c r="K32">
        <v>449</v>
      </c>
      <c r="L32">
        <v>76</v>
      </c>
      <c r="M32">
        <v>387</v>
      </c>
      <c r="N32">
        <v>356</v>
      </c>
      <c r="O32">
        <v>17</v>
      </c>
      <c r="P32">
        <v>179</v>
      </c>
      <c r="Q32">
        <v>141</v>
      </c>
      <c r="R32">
        <v>6.0854610398200802E-2</v>
      </c>
      <c r="S32">
        <v>4.6302420955152803E-3</v>
      </c>
      <c r="T32">
        <v>41731</v>
      </c>
      <c r="U32">
        <v>3.8364863077126603E-2</v>
      </c>
      <c r="V32">
        <v>0.266172774176478</v>
      </c>
      <c r="W32">
        <v>0.20002645852626</v>
      </c>
      <c r="X32">
        <v>0.123164439740706</v>
      </c>
      <c r="Y32">
        <v>3.2147109406006097E-2</v>
      </c>
      <c r="Z32">
        <v>5.9399391453896E-2</v>
      </c>
      <c r="AA32">
        <v>1.00542399788332E-2</v>
      </c>
      <c r="AB32">
        <v>5.1197248313269002E-2</v>
      </c>
      <c r="AC32">
        <v>4.7096176742955402E-2</v>
      </c>
      <c r="AD32">
        <v>2.2489747321074202E-3</v>
      </c>
      <c r="AE32">
        <v>2.3680381002778101E-2</v>
      </c>
      <c r="AF32">
        <v>1.8653261013361601E-2</v>
      </c>
      <c r="AG32">
        <v>0.32</v>
      </c>
      <c r="AH32">
        <v>0.107428571428571</v>
      </c>
      <c r="AI32">
        <v>0.29142857142857098</v>
      </c>
      <c r="AJ32">
        <v>0.46514285714285702</v>
      </c>
      <c r="AK32">
        <v>0.82285714285714295</v>
      </c>
      <c r="AL32">
        <v>0.30057142857142899</v>
      </c>
      <c r="AM32">
        <v>0.55314285714285705</v>
      </c>
      <c r="AN32">
        <v>0.70171428571428596</v>
      </c>
      <c r="AO32">
        <v>0.309714285714286</v>
      </c>
      <c r="AP32">
        <v>0.77371428571428602</v>
      </c>
      <c r="AQ32">
        <v>0.82057142857142895</v>
      </c>
      <c r="AR32">
        <v>0.78057142857142903</v>
      </c>
      <c r="AS32">
        <v>0.33600000000000002</v>
      </c>
      <c r="AT32">
        <v>0.73257142857142898</v>
      </c>
      <c r="AU32">
        <v>0.72571428571428598</v>
      </c>
      <c r="AV32">
        <v>1.1839999999999999</v>
      </c>
      <c r="AW32">
        <v>2.3782857142857101</v>
      </c>
      <c r="AX32">
        <v>1.0834285714285701</v>
      </c>
      <c r="AY32">
        <v>3.3954285714285701</v>
      </c>
      <c r="AZ32">
        <v>8.0411428571428605</v>
      </c>
      <c r="BA32">
        <v>0.17942857142857099</v>
      </c>
      <c r="BB32">
        <v>0.69599999999999995</v>
      </c>
      <c r="BC32">
        <v>0.60114285714285698</v>
      </c>
      <c r="BD32">
        <v>0.83314285714285696</v>
      </c>
      <c r="BE32">
        <v>0.621714285714286</v>
      </c>
      <c r="BF32" s="233" t="str">
        <f t="shared" si="0"/>
        <v>Significant vulnerability</v>
      </c>
    </row>
    <row r="33" spans="1:58" x14ac:dyDescent="0.25">
      <c r="A33">
        <v>55042</v>
      </c>
      <c r="B33">
        <v>12647</v>
      </c>
      <c r="C33">
        <v>500</v>
      </c>
      <c r="D33">
        <v>207</v>
      </c>
      <c r="E33">
        <v>79741</v>
      </c>
      <c r="F33">
        <v>129</v>
      </c>
      <c r="G33">
        <v>1997</v>
      </c>
      <c r="H33">
        <v>3352</v>
      </c>
      <c r="I33">
        <v>1069</v>
      </c>
      <c r="J33">
        <v>161</v>
      </c>
      <c r="K33">
        <v>1746</v>
      </c>
      <c r="L33">
        <v>86</v>
      </c>
      <c r="M33">
        <v>82</v>
      </c>
      <c r="N33">
        <v>338</v>
      </c>
      <c r="O33">
        <v>90</v>
      </c>
      <c r="P33">
        <v>153</v>
      </c>
      <c r="Q33">
        <v>35</v>
      </c>
      <c r="R33">
        <v>3.9535067604965599E-2</v>
      </c>
      <c r="S33">
        <v>1.6367517988455801E-2</v>
      </c>
      <c r="T33">
        <v>79741</v>
      </c>
      <c r="U33">
        <v>1.0200047442081099E-2</v>
      </c>
      <c r="V33">
        <v>0.15790306001423299</v>
      </c>
      <c r="W33">
        <v>0.26504309322368902</v>
      </c>
      <c r="X33">
        <v>8.4525974539416501E-2</v>
      </c>
      <c r="Y33">
        <v>1.2730291768798901E-2</v>
      </c>
      <c r="Z33">
        <v>0.13805645607653999</v>
      </c>
      <c r="AA33">
        <v>6.8000316280540799E-3</v>
      </c>
      <c r="AB33">
        <v>6.4837510872143601E-3</v>
      </c>
      <c r="AC33">
        <v>2.6725705700956701E-2</v>
      </c>
      <c r="AD33">
        <v>7.11631216889381E-3</v>
      </c>
      <c r="AE33">
        <v>1.2097730687119499E-2</v>
      </c>
      <c r="AF33">
        <v>2.76745473234759E-3</v>
      </c>
      <c r="AG33">
        <v>0.14514285714285699</v>
      </c>
      <c r="AH33">
        <v>0.45257142857142901</v>
      </c>
      <c r="AI33">
        <v>1.14285714285715E-2</v>
      </c>
      <c r="AJ33">
        <v>5.3714285714285701E-2</v>
      </c>
      <c r="AK33">
        <v>0.27200000000000002</v>
      </c>
      <c r="AL33">
        <v>0.78171428571428603</v>
      </c>
      <c r="AM33">
        <v>0.18057142857142899</v>
      </c>
      <c r="AN33">
        <v>0.14514285714285699</v>
      </c>
      <c r="AO33">
        <v>0.69942857142857096</v>
      </c>
      <c r="AP33">
        <v>0.68914285714285695</v>
      </c>
      <c r="AQ33">
        <v>0.39542857142857102</v>
      </c>
      <c r="AR33">
        <v>0.64342857142857102</v>
      </c>
      <c r="AS33">
        <v>0.63314285714285701</v>
      </c>
      <c r="AT33">
        <v>0.44571428571428601</v>
      </c>
      <c r="AU33">
        <v>0.47428571428571398</v>
      </c>
      <c r="AV33">
        <v>0.66285714285714303</v>
      </c>
      <c r="AW33">
        <v>1.3794285714285699</v>
      </c>
      <c r="AX33">
        <v>1.3885714285714299</v>
      </c>
      <c r="AY33">
        <v>2.5920000000000001</v>
      </c>
      <c r="AZ33">
        <v>6.0228571428571396</v>
      </c>
      <c r="BA33">
        <v>0.04</v>
      </c>
      <c r="BB33">
        <v>0.16571428571428601</v>
      </c>
      <c r="BC33">
        <v>0.748571428571429</v>
      </c>
      <c r="BD33">
        <v>0.56685714285714295</v>
      </c>
      <c r="BE33">
        <v>0.29942857142857099</v>
      </c>
      <c r="BF33" s="233" t="str">
        <f t="shared" si="0"/>
        <v>Some vulnerability</v>
      </c>
    </row>
    <row r="34" spans="1:58" x14ac:dyDescent="0.25">
      <c r="A34">
        <v>55043</v>
      </c>
      <c r="B34">
        <v>3540</v>
      </c>
      <c r="C34">
        <v>196</v>
      </c>
      <c r="D34">
        <v>63</v>
      </c>
      <c r="E34">
        <v>56302</v>
      </c>
      <c r="F34">
        <v>59</v>
      </c>
      <c r="G34">
        <v>845</v>
      </c>
      <c r="H34">
        <v>578</v>
      </c>
      <c r="I34">
        <v>382</v>
      </c>
      <c r="J34">
        <v>93</v>
      </c>
      <c r="K34">
        <v>302</v>
      </c>
      <c r="L34">
        <v>4</v>
      </c>
      <c r="M34">
        <v>4</v>
      </c>
      <c r="N34">
        <v>11</v>
      </c>
      <c r="O34">
        <v>6</v>
      </c>
      <c r="P34">
        <v>15</v>
      </c>
      <c r="Q34">
        <v>1</v>
      </c>
      <c r="R34">
        <v>5.5367231638418099E-2</v>
      </c>
      <c r="S34">
        <v>1.7796610169491502E-2</v>
      </c>
      <c r="T34">
        <v>56302</v>
      </c>
      <c r="U34">
        <v>1.6666666666666701E-2</v>
      </c>
      <c r="V34">
        <v>0.23870056497175099</v>
      </c>
      <c r="W34">
        <v>0.163276836158192</v>
      </c>
      <c r="X34">
        <v>0.10790960451977399</v>
      </c>
      <c r="Y34">
        <v>2.6271186440677999E-2</v>
      </c>
      <c r="Z34">
        <v>8.5310734463276805E-2</v>
      </c>
      <c r="AA34">
        <v>1.1299435028248601E-3</v>
      </c>
      <c r="AB34">
        <v>1.1299435028248601E-3</v>
      </c>
      <c r="AC34">
        <v>3.10734463276836E-3</v>
      </c>
      <c r="AD34">
        <v>1.69491525423729E-3</v>
      </c>
      <c r="AE34">
        <v>4.2372881355932203E-3</v>
      </c>
      <c r="AF34">
        <v>2.8248587570621502E-4</v>
      </c>
      <c r="AG34">
        <v>0.27771428571428602</v>
      </c>
      <c r="AH34">
        <v>0.50971428571428601</v>
      </c>
      <c r="AI34">
        <v>6.2857142857142806E-2</v>
      </c>
      <c r="AJ34">
        <v>0.123428571428571</v>
      </c>
      <c r="AK34">
        <v>0.73714285714285699</v>
      </c>
      <c r="AL34">
        <v>0.13828571428571401</v>
      </c>
      <c r="AM34">
        <v>0.39657142857142902</v>
      </c>
      <c r="AN34">
        <v>0.56228571428571394</v>
      </c>
      <c r="AO34">
        <v>0.48457142857142899</v>
      </c>
      <c r="AP34">
        <v>0.435428571428571</v>
      </c>
      <c r="AQ34">
        <v>0.31885714285714301</v>
      </c>
      <c r="AR34">
        <v>0.22514285714285701</v>
      </c>
      <c r="AS34">
        <v>0.30399999999999999</v>
      </c>
      <c r="AT34">
        <v>0.16800000000000001</v>
      </c>
      <c r="AU34">
        <v>0.4</v>
      </c>
      <c r="AV34">
        <v>0.97371428571428598</v>
      </c>
      <c r="AW34">
        <v>1.8342857142857101</v>
      </c>
      <c r="AX34">
        <v>0.92</v>
      </c>
      <c r="AY34">
        <v>1.4159999999999999</v>
      </c>
      <c r="AZ34">
        <v>5.1440000000000001</v>
      </c>
      <c r="BA34">
        <v>0.112</v>
      </c>
      <c r="BB34">
        <v>0.40685714285714297</v>
      </c>
      <c r="BC34">
        <v>0.498285714285714</v>
      </c>
      <c r="BD34">
        <v>0.20685714285714299</v>
      </c>
      <c r="BE34">
        <v>0.16342857142857101</v>
      </c>
      <c r="BF34" s="233" t="str">
        <f t="shared" si="0"/>
        <v>Least vulnerability</v>
      </c>
    </row>
    <row r="35" spans="1:58" x14ac:dyDescent="0.25">
      <c r="A35">
        <v>55044</v>
      </c>
      <c r="B35">
        <v>61134</v>
      </c>
      <c r="C35">
        <v>2345</v>
      </c>
      <c r="D35">
        <v>916</v>
      </c>
      <c r="E35">
        <v>56277</v>
      </c>
      <c r="F35">
        <v>924</v>
      </c>
      <c r="G35">
        <v>6599</v>
      </c>
      <c r="H35">
        <v>16875</v>
      </c>
      <c r="I35">
        <v>4335</v>
      </c>
      <c r="J35">
        <v>798</v>
      </c>
      <c r="K35">
        <v>11744</v>
      </c>
      <c r="L35">
        <v>651</v>
      </c>
      <c r="M35">
        <v>1205</v>
      </c>
      <c r="N35">
        <v>290</v>
      </c>
      <c r="O35">
        <v>238</v>
      </c>
      <c r="P35">
        <v>768</v>
      </c>
      <c r="Q35">
        <v>216</v>
      </c>
      <c r="R35">
        <v>3.83583603232244E-2</v>
      </c>
      <c r="S35">
        <v>1.498347891517E-2</v>
      </c>
      <c r="T35">
        <v>56277</v>
      </c>
      <c r="U35">
        <v>1.51143389930317E-2</v>
      </c>
      <c r="V35">
        <v>0.107943206726208</v>
      </c>
      <c r="W35">
        <v>0.27603297673962102</v>
      </c>
      <c r="X35">
        <v>7.0909804691333803E-2</v>
      </c>
      <c r="Y35">
        <v>1.3053292766709201E-2</v>
      </c>
      <c r="Z35">
        <v>0.19210259430104401</v>
      </c>
      <c r="AA35">
        <v>1.0648738835999601E-2</v>
      </c>
      <c r="AB35">
        <v>1.9710799227925499E-2</v>
      </c>
      <c r="AC35">
        <v>4.7436778224882997E-3</v>
      </c>
      <c r="AD35">
        <v>3.89308731638695E-3</v>
      </c>
      <c r="AE35">
        <v>1.2562567474727599E-2</v>
      </c>
      <c r="AF35">
        <v>3.53322210226715E-3</v>
      </c>
      <c r="AG35">
        <v>0.13371428571428601</v>
      </c>
      <c r="AH35">
        <v>0.39771428571428602</v>
      </c>
      <c r="AI35">
        <v>6.3999999999999904E-2</v>
      </c>
      <c r="AJ35">
        <v>9.2571428571428596E-2</v>
      </c>
      <c r="AK35">
        <v>7.54285714285714E-2</v>
      </c>
      <c r="AL35">
        <v>0.84114285714285697</v>
      </c>
      <c r="AM35">
        <v>0.08</v>
      </c>
      <c r="AN35">
        <v>0.156571428571429</v>
      </c>
      <c r="AO35">
        <v>0.79428571428571404</v>
      </c>
      <c r="AP35">
        <v>0.78285714285714303</v>
      </c>
      <c r="AQ35">
        <v>0.56914285714285695</v>
      </c>
      <c r="AR35">
        <v>0.26742857142857102</v>
      </c>
      <c r="AS35">
        <v>0.45142857142857101</v>
      </c>
      <c r="AT35">
        <v>0.46057142857142902</v>
      </c>
      <c r="AU35">
        <v>0.48571428571428599</v>
      </c>
      <c r="AV35">
        <v>0.68799999999999994</v>
      </c>
      <c r="AW35">
        <v>1.1531428571428599</v>
      </c>
      <c r="AX35">
        <v>1.5771428571428601</v>
      </c>
      <c r="AY35">
        <v>2.23428571428571</v>
      </c>
      <c r="AZ35">
        <v>5.6525714285714299</v>
      </c>
      <c r="BA35">
        <v>4.8000000000000001E-2</v>
      </c>
      <c r="BB35">
        <v>8.3428571428571394E-2</v>
      </c>
      <c r="BC35">
        <v>0.84228571428571397</v>
      </c>
      <c r="BD35">
        <v>0.45714285714285702</v>
      </c>
      <c r="BE35">
        <v>0.23657142857142899</v>
      </c>
      <c r="BF35" s="233" t="str">
        <f t="shared" si="0"/>
        <v>Least vulnerability</v>
      </c>
    </row>
    <row r="36" spans="1:58" x14ac:dyDescent="0.25">
      <c r="A36">
        <v>55045</v>
      </c>
      <c r="B36">
        <v>7781</v>
      </c>
      <c r="C36">
        <v>342</v>
      </c>
      <c r="D36">
        <v>141</v>
      </c>
      <c r="E36">
        <v>45271</v>
      </c>
      <c r="F36">
        <v>213</v>
      </c>
      <c r="G36">
        <v>1160</v>
      </c>
      <c r="H36">
        <v>2154</v>
      </c>
      <c r="I36">
        <v>682</v>
      </c>
      <c r="J36">
        <v>110</v>
      </c>
      <c r="K36">
        <v>595</v>
      </c>
      <c r="L36">
        <v>21</v>
      </c>
      <c r="M36">
        <v>188</v>
      </c>
      <c r="N36">
        <v>163</v>
      </c>
      <c r="O36">
        <v>5</v>
      </c>
      <c r="P36">
        <v>108</v>
      </c>
      <c r="Q36">
        <v>21</v>
      </c>
      <c r="R36">
        <v>4.3953219380542301E-2</v>
      </c>
      <c r="S36">
        <v>1.8121064130574498E-2</v>
      </c>
      <c r="T36">
        <v>45271</v>
      </c>
      <c r="U36">
        <v>2.7374373473846501E-2</v>
      </c>
      <c r="V36">
        <v>0.14908109497493899</v>
      </c>
      <c r="W36">
        <v>0.27682817118622299</v>
      </c>
      <c r="X36">
        <v>8.7649402390438294E-2</v>
      </c>
      <c r="Y36">
        <v>1.4137000385554601E-2</v>
      </c>
      <c r="Z36">
        <v>7.6468320267317799E-2</v>
      </c>
      <c r="AA36">
        <v>2.6988818917876899E-3</v>
      </c>
      <c r="AB36">
        <v>2.4161418840765999E-2</v>
      </c>
      <c r="AC36">
        <v>2.09484642076854E-2</v>
      </c>
      <c r="AD36">
        <v>6.4259092661611604E-4</v>
      </c>
      <c r="AE36">
        <v>1.3879964014908101E-2</v>
      </c>
      <c r="AF36">
        <v>2.6988818917876899E-3</v>
      </c>
      <c r="AG36">
        <v>0.17828571428571399</v>
      </c>
      <c r="AH36">
        <v>0.52228571428571402</v>
      </c>
      <c r="AI36">
        <v>0.17828571428571399</v>
      </c>
      <c r="AJ36">
        <v>0.23885714285714299</v>
      </c>
      <c r="AK36">
        <v>0.22742857142857101</v>
      </c>
      <c r="AL36">
        <v>0.84457142857142897</v>
      </c>
      <c r="AM36">
        <v>0.216</v>
      </c>
      <c r="AN36">
        <v>0.185142857142857</v>
      </c>
      <c r="AO36">
        <v>0.42514285714285699</v>
      </c>
      <c r="AP36">
        <v>0.53257142857142903</v>
      </c>
      <c r="AQ36">
        <v>0.619428571428571</v>
      </c>
      <c r="AR36">
        <v>0.57485714285714296</v>
      </c>
      <c r="AS36">
        <v>0.22971428571428601</v>
      </c>
      <c r="AT36">
        <v>0.498285714285714</v>
      </c>
      <c r="AU36">
        <v>0.46857142857142903</v>
      </c>
      <c r="AV36">
        <v>1.1177142857142901</v>
      </c>
      <c r="AW36">
        <v>1.47314285714286</v>
      </c>
      <c r="AX36">
        <v>0.95771428571428596</v>
      </c>
      <c r="AY36">
        <v>2.3908571428571399</v>
      </c>
      <c r="AZ36">
        <v>5.9394285714285697</v>
      </c>
      <c r="BA36">
        <v>0.156571428571429</v>
      </c>
      <c r="BB36">
        <v>0.20685714285714299</v>
      </c>
      <c r="BC36">
        <v>0.51428571428571401</v>
      </c>
      <c r="BD36">
        <v>0.50742857142857101</v>
      </c>
      <c r="BE36">
        <v>0.27885714285714303</v>
      </c>
      <c r="BF36" s="233" t="str">
        <f t="shared" si="0"/>
        <v>Some vulnerability</v>
      </c>
    </row>
    <row r="37" spans="1:58" x14ac:dyDescent="0.25">
      <c r="A37">
        <v>55046</v>
      </c>
      <c r="B37">
        <v>5999</v>
      </c>
      <c r="C37">
        <v>117</v>
      </c>
      <c r="D37">
        <v>39</v>
      </c>
      <c r="E37">
        <v>36613</v>
      </c>
      <c r="F37">
        <v>207</v>
      </c>
      <c r="G37">
        <v>561</v>
      </c>
      <c r="H37">
        <v>1939</v>
      </c>
      <c r="I37">
        <v>466</v>
      </c>
      <c r="J37">
        <v>74</v>
      </c>
      <c r="K37">
        <v>439</v>
      </c>
      <c r="L37">
        <v>38</v>
      </c>
      <c r="M37">
        <v>70</v>
      </c>
      <c r="N37">
        <v>13</v>
      </c>
      <c r="O37">
        <v>75</v>
      </c>
      <c r="P37">
        <v>11</v>
      </c>
      <c r="Q37">
        <v>12</v>
      </c>
      <c r="R37">
        <v>1.9503250541757E-2</v>
      </c>
      <c r="S37">
        <v>6.5010835139189902E-3</v>
      </c>
      <c r="T37">
        <v>36613</v>
      </c>
      <c r="U37">
        <v>3.4505750958493099E-2</v>
      </c>
      <c r="V37">
        <v>9.3515585930988507E-2</v>
      </c>
      <c r="W37">
        <v>0.323220536756126</v>
      </c>
      <c r="X37">
        <v>7.7679613268878206E-2</v>
      </c>
      <c r="Y37">
        <v>1.2335389231538599E-2</v>
      </c>
      <c r="Z37">
        <v>7.3178863143857298E-2</v>
      </c>
      <c r="AA37">
        <v>6.3343890648441398E-3</v>
      </c>
      <c r="AB37">
        <v>1.1668611435239199E-2</v>
      </c>
      <c r="AC37">
        <v>2.1670278379730002E-3</v>
      </c>
      <c r="AD37">
        <v>1.25020836806134E-2</v>
      </c>
      <c r="AE37">
        <v>1.8336389398233E-3</v>
      </c>
      <c r="AF37">
        <v>2.0003333888981502E-3</v>
      </c>
      <c r="AG37">
        <v>3.3142857142857099E-2</v>
      </c>
      <c r="AH37">
        <v>0.150857142857143</v>
      </c>
      <c r="AI37">
        <v>0.53142857142857103</v>
      </c>
      <c r="AJ37">
        <v>0.38171428571428601</v>
      </c>
      <c r="AK37">
        <v>3.77142857142857E-2</v>
      </c>
      <c r="AL37">
        <v>0.97028571428571397</v>
      </c>
      <c r="AM37">
        <v>0.126857142857143</v>
      </c>
      <c r="AN37">
        <v>0.13828571428571401</v>
      </c>
      <c r="AO37">
        <v>0.40114285714285702</v>
      </c>
      <c r="AP37">
        <v>0.67428571428571404</v>
      </c>
      <c r="AQ37">
        <v>0.47314285714285698</v>
      </c>
      <c r="AR37">
        <v>0.190857142857143</v>
      </c>
      <c r="AS37">
        <v>0.83771428571428597</v>
      </c>
      <c r="AT37">
        <v>9.9428571428571394E-2</v>
      </c>
      <c r="AU37">
        <v>0.44800000000000001</v>
      </c>
      <c r="AV37">
        <v>1.0971428571428601</v>
      </c>
      <c r="AW37">
        <v>1.27314285714286</v>
      </c>
      <c r="AX37">
        <v>1.0754285714285701</v>
      </c>
      <c r="AY37">
        <v>2.04914285714286</v>
      </c>
      <c r="AZ37">
        <v>5.49485714285714</v>
      </c>
      <c r="BA37">
        <v>0.14971428571428599</v>
      </c>
      <c r="BB37">
        <v>0.126857142857143</v>
      </c>
      <c r="BC37">
        <v>0.59199999999999997</v>
      </c>
      <c r="BD37">
        <v>0.39657142857142902</v>
      </c>
      <c r="BE37">
        <v>0.20571428571428599</v>
      </c>
      <c r="BF37" s="233" t="str">
        <f t="shared" si="0"/>
        <v>Least vulnerability</v>
      </c>
    </row>
    <row r="38" spans="1:58" x14ac:dyDescent="0.25">
      <c r="A38">
        <v>55047</v>
      </c>
      <c r="B38">
        <v>2296</v>
      </c>
      <c r="C38">
        <v>62</v>
      </c>
      <c r="D38">
        <v>3</v>
      </c>
      <c r="E38">
        <v>72736</v>
      </c>
      <c r="F38">
        <v>88</v>
      </c>
      <c r="G38">
        <v>693</v>
      </c>
      <c r="H38">
        <v>369</v>
      </c>
      <c r="I38">
        <v>209</v>
      </c>
      <c r="J38">
        <v>34</v>
      </c>
      <c r="K38">
        <v>170</v>
      </c>
      <c r="L38">
        <v>0</v>
      </c>
      <c r="M38">
        <v>0</v>
      </c>
      <c r="N38">
        <v>6</v>
      </c>
      <c r="O38">
        <v>14</v>
      </c>
      <c r="P38">
        <v>18</v>
      </c>
      <c r="Q38">
        <v>0</v>
      </c>
      <c r="R38">
        <v>2.7003484320557498E-2</v>
      </c>
      <c r="S38">
        <v>1.3066202090592301E-3</v>
      </c>
      <c r="T38">
        <v>72736</v>
      </c>
      <c r="U38">
        <v>3.8327526132404199E-2</v>
      </c>
      <c r="V38">
        <v>0.30182926829268297</v>
      </c>
      <c r="W38">
        <v>0.160714285714286</v>
      </c>
      <c r="X38">
        <v>9.1027874564459904E-2</v>
      </c>
      <c r="Y38">
        <v>1.4808362369338E-2</v>
      </c>
      <c r="Z38">
        <v>7.4041811846689898E-2</v>
      </c>
      <c r="AA38">
        <v>0</v>
      </c>
      <c r="AB38">
        <v>0</v>
      </c>
      <c r="AC38">
        <v>2.6132404181184701E-3</v>
      </c>
      <c r="AD38">
        <v>6.0975609756097598E-3</v>
      </c>
      <c r="AE38">
        <v>7.8397212543554005E-3</v>
      </c>
      <c r="AF38">
        <v>0</v>
      </c>
      <c r="AG38">
        <v>6.8571428571428603E-2</v>
      </c>
      <c r="AH38">
        <v>6.0571428571428602E-2</v>
      </c>
      <c r="AI38">
        <v>2.0571428571428602E-2</v>
      </c>
      <c r="AJ38">
        <v>0.46171428571428602</v>
      </c>
      <c r="AK38">
        <v>0.89828571428571402</v>
      </c>
      <c r="AL38">
        <v>0.130285714285714</v>
      </c>
      <c r="AM38">
        <v>0.24342857142857099</v>
      </c>
      <c r="AN38">
        <v>0.20457142857142899</v>
      </c>
      <c r="AO38">
        <v>0.40685714285714297</v>
      </c>
      <c r="AP38">
        <v>0</v>
      </c>
      <c r="AQ38">
        <v>0</v>
      </c>
      <c r="AR38">
        <v>0.20685714285714299</v>
      </c>
      <c r="AS38">
        <v>0.59657142857142897</v>
      </c>
      <c r="AT38">
        <v>0.30171428571428599</v>
      </c>
      <c r="AU38">
        <v>0</v>
      </c>
      <c r="AV38">
        <v>0.61142857142857099</v>
      </c>
      <c r="AW38">
        <v>1.47657142857143</v>
      </c>
      <c r="AX38">
        <v>0.40685714285714297</v>
      </c>
      <c r="AY38">
        <v>1.1051428571428601</v>
      </c>
      <c r="AZ38">
        <v>3.6</v>
      </c>
      <c r="BA38">
        <v>3.3142857142857099E-2</v>
      </c>
      <c r="BB38">
        <v>0.20799999999999999</v>
      </c>
      <c r="BC38">
        <v>0.216</v>
      </c>
      <c r="BD38">
        <v>0.124571428571429</v>
      </c>
      <c r="BE38">
        <v>2.17142857142857E-2</v>
      </c>
      <c r="BF38" s="233" t="str">
        <f t="shared" si="0"/>
        <v>Least vulnerability</v>
      </c>
    </row>
    <row r="39" spans="1:58" x14ac:dyDescent="0.25">
      <c r="A39">
        <v>55049</v>
      </c>
      <c r="B39">
        <v>2620</v>
      </c>
      <c r="C39">
        <v>214</v>
      </c>
      <c r="D39">
        <v>70</v>
      </c>
      <c r="E39">
        <v>36079</v>
      </c>
      <c r="F39">
        <v>255</v>
      </c>
      <c r="G39">
        <v>297</v>
      </c>
      <c r="H39">
        <v>786</v>
      </c>
      <c r="I39">
        <v>218</v>
      </c>
      <c r="J39">
        <v>40</v>
      </c>
      <c r="K39">
        <v>688</v>
      </c>
      <c r="L39">
        <v>48</v>
      </c>
      <c r="M39">
        <v>40</v>
      </c>
      <c r="N39">
        <v>210</v>
      </c>
      <c r="O39">
        <v>20</v>
      </c>
      <c r="P39">
        <v>42</v>
      </c>
      <c r="Q39">
        <v>13</v>
      </c>
      <c r="R39">
        <v>8.1679389312977094E-2</v>
      </c>
      <c r="S39">
        <v>2.67175572519084E-2</v>
      </c>
      <c r="T39">
        <v>36079</v>
      </c>
      <c r="U39">
        <v>9.7328244274809197E-2</v>
      </c>
      <c r="V39">
        <v>0.113358778625954</v>
      </c>
      <c r="W39">
        <v>0.3</v>
      </c>
      <c r="X39">
        <v>8.3206106870229002E-2</v>
      </c>
      <c r="Y39">
        <v>1.5267175572519101E-2</v>
      </c>
      <c r="Z39">
        <v>0.26259541984732798</v>
      </c>
      <c r="AA39">
        <v>1.8320610687022901E-2</v>
      </c>
      <c r="AB39">
        <v>1.5267175572519101E-2</v>
      </c>
      <c r="AC39">
        <v>8.0152671755725199E-2</v>
      </c>
      <c r="AD39">
        <v>7.63358778625954E-3</v>
      </c>
      <c r="AE39">
        <v>1.6030534351145001E-2</v>
      </c>
      <c r="AF39">
        <v>4.9618320610686998E-3</v>
      </c>
      <c r="AG39">
        <v>0.52342857142857102</v>
      </c>
      <c r="AH39">
        <v>0.77714285714285702</v>
      </c>
      <c r="AI39">
        <v>0.57028571428571395</v>
      </c>
      <c r="AJ39">
        <v>0.95542857142857096</v>
      </c>
      <c r="AK39">
        <v>8.4571428571428603E-2</v>
      </c>
      <c r="AL39">
        <v>0.93142857142857105</v>
      </c>
      <c r="AM39">
        <v>0.16914285714285701</v>
      </c>
      <c r="AN39">
        <v>0.218285714285714</v>
      </c>
      <c r="AO39">
        <v>0.878857142857143</v>
      </c>
      <c r="AP39">
        <v>0.869714285714286</v>
      </c>
      <c r="AQ39">
        <v>0.51771428571428602</v>
      </c>
      <c r="AR39">
        <v>0.89371428571428602</v>
      </c>
      <c r="AS39">
        <v>0.66171428571428603</v>
      </c>
      <c r="AT39">
        <v>0.55771428571428605</v>
      </c>
      <c r="AU39">
        <v>0.51657142857142901</v>
      </c>
      <c r="AV39">
        <v>2.8262857142857101</v>
      </c>
      <c r="AW39">
        <v>1.4034285714285699</v>
      </c>
      <c r="AX39">
        <v>1.74857142857143</v>
      </c>
      <c r="AY39">
        <v>3.1474285714285699</v>
      </c>
      <c r="AZ39">
        <v>9.1257142857142899</v>
      </c>
      <c r="BA39">
        <v>0.82514285714285696</v>
      </c>
      <c r="BB39">
        <v>0.17828571428571399</v>
      </c>
      <c r="BC39">
        <v>0.90400000000000003</v>
      </c>
      <c r="BD39">
        <v>0.73485714285714299</v>
      </c>
      <c r="BE39">
        <v>0.80685714285714305</v>
      </c>
      <c r="BF39" s="233" t="str">
        <f t="shared" si="0"/>
        <v>Most vulnerability</v>
      </c>
    </row>
    <row r="40" spans="1:58" x14ac:dyDescent="0.25">
      <c r="A40">
        <v>55051</v>
      </c>
      <c r="B40">
        <v>9591</v>
      </c>
      <c r="C40">
        <v>941</v>
      </c>
      <c r="D40">
        <v>190</v>
      </c>
      <c r="E40">
        <v>34736</v>
      </c>
      <c r="F40">
        <v>545</v>
      </c>
      <c r="G40">
        <v>2093</v>
      </c>
      <c r="H40">
        <v>2015</v>
      </c>
      <c r="I40">
        <v>1575</v>
      </c>
      <c r="J40">
        <v>232</v>
      </c>
      <c r="K40">
        <v>628</v>
      </c>
      <c r="L40">
        <v>8</v>
      </c>
      <c r="M40">
        <v>311</v>
      </c>
      <c r="N40">
        <v>503</v>
      </c>
      <c r="O40">
        <v>110</v>
      </c>
      <c r="P40">
        <v>259</v>
      </c>
      <c r="Q40">
        <v>256</v>
      </c>
      <c r="R40">
        <v>9.8112814096548803E-2</v>
      </c>
      <c r="S40">
        <v>1.9810238765509299E-2</v>
      </c>
      <c r="T40">
        <v>34736</v>
      </c>
      <c r="U40">
        <v>5.6824105932645197E-2</v>
      </c>
      <c r="V40">
        <v>0.218225419664269</v>
      </c>
      <c r="W40">
        <v>0.210092795328954</v>
      </c>
      <c r="X40">
        <v>0.16421645292461701</v>
      </c>
      <c r="Y40">
        <v>2.4189344176832401E-2</v>
      </c>
      <c r="Z40">
        <v>6.5478052340736101E-2</v>
      </c>
      <c r="AA40">
        <v>8.3411531644249804E-4</v>
      </c>
      <c r="AB40">
        <v>3.2426232926702103E-2</v>
      </c>
      <c r="AC40">
        <v>5.2445000521322102E-2</v>
      </c>
      <c r="AD40">
        <v>1.1469085601084301E-2</v>
      </c>
      <c r="AE40">
        <v>2.7004483369825898E-2</v>
      </c>
      <c r="AF40">
        <v>2.6691690126159899E-2</v>
      </c>
      <c r="AG40">
        <v>0.64457142857142902</v>
      </c>
      <c r="AH40">
        <v>0.58857142857142897</v>
      </c>
      <c r="AI40">
        <v>0.65714285714285703</v>
      </c>
      <c r="AJ40">
        <v>0.73942857142857099</v>
      </c>
      <c r="AK40">
        <v>0.63085714285714301</v>
      </c>
      <c r="AL40">
        <v>0.36685714285714299</v>
      </c>
      <c r="AM40">
        <v>0.83428571428571396</v>
      </c>
      <c r="AN40">
        <v>0.502857142857143</v>
      </c>
      <c r="AO40">
        <v>0.35314285714285698</v>
      </c>
      <c r="AP40">
        <v>0.41028571428571398</v>
      </c>
      <c r="AQ40">
        <v>0.68571428571428605</v>
      </c>
      <c r="AR40">
        <v>0.80114285714285705</v>
      </c>
      <c r="AS40">
        <v>0.81371428571428595</v>
      </c>
      <c r="AT40">
        <v>0.77485714285714302</v>
      </c>
      <c r="AU40">
        <v>0.80914285714285705</v>
      </c>
      <c r="AV40">
        <v>2.6297142857142899</v>
      </c>
      <c r="AW40">
        <v>2.3348571428571399</v>
      </c>
      <c r="AX40">
        <v>0.76342857142857101</v>
      </c>
      <c r="AY40">
        <v>3.8845714285714301</v>
      </c>
      <c r="AZ40">
        <v>9.6125714285714299</v>
      </c>
      <c r="BA40">
        <v>0.76914285714285702</v>
      </c>
      <c r="BB40">
        <v>0.67085714285714304</v>
      </c>
      <c r="BC40">
        <v>0.40571428571428603</v>
      </c>
      <c r="BD40">
        <v>0.96457142857142897</v>
      </c>
      <c r="BE40">
        <v>0.86857142857142899</v>
      </c>
      <c r="BF40" s="233" t="str">
        <f t="shared" si="0"/>
        <v>Most vulnerability</v>
      </c>
    </row>
    <row r="41" spans="1:58" x14ac:dyDescent="0.25">
      <c r="A41">
        <v>55052</v>
      </c>
      <c r="B41">
        <v>1849</v>
      </c>
      <c r="C41">
        <v>174</v>
      </c>
      <c r="D41">
        <v>52</v>
      </c>
      <c r="E41">
        <v>39207</v>
      </c>
      <c r="F41">
        <v>94</v>
      </c>
      <c r="G41">
        <v>334</v>
      </c>
      <c r="H41">
        <v>334</v>
      </c>
      <c r="I41">
        <v>232</v>
      </c>
      <c r="J41">
        <v>20</v>
      </c>
      <c r="K41">
        <v>28</v>
      </c>
      <c r="L41">
        <v>0</v>
      </c>
      <c r="M41">
        <v>0</v>
      </c>
      <c r="N41">
        <v>80</v>
      </c>
      <c r="O41">
        <v>0</v>
      </c>
      <c r="P41">
        <v>7</v>
      </c>
      <c r="Q41">
        <v>61</v>
      </c>
      <c r="R41">
        <v>9.4104921579232004E-2</v>
      </c>
      <c r="S41">
        <v>2.8123309897241801E-2</v>
      </c>
      <c r="T41">
        <v>39207</v>
      </c>
      <c r="U41">
        <v>5.08382909680909E-2</v>
      </c>
      <c r="V41">
        <v>0.180638182801514</v>
      </c>
      <c r="W41">
        <v>0.180638182801514</v>
      </c>
      <c r="X41">
        <v>0.12547322877230899</v>
      </c>
      <c r="Y41">
        <v>1.08166576527853E-2</v>
      </c>
      <c r="Z41">
        <v>1.51433207138994E-2</v>
      </c>
      <c r="AA41">
        <v>0</v>
      </c>
      <c r="AB41">
        <v>0</v>
      </c>
      <c r="AC41">
        <v>4.3266630611141201E-2</v>
      </c>
      <c r="AD41">
        <v>0</v>
      </c>
      <c r="AE41">
        <v>3.7858301784748499E-3</v>
      </c>
      <c r="AF41">
        <v>3.2990805840995098E-2</v>
      </c>
      <c r="AG41">
        <v>0.61599999999999999</v>
      </c>
      <c r="AH41">
        <v>0.80342857142857105</v>
      </c>
      <c r="AI41">
        <v>0.371428571428571</v>
      </c>
      <c r="AJ41">
        <v>0.67200000000000004</v>
      </c>
      <c r="AK41">
        <v>0.40114285714285702</v>
      </c>
      <c r="AL41">
        <v>0.20914285714285699</v>
      </c>
      <c r="AM41">
        <v>0.57485714285714296</v>
      </c>
      <c r="AN41">
        <v>0.104</v>
      </c>
      <c r="AO41">
        <v>4.6857142857142903E-2</v>
      </c>
      <c r="AP41">
        <v>0</v>
      </c>
      <c r="AQ41">
        <v>0</v>
      </c>
      <c r="AR41">
        <v>0.75771428571428601</v>
      </c>
      <c r="AS41">
        <v>0</v>
      </c>
      <c r="AT41">
        <v>0.154285714285714</v>
      </c>
      <c r="AU41">
        <v>0.85828571428571399</v>
      </c>
      <c r="AV41">
        <v>2.46285714285714</v>
      </c>
      <c r="AW41">
        <v>1.28914285714286</v>
      </c>
      <c r="AX41">
        <v>4.6857142857142903E-2</v>
      </c>
      <c r="AY41">
        <v>1.77028571428571</v>
      </c>
      <c r="AZ41">
        <v>5.5691428571428601</v>
      </c>
      <c r="BA41">
        <v>0.70628571428571396</v>
      </c>
      <c r="BB41">
        <v>0.13142857142857101</v>
      </c>
      <c r="BC41">
        <v>4.2285714285714301E-2</v>
      </c>
      <c r="BD41">
        <v>0.30285714285714299</v>
      </c>
      <c r="BE41">
        <v>0.221714285714286</v>
      </c>
      <c r="BF41" s="233" t="str">
        <f t="shared" si="0"/>
        <v>Least vulnerability</v>
      </c>
    </row>
    <row r="42" spans="1:58" x14ac:dyDescent="0.25">
      <c r="A42">
        <v>55053</v>
      </c>
      <c r="B42">
        <v>1037</v>
      </c>
      <c r="C42">
        <v>49</v>
      </c>
      <c r="D42">
        <v>8</v>
      </c>
      <c r="E42">
        <v>39048</v>
      </c>
      <c r="F42">
        <v>31</v>
      </c>
      <c r="G42">
        <v>178</v>
      </c>
      <c r="H42">
        <v>262</v>
      </c>
      <c r="I42">
        <v>86</v>
      </c>
      <c r="J42">
        <v>30</v>
      </c>
      <c r="K42">
        <v>91</v>
      </c>
      <c r="L42">
        <v>1</v>
      </c>
      <c r="M42">
        <v>0</v>
      </c>
      <c r="N42">
        <v>12</v>
      </c>
      <c r="O42">
        <v>7</v>
      </c>
      <c r="P42">
        <v>7</v>
      </c>
      <c r="Q42">
        <v>4</v>
      </c>
      <c r="R42">
        <v>4.7251687560269998E-2</v>
      </c>
      <c r="S42">
        <v>7.7145612343298003E-3</v>
      </c>
      <c r="T42">
        <v>39048</v>
      </c>
      <c r="U42">
        <v>2.9893924783027999E-2</v>
      </c>
      <c r="V42">
        <v>0.171648987463838</v>
      </c>
      <c r="W42">
        <v>0.25265188042430098</v>
      </c>
      <c r="X42">
        <v>8.2931533269045302E-2</v>
      </c>
      <c r="Y42">
        <v>2.8929604628736699E-2</v>
      </c>
      <c r="Z42">
        <v>8.7753134040501404E-2</v>
      </c>
      <c r="AA42">
        <v>9.6432015429122504E-4</v>
      </c>
      <c r="AB42">
        <v>0</v>
      </c>
      <c r="AC42">
        <v>1.1571841851494701E-2</v>
      </c>
      <c r="AD42">
        <v>6.7502410800385701E-3</v>
      </c>
      <c r="AE42">
        <v>6.7502410800385701E-3</v>
      </c>
      <c r="AF42">
        <v>3.8572806171649002E-3</v>
      </c>
      <c r="AG42">
        <v>0.20914285714285699</v>
      </c>
      <c r="AH42">
        <v>0.18057142857142899</v>
      </c>
      <c r="AI42">
        <v>0.38171428571428601</v>
      </c>
      <c r="AJ42">
        <v>0.27885714285714303</v>
      </c>
      <c r="AK42">
        <v>0.34857142857142898</v>
      </c>
      <c r="AL42">
        <v>0.70171428571428596</v>
      </c>
      <c r="AM42">
        <v>0.16457142857142901</v>
      </c>
      <c r="AN42">
        <v>0.63771428571428601</v>
      </c>
      <c r="AO42">
        <v>0.505142857142857</v>
      </c>
      <c r="AP42">
        <v>0.42171428571428599</v>
      </c>
      <c r="AQ42">
        <v>0</v>
      </c>
      <c r="AR42">
        <v>0.42742857142857099</v>
      </c>
      <c r="AS42">
        <v>0.621714285714286</v>
      </c>
      <c r="AT42">
        <v>0.26285714285714301</v>
      </c>
      <c r="AU42">
        <v>0.497142857142857</v>
      </c>
      <c r="AV42">
        <v>1.05028571428571</v>
      </c>
      <c r="AW42">
        <v>1.8525714285714301</v>
      </c>
      <c r="AX42">
        <v>0.92685714285714305</v>
      </c>
      <c r="AY42">
        <v>1.8091428571428601</v>
      </c>
      <c r="AZ42">
        <v>5.6388571428571401</v>
      </c>
      <c r="BA42">
        <v>0.13257142857142901</v>
      </c>
      <c r="BB42">
        <v>0.41828571428571398</v>
      </c>
      <c r="BC42">
        <v>0.502857142857143</v>
      </c>
      <c r="BD42">
        <v>0.308571428571429</v>
      </c>
      <c r="BE42">
        <v>0.23428571428571399</v>
      </c>
      <c r="BF42" s="233" t="str">
        <f t="shared" si="0"/>
        <v>Least vulnerability</v>
      </c>
    </row>
    <row r="43" spans="1:58" x14ac:dyDescent="0.25">
      <c r="A43">
        <v>55054</v>
      </c>
      <c r="B43">
        <v>2635</v>
      </c>
      <c r="C43">
        <v>0</v>
      </c>
      <c r="D43">
        <v>25</v>
      </c>
      <c r="E43">
        <v>52133</v>
      </c>
      <c r="F43">
        <v>56</v>
      </c>
      <c r="G43">
        <v>60</v>
      </c>
      <c r="H43">
        <v>773</v>
      </c>
      <c r="I43">
        <v>146</v>
      </c>
      <c r="J43">
        <v>0</v>
      </c>
      <c r="K43">
        <v>567</v>
      </c>
      <c r="L43">
        <v>0</v>
      </c>
      <c r="M43">
        <v>19</v>
      </c>
      <c r="N43">
        <v>0</v>
      </c>
      <c r="O43">
        <v>0</v>
      </c>
      <c r="P43">
        <v>0</v>
      </c>
      <c r="Q43">
        <v>0</v>
      </c>
      <c r="R43">
        <v>0</v>
      </c>
      <c r="S43">
        <v>9.4876660341556007E-3</v>
      </c>
      <c r="T43">
        <v>52133</v>
      </c>
      <c r="U43">
        <v>2.12523719165085E-2</v>
      </c>
      <c r="V43">
        <v>2.2770398481973399E-2</v>
      </c>
      <c r="W43">
        <v>0.293358633776091</v>
      </c>
      <c r="X43">
        <v>5.5407969639468702E-2</v>
      </c>
      <c r="Y43">
        <v>0</v>
      </c>
      <c r="Z43">
        <v>0.21518026565464901</v>
      </c>
      <c r="AA43">
        <v>0</v>
      </c>
      <c r="AB43">
        <v>7.21062618595825E-3</v>
      </c>
      <c r="AC43">
        <v>0</v>
      </c>
      <c r="AD43">
        <v>0</v>
      </c>
      <c r="AE43">
        <v>0</v>
      </c>
      <c r="AF43">
        <v>0</v>
      </c>
      <c r="AG43">
        <v>0</v>
      </c>
      <c r="AH43">
        <v>0.222857142857143</v>
      </c>
      <c r="AI43">
        <v>9.8285714285714296E-2</v>
      </c>
      <c r="AJ43">
        <v>0.17257142857142899</v>
      </c>
      <c r="AK43">
        <v>5.7142857142857099E-3</v>
      </c>
      <c r="AL43">
        <v>0.90857142857142903</v>
      </c>
      <c r="AM43">
        <v>3.2000000000000001E-2</v>
      </c>
      <c r="AN43">
        <v>0</v>
      </c>
      <c r="AO43">
        <v>0.82399999999999995</v>
      </c>
      <c r="AP43">
        <v>0</v>
      </c>
      <c r="AQ43">
        <v>0.40114285714285702</v>
      </c>
      <c r="AR43">
        <v>0</v>
      </c>
      <c r="AS43">
        <v>0</v>
      </c>
      <c r="AT43">
        <v>0</v>
      </c>
      <c r="AU43">
        <v>0</v>
      </c>
      <c r="AV43">
        <v>0.49371428571428599</v>
      </c>
      <c r="AW43">
        <v>0.94628571428571395</v>
      </c>
      <c r="AX43">
        <v>0.82399999999999995</v>
      </c>
      <c r="AY43">
        <v>0.40114285714285702</v>
      </c>
      <c r="AZ43">
        <v>2.6651428571428601</v>
      </c>
      <c r="BA43">
        <v>2.0571428571428602E-2</v>
      </c>
      <c r="BB43">
        <v>2.6285714285714301E-2</v>
      </c>
      <c r="BC43">
        <v>0.436571428571429</v>
      </c>
      <c r="BD43">
        <v>3.2000000000000001E-2</v>
      </c>
      <c r="BE43">
        <v>3.4285714285714301E-3</v>
      </c>
      <c r="BF43" s="233" t="str">
        <f t="shared" si="0"/>
        <v>Least vulnerability</v>
      </c>
    </row>
    <row r="44" spans="1:58" x14ac:dyDescent="0.25">
      <c r="A44">
        <v>55055</v>
      </c>
      <c r="B44">
        <v>4163</v>
      </c>
      <c r="C44">
        <v>372</v>
      </c>
      <c r="D44">
        <v>82</v>
      </c>
      <c r="E44">
        <v>35732</v>
      </c>
      <c r="F44">
        <v>203</v>
      </c>
      <c r="G44">
        <v>751</v>
      </c>
      <c r="H44">
        <v>837</v>
      </c>
      <c r="I44">
        <v>692</v>
      </c>
      <c r="J44">
        <v>80</v>
      </c>
      <c r="K44">
        <v>1261</v>
      </c>
      <c r="L44">
        <v>94</v>
      </c>
      <c r="M44">
        <v>395</v>
      </c>
      <c r="N44">
        <v>0</v>
      </c>
      <c r="O44">
        <v>70</v>
      </c>
      <c r="P44">
        <v>148</v>
      </c>
      <c r="Q44">
        <v>13</v>
      </c>
      <c r="R44">
        <v>8.9358635599327399E-2</v>
      </c>
      <c r="S44">
        <v>1.9697333653615201E-2</v>
      </c>
      <c r="T44">
        <v>35732</v>
      </c>
      <c r="U44">
        <v>4.8762911361998597E-2</v>
      </c>
      <c r="V44">
        <v>0.18039875090079299</v>
      </c>
      <c r="W44">
        <v>0.20105693009848699</v>
      </c>
      <c r="X44">
        <v>0.16622627912563101</v>
      </c>
      <c r="Y44">
        <v>1.9216910881575799E-2</v>
      </c>
      <c r="Z44">
        <v>0.30290655777083803</v>
      </c>
      <c r="AA44">
        <v>2.2579870285851501E-2</v>
      </c>
      <c r="AB44">
        <v>9.4883497477780507E-2</v>
      </c>
      <c r="AC44">
        <v>0</v>
      </c>
      <c r="AD44">
        <v>1.6814797021378801E-2</v>
      </c>
      <c r="AE44">
        <v>3.5551285130915197E-2</v>
      </c>
      <c r="AF44">
        <v>3.1227480182560701E-3</v>
      </c>
      <c r="AG44">
        <v>0.58399999999999996</v>
      </c>
      <c r="AH44">
        <v>0.58057142857142896</v>
      </c>
      <c r="AI44">
        <v>0.59885714285714298</v>
      </c>
      <c r="AJ44">
        <v>0.625142857142857</v>
      </c>
      <c r="AK44">
        <v>0.39885714285714302</v>
      </c>
      <c r="AL44">
        <v>0.312</v>
      </c>
      <c r="AM44">
        <v>0.84685714285714297</v>
      </c>
      <c r="AN44">
        <v>0.34514285714285697</v>
      </c>
      <c r="AO44">
        <v>0.91314285714285703</v>
      </c>
      <c r="AP44">
        <v>0.89257142857142902</v>
      </c>
      <c r="AQ44">
        <v>0.92228571428571404</v>
      </c>
      <c r="AR44">
        <v>0</v>
      </c>
      <c r="AS44">
        <v>0.90057142857142902</v>
      </c>
      <c r="AT44">
        <v>0.88342857142857101</v>
      </c>
      <c r="AU44">
        <v>0.47771428571428598</v>
      </c>
      <c r="AV44">
        <v>2.3885714285714301</v>
      </c>
      <c r="AW44">
        <v>1.9028571428571399</v>
      </c>
      <c r="AX44">
        <v>1.80571428571429</v>
      </c>
      <c r="AY44">
        <v>3.1840000000000002</v>
      </c>
      <c r="AZ44">
        <v>9.2811428571428607</v>
      </c>
      <c r="BA44">
        <v>0.67657142857142905</v>
      </c>
      <c r="BB44">
        <v>0.435428571428571</v>
      </c>
      <c r="BC44">
        <v>0.92685714285714305</v>
      </c>
      <c r="BD44">
        <v>0.749714285714286</v>
      </c>
      <c r="BE44">
        <v>0.82628571428571396</v>
      </c>
      <c r="BF44" s="233" t="str">
        <f t="shared" si="0"/>
        <v>Most vulnerability</v>
      </c>
    </row>
    <row r="45" spans="1:58" x14ac:dyDescent="0.25">
      <c r="A45">
        <v>55056</v>
      </c>
      <c r="B45">
        <v>14206</v>
      </c>
      <c r="C45">
        <v>858</v>
      </c>
      <c r="D45">
        <v>311</v>
      </c>
      <c r="E45">
        <v>44041</v>
      </c>
      <c r="F45">
        <v>578</v>
      </c>
      <c r="G45">
        <v>2154</v>
      </c>
      <c r="H45">
        <v>3043</v>
      </c>
      <c r="I45">
        <v>1573</v>
      </c>
      <c r="J45">
        <v>352</v>
      </c>
      <c r="K45">
        <v>1065</v>
      </c>
      <c r="L45">
        <v>21</v>
      </c>
      <c r="M45">
        <v>366</v>
      </c>
      <c r="N45">
        <v>89</v>
      </c>
      <c r="O45">
        <v>46</v>
      </c>
      <c r="P45">
        <v>198</v>
      </c>
      <c r="Q45">
        <v>230</v>
      </c>
      <c r="R45">
        <v>6.03970153456286E-2</v>
      </c>
      <c r="S45">
        <v>2.18921582429959E-2</v>
      </c>
      <c r="T45">
        <v>44041</v>
      </c>
      <c r="U45">
        <v>4.06870336477545E-2</v>
      </c>
      <c r="V45">
        <v>0.15162607349007501</v>
      </c>
      <c r="W45">
        <v>0.21420526538082499</v>
      </c>
      <c r="X45">
        <v>0.110727861466986</v>
      </c>
      <c r="Y45">
        <v>2.4778262705898901E-2</v>
      </c>
      <c r="Z45">
        <v>7.49683232436998E-2</v>
      </c>
      <c r="AA45">
        <v>1.4782486273405601E-3</v>
      </c>
      <c r="AB45">
        <v>2.5763761790792601E-2</v>
      </c>
      <c r="AC45">
        <v>6.2649584682528498E-3</v>
      </c>
      <c r="AD45">
        <v>3.2380684217936098E-3</v>
      </c>
      <c r="AE45">
        <v>1.39377727720681E-2</v>
      </c>
      <c r="AF45">
        <v>1.6190342108968001E-2</v>
      </c>
      <c r="AG45">
        <v>0.314285714285714</v>
      </c>
      <c r="AH45">
        <v>0.66171428571428603</v>
      </c>
      <c r="AI45">
        <v>0.213714285714286</v>
      </c>
      <c r="AJ45">
        <v>0.494857142857143</v>
      </c>
      <c r="AK45">
        <v>0.24228571428571399</v>
      </c>
      <c r="AL45">
        <v>0.40457142857142903</v>
      </c>
      <c r="AM45">
        <v>0.434285714285714</v>
      </c>
      <c r="AN45">
        <v>0.52685714285714302</v>
      </c>
      <c r="AO45">
        <v>0.41142857142857098</v>
      </c>
      <c r="AP45">
        <v>0.46400000000000002</v>
      </c>
      <c r="AQ45">
        <v>0.63314285714285701</v>
      </c>
      <c r="AR45">
        <v>0.30171428571428599</v>
      </c>
      <c r="AS45">
        <v>0.4</v>
      </c>
      <c r="AT45">
        <v>0.499428571428571</v>
      </c>
      <c r="AU45">
        <v>0.69942857142857096</v>
      </c>
      <c r="AV45">
        <v>1.6845714285714299</v>
      </c>
      <c r="AW45">
        <v>1.6080000000000001</v>
      </c>
      <c r="AX45">
        <v>0.875428571428571</v>
      </c>
      <c r="AY45">
        <v>2.5337142857142898</v>
      </c>
      <c r="AZ45">
        <v>6.7017142857142904</v>
      </c>
      <c r="BA45">
        <v>0.372571428571429</v>
      </c>
      <c r="BB45">
        <v>0.27542857142857102</v>
      </c>
      <c r="BC45">
        <v>0.46400000000000002</v>
      </c>
      <c r="BD45">
        <v>0.55428571428571405</v>
      </c>
      <c r="BE45">
        <v>0.41828571428571398</v>
      </c>
      <c r="BF45" s="233" t="str">
        <f t="shared" si="0"/>
        <v>Some vulnerability</v>
      </c>
    </row>
    <row r="46" spans="1:58" x14ac:dyDescent="0.25">
      <c r="A46">
        <v>55057</v>
      </c>
      <c r="B46">
        <v>25307</v>
      </c>
      <c r="C46">
        <v>1301</v>
      </c>
      <c r="D46">
        <v>822</v>
      </c>
      <c r="E46">
        <v>39536</v>
      </c>
      <c r="F46">
        <v>479</v>
      </c>
      <c r="G46">
        <v>4031</v>
      </c>
      <c r="H46">
        <v>4487</v>
      </c>
      <c r="I46">
        <v>1939</v>
      </c>
      <c r="J46">
        <v>520</v>
      </c>
      <c r="K46">
        <v>4238</v>
      </c>
      <c r="L46">
        <v>369</v>
      </c>
      <c r="M46">
        <v>1144</v>
      </c>
      <c r="N46">
        <v>253</v>
      </c>
      <c r="O46">
        <v>40</v>
      </c>
      <c r="P46">
        <v>349</v>
      </c>
      <c r="Q46">
        <v>5483</v>
      </c>
      <c r="R46">
        <v>5.1408701149879499E-2</v>
      </c>
      <c r="S46">
        <v>3.2481131702690999E-2</v>
      </c>
      <c r="T46">
        <v>39536</v>
      </c>
      <c r="U46">
        <v>1.89275694471885E-2</v>
      </c>
      <c r="V46">
        <v>0.159283992571225</v>
      </c>
      <c r="W46">
        <v>0.17730272256687901</v>
      </c>
      <c r="X46">
        <v>7.6619117240289206E-2</v>
      </c>
      <c r="Y46">
        <v>2.05476745564468E-2</v>
      </c>
      <c r="Z46">
        <v>0.16746354763504201</v>
      </c>
      <c r="AA46">
        <v>1.45809459833248E-2</v>
      </c>
      <c r="AB46">
        <v>4.5204884024182997E-2</v>
      </c>
      <c r="AC46">
        <v>9.9972339668866293E-3</v>
      </c>
      <c r="AD46">
        <v>1.5805903504959101E-3</v>
      </c>
      <c r="AE46">
        <v>1.37906508080768E-2</v>
      </c>
      <c r="AF46">
        <v>0.21665942229422699</v>
      </c>
      <c r="AG46">
        <v>0.246857142857143</v>
      </c>
      <c r="AH46">
        <v>0.85599999999999998</v>
      </c>
      <c r="AI46">
        <v>0.35885714285714299</v>
      </c>
      <c r="AJ46">
        <v>0.14285714285714299</v>
      </c>
      <c r="AK46">
        <v>0.27771428571428602</v>
      </c>
      <c r="AL46">
        <v>0.19542857142857101</v>
      </c>
      <c r="AM46">
        <v>0.11657142857142901</v>
      </c>
      <c r="AN46">
        <v>0.39314285714285702</v>
      </c>
      <c r="AO46">
        <v>0.754285714285714</v>
      </c>
      <c r="AP46">
        <v>0.83771428571428597</v>
      </c>
      <c r="AQ46">
        <v>0.78514285714285703</v>
      </c>
      <c r="AR46">
        <v>0.38971428571428601</v>
      </c>
      <c r="AS46">
        <v>0.29485714285714298</v>
      </c>
      <c r="AT46">
        <v>0.494857142857143</v>
      </c>
      <c r="AU46">
        <v>0.98628571428571399</v>
      </c>
      <c r="AV46">
        <v>1.6045714285714301</v>
      </c>
      <c r="AW46">
        <v>0.98285714285714298</v>
      </c>
      <c r="AX46">
        <v>1.5920000000000001</v>
      </c>
      <c r="AY46">
        <v>2.95085714285714</v>
      </c>
      <c r="AZ46">
        <v>7.1302857142857103</v>
      </c>
      <c r="BA46">
        <v>0.33485714285714302</v>
      </c>
      <c r="BB46">
        <v>3.3142857142857099E-2</v>
      </c>
      <c r="BC46">
        <v>0.85028571428571398</v>
      </c>
      <c r="BD46">
        <v>0.67085714285714304</v>
      </c>
      <c r="BE46">
        <v>0.48342857142857099</v>
      </c>
      <c r="BF46" s="233" t="str">
        <f t="shared" si="0"/>
        <v>Some vulnerability</v>
      </c>
    </row>
    <row r="47" spans="1:58" x14ac:dyDescent="0.25">
      <c r="A47">
        <v>55060</v>
      </c>
      <c r="B47">
        <v>29657</v>
      </c>
      <c r="C47">
        <v>2533</v>
      </c>
      <c r="D47">
        <v>561</v>
      </c>
      <c r="E47">
        <v>41359</v>
      </c>
      <c r="F47">
        <v>1274</v>
      </c>
      <c r="G47">
        <v>5541</v>
      </c>
      <c r="H47">
        <v>7107</v>
      </c>
      <c r="I47">
        <v>3275</v>
      </c>
      <c r="J47">
        <v>599</v>
      </c>
      <c r="K47">
        <v>4243</v>
      </c>
      <c r="L47">
        <v>442</v>
      </c>
      <c r="M47">
        <v>1502</v>
      </c>
      <c r="N47">
        <v>212</v>
      </c>
      <c r="O47">
        <v>202</v>
      </c>
      <c r="P47">
        <v>956</v>
      </c>
      <c r="Q47">
        <v>512</v>
      </c>
      <c r="R47">
        <v>8.5409852648615794E-2</v>
      </c>
      <c r="S47">
        <v>1.8916276089961898E-2</v>
      </c>
      <c r="T47">
        <v>41359</v>
      </c>
      <c r="U47">
        <v>4.2957817715884999E-2</v>
      </c>
      <c r="V47">
        <v>0.18683616009710999</v>
      </c>
      <c r="W47">
        <v>0.239639882658394</v>
      </c>
      <c r="X47">
        <v>0.110429240988637</v>
      </c>
      <c r="Y47">
        <v>2.0197592473952201E-2</v>
      </c>
      <c r="Z47">
        <v>0.14306908992817899</v>
      </c>
      <c r="AA47">
        <v>1.49037326769397E-2</v>
      </c>
      <c r="AB47">
        <v>5.0645716019826703E-2</v>
      </c>
      <c r="AC47">
        <v>7.1483966685773996E-3</v>
      </c>
      <c r="AD47">
        <v>6.81120814647469E-3</v>
      </c>
      <c r="AE47">
        <v>3.2235222713018798E-2</v>
      </c>
      <c r="AF47">
        <v>1.7264052331658598E-2</v>
      </c>
      <c r="AG47">
        <v>0.54400000000000004</v>
      </c>
      <c r="AH47">
        <v>0.55314285714285705</v>
      </c>
      <c r="AI47">
        <v>0.29599999999999999</v>
      </c>
      <c r="AJ47">
        <v>0.52342857142857102</v>
      </c>
      <c r="AK47">
        <v>0.436571428571429</v>
      </c>
      <c r="AL47">
        <v>0.60457142857142898</v>
      </c>
      <c r="AM47">
        <v>0.42742857142857099</v>
      </c>
      <c r="AN47">
        <v>0.378285714285714</v>
      </c>
      <c r="AO47">
        <v>0.71314285714285697</v>
      </c>
      <c r="AP47">
        <v>0.84228571428571397</v>
      </c>
      <c r="AQ47">
        <v>0.81371428571428595</v>
      </c>
      <c r="AR47">
        <v>0.32914285714285701</v>
      </c>
      <c r="AS47">
        <v>0.625142857142857</v>
      </c>
      <c r="AT47">
        <v>0.84571428571428597</v>
      </c>
      <c r="AU47">
        <v>0.70971428571428596</v>
      </c>
      <c r="AV47">
        <v>1.9165714285714299</v>
      </c>
      <c r="AW47">
        <v>1.8468571428571401</v>
      </c>
      <c r="AX47">
        <v>1.5554285714285701</v>
      </c>
      <c r="AY47">
        <v>3.3234285714285701</v>
      </c>
      <c r="AZ47">
        <v>8.6422857142857108</v>
      </c>
      <c r="BA47">
        <v>0.47199999999999998</v>
      </c>
      <c r="BB47">
        <v>0.41599999999999998</v>
      </c>
      <c r="BC47">
        <v>0.82742857142857096</v>
      </c>
      <c r="BD47">
        <v>0.8</v>
      </c>
      <c r="BE47">
        <v>0.73028571428571398</v>
      </c>
      <c r="BF47" s="233" t="str">
        <f t="shared" si="0"/>
        <v>Significant vulnerability</v>
      </c>
    </row>
    <row r="48" spans="1:58" x14ac:dyDescent="0.25">
      <c r="A48">
        <v>55063</v>
      </c>
      <c r="B48">
        <v>9214</v>
      </c>
      <c r="C48">
        <v>771</v>
      </c>
      <c r="D48">
        <v>191</v>
      </c>
      <c r="E48">
        <v>37013</v>
      </c>
      <c r="F48">
        <v>552</v>
      </c>
      <c r="G48">
        <v>1976</v>
      </c>
      <c r="H48">
        <v>1723</v>
      </c>
      <c r="I48">
        <v>1611</v>
      </c>
      <c r="J48">
        <v>241</v>
      </c>
      <c r="K48">
        <v>539</v>
      </c>
      <c r="L48">
        <v>7</v>
      </c>
      <c r="M48">
        <v>243</v>
      </c>
      <c r="N48">
        <v>464</v>
      </c>
      <c r="O48">
        <v>46</v>
      </c>
      <c r="P48">
        <v>313</v>
      </c>
      <c r="Q48">
        <v>233</v>
      </c>
      <c r="R48">
        <v>8.3677013240720605E-2</v>
      </c>
      <c r="S48">
        <v>2.07293249403082E-2</v>
      </c>
      <c r="T48">
        <v>37013</v>
      </c>
      <c r="U48">
        <v>5.9908834382461501E-2</v>
      </c>
      <c r="V48">
        <v>0.214456262209681</v>
      </c>
      <c r="W48">
        <v>0.186998046451053</v>
      </c>
      <c r="X48">
        <v>0.174842630779249</v>
      </c>
      <c r="Y48">
        <v>2.61558497937921E-2</v>
      </c>
      <c r="Z48">
        <v>5.8497937920555701E-2</v>
      </c>
      <c r="AA48">
        <v>7.5971347948773605E-4</v>
      </c>
      <c r="AB48">
        <v>2.63729107879314E-2</v>
      </c>
      <c r="AC48">
        <v>5.0358150640329898E-2</v>
      </c>
      <c r="AD48">
        <v>4.9924028652051202E-3</v>
      </c>
      <c r="AE48">
        <v>3.3970045582808799E-2</v>
      </c>
      <c r="AF48">
        <v>2.5287605817234601E-2</v>
      </c>
      <c r="AG48">
        <v>0.53028571428571403</v>
      </c>
      <c r="AH48">
        <v>0.624</v>
      </c>
      <c r="AI48">
        <v>0.50742857142857101</v>
      </c>
      <c r="AJ48">
        <v>0.77142857142857102</v>
      </c>
      <c r="AK48">
        <v>0.61599999999999999</v>
      </c>
      <c r="AL48">
        <v>0.23085714285714301</v>
      </c>
      <c r="AM48">
        <v>0.88</v>
      </c>
      <c r="AN48">
        <v>0.55885714285714305</v>
      </c>
      <c r="AO48">
        <v>0.30399999999999999</v>
      </c>
      <c r="AP48">
        <v>0.40228571428571402</v>
      </c>
      <c r="AQ48">
        <v>0.64</v>
      </c>
      <c r="AR48">
        <v>0.79085714285714304</v>
      </c>
      <c r="AS48">
        <v>0.51657142857142901</v>
      </c>
      <c r="AT48">
        <v>0.86857142857142899</v>
      </c>
      <c r="AU48">
        <v>0.78971428571428604</v>
      </c>
      <c r="AV48">
        <v>2.4331428571428599</v>
      </c>
      <c r="AW48">
        <v>2.28571428571429</v>
      </c>
      <c r="AX48">
        <v>0.70628571428571396</v>
      </c>
      <c r="AY48">
        <v>3.6057142857142899</v>
      </c>
      <c r="AZ48">
        <v>9.0308571428571405</v>
      </c>
      <c r="BA48">
        <v>0.69142857142857095</v>
      </c>
      <c r="BB48">
        <v>0.64685714285714302</v>
      </c>
      <c r="BC48">
        <v>0.36571428571428599</v>
      </c>
      <c r="BD48">
        <v>0.89485714285714302</v>
      </c>
      <c r="BE48">
        <v>0.79314285714285704</v>
      </c>
      <c r="BF48" s="233" t="str">
        <f t="shared" si="0"/>
        <v>Most vulnerability</v>
      </c>
    </row>
    <row r="49" spans="1:58" x14ac:dyDescent="0.25">
      <c r="A49">
        <v>55065</v>
      </c>
      <c r="B49">
        <v>1294</v>
      </c>
      <c r="C49">
        <v>53</v>
      </c>
      <c r="D49">
        <v>28</v>
      </c>
      <c r="E49">
        <v>45635</v>
      </c>
      <c r="F49">
        <v>28</v>
      </c>
      <c r="G49">
        <v>156</v>
      </c>
      <c r="H49">
        <v>357</v>
      </c>
      <c r="I49">
        <v>103</v>
      </c>
      <c r="J49">
        <v>18</v>
      </c>
      <c r="K49">
        <v>26</v>
      </c>
      <c r="L49">
        <v>0</v>
      </c>
      <c r="M49">
        <v>0</v>
      </c>
      <c r="N49">
        <v>16</v>
      </c>
      <c r="O49">
        <v>1</v>
      </c>
      <c r="P49">
        <v>2</v>
      </c>
      <c r="Q49">
        <v>5</v>
      </c>
      <c r="R49">
        <v>4.0958268933539398E-2</v>
      </c>
      <c r="S49">
        <v>2.16383307573416E-2</v>
      </c>
      <c r="T49">
        <v>45635</v>
      </c>
      <c r="U49">
        <v>2.16383307573416E-2</v>
      </c>
      <c r="V49">
        <v>0.120556414219474</v>
      </c>
      <c r="W49">
        <v>0.27588871715610502</v>
      </c>
      <c r="X49">
        <v>7.9598145285935104E-2</v>
      </c>
      <c r="Y49">
        <v>1.39103554868624E-2</v>
      </c>
      <c r="Z49">
        <v>2.0092735703245799E-2</v>
      </c>
      <c r="AA49">
        <v>0</v>
      </c>
      <c r="AB49">
        <v>0</v>
      </c>
      <c r="AC49">
        <v>1.2364760432766599E-2</v>
      </c>
      <c r="AD49">
        <v>7.72797527047913E-4</v>
      </c>
      <c r="AE49">
        <v>1.5455950540958299E-3</v>
      </c>
      <c r="AF49">
        <v>3.8639876352395699E-3</v>
      </c>
      <c r="AG49">
        <v>0.153142857142857</v>
      </c>
      <c r="AH49">
        <v>0.65828571428571403</v>
      </c>
      <c r="AI49">
        <v>0.17257142857142899</v>
      </c>
      <c r="AJ49">
        <v>0.17599999999999999</v>
      </c>
      <c r="AK49">
        <v>9.9428571428571394E-2</v>
      </c>
      <c r="AL49">
        <v>0.84</v>
      </c>
      <c r="AM49">
        <v>0.14628571428571399</v>
      </c>
      <c r="AN49">
        <v>0.17942857142857099</v>
      </c>
      <c r="AO49">
        <v>6.7428571428571393E-2</v>
      </c>
      <c r="AP49">
        <v>0</v>
      </c>
      <c r="AQ49">
        <v>0</v>
      </c>
      <c r="AR49">
        <v>0.44685714285714301</v>
      </c>
      <c r="AS49">
        <v>0.23428571428571399</v>
      </c>
      <c r="AT49">
        <v>9.71428571428571E-2</v>
      </c>
      <c r="AU49">
        <v>0.498285714285714</v>
      </c>
      <c r="AV49">
        <v>1.1599999999999999</v>
      </c>
      <c r="AW49">
        <v>1.26514285714286</v>
      </c>
      <c r="AX49">
        <v>6.7428571428571393E-2</v>
      </c>
      <c r="AY49">
        <v>1.27657142857143</v>
      </c>
      <c r="AZ49">
        <v>3.7691428571428598</v>
      </c>
      <c r="BA49">
        <v>0.17028571428571401</v>
      </c>
      <c r="BB49">
        <v>0.122285714285714</v>
      </c>
      <c r="BC49">
        <v>5.6000000000000001E-2</v>
      </c>
      <c r="BD49">
        <v>0.157714285714286</v>
      </c>
      <c r="BE49">
        <v>2.97142857142857E-2</v>
      </c>
      <c r="BF49" s="233" t="str">
        <f t="shared" si="0"/>
        <v>Least vulnerability</v>
      </c>
    </row>
    <row r="50" spans="1:58" x14ac:dyDescent="0.25">
      <c r="A50">
        <v>55066</v>
      </c>
      <c r="B50">
        <v>19002</v>
      </c>
      <c r="C50">
        <v>2060</v>
      </c>
      <c r="D50">
        <v>460</v>
      </c>
      <c r="E50">
        <v>39385</v>
      </c>
      <c r="F50">
        <v>890</v>
      </c>
      <c r="G50">
        <v>3952</v>
      </c>
      <c r="H50">
        <v>3973</v>
      </c>
      <c r="I50">
        <v>2104</v>
      </c>
      <c r="J50">
        <v>514</v>
      </c>
      <c r="K50">
        <v>2131</v>
      </c>
      <c r="L50">
        <v>103</v>
      </c>
      <c r="M50">
        <v>1431</v>
      </c>
      <c r="N50">
        <v>404</v>
      </c>
      <c r="O50">
        <v>41</v>
      </c>
      <c r="P50">
        <v>830</v>
      </c>
      <c r="Q50">
        <v>598</v>
      </c>
      <c r="R50">
        <v>0.108409641090412</v>
      </c>
      <c r="S50">
        <v>2.4207978107567599E-2</v>
      </c>
      <c r="T50">
        <v>39385</v>
      </c>
      <c r="U50">
        <v>4.6837175034206903E-2</v>
      </c>
      <c r="V50">
        <v>0.207978107567624</v>
      </c>
      <c r="W50">
        <v>0.209083254394274</v>
      </c>
      <c r="X50">
        <v>0.11072518682243999</v>
      </c>
      <c r="Y50">
        <v>2.7049784233238599E-2</v>
      </c>
      <c r="Z50">
        <v>0.112146089885275</v>
      </c>
      <c r="AA50">
        <v>5.4204820545205798E-3</v>
      </c>
      <c r="AB50">
        <v>7.5307862330281E-2</v>
      </c>
      <c r="AC50">
        <v>2.1260919903168099E-2</v>
      </c>
      <c r="AD50">
        <v>2.1576676139353798E-3</v>
      </c>
      <c r="AE50">
        <v>4.36796126723503E-2</v>
      </c>
      <c r="AF50">
        <v>3.1470371539837901E-2</v>
      </c>
      <c r="AG50">
        <v>0.71085714285714297</v>
      </c>
      <c r="AH50">
        <v>0.72</v>
      </c>
      <c r="AI50">
        <v>0.36571428571428599</v>
      </c>
      <c r="AJ50">
        <v>0.58742857142857097</v>
      </c>
      <c r="AK50">
        <v>0.57828571428571396</v>
      </c>
      <c r="AL50">
        <v>0.35885714285714299</v>
      </c>
      <c r="AM50">
        <v>0.432</v>
      </c>
      <c r="AN50">
        <v>0.58742857142857097</v>
      </c>
      <c r="AO50">
        <v>0.626285714285714</v>
      </c>
      <c r="AP50">
        <v>0.65485714285714303</v>
      </c>
      <c r="AQ50">
        <v>0.89371428571428602</v>
      </c>
      <c r="AR50">
        <v>0.58285714285714296</v>
      </c>
      <c r="AS50">
        <v>0.33028571428571402</v>
      </c>
      <c r="AT50">
        <v>0.93257142857142905</v>
      </c>
      <c r="AU50">
        <v>0.84799999999999998</v>
      </c>
      <c r="AV50">
        <v>2.3839999999999999</v>
      </c>
      <c r="AW50">
        <v>1.95657142857143</v>
      </c>
      <c r="AX50">
        <v>1.28114285714286</v>
      </c>
      <c r="AY50">
        <v>3.5874285714285699</v>
      </c>
      <c r="AZ50">
        <v>9.2091428571428597</v>
      </c>
      <c r="BA50">
        <v>0.67200000000000004</v>
      </c>
      <c r="BB50">
        <v>0.46514285714285702</v>
      </c>
      <c r="BC50">
        <v>0.69257142857142895</v>
      </c>
      <c r="BD50">
        <v>0.89142857142857101</v>
      </c>
      <c r="BE50">
        <v>0.81942857142857095</v>
      </c>
      <c r="BF50" s="233" t="str">
        <f t="shared" si="0"/>
        <v>Most vulnerability</v>
      </c>
    </row>
    <row r="51" spans="1:58" x14ac:dyDescent="0.25">
      <c r="A51">
        <v>55068</v>
      </c>
      <c r="B51">
        <v>31701</v>
      </c>
      <c r="C51">
        <v>846</v>
      </c>
      <c r="D51">
        <v>519</v>
      </c>
      <c r="E51">
        <v>51702</v>
      </c>
      <c r="F51">
        <v>533</v>
      </c>
      <c r="G51">
        <v>3949</v>
      </c>
      <c r="H51">
        <v>8101</v>
      </c>
      <c r="I51">
        <v>2443</v>
      </c>
      <c r="J51">
        <v>475</v>
      </c>
      <c r="K51">
        <v>5377</v>
      </c>
      <c r="L51">
        <v>167</v>
      </c>
      <c r="M51">
        <v>677</v>
      </c>
      <c r="N51">
        <v>206</v>
      </c>
      <c r="O51">
        <v>128</v>
      </c>
      <c r="P51">
        <v>243</v>
      </c>
      <c r="Q51">
        <v>73</v>
      </c>
      <c r="R51">
        <v>2.6686855304249101E-2</v>
      </c>
      <c r="S51">
        <v>1.63717232894861E-2</v>
      </c>
      <c r="T51">
        <v>51702</v>
      </c>
      <c r="U51">
        <v>1.68133497366014E-2</v>
      </c>
      <c r="V51">
        <v>0.124570202832718</v>
      </c>
      <c r="W51">
        <v>0.25554398914860699</v>
      </c>
      <c r="X51">
        <v>7.7063815021608195E-2</v>
      </c>
      <c r="Y51">
        <v>1.49837544556954E-2</v>
      </c>
      <c r="Z51">
        <v>0.169616100438472</v>
      </c>
      <c r="AA51">
        <v>5.2679726191602796E-3</v>
      </c>
      <c r="AB51">
        <v>2.1355793192643802E-2</v>
      </c>
      <c r="AC51">
        <v>6.4982177218384299E-3</v>
      </c>
      <c r="AD51">
        <v>4.0377275164821301E-3</v>
      </c>
      <c r="AE51">
        <v>7.66537333207154E-3</v>
      </c>
      <c r="AF51">
        <v>2.3027664742437102E-3</v>
      </c>
      <c r="AG51">
        <v>6.51428571428571E-2</v>
      </c>
      <c r="AH51">
        <v>0.45371428571428601</v>
      </c>
      <c r="AI51">
        <v>0.104</v>
      </c>
      <c r="AJ51">
        <v>0.126857142857143</v>
      </c>
      <c r="AK51">
        <v>0.11771428571428599</v>
      </c>
      <c r="AL51">
        <v>0.72457142857142898</v>
      </c>
      <c r="AM51">
        <v>0.122285714285714</v>
      </c>
      <c r="AN51">
        <v>0.21028571428571399</v>
      </c>
      <c r="AO51">
        <v>0.75771428571428601</v>
      </c>
      <c r="AP51">
        <v>0.64800000000000002</v>
      </c>
      <c r="AQ51">
        <v>0.58971428571428597</v>
      </c>
      <c r="AR51">
        <v>0.308571428571429</v>
      </c>
      <c r="AS51">
        <v>0.45828571428571402</v>
      </c>
      <c r="AT51">
        <v>0.29599999999999999</v>
      </c>
      <c r="AU51">
        <v>0.45942857142857102</v>
      </c>
      <c r="AV51">
        <v>0.749714285714286</v>
      </c>
      <c r="AW51">
        <v>1.1748571428571399</v>
      </c>
      <c r="AX51">
        <v>1.4057142857142899</v>
      </c>
      <c r="AY51">
        <v>2.1120000000000001</v>
      </c>
      <c r="AZ51">
        <v>5.4422857142857097</v>
      </c>
      <c r="BA51">
        <v>5.8285714285714302E-2</v>
      </c>
      <c r="BB51">
        <v>9.1428571428571401E-2</v>
      </c>
      <c r="BC51">
        <v>0.76</v>
      </c>
      <c r="BD51">
        <v>0.41257142857142898</v>
      </c>
      <c r="BE51">
        <v>0.2</v>
      </c>
      <c r="BF51" s="233" t="str">
        <f t="shared" si="0"/>
        <v>Least vulnerability</v>
      </c>
    </row>
    <row r="52" spans="1:58" x14ac:dyDescent="0.25">
      <c r="A52">
        <v>55069</v>
      </c>
      <c r="B52">
        <v>5837</v>
      </c>
      <c r="C52">
        <v>519</v>
      </c>
      <c r="D52">
        <v>106</v>
      </c>
      <c r="E52">
        <v>32725</v>
      </c>
      <c r="F52">
        <v>280</v>
      </c>
      <c r="G52">
        <v>762</v>
      </c>
      <c r="H52">
        <v>1166</v>
      </c>
      <c r="I52">
        <v>652</v>
      </c>
      <c r="J52">
        <v>98</v>
      </c>
      <c r="K52">
        <v>846</v>
      </c>
      <c r="L52">
        <v>28</v>
      </c>
      <c r="M52">
        <v>189</v>
      </c>
      <c r="N52">
        <v>110</v>
      </c>
      <c r="O52">
        <v>46</v>
      </c>
      <c r="P52">
        <v>109</v>
      </c>
      <c r="Q52">
        <v>932</v>
      </c>
      <c r="R52">
        <v>8.8915538804180197E-2</v>
      </c>
      <c r="S52">
        <v>1.8160013705670702E-2</v>
      </c>
      <c r="T52">
        <v>32725</v>
      </c>
      <c r="U52">
        <v>4.7969847524413203E-2</v>
      </c>
      <c r="V52">
        <v>0.13054651362000999</v>
      </c>
      <c r="W52">
        <v>0.19976015076237799</v>
      </c>
      <c r="X52">
        <v>0.111701216378277</v>
      </c>
      <c r="Y52">
        <v>1.6789446633544602E-2</v>
      </c>
      <c r="Z52">
        <v>0.144937467877334</v>
      </c>
      <c r="AA52">
        <v>4.79698475244132E-3</v>
      </c>
      <c r="AB52">
        <v>3.2379647078978897E-2</v>
      </c>
      <c r="AC52">
        <v>1.88452972417338E-2</v>
      </c>
      <c r="AD52">
        <v>7.8807606647250308E-3</v>
      </c>
      <c r="AE52">
        <v>1.8673976357717999E-2</v>
      </c>
      <c r="AF52">
        <v>0.15967106390269001</v>
      </c>
      <c r="AG52">
        <v>0.57942857142857096</v>
      </c>
      <c r="AH52">
        <v>0.52685714285714302</v>
      </c>
      <c r="AI52">
        <v>0.76571428571428601</v>
      </c>
      <c r="AJ52">
        <v>0.60571428571428598</v>
      </c>
      <c r="AK52">
        <v>0.13600000000000001</v>
      </c>
      <c r="AL52">
        <v>0.29599999999999999</v>
      </c>
      <c r="AM52">
        <v>0.442285714285714</v>
      </c>
      <c r="AN52">
        <v>0.26742857142857102</v>
      </c>
      <c r="AO52">
        <v>0.72114285714285697</v>
      </c>
      <c r="AP52">
        <v>0.624</v>
      </c>
      <c r="AQ52">
        <v>0.68457142857142905</v>
      </c>
      <c r="AR52">
        <v>0.53714285714285703</v>
      </c>
      <c r="AS52">
        <v>0.67428571428571404</v>
      </c>
      <c r="AT52">
        <v>0.60114285714285698</v>
      </c>
      <c r="AU52">
        <v>0.98171428571428598</v>
      </c>
      <c r="AV52">
        <v>2.4777142857142902</v>
      </c>
      <c r="AW52">
        <v>1.1417142857142899</v>
      </c>
      <c r="AX52">
        <v>1.3451428571428601</v>
      </c>
      <c r="AY52">
        <v>3.47885714285714</v>
      </c>
      <c r="AZ52">
        <v>8.4434285714285693</v>
      </c>
      <c r="BA52">
        <v>0.71314285714285697</v>
      </c>
      <c r="BB52">
        <v>7.6571428571428596E-2</v>
      </c>
      <c r="BC52">
        <v>0.72571428571428598</v>
      </c>
      <c r="BD52">
        <v>0.85714285714285698</v>
      </c>
      <c r="BE52">
        <v>0.69942857142857096</v>
      </c>
      <c r="BF52" s="233" t="str">
        <f t="shared" si="0"/>
        <v>Significant vulnerability</v>
      </c>
    </row>
    <row r="53" spans="1:58" x14ac:dyDescent="0.25">
      <c r="A53">
        <v>55070</v>
      </c>
      <c r="B53">
        <v>8391</v>
      </c>
      <c r="C53">
        <v>490</v>
      </c>
      <c r="D53">
        <v>120</v>
      </c>
      <c r="E53">
        <v>36694</v>
      </c>
      <c r="F53">
        <v>429</v>
      </c>
      <c r="G53">
        <v>957</v>
      </c>
      <c r="H53">
        <v>2369</v>
      </c>
      <c r="I53">
        <v>900</v>
      </c>
      <c r="J53">
        <v>115</v>
      </c>
      <c r="K53">
        <v>780</v>
      </c>
      <c r="L53">
        <v>54</v>
      </c>
      <c r="M53">
        <v>88</v>
      </c>
      <c r="N53">
        <v>290</v>
      </c>
      <c r="O53">
        <v>66</v>
      </c>
      <c r="P53">
        <v>131</v>
      </c>
      <c r="Q53">
        <v>0</v>
      </c>
      <c r="R53">
        <v>5.83959003694434E-2</v>
      </c>
      <c r="S53">
        <v>1.43010368251698E-2</v>
      </c>
      <c r="T53">
        <v>36694</v>
      </c>
      <c r="U53">
        <v>5.1126206649982103E-2</v>
      </c>
      <c r="V53">
        <v>0.114050768680729</v>
      </c>
      <c r="W53">
        <v>0.28232630199022801</v>
      </c>
      <c r="X53">
        <v>0.107257776188774</v>
      </c>
      <c r="Y53">
        <v>1.37051602907877E-2</v>
      </c>
      <c r="Z53">
        <v>9.2956739363603894E-2</v>
      </c>
      <c r="AA53">
        <v>6.4354665713264201E-3</v>
      </c>
      <c r="AB53">
        <v>1.04874270051245E-2</v>
      </c>
      <c r="AC53">
        <v>3.4560838994160403E-2</v>
      </c>
      <c r="AD53">
        <v>7.8655702538434E-3</v>
      </c>
      <c r="AE53">
        <v>1.56119652008104E-2</v>
      </c>
      <c r="AF53">
        <v>0</v>
      </c>
      <c r="AG53">
        <v>0.29828571428571399</v>
      </c>
      <c r="AH53">
        <v>0.380571428571429</v>
      </c>
      <c r="AI53">
        <v>0.52457142857142902</v>
      </c>
      <c r="AJ53">
        <v>0.67771428571428605</v>
      </c>
      <c r="AK53">
        <v>8.6857142857142897E-2</v>
      </c>
      <c r="AL53">
        <v>0.86742857142857099</v>
      </c>
      <c r="AM53">
        <v>0.39314285714285702</v>
      </c>
      <c r="AN53">
        <v>0.17599999999999999</v>
      </c>
      <c r="AO53">
        <v>0.53485714285714303</v>
      </c>
      <c r="AP53">
        <v>0.67771428571428605</v>
      </c>
      <c r="AQ53">
        <v>0.45714285714285702</v>
      </c>
      <c r="AR53">
        <v>0.70514285714285696</v>
      </c>
      <c r="AS53">
        <v>0.67314285714285704</v>
      </c>
      <c r="AT53">
        <v>0.53942857142857104</v>
      </c>
      <c r="AU53">
        <v>0</v>
      </c>
      <c r="AV53">
        <v>1.8811428571428599</v>
      </c>
      <c r="AW53">
        <v>1.52342857142857</v>
      </c>
      <c r="AX53">
        <v>1.21257142857143</v>
      </c>
      <c r="AY53">
        <v>2.3748571428571399</v>
      </c>
      <c r="AZ53">
        <v>6.992</v>
      </c>
      <c r="BA53">
        <v>0.44914285714285701</v>
      </c>
      <c r="BB53">
        <v>0.23428571428571399</v>
      </c>
      <c r="BC53">
        <v>0.66400000000000003</v>
      </c>
      <c r="BD53">
        <v>0.499428571428571</v>
      </c>
      <c r="BE53">
        <v>0.46285714285714302</v>
      </c>
      <c r="BF53" s="233" t="str">
        <f t="shared" si="0"/>
        <v>Some vulnerability</v>
      </c>
    </row>
    <row r="54" spans="1:58" x14ac:dyDescent="0.25">
      <c r="A54">
        <v>55071</v>
      </c>
      <c r="B54">
        <v>5895</v>
      </c>
      <c r="C54">
        <v>318</v>
      </c>
      <c r="D54">
        <v>28</v>
      </c>
      <c r="E54">
        <v>40241</v>
      </c>
      <c r="F54">
        <v>367</v>
      </c>
      <c r="G54">
        <v>770</v>
      </c>
      <c r="H54">
        <v>1180</v>
      </c>
      <c r="I54">
        <v>770</v>
      </c>
      <c r="J54">
        <v>151</v>
      </c>
      <c r="K54">
        <v>1415</v>
      </c>
      <c r="L54">
        <v>126</v>
      </c>
      <c r="M54">
        <v>265</v>
      </c>
      <c r="N54">
        <v>78</v>
      </c>
      <c r="O54">
        <v>44</v>
      </c>
      <c r="P54">
        <v>11</v>
      </c>
      <c r="Q54">
        <v>16</v>
      </c>
      <c r="R54">
        <v>5.39440203562341E-2</v>
      </c>
      <c r="S54">
        <v>4.7497879558948304E-3</v>
      </c>
      <c r="T54">
        <v>40241</v>
      </c>
      <c r="U54">
        <v>6.2256149279050002E-2</v>
      </c>
      <c r="V54">
        <v>0.130619168787108</v>
      </c>
      <c r="W54">
        <v>0.200169635284139</v>
      </c>
      <c r="X54">
        <v>0.130619168787108</v>
      </c>
      <c r="Y54">
        <v>2.5614927905004199E-2</v>
      </c>
      <c r="Z54">
        <v>0.24003392705682799</v>
      </c>
      <c r="AA54">
        <v>2.13740458015267E-2</v>
      </c>
      <c r="AB54">
        <v>4.4953350296861698E-2</v>
      </c>
      <c r="AC54">
        <v>1.3231552162849901E-2</v>
      </c>
      <c r="AD54">
        <v>7.4639525021204401E-3</v>
      </c>
      <c r="AE54">
        <v>1.86598812553011E-3</v>
      </c>
      <c r="AF54">
        <v>2.7141645462256101E-3</v>
      </c>
      <c r="AG54">
        <v>0.26285714285714301</v>
      </c>
      <c r="AH54">
        <v>0.110857142857143</v>
      </c>
      <c r="AI54">
        <v>0.34399999999999997</v>
      </c>
      <c r="AJ54">
        <v>0.79085714285714304</v>
      </c>
      <c r="AK54">
        <v>0.13714285714285701</v>
      </c>
      <c r="AL54">
        <v>0.30171428571428599</v>
      </c>
      <c r="AM54">
        <v>0.622857142857143</v>
      </c>
      <c r="AN54">
        <v>0.54742857142857104</v>
      </c>
      <c r="AO54">
        <v>0.85142857142857098</v>
      </c>
      <c r="AP54">
        <v>0.88800000000000001</v>
      </c>
      <c r="AQ54">
        <v>0.78171428571428603</v>
      </c>
      <c r="AR54">
        <v>0.45600000000000002</v>
      </c>
      <c r="AS54">
        <v>0.65142857142857102</v>
      </c>
      <c r="AT54">
        <v>0.10171428571428601</v>
      </c>
      <c r="AU54">
        <v>0.46971428571428597</v>
      </c>
      <c r="AV54">
        <v>1.50857142857143</v>
      </c>
      <c r="AW54">
        <v>1.6091428571428601</v>
      </c>
      <c r="AX54">
        <v>1.73942857142857</v>
      </c>
      <c r="AY54">
        <v>2.4605714285714302</v>
      </c>
      <c r="AZ54">
        <v>7.3177142857142901</v>
      </c>
      <c r="BA54">
        <v>0.30171428571428599</v>
      </c>
      <c r="BB54">
        <v>0.27657142857142902</v>
      </c>
      <c r="BC54">
        <v>0.89942857142857102</v>
      </c>
      <c r="BD54">
        <v>0.53142857142857103</v>
      </c>
      <c r="BE54">
        <v>0.50742857142857101</v>
      </c>
      <c r="BF54" s="233" t="str">
        <f t="shared" si="0"/>
        <v>Significant vulnerability</v>
      </c>
    </row>
    <row r="55" spans="1:58" x14ac:dyDescent="0.25">
      <c r="A55">
        <v>55072</v>
      </c>
      <c r="B55">
        <v>4465</v>
      </c>
      <c r="C55">
        <v>563</v>
      </c>
      <c r="D55">
        <v>81</v>
      </c>
      <c r="E55">
        <v>23075</v>
      </c>
      <c r="F55">
        <v>365</v>
      </c>
      <c r="G55">
        <v>850</v>
      </c>
      <c r="H55">
        <v>690</v>
      </c>
      <c r="I55">
        <v>765</v>
      </c>
      <c r="J55">
        <v>158</v>
      </c>
      <c r="K55">
        <v>1114</v>
      </c>
      <c r="L55">
        <v>46</v>
      </c>
      <c r="M55">
        <v>169</v>
      </c>
      <c r="N55">
        <v>200</v>
      </c>
      <c r="O55">
        <v>20</v>
      </c>
      <c r="P55">
        <v>93</v>
      </c>
      <c r="Q55">
        <v>1027</v>
      </c>
      <c r="R55">
        <v>0.12609182530795099</v>
      </c>
      <c r="S55">
        <v>1.8141097424412101E-2</v>
      </c>
      <c r="T55">
        <v>23075</v>
      </c>
      <c r="U55">
        <v>8.1746920492721198E-2</v>
      </c>
      <c r="V55">
        <v>0.19036954087346</v>
      </c>
      <c r="W55">
        <v>0.15453527435610301</v>
      </c>
      <c r="X55">
        <v>0.17133258678611399</v>
      </c>
      <c r="Y55">
        <v>3.53863381858903E-2</v>
      </c>
      <c r="Z55">
        <v>0.24949608062709999</v>
      </c>
      <c r="AA55">
        <v>1.03023516237402E-2</v>
      </c>
      <c r="AB55">
        <v>3.7849944008958601E-2</v>
      </c>
      <c r="AC55">
        <v>4.4792833146696499E-2</v>
      </c>
      <c r="AD55">
        <v>4.4792833146696503E-3</v>
      </c>
      <c r="AE55">
        <v>2.0828667413213899E-2</v>
      </c>
      <c r="AF55">
        <v>0.230011198208287</v>
      </c>
      <c r="AG55">
        <v>0.79771428571428604</v>
      </c>
      <c r="AH55">
        <v>0.52571428571428602</v>
      </c>
      <c r="AI55">
        <v>0.97142857142857097</v>
      </c>
      <c r="AJ55">
        <v>0.90514285714285703</v>
      </c>
      <c r="AK55">
        <v>0.46971428571428597</v>
      </c>
      <c r="AL55">
        <v>0.110857142857143</v>
      </c>
      <c r="AM55">
        <v>0.86628571428571399</v>
      </c>
      <c r="AN55">
        <v>0.76685714285714301</v>
      </c>
      <c r="AO55">
        <v>0.85828571428571399</v>
      </c>
      <c r="AP55">
        <v>0.77714285714285702</v>
      </c>
      <c r="AQ55">
        <v>0.73485714285714299</v>
      </c>
      <c r="AR55">
        <v>0.77028571428571402</v>
      </c>
      <c r="AS55">
        <v>0.48</v>
      </c>
      <c r="AT55">
        <v>0.67085714285714304</v>
      </c>
      <c r="AU55">
        <v>0.98857142857142899</v>
      </c>
      <c r="AV55">
        <v>3.2</v>
      </c>
      <c r="AW55">
        <v>2.21371428571429</v>
      </c>
      <c r="AX55">
        <v>1.6354285714285699</v>
      </c>
      <c r="AY55">
        <v>3.6445714285714299</v>
      </c>
      <c r="AZ55">
        <v>10.6937142857143</v>
      </c>
      <c r="BA55">
        <v>0.91657142857142904</v>
      </c>
      <c r="BB55">
        <v>0.61714285714285699</v>
      </c>
      <c r="BC55">
        <v>0.86628571428571399</v>
      </c>
      <c r="BD55">
        <v>0.90400000000000003</v>
      </c>
      <c r="BE55">
        <v>0.95771428571428596</v>
      </c>
      <c r="BF55" s="233" t="str">
        <f t="shared" si="0"/>
        <v>Most vulnerability</v>
      </c>
    </row>
    <row r="56" spans="1:58" x14ac:dyDescent="0.25">
      <c r="A56">
        <v>55073</v>
      </c>
      <c r="B56">
        <v>4061</v>
      </c>
      <c r="C56">
        <v>67</v>
      </c>
      <c r="D56">
        <v>32</v>
      </c>
      <c r="E56">
        <v>52542</v>
      </c>
      <c r="F56">
        <v>33</v>
      </c>
      <c r="G56">
        <v>853</v>
      </c>
      <c r="H56">
        <v>1251</v>
      </c>
      <c r="I56">
        <v>345</v>
      </c>
      <c r="J56">
        <v>75</v>
      </c>
      <c r="K56">
        <v>154</v>
      </c>
      <c r="L56">
        <v>2</v>
      </c>
      <c r="M56">
        <v>0</v>
      </c>
      <c r="N56">
        <v>0</v>
      </c>
      <c r="O56">
        <v>23</v>
      </c>
      <c r="P56">
        <v>97</v>
      </c>
      <c r="Q56">
        <v>40</v>
      </c>
      <c r="R56">
        <v>1.6498399409012598E-2</v>
      </c>
      <c r="S56">
        <v>7.8798325535582407E-3</v>
      </c>
      <c r="T56">
        <v>52542</v>
      </c>
      <c r="U56">
        <v>8.1260773208569302E-3</v>
      </c>
      <c r="V56">
        <v>0.21004678650578701</v>
      </c>
      <c r="W56">
        <v>0.30805220389066701</v>
      </c>
      <c r="X56">
        <v>8.4954444718049693E-2</v>
      </c>
      <c r="Y56">
        <v>1.8468357547402101E-2</v>
      </c>
      <c r="Z56">
        <v>3.7921694163999001E-2</v>
      </c>
      <c r="AA56">
        <v>4.9248953459739005E-4</v>
      </c>
      <c r="AB56">
        <v>0</v>
      </c>
      <c r="AC56">
        <v>0</v>
      </c>
      <c r="AD56">
        <v>5.6636296478699798E-3</v>
      </c>
      <c r="AE56">
        <v>2.3885742427973401E-2</v>
      </c>
      <c r="AF56">
        <v>9.8497906919478E-3</v>
      </c>
      <c r="AG56">
        <v>2.5142857142857099E-2</v>
      </c>
      <c r="AH56">
        <v>0.182857142857143</v>
      </c>
      <c r="AI56">
        <v>9.4857142857142904E-2</v>
      </c>
      <c r="AJ56">
        <v>3.54285714285714E-2</v>
      </c>
      <c r="AK56">
        <v>0.59199999999999997</v>
      </c>
      <c r="AL56">
        <v>0.94857142857142895</v>
      </c>
      <c r="AM56">
        <v>0.186285714285714</v>
      </c>
      <c r="AN56">
        <v>0.313142857142857</v>
      </c>
      <c r="AO56">
        <v>0.16571428571428601</v>
      </c>
      <c r="AP56">
        <v>0.373714285714286</v>
      </c>
      <c r="AQ56">
        <v>0</v>
      </c>
      <c r="AR56">
        <v>0</v>
      </c>
      <c r="AS56">
        <v>0.57142857142857095</v>
      </c>
      <c r="AT56">
        <v>0.73599999999999999</v>
      </c>
      <c r="AU56">
        <v>0.60457142857142898</v>
      </c>
      <c r="AV56">
        <v>0.33828571428571402</v>
      </c>
      <c r="AW56">
        <v>2.04</v>
      </c>
      <c r="AX56">
        <v>0.53942857142857104</v>
      </c>
      <c r="AY56">
        <v>1.9119999999999999</v>
      </c>
      <c r="AZ56">
        <v>4.8297142857142896</v>
      </c>
      <c r="BA56">
        <v>5.7142857142857099E-3</v>
      </c>
      <c r="BB56">
        <v>0.53142857142857103</v>
      </c>
      <c r="BC56">
        <v>0.26857142857142902</v>
      </c>
      <c r="BD56">
        <v>0.33828571428571402</v>
      </c>
      <c r="BE56">
        <v>0.11771428571428599</v>
      </c>
      <c r="BF56" s="233" t="str">
        <f t="shared" si="0"/>
        <v>Least vulnerability</v>
      </c>
    </row>
    <row r="57" spans="1:58" x14ac:dyDescent="0.25">
      <c r="A57">
        <v>55074</v>
      </c>
      <c r="B57">
        <v>2210</v>
      </c>
      <c r="C57">
        <v>115</v>
      </c>
      <c r="D57">
        <v>25</v>
      </c>
      <c r="E57">
        <v>43110</v>
      </c>
      <c r="F57">
        <v>60</v>
      </c>
      <c r="G57">
        <v>267</v>
      </c>
      <c r="H57">
        <v>518</v>
      </c>
      <c r="I57">
        <v>217</v>
      </c>
      <c r="J57">
        <v>23</v>
      </c>
      <c r="K57">
        <v>311</v>
      </c>
      <c r="L57">
        <v>10</v>
      </c>
      <c r="M57">
        <v>0</v>
      </c>
      <c r="N57">
        <v>126</v>
      </c>
      <c r="O57">
        <v>7</v>
      </c>
      <c r="P57">
        <v>9</v>
      </c>
      <c r="Q57">
        <v>0</v>
      </c>
      <c r="R57">
        <v>5.2036199095022599E-2</v>
      </c>
      <c r="S57">
        <v>1.1312217194570101E-2</v>
      </c>
      <c r="T57">
        <v>43110</v>
      </c>
      <c r="U57">
        <v>2.7149321266968299E-2</v>
      </c>
      <c r="V57">
        <v>0.120814479638009</v>
      </c>
      <c r="W57">
        <v>0.23438914027149299</v>
      </c>
      <c r="X57">
        <v>9.8190045248868804E-2</v>
      </c>
      <c r="Y57">
        <v>1.04072398190045E-2</v>
      </c>
      <c r="Z57">
        <v>0.14072398190045199</v>
      </c>
      <c r="AA57">
        <v>4.5248868778280504E-3</v>
      </c>
      <c r="AB57">
        <v>0</v>
      </c>
      <c r="AC57">
        <v>5.7013574660633497E-2</v>
      </c>
      <c r="AD57">
        <v>3.1674208144796402E-3</v>
      </c>
      <c r="AE57">
        <v>4.07239819004525E-3</v>
      </c>
      <c r="AF57">
        <v>0</v>
      </c>
      <c r="AG57">
        <v>0.254857142857143</v>
      </c>
      <c r="AH57">
        <v>0.29142857142857098</v>
      </c>
      <c r="AI57">
        <v>0.23771428571428599</v>
      </c>
      <c r="AJ57">
        <v>0.23771428571428599</v>
      </c>
      <c r="AK57">
        <v>0.10057142857142901</v>
      </c>
      <c r="AL57">
        <v>0.57371428571428595</v>
      </c>
      <c r="AM57">
        <v>0.313142857142857</v>
      </c>
      <c r="AN57">
        <v>9.8285714285714296E-2</v>
      </c>
      <c r="AO57">
        <v>0.70514285714285696</v>
      </c>
      <c r="AP57">
        <v>0.61828571428571399</v>
      </c>
      <c r="AQ57">
        <v>0</v>
      </c>
      <c r="AR57">
        <v>0.81371428571428595</v>
      </c>
      <c r="AS57">
        <v>0.39657142857142902</v>
      </c>
      <c r="AT57">
        <v>0.16342857142857101</v>
      </c>
      <c r="AU57">
        <v>0</v>
      </c>
      <c r="AV57">
        <v>1.02171428571429</v>
      </c>
      <c r="AW57">
        <v>1.0857142857142901</v>
      </c>
      <c r="AX57">
        <v>1.3234285714285701</v>
      </c>
      <c r="AY57">
        <v>1.3737142857142901</v>
      </c>
      <c r="AZ57">
        <v>4.80457142857143</v>
      </c>
      <c r="BA57">
        <v>0.125714285714286</v>
      </c>
      <c r="BB57">
        <v>5.7142857142857099E-2</v>
      </c>
      <c r="BC57">
        <v>0.71428571428571397</v>
      </c>
      <c r="BD57">
        <v>0.19314285714285701</v>
      </c>
      <c r="BE57">
        <v>0.109714285714286</v>
      </c>
      <c r="BF57" s="233" t="str">
        <f t="shared" si="0"/>
        <v>Least vulnerability</v>
      </c>
    </row>
    <row r="58" spans="1:58" x14ac:dyDescent="0.25">
      <c r="A58">
        <v>55075</v>
      </c>
      <c r="B58">
        <v>20647</v>
      </c>
      <c r="C58">
        <v>1998</v>
      </c>
      <c r="D58">
        <v>692</v>
      </c>
      <c r="E58">
        <v>36204</v>
      </c>
      <c r="F58">
        <v>1037</v>
      </c>
      <c r="G58">
        <v>2906</v>
      </c>
      <c r="H58">
        <v>4613</v>
      </c>
      <c r="I58">
        <v>3205</v>
      </c>
      <c r="J58">
        <v>384</v>
      </c>
      <c r="K58">
        <v>6017</v>
      </c>
      <c r="L58">
        <v>427</v>
      </c>
      <c r="M58">
        <v>1172</v>
      </c>
      <c r="N58">
        <v>118</v>
      </c>
      <c r="O58">
        <v>91</v>
      </c>
      <c r="P58">
        <v>534</v>
      </c>
      <c r="Q58">
        <v>147</v>
      </c>
      <c r="R58">
        <v>9.6769506465830393E-2</v>
      </c>
      <c r="S58">
        <v>3.3515765002179503E-2</v>
      </c>
      <c r="T58">
        <v>36204</v>
      </c>
      <c r="U58">
        <v>5.0225214316849898E-2</v>
      </c>
      <c r="V58">
        <v>0.14074683973458599</v>
      </c>
      <c r="W58">
        <v>0.22342228895239</v>
      </c>
      <c r="X58">
        <v>0.15522836247396701</v>
      </c>
      <c r="Y58">
        <v>1.8598343585024501E-2</v>
      </c>
      <c r="Z58">
        <v>0.29142248268513599</v>
      </c>
      <c r="AA58">
        <v>2.0680970601055799E-2</v>
      </c>
      <c r="AB58">
        <v>5.6763694483460102E-2</v>
      </c>
      <c r="AC58">
        <v>5.7151159974814696E-3</v>
      </c>
      <c r="AD58">
        <v>4.4074199641594399E-3</v>
      </c>
      <c r="AE58">
        <v>2.58633215479246E-2</v>
      </c>
      <c r="AF58">
        <v>7.1196784036421804E-3</v>
      </c>
      <c r="AG58">
        <v>0.63657142857142901</v>
      </c>
      <c r="AH58">
        <v>0.872</v>
      </c>
      <c r="AI58">
        <v>0.56114285714285705</v>
      </c>
      <c r="AJ58">
        <v>0.66057142857142903</v>
      </c>
      <c r="AK58">
        <v>0.189714285714286</v>
      </c>
      <c r="AL58">
        <v>0.48914285714285699</v>
      </c>
      <c r="AM58">
        <v>0.79428571428571404</v>
      </c>
      <c r="AN58">
        <v>0.32</v>
      </c>
      <c r="AO58">
        <v>0.90171428571428602</v>
      </c>
      <c r="AP58">
        <v>0.88457142857142901</v>
      </c>
      <c r="AQ58">
        <v>0.84342857142857097</v>
      </c>
      <c r="AR58">
        <v>0.28571428571428598</v>
      </c>
      <c r="AS58">
        <v>0.47542857142857098</v>
      </c>
      <c r="AT58">
        <v>0.75885714285714301</v>
      </c>
      <c r="AU58">
        <v>0.55657142857142905</v>
      </c>
      <c r="AV58">
        <v>2.73028571428571</v>
      </c>
      <c r="AW58">
        <v>1.79314285714286</v>
      </c>
      <c r="AX58">
        <v>1.78628571428571</v>
      </c>
      <c r="AY58">
        <v>2.92</v>
      </c>
      <c r="AZ58">
        <v>9.2297142857142909</v>
      </c>
      <c r="BA58">
        <v>0.80342857142857105</v>
      </c>
      <c r="BB58">
        <v>0.38971428571428601</v>
      </c>
      <c r="BC58">
        <v>0.91428571428571404</v>
      </c>
      <c r="BD58">
        <v>0.66514285714285704</v>
      </c>
      <c r="BE58">
        <v>0.82057142857142895</v>
      </c>
      <c r="BF58" s="233" t="str">
        <f t="shared" si="0"/>
        <v>Most vulnerability</v>
      </c>
    </row>
    <row r="59" spans="1:58" x14ac:dyDescent="0.25">
      <c r="A59">
        <v>55076</v>
      </c>
      <c r="B59">
        <v>21771</v>
      </c>
      <c r="C59">
        <v>1646</v>
      </c>
      <c r="D59">
        <v>465</v>
      </c>
      <c r="E59">
        <v>48314</v>
      </c>
      <c r="F59">
        <v>776</v>
      </c>
      <c r="G59">
        <v>4306</v>
      </c>
      <c r="H59">
        <v>4191</v>
      </c>
      <c r="I59">
        <v>2689</v>
      </c>
      <c r="J59">
        <v>443</v>
      </c>
      <c r="K59">
        <v>4692</v>
      </c>
      <c r="L59">
        <v>174</v>
      </c>
      <c r="M59">
        <v>999</v>
      </c>
      <c r="N59">
        <v>356</v>
      </c>
      <c r="O59">
        <v>113</v>
      </c>
      <c r="P59">
        <v>559</v>
      </c>
      <c r="Q59">
        <v>37</v>
      </c>
      <c r="R59">
        <v>7.5605162831289305E-2</v>
      </c>
      <c r="S59">
        <v>2.1358688163152801E-2</v>
      </c>
      <c r="T59">
        <v>48314</v>
      </c>
      <c r="U59">
        <v>3.5643746267971198E-2</v>
      </c>
      <c r="V59">
        <v>0.19778604565706701</v>
      </c>
      <c r="W59">
        <v>0.192503789444674</v>
      </c>
      <c r="X59">
        <v>0.12351293004455501</v>
      </c>
      <c r="Y59">
        <v>2.03481695833907E-2</v>
      </c>
      <c r="Z59">
        <v>0.215516053465619</v>
      </c>
      <c r="AA59">
        <v>7.9922833126636408E-3</v>
      </c>
      <c r="AB59">
        <v>4.58867300537412E-2</v>
      </c>
      <c r="AC59">
        <v>1.63520279270589E-2</v>
      </c>
      <c r="AD59">
        <v>5.1903908869597197E-3</v>
      </c>
      <c r="AE59">
        <v>2.56763584584998E-2</v>
      </c>
      <c r="AF59">
        <v>1.69950852050893E-3</v>
      </c>
      <c r="AG59">
        <v>0.47199999999999998</v>
      </c>
      <c r="AH59">
        <v>0.63885714285714301</v>
      </c>
      <c r="AI59">
        <v>0.13942857142857101</v>
      </c>
      <c r="AJ59">
        <v>0.40457142857142903</v>
      </c>
      <c r="AK59">
        <v>0.51314285714285701</v>
      </c>
      <c r="AL59">
        <v>0.26171428571428601</v>
      </c>
      <c r="AM59">
        <v>0.55771428571428605</v>
      </c>
      <c r="AN59">
        <v>0.38400000000000001</v>
      </c>
      <c r="AO59">
        <v>0.82514285714285696</v>
      </c>
      <c r="AP59">
        <v>0.73142857142857098</v>
      </c>
      <c r="AQ59">
        <v>0.78742857142857103</v>
      </c>
      <c r="AR59">
        <v>0.50742857142857101</v>
      </c>
      <c r="AS59">
        <v>0.53142857142857103</v>
      </c>
      <c r="AT59">
        <v>0.75771428571428601</v>
      </c>
      <c r="AU59">
        <v>0.44</v>
      </c>
      <c r="AV59">
        <v>1.6548571428571399</v>
      </c>
      <c r="AW59">
        <v>1.71657142857143</v>
      </c>
      <c r="AX59">
        <v>1.55657142857143</v>
      </c>
      <c r="AY59">
        <v>3.024</v>
      </c>
      <c r="AZ59">
        <v>7.952</v>
      </c>
      <c r="BA59">
        <v>0.35428571428571398</v>
      </c>
      <c r="BB59">
        <v>0.34171428571428603</v>
      </c>
      <c r="BC59">
        <v>0.82857142857142896</v>
      </c>
      <c r="BD59">
        <v>0.70057142857142896</v>
      </c>
      <c r="BE59">
        <v>0.60457142857142898</v>
      </c>
      <c r="BF59" s="233" t="str">
        <f t="shared" si="0"/>
        <v>Significant vulnerability</v>
      </c>
    </row>
    <row r="60" spans="1:58" x14ac:dyDescent="0.25">
      <c r="A60">
        <v>55077</v>
      </c>
      <c r="B60">
        <v>13910</v>
      </c>
      <c r="C60">
        <v>385</v>
      </c>
      <c r="D60">
        <v>186</v>
      </c>
      <c r="E60">
        <v>55788</v>
      </c>
      <c r="F60">
        <v>404</v>
      </c>
      <c r="G60">
        <v>1714</v>
      </c>
      <c r="H60">
        <v>3466</v>
      </c>
      <c r="I60">
        <v>1376</v>
      </c>
      <c r="J60">
        <v>316</v>
      </c>
      <c r="K60">
        <v>3891</v>
      </c>
      <c r="L60">
        <v>168</v>
      </c>
      <c r="M60">
        <v>1679</v>
      </c>
      <c r="N60">
        <v>340</v>
      </c>
      <c r="O60">
        <v>129</v>
      </c>
      <c r="P60">
        <v>185</v>
      </c>
      <c r="Q60">
        <v>172</v>
      </c>
      <c r="R60">
        <v>2.7677929547088399E-2</v>
      </c>
      <c r="S60">
        <v>1.3371675053918E-2</v>
      </c>
      <c r="T60">
        <v>55788</v>
      </c>
      <c r="U60">
        <v>2.9043853342918799E-2</v>
      </c>
      <c r="V60">
        <v>0.123220704529116</v>
      </c>
      <c r="W60">
        <v>0.24917325664989201</v>
      </c>
      <c r="X60">
        <v>9.8921639108555004E-2</v>
      </c>
      <c r="Y60">
        <v>2.2717469446441398E-2</v>
      </c>
      <c r="Z60">
        <v>0.27972681524083398</v>
      </c>
      <c r="AA60">
        <v>1.2077641984184E-2</v>
      </c>
      <c r="AB60">
        <v>0.120704529115744</v>
      </c>
      <c r="AC60">
        <v>2.4442846872753402E-2</v>
      </c>
      <c r="AD60">
        <v>9.2739036664270299E-3</v>
      </c>
      <c r="AE60">
        <v>1.3299784327821701E-2</v>
      </c>
      <c r="AF60">
        <v>1.23652048885694E-2</v>
      </c>
      <c r="AG60">
        <v>7.0857142857142896E-2</v>
      </c>
      <c r="AH60">
        <v>0.35885714285714299</v>
      </c>
      <c r="AI60">
        <v>6.6285714285714295E-2</v>
      </c>
      <c r="AJ60">
        <v>0.26857142857142902</v>
      </c>
      <c r="AK60">
        <v>0.113142857142857</v>
      </c>
      <c r="AL60">
        <v>0.67542857142857105</v>
      </c>
      <c r="AM60">
        <v>0.32342857142857101</v>
      </c>
      <c r="AN60">
        <v>0.46171428571428602</v>
      </c>
      <c r="AO60">
        <v>0.89028571428571401</v>
      </c>
      <c r="AP60">
        <v>0.80457142857142905</v>
      </c>
      <c r="AQ60">
        <v>0.95428571428571396</v>
      </c>
      <c r="AR60">
        <v>0.61828571428571399</v>
      </c>
      <c r="AS60">
        <v>0.74057142857142899</v>
      </c>
      <c r="AT60">
        <v>0.48457142857142899</v>
      </c>
      <c r="AU60">
        <v>0.64</v>
      </c>
      <c r="AV60">
        <v>0.76457142857142901</v>
      </c>
      <c r="AW60">
        <v>1.5737142857142901</v>
      </c>
      <c r="AX60">
        <v>1.69485714285714</v>
      </c>
      <c r="AY60">
        <v>3.4377142857142902</v>
      </c>
      <c r="AZ60">
        <v>7.47085714285714</v>
      </c>
      <c r="BA60">
        <v>6.1714285714285701E-2</v>
      </c>
      <c r="BB60">
        <v>0.25714285714285701</v>
      </c>
      <c r="BC60">
        <v>0.88342857142857101</v>
      </c>
      <c r="BD60">
        <v>0.84914285714285698</v>
      </c>
      <c r="BE60">
        <v>0.53714285714285703</v>
      </c>
      <c r="BF60" s="233" t="str">
        <f t="shared" si="0"/>
        <v>Significant vulnerability</v>
      </c>
    </row>
    <row r="61" spans="1:58" x14ac:dyDescent="0.25">
      <c r="A61">
        <v>55079</v>
      </c>
      <c r="B61">
        <v>8712</v>
      </c>
      <c r="C61">
        <v>364</v>
      </c>
      <c r="D61">
        <v>144</v>
      </c>
      <c r="E61">
        <v>44812</v>
      </c>
      <c r="F61">
        <v>267</v>
      </c>
      <c r="G61">
        <v>1316</v>
      </c>
      <c r="H61">
        <v>1952</v>
      </c>
      <c r="I61">
        <v>1111</v>
      </c>
      <c r="J61">
        <v>166</v>
      </c>
      <c r="K61">
        <v>1004</v>
      </c>
      <c r="L61">
        <v>20</v>
      </c>
      <c r="M61">
        <v>30</v>
      </c>
      <c r="N61">
        <v>260</v>
      </c>
      <c r="O61">
        <v>38</v>
      </c>
      <c r="P61">
        <v>17</v>
      </c>
      <c r="Q61">
        <v>13</v>
      </c>
      <c r="R61">
        <v>4.1781450872360001E-2</v>
      </c>
      <c r="S61">
        <v>1.6528925619834701E-2</v>
      </c>
      <c r="T61">
        <v>44812</v>
      </c>
      <c r="U61">
        <v>3.0647382920110201E-2</v>
      </c>
      <c r="V61">
        <v>0.151056014692378</v>
      </c>
      <c r="W61">
        <v>0.22405876951331499</v>
      </c>
      <c r="X61">
        <v>0.12752525252525301</v>
      </c>
      <c r="Y61">
        <v>1.9054178145087201E-2</v>
      </c>
      <c r="Z61">
        <v>0.11524334251607</v>
      </c>
      <c r="AA61">
        <v>2.2956841138659298E-3</v>
      </c>
      <c r="AB61">
        <v>3.4435261707988999E-3</v>
      </c>
      <c r="AC61">
        <v>2.9843893480257101E-2</v>
      </c>
      <c r="AD61">
        <v>4.3617998163452704E-3</v>
      </c>
      <c r="AE61">
        <v>1.95133149678604E-3</v>
      </c>
      <c r="AF61">
        <v>1.4921946740128599E-3</v>
      </c>
      <c r="AG61">
        <v>0.16</v>
      </c>
      <c r="AH61">
        <v>0.46057142857142902</v>
      </c>
      <c r="AI61">
        <v>0.187428571428571</v>
      </c>
      <c r="AJ61">
        <v>0.29028571428571398</v>
      </c>
      <c r="AK61">
        <v>0.23885714285714299</v>
      </c>
      <c r="AL61">
        <v>0.497142857142857</v>
      </c>
      <c r="AM61">
        <v>0.59657142857142897</v>
      </c>
      <c r="AN61">
        <v>0.33942857142857102</v>
      </c>
      <c r="AO61">
        <v>0.63542857142857101</v>
      </c>
      <c r="AP61">
        <v>0.51314285714285701</v>
      </c>
      <c r="AQ61">
        <v>0.35314285714285698</v>
      </c>
      <c r="AR61">
        <v>0.67314285714285704</v>
      </c>
      <c r="AS61">
        <v>0.47199999999999998</v>
      </c>
      <c r="AT61">
        <v>0.106285714285714</v>
      </c>
      <c r="AU61">
        <v>0.435428571428571</v>
      </c>
      <c r="AV61">
        <v>1.0982857142857101</v>
      </c>
      <c r="AW61">
        <v>1.6719999999999999</v>
      </c>
      <c r="AX61">
        <v>1.1485714285714299</v>
      </c>
      <c r="AY61">
        <v>2.04</v>
      </c>
      <c r="AZ61">
        <v>5.9588571428571404</v>
      </c>
      <c r="BA61">
        <v>0.150857142857143</v>
      </c>
      <c r="BB61">
        <v>0.309714285714286</v>
      </c>
      <c r="BC61">
        <v>0.63428571428571401</v>
      </c>
      <c r="BD61">
        <v>0.39085714285714301</v>
      </c>
      <c r="BE61">
        <v>0.28342857142857097</v>
      </c>
      <c r="BF61" s="233" t="str">
        <f t="shared" si="0"/>
        <v>Some vulnerability</v>
      </c>
    </row>
    <row r="62" spans="1:58" x14ac:dyDescent="0.25">
      <c r="A62">
        <v>55080</v>
      </c>
      <c r="B62">
        <v>3231</v>
      </c>
      <c r="C62">
        <v>157</v>
      </c>
      <c r="D62">
        <v>68</v>
      </c>
      <c r="E62">
        <v>41905</v>
      </c>
      <c r="F62">
        <v>105</v>
      </c>
      <c r="G62">
        <v>512</v>
      </c>
      <c r="H62">
        <v>759</v>
      </c>
      <c r="I62">
        <v>293</v>
      </c>
      <c r="J62">
        <v>70</v>
      </c>
      <c r="K62">
        <v>210</v>
      </c>
      <c r="L62">
        <v>0</v>
      </c>
      <c r="M62">
        <v>0</v>
      </c>
      <c r="N62">
        <v>46</v>
      </c>
      <c r="O62">
        <v>4</v>
      </c>
      <c r="P62">
        <v>16</v>
      </c>
      <c r="Q62">
        <v>62</v>
      </c>
      <c r="R62">
        <v>4.8591767254719899E-2</v>
      </c>
      <c r="S62">
        <v>2.1046115753636602E-2</v>
      </c>
      <c r="T62">
        <v>41905</v>
      </c>
      <c r="U62">
        <v>3.2497678737233103E-2</v>
      </c>
      <c r="V62">
        <v>0.15846487155679401</v>
      </c>
      <c r="W62">
        <v>0.23491179201485601</v>
      </c>
      <c r="X62">
        <v>9.0683998761993206E-2</v>
      </c>
      <c r="Y62">
        <v>2.1665119158155399E-2</v>
      </c>
      <c r="Z62">
        <v>6.4995357474466095E-2</v>
      </c>
      <c r="AA62">
        <v>0</v>
      </c>
      <c r="AB62">
        <v>0</v>
      </c>
      <c r="AC62">
        <v>1.42370783039307E-2</v>
      </c>
      <c r="AD62">
        <v>1.2380068090374499E-3</v>
      </c>
      <c r="AE62">
        <v>4.9520272361497997E-3</v>
      </c>
      <c r="AF62">
        <v>1.9189105540080499E-2</v>
      </c>
      <c r="AG62">
        <v>0.222857142857143</v>
      </c>
      <c r="AH62">
        <v>0.63200000000000001</v>
      </c>
      <c r="AI62">
        <v>0.28228571428571397</v>
      </c>
      <c r="AJ62">
        <v>0.33371428571428602</v>
      </c>
      <c r="AK62">
        <v>0.27428571428571402</v>
      </c>
      <c r="AL62">
        <v>0.57942857142857096</v>
      </c>
      <c r="AM62">
        <v>0.23542857142857099</v>
      </c>
      <c r="AN62">
        <v>0.42857142857142899</v>
      </c>
      <c r="AO62">
        <v>0.34857142857142898</v>
      </c>
      <c r="AP62">
        <v>0</v>
      </c>
      <c r="AQ62">
        <v>0</v>
      </c>
      <c r="AR62">
        <v>0.47085714285714297</v>
      </c>
      <c r="AS62">
        <v>0.26285714285714301</v>
      </c>
      <c r="AT62">
        <v>0.189714285714286</v>
      </c>
      <c r="AU62">
        <v>0.73371428571428599</v>
      </c>
      <c r="AV62">
        <v>1.47085714285714</v>
      </c>
      <c r="AW62">
        <v>1.51771428571429</v>
      </c>
      <c r="AX62">
        <v>0.34857142857142898</v>
      </c>
      <c r="AY62">
        <v>1.6571428571428599</v>
      </c>
      <c r="AZ62">
        <v>4.9942857142857102</v>
      </c>
      <c r="BA62">
        <v>0.28914285714285698</v>
      </c>
      <c r="BB62">
        <v>0.23200000000000001</v>
      </c>
      <c r="BC62">
        <v>0.19428571428571401</v>
      </c>
      <c r="BD62">
        <v>0.27200000000000002</v>
      </c>
      <c r="BE62">
        <v>0.14399999999999999</v>
      </c>
      <c r="BF62" s="233" t="str">
        <f t="shared" si="0"/>
        <v>Least vulnerability</v>
      </c>
    </row>
    <row r="63" spans="1:58" x14ac:dyDescent="0.25">
      <c r="A63">
        <v>55082</v>
      </c>
      <c r="B63">
        <v>36154</v>
      </c>
      <c r="C63">
        <v>1774</v>
      </c>
      <c r="D63">
        <v>407</v>
      </c>
      <c r="E63">
        <v>58698</v>
      </c>
      <c r="F63">
        <v>723</v>
      </c>
      <c r="G63">
        <v>7435</v>
      </c>
      <c r="H63">
        <v>8040</v>
      </c>
      <c r="I63">
        <v>3722</v>
      </c>
      <c r="J63">
        <v>879</v>
      </c>
      <c r="K63">
        <v>4347</v>
      </c>
      <c r="L63">
        <v>124</v>
      </c>
      <c r="M63">
        <v>1916</v>
      </c>
      <c r="N63">
        <v>48</v>
      </c>
      <c r="O63">
        <v>100</v>
      </c>
      <c r="P63">
        <v>835</v>
      </c>
      <c r="Q63">
        <v>1045</v>
      </c>
      <c r="R63">
        <v>4.90678763069093E-2</v>
      </c>
      <c r="S63">
        <v>1.12573989046855E-2</v>
      </c>
      <c r="T63">
        <v>58698</v>
      </c>
      <c r="U63">
        <v>1.9997787243458499E-2</v>
      </c>
      <c r="V63">
        <v>0.205648061072081</v>
      </c>
      <c r="W63">
        <v>0.22238203241688301</v>
      </c>
      <c r="X63">
        <v>0.102948498091497</v>
      </c>
      <c r="Y63">
        <v>2.43126624993085E-2</v>
      </c>
      <c r="Z63">
        <v>0.120235658571666</v>
      </c>
      <c r="AA63">
        <v>3.42977263926536E-3</v>
      </c>
      <c r="AB63">
        <v>5.2995519168003498E-2</v>
      </c>
      <c r="AC63">
        <v>1.3276539248769201E-3</v>
      </c>
      <c r="AD63">
        <v>2.7659456768269102E-3</v>
      </c>
      <c r="AE63">
        <v>2.3095646401504698E-2</v>
      </c>
      <c r="AF63">
        <v>2.8904132322841201E-2</v>
      </c>
      <c r="AG63">
        <v>0.22857142857142901</v>
      </c>
      <c r="AH63">
        <v>0.28914285714285698</v>
      </c>
      <c r="AI63">
        <v>5.3714285714285701E-2</v>
      </c>
      <c r="AJ63">
        <v>0.155428571428571</v>
      </c>
      <c r="AK63">
        <v>0.56571428571428595</v>
      </c>
      <c r="AL63">
        <v>0.47885714285714298</v>
      </c>
      <c r="AM63">
        <v>0.35199999999999998</v>
      </c>
      <c r="AN63">
        <v>0.51085714285714301</v>
      </c>
      <c r="AO63">
        <v>0.65485714285714303</v>
      </c>
      <c r="AP63">
        <v>0.57371428571428595</v>
      </c>
      <c r="AQ63">
        <v>0.83085714285714296</v>
      </c>
      <c r="AR63">
        <v>0.16571428571428601</v>
      </c>
      <c r="AS63">
        <v>0.370285714285714</v>
      </c>
      <c r="AT63">
        <v>0.72342857142857098</v>
      </c>
      <c r="AU63">
        <v>0.82857142857142896</v>
      </c>
      <c r="AV63">
        <v>0.72685714285714298</v>
      </c>
      <c r="AW63">
        <v>1.9074285714285699</v>
      </c>
      <c r="AX63">
        <v>1.22857142857143</v>
      </c>
      <c r="AY63">
        <v>2.9188571428571399</v>
      </c>
      <c r="AZ63">
        <v>6.7817142857142896</v>
      </c>
      <c r="BA63">
        <v>5.2571428571428602E-2</v>
      </c>
      <c r="BB63">
        <v>0.437714285714286</v>
      </c>
      <c r="BC63">
        <v>0.67428571428571404</v>
      </c>
      <c r="BD63">
        <v>0.66400000000000003</v>
      </c>
      <c r="BE63">
        <v>0.432</v>
      </c>
      <c r="BF63" s="233" t="str">
        <f t="shared" si="0"/>
        <v>Some vulnerability</v>
      </c>
    </row>
    <row r="64" spans="1:58" x14ac:dyDescent="0.25">
      <c r="A64">
        <v>55084</v>
      </c>
      <c r="B64">
        <v>1962</v>
      </c>
      <c r="C64">
        <v>94</v>
      </c>
      <c r="D64">
        <v>35</v>
      </c>
      <c r="E64">
        <v>39190</v>
      </c>
      <c r="F64">
        <v>28</v>
      </c>
      <c r="G64">
        <v>335</v>
      </c>
      <c r="H64">
        <v>442</v>
      </c>
      <c r="I64">
        <v>252</v>
      </c>
      <c r="J64">
        <v>27</v>
      </c>
      <c r="K64">
        <v>119</v>
      </c>
      <c r="L64">
        <v>0</v>
      </c>
      <c r="M64">
        <v>33</v>
      </c>
      <c r="N64">
        <v>16</v>
      </c>
      <c r="O64">
        <v>13</v>
      </c>
      <c r="P64">
        <v>31</v>
      </c>
      <c r="Q64">
        <v>15</v>
      </c>
      <c r="R64">
        <v>4.7910295616717599E-2</v>
      </c>
      <c r="S64">
        <v>1.7838939857288499E-2</v>
      </c>
      <c r="T64">
        <v>39190</v>
      </c>
      <c r="U64">
        <v>1.42711518858308E-2</v>
      </c>
      <c r="V64">
        <v>0.170744138634047</v>
      </c>
      <c r="W64">
        <v>0.22528032619775701</v>
      </c>
      <c r="X64">
        <v>0.12844036697247699</v>
      </c>
      <c r="Y64">
        <v>1.3761467889908299E-2</v>
      </c>
      <c r="Z64">
        <v>6.0652395514780799E-2</v>
      </c>
      <c r="AA64">
        <v>0</v>
      </c>
      <c r="AB64">
        <v>1.6819571865443399E-2</v>
      </c>
      <c r="AC64">
        <v>8.1549439347604492E-3</v>
      </c>
      <c r="AD64">
        <v>6.6258919469928601E-3</v>
      </c>
      <c r="AE64">
        <v>1.5800203873598401E-2</v>
      </c>
      <c r="AF64">
        <v>7.6452599388379203E-3</v>
      </c>
      <c r="AG64">
        <v>0.216</v>
      </c>
      <c r="AH64">
        <v>0.51085714285714301</v>
      </c>
      <c r="AI64">
        <v>0.374857142857143</v>
      </c>
      <c r="AJ64">
        <v>8.6857142857142897E-2</v>
      </c>
      <c r="AK64">
        <v>0.34057142857142902</v>
      </c>
      <c r="AL64">
        <v>0.50628571428571401</v>
      </c>
      <c r="AM64">
        <v>0.60571428571428598</v>
      </c>
      <c r="AN64">
        <v>0.17828571428571399</v>
      </c>
      <c r="AO64">
        <v>0.317714285714286</v>
      </c>
      <c r="AP64">
        <v>0</v>
      </c>
      <c r="AQ64">
        <v>0.53600000000000003</v>
      </c>
      <c r="AR64">
        <v>0.35314285714285698</v>
      </c>
      <c r="AS64">
        <v>0.61599999999999999</v>
      </c>
      <c r="AT64">
        <v>0.54971428571428604</v>
      </c>
      <c r="AU64">
        <v>0.56457142857142895</v>
      </c>
      <c r="AV64">
        <v>1.1885714285714299</v>
      </c>
      <c r="AW64">
        <v>1.6308571428571399</v>
      </c>
      <c r="AX64">
        <v>0.317714285714286</v>
      </c>
      <c r="AY64">
        <v>2.6194285714285699</v>
      </c>
      <c r="AZ64">
        <v>5.75657142857143</v>
      </c>
      <c r="BA64">
        <v>0.18171428571428599</v>
      </c>
      <c r="BB64">
        <v>0.29142857142857098</v>
      </c>
      <c r="BC64">
        <v>0.185142857142857</v>
      </c>
      <c r="BD64">
        <v>0.57599999999999996</v>
      </c>
      <c r="BE64">
        <v>0.254857142857143</v>
      </c>
      <c r="BF64" s="233" t="str">
        <f t="shared" si="0"/>
        <v>Some vulnerability</v>
      </c>
    </row>
    <row r="65" spans="1:58" x14ac:dyDescent="0.25">
      <c r="A65">
        <v>55085</v>
      </c>
      <c r="B65">
        <v>430</v>
      </c>
      <c r="C65">
        <v>32</v>
      </c>
      <c r="D65">
        <v>4</v>
      </c>
      <c r="E65">
        <v>40519</v>
      </c>
      <c r="F65">
        <v>14</v>
      </c>
      <c r="G65">
        <v>83</v>
      </c>
      <c r="H65">
        <v>81</v>
      </c>
      <c r="I65">
        <v>58</v>
      </c>
      <c r="J65">
        <v>6</v>
      </c>
      <c r="K65">
        <v>18</v>
      </c>
      <c r="L65">
        <v>0</v>
      </c>
      <c r="M65">
        <v>0</v>
      </c>
      <c r="N65">
        <v>0</v>
      </c>
      <c r="O65">
        <v>1</v>
      </c>
      <c r="P65">
        <v>0</v>
      </c>
      <c r="Q65">
        <v>0</v>
      </c>
      <c r="R65">
        <v>7.4418604651162804E-2</v>
      </c>
      <c r="S65">
        <v>9.3023255813953504E-3</v>
      </c>
      <c r="T65">
        <v>40519</v>
      </c>
      <c r="U65">
        <v>3.25581395348837E-2</v>
      </c>
      <c r="V65">
        <v>0.19302325581395299</v>
      </c>
      <c r="W65">
        <v>0.188372093023256</v>
      </c>
      <c r="X65">
        <v>0.13488372093023299</v>
      </c>
      <c r="Y65">
        <v>1.3953488372093001E-2</v>
      </c>
      <c r="Z65">
        <v>4.1860465116279097E-2</v>
      </c>
      <c r="AA65">
        <v>0</v>
      </c>
      <c r="AB65">
        <v>0</v>
      </c>
      <c r="AC65">
        <v>0</v>
      </c>
      <c r="AD65">
        <v>2.3255813953488402E-3</v>
      </c>
      <c r="AE65">
        <v>0</v>
      </c>
      <c r="AF65">
        <v>0</v>
      </c>
      <c r="AG65">
        <v>0.46514285714285702</v>
      </c>
      <c r="AH65">
        <v>0.218285714285714</v>
      </c>
      <c r="AI65">
        <v>0.33714285714285702</v>
      </c>
      <c r="AJ65">
        <v>0.33600000000000002</v>
      </c>
      <c r="AK65">
        <v>0.47771428571428598</v>
      </c>
      <c r="AL65">
        <v>0.24228571428571399</v>
      </c>
      <c r="AM65">
        <v>0.65714285714285703</v>
      </c>
      <c r="AN65">
        <v>0.18057142857142899</v>
      </c>
      <c r="AO65">
        <v>0.190857142857143</v>
      </c>
      <c r="AP65">
        <v>0</v>
      </c>
      <c r="AQ65">
        <v>0</v>
      </c>
      <c r="AR65">
        <v>0</v>
      </c>
      <c r="AS65">
        <v>0.34171428571428603</v>
      </c>
      <c r="AT65">
        <v>0</v>
      </c>
      <c r="AU65">
        <v>0</v>
      </c>
      <c r="AV65">
        <v>1.3565714285714301</v>
      </c>
      <c r="AW65">
        <v>1.55771428571429</v>
      </c>
      <c r="AX65">
        <v>0.190857142857143</v>
      </c>
      <c r="AY65">
        <v>0.34171428571428603</v>
      </c>
      <c r="AZ65">
        <v>3.44685714285714</v>
      </c>
      <c r="BA65">
        <v>0.23657142857142899</v>
      </c>
      <c r="BB65">
        <v>0.248</v>
      </c>
      <c r="BC65">
        <v>0.128</v>
      </c>
      <c r="BD65">
        <v>2.5142857142857099E-2</v>
      </c>
      <c r="BE65">
        <v>1.8285714285714301E-2</v>
      </c>
      <c r="BF65" s="233" t="str">
        <f t="shared" si="0"/>
        <v>Least vulnerability</v>
      </c>
    </row>
    <row r="66" spans="1:58" x14ac:dyDescent="0.25">
      <c r="A66">
        <v>55087</v>
      </c>
      <c r="B66">
        <v>414</v>
      </c>
      <c r="C66">
        <v>7</v>
      </c>
      <c r="D66">
        <v>13</v>
      </c>
      <c r="E66">
        <v>44441</v>
      </c>
      <c r="F66">
        <v>33</v>
      </c>
      <c r="G66">
        <v>132</v>
      </c>
      <c r="H66">
        <v>92</v>
      </c>
      <c r="I66">
        <v>67</v>
      </c>
      <c r="J66">
        <v>0</v>
      </c>
      <c r="K66">
        <v>57</v>
      </c>
      <c r="L66">
        <v>11</v>
      </c>
      <c r="M66">
        <v>0</v>
      </c>
      <c r="N66">
        <v>6</v>
      </c>
      <c r="O66">
        <v>0</v>
      </c>
      <c r="P66">
        <v>0</v>
      </c>
      <c r="Q66">
        <v>6</v>
      </c>
      <c r="R66">
        <v>1.69082125603865E-2</v>
      </c>
      <c r="S66">
        <v>3.1400966183574901E-2</v>
      </c>
      <c r="T66">
        <v>44441</v>
      </c>
      <c r="U66">
        <v>7.9710144927536197E-2</v>
      </c>
      <c r="V66">
        <v>0.31884057971014501</v>
      </c>
      <c r="W66">
        <v>0.22222222222222199</v>
      </c>
      <c r="X66">
        <v>0.161835748792271</v>
      </c>
      <c r="Y66">
        <v>0</v>
      </c>
      <c r="Z66">
        <v>0.13768115942028999</v>
      </c>
      <c r="AA66">
        <v>2.6570048309178699E-2</v>
      </c>
      <c r="AB66">
        <v>0</v>
      </c>
      <c r="AC66">
        <v>1.4492753623188401E-2</v>
      </c>
      <c r="AD66">
        <v>0</v>
      </c>
      <c r="AE66">
        <v>0</v>
      </c>
      <c r="AF66">
        <v>1.4492753623188401E-2</v>
      </c>
      <c r="AG66">
        <v>2.6285714285714301E-2</v>
      </c>
      <c r="AH66">
        <v>0.84685714285714297</v>
      </c>
      <c r="AI66">
        <v>0.19885714285714301</v>
      </c>
      <c r="AJ66">
        <v>0.89942857142857102</v>
      </c>
      <c r="AK66">
        <v>0.91657142857142904</v>
      </c>
      <c r="AL66">
        <v>0.47542857142857098</v>
      </c>
      <c r="AM66">
        <v>0.82399999999999995</v>
      </c>
      <c r="AN66">
        <v>0</v>
      </c>
      <c r="AO66">
        <v>0.69828571428571395</v>
      </c>
      <c r="AP66">
        <v>0.91542857142857104</v>
      </c>
      <c r="AQ66">
        <v>0</v>
      </c>
      <c r="AR66">
        <v>0.47542857142857098</v>
      </c>
      <c r="AS66">
        <v>0</v>
      </c>
      <c r="AT66">
        <v>0</v>
      </c>
      <c r="AU66">
        <v>0.67085714285714304</v>
      </c>
      <c r="AV66">
        <v>1.97142857142857</v>
      </c>
      <c r="AW66">
        <v>2.2160000000000002</v>
      </c>
      <c r="AX66">
        <v>1.6137142857142901</v>
      </c>
      <c r="AY66">
        <v>1.1462857142857099</v>
      </c>
      <c r="AZ66">
        <v>6.9474285714285697</v>
      </c>
      <c r="BA66">
        <v>0.501714285714286</v>
      </c>
      <c r="BB66">
        <v>0.61828571428571399</v>
      </c>
      <c r="BC66">
        <v>0.85942857142857099</v>
      </c>
      <c r="BD66">
        <v>0.129142857142857</v>
      </c>
      <c r="BE66">
        <v>0.45600000000000002</v>
      </c>
      <c r="BF66" s="233" t="str">
        <f t="shared" si="0"/>
        <v>Some vulnerability</v>
      </c>
    </row>
    <row r="67" spans="1:58" x14ac:dyDescent="0.25">
      <c r="A67">
        <v>55088</v>
      </c>
      <c r="B67">
        <v>1668</v>
      </c>
      <c r="C67">
        <v>55</v>
      </c>
      <c r="D67">
        <v>33</v>
      </c>
      <c r="E67">
        <v>53474</v>
      </c>
      <c r="F67">
        <v>91</v>
      </c>
      <c r="G67">
        <v>327</v>
      </c>
      <c r="H67">
        <v>364</v>
      </c>
      <c r="I67">
        <v>143</v>
      </c>
      <c r="J67">
        <v>22</v>
      </c>
      <c r="K67">
        <v>122</v>
      </c>
      <c r="L67">
        <v>7</v>
      </c>
      <c r="M67">
        <v>0</v>
      </c>
      <c r="N67">
        <v>15</v>
      </c>
      <c r="O67">
        <v>3</v>
      </c>
      <c r="P67">
        <v>4</v>
      </c>
      <c r="Q67">
        <v>0</v>
      </c>
      <c r="R67">
        <v>3.2973621103117502E-2</v>
      </c>
      <c r="S67">
        <v>1.9784172661870499E-2</v>
      </c>
      <c r="T67">
        <v>53474</v>
      </c>
      <c r="U67">
        <v>5.4556354916067099E-2</v>
      </c>
      <c r="V67">
        <v>0.19604316546762601</v>
      </c>
      <c r="W67">
        <v>0.218225419664269</v>
      </c>
      <c r="X67">
        <v>8.5731414868105496E-2</v>
      </c>
      <c r="Y67">
        <v>1.3189448441247E-2</v>
      </c>
      <c r="Z67">
        <v>7.3141486810551604E-2</v>
      </c>
      <c r="AA67">
        <v>4.1966426858513197E-3</v>
      </c>
      <c r="AB67">
        <v>0</v>
      </c>
      <c r="AC67">
        <v>8.9928057553956796E-3</v>
      </c>
      <c r="AD67">
        <v>1.79856115107914E-3</v>
      </c>
      <c r="AE67">
        <v>2.3980815347721799E-3</v>
      </c>
      <c r="AF67">
        <v>0</v>
      </c>
      <c r="AG67">
        <v>9.1428571428571401E-2</v>
      </c>
      <c r="AH67">
        <v>0.58514285714285696</v>
      </c>
      <c r="AI67">
        <v>8.4571428571428506E-2</v>
      </c>
      <c r="AJ67">
        <v>0.71314285714285697</v>
      </c>
      <c r="AK67">
        <v>0.496</v>
      </c>
      <c r="AL67">
        <v>0.433142857142857</v>
      </c>
      <c r="AM67">
        <v>0.192</v>
      </c>
      <c r="AN67">
        <v>0.161142857142857</v>
      </c>
      <c r="AO67">
        <v>0.4</v>
      </c>
      <c r="AP67">
        <v>0.60914285714285699</v>
      </c>
      <c r="AQ67">
        <v>0</v>
      </c>
      <c r="AR67">
        <v>0.373714285714286</v>
      </c>
      <c r="AS67">
        <v>0.309714285714286</v>
      </c>
      <c r="AT67">
        <v>0.11885714285714299</v>
      </c>
      <c r="AU67">
        <v>0</v>
      </c>
      <c r="AV67">
        <v>1.47428571428571</v>
      </c>
      <c r="AW67">
        <v>1.28228571428571</v>
      </c>
      <c r="AX67">
        <v>1.00914285714286</v>
      </c>
      <c r="AY67">
        <v>0.80228571428571405</v>
      </c>
      <c r="AZ67">
        <v>4.5679999999999996</v>
      </c>
      <c r="BA67">
        <v>0.29028571428571398</v>
      </c>
      <c r="BB67">
        <v>0.130285714285714</v>
      </c>
      <c r="BC67">
        <v>0.55885714285714305</v>
      </c>
      <c r="BD67">
        <v>6.0571428571428602E-2</v>
      </c>
      <c r="BE67">
        <v>8.9142857142857093E-2</v>
      </c>
      <c r="BF67" s="233" t="str">
        <f t="shared" si="0"/>
        <v>Least vulnerability</v>
      </c>
    </row>
    <row r="68" spans="1:58" x14ac:dyDescent="0.25">
      <c r="A68">
        <v>55089</v>
      </c>
      <c r="B68">
        <v>1753</v>
      </c>
      <c r="C68">
        <v>234</v>
      </c>
      <c r="D68">
        <v>23</v>
      </c>
      <c r="E68">
        <v>45245</v>
      </c>
      <c r="F68">
        <v>86</v>
      </c>
      <c r="G68">
        <v>338</v>
      </c>
      <c r="H68">
        <v>377</v>
      </c>
      <c r="I68">
        <v>224</v>
      </c>
      <c r="J68">
        <v>30</v>
      </c>
      <c r="K68">
        <v>472</v>
      </c>
      <c r="L68">
        <v>3</v>
      </c>
      <c r="M68">
        <v>0</v>
      </c>
      <c r="N68">
        <v>100</v>
      </c>
      <c r="O68">
        <v>5</v>
      </c>
      <c r="P68">
        <v>25</v>
      </c>
      <c r="Q68">
        <v>11</v>
      </c>
      <c r="R68">
        <v>0.13348545350827201</v>
      </c>
      <c r="S68">
        <v>1.31203650884199E-2</v>
      </c>
      <c r="T68">
        <v>45245</v>
      </c>
      <c r="U68">
        <v>4.9058756417569897E-2</v>
      </c>
      <c r="V68">
        <v>0.19281232173417001</v>
      </c>
      <c r="W68">
        <v>0.215059897318882</v>
      </c>
      <c r="X68">
        <v>0.127780946948089</v>
      </c>
      <c r="Y68">
        <v>1.7113519680547602E-2</v>
      </c>
      <c r="Z68">
        <v>0.26925270964061598</v>
      </c>
      <c r="AA68">
        <v>1.7113519680547599E-3</v>
      </c>
      <c r="AB68">
        <v>0</v>
      </c>
      <c r="AC68">
        <v>5.7045065601825401E-2</v>
      </c>
      <c r="AD68">
        <v>2.85225328009127E-3</v>
      </c>
      <c r="AE68">
        <v>1.4261266400456401E-2</v>
      </c>
      <c r="AF68">
        <v>6.2749572162007997E-3</v>
      </c>
      <c r="AG68">
        <v>0.83085714285714296</v>
      </c>
      <c r="AH68">
        <v>0.35199999999999998</v>
      </c>
      <c r="AI68">
        <v>0.17942857142857099</v>
      </c>
      <c r="AJ68">
        <v>0.63085714285714301</v>
      </c>
      <c r="AK68">
        <v>0.47657142857142898</v>
      </c>
      <c r="AL68">
        <v>0.41142857142857098</v>
      </c>
      <c r="AM68">
        <v>0.6</v>
      </c>
      <c r="AN68">
        <v>0.28000000000000003</v>
      </c>
      <c r="AO68">
        <v>0.88457142857142901</v>
      </c>
      <c r="AP68">
        <v>0.48342857142857099</v>
      </c>
      <c r="AQ68">
        <v>0</v>
      </c>
      <c r="AR68">
        <v>0.81485714285714295</v>
      </c>
      <c r="AS68">
        <v>0.376</v>
      </c>
      <c r="AT68">
        <v>0.51314285714285701</v>
      </c>
      <c r="AU68">
        <v>0.54171428571428604</v>
      </c>
      <c r="AV68">
        <v>1.99314285714286</v>
      </c>
      <c r="AW68">
        <v>1.768</v>
      </c>
      <c r="AX68">
        <v>1.3680000000000001</v>
      </c>
      <c r="AY68">
        <v>2.24571428571429</v>
      </c>
      <c r="AZ68">
        <v>7.3748571428571399</v>
      </c>
      <c r="BA68">
        <v>0.50971428571428601</v>
      </c>
      <c r="BB68">
        <v>0.374857142857143</v>
      </c>
      <c r="BC68">
        <v>0.73371428571428599</v>
      </c>
      <c r="BD68">
        <v>0.45942857142857102</v>
      </c>
      <c r="BE68">
        <v>0.52</v>
      </c>
      <c r="BF68" s="233" t="str">
        <f t="shared" ref="BF68:BF131" si="1">IF(BE68&lt;=0.25,"Least vulnerability",IF(BE68&lt;=0.5,"Some vulnerability",IF(BE68&lt;=0.75,"Significant vulnerability",IF(BE68&lt;=1,"Most vulnerability",""))))</f>
        <v>Significant vulnerability</v>
      </c>
    </row>
    <row r="69" spans="1:58" x14ac:dyDescent="0.25">
      <c r="A69">
        <v>55090</v>
      </c>
      <c r="B69">
        <v>376</v>
      </c>
      <c r="C69">
        <v>25</v>
      </c>
      <c r="D69">
        <v>53</v>
      </c>
      <c r="E69">
        <v>38211</v>
      </c>
      <c r="F69">
        <v>9</v>
      </c>
      <c r="G69">
        <v>46</v>
      </c>
      <c r="H69">
        <v>47</v>
      </c>
      <c r="I69">
        <v>82</v>
      </c>
      <c r="J69">
        <v>24</v>
      </c>
      <c r="K69">
        <v>11</v>
      </c>
      <c r="L69">
        <v>0</v>
      </c>
      <c r="M69">
        <v>6</v>
      </c>
      <c r="N69">
        <v>0</v>
      </c>
      <c r="O69">
        <v>0</v>
      </c>
      <c r="P69">
        <v>13</v>
      </c>
      <c r="Q69">
        <v>0</v>
      </c>
      <c r="R69">
        <v>6.64893617021277E-2</v>
      </c>
      <c r="S69">
        <v>0.14095744680851099</v>
      </c>
      <c r="T69">
        <v>38211</v>
      </c>
      <c r="U69">
        <v>2.3936170212765999E-2</v>
      </c>
      <c r="V69">
        <v>0.122340425531915</v>
      </c>
      <c r="W69">
        <v>0.125</v>
      </c>
      <c r="X69">
        <v>0.21808510638297901</v>
      </c>
      <c r="Y69">
        <v>6.3829787234042507E-2</v>
      </c>
      <c r="Z69">
        <v>2.9255319148936199E-2</v>
      </c>
      <c r="AA69">
        <v>0</v>
      </c>
      <c r="AB69">
        <v>1.5957446808510599E-2</v>
      </c>
      <c r="AC69">
        <v>0</v>
      </c>
      <c r="AD69">
        <v>0</v>
      </c>
      <c r="AE69">
        <v>3.4574468085106398E-2</v>
      </c>
      <c r="AF69">
        <v>0</v>
      </c>
      <c r="AG69">
        <v>0.379428571428571</v>
      </c>
      <c r="AH69">
        <v>0.998857142857143</v>
      </c>
      <c r="AI69">
        <v>0.42628571428571399</v>
      </c>
      <c r="AJ69">
        <v>0.2</v>
      </c>
      <c r="AK69">
        <v>0.108571428571429</v>
      </c>
      <c r="AL69">
        <v>6.8571428571428603E-2</v>
      </c>
      <c r="AM69">
        <v>0.96228571428571397</v>
      </c>
      <c r="AN69">
        <v>0.95428571428571396</v>
      </c>
      <c r="AO69">
        <v>0.112</v>
      </c>
      <c r="AP69">
        <v>0</v>
      </c>
      <c r="AQ69">
        <v>0.53028571428571403</v>
      </c>
      <c r="AR69">
        <v>0</v>
      </c>
      <c r="AS69">
        <v>0</v>
      </c>
      <c r="AT69">
        <v>0.875428571428571</v>
      </c>
      <c r="AU69">
        <v>0</v>
      </c>
      <c r="AV69">
        <v>2.0045714285714298</v>
      </c>
      <c r="AW69">
        <v>2.0937142857142899</v>
      </c>
      <c r="AX69">
        <v>0.112</v>
      </c>
      <c r="AY69">
        <v>1.4057142857142899</v>
      </c>
      <c r="AZ69">
        <v>5.6159999999999997</v>
      </c>
      <c r="BA69">
        <v>0.51542857142857101</v>
      </c>
      <c r="BB69">
        <v>0.56457142857142895</v>
      </c>
      <c r="BC69">
        <v>8.7999999999999995E-2</v>
      </c>
      <c r="BD69">
        <v>0.20571428571428599</v>
      </c>
      <c r="BE69">
        <v>0.22971428571428601</v>
      </c>
      <c r="BF69" s="233" t="str">
        <f t="shared" si="1"/>
        <v>Least vulnerability</v>
      </c>
    </row>
    <row r="70" spans="1:58" x14ac:dyDescent="0.25">
      <c r="A70">
        <v>55092</v>
      </c>
      <c r="B70">
        <v>11144</v>
      </c>
      <c r="C70">
        <v>490</v>
      </c>
      <c r="D70">
        <v>272</v>
      </c>
      <c r="E70">
        <v>43426</v>
      </c>
      <c r="F70">
        <v>408</v>
      </c>
      <c r="G70">
        <v>1797</v>
      </c>
      <c r="H70">
        <v>2311</v>
      </c>
      <c r="I70">
        <v>1453</v>
      </c>
      <c r="J70">
        <v>199</v>
      </c>
      <c r="K70">
        <v>326</v>
      </c>
      <c r="L70">
        <v>23</v>
      </c>
      <c r="M70">
        <v>131</v>
      </c>
      <c r="N70">
        <v>371</v>
      </c>
      <c r="O70">
        <v>2</v>
      </c>
      <c r="P70">
        <v>142</v>
      </c>
      <c r="Q70">
        <v>24</v>
      </c>
      <c r="R70">
        <v>4.39698492462312E-2</v>
      </c>
      <c r="S70">
        <v>2.4407753050969101E-2</v>
      </c>
      <c r="T70">
        <v>43426</v>
      </c>
      <c r="U70">
        <v>3.6611629576453697E-2</v>
      </c>
      <c r="V70">
        <v>0.16125269203158701</v>
      </c>
      <c r="W70">
        <v>0.20737616654702101</v>
      </c>
      <c r="X70">
        <v>0.13038406317300799</v>
      </c>
      <c r="Y70">
        <v>1.7857142857142901E-2</v>
      </c>
      <c r="Z70">
        <v>2.92534099066762E-2</v>
      </c>
      <c r="AA70">
        <v>2.0638908829863599E-3</v>
      </c>
      <c r="AB70">
        <v>1.17552045944006E-2</v>
      </c>
      <c r="AC70">
        <v>3.3291457286432201E-2</v>
      </c>
      <c r="AD70">
        <v>1.7946877243359699E-4</v>
      </c>
      <c r="AE70">
        <v>1.2742282842785399E-2</v>
      </c>
      <c r="AF70">
        <v>2.1536252692031599E-3</v>
      </c>
      <c r="AG70">
        <v>0.17942857142857099</v>
      </c>
      <c r="AH70">
        <v>0.72228571428571398</v>
      </c>
      <c r="AI70">
        <v>0.23428571428571399</v>
      </c>
      <c r="AJ70">
        <v>0.43085714285714299</v>
      </c>
      <c r="AK70">
        <v>0.28685714285714298</v>
      </c>
      <c r="AL70">
        <v>0.34742857142857098</v>
      </c>
      <c r="AM70">
        <v>0.620571428571429</v>
      </c>
      <c r="AN70">
        <v>0.29828571428571399</v>
      </c>
      <c r="AO70">
        <v>0.110857142857143</v>
      </c>
      <c r="AP70">
        <v>0.500571428571429</v>
      </c>
      <c r="AQ70">
        <v>0.47542857142857098</v>
      </c>
      <c r="AR70">
        <v>0.69942857142857096</v>
      </c>
      <c r="AS70">
        <v>0.217142857142857</v>
      </c>
      <c r="AT70">
        <v>0.46742857142857103</v>
      </c>
      <c r="AU70">
        <v>0.45257142857142901</v>
      </c>
      <c r="AV70">
        <v>1.5668571428571401</v>
      </c>
      <c r="AW70">
        <v>1.55314285714286</v>
      </c>
      <c r="AX70">
        <v>0.61142857142857099</v>
      </c>
      <c r="AY70">
        <v>2.3119999999999998</v>
      </c>
      <c r="AZ70">
        <v>6.0434285714285698</v>
      </c>
      <c r="BA70">
        <v>0.32457142857142901</v>
      </c>
      <c r="BB70">
        <v>0.24457142857142899</v>
      </c>
      <c r="BC70">
        <v>0.312</v>
      </c>
      <c r="BD70">
        <v>0.47885714285714298</v>
      </c>
      <c r="BE70">
        <v>0.30285714285714299</v>
      </c>
      <c r="BF70" s="233" t="str">
        <f t="shared" si="1"/>
        <v>Some vulnerability</v>
      </c>
    </row>
    <row r="71" spans="1:58" x14ac:dyDescent="0.25">
      <c r="A71">
        <v>55101</v>
      </c>
      <c r="B71">
        <v>7575</v>
      </c>
      <c r="C71">
        <v>908</v>
      </c>
      <c r="D71">
        <v>319</v>
      </c>
      <c r="E71">
        <v>63273</v>
      </c>
      <c r="F71">
        <v>183</v>
      </c>
      <c r="G71">
        <v>1046</v>
      </c>
      <c r="H71">
        <v>509</v>
      </c>
      <c r="I71">
        <v>765</v>
      </c>
      <c r="J71">
        <v>234</v>
      </c>
      <c r="K71">
        <v>2075</v>
      </c>
      <c r="L71">
        <v>54</v>
      </c>
      <c r="M71">
        <v>5269</v>
      </c>
      <c r="N71">
        <v>0</v>
      </c>
      <c r="O71">
        <v>198</v>
      </c>
      <c r="P71">
        <v>932</v>
      </c>
      <c r="Q71">
        <v>468</v>
      </c>
      <c r="R71">
        <v>0.11986798679868001</v>
      </c>
      <c r="S71">
        <v>4.2112211221122103E-2</v>
      </c>
      <c r="T71">
        <v>63273</v>
      </c>
      <c r="U71">
        <v>2.4158415841584201E-2</v>
      </c>
      <c r="V71">
        <v>0.138085808580858</v>
      </c>
      <c r="W71">
        <v>6.7194719471947204E-2</v>
      </c>
      <c r="X71">
        <v>0.100990099009901</v>
      </c>
      <c r="Y71">
        <v>3.0891089108910901E-2</v>
      </c>
      <c r="Z71">
        <v>0.27392739273927402</v>
      </c>
      <c r="AA71">
        <v>7.1287128712871298E-3</v>
      </c>
      <c r="AB71">
        <v>0.69557755775577601</v>
      </c>
      <c r="AC71">
        <v>0</v>
      </c>
      <c r="AD71">
        <v>2.6138613861386099E-2</v>
      </c>
      <c r="AE71">
        <v>0.123036303630363</v>
      </c>
      <c r="AF71">
        <v>6.1782178217821802E-2</v>
      </c>
      <c r="AG71">
        <v>0.76457142857142901</v>
      </c>
      <c r="AH71">
        <v>0.92228571428571404</v>
      </c>
      <c r="AI71">
        <v>4.8000000000000001E-2</v>
      </c>
      <c r="AJ71">
        <v>0.20114285714285701</v>
      </c>
      <c r="AK71">
        <v>0.17371428571428599</v>
      </c>
      <c r="AL71">
        <v>3.0857142857142899E-2</v>
      </c>
      <c r="AM71">
        <v>0.33942857142857102</v>
      </c>
      <c r="AN71">
        <v>0.68228571428571405</v>
      </c>
      <c r="AO71">
        <v>0.88685714285714301</v>
      </c>
      <c r="AP71">
        <v>0.70399999999999996</v>
      </c>
      <c r="AQ71">
        <v>0.997714285714286</v>
      </c>
      <c r="AR71">
        <v>0</v>
      </c>
      <c r="AS71">
        <v>0.96457142857142897</v>
      </c>
      <c r="AT71">
        <v>0.99199999999999999</v>
      </c>
      <c r="AU71">
        <v>0.94171428571428595</v>
      </c>
      <c r="AV71">
        <v>1.9359999999999999</v>
      </c>
      <c r="AW71">
        <v>1.22628571428571</v>
      </c>
      <c r="AX71">
        <v>1.5908571428571401</v>
      </c>
      <c r="AY71">
        <v>3.8959999999999999</v>
      </c>
      <c r="AZ71">
        <v>8.6491428571428592</v>
      </c>
      <c r="BA71">
        <v>0.47885714285714298</v>
      </c>
      <c r="BB71">
        <v>0.112</v>
      </c>
      <c r="BC71">
        <v>0.84914285714285698</v>
      </c>
      <c r="BD71">
        <v>0.96685714285714297</v>
      </c>
      <c r="BE71">
        <v>0.73142857142857098</v>
      </c>
      <c r="BF71" s="233" t="str">
        <f t="shared" si="1"/>
        <v>Significant vulnerability</v>
      </c>
    </row>
    <row r="72" spans="1:58" x14ac:dyDescent="0.25">
      <c r="A72">
        <v>55102</v>
      </c>
      <c r="B72">
        <v>19548</v>
      </c>
      <c r="C72">
        <v>2383</v>
      </c>
      <c r="D72">
        <v>397</v>
      </c>
      <c r="E72">
        <v>53032</v>
      </c>
      <c r="F72">
        <v>687</v>
      </c>
      <c r="G72">
        <v>3582</v>
      </c>
      <c r="H72">
        <v>2082</v>
      </c>
      <c r="I72">
        <v>2840</v>
      </c>
      <c r="J72">
        <v>530</v>
      </c>
      <c r="K72">
        <v>4494</v>
      </c>
      <c r="L72">
        <v>161</v>
      </c>
      <c r="M72">
        <v>5307</v>
      </c>
      <c r="N72">
        <v>9</v>
      </c>
      <c r="O72">
        <v>157</v>
      </c>
      <c r="P72">
        <v>1281</v>
      </c>
      <c r="Q72">
        <v>968</v>
      </c>
      <c r="R72">
        <v>0.121905054225496</v>
      </c>
      <c r="S72">
        <v>2.0308983016165301E-2</v>
      </c>
      <c r="T72">
        <v>53032</v>
      </c>
      <c r="U72">
        <v>3.5144260282381802E-2</v>
      </c>
      <c r="V72">
        <v>0.18324125230202601</v>
      </c>
      <c r="W72">
        <v>0.106507059545734</v>
      </c>
      <c r="X72">
        <v>0.145283404951913</v>
      </c>
      <c r="Y72">
        <v>2.7112748107223202E-2</v>
      </c>
      <c r="Z72">
        <v>0.22989564149785099</v>
      </c>
      <c r="AA72">
        <v>8.2361366891753607E-3</v>
      </c>
      <c r="AB72">
        <v>0.27148557397176198</v>
      </c>
      <c r="AC72">
        <v>4.6040515653775302E-4</v>
      </c>
      <c r="AD72">
        <v>8.0315121751585797E-3</v>
      </c>
      <c r="AE72">
        <v>6.55310006138735E-2</v>
      </c>
      <c r="AF72">
        <v>4.95191323920606E-2</v>
      </c>
      <c r="AG72">
        <v>0.77600000000000002</v>
      </c>
      <c r="AH72">
        <v>0.60685714285714298</v>
      </c>
      <c r="AI72">
        <v>9.1428571428571401E-2</v>
      </c>
      <c r="AJ72">
        <v>0.39771428571428602</v>
      </c>
      <c r="AK72">
        <v>0.41485714285714298</v>
      </c>
      <c r="AL72">
        <v>5.14285714285714E-2</v>
      </c>
      <c r="AM72">
        <v>0.74057142857142899</v>
      </c>
      <c r="AN72">
        <v>0.58857142857142897</v>
      </c>
      <c r="AO72">
        <v>0.84228571428571397</v>
      </c>
      <c r="AP72">
        <v>0.73485714285714299</v>
      </c>
      <c r="AQ72">
        <v>0.98285714285714298</v>
      </c>
      <c r="AR72">
        <v>0.128</v>
      </c>
      <c r="AS72">
        <v>0.68114285714285705</v>
      </c>
      <c r="AT72">
        <v>0.96914285714285697</v>
      </c>
      <c r="AU72">
        <v>0.92685714285714305</v>
      </c>
      <c r="AV72">
        <v>1.8720000000000001</v>
      </c>
      <c r="AW72">
        <v>1.79542857142857</v>
      </c>
      <c r="AX72">
        <v>1.5771428571428601</v>
      </c>
      <c r="AY72">
        <v>3.6880000000000002</v>
      </c>
      <c r="AZ72">
        <v>8.9325714285714302</v>
      </c>
      <c r="BA72">
        <v>0.44457142857142901</v>
      </c>
      <c r="BB72">
        <v>0.39085714285714301</v>
      </c>
      <c r="BC72">
        <v>0.84342857142857097</v>
      </c>
      <c r="BD72">
        <v>0.91885714285714304</v>
      </c>
      <c r="BE72">
        <v>0.77485714285714302</v>
      </c>
      <c r="BF72" s="233" t="str">
        <f t="shared" si="1"/>
        <v>Most vulnerability</v>
      </c>
    </row>
    <row r="73" spans="1:58" x14ac:dyDescent="0.25">
      <c r="A73">
        <v>55103</v>
      </c>
      <c r="B73">
        <v>14212</v>
      </c>
      <c r="C73">
        <v>3619</v>
      </c>
      <c r="D73">
        <v>273</v>
      </c>
      <c r="E73">
        <v>24942</v>
      </c>
      <c r="F73">
        <v>1887</v>
      </c>
      <c r="G73">
        <v>1438</v>
      </c>
      <c r="H73">
        <v>3851</v>
      </c>
      <c r="I73">
        <v>2172</v>
      </c>
      <c r="J73">
        <v>325</v>
      </c>
      <c r="K73">
        <v>9441</v>
      </c>
      <c r="L73">
        <v>1449</v>
      </c>
      <c r="M73">
        <v>1824</v>
      </c>
      <c r="N73">
        <v>8</v>
      </c>
      <c r="O73">
        <v>485</v>
      </c>
      <c r="P73">
        <v>1428</v>
      </c>
      <c r="Q73">
        <v>243</v>
      </c>
      <c r="R73">
        <v>0.25464396284829699</v>
      </c>
      <c r="S73">
        <v>1.9209119054320298E-2</v>
      </c>
      <c r="T73">
        <v>24942</v>
      </c>
      <c r="U73">
        <v>0.13277511961722499</v>
      </c>
      <c r="V73">
        <v>0.101182099634112</v>
      </c>
      <c r="W73">
        <v>0.27096819589079701</v>
      </c>
      <c r="X73">
        <v>0.152828595553054</v>
      </c>
      <c r="Y73">
        <v>2.28679988741908E-2</v>
      </c>
      <c r="Z73">
        <v>0.66429777652687905</v>
      </c>
      <c r="AA73">
        <v>0.101956093442162</v>
      </c>
      <c r="AB73">
        <v>0.12834224598930499</v>
      </c>
      <c r="AC73">
        <v>5.6290458767238995E-4</v>
      </c>
      <c r="AD73">
        <v>3.4126090627638599E-2</v>
      </c>
      <c r="AE73">
        <v>0.100478468899522</v>
      </c>
      <c r="AF73">
        <v>1.7098226850548799E-2</v>
      </c>
      <c r="AG73">
        <v>0.97257142857142898</v>
      </c>
      <c r="AH73">
        <v>0.55885714285714305</v>
      </c>
      <c r="AI73">
        <v>0.95199999999999996</v>
      </c>
      <c r="AJ73">
        <v>0.98971428571428599</v>
      </c>
      <c r="AK73">
        <v>5.4857142857142903E-2</v>
      </c>
      <c r="AL73">
        <v>0.81599999999999995</v>
      </c>
      <c r="AM73">
        <v>0.78057142857142903</v>
      </c>
      <c r="AN73">
        <v>0.46742857142857103</v>
      </c>
      <c r="AO73">
        <v>0.98399999999999999</v>
      </c>
      <c r="AP73">
        <v>0.99314285714285699</v>
      </c>
      <c r="AQ73">
        <v>0.95771428571428596</v>
      </c>
      <c r="AR73">
        <v>0.13485714285714301</v>
      </c>
      <c r="AS73">
        <v>0.98399999999999999</v>
      </c>
      <c r="AT73">
        <v>0.98857142857142899</v>
      </c>
      <c r="AU73">
        <v>0.70857142857142896</v>
      </c>
      <c r="AV73">
        <v>3.47314285714286</v>
      </c>
      <c r="AW73">
        <v>2.1188571428571401</v>
      </c>
      <c r="AX73">
        <v>1.97714285714286</v>
      </c>
      <c r="AY73">
        <v>3.77371428571429</v>
      </c>
      <c r="AZ73">
        <v>11.342857142857101</v>
      </c>
      <c r="BA73">
        <v>0.95885714285714296</v>
      </c>
      <c r="BB73">
        <v>0.57257142857142895</v>
      </c>
      <c r="BC73">
        <v>0.997714285714286</v>
      </c>
      <c r="BD73">
        <v>0.94514285714285695</v>
      </c>
      <c r="BE73">
        <v>0.98742857142857099</v>
      </c>
      <c r="BF73" s="233" t="str">
        <f t="shared" si="1"/>
        <v>Most vulnerability</v>
      </c>
    </row>
    <row r="74" spans="1:58" x14ac:dyDescent="0.25">
      <c r="A74">
        <v>55104</v>
      </c>
      <c r="B74">
        <v>44498</v>
      </c>
      <c r="C74">
        <v>6721</v>
      </c>
      <c r="D74">
        <v>1454</v>
      </c>
      <c r="E74">
        <v>40810</v>
      </c>
      <c r="F74">
        <v>1937</v>
      </c>
      <c r="G74">
        <v>4983</v>
      </c>
      <c r="H74">
        <v>8755</v>
      </c>
      <c r="I74">
        <v>5184</v>
      </c>
      <c r="J74">
        <v>726</v>
      </c>
      <c r="K74">
        <v>16133</v>
      </c>
      <c r="L74">
        <v>827</v>
      </c>
      <c r="M74">
        <v>4400</v>
      </c>
      <c r="N74">
        <v>50</v>
      </c>
      <c r="O74">
        <v>518</v>
      </c>
      <c r="P74">
        <v>2354</v>
      </c>
      <c r="Q74">
        <v>1965</v>
      </c>
      <c r="R74">
        <v>0.15104049620207599</v>
      </c>
      <c r="S74">
        <v>3.2675625870825703E-2</v>
      </c>
      <c r="T74">
        <v>40810</v>
      </c>
      <c r="U74">
        <v>4.3530046294215502E-2</v>
      </c>
      <c r="V74">
        <v>0.11198256101397799</v>
      </c>
      <c r="W74">
        <v>0.196750415749022</v>
      </c>
      <c r="X74">
        <v>0.116499617960358</v>
      </c>
      <c r="Y74">
        <v>1.63153400152816E-2</v>
      </c>
      <c r="Z74">
        <v>0.36255562047732498</v>
      </c>
      <c r="AA74">
        <v>1.8585104948537001E-2</v>
      </c>
      <c r="AB74">
        <v>9.8880848577464195E-2</v>
      </c>
      <c r="AC74">
        <v>1.1236460065620899E-3</v>
      </c>
      <c r="AD74">
        <v>1.16409726279833E-2</v>
      </c>
      <c r="AE74">
        <v>5.2901253988943298E-2</v>
      </c>
      <c r="AF74">
        <v>4.4159288057890198E-2</v>
      </c>
      <c r="AG74">
        <v>0.88228571428571401</v>
      </c>
      <c r="AH74">
        <v>0.85828571428571399</v>
      </c>
      <c r="AI74">
        <v>0.32571428571428601</v>
      </c>
      <c r="AJ74">
        <v>0.53485714285714303</v>
      </c>
      <c r="AK74">
        <v>8.2285714285714295E-2</v>
      </c>
      <c r="AL74">
        <v>0.27885714285714303</v>
      </c>
      <c r="AM74">
        <v>0.49371428571428599</v>
      </c>
      <c r="AN74">
        <v>0.249142857142857</v>
      </c>
      <c r="AO74">
        <v>0.93942857142857095</v>
      </c>
      <c r="AP74">
        <v>0.872</v>
      </c>
      <c r="AQ74">
        <v>0.92914285714285705</v>
      </c>
      <c r="AR74">
        <v>0.158857142857143</v>
      </c>
      <c r="AS74">
        <v>0.81714285714285695</v>
      </c>
      <c r="AT74">
        <v>0.95771428571428596</v>
      </c>
      <c r="AU74">
        <v>0.91428571428571404</v>
      </c>
      <c r="AV74">
        <v>2.6011428571428601</v>
      </c>
      <c r="AW74">
        <v>1.1040000000000001</v>
      </c>
      <c r="AX74">
        <v>1.8114285714285701</v>
      </c>
      <c r="AY74">
        <v>3.7771428571428598</v>
      </c>
      <c r="AZ74">
        <v>9.2937142857142891</v>
      </c>
      <c r="BA74">
        <v>0.75657142857142901</v>
      </c>
      <c r="BB74">
        <v>6.51428571428571E-2</v>
      </c>
      <c r="BC74">
        <v>0.93028571428571405</v>
      </c>
      <c r="BD74">
        <v>0.94628571428571395</v>
      </c>
      <c r="BE74">
        <v>0.82971428571428596</v>
      </c>
      <c r="BF74" s="233" t="str">
        <f t="shared" si="1"/>
        <v>Most vulnerability</v>
      </c>
    </row>
    <row r="75" spans="1:58" x14ac:dyDescent="0.25">
      <c r="A75">
        <v>55105</v>
      </c>
      <c r="B75">
        <v>27299</v>
      </c>
      <c r="C75">
        <v>1708</v>
      </c>
      <c r="D75">
        <v>562</v>
      </c>
      <c r="E75">
        <v>71362</v>
      </c>
      <c r="F75">
        <v>180</v>
      </c>
      <c r="G75">
        <v>3821</v>
      </c>
      <c r="H75">
        <v>4536</v>
      </c>
      <c r="I75">
        <v>1785</v>
      </c>
      <c r="J75">
        <v>459</v>
      </c>
      <c r="K75">
        <v>4371</v>
      </c>
      <c r="L75">
        <v>42</v>
      </c>
      <c r="M75">
        <v>2596</v>
      </c>
      <c r="N75">
        <v>60</v>
      </c>
      <c r="O75">
        <v>0</v>
      </c>
      <c r="P75">
        <v>522</v>
      </c>
      <c r="Q75">
        <v>2535</v>
      </c>
      <c r="R75">
        <v>6.2566394373420306E-2</v>
      </c>
      <c r="S75">
        <v>2.0586834682589102E-2</v>
      </c>
      <c r="T75">
        <v>71362</v>
      </c>
      <c r="U75">
        <v>6.5936481189787198E-3</v>
      </c>
      <c r="V75">
        <v>0.139968497014543</v>
      </c>
      <c r="W75">
        <v>0.166159932598264</v>
      </c>
      <c r="X75">
        <v>6.5387010513205598E-2</v>
      </c>
      <c r="Y75">
        <v>1.6813802703395699E-2</v>
      </c>
      <c r="Z75">
        <v>0.16011575515586701</v>
      </c>
      <c r="AA75">
        <v>1.53851789442837E-3</v>
      </c>
      <c r="AB75">
        <v>9.5095058427048601E-2</v>
      </c>
      <c r="AC75">
        <v>2.1978827063262401E-3</v>
      </c>
      <c r="AD75">
        <v>0</v>
      </c>
      <c r="AE75">
        <v>1.9121579545038299E-2</v>
      </c>
      <c r="AF75">
        <v>9.2860544342283594E-2</v>
      </c>
      <c r="AG75">
        <v>0.33600000000000002</v>
      </c>
      <c r="AH75">
        <v>0.61828571428571399</v>
      </c>
      <c r="AI75">
        <v>2.5142857142857099E-2</v>
      </c>
      <c r="AJ75">
        <v>3.3142857142857099E-2</v>
      </c>
      <c r="AK75">
        <v>0.18057142857142899</v>
      </c>
      <c r="AL75">
        <v>0.14857142857142899</v>
      </c>
      <c r="AM75">
        <v>6.1714285714285701E-2</v>
      </c>
      <c r="AN75">
        <v>0.26857142857142902</v>
      </c>
      <c r="AO75">
        <v>0.74285714285714299</v>
      </c>
      <c r="AP75">
        <v>0.46742857142857103</v>
      </c>
      <c r="AQ75">
        <v>0.92342857142857104</v>
      </c>
      <c r="AR75">
        <v>0.19314285714285701</v>
      </c>
      <c r="AS75">
        <v>0</v>
      </c>
      <c r="AT75">
        <v>0.60914285714285699</v>
      </c>
      <c r="AU75">
        <v>0.96799999999999997</v>
      </c>
      <c r="AV75">
        <v>1.01257142857143</v>
      </c>
      <c r="AW75">
        <v>0.65942857142857103</v>
      </c>
      <c r="AX75">
        <v>1.21028571428571</v>
      </c>
      <c r="AY75">
        <v>2.6937142857142899</v>
      </c>
      <c r="AZ75">
        <v>5.5759999999999996</v>
      </c>
      <c r="BA75">
        <v>0.121142857142857</v>
      </c>
      <c r="BB75">
        <v>1.37142857142857E-2</v>
      </c>
      <c r="BC75">
        <v>0.66285714285714303</v>
      </c>
      <c r="BD75">
        <v>0.60114285714285698</v>
      </c>
      <c r="BE75">
        <v>0.222857142857143</v>
      </c>
      <c r="BF75" s="233" t="str">
        <f t="shared" si="1"/>
        <v>Least vulnerability</v>
      </c>
    </row>
    <row r="76" spans="1:58" x14ac:dyDescent="0.25">
      <c r="A76">
        <v>55106</v>
      </c>
      <c r="B76">
        <v>57662</v>
      </c>
      <c r="C76">
        <v>11239</v>
      </c>
      <c r="D76">
        <v>1681</v>
      </c>
      <c r="E76">
        <v>26571</v>
      </c>
      <c r="F76">
        <v>6215</v>
      </c>
      <c r="G76">
        <v>5168</v>
      </c>
      <c r="H76">
        <v>17448</v>
      </c>
      <c r="I76">
        <v>7119</v>
      </c>
      <c r="J76">
        <v>977</v>
      </c>
      <c r="K76">
        <v>39988</v>
      </c>
      <c r="L76">
        <v>5131</v>
      </c>
      <c r="M76">
        <v>3580</v>
      </c>
      <c r="N76">
        <v>67</v>
      </c>
      <c r="O76">
        <v>1949</v>
      </c>
      <c r="P76">
        <v>2575</v>
      </c>
      <c r="Q76">
        <v>390</v>
      </c>
      <c r="R76">
        <v>0.194911726960563</v>
      </c>
      <c r="S76">
        <v>2.91526481911831E-2</v>
      </c>
      <c r="T76">
        <v>26571</v>
      </c>
      <c r="U76">
        <v>0.107783288821061</v>
      </c>
      <c r="V76">
        <v>8.9625750060698506E-2</v>
      </c>
      <c r="W76">
        <v>0.30259096111824102</v>
      </c>
      <c r="X76">
        <v>0.12346085810412399</v>
      </c>
      <c r="Y76">
        <v>1.6943567687558499E-2</v>
      </c>
      <c r="Z76">
        <v>0.69348964656099299</v>
      </c>
      <c r="AA76">
        <v>8.89840796365024E-2</v>
      </c>
      <c r="AB76">
        <v>6.2085949151954499E-2</v>
      </c>
      <c r="AC76">
        <v>1.161943741112E-3</v>
      </c>
      <c r="AD76">
        <v>3.3800423155631101E-2</v>
      </c>
      <c r="AE76">
        <v>4.4656793035274499E-2</v>
      </c>
      <c r="AF76">
        <v>6.7635531199056603E-3</v>
      </c>
      <c r="AG76">
        <v>0.94285714285714295</v>
      </c>
      <c r="AH76">
        <v>0.82171428571428595</v>
      </c>
      <c r="AI76">
        <v>0.94399999999999995</v>
      </c>
      <c r="AJ76">
        <v>0.96685714285714297</v>
      </c>
      <c r="AK76">
        <v>3.6571428571428602E-2</v>
      </c>
      <c r="AL76">
        <v>0.93714285714285706</v>
      </c>
      <c r="AM76">
        <v>0.55542857142857105</v>
      </c>
      <c r="AN76">
        <v>0.27200000000000002</v>
      </c>
      <c r="AO76">
        <v>0.98628571428571399</v>
      </c>
      <c r="AP76">
        <v>0.98971428571428599</v>
      </c>
      <c r="AQ76">
        <v>0.85599999999999998</v>
      </c>
      <c r="AR76">
        <v>0.161142857142857</v>
      </c>
      <c r="AS76">
        <v>0.98285714285714298</v>
      </c>
      <c r="AT76">
        <v>0.93600000000000005</v>
      </c>
      <c r="AU76">
        <v>0.55428571428571405</v>
      </c>
      <c r="AV76">
        <v>3.6754285714285699</v>
      </c>
      <c r="AW76">
        <v>1.80114285714286</v>
      </c>
      <c r="AX76">
        <v>1.976</v>
      </c>
      <c r="AY76">
        <v>3.4902857142857102</v>
      </c>
      <c r="AZ76">
        <v>10.9428571428571</v>
      </c>
      <c r="BA76">
        <v>0.97828571428571398</v>
      </c>
      <c r="BB76">
        <v>0.39428571428571402</v>
      </c>
      <c r="BC76">
        <v>0.996571428571429</v>
      </c>
      <c r="BD76">
        <v>0.85942857142857099</v>
      </c>
      <c r="BE76">
        <v>0.97485714285714298</v>
      </c>
      <c r="BF76" s="233" t="str">
        <f t="shared" si="1"/>
        <v>Most vulnerability</v>
      </c>
    </row>
    <row r="77" spans="1:58" x14ac:dyDescent="0.25">
      <c r="A77">
        <v>55107</v>
      </c>
      <c r="B77">
        <v>14841</v>
      </c>
      <c r="C77">
        <v>2572</v>
      </c>
      <c r="D77">
        <v>420</v>
      </c>
      <c r="E77">
        <v>37375</v>
      </c>
      <c r="F77">
        <v>1248</v>
      </c>
      <c r="G77">
        <v>1432</v>
      </c>
      <c r="H77">
        <v>4301</v>
      </c>
      <c r="I77">
        <v>1871</v>
      </c>
      <c r="J77">
        <v>248</v>
      </c>
      <c r="K77">
        <v>7990</v>
      </c>
      <c r="L77">
        <v>619</v>
      </c>
      <c r="M77">
        <v>958</v>
      </c>
      <c r="N77">
        <v>23</v>
      </c>
      <c r="O77">
        <v>168</v>
      </c>
      <c r="P77">
        <v>653</v>
      </c>
      <c r="Q77">
        <v>226</v>
      </c>
      <c r="R77">
        <v>0.17330368573546301</v>
      </c>
      <c r="S77">
        <v>2.82999797857287E-2</v>
      </c>
      <c r="T77">
        <v>37375</v>
      </c>
      <c r="U77">
        <v>8.4091368506165401E-2</v>
      </c>
      <c r="V77">
        <v>9.6489454888484594E-2</v>
      </c>
      <c r="W77">
        <v>0.28980526918671301</v>
      </c>
      <c r="X77">
        <v>0.12606967185499601</v>
      </c>
      <c r="Y77">
        <v>1.6710464254430301E-2</v>
      </c>
      <c r="Z77">
        <v>0.53837342497136298</v>
      </c>
      <c r="AA77">
        <v>4.1708779731823999E-2</v>
      </c>
      <c r="AB77">
        <v>6.4550906273162206E-2</v>
      </c>
      <c r="AC77">
        <v>1.5497607977899099E-3</v>
      </c>
      <c r="AD77">
        <v>1.13199919142915E-2</v>
      </c>
      <c r="AE77">
        <v>4.3999730476383003E-2</v>
      </c>
      <c r="AF77">
        <v>1.52280843608921E-2</v>
      </c>
      <c r="AG77">
        <v>0.91771428571428604</v>
      </c>
      <c r="AH77">
        <v>0.80914285714285705</v>
      </c>
      <c r="AI77">
        <v>0.47657142857142898</v>
      </c>
      <c r="AJ77">
        <v>0.91542857142857104</v>
      </c>
      <c r="AK77">
        <v>4.6857142857142903E-2</v>
      </c>
      <c r="AL77">
        <v>0.89028571428571401</v>
      </c>
      <c r="AM77">
        <v>0.58285714285714296</v>
      </c>
      <c r="AN77">
        <v>0.26400000000000001</v>
      </c>
      <c r="AO77">
        <v>0.96571428571428597</v>
      </c>
      <c r="AP77">
        <v>0.95199999999999996</v>
      </c>
      <c r="AQ77">
        <v>0.86285714285714299</v>
      </c>
      <c r="AR77">
        <v>0.17142857142857101</v>
      </c>
      <c r="AS77">
        <v>0.81142857142857105</v>
      </c>
      <c r="AT77">
        <v>0.93485714285714305</v>
      </c>
      <c r="AU77">
        <v>0.68457142857142905</v>
      </c>
      <c r="AV77">
        <v>3.1188571428571401</v>
      </c>
      <c r="AW77">
        <v>1.784</v>
      </c>
      <c r="AX77">
        <v>1.9177142857142899</v>
      </c>
      <c r="AY77">
        <v>3.46514285714286</v>
      </c>
      <c r="AZ77">
        <v>10.285714285714301</v>
      </c>
      <c r="BA77">
        <v>0.90171428571428602</v>
      </c>
      <c r="BB77">
        <v>0.38285714285714301</v>
      </c>
      <c r="BC77">
        <v>0.97485714285714298</v>
      </c>
      <c r="BD77">
        <v>0.85485714285714298</v>
      </c>
      <c r="BE77">
        <v>0.92457142857142904</v>
      </c>
      <c r="BF77" s="233" t="str">
        <f t="shared" si="1"/>
        <v>Most vulnerability</v>
      </c>
    </row>
    <row r="78" spans="1:58" x14ac:dyDescent="0.25">
      <c r="A78">
        <v>55108</v>
      </c>
      <c r="B78">
        <v>15315</v>
      </c>
      <c r="C78">
        <v>1467</v>
      </c>
      <c r="D78">
        <v>461</v>
      </c>
      <c r="E78">
        <v>53067</v>
      </c>
      <c r="F78">
        <v>297</v>
      </c>
      <c r="G78">
        <v>2460</v>
      </c>
      <c r="H78">
        <v>2289</v>
      </c>
      <c r="I78">
        <v>1191</v>
      </c>
      <c r="J78">
        <v>378</v>
      </c>
      <c r="K78">
        <v>3955</v>
      </c>
      <c r="L78">
        <v>187</v>
      </c>
      <c r="M78">
        <v>2303</v>
      </c>
      <c r="N78">
        <v>0</v>
      </c>
      <c r="O78">
        <v>233</v>
      </c>
      <c r="P78">
        <v>559</v>
      </c>
      <c r="Q78">
        <v>1488</v>
      </c>
      <c r="R78">
        <v>9.5788442703232099E-2</v>
      </c>
      <c r="S78">
        <v>3.01012079660464E-2</v>
      </c>
      <c r="T78">
        <v>53067</v>
      </c>
      <c r="U78">
        <v>1.9392752203721799E-2</v>
      </c>
      <c r="V78">
        <v>0.160626836434868</v>
      </c>
      <c r="W78">
        <v>0.14946131243878499</v>
      </c>
      <c r="X78">
        <v>7.7766895200783503E-2</v>
      </c>
      <c r="Y78">
        <v>2.4681684622918702E-2</v>
      </c>
      <c r="Z78">
        <v>0.25824355207313099</v>
      </c>
      <c r="AA78">
        <v>1.22102513875286E-2</v>
      </c>
      <c r="AB78">
        <v>0.150375448906301</v>
      </c>
      <c r="AC78">
        <v>0</v>
      </c>
      <c r="AD78">
        <v>1.52138426379367E-2</v>
      </c>
      <c r="AE78">
        <v>3.6500163238654897E-2</v>
      </c>
      <c r="AF78">
        <v>9.7159647404505403E-2</v>
      </c>
      <c r="AG78">
        <v>0.624</v>
      </c>
      <c r="AH78">
        <v>0.83771428571428597</v>
      </c>
      <c r="AI78">
        <v>9.0285714285714302E-2</v>
      </c>
      <c r="AJ78">
        <v>0.14857142857142899</v>
      </c>
      <c r="AK78">
        <v>0.28228571428571397</v>
      </c>
      <c r="AL78">
        <v>9.8285714285714296E-2</v>
      </c>
      <c r="AM78">
        <v>0.128</v>
      </c>
      <c r="AN78">
        <v>0.52228571428571402</v>
      </c>
      <c r="AO78">
        <v>0.86857142857142899</v>
      </c>
      <c r="AP78">
        <v>0.80571428571428605</v>
      </c>
      <c r="AQ78">
        <v>0.96571428571428597</v>
      </c>
      <c r="AR78">
        <v>0</v>
      </c>
      <c r="AS78">
        <v>0.88</v>
      </c>
      <c r="AT78">
        <v>0.88571428571428601</v>
      </c>
      <c r="AU78">
        <v>0.97142857142857097</v>
      </c>
      <c r="AV78">
        <v>1.70057142857143</v>
      </c>
      <c r="AW78">
        <v>1.03085714285714</v>
      </c>
      <c r="AX78">
        <v>1.6742857142857099</v>
      </c>
      <c r="AY78">
        <v>3.7028571428571402</v>
      </c>
      <c r="AZ78">
        <v>8.1085714285714303</v>
      </c>
      <c r="BA78">
        <v>0.380571428571429</v>
      </c>
      <c r="BB78">
        <v>4.1142857142857099E-2</v>
      </c>
      <c r="BC78">
        <v>0.88</v>
      </c>
      <c r="BD78">
        <v>0.92571428571428604</v>
      </c>
      <c r="BE78">
        <v>0.63885714285714301</v>
      </c>
      <c r="BF78" s="233" t="str">
        <f t="shared" si="1"/>
        <v>Significant vulnerability</v>
      </c>
    </row>
    <row r="79" spans="1:58" x14ac:dyDescent="0.25">
      <c r="A79">
        <v>55109</v>
      </c>
      <c r="B79">
        <v>34220</v>
      </c>
      <c r="C79">
        <v>3323</v>
      </c>
      <c r="D79">
        <v>601</v>
      </c>
      <c r="E79">
        <v>36639</v>
      </c>
      <c r="F79">
        <v>2162</v>
      </c>
      <c r="G79">
        <v>5826</v>
      </c>
      <c r="H79">
        <v>8373</v>
      </c>
      <c r="I79">
        <v>4603</v>
      </c>
      <c r="J79">
        <v>738</v>
      </c>
      <c r="K79">
        <v>15255</v>
      </c>
      <c r="L79">
        <v>1572</v>
      </c>
      <c r="M79">
        <v>3458</v>
      </c>
      <c r="N79">
        <v>137</v>
      </c>
      <c r="O79">
        <v>484</v>
      </c>
      <c r="P79">
        <v>1332</v>
      </c>
      <c r="Q79">
        <v>693</v>
      </c>
      <c r="R79">
        <v>9.7106954997077694E-2</v>
      </c>
      <c r="S79">
        <v>1.7562828755114002E-2</v>
      </c>
      <c r="T79">
        <v>36639</v>
      </c>
      <c r="U79">
        <v>6.3179427235534796E-2</v>
      </c>
      <c r="V79">
        <v>0.17025131502045601</v>
      </c>
      <c r="W79">
        <v>0.244681472822911</v>
      </c>
      <c r="X79">
        <v>0.13451198129748701</v>
      </c>
      <c r="Y79">
        <v>2.15663354763296E-2</v>
      </c>
      <c r="Z79">
        <v>0.44579193454120403</v>
      </c>
      <c r="AA79">
        <v>4.59380479251899E-2</v>
      </c>
      <c r="AB79">
        <v>0.101052016364699</v>
      </c>
      <c r="AC79">
        <v>4.0035067212156597E-3</v>
      </c>
      <c r="AD79">
        <v>1.41437755698422E-2</v>
      </c>
      <c r="AE79">
        <v>3.8924605493863201E-2</v>
      </c>
      <c r="AF79">
        <v>2.02513150204559E-2</v>
      </c>
      <c r="AG79">
        <v>0.63885714285714301</v>
      </c>
      <c r="AH79">
        <v>0.498285714285714</v>
      </c>
      <c r="AI79">
        <v>0.52800000000000002</v>
      </c>
      <c r="AJ79">
        <v>0.80457142857142905</v>
      </c>
      <c r="AK79">
        <v>0.33828571428571402</v>
      </c>
      <c r="AL79">
        <v>0.64228571428571402</v>
      </c>
      <c r="AM79">
        <v>0.65485714285714303</v>
      </c>
      <c r="AN79">
        <v>0.42399999999999999</v>
      </c>
      <c r="AO79">
        <v>0.95428571428571396</v>
      </c>
      <c r="AP79">
        <v>0.95657142857142896</v>
      </c>
      <c r="AQ79">
        <v>0.93142857142857105</v>
      </c>
      <c r="AR79">
        <v>0.249142857142857</v>
      </c>
      <c r="AS79">
        <v>0.869714285714286</v>
      </c>
      <c r="AT79">
        <v>0.90400000000000003</v>
      </c>
      <c r="AU79">
        <v>0.74285714285714299</v>
      </c>
      <c r="AV79">
        <v>2.4697142857142902</v>
      </c>
      <c r="AW79">
        <v>2.0594285714285698</v>
      </c>
      <c r="AX79">
        <v>1.9108571428571399</v>
      </c>
      <c r="AY79">
        <v>3.6971428571428602</v>
      </c>
      <c r="AZ79">
        <v>10.1371428571429</v>
      </c>
      <c r="BA79">
        <v>0.71085714285714297</v>
      </c>
      <c r="BB79">
        <v>0.55085714285714305</v>
      </c>
      <c r="BC79">
        <v>0.97257142857142898</v>
      </c>
      <c r="BD79">
        <v>0.92114285714285704</v>
      </c>
      <c r="BE79">
        <v>0.91542857142857104</v>
      </c>
      <c r="BF79" s="233" t="str">
        <f t="shared" si="1"/>
        <v>Most vulnerability</v>
      </c>
    </row>
    <row r="80" spans="1:58" x14ac:dyDescent="0.25">
      <c r="A80">
        <v>55110</v>
      </c>
      <c r="B80">
        <v>37986</v>
      </c>
      <c r="C80">
        <v>1844</v>
      </c>
      <c r="D80">
        <v>844</v>
      </c>
      <c r="E80">
        <v>51008</v>
      </c>
      <c r="F80">
        <v>889</v>
      </c>
      <c r="G80">
        <v>7814</v>
      </c>
      <c r="H80">
        <v>8415</v>
      </c>
      <c r="I80">
        <v>4273</v>
      </c>
      <c r="J80">
        <v>973</v>
      </c>
      <c r="K80">
        <v>5503</v>
      </c>
      <c r="L80">
        <v>513</v>
      </c>
      <c r="M80">
        <v>2384</v>
      </c>
      <c r="N80">
        <v>94</v>
      </c>
      <c r="O80">
        <v>314</v>
      </c>
      <c r="P80">
        <v>537</v>
      </c>
      <c r="Q80">
        <v>407</v>
      </c>
      <c r="R80">
        <v>4.8544200494919199E-2</v>
      </c>
      <c r="S80">
        <v>2.22187121571105E-2</v>
      </c>
      <c r="T80">
        <v>51008</v>
      </c>
      <c r="U80">
        <v>2.34033591323119E-2</v>
      </c>
      <c r="V80">
        <v>0.20570736587163699</v>
      </c>
      <c r="W80">
        <v>0.22152898436266</v>
      </c>
      <c r="X80">
        <v>0.112488811667456</v>
      </c>
      <c r="Y80">
        <v>2.5614700152687801E-2</v>
      </c>
      <c r="Z80">
        <v>0.14486916232296099</v>
      </c>
      <c r="AA80">
        <v>1.3504975517295801E-2</v>
      </c>
      <c r="AB80">
        <v>6.2759964197335899E-2</v>
      </c>
      <c r="AC80">
        <v>2.47459590375401E-3</v>
      </c>
      <c r="AD80">
        <v>8.2662033380719192E-3</v>
      </c>
      <c r="AE80">
        <v>1.41367872374033E-2</v>
      </c>
      <c r="AF80">
        <v>1.07144737534881E-2</v>
      </c>
      <c r="AG80">
        <v>0.221714285714286</v>
      </c>
      <c r="AH80">
        <v>0.67200000000000004</v>
      </c>
      <c r="AI80">
        <v>0.110857142857143</v>
      </c>
      <c r="AJ80">
        <v>0.19771428571428601</v>
      </c>
      <c r="AK80">
        <v>0.56685714285714295</v>
      </c>
      <c r="AL80">
        <v>0.47199999999999998</v>
      </c>
      <c r="AM80">
        <v>0.44914285714285701</v>
      </c>
      <c r="AN80">
        <v>0.54628571428571404</v>
      </c>
      <c r="AO80">
        <v>0.72</v>
      </c>
      <c r="AP80">
        <v>0.82628571428571396</v>
      </c>
      <c r="AQ80">
        <v>0.85828571428571399</v>
      </c>
      <c r="AR80">
        <v>0.2</v>
      </c>
      <c r="AS80">
        <v>0.69257142857142895</v>
      </c>
      <c r="AT80">
        <v>0.505142857142857</v>
      </c>
      <c r="AU80">
        <v>0.625142857142857</v>
      </c>
      <c r="AV80">
        <v>1.20228571428571</v>
      </c>
      <c r="AW80">
        <v>2.0342857142857098</v>
      </c>
      <c r="AX80">
        <v>1.54628571428571</v>
      </c>
      <c r="AY80">
        <v>2.8811428571428599</v>
      </c>
      <c r="AZ80">
        <v>7.6639999999999997</v>
      </c>
      <c r="BA80">
        <v>0.186285714285714</v>
      </c>
      <c r="BB80">
        <v>0.52571428571428602</v>
      </c>
      <c r="BC80">
        <v>0.82057142857142895</v>
      </c>
      <c r="BD80">
        <v>0.65600000000000003</v>
      </c>
      <c r="BE80">
        <v>0.56228571428571394</v>
      </c>
      <c r="BF80" s="233" t="str">
        <f t="shared" si="1"/>
        <v>Significant vulnerability</v>
      </c>
    </row>
    <row r="81" spans="1:58" x14ac:dyDescent="0.25">
      <c r="A81">
        <v>55111</v>
      </c>
      <c r="B81">
        <v>100</v>
      </c>
      <c r="C81">
        <v>15</v>
      </c>
      <c r="D81">
        <v>0</v>
      </c>
      <c r="E81">
        <v>101709</v>
      </c>
      <c r="F81">
        <v>11</v>
      </c>
      <c r="G81">
        <v>15</v>
      </c>
      <c r="H81">
        <v>0</v>
      </c>
      <c r="I81">
        <v>20</v>
      </c>
      <c r="J81">
        <v>15</v>
      </c>
      <c r="K81">
        <v>11</v>
      </c>
      <c r="L81">
        <v>0</v>
      </c>
      <c r="M81">
        <v>123</v>
      </c>
      <c r="N81">
        <v>0</v>
      </c>
      <c r="O81">
        <v>0</v>
      </c>
      <c r="P81">
        <v>42</v>
      </c>
      <c r="Q81">
        <v>0</v>
      </c>
      <c r="R81">
        <v>0.15</v>
      </c>
      <c r="S81">
        <v>0</v>
      </c>
      <c r="T81">
        <v>101709</v>
      </c>
      <c r="U81">
        <v>0.11</v>
      </c>
      <c r="V81">
        <v>0.15</v>
      </c>
      <c r="W81">
        <v>0</v>
      </c>
      <c r="X81">
        <v>0.2</v>
      </c>
      <c r="Y81">
        <v>0.15</v>
      </c>
      <c r="Z81">
        <v>0.11</v>
      </c>
      <c r="AA81">
        <v>0</v>
      </c>
      <c r="AB81">
        <v>1.23</v>
      </c>
      <c r="AC81">
        <v>0</v>
      </c>
      <c r="AD81">
        <v>0</v>
      </c>
      <c r="AE81">
        <v>0.42</v>
      </c>
      <c r="AF81">
        <v>0</v>
      </c>
      <c r="AG81">
        <v>0.878857142857143</v>
      </c>
      <c r="AH81">
        <v>0</v>
      </c>
      <c r="AI81">
        <v>4.5714285714285596E-3</v>
      </c>
      <c r="AJ81">
        <v>0.96914285714285697</v>
      </c>
      <c r="AK81">
        <v>0.23314285714285701</v>
      </c>
      <c r="AL81">
        <v>0</v>
      </c>
      <c r="AM81">
        <v>0.94399999999999995</v>
      </c>
      <c r="AN81">
        <v>0.996571428571429</v>
      </c>
      <c r="AO81">
        <v>0.621714285714286</v>
      </c>
      <c r="AP81">
        <v>0</v>
      </c>
      <c r="AQ81">
        <v>1</v>
      </c>
      <c r="AR81">
        <v>0</v>
      </c>
      <c r="AS81">
        <v>0</v>
      </c>
      <c r="AT81">
        <v>1</v>
      </c>
      <c r="AU81">
        <v>0</v>
      </c>
      <c r="AV81">
        <v>1.8525714285714301</v>
      </c>
      <c r="AW81">
        <v>2.1737142857142899</v>
      </c>
      <c r="AX81">
        <v>0.621714285714286</v>
      </c>
      <c r="AY81">
        <v>2</v>
      </c>
      <c r="AZ81">
        <v>6.6479999999999997</v>
      </c>
      <c r="BA81">
        <v>0.436571428571429</v>
      </c>
      <c r="BB81">
        <v>0.6</v>
      </c>
      <c r="BC81">
        <v>0.32228571428571401</v>
      </c>
      <c r="BD81">
        <v>0.371428571428571</v>
      </c>
      <c r="BE81">
        <v>0.40571428571428603</v>
      </c>
      <c r="BF81" s="233" t="str">
        <f t="shared" si="1"/>
        <v>Some vulnerability</v>
      </c>
    </row>
    <row r="82" spans="1:58" x14ac:dyDescent="0.25">
      <c r="A82">
        <v>55112</v>
      </c>
      <c r="B82">
        <v>46095</v>
      </c>
      <c r="C82">
        <v>4449</v>
      </c>
      <c r="D82">
        <v>838</v>
      </c>
      <c r="E82">
        <v>43670</v>
      </c>
      <c r="F82">
        <v>1511</v>
      </c>
      <c r="G82">
        <v>7985</v>
      </c>
      <c r="H82">
        <v>10902</v>
      </c>
      <c r="I82">
        <v>4761</v>
      </c>
      <c r="J82">
        <v>947</v>
      </c>
      <c r="K82">
        <v>14477</v>
      </c>
      <c r="L82">
        <v>1236</v>
      </c>
      <c r="M82">
        <v>4562</v>
      </c>
      <c r="N82">
        <v>999</v>
      </c>
      <c r="O82">
        <v>494</v>
      </c>
      <c r="P82">
        <v>913</v>
      </c>
      <c r="Q82">
        <v>2363</v>
      </c>
      <c r="R82">
        <v>9.65180605271721E-2</v>
      </c>
      <c r="S82">
        <v>1.8179845970278798E-2</v>
      </c>
      <c r="T82">
        <v>43670</v>
      </c>
      <c r="U82">
        <v>3.27801279965289E-2</v>
      </c>
      <c r="V82">
        <v>0.173229200564052</v>
      </c>
      <c r="W82">
        <v>0.23651155222909201</v>
      </c>
      <c r="X82">
        <v>0.103286690530426</v>
      </c>
      <c r="Y82">
        <v>2.0544527606031E-2</v>
      </c>
      <c r="Z82">
        <v>0.31406877101637898</v>
      </c>
      <c r="AA82">
        <v>2.6814188089814499E-2</v>
      </c>
      <c r="AB82">
        <v>9.8969519470658407E-2</v>
      </c>
      <c r="AC82">
        <v>2.16726326065734E-2</v>
      </c>
      <c r="AD82">
        <v>1.07169975051524E-2</v>
      </c>
      <c r="AE82">
        <v>1.9806920490291799E-2</v>
      </c>
      <c r="AF82">
        <v>5.1263694543876803E-2</v>
      </c>
      <c r="AG82">
        <v>0.63428571428571401</v>
      </c>
      <c r="AH82">
        <v>0.52800000000000002</v>
      </c>
      <c r="AI82">
        <v>0.22742857142857101</v>
      </c>
      <c r="AJ82">
        <v>0.34285714285714303</v>
      </c>
      <c r="AK82">
        <v>0.35885714285714299</v>
      </c>
      <c r="AL82">
        <v>0.58628571428571397</v>
      </c>
      <c r="AM82">
        <v>0.35657142857142898</v>
      </c>
      <c r="AN82">
        <v>0.39200000000000002</v>
      </c>
      <c r="AO82">
        <v>0.91542857142857104</v>
      </c>
      <c r="AP82">
        <v>0.91657142857142904</v>
      </c>
      <c r="AQ82">
        <v>0.93028571428571405</v>
      </c>
      <c r="AR82">
        <v>0.58857142857142897</v>
      </c>
      <c r="AS82">
        <v>0.79200000000000004</v>
      </c>
      <c r="AT82">
        <v>0.63657142857142901</v>
      </c>
      <c r="AU82">
        <v>0.92914285714285705</v>
      </c>
      <c r="AV82">
        <v>1.73257142857143</v>
      </c>
      <c r="AW82">
        <v>1.6937142857142899</v>
      </c>
      <c r="AX82">
        <v>1.8320000000000001</v>
      </c>
      <c r="AY82">
        <v>3.8765714285714301</v>
      </c>
      <c r="AZ82">
        <v>9.1348571428571397</v>
      </c>
      <c r="BA82">
        <v>0.38971428571428601</v>
      </c>
      <c r="BB82">
        <v>0.32685714285714301</v>
      </c>
      <c r="BC82">
        <v>0.94399999999999995</v>
      </c>
      <c r="BD82">
        <v>0.96342857142857097</v>
      </c>
      <c r="BE82">
        <v>0.81028571428571405</v>
      </c>
      <c r="BF82" s="233" t="str">
        <f t="shared" si="1"/>
        <v>Most vulnerability</v>
      </c>
    </row>
    <row r="83" spans="1:58" x14ac:dyDescent="0.25">
      <c r="A83">
        <v>55113</v>
      </c>
      <c r="B83">
        <v>41369</v>
      </c>
      <c r="C83">
        <v>2894</v>
      </c>
      <c r="D83">
        <v>1333</v>
      </c>
      <c r="E83">
        <v>51525</v>
      </c>
      <c r="F83">
        <v>1480</v>
      </c>
      <c r="G83">
        <v>9142</v>
      </c>
      <c r="H83">
        <v>7377</v>
      </c>
      <c r="I83">
        <v>5065</v>
      </c>
      <c r="J83">
        <v>1142</v>
      </c>
      <c r="K83">
        <v>11467</v>
      </c>
      <c r="L83">
        <v>978</v>
      </c>
      <c r="M83">
        <v>6213</v>
      </c>
      <c r="N83">
        <v>340</v>
      </c>
      <c r="O83">
        <v>343</v>
      </c>
      <c r="P83">
        <v>1444</v>
      </c>
      <c r="Q83">
        <v>1481</v>
      </c>
      <c r="R83">
        <v>6.9955763977857799E-2</v>
      </c>
      <c r="S83">
        <v>3.2222195363678097E-2</v>
      </c>
      <c r="T83">
        <v>51525</v>
      </c>
      <c r="U83">
        <v>3.5775580748869898E-2</v>
      </c>
      <c r="V83">
        <v>0.22098672919335699</v>
      </c>
      <c r="W83">
        <v>0.17832193188136</v>
      </c>
      <c r="X83">
        <v>0.122434673306099</v>
      </c>
      <c r="Y83">
        <v>2.7605211631898299E-2</v>
      </c>
      <c r="Z83">
        <v>0.27718823273465598</v>
      </c>
      <c r="AA83">
        <v>2.3640890521888398E-2</v>
      </c>
      <c r="AB83">
        <v>0.15018492107616799</v>
      </c>
      <c r="AC83">
        <v>8.2187144963620107E-3</v>
      </c>
      <c r="AD83">
        <v>8.2912325654475594E-3</v>
      </c>
      <c r="AE83">
        <v>3.4905363919843398E-2</v>
      </c>
      <c r="AF83">
        <v>3.5799753438565098E-2</v>
      </c>
      <c r="AG83">
        <v>0.41257142857142898</v>
      </c>
      <c r="AH83">
        <v>0.85257142857142898</v>
      </c>
      <c r="AI83">
        <v>0.106285714285714</v>
      </c>
      <c r="AJ83">
        <v>0.40799999999999997</v>
      </c>
      <c r="AK83">
        <v>0.64457142857142902</v>
      </c>
      <c r="AL83">
        <v>0.2</v>
      </c>
      <c r="AM83">
        <v>0.54400000000000004</v>
      </c>
      <c r="AN83">
        <v>0.60114285714285698</v>
      </c>
      <c r="AO83">
        <v>0.88914285714285701</v>
      </c>
      <c r="AP83">
        <v>0.89714285714285702</v>
      </c>
      <c r="AQ83">
        <v>0.96457142857142897</v>
      </c>
      <c r="AR83">
        <v>0.35428571428571398</v>
      </c>
      <c r="AS83">
        <v>0.69485714285714295</v>
      </c>
      <c r="AT83">
        <v>0.88</v>
      </c>
      <c r="AU83">
        <v>0.874285714285714</v>
      </c>
      <c r="AV83">
        <v>1.77942857142857</v>
      </c>
      <c r="AW83">
        <v>1.98971428571429</v>
      </c>
      <c r="AX83">
        <v>1.78628571428571</v>
      </c>
      <c r="AY83">
        <v>3.7679999999999998</v>
      </c>
      <c r="AZ83">
        <v>9.3234285714285701</v>
      </c>
      <c r="BA83">
        <v>0.41599999999999998</v>
      </c>
      <c r="BB83">
        <v>0.48914285714285699</v>
      </c>
      <c r="BC83">
        <v>0.91428571428571404</v>
      </c>
      <c r="BD83">
        <v>0.94399999999999995</v>
      </c>
      <c r="BE83">
        <v>0.83314285714285696</v>
      </c>
      <c r="BF83" s="233" t="str">
        <f t="shared" si="1"/>
        <v>Most vulnerability</v>
      </c>
    </row>
    <row r="84" spans="1:58" x14ac:dyDescent="0.25">
      <c r="A84">
        <v>55114</v>
      </c>
      <c r="B84">
        <v>3588</v>
      </c>
      <c r="C84">
        <v>686</v>
      </c>
      <c r="D84">
        <v>100</v>
      </c>
      <c r="E84">
        <v>49227</v>
      </c>
      <c r="F84">
        <v>53</v>
      </c>
      <c r="G84">
        <v>247</v>
      </c>
      <c r="H84">
        <v>298</v>
      </c>
      <c r="I84">
        <v>255</v>
      </c>
      <c r="J84">
        <v>76</v>
      </c>
      <c r="K84">
        <v>1251</v>
      </c>
      <c r="L84">
        <v>26</v>
      </c>
      <c r="M84">
        <v>1889</v>
      </c>
      <c r="N84">
        <v>0</v>
      </c>
      <c r="O84">
        <v>99</v>
      </c>
      <c r="P84">
        <v>311</v>
      </c>
      <c r="Q84">
        <v>142</v>
      </c>
      <c r="R84">
        <v>0.19119286510590899</v>
      </c>
      <c r="S84">
        <v>2.7870680044593098E-2</v>
      </c>
      <c r="T84">
        <v>49227</v>
      </c>
      <c r="U84">
        <v>1.47714604236343E-2</v>
      </c>
      <c r="V84">
        <v>6.88405797101449E-2</v>
      </c>
      <c r="W84">
        <v>8.3054626532887393E-2</v>
      </c>
      <c r="X84">
        <v>7.1070234113712397E-2</v>
      </c>
      <c r="Y84">
        <v>2.1181716833890699E-2</v>
      </c>
      <c r="Z84">
        <v>0.34866220735786002</v>
      </c>
      <c r="AA84">
        <v>7.2463768115942004E-3</v>
      </c>
      <c r="AB84">
        <v>0.52647714604236295</v>
      </c>
      <c r="AC84">
        <v>0</v>
      </c>
      <c r="AD84">
        <v>2.7591973244147201E-2</v>
      </c>
      <c r="AE84">
        <v>8.6677814938684497E-2</v>
      </c>
      <c r="AF84">
        <v>3.9576365663322198E-2</v>
      </c>
      <c r="AG84">
        <v>0.93942857142857095</v>
      </c>
      <c r="AH84">
        <v>0.79657142857142904</v>
      </c>
      <c r="AI84">
        <v>0.129142857142857</v>
      </c>
      <c r="AJ84">
        <v>9.0285714285714302E-2</v>
      </c>
      <c r="AK84">
        <v>1.6E-2</v>
      </c>
      <c r="AL84">
        <v>3.8857142857142903E-2</v>
      </c>
      <c r="AM84">
        <v>8.2285714285714295E-2</v>
      </c>
      <c r="AN84">
        <v>0.41485714285714298</v>
      </c>
      <c r="AO84">
        <v>0.92914285714285705</v>
      </c>
      <c r="AP84">
        <v>0.70628571428571396</v>
      </c>
      <c r="AQ84">
        <v>0.994285714285714</v>
      </c>
      <c r="AR84">
        <v>0</v>
      </c>
      <c r="AS84">
        <v>0.97257142857142898</v>
      </c>
      <c r="AT84">
        <v>0.98399999999999999</v>
      </c>
      <c r="AU84">
        <v>0.89600000000000002</v>
      </c>
      <c r="AV84">
        <v>1.95542857142857</v>
      </c>
      <c r="AW84">
        <v>0.55200000000000005</v>
      </c>
      <c r="AX84">
        <v>1.6354285714285699</v>
      </c>
      <c r="AY84">
        <v>3.8468571428571399</v>
      </c>
      <c r="AZ84">
        <v>7.9897142857142898</v>
      </c>
      <c r="BA84">
        <v>0.48685714285714299</v>
      </c>
      <c r="BB84">
        <v>9.1428571428571401E-3</v>
      </c>
      <c r="BC84">
        <v>0.86628571428571399</v>
      </c>
      <c r="BD84">
        <v>0.95428571428571396</v>
      </c>
      <c r="BE84">
        <v>0.61142857142857099</v>
      </c>
      <c r="BF84" s="233" t="str">
        <f t="shared" si="1"/>
        <v>Significant vulnerability</v>
      </c>
    </row>
    <row r="85" spans="1:58" x14ac:dyDescent="0.25">
      <c r="A85">
        <v>55115</v>
      </c>
      <c r="B85">
        <v>8815</v>
      </c>
      <c r="C85">
        <v>380</v>
      </c>
      <c r="D85">
        <v>145</v>
      </c>
      <c r="E85">
        <v>65359</v>
      </c>
      <c r="F85">
        <v>148</v>
      </c>
      <c r="G85">
        <v>1771</v>
      </c>
      <c r="H85">
        <v>2070</v>
      </c>
      <c r="I85">
        <v>995</v>
      </c>
      <c r="J85">
        <v>233</v>
      </c>
      <c r="K85">
        <v>713</v>
      </c>
      <c r="L85">
        <v>109</v>
      </c>
      <c r="M85">
        <v>479</v>
      </c>
      <c r="N85">
        <v>0</v>
      </c>
      <c r="O85">
        <v>34</v>
      </c>
      <c r="P85">
        <v>215</v>
      </c>
      <c r="Q85">
        <v>83</v>
      </c>
      <c r="R85">
        <v>4.3108338060124797E-2</v>
      </c>
      <c r="S85">
        <v>1.64492342597845E-2</v>
      </c>
      <c r="T85">
        <v>65359</v>
      </c>
      <c r="U85">
        <v>1.6789563244469698E-2</v>
      </c>
      <c r="V85">
        <v>0.20090754395916099</v>
      </c>
      <c r="W85">
        <v>0.23482699943278501</v>
      </c>
      <c r="X85">
        <v>0.11287577992059</v>
      </c>
      <c r="Y85">
        <v>2.6432217810550201E-2</v>
      </c>
      <c r="Z85">
        <v>8.0884855360181501E-2</v>
      </c>
      <c r="AA85">
        <v>1.23652864435621E-2</v>
      </c>
      <c r="AB85">
        <v>5.4339194554736202E-2</v>
      </c>
      <c r="AC85">
        <v>0</v>
      </c>
      <c r="AD85">
        <v>3.8570618264322201E-3</v>
      </c>
      <c r="AE85">
        <v>2.4390243902439001E-2</v>
      </c>
      <c r="AF85">
        <v>9.4157685762904092E-3</v>
      </c>
      <c r="AG85">
        <v>0.17371428571428599</v>
      </c>
      <c r="AH85">
        <v>0.45714285714285702</v>
      </c>
      <c r="AI85">
        <v>3.8857142857142798E-2</v>
      </c>
      <c r="AJ85">
        <v>0.125714285714286</v>
      </c>
      <c r="AK85">
        <v>0.53485714285714303</v>
      </c>
      <c r="AL85">
        <v>0.57828571428571396</v>
      </c>
      <c r="AM85">
        <v>0.45485714285714302</v>
      </c>
      <c r="AN85">
        <v>0.56799999999999995</v>
      </c>
      <c r="AO85">
        <v>0.45257142857142901</v>
      </c>
      <c r="AP85">
        <v>0.80914285714285705</v>
      </c>
      <c r="AQ85">
        <v>0.83428571428571396</v>
      </c>
      <c r="AR85">
        <v>0</v>
      </c>
      <c r="AS85">
        <v>0.44914285714285701</v>
      </c>
      <c r="AT85">
        <v>0.73942857142857099</v>
      </c>
      <c r="AU85">
        <v>0.59542857142857097</v>
      </c>
      <c r="AV85">
        <v>0.79542857142857104</v>
      </c>
      <c r="AW85">
        <v>2.1360000000000001</v>
      </c>
      <c r="AX85">
        <v>1.26171428571429</v>
      </c>
      <c r="AY85">
        <v>2.6182857142857099</v>
      </c>
      <c r="AZ85">
        <v>6.8114285714285696</v>
      </c>
      <c r="BA85">
        <v>7.1999999999999995E-2</v>
      </c>
      <c r="BB85">
        <v>0.58057142857142896</v>
      </c>
      <c r="BC85">
        <v>0.68342857142857105</v>
      </c>
      <c r="BD85">
        <v>0.57371428571428595</v>
      </c>
      <c r="BE85">
        <v>0.438857142857143</v>
      </c>
      <c r="BF85" s="233" t="str">
        <f t="shared" si="1"/>
        <v>Some vulnerability</v>
      </c>
    </row>
    <row r="86" spans="1:58" x14ac:dyDescent="0.25">
      <c r="A86">
        <v>55116</v>
      </c>
      <c r="B86">
        <v>26595</v>
      </c>
      <c r="C86">
        <v>2767</v>
      </c>
      <c r="D86">
        <v>589</v>
      </c>
      <c r="E86">
        <v>54979</v>
      </c>
      <c r="F86">
        <v>1001</v>
      </c>
      <c r="G86">
        <v>5137</v>
      </c>
      <c r="H86">
        <v>5354</v>
      </c>
      <c r="I86">
        <v>4150</v>
      </c>
      <c r="J86">
        <v>732</v>
      </c>
      <c r="K86">
        <v>7111</v>
      </c>
      <c r="L86">
        <v>926</v>
      </c>
      <c r="M86">
        <v>5307</v>
      </c>
      <c r="N86">
        <v>29</v>
      </c>
      <c r="O86">
        <v>262</v>
      </c>
      <c r="P86">
        <v>2030</v>
      </c>
      <c r="Q86">
        <v>805</v>
      </c>
      <c r="R86">
        <v>0.104042113179169</v>
      </c>
      <c r="S86">
        <v>2.2147020116563301E-2</v>
      </c>
      <c r="T86">
        <v>54979</v>
      </c>
      <c r="U86">
        <v>3.7638653882308699E-2</v>
      </c>
      <c r="V86">
        <v>0.19315660838503501</v>
      </c>
      <c r="W86">
        <v>0.20131603684903199</v>
      </c>
      <c r="X86">
        <v>0.156044369242339</v>
      </c>
      <c r="Y86">
        <v>2.7523970671178798E-2</v>
      </c>
      <c r="Z86">
        <v>0.26738108667042698</v>
      </c>
      <c r="AA86">
        <v>3.4818574920097801E-2</v>
      </c>
      <c r="AB86">
        <v>0.199548787366046</v>
      </c>
      <c r="AC86">
        <v>1.0904305320549E-3</v>
      </c>
      <c r="AD86">
        <v>9.8514758413235596E-3</v>
      </c>
      <c r="AE86">
        <v>7.6330137243842799E-2</v>
      </c>
      <c r="AF86">
        <v>3.0268847527730802E-2</v>
      </c>
      <c r="AG86">
        <v>0.68685714285714305</v>
      </c>
      <c r="AH86">
        <v>0.66971428571428604</v>
      </c>
      <c r="AI86">
        <v>7.1999999999999995E-2</v>
      </c>
      <c r="AJ86">
        <v>0.45028571428571401</v>
      </c>
      <c r="AK86">
        <v>0.47885714285714298</v>
      </c>
      <c r="AL86">
        <v>0.313142857142857</v>
      </c>
      <c r="AM86">
        <v>0.79885714285714304</v>
      </c>
      <c r="AN86">
        <v>0.6</v>
      </c>
      <c r="AO86">
        <v>0.88342857142857101</v>
      </c>
      <c r="AP86">
        <v>0.93142857142857105</v>
      </c>
      <c r="AQ86">
        <v>0.97257142857142898</v>
      </c>
      <c r="AR86">
        <v>0.155428571428571</v>
      </c>
      <c r="AS86">
        <v>0.76571428571428601</v>
      </c>
      <c r="AT86">
        <v>0.97485714285714298</v>
      </c>
      <c r="AU86">
        <v>0.83199999999999996</v>
      </c>
      <c r="AV86">
        <v>1.8788571428571399</v>
      </c>
      <c r="AW86">
        <v>2.1908571428571402</v>
      </c>
      <c r="AX86">
        <v>1.8148571428571401</v>
      </c>
      <c r="AY86">
        <v>3.70057142857143</v>
      </c>
      <c r="AZ86">
        <v>9.5851428571428592</v>
      </c>
      <c r="BA86">
        <v>0.44685714285714301</v>
      </c>
      <c r="BB86">
        <v>0.60685714285714298</v>
      </c>
      <c r="BC86">
        <v>0.93485714285714305</v>
      </c>
      <c r="BD86">
        <v>0.92457142857142904</v>
      </c>
      <c r="BE86">
        <v>0.86399999999999999</v>
      </c>
      <c r="BF86" s="233" t="str">
        <f t="shared" si="1"/>
        <v>Most vulnerability</v>
      </c>
    </row>
    <row r="87" spans="1:58" x14ac:dyDescent="0.25">
      <c r="A87">
        <v>55117</v>
      </c>
      <c r="B87">
        <v>45550</v>
      </c>
      <c r="C87">
        <v>7908</v>
      </c>
      <c r="D87">
        <v>1521</v>
      </c>
      <c r="E87">
        <v>33197</v>
      </c>
      <c r="F87">
        <v>4365</v>
      </c>
      <c r="G87">
        <v>4803</v>
      </c>
      <c r="H87">
        <v>12753</v>
      </c>
      <c r="I87">
        <v>5846</v>
      </c>
      <c r="J87">
        <v>751</v>
      </c>
      <c r="K87">
        <v>25017</v>
      </c>
      <c r="L87">
        <v>3579</v>
      </c>
      <c r="M87">
        <v>5131</v>
      </c>
      <c r="N87">
        <v>202</v>
      </c>
      <c r="O87">
        <v>1414</v>
      </c>
      <c r="P87">
        <v>1897</v>
      </c>
      <c r="Q87">
        <v>328</v>
      </c>
      <c r="R87">
        <v>0.173611416026345</v>
      </c>
      <c r="S87">
        <v>3.3391877058177803E-2</v>
      </c>
      <c r="T87">
        <v>33197</v>
      </c>
      <c r="U87">
        <v>9.5828759604829894E-2</v>
      </c>
      <c r="V87">
        <v>0.105444566410538</v>
      </c>
      <c r="W87">
        <v>0.279978046103183</v>
      </c>
      <c r="X87">
        <v>0.12834248079034</v>
      </c>
      <c r="Y87">
        <v>1.6487376509330399E-2</v>
      </c>
      <c r="Z87">
        <v>0.54922063666300802</v>
      </c>
      <c r="AA87">
        <v>7.8572996706915504E-2</v>
      </c>
      <c r="AB87">
        <v>0.112645444566411</v>
      </c>
      <c r="AC87">
        <v>4.43468715697036E-3</v>
      </c>
      <c r="AD87">
        <v>3.1042810098792499E-2</v>
      </c>
      <c r="AE87">
        <v>4.1646542261251397E-2</v>
      </c>
      <c r="AF87">
        <v>7.2008781558726698E-3</v>
      </c>
      <c r="AG87">
        <v>0.91885714285714304</v>
      </c>
      <c r="AH87">
        <v>0.86857142857142899</v>
      </c>
      <c r="AI87">
        <v>0.74057142857142899</v>
      </c>
      <c r="AJ87">
        <v>0.94971428571428596</v>
      </c>
      <c r="AK87">
        <v>6.4000000000000001E-2</v>
      </c>
      <c r="AL87">
        <v>0.85599999999999998</v>
      </c>
      <c r="AM87">
        <v>0.60342857142857098</v>
      </c>
      <c r="AN87">
        <v>0.25600000000000001</v>
      </c>
      <c r="AO87">
        <v>0.96799999999999997</v>
      </c>
      <c r="AP87">
        <v>0.98514285714285699</v>
      </c>
      <c r="AQ87">
        <v>0.94399999999999995</v>
      </c>
      <c r="AR87">
        <v>0.26057142857142901</v>
      </c>
      <c r="AS87">
        <v>0.97828571428571398</v>
      </c>
      <c r="AT87">
        <v>0.92228571428571404</v>
      </c>
      <c r="AU87">
        <v>0.55771428571428605</v>
      </c>
      <c r="AV87">
        <v>3.4777142857142902</v>
      </c>
      <c r="AW87">
        <v>1.77942857142857</v>
      </c>
      <c r="AX87">
        <v>1.95314285714286</v>
      </c>
      <c r="AY87">
        <v>3.6628571428571401</v>
      </c>
      <c r="AZ87">
        <v>10.8731428571429</v>
      </c>
      <c r="BA87">
        <v>0.96114285714285697</v>
      </c>
      <c r="BB87">
        <v>0.380571428571429</v>
      </c>
      <c r="BC87">
        <v>0.99085714285714299</v>
      </c>
      <c r="BD87">
        <v>0.91314285714285703</v>
      </c>
      <c r="BE87">
        <v>0.97028571428571397</v>
      </c>
      <c r="BF87" s="233" t="str">
        <f t="shared" si="1"/>
        <v>Most vulnerability</v>
      </c>
    </row>
    <row r="88" spans="1:58" x14ac:dyDescent="0.25">
      <c r="A88">
        <v>55118</v>
      </c>
      <c r="B88">
        <v>29026</v>
      </c>
      <c r="C88">
        <v>2306</v>
      </c>
      <c r="D88">
        <v>623</v>
      </c>
      <c r="E88">
        <v>51266</v>
      </c>
      <c r="F88">
        <v>1275</v>
      </c>
      <c r="G88">
        <v>6797</v>
      </c>
      <c r="H88">
        <v>5353</v>
      </c>
      <c r="I88">
        <v>4431</v>
      </c>
      <c r="J88">
        <v>701</v>
      </c>
      <c r="K88">
        <v>8133</v>
      </c>
      <c r="L88">
        <v>573</v>
      </c>
      <c r="M88">
        <v>4411</v>
      </c>
      <c r="N88">
        <v>2</v>
      </c>
      <c r="O88">
        <v>238</v>
      </c>
      <c r="P88">
        <v>1232</v>
      </c>
      <c r="Q88">
        <v>389</v>
      </c>
      <c r="R88">
        <v>7.9446013918555797E-2</v>
      </c>
      <c r="S88">
        <v>2.1463515468889999E-2</v>
      </c>
      <c r="T88">
        <v>51266</v>
      </c>
      <c r="U88">
        <v>4.3926135189140798E-2</v>
      </c>
      <c r="V88">
        <v>0.23416936539654101</v>
      </c>
      <c r="W88">
        <v>0.18442086405291799</v>
      </c>
      <c r="X88">
        <v>0.15265623923378999</v>
      </c>
      <c r="Y88">
        <v>2.4150761386343301E-2</v>
      </c>
      <c r="Z88">
        <v>0.28019706470061301</v>
      </c>
      <c r="AA88">
        <v>1.9740921932060899E-2</v>
      </c>
      <c r="AB88">
        <v>0.15196720181905901</v>
      </c>
      <c r="AC88" s="239">
        <v>6.8903741473162004E-5</v>
      </c>
      <c r="AD88">
        <v>8.1995452353062805E-3</v>
      </c>
      <c r="AE88">
        <v>4.2444704747467803E-2</v>
      </c>
      <c r="AF88">
        <v>1.340177771653E-2</v>
      </c>
      <c r="AG88">
        <v>0.504</v>
      </c>
      <c r="AH88">
        <v>0.64571428571428602</v>
      </c>
      <c r="AI88">
        <v>0.108571428571429</v>
      </c>
      <c r="AJ88">
        <v>0.53828571428571403</v>
      </c>
      <c r="AK88">
        <v>0.71314285714285697</v>
      </c>
      <c r="AL88">
        <v>0.221714285714286</v>
      </c>
      <c r="AM88">
        <v>0.77714285714285702</v>
      </c>
      <c r="AN88">
        <v>0.499428571428571</v>
      </c>
      <c r="AO88">
        <v>0.89142857142857101</v>
      </c>
      <c r="AP88">
        <v>0.88</v>
      </c>
      <c r="AQ88">
        <v>0.96685714285714297</v>
      </c>
      <c r="AR88">
        <v>0.11657142857142901</v>
      </c>
      <c r="AS88">
        <v>0.68914285714285695</v>
      </c>
      <c r="AT88">
        <v>0.92914285714285705</v>
      </c>
      <c r="AU88">
        <v>0.65257142857142902</v>
      </c>
      <c r="AV88">
        <v>1.79657142857143</v>
      </c>
      <c r="AW88">
        <v>2.21142857142857</v>
      </c>
      <c r="AX88">
        <v>1.77142857142857</v>
      </c>
      <c r="AY88">
        <v>3.3542857142857101</v>
      </c>
      <c r="AZ88">
        <v>9.1337142857142908</v>
      </c>
      <c r="BA88">
        <v>0.41828571428571398</v>
      </c>
      <c r="BB88">
        <v>0.61599999999999999</v>
      </c>
      <c r="BC88">
        <v>0.90971428571428603</v>
      </c>
      <c r="BD88">
        <v>0.81599999999999995</v>
      </c>
      <c r="BE88">
        <v>0.80914285714285705</v>
      </c>
      <c r="BF88" s="233" t="str">
        <f t="shared" si="1"/>
        <v>Most vulnerability</v>
      </c>
    </row>
    <row r="89" spans="1:58" x14ac:dyDescent="0.25">
      <c r="A89">
        <v>55119</v>
      </c>
      <c r="B89">
        <v>45105</v>
      </c>
      <c r="C89">
        <v>6079</v>
      </c>
      <c r="D89">
        <v>1229</v>
      </c>
      <c r="E89">
        <v>34805</v>
      </c>
      <c r="F89">
        <v>4029</v>
      </c>
      <c r="G89">
        <v>5788</v>
      </c>
      <c r="H89">
        <v>12528</v>
      </c>
      <c r="I89">
        <v>5067</v>
      </c>
      <c r="J89">
        <v>757</v>
      </c>
      <c r="K89">
        <v>26125</v>
      </c>
      <c r="L89">
        <v>3079</v>
      </c>
      <c r="M89">
        <v>4727</v>
      </c>
      <c r="N89">
        <v>534</v>
      </c>
      <c r="O89">
        <v>1166</v>
      </c>
      <c r="P89">
        <v>1515</v>
      </c>
      <c r="Q89">
        <v>413</v>
      </c>
      <c r="R89">
        <v>0.134774415253298</v>
      </c>
      <c r="S89">
        <v>2.7247533532867799E-2</v>
      </c>
      <c r="T89">
        <v>34805</v>
      </c>
      <c r="U89">
        <v>8.9324908546724299E-2</v>
      </c>
      <c r="V89">
        <v>0.12832280235007201</v>
      </c>
      <c r="W89">
        <v>0.27775191220485501</v>
      </c>
      <c r="X89">
        <v>0.112337878284004</v>
      </c>
      <c r="Y89">
        <v>1.6783061744817598E-2</v>
      </c>
      <c r="Z89">
        <v>0.579204079370358</v>
      </c>
      <c r="AA89">
        <v>6.8262942024165801E-2</v>
      </c>
      <c r="AB89">
        <v>0.104799911318036</v>
      </c>
      <c r="AC89">
        <v>1.1839042234785499E-2</v>
      </c>
      <c r="AD89">
        <v>2.5850792595055998E-2</v>
      </c>
      <c r="AE89">
        <v>3.3588293980711698E-2</v>
      </c>
      <c r="AF89">
        <v>9.1564128145438396E-3</v>
      </c>
      <c r="AG89">
        <v>0.83657142857142897</v>
      </c>
      <c r="AH89">
        <v>0.78628571428571403</v>
      </c>
      <c r="AI89">
        <v>0.65485714285714303</v>
      </c>
      <c r="AJ89">
        <v>0.93828571428571395</v>
      </c>
      <c r="AK89">
        <v>0.125714285714286</v>
      </c>
      <c r="AL89">
        <v>0.85028571428571398</v>
      </c>
      <c r="AM89">
        <v>0.44800000000000001</v>
      </c>
      <c r="AN89">
        <v>0.26628571428571401</v>
      </c>
      <c r="AO89">
        <v>0.97599999999999998</v>
      </c>
      <c r="AP89">
        <v>0.98057142857142898</v>
      </c>
      <c r="AQ89">
        <v>0.93485714285714305</v>
      </c>
      <c r="AR89">
        <v>0.432</v>
      </c>
      <c r="AS89">
        <v>0.96342857142857097</v>
      </c>
      <c r="AT89">
        <v>0.86285714285714299</v>
      </c>
      <c r="AU89">
        <v>0.58971428571428597</v>
      </c>
      <c r="AV89">
        <v>3.2160000000000002</v>
      </c>
      <c r="AW89">
        <v>1.69028571428571</v>
      </c>
      <c r="AX89">
        <v>1.95657142857143</v>
      </c>
      <c r="AY89">
        <v>3.7828571428571398</v>
      </c>
      <c r="AZ89">
        <v>10.6457142857143</v>
      </c>
      <c r="BA89">
        <v>0.92228571428571404</v>
      </c>
      <c r="BB89">
        <v>0.32228571428571401</v>
      </c>
      <c r="BC89">
        <v>0.99199999999999999</v>
      </c>
      <c r="BD89">
        <v>0.94742857142857095</v>
      </c>
      <c r="BE89">
        <v>0.95428571428571396</v>
      </c>
      <c r="BF89" s="233" t="str">
        <f t="shared" si="1"/>
        <v>Most vulnerability</v>
      </c>
    </row>
    <row r="90" spans="1:58" x14ac:dyDescent="0.25">
      <c r="A90">
        <v>55120</v>
      </c>
      <c r="B90">
        <v>5194</v>
      </c>
      <c r="C90">
        <v>176</v>
      </c>
      <c r="D90">
        <v>20</v>
      </c>
      <c r="E90">
        <v>60254</v>
      </c>
      <c r="F90">
        <v>55</v>
      </c>
      <c r="G90">
        <v>976</v>
      </c>
      <c r="H90">
        <v>1240</v>
      </c>
      <c r="I90">
        <v>342</v>
      </c>
      <c r="J90">
        <v>127</v>
      </c>
      <c r="K90">
        <v>1468</v>
      </c>
      <c r="L90">
        <v>19</v>
      </c>
      <c r="M90">
        <v>399</v>
      </c>
      <c r="N90">
        <v>5</v>
      </c>
      <c r="O90">
        <v>5</v>
      </c>
      <c r="P90">
        <v>29</v>
      </c>
      <c r="Q90">
        <v>62</v>
      </c>
      <c r="R90">
        <v>3.3885252214093199E-2</v>
      </c>
      <c r="S90">
        <v>3.8505968425105899E-3</v>
      </c>
      <c r="T90">
        <v>60254</v>
      </c>
      <c r="U90">
        <v>1.05891413169041E-2</v>
      </c>
      <c r="V90">
        <v>0.187909125914517</v>
      </c>
      <c r="W90">
        <v>0.238737004235657</v>
      </c>
      <c r="X90">
        <v>6.5845206006931098E-2</v>
      </c>
      <c r="Y90">
        <v>2.4451289949942199E-2</v>
      </c>
      <c r="Z90">
        <v>0.28263380824027701</v>
      </c>
      <c r="AA90">
        <v>3.6580670003850601E-3</v>
      </c>
      <c r="AB90">
        <v>7.6819407008086302E-2</v>
      </c>
      <c r="AC90">
        <v>9.6264921062764704E-4</v>
      </c>
      <c r="AD90">
        <v>9.6264921062764704E-4</v>
      </c>
      <c r="AE90">
        <v>5.5833654216403501E-3</v>
      </c>
      <c r="AF90">
        <v>1.19368502117828E-2</v>
      </c>
      <c r="AG90">
        <v>9.9428571428571394E-2</v>
      </c>
      <c r="AH90">
        <v>8.9142857142857093E-2</v>
      </c>
      <c r="AI90">
        <v>5.14285714285714E-2</v>
      </c>
      <c r="AJ90">
        <v>5.8285714285714302E-2</v>
      </c>
      <c r="AK90">
        <v>0.44571428571428601</v>
      </c>
      <c r="AL90">
        <v>0.6</v>
      </c>
      <c r="AM90">
        <v>6.4000000000000001E-2</v>
      </c>
      <c r="AN90">
        <v>0.51542857142857101</v>
      </c>
      <c r="AO90">
        <v>0.89371428571428602</v>
      </c>
      <c r="AP90">
        <v>0.58285714285714296</v>
      </c>
      <c r="AQ90">
        <v>0.89600000000000002</v>
      </c>
      <c r="AR90">
        <v>0.14971428571428599</v>
      </c>
      <c r="AS90">
        <v>0.248</v>
      </c>
      <c r="AT90">
        <v>0.218285714285714</v>
      </c>
      <c r="AU90">
        <v>0.629714285714286</v>
      </c>
      <c r="AV90">
        <v>0.29828571428571399</v>
      </c>
      <c r="AW90">
        <v>1.6251428571428601</v>
      </c>
      <c r="AX90">
        <v>1.47657142857143</v>
      </c>
      <c r="AY90">
        <v>2.1417142857142899</v>
      </c>
      <c r="AZ90">
        <v>5.5417142857142796</v>
      </c>
      <c r="BA90">
        <v>2.2857142857142898E-3</v>
      </c>
      <c r="BB90">
        <v>0.28571428571428598</v>
      </c>
      <c r="BC90">
        <v>0.78171428571428603</v>
      </c>
      <c r="BD90">
        <v>0.42171428571428599</v>
      </c>
      <c r="BE90">
        <v>0.217142857142857</v>
      </c>
      <c r="BF90" s="233" t="str">
        <f t="shared" si="1"/>
        <v>Least vulnerability</v>
      </c>
    </row>
    <row r="91" spans="1:58" x14ac:dyDescent="0.25">
      <c r="A91">
        <v>55121</v>
      </c>
      <c r="B91">
        <v>8923</v>
      </c>
      <c r="C91">
        <v>784</v>
      </c>
      <c r="D91">
        <v>285</v>
      </c>
      <c r="E91">
        <v>44341</v>
      </c>
      <c r="F91">
        <v>316</v>
      </c>
      <c r="G91">
        <v>1271</v>
      </c>
      <c r="H91">
        <v>1860</v>
      </c>
      <c r="I91">
        <v>1036</v>
      </c>
      <c r="J91">
        <v>175</v>
      </c>
      <c r="K91">
        <v>3382</v>
      </c>
      <c r="L91">
        <v>383</v>
      </c>
      <c r="M91">
        <v>2162</v>
      </c>
      <c r="N91">
        <v>0</v>
      </c>
      <c r="O91">
        <v>155</v>
      </c>
      <c r="P91">
        <v>168</v>
      </c>
      <c r="Q91">
        <v>139</v>
      </c>
      <c r="R91">
        <v>8.7862826403675903E-2</v>
      </c>
      <c r="S91">
        <v>3.1939930516642401E-2</v>
      </c>
      <c r="T91">
        <v>44341</v>
      </c>
      <c r="U91">
        <v>3.54140983974E-2</v>
      </c>
      <c r="V91">
        <v>0.14244088311106101</v>
      </c>
      <c r="W91">
        <v>0.208450072845456</v>
      </c>
      <c r="X91">
        <v>0.116104449176286</v>
      </c>
      <c r="Y91">
        <v>1.96122380365348E-2</v>
      </c>
      <c r="Z91">
        <v>0.37902050879749</v>
      </c>
      <c r="AA91">
        <v>4.2922783817101899E-2</v>
      </c>
      <c r="AB91">
        <v>0.24229519219993301</v>
      </c>
      <c r="AC91">
        <v>0</v>
      </c>
      <c r="AD91">
        <v>1.7370839403787999E-2</v>
      </c>
      <c r="AE91">
        <v>1.8827748515073399E-2</v>
      </c>
      <c r="AF91">
        <v>1.55777204975905E-2</v>
      </c>
      <c r="AG91">
        <v>0.57371428571428595</v>
      </c>
      <c r="AH91">
        <v>0.85142857142857098</v>
      </c>
      <c r="AI91">
        <v>0.20228571428571401</v>
      </c>
      <c r="AJ91">
        <v>0.40114285714285702</v>
      </c>
      <c r="AK91">
        <v>0.19542857142857101</v>
      </c>
      <c r="AL91">
        <v>0.35428571428571398</v>
      </c>
      <c r="AM91">
        <v>0.48685714285714299</v>
      </c>
      <c r="AN91">
        <v>0.35885714285714299</v>
      </c>
      <c r="AO91">
        <v>0.94399999999999995</v>
      </c>
      <c r="AP91">
        <v>0.95542857142857096</v>
      </c>
      <c r="AQ91">
        <v>0.98057142857142898</v>
      </c>
      <c r="AR91">
        <v>0</v>
      </c>
      <c r="AS91">
        <v>0.90742857142857103</v>
      </c>
      <c r="AT91">
        <v>0.60342857142857098</v>
      </c>
      <c r="AU91">
        <v>0.69028571428571395</v>
      </c>
      <c r="AV91">
        <v>2.0285714285714298</v>
      </c>
      <c r="AW91">
        <v>1.3954285714285699</v>
      </c>
      <c r="AX91">
        <v>1.8994285714285699</v>
      </c>
      <c r="AY91">
        <v>3.1817142857142899</v>
      </c>
      <c r="AZ91">
        <v>8.5051428571428591</v>
      </c>
      <c r="BA91">
        <v>0.52685714285714302</v>
      </c>
      <c r="BB91">
        <v>0.17371428571428599</v>
      </c>
      <c r="BC91">
        <v>0.96799999999999997</v>
      </c>
      <c r="BD91">
        <v>0.748571428571429</v>
      </c>
      <c r="BE91">
        <v>0.70971428571428596</v>
      </c>
      <c r="BF91" s="233" t="str">
        <f t="shared" si="1"/>
        <v>Significant vulnerability</v>
      </c>
    </row>
    <row r="92" spans="1:58" x14ac:dyDescent="0.25">
      <c r="A92">
        <v>55122</v>
      </c>
      <c r="B92">
        <v>31494</v>
      </c>
      <c r="C92">
        <v>2702</v>
      </c>
      <c r="D92">
        <v>1034</v>
      </c>
      <c r="E92">
        <v>49944</v>
      </c>
      <c r="F92">
        <v>834</v>
      </c>
      <c r="G92">
        <v>5101</v>
      </c>
      <c r="H92">
        <v>6765</v>
      </c>
      <c r="I92">
        <v>2961</v>
      </c>
      <c r="J92">
        <v>501</v>
      </c>
      <c r="K92">
        <v>9932</v>
      </c>
      <c r="L92">
        <v>633</v>
      </c>
      <c r="M92">
        <v>3017</v>
      </c>
      <c r="N92">
        <v>7</v>
      </c>
      <c r="O92">
        <v>268</v>
      </c>
      <c r="P92">
        <v>545</v>
      </c>
      <c r="Q92">
        <v>110</v>
      </c>
      <c r="R92">
        <v>8.5794119514828196E-2</v>
      </c>
      <c r="S92">
        <v>3.2831650473106003E-2</v>
      </c>
      <c r="T92">
        <v>49944</v>
      </c>
      <c r="U92">
        <v>2.64812345208611E-2</v>
      </c>
      <c r="V92">
        <v>0.161967358862005</v>
      </c>
      <c r="W92">
        <v>0.214802819584683</v>
      </c>
      <c r="X92">
        <v>9.4017908172985304E-2</v>
      </c>
      <c r="Y92">
        <v>1.59077919603734E-2</v>
      </c>
      <c r="Z92">
        <v>0.31536165618848</v>
      </c>
      <c r="AA92">
        <v>2.0099066488855E-2</v>
      </c>
      <c r="AB92">
        <v>9.5796024639613897E-2</v>
      </c>
      <c r="AC92">
        <v>2.22264558328571E-4</v>
      </c>
      <c r="AD92">
        <v>8.5095573760081301E-3</v>
      </c>
      <c r="AE92">
        <v>1.7304883469867301E-2</v>
      </c>
      <c r="AF92">
        <v>3.4927287737346801E-3</v>
      </c>
      <c r="AG92">
        <v>0.54857142857142904</v>
      </c>
      <c r="AH92">
        <v>0.86171428571428599</v>
      </c>
      <c r="AI92">
        <v>0.123428571428571</v>
      </c>
      <c r="AJ92">
        <v>0.23428571428571399</v>
      </c>
      <c r="AK92">
        <v>0.29485714285714298</v>
      </c>
      <c r="AL92">
        <v>0.40914285714285697</v>
      </c>
      <c r="AM92">
        <v>0.26857142857142902</v>
      </c>
      <c r="AN92">
        <v>0.23771428571428599</v>
      </c>
      <c r="AO92">
        <v>0.91771428571428604</v>
      </c>
      <c r="AP92">
        <v>0.88114285714285701</v>
      </c>
      <c r="AQ92">
        <v>0.92685714285714305</v>
      </c>
      <c r="AR92">
        <v>0.122285714285714</v>
      </c>
      <c r="AS92">
        <v>0.71085714285714297</v>
      </c>
      <c r="AT92">
        <v>0.57599999999999996</v>
      </c>
      <c r="AU92">
        <v>0.48457142857142899</v>
      </c>
      <c r="AV92">
        <v>1.768</v>
      </c>
      <c r="AW92">
        <v>1.21028571428571</v>
      </c>
      <c r="AX92">
        <v>1.79885714285714</v>
      </c>
      <c r="AY92">
        <v>2.8205714285714301</v>
      </c>
      <c r="AZ92">
        <v>7.5977142857142903</v>
      </c>
      <c r="BA92">
        <v>0.40914285714285697</v>
      </c>
      <c r="BB92">
        <v>0.105142857142857</v>
      </c>
      <c r="BC92">
        <v>0.92228571428571404</v>
      </c>
      <c r="BD92">
        <v>0.63085714285714301</v>
      </c>
      <c r="BE92">
        <v>0.55542857142857105</v>
      </c>
      <c r="BF92" s="233" t="str">
        <f t="shared" si="1"/>
        <v>Significant vulnerability</v>
      </c>
    </row>
    <row r="93" spans="1:58" x14ac:dyDescent="0.25">
      <c r="A93">
        <v>55123</v>
      </c>
      <c r="B93">
        <v>27821</v>
      </c>
      <c r="C93">
        <v>483</v>
      </c>
      <c r="D93">
        <v>355</v>
      </c>
      <c r="E93">
        <v>62289</v>
      </c>
      <c r="F93">
        <v>248</v>
      </c>
      <c r="G93">
        <v>3655</v>
      </c>
      <c r="H93">
        <v>6849</v>
      </c>
      <c r="I93">
        <v>1631</v>
      </c>
      <c r="J93">
        <v>322</v>
      </c>
      <c r="K93">
        <v>5702</v>
      </c>
      <c r="L93">
        <v>289</v>
      </c>
      <c r="M93">
        <v>1439</v>
      </c>
      <c r="N93">
        <v>31</v>
      </c>
      <c r="O93">
        <v>166</v>
      </c>
      <c r="P93">
        <v>140</v>
      </c>
      <c r="Q93">
        <v>128</v>
      </c>
      <c r="R93">
        <v>1.7360986305308902E-2</v>
      </c>
      <c r="S93">
        <v>1.2760145214046901E-2</v>
      </c>
      <c r="T93">
        <v>62289</v>
      </c>
      <c r="U93">
        <v>8.9141296143201206E-3</v>
      </c>
      <c r="V93">
        <v>0.131375579598145</v>
      </c>
      <c r="W93">
        <v>0.246180942453542</v>
      </c>
      <c r="X93">
        <v>5.8624779842564999E-2</v>
      </c>
      <c r="Y93">
        <v>1.1573990870206E-2</v>
      </c>
      <c r="Z93">
        <v>0.20495309298731201</v>
      </c>
      <c r="AA93">
        <v>1.0387836526364999E-2</v>
      </c>
      <c r="AB93">
        <v>5.1723518205672003E-2</v>
      </c>
      <c r="AC93">
        <v>1.1142662017900101E-3</v>
      </c>
      <c r="AD93">
        <v>5.9667157902304003E-3</v>
      </c>
      <c r="AE93">
        <v>5.0321699435678102E-3</v>
      </c>
      <c r="AF93">
        <v>4.6008410912620002E-3</v>
      </c>
      <c r="AG93">
        <v>2.7428571428571399E-2</v>
      </c>
      <c r="AH93">
        <v>0.33942857142857102</v>
      </c>
      <c r="AI93">
        <v>4.9142857142857203E-2</v>
      </c>
      <c r="AJ93">
        <v>4.1142857142857099E-2</v>
      </c>
      <c r="AK93">
        <v>0.14057142857142901</v>
      </c>
      <c r="AL93">
        <v>0.65485714285714303</v>
      </c>
      <c r="AM93">
        <v>4.1142857142857099E-2</v>
      </c>
      <c r="AN93">
        <v>0.11885714285714299</v>
      </c>
      <c r="AO93">
        <v>0.80914285714285705</v>
      </c>
      <c r="AP93">
        <v>0.77942857142857103</v>
      </c>
      <c r="AQ93">
        <v>0.82742857142857096</v>
      </c>
      <c r="AR93">
        <v>0.157714285714286</v>
      </c>
      <c r="AS93">
        <v>0.59085714285714297</v>
      </c>
      <c r="AT93">
        <v>0.19428571428571401</v>
      </c>
      <c r="AU93">
        <v>0.51200000000000001</v>
      </c>
      <c r="AV93">
        <v>0.45714285714285702</v>
      </c>
      <c r="AW93">
        <v>0.95542857142857096</v>
      </c>
      <c r="AX93">
        <v>1.5885714285714301</v>
      </c>
      <c r="AY93">
        <v>2.28228571428571</v>
      </c>
      <c r="AZ93">
        <v>5.28342857142857</v>
      </c>
      <c r="BA93">
        <v>1.8285714285714301E-2</v>
      </c>
      <c r="BB93">
        <v>2.8571428571428598E-2</v>
      </c>
      <c r="BC93">
        <v>0.84799999999999998</v>
      </c>
      <c r="BD93">
        <v>0.47085714285714297</v>
      </c>
      <c r="BE93">
        <v>0.17828571428571399</v>
      </c>
      <c r="BF93" s="233" t="str">
        <f t="shared" si="1"/>
        <v>Least vulnerability</v>
      </c>
    </row>
    <row r="94" spans="1:58" x14ac:dyDescent="0.25">
      <c r="A94">
        <v>55124</v>
      </c>
      <c r="B94">
        <v>55594</v>
      </c>
      <c r="C94">
        <v>3261</v>
      </c>
      <c r="D94">
        <v>1283</v>
      </c>
      <c r="E94">
        <v>47738</v>
      </c>
      <c r="F94">
        <v>1571</v>
      </c>
      <c r="G94">
        <v>8681</v>
      </c>
      <c r="H94">
        <v>14339</v>
      </c>
      <c r="I94">
        <v>4950</v>
      </c>
      <c r="J94">
        <v>1036</v>
      </c>
      <c r="K94">
        <v>16537</v>
      </c>
      <c r="L94">
        <v>1172</v>
      </c>
      <c r="M94">
        <v>3527</v>
      </c>
      <c r="N94">
        <v>489</v>
      </c>
      <c r="O94">
        <v>489</v>
      </c>
      <c r="P94">
        <v>910</v>
      </c>
      <c r="Q94">
        <v>409</v>
      </c>
      <c r="R94">
        <v>5.8657409072921503E-2</v>
      </c>
      <c r="S94">
        <v>2.3078030003237798E-2</v>
      </c>
      <c r="T94">
        <v>47738</v>
      </c>
      <c r="U94">
        <v>2.8258445155952099E-2</v>
      </c>
      <c r="V94">
        <v>0.156149944238587</v>
      </c>
      <c r="W94">
        <v>0.25792351692628701</v>
      </c>
      <c r="X94">
        <v>8.9038385437277406E-2</v>
      </c>
      <c r="Y94">
        <v>1.8635104507680699E-2</v>
      </c>
      <c r="Z94">
        <v>0.297460157570961</v>
      </c>
      <c r="AA94">
        <v>2.1081411663129102E-2</v>
      </c>
      <c r="AB94">
        <v>6.3442098068136804E-2</v>
      </c>
      <c r="AC94">
        <v>8.7959132280461903E-3</v>
      </c>
      <c r="AD94">
        <v>8.7959132280461903E-3</v>
      </c>
      <c r="AE94">
        <v>1.6368672878368198E-2</v>
      </c>
      <c r="AF94">
        <v>7.3569090189588796E-3</v>
      </c>
      <c r="AG94">
        <v>0.30285714285714299</v>
      </c>
      <c r="AH94">
        <v>0.69142857142857095</v>
      </c>
      <c r="AI94">
        <v>0.14171428571428599</v>
      </c>
      <c r="AJ94">
        <v>0.25600000000000001</v>
      </c>
      <c r="AK94">
        <v>0.26514285714285701</v>
      </c>
      <c r="AL94">
        <v>0.73942857142857099</v>
      </c>
      <c r="AM94">
        <v>0.22514285714285701</v>
      </c>
      <c r="AN94">
        <v>0.32342857142857101</v>
      </c>
      <c r="AO94">
        <v>0.90742857142857103</v>
      </c>
      <c r="AP94">
        <v>0.88685714285714301</v>
      </c>
      <c r="AQ94">
        <v>0.86171428571428599</v>
      </c>
      <c r="AR94">
        <v>0.371428571428571</v>
      </c>
      <c r="AS94">
        <v>0.72228571428571398</v>
      </c>
      <c r="AT94">
        <v>0.56342857142857095</v>
      </c>
      <c r="AU94">
        <v>0.56000000000000005</v>
      </c>
      <c r="AV94">
        <v>1.3919999999999999</v>
      </c>
      <c r="AW94">
        <v>1.55314285714286</v>
      </c>
      <c r="AX94">
        <v>1.79428571428571</v>
      </c>
      <c r="AY94">
        <v>3.0788571428571401</v>
      </c>
      <c r="AZ94">
        <v>7.8182857142857101</v>
      </c>
      <c r="BA94">
        <v>0.245714285714286</v>
      </c>
      <c r="BB94">
        <v>0.24457142857142899</v>
      </c>
      <c r="BC94">
        <v>0.92</v>
      </c>
      <c r="BD94">
        <v>0.72342857142857098</v>
      </c>
      <c r="BE94">
        <v>0.57942857142857096</v>
      </c>
      <c r="BF94" s="233" t="str">
        <f t="shared" si="1"/>
        <v>Significant vulnerability</v>
      </c>
    </row>
    <row r="95" spans="1:58" x14ac:dyDescent="0.25">
      <c r="A95">
        <v>55125</v>
      </c>
      <c r="B95">
        <v>45835</v>
      </c>
      <c r="C95">
        <v>2595</v>
      </c>
      <c r="D95">
        <v>1165</v>
      </c>
      <c r="E95">
        <v>55626</v>
      </c>
      <c r="F95">
        <v>469</v>
      </c>
      <c r="G95">
        <v>6779</v>
      </c>
      <c r="H95">
        <v>10935</v>
      </c>
      <c r="I95">
        <v>4244</v>
      </c>
      <c r="J95">
        <v>765</v>
      </c>
      <c r="K95">
        <v>10365</v>
      </c>
      <c r="L95">
        <v>539</v>
      </c>
      <c r="M95">
        <v>2189</v>
      </c>
      <c r="N95">
        <v>48</v>
      </c>
      <c r="O95">
        <v>185</v>
      </c>
      <c r="P95">
        <v>547</v>
      </c>
      <c r="Q95">
        <v>291</v>
      </c>
      <c r="R95">
        <v>5.6616123050070903E-2</v>
      </c>
      <c r="S95">
        <v>2.5417257554270802E-2</v>
      </c>
      <c r="T95">
        <v>55626</v>
      </c>
      <c r="U95">
        <v>1.02323551870841E-2</v>
      </c>
      <c r="V95">
        <v>0.14790007636086</v>
      </c>
      <c r="W95">
        <v>0.23857314279480701</v>
      </c>
      <c r="X95">
        <v>9.2592996618304793E-2</v>
      </c>
      <c r="Y95">
        <v>1.6690302170830201E-2</v>
      </c>
      <c r="Z95">
        <v>0.226137231373405</v>
      </c>
      <c r="AA95">
        <v>1.1759572379186199E-2</v>
      </c>
      <c r="AB95">
        <v>4.7758263335878702E-2</v>
      </c>
      <c r="AC95">
        <v>1.0472346460128699E-3</v>
      </c>
      <c r="AD95">
        <v>4.0362168648412798E-3</v>
      </c>
      <c r="AE95">
        <v>1.1934111486855E-2</v>
      </c>
      <c r="AF95">
        <v>6.3488600414530402E-3</v>
      </c>
      <c r="AG95">
        <v>0.28685714285714298</v>
      </c>
      <c r="AH95">
        <v>0.750857142857143</v>
      </c>
      <c r="AI95">
        <v>6.7428571428571393E-2</v>
      </c>
      <c r="AJ95">
        <v>5.4857142857142903E-2</v>
      </c>
      <c r="AK95">
        <v>0.219428571428571</v>
      </c>
      <c r="AL95">
        <v>0.59771428571428598</v>
      </c>
      <c r="AM95">
        <v>0.26171428571428601</v>
      </c>
      <c r="AN95">
        <v>0.26057142857142901</v>
      </c>
      <c r="AO95">
        <v>0.83657142857142897</v>
      </c>
      <c r="AP95">
        <v>0.79885714285714304</v>
      </c>
      <c r="AQ95">
        <v>0.79885714285714304</v>
      </c>
      <c r="AR95">
        <v>0.152</v>
      </c>
      <c r="AS95">
        <v>0.45714285714285702</v>
      </c>
      <c r="AT95">
        <v>0.436571428571429</v>
      </c>
      <c r="AU95">
        <v>0.54400000000000004</v>
      </c>
      <c r="AV95">
        <v>1.1599999999999999</v>
      </c>
      <c r="AW95">
        <v>1.3394285714285701</v>
      </c>
      <c r="AX95">
        <v>1.6354285714285699</v>
      </c>
      <c r="AY95">
        <v>2.3885714285714301</v>
      </c>
      <c r="AZ95">
        <v>6.5234285714285702</v>
      </c>
      <c r="BA95">
        <v>0.17028571428571401</v>
      </c>
      <c r="BB95">
        <v>0.14857142857142899</v>
      </c>
      <c r="BC95">
        <v>0.86514285714285699</v>
      </c>
      <c r="BD95">
        <v>0.502857142857143</v>
      </c>
      <c r="BE95">
        <v>0.378285714285714</v>
      </c>
      <c r="BF95" s="233" t="str">
        <f t="shared" si="1"/>
        <v>Some vulnerability</v>
      </c>
    </row>
    <row r="96" spans="1:58" x14ac:dyDescent="0.25">
      <c r="A96">
        <v>55126</v>
      </c>
      <c r="B96">
        <v>27482</v>
      </c>
      <c r="C96">
        <v>1470</v>
      </c>
      <c r="D96">
        <v>564</v>
      </c>
      <c r="E96">
        <v>58178</v>
      </c>
      <c r="F96">
        <v>444</v>
      </c>
      <c r="G96">
        <v>6029</v>
      </c>
      <c r="H96">
        <v>6015</v>
      </c>
      <c r="I96">
        <v>3019</v>
      </c>
      <c r="J96">
        <v>640</v>
      </c>
      <c r="K96">
        <v>5758</v>
      </c>
      <c r="L96">
        <v>152</v>
      </c>
      <c r="M96">
        <v>2040</v>
      </c>
      <c r="N96">
        <v>229</v>
      </c>
      <c r="O96">
        <v>120</v>
      </c>
      <c r="P96">
        <v>407</v>
      </c>
      <c r="Q96">
        <v>349</v>
      </c>
      <c r="R96">
        <v>5.3489556800815102E-2</v>
      </c>
      <c r="S96">
        <v>2.05225238337821E-2</v>
      </c>
      <c r="T96">
        <v>58178</v>
      </c>
      <c r="U96">
        <v>1.6156029401062501E-2</v>
      </c>
      <c r="V96">
        <v>0.219379957790554</v>
      </c>
      <c r="W96">
        <v>0.21887053344006999</v>
      </c>
      <c r="X96">
        <v>0.109853722436504</v>
      </c>
      <c r="Y96">
        <v>2.3287970307837899E-2</v>
      </c>
      <c r="Z96">
        <v>0.209518957863329</v>
      </c>
      <c r="AA96">
        <v>5.5308929481114903E-3</v>
      </c>
      <c r="AB96">
        <v>7.4230405356233195E-2</v>
      </c>
      <c r="AC96">
        <v>8.3327268757732303E-3</v>
      </c>
      <c r="AD96">
        <v>4.3664944327196E-3</v>
      </c>
      <c r="AE96">
        <v>1.4809693617640601E-2</v>
      </c>
      <c r="AF96">
        <v>1.2699221308492799E-2</v>
      </c>
      <c r="AG96">
        <v>0.26057142857142901</v>
      </c>
      <c r="AH96">
        <v>0.61599999999999999</v>
      </c>
      <c r="AI96">
        <v>5.4857142857142799E-2</v>
      </c>
      <c r="AJ96">
        <v>0.11542857142857101</v>
      </c>
      <c r="AK96">
        <v>0.63885714285714301</v>
      </c>
      <c r="AL96">
        <v>0.44</v>
      </c>
      <c r="AM96">
        <v>0.41828571428571398</v>
      </c>
      <c r="AN96">
        <v>0.48</v>
      </c>
      <c r="AO96">
        <v>0.81828571428571395</v>
      </c>
      <c r="AP96">
        <v>0.66057142857142903</v>
      </c>
      <c r="AQ96">
        <v>0.88914285714285701</v>
      </c>
      <c r="AR96">
        <v>0.36</v>
      </c>
      <c r="AS96">
        <v>0.47428571428571398</v>
      </c>
      <c r="AT96">
        <v>0.52457142857142902</v>
      </c>
      <c r="AU96">
        <v>0.64457142857142902</v>
      </c>
      <c r="AV96">
        <v>1.04685714285714</v>
      </c>
      <c r="AW96">
        <v>1.97714285714286</v>
      </c>
      <c r="AX96">
        <v>1.47885714285714</v>
      </c>
      <c r="AY96">
        <v>2.8925714285714301</v>
      </c>
      <c r="AZ96">
        <v>7.3954285714285701</v>
      </c>
      <c r="BA96">
        <v>0.13142857142857101</v>
      </c>
      <c r="BB96">
        <v>0.48</v>
      </c>
      <c r="BC96">
        <v>0.78628571428571403</v>
      </c>
      <c r="BD96">
        <v>0.65714285714285703</v>
      </c>
      <c r="BE96">
        <v>0.52685714285714302</v>
      </c>
      <c r="BF96" s="233" t="str">
        <f t="shared" si="1"/>
        <v>Significant vulnerability</v>
      </c>
    </row>
    <row r="97" spans="1:58" x14ac:dyDescent="0.25">
      <c r="A97">
        <v>55127</v>
      </c>
      <c r="B97">
        <v>18601</v>
      </c>
      <c r="C97">
        <v>821</v>
      </c>
      <c r="D97">
        <v>440</v>
      </c>
      <c r="E97">
        <v>64957</v>
      </c>
      <c r="F97">
        <v>465</v>
      </c>
      <c r="G97">
        <v>4234</v>
      </c>
      <c r="H97">
        <v>4155</v>
      </c>
      <c r="I97">
        <v>1700</v>
      </c>
      <c r="J97">
        <v>309</v>
      </c>
      <c r="K97">
        <v>3686</v>
      </c>
      <c r="L97">
        <v>168</v>
      </c>
      <c r="M97">
        <v>833</v>
      </c>
      <c r="N97">
        <v>273</v>
      </c>
      <c r="O97">
        <v>38</v>
      </c>
      <c r="P97">
        <v>335</v>
      </c>
      <c r="Q97">
        <v>219</v>
      </c>
      <c r="R97">
        <v>4.41374119670985E-2</v>
      </c>
      <c r="S97">
        <v>2.3654642223536401E-2</v>
      </c>
      <c r="T97">
        <v>64957</v>
      </c>
      <c r="U97">
        <v>2.4998655986237302E-2</v>
      </c>
      <c r="V97">
        <v>0.22762217085103001</v>
      </c>
      <c r="W97">
        <v>0.22337508736089501</v>
      </c>
      <c r="X97">
        <v>9.1392935863663205E-2</v>
      </c>
      <c r="Y97">
        <v>1.6612010106983498E-2</v>
      </c>
      <c r="Z97">
        <v>0.19816138917262499</v>
      </c>
      <c r="AA97">
        <v>9.03177248535025E-3</v>
      </c>
      <c r="AB97">
        <v>4.4782538573195002E-2</v>
      </c>
      <c r="AC97">
        <v>1.46766302886942E-2</v>
      </c>
      <c r="AD97">
        <v>2.0429009193054098E-3</v>
      </c>
      <c r="AE97">
        <v>1.80097844201925E-2</v>
      </c>
      <c r="AF97">
        <v>1.17735605612601E-2</v>
      </c>
      <c r="AG97">
        <v>0.182857142857143</v>
      </c>
      <c r="AH97">
        <v>0.71085714285714297</v>
      </c>
      <c r="AI97">
        <v>0.04</v>
      </c>
      <c r="AJ97">
        <v>0.20914285714285699</v>
      </c>
      <c r="AK97">
        <v>0.68799999999999994</v>
      </c>
      <c r="AL97">
        <v>0.48571428571428599</v>
      </c>
      <c r="AM97">
        <v>0.246857142857143</v>
      </c>
      <c r="AN97">
        <v>0.25828571428571401</v>
      </c>
      <c r="AO97">
        <v>0.80228571428571405</v>
      </c>
      <c r="AP97">
        <v>0.750857142857143</v>
      </c>
      <c r="AQ97">
        <v>0.78057142857142903</v>
      </c>
      <c r="AR97">
        <v>0.47771428571428598</v>
      </c>
      <c r="AS97">
        <v>0.32342857142857101</v>
      </c>
      <c r="AT97">
        <v>0.58628571428571397</v>
      </c>
      <c r="AU97">
        <v>0.628571428571429</v>
      </c>
      <c r="AV97">
        <v>1.1428571428571399</v>
      </c>
      <c r="AW97">
        <v>1.6788571428571399</v>
      </c>
      <c r="AX97">
        <v>1.55314285714286</v>
      </c>
      <c r="AY97">
        <v>2.79657142857143</v>
      </c>
      <c r="AZ97">
        <v>7.1714285714285699</v>
      </c>
      <c r="BA97">
        <v>0.16342857142857101</v>
      </c>
      <c r="BB97">
        <v>0.316571428571429</v>
      </c>
      <c r="BC97">
        <v>0.82514285714285696</v>
      </c>
      <c r="BD97">
        <v>0.620571428571429</v>
      </c>
      <c r="BE97">
        <v>0.49028571428571399</v>
      </c>
      <c r="BF97" s="233" t="str">
        <f t="shared" si="1"/>
        <v>Some vulnerability</v>
      </c>
    </row>
    <row r="98" spans="1:58" x14ac:dyDescent="0.25">
      <c r="A98">
        <v>55128</v>
      </c>
      <c r="B98">
        <v>28811</v>
      </c>
      <c r="C98">
        <v>1888</v>
      </c>
      <c r="D98">
        <v>609</v>
      </c>
      <c r="E98">
        <v>42922</v>
      </c>
      <c r="F98">
        <v>1427</v>
      </c>
      <c r="G98">
        <v>4886</v>
      </c>
      <c r="H98">
        <v>6098</v>
      </c>
      <c r="I98">
        <v>3277</v>
      </c>
      <c r="J98">
        <v>704</v>
      </c>
      <c r="K98">
        <v>9750</v>
      </c>
      <c r="L98">
        <v>706</v>
      </c>
      <c r="M98">
        <v>1943</v>
      </c>
      <c r="N98">
        <v>435</v>
      </c>
      <c r="O98">
        <v>293</v>
      </c>
      <c r="P98">
        <v>854</v>
      </c>
      <c r="Q98">
        <v>217</v>
      </c>
      <c r="R98">
        <v>6.5530526535004005E-2</v>
      </c>
      <c r="S98">
        <v>2.1137759883377901E-2</v>
      </c>
      <c r="T98">
        <v>42922</v>
      </c>
      <c r="U98">
        <v>4.9529693519836201E-2</v>
      </c>
      <c r="V98">
        <v>0.16958800458158299</v>
      </c>
      <c r="W98">
        <v>0.211655270556385</v>
      </c>
      <c r="X98">
        <v>0.11374127937246201</v>
      </c>
      <c r="Y98">
        <v>2.4435111589323499E-2</v>
      </c>
      <c r="Z98">
        <v>0.33841241192600002</v>
      </c>
      <c r="AA98">
        <v>2.4504529519975001E-2</v>
      </c>
      <c r="AB98">
        <v>6.74395196279199E-2</v>
      </c>
      <c r="AC98">
        <v>1.50983999166985E-2</v>
      </c>
      <c r="AD98">
        <v>1.01697268404429E-2</v>
      </c>
      <c r="AE98">
        <v>2.9641456388185099E-2</v>
      </c>
      <c r="AF98">
        <v>7.5318454756863702E-3</v>
      </c>
      <c r="AG98">
        <v>0.36799999999999999</v>
      </c>
      <c r="AH98">
        <v>0.63314285714285701</v>
      </c>
      <c r="AI98">
        <v>0.246857142857143</v>
      </c>
      <c r="AJ98">
        <v>0.64114285714285701</v>
      </c>
      <c r="AK98">
        <v>0.33714285714285702</v>
      </c>
      <c r="AL98">
        <v>0.379428571428571</v>
      </c>
      <c r="AM98">
        <v>0.46971428571428597</v>
      </c>
      <c r="AN98">
        <v>0.51428571428571401</v>
      </c>
      <c r="AO98">
        <v>0.92457142857142904</v>
      </c>
      <c r="AP98">
        <v>0.90285714285714302</v>
      </c>
      <c r="AQ98">
        <v>0.869714285714286</v>
      </c>
      <c r="AR98">
        <v>0.48571428571428599</v>
      </c>
      <c r="AS98">
        <v>0.77257142857142902</v>
      </c>
      <c r="AT98">
        <v>0.81142857142857105</v>
      </c>
      <c r="AU98">
        <v>0.56342857142857095</v>
      </c>
      <c r="AV98">
        <v>1.8891428571428599</v>
      </c>
      <c r="AW98">
        <v>1.70057142857143</v>
      </c>
      <c r="AX98">
        <v>1.8274285714285701</v>
      </c>
      <c r="AY98">
        <v>3.50285714285714</v>
      </c>
      <c r="AZ98">
        <v>8.92</v>
      </c>
      <c r="BA98">
        <v>0.45257142857142901</v>
      </c>
      <c r="BB98">
        <v>0.33028571428571402</v>
      </c>
      <c r="BC98">
        <v>0.94171428571428595</v>
      </c>
      <c r="BD98">
        <v>0.86628571428571399</v>
      </c>
      <c r="BE98">
        <v>0.77257142857142902</v>
      </c>
      <c r="BF98" s="233" t="str">
        <f t="shared" si="1"/>
        <v>Most vulnerability</v>
      </c>
    </row>
    <row r="99" spans="1:58" x14ac:dyDescent="0.25">
      <c r="A99">
        <v>55129</v>
      </c>
      <c r="B99">
        <v>29714</v>
      </c>
      <c r="C99">
        <v>605</v>
      </c>
      <c r="D99">
        <v>215</v>
      </c>
      <c r="E99">
        <v>63927</v>
      </c>
      <c r="F99">
        <v>491</v>
      </c>
      <c r="G99">
        <v>2816</v>
      </c>
      <c r="H99">
        <v>9000</v>
      </c>
      <c r="I99">
        <v>1557</v>
      </c>
      <c r="J99">
        <v>305</v>
      </c>
      <c r="K99">
        <v>8877</v>
      </c>
      <c r="L99">
        <v>148</v>
      </c>
      <c r="M99">
        <v>1021</v>
      </c>
      <c r="N99">
        <v>105</v>
      </c>
      <c r="O99">
        <v>112</v>
      </c>
      <c r="P99">
        <v>153</v>
      </c>
      <c r="Q99">
        <v>60</v>
      </c>
      <c r="R99">
        <v>2.03607726997375E-2</v>
      </c>
      <c r="S99">
        <v>7.2356464966009297E-3</v>
      </c>
      <c r="T99">
        <v>63927</v>
      </c>
      <c r="U99">
        <v>1.6524197348051401E-2</v>
      </c>
      <c r="V99">
        <v>9.4770142020596304E-2</v>
      </c>
      <c r="W99">
        <v>0.30288752776469002</v>
      </c>
      <c r="X99">
        <v>5.2399542303291399E-2</v>
      </c>
      <c r="Y99">
        <v>1.02645217742478E-2</v>
      </c>
      <c r="Z99">
        <v>0.29874806488523897</v>
      </c>
      <c r="AA99">
        <v>4.98081712324157E-3</v>
      </c>
      <c r="AB99">
        <v>3.43609073164165E-2</v>
      </c>
      <c r="AC99">
        <v>3.5336878239213801E-3</v>
      </c>
      <c r="AD99">
        <v>3.7692670121828101E-3</v>
      </c>
      <c r="AE99">
        <v>5.1490879719997299E-3</v>
      </c>
      <c r="AF99">
        <v>2.0192501850979298E-3</v>
      </c>
      <c r="AG99">
        <v>3.54285714285714E-2</v>
      </c>
      <c r="AH99">
        <v>0.16685714285714301</v>
      </c>
      <c r="AI99">
        <v>4.2285714285714301E-2</v>
      </c>
      <c r="AJ99">
        <v>0.121142857142857</v>
      </c>
      <c r="AK99">
        <v>4.1142857142857099E-2</v>
      </c>
      <c r="AL99">
        <v>0.93828571428571395</v>
      </c>
      <c r="AM99">
        <v>2.6285714285714301E-2</v>
      </c>
      <c r="AN99">
        <v>9.3714285714285694E-2</v>
      </c>
      <c r="AO99">
        <v>0.90857142857142903</v>
      </c>
      <c r="AP99">
        <v>0.63428571428571401</v>
      </c>
      <c r="AQ99">
        <v>0.70399999999999996</v>
      </c>
      <c r="AR99">
        <v>0.23657142857142899</v>
      </c>
      <c r="AS99">
        <v>0.44</v>
      </c>
      <c r="AT99">
        <v>0.20228571428571401</v>
      </c>
      <c r="AU99">
        <v>0.44914285714285701</v>
      </c>
      <c r="AV99">
        <v>0.36571428571428599</v>
      </c>
      <c r="AW99">
        <v>1.0994285714285701</v>
      </c>
      <c r="AX99">
        <v>1.54285714285714</v>
      </c>
      <c r="AY99">
        <v>2.032</v>
      </c>
      <c r="AZ99">
        <v>5.04</v>
      </c>
      <c r="BA99">
        <v>1.0285714285714301E-2</v>
      </c>
      <c r="BB99">
        <v>6.2857142857142903E-2</v>
      </c>
      <c r="BC99">
        <v>0.81714285714285695</v>
      </c>
      <c r="BD99">
        <v>0.38742857142857101</v>
      </c>
      <c r="BE99">
        <v>0.14857142857142899</v>
      </c>
      <c r="BF99" s="233" t="str">
        <f t="shared" si="1"/>
        <v>Least vulnerability</v>
      </c>
    </row>
    <row r="100" spans="1:58" x14ac:dyDescent="0.25">
      <c r="A100">
        <v>55130</v>
      </c>
      <c r="B100">
        <v>19613</v>
      </c>
      <c r="C100">
        <v>5850</v>
      </c>
      <c r="D100">
        <v>453</v>
      </c>
      <c r="E100">
        <v>21054</v>
      </c>
      <c r="F100">
        <v>3234</v>
      </c>
      <c r="G100">
        <v>1666</v>
      </c>
      <c r="H100">
        <v>6559</v>
      </c>
      <c r="I100">
        <v>3246</v>
      </c>
      <c r="J100">
        <v>236</v>
      </c>
      <c r="K100">
        <v>15603</v>
      </c>
      <c r="L100">
        <v>2601</v>
      </c>
      <c r="M100">
        <v>1581</v>
      </c>
      <c r="N100">
        <v>35</v>
      </c>
      <c r="O100">
        <v>702</v>
      </c>
      <c r="P100">
        <v>1153</v>
      </c>
      <c r="Q100">
        <v>279</v>
      </c>
      <c r="R100">
        <v>0.29827155458114502</v>
      </c>
      <c r="S100">
        <v>2.3096925508591201E-2</v>
      </c>
      <c r="T100">
        <v>21054</v>
      </c>
      <c r="U100">
        <v>0.16489063376332</v>
      </c>
      <c r="V100">
        <v>8.4943659817468001E-2</v>
      </c>
      <c r="W100">
        <v>0.334421047264569</v>
      </c>
      <c r="X100">
        <v>0.16550247284964101</v>
      </c>
      <c r="Y100">
        <v>1.2032835364299201E-2</v>
      </c>
      <c r="Z100">
        <v>0.795543771987967</v>
      </c>
      <c r="AA100">
        <v>0.132616121959925</v>
      </c>
      <c r="AB100">
        <v>8.0609799622699194E-2</v>
      </c>
      <c r="AC100">
        <v>1.7845306684342E-3</v>
      </c>
      <c r="AD100">
        <v>3.5792586549737403E-2</v>
      </c>
      <c r="AE100">
        <v>5.8787538877275301E-2</v>
      </c>
      <c r="AF100">
        <v>1.42252587569469E-2</v>
      </c>
      <c r="AG100">
        <v>0.98399999999999999</v>
      </c>
      <c r="AH100">
        <v>0.69257142857142895</v>
      </c>
      <c r="AI100">
        <v>0.97714285714285698</v>
      </c>
      <c r="AJ100">
        <v>0.996571428571429</v>
      </c>
      <c r="AK100">
        <v>2.8571428571428598E-2</v>
      </c>
      <c r="AL100">
        <v>0.98057142857142898</v>
      </c>
      <c r="AM100">
        <v>0.84342857142857097</v>
      </c>
      <c r="AN100">
        <v>0.128</v>
      </c>
      <c r="AO100">
        <v>0.99199999999999999</v>
      </c>
      <c r="AP100">
        <v>0.997714285714286</v>
      </c>
      <c r="AQ100">
        <v>0.90400000000000003</v>
      </c>
      <c r="AR100">
        <v>0.18171428571428599</v>
      </c>
      <c r="AS100">
        <v>0.98628571428571399</v>
      </c>
      <c r="AT100">
        <v>0.96342857142857097</v>
      </c>
      <c r="AU100">
        <v>0.66171428571428603</v>
      </c>
      <c r="AV100">
        <v>3.6502857142857099</v>
      </c>
      <c r="AW100">
        <v>1.98057142857143</v>
      </c>
      <c r="AX100">
        <v>1.98971428571429</v>
      </c>
      <c r="AY100">
        <v>3.6971428571428602</v>
      </c>
      <c r="AZ100">
        <v>11.317714285714301</v>
      </c>
      <c r="BA100">
        <v>0.97599999999999998</v>
      </c>
      <c r="BB100">
        <v>0.48114285714285698</v>
      </c>
      <c r="BC100">
        <v>1</v>
      </c>
      <c r="BD100">
        <v>0.92114285714285704</v>
      </c>
      <c r="BE100">
        <v>0.98628571428571399</v>
      </c>
      <c r="BF100" s="233" t="str">
        <f t="shared" si="1"/>
        <v>Most vulnerability</v>
      </c>
    </row>
    <row r="101" spans="1:58" x14ac:dyDescent="0.25">
      <c r="A101">
        <v>55150</v>
      </c>
      <c r="B101">
        <v>140</v>
      </c>
      <c r="C101">
        <v>12</v>
      </c>
      <c r="D101">
        <v>3</v>
      </c>
      <c r="E101">
        <v>71692</v>
      </c>
      <c r="F101">
        <v>8</v>
      </c>
      <c r="G101">
        <v>24</v>
      </c>
      <c r="H101">
        <v>28</v>
      </c>
      <c r="I101">
        <v>20</v>
      </c>
      <c r="J101">
        <v>4</v>
      </c>
      <c r="K101">
        <v>13</v>
      </c>
      <c r="L101">
        <v>0</v>
      </c>
      <c r="M101">
        <v>0</v>
      </c>
      <c r="N101">
        <v>0</v>
      </c>
      <c r="O101">
        <v>2</v>
      </c>
      <c r="P101">
        <v>4</v>
      </c>
      <c r="Q101">
        <v>5</v>
      </c>
      <c r="R101">
        <v>8.5714285714285701E-2</v>
      </c>
      <c r="S101">
        <v>2.1428571428571401E-2</v>
      </c>
      <c r="T101">
        <v>71692</v>
      </c>
      <c r="U101">
        <v>5.7142857142857099E-2</v>
      </c>
      <c r="V101">
        <v>0.17142857142857101</v>
      </c>
      <c r="W101">
        <v>0.2</v>
      </c>
      <c r="X101">
        <v>0.14285714285714299</v>
      </c>
      <c r="Y101">
        <v>2.8571428571428598E-2</v>
      </c>
      <c r="Z101">
        <v>9.2857142857142902E-2</v>
      </c>
      <c r="AA101">
        <v>0</v>
      </c>
      <c r="AB101">
        <v>0</v>
      </c>
      <c r="AC101">
        <v>0</v>
      </c>
      <c r="AD101">
        <v>1.4285714285714299E-2</v>
      </c>
      <c r="AE101">
        <v>2.8571428571428598E-2</v>
      </c>
      <c r="AF101">
        <v>3.5714285714285698E-2</v>
      </c>
      <c r="AG101">
        <v>0.54628571428571404</v>
      </c>
      <c r="AH101">
        <v>0.64228571428571402</v>
      </c>
      <c r="AI101">
        <v>2.17142857142857E-2</v>
      </c>
      <c r="AJ101">
        <v>0.745142857142857</v>
      </c>
      <c r="AK101">
        <v>0.34742857142857098</v>
      </c>
      <c r="AL101">
        <v>0.29714285714285699</v>
      </c>
      <c r="AM101">
        <v>0.72571428571428598</v>
      </c>
      <c r="AN101">
        <v>0.624</v>
      </c>
      <c r="AO101">
        <v>0.53371428571428603</v>
      </c>
      <c r="AP101">
        <v>0</v>
      </c>
      <c r="AQ101">
        <v>0</v>
      </c>
      <c r="AR101">
        <v>0</v>
      </c>
      <c r="AS101">
        <v>0.872</v>
      </c>
      <c r="AT101">
        <v>0.79885714285714304</v>
      </c>
      <c r="AU101">
        <v>0.872</v>
      </c>
      <c r="AV101">
        <v>1.95542857142857</v>
      </c>
      <c r="AW101">
        <v>1.99428571428571</v>
      </c>
      <c r="AX101">
        <v>0.53371428571428603</v>
      </c>
      <c r="AY101">
        <v>2.54285714285714</v>
      </c>
      <c r="AZ101">
        <v>7.0262857142857102</v>
      </c>
      <c r="BA101">
        <v>0.48685714285714299</v>
      </c>
      <c r="BB101">
        <v>0.49371428571428599</v>
      </c>
      <c r="BC101">
        <v>0.26628571428571401</v>
      </c>
      <c r="BD101">
        <v>0.55771428571428605</v>
      </c>
      <c r="BE101">
        <v>0.46628571428571403</v>
      </c>
      <c r="BF101" s="233" t="str">
        <f t="shared" si="1"/>
        <v>Some vulnerability</v>
      </c>
    </row>
    <row r="102" spans="1:58" x14ac:dyDescent="0.25">
      <c r="A102">
        <v>55155</v>
      </c>
      <c r="B102">
        <v>0</v>
      </c>
      <c r="C102">
        <v>0</v>
      </c>
      <c r="D102">
        <v>0</v>
      </c>
      <c r="E102" t="s">
        <v>137</v>
      </c>
      <c r="F102">
        <v>0</v>
      </c>
      <c r="G102">
        <v>0</v>
      </c>
      <c r="H102">
        <v>0</v>
      </c>
      <c r="I102">
        <v>0</v>
      </c>
      <c r="J102">
        <v>0</v>
      </c>
      <c r="K102">
        <v>0</v>
      </c>
      <c r="L102">
        <v>0</v>
      </c>
      <c r="M102">
        <v>0</v>
      </c>
      <c r="N102">
        <v>0</v>
      </c>
      <c r="O102">
        <v>0</v>
      </c>
      <c r="P102">
        <v>0</v>
      </c>
      <c r="Q102">
        <v>0</v>
      </c>
      <c r="R102" t="s">
        <v>137</v>
      </c>
      <c r="S102" t="s">
        <v>137</v>
      </c>
      <c r="T102" t="s">
        <v>137</v>
      </c>
      <c r="U102" t="s">
        <v>137</v>
      </c>
      <c r="V102" t="s">
        <v>137</v>
      </c>
      <c r="W102" t="s">
        <v>137</v>
      </c>
      <c r="X102" t="s">
        <v>137</v>
      </c>
      <c r="Y102" t="s">
        <v>137</v>
      </c>
      <c r="Z102" t="s">
        <v>137</v>
      </c>
      <c r="AA102" t="s">
        <v>137</v>
      </c>
      <c r="AB102" t="s">
        <v>137</v>
      </c>
      <c r="AC102" t="s">
        <v>137</v>
      </c>
      <c r="AD102" t="s">
        <v>137</v>
      </c>
      <c r="AE102" t="s">
        <v>137</v>
      </c>
      <c r="AF102" t="s">
        <v>137</v>
      </c>
      <c r="AG102" t="s">
        <v>137</v>
      </c>
      <c r="AH102" t="s">
        <v>137</v>
      </c>
      <c r="AI102" t="s">
        <v>137</v>
      </c>
      <c r="AJ102" t="s">
        <v>137</v>
      </c>
      <c r="AK102" t="s">
        <v>137</v>
      </c>
      <c r="AL102" t="s">
        <v>137</v>
      </c>
      <c r="AM102" t="s">
        <v>137</v>
      </c>
      <c r="AN102" t="s">
        <v>137</v>
      </c>
      <c r="AO102" t="s">
        <v>137</v>
      </c>
      <c r="AP102" t="s">
        <v>137</v>
      </c>
      <c r="AQ102" t="s">
        <v>137</v>
      </c>
      <c r="AR102" t="s">
        <v>137</v>
      </c>
      <c r="AS102" t="s">
        <v>137</v>
      </c>
      <c r="AT102" t="s">
        <v>137</v>
      </c>
      <c r="AU102" t="s">
        <v>137</v>
      </c>
      <c r="AV102" t="s">
        <v>137</v>
      </c>
      <c r="AW102" t="s">
        <v>137</v>
      </c>
      <c r="AX102" t="s">
        <v>137</v>
      </c>
      <c r="AY102" t="s">
        <v>137</v>
      </c>
      <c r="AZ102" t="s">
        <v>137</v>
      </c>
      <c r="BA102" t="s">
        <v>137</v>
      </c>
      <c r="BB102" t="s">
        <v>137</v>
      </c>
      <c r="BC102" t="s">
        <v>137</v>
      </c>
      <c r="BD102" t="s">
        <v>137</v>
      </c>
      <c r="BE102" t="s">
        <v>137</v>
      </c>
      <c r="BF102" s="233" t="str">
        <f t="shared" si="1"/>
        <v/>
      </c>
    </row>
    <row r="103" spans="1:58" x14ac:dyDescent="0.25">
      <c r="A103">
        <v>55301</v>
      </c>
      <c r="B103">
        <v>13103</v>
      </c>
      <c r="C103">
        <v>147</v>
      </c>
      <c r="D103">
        <v>83</v>
      </c>
      <c r="E103">
        <v>43913</v>
      </c>
      <c r="F103">
        <v>123</v>
      </c>
      <c r="G103">
        <v>937</v>
      </c>
      <c r="H103">
        <v>3898</v>
      </c>
      <c r="I103">
        <v>839</v>
      </c>
      <c r="J103">
        <v>51</v>
      </c>
      <c r="K103">
        <v>1870</v>
      </c>
      <c r="L103">
        <v>0</v>
      </c>
      <c r="M103">
        <v>343</v>
      </c>
      <c r="N103">
        <v>19</v>
      </c>
      <c r="O103">
        <v>87</v>
      </c>
      <c r="P103">
        <v>77</v>
      </c>
      <c r="Q103">
        <v>8</v>
      </c>
      <c r="R103">
        <v>1.12188048538503E-2</v>
      </c>
      <c r="S103">
        <v>6.3344272304052497E-3</v>
      </c>
      <c r="T103">
        <v>43913</v>
      </c>
      <c r="U103">
        <v>9.3871632450583803E-3</v>
      </c>
      <c r="V103">
        <v>7.1510341143249598E-2</v>
      </c>
      <c r="W103">
        <v>0.29748912462794802</v>
      </c>
      <c r="X103">
        <v>6.4031137907349503E-2</v>
      </c>
      <c r="Y103">
        <v>3.8922384186827401E-3</v>
      </c>
      <c r="Z103">
        <v>0.14271540868503399</v>
      </c>
      <c r="AA103">
        <v>0</v>
      </c>
      <c r="AB103">
        <v>2.6177211325650599E-2</v>
      </c>
      <c r="AC103">
        <v>1.45004960696024E-3</v>
      </c>
      <c r="AD103">
        <v>6.6397008318705604E-3</v>
      </c>
      <c r="AE103">
        <v>5.8765168282072797E-3</v>
      </c>
      <c r="AF103">
        <v>6.1054720293062697E-4</v>
      </c>
      <c r="AG103">
        <v>1.8285714285714301E-2</v>
      </c>
      <c r="AH103">
        <v>0.14399999999999999</v>
      </c>
      <c r="AI103">
        <v>0.218285714285714</v>
      </c>
      <c r="AJ103">
        <v>5.14285714285714E-2</v>
      </c>
      <c r="AK103">
        <v>1.9428571428571399E-2</v>
      </c>
      <c r="AL103">
        <v>0.92800000000000005</v>
      </c>
      <c r="AM103">
        <v>5.8285714285714302E-2</v>
      </c>
      <c r="AN103">
        <v>3.3142857142857099E-2</v>
      </c>
      <c r="AO103">
        <v>0.71085714285714297</v>
      </c>
      <c r="AP103">
        <v>0</v>
      </c>
      <c r="AQ103">
        <v>0.63657142857142901</v>
      </c>
      <c r="AR103">
        <v>0.16914285714285701</v>
      </c>
      <c r="AS103">
        <v>0.61714285714285699</v>
      </c>
      <c r="AT103">
        <v>0.22742857142857101</v>
      </c>
      <c r="AU103">
        <v>0.40457142857142903</v>
      </c>
      <c r="AV103">
        <v>0.432</v>
      </c>
      <c r="AW103">
        <v>1.03885714285714</v>
      </c>
      <c r="AX103">
        <v>0.71085714285714297</v>
      </c>
      <c r="AY103">
        <v>2.0548571428571401</v>
      </c>
      <c r="AZ103">
        <v>4.2365714285714304</v>
      </c>
      <c r="BA103">
        <v>1.7142857142857099E-2</v>
      </c>
      <c r="BB103">
        <v>4.57142857142857E-2</v>
      </c>
      <c r="BC103">
        <v>0.370285714285714</v>
      </c>
      <c r="BD103">
        <v>0.39885714285714302</v>
      </c>
      <c r="BE103">
        <v>5.4857142857142903E-2</v>
      </c>
      <c r="BF103" s="233" t="str">
        <f t="shared" si="1"/>
        <v>Least vulnerability</v>
      </c>
    </row>
    <row r="104" spans="1:58" x14ac:dyDescent="0.25">
      <c r="A104">
        <v>55302</v>
      </c>
      <c r="B104">
        <v>7178</v>
      </c>
      <c r="C104">
        <v>510</v>
      </c>
      <c r="D104">
        <v>114</v>
      </c>
      <c r="E104">
        <v>41452</v>
      </c>
      <c r="F104">
        <v>207</v>
      </c>
      <c r="G104">
        <v>1706</v>
      </c>
      <c r="H104">
        <v>1662</v>
      </c>
      <c r="I104">
        <v>860</v>
      </c>
      <c r="J104">
        <v>145</v>
      </c>
      <c r="K104">
        <v>368</v>
      </c>
      <c r="L104">
        <v>0</v>
      </c>
      <c r="M104">
        <v>135</v>
      </c>
      <c r="N104">
        <v>255</v>
      </c>
      <c r="O104">
        <v>12</v>
      </c>
      <c r="P104">
        <v>138</v>
      </c>
      <c r="Q104">
        <v>109</v>
      </c>
      <c r="R104">
        <v>7.1050431875174097E-2</v>
      </c>
      <c r="S104">
        <v>1.5881861242686E-2</v>
      </c>
      <c r="T104">
        <v>41452</v>
      </c>
      <c r="U104">
        <v>2.8838116466982401E-2</v>
      </c>
      <c r="V104">
        <v>0.23767066035107301</v>
      </c>
      <c r="W104">
        <v>0.231540819169685</v>
      </c>
      <c r="X104">
        <v>0.119810532181666</v>
      </c>
      <c r="Y104">
        <v>2.0200612984118099E-2</v>
      </c>
      <c r="Z104">
        <v>5.1267762607968802E-2</v>
      </c>
      <c r="AA104">
        <v>0</v>
      </c>
      <c r="AB104">
        <v>1.8807467261075499E-2</v>
      </c>
      <c r="AC104">
        <v>3.5525215937587097E-2</v>
      </c>
      <c r="AD104">
        <v>1.6717748676511599E-3</v>
      </c>
      <c r="AE104">
        <v>1.92254109779883E-2</v>
      </c>
      <c r="AF104">
        <v>1.51852883811647E-2</v>
      </c>
      <c r="AG104">
        <v>0.42628571428571399</v>
      </c>
      <c r="AH104">
        <v>0.432</v>
      </c>
      <c r="AI104">
        <v>0.29485714285714298</v>
      </c>
      <c r="AJ104">
        <v>0.26628571428571401</v>
      </c>
      <c r="AK104">
        <v>0.73257142857142898</v>
      </c>
      <c r="AL104">
        <v>0.54742857142857104</v>
      </c>
      <c r="AM104">
        <v>0.52342857142857102</v>
      </c>
      <c r="AN104">
        <v>0.379428571428571</v>
      </c>
      <c r="AO104">
        <v>0.25600000000000001</v>
      </c>
      <c r="AP104">
        <v>0</v>
      </c>
      <c r="AQ104">
        <v>0.55657142857142905</v>
      </c>
      <c r="AR104">
        <v>0.71199999999999997</v>
      </c>
      <c r="AS104">
        <v>0.30285714285714299</v>
      </c>
      <c r="AT104">
        <v>0.61371428571428599</v>
      </c>
      <c r="AU104">
        <v>0.68342857142857105</v>
      </c>
      <c r="AV104">
        <v>1.4194285714285699</v>
      </c>
      <c r="AW104">
        <v>2.1828571428571402</v>
      </c>
      <c r="AX104">
        <v>0.25600000000000001</v>
      </c>
      <c r="AY104">
        <v>2.8685714285714301</v>
      </c>
      <c r="AZ104">
        <v>6.7268571428571402</v>
      </c>
      <c r="BA104">
        <v>0.25828571428571401</v>
      </c>
      <c r="BB104">
        <v>0.60457142857142898</v>
      </c>
      <c r="BC104">
        <v>0.155428571428571</v>
      </c>
      <c r="BD104">
        <v>0.64800000000000002</v>
      </c>
      <c r="BE104">
        <v>0.42285714285714299</v>
      </c>
      <c r="BF104" s="233" t="str">
        <f t="shared" si="1"/>
        <v>Some vulnerability</v>
      </c>
    </row>
    <row r="105" spans="1:58" x14ac:dyDescent="0.25">
      <c r="A105">
        <v>55303</v>
      </c>
      <c r="B105">
        <v>52051</v>
      </c>
      <c r="C105">
        <v>2817</v>
      </c>
      <c r="D105">
        <v>1275</v>
      </c>
      <c r="E105">
        <v>43858</v>
      </c>
      <c r="F105">
        <v>1623</v>
      </c>
      <c r="G105">
        <v>7899</v>
      </c>
      <c r="H105">
        <v>12410</v>
      </c>
      <c r="I105">
        <v>4944</v>
      </c>
      <c r="J105">
        <v>822</v>
      </c>
      <c r="K105">
        <v>8786</v>
      </c>
      <c r="L105">
        <v>604</v>
      </c>
      <c r="M105">
        <v>3141</v>
      </c>
      <c r="N105">
        <v>41</v>
      </c>
      <c r="O105">
        <v>404</v>
      </c>
      <c r="P105">
        <v>866</v>
      </c>
      <c r="Q105">
        <v>989</v>
      </c>
      <c r="R105">
        <v>5.4119997694568801E-2</v>
      </c>
      <c r="S105">
        <v>2.4495206624272299E-2</v>
      </c>
      <c r="T105">
        <v>43858</v>
      </c>
      <c r="U105">
        <v>3.1180957138191401E-2</v>
      </c>
      <c r="V105">
        <v>0.151755009509904</v>
      </c>
      <c r="W105">
        <v>0.238420011142918</v>
      </c>
      <c r="X105">
        <v>9.4983765921884303E-2</v>
      </c>
      <c r="Y105">
        <v>1.5792203800119101E-2</v>
      </c>
      <c r="Z105">
        <v>0.16879598854969199</v>
      </c>
      <c r="AA105">
        <v>1.16040037655376E-2</v>
      </c>
      <c r="AB105">
        <v>6.0344661966148599E-2</v>
      </c>
      <c r="AC105">
        <v>7.8768899732954202E-4</v>
      </c>
      <c r="AD105">
        <v>7.7616184127106101E-3</v>
      </c>
      <c r="AE105">
        <v>1.66375285777411E-2</v>
      </c>
      <c r="AF105">
        <v>1.90005955697297E-2</v>
      </c>
      <c r="AG105">
        <v>0.26628571428571401</v>
      </c>
      <c r="AH105">
        <v>0.72799999999999998</v>
      </c>
      <c r="AI105">
        <v>0.221714285714286</v>
      </c>
      <c r="AJ105">
        <v>0.30285714285714299</v>
      </c>
      <c r="AK105">
        <v>0.245714285714286</v>
      </c>
      <c r="AL105">
        <v>0.59657142857142897</v>
      </c>
      <c r="AM105">
        <v>0.27771428571428602</v>
      </c>
      <c r="AN105">
        <v>0.23314285714285701</v>
      </c>
      <c r="AO105">
        <v>0.75542857142857101</v>
      </c>
      <c r="AP105">
        <v>0.79542857142857104</v>
      </c>
      <c r="AQ105">
        <v>0.85371428571428598</v>
      </c>
      <c r="AR105">
        <v>0.14171428571428599</v>
      </c>
      <c r="AS105">
        <v>0.66514285714285704</v>
      </c>
      <c r="AT105">
        <v>0.56914285714285695</v>
      </c>
      <c r="AU105">
        <v>0.73028571428571398</v>
      </c>
      <c r="AV105">
        <v>1.51885714285714</v>
      </c>
      <c r="AW105">
        <v>1.3531428571428601</v>
      </c>
      <c r="AX105">
        <v>1.55085714285714</v>
      </c>
      <c r="AY105">
        <v>2.96</v>
      </c>
      <c r="AZ105">
        <v>7.3828571428571399</v>
      </c>
      <c r="BA105">
        <v>0.308571428571429</v>
      </c>
      <c r="BB105">
        <v>0.153142857142857</v>
      </c>
      <c r="BC105">
        <v>0.82399999999999995</v>
      </c>
      <c r="BD105">
        <v>0.67314285714285704</v>
      </c>
      <c r="BE105">
        <v>0.52114285714285702</v>
      </c>
      <c r="BF105" s="233" t="str">
        <f t="shared" si="1"/>
        <v>Significant vulnerability</v>
      </c>
    </row>
    <row r="106" spans="1:58" x14ac:dyDescent="0.25">
      <c r="A106">
        <v>55304</v>
      </c>
      <c r="B106">
        <v>49175</v>
      </c>
      <c r="C106">
        <v>1603</v>
      </c>
      <c r="D106">
        <v>676</v>
      </c>
      <c r="E106">
        <v>51148</v>
      </c>
      <c r="F106">
        <v>1376</v>
      </c>
      <c r="G106">
        <v>7326</v>
      </c>
      <c r="H106">
        <v>12544</v>
      </c>
      <c r="I106">
        <v>4285</v>
      </c>
      <c r="J106">
        <v>564</v>
      </c>
      <c r="K106">
        <v>5945</v>
      </c>
      <c r="L106">
        <v>387</v>
      </c>
      <c r="M106">
        <v>379</v>
      </c>
      <c r="N106">
        <v>361</v>
      </c>
      <c r="O106">
        <v>207</v>
      </c>
      <c r="P106">
        <v>359</v>
      </c>
      <c r="Q106">
        <v>131</v>
      </c>
      <c r="R106">
        <v>3.2597864768683302E-2</v>
      </c>
      <c r="S106">
        <v>1.37468225724453E-2</v>
      </c>
      <c r="T106">
        <v>51148</v>
      </c>
      <c r="U106">
        <v>2.79816980172852E-2</v>
      </c>
      <c r="V106">
        <v>0.14897813929842399</v>
      </c>
      <c r="W106">
        <v>0.25508896797153002</v>
      </c>
      <c r="X106">
        <v>8.7137773258769702E-2</v>
      </c>
      <c r="Y106">
        <v>1.1469242501271E-2</v>
      </c>
      <c r="Z106">
        <v>0.12089476359939</v>
      </c>
      <c r="AA106">
        <v>7.86985256736146E-3</v>
      </c>
      <c r="AB106">
        <v>7.70716827656329E-3</v>
      </c>
      <c r="AC106">
        <v>7.3411286222674101E-3</v>
      </c>
      <c r="AD106">
        <v>4.2094560244026399E-3</v>
      </c>
      <c r="AE106">
        <v>7.3004575495678702E-3</v>
      </c>
      <c r="AF106">
        <v>2.66395526182003E-3</v>
      </c>
      <c r="AG106">
        <v>8.7999999999999995E-2</v>
      </c>
      <c r="AH106">
        <v>0.36571428571428599</v>
      </c>
      <c r="AI106">
        <v>0.109714285714286</v>
      </c>
      <c r="AJ106">
        <v>0.251428571428571</v>
      </c>
      <c r="AK106">
        <v>0.22514285714285701</v>
      </c>
      <c r="AL106">
        <v>0.72</v>
      </c>
      <c r="AM106">
        <v>0.20799999999999999</v>
      </c>
      <c r="AN106">
        <v>0.11657142857142901</v>
      </c>
      <c r="AO106">
        <v>0.65828571428571403</v>
      </c>
      <c r="AP106">
        <v>0.72342857142857098</v>
      </c>
      <c r="AQ106">
        <v>0.41028571428571398</v>
      </c>
      <c r="AR106">
        <v>0.33257142857142902</v>
      </c>
      <c r="AS106">
        <v>0.46400000000000002</v>
      </c>
      <c r="AT106">
        <v>0.28114285714285697</v>
      </c>
      <c r="AU106">
        <v>0.46742857142857103</v>
      </c>
      <c r="AV106">
        <v>0.81485714285714295</v>
      </c>
      <c r="AW106">
        <v>1.26971428571429</v>
      </c>
      <c r="AX106">
        <v>1.3817142857142899</v>
      </c>
      <c r="AY106">
        <v>1.95542857142857</v>
      </c>
      <c r="AZ106">
        <v>5.4217142857142901</v>
      </c>
      <c r="BA106">
        <v>7.4285714285714302E-2</v>
      </c>
      <c r="BB106">
        <v>0.125714285714286</v>
      </c>
      <c r="BC106">
        <v>0.74057142857142899</v>
      </c>
      <c r="BD106">
        <v>0.35314285714285698</v>
      </c>
      <c r="BE106">
        <v>0.19885714285714301</v>
      </c>
      <c r="BF106" s="233" t="str">
        <f t="shared" si="1"/>
        <v>Least vulnerability</v>
      </c>
    </row>
    <row r="107" spans="1:58" x14ac:dyDescent="0.25">
      <c r="A107">
        <v>55305</v>
      </c>
      <c r="B107">
        <v>21256</v>
      </c>
      <c r="C107">
        <v>1146</v>
      </c>
      <c r="D107">
        <v>312</v>
      </c>
      <c r="E107">
        <v>67759</v>
      </c>
      <c r="F107">
        <v>329</v>
      </c>
      <c r="G107">
        <v>4768</v>
      </c>
      <c r="H107">
        <v>3834</v>
      </c>
      <c r="I107">
        <v>2096</v>
      </c>
      <c r="J107">
        <v>640</v>
      </c>
      <c r="K107">
        <v>4168</v>
      </c>
      <c r="L107">
        <v>293</v>
      </c>
      <c r="M107">
        <v>5049</v>
      </c>
      <c r="N107">
        <v>0</v>
      </c>
      <c r="O107">
        <v>194</v>
      </c>
      <c r="P107">
        <v>480</v>
      </c>
      <c r="Q107">
        <v>140</v>
      </c>
      <c r="R107">
        <v>5.3914188934889001E-2</v>
      </c>
      <c r="S107">
        <v>1.4678208505833601E-2</v>
      </c>
      <c r="T107">
        <v>67759</v>
      </c>
      <c r="U107">
        <v>1.5477982687241199E-2</v>
      </c>
      <c r="V107">
        <v>0.22431313511479101</v>
      </c>
      <c r="W107">
        <v>0.180372600677456</v>
      </c>
      <c r="X107">
        <v>9.8607452013549104E-2</v>
      </c>
      <c r="Y107">
        <v>3.0109145652992102E-2</v>
      </c>
      <c r="Z107">
        <v>0.196085811065111</v>
      </c>
      <c r="AA107">
        <v>1.3784343244260399E-2</v>
      </c>
      <c r="AB107">
        <v>0.23753293187805799</v>
      </c>
      <c r="AC107">
        <v>0</v>
      </c>
      <c r="AD107">
        <v>9.1268347760632296E-3</v>
      </c>
      <c r="AE107">
        <v>2.2581859239744099E-2</v>
      </c>
      <c r="AF107">
        <v>6.5863756115920203E-3</v>
      </c>
      <c r="AG107">
        <v>0.26171428571428601</v>
      </c>
      <c r="AH107">
        <v>0.38857142857142901</v>
      </c>
      <c r="AI107">
        <v>2.97142857142857E-2</v>
      </c>
      <c r="AJ107">
        <v>9.71428571428571E-2</v>
      </c>
      <c r="AK107">
        <v>0.66628571428571404</v>
      </c>
      <c r="AL107">
        <v>0.20799999999999999</v>
      </c>
      <c r="AM107">
        <v>0.32</v>
      </c>
      <c r="AN107">
        <v>0.66285714285714303</v>
      </c>
      <c r="AO107">
        <v>0.79771428571428604</v>
      </c>
      <c r="AP107">
        <v>0.82971428571428596</v>
      </c>
      <c r="AQ107">
        <v>0.97942857142857098</v>
      </c>
      <c r="AR107">
        <v>0</v>
      </c>
      <c r="AS107">
        <v>0.73371428571428599</v>
      </c>
      <c r="AT107">
        <v>0.71314285714285697</v>
      </c>
      <c r="AU107">
        <v>0.54857142857142904</v>
      </c>
      <c r="AV107">
        <v>0.77714285714285702</v>
      </c>
      <c r="AW107">
        <v>1.8571428571428601</v>
      </c>
      <c r="AX107">
        <v>1.6274285714285699</v>
      </c>
      <c r="AY107">
        <v>2.97485714285714</v>
      </c>
      <c r="AZ107">
        <v>7.2365714285714304</v>
      </c>
      <c r="BA107">
        <v>6.51428571428571E-2</v>
      </c>
      <c r="BB107">
        <v>0.42171428571428599</v>
      </c>
      <c r="BC107">
        <v>0.86285714285714299</v>
      </c>
      <c r="BD107">
        <v>0.68228571428571405</v>
      </c>
      <c r="BE107">
        <v>0.497142857142857</v>
      </c>
      <c r="BF107" s="233" t="str">
        <f t="shared" si="1"/>
        <v>Some vulnerability</v>
      </c>
    </row>
    <row r="108" spans="1:58" x14ac:dyDescent="0.25">
      <c r="A108">
        <v>55306</v>
      </c>
      <c r="B108">
        <v>16378</v>
      </c>
      <c r="C108">
        <v>1133</v>
      </c>
      <c r="D108">
        <v>333</v>
      </c>
      <c r="E108">
        <v>45049</v>
      </c>
      <c r="F108">
        <v>769</v>
      </c>
      <c r="G108">
        <v>2916</v>
      </c>
      <c r="H108">
        <v>3247</v>
      </c>
      <c r="I108">
        <v>2165</v>
      </c>
      <c r="J108">
        <v>325</v>
      </c>
      <c r="K108">
        <v>5477</v>
      </c>
      <c r="L108">
        <v>459</v>
      </c>
      <c r="M108">
        <v>2022</v>
      </c>
      <c r="N108">
        <v>498</v>
      </c>
      <c r="O108">
        <v>273</v>
      </c>
      <c r="P108">
        <v>415</v>
      </c>
      <c r="Q108">
        <v>42</v>
      </c>
      <c r="R108">
        <v>6.9178165832214006E-2</v>
      </c>
      <c r="S108">
        <v>2.03321528880205E-2</v>
      </c>
      <c r="T108">
        <v>45049</v>
      </c>
      <c r="U108">
        <v>4.6953229942605902E-2</v>
      </c>
      <c r="V108">
        <v>0.17804371718158499</v>
      </c>
      <c r="W108">
        <v>0.19825375503724499</v>
      </c>
      <c r="X108">
        <v>0.13218952253022301</v>
      </c>
      <c r="Y108">
        <v>1.9843692758578599E-2</v>
      </c>
      <c r="Z108">
        <v>0.33441201611918397</v>
      </c>
      <c r="AA108">
        <v>2.8025399926731E-2</v>
      </c>
      <c r="AB108">
        <v>0.12345829771644901</v>
      </c>
      <c r="AC108">
        <v>3.0406643057760401E-2</v>
      </c>
      <c r="AD108">
        <v>1.6668701917206E-2</v>
      </c>
      <c r="AE108">
        <v>2.5338869214800299E-2</v>
      </c>
      <c r="AF108">
        <v>2.5644156795701502E-3</v>
      </c>
      <c r="AG108">
        <v>0.40114285714285702</v>
      </c>
      <c r="AH108">
        <v>0.60914285714285699</v>
      </c>
      <c r="AI108">
        <v>0.18171428571428599</v>
      </c>
      <c r="AJ108">
        <v>0.58857142857142897</v>
      </c>
      <c r="AK108">
        <v>0.38514285714285701</v>
      </c>
      <c r="AL108">
        <v>0.28571428571428598</v>
      </c>
      <c r="AM108">
        <v>0.64114285714285701</v>
      </c>
      <c r="AN108">
        <v>0.36571428571428599</v>
      </c>
      <c r="AO108">
        <v>0.92228571428571404</v>
      </c>
      <c r="AP108">
        <v>0.91885714285714304</v>
      </c>
      <c r="AQ108">
        <v>0.95542857142857096</v>
      </c>
      <c r="AR108">
        <v>0.67885714285714305</v>
      </c>
      <c r="AS108">
        <v>0.89714285714285702</v>
      </c>
      <c r="AT108">
        <v>0.754285714285714</v>
      </c>
      <c r="AU108">
        <v>0.46628571428571403</v>
      </c>
      <c r="AV108">
        <v>1.78057142857143</v>
      </c>
      <c r="AW108">
        <v>1.6777142857142899</v>
      </c>
      <c r="AX108">
        <v>1.8411428571428601</v>
      </c>
      <c r="AY108">
        <v>3.7519999999999998</v>
      </c>
      <c r="AZ108">
        <v>9.0514285714285698</v>
      </c>
      <c r="BA108">
        <v>0.41714285714285698</v>
      </c>
      <c r="BB108">
        <v>0.314285714285714</v>
      </c>
      <c r="BC108">
        <v>0.94742857142857095</v>
      </c>
      <c r="BD108">
        <v>0.94057142857142895</v>
      </c>
      <c r="BE108">
        <v>0.79885714285714304</v>
      </c>
      <c r="BF108" s="233" t="str">
        <f t="shared" si="1"/>
        <v>Most vulnerability</v>
      </c>
    </row>
    <row r="109" spans="1:58" x14ac:dyDescent="0.25">
      <c r="A109">
        <v>55307</v>
      </c>
      <c r="B109">
        <v>3342</v>
      </c>
      <c r="C109">
        <v>471</v>
      </c>
      <c r="D109">
        <v>38</v>
      </c>
      <c r="E109">
        <v>31340</v>
      </c>
      <c r="F109">
        <v>183</v>
      </c>
      <c r="G109">
        <v>603</v>
      </c>
      <c r="H109">
        <v>882</v>
      </c>
      <c r="I109">
        <v>394</v>
      </c>
      <c r="J109">
        <v>60</v>
      </c>
      <c r="K109">
        <v>483</v>
      </c>
      <c r="L109">
        <v>98</v>
      </c>
      <c r="M109">
        <v>100</v>
      </c>
      <c r="N109">
        <v>50</v>
      </c>
      <c r="O109">
        <v>30</v>
      </c>
      <c r="P109">
        <v>101</v>
      </c>
      <c r="Q109">
        <v>47</v>
      </c>
      <c r="R109">
        <v>0.140933572710952</v>
      </c>
      <c r="S109">
        <v>1.13704368641532E-2</v>
      </c>
      <c r="T109">
        <v>31340</v>
      </c>
      <c r="U109">
        <v>5.4757630161579897E-2</v>
      </c>
      <c r="V109">
        <v>0.18043087971274699</v>
      </c>
      <c r="W109">
        <v>0.26391382405745101</v>
      </c>
      <c r="X109">
        <v>0.117893476959904</v>
      </c>
      <c r="Y109">
        <v>1.79533213644524E-2</v>
      </c>
      <c r="Z109">
        <v>0.14452423698384201</v>
      </c>
      <c r="AA109">
        <v>2.9323758228605602E-2</v>
      </c>
      <c r="AB109">
        <v>2.9922202274087401E-2</v>
      </c>
      <c r="AC109">
        <v>1.49611011370437E-2</v>
      </c>
      <c r="AD109">
        <v>8.9766606822262104E-3</v>
      </c>
      <c r="AE109">
        <v>3.0221424296828201E-2</v>
      </c>
      <c r="AF109">
        <v>1.4063435068821101E-2</v>
      </c>
      <c r="AG109">
        <v>0.85371428571428598</v>
      </c>
      <c r="AH109">
        <v>0.29485714285714298</v>
      </c>
      <c r="AI109">
        <v>0.82742857142857096</v>
      </c>
      <c r="AJ109">
        <v>0.71542857142857097</v>
      </c>
      <c r="AK109">
        <v>0.4</v>
      </c>
      <c r="AL109">
        <v>0.77028571428571402</v>
      </c>
      <c r="AM109">
        <v>0.50857142857142901</v>
      </c>
      <c r="AN109">
        <v>0.30171428571428599</v>
      </c>
      <c r="AO109">
        <v>0.71885714285714297</v>
      </c>
      <c r="AP109">
        <v>0.92457142857142904</v>
      </c>
      <c r="AQ109">
        <v>0.66171428571428603</v>
      </c>
      <c r="AR109">
        <v>0.48114285714285698</v>
      </c>
      <c r="AS109">
        <v>0.72914285714285698</v>
      </c>
      <c r="AT109">
        <v>0.82399999999999995</v>
      </c>
      <c r="AU109">
        <v>0.66057142857142903</v>
      </c>
      <c r="AV109">
        <v>2.6914285714285699</v>
      </c>
      <c r="AW109">
        <v>1.98057142857143</v>
      </c>
      <c r="AX109">
        <v>1.6434285714285699</v>
      </c>
      <c r="AY109">
        <v>3.3565714285714301</v>
      </c>
      <c r="AZ109">
        <v>9.6720000000000006</v>
      </c>
      <c r="BA109">
        <v>0.78514285714285703</v>
      </c>
      <c r="BB109">
        <v>0.48114285714285698</v>
      </c>
      <c r="BC109">
        <v>0.870857142857143</v>
      </c>
      <c r="BD109">
        <v>0.81828571428571395</v>
      </c>
      <c r="BE109">
        <v>0.875428571428571</v>
      </c>
      <c r="BF109" s="233" t="str">
        <f t="shared" si="1"/>
        <v>Most vulnerability</v>
      </c>
    </row>
    <row r="110" spans="1:58" x14ac:dyDescent="0.25">
      <c r="A110">
        <v>55308</v>
      </c>
      <c r="B110">
        <v>9617</v>
      </c>
      <c r="C110">
        <v>456</v>
      </c>
      <c r="D110">
        <v>215</v>
      </c>
      <c r="E110">
        <v>38253</v>
      </c>
      <c r="F110">
        <v>215</v>
      </c>
      <c r="G110">
        <v>1057</v>
      </c>
      <c r="H110">
        <v>2916</v>
      </c>
      <c r="I110">
        <v>707</v>
      </c>
      <c r="J110">
        <v>100</v>
      </c>
      <c r="K110">
        <v>342</v>
      </c>
      <c r="L110">
        <v>0</v>
      </c>
      <c r="M110">
        <v>202</v>
      </c>
      <c r="N110">
        <v>67</v>
      </c>
      <c r="O110">
        <v>93</v>
      </c>
      <c r="P110">
        <v>83</v>
      </c>
      <c r="Q110">
        <v>1</v>
      </c>
      <c r="R110">
        <v>4.74160341062701E-2</v>
      </c>
      <c r="S110">
        <v>2.2356244150982599E-2</v>
      </c>
      <c r="T110">
        <v>38253</v>
      </c>
      <c r="U110">
        <v>2.2356244150982599E-2</v>
      </c>
      <c r="V110">
        <v>0.10990953519808699</v>
      </c>
      <c r="W110">
        <v>0.30321306020588501</v>
      </c>
      <c r="X110">
        <v>7.3515649370905697E-2</v>
      </c>
      <c r="Y110">
        <v>1.03982530934803E-2</v>
      </c>
      <c r="Z110">
        <v>3.5562025579702602E-2</v>
      </c>
      <c r="AA110">
        <v>0</v>
      </c>
      <c r="AB110">
        <v>2.10044712488302E-2</v>
      </c>
      <c r="AC110">
        <v>6.9668295726318004E-3</v>
      </c>
      <c r="AD110">
        <v>9.6703753769366695E-3</v>
      </c>
      <c r="AE110">
        <v>8.6305500675886507E-3</v>
      </c>
      <c r="AF110">
        <v>1.0398253093480299E-4</v>
      </c>
      <c r="AG110">
        <v>0.21028571428571399</v>
      </c>
      <c r="AH110">
        <v>0.67428571428571404</v>
      </c>
      <c r="AI110">
        <v>0.42285714285714299</v>
      </c>
      <c r="AJ110">
        <v>0.182857142857143</v>
      </c>
      <c r="AK110">
        <v>7.7714285714285694E-2</v>
      </c>
      <c r="AL110">
        <v>0.93942857142857095</v>
      </c>
      <c r="AM110">
        <v>9.8285714285714296E-2</v>
      </c>
      <c r="AN110">
        <v>9.71428571428571E-2</v>
      </c>
      <c r="AO110">
        <v>0.156571428571429</v>
      </c>
      <c r="AP110">
        <v>0</v>
      </c>
      <c r="AQ110">
        <v>0.58628571428571397</v>
      </c>
      <c r="AR110">
        <v>0.32228571428571401</v>
      </c>
      <c r="AS110">
        <v>0.75657142857142901</v>
      </c>
      <c r="AT110">
        <v>0.32685714285714301</v>
      </c>
      <c r="AU110">
        <v>0.39657142857142902</v>
      </c>
      <c r="AV110">
        <v>1.49028571428571</v>
      </c>
      <c r="AW110">
        <v>1.21257142857143</v>
      </c>
      <c r="AX110">
        <v>0.156571428571429</v>
      </c>
      <c r="AY110">
        <v>2.3885714285714301</v>
      </c>
      <c r="AZ110">
        <v>5.2480000000000002</v>
      </c>
      <c r="BA110">
        <v>0.29257142857142898</v>
      </c>
      <c r="BB110">
        <v>0.106285714285714</v>
      </c>
      <c r="BC110">
        <v>0.112</v>
      </c>
      <c r="BD110">
        <v>0.504</v>
      </c>
      <c r="BE110">
        <v>0.17257142857142899</v>
      </c>
      <c r="BF110" s="233" t="str">
        <f t="shared" si="1"/>
        <v>Least vulnerability</v>
      </c>
    </row>
    <row r="111" spans="1:58" x14ac:dyDescent="0.25">
      <c r="A111">
        <v>55309</v>
      </c>
      <c r="B111">
        <v>20894</v>
      </c>
      <c r="C111">
        <v>730</v>
      </c>
      <c r="D111">
        <v>310</v>
      </c>
      <c r="E111">
        <v>44794</v>
      </c>
      <c r="F111">
        <v>676</v>
      </c>
      <c r="G111">
        <v>1812</v>
      </c>
      <c r="H111">
        <v>5645</v>
      </c>
      <c r="I111">
        <v>1798</v>
      </c>
      <c r="J111">
        <v>260</v>
      </c>
      <c r="K111">
        <v>2058</v>
      </c>
      <c r="L111">
        <v>55</v>
      </c>
      <c r="M111">
        <v>274</v>
      </c>
      <c r="N111">
        <v>131</v>
      </c>
      <c r="O111">
        <v>37</v>
      </c>
      <c r="P111">
        <v>244</v>
      </c>
      <c r="Q111">
        <v>38</v>
      </c>
      <c r="R111">
        <v>3.4938259787498802E-2</v>
      </c>
      <c r="S111">
        <v>1.4836795252225501E-2</v>
      </c>
      <c r="T111">
        <v>44794</v>
      </c>
      <c r="U111">
        <v>3.2353785775820799E-2</v>
      </c>
      <c r="V111">
        <v>8.6723461280750494E-2</v>
      </c>
      <c r="W111">
        <v>0.27017325548004201</v>
      </c>
      <c r="X111">
        <v>8.6053412462907999E-2</v>
      </c>
      <c r="Y111">
        <v>1.2443763759931101E-2</v>
      </c>
      <c r="Z111">
        <v>9.84971762228391E-2</v>
      </c>
      <c r="AA111">
        <v>2.6323346415238801E-3</v>
      </c>
      <c r="AB111">
        <v>1.31138125777735E-2</v>
      </c>
      <c r="AC111">
        <v>6.2697425098114301E-3</v>
      </c>
      <c r="AD111">
        <v>1.7708433042978801E-3</v>
      </c>
      <c r="AE111">
        <v>1.16779936823969E-2</v>
      </c>
      <c r="AF111">
        <v>1.81870393414377E-3</v>
      </c>
      <c r="AG111">
        <v>0.110857142857143</v>
      </c>
      <c r="AH111">
        <v>0.39428571428571402</v>
      </c>
      <c r="AI111">
        <v>0.189714285714286</v>
      </c>
      <c r="AJ111">
        <v>0.32571428571428601</v>
      </c>
      <c r="AK111">
        <v>3.2000000000000001E-2</v>
      </c>
      <c r="AL111">
        <v>0.81028571428571405</v>
      </c>
      <c r="AM111">
        <v>0.19657142857142901</v>
      </c>
      <c r="AN111">
        <v>0.14057142857142901</v>
      </c>
      <c r="AO111">
        <v>0.57257142857142895</v>
      </c>
      <c r="AP111">
        <v>0.53028571428571403</v>
      </c>
      <c r="AQ111">
        <v>0.48685714285714299</v>
      </c>
      <c r="AR111">
        <v>0.30285714285714299</v>
      </c>
      <c r="AS111">
        <v>0.307428571428571</v>
      </c>
      <c r="AT111">
        <v>0.42742857142857099</v>
      </c>
      <c r="AU111">
        <v>0.44457142857142901</v>
      </c>
      <c r="AV111">
        <v>1.02057142857143</v>
      </c>
      <c r="AW111">
        <v>1.1794285714285699</v>
      </c>
      <c r="AX111">
        <v>1.1028571428571401</v>
      </c>
      <c r="AY111">
        <v>1.96914285714286</v>
      </c>
      <c r="AZ111">
        <v>5.2720000000000002</v>
      </c>
      <c r="BA111">
        <v>0.124571428571429</v>
      </c>
      <c r="BB111">
        <v>9.3714285714285694E-2</v>
      </c>
      <c r="BC111">
        <v>0.61028571428571399</v>
      </c>
      <c r="BD111">
        <v>0.36228571428571399</v>
      </c>
      <c r="BE111">
        <v>0.17599999999999999</v>
      </c>
      <c r="BF111" s="233" t="str">
        <f t="shared" si="1"/>
        <v>Least vulnerability</v>
      </c>
    </row>
    <row r="112" spans="1:58" x14ac:dyDescent="0.25">
      <c r="A112">
        <v>55310</v>
      </c>
      <c r="B112">
        <v>1487</v>
      </c>
      <c r="C112">
        <v>116</v>
      </c>
      <c r="D112">
        <v>17</v>
      </c>
      <c r="E112">
        <v>42763</v>
      </c>
      <c r="F112">
        <v>52</v>
      </c>
      <c r="G112">
        <v>310</v>
      </c>
      <c r="H112">
        <v>340</v>
      </c>
      <c r="I112">
        <v>190</v>
      </c>
      <c r="J112">
        <v>49</v>
      </c>
      <c r="K112">
        <v>112</v>
      </c>
      <c r="L112">
        <v>0</v>
      </c>
      <c r="M112">
        <v>7</v>
      </c>
      <c r="N112">
        <v>9</v>
      </c>
      <c r="O112">
        <v>4</v>
      </c>
      <c r="P112">
        <v>29</v>
      </c>
      <c r="Q112">
        <v>13</v>
      </c>
      <c r="R112">
        <v>7.8009414929387996E-2</v>
      </c>
      <c r="S112">
        <v>1.1432414256893101E-2</v>
      </c>
      <c r="T112">
        <v>42763</v>
      </c>
      <c r="U112">
        <v>3.4969737726967001E-2</v>
      </c>
      <c r="V112">
        <v>0.208473436449227</v>
      </c>
      <c r="W112">
        <v>0.22864828513786101</v>
      </c>
      <c r="X112">
        <v>0.12777404169468701</v>
      </c>
      <c r="Y112">
        <v>3.2952252858103603E-2</v>
      </c>
      <c r="Z112">
        <v>7.5319435104236707E-2</v>
      </c>
      <c r="AA112">
        <v>0</v>
      </c>
      <c r="AB112">
        <v>4.7074646940148002E-3</v>
      </c>
      <c r="AC112">
        <v>6.0524546065904503E-3</v>
      </c>
      <c r="AD112">
        <v>2.68997982515131E-3</v>
      </c>
      <c r="AE112">
        <v>1.9502353732346999E-2</v>
      </c>
      <c r="AF112">
        <v>8.7424344317417607E-3</v>
      </c>
      <c r="AG112">
        <v>0.48799999999999999</v>
      </c>
      <c r="AH112">
        <v>0.29828571428571399</v>
      </c>
      <c r="AI112">
        <v>0.251428571428571</v>
      </c>
      <c r="AJ112">
        <v>0.39314285714285702</v>
      </c>
      <c r="AK112">
        <v>0.58399999999999996</v>
      </c>
      <c r="AL112">
        <v>0.52800000000000002</v>
      </c>
      <c r="AM112">
        <v>0.59885714285714298</v>
      </c>
      <c r="AN112">
        <v>0.72571428571428598</v>
      </c>
      <c r="AO112">
        <v>0.41485714285714298</v>
      </c>
      <c r="AP112">
        <v>0</v>
      </c>
      <c r="AQ112">
        <v>0.374857142857143</v>
      </c>
      <c r="AR112">
        <v>0.29714285714285699</v>
      </c>
      <c r="AS112">
        <v>0.36228571428571399</v>
      </c>
      <c r="AT112">
        <v>0.626285714285714</v>
      </c>
      <c r="AU112">
        <v>0.58171428571428596</v>
      </c>
      <c r="AV112">
        <v>1.4308571428571399</v>
      </c>
      <c r="AW112">
        <v>2.4365714285714302</v>
      </c>
      <c r="AX112">
        <v>0.41485714285714298</v>
      </c>
      <c r="AY112">
        <v>2.24228571428571</v>
      </c>
      <c r="AZ112">
        <v>6.5245714285714298</v>
      </c>
      <c r="BA112">
        <v>0.26628571428571401</v>
      </c>
      <c r="BB112">
        <v>0.72457142857142898</v>
      </c>
      <c r="BC112">
        <v>0.220571428571429</v>
      </c>
      <c r="BD112">
        <v>0.45828571428571402</v>
      </c>
      <c r="BE112">
        <v>0.380571428571429</v>
      </c>
      <c r="BF112" s="233" t="str">
        <f t="shared" si="1"/>
        <v>Some vulnerability</v>
      </c>
    </row>
    <row r="113" spans="1:58" x14ac:dyDescent="0.25">
      <c r="A113">
        <v>55311</v>
      </c>
      <c r="B113">
        <v>37797</v>
      </c>
      <c r="C113">
        <v>1303</v>
      </c>
      <c r="D113">
        <v>808</v>
      </c>
      <c r="E113">
        <v>63280</v>
      </c>
      <c r="F113">
        <v>583</v>
      </c>
      <c r="G113">
        <v>4580</v>
      </c>
      <c r="H113">
        <v>10134</v>
      </c>
      <c r="I113">
        <v>2254</v>
      </c>
      <c r="J113">
        <v>265</v>
      </c>
      <c r="K113">
        <v>7634</v>
      </c>
      <c r="L113">
        <v>343</v>
      </c>
      <c r="M113">
        <v>822</v>
      </c>
      <c r="N113">
        <v>0</v>
      </c>
      <c r="O113">
        <v>103</v>
      </c>
      <c r="P113">
        <v>230</v>
      </c>
      <c r="Q113">
        <v>53</v>
      </c>
      <c r="R113">
        <v>3.4473635473714799E-2</v>
      </c>
      <c r="S113">
        <v>2.1377357991374999E-2</v>
      </c>
      <c r="T113">
        <v>63280</v>
      </c>
      <c r="U113">
        <v>1.5424504590311401E-2</v>
      </c>
      <c r="V113">
        <v>0.121173638119427</v>
      </c>
      <c r="W113">
        <v>0.268116517183904</v>
      </c>
      <c r="X113">
        <v>5.9634362515543597E-2</v>
      </c>
      <c r="Y113">
        <v>7.01113845014155E-3</v>
      </c>
      <c r="Z113">
        <v>0.20197370161653</v>
      </c>
      <c r="AA113">
        <v>9.0747942958435794E-3</v>
      </c>
      <c r="AB113">
        <v>2.17477577585523E-2</v>
      </c>
      <c r="AC113">
        <v>0</v>
      </c>
      <c r="AD113">
        <v>2.7250840013757702E-3</v>
      </c>
      <c r="AE113">
        <v>6.0851390321983202E-3</v>
      </c>
      <c r="AF113">
        <v>1.4022276900283099E-3</v>
      </c>
      <c r="AG113">
        <v>0.10171428571428601</v>
      </c>
      <c r="AH113">
        <v>0.64</v>
      </c>
      <c r="AI113">
        <v>4.6857142857142799E-2</v>
      </c>
      <c r="AJ113">
        <v>9.6000000000000002E-2</v>
      </c>
      <c r="AK113">
        <v>0.104</v>
      </c>
      <c r="AL113">
        <v>0.79771428571428604</v>
      </c>
      <c r="AM113">
        <v>4.57142857142857E-2</v>
      </c>
      <c r="AN113">
        <v>5.0285714285714302E-2</v>
      </c>
      <c r="AO113">
        <v>0.80457142857142905</v>
      </c>
      <c r="AP113">
        <v>0.752</v>
      </c>
      <c r="AQ113">
        <v>0.59657142857142897</v>
      </c>
      <c r="AR113">
        <v>0</v>
      </c>
      <c r="AS113">
        <v>0.36799999999999999</v>
      </c>
      <c r="AT113">
        <v>0.23657142857142899</v>
      </c>
      <c r="AU113">
        <v>0.432</v>
      </c>
      <c r="AV113">
        <v>0.88457142857142901</v>
      </c>
      <c r="AW113">
        <v>0.997714285714286</v>
      </c>
      <c r="AX113">
        <v>1.55657142857143</v>
      </c>
      <c r="AY113">
        <v>1.6331428571428599</v>
      </c>
      <c r="AZ113">
        <v>5.0720000000000001</v>
      </c>
      <c r="BA113">
        <v>8.5714285714285701E-2</v>
      </c>
      <c r="BB113">
        <v>3.6571428571428602E-2</v>
      </c>
      <c r="BC113">
        <v>0.82857142857142896</v>
      </c>
      <c r="BD113">
        <v>0.25942857142857101</v>
      </c>
      <c r="BE113">
        <v>0.152</v>
      </c>
      <c r="BF113" s="233" t="str">
        <f t="shared" si="1"/>
        <v>Least vulnerability</v>
      </c>
    </row>
    <row r="114" spans="1:58" x14ac:dyDescent="0.25">
      <c r="A114">
        <v>55312</v>
      </c>
      <c r="B114">
        <v>1458</v>
      </c>
      <c r="C114">
        <v>88</v>
      </c>
      <c r="D114">
        <v>23</v>
      </c>
      <c r="E114">
        <v>35935</v>
      </c>
      <c r="F114">
        <v>88</v>
      </c>
      <c r="G114">
        <v>255</v>
      </c>
      <c r="H114">
        <v>362</v>
      </c>
      <c r="I114">
        <v>152</v>
      </c>
      <c r="J114">
        <v>41</v>
      </c>
      <c r="K114">
        <v>46</v>
      </c>
      <c r="L114">
        <v>2</v>
      </c>
      <c r="M114">
        <v>28</v>
      </c>
      <c r="N114">
        <v>7</v>
      </c>
      <c r="O114">
        <v>0</v>
      </c>
      <c r="P114">
        <v>9</v>
      </c>
      <c r="Q114">
        <v>1</v>
      </c>
      <c r="R114">
        <v>6.0356652949245498E-2</v>
      </c>
      <c r="S114">
        <v>1.57750342935528E-2</v>
      </c>
      <c r="T114">
        <v>35935</v>
      </c>
      <c r="U114">
        <v>6.0356652949245498E-2</v>
      </c>
      <c r="V114">
        <v>0.17489711934156399</v>
      </c>
      <c r="W114">
        <v>0.24828532235939599</v>
      </c>
      <c r="X114">
        <v>0.104252400548697</v>
      </c>
      <c r="Y114">
        <v>2.81207133058985E-2</v>
      </c>
      <c r="Z114">
        <v>3.1550068587105601E-2</v>
      </c>
      <c r="AA114">
        <v>1.3717421124828501E-3</v>
      </c>
      <c r="AB114">
        <v>1.9204389574759902E-2</v>
      </c>
      <c r="AC114">
        <v>4.8010973936899902E-3</v>
      </c>
      <c r="AD114">
        <v>0</v>
      </c>
      <c r="AE114">
        <v>6.17283950617284E-3</v>
      </c>
      <c r="AF114">
        <v>6.85871056241427E-4</v>
      </c>
      <c r="AG114">
        <v>0.313142857142857</v>
      </c>
      <c r="AH114">
        <v>0.42742857142857099</v>
      </c>
      <c r="AI114">
        <v>0.58057142857142896</v>
      </c>
      <c r="AJ114">
        <v>0.77828571428571403</v>
      </c>
      <c r="AK114">
        <v>0.370285714285714</v>
      </c>
      <c r="AL114">
        <v>0.66971428571428604</v>
      </c>
      <c r="AM114">
        <v>0.36571428571428599</v>
      </c>
      <c r="AN114">
        <v>0.61142857142857099</v>
      </c>
      <c r="AO114">
        <v>0.129142857142857</v>
      </c>
      <c r="AP114">
        <v>0.45600000000000002</v>
      </c>
      <c r="AQ114">
        <v>0.56000000000000005</v>
      </c>
      <c r="AR114">
        <v>0.26971428571428602</v>
      </c>
      <c r="AS114">
        <v>0</v>
      </c>
      <c r="AT114">
        <v>0.24</v>
      </c>
      <c r="AU114">
        <v>0.40685714285714297</v>
      </c>
      <c r="AV114">
        <v>2.0994285714285699</v>
      </c>
      <c r="AW114">
        <v>2.01714285714286</v>
      </c>
      <c r="AX114">
        <v>0.58514285714285696</v>
      </c>
      <c r="AY114">
        <v>1.47657142857143</v>
      </c>
      <c r="AZ114">
        <v>6.1782857142857104</v>
      </c>
      <c r="BA114">
        <v>0.56457142857142895</v>
      </c>
      <c r="BB114">
        <v>0.51200000000000001</v>
      </c>
      <c r="BC114">
        <v>0.29714285714285699</v>
      </c>
      <c r="BD114">
        <v>0.222857142857143</v>
      </c>
      <c r="BE114">
        <v>0.33028571428571402</v>
      </c>
      <c r="BF114" s="233" t="str">
        <f t="shared" si="1"/>
        <v>Some vulnerability</v>
      </c>
    </row>
    <row r="115" spans="1:58" x14ac:dyDescent="0.25">
      <c r="A115">
        <v>55313</v>
      </c>
      <c r="B115">
        <v>25268</v>
      </c>
      <c r="C115">
        <v>1468</v>
      </c>
      <c r="D115">
        <v>423</v>
      </c>
      <c r="E115">
        <v>41816</v>
      </c>
      <c r="F115">
        <v>1096</v>
      </c>
      <c r="G115">
        <v>4110</v>
      </c>
      <c r="H115">
        <v>6445</v>
      </c>
      <c r="I115">
        <v>2855</v>
      </c>
      <c r="J115">
        <v>687</v>
      </c>
      <c r="K115">
        <v>1905</v>
      </c>
      <c r="L115">
        <v>208</v>
      </c>
      <c r="M115">
        <v>661</v>
      </c>
      <c r="N115">
        <v>353</v>
      </c>
      <c r="O115">
        <v>163</v>
      </c>
      <c r="P115">
        <v>252</v>
      </c>
      <c r="Q115">
        <v>482</v>
      </c>
      <c r="R115">
        <v>5.8097198037042899E-2</v>
      </c>
      <c r="S115">
        <v>1.6740541396232399E-2</v>
      </c>
      <c r="T115">
        <v>41816</v>
      </c>
      <c r="U115">
        <v>4.3375019787874003E-2</v>
      </c>
      <c r="V115">
        <v>0.162656324204527</v>
      </c>
      <c r="W115">
        <v>0.25506569574165</v>
      </c>
      <c r="X115">
        <v>0.112988760487573</v>
      </c>
      <c r="Y115">
        <v>2.7188538863384501E-2</v>
      </c>
      <c r="Z115">
        <v>7.5391799905018195E-2</v>
      </c>
      <c r="AA115">
        <v>8.2317555801804596E-3</v>
      </c>
      <c r="AB115">
        <v>2.6159569415862002E-2</v>
      </c>
      <c r="AC115">
        <v>1.39702390375178E-2</v>
      </c>
      <c r="AD115">
        <v>6.4508469210068104E-3</v>
      </c>
      <c r="AE115">
        <v>9.9730884913724893E-3</v>
      </c>
      <c r="AF115">
        <v>1.9075510527148998E-2</v>
      </c>
      <c r="AG115">
        <v>0.29371428571428598</v>
      </c>
      <c r="AH115">
        <v>0.46742857142857103</v>
      </c>
      <c r="AI115">
        <v>0.28799999999999998</v>
      </c>
      <c r="AJ115">
        <v>0.53142857142857103</v>
      </c>
      <c r="AK115">
        <v>0.29828571428571399</v>
      </c>
      <c r="AL115">
        <v>0.71885714285714297</v>
      </c>
      <c r="AM115">
        <v>0.45714285714285702</v>
      </c>
      <c r="AN115">
        <v>0.59199999999999997</v>
      </c>
      <c r="AO115">
        <v>0.41714285714285698</v>
      </c>
      <c r="AP115">
        <v>0.73371428571428599</v>
      </c>
      <c r="AQ115">
        <v>0.63542857142857101</v>
      </c>
      <c r="AR115">
        <v>0.46400000000000002</v>
      </c>
      <c r="AS115">
        <v>0.61142857142857099</v>
      </c>
      <c r="AT115">
        <v>0.372571428571429</v>
      </c>
      <c r="AU115">
        <v>0.73257142857142898</v>
      </c>
      <c r="AV115">
        <v>1.5805714285714301</v>
      </c>
      <c r="AW115">
        <v>2.0662857142857098</v>
      </c>
      <c r="AX115">
        <v>1.1508571428571399</v>
      </c>
      <c r="AY115">
        <v>2.8159999999999998</v>
      </c>
      <c r="AZ115">
        <v>7.6137142857142903</v>
      </c>
      <c r="BA115">
        <v>0.32914285714285701</v>
      </c>
      <c r="BB115">
        <v>0.55542857142857105</v>
      </c>
      <c r="BC115">
        <v>0.63542857142857101</v>
      </c>
      <c r="BD115">
        <v>0.629714285714286</v>
      </c>
      <c r="BE115">
        <v>0.56000000000000005</v>
      </c>
      <c r="BF115" s="233" t="str">
        <f t="shared" si="1"/>
        <v>Significant vulnerability</v>
      </c>
    </row>
    <row r="116" spans="1:58" x14ac:dyDescent="0.25">
      <c r="A116">
        <v>55314</v>
      </c>
      <c r="B116">
        <v>1073</v>
      </c>
      <c r="C116">
        <v>91</v>
      </c>
      <c r="D116">
        <v>19</v>
      </c>
      <c r="E116">
        <v>38607</v>
      </c>
      <c r="F116">
        <v>51</v>
      </c>
      <c r="G116">
        <v>292</v>
      </c>
      <c r="H116">
        <v>231</v>
      </c>
      <c r="I116">
        <v>125</v>
      </c>
      <c r="J116">
        <v>59</v>
      </c>
      <c r="K116">
        <v>147</v>
      </c>
      <c r="L116">
        <v>1</v>
      </c>
      <c r="M116">
        <v>17</v>
      </c>
      <c r="N116">
        <v>35</v>
      </c>
      <c r="O116">
        <v>1</v>
      </c>
      <c r="P116">
        <v>35</v>
      </c>
      <c r="Q116">
        <v>74</v>
      </c>
      <c r="R116">
        <v>8.4808946877912406E-2</v>
      </c>
      <c r="S116">
        <v>1.7707362534948701E-2</v>
      </c>
      <c r="T116">
        <v>38607</v>
      </c>
      <c r="U116">
        <v>4.7530288909599303E-2</v>
      </c>
      <c r="V116">
        <v>0.27213420316868597</v>
      </c>
      <c r="W116">
        <v>0.215284249767008</v>
      </c>
      <c r="X116">
        <v>0.116495806150979</v>
      </c>
      <c r="Y116">
        <v>5.4986020503261901E-2</v>
      </c>
      <c r="Z116">
        <v>0.136999068033551</v>
      </c>
      <c r="AA116">
        <v>9.3196644920782805E-4</v>
      </c>
      <c r="AB116">
        <v>1.58434296365331E-2</v>
      </c>
      <c r="AC116">
        <v>3.2618825722274002E-2</v>
      </c>
      <c r="AD116">
        <v>9.3196644920782805E-4</v>
      </c>
      <c r="AE116">
        <v>3.2618825722274002E-2</v>
      </c>
      <c r="AF116">
        <v>6.8965517241379296E-2</v>
      </c>
      <c r="AG116">
        <v>0.53828571428571403</v>
      </c>
      <c r="AH116">
        <v>0.500571428571429</v>
      </c>
      <c r="AI116">
        <v>0.40228571428571402</v>
      </c>
      <c r="AJ116">
        <v>0.60114285714285698</v>
      </c>
      <c r="AK116">
        <v>0.83771428571428597</v>
      </c>
      <c r="AL116">
        <v>0.41485714285714298</v>
      </c>
      <c r="AM116">
        <v>0.49257142857142899</v>
      </c>
      <c r="AN116">
        <v>0.93600000000000005</v>
      </c>
      <c r="AO116">
        <v>0.69714285714285695</v>
      </c>
      <c r="AP116">
        <v>0.41599999999999998</v>
      </c>
      <c r="AQ116">
        <v>0.52571428571428602</v>
      </c>
      <c r="AR116">
        <v>0.69485714285714295</v>
      </c>
      <c r="AS116">
        <v>0.24228571428571399</v>
      </c>
      <c r="AT116">
        <v>0.84914285714285698</v>
      </c>
      <c r="AU116">
        <v>0.95199999999999996</v>
      </c>
      <c r="AV116">
        <v>2.0422857142857098</v>
      </c>
      <c r="AW116">
        <v>2.6811428571428602</v>
      </c>
      <c r="AX116">
        <v>1.1131428571428601</v>
      </c>
      <c r="AY116">
        <v>3.2639999999999998</v>
      </c>
      <c r="AZ116">
        <v>9.1005714285714294</v>
      </c>
      <c r="BA116">
        <v>0.53714285714285703</v>
      </c>
      <c r="BB116">
        <v>0.84914285714285698</v>
      </c>
      <c r="BC116">
        <v>0.61714285714285699</v>
      </c>
      <c r="BD116">
        <v>0.78285714285714303</v>
      </c>
      <c r="BE116">
        <v>0.80571428571428605</v>
      </c>
      <c r="BF116" s="233" t="str">
        <f t="shared" si="1"/>
        <v>Most vulnerability</v>
      </c>
    </row>
    <row r="117" spans="1:58" x14ac:dyDescent="0.25">
      <c r="A117">
        <v>55315</v>
      </c>
      <c r="B117">
        <v>6811</v>
      </c>
      <c r="C117">
        <v>140</v>
      </c>
      <c r="D117">
        <v>177</v>
      </c>
      <c r="E117">
        <v>49379</v>
      </c>
      <c r="F117">
        <v>157</v>
      </c>
      <c r="G117">
        <v>683</v>
      </c>
      <c r="H117">
        <v>1916</v>
      </c>
      <c r="I117">
        <v>279</v>
      </c>
      <c r="J117">
        <v>37</v>
      </c>
      <c r="K117">
        <v>646</v>
      </c>
      <c r="L117">
        <v>33</v>
      </c>
      <c r="M117">
        <v>111</v>
      </c>
      <c r="N117">
        <v>43</v>
      </c>
      <c r="O117">
        <v>11</v>
      </c>
      <c r="P117">
        <v>83</v>
      </c>
      <c r="Q117">
        <v>4</v>
      </c>
      <c r="R117">
        <v>2.05549845837616E-2</v>
      </c>
      <c r="S117">
        <v>2.59873733666128E-2</v>
      </c>
      <c r="T117">
        <v>49379</v>
      </c>
      <c r="U117">
        <v>2.3050946997503999E-2</v>
      </c>
      <c r="V117">
        <v>0.100278960505065</v>
      </c>
      <c r="W117">
        <v>0.28130964616062298</v>
      </c>
      <c r="X117">
        <v>4.0963147849067703E-2</v>
      </c>
      <c r="Y117">
        <v>5.4323887828512697E-3</v>
      </c>
      <c r="Z117">
        <v>9.4846571722214099E-2</v>
      </c>
      <c r="AA117">
        <v>4.8451035090295103E-3</v>
      </c>
      <c r="AB117">
        <v>1.6297166348553799E-2</v>
      </c>
      <c r="AC117">
        <v>6.3133166935839102E-3</v>
      </c>
      <c r="AD117">
        <v>1.6150345030098399E-3</v>
      </c>
      <c r="AE117">
        <v>1.2186169431801499E-2</v>
      </c>
      <c r="AF117">
        <v>5.8728527382175899E-4</v>
      </c>
      <c r="AG117">
        <v>3.6571428571428602E-2</v>
      </c>
      <c r="AH117">
        <v>0.76685714285714301</v>
      </c>
      <c r="AI117">
        <v>0.128</v>
      </c>
      <c r="AJ117">
        <v>0.192</v>
      </c>
      <c r="AK117">
        <v>5.3714285714285701E-2</v>
      </c>
      <c r="AL117">
        <v>0.85828571428571399</v>
      </c>
      <c r="AM117">
        <v>1.0285714285714301E-2</v>
      </c>
      <c r="AN117">
        <v>3.77142857142857E-2</v>
      </c>
      <c r="AO117">
        <v>0.54857142857142904</v>
      </c>
      <c r="AP117">
        <v>0.626285714285714</v>
      </c>
      <c r="AQ117">
        <v>0.53371428571428603</v>
      </c>
      <c r="AR117">
        <v>0.30514285714285699</v>
      </c>
      <c r="AS117">
        <v>0.29714285714285699</v>
      </c>
      <c r="AT117">
        <v>0.44685714285714301</v>
      </c>
      <c r="AU117">
        <v>0.40342857142857103</v>
      </c>
      <c r="AV117">
        <v>1.1234285714285701</v>
      </c>
      <c r="AW117">
        <v>0.96</v>
      </c>
      <c r="AX117">
        <v>1.1748571428571399</v>
      </c>
      <c r="AY117">
        <v>1.98628571428571</v>
      </c>
      <c r="AZ117">
        <v>5.2445714285714304</v>
      </c>
      <c r="BA117">
        <v>0.158857142857143</v>
      </c>
      <c r="BB117">
        <v>2.97142857142857E-2</v>
      </c>
      <c r="BC117">
        <v>0.64342857142857102</v>
      </c>
      <c r="BD117">
        <v>0.36571428571428599</v>
      </c>
      <c r="BE117">
        <v>0.17142857142857101</v>
      </c>
      <c r="BF117" s="233" t="str">
        <f t="shared" si="1"/>
        <v>Least vulnerability</v>
      </c>
    </row>
    <row r="118" spans="1:58" x14ac:dyDescent="0.25">
      <c r="A118">
        <v>55316</v>
      </c>
      <c r="B118">
        <v>23666</v>
      </c>
      <c r="C118">
        <v>1524</v>
      </c>
      <c r="D118">
        <v>413</v>
      </c>
      <c r="E118">
        <v>48641</v>
      </c>
      <c r="F118">
        <v>390</v>
      </c>
      <c r="G118">
        <v>3182</v>
      </c>
      <c r="H118">
        <v>5487</v>
      </c>
      <c r="I118">
        <v>1649</v>
      </c>
      <c r="J118">
        <v>307</v>
      </c>
      <c r="K118">
        <v>4910</v>
      </c>
      <c r="L118">
        <v>319</v>
      </c>
      <c r="M118">
        <v>722</v>
      </c>
      <c r="N118">
        <v>67</v>
      </c>
      <c r="O118">
        <v>201</v>
      </c>
      <c r="P118">
        <v>210</v>
      </c>
      <c r="Q118">
        <v>79</v>
      </c>
      <c r="R118">
        <v>6.4396180174089407E-2</v>
      </c>
      <c r="S118">
        <v>1.7451195808332601E-2</v>
      </c>
      <c r="T118">
        <v>48641</v>
      </c>
      <c r="U118">
        <v>1.6479337446125199E-2</v>
      </c>
      <c r="V118">
        <v>0.13445449167582199</v>
      </c>
      <c r="W118">
        <v>0.23185160145356201</v>
      </c>
      <c r="X118">
        <v>6.9678019099129601E-2</v>
      </c>
      <c r="Y118">
        <v>1.29721963998986E-2</v>
      </c>
      <c r="Z118">
        <v>0.207470632975577</v>
      </c>
      <c r="AA118">
        <v>1.34792529367024E-2</v>
      </c>
      <c r="AB118">
        <v>3.0507901631031901E-2</v>
      </c>
      <c r="AC118">
        <v>2.8310656638215201E-3</v>
      </c>
      <c r="AD118">
        <v>8.4931969914645508E-3</v>
      </c>
      <c r="AE118">
        <v>8.8734893940674402E-3</v>
      </c>
      <c r="AF118">
        <v>3.3381222006253698E-3</v>
      </c>
      <c r="AG118">
        <v>0.35428571428571398</v>
      </c>
      <c r="AH118">
        <v>0.494857142857143</v>
      </c>
      <c r="AI118">
        <v>0.13257142857142901</v>
      </c>
      <c r="AJ118">
        <v>0.12</v>
      </c>
      <c r="AK118">
        <v>0.157714285714286</v>
      </c>
      <c r="AL118">
        <v>0.55200000000000005</v>
      </c>
      <c r="AM118">
        <v>7.1999999999999995E-2</v>
      </c>
      <c r="AN118">
        <v>0.154285714285714</v>
      </c>
      <c r="AO118">
        <v>0.81485714285714295</v>
      </c>
      <c r="AP118">
        <v>0.82514285714285696</v>
      </c>
      <c r="AQ118">
        <v>0.66742857142857104</v>
      </c>
      <c r="AR118">
        <v>0.214857142857143</v>
      </c>
      <c r="AS118">
        <v>0.70857142857142896</v>
      </c>
      <c r="AT118">
        <v>0.33714285714285702</v>
      </c>
      <c r="AU118">
        <v>0.48228571428571398</v>
      </c>
      <c r="AV118">
        <v>1.1017142857142901</v>
      </c>
      <c r="AW118">
        <v>0.93600000000000005</v>
      </c>
      <c r="AX118">
        <v>1.64</v>
      </c>
      <c r="AY118">
        <v>2.4102857142857101</v>
      </c>
      <c r="AZ118">
        <v>6.0880000000000001</v>
      </c>
      <c r="BA118">
        <v>0.153142857142857</v>
      </c>
      <c r="BB118">
        <v>2.5142857142857099E-2</v>
      </c>
      <c r="BC118">
        <v>0.869714285714286</v>
      </c>
      <c r="BD118">
        <v>0.51428571428571401</v>
      </c>
      <c r="BE118">
        <v>0.308571428571429</v>
      </c>
      <c r="BF118" s="233" t="str">
        <f t="shared" si="1"/>
        <v>Some vulnerability</v>
      </c>
    </row>
    <row r="119" spans="1:58" x14ac:dyDescent="0.25">
      <c r="A119">
        <v>55317</v>
      </c>
      <c r="B119">
        <v>21959</v>
      </c>
      <c r="C119">
        <v>652</v>
      </c>
      <c r="D119">
        <v>430</v>
      </c>
      <c r="E119">
        <v>66618</v>
      </c>
      <c r="F119">
        <v>226</v>
      </c>
      <c r="G119">
        <v>3267</v>
      </c>
      <c r="H119">
        <v>5520</v>
      </c>
      <c r="I119">
        <v>1364</v>
      </c>
      <c r="J119">
        <v>263</v>
      </c>
      <c r="K119">
        <v>3799</v>
      </c>
      <c r="L119">
        <v>95</v>
      </c>
      <c r="M119">
        <v>854</v>
      </c>
      <c r="N119">
        <v>33</v>
      </c>
      <c r="O119">
        <v>47</v>
      </c>
      <c r="P119">
        <v>131</v>
      </c>
      <c r="Q119">
        <v>50</v>
      </c>
      <c r="R119">
        <v>2.9691698164761599E-2</v>
      </c>
      <c r="S119">
        <v>1.9581948176146498E-2</v>
      </c>
      <c r="T119">
        <v>66618</v>
      </c>
      <c r="U119">
        <v>1.0291907646067701E-2</v>
      </c>
      <c r="V119">
        <v>0.14877726672434999</v>
      </c>
      <c r="W119">
        <v>0.25137756728448502</v>
      </c>
      <c r="X119">
        <v>6.2115761191311097E-2</v>
      </c>
      <c r="Y119">
        <v>1.19768659775035E-2</v>
      </c>
      <c r="Z119">
        <v>0.17300423516553601</v>
      </c>
      <c r="AA119">
        <v>4.3262443644974703E-3</v>
      </c>
      <c r="AB119">
        <v>3.8890659866114098E-2</v>
      </c>
      <c r="AC119">
        <v>1.50280067398333E-3</v>
      </c>
      <c r="AD119">
        <v>2.1403524750671699E-3</v>
      </c>
      <c r="AE119">
        <v>5.9656632815701998E-3</v>
      </c>
      <c r="AF119">
        <v>2.27697071815656E-3</v>
      </c>
      <c r="AG119">
        <v>7.6571428571428596E-2</v>
      </c>
      <c r="AH119">
        <v>0.57257142857142895</v>
      </c>
      <c r="AI119">
        <v>3.6571428571428602E-2</v>
      </c>
      <c r="AJ119">
        <v>5.6000000000000001E-2</v>
      </c>
      <c r="AK119">
        <v>0.222857142857143</v>
      </c>
      <c r="AL119">
        <v>0.69599999999999995</v>
      </c>
      <c r="AM119">
        <v>5.14285714285714E-2</v>
      </c>
      <c r="AN119">
        <v>0.126857142857143</v>
      </c>
      <c r="AO119">
        <v>0.76457142857142901</v>
      </c>
      <c r="AP119">
        <v>0.61142857142857099</v>
      </c>
      <c r="AQ119">
        <v>0.746285714285714</v>
      </c>
      <c r="AR119">
        <v>0.17028571428571401</v>
      </c>
      <c r="AS119">
        <v>0.32685714285714301</v>
      </c>
      <c r="AT119">
        <v>0.22971428571428601</v>
      </c>
      <c r="AU119">
        <v>0.45828571428571402</v>
      </c>
      <c r="AV119">
        <v>0.74171428571428599</v>
      </c>
      <c r="AW119">
        <v>1.0971428571428601</v>
      </c>
      <c r="AX119">
        <v>1.3759999999999999</v>
      </c>
      <c r="AY119">
        <v>1.9314285714285699</v>
      </c>
      <c r="AZ119">
        <v>5.1462857142857104</v>
      </c>
      <c r="BA119">
        <v>5.7142857142857099E-2</v>
      </c>
      <c r="BB119">
        <v>6.0571428571428602E-2</v>
      </c>
      <c r="BC119">
        <v>0.73828571428571399</v>
      </c>
      <c r="BD119">
        <v>0.34399999999999997</v>
      </c>
      <c r="BE119">
        <v>0.16571428571428601</v>
      </c>
      <c r="BF119" s="233" t="str">
        <f t="shared" si="1"/>
        <v>Least vulnerability</v>
      </c>
    </row>
    <row r="120" spans="1:58" x14ac:dyDescent="0.25">
      <c r="A120">
        <v>55318</v>
      </c>
      <c r="B120">
        <v>29647</v>
      </c>
      <c r="C120">
        <v>1142</v>
      </c>
      <c r="D120">
        <v>422</v>
      </c>
      <c r="E120">
        <v>51620</v>
      </c>
      <c r="F120">
        <v>1377</v>
      </c>
      <c r="G120">
        <v>3588</v>
      </c>
      <c r="H120">
        <v>7944</v>
      </c>
      <c r="I120">
        <v>2516</v>
      </c>
      <c r="J120">
        <v>608</v>
      </c>
      <c r="K120">
        <v>5124</v>
      </c>
      <c r="L120">
        <v>596</v>
      </c>
      <c r="M120">
        <v>1751</v>
      </c>
      <c r="N120">
        <v>679</v>
      </c>
      <c r="O120">
        <v>125</v>
      </c>
      <c r="P120">
        <v>767</v>
      </c>
      <c r="Q120">
        <v>130</v>
      </c>
      <c r="R120">
        <v>3.8519917698249397E-2</v>
      </c>
      <c r="S120">
        <v>1.4234155226498501E-2</v>
      </c>
      <c r="T120">
        <v>51620</v>
      </c>
      <c r="U120">
        <v>4.6446520727223703E-2</v>
      </c>
      <c r="V120">
        <v>0.121024049650892</v>
      </c>
      <c r="W120">
        <v>0.26795291260498499</v>
      </c>
      <c r="X120">
        <v>8.48652477485074E-2</v>
      </c>
      <c r="Y120">
        <v>2.05079771983675E-2</v>
      </c>
      <c r="Z120">
        <v>0.17283367625729401</v>
      </c>
      <c r="AA120">
        <v>2.0103214490504898E-2</v>
      </c>
      <c r="AB120">
        <v>5.9061625122272102E-2</v>
      </c>
      <c r="AC120">
        <v>2.2902823219887299E-2</v>
      </c>
      <c r="AD120">
        <v>4.2162782069011997E-3</v>
      </c>
      <c r="AE120">
        <v>2.5871083077545799E-2</v>
      </c>
      <c r="AF120">
        <v>4.3849293351772498E-3</v>
      </c>
      <c r="AG120">
        <v>0.13600000000000001</v>
      </c>
      <c r="AH120">
        <v>0.378285714285714</v>
      </c>
      <c r="AI120">
        <v>0.105142857142857</v>
      </c>
      <c r="AJ120">
        <v>0.58171428571428596</v>
      </c>
      <c r="AK120">
        <v>0.10285714285714299</v>
      </c>
      <c r="AL120">
        <v>0.79657142857142904</v>
      </c>
      <c r="AM120">
        <v>0.182857142857143</v>
      </c>
      <c r="AN120">
        <v>0.38971428571428601</v>
      </c>
      <c r="AO120">
        <v>0.76342857142857101</v>
      </c>
      <c r="AP120">
        <v>0.88228571428571401</v>
      </c>
      <c r="AQ120">
        <v>0.84914285714285698</v>
      </c>
      <c r="AR120">
        <v>0.60685714285714298</v>
      </c>
      <c r="AS120">
        <v>0.46628571428571403</v>
      </c>
      <c r="AT120">
        <v>0.76</v>
      </c>
      <c r="AU120">
        <v>0.50742857142857101</v>
      </c>
      <c r="AV120">
        <v>1.20114285714286</v>
      </c>
      <c r="AW120">
        <v>1.472</v>
      </c>
      <c r="AX120">
        <v>1.6457142857142899</v>
      </c>
      <c r="AY120">
        <v>3.1897142857142899</v>
      </c>
      <c r="AZ120">
        <v>7.5085714285714298</v>
      </c>
      <c r="BA120">
        <v>0.185142857142857</v>
      </c>
      <c r="BB120">
        <v>0.20571428571428599</v>
      </c>
      <c r="BC120">
        <v>0.872</v>
      </c>
      <c r="BD120">
        <v>0.750857142857143</v>
      </c>
      <c r="BE120">
        <v>0.54971428571428604</v>
      </c>
      <c r="BF120" s="233" t="str">
        <f t="shared" si="1"/>
        <v>Significant vulnerability</v>
      </c>
    </row>
    <row r="121" spans="1:58" x14ac:dyDescent="0.25">
      <c r="A121">
        <v>55319</v>
      </c>
      <c r="B121">
        <v>5694</v>
      </c>
      <c r="C121">
        <v>152</v>
      </c>
      <c r="D121">
        <v>112</v>
      </c>
      <c r="E121">
        <v>44861</v>
      </c>
      <c r="F121">
        <v>163</v>
      </c>
      <c r="G121">
        <v>754</v>
      </c>
      <c r="H121">
        <v>1524</v>
      </c>
      <c r="I121">
        <v>593</v>
      </c>
      <c r="J121">
        <v>109</v>
      </c>
      <c r="K121">
        <v>214</v>
      </c>
      <c r="L121">
        <v>4</v>
      </c>
      <c r="M121">
        <v>13</v>
      </c>
      <c r="N121">
        <v>36</v>
      </c>
      <c r="O121">
        <v>9</v>
      </c>
      <c r="P121">
        <v>53</v>
      </c>
      <c r="Q121">
        <v>50</v>
      </c>
      <c r="R121">
        <v>2.6694766420793801E-2</v>
      </c>
      <c r="S121">
        <v>1.9669827889006002E-2</v>
      </c>
      <c r="T121">
        <v>44861</v>
      </c>
      <c r="U121">
        <v>2.8626624517035501E-2</v>
      </c>
      <c r="V121">
        <v>0.13242009132420099</v>
      </c>
      <c r="W121">
        <v>0.26765015806111703</v>
      </c>
      <c r="X121">
        <v>0.104144713733755</v>
      </c>
      <c r="Y121">
        <v>1.9142957499121899E-2</v>
      </c>
      <c r="Z121">
        <v>3.7583421145065E-2</v>
      </c>
      <c r="AA121">
        <v>7.02493853178785E-4</v>
      </c>
      <c r="AB121">
        <v>2.2831050228310501E-3</v>
      </c>
      <c r="AC121">
        <v>6.3224446786090604E-3</v>
      </c>
      <c r="AD121">
        <v>1.5806111696522701E-3</v>
      </c>
      <c r="AE121">
        <v>9.3080435546188996E-3</v>
      </c>
      <c r="AF121">
        <v>8.7811731647348106E-3</v>
      </c>
      <c r="AG121">
        <v>6.6285714285714295E-2</v>
      </c>
      <c r="AH121">
        <v>0.57828571428571396</v>
      </c>
      <c r="AI121">
        <v>0.186285714285714</v>
      </c>
      <c r="AJ121">
        <v>0.26171428571428601</v>
      </c>
      <c r="AK121">
        <v>0.14399999999999999</v>
      </c>
      <c r="AL121">
        <v>0.79428571428571404</v>
      </c>
      <c r="AM121">
        <v>0.36342857142857099</v>
      </c>
      <c r="AN121">
        <v>0.34285714285714303</v>
      </c>
      <c r="AO121">
        <v>0.16342857142857101</v>
      </c>
      <c r="AP121">
        <v>0.39771428571428602</v>
      </c>
      <c r="AQ121">
        <v>0.33828571428571402</v>
      </c>
      <c r="AR121">
        <v>0.30628571428571399</v>
      </c>
      <c r="AS121">
        <v>0.29599999999999999</v>
      </c>
      <c r="AT121">
        <v>0.35199999999999998</v>
      </c>
      <c r="AU121">
        <v>0.58399999999999996</v>
      </c>
      <c r="AV121">
        <v>1.0925714285714301</v>
      </c>
      <c r="AW121">
        <v>1.6445714285714299</v>
      </c>
      <c r="AX121">
        <v>0.56114285714285705</v>
      </c>
      <c r="AY121">
        <v>1.8765714285714299</v>
      </c>
      <c r="AZ121">
        <v>5.1748571428571397</v>
      </c>
      <c r="BA121">
        <v>0.14742857142857099</v>
      </c>
      <c r="BB121">
        <v>0.29828571428571399</v>
      </c>
      <c r="BC121">
        <v>0.27657142857142902</v>
      </c>
      <c r="BD121">
        <v>0.32457142857142901</v>
      </c>
      <c r="BE121">
        <v>0.16800000000000001</v>
      </c>
      <c r="BF121" s="233" t="str">
        <f t="shared" si="1"/>
        <v>Least vulnerability</v>
      </c>
    </row>
    <row r="122" spans="1:58" x14ac:dyDescent="0.25">
      <c r="A122">
        <v>55320</v>
      </c>
      <c r="B122">
        <v>5572</v>
      </c>
      <c r="C122">
        <v>294</v>
      </c>
      <c r="D122">
        <v>96</v>
      </c>
      <c r="E122">
        <v>46867</v>
      </c>
      <c r="F122">
        <v>175</v>
      </c>
      <c r="G122">
        <v>839</v>
      </c>
      <c r="H122">
        <v>1451</v>
      </c>
      <c r="I122">
        <v>514</v>
      </c>
      <c r="J122">
        <v>49</v>
      </c>
      <c r="K122">
        <v>408</v>
      </c>
      <c r="L122">
        <v>18</v>
      </c>
      <c r="M122">
        <v>169</v>
      </c>
      <c r="N122">
        <v>25</v>
      </c>
      <c r="O122">
        <v>15</v>
      </c>
      <c r="P122">
        <v>16</v>
      </c>
      <c r="Q122">
        <v>9</v>
      </c>
      <c r="R122">
        <v>5.27638190954774E-2</v>
      </c>
      <c r="S122">
        <v>1.72290021536253E-2</v>
      </c>
      <c r="T122">
        <v>46867</v>
      </c>
      <c r="U122">
        <v>3.1407035175879401E-2</v>
      </c>
      <c r="V122">
        <v>0.15057430007178799</v>
      </c>
      <c r="W122">
        <v>0.26040918880114899</v>
      </c>
      <c r="X122">
        <v>9.2246949030868594E-2</v>
      </c>
      <c r="Y122">
        <v>8.7939698492462293E-3</v>
      </c>
      <c r="Z122">
        <v>7.3223259152907394E-2</v>
      </c>
      <c r="AA122">
        <v>3.2304379038047399E-3</v>
      </c>
      <c r="AB122">
        <v>3.0330222541277801E-2</v>
      </c>
      <c r="AC122">
        <v>4.4867193108399104E-3</v>
      </c>
      <c r="AD122">
        <v>2.6920315865039501E-3</v>
      </c>
      <c r="AE122">
        <v>2.8715003589375402E-3</v>
      </c>
      <c r="AF122">
        <v>1.6152189519023699E-3</v>
      </c>
      <c r="AG122">
        <v>0.25828571428571401</v>
      </c>
      <c r="AH122">
        <v>0.48571428571428599</v>
      </c>
      <c r="AI122">
        <v>0.14971428571428599</v>
      </c>
      <c r="AJ122">
        <v>0.309714285714286</v>
      </c>
      <c r="AK122">
        <v>0.23542857142857099</v>
      </c>
      <c r="AL122">
        <v>0.75771428571428601</v>
      </c>
      <c r="AM122">
        <v>0.25600000000000001</v>
      </c>
      <c r="AN122">
        <v>7.4285714285714302E-2</v>
      </c>
      <c r="AO122">
        <v>0.40228571428571402</v>
      </c>
      <c r="AP122">
        <v>0.55885714285714305</v>
      </c>
      <c r="AQ122">
        <v>0.66285714285714303</v>
      </c>
      <c r="AR122">
        <v>0.26171428571428601</v>
      </c>
      <c r="AS122">
        <v>0.36342857142857099</v>
      </c>
      <c r="AT122">
        <v>0.130285714285714</v>
      </c>
      <c r="AU122">
        <v>0.438857142857143</v>
      </c>
      <c r="AV122">
        <v>1.20342857142857</v>
      </c>
      <c r="AW122">
        <v>1.3234285714285701</v>
      </c>
      <c r="AX122">
        <v>0.96114285714285697</v>
      </c>
      <c r="AY122">
        <v>1.8571428571428601</v>
      </c>
      <c r="AZ122">
        <v>5.3451428571428599</v>
      </c>
      <c r="BA122">
        <v>0.187428571428571</v>
      </c>
      <c r="BB122">
        <v>0.14285714285714299</v>
      </c>
      <c r="BC122">
        <v>0.51657142857142901</v>
      </c>
      <c r="BD122">
        <v>0.317714285714286</v>
      </c>
      <c r="BE122">
        <v>0.187428571428571</v>
      </c>
      <c r="BF122" s="233" t="str">
        <f t="shared" si="1"/>
        <v>Least vulnerability</v>
      </c>
    </row>
    <row r="123" spans="1:58" x14ac:dyDescent="0.25">
      <c r="A123">
        <v>55321</v>
      </c>
      <c r="B123">
        <v>5473</v>
      </c>
      <c r="C123">
        <v>264</v>
      </c>
      <c r="D123">
        <v>63</v>
      </c>
      <c r="E123">
        <v>32489</v>
      </c>
      <c r="F123">
        <v>263</v>
      </c>
      <c r="G123">
        <v>800</v>
      </c>
      <c r="H123">
        <v>1791</v>
      </c>
      <c r="I123">
        <v>531</v>
      </c>
      <c r="J123">
        <v>122</v>
      </c>
      <c r="K123">
        <v>501</v>
      </c>
      <c r="L123">
        <v>63</v>
      </c>
      <c r="M123">
        <v>217</v>
      </c>
      <c r="N123">
        <v>69</v>
      </c>
      <c r="O123">
        <v>49</v>
      </c>
      <c r="P123">
        <v>138</v>
      </c>
      <c r="Q123">
        <v>146</v>
      </c>
      <c r="R123">
        <v>4.8236798830623102E-2</v>
      </c>
      <c r="S123">
        <v>1.15110542663987E-2</v>
      </c>
      <c r="T123">
        <v>32489</v>
      </c>
      <c r="U123">
        <v>4.8054083683537398E-2</v>
      </c>
      <c r="V123">
        <v>0.14617211766855501</v>
      </c>
      <c r="W123">
        <v>0.32724282843047697</v>
      </c>
      <c r="X123">
        <v>9.7021743102503194E-2</v>
      </c>
      <c r="Y123">
        <v>2.2291247944454601E-2</v>
      </c>
      <c r="Z123">
        <v>9.15402886899324E-2</v>
      </c>
      <c r="AA123">
        <v>1.15110542663987E-2</v>
      </c>
      <c r="AB123">
        <v>3.9649186917595503E-2</v>
      </c>
      <c r="AC123">
        <v>1.2607345148912799E-2</v>
      </c>
      <c r="AD123">
        <v>8.9530422071989798E-3</v>
      </c>
      <c r="AE123">
        <v>2.52146902978257E-2</v>
      </c>
      <c r="AF123">
        <v>2.6676411474511202E-2</v>
      </c>
      <c r="AG123">
        <v>0.217142857142857</v>
      </c>
      <c r="AH123">
        <v>0.30514285714285699</v>
      </c>
      <c r="AI123">
        <v>0.77828571428571403</v>
      </c>
      <c r="AJ123">
        <v>0.61028571428571399</v>
      </c>
      <c r="AK123">
        <v>0.20914285714285699</v>
      </c>
      <c r="AL123">
        <v>0.97599999999999998</v>
      </c>
      <c r="AM123">
        <v>0.30057142857142899</v>
      </c>
      <c r="AN123">
        <v>0.45142857142857101</v>
      </c>
      <c r="AO123">
        <v>0.52114285714285702</v>
      </c>
      <c r="AP123">
        <v>0.79314285714285704</v>
      </c>
      <c r="AQ123">
        <v>0.75542857142857101</v>
      </c>
      <c r="AR123">
        <v>0.45142857142857101</v>
      </c>
      <c r="AS123">
        <v>0.72799999999999998</v>
      </c>
      <c r="AT123">
        <v>0.753142857142857</v>
      </c>
      <c r="AU123">
        <v>0.80685714285714305</v>
      </c>
      <c r="AV123">
        <v>1.9108571428571399</v>
      </c>
      <c r="AW123">
        <v>1.9371428571428599</v>
      </c>
      <c r="AX123">
        <v>1.3142857142857101</v>
      </c>
      <c r="AY123">
        <v>3.49485714285714</v>
      </c>
      <c r="AZ123">
        <v>8.6571428571428601</v>
      </c>
      <c r="BA123">
        <v>0.46628571428571403</v>
      </c>
      <c r="BB123">
        <v>0.45371428571428601</v>
      </c>
      <c r="BC123">
        <v>0.70971428571428596</v>
      </c>
      <c r="BD123">
        <v>0.86514285714285699</v>
      </c>
      <c r="BE123">
        <v>0.73257142857142898</v>
      </c>
      <c r="BF123" s="233" t="str">
        <f t="shared" si="1"/>
        <v>Significant vulnerability</v>
      </c>
    </row>
    <row r="124" spans="1:58" x14ac:dyDescent="0.25">
      <c r="A124">
        <v>55322</v>
      </c>
      <c r="B124">
        <v>3596</v>
      </c>
      <c r="C124">
        <v>168</v>
      </c>
      <c r="D124">
        <v>71</v>
      </c>
      <c r="E124">
        <v>50286</v>
      </c>
      <c r="F124">
        <v>55</v>
      </c>
      <c r="G124">
        <v>526</v>
      </c>
      <c r="H124">
        <v>808</v>
      </c>
      <c r="I124">
        <v>332</v>
      </c>
      <c r="J124">
        <v>48</v>
      </c>
      <c r="K124">
        <v>388</v>
      </c>
      <c r="L124">
        <v>3</v>
      </c>
      <c r="M124">
        <v>26</v>
      </c>
      <c r="N124">
        <v>30</v>
      </c>
      <c r="O124">
        <v>7</v>
      </c>
      <c r="P124">
        <v>47</v>
      </c>
      <c r="Q124">
        <v>0</v>
      </c>
      <c r="R124">
        <v>4.6718576195773097E-2</v>
      </c>
      <c r="S124">
        <v>1.9744160177975499E-2</v>
      </c>
      <c r="T124">
        <v>50286</v>
      </c>
      <c r="U124">
        <v>1.5294771968854299E-2</v>
      </c>
      <c r="V124">
        <v>0.14627363737486099</v>
      </c>
      <c r="W124">
        <v>0.224694104560623</v>
      </c>
      <c r="X124">
        <v>9.2324805339265806E-2</v>
      </c>
      <c r="Y124">
        <v>1.33481646273637E-2</v>
      </c>
      <c r="Z124">
        <v>0.10789766407119</v>
      </c>
      <c r="AA124">
        <v>8.3426028921023397E-4</v>
      </c>
      <c r="AB124">
        <v>7.2302558398220198E-3</v>
      </c>
      <c r="AC124">
        <v>8.3426028921023392E-3</v>
      </c>
      <c r="AD124">
        <v>1.94660734149054E-3</v>
      </c>
      <c r="AE124">
        <v>1.30700778642937E-2</v>
      </c>
      <c r="AF124">
        <v>0</v>
      </c>
      <c r="AG124">
        <v>0.20685714285714299</v>
      </c>
      <c r="AH124">
        <v>0.58285714285714296</v>
      </c>
      <c r="AI124">
        <v>0.12</v>
      </c>
      <c r="AJ124">
        <v>9.3714285714285694E-2</v>
      </c>
      <c r="AK124">
        <v>0.21028571428571399</v>
      </c>
      <c r="AL124">
        <v>0.505142857142857</v>
      </c>
      <c r="AM124">
        <v>0.25828571428571401</v>
      </c>
      <c r="AN124">
        <v>0.16800000000000001</v>
      </c>
      <c r="AO124">
        <v>0.61142857142857099</v>
      </c>
      <c r="AP124">
        <v>0.41142857142857098</v>
      </c>
      <c r="AQ124">
        <v>0.40342857142857103</v>
      </c>
      <c r="AR124">
        <v>0.36114285714285699</v>
      </c>
      <c r="AS124">
        <v>0.31885714285714301</v>
      </c>
      <c r="AT124">
        <v>0.47542857142857098</v>
      </c>
      <c r="AU124">
        <v>0</v>
      </c>
      <c r="AV124">
        <v>1.00342857142857</v>
      </c>
      <c r="AW124">
        <v>1.1417142857142899</v>
      </c>
      <c r="AX124">
        <v>1.02285714285714</v>
      </c>
      <c r="AY124">
        <v>1.5588571428571401</v>
      </c>
      <c r="AZ124">
        <v>4.7268571428571402</v>
      </c>
      <c r="BA124">
        <v>0.11771428571428599</v>
      </c>
      <c r="BB124">
        <v>7.6571428571428596E-2</v>
      </c>
      <c r="BC124">
        <v>0.56571428571428595</v>
      </c>
      <c r="BD124">
        <v>0.24342857142857099</v>
      </c>
      <c r="BE124">
        <v>9.9428571428571394E-2</v>
      </c>
      <c r="BF124" s="233" t="str">
        <f t="shared" si="1"/>
        <v>Least vulnerability</v>
      </c>
    </row>
    <row r="125" spans="1:58" x14ac:dyDescent="0.25">
      <c r="A125">
        <v>55324</v>
      </c>
      <c r="B125">
        <v>1181</v>
      </c>
      <c r="C125">
        <v>52</v>
      </c>
      <c r="D125">
        <v>14</v>
      </c>
      <c r="E125">
        <v>40592</v>
      </c>
      <c r="F125">
        <v>25</v>
      </c>
      <c r="G125">
        <v>322</v>
      </c>
      <c r="H125">
        <v>230</v>
      </c>
      <c r="I125">
        <v>132</v>
      </c>
      <c r="J125">
        <v>22</v>
      </c>
      <c r="K125">
        <v>81</v>
      </c>
      <c r="L125">
        <v>3</v>
      </c>
      <c r="M125">
        <v>0</v>
      </c>
      <c r="N125">
        <v>42</v>
      </c>
      <c r="O125">
        <v>0</v>
      </c>
      <c r="P125">
        <v>10</v>
      </c>
      <c r="Q125">
        <v>39</v>
      </c>
      <c r="R125">
        <v>4.4030482641829002E-2</v>
      </c>
      <c r="S125">
        <v>1.18543607112616E-2</v>
      </c>
      <c r="T125">
        <v>40592</v>
      </c>
      <c r="U125">
        <v>2.11685012701101E-2</v>
      </c>
      <c r="V125">
        <v>0.272650296359018</v>
      </c>
      <c r="W125">
        <v>0.194750211685013</v>
      </c>
      <c r="X125">
        <v>0.111769686706181</v>
      </c>
      <c r="Y125">
        <v>1.8628281117696901E-2</v>
      </c>
      <c r="Z125">
        <v>6.8585944115156602E-2</v>
      </c>
      <c r="AA125">
        <v>2.5402201524132098E-3</v>
      </c>
      <c r="AB125">
        <v>0</v>
      </c>
      <c r="AC125">
        <v>3.5563082133784903E-2</v>
      </c>
      <c r="AD125">
        <v>0</v>
      </c>
      <c r="AE125">
        <v>8.4674005080440304E-3</v>
      </c>
      <c r="AF125">
        <v>3.30228619813717E-2</v>
      </c>
      <c r="AG125">
        <v>0.18057142857142899</v>
      </c>
      <c r="AH125">
        <v>0.312</v>
      </c>
      <c r="AI125">
        <v>0.33371428571428602</v>
      </c>
      <c r="AJ125">
        <v>0.17142857142857101</v>
      </c>
      <c r="AK125">
        <v>0.84</v>
      </c>
      <c r="AL125">
        <v>0.27085714285714302</v>
      </c>
      <c r="AM125">
        <v>0.44457142857142901</v>
      </c>
      <c r="AN125">
        <v>0.32114285714285701</v>
      </c>
      <c r="AO125">
        <v>0.372571428571429</v>
      </c>
      <c r="AP125">
        <v>0.52685714285714302</v>
      </c>
      <c r="AQ125">
        <v>0</v>
      </c>
      <c r="AR125">
        <v>0.71428571428571397</v>
      </c>
      <c r="AS125">
        <v>0</v>
      </c>
      <c r="AT125">
        <v>0.32</v>
      </c>
      <c r="AU125">
        <v>0.85942857142857099</v>
      </c>
      <c r="AV125">
        <v>0.997714285714286</v>
      </c>
      <c r="AW125">
        <v>1.8765714285714299</v>
      </c>
      <c r="AX125">
        <v>0.89942857142857102</v>
      </c>
      <c r="AY125">
        <v>1.8937142857142899</v>
      </c>
      <c r="AZ125">
        <v>5.6674285714285704</v>
      </c>
      <c r="BA125">
        <v>0.11657142857142901</v>
      </c>
      <c r="BB125">
        <v>0.42628571428571399</v>
      </c>
      <c r="BC125">
        <v>0.48342857142857099</v>
      </c>
      <c r="BD125">
        <v>0.33142857142857102</v>
      </c>
      <c r="BE125">
        <v>0.24</v>
      </c>
      <c r="BF125" s="233" t="str">
        <f t="shared" si="1"/>
        <v>Least vulnerability</v>
      </c>
    </row>
    <row r="126" spans="1:58" x14ac:dyDescent="0.25">
      <c r="A126">
        <v>55325</v>
      </c>
      <c r="B126">
        <v>4653</v>
      </c>
      <c r="C126">
        <v>264</v>
      </c>
      <c r="D126">
        <v>61</v>
      </c>
      <c r="E126">
        <v>35770</v>
      </c>
      <c r="F126">
        <v>143</v>
      </c>
      <c r="G126">
        <v>883</v>
      </c>
      <c r="H126">
        <v>1280</v>
      </c>
      <c r="I126">
        <v>383</v>
      </c>
      <c r="J126">
        <v>65</v>
      </c>
      <c r="K126">
        <v>210</v>
      </c>
      <c r="L126">
        <v>25</v>
      </c>
      <c r="M126">
        <v>72</v>
      </c>
      <c r="N126">
        <v>83</v>
      </c>
      <c r="O126">
        <v>44</v>
      </c>
      <c r="P126">
        <v>45</v>
      </c>
      <c r="Q126">
        <v>79</v>
      </c>
      <c r="R126">
        <v>5.6737588652482303E-2</v>
      </c>
      <c r="S126">
        <v>1.3109821620459899E-2</v>
      </c>
      <c r="T126">
        <v>35770</v>
      </c>
      <c r="U126">
        <v>3.07328605200946E-2</v>
      </c>
      <c r="V126">
        <v>0.189770040833871</v>
      </c>
      <c r="W126">
        <v>0.27509133892112603</v>
      </c>
      <c r="X126">
        <v>8.2312486567805696E-2</v>
      </c>
      <c r="Y126">
        <v>1.39694820545884E-2</v>
      </c>
      <c r="Z126">
        <v>4.5132172791747298E-2</v>
      </c>
      <c r="AA126">
        <v>5.3728777133032497E-3</v>
      </c>
      <c r="AB126">
        <v>1.5473887814313299E-2</v>
      </c>
      <c r="AC126">
        <v>1.78379540081668E-2</v>
      </c>
      <c r="AD126">
        <v>9.4562647754137096E-3</v>
      </c>
      <c r="AE126">
        <v>9.6711798839458404E-3</v>
      </c>
      <c r="AF126">
        <v>1.6978293574038301E-2</v>
      </c>
      <c r="AG126">
        <v>0.28914285714285698</v>
      </c>
      <c r="AH126">
        <v>0.35085714285714298</v>
      </c>
      <c r="AI126">
        <v>0.59199999999999997</v>
      </c>
      <c r="AJ126">
        <v>0.29142857142857098</v>
      </c>
      <c r="AK126">
        <v>0.46400000000000002</v>
      </c>
      <c r="AL126">
        <v>0.83199999999999996</v>
      </c>
      <c r="AM126">
        <v>0.158857142857143</v>
      </c>
      <c r="AN126">
        <v>0.18171428571428599</v>
      </c>
      <c r="AO126">
        <v>0.213714285714286</v>
      </c>
      <c r="AP126">
        <v>0.65257142857142902</v>
      </c>
      <c r="AQ126">
        <v>0.52228571428571402</v>
      </c>
      <c r="AR126">
        <v>0.52457142857142902</v>
      </c>
      <c r="AS126">
        <v>0.746285714285714</v>
      </c>
      <c r="AT126">
        <v>0.36457142857142899</v>
      </c>
      <c r="AU126">
        <v>0.70628571428571396</v>
      </c>
      <c r="AV126">
        <v>1.52342857142857</v>
      </c>
      <c r="AW126">
        <v>1.6365714285714299</v>
      </c>
      <c r="AX126">
        <v>0.86628571428571399</v>
      </c>
      <c r="AY126">
        <v>2.8639999999999999</v>
      </c>
      <c r="AZ126">
        <v>6.8902857142857101</v>
      </c>
      <c r="BA126">
        <v>0.313142857142857</v>
      </c>
      <c r="BB126">
        <v>0.29371428571428598</v>
      </c>
      <c r="BC126">
        <v>0.45942857142857102</v>
      </c>
      <c r="BD126">
        <v>0.64571428571428602</v>
      </c>
      <c r="BE126">
        <v>0.44800000000000001</v>
      </c>
      <c r="BF126" s="233" t="str">
        <f t="shared" si="1"/>
        <v>Some vulnerability</v>
      </c>
    </row>
    <row r="127" spans="1:58" x14ac:dyDescent="0.25">
      <c r="A127">
        <v>55327</v>
      </c>
      <c r="B127">
        <v>5168</v>
      </c>
      <c r="C127">
        <v>138</v>
      </c>
      <c r="D127">
        <v>63</v>
      </c>
      <c r="E127">
        <v>72750</v>
      </c>
      <c r="F127">
        <v>126</v>
      </c>
      <c r="G127">
        <v>747</v>
      </c>
      <c r="H127">
        <v>1101</v>
      </c>
      <c r="I127">
        <v>515</v>
      </c>
      <c r="J127">
        <v>42</v>
      </c>
      <c r="K127">
        <v>716</v>
      </c>
      <c r="L127">
        <v>100</v>
      </c>
      <c r="M127">
        <v>27</v>
      </c>
      <c r="N127">
        <v>0</v>
      </c>
      <c r="O127">
        <v>27</v>
      </c>
      <c r="P127">
        <v>54</v>
      </c>
      <c r="Q127">
        <v>4</v>
      </c>
      <c r="R127">
        <v>2.6702786377708999E-2</v>
      </c>
      <c r="S127">
        <v>1.21904024767802E-2</v>
      </c>
      <c r="T127">
        <v>72750</v>
      </c>
      <c r="U127">
        <v>2.43808049535604E-2</v>
      </c>
      <c r="V127">
        <v>0.144543343653251</v>
      </c>
      <c r="W127">
        <v>0.213041795665635</v>
      </c>
      <c r="X127">
        <v>9.9651702786377694E-2</v>
      </c>
      <c r="Y127">
        <v>8.1269349845201205E-3</v>
      </c>
      <c r="Z127">
        <v>0.138544891640867</v>
      </c>
      <c r="AA127">
        <v>1.9349845201238398E-2</v>
      </c>
      <c r="AB127">
        <v>5.2244582043343597E-3</v>
      </c>
      <c r="AC127">
        <v>0</v>
      </c>
      <c r="AD127">
        <v>5.2244582043343597E-3</v>
      </c>
      <c r="AE127">
        <v>1.04489164086687E-2</v>
      </c>
      <c r="AF127">
        <v>7.7399380804953598E-4</v>
      </c>
      <c r="AG127">
        <v>6.7428571428571393E-2</v>
      </c>
      <c r="AH127">
        <v>0.32228571428571401</v>
      </c>
      <c r="AI127">
        <v>1.94285714285715E-2</v>
      </c>
      <c r="AJ127">
        <v>0.20571428571428599</v>
      </c>
      <c r="AK127">
        <v>0.20342857142857099</v>
      </c>
      <c r="AL127">
        <v>0.39428571428571402</v>
      </c>
      <c r="AM127">
        <v>0.33028571428571402</v>
      </c>
      <c r="AN127">
        <v>6.6285714285714295E-2</v>
      </c>
      <c r="AO127">
        <v>0.70171428571428596</v>
      </c>
      <c r="AP127">
        <v>0.876571428571429</v>
      </c>
      <c r="AQ127">
        <v>0.38285714285714301</v>
      </c>
      <c r="AR127">
        <v>0</v>
      </c>
      <c r="AS127">
        <v>0.53485714285714303</v>
      </c>
      <c r="AT127">
        <v>0.38971428571428601</v>
      </c>
      <c r="AU127">
        <v>0.40799999999999997</v>
      </c>
      <c r="AV127">
        <v>0.61485714285714299</v>
      </c>
      <c r="AW127">
        <v>0.994285714285714</v>
      </c>
      <c r="AX127">
        <v>1.5782857142857101</v>
      </c>
      <c r="AY127">
        <v>1.71542857142857</v>
      </c>
      <c r="AZ127">
        <v>4.9028571428571404</v>
      </c>
      <c r="BA127">
        <v>3.4285714285714301E-2</v>
      </c>
      <c r="BB127">
        <v>3.54285714285714E-2</v>
      </c>
      <c r="BC127">
        <v>0.84457142857142897</v>
      </c>
      <c r="BD127">
        <v>0.28571428571428598</v>
      </c>
      <c r="BE127">
        <v>0.13257142857142901</v>
      </c>
      <c r="BF127" s="233" t="str">
        <f t="shared" si="1"/>
        <v>Least vulnerability</v>
      </c>
    </row>
    <row r="128" spans="1:58" x14ac:dyDescent="0.25">
      <c r="A128">
        <v>55328</v>
      </c>
      <c r="B128">
        <v>9730</v>
      </c>
      <c r="C128">
        <v>327</v>
      </c>
      <c r="D128">
        <v>43</v>
      </c>
      <c r="E128">
        <v>47651</v>
      </c>
      <c r="F128">
        <v>105</v>
      </c>
      <c r="G128">
        <v>1449</v>
      </c>
      <c r="H128">
        <v>2833</v>
      </c>
      <c r="I128">
        <v>678</v>
      </c>
      <c r="J128">
        <v>183</v>
      </c>
      <c r="K128">
        <v>598</v>
      </c>
      <c r="L128">
        <v>36</v>
      </c>
      <c r="M128">
        <v>280</v>
      </c>
      <c r="N128">
        <v>5</v>
      </c>
      <c r="O128">
        <v>0</v>
      </c>
      <c r="P128">
        <v>135</v>
      </c>
      <c r="Q128">
        <v>65</v>
      </c>
      <c r="R128">
        <v>3.3607399794450203E-2</v>
      </c>
      <c r="S128">
        <v>4.4193216855087404E-3</v>
      </c>
      <c r="T128">
        <v>47651</v>
      </c>
      <c r="U128">
        <v>1.07913669064748E-2</v>
      </c>
      <c r="V128">
        <v>0.148920863309353</v>
      </c>
      <c r="W128">
        <v>0.29116135662898301</v>
      </c>
      <c r="X128">
        <v>6.9681397738951698E-2</v>
      </c>
      <c r="Y128">
        <v>1.88078108941418E-2</v>
      </c>
      <c r="Z128">
        <v>6.1459403905447102E-2</v>
      </c>
      <c r="AA128">
        <v>3.69989722507708E-3</v>
      </c>
      <c r="AB128">
        <v>2.8776978417266199E-2</v>
      </c>
      <c r="AC128">
        <v>5.1387461459403896E-4</v>
      </c>
      <c r="AD128">
        <v>0</v>
      </c>
      <c r="AE128">
        <v>1.38746145940391E-2</v>
      </c>
      <c r="AF128">
        <v>6.6803699897225099E-3</v>
      </c>
      <c r="AG128">
        <v>9.71428571428571E-2</v>
      </c>
      <c r="AH128">
        <v>0.10171428571428601</v>
      </c>
      <c r="AI128">
        <v>0.14285714285714299</v>
      </c>
      <c r="AJ128">
        <v>6.1714285714285701E-2</v>
      </c>
      <c r="AK128">
        <v>0.224</v>
      </c>
      <c r="AL128">
        <v>0.89828571428571402</v>
      </c>
      <c r="AM128">
        <v>7.3142857142857107E-2</v>
      </c>
      <c r="AN128">
        <v>0.33028571428571402</v>
      </c>
      <c r="AO128">
        <v>0.32228571428571401</v>
      </c>
      <c r="AP128">
        <v>0.58628571428571397</v>
      </c>
      <c r="AQ128">
        <v>0.65257142857142902</v>
      </c>
      <c r="AR128">
        <v>0.130285714285714</v>
      </c>
      <c r="AS128">
        <v>0</v>
      </c>
      <c r="AT128">
        <v>0.497142857142857</v>
      </c>
      <c r="AU128">
        <v>0.55200000000000005</v>
      </c>
      <c r="AV128">
        <v>0.40342857142857103</v>
      </c>
      <c r="AW128">
        <v>1.52571428571429</v>
      </c>
      <c r="AX128">
        <v>0.90857142857142903</v>
      </c>
      <c r="AY128">
        <v>1.8320000000000001</v>
      </c>
      <c r="AZ128">
        <v>4.6697142857142904</v>
      </c>
      <c r="BA128">
        <v>1.37142857142857E-2</v>
      </c>
      <c r="BB128">
        <v>0.23771428571428599</v>
      </c>
      <c r="BC128">
        <v>0.48799999999999999</v>
      </c>
      <c r="BD128">
        <v>0.310857142857143</v>
      </c>
      <c r="BE128">
        <v>9.6000000000000002E-2</v>
      </c>
      <c r="BF128" s="233" t="str">
        <f t="shared" si="1"/>
        <v>Least vulnerability</v>
      </c>
    </row>
    <row r="129" spans="1:58" x14ac:dyDescent="0.25">
      <c r="A129">
        <v>55329</v>
      </c>
      <c r="B129">
        <v>2172</v>
      </c>
      <c r="C129">
        <v>203</v>
      </c>
      <c r="D129">
        <v>27</v>
      </c>
      <c r="E129">
        <v>33806</v>
      </c>
      <c r="F129">
        <v>106</v>
      </c>
      <c r="G129">
        <v>312</v>
      </c>
      <c r="H129">
        <v>505</v>
      </c>
      <c r="I129">
        <v>260</v>
      </c>
      <c r="J129">
        <v>46</v>
      </c>
      <c r="K129">
        <v>115</v>
      </c>
      <c r="L129">
        <v>0</v>
      </c>
      <c r="M129">
        <v>24</v>
      </c>
      <c r="N129">
        <v>53</v>
      </c>
      <c r="O129">
        <v>0</v>
      </c>
      <c r="P129">
        <v>3</v>
      </c>
      <c r="Q129">
        <v>17</v>
      </c>
      <c r="R129">
        <v>9.3462246777163902E-2</v>
      </c>
      <c r="S129">
        <v>1.24309392265193E-2</v>
      </c>
      <c r="T129">
        <v>33806</v>
      </c>
      <c r="U129">
        <v>4.88029465930018E-2</v>
      </c>
      <c r="V129">
        <v>0.143646408839779</v>
      </c>
      <c r="W129">
        <v>0.23250460405156501</v>
      </c>
      <c r="X129">
        <v>0.119705340699816</v>
      </c>
      <c r="Y129">
        <v>2.1178637200736601E-2</v>
      </c>
      <c r="Z129">
        <v>5.2946593001841603E-2</v>
      </c>
      <c r="AA129">
        <v>0</v>
      </c>
      <c r="AB129">
        <v>1.1049723756906099E-2</v>
      </c>
      <c r="AC129">
        <v>2.44014732965009E-2</v>
      </c>
      <c r="AD129">
        <v>0</v>
      </c>
      <c r="AE129">
        <v>1.38121546961326E-3</v>
      </c>
      <c r="AF129">
        <v>7.8268876611418108E-3</v>
      </c>
      <c r="AG129">
        <v>0.61142857142857099</v>
      </c>
      <c r="AH129">
        <v>0.33142857142857102</v>
      </c>
      <c r="AI129">
        <v>0.70971428571428596</v>
      </c>
      <c r="AJ129">
        <v>0.627428571428571</v>
      </c>
      <c r="AK129">
        <v>0.19885714285714301</v>
      </c>
      <c r="AL129">
        <v>0.55885714285714305</v>
      </c>
      <c r="AM129">
        <v>0.52114285714285702</v>
      </c>
      <c r="AN129">
        <v>0.41371428571428598</v>
      </c>
      <c r="AO129">
        <v>0.26742857142857102</v>
      </c>
      <c r="AP129">
        <v>0</v>
      </c>
      <c r="AQ129">
        <v>0.46400000000000002</v>
      </c>
      <c r="AR129">
        <v>0.61599999999999999</v>
      </c>
      <c r="AS129">
        <v>0</v>
      </c>
      <c r="AT129">
        <v>9.3714285714285694E-2</v>
      </c>
      <c r="AU129">
        <v>0.56799999999999995</v>
      </c>
      <c r="AV129">
        <v>2.2799999999999998</v>
      </c>
      <c r="AW129">
        <v>1.6925714285714299</v>
      </c>
      <c r="AX129">
        <v>0.26742857142857102</v>
      </c>
      <c r="AY129">
        <v>1.74171428571429</v>
      </c>
      <c r="AZ129">
        <v>5.9817142857142898</v>
      </c>
      <c r="BA129">
        <v>0.64114285714285701</v>
      </c>
      <c r="BB129">
        <v>0.32457142857142901</v>
      </c>
      <c r="BC129">
        <v>0.161142857142857</v>
      </c>
      <c r="BD129">
        <v>0.29714285714285699</v>
      </c>
      <c r="BE129">
        <v>0.28914285714285698</v>
      </c>
      <c r="BF129" s="233" t="str">
        <f t="shared" si="1"/>
        <v>Some vulnerability</v>
      </c>
    </row>
    <row r="130" spans="1:58" x14ac:dyDescent="0.25">
      <c r="A130">
        <v>55330</v>
      </c>
      <c r="B130">
        <v>44149</v>
      </c>
      <c r="C130">
        <v>1438</v>
      </c>
      <c r="D130">
        <v>465</v>
      </c>
      <c r="E130">
        <v>44645</v>
      </c>
      <c r="F130">
        <v>1591</v>
      </c>
      <c r="G130">
        <v>5643</v>
      </c>
      <c r="H130">
        <v>10867</v>
      </c>
      <c r="I130">
        <v>3412</v>
      </c>
      <c r="J130">
        <v>725</v>
      </c>
      <c r="K130">
        <v>5739</v>
      </c>
      <c r="L130">
        <v>343</v>
      </c>
      <c r="M130">
        <v>1467</v>
      </c>
      <c r="N130">
        <v>200</v>
      </c>
      <c r="O130">
        <v>142</v>
      </c>
      <c r="P130">
        <v>428</v>
      </c>
      <c r="Q130">
        <v>692</v>
      </c>
      <c r="R130">
        <v>3.2571519173707202E-2</v>
      </c>
      <c r="S130">
        <v>1.05325148927496E-2</v>
      </c>
      <c r="T130">
        <v>44645</v>
      </c>
      <c r="U130">
        <v>3.6037056331966799E-2</v>
      </c>
      <c r="V130">
        <v>0.12781716460168999</v>
      </c>
      <c r="W130">
        <v>0.24614374051507401</v>
      </c>
      <c r="X130">
        <v>7.7283743686153705E-2</v>
      </c>
      <c r="Y130">
        <v>1.6421663004824599E-2</v>
      </c>
      <c r="Z130">
        <v>0.12999161928922501</v>
      </c>
      <c r="AA130">
        <v>7.7691453940066596E-3</v>
      </c>
      <c r="AB130">
        <v>3.32283856939002E-2</v>
      </c>
      <c r="AC130">
        <v>4.5301139323653998E-3</v>
      </c>
      <c r="AD130">
        <v>3.21638089197943E-3</v>
      </c>
      <c r="AE130">
        <v>9.6944438152619505E-3</v>
      </c>
      <c r="AF130">
        <v>1.5674194205984301E-2</v>
      </c>
      <c r="AG130">
        <v>8.6857142857142897E-2</v>
      </c>
      <c r="AH130">
        <v>0.26057142857142901</v>
      </c>
      <c r="AI130">
        <v>0.19428571428571401</v>
      </c>
      <c r="AJ130">
        <v>0.41714285714285698</v>
      </c>
      <c r="AK130">
        <v>0.124571428571429</v>
      </c>
      <c r="AL130">
        <v>0.65371428571428603</v>
      </c>
      <c r="AM130">
        <v>0.124571428571429</v>
      </c>
      <c r="AN130">
        <v>0.253714285714286</v>
      </c>
      <c r="AO130">
        <v>0.67771428571428605</v>
      </c>
      <c r="AP130">
        <v>0.72114285714285697</v>
      </c>
      <c r="AQ130">
        <v>0.69371428571428595</v>
      </c>
      <c r="AR130">
        <v>0.26285714285714301</v>
      </c>
      <c r="AS130">
        <v>0.39885714285714302</v>
      </c>
      <c r="AT130">
        <v>0.36571428571428599</v>
      </c>
      <c r="AU130">
        <v>0.69142857142857095</v>
      </c>
      <c r="AV130">
        <v>0.95885714285714296</v>
      </c>
      <c r="AW130">
        <v>1.1565714285714299</v>
      </c>
      <c r="AX130">
        <v>1.3988571428571399</v>
      </c>
      <c r="AY130">
        <v>2.4125714285714301</v>
      </c>
      <c r="AZ130">
        <v>5.9268571428571404</v>
      </c>
      <c r="BA130">
        <v>0.106285714285714</v>
      </c>
      <c r="BB130">
        <v>8.5714285714285701E-2</v>
      </c>
      <c r="BC130">
        <v>0.75657142857142901</v>
      </c>
      <c r="BD130">
        <v>0.51542857142857101</v>
      </c>
      <c r="BE130">
        <v>0.27428571428571402</v>
      </c>
      <c r="BF130" s="233" t="str">
        <f t="shared" si="1"/>
        <v>Some vulnerability</v>
      </c>
    </row>
    <row r="131" spans="1:58" x14ac:dyDescent="0.25">
      <c r="A131">
        <v>55331</v>
      </c>
      <c r="B131">
        <v>19226</v>
      </c>
      <c r="C131">
        <v>752</v>
      </c>
      <c r="D131">
        <v>328</v>
      </c>
      <c r="E131">
        <v>91390</v>
      </c>
      <c r="F131">
        <v>87</v>
      </c>
      <c r="G131">
        <v>3285</v>
      </c>
      <c r="H131">
        <v>4359</v>
      </c>
      <c r="I131">
        <v>1181</v>
      </c>
      <c r="J131">
        <v>225</v>
      </c>
      <c r="K131">
        <v>1580</v>
      </c>
      <c r="L131">
        <v>90</v>
      </c>
      <c r="M131">
        <v>689</v>
      </c>
      <c r="N131">
        <v>4</v>
      </c>
      <c r="O131">
        <v>85</v>
      </c>
      <c r="P131">
        <v>133</v>
      </c>
      <c r="Q131">
        <v>107</v>
      </c>
      <c r="R131">
        <v>3.9113700197649003E-2</v>
      </c>
      <c r="S131">
        <v>1.7060230937272401E-2</v>
      </c>
      <c r="T131">
        <v>91390</v>
      </c>
      <c r="U131">
        <v>4.5251222303131196E-3</v>
      </c>
      <c r="V131">
        <v>0.170862373868719</v>
      </c>
      <c r="W131">
        <v>0.22672422760844699</v>
      </c>
      <c r="X131">
        <v>6.1427233954020603E-2</v>
      </c>
      <c r="Y131">
        <v>1.1702902319775299E-2</v>
      </c>
      <c r="Z131">
        <v>8.2180380734422104E-2</v>
      </c>
      <c r="AA131">
        <v>4.6811609279101196E-3</v>
      </c>
      <c r="AB131">
        <v>3.5836887548111901E-2</v>
      </c>
      <c r="AC131">
        <v>2.0805159679600501E-4</v>
      </c>
      <c r="AD131">
        <v>4.4210964319151202E-3</v>
      </c>
      <c r="AE131">
        <v>6.9177155934671804E-3</v>
      </c>
      <c r="AF131">
        <v>5.5653802142931396E-3</v>
      </c>
      <c r="AG131">
        <v>0.13942857142857101</v>
      </c>
      <c r="AH131">
        <v>0.48114285714285698</v>
      </c>
      <c r="AI131">
        <v>6.8571428571428897E-3</v>
      </c>
      <c r="AJ131">
        <v>2.5142857142857099E-2</v>
      </c>
      <c r="AK131">
        <v>0.34399999999999997</v>
      </c>
      <c r="AL131">
        <v>0.51657142857142901</v>
      </c>
      <c r="AM131">
        <v>5.0285714285714302E-2</v>
      </c>
      <c r="AN131">
        <v>0.122285714285714</v>
      </c>
      <c r="AO131">
        <v>0.46628571428571403</v>
      </c>
      <c r="AP131">
        <v>0.621714285714286</v>
      </c>
      <c r="AQ131">
        <v>0.71885714285714297</v>
      </c>
      <c r="AR131">
        <v>0.12</v>
      </c>
      <c r="AS131">
        <v>0.47657142857142898</v>
      </c>
      <c r="AT131">
        <v>0.26971428571428602</v>
      </c>
      <c r="AU131">
        <v>0.52685714285714302</v>
      </c>
      <c r="AV131">
        <v>0.65257142857142902</v>
      </c>
      <c r="AW131">
        <v>1.03314285714286</v>
      </c>
      <c r="AX131">
        <v>1.0880000000000001</v>
      </c>
      <c r="AY131">
        <v>2.1120000000000001</v>
      </c>
      <c r="AZ131">
        <v>4.8857142857142897</v>
      </c>
      <c r="BA131">
        <v>3.77142857142857E-2</v>
      </c>
      <c r="BB131">
        <v>4.2285714285714301E-2</v>
      </c>
      <c r="BC131">
        <v>0.60342857142857098</v>
      </c>
      <c r="BD131">
        <v>0.41257142857142898</v>
      </c>
      <c r="BE131">
        <v>0.128</v>
      </c>
      <c r="BF131" s="233" t="str">
        <f t="shared" si="1"/>
        <v>Least vulnerability</v>
      </c>
    </row>
    <row r="132" spans="1:58" x14ac:dyDescent="0.25">
      <c r="A132">
        <v>55332</v>
      </c>
      <c r="B132">
        <v>1752</v>
      </c>
      <c r="C132">
        <v>178</v>
      </c>
      <c r="D132">
        <v>26</v>
      </c>
      <c r="E132">
        <v>32700</v>
      </c>
      <c r="F132">
        <v>147</v>
      </c>
      <c r="G132">
        <v>468</v>
      </c>
      <c r="H132">
        <v>388</v>
      </c>
      <c r="I132">
        <v>229</v>
      </c>
      <c r="J132">
        <v>71</v>
      </c>
      <c r="K132">
        <v>336</v>
      </c>
      <c r="L132">
        <v>14</v>
      </c>
      <c r="M132">
        <v>44</v>
      </c>
      <c r="N132">
        <v>20</v>
      </c>
      <c r="O132">
        <v>13</v>
      </c>
      <c r="P132">
        <v>49</v>
      </c>
      <c r="Q132">
        <v>56</v>
      </c>
      <c r="R132">
        <v>0.10159817351598199</v>
      </c>
      <c r="S132">
        <v>1.48401826484018E-2</v>
      </c>
      <c r="T132">
        <v>32700</v>
      </c>
      <c r="U132">
        <v>8.3904109589041098E-2</v>
      </c>
      <c r="V132">
        <v>0.267123287671233</v>
      </c>
      <c r="W132">
        <v>0.221461187214612</v>
      </c>
      <c r="X132">
        <v>0.130707762557078</v>
      </c>
      <c r="Y132">
        <v>4.0525114155251098E-2</v>
      </c>
      <c r="Z132">
        <v>0.19178082191780799</v>
      </c>
      <c r="AA132">
        <v>7.9908675799086806E-3</v>
      </c>
      <c r="AB132">
        <v>2.51141552511416E-2</v>
      </c>
      <c r="AC132">
        <v>1.1415525114155301E-2</v>
      </c>
      <c r="AD132">
        <v>7.4200913242009102E-3</v>
      </c>
      <c r="AE132">
        <v>2.7968036529680398E-2</v>
      </c>
      <c r="AF132">
        <v>3.1963470319634701E-2</v>
      </c>
      <c r="AG132">
        <v>0.66400000000000003</v>
      </c>
      <c r="AH132">
        <v>0.39542857142857102</v>
      </c>
      <c r="AI132">
        <v>0.76800000000000002</v>
      </c>
      <c r="AJ132">
        <v>0.91314285714285703</v>
      </c>
      <c r="AK132">
        <v>0.82742857142857096</v>
      </c>
      <c r="AL132">
        <v>0.46857142857142903</v>
      </c>
      <c r="AM132">
        <v>0.626285714285714</v>
      </c>
      <c r="AN132">
        <v>0.83542857142857097</v>
      </c>
      <c r="AO132">
        <v>0.79314285714285704</v>
      </c>
      <c r="AP132">
        <v>0.73028571428571398</v>
      </c>
      <c r="AQ132">
        <v>0.629714285714286</v>
      </c>
      <c r="AR132">
        <v>0.42285714285714299</v>
      </c>
      <c r="AS132">
        <v>0.64914285714285702</v>
      </c>
      <c r="AT132">
        <v>0.78742857142857103</v>
      </c>
      <c r="AU132">
        <v>0.85142857142857098</v>
      </c>
      <c r="AV132">
        <v>2.74057142857143</v>
      </c>
      <c r="AW132">
        <v>2.75771428571429</v>
      </c>
      <c r="AX132">
        <v>1.52342857142857</v>
      </c>
      <c r="AY132">
        <v>3.3405714285714301</v>
      </c>
      <c r="AZ132">
        <v>10.362285714285701</v>
      </c>
      <c r="BA132">
        <v>0.80800000000000005</v>
      </c>
      <c r="BB132">
        <v>0.88685714285714301</v>
      </c>
      <c r="BC132">
        <v>0.80571428571428605</v>
      </c>
      <c r="BD132">
        <v>0.81142857142857105</v>
      </c>
      <c r="BE132">
        <v>0.93142857142857105</v>
      </c>
      <c r="BF132" s="233" t="str">
        <f t="shared" ref="BF132:BF195" si="2">IF(BE132&lt;=0.25,"Least vulnerability",IF(BE132&lt;=0.5,"Some vulnerability",IF(BE132&lt;=0.75,"Significant vulnerability",IF(BE132&lt;=1,"Most vulnerability",""))))</f>
        <v>Most vulnerability</v>
      </c>
    </row>
    <row r="133" spans="1:58" x14ac:dyDescent="0.25">
      <c r="A133">
        <v>55333</v>
      </c>
      <c r="B133">
        <v>750</v>
      </c>
      <c r="C133">
        <v>101</v>
      </c>
      <c r="D133">
        <v>5</v>
      </c>
      <c r="E133">
        <v>32610</v>
      </c>
      <c r="F133">
        <v>53</v>
      </c>
      <c r="G133">
        <v>164</v>
      </c>
      <c r="H133">
        <v>172</v>
      </c>
      <c r="I133">
        <v>89</v>
      </c>
      <c r="J133">
        <v>26</v>
      </c>
      <c r="K133">
        <v>148</v>
      </c>
      <c r="L133">
        <v>13</v>
      </c>
      <c r="M133">
        <v>24</v>
      </c>
      <c r="N133">
        <v>5</v>
      </c>
      <c r="O133">
        <v>0</v>
      </c>
      <c r="P133">
        <v>15</v>
      </c>
      <c r="Q133">
        <v>50</v>
      </c>
      <c r="R133">
        <v>0.13466666666666699</v>
      </c>
      <c r="S133">
        <v>6.6666666666666697E-3</v>
      </c>
      <c r="T133">
        <v>32610</v>
      </c>
      <c r="U133">
        <v>7.0666666666666697E-2</v>
      </c>
      <c r="V133">
        <v>0.21866666666666701</v>
      </c>
      <c r="W133">
        <v>0.229333333333333</v>
      </c>
      <c r="X133">
        <v>0.118666666666667</v>
      </c>
      <c r="Y133">
        <v>3.46666666666667E-2</v>
      </c>
      <c r="Z133">
        <v>0.197333333333333</v>
      </c>
      <c r="AA133">
        <v>1.7333333333333301E-2</v>
      </c>
      <c r="AB133">
        <v>3.2000000000000001E-2</v>
      </c>
      <c r="AC133">
        <v>6.6666666666666697E-3</v>
      </c>
      <c r="AD133">
        <v>0</v>
      </c>
      <c r="AE133">
        <v>0.02</v>
      </c>
      <c r="AF133">
        <v>6.6666666666666693E-2</v>
      </c>
      <c r="AG133">
        <v>0.83542857142857097</v>
      </c>
      <c r="AH133">
        <v>0.157714285714286</v>
      </c>
      <c r="AI133">
        <v>0.77371428571428602</v>
      </c>
      <c r="AJ133">
        <v>0.85599999999999998</v>
      </c>
      <c r="AK133">
        <v>0.63542857142857101</v>
      </c>
      <c r="AL133">
        <v>0.53371428571428603</v>
      </c>
      <c r="AM133">
        <v>0.51085714285714301</v>
      </c>
      <c r="AN133">
        <v>0.754285714285714</v>
      </c>
      <c r="AO133">
        <v>0.8</v>
      </c>
      <c r="AP133">
        <v>0.86628571428571399</v>
      </c>
      <c r="AQ133">
        <v>0.68</v>
      </c>
      <c r="AR133">
        <v>0.315428571428571</v>
      </c>
      <c r="AS133">
        <v>0</v>
      </c>
      <c r="AT133">
        <v>0.64228571428571402</v>
      </c>
      <c r="AU133">
        <v>0.94971428571428596</v>
      </c>
      <c r="AV133">
        <v>2.6228571428571401</v>
      </c>
      <c r="AW133">
        <v>2.4342857142857102</v>
      </c>
      <c r="AX133">
        <v>1.6662857142857099</v>
      </c>
      <c r="AY133">
        <v>2.5874285714285699</v>
      </c>
      <c r="AZ133">
        <v>9.3108571428571398</v>
      </c>
      <c r="BA133">
        <v>0.76457142857142901</v>
      </c>
      <c r="BB133">
        <v>0.72342857142857098</v>
      </c>
      <c r="BC133">
        <v>0.877714285714286</v>
      </c>
      <c r="BD133">
        <v>0.56571428571428595</v>
      </c>
      <c r="BE133">
        <v>0.83085714285714296</v>
      </c>
      <c r="BF133" s="233" t="str">
        <f t="shared" si="2"/>
        <v>Most vulnerability</v>
      </c>
    </row>
    <row r="134" spans="1:58" x14ac:dyDescent="0.25">
      <c r="A134">
        <v>55334</v>
      </c>
      <c r="B134">
        <v>2754</v>
      </c>
      <c r="C134">
        <v>161</v>
      </c>
      <c r="D134">
        <v>44</v>
      </c>
      <c r="E134">
        <v>41761</v>
      </c>
      <c r="F134">
        <v>214</v>
      </c>
      <c r="G134">
        <v>542</v>
      </c>
      <c r="H134">
        <v>543</v>
      </c>
      <c r="I134">
        <v>294</v>
      </c>
      <c r="J134">
        <v>60</v>
      </c>
      <c r="K134">
        <v>644</v>
      </c>
      <c r="L134">
        <v>17</v>
      </c>
      <c r="M134">
        <v>195</v>
      </c>
      <c r="N134">
        <v>2</v>
      </c>
      <c r="O134">
        <v>53</v>
      </c>
      <c r="P134">
        <v>92</v>
      </c>
      <c r="Q134">
        <v>66</v>
      </c>
      <c r="R134">
        <v>5.8460421205519197E-2</v>
      </c>
      <c r="S134">
        <v>1.59767610748003E-2</v>
      </c>
      <c r="T134">
        <v>41761</v>
      </c>
      <c r="U134">
        <v>7.7705156136528702E-2</v>
      </c>
      <c r="V134">
        <v>0.19680464778504</v>
      </c>
      <c r="W134">
        <v>0.197167755991285</v>
      </c>
      <c r="X134">
        <v>0.106753812636166</v>
      </c>
      <c r="Y134">
        <v>2.1786492374727701E-2</v>
      </c>
      <c r="Z134">
        <v>0.23384168482207701</v>
      </c>
      <c r="AA134">
        <v>6.17283950617284E-3</v>
      </c>
      <c r="AB134">
        <v>7.0806100217864903E-2</v>
      </c>
      <c r="AC134">
        <v>7.2621641249092197E-4</v>
      </c>
      <c r="AD134">
        <v>1.9244734931009401E-2</v>
      </c>
      <c r="AE134">
        <v>3.3405954974582402E-2</v>
      </c>
      <c r="AF134">
        <v>2.39651416122004E-2</v>
      </c>
      <c r="AG134">
        <v>0.30057142857142899</v>
      </c>
      <c r="AH134">
        <v>0.436571428571429</v>
      </c>
      <c r="AI134">
        <v>0.29028571428571398</v>
      </c>
      <c r="AJ134">
        <v>0.89485714285714302</v>
      </c>
      <c r="AK134">
        <v>0.505142857142857</v>
      </c>
      <c r="AL134">
        <v>0.28114285714285697</v>
      </c>
      <c r="AM134">
        <v>0.39085714285714301</v>
      </c>
      <c r="AN134">
        <v>0.433142857142857</v>
      </c>
      <c r="AO134">
        <v>0.84571428571428597</v>
      </c>
      <c r="AP134">
        <v>0.66857142857142904</v>
      </c>
      <c r="AQ134">
        <v>0.88</v>
      </c>
      <c r="AR134">
        <v>0.13828571428571401</v>
      </c>
      <c r="AS134">
        <v>0.92457142857142904</v>
      </c>
      <c r="AT134">
        <v>0.85828571428571399</v>
      </c>
      <c r="AU134">
        <v>0.77028571428571402</v>
      </c>
      <c r="AV134">
        <v>1.9222857142857099</v>
      </c>
      <c r="AW134">
        <v>1.6102857142857101</v>
      </c>
      <c r="AX134">
        <v>1.51428571428571</v>
      </c>
      <c r="AY134">
        <v>3.5714285714285698</v>
      </c>
      <c r="AZ134">
        <v>8.6182857142857205</v>
      </c>
      <c r="BA134">
        <v>0.47428571428571398</v>
      </c>
      <c r="BB134">
        <v>0.27885714285714303</v>
      </c>
      <c r="BC134">
        <v>0.80457142857142905</v>
      </c>
      <c r="BD134">
        <v>0.88457142857142901</v>
      </c>
      <c r="BE134">
        <v>0.72457142857142898</v>
      </c>
      <c r="BF134" s="233" t="str">
        <f t="shared" si="2"/>
        <v>Significant vulnerability</v>
      </c>
    </row>
    <row r="135" spans="1:58" x14ac:dyDescent="0.25">
      <c r="A135">
        <v>55335</v>
      </c>
      <c r="B135">
        <v>1617</v>
      </c>
      <c r="C135">
        <v>215</v>
      </c>
      <c r="D135">
        <v>40</v>
      </c>
      <c r="E135">
        <v>37040</v>
      </c>
      <c r="F135">
        <v>74</v>
      </c>
      <c r="G135">
        <v>368</v>
      </c>
      <c r="H135">
        <v>321</v>
      </c>
      <c r="I135">
        <v>282</v>
      </c>
      <c r="J135">
        <v>71</v>
      </c>
      <c r="K135">
        <v>168</v>
      </c>
      <c r="L135">
        <v>14</v>
      </c>
      <c r="M135">
        <v>5</v>
      </c>
      <c r="N135">
        <v>10</v>
      </c>
      <c r="O135">
        <v>1</v>
      </c>
      <c r="P135">
        <v>25</v>
      </c>
      <c r="Q135">
        <v>40</v>
      </c>
      <c r="R135">
        <v>0.132962275819419</v>
      </c>
      <c r="S135">
        <v>2.4737167594310501E-2</v>
      </c>
      <c r="T135">
        <v>37040</v>
      </c>
      <c r="U135">
        <v>4.57637600494743E-2</v>
      </c>
      <c r="V135">
        <v>0.22758194186765601</v>
      </c>
      <c r="W135">
        <v>0.198515769944341</v>
      </c>
      <c r="X135">
        <v>0.174397031539889</v>
      </c>
      <c r="Y135">
        <v>4.3908472479901102E-2</v>
      </c>
      <c r="Z135">
        <v>0.103896103896104</v>
      </c>
      <c r="AA135">
        <v>8.6580086580086597E-3</v>
      </c>
      <c r="AB135">
        <v>3.09214594928881E-3</v>
      </c>
      <c r="AC135">
        <v>6.1842918985776096E-3</v>
      </c>
      <c r="AD135">
        <v>6.1842918985776101E-4</v>
      </c>
      <c r="AE135">
        <v>1.5460729746444E-2</v>
      </c>
      <c r="AF135">
        <v>2.4737167594310501E-2</v>
      </c>
      <c r="AG135">
        <v>0.82628571428571396</v>
      </c>
      <c r="AH135">
        <v>0.73485714285714299</v>
      </c>
      <c r="AI135">
        <v>0.50628571428571401</v>
      </c>
      <c r="AJ135">
        <v>0.57028571428571395</v>
      </c>
      <c r="AK135">
        <v>0.68685714285714305</v>
      </c>
      <c r="AL135">
        <v>0.28799999999999998</v>
      </c>
      <c r="AM135">
        <v>0.877714285714286</v>
      </c>
      <c r="AN135">
        <v>0.870857142857143</v>
      </c>
      <c r="AO135">
        <v>0.59885714285714298</v>
      </c>
      <c r="AP135">
        <v>0.74399999999999999</v>
      </c>
      <c r="AQ135">
        <v>0.34971428571428598</v>
      </c>
      <c r="AR135">
        <v>0.29942857142857099</v>
      </c>
      <c r="AS135">
        <v>0.22742857142857101</v>
      </c>
      <c r="AT135">
        <v>0.53600000000000003</v>
      </c>
      <c r="AU135">
        <v>0.78285714285714303</v>
      </c>
      <c r="AV135">
        <v>2.6377142857142899</v>
      </c>
      <c r="AW135">
        <v>2.72342857142857</v>
      </c>
      <c r="AX135">
        <v>1.3428571428571401</v>
      </c>
      <c r="AY135">
        <v>2.19542857142857</v>
      </c>
      <c r="AZ135">
        <v>8.8994285714285706</v>
      </c>
      <c r="BA135">
        <v>0.77142857142857102</v>
      </c>
      <c r="BB135">
        <v>0.86628571428571399</v>
      </c>
      <c r="BC135">
        <v>0.72342857142857098</v>
      </c>
      <c r="BD135">
        <v>0.44342857142857101</v>
      </c>
      <c r="BE135">
        <v>0.77028571428571402</v>
      </c>
      <c r="BF135" s="233" t="str">
        <f t="shared" si="2"/>
        <v>Most vulnerability</v>
      </c>
    </row>
    <row r="136" spans="1:58" x14ac:dyDescent="0.25">
      <c r="A136">
        <v>55336</v>
      </c>
      <c r="B136">
        <v>8253</v>
      </c>
      <c r="C136">
        <v>425</v>
      </c>
      <c r="D136">
        <v>95</v>
      </c>
      <c r="E136">
        <v>35737</v>
      </c>
      <c r="F136">
        <v>544</v>
      </c>
      <c r="G136">
        <v>1609</v>
      </c>
      <c r="H136">
        <v>1827</v>
      </c>
      <c r="I136">
        <v>1164</v>
      </c>
      <c r="J136">
        <v>303</v>
      </c>
      <c r="K136">
        <v>1271</v>
      </c>
      <c r="L136">
        <v>119</v>
      </c>
      <c r="M136">
        <v>229</v>
      </c>
      <c r="N136">
        <v>210</v>
      </c>
      <c r="O136">
        <v>76</v>
      </c>
      <c r="P136">
        <v>179</v>
      </c>
      <c r="Q136">
        <v>205</v>
      </c>
      <c r="R136">
        <v>5.1496425542227102E-2</v>
      </c>
      <c r="S136">
        <v>1.1510965709439E-2</v>
      </c>
      <c r="T136">
        <v>35737</v>
      </c>
      <c r="U136">
        <v>6.5915424694050706E-2</v>
      </c>
      <c r="V136">
        <v>0.194959408699867</v>
      </c>
      <c r="W136">
        <v>0.221374045801527</v>
      </c>
      <c r="X136">
        <v>0.14103962195565201</v>
      </c>
      <c r="Y136">
        <v>3.6713922210105401E-2</v>
      </c>
      <c r="Z136">
        <v>0.15400460438628399</v>
      </c>
      <c r="AA136">
        <v>1.4418999151823601E-2</v>
      </c>
      <c r="AB136">
        <v>2.7747485762752901E-2</v>
      </c>
      <c r="AC136">
        <v>2.54452926208651E-2</v>
      </c>
      <c r="AD136">
        <v>9.2087725675511906E-3</v>
      </c>
      <c r="AE136">
        <v>2.1689082757785E-2</v>
      </c>
      <c r="AF136">
        <v>2.48394523203684E-2</v>
      </c>
      <c r="AG136">
        <v>0.248</v>
      </c>
      <c r="AH136">
        <v>0.30399999999999999</v>
      </c>
      <c r="AI136">
        <v>0.59771428571428598</v>
      </c>
      <c r="AJ136">
        <v>0.81828571428571395</v>
      </c>
      <c r="AK136">
        <v>0.49028571428571399</v>
      </c>
      <c r="AL136">
        <v>0.46628571428571403</v>
      </c>
      <c r="AM136">
        <v>0.70171428571428596</v>
      </c>
      <c r="AN136">
        <v>0.78857142857142903</v>
      </c>
      <c r="AO136">
        <v>0.73371428571428599</v>
      </c>
      <c r="AP136">
        <v>0.83428571428571396</v>
      </c>
      <c r="AQ136">
        <v>0.64914285714285702</v>
      </c>
      <c r="AR136">
        <v>0.627428571428571</v>
      </c>
      <c r="AS136">
        <v>0.73942857142857099</v>
      </c>
      <c r="AT136">
        <v>0.69257142857142895</v>
      </c>
      <c r="AU136">
        <v>0.78514285714285703</v>
      </c>
      <c r="AV136">
        <v>1.968</v>
      </c>
      <c r="AW136">
        <v>2.44685714285714</v>
      </c>
      <c r="AX136">
        <v>1.5680000000000001</v>
      </c>
      <c r="AY136">
        <v>3.4937142857142902</v>
      </c>
      <c r="AZ136">
        <v>9.4765714285714306</v>
      </c>
      <c r="BA136">
        <v>0.497142857142857</v>
      </c>
      <c r="BB136">
        <v>0.73028571428571398</v>
      </c>
      <c r="BC136">
        <v>0.83542857142857097</v>
      </c>
      <c r="BD136">
        <v>0.86285714285714299</v>
      </c>
      <c r="BE136">
        <v>0.85028571428571398</v>
      </c>
      <c r="BF136" s="233" t="str">
        <f t="shared" si="2"/>
        <v>Most vulnerability</v>
      </c>
    </row>
    <row r="137" spans="1:58" x14ac:dyDescent="0.25">
      <c r="A137">
        <v>55337</v>
      </c>
      <c r="B137">
        <v>47697</v>
      </c>
      <c r="C137">
        <v>3958</v>
      </c>
      <c r="D137">
        <v>1337</v>
      </c>
      <c r="E137">
        <v>41976</v>
      </c>
      <c r="F137">
        <v>2076</v>
      </c>
      <c r="G137">
        <v>7918</v>
      </c>
      <c r="H137">
        <v>10524</v>
      </c>
      <c r="I137">
        <v>5482</v>
      </c>
      <c r="J137">
        <v>743</v>
      </c>
      <c r="K137">
        <v>17220</v>
      </c>
      <c r="L137">
        <v>1384</v>
      </c>
      <c r="M137">
        <v>5026</v>
      </c>
      <c r="N137">
        <v>25</v>
      </c>
      <c r="O137">
        <v>394</v>
      </c>
      <c r="P137">
        <v>1051</v>
      </c>
      <c r="Q137">
        <v>454</v>
      </c>
      <c r="R137">
        <v>8.29821582070151E-2</v>
      </c>
      <c r="S137">
        <v>2.8031113067907801E-2</v>
      </c>
      <c r="T137">
        <v>41976</v>
      </c>
      <c r="U137">
        <v>4.3524749984275697E-2</v>
      </c>
      <c r="V137">
        <v>0.166006247772397</v>
      </c>
      <c r="W137">
        <v>0.220642807723756</v>
      </c>
      <c r="X137">
        <v>0.11493385328217701</v>
      </c>
      <c r="Y137">
        <v>1.55774996331006E-2</v>
      </c>
      <c r="Z137">
        <v>0.36102899553431</v>
      </c>
      <c r="AA137">
        <v>2.9016499989517198E-2</v>
      </c>
      <c r="AB137">
        <v>0.105373503574648</v>
      </c>
      <c r="AC137">
        <v>5.2414197957942896E-4</v>
      </c>
      <c r="AD137">
        <v>8.2604775981717903E-3</v>
      </c>
      <c r="AE137">
        <v>2.2034928821519199E-2</v>
      </c>
      <c r="AF137">
        <v>9.5184183491624202E-3</v>
      </c>
      <c r="AG137">
        <v>0.52800000000000002</v>
      </c>
      <c r="AH137">
        <v>0.80114285714285705</v>
      </c>
      <c r="AI137">
        <v>0.28000000000000003</v>
      </c>
      <c r="AJ137">
        <v>0.53371428571428603</v>
      </c>
      <c r="AK137">
        <v>0.313142857142857</v>
      </c>
      <c r="AL137">
        <v>0.45942857142857102</v>
      </c>
      <c r="AM137">
        <v>0.48114285714285698</v>
      </c>
      <c r="AN137">
        <v>0.224</v>
      </c>
      <c r="AO137">
        <v>0.93600000000000005</v>
      </c>
      <c r="AP137">
        <v>0.92114285714285704</v>
      </c>
      <c r="AQ137">
        <v>0.93714285714285706</v>
      </c>
      <c r="AR137">
        <v>0.13142857142857101</v>
      </c>
      <c r="AS137">
        <v>0.69142857142857095</v>
      </c>
      <c r="AT137">
        <v>0.70285714285714296</v>
      </c>
      <c r="AU137">
        <v>0.59771428571428598</v>
      </c>
      <c r="AV137">
        <v>2.1428571428571401</v>
      </c>
      <c r="AW137">
        <v>1.47771428571429</v>
      </c>
      <c r="AX137">
        <v>1.8571428571428601</v>
      </c>
      <c r="AY137">
        <v>3.0605714285714298</v>
      </c>
      <c r="AZ137">
        <v>8.5382857142857098</v>
      </c>
      <c r="BA137">
        <v>0.58628571428571397</v>
      </c>
      <c r="BB137">
        <v>0.20914285714285699</v>
      </c>
      <c r="BC137">
        <v>0.95199999999999996</v>
      </c>
      <c r="BD137">
        <v>0.71314285714285697</v>
      </c>
      <c r="BE137">
        <v>0.71657142857142897</v>
      </c>
      <c r="BF137" s="233" t="str">
        <f t="shared" si="2"/>
        <v>Significant vulnerability</v>
      </c>
    </row>
    <row r="138" spans="1:58" x14ac:dyDescent="0.25">
      <c r="A138">
        <v>55338</v>
      </c>
      <c r="B138">
        <v>1066</v>
      </c>
      <c r="C138">
        <v>25</v>
      </c>
      <c r="D138">
        <v>27</v>
      </c>
      <c r="E138">
        <v>37583</v>
      </c>
      <c r="F138">
        <v>74</v>
      </c>
      <c r="G138">
        <v>186</v>
      </c>
      <c r="H138">
        <v>227</v>
      </c>
      <c r="I138">
        <v>97</v>
      </c>
      <c r="J138">
        <v>16</v>
      </c>
      <c r="K138">
        <v>71</v>
      </c>
      <c r="L138">
        <v>9</v>
      </c>
      <c r="M138">
        <v>0</v>
      </c>
      <c r="N138">
        <v>24</v>
      </c>
      <c r="O138">
        <v>6</v>
      </c>
      <c r="P138">
        <v>9</v>
      </c>
      <c r="Q138">
        <v>0</v>
      </c>
      <c r="R138">
        <v>2.3452157598499099E-2</v>
      </c>
      <c r="S138">
        <v>2.5328330206379E-2</v>
      </c>
      <c r="T138">
        <v>37583</v>
      </c>
      <c r="U138">
        <v>6.9418386491557196E-2</v>
      </c>
      <c r="V138">
        <v>0.174484052532833</v>
      </c>
      <c r="W138">
        <v>0.21294559099437099</v>
      </c>
      <c r="X138">
        <v>9.09943714821764E-2</v>
      </c>
      <c r="Y138">
        <v>1.50093808630394E-2</v>
      </c>
      <c r="Z138">
        <v>6.6604127579737299E-2</v>
      </c>
      <c r="AA138">
        <v>8.4427767354596592E-3</v>
      </c>
      <c r="AB138">
        <v>0</v>
      </c>
      <c r="AC138">
        <v>2.2514071294559099E-2</v>
      </c>
      <c r="AD138">
        <v>5.6285178236397697E-3</v>
      </c>
      <c r="AE138">
        <v>8.4427767354596592E-3</v>
      </c>
      <c r="AF138">
        <v>0</v>
      </c>
      <c r="AG138">
        <v>4.8000000000000001E-2</v>
      </c>
      <c r="AH138">
        <v>0.749714285714286</v>
      </c>
      <c r="AI138">
        <v>0.46285714285714302</v>
      </c>
      <c r="AJ138">
        <v>0.84457142857142897</v>
      </c>
      <c r="AK138">
        <v>0.36571428571428599</v>
      </c>
      <c r="AL138">
        <v>0.39314285714285702</v>
      </c>
      <c r="AM138">
        <v>0.24228571428571399</v>
      </c>
      <c r="AN138">
        <v>0.21142857142857099</v>
      </c>
      <c r="AO138">
        <v>0.36</v>
      </c>
      <c r="AP138">
        <v>0.73942857142857099</v>
      </c>
      <c r="AQ138">
        <v>0</v>
      </c>
      <c r="AR138">
        <v>0.59771428571428598</v>
      </c>
      <c r="AS138">
        <v>0.56685714285714295</v>
      </c>
      <c r="AT138">
        <v>0.317714285714286</v>
      </c>
      <c r="AU138">
        <v>0</v>
      </c>
      <c r="AV138">
        <v>2.1051428571428601</v>
      </c>
      <c r="AW138">
        <v>1.21257142857143</v>
      </c>
      <c r="AX138">
        <v>1.0994285714285701</v>
      </c>
      <c r="AY138">
        <v>1.48228571428571</v>
      </c>
      <c r="AZ138">
        <v>5.8994285714285697</v>
      </c>
      <c r="BA138">
        <v>0.56799999999999995</v>
      </c>
      <c r="BB138">
        <v>0.106285714285714</v>
      </c>
      <c r="BC138">
        <v>0.60914285714285699</v>
      </c>
      <c r="BD138">
        <v>0.22628571428571401</v>
      </c>
      <c r="BE138">
        <v>0.27085714285714302</v>
      </c>
      <c r="BF138" s="233" t="str">
        <f t="shared" si="2"/>
        <v>Some vulnerability</v>
      </c>
    </row>
    <row r="139" spans="1:58" x14ac:dyDescent="0.25">
      <c r="A139">
        <v>55339</v>
      </c>
      <c r="B139">
        <v>966</v>
      </c>
      <c r="C139">
        <v>47</v>
      </c>
      <c r="D139">
        <v>26</v>
      </c>
      <c r="E139">
        <v>44114</v>
      </c>
      <c r="F139">
        <v>36</v>
      </c>
      <c r="G139">
        <v>191</v>
      </c>
      <c r="H139">
        <v>172</v>
      </c>
      <c r="I139">
        <v>86</v>
      </c>
      <c r="J139">
        <v>17</v>
      </c>
      <c r="K139">
        <v>47</v>
      </c>
      <c r="L139">
        <v>1</v>
      </c>
      <c r="M139">
        <v>8</v>
      </c>
      <c r="N139">
        <v>0</v>
      </c>
      <c r="O139">
        <v>8</v>
      </c>
      <c r="P139">
        <v>5</v>
      </c>
      <c r="Q139">
        <v>0</v>
      </c>
      <c r="R139">
        <v>4.8654244306418203E-2</v>
      </c>
      <c r="S139">
        <v>2.6915113871635601E-2</v>
      </c>
      <c r="T139">
        <v>44114</v>
      </c>
      <c r="U139">
        <v>3.7267080745341602E-2</v>
      </c>
      <c r="V139">
        <v>0.19772256728778501</v>
      </c>
      <c r="W139">
        <v>0.17805383022774299</v>
      </c>
      <c r="X139">
        <v>8.9026915113871605E-2</v>
      </c>
      <c r="Y139">
        <v>1.7598343685300201E-2</v>
      </c>
      <c r="Z139">
        <v>4.8654244306418203E-2</v>
      </c>
      <c r="AA139">
        <v>1.0351966873706001E-3</v>
      </c>
      <c r="AB139">
        <v>8.2815734989648004E-3</v>
      </c>
      <c r="AC139">
        <v>0</v>
      </c>
      <c r="AD139">
        <v>8.2815734989648004E-3</v>
      </c>
      <c r="AE139">
        <v>5.1759834368530003E-3</v>
      </c>
      <c r="AF139">
        <v>0</v>
      </c>
      <c r="AG139">
        <v>0.224</v>
      </c>
      <c r="AH139">
        <v>0.78171428571428603</v>
      </c>
      <c r="AI139">
        <v>0.21142857142857099</v>
      </c>
      <c r="AJ139">
        <v>0.44</v>
      </c>
      <c r="AK139">
        <v>0.51085714285714301</v>
      </c>
      <c r="AL139">
        <v>0.19885714285714301</v>
      </c>
      <c r="AM139">
        <v>0.224</v>
      </c>
      <c r="AN139">
        <v>0.29485714285714298</v>
      </c>
      <c r="AO139">
        <v>0.23542857142857099</v>
      </c>
      <c r="AP139">
        <v>0.42742857142857099</v>
      </c>
      <c r="AQ139">
        <v>0.41828571428571398</v>
      </c>
      <c r="AR139">
        <v>0</v>
      </c>
      <c r="AS139">
        <v>0.69371428571428595</v>
      </c>
      <c r="AT139">
        <v>0.20457142857142899</v>
      </c>
      <c r="AU139">
        <v>0</v>
      </c>
      <c r="AV139">
        <v>1.6571428571428599</v>
      </c>
      <c r="AW139">
        <v>1.22857142857143</v>
      </c>
      <c r="AX139">
        <v>0.66285714285714303</v>
      </c>
      <c r="AY139">
        <v>1.3165714285714301</v>
      </c>
      <c r="AZ139">
        <v>4.8651428571428603</v>
      </c>
      <c r="BA139">
        <v>0.35657142857142898</v>
      </c>
      <c r="BB139">
        <v>0.114285714285714</v>
      </c>
      <c r="BC139">
        <v>0.34514285714285697</v>
      </c>
      <c r="BD139">
        <v>0.17257142857142899</v>
      </c>
      <c r="BE139">
        <v>0.122285714285714</v>
      </c>
      <c r="BF139" s="233" t="str">
        <f t="shared" si="2"/>
        <v>Least vulnerability</v>
      </c>
    </row>
    <row r="140" spans="1:58" x14ac:dyDescent="0.25">
      <c r="A140">
        <v>55340</v>
      </c>
      <c r="B140">
        <v>9414</v>
      </c>
      <c r="C140">
        <v>195</v>
      </c>
      <c r="D140">
        <v>103</v>
      </c>
      <c r="E140">
        <v>78857</v>
      </c>
      <c r="F140">
        <v>261</v>
      </c>
      <c r="G140">
        <v>1262</v>
      </c>
      <c r="H140">
        <v>2958</v>
      </c>
      <c r="I140">
        <v>446</v>
      </c>
      <c r="J140">
        <v>110</v>
      </c>
      <c r="K140">
        <v>2005</v>
      </c>
      <c r="L140">
        <v>105</v>
      </c>
      <c r="M140">
        <v>70</v>
      </c>
      <c r="N140">
        <v>200</v>
      </c>
      <c r="O140">
        <v>14</v>
      </c>
      <c r="P140">
        <v>69</v>
      </c>
      <c r="Q140">
        <v>9</v>
      </c>
      <c r="R140">
        <v>2.07138304652645E-2</v>
      </c>
      <c r="S140">
        <v>1.0941151476524301E-2</v>
      </c>
      <c r="T140">
        <v>78857</v>
      </c>
      <c r="U140">
        <v>2.77246653919694E-2</v>
      </c>
      <c r="V140">
        <v>0.13405566178032699</v>
      </c>
      <c r="W140">
        <v>0.31421287444231999</v>
      </c>
      <c r="X140">
        <v>4.7376248141066502E-2</v>
      </c>
      <c r="Y140">
        <v>1.16847248778415E-2</v>
      </c>
      <c r="Z140">
        <v>0.21298066709156599</v>
      </c>
      <c r="AA140">
        <v>1.11536010197578E-2</v>
      </c>
      <c r="AB140">
        <v>7.4357340131718701E-3</v>
      </c>
      <c r="AC140">
        <v>2.1244954323348199E-2</v>
      </c>
      <c r="AD140">
        <v>1.4871468026343699E-3</v>
      </c>
      <c r="AE140">
        <v>7.3295092415551297E-3</v>
      </c>
      <c r="AF140">
        <v>9.5602294455066896E-4</v>
      </c>
      <c r="AG140">
        <v>3.77142857142857E-2</v>
      </c>
      <c r="AH140">
        <v>0.27771428571428602</v>
      </c>
      <c r="AI140">
        <v>1.25714285714286E-2</v>
      </c>
      <c r="AJ140">
        <v>0.24457142857142899</v>
      </c>
      <c r="AK140">
        <v>0.152</v>
      </c>
      <c r="AL140">
        <v>0.95428571428571396</v>
      </c>
      <c r="AM140">
        <v>1.6E-2</v>
      </c>
      <c r="AN140">
        <v>0.121142857142857</v>
      </c>
      <c r="AO140">
        <v>0.82285714285714295</v>
      </c>
      <c r="AP140">
        <v>0.78857142857142903</v>
      </c>
      <c r="AQ140">
        <v>0.40571428571428603</v>
      </c>
      <c r="AR140">
        <v>0.58171428571428596</v>
      </c>
      <c r="AS140">
        <v>0.28685714285714298</v>
      </c>
      <c r="AT140">
        <v>0.28228571428571397</v>
      </c>
      <c r="AU140">
        <v>0.41714285714285698</v>
      </c>
      <c r="AV140">
        <v>0.57257142857142895</v>
      </c>
      <c r="AW140">
        <v>1.24342857142857</v>
      </c>
      <c r="AX140">
        <v>1.6114285714285701</v>
      </c>
      <c r="AY140">
        <v>1.97371428571429</v>
      </c>
      <c r="AZ140">
        <v>5.4011428571428599</v>
      </c>
      <c r="BA140">
        <v>2.97142857142857E-2</v>
      </c>
      <c r="BB140">
        <v>0.11657142857142901</v>
      </c>
      <c r="BC140">
        <v>0.85828571428571399</v>
      </c>
      <c r="BD140">
        <v>0.36342857142857099</v>
      </c>
      <c r="BE140">
        <v>0.19771428571428601</v>
      </c>
      <c r="BF140" s="233" t="str">
        <f t="shared" si="2"/>
        <v>Least vulnerability</v>
      </c>
    </row>
    <row r="141" spans="1:58" x14ac:dyDescent="0.25">
      <c r="A141">
        <v>55341</v>
      </c>
      <c r="B141">
        <v>3433</v>
      </c>
      <c r="C141">
        <v>111</v>
      </c>
      <c r="D141">
        <v>16</v>
      </c>
      <c r="E141">
        <v>52345</v>
      </c>
      <c r="F141">
        <v>30</v>
      </c>
      <c r="G141">
        <v>251</v>
      </c>
      <c r="H141">
        <v>1104</v>
      </c>
      <c r="I141">
        <v>132</v>
      </c>
      <c r="J141">
        <v>29</v>
      </c>
      <c r="K141">
        <v>209</v>
      </c>
      <c r="L141">
        <v>0</v>
      </c>
      <c r="M141">
        <v>14</v>
      </c>
      <c r="N141">
        <v>0</v>
      </c>
      <c r="O141">
        <v>8</v>
      </c>
      <c r="P141">
        <v>17</v>
      </c>
      <c r="Q141">
        <v>3</v>
      </c>
      <c r="R141">
        <v>3.2333236236527799E-2</v>
      </c>
      <c r="S141">
        <v>4.6606466647247302E-3</v>
      </c>
      <c r="T141">
        <v>52345</v>
      </c>
      <c r="U141">
        <v>8.7387124963588698E-3</v>
      </c>
      <c r="V141">
        <v>7.3113894552869194E-2</v>
      </c>
      <c r="W141">
        <v>0.32158461986600601</v>
      </c>
      <c r="X141">
        <v>3.8450334983978998E-2</v>
      </c>
      <c r="Y141">
        <v>8.4474220798135703E-3</v>
      </c>
      <c r="Z141">
        <v>6.0879697057966801E-2</v>
      </c>
      <c r="AA141">
        <v>0</v>
      </c>
      <c r="AB141">
        <v>4.0780658316341397E-3</v>
      </c>
      <c r="AC141">
        <v>0</v>
      </c>
      <c r="AD141">
        <v>2.3303233323623699E-3</v>
      </c>
      <c r="AE141">
        <v>4.9519370812700298E-3</v>
      </c>
      <c r="AF141">
        <v>8.7387124963588696E-4</v>
      </c>
      <c r="AG141">
        <v>8.5714285714285701E-2</v>
      </c>
      <c r="AH141">
        <v>0.108571428571429</v>
      </c>
      <c r="AI141">
        <v>9.7142857142857197E-2</v>
      </c>
      <c r="AJ141">
        <v>3.8857142857142903E-2</v>
      </c>
      <c r="AK141">
        <v>2.0571428571428602E-2</v>
      </c>
      <c r="AL141">
        <v>0.96685714285714297</v>
      </c>
      <c r="AM141">
        <v>8.0000000000000002E-3</v>
      </c>
      <c r="AN141">
        <v>6.9714285714285701E-2</v>
      </c>
      <c r="AO141">
        <v>0.31885714285714301</v>
      </c>
      <c r="AP141">
        <v>0</v>
      </c>
      <c r="AQ141">
        <v>0.36114285714285699</v>
      </c>
      <c r="AR141">
        <v>0</v>
      </c>
      <c r="AS141">
        <v>0.34399999999999997</v>
      </c>
      <c r="AT141">
        <v>0.188571428571429</v>
      </c>
      <c r="AU141">
        <v>0.41142857142857098</v>
      </c>
      <c r="AV141">
        <v>0.33028571428571402</v>
      </c>
      <c r="AW141">
        <v>1.0651428571428601</v>
      </c>
      <c r="AX141">
        <v>0.31885714285714301</v>
      </c>
      <c r="AY141">
        <v>1.30514285714286</v>
      </c>
      <c r="AZ141">
        <v>3.0194285714285698</v>
      </c>
      <c r="BA141">
        <v>4.57142857142857E-3</v>
      </c>
      <c r="BB141">
        <v>5.3714285714285701E-2</v>
      </c>
      <c r="BC141">
        <v>0.186285714285714</v>
      </c>
      <c r="BD141">
        <v>0.16800000000000001</v>
      </c>
      <c r="BE141">
        <v>1.0285714285714301E-2</v>
      </c>
      <c r="BF141" s="233" t="str">
        <f t="shared" si="2"/>
        <v>Least vulnerability</v>
      </c>
    </row>
    <row r="142" spans="1:58" x14ac:dyDescent="0.25">
      <c r="A142">
        <v>55342</v>
      </c>
      <c r="B142">
        <v>1819</v>
      </c>
      <c r="C142">
        <v>128</v>
      </c>
      <c r="D142">
        <v>29</v>
      </c>
      <c r="E142">
        <v>34065</v>
      </c>
      <c r="F142">
        <v>128</v>
      </c>
      <c r="G142">
        <v>331</v>
      </c>
      <c r="H142">
        <v>371</v>
      </c>
      <c r="I142">
        <v>253</v>
      </c>
      <c r="J142">
        <v>52</v>
      </c>
      <c r="K142">
        <v>172</v>
      </c>
      <c r="L142">
        <v>6</v>
      </c>
      <c r="M142">
        <v>60</v>
      </c>
      <c r="N142">
        <v>36</v>
      </c>
      <c r="O142">
        <v>4</v>
      </c>
      <c r="P142">
        <v>38</v>
      </c>
      <c r="Q142">
        <v>18</v>
      </c>
      <c r="R142">
        <v>7.0368334249587702E-2</v>
      </c>
      <c r="S142">
        <v>1.5942825728422198E-2</v>
      </c>
      <c r="T142">
        <v>34065</v>
      </c>
      <c r="U142">
        <v>7.0368334249587702E-2</v>
      </c>
      <c r="V142">
        <v>0.18196811434854299</v>
      </c>
      <c r="W142">
        <v>0.203958218801539</v>
      </c>
      <c r="X142">
        <v>0.139087410665201</v>
      </c>
      <c r="Y142">
        <v>2.8587135788895001E-2</v>
      </c>
      <c r="Z142">
        <v>9.4557449147883499E-2</v>
      </c>
      <c r="AA142">
        <v>3.2985156679494199E-3</v>
      </c>
      <c r="AB142">
        <v>3.2985156679494199E-2</v>
      </c>
      <c r="AC142">
        <v>1.9791094007696498E-2</v>
      </c>
      <c r="AD142">
        <v>2.19901044529962E-3</v>
      </c>
      <c r="AE142">
        <v>2.08905992303463E-2</v>
      </c>
      <c r="AF142">
        <v>9.89554700384827E-3</v>
      </c>
      <c r="AG142">
        <v>0.41942857142857098</v>
      </c>
      <c r="AH142">
        <v>0.434285714285714</v>
      </c>
      <c r="AI142">
        <v>0.69485714285714295</v>
      </c>
      <c r="AJ142">
        <v>0.85371428571428598</v>
      </c>
      <c r="AK142">
        <v>0.40799999999999997</v>
      </c>
      <c r="AL142">
        <v>0.33028571428571402</v>
      </c>
      <c r="AM142">
        <v>0.68571428571428605</v>
      </c>
      <c r="AN142">
        <v>0.625142857142857</v>
      </c>
      <c r="AO142">
        <v>0.54514285714285704</v>
      </c>
      <c r="AP142">
        <v>0.56457142857142895</v>
      </c>
      <c r="AQ142">
        <v>0.69028571428571395</v>
      </c>
      <c r="AR142">
        <v>0.55542857142857105</v>
      </c>
      <c r="AS142">
        <v>0.33371428571428602</v>
      </c>
      <c r="AT142">
        <v>0.67428571428571404</v>
      </c>
      <c r="AU142">
        <v>0.60571428571428598</v>
      </c>
      <c r="AV142">
        <v>2.4022857142857101</v>
      </c>
      <c r="AW142">
        <v>2.04914285714286</v>
      </c>
      <c r="AX142">
        <v>1.1097142857142901</v>
      </c>
      <c r="AY142">
        <v>2.8594285714285701</v>
      </c>
      <c r="AZ142">
        <v>8.4205714285714297</v>
      </c>
      <c r="BA142">
        <v>0.68342857142857105</v>
      </c>
      <c r="BB142">
        <v>0.54514285714285704</v>
      </c>
      <c r="BC142">
        <v>0.61485714285714299</v>
      </c>
      <c r="BD142">
        <v>0.64342857142857102</v>
      </c>
      <c r="BE142">
        <v>0.69257142857142895</v>
      </c>
      <c r="BF142" s="233" t="str">
        <f t="shared" si="2"/>
        <v>Significant vulnerability</v>
      </c>
    </row>
    <row r="143" spans="1:58" x14ac:dyDescent="0.25">
      <c r="A143">
        <v>55343</v>
      </c>
      <c r="B143">
        <v>26813</v>
      </c>
      <c r="C143">
        <v>2023</v>
      </c>
      <c r="D143">
        <v>626</v>
      </c>
      <c r="E143">
        <v>51781</v>
      </c>
      <c r="F143">
        <v>897</v>
      </c>
      <c r="G143">
        <v>4425</v>
      </c>
      <c r="H143">
        <v>5385</v>
      </c>
      <c r="I143">
        <v>3586</v>
      </c>
      <c r="J143">
        <v>502</v>
      </c>
      <c r="K143">
        <v>9542</v>
      </c>
      <c r="L143">
        <v>431</v>
      </c>
      <c r="M143">
        <v>5666</v>
      </c>
      <c r="N143">
        <v>0</v>
      </c>
      <c r="O143">
        <v>164</v>
      </c>
      <c r="P143">
        <v>1028</v>
      </c>
      <c r="Q143">
        <v>321</v>
      </c>
      <c r="R143">
        <v>7.5448476485287005E-2</v>
      </c>
      <c r="S143">
        <v>2.3346883974191601E-2</v>
      </c>
      <c r="T143">
        <v>51781</v>
      </c>
      <c r="U143">
        <v>3.3453921605191499E-2</v>
      </c>
      <c r="V143">
        <v>0.16503188751724901</v>
      </c>
      <c r="W143">
        <v>0.200835415656584</v>
      </c>
      <c r="X143">
        <v>0.13374109573714199</v>
      </c>
      <c r="Y143">
        <v>1.87222615895275E-2</v>
      </c>
      <c r="Z143">
        <v>0.35587215156826901</v>
      </c>
      <c r="AA143">
        <v>1.60742923208891E-2</v>
      </c>
      <c r="AB143">
        <v>0.21131540670570201</v>
      </c>
      <c r="AC143">
        <v>0</v>
      </c>
      <c r="AD143">
        <v>6.1164360571364599E-3</v>
      </c>
      <c r="AE143">
        <v>3.8339611382538302E-2</v>
      </c>
      <c r="AF143">
        <v>1.19718047215903E-2</v>
      </c>
      <c r="AG143">
        <v>0.47085714285714297</v>
      </c>
      <c r="AH143">
        <v>0.70285714285714296</v>
      </c>
      <c r="AI143">
        <v>0.10285714285714299</v>
      </c>
      <c r="AJ143">
        <v>0.36</v>
      </c>
      <c r="AK143">
        <v>0.308571428571429</v>
      </c>
      <c r="AL143">
        <v>0.307428571428571</v>
      </c>
      <c r="AM143">
        <v>0.64571428571428602</v>
      </c>
      <c r="AN143">
        <v>0.32571428571428601</v>
      </c>
      <c r="AO143">
        <v>0.93485714285714305</v>
      </c>
      <c r="AP143">
        <v>0.85599999999999998</v>
      </c>
      <c r="AQ143">
        <v>0.97371428571428598</v>
      </c>
      <c r="AR143">
        <v>0</v>
      </c>
      <c r="AS143">
        <v>0.59885714285714298</v>
      </c>
      <c r="AT143">
        <v>0.89828571428571402</v>
      </c>
      <c r="AU143">
        <v>0.63085714285714301</v>
      </c>
      <c r="AV143">
        <v>1.6365714285714299</v>
      </c>
      <c r="AW143">
        <v>1.5874285714285701</v>
      </c>
      <c r="AX143">
        <v>1.79085714285714</v>
      </c>
      <c r="AY143">
        <v>3.1017142857142899</v>
      </c>
      <c r="AZ143">
        <v>8.1165714285714294</v>
      </c>
      <c r="BA143">
        <v>0.34628571428571397</v>
      </c>
      <c r="BB143">
        <v>0.26742857142857102</v>
      </c>
      <c r="BC143">
        <v>0.91657142857142904</v>
      </c>
      <c r="BD143">
        <v>0.72799999999999998</v>
      </c>
      <c r="BE143">
        <v>0.64457142857142902</v>
      </c>
      <c r="BF143" s="233" t="str">
        <f t="shared" si="2"/>
        <v>Significant vulnerability</v>
      </c>
    </row>
    <row r="144" spans="1:58" x14ac:dyDescent="0.25">
      <c r="A144">
        <v>55344</v>
      </c>
      <c r="B144">
        <v>14759</v>
      </c>
      <c r="C144">
        <v>1877</v>
      </c>
      <c r="D144">
        <v>621</v>
      </c>
      <c r="E144">
        <v>53937</v>
      </c>
      <c r="F144">
        <v>889</v>
      </c>
      <c r="G144">
        <v>2192</v>
      </c>
      <c r="H144">
        <v>3269</v>
      </c>
      <c r="I144">
        <v>1067</v>
      </c>
      <c r="J144">
        <v>340</v>
      </c>
      <c r="K144">
        <v>7205</v>
      </c>
      <c r="L144">
        <v>432</v>
      </c>
      <c r="M144">
        <v>4105</v>
      </c>
      <c r="N144">
        <v>14</v>
      </c>
      <c r="O144">
        <v>482</v>
      </c>
      <c r="P144">
        <v>275</v>
      </c>
      <c r="Q144">
        <v>119</v>
      </c>
      <c r="R144">
        <v>0.12717663798360301</v>
      </c>
      <c r="S144">
        <v>4.2076021410664702E-2</v>
      </c>
      <c r="T144">
        <v>53937</v>
      </c>
      <c r="U144">
        <v>6.0234433227183401E-2</v>
      </c>
      <c r="V144">
        <v>0.14851954739480999</v>
      </c>
      <c r="W144">
        <v>0.221491971000745</v>
      </c>
      <c r="X144">
        <v>7.2294870926214505E-2</v>
      </c>
      <c r="Y144">
        <v>2.3036791110508801E-2</v>
      </c>
      <c r="Z144">
        <v>0.48817670573887101</v>
      </c>
      <c r="AA144">
        <v>2.92702757639406E-2</v>
      </c>
      <c r="AB144">
        <v>0.27813537502540803</v>
      </c>
      <c r="AC144">
        <v>9.4857375160918795E-4</v>
      </c>
      <c r="AD144">
        <v>3.2658039162544901E-2</v>
      </c>
      <c r="AE144">
        <v>1.8632698692323299E-2</v>
      </c>
      <c r="AF144">
        <v>8.0628768886780895E-3</v>
      </c>
      <c r="AG144">
        <v>0.80228571428571405</v>
      </c>
      <c r="AH144">
        <v>0.92114285714285704</v>
      </c>
      <c r="AI144">
        <v>8.1142857142857197E-2</v>
      </c>
      <c r="AJ144">
        <v>0.77485714285714302</v>
      </c>
      <c r="AK144">
        <v>0.220571428571429</v>
      </c>
      <c r="AL144">
        <v>0.46971428571428597</v>
      </c>
      <c r="AM144">
        <v>8.9142857142857093E-2</v>
      </c>
      <c r="AN144">
        <v>0.47428571428571398</v>
      </c>
      <c r="AO144">
        <v>0.96</v>
      </c>
      <c r="AP144">
        <v>0.92228571428571404</v>
      </c>
      <c r="AQ144">
        <v>0.98399999999999999</v>
      </c>
      <c r="AR144">
        <v>0.14742857142857099</v>
      </c>
      <c r="AS144">
        <v>0.98057142857142898</v>
      </c>
      <c r="AT144">
        <v>0.6</v>
      </c>
      <c r="AU144">
        <v>0.57257142857142895</v>
      </c>
      <c r="AV144">
        <v>2.5794285714285698</v>
      </c>
      <c r="AW144">
        <v>1.25371428571429</v>
      </c>
      <c r="AX144">
        <v>1.8822857142857099</v>
      </c>
      <c r="AY144">
        <v>3.28457142857143</v>
      </c>
      <c r="AZ144">
        <v>9</v>
      </c>
      <c r="BA144">
        <v>0.74285714285714299</v>
      </c>
      <c r="BB144">
        <v>0.121142857142857</v>
      </c>
      <c r="BC144">
        <v>0.95885714285714296</v>
      </c>
      <c r="BD144">
        <v>0.79314285714285704</v>
      </c>
      <c r="BE144">
        <v>0.78971428571428604</v>
      </c>
      <c r="BF144" s="233" t="str">
        <f t="shared" si="2"/>
        <v>Most vulnerability</v>
      </c>
    </row>
    <row r="145" spans="1:58" x14ac:dyDescent="0.25">
      <c r="A145">
        <v>55345</v>
      </c>
      <c r="B145">
        <v>21440</v>
      </c>
      <c r="C145">
        <v>777</v>
      </c>
      <c r="D145">
        <v>212</v>
      </c>
      <c r="E145">
        <v>66442</v>
      </c>
      <c r="F145">
        <v>456</v>
      </c>
      <c r="G145">
        <v>4294</v>
      </c>
      <c r="H145">
        <v>5325</v>
      </c>
      <c r="I145">
        <v>1869</v>
      </c>
      <c r="J145">
        <v>600</v>
      </c>
      <c r="K145">
        <v>3357</v>
      </c>
      <c r="L145">
        <v>296</v>
      </c>
      <c r="M145">
        <v>1270</v>
      </c>
      <c r="N145">
        <v>10</v>
      </c>
      <c r="O145">
        <v>29</v>
      </c>
      <c r="P145">
        <v>534</v>
      </c>
      <c r="Q145">
        <v>85</v>
      </c>
      <c r="R145">
        <v>3.6240671641790997E-2</v>
      </c>
      <c r="S145">
        <v>9.8880597014925405E-3</v>
      </c>
      <c r="T145">
        <v>66442</v>
      </c>
      <c r="U145">
        <v>2.1268656716417901E-2</v>
      </c>
      <c r="V145">
        <v>0.200279850746269</v>
      </c>
      <c r="W145">
        <v>0.248367537313433</v>
      </c>
      <c r="X145">
        <v>8.7173507462686595E-2</v>
      </c>
      <c r="Y145">
        <v>2.79850746268657E-2</v>
      </c>
      <c r="Z145">
        <v>0.15657649253731301</v>
      </c>
      <c r="AA145">
        <v>1.38059701492537E-2</v>
      </c>
      <c r="AB145">
        <v>5.9235074626865697E-2</v>
      </c>
      <c r="AC145">
        <v>4.6641791044776102E-4</v>
      </c>
      <c r="AD145">
        <v>1.3526119402985099E-3</v>
      </c>
      <c r="AE145">
        <v>2.49067164179104E-2</v>
      </c>
      <c r="AF145">
        <v>3.9645522388059703E-3</v>
      </c>
      <c r="AG145">
        <v>0.121142857142857</v>
      </c>
      <c r="AH145">
        <v>0.23885714285714299</v>
      </c>
      <c r="AI145">
        <v>3.77142857142857E-2</v>
      </c>
      <c r="AJ145">
        <v>0.17371428571428599</v>
      </c>
      <c r="AK145">
        <v>0.53142857142857103</v>
      </c>
      <c r="AL145">
        <v>0.67314285714285704</v>
      </c>
      <c r="AM145">
        <v>0.21028571428571399</v>
      </c>
      <c r="AN145">
        <v>0.60799999999999998</v>
      </c>
      <c r="AO145">
        <v>0.73599999999999999</v>
      </c>
      <c r="AP145">
        <v>0.83085714285714296</v>
      </c>
      <c r="AQ145">
        <v>0.85142857142857098</v>
      </c>
      <c r="AR145">
        <v>0.129142857142857</v>
      </c>
      <c r="AS145">
        <v>0.26971428571428602</v>
      </c>
      <c r="AT145">
        <v>0.748571428571429</v>
      </c>
      <c r="AU145">
        <v>0.499428571428571</v>
      </c>
      <c r="AV145">
        <v>0.57142857142857095</v>
      </c>
      <c r="AW145">
        <v>2.02285714285714</v>
      </c>
      <c r="AX145">
        <v>1.5668571428571401</v>
      </c>
      <c r="AY145">
        <v>2.4982857142857098</v>
      </c>
      <c r="AZ145">
        <v>6.6594285714285704</v>
      </c>
      <c r="BA145">
        <v>2.8571428571428598E-2</v>
      </c>
      <c r="BB145">
        <v>0.51657142857142901</v>
      </c>
      <c r="BC145">
        <v>0.83199999999999996</v>
      </c>
      <c r="BD145">
        <v>0.54171428571428604</v>
      </c>
      <c r="BE145">
        <v>0.40914285714285697</v>
      </c>
      <c r="BF145" s="233" t="str">
        <f t="shared" si="2"/>
        <v>Some vulnerability</v>
      </c>
    </row>
    <row r="146" spans="1:58" x14ac:dyDescent="0.25">
      <c r="A146">
        <v>55346</v>
      </c>
      <c r="B146">
        <v>18048</v>
      </c>
      <c r="C146">
        <v>590</v>
      </c>
      <c r="D146">
        <v>347</v>
      </c>
      <c r="E146">
        <v>60402</v>
      </c>
      <c r="F146">
        <v>225</v>
      </c>
      <c r="G146">
        <v>2968</v>
      </c>
      <c r="H146">
        <v>4379</v>
      </c>
      <c r="I146">
        <v>918</v>
      </c>
      <c r="J146">
        <v>291</v>
      </c>
      <c r="K146">
        <v>3993</v>
      </c>
      <c r="L146">
        <v>315</v>
      </c>
      <c r="M146">
        <v>389</v>
      </c>
      <c r="N146">
        <v>46</v>
      </c>
      <c r="O146">
        <v>70</v>
      </c>
      <c r="P146">
        <v>111</v>
      </c>
      <c r="Q146">
        <v>19</v>
      </c>
      <c r="R146">
        <v>3.2690602836879398E-2</v>
      </c>
      <c r="S146">
        <v>1.92265070921986E-2</v>
      </c>
      <c r="T146">
        <v>60402</v>
      </c>
      <c r="U146">
        <v>1.24667553191489E-2</v>
      </c>
      <c r="V146">
        <v>0.16445035460992899</v>
      </c>
      <c r="W146">
        <v>0.24263076241134801</v>
      </c>
      <c r="X146">
        <v>5.08643617021277E-2</v>
      </c>
      <c r="Y146">
        <v>1.6123670212765999E-2</v>
      </c>
      <c r="Z146">
        <v>0.22124335106383</v>
      </c>
      <c r="AA146">
        <v>1.7453457446808499E-2</v>
      </c>
      <c r="AB146">
        <v>2.1553634751773E-2</v>
      </c>
      <c r="AC146">
        <v>2.5487588652482302E-3</v>
      </c>
      <c r="AD146">
        <v>3.8785460992907801E-3</v>
      </c>
      <c r="AE146">
        <v>6.1502659574468096E-3</v>
      </c>
      <c r="AF146">
        <v>1.0527482269503501E-3</v>
      </c>
      <c r="AG146">
        <v>8.9142857142857093E-2</v>
      </c>
      <c r="AH146">
        <v>0.56000000000000005</v>
      </c>
      <c r="AI146">
        <v>5.0285714285714302E-2</v>
      </c>
      <c r="AJ146">
        <v>7.54285714285714E-2</v>
      </c>
      <c r="AK146">
        <v>0.30285714285714299</v>
      </c>
      <c r="AL146">
        <v>0.627428571428571</v>
      </c>
      <c r="AM146">
        <v>2.4E-2</v>
      </c>
      <c r="AN146">
        <v>0.24228571428571399</v>
      </c>
      <c r="AO146">
        <v>0.83199999999999996</v>
      </c>
      <c r="AP146">
        <v>0.86742857142857099</v>
      </c>
      <c r="AQ146">
        <v>0.59314285714285697</v>
      </c>
      <c r="AR146">
        <v>0.20342857142857099</v>
      </c>
      <c r="AS146">
        <v>0.45028571428571401</v>
      </c>
      <c r="AT146">
        <v>0.23771428571428599</v>
      </c>
      <c r="AU146">
        <v>0.42285714285714299</v>
      </c>
      <c r="AV146">
        <v>0.77485714285714302</v>
      </c>
      <c r="AW146">
        <v>1.19657142857143</v>
      </c>
      <c r="AX146">
        <v>1.69942857142857</v>
      </c>
      <c r="AY146">
        <v>1.9074285714285699</v>
      </c>
      <c r="AZ146">
        <v>5.5782857142857099</v>
      </c>
      <c r="BA146">
        <v>6.2857142857142903E-2</v>
      </c>
      <c r="BB146">
        <v>9.8285714285714296E-2</v>
      </c>
      <c r="BC146">
        <v>0.88571428571428601</v>
      </c>
      <c r="BD146">
        <v>0.33600000000000002</v>
      </c>
      <c r="BE146">
        <v>0.224</v>
      </c>
      <c r="BF146" s="233" t="str">
        <f t="shared" si="2"/>
        <v>Least vulnerability</v>
      </c>
    </row>
    <row r="147" spans="1:58" x14ac:dyDescent="0.25">
      <c r="A147">
        <v>55347</v>
      </c>
      <c r="B147">
        <v>30816</v>
      </c>
      <c r="C147">
        <v>782</v>
      </c>
      <c r="D147">
        <v>406</v>
      </c>
      <c r="E147">
        <v>77498</v>
      </c>
      <c r="F147">
        <v>407</v>
      </c>
      <c r="G147">
        <v>3957</v>
      </c>
      <c r="H147">
        <v>7820</v>
      </c>
      <c r="I147">
        <v>1836</v>
      </c>
      <c r="J147">
        <v>419</v>
      </c>
      <c r="K147">
        <v>7897</v>
      </c>
      <c r="L147">
        <v>442</v>
      </c>
      <c r="M147">
        <v>320</v>
      </c>
      <c r="N147">
        <v>0</v>
      </c>
      <c r="O147">
        <v>68</v>
      </c>
      <c r="P147">
        <v>80</v>
      </c>
      <c r="Q147">
        <v>61</v>
      </c>
      <c r="R147">
        <v>2.53764278296989E-2</v>
      </c>
      <c r="S147">
        <v>1.317497403946E-2</v>
      </c>
      <c r="T147">
        <v>77498</v>
      </c>
      <c r="U147">
        <v>1.3207424714434099E-2</v>
      </c>
      <c r="V147">
        <v>0.12840732087227399</v>
      </c>
      <c r="W147">
        <v>0.253764278296989</v>
      </c>
      <c r="X147">
        <v>5.95794392523364E-2</v>
      </c>
      <c r="Y147">
        <v>1.35968328141225E-2</v>
      </c>
      <c r="Z147">
        <v>0.25626298026999</v>
      </c>
      <c r="AA147">
        <v>1.43431983385254E-2</v>
      </c>
      <c r="AB147">
        <v>1.03842159916926E-2</v>
      </c>
      <c r="AC147">
        <v>0</v>
      </c>
      <c r="AD147">
        <v>2.2066458982346799E-3</v>
      </c>
      <c r="AE147">
        <v>2.59605399792316E-3</v>
      </c>
      <c r="AF147">
        <v>1.97949117341641E-3</v>
      </c>
      <c r="AG147">
        <v>5.4857142857142903E-2</v>
      </c>
      <c r="AH147">
        <v>0.35428571428571398</v>
      </c>
      <c r="AI147">
        <v>1.48571428571429E-2</v>
      </c>
      <c r="AJ147">
        <v>7.8857142857142903E-2</v>
      </c>
      <c r="AK147">
        <v>0.128</v>
      </c>
      <c r="AL147">
        <v>0.70971428571428596</v>
      </c>
      <c r="AM147">
        <v>4.4571428571428602E-2</v>
      </c>
      <c r="AN147">
        <v>0.17371428571428599</v>
      </c>
      <c r="AO147">
        <v>0.86399999999999999</v>
      </c>
      <c r="AP147">
        <v>0.83314285714285696</v>
      </c>
      <c r="AQ147">
        <v>0.45600000000000002</v>
      </c>
      <c r="AR147">
        <v>0</v>
      </c>
      <c r="AS147">
        <v>0.33485714285714302</v>
      </c>
      <c r="AT147">
        <v>0.123428571428571</v>
      </c>
      <c r="AU147">
        <v>0.44685714285714301</v>
      </c>
      <c r="AV147">
        <v>0.502857142857143</v>
      </c>
      <c r="AW147">
        <v>1.056</v>
      </c>
      <c r="AX147">
        <v>1.69714285714286</v>
      </c>
      <c r="AY147">
        <v>1.3611428571428601</v>
      </c>
      <c r="AZ147">
        <v>4.6171428571428601</v>
      </c>
      <c r="BA147">
        <v>2.17142857142857E-2</v>
      </c>
      <c r="BB147">
        <v>5.14285714285714E-2</v>
      </c>
      <c r="BC147">
        <v>0.88457142857142901</v>
      </c>
      <c r="BD147">
        <v>0.188571428571429</v>
      </c>
      <c r="BE147">
        <v>9.1428571428571401E-2</v>
      </c>
      <c r="BF147" s="233" t="str">
        <f t="shared" si="2"/>
        <v>Least vulnerability</v>
      </c>
    </row>
    <row r="148" spans="1:58" x14ac:dyDescent="0.25">
      <c r="A148">
        <v>55349</v>
      </c>
      <c r="B148">
        <v>3536</v>
      </c>
      <c r="C148">
        <v>270</v>
      </c>
      <c r="D148">
        <v>41</v>
      </c>
      <c r="E148">
        <v>42232</v>
      </c>
      <c r="F148">
        <v>123</v>
      </c>
      <c r="G148">
        <v>701</v>
      </c>
      <c r="H148">
        <v>725</v>
      </c>
      <c r="I148">
        <v>458</v>
      </c>
      <c r="J148">
        <v>85</v>
      </c>
      <c r="K148">
        <v>204</v>
      </c>
      <c r="L148">
        <v>0</v>
      </c>
      <c r="M148">
        <v>151</v>
      </c>
      <c r="N148">
        <v>35</v>
      </c>
      <c r="O148">
        <v>11</v>
      </c>
      <c r="P148">
        <v>56</v>
      </c>
      <c r="Q148">
        <v>60</v>
      </c>
      <c r="R148">
        <v>7.6357466063348395E-2</v>
      </c>
      <c r="S148">
        <v>1.15950226244344E-2</v>
      </c>
      <c r="T148">
        <v>42232</v>
      </c>
      <c r="U148">
        <v>3.4785067873303203E-2</v>
      </c>
      <c r="V148">
        <v>0.19824660633484201</v>
      </c>
      <c r="W148">
        <v>0.20503393665158401</v>
      </c>
      <c r="X148">
        <v>0.12952488687782801</v>
      </c>
      <c r="Y148">
        <v>2.4038461538461502E-2</v>
      </c>
      <c r="Z148">
        <v>5.7692307692307702E-2</v>
      </c>
      <c r="AA148">
        <v>0</v>
      </c>
      <c r="AB148">
        <v>4.2703619909502298E-2</v>
      </c>
      <c r="AC148">
        <v>9.89819004524887E-3</v>
      </c>
      <c r="AD148">
        <v>3.1108597285067902E-3</v>
      </c>
      <c r="AE148">
        <v>1.58371040723982E-2</v>
      </c>
      <c r="AF148">
        <v>1.6968325791855199E-2</v>
      </c>
      <c r="AG148">
        <v>0.47771428571428598</v>
      </c>
      <c r="AH148">
        <v>0.308571428571429</v>
      </c>
      <c r="AI148">
        <v>0.27085714285714302</v>
      </c>
      <c r="AJ148">
        <v>0.38857142857142901</v>
      </c>
      <c r="AK148">
        <v>0.51657142857142901</v>
      </c>
      <c r="AL148">
        <v>0.33828571428571402</v>
      </c>
      <c r="AM148">
        <v>0.61142857142857099</v>
      </c>
      <c r="AN148">
        <v>0.494857142857143</v>
      </c>
      <c r="AO148">
        <v>0.29942857142857099</v>
      </c>
      <c r="AP148">
        <v>0</v>
      </c>
      <c r="AQ148">
        <v>0.76685714285714301</v>
      </c>
      <c r="AR148">
        <v>0.38857142857142901</v>
      </c>
      <c r="AS148">
        <v>0.39428571428571402</v>
      </c>
      <c r="AT148">
        <v>0.55200000000000005</v>
      </c>
      <c r="AU148">
        <v>0.70514285714285696</v>
      </c>
      <c r="AV148">
        <v>1.4457142857142899</v>
      </c>
      <c r="AW148">
        <v>1.96114285714286</v>
      </c>
      <c r="AX148">
        <v>0.29942857142857099</v>
      </c>
      <c r="AY148">
        <v>2.8068571428571398</v>
      </c>
      <c r="AZ148">
        <v>6.51314285714286</v>
      </c>
      <c r="BA148">
        <v>0.27542857142857102</v>
      </c>
      <c r="BB148">
        <v>0.46857142857142903</v>
      </c>
      <c r="BC148">
        <v>0.17714285714285699</v>
      </c>
      <c r="BD148">
        <v>0.622857142857143</v>
      </c>
      <c r="BE148">
        <v>0.374857142857143</v>
      </c>
      <c r="BF148" s="233" t="str">
        <f t="shared" si="2"/>
        <v>Some vulnerability</v>
      </c>
    </row>
    <row r="149" spans="1:58" x14ac:dyDescent="0.25">
      <c r="A149">
        <v>55350</v>
      </c>
      <c r="B149">
        <v>18636</v>
      </c>
      <c r="C149">
        <v>1506</v>
      </c>
      <c r="D149">
        <v>402</v>
      </c>
      <c r="E149">
        <v>42011</v>
      </c>
      <c r="F149">
        <v>517</v>
      </c>
      <c r="G149">
        <v>3887</v>
      </c>
      <c r="H149">
        <v>4075</v>
      </c>
      <c r="I149">
        <v>2746</v>
      </c>
      <c r="J149">
        <v>267</v>
      </c>
      <c r="K149">
        <v>1587</v>
      </c>
      <c r="L149">
        <v>129</v>
      </c>
      <c r="M149">
        <v>1349</v>
      </c>
      <c r="N149">
        <v>367</v>
      </c>
      <c r="O149">
        <v>63</v>
      </c>
      <c r="P149">
        <v>343</v>
      </c>
      <c r="Q149">
        <v>187</v>
      </c>
      <c r="R149">
        <v>8.0811332904056704E-2</v>
      </c>
      <c r="S149">
        <v>2.15711526078558E-2</v>
      </c>
      <c r="T149">
        <v>42011</v>
      </c>
      <c r="U149">
        <v>2.7742004722043401E-2</v>
      </c>
      <c r="V149">
        <v>0.20857480145954099</v>
      </c>
      <c r="W149">
        <v>0.21866280317664699</v>
      </c>
      <c r="X149">
        <v>0.14734921657007899</v>
      </c>
      <c r="Y149">
        <v>1.4327108821635501E-2</v>
      </c>
      <c r="Z149">
        <v>8.51577591757888E-2</v>
      </c>
      <c r="AA149">
        <v>6.9220862846104299E-3</v>
      </c>
      <c r="AB149">
        <v>7.23867782786006E-2</v>
      </c>
      <c r="AC149">
        <v>1.9693067181798699E-2</v>
      </c>
      <c r="AD149">
        <v>3.3805537669027701E-3</v>
      </c>
      <c r="AE149">
        <v>1.8405237175359499E-2</v>
      </c>
      <c r="AF149">
        <v>1.0034342133505E-2</v>
      </c>
      <c r="AG149">
        <v>0.51771428571428602</v>
      </c>
      <c r="AH149">
        <v>0.65371428571428603</v>
      </c>
      <c r="AI149">
        <v>0.27657142857142902</v>
      </c>
      <c r="AJ149">
        <v>0.246857142857143</v>
      </c>
      <c r="AK149">
        <v>0.58514285714285696</v>
      </c>
      <c r="AL149">
        <v>0.438857142857143</v>
      </c>
      <c r="AM149">
        <v>0.748571428571429</v>
      </c>
      <c r="AN149">
        <v>0.188571428571429</v>
      </c>
      <c r="AO149">
        <v>0.48342857142857099</v>
      </c>
      <c r="AP149">
        <v>0.69371428571428595</v>
      </c>
      <c r="AQ149">
        <v>0.88685714285714301</v>
      </c>
      <c r="AR149">
        <v>0.55200000000000005</v>
      </c>
      <c r="AS149">
        <v>0.40799999999999997</v>
      </c>
      <c r="AT149">
        <v>0.59657142857142897</v>
      </c>
      <c r="AU149">
        <v>0.61257142857142899</v>
      </c>
      <c r="AV149">
        <v>1.69485714285714</v>
      </c>
      <c r="AW149">
        <v>1.96114285714286</v>
      </c>
      <c r="AX149">
        <v>1.1771428571428599</v>
      </c>
      <c r="AY149">
        <v>3.056</v>
      </c>
      <c r="AZ149">
        <v>7.8891428571428603</v>
      </c>
      <c r="BA149">
        <v>0.376</v>
      </c>
      <c r="BB149">
        <v>0.46742857142857103</v>
      </c>
      <c r="BC149">
        <v>0.64457142857142902</v>
      </c>
      <c r="BD149">
        <v>0.70971428571428596</v>
      </c>
      <c r="BE149">
        <v>0.59199999999999997</v>
      </c>
      <c r="BF149" s="233" t="str">
        <f t="shared" si="2"/>
        <v>Significant vulnerability</v>
      </c>
    </row>
    <row r="150" spans="1:58" x14ac:dyDescent="0.25">
      <c r="A150">
        <v>55352</v>
      </c>
      <c r="B150">
        <v>10256</v>
      </c>
      <c r="C150">
        <v>886</v>
      </c>
      <c r="D150">
        <v>343</v>
      </c>
      <c r="E150">
        <v>42083</v>
      </c>
      <c r="F150">
        <v>375</v>
      </c>
      <c r="G150">
        <v>1105</v>
      </c>
      <c r="H150">
        <v>3026</v>
      </c>
      <c r="I150">
        <v>749</v>
      </c>
      <c r="J150">
        <v>153</v>
      </c>
      <c r="K150">
        <v>1118</v>
      </c>
      <c r="L150">
        <v>56</v>
      </c>
      <c r="M150">
        <v>119</v>
      </c>
      <c r="N150">
        <v>198</v>
      </c>
      <c r="O150">
        <v>113</v>
      </c>
      <c r="P150">
        <v>89</v>
      </c>
      <c r="Q150">
        <v>65</v>
      </c>
      <c r="R150">
        <v>8.6388455538221498E-2</v>
      </c>
      <c r="S150">
        <v>3.3443837753510099E-2</v>
      </c>
      <c r="T150">
        <v>42083</v>
      </c>
      <c r="U150">
        <v>3.6563962558502298E-2</v>
      </c>
      <c r="V150">
        <v>0.107741809672387</v>
      </c>
      <c r="W150">
        <v>0.29504680187207499</v>
      </c>
      <c r="X150">
        <v>7.3030421216848704E-2</v>
      </c>
      <c r="Y150">
        <v>1.4918096723869E-2</v>
      </c>
      <c r="Z150">
        <v>0.109009360374415</v>
      </c>
      <c r="AA150">
        <v>5.4602184087363496E-3</v>
      </c>
      <c r="AB150">
        <v>1.16029641185647E-2</v>
      </c>
      <c r="AC150">
        <v>1.9305772230889199E-2</v>
      </c>
      <c r="AD150">
        <v>1.10179407176287E-2</v>
      </c>
      <c r="AE150">
        <v>8.6778471138845605E-3</v>
      </c>
      <c r="AF150">
        <v>6.3377535101404097E-3</v>
      </c>
      <c r="AG150">
        <v>0.55657142857142905</v>
      </c>
      <c r="AH150">
        <v>0.870857142857143</v>
      </c>
      <c r="AI150">
        <v>0.27542857142857102</v>
      </c>
      <c r="AJ150">
        <v>0.42857142857142899</v>
      </c>
      <c r="AK150">
        <v>7.3142857142857107E-2</v>
      </c>
      <c r="AL150">
        <v>0.91657142857142904</v>
      </c>
      <c r="AM150">
        <v>9.71428571428571E-2</v>
      </c>
      <c r="AN150">
        <v>0.20799999999999999</v>
      </c>
      <c r="AO150">
        <v>0.61599999999999999</v>
      </c>
      <c r="AP150">
        <v>0.65828571428571403</v>
      </c>
      <c r="AQ150">
        <v>0.47199999999999998</v>
      </c>
      <c r="AR150">
        <v>0.54628571428571404</v>
      </c>
      <c r="AS150">
        <v>0.79885714285714304</v>
      </c>
      <c r="AT150">
        <v>0.32914285714285701</v>
      </c>
      <c r="AU150">
        <v>0.54285714285714304</v>
      </c>
      <c r="AV150">
        <v>2.1314285714285699</v>
      </c>
      <c r="AW150">
        <v>1.29485714285714</v>
      </c>
      <c r="AX150">
        <v>1.27428571428571</v>
      </c>
      <c r="AY150">
        <v>2.6891428571428602</v>
      </c>
      <c r="AZ150">
        <v>7.3897142857142901</v>
      </c>
      <c r="BA150">
        <v>0.58285714285714296</v>
      </c>
      <c r="BB150">
        <v>0.13485714285714301</v>
      </c>
      <c r="BC150">
        <v>0.68799999999999994</v>
      </c>
      <c r="BD150">
        <v>0.59885714285714298</v>
      </c>
      <c r="BE150">
        <v>0.52342857142857102</v>
      </c>
      <c r="BF150" s="233" t="str">
        <f t="shared" si="2"/>
        <v>Significant vulnerability</v>
      </c>
    </row>
    <row r="151" spans="1:58" x14ac:dyDescent="0.25">
      <c r="A151">
        <v>55353</v>
      </c>
      <c r="B151">
        <v>3167</v>
      </c>
      <c r="C151">
        <v>155</v>
      </c>
      <c r="D151">
        <v>67</v>
      </c>
      <c r="E151">
        <v>37754</v>
      </c>
      <c r="F151">
        <v>155</v>
      </c>
      <c r="G151">
        <v>425</v>
      </c>
      <c r="H151">
        <v>775</v>
      </c>
      <c r="I151">
        <v>330</v>
      </c>
      <c r="J151">
        <v>67</v>
      </c>
      <c r="K151">
        <v>87</v>
      </c>
      <c r="L151">
        <v>14</v>
      </c>
      <c r="M151">
        <v>71</v>
      </c>
      <c r="N151">
        <v>21</v>
      </c>
      <c r="O151">
        <v>3</v>
      </c>
      <c r="P151">
        <v>34</v>
      </c>
      <c r="Q151">
        <v>37</v>
      </c>
      <c r="R151">
        <v>4.8942216608777997E-2</v>
      </c>
      <c r="S151">
        <v>2.1155667824439499E-2</v>
      </c>
      <c r="T151">
        <v>37754</v>
      </c>
      <c r="U151">
        <v>4.8942216608777997E-2</v>
      </c>
      <c r="V151">
        <v>0.13419640037890701</v>
      </c>
      <c r="W151">
        <v>0.24471108304389</v>
      </c>
      <c r="X151">
        <v>0.10419955794126901</v>
      </c>
      <c r="Y151">
        <v>2.1155667824439499E-2</v>
      </c>
      <c r="Z151">
        <v>2.7470792548152798E-2</v>
      </c>
      <c r="AA151">
        <v>4.4205873065993103E-3</v>
      </c>
      <c r="AB151">
        <v>2.2418692769182201E-2</v>
      </c>
      <c r="AC151">
        <v>6.6308809598989603E-3</v>
      </c>
      <c r="AD151">
        <v>9.4726870855699403E-4</v>
      </c>
      <c r="AE151">
        <v>1.0735712030312599E-2</v>
      </c>
      <c r="AF151">
        <v>1.16829807388696E-2</v>
      </c>
      <c r="AG151">
        <v>0.22628571428571401</v>
      </c>
      <c r="AH151">
        <v>0.63428571428571401</v>
      </c>
      <c r="AI151">
        <v>0.45028571428571401</v>
      </c>
      <c r="AJ151">
        <v>0.628571428571429</v>
      </c>
      <c r="AK151">
        <v>0.154285714285714</v>
      </c>
      <c r="AL151">
        <v>0.64342857142857102</v>
      </c>
      <c r="AM151">
        <v>0.36457142857142899</v>
      </c>
      <c r="AN151">
        <v>0.41257142857142898</v>
      </c>
      <c r="AO151">
        <v>0.10057142857142901</v>
      </c>
      <c r="AP151">
        <v>0.61371428571428599</v>
      </c>
      <c r="AQ151">
        <v>0.60228571428571398</v>
      </c>
      <c r="AR151">
        <v>0.313142857142857</v>
      </c>
      <c r="AS151">
        <v>0.245714285714286</v>
      </c>
      <c r="AT151">
        <v>0.39771428571428602</v>
      </c>
      <c r="AU151">
        <v>0.626285714285714</v>
      </c>
      <c r="AV151">
        <v>1.9394285714285699</v>
      </c>
      <c r="AW151">
        <v>1.5748571428571401</v>
      </c>
      <c r="AX151">
        <v>0.71428571428571397</v>
      </c>
      <c r="AY151">
        <v>2.1851428571428602</v>
      </c>
      <c r="AZ151">
        <v>6.4137142857142901</v>
      </c>
      <c r="BA151">
        <v>0.48</v>
      </c>
      <c r="BB151">
        <v>0.25828571428571401</v>
      </c>
      <c r="BC151">
        <v>0.371428571428571</v>
      </c>
      <c r="BD151">
        <v>0.44</v>
      </c>
      <c r="BE151">
        <v>0.35885714285714299</v>
      </c>
      <c r="BF151" s="233" t="str">
        <f t="shared" si="2"/>
        <v>Some vulnerability</v>
      </c>
    </row>
    <row r="152" spans="1:58" x14ac:dyDescent="0.25">
      <c r="A152">
        <v>55354</v>
      </c>
      <c r="B152">
        <v>3184</v>
      </c>
      <c r="C152">
        <v>193</v>
      </c>
      <c r="D152">
        <v>17</v>
      </c>
      <c r="E152">
        <v>38408</v>
      </c>
      <c r="F152">
        <v>146</v>
      </c>
      <c r="G152">
        <v>382</v>
      </c>
      <c r="H152">
        <v>935</v>
      </c>
      <c r="I152">
        <v>285</v>
      </c>
      <c r="J152">
        <v>41</v>
      </c>
      <c r="K152">
        <v>427</v>
      </c>
      <c r="L152">
        <v>37</v>
      </c>
      <c r="M152">
        <v>13</v>
      </c>
      <c r="N152">
        <v>34</v>
      </c>
      <c r="O152">
        <v>7</v>
      </c>
      <c r="P152">
        <v>8</v>
      </c>
      <c r="Q152">
        <v>0</v>
      </c>
      <c r="R152">
        <v>6.06155778894472E-2</v>
      </c>
      <c r="S152">
        <v>5.3391959798994998E-3</v>
      </c>
      <c r="T152">
        <v>38408</v>
      </c>
      <c r="U152">
        <v>4.5854271356783903E-2</v>
      </c>
      <c r="V152">
        <v>0.119974874371859</v>
      </c>
      <c r="W152">
        <v>0.29365577889447197</v>
      </c>
      <c r="X152">
        <v>8.9510050251256301E-2</v>
      </c>
      <c r="Y152">
        <v>1.28768844221106E-2</v>
      </c>
      <c r="Z152">
        <v>0.134108040201005</v>
      </c>
      <c r="AA152">
        <v>1.1620603015075399E-2</v>
      </c>
      <c r="AB152">
        <v>4.0829145728643202E-3</v>
      </c>
      <c r="AC152">
        <v>1.0678391959799E-2</v>
      </c>
      <c r="AD152">
        <v>2.1984924623115599E-3</v>
      </c>
      <c r="AE152">
        <v>2.5125628140703501E-3</v>
      </c>
      <c r="AF152">
        <v>0</v>
      </c>
      <c r="AG152">
        <v>0.316571428571429</v>
      </c>
      <c r="AH152">
        <v>0.12</v>
      </c>
      <c r="AI152">
        <v>0.41142857142857098</v>
      </c>
      <c r="AJ152">
        <v>0.57142857142857095</v>
      </c>
      <c r="AK152">
        <v>9.71428571428571E-2</v>
      </c>
      <c r="AL152">
        <v>0.91085714285714303</v>
      </c>
      <c r="AM152">
        <v>0.22857142857142901</v>
      </c>
      <c r="AN152">
        <v>0.153142857142857</v>
      </c>
      <c r="AO152">
        <v>0.68914285714285695</v>
      </c>
      <c r="AP152">
        <v>0.79657142857142904</v>
      </c>
      <c r="AQ152">
        <v>0.36228571428571399</v>
      </c>
      <c r="AR152">
        <v>0.40571428571428603</v>
      </c>
      <c r="AS152">
        <v>0.33257142857142902</v>
      </c>
      <c r="AT152">
        <v>0.12</v>
      </c>
      <c r="AU152">
        <v>0</v>
      </c>
      <c r="AV152">
        <v>1.4194285714285699</v>
      </c>
      <c r="AW152">
        <v>1.3897142857142899</v>
      </c>
      <c r="AX152">
        <v>1.48571428571429</v>
      </c>
      <c r="AY152">
        <v>1.22057142857143</v>
      </c>
      <c r="AZ152">
        <v>5.5154285714285702</v>
      </c>
      <c r="BA152">
        <v>0.25828571428571401</v>
      </c>
      <c r="BB152">
        <v>0.17028571428571401</v>
      </c>
      <c r="BC152">
        <v>0.78971428571428604</v>
      </c>
      <c r="BD152">
        <v>0.14742857142857099</v>
      </c>
      <c r="BE152">
        <v>0.21142857142857099</v>
      </c>
      <c r="BF152" s="233" t="str">
        <f t="shared" si="2"/>
        <v>Least vulnerability</v>
      </c>
    </row>
    <row r="153" spans="1:58" x14ac:dyDescent="0.25">
      <c r="A153">
        <v>55355</v>
      </c>
      <c r="B153">
        <v>9552</v>
      </c>
      <c r="C153">
        <v>632</v>
      </c>
      <c r="D153">
        <v>118</v>
      </c>
      <c r="E153">
        <v>40633</v>
      </c>
      <c r="F153">
        <v>316</v>
      </c>
      <c r="G153">
        <v>2171</v>
      </c>
      <c r="H153">
        <v>2016</v>
      </c>
      <c r="I153">
        <v>1364</v>
      </c>
      <c r="J153">
        <v>275</v>
      </c>
      <c r="K153">
        <v>722</v>
      </c>
      <c r="L153">
        <v>21</v>
      </c>
      <c r="M153">
        <v>359</v>
      </c>
      <c r="N153">
        <v>247</v>
      </c>
      <c r="O153">
        <v>10</v>
      </c>
      <c r="P153">
        <v>280</v>
      </c>
      <c r="Q153">
        <v>237</v>
      </c>
      <c r="R153">
        <v>6.6164154103852596E-2</v>
      </c>
      <c r="S153">
        <v>1.23534338358459E-2</v>
      </c>
      <c r="T153">
        <v>40633</v>
      </c>
      <c r="U153">
        <v>3.3082077051926298E-2</v>
      </c>
      <c r="V153">
        <v>0.22728224455611401</v>
      </c>
      <c r="W153">
        <v>0.21105527638190999</v>
      </c>
      <c r="X153">
        <v>0.14279731993299799</v>
      </c>
      <c r="Y153">
        <v>2.8789782244556101E-2</v>
      </c>
      <c r="Z153">
        <v>7.55862646566164E-2</v>
      </c>
      <c r="AA153">
        <v>2.1984924623115599E-3</v>
      </c>
      <c r="AB153">
        <v>3.7583752093802297E-2</v>
      </c>
      <c r="AC153">
        <v>2.5858458961473998E-2</v>
      </c>
      <c r="AD153">
        <v>1.0469011725293101E-3</v>
      </c>
      <c r="AE153">
        <v>2.9313232830820799E-2</v>
      </c>
      <c r="AF153">
        <v>2.4811557788944699E-2</v>
      </c>
      <c r="AG153">
        <v>0.378285714285714</v>
      </c>
      <c r="AH153">
        <v>0.33028571428571402</v>
      </c>
      <c r="AI153">
        <v>0.33257142857142902</v>
      </c>
      <c r="AJ153">
        <v>0.35542857142857098</v>
      </c>
      <c r="AK153">
        <v>0.68457142857142905</v>
      </c>
      <c r="AL153">
        <v>0.374857142857143</v>
      </c>
      <c r="AM153">
        <v>0.72457142857142898</v>
      </c>
      <c r="AN153">
        <v>0.63314285714285701</v>
      </c>
      <c r="AO153">
        <v>0.41828571428571398</v>
      </c>
      <c r="AP153">
        <v>0.50628571428571401</v>
      </c>
      <c r="AQ153">
        <v>0.73257142857142898</v>
      </c>
      <c r="AR153">
        <v>0.63200000000000001</v>
      </c>
      <c r="AS153">
        <v>0.253714285714286</v>
      </c>
      <c r="AT153">
        <v>0.80800000000000005</v>
      </c>
      <c r="AU153">
        <v>0.78400000000000003</v>
      </c>
      <c r="AV153">
        <v>1.3965714285714299</v>
      </c>
      <c r="AW153">
        <v>2.4171428571428599</v>
      </c>
      <c r="AX153">
        <v>0.92457142857142904</v>
      </c>
      <c r="AY153">
        <v>3.21028571428571</v>
      </c>
      <c r="AZ153">
        <v>7.9485714285714302</v>
      </c>
      <c r="BA153">
        <v>0.249142857142857</v>
      </c>
      <c r="BB153">
        <v>0.71771428571428597</v>
      </c>
      <c r="BC153">
        <v>0.500571428571429</v>
      </c>
      <c r="BD153">
        <v>0.76114285714285701</v>
      </c>
      <c r="BE153">
        <v>0.60114285714285698</v>
      </c>
      <c r="BF153" s="233" t="str">
        <f t="shared" si="2"/>
        <v>Significant vulnerability</v>
      </c>
    </row>
    <row r="154" spans="1:58" x14ac:dyDescent="0.25">
      <c r="A154">
        <v>55356</v>
      </c>
      <c r="B154">
        <v>5965</v>
      </c>
      <c r="C154">
        <v>370</v>
      </c>
      <c r="D154">
        <v>81</v>
      </c>
      <c r="E154">
        <v>134586</v>
      </c>
      <c r="F154">
        <v>104</v>
      </c>
      <c r="G154">
        <v>905</v>
      </c>
      <c r="H154">
        <v>1763</v>
      </c>
      <c r="I154">
        <v>349</v>
      </c>
      <c r="J154">
        <v>75</v>
      </c>
      <c r="K154">
        <v>816</v>
      </c>
      <c r="L154">
        <v>25</v>
      </c>
      <c r="M154">
        <v>149</v>
      </c>
      <c r="N154">
        <v>10</v>
      </c>
      <c r="O154">
        <v>3</v>
      </c>
      <c r="P154">
        <v>71</v>
      </c>
      <c r="Q154">
        <v>36</v>
      </c>
      <c r="R154">
        <v>6.2028499580888498E-2</v>
      </c>
      <c r="S154">
        <v>1.35792120704107E-2</v>
      </c>
      <c r="T154">
        <v>134586</v>
      </c>
      <c r="U154">
        <v>1.7435037720033499E-2</v>
      </c>
      <c r="V154">
        <v>0.15171835708298401</v>
      </c>
      <c r="W154">
        <v>0.29555741827326099</v>
      </c>
      <c r="X154">
        <v>5.8507963118189399E-2</v>
      </c>
      <c r="Y154">
        <v>1.25733445096396E-2</v>
      </c>
      <c r="Z154">
        <v>0.13679798826487799</v>
      </c>
      <c r="AA154">
        <v>4.1911148365465197E-3</v>
      </c>
      <c r="AB154">
        <v>2.49790444258173E-2</v>
      </c>
      <c r="AC154">
        <v>1.6764459346186101E-3</v>
      </c>
      <c r="AD154">
        <v>5.0293378038558298E-4</v>
      </c>
      <c r="AE154">
        <v>1.19027661357921E-2</v>
      </c>
      <c r="AF154">
        <v>6.0352053646269901E-3</v>
      </c>
      <c r="AG154">
        <v>0.33028571428571402</v>
      </c>
      <c r="AH154">
        <v>0.36228571428571399</v>
      </c>
      <c r="AI154">
        <v>0</v>
      </c>
      <c r="AJ154">
        <v>0.13371428571428601</v>
      </c>
      <c r="AK154">
        <v>0.24342857142857099</v>
      </c>
      <c r="AL154">
        <v>0.91885714285714304</v>
      </c>
      <c r="AM154">
        <v>0.04</v>
      </c>
      <c r="AN154">
        <v>0.14399999999999999</v>
      </c>
      <c r="AO154">
        <v>0.69485714285714295</v>
      </c>
      <c r="AP154">
        <v>0.60799999999999998</v>
      </c>
      <c r="AQ154">
        <v>0.625142857142857</v>
      </c>
      <c r="AR154">
        <v>0.17942857142857099</v>
      </c>
      <c r="AS154">
        <v>0.222857142857143</v>
      </c>
      <c r="AT154">
        <v>0.434285714285714</v>
      </c>
      <c r="AU154">
        <v>0.53600000000000003</v>
      </c>
      <c r="AV154">
        <v>0.82628571428571396</v>
      </c>
      <c r="AW154">
        <v>1.3462857142857101</v>
      </c>
      <c r="AX154">
        <v>1.30285714285714</v>
      </c>
      <c r="AY154">
        <v>1.99771428571429</v>
      </c>
      <c r="AZ154">
        <v>5.47314285714286</v>
      </c>
      <c r="BA154">
        <v>7.6571428571428596E-2</v>
      </c>
      <c r="BB154">
        <v>0.150857142857143</v>
      </c>
      <c r="BC154">
        <v>0.70285714285714296</v>
      </c>
      <c r="BD154">
        <v>0.370285714285714</v>
      </c>
      <c r="BE154">
        <v>0.20457142857142899</v>
      </c>
      <c r="BF154" s="233" t="str">
        <f t="shared" si="2"/>
        <v>Least vulnerability</v>
      </c>
    </row>
    <row r="155" spans="1:58" x14ac:dyDescent="0.25">
      <c r="A155">
        <v>55357</v>
      </c>
      <c r="B155">
        <v>3474</v>
      </c>
      <c r="C155">
        <v>212</v>
      </c>
      <c r="D155">
        <v>8</v>
      </c>
      <c r="E155">
        <v>66656</v>
      </c>
      <c r="F155">
        <v>56</v>
      </c>
      <c r="G155">
        <v>504</v>
      </c>
      <c r="H155">
        <v>986</v>
      </c>
      <c r="I155">
        <v>156</v>
      </c>
      <c r="J155">
        <v>42</v>
      </c>
      <c r="K155">
        <v>147</v>
      </c>
      <c r="L155">
        <v>11</v>
      </c>
      <c r="M155">
        <v>29</v>
      </c>
      <c r="N155">
        <v>0</v>
      </c>
      <c r="O155">
        <v>13</v>
      </c>
      <c r="P155">
        <v>8</v>
      </c>
      <c r="Q155">
        <v>0</v>
      </c>
      <c r="R155">
        <v>6.1024755325273503E-2</v>
      </c>
      <c r="S155">
        <v>2.3028209556706998E-3</v>
      </c>
      <c r="T155">
        <v>66656</v>
      </c>
      <c r="U155">
        <v>1.6119746689694899E-2</v>
      </c>
      <c r="V155">
        <v>0.14507772020725401</v>
      </c>
      <c r="W155">
        <v>0.28382268278641298</v>
      </c>
      <c r="X155">
        <v>4.49050086355786E-2</v>
      </c>
      <c r="Y155">
        <v>1.20898100172712E-2</v>
      </c>
      <c r="Z155">
        <v>4.2314335060449099E-2</v>
      </c>
      <c r="AA155">
        <v>3.1663788140472099E-3</v>
      </c>
      <c r="AB155">
        <v>8.3477259643062792E-3</v>
      </c>
      <c r="AC155">
        <v>0</v>
      </c>
      <c r="AD155">
        <v>3.74208405296488E-3</v>
      </c>
      <c r="AE155">
        <v>2.3028209556706998E-3</v>
      </c>
      <c r="AF155">
        <v>0</v>
      </c>
      <c r="AG155">
        <v>0.32457142857142901</v>
      </c>
      <c r="AH155">
        <v>6.7428571428571393E-2</v>
      </c>
      <c r="AI155">
        <v>3.5428571428571497E-2</v>
      </c>
      <c r="AJ155">
        <v>0.114285714285714</v>
      </c>
      <c r="AK155">
        <v>0.20571428571428599</v>
      </c>
      <c r="AL155">
        <v>0.872</v>
      </c>
      <c r="AM155">
        <v>1.25714285714286E-2</v>
      </c>
      <c r="AN155">
        <v>0.129142857142857</v>
      </c>
      <c r="AO155">
        <v>0.19428571428571401</v>
      </c>
      <c r="AP155">
        <v>0.55428571428571405</v>
      </c>
      <c r="AQ155">
        <v>0.42171428571428599</v>
      </c>
      <c r="AR155">
        <v>0</v>
      </c>
      <c r="AS155">
        <v>0.433142857142857</v>
      </c>
      <c r="AT155">
        <v>0.11542857142857101</v>
      </c>
      <c r="AU155">
        <v>0</v>
      </c>
      <c r="AV155">
        <v>0.54171428571428604</v>
      </c>
      <c r="AW155">
        <v>1.21942857142857</v>
      </c>
      <c r="AX155">
        <v>0.748571428571429</v>
      </c>
      <c r="AY155">
        <v>0.97028571428571397</v>
      </c>
      <c r="AZ155">
        <v>3.48</v>
      </c>
      <c r="BA155">
        <v>2.7428571428571399E-2</v>
      </c>
      <c r="BB155">
        <v>0.109714285714286</v>
      </c>
      <c r="BC155">
        <v>0.39542857142857102</v>
      </c>
      <c r="BD155">
        <v>9.2571428571428596E-2</v>
      </c>
      <c r="BE155">
        <v>1.9428571428571399E-2</v>
      </c>
      <c r="BF155" s="233" t="str">
        <f t="shared" si="2"/>
        <v>Least vulnerability</v>
      </c>
    </row>
    <row r="156" spans="1:58" x14ac:dyDescent="0.25">
      <c r="A156">
        <v>55358</v>
      </c>
      <c r="B156">
        <v>5486</v>
      </c>
      <c r="C156">
        <v>351</v>
      </c>
      <c r="D156">
        <v>128</v>
      </c>
      <c r="E156">
        <v>44603</v>
      </c>
      <c r="F156">
        <v>198</v>
      </c>
      <c r="G156">
        <v>753</v>
      </c>
      <c r="H156">
        <v>1413</v>
      </c>
      <c r="I156">
        <v>477</v>
      </c>
      <c r="J156">
        <v>116</v>
      </c>
      <c r="K156">
        <v>460</v>
      </c>
      <c r="L156">
        <v>9</v>
      </c>
      <c r="M156">
        <v>49</v>
      </c>
      <c r="N156">
        <v>106</v>
      </c>
      <c r="O156">
        <v>45</v>
      </c>
      <c r="P156">
        <v>41</v>
      </c>
      <c r="Q156">
        <v>21</v>
      </c>
      <c r="R156">
        <v>6.3981042654028403E-2</v>
      </c>
      <c r="S156">
        <v>2.3332118118848E-2</v>
      </c>
      <c r="T156">
        <v>44603</v>
      </c>
      <c r="U156">
        <v>3.6091870215092997E-2</v>
      </c>
      <c r="V156">
        <v>0.13725847612103501</v>
      </c>
      <c r="W156">
        <v>0.25756471017134502</v>
      </c>
      <c r="X156">
        <v>8.6948596427269403E-2</v>
      </c>
      <c r="Y156">
        <v>2.1144732045206002E-2</v>
      </c>
      <c r="Z156">
        <v>8.3849799489609897E-2</v>
      </c>
      <c r="AA156">
        <v>1.6405395552315E-3</v>
      </c>
      <c r="AB156">
        <v>8.9318264673714908E-3</v>
      </c>
      <c r="AC156">
        <v>1.9321910317170999E-2</v>
      </c>
      <c r="AD156">
        <v>8.2026977761574908E-3</v>
      </c>
      <c r="AE156">
        <v>7.47356908494349E-3</v>
      </c>
      <c r="AF156">
        <v>3.8279256288735E-3</v>
      </c>
      <c r="AG156">
        <v>0.34399999999999997</v>
      </c>
      <c r="AH156">
        <v>0.70171428571428596</v>
      </c>
      <c r="AI156">
        <v>0.19542857142857101</v>
      </c>
      <c r="AJ156">
        <v>0.41828571428571398</v>
      </c>
      <c r="AK156">
        <v>0.16571428571428601</v>
      </c>
      <c r="AL156">
        <v>0.73485714285714299</v>
      </c>
      <c r="AM156">
        <v>0.20457142857142899</v>
      </c>
      <c r="AN156">
        <v>0.40914285714285697</v>
      </c>
      <c r="AO156">
        <v>0.47428571428571398</v>
      </c>
      <c r="AP156">
        <v>0.48</v>
      </c>
      <c r="AQ156">
        <v>0.43085714285714299</v>
      </c>
      <c r="AR156">
        <v>0.54742857142857104</v>
      </c>
      <c r="AS156">
        <v>0.69028571428571395</v>
      </c>
      <c r="AT156">
        <v>0.28571428571428598</v>
      </c>
      <c r="AU156">
        <v>0.496</v>
      </c>
      <c r="AV156">
        <v>1.6594285714285699</v>
      </c>
      <c r="AW156">
        <v>1.51428571428571</v>
      </c>
      <c r="AX156">
        <v>0.95428571428571396</v>
      </c>
      <c r="AY156">
        <v>2.4502857142857102</v>
      </c>
      <c r="AZ156">
        <v>6.5782857142857099</v>
      </c>
      <c r="BA156">
        <v>0.35885714285714299</v>
      </c>
      <c r="BB156">
        <v>0.22857142857142901</v>
      </c>
      <c r="BC156">
        <v>0.51085714285714301</v>
      </c>
      <c r="BD156">
        <v>0.52571428571428602</v>
      </c>
      <c r="BE156">
        <v>0.38971428571428601</v>
      </c>
      <c r="BF156" s="233" t="str">
        <f t="shared" si="2"/>
        <v>Some vulnerability</v>
      </c>
    </row>
    <row r="157" spans="1:58" x14ac:dyDescent="0.25">
      <c r="A157">
        <v>55359</v>
      </c>
      <c r="B157">
        <v>7253</v>
      </c>
      <c r="C157">
        <v>749</v>
      </c>
      <c r="D157">
        <v>25</v>
      </c>
      <c r="E157">
        <v>76809</v>
      </c>
      <c r="F157">
        <v>143</v>
      </c>
      <c r="G157">
        <v>1167</v>
      </c>
      <c r="H157">
        <v>2107</v>
      </c>
      <c r="I157">
        <v>716</v>
      </c>
      <c r="J157">
        <v>144</v>
      </c>
      <c r="K157">
        <v>540</v>
      </c>
      <c r="L157">
        <v>54</v>
      </c>
      <c r="M157">
        <v>287</v>
      </c>
      <c r="N157">
        <v>0</v>
      </c>
      <c r="O157">
        <v>135</v>
      </c>
      <c r="P157">
        <v>117</v>
      </c>
      <c r="Q157">
        <v>105</v>
      </c>
      <c r="R157">
        <v>0.103267613401351</v>
      </c>
      <c r="S157">
        <v>3.4468495794843499E-3</v>
      </c>
      <c r="T157">
        <v>76809</v>
      </c>
      <c r="U157">
        <v>1.9715979594650501E-2</v>
      </c>
      <c r="V157">
        <v>0.16089893837033001</v>
      </c>
      <c r="W157">
        <v>0.29050048255894101</v>
      </c>
      <c r="X157">
        <v>9.8717771956431805E-2</v>
      </c>
      <c r="Y157">
        <v>1.98538535778299E-2</v>
      </c>
      <c r="Z157">
        <v>7.4451950916862006E-2</v>
      </c>
      <c r="AA157">
        <v>7.4451950916862002E-3</v>
      </c>
      <c r="AB157">
        <v>3.9569833172480397E-2</v>
      </c>
      <c r="AC157">
        <v>0</v>
      </c>
      <c r="AD157">
        <v>1.8612987729215501E-2</v>
      </c>
      <c r="AE157">
        <v>1.6131256031986799E-2</v>
      </c>
      <c r="AF157">
        <v>1.44767682338343E-2</v>
      </c>
      <c r="AG157">
        <v>0.68114285714285705</v>
      </c>
      <c r="AH157">
        <v>8.3428571428571394E-2</v>
      </c>
      <c r="AI157">
        <v>1.7142857142857099E-2</v>
      </c>
      <c r="AJ157">
        <v>0.150857142857143</v>
      </c>
      <c r="AK157">
        <v>0.28457142857142897</v>
      </c>
      <c r="AL157">
        <v>0.89371428571428602</v>
      </c>
      <c r="AM157">
        <v>0.32114285714285701</v>
      </c>
      <c r="AN157">
        <v>0.36685714285714299</v>
      </c>
      <c r="AO157">
        <v>0.40799999999999997</v>
      </c>
      <c r="AP157">
        <v>0.71542857142857097</v>
      </c>
      <c r="AQ157">
        <v>0.754285714285714</v>
      </c>
      <c r="AR157">
        <v>0</v>
      </c>
      <c r="AS157">
        <v>0.92114285714285704</v>
      </c>
      <c r="AT157">
        <v>0.56000000000000005</v>
      </c>
      <c r="AU157">
        <v>0.66971428571428604</v>
      </c>
      <c r="AV157">
        <v>0.93257142857142905</v>
      </c>
      <c r="AW157">
        <v>1.8662857142857101</v>
      </c>
      <c r="AX157">
        <v>1.1234285714285701</v>
      </c>
      <c r="AY157">
        <v>2.9051428571428599</v>
      </c>
      <c r="AZ157">
        <v>6.8274285714285696</v>
      </c>
      <c r="BA157">
        <v>9.71428571428571E-2</v>
      </c>
      <c r="BB157">
        <v>0.42399999999999999</v>
      </c>
      <c r="BC157">
        <v>0.619428571428571</v>
      </c>
      <c r="BD157">
        <v>0.66057142857142903</v>
      </c>
      <c r="BE157">
        <v>0.442285714285714</v>
      </c>
      <c r="BF157" s="233" t="str">
        <f t="shared" si="2"/>
        <v>Some vulnerability</v>
      </c>
    </row>
    <row r="158" spans="1:58" x14ac:dyDescent="0.25">
      <c r="A158">
        <v>55360</v>
      </c>
      <c r="B158">
        <v>3204</v>
      </c>
      <c r="C158">
        <v>178</v>
      </c>
      <c r="D158">
        <v>46</v>
      </c>
      <c r="E158">
        <v>43906</v>
      </c>
      <c r="F158">
        <v>67</v>
      </c>
      <c r="G158">
        <v>272</v>
      </c>
      <c r="H158">
        <v>864</v>
      </c>
      <c r="I158">
        <v>200</v>
      </c>
      <c r="J158">
        <v>49</v>
      </c>
      <c r="K158">
        <v>249</v>
      </c>
      <c r="L158">
        <v>0</v>
      </c>
      <c r="M158">
        <v>2</v>
      </c>
      <c r="N158">
        <v>5</v>
      </c>
      <c r="O158">
        <v>23</v>
      </c>
      <c r="P158">
        <v>21</v>
      </c>
      <c r="Q158">
        <v>8</v>
      </c>
      <c r="R158">
        <v>5.5555555555555601E-2</v>
      </c>
      <c r="S158">
        <v>1.4357053682896401E-2</v>
      </c>
      <c r="T158">
        <v>43906</v>
      </c>
      <c r="U158">
        <v>2.0911360799001199E-2</v>
      </c>
      <c r="V158">
        <v>8.4893882646691607E-2</v>
      </c>
      <c r="W158">
        <v>0.26966292134831499</v>
      </c>
      <c r="X158">
        <v>6.2421972534332099E-2</v>
      </c>
      <c r="Y158">
        <v>1.52933832709114E-2</v>
      </c>
      <c r="Z158">
        <v>7.77153558052434E-2</v>
      </c>
      <c r="AA158">
        <v>0</v>
      </c>
      <c r="AB158">
        <v>6.2421972534332096E-4</v>
      </c>
      <c r="AC158">
        <v>1.5605493133583001E-3</v>
      </c>
      <c r="AD158">
        <v>7.1785268414481899E-3</v>
      </c>
      <c r="AE158">
        <v>6.5543071161048702E-3</v>
      </c>
      <c r="AF158">
        <v>2.49687890137328E-3</v>
      </c>
      <c r="AG158">
        <v>0.27885714285714303</v>
      </c>
      <c r="AH158">
        <v>0.38285714285714301</v>
      </c>
      <c r="AI158">
        <v>0.219428571428571</v>
      </c>
      <c r="AJ158">
        <v>0.16914285714285701</v>
      </c>
      <c r="AK158">
        <v>2.7428571428571399E-2</v>
      </c>
      <c r="AL158">
        <v>0.80571428571428605</v>
      </c>
      <c r="AM158">
        <v>5.3714285714285701E-2</v>
      </c>
      <c r="AN158">
        <v>0.220571428571429</v>
      </c>
      <c r="AO158">
        <v>0.434285714285714</v>
      </c>
      <c r="AP158">
        <v>0</v>
      </c>
      <c r="AQ158">
        <v>0.312</v>
      </c>
      <c r="AR158">
        <v>0.17371428571428599</v>
      </c>
      <c r="AS158">
        <v>0.63542857142857101</v>
      </c>
      <c r="AT158">
        <v>0.252571428571429</v>
      </c>
      <c r="AU158">
        <v>0.46400000000000002</v>
      </c>
      <c r="AV158">
        <v>1.05028571428571</v>
      </c>
      <c r="AW158">
        <v>1.1074285714285701</v>
      </c>
      <c r="AX158">
        <v>0.434285714285714</v>
      </c>
      <c r="AY158">
        <v>1.8377142857142901</v>
      </c>
      <c r="AZ158">
        <v>4.4297142857142902</v>
      </c>
      <c r="BA158">
        <v>0.13257142857142901</v>
      </c>
      <c r="BB158">
        <v>6.6285714285714295E-2</v>
      </c>
      <c r="BC158">
        <v>0.22742857142857101</v>
      </c>
      <c r="BD158">
        <v>0.313142857142857</v>
      </c>
      <c r="BE158">
        <v>7.3142857142857107E-2</v>
      </c>
      <c r="BF158" s="233" t="str">
        <f t="shared" si="2"/>
        <v>Least vulnerability</v>
      </c>
    </row>
    <row r="159" spans="1:58" x14ac:dyDescent="0.25">
      <c r="A159">
        <v>55362</v>
      </c>
      <c r="B159">
        <v>19885</v>
      </c>
      <c r="C159">
        <v>1390</v>
      </c>
      <c r="D159">
        <v>159</v>
      </c>
      <c r="E159">
        <v>39317</v>
      </c>
      <c r="F159">
        <v>1176</v>
      </c>
      <c r="G159">
        <v>2322</v>
      </c>
      <c r="H159">
        <v>5338</v>
      </c>
      <c r="I159">
        <v>2379</v>
      </c>
      <c r="J159">
        <v>398</v>
      </c>
      <c r="K159">
        <v>2664</v>
      </c>
      <c r="L159">
        <v>147</v>
      </c>
      <c r="M159">
        <v>953</v>
      </c>
      <c r="N159">
        <v>439</v>
      </c>
      <c r="O159">
        <v>185</v>
      </c>
      <c r="P159">
        <v>248</v>
      </c>
      <c r="Q159">
        <v>145</v>
      </c>
      <c r="R159">
        <v>6.9901936132763395E-2</v>
      </c>
      <c r="S159">
        <v>7.9959768669851591E-3</v>
      </c>
      <c r="T159">
        <v>39317</v>
      </c>
      <c r="U159">
        <v>5.9140055318078998E-2</v>
      </c>
      <c r="V159">
        <v>0.116771435755595</v>
      </c>
      <c r="W159">
        <v>0.26844355041488599</v>
      </c>
      <c r="X159">
        <v>0.119637918028665</v>
      </c>
      <c r="Y159">
        <v>2.0015086748805599E-2</v>
      </c>
      <c r="Z159">
        <v>0.13397032939401601</v>
      </c>
      <c r="AA159">
        <v>7.3925069147598704E-3</v>
      </c>
      <c r="AB159">
        <v>4.7925572039225497E-2</v>
      </c>
      <c r="AC159">
        <v>2.2076942418908702E-2</v>
      </c>
      <c r="AD159">
        <v>9.3034950968066393E-3</v>
      </c>
      <c r="AE159">
        <v>1.24717123459894E-2</v>
      </c>
      <c r="AF159">
        <v>7.2919285893889903E-3</v>
      </c>
      <c r="AG159">
        <v>0.40914285714285697</v>
      </c>
      <c r="AH159">
        <v>0.184</v>
      </c>
      <c r="AI159">
        <v>0.36914285714285699</v>
      </c>
      <c r="AJ159">
        <v>0.76</v>
      </c>
      <c r="AK159">
        <v>8.9142857142857093E-2</v>
      </c>
      <c r="AL159">
        <v>0.80114285714285705</v>
      </c>
      <c r="AM159">
        <v>0.52</v>
      </c>
      <c r="AN159">
        <v>0.371428571428571</v>
      </c>
      <c r="AO159">
        <v>0.68685714285714305</v>
      </c>
      <c r="AP159">
        <v>0.71085714285714297</v>
      </c>
      <c r="AQ159">
        <v>0.80114285714285705</v>
      </c>
      <c r="AR159">
        <v>0.59314285714285697</v>
      </c>
      <c r="AS159">
        <v>0.74171428571428599</v>
      </c>
      <c r="AT159">
        <v>0.45485714285714302</v>
      </c>
      <c r="AU159">
        <v>0.55885714285714305</v>
      </c>
      <c r="AV159">
        <v>1.72228571428571</v>
      </c>
      <c r="AW159">
        <v>1.78171428571429</v>
      </c>
      <c r="AX159">
        <v>1.3977142857142899</v>
      </c>
      <c r="AY159">
        <v>3.1497142857142899</v>
      </c>
      <c r="AZ159">
        <v>8.0514285714285698</v>
      </c>
      <c r="BA159">
        <v>0.38742857142857101</v>
      </c>
      <c r="BB159">
        <v>0.38171428571428601</v>
      </c>
      <c r="BC159">
        <v>0.754285714285714</v>
      </c>
      <c r="BD159">
        <v>0.73714285714285699</v>
      </c>
      <c r="BE159">
        <v>0.626285714285714</v>
      </c>
      <c r="BF159" s="233" t="str">
        <f t="shared" si="2"/>
        <v>Significant vulnerability</v>
      </c>
    </row>
    <row r="160" spans="1:58" x14ac:dyDescent="0.25">
      <c r="A160">
        <v>55363</v>
      </c>
      <c r="B160">
        <v>5508</v>
      </c>
      <c r="C160">
        <v>620</v>
      </c>
      <c r="D160">
        <v>136</v>
      </c>
      <c r="E160">
        <v>33120</v>
      </c>
      <c r="F160">
        <v>374</v>
      </c>
      <c r="G160">
        <v>526</v>
      </c>
      <c r="H160">
        <v>1770</v>
      </c>
      <c r="I160">
        <v>487</v>
      </c>
      <c r="J160">
        <v>78</v>
      </c>
      <c r="K160">
        <v>939</v>
      </c>
      <c r="L160">
        <v>4</v>
      </c>
      <c r="M160">
        <v>209</v>
      </c>
      <c r="N160">
        <v>157</v>
      </c>
      <c r="O160">
        <v>64</v>
      </c>
      <c r="P160">
        <v>98</v>
      </c>
      <c r="Q160">
        <v>0</v>
      </c>
      <c r="R160">
        <v>0.112563543936093</v>
      </c>
      <c r="S160">
        <v>2.4691358024691398E-2</v>
      </c>
      <c r="T160">
        <v>33120</v>
      </c>
      <c r="U160">
        <v>6.7901234567901203E-2</v>
      </c>
      <c r="V160">
        <v>9.5497458242556302E-2</v>
      </c>
      <c r="W160">
        <v>0.32135076252723299</v>
      </c>
      <c r="X160">
        <v>8.8416848220769798E-2</v>
      </c>
      <c r="Y160">
        <v>1.4161220043573E-2</v>
      </c>
      <c r="Z160">
        <v>0.170479302832244</v>
      </c>
      <c r="AA160">
        <v>7.2621641249092197E-4</v>
      </c>
      <c r="AB160">
        <v>3.79448075526507E-2</v>
      </c>
      <c r="AC160">
        <v>2.8503994190268701E-2</v>
      </c>
      <c r="AD160">
        <v>1.16194625998548E-2</v>
      </c>
      <c r="AE160">
        <v>1.7792302106027599E-2</v>
      </c>
      <c r="AF160">
        <v>0</v>
      </c>
      <c r="AG160">
        <v>0.73257142857142898</v>
      </c>
      <c r="AH160">
        <v>0.73257142857142898</v>
      </c>
      <c r="AI160">
        <v>0.745142857142857</v>
      </c>
      <c r="AJ160">
        <v>0.83428571428571396</v>
      </c>
      <c r="AK160">
        <v>4.4571428571428602E-2</v>
      </c>
      <c r="AL160">
        <v>0.96571428571428597</v>
      </c>
      <c r="AM160">
        <v>0.219428571428571</v>
      </c>
      <c r="AN160">
        <v>0.187428571428571</v>
      </c>
      <c r="AO160">
        <v>0.76114285714285701</v>
      </c>
      <c r="AP160">
        <v>0.40114285714285702</v>
      </c>
      <c r="AQ160">
        <v>0.73714285714285699</v>
      </c>
      <c r="AR160">
        <v>0.66171428571428603</v>
      </c>
      <c r="AS160">
        <v>0.81599999999999995</v>
      </c>
      <c r="AT160">
        <v>0.58285714285714296</v>
      </c>
      <c r="AU160">
        <v>0</v>
      </c>
      <c r="AV160">
        <v>3.0445714285714298</v>
      </c>
      <c r="AW160">
        <v>1.4171428571428599</v>
      </c>
      <c r="AX160">
        <v>1.1622857142857099</v>
      </c>
      <c r="AY160">
        <v>2.79771428571429</v>
      </c>
      <c r="AZ160">
        <v>8.4217142857142893</v>
      </c>
      <c r="BA160">
        <v>0.88914285714285701</v>
      </c>
      <c r="BB160">
        <v>0.184</v>
      </c>
      <c r="BC160">
        <v>0.64</v>
      </c>
      <c r="BD160">
        <v>0.621714285714286</v>
      </c>
      <c r="BE160">
        <v>0.69485714285714295</v>
      </c>
      <c r="BF160" s="233" t="str">
        <f t="shared" si="2"/>
        <v>Significant vulnerability</v>
      </c>
    </row>
    <row r="161" spans="1:58" x14ac:dyDescent="0.25">
      <c r="A161">
        <v>55364</v>
      </c>
      <c r="B161">
        <v>14214</v>
      </c>
      <c r="C161">
        <v>826</v>
      </c>
      <c r="D161">
        <v>313</v>
      </c>
      <c r="E161">
        <v>70991</v>
      </c>
      <c r="F161">
        <v>96</v>
      </c>
      <c r="G161">
        <v>2556</v>
      </c>
      <c r="H161">
        <v>3012</v>
      </c>
      <c r="I161">
        <v>996</v>
      </c>
      <c r="J161">
        <v>358</v>
      </c>
      <c r="K161">
        <v>1335</v>
      </c>
      <c r="L161">
        <v>23</v>
      </c>
      <c r="M161">
        <v>732</v>
      </c>
      <c r="N161">
        <v>23</v>
      </c>
      <c r="O161">
        <v>64</v>
      </c>
      <c r="P161">
        <v>393</v>
      </c>
      <c r="Q161">
        <v>0</v>
      </c>
      <c r="R161">
        <v>5.8111720838609798E-2</v>
      </c>
      <c r="S161">
        <v>2.2020543126494999E-2</v>
      </c>
      <c r="T161">
        <v>70991</v>
      </c>
      <c r="U161">
        <v>6.7539046010975101E-3</v>
      </c>
      <c r="V161">
        <v>0.17982271000422101</v>
      </c>
      <c r="W161">
        <v>0.21190375685943399</v>
      </c>
      <c r="X161">
        <v>7.0071760236386699E-2</v>
      </c>
      <c r="Y161">
        <v>2.5186435908259499E-2</v>
      </c>
      <c r="Z161">
        <v>9.3921485859012194E-2</v>
      </c>
      <c r="AA161">
        <v>1.6181229773462799E-3</v>
      </c>
      <c r="AB161">
        <v>5.1498522583368497E-2</v>
      </c>
      <c r="AC161">
        <v>1.6181229773462799E-3</v>
      </c>
      <c r="AD161">
        <v>4.5026030673983404E-3</v>
      </c>
      <c r="AE161">
        <v>2.7648796960742902E-2</v>
      </c>
      <c r="AF161">
        <v>0</v>
      </c>
      <c r="AG161">
        <v>0.29485714285714298</v>
      </c>
      <c r="AH161">
        <v>0.66742857142857104</v>
      </c>
      <c r="AI161">
        <v>2.74285714285715E-2</v>
      </c>
      <c r="AJ161">
        <v>3.4285714285714301E-2</v>
      </c>
      <c r="AK161">
        <v>0.39314285714285702</v>
      </c>
      <c r="AL161">
        <v>0.38171428571428601</v>
      </c>
      <c r="AM161">
        <v>7.4285714285714302E-2</v>
      </c>
      <c r="AN161">
        <v>0.53371428571428603</v>
      </c>
      <c r="AO161">
        <v>0.54171428571428604</v>
      </c>
      <c r="AP161">
        <v>0.47657142857142898</v>
      </c>
      <c r="AQ161">
        <v>0.82285714285714295</v>
      </c>
      <c r="AR161">
        <v>0.17599999999999999</v>
      </c>
      <c r="AS161">
        <v>0.48228571428571398</v>
      </c>
      <c r="AT161">
        <v>0.78400000000000003</v>
      </c>
      <c r="AU161">
        <v>0</v>
      </c>
      <c r="AV161">
        <v>1.024</v>
      </c>
      <c r="AW161">
        <v>1.3828571428571399</v>
      </c>
      <c r="AX161">
        <v>1.01828571428571</v>
      </c>
      <c r="AY161">
        <v>2.2651428571428598</v>
      </c>
      <c r="AZ161">
        <v>5.69028571428571</v>
      </c>
      <c r="BA161">
        <v>0.126857142857143</v>
      </c>
      <c r="BB161">
        <v>0.16800000000000001</v>
      </c>
      <c r="BC161">
        <v>0.56342857142857095</v>
      </c>
      <c r="BD161">
        <v>0.46400000000000002</v>
      </c>
      <c r="BE161">
        <v>0.24457142857142899</v>
      </c>
      <c r="BF161" s="233" t="str">
        <f t="shared" si="2"/>
        <v>Least vulnerability</v>
      </c>
    </row>
    <row r="162" spans="1:58" x14ac:dyDescent="0.25">
      <c r="A162">
        <v>55366</v>
      </c>
      <c r="B162">
        <v>460</v>
      </c>
      <c r="C162">
        <v>26</v>
      </c>
      <c r="D162">
        <v>8</v>
      </c>
      <c r="E162">
        <v>29493</v>
      </c>
      <c r="F162">
        <v>15</v>
      </c>
      <c r="G162">
        <v>62</v>
      </c>
      <c r="H162">
        <v>95</v>
      </c>
      <c r="I162">
        <v>107</v>
      </c>
      <c r="J162">
        <v>13</v>
      </c>
      <c r="K162">
        <v>63</v>
      </c>
      <c r="L162">
        <v>26</v>
      </c>
      <c r="M162">
        <v>1</v>
      </c>
      <c r="N162">
        <v>32</v>
      </c>
      <c r="O162">
        <v>10</v>
      </c>
      <c r="P162">
        <v>4</v>
      </c>
      <c r="Q162">
        <v>0</v>
      </c>
      <c r="R162">
        <v>5.6521739130434803E-2</v>
      </c>
      <c r="S162">
        <v>1.7391304347826101E-2</v>
      </c>
      <c r="T162">
        <v>29493</v>
      </c>
      <c r="U162">
        <v>3.2608695652173898E-2</v>
      </c>
      <c r="V162">
        <v>0.13478260869565201</v>
      </c>
      <c r="W162">
        <v>0.20652173913043501</v>
      </c>
      <c r="X162">
        <v>0.23260869565217401</v>
      </c>
      <c r="Y162">
        <v>2.8260869565217402E-2</v>
      </c>
      <c r="Z162">
        <v>0.13695652173913</v>
      </c>
      <c r="AA162">
        <v>5.6521739130434803E-2</v>
      </c>
      <c r="AB162">
        <v>2.17391304347826E-3</v>
      </c>
      <c r="AC162">
        <v>6.9565217391304293E-2</v>
      </c>
      <c r="AD162">
        <v>2.1739130434782601E-2</v>
      </c>
      <c r="AE162">
        <v>8.6956521739130401E-3</v>
      </c>
      <c r="AF162">
        <v>0</v>
      </c>
      <c r="AG162">
        <v>0.28571428571428598</v>
      </c>
      <c r="AH162">
        <v>0.49028571428571399</v>
      </c>
      <c r="AI162">
        <v>0.89257142857142902</v>
      </c>
      <c r="AJ162">
        <v>0.33942857142857102</v>
      </c>
      <c r="AK162">
        <v>0.16</v>
      </c>
      <c r="AL162">
        <v>0.34171428571428603</v>
      </c>
      <c r="AM162">
        <v>0.97142857142857097</v>
      </c>
      <c r="AN162">
        <v>0.61599999999999999</v>
      </c>
      <c r="AO162">
        <v>0.69599999999999995</v>
      </c>
      <c r="AP162">
        <v>0.97599999999999998</v>
      </c>
      <c r="AQ162">
        <v>0.33600000000000002</v>
      </c>
      <c r="AR162">
        <v>0.85942857142857099</v>
      </c>
      <c r="AS162">
        <v>0.94514285714285695</v>
      </c>
      <c r="AT162">
        <v>0.33028571428571402</v>
      </c>
      <c r="AU162">
        <v>0</v>
      </c>
      <c r="AV162">
        <v>2.008</v>
      </c>
      <c r="AW162">
        <v>2.0891428571428601</v>
      </c>
      <c r="AX162">
        <v>1.6719999999999999</v>
      </c>
      <c r="AY162">
        <v>2.47085714285714</v>
      </c>
      <c r="AZ162">
        <v>8.24</v>
      </c>
      <c r="BA162">
        <v>0.51657142857142901</v>
      </c>
      <c r="BB162">
        <v>0.56342857142857095</v>
      </c>
      <c r="BC162">
        <v>0.878857142857143</v>
      </c>
      <c r="BD162">
        <v>0.53714285714285703</v>
      </c>
      <c r="BE162">
        <v>0.66057142857142903</v>
      </c>
      <c r="BF162" s="233" t="str">
        <f t="shared" si="2"/>
        <v>Significant vulnerability</v>
      </c>
    </row>
    <row r="163" spans="1:58" x14ac:dyDescent="0.25">
      <c r="A163">
        <v>55367</v>
      </c>
      <c r="B163">
        <v>1038</v>
      </c>
      <c r="C163">
        <v>35</v>
      </c>
      <c r="D163">
        <v>5</v>
      </c>
      <c r="E163">
        <v>40879</v>
      </c>
      <c r="F163">
        <v>46</v>
      </c>
      <c r="G163">
        <v>123</v>
      </c>
      <c r="H163">
        <v>278</v>
      </c>
      <c r="I163">
        <v>87</v>
      </c>
      <c r="J163">
        <v>20</v>
      </c>
      <c r="K163">
        <v>28</v>
      </c>
      <c r="L163">
        <v>0</v>
      </c>
      <c r="M163">
        <v>0</v>
      </c>
      <c r="N163">
        <v>4</v>
      </c>
      <c r="O163">
        <v>5</v>
      </c>
      <c r="P163">
        <v>9</v>
      </c>
      <c r="Q163">
        <v>0</v>
      </c>
      <c r="R163">
        <v>3.3718689788054E-2</v>
      </c>
      <c r="S163">
        <v>4.8169556840077102E-3</v>
      </c>
      <c r="T163">
        <v>40879</v>
      </c>
      <c r="U163">
        <v>4.43159922928709E-2</v>
      </c>
      <c r="V163">
        <v>0.11849710982658999</v>
      </c>
      <c r="W163">
        <v>0.26782273603082901</v>
      </c>
      <c r="X163">
        <v>8.3815028901734104E-2</v>
      </c>
      <c r="Y163">
        <v>1.9267822736030799E-2</v>
      </c>
      <c r="Z163">
        <v>2.6974951830443201E-2</v>
      </c>
      <c r="AA163">
        <v>0</v>
      </c>
      <c r="AB163">
        <v>0</v>
      </c>
      <c r="AC163">
        <v>3.85356454720617E-3</v>
      </c>
      <c r="AD163">
        <v>4.8169556840077102E-3</v>
      </c>
      <c r="AE163">
        <v>8.6705202312138702E-3</v>
      </c>
      <c r="AF163">
        <v>0</v>
      </c>
      <c r="AG163">
        <v>9.8285714285714296E-2</v>
      </c>
      <c r="AH163">
        <v>0.112</v>
      </c>
      <c r="AI163">
        <v>0.32</v>
      </c>
      <c r="AJ163">
        <v>0.54514285714285704</v>
      </c>
      <c r="AK163">
        <v>9.4857142857142904E-2</v>
      </c>
      <c r="AL163">
        <v>0.79542857142857104</v>
      </c>
      <c r="AM163">
        <v>0.17599999999999999</v>
      </c>
      <c r="AN163">
        <v>0.34628571428571397</v>
      </c>
      <c r="AO163">
        <v>9.71428571428571E-2</v>
      </c>
      <c r="AP163">
        <v>0</v>
      </c>
      <c r="AQ163">
        <v>0</v>
      </c>
      <c r="AR163">
        <v>0.24457142857142899</v>
      </c>
      <c r="AS163">
        <v>0.50857142857142901</v>
      </c>
      <c r="AT163">
        <v>0.32800000000000001</v>
      </c>
      <c r="AU163">
        <v>0</v>
      </c>
      <c r="AV163">
        <v>1.0754285714285701</v>
      </c>
      <c r="AW163">
        <v>1.4125714285714299</v>
      </c>
      <c r="AX163">
        <v>9.71428571428571E-2</v>
      </c>
      <c r="AY163">
        <v>1.0811428571428601</v>
      </c>
      <c r="AZ163">
        <v>3.6662857142857099</v>
      </c>
      <c r="BA163">
        <v>0.14285714285714299</v>
      </c>
      <c r="BB163">
        <v>0.18171428571428599</v>
      </c>
      <c r="BC163">
        <v>7.8857142857142903E-2</v>
      </c>
      <c r="BD163">
        <v>0.122285714285714</v>
      </c>
      <c r="BE163">
        <v>2.6285714285714301E-2</v>
      </c>
      <c r="BF163" s="233" t="str">
        <f t="shared" si="2"/>
        <v>Least vulnerability</v>
      </c>
    </row>
    <row r="164" spans="1:58" x14ac:dyDescent="0.25">
      <c r="A164">
        <v>55368</v>
      </c>
      <c r="B164">
        <v>1980</v>
      </c>
      <c r="C164">
        <v>94</v>
      </c>
      <c r="D164">
        <v>27</v>
      </c>
      <c r="E164">
        <v>42769</v>
      </c>
      <c r="F164">
        <v>18</v>
      </c>
      <c r="G164">
        <v>455</v>
      </c>
      <c r="H164">
        <v>413</v>
      </c>
      <c r="I164">
        <v>226</v>
      </c>
      <c r="J164">
        <v>33</v>
      </c>
      <c r="K164">
        <v>45</v>
      </c>
      <c r="L164">
        <v>0</v>
      </c>
      <c r="M164">
        <v>139</v>
      </c>
      <c r="N164">
        <v>31</v>
      </c>
      <c r="O164">
        <v>0</v>
      </c>
      <c r="P164">
        <v>99</v>
      </c>
      <c r="Q164">
        <v>7</v>
      </c>
      <c r="R164">
        <v>4.7474747474747503E-2</v>
      </c>
      <c r="S164">
        <v>1.3636363636363599E-2</v>
      </c>
      <c r="T164">
        <v>42769</v>
      </c>
      <c r="U164">
        <v>9.0909090909090905E-3</v>
      </c>
      <c r="V164">
        <v>0.22979797979798</v>
      </c>
      <c r="W164">
        <v>0.20858585858585901</v>
      </c>
      <c r="X164">
        <v>0.114141414141414</v>
      </c>
      <c r="Y164">
        <v>1.6666666666666701E-2</v>
      </c>
      <c r="Z164">
        <v>2.27272727272727E-2</v>
      </c>
      <c r="AA164">
        <v>0</v>
      </c>
      <c r="AB164">
        <v>7.0202020202020196E-2</v>
      </c>
      <c r="AC164">
        <v>1.5656565656565698E-2</v>
      </c>
      <c r="AD164">
        <v>0</v>
      </c>
      <c r="AE164">
        <v>0.05</v>
      </c>
      <c r="AF164">
        <v>3.5353535353535399E-3</v>
      </c>
      <c r="AG164">
        <v>0.21257142857142899</v>
      </c>
      <c r="AH164">
        <v>0.36342857142857099</v>
      </c>
      <c r="AI164">
        <v>0.249142857142857</v>
      </c>
      <c r="AJ164">
        <v>4.34285714285714E-2</v>
      </c>
      <c r="AK164">
        <v>0.69942857142857096</v>
      </c>
      <c r="AL164">
        <v>0.35542857142857098</v>
      </c>
      <c r="AM164">
        <v>0.47314285714285698</v>
      </c>
      <c r="AN164">
        <v>0.25942857142857101</v>
      </c>
      <c r="AO164">
        <v>7.7714285714285694E-2</v>
      </c>
      <c r="AP164">
        <v>0</v>
      </c>
      <c r="AQ164">
        <v>0.878857142857143</v>
      </c>
      <c r="AR164">
        <v>0.49257142857142899</v>
      </c>
      <c r="AS164">
        <v>0</v>
      </c>
      <c r="AT164">
        <v>0.95199999999999996</v>
      </c>
      <c r="AU164">
        <v>0.48799999999999999</v>
      </c>
      <c r="AV164">
        <v>0.86857142857142899</v>
      </c>
      <c r="AW164">
        <v>1.78742857142857</v>
      </c>
      <c r="AX164">
        <v>7.7714285714285694E-2</v>
      </c>
      <c r="AY164">
        <v>2.8114285714285701</v>
      </c>
      <c r="AZ164">
        <v>5.54514285714286</v>
      </c>
      <c r="BA164">
        <v>8.2285714285714295E-2</v>
      </c>
      <c r="BB164">
        <v>0.38514285714285701</v>
      </c>
      <c r="BC164">
        <v>6.1714285714285701E-2</v>
      </c>
      <c r="BD164">
        <v>0.627428571428571</v>
      </c>
      <c r="BE164">
        <v>0.218285714285714</v>
      </c>
      <c r="BF164" s="233" t="str">
        <f t="shared" si="2"/>
        <v>Least vulnerability</v>
      </c>
    </row>
    <row r="165" spans="1:58" x14ac:dyDescent="0.25">
      <c r="A165">
        <v>55369</v>
      </c>
      <c r="B165">
        <v>37983</v>
      </c>
      <c r="C165">
        <v>2004</v>
      </c>
      <c r="D165">
        <v>949</v>
      </c>
      <c r="E165">
        <v>56493</v>
      </c>
      <c r="F165">
        <v>823</v>
      </c>
      <c r="G165">
        <v>6137</v>
      </c>
      <c r="H165">
        <v>8385</v>
      </c>
      <c r="I165">
        <v>3159</v>
      </c>
      <c r="J165">
        <v>611</v>
      </c>
      <c r="K165">
        <v>8808</v>
      </c>
      <c r="L165">
        <v>309</v>
      </c>
      <c r="M165">
        <v>2552</v>
      </c>
      <c r="N165">
        <v>150</v>
      </c>
      <c r="O165">
        <v>356</v>
      </c>
      <c r="P165">
        <v>379</v>
      </c>
      <c r="Q165">
        <v>209</v>
      </c>
      <c r="R165">
        <v>5.2760445462443697E-2</v>
      </c>
      <c r="S165">
        <v>2.4984861648632301E-2</v>
      </c>
      <c r="T165">
        <v>56493</v>
      </c>
      <c r="U165">
        <v>2.1667588131532502E-2</v>
      </c>
      <c r="V165">
        <v>0.16157228233683499</v>
      </c>
      <c r="W165">
        <v>0.22075665429270999</v>
      </c>
      <c r="X165">
        <v>8.3168786035858103E-2</v>
      </c>
      <c r="Y165">
        <v>1.6086143801174201E-2</v>
      </c>
      <c r="Z165">
        <v>0.23189321538582999</v>
      </c>
      <c r="AA165">
        <v>8.1352183871732098E-3</v>
      </c>
      <c r="AB165">
        <v>6.7187952505068094E-2</v>
      </c>
      <c r="AC165">
        <v>3.9491351394044701E-3</v>
      </c>
      <c r="AD165">
        <v>9.3726140641866105E-3</v>
      </c>
      <c r="AE165">
        <v>9.9781481188953008E-3</v>
      </c>
      <c r="AF165">
        <v>5.5024616275702303E-3</v>
      </c>
      <c r="AG165">
        <v>0.25714285714285701</v>
      </c>
      <c r="AH165">
        <v>0.74171428571428599</v>
      </c>
      <c r="AI165">
        <v>6.0571428571428602E-2</v>
      </c>
      <c r="AJ165">
        <v>0.17714285714285699</v>
      </c>
      <c r="AK165">
        <v>0.29142857142857098</v>
      </c>
      <c r="AL165">
        <v>0.46057142857142902</v>
      </c>
      <c r="AM165">
        <v>0.16685714285714301</v>
      </c>
      <c r="AN165">
        <v>0.24114285714285699</v>
      </c>
      <c r="AO165">
        <v>0.84342857142857097</v>
      </c>
      <c r="AP165">
        <v>0.73257142857142898</v>
      </c>
      <c r="AQ165">
        <v>0.86857142857142899</v>
      </c>
      <c r="AR165">
        <v>0.248</v>
      </c>
      <c r="AS165">
        <v>0.74285714285714299</v>
      </c>
      <c r="AT165">
        <v>0.373714285714286</v>
      </c>
      <c r="AU165">
        <v>0.52457142857142902</v>
      </c>
      <c r="AV165">
        <v>1.23657142857143</v>
      </c>
      <c r="AW165">
        <v>1.1599999999999999</v>
      </c>
      <c r="AX165">
        <v>1.5760000000000001</v>
      </c>
      <c r="AY165">
        <v>2.75771428571429</v>
      </c>
      <c r="AZ165">
        <v>6.73028571428571</v>
      </c>
      <c r="BA165">
        <v>0.19542857142857101</v>
      </c>
      <c r="BB165">
        <v>8.7999999999999995E-2</v>
      </c>
      <c r="BC165">
        <v>0.84114285714285697</v>
      </c>
      <c r="BD165">
        <v>0.61028571428571399</v>
      </c>
      <c r="BE165">
        <v>0.42628571428571399</v>
      </c>
      <c r="BF165" s="233" t="str">
        <f t="shared" si="2"/>
        <v>Some vulnerability</v>
      </c>
    </row>
    <row r="166" spans="1:58" x14ac:dyDescent="0.25">
      <c r="A166">
        <v>55370</v>
      </c>
      <c r="B166">
        <v>658</v>
      </c>
      <c r="C166">
        <v>22</v>
      </c>
      <c r="D166">
        <v>3</v>
      </c>
      <c r="E166">
        <v>35402</v>
      </c>
      <c r="F166">
        <v>46</v>
      </c>
      <c r="G166">
        <v>113</v>
      </c>
      <c r="H166">
        <v>142</v>
      </c>
      <c r="I166">
        <v>70</v>
      </c>
      <c r="J166">
        <v>13</v>
      </c>
      <c r="K166">
        <v>112</v>
      </c>
      <c r="L166">
        <v>1</v>
      </c>
      <c r="M166">
        <v>0</v>
      </c>
      <c r="N166">
        <v>0</v>
      </c>
      <c r="O166">
        <v>20</v>
      </c>
      <c r="P166">
        <v>4</v>
      </c>
      <c r="Q166">
        <v>0</v>
      </c>
      <c r="R166">
        <v>3.3434650455927001E-2</v>
      </c>
      <c r="S166">
        <v>4.5592705167173198E-3</v>
      </c>
      <c r="T166">
        <v>35402</v>
      </c>
      <c r="U166">
        <v>6.9908814589665594E-2</v>
      </c>
      <c r="V166">
        <v>0.17173252279635301</v>
      </c>
      <c r="W166">
        <v>0.21580547112462001</v>
      </c>
      <c r="X166">
        <v>0.10638297872340401</v>
      </c>
      <c r="Y166">
        <v>1.97568389057751E-2</v>
      </c>
      <c r="Z166">
        <v>0.170212765957447</v>
      </c>
      <c r="AA166">
        <v>1.5197568389057801E-3</v>
      </c>
      <c r="AB166">
        <v>0</v>
      </c>
      <c r="AC166">
        <v>0</v>
      </c>
      <c r="AD166">
        <v>3.0395136778115499E-2</v>
      </c>
      <c r="AE166">
        <v>6.0790273556231003E-3</v>
      </c>
      <c r="AF166">
        <v>0</v>
      </c>
      <c r="AG166">
        <v>9.6000000000000002E-2</v>
      </c>
      <c r="AH166">
        <v>0.105142857142857</v>
      </c>
      <c r="AI166">
        <v>0.621714285714286</v>
      </c>
      <c r="AJ166">
        <v>0.84571428571428597</v>
      </c>
      <c r="AK166">
        <v>0.34971428571428598</v>
      </c>
      <c r="AL166">
        <v>0.41828571428571398</v>
      </c>
      <c r="AM166">
        <v>0.38628571428571401</v>
      </c>
      <c r="AN166">
        <v>0.36114285714285699</v>
      </c>
      <c r="AO166">
        <v>0.76</v>
      </c>
      <c r="AP166">
        <v>0.46514285714285702</v>
      </c>
      <c r="AQ166">
        <v>0</v>
      </c>
      <c r="AR166">
        <v>0</v>
      </c>
      <c r="AS166">
        <v>0.97714285714285698</v>
      </c>
      <c r="AT166">
        <v>0.23542857142857099</v>
      </c>
      <c r="AU166">
        <v>0</v>
      </c>
      <c r="AV166">
        <v>1.6685714285714299</v>
      </c>
      <c r="AW166">
        <v>1.51542857142857</v>
      </c>
      <c r="AX166">
        <v>1.22514285714286</v>
      </c>
      <c r="AY166">
        <v>1.21257142857143</v>
      </c>
      <c r="AZ166">
        <v>5.6217142857142903</v>
      </c>
      <c r="BA166">
        <v>0.36228571428571399</v>
      </c>
      <c r="BB166">
        <v>0.23085714285714301</v>
      </c>
      <c r="BC166">
        <v>0.67200000000000004</v>
      </c>
      <c r="BD166">
        <v>0.14399999999999999</v>
      </c>
      <c r="BE166">
        <v>0.23085714285714301</v>
      </c>
      <c r="BF166" s="233" t="str">
        <f t="shared" si="2"/>
        <v>Least vulnerability</v>
      </c>
    </row>
    <row r="167" spans="1:58" x14ac:dyDescent="0.25">
      <c r="A167">
        <v>55371</v>
      </c>
      <c r="B167">
        <v>17500</v>
      </c>
      <c r="C167">
        <v>1222</v>
      </c>
      <c r="D167">
        <v>294</v>
      </c>
      <c r="E167">
        <v>36383</v>
      </c>
      <c r="F167">
        <v>826</v>
      </c>
      <c r="G167">
        <v>2692</v>
      </c>
      <c r="H167">
        <v>4310</v>
      </c>
      <c r="I167">
        <v>2042</v>
      </c>
      <c r="J167">
        <v>181</v>
      </c>
      <c r="K167">
        <v>1211</v>
      </c>
      <c r="L167">
        <v>95</v>
      </c>
      <c r="M167">
        <v>427</v>
      </c>
      <c r="N167">
        <v>191</v>
      </c>
      <c r="O167">
        <v>147</v>
      </c>
      <c r="P167">
        <v>214</v>
      </c>
      <c r="Q167">
        <v>153</v>
      </c>
      <c r="R167">
        <v>6.9828571428571407E-2</v>
      </c>
      <c r="S167">
        <v>1.6799999999999999E-2</v>
      </c>
      <c r="T167">
        <v>36383</v>
      </c>
      <c r="U167">
        <v>4.7199999999999999E-2</v>
      </c>
      <c r="V167">
        <v>0.15382857142857101</v>
      </c>
      <c r="W167">
        <v>0.246285714285714</v>
      </c>
      <c r="X167">
        <v>0.116685714285714</v>
      </c>
      <c r="Y167">
        <v>1.03428571428571E-2</v>
      </c>
      <c r="Z167">
        <v>6.9199999999999998E-2</v>
      </c>
      <c r="AA167">
        <v>5.4285714285714302E-3</v>
      </c>
      <c r="AB167">
        <v>2.4400000000000002E-2</v>
      </c>
      <c r="AC167">
        <v>1.0914285714285699E-2</v>
      </c>
      <c r="AD167">
        <v>8.3999999999999995E-3</v>
      </c>
      <c r="AE167">
        <v>1.2228571428571399E-2</v>
      </c>
      <c r="AF167">
        <v>8.7428571428571408E-3</v>
      </c>
      <c r="AG167">
        <v>0.40799999999999997</v>
      </c>
      <c r="AH167">
        <v>0.47428571428571398</v>
      </c>
      <c r="AI167">
        <v>0.54628571428571404</v>
      </c>
      <c r="AJ167">
        <v>0.59542857142857097</v>
      </c>
      <c r="AK167">
        <v>0.25600000000000001</v>
      </c>
      <c r="AL167">
        <v>0.65714285714285703</v>
      </c>
      <c r="AM167">
        <v>0.494857142857143</v>
      </c>
      <c r="AN167">
        <v>9.6000000000000002E-2</v>
      </c>
      <c r="AO167">
        <v>0.374857142857143</v>
      </c>
      <c r="AP167">
        <v>0.65600000000000003</v>
      </c>
      <c r="AQ167">
        <v>0.620571428571429</v>
      </c>
      <c r="AR167">
        <v>0.41485714285714298</v>
      </c>
      <c r="AS167">
        <v>0.70285714285714296</v>
      </c>
      <c r="AT167">
        <v>0.44914285714285701</v>
      </c>
      <c r="AU167">
        <v>0.58285714285714296</v>
      </c>
      <c r="AV167">
        <v>2.024</v>
      </c>
      <c r="AW167">
        <v>1.504</v>
      </c>
      <c r="AX167">
        <v>1.03085714285714</v>
      </c>
      <c r="AY167">
        <v>2.77028571428571</v>
      </c>
      <c r="AZ167">
        <v>7.3291428571428598</v>
      </c>
      <c r="BA167">
        <v>0.52342857142857102</v>
      </c>
      <c r="BB167">
        <v>0.220571428571429</v>
      </c>
      <c r="BC167">
        <v>0.56914285714285695</v>
      </c>
      <c r="BD167">
        <v>0.61599999999999999</v>
      </c>
      <c r="BE167">
        <v>0.50971428571428601</v>
      </c>
      <c r="BF167" s="233" t="str">
        <f t="shared" si="2"/>
        <v>Significant vulnerability</v>
      </c>
    </row>
    <row r="168" spans="1:58" x14ac:dyDescent="0.25">
      <c r="A168">
        <v>55372</v>
      </c>
      <c r="B168">
        <v>34184</v>
      </c>
      <c r="C168">
        <v>725</v>
      </c>
      <c r="D168">
        <v>289</v>
      </c>
      <c r="E168">
        <v>64525</v>
      </c>
      <c r="F168">
        <v>551</v>
      </c>
      <c r="G168">
        <v>4598</v>
      </c>
      <c r="H168">
        <v>8881</v>
      </c>
      <c r="I168">
        <v>2598</v>
      </c>
      <c r="J168">
        <v>502</v>
      </c>
      <c r="K168">
        <v>4160</v>
      </c>
      <c r="L168">
        <v>270</v>
      </c>
      <c r="M168">
        <v>796</v>
      </c>
      <c r="N168">
        <v>0</v>
      </c>
      <c r="O168">
        <v>141</v>
      </c>
      <c r="P168">
        <v>328</v>
      </c>
      <c r="Q168">
        <v>59</v>
      </c>
      <c r="R168">
        <v>2.1208752632810701E-2</v>
      </c>
      <c r="S168">
        <v>8.4542476012169406E-3</v>
      </c>
      <c r="T168">
        <v>64525</v>
      </c>
      <c r="U168">
        <v>1.6118652000936099E-2</v>
      </c>
      <c r="V168">
        <v>0.13450737186988099</v>
      </c>
      <c r="W168">
        <v>0.25979990638895401</v>
      </c>
      <c r="X168">
        <v>7.6000468055230502E-2</v>
      </c>
      <c r="Y168">
        <v>1.46852328574772E-2</v>
      </c>
      <c r="Z168">
        <v>0.121694359934472</v>
      </c>
      <c r="AA168">
        <v>7.8984320149777694E-3</v>
      </c>
      <c r="AB168">
        <v>2.32857477182308E-2</v>
      </c>
      <c r="AC168">
        <v>0</v>
      </c>
      <c r="AD168">
        <v>4.1247367189328303E-3</v>
      </c>
      <c r="AE168">
        <v>9.5951322256026192E-3</v>
      </c>
      <c r="AF168">
        <v>1.7259536625321801E-3</v>
      </c>
      <c r="AG168">
        <v>3.8857142857142903E-2</v>
      </c>
      <c r="AH168">
        <v>0.19428571428571401</v>
      </c>
      <c r="AI168">
        <v>4.1142857142857099E-2</v>
      </c>
      <c r="AJ168">
        <v>0.113142857142857</v>
      </c>
      <c r="AK168">
        <v>0.158857142857143</v>
      </c>
      <c r="AL168">
        <v>0.752</v>
      </c>
      <c r="AM168">
        <v>0.113142857142857</v>
      </c>
      <c r="AN168">
        <v>0.19771428571428601</v>
      </c>
      <c r="AO168">
        <v>0.66285714285714303</v>
      </c>
      <c r="AP168">
        <v>0.72457142857142898</v>
      </c>
      <c r="AQ168">
        <v>0.60685714285714298</v>
      </c>
      <c r="AR168">
        <v>0</v>
      </c>
      <c r="AS168">
        <v>0.46171428571428602</v>
      </c>
      <c r="AT168">
        <v>0.36228571428571399</v>
      </c>
      <c r="AU168">
        <v>0.441142857142857</v>
      </c>
      <c r="AV168">
        <v>0.38742857142857101</v>
      </c>
      <c r="AW168">
        <v>1.22171428571429</v>
      </c>
      <c r="AX168">
        <v>1.3874285714285699</v>
      </c>
      <c r="AY168">
        <v>1.8720000000000001</v>
      </c>
      <c r="AZ168">
        <v>4.8685714285714301</v>
      </c>
      <c r="BA168">
        <v>1.1428571428571401E-2</v>
      </c>
      <c r="BB168">
        <v>0.110857142857143</v>
      </c>
      <c r="BC168">
        <v>0.746285714285714</v>
      </c>
      <c r="BD168">
        <v>0.32342857142857101</v>
      </c>
      <c r="BE168">
        <v>0.124571428571429</v>
      </c>
      <c r="BF168" s="233" t="str">
        <f t="shared" si="2"/>
        <v>Least vulnerability</v>
      </c>
    </row>
    <row r="169" spans="1:58" x14ac:dyDescent="0.25">
      <c r="A169">
        <v>55373</v>
      </c>
      <c r="B169">
        <v>5501</v>
      </c>
      <c r="C169">
        <v>464</v>
      </c>
      <c r="D169">
        <v>96</v>
      </c>
      <c r="E169">
        <v>44311</v>
      </c>
      <c r="F169">
        <v>138</v>
      </c>
      <c r="G169">
        <v>729</v>
      </c>
      <c r="H169">
        <v>1210</v>
      </c>
      <c r="I169">
        <v>817</v>
      </c>
      <c r="J169">
        <v>103</v>
      </c>
      <c r="K169">
        <v>477</v>
      </c>
      <c r="L169">
        <v>0</v>
      </c>
      <c r="M169">
        <v>196</v>
      </c>
      <c r="N169">
        <v>430</v>
      </c>
      <c r="O169">
        <v>0</v>
      </c>
      <c r="P169">
        <v>6</v>
      </c>
      <c r="Q169">
        <v>0</v>
      </c>
      <c r="R169">
        <v>8.4348300309034702E-2</v>
      </c>
      <c r="S169">
        <v>1.7451372477731299E-2</v>
      </c>
      <c r="T169">
        <v>44311</v>
      </c>
      <c r="U169">
        <v>2.50863479367388E-2</v>
      </c>
      <c r="V169">
        <v>0.13252135975277199</v>
      </c>
      <c r="W169">
        <v>0.21996000727140499</v>
      </c>
      <c r="X169">
        <v>0.14851845119069301</v>
      </c>
      <c r="Y169">
        <v>1.8723868387565901E-2</v>
      </c>
      <c r="Z169">
        <v>8.6711506998727497E-2</v>
      </c>
      <c r="AA169">
        <v>0</v>
      </c>
      <c r="AB169">
        <v>3.5629885475368099E-2</v>
      </c>
      <c r="AC169">
        <v>7.8167605889838204E-2</v>
      </c>
      <c r="AD169">
        <v>0</v>
      </c>
      <c r="AE169">
        <v>1.0907107798582101E-3</v>
      </c>
      <c r="AF169">
        <v>0</v>
      </c>
      <c r="AG169">
        <v>0.53371428571428603</v>
      </c>
      <c r="AH169">
        <v>0.496</v>
      </c>
      <c r="AI169">
        <v>0.20342857142857099</v>
      </c>
      <c r="AJ169">
        <v>0.21028571428571399</v>
      </c>
      <c r="AK169">
        <v>0.14514285714285699</v>
      </c>
      <c r="AL169">
        <v>0.45371428571428601</v>
      </c>
      <c r="AM169">
        <v>0.75542857142857101</v>
      </c>
      <c r="AN169">
        <v>0.32685714285714301</v>
      </c>
      <c r="AO169">
        <v>0.494857142857143</v>
      </c>
      <c r="AP169">
        <v>0</v>
      </c>
      <c r="AQ169">
        <v>0.71542857142857097</v>
      </c>
      <c r="AR169">
        <v>0.88457142857142901</v>
      </c>
      <c r="AS169">
        <v>0</v>
      </c>
      <c r="AT169">
        <v>8.7999999999999995E-2</v>
      </c>
      <c r="AU169">
        <v>0</v>
      </c>
      <c r="AV169">
        <v>1.44342857142857</v>
      </c>
      <c r="AW169">
        <v>1.6811428571428599</v>
      </c>
      <c r="AX169">
        <v>0.494857142857143</v>
      </c>
      <c r="AY169">
        <v>1.6879999999999999</v>
      </c>
      <c r="AZ169">
        <v>5.3074285714285701</v>
      </c>
      <c r="BA169">
        <v>0.27428571428571402</v>
      </c>
      <c r="BB169">
        <v>0.31885714285714301</v>
      </c>
      <c r="BC169">
        <v>0.251428571428571</v>
      </c>
      <c r="BD169">
        <v>0.28000000000000003</v>
      </c>
      <c r="BE169">
        <v>0.18057142857142899</v>
      </c>
      <c r="BF169" s="233" t="str">
        <f t="shared" si="2"/>
        <v>Least vulnerability</v>
      </c>
    </row>
    <row r="170" spans="1:58" x14ac:dyDescent="0.25">
      <c r="A170">
        <v>55374</v>
      </c>
      <c r="B170">
        <v>15777</v>
      </c>
      <c r="C170">
        <v>403</v>
      </c>
      <c r="D170">
        <v>101</v>
      </c>
      <c r="E170">
        <v>53384</v>
      </c>
      <c r="F170">
        <v>257</v>
      </c>
      <c r="G170">
        <v>1700</v>
      </c>
      <c r="H170">
        <v>5038</v>
      </c>
      <c r="I170">
        <v>1452</v>
      </c>
      <c r="J170">
        <v>147</v>
      </c>
      <c r="K170">
        <v>1206</v>
      </c>
      <c r="L170">
        <v>44</v>
      </c>
      <c r="M170">
        <v>379</v>
      </c>
      <c r="N170">
        <v>12</v>
      </c>
      <c r="O170">
        <v>86</v>
      </c>
      <c r="P170">
        <v>172</v>
      </c>
      <c r="Q170">
        <v>92</v>
      </c>
      <c r="R170">
        <v>2.5543512708372899E-2</v>
      </c>
      <c r="S170">
        <v>6.4017240286493001E-3</v>
      </c>
      <c r="T170">
        <v>53384</v>
      </c>
      <c r="U170">
        <v>1.6289535399632401E-2</v>
      </c>
      <c r="V170">
        <v>0.107751790581226</v>
      </c>
      <c r="W170">
        <v>0.31932560055777398</v>
      </c>
      <c r="X170">
        <v>9.2032705837611695E-2</v>
      </c>
      <c r="Y170">
        <v>9.3173607149648202E-3</v>
      </c>
      <c r="Z170">
        <v>7.6440387906446097E-2</v>
      </c>
      <c r="AA170">
        <v>2.7888698738670198E-3</v>
      </c>
      <c r="AB170">
        <v>2.4022310958990899E-2</v>
      </c>
      <c r="AC170">
        <v>7.6060087469100599E-4</v>
      </c>
      <c r="AD170">
        <v>5.4509729352855401E-3</v>
      </c>
      <c r="AE170">
        <v>1.0901945870571099E-2</v>
      </c>
      <c r="AF170">
        <v>5.8312733726310498E-3</v>
      </c>
      <c r="AG170">
        <v>5.8285714285714302E-2</v>
      </c>
      <c r="AH170">
        <v>0.14628571428571399</v>
      </c>
      <c r="AI170">
        <v>8.5714285714285701E-2</v>
      </c>
      <c r="AJ170">
        <v>0.11657142857142901</v>
      </c>
      <c r="AK170">
        <v>7.4285714285714302E-2</v>
      </c>
      <c r="AL170">
        <v>0.96114285714285697</v>
      </c>
      <c r="AM170">
        <v>0.253714285714286</v>
      </c>
      <c r="AN170">
        <v>8.11428571428571E-2</v>
      </c>
      <c r="AO170">
        <v>0.42399999999999999</v>
      </c>
      <c r="AP170">
        <v>0.54057142857142904</v>
      </c>
      <c r="AQ170">
        <v>0.61599999999999999</v>
      </c>
      <c r="AR170">
        <v>0.13942857142857101</v>
      </c>
      <c r="AS170">
        <v>0.55428571428571405</v>
      </c>
      <c r="AT170">
        <v>0.40571428571428603</v>
      </c>
      <c r="AU170">
        <v>0.53257142857142903</v>
      </c>
      <c r="AV170">
        <v>0.40685714285714297</v>
      </c>
      <c r="AW170">
        <v>1.3702857142857101</v>
      </c>
      <c r="AX170">
        <v>0.96457142857142897</v>
      </c>
      <c r="AY170">
        <v>2.2480000000000002</v>
      </c>
      <c r="AZ170">
        <v>4.9897142857142898</v>
      </c>
      <c r="BA170">
        <v>1.48571428571429E-2</v>
      </c>
      <c r="BB170">
        <v>0.16228571428571401</v>
      </c>
      <c r="BC170">
        <v>0.52228571428571402</v>
      </c>
      <c r="BD170">
        <v>0.46057142857142902</v>
      </c>
      <c r="BE170">
        <v>0.14285714285714299</v>
      </c>
      <c r="BF170" s="233" t="str">
        <f t="shared" si="2"/>
        <v>Least vulnerability</v>
      </c>
    </row>
    <row r="171" spans="1:58" x14ac:dyDescent="0.25">
      <c r="A171">
        <v>55375</v>
      </c>
      <c r="B171">
        <v>4213</v>
      </c>
      <c r="C171">
        <v>50</v>
      </c>
      <c r="D171">
        <v>62</v>
      </c>
      <c r="E171">
        <v>46049</v>
      </c>
      <c r="F171">
        <v>39</v>
      </c>
      <c r="G171">
        <v>245</v>
      </c>
      <c r="H171">
        <v>1223</v>
      </c>
      <c r="I171">
        <v>235</v>
      </c>
      <c r="J171">
        <v>46</v>
      </c>
      <c r="K171">
        <v>520</v>
      </c>
      <c r="L171">
        <v>18</v>
      </c>
      <c r="M171">
        <v>12</v>
      </c>
      <c r="N171">
        <v>0</v>
      </c>
      <c r="O171">
        <v>13</v>
      </c>
      <c r="P171">
        <v>0</v>
      </c>
      <c r="Q171">
        <v>411</v>
      </c>
      <c r="R171">
        <v>1.18680275338239E-2</v>
      </c>
      <c r="S171">
        <v>1.47163541419416E-2</v>
      </c>
      <c r="T171">
        <v>46049</v>
      </c>
      <c r="U171">
        <v>9.2570614763826196E-3</v>
      </c>
      <c r="V171">
        <v>5.8153334915737001E-2</v>
      </c>
      <c r="W171">
        <v>0.290291953477332</v>
      </c>
      <c r="X171">
        <v>5.5779729408972203E-2</v>
      </c>
      <c r="Y171">
        <v>1.0918585331118001E-2</v>
      </c>
      <c r="Z171">
        <v>0.12342748635176801</v>
      </c>
      <c r="AA171">
        <v>4.2724899121765999E-3</v>
      </c>
      <c r="AB171">
        <v>2.8483266081177302E-3</v>
      </c>
      <c r="AC171">
        <v>0</v>
      </c>
      <c r="AD171">
        <v>3.0856871587942101E-3</v>
      </c>
      <c r="AE171">
        <v>0</v>
      </c>
      <c r="AF171">
        <v>9.7555186328032298E-2</v>
      </c>
      <c r="AG171">
        <v>1.9428571428571399E-2</v>
      </c>
      <c r="AH171">
        <v>0.38971428571428601</v>
      </c>
      <c r="AI171">
        <v>0.16342857142857101</v>
      </c>
      <c r="AJ171">
        <v>4.57142857142857E-2</v>
      </c>
      <c r="AK171">
        <v>9.1428571428571401E-3</v>
      </c>
      <c r="AL171">
        <v>0.89142857142857101</v>
      </c>
      <c r="AM171">
        <v>3.3142857142857099E-2</v>
      </c>
      <c r="AN171">
        <v>0.106285714285714</v>
      </c>
      <c r="AO171">
        <v>0.66742857142857104</v>
      </c>
      <c r="AP171">
        <v>0.61028571428571399</v>
      </c>
      <c r="AQ171">
        <v>0.34742857142857098</v>
      </c>
      <c r="AR171">
        <v>0</v>
      </c>
      <c r="AS171">
        <v>0.39200000000000002</v>
      </c>
      <c r="AT171">
        <v>0</v>
      </c>
      <c r="AU171">
        <v>0.97257142857142898</v>
      </c>
      <c r="AV171">
        <v>0.61828571428571399</v>
      </c>
      <c r="AW171">
        <v>1.04</v>
      </c>
      <c r="AX171">
        <v>1.27771428571429</v>
      </c>
      <c r="AY171">
        <v>1.712</v>
      </c>
      <c r="AZ171">
        <v>4.6479999999999997</v>
      </c>
      <c r="BA171">
        <v>3.54285714285714E-2</v>
      </c>
      <c r="BB171">
        <v>4.6857142857142903E-2</v>
      </c>
      <c r="BC171">
        <v>0.69028571428571395</v>
      </c>
      <c r="BD171">
        <v>0.28457142857142897</v>
      </c>
      <c r="BE171">
        <v>9.3714285714285694E-2</v>
      </c>
      <c r="BF171" s="233" t="str">
        <f t="shared" si="2"/>
        <v>Least vulnerability</v>
      </c>
    </row>
    <row r="172" spans="1:58" x14ac:dyDescent="0.25">
      <c r="A172">
        <v>55376</v>
      </c>
      <c r="B172">
        <v>18591</v>
      </c>
      <c r="C172">
        <v>673</v>
      </c>
      <c r="D172">
        <v>281</v>
      </c>
      <c r="E172">
        <v>48325</v>
      </c>
      <c r="F172">
        <v>173</v>
      </c>
      <c r="G172">
        <v>1576</v>
      </c>
      <c r="H172">
        <v>5675</v>
      </c>
      <c r="I172">
        <v>1272</v>
      </c>
      <c r="J172">
        <v>205</v>
      </c>
      <c r="K172">
        <v>2058</v>
      </c>
      <c r="L172">
        <v>173</v>
      </c>
      <c r="M172">
        <v>154</v>
      </c>
      <c r="N172">
        <v>0</v>
      </c>
      <c r="O172">
        <v>70</v>
      </c>
      <c r="P172">
        <v>168</v>
      </c>
      <c r="Q172">
        <v>2</v>
      </c>
      <c r="R172">
        <v>3.6200311978914497E-2</v>
      </c>
      <c r="S172">
        <v>1.5114840514227301E-2</v>
      </c>
      <c r="T172">
        <v>48325</v>
      </c>
      <c r="U172">
        <v>9.3055779678339005E-3</v>
      </c>
      <c r="V172">
        <v>8.4772201602926103E-2</v>
      </c>
      <c r="W172">
        <v>0.30525523102576502</v>
      </c>
      <c r="X172">
        <v>6.8420203324189105E-2</v>
      </c>
      <c r="Y172">
        <v>1.10268409445431E-2</v>
      </c>
      <c r="Z172">
        <v>0.11069872518960799</v>
      </c>
      <c r="AA172">
        <v>9.3055779678339005E-3</v>
      </c>
      <c r="AB172">
        <v>8.2835780754128303E-3</v>
      </c>
      <c r="AC172">
        <v>0</v>
      </c>
      <c r="AD172">
        <v>3.76526276155129E-3</v>
      </c>
      <c r="AE172">
        <v>9.0366306277230891E-3</v>
      </c>
      <c r="AF172">
        <v>1.07578936044323E-4</v>
      </c>
      <c r="AG172">
        <v>0.12</v>
      </c>
      <c r="AH172">
        <v>0.40342857142857103</v>
      </c>
      <c r="AI172">
        <v>0.13828571428571401</v>
      </c>
      <c r="AJ172">
        <v>4.8000000000000001E-2</v>
      </c>
      <c r="AK172">
        <v>2.6285714285714301E-2</v>
      </c>
      <c r="AL172">
        <v>0.94399999999999995</v>
      </c>
      <c r="AM172">
        <v>6.8571428571428603E-2</v>
      </c>
      <c r="AN172">
        <v>0.110857142857143</v>
      </c>
      <c r="AO172">
        <v>0.625142857142857</v>
      </c>
      <c r="AP172">
        <v>0.75657142857142901</v>
      </c>
      <c r="AQ172">
        <v>0.41942857142857098</v>
      </c>
      <c r="AR172">
        <v>0</v>
      </c>
      <c r="AS172">
        <v>0.438857142857143</v>
      </c>
      <c r="AT172">
        <v>0.34285714285714303</v>
      </c>
      <c r="AU172">
        <v>0.39771428571428602</v>
      </c>
      <c r="AV172">
        <v>0.70971428571428596</v>
      </c>
      <c r="AW172">
        <v>1.1497142857142899</v>
      </c>
      <c r="AX172">
        <v>1.3817142857142899</v>
      </c>
      <c r="AY172">
        <v>1.5988571428571401</v>
      </c>
      <c r="AZ172">
        <v>4.84</v>
      </c>
      <c r="BA172">
        <v>5.0285714285714302E-2</v>
      </c>
      <c r="BB172">
        <v>8.11428571428571E-2</v>
      </c>
      <c r="BC172">
        <v>0.74057142857142899</v>
      </c>
      <c r="BD172">
        <v>0.253714285714286</v>
      </c>
      <c r="BE172">
        <v>0.11885714285714299</v>
      </c>
      <c r="BF172" s="233" t="str">
        <f t="shared" si="2"/>
        <v>Least vulnerability</v>
      </c>
    </row>
    <row r="173" spans="1:58" x14ac:dyDescent="0.25">
      <c r="A173">
        <v>55378</v>
      </c>
      <c r="B173">
        <v>32017</v>
      </c>
      <c r="C173">
        <v>1946</v>
      </c>
      <c r="D173">
        <v>761</v>
      </c>
      <c r="E173">
        <v>51869</v>
      </c>
      <c r="F173">
        <v>780</v>
      </c>
      <c r="G173">
        <v>3746</v>
      </c>
      <c r="H173">
        <v>8191</v>
      </c>
      <c r="I173">
        <v>2358</v>
      </c>
      <c r="J173">
        <v>376</v>
      </c>
      <c r="K173">
        <v>8313</v>
      </c>
      <c r="L173">
        <v>604</v>
      </c>
      <c r="M173">
        <v>978</v>
      </c>
      <c r="N173">
        <v>82</v>
      </c>
      <c r="O173">
        <v>257</v>
      </c>
      <c r="P173">
        <v>192</v>
      </c>
      <c r="Q173">
        <v>2</v>
      </c>
      <c r="R173">
        <v>6.0780210513164901E-2</v>
      </c>
      <c r="S173">
        <v>2.3768622919074198E-2</v>
      </c>
      <c r="T173">
        <v>51869</v>
      </c>
      <c r="U173">
        <v>2.4362057656869801E-2</v>
      </c>
      <c r="V173">
        <v>0.11700034356748</v>
      </c>
      <c r="W173">
        <v>0.25583283880438501</v>
      </c>
      <c r="X173">
        <v>7.3648374301152494E-2</v>
      </c>
      <c r="Y173">
        <v>1.17437611269013E-2</v>
      </c>
      <c r="Z173">
        <v>0.25964331448917799</v>
      </c>
      <c r="AA173">
        <v>1.8864977980447901E-2</v>
      </c>
      <c r="AB173">
        <v>3.0546272292844401E-2</v>
      </c>
      <c r="AC173">
        <v>2.5611393946965702E-3</v>
      </c>
      <c r="AD173">
        <v>8.0269856638660701E-3</v>
      </c>
      <c r="AE173">
        <v>5.99681419246026E-3</v>
      </c>
      <c r="AF173" s="239">
        <v>6.2466814504794294E-5</v>
      </c>
      <c r="AG173">
        <v>0.31885714285714301</v>
      </c>
      <c r="AH173">
        <v>0.71428571428571397</v>
      </c>
      <c r="AI173">
        <v>0.10171428571428601</v>
      </c>
      <c r="AJ173">
        <v>0.20457142857142899</v>
      </c>
      <c r="AK173">
        <v>9.0285714285714302E-2</v>
      </c>
      <c r="AL173">
        <v>0.72799999999999998</v>
      </c>
      <c r="AM173">
        <v>9.9428571428571394E-2</v>
      </c>
      <c r="AN173">
        <v>0.124571428571429</v>
      </c>
      <c r="AO173">
        <v>0.872</v>
      </c>
      <c r="AP173">
        <v>0.875428571428571</v>
      </c>
      <c r="AQ173">
        <v>0.66857142857142904</v>
      </c>
      <c r="AR173">
        <v>0.20457142857142899</v>
      </c>
      <c r="AS173">
        <v>0.68</v>
      </c>
      <c r="AT173">
        <v>0.23200000000000001</v>
      </c>
      <c r="AU173">
        <v>0.39542857142857102</v>
      </c>
      <c r="AV173">
        <v>1.3394285714285701</v>
      </c>
      <c r="AW173">
        <v>1.04228571428571</v>
      </c>
      <c r="AX173">
        <v>1.74742857142857</v>
      </c>
      <c r="AY173">
        <v>2.1805714285714299</v>
      </c>
      <c r="AZ173">
        <v>6.30971428571429</v>
      </c>
      <c r="BA173">
        <v>0.22514285714285701</v>
      </c>
      <c r="BB173">
        <v>4.9142857142857099E-2</v>
      </c>
      <c r="BC173">
        <v>0.90171428571428602</v>
      </c>
      <c r="BD173">
        <v>0.438857142857143</v>
      </c>
      <c r="BE173">
        <v>0.34514285714285697</v>
      </c>
      <c r="BF173" s="233" t="str">
        <f t="shared" si="2"/>
        <v>Some vulnerability</v>
      </c>
    </row>
    <row r="174" spans="1:58" x14ac:dyDescent="0.25">
      <c r="A174">
        <v>55379</v>
      </c>
      <c r="B174">
        <v>48318</v>
      </c>
      <c r="C174">
        <v>3297</v>
      </c>
      <c r="D174">
        <v>1000</v>
      </c>
      <c r="E174">
        <v>44180</v>
      </c>
      <c r="F174">
        <v>2396</v>
      </c>
      <c r="G174">
        <v>5017</v>
      </c>
      <c r="H174">
        <v>12925</v>
      </c>
      <c r="I174">
        <v>4375</v>
      </c>
      <c r="J174">
        <v>807</v>
      </c>
      <c r="K174">
        <v>17551</v>
      </c>
      <c r="L174">
        <v>1950</v>
      </c>
      <c r="M174">
        <v>2414</v>
      </c>
      <c r="N174">
        <v>305</v>
      </c>
      <c r="O174">
        <v>645</v>
      </c>
      <c r="P174">
        <v>677</v>
      </c>
      <c r="Q174">
        <v>895</v>
      </c>
      <c r="R174">
        <v>6.8235440208617895E-2</v>
      </c>
      <c r="S174">
        <v>2.0696220870069101E-2</v>
      </c>
      <c r="T174">
        <v>44180</v>
      </c>
      <c r="U174">
        <v>4.9588145204685602E-2</v>
      </c>
      <c r="V174">
        <v>0.10383294010513699</v>
      </c>
      <c r="W174">
        <v>0.26749865474564299</v>
      </c>
      <c r="X174">
        <v>9.05459663065524E-2</v>
      </c>
      <c r="Y174">
        <v>1.6701850242145801E-2</v>
      </c>
      <c r="Z174">
        <v>0.36323937249058302</v>
      </c>
      <c r="AA174">
        <v>4.0357630696634797E-2</v>
      </c>
      <c r="AB174">
        <v>4.9960677180346899E-2</v>
      </c>
      <c r="AC174">
        <v>6.31234736537108E-3</v>
      </c>
      <c r="AD174">
        <v>1.33490624611946E-2</v>
      </c>
      <c r="AE174">
        <v>1.4011341529036801E-2</v>
      </c>
      <c r="AF174">
        <v>1.8523117678711901E-2</v>
      </c>
      <c r="AG174">
        <v>0.39542857142857102</v>
      </c>
      <c r="AH174">
        <v>0.619428571428571</v>
      </c>
      <c r="AI174">
        <v>0.20799999999999999</v>
      </c>
      <c r="AJ174">
        <v>0.64228571428571402</v>
      </c>
      <c r="AK174">
        <v>5.94285714285714E-2</v>
      </c>
      <c r="AL174">
        <v>0.79314285714285704</v>
      </c>
      <c r="AM174">
        <v>0.23200000000000001</v>
      </c>
      <c r="AN174">
        <v>0.26171428571428601</v>
      </c>
      <c r="AO174">
        <v>0.94171428571428595</v>
      </c>
      <c r="AP174">
        <v>0.94742857142857095</v>
      </c>
      <c r="AQ174">
        <v>0.81142857142857105</v>
      </c>
      <c r="AR174">
        <v>0.30399999999999999</v>
      </c>
      <c r="AS174">
        <v>0.85257142857142898</v>
      </c>
      <c r="AT174">
        <v>0.500571428571429</v>
      </c>
      <c r="AU174">
        <v>0.72342857142857098</v>
      </c>
      <c r="AV174">
        <v>1.8651428571428601</v>
      </c>
      <c r="AW174">
        <v>1.3462857142857101</v>
      </c>
      <c r="AX174">
        <v>1.8891428571428599</v>
      </c>
      <c r="AY174">
        <v>3.1920000000000002</v>
      </c>
      <c r="AZ174">
        <v>8.2925714285714296</v>
      </c>
      <c r="BA174">
        <v>0.441142857142857</v>
      </c>
      <c r="BB174">
        <v>0.150857142857143</v>
      </c>
      <c r="BC174">
        <v>0.96</v>
      </c>
      <c r="BD174">
        <v>0.752</v>
      </c>
      <c r="BE174">
        <v>0.66742857142857104</v>
      </c>
      <c r="BF174" s="233" t="str">
        <f t="shared" si="2"/>
        <v>Significant vulnerability</v>
      </c>
    </row>
    <row r="175" spans="1:58" x14ac:dyDescent="0.25">
      <c r="A175">
        <v>55381</v>
      </c>
      <c r="B175">
        <v>1837</v>
      </c>
      <c r="C175">
        <v>61</v>
      </c>
      <c r="D175">
        <v>64</v>
      </c>
      <c r="E175">
        <v>40096</v>
      </c>
      <c r="F175">
        <v>141</v>
      </c>
      <c r="G175">
        <v>450</v>
      </c>
      <c r="H175">
        <v>338</v>
      </c>
      <c r="I175">
        <v>281</v>
      </c>
      <c r="J175">
        <v>29</v>
      </c>
      <c r="K175">
        <v>149</v>
      </c>
      <c r="L175">
        <v>2</v>
      </c>
      <c r="M175">
        <v>21</v>
      </c>
      <c r="N175">
        <v>12</v>
      </c>
      <c r="O175">
        <v>4</v>
      </c>
      <c r="P175">
        <v>14</v>
      </c>
      <c r="Q175">
        <v>23</v>
      </c>
      <c r="R175">
        <v>3.3206314643440399E-2</v>
      </c>
      <c r="S175">
        <v>3.4839412084921098E-2</v>
      </c>
      <c r="T175">
        <v>40096</v>
      </c>
      <c r="U175">
        <v>7.6755579749591699E-2</v>
      </c>
      <c r="V175">
        <v>0.244964616222101</v>
      </c>
      <c r="W175">
        <v>0.18399564507348901</v>
      </c>
      <c r="X175">
        <v>0.15296679368535701</v>
      </c>
      <c r="Y175">
        <v>1.5786608600979898E-2</v>
      </c>
      <c r="Z175">
        <v>8.1110506260206897E-2</v>
      </c>
      <c r="AA175">
        <v>1.08873162765378E-3</v>
      </c>
      <c r="AB175">
        <v>1.14316820903647E-2</v>
      </c>
      <c r="AC175">
        <v>6.5323897659226998E-3</v>
      </c>
      <c r="AD175">
        <v>2.1774632553075699E-3</v>
      </c>
      <c r="AE175">
        <v>7.6211213935764802E-3</v>
      </c>
      <c r="AF175">
        <v>1.25204137180185E-2</v>
      </c>
      <c r="AG175">
        <v>9.2571428571428596E-2</v>
      </c>
      <c r="AH175">
        <v>0.877714285714286</v>
      </c>
      <c r="AI175">
        <v>0.34628571428571397</v>
      </c>
      <c r="AJ175">
        <v>0.88800000000000001</v>
      </c>
      <c r="AK175">
        <v>0.77257142857142902</v>
      </c>
      <c r="AL175">
        <v>0.218285714285714</v>
      </c>
      <c r="AM175">
        <v>0.78285714285714303</v>
      </c>
      <c r="AN175">
        <v>0.23200000000000001</v>
      </c>
      <c r="AO175">
        <v>0.45371428571428601</v>
      </c>
      <c r="AP175">
        <v>0.433142857142857</v>
      </c>
      <c r="AQ175">
        <v>0.46857142857142903</v>
      </c>
      <c r="AR175">
        <v>0.309714285714286</v>
      </c>
      <c r="AS175">
        <v>0.33142857142857102</v>
      </c>
      <c r="AT175">
        <v>0.29371428571428598</v>
      </c>
      <c r="AU175">
        <v>0.64114285714285701</v>
      </c>
      <c r="AV175">
        <v>2.20457142857143</v>
      </c>
      <c r="AW175">
        <v>2.0057142857142898</v>
      </c>
      <c r="AX175">
        <v>0.88685714285714301</v>
      </c>
      <c r="AY175">
        <v>2.0445714285714298</v>
      </c>
      <c r="AZ175">
        <v>7.1417142857142899</v>
      </c>
      <c r="BA175">
        <v>0.61028571428571399</v>
      </c>
      <c r="BB175">
        <v>0.501714285714286</v>
      </c>
      <c r="BC175">
        <v>0.47542857142857098</v>
      </c>
      <c r="BD175">
        <v>0.39428571428571402</v>
      </c>
      <c r="BE175">
        <v>0.48685714285714299</v>
      </c>
      <c r="BF175" s="233" t="str">
        <f t="shared" si="2"/>
        <v>Some vulnerability</v>
      </c>
    </row>
    <row r="176" spans="1:58" x14ac:dyDescent="0.25">
      <c r="A176">
        <v>55382</v>
      </c>
      <c r="B176">
        <v>3509</v>
      </c>
      <c r="C176">
        <v>227</v>
      </c>
      <c r="D176">
        <v>68</v>
      </c>
      <c r="E176">
        <v>44516</v>
      </c>
      <c r="F176">
        <v>146</v>
      </c>
      <c r="G176">
        <v>736</v>
      </c>
      <c r="H176">
        <v>801</v>
      </c>
      <c r="I176">
        <v>399</v>
      </c>
      <c r="J176">
        <v>94</v>
      </c>
      <c r="K176">
        <v>99</v>
      </c>
      <c r="L176">
        <v>28</v>
      </c>
      <c r="M176">
        <v>0</v>
      </c>
      <c r="N176">
        <v>136</v>
      </c>
      <c r="O176">
        <v>20</v>
      </c>
      <c r="P176">
        <v>41</v>
      </c>
      <c r="Q176">
        <v>0</v>
      </c>
      <c r="R176">
        <v>6.4690795098318599E-2</v>
      </c>
      <c r="S176">
        <v>1.93787403818752E-2</v>
      </c>
      <c r="T176">
        <v>44516</v>
      </c>
      <c r="U176">
        <v>4.1607295525790802E-2</v>
      </c>
      <c r="V176">
        <v>0.209746366486178</v>
      </c>
      <c r="W176">
        <v>0.22827016243944101</v>
      </c>
      <c r="X176">
        <v>0.113707609005415</v>
      </c>
      <c r="Y176">
        <v>2.67882587631804E-2</v>
      </c>
      <c r="Z176">
        <v>2.8213166144200601E-2</v>
      </c>
      <c r="AA176">
        <v>7.9794813337133105E-3</v>
      </c>
      <c r="AB176">
        <v>0</v>
      </c>
      <c r="AC176">
        <v>3.87574807637504E-2</v>
      </c>
      <c r="AD176">
        <v>5.69962952408093E-3</v>
      </c>
      <c r="AE176">
        <v>1.16842405243659E-2</v>
      </c>
      <c r="AF176">
        <v>0</v>
      </c>
      <c r="AG176">
        <v>0.35771428571428598</v>
      </c>
      <c r="AH176">
        <v>0.56457142857142895</v>
      </c>
      <c r="AI176">
        <v>0.19771428571428601</v>
      </c>
      <c r="AJ176">
        <v>0.504</v>
      </c>
      <c r="AK176">
        <v>0.59085714285714297</v>
      </c>
      <c r="AL176">
        <v>0.52685714285714302</v>
      </c>
      <c r="AM176">
        <v>0.46742857142857103</v>
      </c>
      <c r="AN176">
        <v>0.57485714285714296</v>
      </c>
      <c r="AO176">
        <v>0.104</v>
      </c>
      <c r="AP176">
        <v>0.72914285714285698</v>
      </c>
      <c r="AQ176">
        <v>0</v>
      </c>
      <c r="AR176">
        <v>0.73599999999999999</v>
      </c>
      <c r="AS176">
        <v>0.57371428571428595</v>
      </c>
      <c r="AT176">
        <v>0.42857142857142899</v>
      </c>
      <c r="AU176">
        <v>0</v>
      </c>
      <c r="AV176">
        <v>1.6240000000000001</v>
      </c>
      <c r="AW176">
        <v>2.16</v>
      </c>
      <c r="AX176">
        <v>0.83314285714285696</v>
      </c>
      <c r="AY176">
        <v>1.73828571428571</v>
      </c>
      <c r="AZ176">
        <v>6.3554285714285701</v>
      </c>
      <c r="BA176">
        <v>0.33942857142857102</v>
      </c>
      <c r="BB176">
        <v>0.59314285714285697</v>
      </c>
      <c r="BC176">
        <v>0.44</v>
      </c>
      <c r="BD176">
        <v>0.29371428571428598</v>
      </c>
      <c r="BE176">
        <v>0.34971428571428598</v>
      </c>
      <c r="BF176" s="233" t="str">
        <f t="shared" si="2"/>
        <v>Some vulnerability</v>
      </c>
    </row>
    <row r="177" spans="1:58" x14ac:dyDescent="0.25">
      <c r="A177">
        <v>55384</v>
      </c>
      <c r="B177">
        <v>1919</v>
      </c>
      <c r="C177">
        <v>156</v>
      </c>
      <c r="D177">
        <v>36</v>
      </c>
      <c r="E177">
        <v>52346</v>
      </c>
      <c r="F177">
        <v>104</v>
      </c>
      <c r="G177">
        <v>678</v>
      </c>
      <c r="H177">
        <v>159</v>
      </c>
      <c r="I177">
        <v>405</v>
      </c>
      <c r="J177">
        <v>144</v>
      </c>
      <c r="K177">
        <v>320</v>
      </c>
      <c r="L177">
        <v>16</v>
      </c>
      <c r="M177">
        <v>991</v>
      </c>
      <c r="N177">
        <v>0</v>
      </c>
      <c r="O177">
        <v>13</v>
      </c>
      <c r="P177">
        <v>198</v>
      </c>
      <c r="Q177">
        <v>124</v>
      </c>
      <c r="R177">
        <v>8.1292339760291807E-2</v>
      </c>
      <c r="S177">
        <v>1.87597707139135E-2</v>
      </c>
      <c r="T177">
        <v>52346</v>
      </c>
      <c r="U177">
        <v>5.4194893173527901E-2</v>
      </c>
      <c r="V177">
        <v>0.35330901511203699</v>
      </c>
      <c r="W177">
        <v>8.2855653986451297E-2</v>
      </c>
      <c r="X177">
        <v>0.211047420531527</v>
      </c>
      <c r="Y177">
        <v>7.5039082855653999E-2</v>
      </c>
      <c r="Z177">
        <v>0.166753517457009</v>
      </c>
      <c r="AA177">
        <v>8.3376758728504405E-3</v>
      </c>
      <c r="AB177">
        <v>0.51641479937467405</v>
      </c>
      <c r="AC177">
        <v>0</v>
      </c>
      <c r="AD177">
        <v>6.7743616466909903E-3</v>
      </c>
      <c r="AE177">
        <v>0.103178738926524</v>
      </c>
      <c r="AF177">
        <v>6.4616988014590898E-2</v>
      </c>
      <c r="AG177">
        <v>0.52114285714285702</v>
      </c>
      <c r="AH177">
        <v>0.54514285714285704</v>
      </c>
      <c r="AI177">
        <v>9.6000000000000002E-2</v>
      </c>
      <c r="AJ177">
        <v>0.70742857142857096</v>
      </c>
      <c r="AK177">
        <v>0.95771428571428596</v>
      </c>
      <c r="AL177">
        <v>3.77142857142857E-2</v>
      </c>
      <c r="AM177">
        <v>0.95771428571428596</v>
      </c>
      <c r="AN177">
        <v>0.97257142857142898</v>
      </c>
      <c r="AO177">
        <v>0.753142857142857</v>
      </c>
      <c r="AP177">
        <v>0.73714285714285699</v>
      </c>
      <c r="AQ177">
        <v>0.99314285714285699</v>
      </c>
      <c r="AR177">
        <v>0</v>
      </c>
      <c r="AS177">
        <v>0.622857142857143</v>
      </c>
      <c r="AT177">
        <v>0.99085714285714299</v>
      </c>
      <c r="AU177">
        <v>0.94628571428571395</v>
      </c>
      <c r="AV177">
        <v>1.8697142857142901</v>
      </c>
      <c r="AW177">
        <v>2.9257142857142902</v>
      </c>
      <c r="AX177">
        <v>1.49028571428571</v>
      </c>
      <c r="AY177">
        <v>3.55314285714286</v>
      </c>
      <c r="AZ177">
        <v>9.8388571428571403</v>
      </c>
      <c r="BA177">
        <v>0.442285714285714</v>
      </c>
      <c r="BB177">
        <v>0.94285714285714295</v>
      </c>
      <c r="BC177">
        <v>0.79314285714285704</v>
      </c>
      <c r="BD177">
        <v>0.878857142857143</v>
      </c>
      <c r="BE177">
        <v>0.88914285714285701</v>
      </c>
      <c r="BF177" s="233" t="str">
        <f t="shared" si="2"/>
        <v>Most vulnerability</v>
      </c>
    </row>
    <row r="178" spans="1:58" x14ac:dyDescent="0.25">
      <c r="A178">
        <v>55385</v>
      </c>
      <c r="B178">
        <v>1259</v>
      </c>
      <c r="C178">
        <v>99</v>
      </c>
      <c r="D178">
        <v>16</v>
      </c>
      <c r="E178">
        <v>38643</v>
      </c>
      <c r="F178">
        <v>57</v>
      </c>
      <c r="G178">
        <v>221</v>
      </c>
      <c r="H178">
        <v>311</v>
      </c>
      <c r="I178">
        <v>166</v>
      </c>
      <c r="J178">
        <v>34</v>
      </c>
      <c r="K178">
        <v>124</v>
      </c>
      <c r="L178">
        <v>0</v>
      </c>
      <c r="M178">
        <v>2</v>
      </c>
      <c r="N178">
        <v>31</v>
      </c>
      <c r="O178">
        <v>5</v>
      </c>
      <c r="P178">
        <v>4</v>
      </c>
      <c r="Q178">
        <v>0</v>
      </c>
      <c r="R178">
        <v>7.8633836378077804E-2</v>
      </c>
      <c r="S178">
        <v>1.27084988085782E-2</v>
      </c>
      <c r="T178">
        <v>38643</v>
      </c>
      <c r="U178">
        <v>4.5274027005559998E-2</v>
      </c>
      <c r="V178">
        <v>0.17553613979348701</v>
      </c>
      <c r="W178">
        <v>0.247021445591739</v>
      </c>
      <c r="X178">
        <v>0.13185067513899901</v>
      </c>
      <c r="Y178">
        <v>2.7005559968228801E-2</v>
      </c>
      <c r="Z178">
        <v>9.8490865766481306E-2</v>
      </c>
      <c r="AA178">
        <v>0</v>
      </c>
      <c r="AB178">
        <v>1.5885623510722799E-3</v>
      </c>
      <c r="AC178">
        <v>2.4622716441620299E-2</v>
      </c>
      <c r="AD178">
        <v>3.9714058776806997E-3</v>
      </c>
      <c r="AE178">
        <v>3.1771247021445599E-3</v>
      </c>
      <c r="AF178">
        <v>0</v>
      </c>
      <c r="AG178">
        <v>0.500571428571429</v>
      </c>
      <c r="AH178">
        <v>0.33828571428571402</v>
      </c>
      <c r="AI178">
        <v>0.4</v>
      </c>
      <c r="AJ178">
        <v>0.56114285714285705</v>
      </c>
      <c r="AK178">
        <v>0.373714285714286</v>
      </c>
      <c r="AL178">
        <v>0.66285714285714303</v>
      </c>
      <c r="AM178">
        <v>0.63428571428571401</v>
      </c>
      <c r="AN178">
        <v>0.58514285714285696</v>
      </c>
      <c r="AO178">
        <v>0.57142857142857095</v>
      </c>
      <c r="AP178">
        <v>0</v>
      </c>
      <c r="AQ178">
        <v>0.32571428571428601</v>
      </c>
      <c r="AR178">
        <v>0.620571428571429</v>
      </c>
      <c r="AS178">
        <v>0.45485714285714302</v>
      </c>
      <c r="AT178">
        <v>0.13714285714285701</v>
      </c>
      <c r="AU178">
        <v>0</v>
      </c>
      <c r="AV178">
        <v>1.8</v>
      </c>
      <c r="AW178">
        <v>2.2559999999999998</v>
      </c>
      <c r="AX178">
        <v>0.57142857142857095</v>
      </c>
      <c r="AY178">
        <v>1.53828571428571</v>
      </c>
      <c r="AZ178">
        <v>6.1657142857142899</v>
      </c>
      <c r="BA178">
        <v>0.41942857142857098</v>
      </c>
      <c r="BB178">
        <v>0.63314285714285701</v>
      </c>
      <c r="BC178">
        <v>0.28799999999999998</v>
      </c>
      <c r="BD178">
        <v>0.23771428571428599</v>
      </c>
      <c r="BE178">
        <v>0.32342857142857101</v>
      </c>
      <c r="BF178" s="233" t="str">
        <f t="shared" si="2"/>
        <v>Some vulnerability</v>
      </c>
    </row>
    <row r="179" spans="1:58" x14ac:dyDescent="0.25">
      <c r="A179">
        <v>55386</v>
      </c>
      <c r="B179">
        <v>9642</v>
      </c>
      <c r="C179">
        <v>215</v>
      </c>
      <c r="D179">
        <v>246</v>
      </c>
      <c r="E179">
        <v>68264</v>
      </c>
      <c r="F179">
        <v>137</v>
      </c>
      <c r="G179">
        <v>1300</v>
      </c>
      <c r="H179">
        <v>2577</v>
      </c>
      <c r="I179">
        <v>702</v>
      </c>
      <c r="J179">
        <v>121</v>
      </c>
      <c r="K179">
        <v>1455</v>
      </c>
      <c r="L179">
        <v>0</v>
      </c>
      <c r="M179">
        <v>119</v>
      </c>
      <c r="N179">
        <v>0</v>
      </c>
      <c r="O179">
        <v>0</v>
      </c>
      <c r="P179">
        <v>9</v>
      </c>
      <c r="Q179">
        <v>93</v>
      </c>
      <c r="R179">
        <v>2.22982783654843E-2</v>
      </c>
      <c r="S179">
        <v>2.5513378967019301E-2</v>
      </c>
      <c r="T179">
        <v>68264</v>
      </c>
      <c r="U179">
        <v>1.4208670400331899E-2</v>
      </c>
      <c r="V179">
        <v>0.134826799419208</v>
      </c>
      <c r="W179">
        <v>0.26726820161792197</v>
      </c>
      <c r="X179">
        <v>7.2806471686372096E-2</v>
      </c>
      <c r="Y179">
        <v>1.25492636382493E-2</v>
      </c>
      <c r="Z179">
        <v>0.15090230242688199</v>
      </c>
      <c r="AA179">
        <v>0</v>
      </c>
      <c r="AB179">
        <v>1.2341837792989E-2</v>
      </c>
      <c r="AC179">
        <v>0</v>
      </c>
      <c r="AD179">
        <v>0</v>
      </c>
      <c r="AE179">
        <v>9.3341630367143702E-4</v>
      </c>
      <c r="AF179">
        <v>9.64530180460485E-3</v>
      </c>
      <c r="AG179">
        <v>4.34285714285714E-2</v>
      </c>
      <c r="AH179">
        <v>0.75542857142857101</v>
      </c>
      <c r="AI179">
        <v>2.8571428571428598E-2</v>
      </c>
      <c r="AJ179">
        <v>8.5714285714285701E-2</v>
      </c>
      <c r="AK179">
        <v>0.161142857142857</v>
      </c>
      <c r="AL179">
        <v>0.79200000000000004</v>
      </c>
      <c r="AM179">
        <v>9.4857142857142904E-2</v>
      </c>
      <c r="AN179">
        <v>0.14285714285714299</v>
      </c>
      <c r="AO179">
        <v>0.73028571428571398</v>
      </c>
      <c r="AP179">
        <v>0</v>
      </c>
      <c r="AQ179">
        <v>0.48457142857142899</v>
      </c>
      <c r="AR179">
        <v>0</v>
      </c>
      <c r="AS179">
        <v>0</v>
      </c>
      <c r="AT179">
        <v>8.4571428571428603E-2</v>
      </c>
      <c r="AU179">
        <v>0.6</v>
      </c>
      <c r="AV179">
        <v>0.91314285714285703</v>
      </c>
      <c r="AW179">
        <v>1.1908571428571399</v>
      </c>
      <c r="AX179">
        <v>0.73028571428571398</v>
      </c>
      <c r="AY179">
        <v>1.1691428571428599</v>
      </c>
      <c r="AZ179">
        <v>4.0034285714285698</v>
      </c>
      <c r="BA179">
        <v>9.2571428571428596E-2</v>
      </c>
      <c r="BB179">
        <v>9.6000000000000002E-2</v>
      </c>
      <c r="BC179">
        <v>0.38628571428571401</v>
      </c>
      <c r="BD179">
        <v>0.13257142857142901</v>
      </c>
      <c r="BE179">
        <v>3.6571428571428602E-2</v>
      </c>
      <c r="BF179" s="233" t="str">
        <f t="shared" si="2"/>
        <v>Least vulnerability</v>
      </c>
    </row>
    <row r="180" spans="1:58" x14ac:dyDescent="0.25">
      <c r="A180">
        <v>55387</v>
      </c>
      <c r="B180">
        <v>14409</v>
      </c>
      <c r="C180">
        <v>641</v>
      </c>
      <c r="D180">
        <v>234</v>
      </c>
      <c r="E180">
        <v>49992</v>
      </c>
      <c r="F180">
        <v>236</v>
      </c>
      <c r="G180">
        <v>2060</v>
      </c>
      <c r="H180">
        <v>3888</v>
      </c>
      <c r="I180">
        <v>1305</v>
      </c>
      <c r="J180">
        <v>250</v>
      </c>
      <c r="K180">
        <v>1173</v>
      </c>
      <c r="L180">
        <v>10</v>
      </c>
      <c r="M180">
        <v>564</v>
      </c>
      <c r="N180">
        <v>17</v>
      </c>
      <c r="O180">
        <v>15</v>
      </c>
      <c r="P180">
        <v>304</v>
      </c>
      <c r="Q180">
        <v>153</v>
      </c>
      <c r="R180">
        <v>4.4486085085710302E-2</v>
      </c>
      <c r="S180">
        <v>1.6239850093691399E-2</v>
      </c>
      <c r="T180">
        <v>49992</v>
      </c>
      <c r="U180">
        <v>1.6378652231244399E-2</v>
      </c>
      <c r="V180">
        <v>0.14296620167950599</v>
      </c>
      <c r="W180">
        <v>0.26983135540287301</v>
      </c>
      <c r="X180">
        <v>9.0568394753279199E-2</v>
      </c>
      <c r="Y180">
        <v>1.73502671941148E-2</v>
      </c>
      <c r="Z180">
        <v>8.1407453674786606E-2</v>
      </c>
      <c r="AA180">
        <v>6.9401068776459203E-4</v>
      </c>
      <c r="AB180">
        <v>3.9142202789923003E-2</v>
      </c>
      <c r="AC180">
        <v>1.17981816919981E-3</v>
      </c>
      <c r="AD180">
        <v>1.04101603164689E-3</v>
      </c>
      <c r="AE180">
        <v>2.1097924908043599E-2</v>
      </c>
      <c r="AF180">
        <v>1.06183635227983E-2</v>
      </c>
      <c r="AG180">
        <v>0.186285714285714</v>
      </c>
      <c r="AH180">
        <v>0.44800000000000001</v>
      </c>
      <c r="AI180">
        <v>0.122285714285714</v>
      </c>
      <c r="AJ180">
        <v>0.11771428571428599</v>
      </c>
      <c r="AK180">
        <v>0.19771428571428601</v>
      </c>
      <c r="AL180">
        <v>0.80685714285714305</v>
      </c>
      <c r="AM180">
        <v>0.23314285714285701</v>
      </c>
      <c r="AN180">
        <v>0.28685714285714298</v>
      </c>
      <c r="AO180">
        <v>0.45714285714285702</v>
      </c>
      <c r="AP180">
        <v>0.39542857142857102</v>
      </c>
      <c r="AQ180">
        <v>0.749714285714286</v>
      </c>
      <c r="AR180">
        <v>0.16228571428571401</v>
      </c>
      <c r="AS180">
        <v>0.252571428571429</v>
      </c>
      <c r="AT180">
        <v>0.68</v>
      </c>
      <c r="AU180">
        <v>0.622857142857143</v>
      </c>
      <c r="AV180">
        <v>0.874285714285714</v>
      </c>
      <c r="AW180">
        <v>1.52457142857143</v>
      </c>
      <c r="AX180">
        <v>0.85257142857142898</v>
      </c>
      <c r="AY180">
        <v>2.4674285714285702</v>
      </c>
      <c r="AZ180">
        <v>5.7188571428571402</v>
      </c>
      <c r="BA180">
        <v>8.3428571428571394E-2</v>
      </c>
      <c r="BB180">
        <v>0.23657142857142899</v>
      </c>
      <c r="BC180">
        <v>0.45142857142857101</v>
      </c>
      <c r="BD180">
        <v>0.53485714285714303</v>
      </c>
      <c r="BE180">
        <v>0.246857142857143</v>
      </c>
      <c r="BF180" s="233" t="str">
        <f t="shared" si="2"/>
        <v>Least vulnerability</v>
      </c>
    </row>
    <row r="181" spans="1:58" x14ac:dyDescent="0.25">
      <c r="A181">
        <v>55388</v>
      </c>
      <c r="B181">
        <v>5997</v>
      </c>
      <c r="C181">
        <v>451</v>
      </c>
      <c r="D181">
        <v>39</v>
      </c>
      <c r="E181">
        <v>42328</v>
      </c>
      <c r="F181">
        <v>146</v>
      </c>
      <c r="G181">
        <v>626</v>
      </c>
      <c r="H181">
        <v>1470</v>
      </c>
      <c r="I181">
        <v>572</v>
      </c>
      <c r="J181">
        <v>80</v>
      </c>
      <c r="K181">
        <v>197</v>
      </c>
      <c r="L181">
        <v>39</v>
      </c>
      <c r="M181">
        <v>79</v>
      </c>
      <c r="N181">
        <v>102</v>
      </c>
      <c r="O181">
        <v>67</v>
      </c>
      <c r="P181">
        <v>50</v>
      </c>
      <c r="Q181">
        <v>57</v>
      </c>
      <c r="R181">
        <v>7.5204268801067203E-2</v>
      </c>
      <c r="S181">
        <v>6.50325162581291E-3</v>
      </c>
      <c r="T181">
        <v>42328</v>
      </c>
      <c r="U181">
        <v>2.4345506086376499E-2</v>
      </c>
      <c r="V181">
        <v>0.10438552609638201</v>
      </c>
      <c r="W181">
        <v>0.24512256128064</v>
      </c>
      <c r="X181">
        <v>9.5381023845255999E-2</v>
      </c>
      <c r="Y181">
        <v>1.3340003335000799E-2</v>
      </c>
      <c r="Z181">
        <v>3.28497582124396E-2</v>
      </c>
      <c r="AA181">
        <v>6.50325162581291E-3</v>
      </c>
      <c r="AB181">
        <v>1.31732532933133E-2</v>
      </c>
      <c r="AC181">
        <v>1.7008504252126098E-2</v>
      </c>
      <c r="AD181">
        <v>1.1172252793063201E-2</v>
      </c>
      <c r="AE181">
        <v>8.3375020843755206E-3</v>
      </c>
      <c r="AF181">
        <v>9.5047523761880894E-3</v>
      </c>
      <c r="AG181">
        <v>0.46971428571428597</v>
      </c>
      <c r="AH181">
        <v>0.152</v>
      </c>
      <c r="AI181">
        <v>0.26285714285714301</v>
      </c>
      <c r="AJ181">
        <v>0.20342857142857099</v>
      </c>
      <c r="AK181">
        <v>6.0571428571428602E-2</v>
      </c>
      <c r="AL181">
        <v>0.64457142857142902</v>
      </c>
      <c r="AM181">
        <v>0.28114285714285697</v>
      </c>
      <c r="AN181">
        <v>0.16685714285714301</v>
      </c>
      <c r="AO181">
        <v>0.13828571428571401</v>
      </c>
      <c r="AP181">
        <v>0.68</v>
      </c>
      <c r="AQ181">
        <v>0.48914285714285699</v>
      </c>
      <c r="AR181">
        <v>0.51314285714285701</v>
      </c>
      <c r="AS181">
        <v>0.80342857142857105</v>
      </c>
      <c r="AT181">
        <v>0.314285714285714</v>
      </c>
      <c r="AU181">
        <v>0.59657142857142897</v>
      </c>
      <c r="AV181">
        <v>1.0880000000000001</v>
      </c>
      <c r="AW181">
        <v>1.1531428571428599</v>
      </c>
      <c r="AX181">
        <v>0.81828571428571395</v>
      </c>
      <c r="AY181">
        <v>2.71657142857143</v>
      </c>
      <c r="AZ181">
        <v>5.7759999999999998</v>
      </c>
      <c r="BA181">
        <v>0.14514285714285699</v>
      </c>
      <c r="BB181">
        <v>8.3428571428571394E-2</v>
      </c>
      <c r="BC181">
        <v>0.434285714285714</v>
      </c>
      <c r="BD181">
        <v>0.60571428571428598</v>
      </c>
      <c r="BE181">
        <v>0.25828571428571401</v>
      </c>
      <c r="BF181" s="233" t="str">
        <f t="shared" si="2"/>
        <v>Some vulnerability</v>
      </c>
    </row>
    <row r="182" spans="1:58" x14ac:dyDescent="0.25">
      <c r="A182">
        <v>55389</v>
      </c>
      <c r="B182">
        <v>2675</v>
      </c>
      <c r="C182">
        <v>118</v>
      </c>
      <c r="D182">
        <v>22</v>
      </c>
      <c r="E182">
        <v>31776</v>
      </c>
      <c r="F182">
        <v>153</v>
      </c>
      <c r="G182">
        <v>375</v>
      </c>
      <c r="H182">
        <v>788</v>
      </c>
      <c r="I182">
        <v>260</v>
      </c>
      <c r="J182">
        <v>52</v>
      </c>
      <c r="K182">
        <v>171</v>
      </c>
      <c r="L182">
        <v>6</v>
      </c>
      <c r="M182">
        <v>64</v>
      </c>
      <c r="N182">
        <v>104</v>
      </c>
      <c r="O182">
        <v>10</v>
      </c>
      <c r="P182">
        <v>53</v>
      </c>
      <c r="Q182">
        <v>53</v>
      </c>
      <c r="R182">
        <v>4.4112149532710303E-2</v>
      </c>
      <c r="S182">
        <v>8.2242990654205605E-3</v>
      </c>
      <c r="T182">
        <v>31776</v>
      </c>
      <c r="U182">
        <v>5.7196261682243003E-2</v>
      </c>
      <c r="V182">
        <v>0.14018691588785001</v>
      </c>
      <c r="W182">
        <v>0.29457943925233598</v>
      </c>
      <c r="X182">
        <v>9.7196261682243004E-2</v>
      </c>
      <c r="Y182">
        <v>1.9439252336448599E-2</v>
      </c>
      <c r="Z182">
        <v>6.3925233644859802E-2</v>
      </c>
      <c r="AA182">
        <v>2.2429906542056101E-3</v>
      </c>
      <c r="AB182">
        <v>2.3925233644859802E-2</v>
      </c>
      <c r="AC182">
        <v>3.8878504672897198E-2</v>
      </c>
      <c r="AD182">
        <v>3.7383177570093499E-3</v>
      </c>
      <c r="AE182">
        <v>1.98130841121495E-2</v>
      </c>
      <c r="AF182">
        <v>1.98130841121495E-2</v>
      </c>
      <c r="AG182">
        <v>0.18171428571428599</v>
      </c>
      <c r="AH182">
        <v>0.189714285714286</v>
      </c>
      <c r="AI182">
        <v>0.80800000000000005</v>
      </c>
      <c r="AJ182">
        <v>0.747428571428571</v>
      </c>
      <c r="AK182">
        <v>0.182857142857143</v>
      </c>
      <c r="AL182">
        <v>0.91428571428571404</v>
      </c>
      <c r="AM182">
        <v>0.30514285714285699</v>
      </c>
      <c r="AN182">
        <v>0.34971428571428598</v>
      </c>
      <c r="AO182">
        <v>0.34285714285714303</v>
      </c>
      <c r="AP182">
        <v>0.51085714285714301</v>
      </c>
      <c r="AQ182">
        <v>0.61371428571428599</v>
      </c>
      <c r="AR182">
        <v>0.73714285714285699</v>
      </c>
      <c r="AS182">
        <v>0.432</v>
      </c>
      <c r="AT182">
        <v>0.63771428571428601</v>
      </c>
      <c r="AU182">
        <v>0.73828571428571399</v>
      </c>
      <c r="AV182">
        <v>1.9268571428571399</v>
      </c>
      <c r="AW182">
        <v>1.752</v>
      </c>
      <c r="AX182">
        <v>0.85371428571428598</v>
      </c>
      <c r="AY182">
        <v>3.1588571428571401</v>
      </c>
      <c r="AZ182">
        <v>7.6914285714285704</v>
      </c>
      <c r="BA182">
        <v>0.47657142857142898</v>
      </c>
      <c r="BB182">
        <v>0.36114285714285699</v>
      </c>
      <c r="BC182">
        <v>0.45257142857142901</v>
      </c>
      <c r="BD182">
        <v>0.74171428571428599</v>
      </c>
      <c r="BE182">
        <v>0.56342857142857095</v>
      </c>
      <c r="BF182" s="233" t="str">
        <f t="shared" si="2"/>
        <v>Significant vulnerability</v>
      </c>
    </row>
    <row r="183" spans="1:58" x14ac:dyDescent="0.25">
      <c r="A183">
        <v>55390</v>
      </c>
      <c r="B183">
        <v>3059</v>
      </c>
      <c r="C183">
        <v>178</v>
      </c>
      <c r="D183">
        <v>26</v>
      </c>
      <c r="E183">
        <v>41282</v>
      </c>
      <c r="F183">
        <v>114</v>
      </c>
      <c r="G183">
        <v>401</v>
      </c>
      <c r="H183">
        <v>774</v>
      </c>
      <c r="I183">
        <v>304</v>
      </c>
      <c r="J183">
        <v>44</v>
      </c>
      <c r="K183">
        <v>249</v>
      </c>
      <c r="L183">
        <v>0</v>
      </c>
      <c r="M183">
        <v>3</v>
      </c>
      <c r="N183">
        <v>14</v>
      </c>
      <c r="O183">
        <v>16</v>
      </c>
      <c r="P183">
        <v>7</v>
      </c>
      <c r="Q183">
        <v>79</v>
      </c>
      <c r="R183">
        <v>5.8188950637463203E-2</v>
      </c>
      <c r="S183">
        <v>8.4995096436744008E-3</v>
      </c>
      <c r="T183">
        <v>41282</v>
      </c>
      <c r="U183">
        <v>3.7267080745341602E-2</v>
      </c>
      <c r="V183">
        <v>0.131088591042824</v>
      </c>
      <c r="W183">
        <v>0.25302386400784599</v>
      </c>
      <c r="X183">
        <v>9.9378881987577605E-2</v>
      </c>
      <c r="Y183">
        <v>1.4383785550833601E-2</v>
      </c>
      <c r="Z183">
        <v>8.1399150049035598E-2</v>
      </c>
      <c r="AA183">
        <v>0</v>
      </c>
      <c r="AB183">
        <v>9.8071265119319996E-4</v>
      </c>
      <c r="AC183">
        <v>4.5766590389016001E-3</v>
      </c>
      <c r="AD183">
        <v>5.2304674730304004E-3</v>
      </c>
      <c r="AE183">
        <v>2.2883295194508001E-3</v>
      </c>
      <c r="AF183">
        <v>2.58254331480876E-2</v>
      </c>
      <c r="AG183">
        <v>0.29599999999999999</v>
      </c>
      <c r="AH183">
        <v>0.19542857142857101</v>
      </c>
      <c r="AI183">
        <v>0.30399999999999999</v>
      </c>
      <c r="AJ183">
        <v>0.44</v>
      </c>
      <c r="AK183">
        <v>0.13828571428571401</v>
      </c>
      <c r="AL183">
        <v>0.70399999999999996</v>
      </c>
      <c r="AM183">
        <v>0.32800000000000001</v>
      </c>
      <c r="AN183">
        <v>0.189714285714286</v>
      </c>
      <c r="AO183">
        <v>0.45600000000000002</v>
      </c>
      <c r="AP183">
        <v>0</v>
      </c>
      <c r="AQ183">
        <v>0.317714285714286</v>
      </c>
      <c r="AR183">
        <v>0.26400000000000001</v>
      </c>
      <c r="AS183">
        <v>0.53714285714285703</v>
      </c>
      <c r="AT183">
        <v>0.113142857142857</v>
      </c>
      <c r="AU183">
        <v>0.79542857142857104</v>
      </c>
      <c r="AV183">
        <v>1.23542857142857</v>
      </c>
      <c r="AW183">
        <v>1.36</v>
      </c>
      <c r="AX183">
        <v>0.45600000000000002</v>
      </c>
      <c r="AY183">
        <v>2.0274285714285698</v>
      </c>
      <c r="AZ183">
        <v>5.0788571428571396</v>
      </c>
      <c r="BA183">
        <v>0.19428571428571401</v>
      </c>
      <c r="BB183">
        <v>0.155428571428571</v>
      </c>
      <c r="BC183">
        <v>0.23885714285714299</v>
      </c>
      <c r="BD183">
        <v>0.38514285714285701</v>
      </c>
      <c r="BE183">
        <v>0.153142857142857</v>
      </c>
      <c r="BF183" s="233" t="str">
        <f t="shared" si="2"/>
        <v>Least vulnerability</v>
      </c>
    </row>
    <row r="184" spans="1:58" x14ac:dyDescent="0.25">
      <c r="A184">
        <v>55391</v>
      </c>
      <c r="B184">
        <v>15773</v>
      </c>
      <c r="C184">
        <v>755</v>
      </c>
      <c r="D184">
        <v>238</v>
      </c>
      <c r="E184">
        <v>113130</v>
      </c>
      <c r="F184">
        <v>150</v>
      </c>
      <c r="G184">
        <v>4123</v>
      </c>
      <c r="H184">
        <v>3357</v>
      </c>
      <c r="I184">
        <v>1444</v>
      </c>
      <c r="J184">
        <v>436</v>
      </c>
      <c r="K184">
        <v>1566</v>
      </c>
      <c r="L184">
        <v>183</v>
      </c>
      <c r="M184">
        <v>1379</v>
      </c>
      <c r="N184">
        <v>4</v>
      </c>
      <c r="O184">
        <v>21</v>
      </c>
      <c r="P184">
        <v>271</v>
      </c>
      <c r="Q184">
        <v>98</v>
      </c>
      <c r="R184">
        <v>4.7866607493818603E-2</v>
      </c>
      <c r="S184">
        <v>1.50890762695746E-2</v>
      </c>
      <c r="T184">
        <v>113130</v>
      </c>
      <c r="U184">
        <v>9.5099220186394499E-3</v>
      </c>
      <c r="V184">
        <v>0.261396056552336</v>
      </c>
      <c r="W184">
        <v>0.212832054777151</v>
      </c>
      <c r="X184">
        <v>9.15488492994357E-2</v>
      </c>
      <c r="Y184">
        <v>2.7642173334178701E-2</v>
      </c>
      <c r="Z184">
        <v>9.9283585874595806E-2</v>
      </c>
      <c r="AA184">
        <v>1.16021048627401E-2</v>
      </c>
      <c r="AB184">
        <v>8.7427883091358696E-2</v>
      </c>
      <c r="AC184">
        <v>2.53597920497052E-4</v>
      </c>
      <c r="AD184">
        <v>1.33138908260952E-3</v>
      </c>
      <c r="AE184">
        <v>1.7181259113675299E-2</v>
      </c>
      <c r="AF184">
        <v>6.2131490521777702E-3</v>
      </c>
      <c r="AG184">
        <v>0.214857142857143</v>
      </c>
      <c r="AH184">
        <v>0.40228571428571402</v>
      </c>
      <c r="AI184">
        <v>2.2857142857143401E-3</v>
      </c>
      <c r="AJ184">
        <v>5.2571428571428602E-2</v>
      </c>
      <c r="AK184">
        <v>0.81028571428571405</v>
      </c>
      <c r="AL184">
        <v>0.39085714285714301</v>
      </c>
      <c r="AM184">
        <v>0.248</v>
      </c>
      <c r="AN184">
        <v>0.60228571428571398</v>
      </c>
      <c r="AO184">
        <v>0.58057142857142896</v>
      </c>
      <c r="AP184">
        <v>0.79428571428571404</v>
      </c>
      <c r="AQ184">
        <v>0.91771428571428604</v>
      </c>
      <c r="AR184">
        <v>0.124571428571429</v>
      </c>
      <c r="AS184">
        <v>0.26857142857142902</v>
      </c>
      <c r="AT184">
        <v>0.57485714285714296</v>
      </c>
      <c r="AU184">
        <v>0.53942857142857104</v>
      </c>
      <c r="AV184">
        <v>0.67200000000000004</v>
      </c>
      <c r="AW184">
        <v>2.0514285714285698</v>
      </c>
      <c r="AX184">
        <v>1.3748571428571399</v>
      </c>
      <c r="AY184">
        <v>2.4251428571428599</v>
      </c>
      <c r="AZ184">
        <v>6.5234285714285702</v>
      </c>
      <c r="BA184">
        <v>4.1142857142857099E-2</v>
      </c>
      <c r="BB184">
        <v>0.54742857142857104</v>
      </c>
      <c r="BC184">
        <v>0.73714285714285699</v>
      </c>
      <c r="BD184">
        <v>0.51657142857142901</v>
      </c>
      <c r="BE184">
        <v>0.379428571428571</v>
      </c>
      <c r="BF184" s="233" t="str">
        <f t="shared" si="2"/>
        <v>Some vulnerability</v>
      </c>
    </row>
    <row r="185" spans="1:58" x14ac:dyDescent="0.25">
      <c r="A185">
        <v>55395</v>
      </c>
      <c r="B185">
        <v>2574</v>
      </c>
      <c r="C185">
        <v>248</v>
      </c>
      <c r="D185">
        <v>18</v>
      </c>
      <c r="E185">
        <v>38628</v>
      </c>
      <c r="F185">
        <v>172</v>
      </c>
      <c r="G185">
        <v>488</v>
      </c>
      <c r="H185">
        <v>461</v>
      </c>
      <c r="I185">
        <v>288</v>
      </c>
      <c r="J185">
        <v>124</v>
      </c>
      <c r="K185">
        <v>225</v>
      </c>
      <c r="L185">
        <v>27</v>
      </c>
      <c r="M185">
        <v>53</v>
      </c>
      <c r="N185">
        <v>88</v>
      </c>
      <c r="O185">
        <v>12</v>
      </c>
      <c r="P185">
        <v>35</v>
      </c>
      <c r="Q185">
        <v>65</v>
      </c>
      <c r="R185">
        <v>9.6348096348096393E-2</v>
      </c>
      <c r="S185">
        <v>6.9930069930069904E-3</v>
      </c>
      <c r="T185">
        <v>38628</v>
      </c>
      <c r="U185">
        <v>6.6822066822066803E-2</v>
      </c>
      <c r="V185">
        <v>0.18958818958818999</v>
      </c>
      <c r="W185">
        <v>0.17909867909867899</v>
      </c>
      <c r="X185">
        <v>0.111888111888112</v>
      </c>
      <c r="Y185">
        <v>4.8174048174048197E-2</v>
      </c>
      <c r="Z185">
        <v>8.7412587412587395E-2</v>
      </c>
      <c r="AA185">
        <v>1.04895104895105E-2</v>
      </c>
      <c r="AB185">
        <v>2.0590520590520599E-2</v>
      </c>
      <c r="AC185">
        <v>3.4188034188034198E-2</v>
      </c>
      <c r="AD185">
        <v>4.6620046620046603E-3</v>
      </c>
      <c r="AE185">
        <v>1.35975135975136E-2</v>
      </c>
      <c r="AF185">
        <v>2.5252525252525301E-2</v>
      </c>
      <c r="AG185">
        <v>0.63085714285714301</v>
      </c>
      <c r="AH185">
        <v>0.16228571428571401</v>
      </c>
      <c r="AI185">
        <v>0.40114285714285702</v>
      </c>
      <c r="AJ185">
        <v>0.82742857142857096</v>
      </c>
      <c r="AK185">
        <v>0.46171428571428602</v>
      </c>
      <c r="AL185">
        <v>0.20228571428571401</v>
      </c>
      <c r="AM185">
        <v>0.44685714285714301</v>
      </c>
      <c r="AN185">
        <v>0.90400000000000003</v>
      </c>
      <c r="AO185">
        <v>0.500571428571429</v>
      </c>
      <c r="AP185">
        <v>0.78171428571428603</v>
      </c>
      <c r="AQ185">
        <v>0.58057142857142896</v>
      </c>
      <c r="AR185">
        <v>0.70171428571428596</v>
      </c>
      <c r="AS185">
        <v>0.496</v>
      </c>
      <c r="AT185">
        <v>0.49028571428571399</v>
      </c>
      <c r="AU185">
        <v>0.78857142857142903</v>
      </c>
      <c r="AV185">
        <v>2.0217142857142898</v>
      </c>
      <c r="AW185">
        <v>2.01485714285714</v>
      </c>
      <c r="AX185">
        <v>1.28228571428571</v>
      </c>
      <c r="AY185">
        <v>3.05714285714286</v>
      </c>
      <c r="AZ185">
        <v>8.3759999999999994</v>
      </c>
      <c r="BA185">
        <v>0.52</v>
      </c>
      <c r="BB185">
        <v>0.50971428571428601</v>
      </c>
      <c r="BC185">
        <v>0.69599999999999995</v>
      </c>
      <c r="BD185">
        <v>0.71085714285714297</v>
      </c>
      <c r="BE185">
        <v>0.68342857142857105</v>
      </c>
      <c r="BF185" s="233" t="str">
        <f t="shared" si="2"/>
        <v>Significant vulnerability</v>
      </c>
    </row>
    <row r="186" spans="1:58" x14ac:dyDescent="0.25">
      <c r="A186">
        <v>55396</v>
      </c>
      <c r="B186">
        <v>2135</v>
      </c>
      <c r="C186">
        <v>198</v>
      </c>
      <c r="D186">
        <v>42</v>
      </c>
      <c r="E186">
        <v>37171</v>
      </c>
      <c r="F186">
        <v>64</v>
      </c>
      <c r="G186">
        <v>492</v>
      </c>
      <c r="H186">
        <v>487</v>
      </c>
      <c r="I186">
        <v>403</v>
      </c>
      <c r="J186">
        <v>104</v>
      </c>
      <c r="K186">
        <v>305</v>
      </c>
      <c r="L186">
        <v>1</v>
      </c>
      <c r="M186">
        <v>68</v>
      </c>
      <c r="N186">
        <v>29</v>
      </c>
      <c r="O186">
        <v>9</v>
      </c>
      <c r="P186">
        <v>40</v>
      </c>
      <c r="Q186">
        <v>31</v>
      </c>
      <c r="R186">
        <v>9.2740046838407503E-2</v>
      </c>
      <c r="S186">
        <v>1.9672131147540999E-2</v>
      </c>
      <c r="T186">
        <v>37171</v>
      </c>
      <c r="U186">
        <v>2.99765807962529E-2</v>
      </c>
      <c r="V186">
        <v>0.23044496487119401</v>
      </c>
      <c r="W186">
        <v>0.228103044496487</v>
      </c>
      <c r="X186">
        <v>0.18875878220140499</v>
      </c>
      <c r="Y186">
        <v>4.8711943793911E-2</v>
      </c>
      <c r="Z186">
        <v>0.14285714285714299</v>
      </c>
      <c r="AA186">
        <v>4.6838407494145199E-4</v>
      </c>
      <c r="AB186">
        <v>3.1850117096018697E-2</v>
      </c>
      <c r="AC186">
        <v>1.35831381733021E-2</v>
      </c>
      <c r="AD186">
        <v>4.2154566744730696E-3</v>
      </c>
      <c r="AE186">
        <v>1.87353629976581E-2</v>
      </c>
      <c r="AF186">
        <v>1.4519906323185E-2</v>
      </c>
      <c r="AG186">
        <v>0.60457142857142898</v>
      </c>
      <c r="AH186">
        <v>0.57942857142857096</v>
      </c>
      <c r="AI186">
        <v>0.494857142857143</v>
      </c>
      <c r="AJ186">
        <v>0.28228571428571397</v>
      </c>
      <c r="AK186">
        <v>0.70171428571428596</v>
      </c>
      <c r="AL186">
        <v>0.52457142857142902</v>
      </c>
      <c r="AM186">
        <v>0.92114285714285704</v>
      </c>
      <c r="AN186">
        <v>0.90971428571428603</v>
      </c>
      <c r="AO186">
        <v>0.71199999999999997</v>
      </c>
      <c r="AP186">
        <v>0.370285714285714</v>
      </c>
      <c r="AQ186">
        <v>0.67657142857142905</v>
      </c>
      <c r="AR186">
        <v>0.45942857142857102</v>
      </c>
      <c r="AS186">
        <v>0.46514285714285702</v>
      </c>
      <c r="AT186">
        <v>0.60228571428571398</v>
      </c>
      <c r="AU186">
        <v>0.67200000000000004</v>
      </c>
      <c r="AV186">
        <v>1.96114285714286</v>
      </c>
      <c r="AW186">
        <v>3.05714285714286</v>
      </c>
      <c r="AX186">
        <v>1.0822857142857101</v>
      </c>
      <c r="AY186">
        <v>2.8754285714285701</v>
      </c>
      <c r="AZ186">
        <v>8.9760000000000009</v>
      </c>
      <c r="BA186">
        <v>0.49257142857142899</v>
      </c>
      <c r="BB186">
        <v>0.98171428571428598</v>
      </c>
      <c r="BC186">
        <v>0.59657142857142897</v>
      </c>
      <c r="BD186">
        <v>0.65257142857142902</v>
      </c>
      <c r="BE186">
        <v>0.78514285714285703</v>
      </c>
      <c r="BF186" s="233" t="str">
        <f t="shared" si="2"/>
        <v>Most vulnerability</v>
      </c>
    </row>
    <row r="187" spans="1:58" x14ac:dyDescent="0.25">
      <c r="A187">
        <v>55397</v>
      </c>
      <c r="B187">
        <v>3168</v>
      </c>
      <c r="C187">
        <v>249</v>
      </c>
      <c r="D187">
        <v>93</v>
      </c>
      <c r="E187">
        <v>35231</v>
      </c>
      <c r="F187">
        <v>107</v>
      </c>
      <c r="G187">
        <v>541</v>
      </c>
      <c r="H187">
        <v>704</v>
      </c>
      <c r="I187">
        <v>354</v>
      </c>
      <c r="J187">
        <v>71</v>
      </c>
      <c r="K187">
        <v>367</v>
      </c>
      <c r="L187">
        <v>30</v>
      </c>
      <c r="M187">
        <v>67</v>
      </c>
      <c r="N187">
        <v>19</v>
      </c>
      <c r="O187">
        <v>58</v>
      </c>
      <c r="P187">
        <v>32</v>
      </c>
      <c r="Q187">
        <v>7</v>
      </c>
      <c r="R187">
        <v>7.8598484848484806E-2</v>
      </c>
      <c r="S187">
        <v>2.9356060606060601E-2</v>
      </c>
      <c r="T187">
        <v>35231</v>
      </c>
      <c r="U187">
        <v>3.37752525252525E-2</v>
      </c>
      <c r="V187">
        <v>0.17077020202020199</v>
      </c>
      <c r="W187">
        <v>0.22222222222222199</v>
      </c>
      <c r="X187">
        <v>0.111742424242424</v>
      </c>
      <c r="Y187">
        <v>2.2411616161616198E-2</v>
      </c>
      <c r="Z187">
        <v>0.11584595959596</v>
      </c>
      <c r="AA187">
        <v>9.46969696969697E-3</v>
      </c>
      <c r="AB187">
        <v>2.11489898989899E-2</v>
      </c>
      <c r="AC187">
        <v>5.9974747474747497E-3</v>
      </c>
      <c r="AD187">
        <v>1.8308080808080801E-2</v>
      </c>
      <c r="AE187">
        <v>1.01010101010101E-2</v>
      </c>
      <c r="AF187">
        <v>2.2095959595959599E-3</v>
      </c>
      <c r="AG187">
        <v>0.499428571428571</v>
      </c>
      <c r="AH187">
        <v>0.82399999999999995</v>
      </c>
      <c r="AI187">
        <v>0.63314285714285701</v>
      </c>
      <c r="AJ187">
        <v>0.36571428571428599</v>
      </c>
      <c r="AK187">
        <v>0.34171428571428603</v>
      </c>
      <c r="AL187">
        <v>0.47542857142857098</v>
      </c>
      <c r="AM187">
        <v>0.44342857142857101</v>
      </c>
      <c r="AN187">
        <v>0.45600000000000002</v>
      </c>
      <c r="AO187">
        <v>0.64</v>
      </c>
      <c r="AP187">
        <v>0.75885714285714301</v>
      </c>
      <c r="AQ187">
        <v>0.58742857142857097</v>
      </c>
      <c r="AR187">
        <v>0.29142857142857098</v>
      </c>
      <c r="AS187">
        <v>0.91885714285714304</v>
      </c>
      <c r="AT187">
        <v>0.377142857142857</v>
      </c>
      <c r="AU187">
        <v>0.45485714285714302</v>
      </c>
      <c r="AV187">
        <v>2.3222857142857101</v>
      </c>
      <c r="AW187">
        <v>1.71657142857143</v>
      </c>
      <c r="AX187">
        <v>1.3988571428571399</v>
      </c>
      <c r="AY187">
        <v>2.6297142857142899</v>
      </c>
      <c r="AZ187">
        <v>8.0674285714285698</v>
      </c>
      <c r="BA187">
        <v>0.65600000000000003</v>
      </c>
      <c r="BB187">
        <v>0.34171428571428603</v>
      </c>
      <c r="BC187">
        <v>0.75657142857142901</v>
      </c>
      <c r="BD187">
        <v>0.57942857142857096</v>
      </c>
      <c r="BE187">
        <v>0.63085714285714301</v>
      </c>
      <c r="BF187" s="233" t="str">
        <f t="shared" si="2"/>
        <v>Significant vulnerability</v>
      </c>
    </row>
    <row r="188" spans="1:58" x14ac:dyDescent="0.25">
      <c r="A188">
        <v>55398</v>
      </c>
      <c r="B188">
        <v>17343</v>
      </c>
      <c r="C188">
        <v>1360</v>
      </c>
      <c r="D188">
        <v>194</v>
      </c>
      <c r="E188">
        <v>41348</v>
      </c>
      <c r="F188">
        <v>621</v>
      </c>
      <c r="G188">
        <v>1835</v>
      </c>
      <c r="H188">
        <v>4803</v>
      </c>
      <c r="I188">
        <v>1370</v>
      </c>
      <c r="J188">
        <v>137</v>
      </c>
      <c r="K188">
        <v>1740</v>
      </c>
      <c r="L188">
        <v>90</v>
      </c>
      <c r="M188">
        <v>179</v>
      </c>
      <c r="N188">
        <v>104</v>
      </c>
      <c r="O188">
        <v>130</v>
      </c>
      <c r="P188">
        <v>57</v>
      </c>
      <c r="Q188">
        <v>9</v>
      </c>
      <c r="R188">
        <v>7.8417805454650297E-2</v>
      </c>
      <c r="S188">
        <v>1.11860693075016E-2</v>
      </c>
      <c r="T188">
        <v>41348</v>
      </c>
      <c r="U188">
        <v>3.5806953814219E-2</v>
      </c>
      <c r="V188">
        <v>0.105806377212708</v>
      </c>
      <c r="W188">
        <v>0.27694170558726899</v>
      </c>
      <c r="X188">
        <v>7.8994406965346306E-2</v>
      </c>
      <c r="Y188">
        <v>7.8994406965346292E-3</v>
      </c>
      <c r="Z188">
        <v>0.100328662861097</v>
      </c>
      <c r="AA188">
        <v>5.1894135962636196E-3</v>
      </c>
      <c r="AB188">
        <v>1.03211670414576E-2</v>
      </c>
      <c r="AC188">
        <v>5.9966557112379601E-3</v>
      </c>
      <c r="AD188">
        <v>7.4958196390474503E-3</v>
      </c>
      <c r="AE188">
        <v>3.28662861096696E-3</v>
      </c>
      <c r="AF188">
        <v>5.1894135962636198E-4</v>
      </c>
      <c r="AG188">
        <v>0.497142857142857</v>
      </c>
      <c r="AH188">
        <v>0.28799999999999998</v>
      </c>
      <c r="AI188">
        <v>0.29714285714285699</v>
      </c>
      <c r="AJ188">
        <v>0.41028571428571398</v>
      </c>
      <c r="AK188">
        <v>6.51428571428571E-2</v>
      </c>
      <c r="AL188">
        <v>0.84571428571428597</v>
      </c>
      <c r="AM188">
        <v>0.13714285714285701</v>
      </c>
      <c r="AN188">
        <v>6.0571428571428602E-2</v>
      </c>
      <c r="AO188">
        <v>0.58399999999999996</v>
      </c>
      <c r="AP188">
        <v>0.64228571428571402</v>
      </c>
      <c r="AQ188">
        <v>0.45485714285714302</v>
      </c>
      <c r="AR188">
        <v>0.29028571428571398</v>
      </c>
      <c r="AS188">
        <v>0.65485714285714303</v>
      </c>
      <c r="AT188">
        <v>0.13942857142857101</v>
      </c>
      <c r="AU188">
        <v>0.40228571428571402</v>
      </c>
      <c r="AV188">
        <v>1.49257142857143</v>
      </c>
      <c r="AW188">
        <v>1.1085714285714301</v>
      </c>
      <c r="AX188">
        <v>1.22628571428571</v>
      </c>
      <c r="AY188">
        <v>1.9417142857142899</v>
      </c>
      <c r="AZ188">
        <v>5.7691428571428602</v>
      </c>
      <c r="BA188">
        <v>0.29371428571428598</v>
      </c>
      <c r="BB188">
        <v>6.7428571428571393E-2</v>
      </c>
      <c r="BC188">
        <v>0.67314285714285704</v>
      </c>
      <c r="BD188">
        <v>0.34971428571428598</v>
      </c>
      <c r="BE188">
        <v>0.25600000000000001</v>
      </c>
      <c r="BF188" s="233" t="str">
        <f t="shared" si="2"/>
        <v>Some vulnerability</v>
      </c>
    </row>
    <row r="189" spans="1:58" x14ac:dyDescent="0.25">
      <c r="A189">
        <v>55401</v>
      </c>
      <c r="B189">
        <v>11510</v>
      </c>
      <c r="C189">
        <v>725</v>
      </c>
      <c r="D189">
        <v>136</v>
      </c>
      <c r="E189">
        <v>111370</v>
      </c>
      <c r="F189">
        <v>42</v>
      </c>
      <c r="G189">
        <v>1282</v>
      </c>
      <c r="H189">
        <v>692</v>
      </c>
      <c r="I189">
        <v>794</v>
      </c>
      <c r="J189">
        <v>249</v>
      </c>
      <c r="K189">
        <v>2997</v>
      </c>
      <c r="L189">
        <v>51</v>
      </c>
      <c r="M189">
        <v>7927</v>
      </c>
      <c r="N189">
        <v>0</v>
      </c>
      <c r="O189">
        <v>91</v>
      </c>
      <c r="P189">
        <v>1016</v>
      </c>
      <c r="Q189">
        <v>90</v>
      </c>
      <c r="R189">
        <v>6.29887054735013E-2</v>
      </c>
      <c r="S189">
        <v>1.18158123370982E-2</v>
      </c>
      <c r="T189">
        <v>111370</v>
      </c>
      <c r="U189">
        <v>3.6490008688097298E-3</v>
      </c>
      <c r="V189">
        <v>0.111381407471764</v>
      </c>
      <c r="W189">
        <v>6.0121633362293703E-2</v>
      </c>
      <c r="X189">
        <v>6.8983492615117298E-2</v>
      </c>
      <c r="Y189">
        <v>2.1633362293657699E-2</v>
      </c>
      <c r="Z189">
        <v>0.26038227628149402</v>
      </c>
      <c r="AA189">
        <v>4.4309296264118201E-3</v>
      </c>
      <c r="AB189">
        <v>0.68870547350130296</v>
      </c>
      <c r="AC189">
        <v>0</v>
      </c>
      <c r="AD189">
        <v>7.9061685490877508E-3</v>
      </c>
      <c r="AE189">
        <v>8.8271068635968702E-2</v>
      </c>
      <c r="AF189">
        <v>7.8192875760208502E-3</v>
      </c>
      <c r="AG189">
        <v>0.34057142857142902</v>
      </c>
      <c r="AH189">
        <v>0.310857142857143</v>
      </c>
      <c r="AI189">
        <v>3.4285714285714501E-3</v>
      </c>
      <c r="AJ189">
        <v>2.2857142857142899E-2</v>
      </c>
      <c r="AK189">
        <v>0.08</v>
      </c>
      <c r="AL189">
        <v>2.5142857142857099E-2</v>
      </c>
      <c r="AM189">
        <v>7.0857142857142896E-2</v>
      </c>
      <c r="AN189">
        <v>0.42742857142857099</v>
      </c>
      <c r="AO189">
        <v>0.874285714285714</v>
      </c>
      <c r="AP189">
        <v>0.61485714285714299</v>
      </c>
      <c r="AQ189">
        <v>0.996571428571429</v>
      </c>
      <c r="AR189">
        <v>0</v>
      </c>
      <c r="AS189">
        <v>0.67542857142857105</v>
      </c>
      <c r="AT189">
        <v>0.98514285714285699</v>
      </c>
      <c r="AU189">
        <v>0.56685714285714295</v>
      </c>
      <c r="AV189">
        <v>0.67771428571428605</v>
      </c>
      <c r="AW189">
        <v>0.60342857142857098</v>
      </c>
      <c r="AX189">
        <v>1.48914285714286</v>
      </c>
      <c r="AY189">
        <v>3.2240000000000002</v>
      </c>
      <c r="AZ189">
        <v>5.9942857142857102</v>
      </c>
      <c r="BA189">
        <v>4.57142857142857E-2</v>
      </c>
      <c r="BB189">
        <v>1.0285714285714301E-2</v>
      </c>
      <c r="BC189">
        <v>0.79200000000000004</v>
      </c>
      <c r="BD189">
        <v>0.76457142857142901</v>
      </c>
      <c r="BE189">
        <v>0.29257142857142898</v>
      </c>
      <c r="BF189" s="233" t="str">
        <f t="shared" si="2"/>
        <v>Some vulnerability</v>
      </c>
    </row>
    <row r="190" spans="1:58" x14ac:dyDescent="0.25">
      <c r="A190">
        <v>55402</v>
      </c>
      <c r="B190">
        <v>709</v>
      </c>
      <c r="C190">
        <v>179</v>
      </c>
      <c r="D190">
        <v>0</v>
      </c>
      <c r="E190">
        <v>57063</v>
      </c>
      <c r="F190">
        <v>44</v>
      </c>
      <c r="G190">
        <v>36</v>
      </c>
      <c r="H190">
        <v>0</v>
      </c>
      <c r="I190">
        <v>141</v>
      </c>
      <c r="J190">
        <v>25</v>
      </c>
      <c r="K190">
        <v>217</v>
      </c>
      <c r="L190">
        <v>29</v>
      </c>
      <c r="M190">
        <v>506</v>
      </c>
      <c r="N190">
        <v>0</v>
      </c>
      <c r="O190">
        <v>54</v>
      </c>
      <c r="P190">
        <v>190</v>
      </c>
      <c r="Q190">
        <v>117</v>
      </c>
      <c r="R190">
        <v>0.2524682651622</v>
      </c>
      <c r="S190">
        <v>0</v>
      </c>
      <c r="T190">
        <v>57063</v>
      </c>
      <c r="U190">
        <v>6.2059238363892801E-2</v>
      </c>
      <c r="V190">
        <v>5.0775740479548699E-2</v>
      </c>
      <c r="W190">
        <v>0</v>
      </c>
      <c r="X190">
        <v>0.198871650211566</v>
      </c>
      <c r="Y190">
        <v>3.5260930888575501E-2</v>
      </c>
      <c r="Z190">
        <v>0.306064880112835</v>
      </c>
      <c r="AA190">
        <v>4.0902679830747503E-2</v>
      </c>
      <c r="AB190">
        <v>0.71368124118476695</v>
      </c>
      <c r="AC190">
        <v>0</v>
      </c>
      <c r="AD190">
        <v>7.6163610719322997E-2</v>
      </c>
      <c r="AE190">
        <v>0.26798307475317401</v>
      </c>
      <c r="AF190">
        <v>0.165021156558533</v>
      </c>
      <c r="AG190">
        <v>0.97142857142857097</v>
      </c>
      <c r="AH190">
        <v>0</v>
      </c>
      <c r="AI190">
        <v>5.94285714285714E-2</v>
      </c>
      <c r="AJ190">
        <v>0.78971428571428604</v>
      </c>
      <c r="AK190">
        <v>6.8571428571428603E-3</v>
      </c>
      <c r="AL190">
        <v>0</v>
      </c>
      <c r="AM190">
        <v>0.93942857142857095</v>
      </c>
      <c r="AN190">
        <v>0.76457142857142901</v>
      </c>
      <c r="AO190">
        <v>0.91428571428571404</v>
      </c>
      <c r="AP190">
        <v>0.94971428571428596</v>
      </c>
      <c r="AQ190">
        <v>0.998857142857143</v>
      </c>
      <c r="AR190">
        <v>0</v>
      </c>
      <c r="AS190">
        <v>1</v>
      </c>
      <c r="AT190">
        <v>0.998857142857143</v>
      </c>
      <c r="AU190">
        <v>0.98285714285714298</v>
      </c>
      <c r="AV190">
        <v>1.8205714285714301</v>
      </c>
      <c r="AW190">
        <v>1.71085714285714</v>
      </c>
      <c r="AX190">
        <v>1.8640000000000001</v>
      </c>
      <c r="AY190">
        <v>3.9805714285714302</v>
      </c>
      <c r="AZ190">
        <v>9.3759999999999994</v>
      </c>
      <c r="BA190">
        <v>0.42857142857142899</v>
      </c>
      <c r="BB190">
        <v>0.33942857142857102</v>
      </c>
      <c r="BC190">
        <v>0.95428571428571396</v>
      </c>
      <c r="BD190">
        <v>0.97599999999999998</v>
      </c>
      <c r="BE190">
        <v>0.83885714285714297</v>
      </c>
      <c r="BF190" s="233" t="str">
        <f t="shared" si="2"/>
        <v>Most vulnerability</v>
      </c>
    </row>
    <row r="191" spans="1:58" x14ac:dyDescent="0.25">
      <c r="A191">
        <v>55403</v>
      </c>
      <c r="B191">
        <v>17161</v>
      </c>
      <c r="C191">
        <v>2697</v>
      </c>
      <c r="D191">
        <v>583</v>
      </c>
      <c r="E191">
        <v>67098</v>
      </c>
      <c r="F191">
        <v>536</v>
      </c>
      <c r="G191">
        <v>2104</v>
      </c>
      <c r="H191">
        <v>1062</v>
      </c>
      <c r="I191">
        <v>2513</v>
      </c>
      <c r="J191">
        <v>679</v>
      </c>
      <c r="K191">
        <v>5094</v>
      </c>
      <c r="L191">
        <v>323</v>
      </c>
      <c r="M191">
        <v>11025</v>
      </c>
      <c r="N191">
        <v>0</v>
      </c>
      <c r="O191">
        <v>145</v>
      </c>
      <c r="P191">
        <v>3152</v>
      </c>
      <c r="Q191">
        <v>1114</v>
      </c>
      <c r="R191">
        <v>0.15715867373696199</v>
      </c>
      <c r="S191">
        <v>3.3972379231979502E-2</v>
      </c>
      <c r="T191">
        <v>67098</v>
      </c>
      <c r="U191">
        <v>3.12336110949245E-2</v>
      </c>
      <c r="V191">
        <v>0.122603577880077</v>
      </c>
      <c r="W191">
        <v>6.1884505564943799E-2</v>
      </c>
      <c r="X191">
        <v>0.146436687838704</v>
      </c>
      <c r="Y191">
        <v>3.9566458831070399E-2</v>
      </c>
      <c r="Z191">
        <v>0.296835848726764</v>
      </c>
      <c r="AA191">
        <v>1.8821746984441501E-2</v>
      </c>
      <c r="AB191">
        <v>0.64244507895810299</v>
      </c>
      <c r="AC191">
        <v>0</v>
      </c>
      <c r="AD191">
        <v>8.4493910611269703E-3</v>
      </c>
      <c r="AE191">
        <v>0.183672280170153</v>
      </c>
      <c r="AF191">
        <v>6.4914632014451398E-2</v>
      </c>
      <c r="AG191">
        <v>0.89828571428571402</v>
      </c>
      <c r="AH191">
        <v>0.873142857142857</v>
      </c>
      <c r="AI191">
        <v>3.4285714285714301E-2</v>
      </c>
      <c r="AJ191">
        <v>0.30514285714285699</v>
      </c>
      <c r="AK191">
        <v>0.109714285714286</v>
      </c>
      <c r="AL191">
        <v>2.6285714285714301E-2</v>
      </c>
      <c r="AM191">
        <v>0.745142857142857</v>
      </c>
      <c r="AN191">
        <v>0.82857142857142896</v>
      </c>
      <c r="AO191">
        <v>0.90628571428571403</v>
      </c>
      <c r="AP191">
        <v>0.874285714285714</v>
      </c>
      <c r="AQ191">
        <v>0.995428571428571</v>
      </c>
      <c r="AR191">
        <v>0</v>
      </c>
      <c r="AS191">
        <v>0.70628571428571396</v>
      </c>
      <c r="AT191">
        <v>0.997714285714286</v>
      </c>
      <c r="AU191">
        <v>0.94742857142857095</v>
      </c>
      <c r="AV191">
        <v>2.1108571428571401</v>
      </c>
      <c r="AW191">
        <v>1.70971428571429</v>
      </c>
      <c r="AX191">
        <v>1.78057142857143</v>
      </c>
      <c r="AY191">
        <v>3.6468571428571401</v>
      </c>
      <c r="AZ191">
        <v>9.2479999999999993</v>
      </c>
      <c r="BA191">
        <v>0.57142857142857095</v>
      </c>
      <c r="BB191">
        <v>0.33828571428571402</v>
      </c>
      <c r="BC191">
        <v>0.91314285714285703</v>
      </c>
      <c r="BD191">
        <v>0.90628571428571403</v>
      </c>
      <c r="BE191">
        <v>0.82399999999999995</v>
      </c>
      <c r="BF191" s="233" t="str">
        <f t="shared" si="2"/>
        <v>Most vulnerability</v>
      </c>
    </row>
    <row r="192" spans="1:58" x14ac:dyDescent="0.25">
      <c r="A192">
        <v>55404</v>
      </c>
      <c r="B192">
        <v>28172</v>
      </c>
      <c r="C192">
        <v>8314</v>
      </c>
      <c r="D192">
        <v>1254</v>
      </c>
      <c r="E192">
        <v>27729</v>
      </c>
      <c r="F192">
        <v>3545</v>
      </c>
      <c r="G192">
        <v>2782</v>
      </c>
      <c r="H192">
        <v>6017</v>
      </c>
      <c r="I192">
        <v>4975</v>
      </c>
      <c r="J192">
        <v>1081</v>
      </c>
      <c r="K192">
        <v>18021</v>
      </c>
      <c r="L192">
        <v>2496</v>
      </c>
      <c r="M192">
        <v>9327</v>
      </c>
      <c r="N192">
        <v>99</v>
      </c>
      <c r="O192">
        <v>969</v>
      </c>
      <c r="P192">
        <v>4287</v>
      </c>
      <c r="Q192">
        <v>3225</v>
      </c>
      <c r="R192">
        <v>0.29511571773391998</v>
      </c>
      <c r="S192">
        <v>4.4512281698139998E-2</v>
      </c>
      <c r="T192">
        <v>27729</v>
      </c>
      <c r="U192">
        <v>0.12583416157887301</v>
      </c>
      <c r="V192">
        <v>9.8750532443560995E-2</v>
      </c>
      <c r="W192">
        <v>0.21358086042879501</v>
      </c>
      <c r="X192">
        <v>0.176593781059208</v>
      </c>
      <c r="Y192">
        <v>3.8371432628141397E-2</v>
      </c>
      <c r="Z192">
        <v>0.639677694164419</v>
      </c>
      <c r="AA192">
        <v>8.8598608547494004E-2</v>
      </c>
      <c r="AB192">
        <v>0.33107340621894099</v>
      </c>
      <c r="AC192">
        <v>3.5141275024847402E-3</v>
      </c>
      <c r="AD192">
        <v>3.4395854039471797E-2</v>
      </c>
      <c r="AE192">
        <v>0.15217236972880899</v>
      </c>
      <c r="AF192">
        <v>0.11447536561124499</v>
      </c>
      <c r="AG192">
        <v>0.98171428571428598</v>
      </c>
      <c r="AH192">
        <v>0.93600000000000005</v>
      </c>
      <c r="AI192">
        <v>0.93257142857142905</v>
      </c>
      <c r="AJ192">
        <v>0.98742857142857099</v>
      </c>
      <c r="AK192">
        <v>5.14285714285714E-2</v>
      </c>
      <c r="AL192">
        <v>0.39885714285714302</v>
      </c>
      <c r="AM192">
        <v>0.88914285714285701</v>
      </c>
      <c r="AN192">
        <v>0.81142857142857105</v>
      </c>
      <c r="AO192">
        <v>0.97828571428571398</v>
      </c>
      <c r="AP192">
        <v>0.98857142857142899</v>
      </c>
      <c r="AQ192">
        <v>0.98857142857142899</v>
      </c>
      <c r="AR192">
        <v>0.23428571428571399</v>
      </c>
      <c r="AS192">
        <v>0.98514285714285699</v>
      </c>
      <c r="AT192">
        <v>0.994285714285714</v>
      </c>
      <c r="AU192">
        <v>0.97485714285714298</v>
      </c>
      <c r="AV192">
        <v>3.8377142857142901</v>
      </c>
      <c r="AW192">
        <v>2.1508571428571401</v>
      </c>
      <c r="AX192">
        <v>1.96685714285714</v>
      </c>
      <c r="AY192">
        <v>4.1771428571428597</v>
      </c>
      <c r="AZ192">
        <v>12.132571428571399</v>
      </c>
      <c r="BA192">
        <v>0.994285714285714</v>
      </c>
      <c r="BB192">
        <v>0.58971428571428597</v>
      </c>
      <c r="BC192">
        <v>0.99314285714285699</v>
      </c>
      <c r="BD192">
        <v>0.994285714285714</v>
      </c>
      <c r="BE192">
        <v>0.997714285714286</v>
      </c>
      <c r="BF192" s="233" t="str">
        <f t="shared" si="2"/>
        <v>Most vulnerability</v>
      </c>
    </row>
    <row r="193" spans="1:58" x14ac:dyDescent="0.25">
      <c r="A193">
        <v>55405</v>
      </c>
      <c r="B193">
        <v>17099</v>
      </c>
      <c r="C193">
        <v>3004</v>
      </c>
      <c r="D193">
        <v>598</v>
      </c>
      <c r="E193">
        <v>54616</v>
      </c>
      <c r="F193">
        <v>720</v>
      </c>
      <c r="G193">
        <v>1756</v>
      </c>
      <c r="H193">
        <v>2721</v>
      </c>
      <c r="I193">
        <v>1718</v>
      </c>
      <c r="J193">
        <v>265</v>
      </c>
      <c r="K193">
        <v>6736</v>
      </c>
      <c r="L193">
        <v>258</v>
      </c>
      <c r="M193">
        <v>3718</v>
      </c>
      <c r="N193">
        <v>10</v>
      </c>
      <c r="O193">
        <v>137</v>
      </c>
      <c r="P193">
        <v>1525</v>
      </c>
      <c r="Q193">
        <v>798</v>
      </c>
      <c r="R193">
        <v>0.17568278846716201</v>
      </c>
      <c r="S193">
        <v>3.4972805427218E-2</v>
      </c>
      <c r="T193">
        <v>54616</v>
      </c>
      <c r="U193">
        <v>4.2107725597988199E-2</v>
      </c>
      <c r="V193">
        <v>0.10269606409731601</v>
      </c>
      <c r="W193">
        <v>0.15913211298906399</v>
      </c>
      <c r="X193">
        <v>0.10047371191297701</v>
      </c>
      <c r="Y193">
        <v>1.54979823381484E-2</v>
      </c>
      <c r="Z193">
        <v>0.39394116615006702</v>
      </c>
      <c r="AA193">
        <v>1.50886016726124E-2</v>
      </c>
      <c r="AB193">
        <v>0.21743961635183301</v>
      </c>
      <c r="AC193">
        <v>5.8482952219428004E-4</v>
      </c>
      <c r="AD193">
        <v>8.0121644540616394E-3</v>
      </c>
      <c r="AE193">
        <v>8.9186502134627796E-2</v>
      </c>
      <c r="AF193">
        <v>4.6669395871103601E-2</v>
      </c>
      <c r="AG193">
        <v>0.92800000000000005</v>
      </c>
      <c r="AH193">
        <v>0.88</v>
      </c>
      <c r="AI193">
        <v>7.54285714285714E-2</v>
      </c>
      <c r="AJ193">
        <v>0.50971428571428601</v>
      </c>
      <c r="AK193">
        <v>5.7142857142857099E-2</v>
      </c>
      <c r="AL193">
        <v>0.125714285714286</v>
      </c>
      <c r="AM193">
        <v>0.33600000000000002</v>
      </c>
      <c r="AN193">
        <v>0.222857142857143</v>
      </c>
      <c r="AO193">
        <v>0.94742857142857095</v>
      </c>
      <c r="AP193">
        <v>0.84799999999999998</v>
      </c>
      <c r="AQ193">
        <v>0.97714285714285698</v>
      </c>
      <c r="AR193">
        <v>0.13600000000000001</v>
      </c>
      <c r="AS193">
        <v>0.67771428571428605</v>
      </c>
      <c r="AT193">
        <v>0.98628571428571399</v>
      </c>
      <c r="AU193">
        <v>0.91885714285714304</v>
      </c>
      <c r="AV193">
        <v>2.3931428571428599</v>
      </c>
      <c r="AW193">
        <v>0.74171428571428599</v>
      </c>
      <c r="AX193">
        <v>1.79542857142857</v>
      </c>
      <c r="AY193">
        <v>3.6960000000000002</v>
      </c>
      <c r="AZ193">
        <v>8.6262857142857108</v>
      </c>
      <c r="BA193">
        <v>0.67885714285714305</v>
      </c>
      <c r="BB193">
        <v>1.6E-2</v>
      </c>
      <c r="BC193">
        <v>0.92114285714285704</v>
      </c>
      <c r="BD193">
        <v>0.92</v>
      </c>
      <c r="BE193">
        <v>0.72914285714285698</v>
      </c>
      <c r="BF193" s="233" t="str">
        <f t="shared" si="2"/>
        <v>Significant vulnerability</v>
      </c>
    </row>
    <row r="194" spans="1:58" x14ac:dyDescent="0.25">
      <c r="A194">
        <v>55406</v>
      </c>
      <c r="B194">
        <v>35726</v>
      </c>
      <c r="C194">
        <v>3257</v>
      </c>
      <c r="D194">
        <v>1174</v>
      </c>
      <c r="E194">
        <v>50257</v>
      </c>
      <c r="F194">
        <v>1918</v>
      </c>
      <c r="G194">
        <v>5347</v>
      </c>
      <c r="H194">
        <v>6696</v>
      </c>
      <c r="I194">
        <v>3932</v>
      </c>
      <c r="J194">
        <v>753</v>
      </c>
      <c r="K194">
        <v>10795</v>
      </c>
      <c r="L194">
        <v>848</v>
      </c>
      <c r="M194">
        <v>3671</v>
      </c>
      <c r="N194">
        <v>34</v>
      </c>
      <c r="O194">
        <v>478</v>
      </c>
      <c r="P194">
        <v>1759</v>
      </c>
      <c r="Q194">
        <v>132</v>
      </c>
      <c r="R194">
        <v>9.1166097520013395E-2</v>
      </c>
      <c r="S194">
        <v>3.2861221519341698E-2</v>
      </c>
      <c r="T194">
        <v>50257</v>
      </c>
      <c r="U194">
        <v>5.3686390863796701E-2</v>
      </c>
      <c r="V194">
        <v>0.149666909253765</v>
      </c>
      <c r="W194">
        <v>0.187426524100095</v>
      </c>
      <c r="X194">
        <v>0.110059900352684</v>
      </c>
      <c r="Y194">
        <v>2.1077086715557299E-2</v>
      </c>
      <c r="Z194">
        <v>0.30216089122767698</v>
      </c>
      <c r="AA194">
        <v>2.3736214521636899E-2</v>
      </c>
      <c r="AB194">
        <v>0.102754296590718</v>
      </c>
      <c r="AC194">
        <v>9.5168784638638502E-4</v>
      </c>
      <c r="AD194">
        <v>1.3379611487432099E-2</v>
      </c>
      <c r="AE194">
        <v>4.9235850640989801E-2</v>
      </c>
      <c r="AF194">
        <v>3.6947881095000801E-3</v>
      </c>
      <c r="AG194">
        <v>0.59314285714285697</v>
      </c>
      <c r="AH194">
        <v>0.86285714285714299</v>
      </c>
      <c r="AI194">
        <v>0.121142857142857</v>
      </c>
      <c r="AJ194">
        <v>0.69714285714285695</v>
      </c>
      <c r="AK194">
        <v>0.23085714285714301</v>
      </c>
      <c r="AL194">
        <v>0.23314285714285701</v>
      </c>
      <c r="AM194">
        <v>0.42171428571428599</v>
      </c>
      <c r="AN194">
        <v>0.40685714285714297</v>
      </c>
      <c r="AO194">
        <v>0.91200000000000003</v>
      </c>
      <c r="AP194">
        <v>0.89942857142857102</v>
      </c>
      <c r="AQ194">
        <v>0.93371428571428605</v>
      </c>
      <c r="AR194">
        <v>0.14857142857142899</v>
      </c>
      <c r="AS194">
        <v>0.85485714285714298</v>
      </c>
      <c r="AT194">
        <v>0.95085714285714296</v>
      </c>
      <c r="AU194">
        <v>0.494857142857143</v>
      </c>
      <c r="AV194">
        <v>2.27428571428571</v>
      </c>
      <c r="AW194">
        <v>1.29257142857143</v>
      </c>
      <c r="AX194">
        <v>1.8114285714285701</v>
      </c>
      <c r="AY194">
        <v>3.3828571428571399</v>
      </c>
      <c r="AZ194">
        <v>8.7611428571428593</v>
      </c>
      <c r="BA194">
        <v>0.63885714285714301</v>
      </c>
      <c r="BB194">
        <v>0.13257142857142901</v>
      </c>
      <c r="BC194">
        <v>0.93028571428571405</v>
      </c>
      <c r="BD194">
        <v>0.82971428571428596</v>
      </c>
      <c r="BE194">
        <v>0.74171428571428599</v>
      </c>
      <c r="BF194" s="233" t="str">
        <f t="shared" si="2"/>
        <v>Significant vulnerability</v>
      </c>
    </row>
    <row r="195" spans="1:58" x14ac:dyDescent="0.25">
      <c r="A195">
        <v>55407</v>
      </c>
      <c r="B195">
        <v>36997</v>
      </c>
      <c r="C195">
        <v>5963</v>
      </c>
      <c r="D195">
        <v>1458</v>
      </c>
      <c r="E195">
        <v>38584</v>
      </c>
      <c r="F195">
        <v>4235</v>
      </c>
      <c r="G195">
        <v>3593</v>
      </c>
      <c r="H195">
        <v>9097</v>
      </c>
      <c r="I195">
        <v>3798</v>
      </c>
      <c r="J195">
        <v>683</v>
      </c>
      <c r="K195">
        <v>18163</v>
      </c>
      <c r="L195">
        <v>2402</v>
      </c>
      <c r="M195">
        <v>3034</v>
      </c>
      <c r="N195">
        <v>7</v>
      </c>
      <c r="O195">
        <v>985</v>
      </c>
      <c r="P195">
        <v>1700</v>
      </c>
      <c r="Q195">
        <v>530</v>
      </c>
      <c r="R195">
        <v>0.16117523042408799</v>
      </c>
      <c r="S195">
        <v>3.9408600697353802E-2</v>
      </c>
      <c r="T195">
        <v>38584</v>
      </c>
      <c r="U195">
        <v>0.114468740708706</v>
      </c>
      <c r="V195">
        <v>9.7115982376949503E-2</v>
      </c>
      <c r="W195">
        <v>0.24588480147038899</v>
      </c>
      <c r="X195">
        <v>0.102656972186934</v>
      </c>
      <c r="Y195">
        <v>1.8460956293753501E-2</v>
      </c>
      <c r="Z195">
        <v>0.49093169716463497</v>
      </c>
      <c r="AA195">
        <v>6.4924183041868297E-2</v>
      </c>
      <c r="AB195">
        <v>8.2006649187771993E-2</v>
      </c>
      <c r="AC195">
        <v>1.8920453009703501E-4</v>
      </c>
      <c r="AD195">
        <v>2.6623780306511299E-2</v>
      </c>
      <c r="AE195">
        <v>4.5949671594994197E-2</v>
      </c>
      <c r="AF195">
        <v>1.43254858502041E-2</v>
      </c>
      <c r="AG195">
        <v>0.90171428571428602</v>
      </c>
      <c r="AH195">
        <v>0.90742857142857103</v>
      </c>
      <c r="AI195">
        <v>0.40457142857142903</v>
      </c>
      <c r="AJ195">
        <v>0.97714285714285698</v>
      </c>
      <c r="AK195">
        <v>4.9142857142857099E-2</v>
      </c>
      <c r="AL195">
        <v>0.65142857142857102</v>
      </c>
      <c r="AM195">
        <v>0.34857142857142898</v>
      </c>
      <c r="AN195">
        <v>0.312</v>
      </c>
      <c r="AO195">
        <v>0.96114285714285697</v>
      </c>
      <c r="AP195">
        <v>0.97828571428571398</v>
      </c>
      <c r="AQ195">
        <v>0.90971428571428603</v>
      </c>
      <c r="AR195">
        <v>0.11885714285714299</v>
      </c>
      <c r="AS195">
        <v>0.96914285714285697</v>
      </c>
      <c r="AT195">
        <v>0.94171428571428595</v>
      </c>
      <c r="AU195">
        <v>0.66514285714285704</v>
      </c>
      <c r="AV195">
        <v>3.1908571428571402</v>
      </c>
      <c r="AW195">
        <v>1.3611428571428601</v>
      </c>
      <c r="AX195">
        <v>1.9394285714285699</v>
      </c>
      <c r="AY195">
        <v>3.6045714285714299</v>
      </c>
      <c r="AZ195">
        <v>10.096</v>
      </c>
      <c r="BA195">
        <v>0.91542857142857104</v>
      </c>
      <c r="BB195">
        <v>0.156571428571429</v>
      </c>
      <c r="BC195">
        <v>0.98399999999999999</v>
      </c>
      <c r="BD195">
        <v>0.89371428571428602</v>
      </c>
      <c r="BE195">
        <v>0.91200000000000003</v>
      </c>
      <c r="BF195" s="233" t="str">
        <f t="shared" si="2"/>
        <v>Most vulnerability</v>
      </c>
    </row>
    <row r="196" spans="1:58" x14ac:dyDescent="0.25">
      <c r="A196">
        <v>55408</v>
      </c>
      <c r="B196">
        <v>32312</v>
      </c>
      <c r="C196">
        <v>4933</v>
      </c>
      <c r="D196">
        <v>1297</v>
      </c>
      <c r="E196">
        <v>50766</v>
      </c>
      <c r="F196">
        <v>2298</v>
      </c>
      <c r="G196">
        <v>2297</v>
      </c>
      <c r="H196">
        <v>4335</v>
      </c>
      <c r="I196">
        <v>3175</v>
      </c>
      <c r="J196">
        <v>492</v>
      </c>
      <c r="K196">
        <v>12689</v>
      </c>
      <c r="L196">
        <v>1293</v>
      </c>
      <c r="M196">
        <v>9523</v>
      </c>
      <c r="N196">
        <v>2</v>
      </c>
      <c r="O196">
        <v>712</v>
      </c>
      <c r="P196">
        <v>2101</v>
      </c>
      <c r="Q196">
        <v>587</v>
      </c>
      <c r="R196">
        <v>0.15266773953949</v>
      </c>
      <c r="S196">
        <v>4.0139886110423399E-2</v>
      </c>
      <c r="T196">
        <v>50766</v>
      </c>
      <c r="U196">
        <v>7.1119088883386999E-2</v>
      </c>
      <c r="V196">
        <v>7.1088140628868507E-2</v>
      </c>
      <c r="W196">
        <v>0.13416068333746001</v>
      </c>
      <c r="X196">
        <v>9.8260708096063396E-2</v>
      </c>
      <c r="Y196">
        <v>1.5226541223075001E-2</v>
      </c>
      <c r="Z196">
        <v>0.392702401584551</v>
      </c>
      <c r="AA196">
        <v>4.0016093092349603E-2</v>
      </c>
      <c r="AB196">
        <v>0.29472022777915302</v>
      </c>
      <c r="AC196" s="239">
        <v>6.1896509036890295E-5</v>
      </c>
      <c r="AD196">
        <v>2.2035157217132999E-2</v>
      </c>
      <c r="AE196">
        <v>6.5022282743253307E-2</v>
      </c>
      <c r="AF196">
        <v>1.8166625402327299E-2</v>
      </c>
      <c r="AG196">
        <v>0.89028571428571401</v>
      </c>
      <c r="AH196">
        <v>0.91085714285714303</v>
      </c>
      <c r="AI196">
        <v>0.11657142857142901</v>
      </c>
      <c r="AJ196">
        <v>0.86057142857142899</v>
      </c>
      <c r="AK196">
        <v>1.8285714285714301E-2</v>
      </c>
      <c r="AL196">
        <v>0.08</v>
      </c>
      <c r="AM196">
        <v>0.314285714285714</v>
      </c>
      <c r="AN196">
        <v>0.217142857142857</v>
      </c>
      <c r="AO196">
        <v>0.94628571428571395</v>
      </c>
      <c r="AP196">
        <v>0.94628571428571395</v>
      </c>
      <c r="AQ196">
        <v>0.98628571428571399</v>
      </c>
      <c r="AR196">
        <v>0.11542857142857101</v>
      </c>
      <c r="AS196">
        <v>0.94971428571428596</v>
      </c>
      <c r="AT196">
        <v>0.96571428571428597</v>
      </c>
      <c r="AU196">
        <v>0.71885714285714297</v>
      </c>
      <c r="AV196">
        <v>2.77828571428571</v>
      </c>
      <c r="AW196">
        <v>0.629714285714286</v>
      </c>
      <c r="AX196">
        <v>1.8925714285714299</v>
      </c>
      <c r="AY196">
        <v>3.7360000000000002</v>
      </c>
      <c r="AZ196">
        <v>9.0365714285714294</v>
      </c>
      <c r="BA196">
        <v>0.81485714285714295</v>
      </c>
      <c r="BB196">
        <v>1.25714285714286E-2</v>
      </c>
      <c r="BC196">
        <v>0.96342857142857097</v>
      </c>
      <c r="BD196">
        <v>0.93600000000000005</v>
      </c>
      <c r="BE196">
        <v>0.79428571428571404</v>
      </c>
      <c r="BF196" s="233" t="str">
        <f t="shared" ref="BF196:BF259" si="3">IF(BE196&lt;=0.25,"Least vulnerability",IF(BE196&lt;=0.5,"Some vulnerability",IF(BE196&lt;=0.75,"Significant vulnerability",IF(BE196&lt;=1,"Most vulnerability",""))))</f>
        <v>Most vulnerability</v>
      </c>
    </row>
    <row r="197" spans="1:58" x14ac:dyDescent="0.25">
      <c r="A197">
        <v>55409</v>
      </c>
      <c r="B197">
        <v>11235</v>
      </c>
      <c r="C197">
        <v>790</v>
      </c>
      <c r="D197">
        <v>286</v>
      </c>
      <c r="E197">
        <v>54814</v>
      </c>
      <c r="F197">
        <v>417</v>
      </c>
      <c r="G197">
        <v>1349</v>
      </c>
      <c r="H197">
        <v>2138</v>
      </c>
      <c r="I197">
        <v>979</v>
      </c>
      <c r="J197">
        <v>283</v>
      </c>
      <c r="K197">
        <v>3280</v>
      </c>
      <c r="L197">
        <v>248</v>
      </c>
      <c r="M197">
        <v>972</v>
      </c>
      <c r="N197">
        <v>13</v>
      </c>
      <c r="O197">
        <v>53</v>
      </c>
      <c r="P197">
        <v>360</v>
      </c>
      <c r="Q197">
        <v>344</v>
      </c>
      <c r="R197">
        <v>7.0315976858032897E-2</v>
      </c>
      <c r="S197">
        <v>2.5456163773920799E-2</v>
      </c>
      <c r="T197">
        <v>54814</v>
      </c>
      <c r="U197">
        <v>3.7116154873164199E-2</v>
      </c>
      <c r="V197">
        <v>0.12007120605251401</v>
      </c>
      <c r="W197">
        <v>0.19029817534490401</v>
      </c>
      <c r="X197">
        <v>8.7138406764575002E-2</v>
      </c>
      <c r="Y197">
        <v>2.5189141076991502E-2</v>
      </c>
      <c r="Z197">
        <v>0.291944815309301</v>
      </c>
      <c r="AA197">
        <v>2.20738762794838E-2</v>
      </c>
      <c r="AB197">
        <v>8.65153538050734E-2</v>
      </c>
      <c r="AC197">
        <v>1.1570983533600401E-3</v>
      </c>
      <c r="AD197">
        <v>4.7174009790832199E-3</v>
      </c>
      <c r="AE197">
        <v>3.2042723631508702E-2</v>
      </c>
      <c r="AF197">
        <v>3.0618602581219401E-2</v>
      </c>
      <c r="AG197">
        <v>0.41714285714285698</v>
      </c>
      <c r="AH197">
        <v>0.753142857142857</v>
      </c>
      <c r="AI197">
        <v>7.4285714285714302E-2</v>
      </c>
      <c r="AJ197">
        <v>0.434285714285714</v>
      </c>
      <c r="AK197">
        <v>9.8285714285714296E-2</v>
      </c>
      <c r="AL197">
        <v>0.250285714285714</v>
      </c>
      <c r="AM197">
        <v>0.20914285714285699</v>
      </c>
      <c r="AN197">
        <v>0.53485714285714303</v>
      </c>
      <c r="AO197">
        <v>0.90285714285714302</v>
      </c>
      <c r="AP197">
        <v>0.89028571428571401</v>
      </c>
      <c r="AQ197">
        <v>0.91542857142857104</v>
      </c>
      <c r="AR197">
        <v>0.16</v>
      </c>
      <c r="AS197">
        <v>0.499428571428571</v>
      </c>
      <c r="AT197">
        <v>0.84457142857142897</v>
      </c>
      <c r="AU197">
        <v>0.83657142857142897</v>
      </c>
      <c r="AV197">
        <v>1.6788571428571399</v>
      </c>
      <c r="AW197">
        <v>1.0925714285714301</v>
      </c>
      <c r="AX197">
        <v>1.79314285714286</v>
      </c>
      <c r="AY197">
        <v>3.2559999999999998</v>
      </c>
      <c r="AZ197">
        <v>7.8205714285714301</v>
      </c>
      <c r="BA197">
        <v>0.370285714285714</v>
      </c>
      <c r="BB197">
        <v>5.94285714285714E-2</v>
      </c>
      <c r="BC197">
        <v>0.91885714285714304</v>
      </c>
      <c r="BD197">
        <v>0.78171428571428603</v>
      </c>
      <c r="BE197">
        <v>0.58057142857142896</v>
      </c>
      <c r="BF197" s="233" t="str">
        <f t="shared" si="3"/>
        <v>Significant vulnerability</v>
      </c>
    </row>
    <row r="198" spans="1:58" x14ac:dyDescent="0.25">
      <c r="A198">
        <v>55410</v>
      </c>
      <c r="B198">
        <v>20765</v>
      </c>
      <c r="C198">
        <v>576</v>
      </c>
      <c r="D198">
        <v>442</v>
      </c>
      <c r="E198">
        <v>82783</v>
      </c>
      <c r="F198">
        <v>173</v>
      </c>
      <c r="G198">
        <v>2951</v>
      </c>
      <c r="H198">
        <v>5347</v>
      </c>
      <c r="I198">
        <v>1582</v>
      </c>
      <c r="J198">
        <v>683</v>
      </c>
      <c r="K198">
        <v>2371</v>
      </c>
      <c r="L198">
        <v>8</v>
      </c>
      <c r="M198">
        <v>787</v>
      </c>
      <c r="N198">
        <v>7</v>
      </c>
      <c r="O198">
        <v>27</v>
      </c>
      <c r="P198">
        <v>193</v>
      </c>
      <c r="Q198">
        <v>45</v>
      </c>
      <c r="R198">
        <v>2.7738983867084E-2</v>
      </c>
      <c r="S198">
        <v>2.1285817481338801E-2</v>
      </c>
      <c r="T198">
        <v>82783</v>
      </c>
      <c r="U198">
        <v>8.3313267517457299E-3</v>
      </c>
      <c r="V198">
        <v>0.142114134360703</v>
      </c>
      <c r="W198">
        <v>0.257500601974476</v>
      </c>
      <c r="X198">
        <v>7.6185889718275904E-2</v>
      </c>
      <c r="Y198">
        <v>3.2891885384059703E-2</v>
      </c>
      <c r="Z198">
        <v>0.114182518661209</v>
      </c>
      <c r="AA198">
        <v>3.8526366482061197E-4</v>
      </c>
      <c r="AB198">
        <v>3.7900313026727701E-2</v>
      </c>
      <c r="AC198">
        <v>3.3710570671803498E-4</v>
      </c>
      <c r="AD198">
        <v>1.30026486876956E-3</v>
      </c>
      <c r="AE198">
        <v>9.2944859137972496E-3</v>
      </c>
      <c r="AF198">
        <v>2.1671081146159401E-3</v>
      </c>
      <c r="AG198">
        <v>7.1999999999999995E-2</v>
      </c>
      <c r="AH198">
        <v>0.63657142857142901</v>
      </c>
      <c r="AI198">
        <v>1.02857142857142E-2</v>
      </c>
      <c r="AJ198">
        <v>3.6571428571428602E-2</v>
      </c>
      <c r="AK198">
        <v>0.19428571428571401</v>
      </c>
      <c r="AL198">
        <v>0.73371428571428599</v>
      </c>
      <c r="AM198">
        <v>0.11542857142857101</v>
      </c>
      <c r="AN198">
        <v>0.72</v>
      </c>
      <c r="AO198">
        <v>0.63314285714285701</v>
      </c>
      <c r="AP198">
        <v>0.36799999999999999</v>
      </c>
      <c r="AQ198">
        <v>0.73599999999999999</v>
      </c>
      <c r="AR198">
        <v>0.125714285714286</v>
      </c>
      <c r="AS198">
        <v>0.26514285714285701</v>
      </c>
      <c r="AT198">
        <v>0.35085714285714298</v>
      </c>
      <c r="AU198">
        <v>0.45371428571428601</v>
      </c>
      <c r="AV198">
        <v>0.75542857142857101</v>
      </c>
      <c r="AW198">
        <v>1.76342857142857</v>
      </c>
      <c r="AX198">
        <v>1.00114285714286</v>
      </c>
      <c r="AY198">
        <v>1.9314285714285699</v>
      </c>
      <c r="AZ198">
        <v>5.4514285714285702</v>
      </c>
      <c r="BA198">
        <v>6.0571428571428602E-2</v>
      </c>
      <c r="BB198">
        <v>0.36799999999999999</v>
      </c>
      <c r="BC198">
        <v>0.55314285714285705</v>
      </c>
      <c r="BD198">
        <v>0.34399999999999997</v>
      </c>
      <c r="BE198">
        <v>0.20228571428571401</v>
      </c>
      <c r="BF198" s="233" t="str">
        <f t="shared" si="3"/>
        <v>Least vulnerability</v>
      </c>
    </row>
    <row r="199" spans="1:58" x14ac:dyDescent="0.25">
      <c r="A199">
        <v>55411</v>
      </c>
      <c r="B199">
        <v>30625</v>
      </c>
      <c r="C199">
        <v>9134</v>
      </c>
      <c r="D199">
        <v>1142</v>
      </c>
      <c r="E199">
        <v>24105</v>
      </c>
      <c r="F199">
        <v>3275</v>
      </c>
      <c r="G199">
        <v>2613</v>
      </c>
      <c r="H199">
        <v>10651</v>
      </c>
      <c r="I199">
        <v>4940</v>
      </c>
      <c r="J199">
        <v>650</v>
      </c>
      <c r="K199">
        <v>23921</v>
      </c>
      <c r="L199">
        <v>1994</v>
      </c>
      <c r="M199">
        <v>2103</v>
      </c>
      <c r="N199">
        <v>60</v>
      </c>
      <c r="O199">
        <v>710</v>
      </c>
      <c r="P199">
        <v>2312</v>
      </c>
      <c r="Q199">
        <v>318</v>
      </c>
      <c r="R199">
        <v>0.29825306122449002</v>
      </c>
      <c r="S199">
        <v>3.7289795918367299E-2</v>
      </c>
      <c r="T199">
        <v>24105</v>
      </c>
      <c r="U199">
        <v>0.106938775510204</v>
      </c>
      <c r="V199">
        <v>8.5322448979591806E-2</v>
      </c>
      <c r="W199">
        <v>0.34778775510204102</v>
      </c>
      <c r="X199">
        <v>0.16130612244897999</v>
      </c>
      <c r="Y199">
        <v>2.12244897959184E-2</v>
      </c>
      <c r="Z199">
        <v>0.78109387755102</v>
      </c>
      <c r="AA199">
        <v>6.5110204081632594E-2</v>
      </c>
      <c r="AB199">
        <v>6.8669387755101993E-2</v>
      </c>
      <c r="AC199">
        <v>1.9591836734693898E-3</v>
      </c>
      <c r="AD199">
        <v>2.3183673469387801E-2</v>
      </c>
      <c r="AE199">
        <v>7.5493877551020397E-2</v>
      </c>
      <c r="AF199">
        <v>1.0383673469387801E-2</v>
      </c>
      <c r="AG199">
        <v>0.98285714285714298</v>
      </c>
      <c r="AH199">
        <v>0.89714285714285702</v>
      </c>
      <c r="AI199">
        <v>0.96114285714285697</v>
      </c>
      <c r="AJ199">
        <v>0.96571428571428597</v>
      </c>
      <c r="AK199">
        <v>2.97142857142857E-2</v>
      </c>
      <c r="AL199">
        <v>0.98399999999999999</v>
      </c>
      <c r="AM199">
        <v>0.81942857142857095</v>
      </c>
      <c r="AN199">
        <v>0.41714285714285698</v>
      </c>
      <c r="AO199">
        <v>0.99085714285714299</v>
      </c>
      <c r="AP199">
        <v>0.97942857142857098</v>
      </c>
      <c r="AQ199">
        <v>0.876571428571429</v>
      </c>
      <c r="AR199">
        <v>0.186285714285714</v>
      </c>
      <c r="AS199">
        <v>0.95542857142857096</v>
      </c>
      <c r="AT199">
        <v>0.97371428571428598</v>
      </c>
      <c r="AU199">
        <v>0.61485714285714299</v>
      </c>
      <c r="AV199">
        <v>3.8068571428571398</v>
      </c>
      <c r="AW199">
        <v>2.25028571428571</v>
      </c>
      <c r="AX199">
        <v>1.97028571428571</v>
      </c>
      <c r="AY199">
        <v>3.6068571428571401</v>
      </c>
      <c r="AZ199">
        <v>11.634285714285699</v>
      </c>
      <c r="BA199">
        <v>0.99085714285714299</v>
      </c>
      <c r="BB199">
        <v>0.63085714285714301</v>
      </c>
      <c r="BC199">
        <v>0.994285714285714</v>
      </c>
      <c r="BD199">
        <v>0.89600000000000002</v>
      </c>
      <c r="BE199">
        <v>0.994285714285714</v>
      </c>
      <c r="BF199" s="233" t="str">
        <f t="shared" si="3"/>
        <v>Most vulnerability</v>
      </c>
    </row>
    <row r="200" spans="1:58" x14ac:dyDescent="0.25">
      <c r="A200">
        <v>55412</v>
      </c>
      <c r="B200">
        <v>25762</v>
      </c>
      <c r="C200">
        <v>3631</v>
      </c>
      <c r="D200">
        <v>1181</v>
      </c>
      <c r="E200">
        <v>30044</v>
      </c>
      <c r="F200">
        <v>2710</v>
      </c>
      <c r="G200">
        <v>2218</v>
      </c>
      <c r="H200">
        <v>7345</v>
      </c>
      <c r="I200">
        <v>3253</v>
      </c>
      <c r="J200">
        <v>563</v>
      </c>
      <c r="K200">
        <v>17005</v>
      </c>
      <c r="L200">
        <v>1008</v>
      </c>
      <c r="M200">
        <v>713</v>
      </c>
      <c r="N200">
        <v>36</v>
      </c>
      <c r="O200">
        <v>343</v>
      </c>
      <c r="P200">
        <v>1037</v>
      </c>
      <c r="Q200">
        <v>53</v>
      </c>
      <c r="R200">
        <v>0.14094402608493101</v>
      </c>
      <c r="S200">
        <v>4.5842714074994198E-2</v>
      </c>
      <c r="T200">
        <v>30044</v>
      </c>
      <c r="U200">
        <v>0.105193696141604</v>
      </c>
      <c r="V200">
        <v>8.6095800015526705E-2</v>
      </c>
      <c r="W200">
        <v>0.28510985171958703</v>
      </c>
      <c r="X200">
        <v>0.12627125223197</v>
      </c>
      <c r="Y200">
        <v>2.18538933312631E-2</v>
      </c>
      <c r="Z200">
        <v>0.66008073907305298</v>
      </c>
      <c r="AA200">
        <v>3.9127396941231303E-2</v>
      </c>
      <c r="AB200">
        <v>2.76764226379939E-2</v>
      </c>
      <c r="AC200">
        <v>1.3974070336154E-3</v>
      </c>
      <c r="AD200">
        <v>1.3314183681391201E-2</v>
      </c>
      <c r="AE200">
        <v>4.0253085940532597E-2</v>
      </c>
      <c r="AF200">
        <v>2.0572936883782298E-3</v>
      </c>
      <c r="AG200">
        <v>0.85485714285714298</v>
      </c>
      <c r="AH200">
        <v>0.94285714285714295</v>
      </c>
      <c r="AI200">
        <v>0.870857142857143</v>
      </c>
      <c r="AJ200">
        <v>0.96114285714285697</v>
      </c>
      <c r="AK200">
        <v>3.0857142857142899E-2</v>
      </c>
      <c r="AL200">
        <v>0.878857142857143</v>
      </c>
      <c r="AM200">
        <v>0.58628571428571397</v>
      </c>
      <c r="AN200">
        <v>0.435428571428571</v>
      </c>
      <c r="AO200">
        <v>0.98285714285714298</v>
      </c>
      <c r="AP200">
        <v>0.94285714285714295</v>
      </c>
      <c r="AQ200">
        <v>0.64800000000000002</v>
      </c>
      <c r="AR200">
        <v>0.16800000000000001</v>
      </c>
      <c r="AS200">
        <v>0.85028571428571398</v>
      </c>
      <c r="AT200">
        <v>0.90971428571428603</v>
      </c>
      <c r="AU200">
        <v>0.45028571428571401</v>
      </c>
      <c r="AV200">
        <v>3.6297142857142899</v>
      </c>
      <c r="AW200">
        <v>1.9314285714285699</v>
      </c>
      <c r="AX200">
        <v>1.9257142857142899</v>
      </c>
      <c r="AY200">
        <v>3.0262857142857098</v>
      </c>
      <c r="AZ200">
        <v>10.513142857142901</v>
      </c>
      <c r="BA200">
        <v>0.97257142857142898</v>
      </c>
      <c r="BB200">
        <v>0.45028571428571401</v>
      </c>
      <c r="BC200">
        <v>0.97942857142857098</v>
      </c>
      <c r="BD200">
        <v>0.70171428571428596</v>
      </c>
      <c r="BE200">
        <v>0.94742857142857095</v>
      </c>
      <c r="BF200" s="233" t="str">
        <f t="shared" si="3"/>
        <v>Most vulnerability</v>
      </c>
    </row>
    <row r="201" spans="1:58" x14ac:dyDescent="0.25">
      <c r="A201">
        <v>55413</v>
      </c>
      <c r="B201">
        <v>14076</v>
      </c>
      <c r="C201">
        <v>1392</v>
      </c>
      <c r="D201">
        <v>550</v>
      </c>
      <c r="E201">
        <v>52689</v>
      </c>
      <c r="F201">
        <v>603</v>
      </c>
      <c r="G201">
        <v>2342</v>
      </c>
      <c r="H201">
        <v>1526</v>
      </c>
      <c r="I201">
        <v>1725</v>
      </c>
      <c r="J201">
        <v>458</v>
      </c>
      <c r="K201">
        <v>4041</v>
      </c>
      <c r="L201">
        <v>359</v>
      </c>
      <c r="M201">
        <v>3048</v>
      </c>
      <c r="N201">
        <v>0</v>
      </c>
      <c r="O201">
        <v>94</v>
      </c>
      <c r="P201">
        <v>831</v>
      </c>
      <c r="Q201">
        <v>202</v>
      </c>
      <c r="R201">
        <v>9.8891730605285597E-2</v>
      </c>
      <c r="S201">
        <v>3.9073600454674597E-2</v>
      </c>
      <c r="T201">
        <v>52689</v>
      </c>
      <c r="U201">
        <v>4.28388746803069E-2</v>
      </c>
      <c r="V201">
        <v>0.16638249502699601</v>
      </c>
      <c r="W201">
        <v>0.108411480534243</v>
      </c>
      <c r="X201">
        <v>0.12254901960784299</v>
      </c>
      <c r="Y201">
        <v>3.2537652742256298E-2</v>
      </c>
      <c r="Z201">
        <v>0.28708439897698201</v>
      </c>
      <c r="AA201">
        <v>2.5504404660414901E-2</v>
      </c>
      <c r="AB201">
        <v>0.21653878942881499</v>
      </c>
      <c r="AC201">
        <v>0</v>
      </c>
      <c r="AD201">
        <v>6.6780335322534799E-3</v>
      </c>
      <c r="AE201">
        <v>5.9036658141517498E-2</v>
      </c>
      <c r="AF201">
        <v>1.4350667803353199E-2</v>
      </c>
      <c r="AG201">
        <v>0.64571428571428602</v>
      </c>
      <c r="AH201">
        <v>0.90514285714285703</v>
      </c>
      <c r="AI201">
        <v>9.3714285714285694E-2</v>
      </c>
      <c r="AJ201">
        <v>0.51885714285714302</v>
      </c>
      <c r="AK201">
        <v>0.314285714285714</v>
      </c>
      <c r="AL201">
        <v>5.3714285714285701E-2</v>
      </c>
      <c r="AM201">
        <v>0.54742857142857104</v>
      </c>
      <c r="AN201">
        <v>0.71085714285714297</v>
      </c>
      <c r="AO201">
        <v>0.89714285714285702</v>
      </c>
      <c r="AP201">
        <v>0.91085714285714303</v>
      </c>
      <c r="AQ201">
        <v>0.97599999999999998</v>
      </c>
      <c r="AR201">
        <v>0</v>
      </c>
      <c r="AS201">
        <v>0.619428571428571</v>
      </c>
      <c r="AT201">
        <v>0.96457142857142897</v>
      </c>
      <c r="AU201">
        <v>0.66628571428571404</v>
      </c>
      <c r="AV201">
        <v>2.1634285714285699</v>
      </c>
      <c r="AW201">
        <v>1.6262857142857099</v>
      </c>
      <c r="AX201">
        <v>1.8080000000000001</v>
      </c>
      <c r="AY201">
        <v>3.22628571428571</v>
      </c>
      <c r="AZ201">
        <v>8.8239999999999998</v>
      </c>
      <c r="BA201">
        <v>0.59199999999999997</v>
      </c>
      <c r="BB201">
        <v>0.28799999999999998</v>
      </c>
      <c r="BC201">
        <v>0.92800000000000005</v>
      </c>
      <c r="BD201">
        <v>0.76571428571428601</v>
      </c>
      <c r="BE201">
        <v>0.754285714285714</v>
      </c>
      <c r="BF201" s="233" t="str">
        <f t="shared" si="3"/>
        <v>Most vulnerability</v>
      </c>
    </row>
    <row r="202" spans="1:58" x14ac:dyDescent="0.25">
      <c r="A202">
        <v>55414</v>
      </c>
      <c r="B202">
        <v>33342</v>
      </c>
      <c r="C202">
        <v>12520</v>
      </c>
      <c r="D202">
        <v>1234</v>
      </c>
      <c r="E202">
        <v>30950</v>
      </c>
      <c r="F202">
        <v>842</v>
      </c>
      <c r="G202">
        <v>1922</v>
      </c>
      <c r="H202">
        <v>1420</v>
      </c>
      <c r="I202">
        <v>2669</v>
      </c>
      <c r="J202">
        <v>298</v>
      </c>
      <c r="K202">
        <v>10695</v>
      </c>
      <c r="L202">
        <v>653</v>
      </c>
      <c r="M202">
        <v>9511</v>
      </c>
      <c r="N202">
        <v>33</v>
      </c>
      <c r="O202">
        <v>634</v>
      </c>
      <c r="P202">
        <v>3412</v>
      </c>
      <c r="Q202">
        <v>2380</v>
      </c>
      <c r="R202">
        <v>0.37550236938395998</v>
      </c>
      <c r="S202">
        <v>3.7010377301901501E-2</v>
      </c>
      <c r="T202">
        <v>30950</v>
      </c>
      <c r="U202">
        <v>2.52534341071321E-2</v>
      </c>
      <c r="V202">
        <v>5.76450122968028E-2</v>
      </c>
      <c r="W202">
        <v>4.2588926879011502E-2</v>
      </c>
      <c r="X202">
        <v>8.0049187211325007E-2</v>
      </c>
      <c r="Y202">
        <v>8.9376762041869107E-3</v>
      </c>
      <c r="Z202">
        <v>0.32076660068382201</v>
      </c>
      <c r="AA202">
        <v>1.9584907923939798E-2</v>
      </c>
      <c r="AB202">
        <v>0.28525583348329397</v>
      </c>
      <c r="AC202">
        <v>9.89742666906604E-4</v>
      </c>
      <c r="AD202">
        <v>1.90150560854178E-2</v>
      </c>
      <c r="AE202">
        <v>0.102333393317737</v>
      </c>
      <c r="AF202">
        <v>7.1381440825385403E-2</v>
      </c>
      <c r="AG202">
        <v>0.98857142857142899</v>
      </c>
      <c r="AH202">
        <v>0.89485714285714302</v>
      </c>
      <c r="AI202">
        <v>0.84228571428571397</v>
      </c>
      <c r="AJ202">
        <v>0.213714285714286</v>
      </c>
      <c r="AK202">
        <v>8.0000000000000002E-3</v>
      </c>
      <c r="AL202">
        <v>1.9428571428571399E-2</v>
      </c>
      <c r="AM202">
        <v>0.14857142857142899</v>
      </c>
      <c r="AN202">
        <v>7.54285714285714E-2</v>
      </c>
      <c r="AO202">
        <v>0.92</v>
      </c>
      <c r="AP202">
        <v>0.878857142857143</v>
      </c>
      <c r="AQ202">
        <v>0.98514285714285699</v>
      </c>
      <c r="AR202">
        <v>0.150857142857143</v>
      </c>
      <c r="AS202">
        <v>0.92228571428571404</v>
      </c>
      <c r="AT202">
        <v>0.98971428571428599</v>
      </c>
      <c r="AU202">
        <v>0.95657142857142896</v>
      </c>
      <c r="AV202">
        <v>2.9394285714285702</v>
      </c>
      <c r="AW202">
        <v>0.251428571428571</v>
      </c>
      <c r="AX202">
        <v>1.79885714285714</v>
      </c>
      <c r="AY202">
        <v>4.0045714285714302</v>
      </c>
      <c r="AZ202">
        <v>8.9942857142857093</v>
      </c>
      <c r="BA202">
        <v>0.86285714285714299</v>
      </c>
      <c r="BB202">
        <v>3.4285714285714301E-3</v>
      </c>
      <c r="BC202">
        <v>0.92228571428571404</v>
      </c>
      <c r="BD202">
        <v>0.97942857142857098</v>
      </c>
      <c r="BE202">
        <v>0.78857142857142903</v>
      </c>
      <c r="BF202" s="233" t="str">
        <f t="shared" si="3"/>
        <v>Most vulnerability</v>
      </c>
    </row>
    <row r="203" spans="1:58" x14ac:dyDescent="0.25">
      <c r="A203">
        <v>55415</v>
      </c>
      <c r="B203">
        <v>6120</v>
      </c>
      <c r="C203">
        <v>846</v>
      </c>
      <c r="D203">
        <v>284</v>
      </c>
      <c r="E203">
        <v>76849</v>
      </c>
      <c r="F203">
        <v>185</v>
      </c>
      <c r="G203">
        <v>384</v>
      </c>
      <c r="H203">
        <v>753</v>
      </c>
      <c r="I203">
        <v>680</v>
      </c>
      <c r="J203">
        <v>27</v>
      </c>
      <c r="K203">
        <v>2364</v>
      </c>
      <c r="L203">
        <v>24</v>
      </c>
      <c r="M203">
        <v>2687</v>
      </c>
      <c r="N203">
        <v>0</v>
      </c>
      <c r="O203">
        <v>118</v>
      </c>
      <c r="P203">
        <v>501</v>
      </c>
      <c r="Q203">
        <v>1663</v>
      </c>
      <c r="R203">
        <v>0.13823529411764701</v>
      </c>
      <c r="S203">
        <v>4.6405228758169902E-2</v>
      </c>
      <c r="T203">
        <v>76849</v>
      </c>
      <c r="U203">
        <v>3.0228758169934599E-2</v>
      </c>
      <c r="V203">
        <v>6.2745098039215699E-2</v>
      </c>
      <c r="W203">
        <v>0.123039215686275</v>
      </c>
      <c r="X203">
        <v>0.11111111111111099</v>
      </c>
      <c r="Y203">
        <v>4.4117647058823503E-3</v>
      </c>
      <c r="Z203">
        <v>0.38627450980392197</v>
      </c>
      <c r="AA203">
        <v>3.9215686274509803E-3</v>
      </c>
      <c r="AB203">
        <v>0.43905228758169901</v>
      </c>
      <c r="AC203">
        <v>0</v>
      </c>
      <c r="AD203">
        <v>1.9281045751634002E-2</v>
      </c>
      <c r="AE203">
        <v>8.1862745098039202E-2</v>
      </c>
      <c r="AF203">
        <v>0.27173202614379099</v>
      </c>
      <c r="AG203">
        <v>0.84571428571428597</v>
      </c>
      <c r="AH203">
        <v>0.94399999999999995</v>
      </c>
      <c r="AI203">
        <v>1.6E-2</v>
      </c>
      <c r="AJ203">
        <v>0.28685714285714298</v>
      </c>
      <c r="AK203">
        <v>1.0285714285714301E-2</v>
      </c>
      <c r="AL203">
        <v>6.6285714285714295E-2</v>
      </c>
      <c r="AM203">
        <v>0.435428571428571</v>
      </c>
      <c r="AN203">
        <v>3.54285714285714E-2</v>
      </c>
      <c r="AO203">
        <v>0.94514285714285695</v>
      </c>
      <c r="AP203">
        <v>0.59771428571428598</v>
      </c>
      <c r="AQ203">
        <v>0.99199999999999999</v>
      </c>
      <c r="AR203">
        <v>0</v>
      </c>
      <c r="AS203">
        <v>0.92685714285714305</v>
      </c>
      <c r="AT203">
        <v>0.98057142857142898</v>
      </c>
      <c r="AU203">
        <v>0.99085714285714299</v>
      </c>
      <c r="AV203">
        <v>2.0925714285714299</v>
      </c>
      <c r="AW203">
        <v>0.54742857142857104</v>
      </c>
      <c r="AX203">
        <v>1.54285714285714</v>
      </c>
      <c r="AY203">
        <v>3.8902857142857101</v>
      </c>
      <c r="AZ203">
        <v>8.0731428571428605</v>
      </c>
      <c r="BA203">
        <v>0.55885714285714305</v>
      </c>
      <c r="BB203">
        <v>8.0000000000000002E-3</v>
      </c>
      <c r="BC203">
        <v>0.81828571428571395</v>
      </c>
      <c r="BD203">
        <v>0.96571428571428597</v>
      </c>
      <c r="BE203">
        <v>0.63428571428571401</v>
      </c>
      <c r="BF203" s="233" t="str">
        <f t="shared" si="3"/>
        <v>Significant vulnerability</v>
      </c>
    </row>
    <row r="204" spans="1:58" x14ac:dyDescent="0.25">
      <c r="A204">
        <v>55416</v>
      </c>
      <c r="B204">
        <v>34715</v>
      </c>
      <c r="C204">
        <v>1794</v>
      </c>
      <c r="D204">
        <v>627</v>
      </c>
      <c r="E204">
        <v>71422</v>
      </c>
      <c r="F204">
        <v>543</v>
      </c>
      <c r="G204">
        <v>5730</v>
      </c>
      <c r="H204">
        <v>5505</v>
      </c>
      <c r="I204">
        <v>2948</v>
      </c>
      <c r="J204">
        <v>738</v>
      </c>
      <c r="K204">
        <v>6586</v>
      </c>
      <c r="L204">
        <v>647</v>
      </c>
      <c r="M204">
        <v>9110</v>
      </c>
      <c r="N204">
        <v>4</v>
      </c>
      <c r="O204">
        <v>174</v>
      </c>
      <c r="P204">
        <v>925</v>
      </c>
      <c r="Q204">
        <v>338</v>
      </c>
      <c r="R204">
        <v>5.16779490133948E-2</v>
      </c>
      <c r="S204">
        <v>1.80613567622065E-2</v>
      </c>
      <c r="T204">
        <v>71422</v>
      </c>
      <c r="U204">
        <v>1.5641653463920501E-2</v>
      </c>
      <c r="V204">
        <v>0.16505833213308399</v>
      </c>
      <c r="W204">
        <v>0.158576984012675</v>
      </c>
      <c r="X204">
        <v>8.4920063373181601E-2</v>
      </c>
      <c r="Y204">
        <v>2.12588218349417E-2</v>
      </c>
      <c r="Z204">
        <v>0.189716260982284</v>
      </c>
      <c r="AA204">
        <v>1.8637476595131802E-2</v>
      </c>
      <c r="AB204">
        <v>0.26242258389745099</v>
      </c>
      <c r="AC204">
        <v>1.1522396658505E-4</v>
      </c>
      <c r="AD204">
        <v>5.0122425464496599E-3</v>
      </c>
      <c r="AE204">
        <v>2.6645542272792699E-2</v>
      </c>
      <c r="AF204">
        <v>9.7364251764367003E-3</v>
      </c>
      <c r="AG204">
        <v>0.250285714285714</v>
      </c>
      <c r="AH204">
        <v>0.52</v>
      </c>
      <c r="AI204">
        <v>2.2857142857142899E-2</v>
      </c>
      <c r="AJ204">
        <v>0.10285714285714299</v>
      </c>
      <c r="AK204">
        <v>0.309714285714286</v>
      </c>
      <c r="AL204">
        <v>0.123428571428571</v>
      </c>
      <c r="AM204">
        <v>0.184</v>
      </c>
      <c r="AN204">
        <v>0.41942857142857098</v>
      </c>
      <c r="AO204">
        <v>0.78971428571428604</v>
      </c>
      <c r="AP204">
        <v>0.873142857142857</v>
      </c>
      <c r="AQ204">
        <v>0.98171428571428598</v>
      </c>
      <c r="AR204">
        <v>0.11771428571428599</v>
      </c>
      <c r="AS204">
        <v>0.51885714285714302</v>
      </c>
      <c r="AT204">
        <v>0.77142857142857102</v>
      </c>
      <c r="AU204">
        <v>0.60114285714285698</v>
      </c>
      <c r="AV204">
        <v>0.89600000000000002</v>
      </c>
      <c r="AW204">
        <v>1.03657142857143</v>
      </c>
      <c r="AX204">
        <v>1.6628571428571399</v>
      </c>
      <c r="AY204">
        <v>2.99085714285714</v>
      </c>
      <c r="AZ204">
        <v>6.5862857142857099</v>
      </c>
      <c r="BA204">
        <v>8.6857142857142897E-2</v>
      </c>
      <c r="BB204">
        <v>4.4571428571428602E-2</v>
      </c>
      <c r="BC204">
        <v>0.876571428571429</v>
      </c>
      <c r="BD204">
        <v>0.68685714285714305</v>
      </c>
      <c r="BE204">
        <v>0.39200000000000002</v>
      </c>
      <c r="BF204" s="233" t="str">
        <f t="shared" si="3"/>
        <v>Some vulnerability</v>
      </c>
    </row>
    <row r="205" spans="1:58" x14ac:dyDescent="0.25">
      <c r="A205">
        <v>55417</v>
      </c>
      <c r="B205">
        <v>25900</v>
      </c>
      <c r="C205">
        <v>1579</v>
      </c>
      <c r="D205">
        <v>668</v>
      </c>
      <c r="E205">
        <v>57329</v>
      </c>
      <c r="F205">
        <v>892</v>
      </c>
      <c r="G205">
        <v>3601</v>
      </c>
      <c r="H205">
        <v>6029</v>
      </c>
      <c r="I205">
        <v>2729</v>
      </c>
      <c r="J205">
        <v>575</v>
      </c>
      <c r="K205">
        <v>4784</v>
      </c>
      <c r="L205">
        <v>246</v>
      </c>
      <c r="M205">
        <v>1211</v>
      </c>
      <c r="N205">
        <v>28</v>
      </c>
      <c r="O205">
        <v>142</v>
      </c>
      <c r="P205">
        <v>560</v>
      </c>
      <c r="Q205">
        <v>345</v>
      </c>
      <c r="R205">
        <v>6.0965250965251003E-2</v>
      </c>
      <c r="S205">
        <v>2.5791505791505801E-2</v>
      </c>
      <c r="T205">
        <v>57329</v>
      </c>
      <c r="U205">
        <v>3.44401544401544E-2</v>
      </c>
      <c r="V205">
        <v>0.13903474903474899</v>
      </c>
      <c r="W205">
        <v>0.23277992277992299</v>
      </c>
      <c r="X205">
        <v>0.105366795366795</v>
      </c>
      <c r="Y205">
        <v>2.2200772200772202E-2</v>
      </c>
      <c r="Z205">
        <v>0.18471042471042501</v>
      </c>
      <c r="AA205">
        <v>9.4980694980695002E-3</v>
      </c>
      <c r="AB205">
        <v>4.67567567567568E-2</v>
      </c>
      <c r="AC205">
        <v>1.08108108108108E-3</v>
      </c>
      <c r="AD205">
        <v>5.48262548262548E-3</v>
      </c>
      <c r="AE205">
        <v>2.1621621621621599E-2</v>
      </c>
      <c r="AF205">
        <v>1.3320463320463299E-2</v>
      </c>
      <c r="AG205">
        <v>0.32228571428571401</v>
      </c>
      <c r="AH205">
        <v>0.76114285714285701</v>
      </c>
      <c r="AI205">
        <v>5.7142857142857197E-2</v>
      </c>
      <c r="AJ205">
        <v>0.380571428571429</v>
      </c>
      <c r="AK205">
        <v>0.17942857142857099</v>
      </c>
      <c r="AL205">
        <v>0.56114285714285705</v>
      </c>
      <c r="AM205">
        <v>0.374857142857143</v>
      </c>
      <c r="AN205">
        <v>0.44800000000000001</v>
      </c>
      <c r="AO205">
        <v>0.78514285714285703</v>
      </c>
      <c r="AP205">
        <v>0.76114285714285701</v>
      </c>
      <c r="AQ205">
        <v>0.79542857142857104</v>
      </c>
      <c r="AR205">
        <v>0.153142857142857</v>
      </c>
      <c r="AS205">
        <v>0.55771428571428605</v>
      </c>
      <c r="AT205">
        <v>0.69028571428571395</v>
      </c>
      <c r="AU205">
        <v>0.65142857142857102</v>
      </c>
      <c r="AV205">
        <v>1.52114285714286</v>
      </c>
      <c r="AW205">
        <v>1.5634285714285701</v>
      </c>
      <c r="AX205">
        <v>1.54628571428571</v>
      </c>
      <c r="AY205">
        <v>2.8479999999999999</v>
      </c>
      <c r="AZ205">
        <v>7.47885714285714</v>
      </c>
      <c r="BA205">
        <v>0.309714285714286</v>
      </c>
      <c r="BB205">
        <v>0.251428571428571</v>
      </c>
      <c r="BC205">
        <v>0.82057142857142895</v>
      </c>
      <c r="BD205">
        <v>0.64228571428571402</v>
      </c>
      <c r="BE205">
        <v>0.53942857142857104</v>
      </c>
      <c r="BF205" s="233" t="str">
        <f t="shared" si="3"/>
        <v>Significant vulnerability</v>
      </c>
    </row>
    <row r="206" spans="1:58" x14ac:dyDescent="0.25">
      <c r="A206">
        <v>55418</v>
      </c>
      <c r="B206">
        <v>30797</v>
      </c>
      <c r="C206">
        <v>2794</v>
      </c>
      <c r="D206">
        <v>659</v>
      </c>
      <c r="E206">
        <v>51871</v>
      </c>
      <c r="F206">
        <v>1437</v>
      </c>
      <c r="G206">
        <v>4339</v>
      </c>
      <c r="H206">
        <v>5734</v>
      </c>
      <c r="I206">
        <v>3334</v>
      </c>
      <c r="J206">
        <v>711</v>
      </c>
      <c r="K206">
        <v>7996</v>
      </c>
      <c r="L206">
        <v>1074</v>
      </c>
      <c r="M206">
        <v>2098</v>
      </c>
      <c r="N206">
        <v>62</v>
      </c>
      <c r="O206">
        <v>260</v>
      </c>
      <c r="P206">
        <v>1414</v>
      </c>
      <c r="Q206">
        <v>308</v>
      </c>
      <c r="R206">
        <v>9.07231223820502E-2</v>
      </c>
      <c r="S206">
        <v>2.1398188135208E-2</v>
      </c>
      <c r="T206">
        <v>51871</v>
      </c>
      <c r="U206">
        <v>4.66603889989285E-2</v>
      </c>
      <c r="V206">
        <v>0.14089034646231799</v>
      </c>
      <c r="W206">
        <v>0.18618696626294801</v>
      </c>
      <c r="X206">
        <v>0.108257297788746</v>
      </c>
      <c r="Y206">
        <v>2.3086664285482401E-2</v>
      </c>
      <c r="Z206">
        <v>0.25963567879988297</v>
      </c>
      <c r="AA206">
        <v>3.4873526642205402E-2</v>
      </c>
      <c r="AB206">
        <v>6.8123518524531607E-2</v>
      </c>
      <c r="AC206">
        <v>2.01318310225022E-3</v>
      </c>
      <c r="AD206">
        <v>8.4423807513718894E-3</v>
      </c>
      <c r="AE206">
        <v>4.5913563009383998E-2</v>
      </c>
      <c r="AF206">
        <v>1.0000974120855899E-2</v>
      </c>
      <c r="AG206">
        <v>0.58971428571428597</v>
      </c>
      <c r="AH206">
        <v>0.64114285714285701</v>
      </c>
      <c r="AI206">
        <v>0.10057142857142901</v>
      </c>
      <c r="AJ206">
        <v>0.58514285714285696</v>
      </c>
      <c r="AK206">
        <v>0.192</v>
      </c>
      <c r="AL206">
        <v>0.22857142857142901</v>
      </c>
      <c r="AM206">
        <v>0.40228571428571402</v>
      </c>
      <c r="AN206">
        <v>0.47657142857142898</v>
      </c>
      <c r="AO206">
        <v>0.870857142857143</v>
      </c>
      <c r="AP206">
        <v>0.93257142857142905</v>
      </c>
      <c r="AQ206">
        <v>0.873142857142857</v>
      </c>
      <c r="AR206">
        <v>0.187428571428571</v>
      </c>
      <c r="AS206">
        <v>0.70514285714285696</v>
      </c>
      <c r="AT206">
        <v>0.94057142857142895</v>
      </c>
      <c r="AU206">
        <v>0.61028571428571399</v>
      </c>
      <c r="AV206">
        <v>1.9165714285714299</v>
      </c>
      <c r="AW206">
        <v>1.29942857142857</v>
      </c>
      <c r="AX206">
        <v>1.80342857142857</v>
      </c>
      <c r="AY206">
        <v>3.3165714285714301</v>
      </c>
      <c r="AZ206">
        <v>8.3360000000000003</v>
      </c>
      <c r="BA206">
        <v>0.46971428571428597</v>
      </c>
      <c r="BB206">
        <v>0.13714285714285701</v>
      </c>
      <c r="BC206">
        <v>0.92571428571428604</v>
      </c>
      <c r="BD206">
        <v>0.79771428571428604</v>
      </c>
      <c r="BE206">
        <v>0.67428571428571404</v>
      </c>
      <c r="BF206" s="233" t="str">
        <f t="shared" si="3"/>
        <v>Significant vulnerability</v>
      </c>
    </row>
    <row r="207" spans="1:58" x14ac:dyDescent="0.25">
      <c r="A207">
        <v>55419</v>
      </c>
      <c r="B207">
        <v>29730</v>
      </c>
      <c r="C207">
        <v>1798</v>
      </c>
      <c r="D207">
        <v>772</v>
      </c>
      <c r="E207">
        <v>71372</v>
      </c>
      <c r="F207">
        <v>562</v>
      </c>
      <c r="G207">
        <v>3845</v>
      </c>
      <c r="H207">
        <v>7932</v>
      </c>
      <c r="I207">
        <v>2318</v>
      </c>
      <c r="J207">
        <v>505</v>
      </c>
      <c r="K207">
        <v>5988</v>
      </c>
      <c r="L207">
        <v>186</v>
      </c>
      <c r="M207">
        <v>1289</v>
      </c>
      <c r="N207">
        <v>78</v>
      </c>
      <c r="O207">
        <v>166</v>
      </c>
      <c r="P207">
        <v>342</v>
      </c>
      <c r="Q207">
        <v>313</v>
      </c>
      <c r="R207">
        <v>6.0477632021527103E-2</v>
      </c>
      <c r="S207">
        <v>2.5967036663303099E-2</v>
      </c>
      <c r="T207">
        <v>71372</v>
      </c>
      <c r="U207">
        <v>1.8903464513958999E-2</v>
      </c>
      <c r="V207">
        <v>0.12933064244870501</v>
      </c>
      <c r="W207">
        <v>0.26680121089808301</v>
      </c>
      <c r="X207">
        <v>7.7968382105617198E-2</v>
      </c>
      <c r="Y207">
        <v>1.6986209216279899E-2</v>
      </c>
      <c r="Z207">
        <v>0.20141271442986899</v>
      </c>
      <c r="AA207">
        <v>6.2563067608476302E-3</v>
      </c>
      <c r="AB207">
        <v>4.3356878573831102E-2</v>
      </c>
      <c r="AC207">
        <v>2.6236125126135202E-3</v>
      </c>
      <c r="AD207">
        <v>5.5835856037672396E-3</v>
      </c>
      <c r="AE207">
        <v>1.1503531786074699E-2</v>
      </c>
      <c r="AF207">
        <v>1.0528086108308099E-2</v>
      </c>
      <c r="AG207">
        <v>0.315428571428571</v>
      </c>
      <c r="AH207">
        <v>0.76457142857142901</v>
      </c>
      <c r="AI207">
        <v>2.4E-2</v>
      </c>
      <c r="AJ207">
        <v>0.14171428571428599</v>
      </c>
      <c r="AK207">
        <v>0.130285714285714</v>
      </c>
      <c r="AL207">
        <v>0.78971428571428604</v>
      </c>
      <c r="AM207">
        <v>0.129142857142857</v>
      </c>
      <c r="AN207">
        <v>0.27542857142857102</v>
      </c>
      <c r="AO207">
        <v>0.80342857142857105</v>
      </c>
      <c r="AP207">
        <v>0.67085714285714304</v>
      </c>
      <c r="AQ207">
        <v>0.77142857142857102</v>
      </c>
      <c r="AR207">
        <v>0.20799999999999999</v>
      </c>
      <c r="AS207">
        <v>0.56457142857142895</v>
      </c>
      <c r="AT207">
        <v>0.42057142857142898</v>
      </c>
      <c r="AU207">
        <v>0.61714285714285699</v>
      </c>
      <c r="AV207">
        <v>1.24571428571429</v>
      </c>
      <c r="AW207">
        <v>1.3245714285714301</v>
      </c>
      <c r="AX207">
        <v>1.47428571428571</v>
      </c>
      <c r="AY207">
        <v>2.5817142857142898</v>
      </c>
      <c r="AZ207">
        <v>6.6262857142857099</v>
      </c>
      <c r="BA207">
        <v>0.2</v>
      </c>
      <c r="BB207">
        <v>0.14399999999999999</v>
      </c>
      <c r="BC207">
        <v>0.77942857142857103</v>
      </c>
      <c r="BD207">
        <v>0.56457142857142895</v>
      </c>
      <c r="BE207">
        <v>0.40228571428571402</v>
      </c>
      <c r="BF207" s="233" t="str">
        <f t="shared" si="3"/>
        <v>Some vulnerability</v>
      </c>
    </row>
    <row r="208" spans="1:58" x14ac:dyDescent="0.25">
      <c r="A208">
        <v>55420</v>
      </c>
      <c r="B208">
        <v>23433</v>
      </c>
      <c r="C208">
        <v>3353</v>
      </c>
      <c r="D208">
        <v>699</v>
      </c>
      <c r="E208">
        <v>36415</v>
      </c>
      <c r="F208">
        <v>2129</v>
      </c>
      <c r="G208">
        <v>3924</v>
      </c>
      <c r="H208">
        <v>5293</v>
      </c>
      <c r="I208">
        <v>3698</v>
      </c>
      <c r="J208">
        <v>471</v>
      </c>
      <c r="K208">
        <v>10398</v>
      </c>
      <c r="L208">
        <v>886</v>
      </c>
      <c r="M208">
        <v>2716</v>
      </c>
      <c r="N208">
        <v>76</v>
      </c>
      <c r="O208">
        <v>129</v>
      </c>
      <c r="P208">
        <v>783</v>
      </c>
      <c r="Q208">
        <v>274</v>
      </c>
      <c r="R208">
        <v>0.143088806384159</v>
      </c>
      <c r="S208">
        <v>2.9829727307643099E-2</v>
      </c>
      <c r="T208">
        <v>36415</v>
      </c>
      <c r="U208">
        <v>9.0854777450603802E-2</v>
      </c>
      <c r="V208">
        <v>0.167456151581104</v>
      </c>
      <c r="W208">
        <v>0.22587803524943501</v>
      </c>
      <c r="X208">
        <v>0.157811633166901</v>
      </c>
      <c r="Y208">
        <v>2.0099859172961199E-2</v>
      </c>
      <c r="Z208">
        <v>0.44373319677378098</v>
      </c>
      <c r="AA208">
        <v>3.7809926172491799E-2</v>
      </c>
      <c r="AB208">
        <v>0.115904920411386</v>
      </c>
      <c r="AC208">
        <v>3.2432893782272901E-3</v>
      </c>
      <c r="AD208">
        <v>5.5050569709384203E-3</v>
      </c>
      <c r="AE208">
        <v>3.3414415567788999E-2</v>
      </c>
      <c r="AF208">
        <v>1.1692911705714199E-2</v>
      </c>
      <c r="AG208">
        <v>0.85828571428571399</v>
      </c>
      <c r="AH208">
        <v>0.83199999999999996</v>
      </c>
      <c r="AI208">
        <v>0.54285714285714304</v>
      </c>
      <c r="AJ208">
        <v>0.94171428571428595</v>
      </c>
      <c r="AK208">
        <v>0.32114285714285701</v>
      </c>
      <c r="AL208">
        <v>0.50971428571428601</v>
      </c>
      <c r="AM208">
        <v>0.80114285714285705</v>
      </c>
      <c r="AN208">
        <v>0.374857142857143</v>
      </c>
      <c r="AO208">
        <v>0.95314285714285696</v>
      </c>
      <c r="AP208">
        <v>0.93714285714285706</v>
      </c>
      <c r="AQ208">
        <v>0.94857142857142895</v>
      </c>
      <c r="AR208">
        <v>0.22628571428571401</v>
      </c>
      <c r="AS208">
        <v>0.55885714285714305</v>
      </c>
      <c r="AT208">
        <v>0.85942857142857099</v>
      </c>
      <c r="AU208">
        <v>0.627428571428571</v>
      </c>
      <c r="AV208">
        <v>3.1748571428571402</v>
      </c>
      <c r="AW208">
        <v>2.00685714285714</v>
      </c>
      <c r="AX208">
        <v>1.8902857142857099</v>
      </c>
      <c r="AY208">
        <v>3.22057142857143</v>
      </c>
      <c r="AZ208">
        <v>10.292571428571399</v>
      </c>
      <c r="BA208">
        <v>0.91085714285714303</v>
      </c>
      <c r="BB208">
        <v>0.502857142857143</v>
      </c>
      <c r="BC208">
        <v>0.96228571428571397</v>
      </c>
      <c r="BD208">
        <v>0.76342857142857101</v>
      </c>
      <c r="BE208">
        <v>0.92571428571428604</v>
      </c>
      <c r="BF208" s="233" t="str">
        <f t="shared" si="3"/>
        <v>Most vulnerability</v>
      </c>
    </row>
    <row r="209" spans="1:58" x14ac:dyDescent="0.25">
      <c r="A209">
        <v>55421</v>
      </c>
      <c r="B209">
        <v>30787</v>
      </c>
      <c r="C209">
        <v>3545</v>
      </c>
      <c r="D209">
        <v>892</v>
      </c>
      <c r="E209">
        <v>36421</v>
      </c>
      <c r="F209">
        <v>2260</v>
      </c>
      <c r="G209">
        <v>4883</v>
      </c>
      <c r="H209">
        <v>6685</v>
      </c>
      <c r="I209">
        <v>3344</v>
      </c>
      <c r="J209">
        <v>787</v>
      </c>
      <c r="K209">
        <v>14730</v>
      </c>
      <c r="L209">
        <v>1537</v>
      </c>
      <c r="M209">
        <v>3571</v>
      </c>
      <c r="N209">
        <v>296</v>
      </c>
      <c r="O209">
        <v>528</v>
      </c>
      <c r="P209">
        <v>1429</v>
      </c>
      <c r="Q209">
        <v>301</v>
      </c>
      <c r="R209">
        <v>0.115146003183162</v>
      </c>
      <c r="S209">
        <v>2.89732679377659E-2</v>
      </c>
      <c r="T209">
        <v>36421</v>
      </c>
      <c r="U209">
        <v>7.3407607106895797E-2</v>
      </c>
      <c r="V209">
        <v>0.15860590508981101</v>
      </c>
      <c r="W209">
        <v>0.21713710332283101</v>
      </c>
      <c r="X209">
        <v>0.10861727352454</v>
      </c>
      <c r="Y209">
        <v>2.5562737519082699E-2</v>
      </c>
      <c r="Z209">
        <v>0.47844869587812999</v>
      </c>
      <c r="AA209">
        <v>4.9923669081105702E-2</v>
      </c>
      <c r="AB209">
        <v>0.115990515477312</v>
      </c>
      <c r="AC209">
        <v>9.6144476564783803E-3</v>
      </c>
      <c r="AD209">
        <v>1.7150095819664101E-2</v>
      </c>
      <c r="AE209">
        <v>4.6415694936174402E-2</v>
      </c>
      <c r="AF209">
        <v>9.7768538668918693E-3</v>
      </c>
      <c r="AG209">
        <v>0.748571428571429</v>
      </c>
      <c r="AH209">
        <v>0.81714285714285695</v>
      </c>
      <c r="AI209">
        <v>0.54057142857142904</v>
      </c>
      <c r="AJ209">
        <v>0.870857142857143</v>
      </c>
      <c r="AK209">
        <v>0.27542857142857102</v>
      </c>
      <c r="AL209">
        <v>0.432</v>
      </c>
      <c r="AM209">
        <v>0.40457142857142903</v>
      </c>
      <c r="AN209">
        <v>0.54400000000000004</v>
      </c>
      <c r="AO209">
        <v>0.95771428571428596</v>
      </c>
      <c r="AP209">
        <v>0.96914285714285697</v>
      </c>
      <c r="AQ209">
        <v>0.94971428571428596</v>
      </c>
      <c r="AR209">
        <v>0.38400000000000001</v>
      </c>
      <c r="AS209">
        <v>0.90400000000000003</v>
      </c>
      <c r="AT209">
        <v>0.94285714285714295</v>
      </c>
      <c r="AU209">
        <v>0.60228571428571398</v>
      </c>
      <c r="AV209">
        <v>2.97714285714286</v>
      </c>
      <c r="AW209">
        <v>1.6559999999999999</v>
      </c>
      <c r="AX209">
        <v>1.9268571428571399</v>
      </c>
      <c r="AY209">
        <v>3.7828571428571398</v>
      </c>
      <c r="AZ209">
        <v>10.342857142857101</v>
      </c>
      <c r="BA209">
        <v>0.872</v>
      </c>
      <c r="BB209">
        <v>0.30171428571428599</v>
      </c>
      <c r="BC209">
        <v>0.98057142857142898</v>
      </c>
      <c r="BD209">
        <v>0.94742857142857095</v>
      </c>
      <c r="BE209">
        <v>0.92800000000000005</v>
      </c>
      <c r="BF209" s="233" t="str">
        <f t="shared" si="3"/>
        <v>Most vulnerability</v>
      </c>
    </row>
    <row r="210" spans="1:58" x14ac:dyDescent="0.25">
      <c r="A210">
        <v>55422</v>
      </c>
      <c r="B210">
        <v>28373</v>
      </c>
      <c r="C210">
        <v>2610</v>
      </c>
      <c r="D210">
        <v>833</v>
      </c>
      <c r="E210">
        <v>54507</v>
      </c>
      <c r="F210">
        <v>975</v>
      </c>
      <c r="G210">
        <v>5524</v>
      </c>
      <c r="H210">
        <v>5524</v>
      </c>
      <c r="I210">
        <v>3897</v>
      </c>
      <c r="J210">
        <v>883</v>
      </c>
      <c r="K210">
        <v>7737</v>
      </c>
      <c r="L210">
        <v>424</v>
      </c>
      <c r="M210">
        <v>2604</v>
      </c>
      <c r="N210">
        <v>110</v>
      </c>
      <c r="O210">
        <v>157</v>
      </c>
      <c r="P210">
        <v>1201</v>
      </c>
      <c r="Q210">
        <v>696</v>
      </c>
      <c r="R210">
        <v>9.1988862651112002E-2</v>
      </c>
      <c r="S210">
        <v>2.9358897543439198E-2</v>
      </c>
      <c r="T210">
        <v>54507</v>
      </c>
      <c r="U210">
        <v>3.4363655588059101E-2</v>
      </c>
      <c r="V210">
        <v>0.194692136890706</v>
      </c>
      <c r="W210">
        <v>0.194692136890706</v>
      </c>
      <c r="X210">
        <v>0.13734888802735001</v>
      </c>
      <c r="Y210">
        <v>3.1121136291544799E-2</v>
      </c>
      <c r="Z210">
        <v>0.272688823881859</v>
      </c>
      <c r="AA210">
        <v>1.49437845839354E-2</v>
      </c>
      <c r="AB210">
        <v>9.1777394001339302E-2</v>
      </c>
      <c r="AC210">
        <v>3.8769252458323101E-3</v>
      </c>
      <c r="AD210">
        <v>5.5334296690515601E-3</v>
      </c>
      <c r="AE210">
        <v>4.2328974729496399E-2</v>
      </c>
      <c r="AF210">
        <v>2.4530363373629901E-2</v>
      </c>
      <c r="AG210">
        <v>0.59885714285714298</v>
      </c>
      <c r="AH210">
        <v>0.82514285714285696</v>
      </c>
      <c r="AI210">
        <v>7.7714285714285694E-2</v>
      </c>
      <c r="AJ210">
        <v>0.376</v>
      </c>
      <c r="AK210">
        <v>0.48799999999999999</v>
      </c>
      <c r="AL210">
        <v>0.26971428571428602</v>
      </c>
      <c r="AM210">
        <v>0.67085714285714304</v>
      </c>
      <c r="AN210">
        <v>0.68799999999999994</v>
      </c>
      <c r="AO210">
        <v>0.88571428571428601</v>
      </c>
      <c r="AP210">
        <v>0.84457142857142897</v>
      </c>
      <c r="AQ210">
        <v>0.92</v>
      </c>
      <c r="AR210">
        <v>0.246857142857143</v>
      </c>
      <c r="AS210">
        <v>0.56114285714285705</v>
      </c>
      <c r="AT210">
        <v>0.92685714285714305</v>
      </c>
      <c r="AU210">
        <v>0.77828571428571403</v>
      </c>
      <c r="AV210">
        <v>1.8777142857142901</v>
      </c>
      <c r="AW210">
        <v>2.1165714285714299</v>
      </c>
      <c r="AX210">
        <v>1.73028571428571</v>
      </c>
      <c r="AY210">
        <v>3.4331428571428599</v>
      </c>
      <c r="AZ210">
        <v>9.1577142857142899</v>
      </c>
      <c r="BA210">
        <v>0.44571428571428601</v>
      </c>
      <c r="BB210">
        <v>0.57142857142857095</v>
      </c>
      <c r="BC210">
        <v>0.89600000000000002</v>
      </c>
      <c r="BD210">
        <v>0.84685714285714297</v>
      </c>
      <c r="BE210">
        <v>0.81485714285714295</v>
      </c>
      <c r="BF210" s="233" t="str">
        <f t="shared" si="3"/>
        <v>Most vulnerability</v>
      </c>
    </row>
    <row r="211" spans="1:58" x14ac:dyDescent="0.25">
      <c r="A211">
        <v>55423</v>
      </c>
      <c r="B211">
        <v>36859</v>
      </c>
      <c r="C211">
        <v>2641</v>
      </c>
      <c r="D211">
        <v>1010</v>
      </c>
      <c r="E211">
        <v>44113</v>
      </c>
      <c r="F211">
        <v>2305</v>
      </c>
      <c r="G211">
        <v>6380</v>
      </c>
      <c r="H211">
        <v>7030</v>
      </c>
      <c r="I211">
        <v>4499</v>
      </c>
      <c r="J211">
        <v>763</v>
      </c>
      <c r="K211">
        <v>14787</v>
      </c>
      <c r="L211">
        <v>1170</v>
      </c>
      <c r="M211">
        <v>5286</v>
      </c>
      <c r="N211">
        <v>84</v>
      </c>
      <c r="O211">
        <v>937</v>
      </c>
      <c r="P211">
        <v>1615</v>
      </c>
      <c r="Q211">
        <v>392</v>
      </c>
      <c r="R211">
        <v>7.16514284163976E-2</v>
      </c>
      <c r="S211">
        <v>2.74017200683686E-2</v>
      </c>
      <c r="T211">
        <v>44113</v>
      </c>
      <c r="U211">
        <v>6.2535608670880899E-2</v>
      </c>
      <c r="V211">
        <v>0.17309205350118001</v>
      </c>
      <c r="W211">
        <v>0.19072682384221001</v>
      </c>
      <c r="X211">
        <v>0.122059741175832</v>
      </c>
      <c r="Y211">
        <v>2.0700507338777499E-2</v>
      </c>
      <c r="Z211">
        <v>0.40117746005046301</v>
      </c>
      <c r="AA211">
        <v>3.1742586613852798E-2</v>
      </c>
      <c r="AB211">
        <v>0.14341137849643201</v>
      </c>
      <c r="AC211">
        <v>2.2789549363791701E-3</v>
      </c>
      <c r="AD211">
        <v>2.5421199706991499E-2</v>
      </c>
      <c r="AE211">
        <v>4.3815621693480598E-2</v>
      </c>
      <c r="AF211">
        <v>1.06351230364361E-2</v>
      </c>
      <c r="AG211">
        <v>0.433142857142857</v>
      </c>
      <c r="AH211">
        <v>0.78857142857142903</v>
      </c>
      <c r="AI211">
        <v>0.21257142857142899</v>
      </c>
      <c r="AJ211">
        <v>0.79314285714285704</v>
      </c>
      <c r="AK211">
        <v>0.35771428571428598</v>
      </c>
      <c r="AL211">
        <v>0.253714285714286</v>
      </c>
      <c r="AM211">
        <v>0.54171428571428604</v>
      </c>
      <c r="AN211">
        <v>0.39885714285714302</v>
      </c>
      <c r="AO211">
        <v>0.94857142857142895</v>
      </c>
      <c r="AP211">
        <v>0.93028571428571405</v>
      </c>
      <c r="AQ211">
        <v>0.96228571428571397</v>
      </c>
      <c r="AR211">
        <v>0.19428571428571401</v>
      </c>
      <c r="AS211">
        <v>0.96228571428571397</v>
      </c>
      <c r="AT211">
        <v>0.93371428571428605</v>
      </c>
      <c r="AU211">
        <v>0.624</v>
      </c>
      <c r="AV211">
        <v>2.22742857142857</v>
      </c>
      <c r="AW211">
        <v>1.552</v>
      </c>
      <c r="AX211">
        <v>1.8788571428571399</v>
      </c>
      <c r="AY211">
        <v>3.6765714285714299</v>
      </c>
      <c r="AZ211">
        <v>9.3348571428571407</v>
      </c>
      <c r="BA211">
        <v>0.619428571428571</v>
      </c>
      <c r="BB211">
        <v>0.24342857142857099</v>
      </c>
      <c r="BC211">
        <v>0.95771428571428596</v>
      </c>
      <c r="BD211">
        <v>0.91657142857142904</v>
      </c>
      <c r="BE211">
        <v>0.83428571428571396</v>
      </c>
      <c r="BF211" s="233" t="str">
        <f t="shared" si="3"/>
        <v>Most vulnerability</v>
      </c>
    </row>
    <row r="212" spans="1:58" x14ac:dyDescent="0.25">
      <c r="A212">
        <v>55424</v>
      </c>
      <c r="B212">
        <v>10203</v>
      </c>
      <c r="C212">
        <v>230</v>
      </c>
      <c r="D212">
        <v>171</v>
      </c>
      <c r="E212">
        <v>113672</v>
      </c>
      <c r="F212">
        <v>19</v>
      </c>
      <c r="G212">
        <v>1321</v>
      </c>
      <c r="H212">
        <v>3079</v>
      </c>
      <c r="I212">
        <v>462</v>
      </c>
      <c r="J212">
        <v>144</v>
      </c>
      <c r="K212">
        <v>1441</v>
      </c>
      <c r="L212">
        <v>35</v>
      </c>
      <c r="M212">
        <v>190</v>
      </c>
      <c r="N212">
        <v>25</v>
      </c>
      <c r="O212">
        <v>0</v>
      </c>
      <c r="P212">
        <v>53</v>
      </c>
      <c r="Q212">
        <v>19</v>
      </c>
      <c r="R212">
        <v>2.25423894932863E-2</v>
      </c>
      <c r="S212">
        <v>1.67597765363128E-2</v>
      </c>
      <c r="T212">
        <v>113672</v>
      </c>
      <c r="U212">
        <v>1.8621973929236499E-3</v>
      </c>
      <c r="V212">
        <v>0.12947172400274401</v>
      </c>
      <c r="W212">
        <v>0.30177398804273298</v>
      </c>
      <c r="X212">
        <v>4.5280799764775101E-2</v>
      </c>
      <c r="Y212">
        <v>1.41134960305792E-2</v>
      </c>
      <c r="Z212">
        <v>0.14123297069489399</v>
      </c>
      <c r="AA212">
        <v>3.4303636185435702E-3</v>
      </c>
      <c r="AB212">
        <v>1.86219739292365E-2</v>
      </c>
      <c r="AC212">
        <v>2.4502597275311202E-3</v>
      </c>
      <c r="AD212">
        <v>0</v>
      </c>
      <c r="AE212">
        <v>5.1945506223659704E-3</v>
      </c>
      <c r="AF212">
        <v>1.8621973929236499E-3</v>
      </c>
      <c r="AG212">
        <v>4.4571428571428602E-2</v>
      </c>
      <c r="AH212">
        <v>0.46971428571428597</v>
      </c>
      <c r="AI212">
        <v>1.14285714285711E-3</v>
      </c>
      <c r="AJ212">
        <v>1.9428571428571399E-2</v>
      </c>
      <c r="AK212">
        <v>0.13142857142857101</v>
      </c>
      <c r="AL212">
        <v>0.93600000000000005</v>
      </c>
      <c r="AM212">
        <v>1.37142857142857E-2</v>
      </c>
      <c r="AN212">
        <v>0.184</v>
      </c>
      <c r="AO212">
        <v>0.70628571428571396</v>
      </c>
      <c r="AP212">
        <v>0.57485714285714296</v>
      </c>
      <c r="AQ212">
        <v>0.55428571428571405</v>
      </c>
      <c r="AR212">
        <v>0.19771428571428601</v>
      </c>
      <c r="AS212">
        <v>0</v>
      </c>
      <c r="AT212">
        <v>0.20571428571428599</v>
      </c>
      <c r="AU212">
        <v>0.44571428571428601</v>
      </c>
      <c r="AV212">
        <v>0.53485714285714303</v>
      </c>
      <c r="AW212">
        <v>1.26514285714286</v>
      </c>
      <c r="AX212">
        <v>1.28114285714286</v>
      </c>
      <c r="AY212">
        <v>1.4034285714285699</v>
      </c>
      <c r="AZ212">
        <v>4.4845714285714298</v>
      </c>
      <c r="BA212">
        <v>2.4E-2</v>
      </c>
      <c r="BB212">
        <v>0.122285714285714</v>
      </c>
      <c r="BC212">
        <v>0.69257142857142895</v>
      </c>
      <c r="BD212">
        <v>0.20342857142857099</v>
      </c>
      <c r="BE212">
        <v>8.11428571428571E-2</v>
      </c>
      <c r="BF212" s="233" t="str">
        <f t="shared" si="3"/>
        <v>Least vulnerability</v>
      </c>
    </row>
    <row r="213" spans="1:58" x14ac:dyDescent="0.25">
      <c r="A213">
        <v>55425</v>
      </c>
      <c r="B213">
        <v>10868</v>
      </c>
      <c r="C213">
        <v>1414</v>
      </c>
      <c r="D213">
        <v>466</v>
      </c>
      <c r="E213">
        <v>35507</v>
      </c>
      <c r="F213">
        <v>1044</v>
      </c>
      <c r="G213">
        <v>1527</v>
      </c>
      <c r="H213">
        <v>2621</v>
      </c>
      <c r="I213">
        <v>1215</v>
      </c>
      <c r="J213">
        <v>235</v>
      </c>
      <c r="K213">
        <v>6031</v>
      </c>
      <c r="L213">
        <v>558</v>
      </c>
      <c r="M213">
        <v>2480</v>
      </c>
      <c r="N213">
        <v>42</v>
      </c>
      <c r="O213">
        <v>285</v>
      </c>
      <c r="P213">
        <v>371</v>
      </c>
      <c r="Q213">
        <v>228</v>
      </c>
      <c r="R213">
        <v>0.13010673536989301</v>
      </c>
      <c r="S213">
        <v>4.2878174457121797E-2</v>
      </c>
      <c r="T213">
        <v>35507</v>
      </c>
      <c r="U213">
        <v>9.6061832903938202E-2</v>
      </c>
      <c r="V213">
        <v>0.14050423260949599</v>
      </c>
      <c r="W213">
        <v>0.24116672800883299</v>
      </c>
      <c r="X213">
        <v>0.111796098638204</v>
      </c>
      <c r="Y213">
        <v>2.16231137283769E-2</v>
      </c>
      <c r="Z213">
        <v>0.55493191019506805</v>
      </c>
      <c r="AA213">
        <v>5.1343393448656599E-2</v>
      </c>
      <c r="AB213">
        <v>0.22819285977180701</v>
      </c>
      <c r="AC213">
        <v>3.8645564961354399E-3</v>
      </c>
      <c r="AD213">
        <v>2.62237762237762E-2</v>
      </c>
      <c r="AE213">
        <v>3.4136915715863102E-2</v>
      </c>
      <c r="AF213">
        <v>2.0979020979021001E-2</v>
      </c>
      <c r="AG213">
        <v>0.81257142857142906</v>
      </c>
      <c r="AH213">
        <v>0.92914285714285705</v>
      </c>
      <c r="AI213">
        <v>0.61257142857142899</v>
      </c>
      <c r="AJ213">
        <v>0.95199999999999996</v>
      </c>
      <c r="AK213">
        <v>0.186285714285714</v>
      </c>
      <c r="AL213">
        <v>0.61714285714285699</v>
      </c>
      <c r="AM213">
        <v>0.44571428571428601</v>
      </c>
      <c r="AN213">
        <v>0.42628571428571399</v>
      </c>
      <c r="AO213">
        <v>0.97028571428571397</v>
      </c>
      <c r="AP213">
        <v>0.97142857142857097</v>
      </c>
      <c r="AQ213">
        <v>0.97828571428571398</v>
      </c>
      <c r="AR213">
        <v>0.245714285714286</v>
      </c>
      <c r="AS213">
        <v>0.96571428571428597</v>
      </c>
      <c r="AT213">
        <v>0.870857142857143</v>
      </c>
      <c r="AU213">
        <v>0.749714285714286</v>
      </c>
      <c r="AV213">
        <v>3.3062857142857101</v>
      </c>
      <c r="AW213">
        <v>1.6754285714285699</v>
      </c>
      <c r="AX213">
        <v>1.9417142857142899</v>
      </c>
      <c r="AY213">
        <v>3.8102857142857101</v>
      </c>
      <c r="AZ213">
        <v>10.733714285714299</v>
      </c>
      <c r="BA213">
        <v>0.93485714285714305</v>
      </c>
      <c r="BB213">
        <v>0.312</v>
      </c>
      <c r="BC213">
        <v>0.98742857142857099</v>
      </c>
      <c r="BD213">
        <v>0.94971428571428596</v>
      </c>
      <c r="BE213">
        <v>0.96</v>
      </c>
      <c r="BF213" s="233" t="str">
        <f t="shared" si="3"/>
        <v>Most vulnerability</v>
      </c>
    </row>
    <row r="214" spans="1:58" x14ac:dyDescent="0.25">
      <c r="A214">
        <v>55426</v>
      </c>
      <c r="B214">
        <v>25491</v>
      </c>
      <c r="C214">
        <v>2166</v>
      </c>
      <c r="D214">
        <v>457</v>
      </c>
      <c r="E214">
        <v>54602</v>
      </c>
      <c r="F214">
        <v>649</v>
      </c>
      <c r="G214">
        <v>4797</v>
      </c>
      <c r="H214">
        <v>4465</v>
      </c>
      <c r="I214">
        <v>2775</v>
      </c>
      <c r="J214">
        <v>596</v>
      </c>
      <c r="K214">
        <v>6295</v>
      </c>
      <c r="L214">
        <v>1065</v>
      </c>
      <c r="M214">
        <v>4021</v>
      </c>
      <c r="N214">
        <v>40</v>
      </c>
      <c r="O214">
        <v>154</v>
      </c>
      <c r="P214">
        <v>762</v>
      </c>
      <c r="Q214">
        <v>619</v>
      </c>
      <c r="R214">
        <v>8.49711662939861E-2</v>
      </c>
      <c r="S214">
        <v>1.7927896120199301E-2</v>
      </c>
      <c r="T214">
        <v>54602</v>
      </c>
      <c r="U214">
        <v>2.5459966262602499E-2</v>
      </c>
      <c r="V214">
        <v>0.188184064964105</v>
      </c>
      <c r="W214">
        <v>0.17515986034286599</v>
      </c>
      <c r="X214">
        <v>0.108861951276921</v>
      </c>
      <c r="Y214">
        <v>2.3380801067043301E-2</v>
      </c>
      <c r="Z214">
        <v>0.24694990388764701</v>
      </c>
      <c r="AA214">
        <v>4.1779451571142802E-2</v>
      </c>
      <c r="AB214">
        <v>0.15774194813855899</v>
      </c>
      <c r="AC214">
        <v>1.5691812796673301E-3</v>
      </c>
      <c r="AD214">
        <v>6.0413479267192299E-3</v>
      </c>
      <c r="AE214">
        <v>2.9892903377662702E-2</v>
      </c>
      <c r="AF214">
        <v>2.4283080302851999E-2</v>
      </c>
      <c r="AG214">
        <v>0.53942857142857104</v>
      </c>
      <c r="AH214">
        <v>0.51771428571428602</v>
      </c>
      <c r="AI214">
        <v>7.6571428571428596E-2</v>
      </c>
      <c r="AJ214">
        <v>0.214857142857143</v>
      </c>
      <c r="AK214">
        <v>0.44914285714285701</v>
      </c>
      <c r="AL214">
        <v>0.184</v>
      </c>
      <c r="AM214">
        <v>0.40914285714285697</v>
      </c>
      <c r="AN214">
        <v>0.48114285714285698</v>
      </c>
      <c r="AO214">
        <v>0.85599999999999998</v>
      </c>
      <c r="AP214">
        <v>0.95314285714285696</v>
      </c>
      <c r="AQ214">
        <v>0.97028571428571397</v>
      </c>
      <c r="AR214">
        <v>0.17485714285714299</v>
      </c>
      <c r="AS214">
        <v>0.59428571428571397</v>
      </c>
      <c r="AT214">
        <v>0.81828571428571395</v>
      </c>
      <c r="AU214">
        <v>0.77257142857142902</v>
      </c>
      <c r="AV214">
        <v>1.3485714285714301</v>
      </c>
      <c r="AW214">
        <v>1.52342857142857</v>
      </c>
      <c r="AX214">
        <v>1.8091428571428601</v>
      </c>
      <c r="AY214">
        <v>3.3302857142857101</v>
      </c>
      <c r="AZ214">
        <v>8.0114285714285707</v>
      </c>
      <c r="BA214">
        <v>0.23200000000000001</v>
      </c>
      <c r="BB214">
        <v>0.23428571428571399</v>
      </c>
      <c r="BC214">
        <v>0.92914285714285705</v>
      </c>
      <c r="BD214">
        <v>0.80571428571428605</v>
      </c>
      <c r="BE214">
        <v>0.61714285714285699</v>
      </c>
      <c r="BF214" s="233" t="str">
        <f t="shared" si="3"/>
        <v>Significant vulnerability</v>
      </c>
    </row>
    <row r="215" spans="1:58" x14ac:dyDescent="0.25">
      <c r="A215">
        <v>55427</v>
      </c>
      <c r="B215">
        <v>25908</v>
      </c>
      <c r="C215">
        <v>2459</v>
      </c>
      <c r="D215">
        <v>384</v>
      </c>
      <c r="E215">
        <v>44991</v>
      </c>
      <c r="F215">
        <v>1016</v>
      </c>
      <c r="G215">
        <v>4068</v>
      </c>
      <c r="H215">
        <v>5246</v>
      </c>
      <c r="I215">
        <v>2663</v>
      </c>
      <c r="J215">
        <v>472</v>
      </c>
      <c r="K215">
        <v>7362</v>
      </c>
      <c r="L215">
        <v>951</v>
      </c>
      <c r="M215">
        <v>2817</v>
      </c>
      <c r="N215">
        <v>0</v>
      </c>
      <c r="O215">
        <v>37</v>
      </c>
      <c r="P215">
        <v>642</v>
      </c>
      <c r="Q215">
        <v>398</v>
      </c>
      <c r="R215">
        <v>9.49127682569091E-2</v>
      </c>
      <c r="S215">
        <v>1.4821676702176901E-2</v>
      </c>
      <c r="T215">
        <v>44991</v>
      </c>
      <c r="U215">
        <v>3.9215686274509803E-2</v>
      </c>
      <c r="V215">
        <v>0.15701713756368699</v>
      </c>
      <c r="W215">
        <v>0.202485718696928</v>
      </c>
      <c r="X215">
        <v>0.102786784004941</v>
      </c>
      <c r="Y215">
        <v>1.82183109464258E-2</v>
      </c>
      <c r="Z215">
        <v>0.28415933302454799</v>
      </c>
      <c r="AA215">
        <v>3.67068087077351E-2</v>
      </c>
      <c r="AB215">
        <v>0.108730893932376</v>
      </c>
      <c r="AC215">
        <v>0</v>
      </c>
      <c r="AD215">
        <v>1.4281303072410101E-3</v>
      </c>
      <c r="AE215">
        <v>2.4779990736452099E-2</v>
      </c>
      <c r="AF215">
        <v>1.5362050331943799E-2</v>
      </c>
      <c r="AG215">
        <v>0.61828571428571399</v>
      </c>
      <c r="AH215">
        <v>0.39314285714285702</v>
      </c>
      <c r="AI215">
        <v>0.184</v>
      </c>
      <c r="AJ215">
        <v>0.47885714285714298</v>
      </c>
      <c r="AK215">
        <v>0.26857142857142902</v>
      </c>
      <c r="AL215">
        <v>0.32114285714285701</v>
      </c>
      <c r="AM215">
        <v>0.34971428571428598</v>
      </c>
      <c r="AN215">
        <v>0.30514285714285699</v>
      </c>
      <c r="AO215">
        <v>0.89600000000000002</v>
      </c>
      <c r="AP215">
        <v>0.93371428571428605</v>
      </c>
      <c r="AQ215">
        <v>0.93942857142857095</v>
      </c>
      <c r="AR215">
        <v>0</v>
      </c>
      <c r="AS215">
        <v>0.27885714285714303</v>
      </c>
      <c r="AT215">
        <v>0.746285714285714</v>
      </c>
      <c r="AU215">
        <v>0.68571428571428605</v>
      </c>
      <c r="AV215">
        <v>1.6742857142857099</v>
      </c>
      <c r="AW215">
        <v>1.24457142857143</v>
      </c>
      <c r="AX215">
        <v>1.8297142857142901</v>
      </c>
      <c r="AY215">
        <v>2.6502857142857099</v>
      </c>
      <c r="AZ215">
        <v>7.3988571428571399</v>
      </c>
      <c r="BA215">
        <v>0.36685714285714299</v>
      </c>
      <c r="BB215">
        <v>0.11771428571428599</v>
      </c>
      <c r="BC215">
        <v>0.94285714285714295</v>
      </c>
      <c r="BD215">
        <v>0.58399999999999996</v>
      </c>
      <c r="BE215">
        <v>0.52800000000000002</v>
      </c>
      <c r="BF215" s="233" t="str">
        <f t="shared" si="3"/>
        <v>Significant vulnerability</v>
      </c>
    </row>
    <row r="216" spans="1:58" x14ac:dyDescent="0.25">
      <c r="A216">
        <v>55428</v>
      </c>
      <c r="B216">
        <v>32967</v>
      </c>
      <c r="C216">
        <v>4218</v>
      </c>
      <c r="D216">
        <v>960</v>
      </c>
      <c r="E216">
        <v>32845</v>
      </c>
      <c r="F216">
        <v>2324</v>
      </c>
      <c r="G216">
        <v>5221</v>
      </c>
      <c r="H216">
        <v>7703</v>
      </c>
      <c r="I216">
        <v>4286</v>
      </c>
      <c r="J216">
        <v>631</v>
      </c>
      <c r="K216">
        <v>16007</v>
      </c>
      <c r="L216">
        <v>833</v>
      </c>
      <c r="M216">
        <v>4902</v>
      </c>
      <c r="N216">
        <v>0</v>
      </c>
      <c r="O216">
        <v>689</v>
      </c>
      <c r="P216">
        <v>1318</v>
      </c>
      <c r="Q216">
        <v>806</v>
      </c>
      <c r="R216">
        <v>0.127946127946128</v>
      </c>
      <c r="S216">
        <v>2.91200291200291E-2</v>
      </c>
      <c r="T216">
        <v>32845</v>
      </c>
      <c r="U216">
        <v>7.0494737161403795E-2</v>
      </c>
      <c r="V216">
        <v>0.158370491703825</v>
      </c>
      <c r="W216">
        <v>0.23365790032456701</v>
      </c>
      <c r="X216">
        <v>0.130008796675463</v>
      </c>
      <c r="Y216">
        <v>1.9140352473685798E-2</v>
      </c>
      <c r="Z216">
        <v>0.48554615221281899</v>
      </c>
      <c r="AA216">
        <v>2.5267691934358599E-2</v>
      </c>
      <c r="AB216">
        <v>0.14869414869414899</v>
      </c>
      <c r="AC216">
        <v>0</v>
      </c>
      <c r="AD216">
        <v>2.08996875663542E-2</v>
      </c>
      <c r="AE216">
        <v>3.9979373312706602E-2</v>
      </c>
      <c r="AF216">
        <v>2.4448691115357801E-2</v>
      </c>
      <c r="AG216">
        <v>0.80685714285714305</v>
      </c>
      <c r="AH216">
        <v>0.81942857142857095</v>
      </c>
      <c r="AI216">
        <v>0.75885714285714301</v>
      </c>
      <c r="AJ216">
        <v>0.85485714285714298</v>
      </c>
      <c r="AK216">
        <v>0.27314285714285702</v>
      </c>
      <c r="AL216">
        <v>0.57028571428571395</v>
      </c>
      <c r="AM216">
        <v>0.61714285714285699</v>
      </c>
      <c r="AN216">
        <v>0.34171428571428603</v>
      </c>
      <c r="AO216">
        <v>0.95885714285714296</v>
      </c>
      <c r="AP216">
        <v>0.90742857142857103</v>
      </c>
      <c r="AQ216">
        <v>0.96342857142857097</v>
      </c>
      <c r="AR216">
        <v>0</v>
      </c>
      <c r="AS216">
        <v>0.93600000000000005</v>
      </c>
      <c r="AT216">
        <v>0.90742857142857103</v>
      </c>
      <c r="AU216">
        <v>0.77600000000000002</v>
      </c>
      <c r="AV216">
        <v>3.24</v>
      </c>
      <c r="AW216">
        <v>1.80228571428571</v>
      </c>
      <c r="AX216">
        <v>1.8662857142857101</v>
      </c>
      <c r="AY216">
        <v>3.5828571428571401</v>
      </c>
      <c r="AZ216">
        <v>10.4914285714286</v>
      </c>
      <c r="BA216">
        <v>0.92685714285714305</v>
      </c>
      <c r="BB216">
        <v>0.39542857142857102</v>
      </c>
      <c r="BC216">
        <v>0.95542857142857096</v>
      </c>
      <c r="BD216">
        <v>0.88800000000000001</v>
      </c>
      <c r="BE216">
        <v>0.94399999999999995</v>
      </c>
      <c r="BF216" s="233" t="str">
        <f t="shared" si="3"/>
        <v>Most vulnerability</v>
      </c>
    </row>
    <row r="217" spans="1:58" x14ac:dyDescent="0.25">
      <c r="A217">
        <v>55429</v>
      </c>
      <c r="B217">
        <v>28392</v>
      </c>
      <c r="C217">
        <v>2742</v>
      </c>
      <c r="D217">
        <v>926</v>
      </c>
      <c r="E217">
        <v>31076</v>
      </c>
      <c r="F217">
        <v>2197</v>
      </c>
      <c r="G217">
        <v>3038</v>
      </c>
      <c r="H217">
        <v>8567</v>
      </c>
      <c r="I217">
        <v>2588</v>
      </c>
      <c r="J217">
        <v>527</v>
      </c>
      <c r="K217">
        <v>18409</v>
      </c>
      <c r="L217">
        <v>1098</v>
      </c>
      <c r="M217">
        <v>3324</v>
      </c>
      <c r="N217">
        <v>48</v>
      </c>
      <c r="O217">
        <v>664</v>
      </c>
      <c r="P217">
        <v>1181</v>
      </c>
      <c r="Q217">
        <v>299</v>
      </c>
      <c r="R217">
        <v>9.6576500422654296E-2</v>
      </c>
      <c r="S217">
        <v>3.2614821076359497E-2</v>
      </c>
      <c r="T217">
        <v>31076</v>
      </c>
      <c r="U217">
        <v>7.7380952380952397E-2</v>
      </c>
      <c r="V217">
        <v>0.107001972386588</v>
      </c>
      <c r="W217">
        <v>0.301739926739927</v>
      </c>
      <c r="X217">
        <v>9.1152437306283501E-2</v>
      </c>
      <c r="Y217">
        <v>1.85615666384897E-2</v>
      </c>
      <c r="Z217">
        <v>0.648386869540716</v>
      </c>
      <c r="AA217">
        <v>3.8672865595942497E-2</v>
      </c>
      <c r="AB217">
        <v>0.11707523245984799</v>
      </c>
      <c r="AC217">
        <v>1.69061707523246E-3</v>
      </c>
      <c r="AD217">
        <v>2.3386869540715699E-2</v>
      </c>
      <c r="AE217">
        <v>4.1596224288531998E-2</v>
      </c>
      <c r="AF217">
        <v>1.0531135531135501E-2</v>
      </c>
      <c r="AG217">
        <v>0.63542857142857101</v>
      </c>
      <c r="AH217">
        <v>0.85714285714285698</v>
      </c>
      <c r="AI217">
        <v>0.83657142857142897</v>
      </c>
      <c r="AJ217">
        <v>0.89371428571428602</v>
      </c>
      <c r="AK217">
        <v>6.9714285714285701E-2</v>
      </c>
      <c r="AL217">
        <v>0.93485714285714305</v>
      </c>
      <c r="AM217">
        <v>0.24457142857142899</v>
      </c>
      <c r="AN217">
        <v>0.31885714285714301</v>
      </c>
      <c r="AO217">
        <v>0.98171428571428598</v>
      </c>
      <c r="AP217">
        <v>0.94171428571428595</v>
      </c>
      <c r="AQ217">
        <v>0.95199999999999996</v>
      </c>
      <c r="AR217">
        <v>0.18057142857142899</v>
      </c>
      <c r="AS217">
        <v>0.95771428571428596</v>
      </c>
      <c r="AT217">
        <v>0.92114285714285704</v>
      </c>
      <c r="AU217">
        <v>0.61828571428571399</v>
      </c>
      <c r="AV217">
        <v>3.2228571428571402</v>
      </c>
      <c r="AW217">
        <v>1.5680000000000001</v>
      </c>
      <c r="AX217">
        <v>1.9234285714285699</v>
      </c>
      <c r="AY217">
        <v>3.6297142857142899</v>
      </c>
      <c r="AZ217">
        <v>10.343999999999999</v>
      </c>
      <c r="BA217">
        <v>0.92342857142857104</v>
      </c>
      <c r="BB217">
        <v>0.25600000000000001</v>
      </c>
      <c r="BC217">
        <v>0.97828571428571398</v>
      </c>
      <c r="BD217">
        <v>0.90057142857142902</v>
      </c>
      <c r="BE217">
        <v>0.92914285714285705</v>
      </c>
      <c r="BF217" s="233" t="str">
        <f t="shared" si="3"/>
        <v>Most vulnerability</v>
      </c>
    </row>
    <row r="218" spans="1:58" x14ac:dyDescent="0.25">
      <c r="A218">
        <v>55430</v>
      </c>
      <c r="B218">
        <v>23363</v>
      </c>
      <c r="C218">
        <v>2351</v>
      </c>
      <c r="D218">
        <v>526</v>
      </c>
      <c r="E218">
        <v>29510</v>
      </c>
      <c r="F218">
        <v>1644</v>
      </c>
      <c r="G218">
        <v>2255</v>
      </c>
      <c r="H218">
        <v>6215</v>
      </c>
      <c r="I218">
        <v>2528</v>
      </c>
      <c r="J218">
        <v>405</v>
      </c>
      <c r="K218">
        <v>15065</v>
      </c>
      <c r="L218">
        <v>878</v>
      </c>
      <c r="M218">
        <v>1904</v>
      </c>
      <c r="N218">
        <v>26</v>
      </c>
      <c r="O218">
        <v>543</v>
      </c>
      <c r="P218">
        <v>622</v>
      </c>
      <c r="Q218">
        <v>187</v>
      </c>
      <c r="R218">
        <v>0.100629200017121</v>
      </c>
      <c r="S218">
        <v>2.2514231905149201E-2</v>
      </c>
      <c r="T218">
        <v>29510</v>
      </c>
      <c r="U218">
        <v>7.0367675384154393E-2</v>
      </c>
      <c r="V218">
        <v>9.65201386808201E-2</v>
      </c>
      <c r="W218">
        <v>0.26601891880323603</v>
      </c>
      <c r="X218">
        <v>0.108205281855926</v>
      </c>
      <c r="Y218">
        <v>1.7335102512519799E-2</v>
      </c>
      <c r="Z218">
        <v>0.64482301074348303</v>
      </c>
      <c r="AA218">
        <v>3.7580790138252801E-2</v>
      </c>
      <c r="AB218">
        <v>8.14963831699696E-2</v>
      </c>
      <c r="AC218">
        <v>1.11287077858152E-3</v>
      </c>
      <c r="AD218">
        <v>2.32418781834525E-2</v>
      </c>
      <c r="AE218">
        <v>2.6623293241450199E-2</v>
      </c>
      <c r="AF218">
        <v>8.0041090613362995E-3</v>
      </c>
      <c r="AG218">
        <v>0.65942857142857103</v>
      </c>
      <c r="AH218">
        <v>0.68114285714285705</v>
      </c>
      <c r="AI218">
        <v>0.89142857142857101</v>
      </c>
      <c r="AJ218">
        <v>0.85257142857142898</v>
      </c>
      <c r="AK218">
        <v>4.8000000000000001E-2</v>
      </c>
      <c r="AL218">
        <v>0.78400000000000003</v>
      </c>
      <c r="AM218">
        <v>0.4</v>
      </c>
      <c r="AN218">
        <v>0.28571428571428598</v>
      </c>
      <c r="AO218">
        <v>0.97942857142857098</v>
      </c>
      <c r="AP218">
        <v>0.93600000000000005</v>
      </c>
      <c r="AQ218">
        <v>0.90628571428571403</v>
      </c>
      <c r="AR218">
        <v>0.156571428571429</v>
      </c>
      <c r="AS218">
        <v>0.95657142857142896</v>
      </c>
      <c r="AT218">
        <v>0.77028571428571402</v>
      </c>
      <c r="AU218">
        <v>0.57142857142857095</v>
      </c>
      <c r="AV218">
        <v>3.0845714285714299</v>
      </c>
      <c r="AW218">
        <v>1.51771428571429</v>
      </c>
      <c r="AX218">
        <v>1.9154285714285699</v>
      </c>
      <c r="AY218">
        <v>3.3611428571428599</v>
      </c>
      <c r="AZ218">
        <v>9.8788571428571395</v>
      </c>
      <c r="BA218">
        <v>0.89371428571428602</v>
      </c>
      <c r="BB218">
        <v>0.23200000000000001</v>
      </c>
      <c r="BC218">
        <v>0.97371428571428598</v>
      </c>
      <c r="BD218">
        <v>0.81942857142857095</v>
      </c>
      <c r="BE218">
        <v>0.89257142857142902</v>
      </c>
      <c r="BF218" s="233" t="str">
        <f t="shared" si="3"/>
        <v>Most vulnerability</v>
      </c>
    </row>
    <row r="219" spans="1:58" x14ac:dyDescent="0.25">
      <c r="A219">
        <v>55431</v>
      </c>
      <c r="B219">
        <v>19477</v>
      </c>
      <c r="C219">
        <v>835</v>
      </c>
      <c r="D219">
        <v>547</v>
      </c>
      <c r="E219">
        <v>50864</v>
      </c>
      <c r="F219">
        <v>898</v>
      </c>
      <c r="G219">
        <v>4380</v>
      </c>
      <c r="H219">
        <v>3285</v>
      </c>
      <c r="I219">
        <v>2632</v>
      </c>
      <c r="J219">
        <v>317</v>
      </c>
      <c r="K219">
        <v>4451</v>
      </c>
      <c r="L219">
        <v>488</v>
      </c>
      <c r="M219">
        <v>2084</v>
      </c>
      <c r="N219">
        <v>72</v>
      </c>
      <c r="O219">
        <v>64</v>
      </c>
      <c r="P219">
        <v>663</v>
      </c>
      <c r="Q219">
        <v>240</v>
      </c>
      <c r="R219">
        <v>4.2871078708220003E-2</v>
      </c>
      <c r="S219">
        <v>2.80844072495764E-2</v>
      </c>
      <c r="T219">
        <v>50864</v>
      </c>
      <c r="U219">
        <v>4.6105663089798202E-2</v>
      </c>
      <c r="V219">
        <v>0.22488062843353701</v>
      </c>
      <c r="W219">
        <v>0.16866047132515299</v>
      </c>
      <c r="X219">
        <v>0.13513374749704801</v>
      </c>
      <c r="Y219">
        <v>1.6275607126354199E-2</v>
      </c>
      <c r="Z219">
        <v>0.228525953688966</v>
      </c>
      <c r="AA219">
        <v>2.5055193304923801E-2</v>
      </c>
      <c r="AB219">
        <v>0.10699799763824</v>
      </c>
      <c r="AC219">
        <v>3.6966678646608801E-3</v>
      </c>
      <c r="AD219">
        <v>3.2859269908096702E-3</v>
      </c>
      <c r="AE219">
        <v>3.4040149920418997E-2</v>
      </c>
      <c r="AF219">
        <v>1.2322226215536299E-2</v>
      </c>
      <c r="AG219">
        <v>0.17028571428571401</v>
      </c>
      <c r="AH219">
        <v>0.80228571428571405</v>
      </c>
      <c r="AI219">
        <v>0.113142857142857</v>
      </c>
      <c r="AJ219">
        <v>0.57485714285714296</v>
      </c>
      <c r="AK219">
        <v>0.67085714285714304</v>
      </c>
      <c r="AL219">
        <v>0.161142857142857</v>
      </c>
      <c r="AM219">
        <v>0.65828571428571403</v>
      </c>
      <c r="AN219">
        <v>0.248</v>
      </c>
      <c r="AO219">
        <v>0.84114285714285697</v>
      </c>
      <c r="AP219">
        <v>0.90628571428571403</v>
      </c>
      <c r="AQ219">
        <v>0.93828571428571395</v>
      </c>
      <c r="AR219">
        <v>0.24</v>
      </c>
      <c r="AS219">
        <v>0.40342857142857103</v>
      </c>
      <c r="AT219">
        <v>0.869714285714286</v>
      </c>
      <c r="AU219">
        <v>0.63771428571428601</v>
      </c>
      <c r="AV219">
        <v>1.6605714285714299</v>
      </c>
      <c r="AW219">
        <v>1.73828571428571</v>
      </c>
      <c r="AX219">
        <v>1.74742857142857</v>
      </c>
      <c r="AY219">
        <v>3.0891428571428601</v>
      </c>
      <c r="AZ219">
        <v>8.2354285714285709</v>
      </c>
      <c r="BA219">
        <v>0.36114285714285699</v>
      </c>
      <c r="BB219">
        <v>0.35428571428571398</v>
      </c>
      <c r="BC219">
        <v>0.90171428571428602</v>
      </c>
      <c r="BD219">
        <v>0.72571428571428598</v>
      </c>
      <c r="BE219">
        <v>0.65942857142857103</v>
      </c>
      <c r="BF219" s="233" t="str">
        <f t="shared" si="3"/>
        <v>Significant vulnerability</v>
      </c>
    </row>
    <row r="220" spans="1:58" x14ac:dyDescent="0.25">
      <c r="A220">
        <v>55432</v>
      </c>
      <c r="B220">
        <v>32670</v>
      </c>
      <c r="C220">
        <v>3533</v>
      </c>
      <c r="D220">
        <v>990</v>
      </c>
      <c r="E220">
        <v>35749</v>
      </c>
      <c r="F220">
        <v>1936</v>
      </c>
      <c r="G220">
        <v>4919</v>
      </c>
      <c r="H220">
        <v>7531</v>
      </c>
      <c r="I220">
        <v>3740</v>
      </c>
      <c r="J220">
        <v>695</v>
      </c>
      <c r="K220">
        <v>13333</v>
      </c>
      <c r="L220">
        <v>1249</v>
      </c>
      <c r="M220">
        <v>3620</v>
      </c>
      <c r="N220">
        <v>464</v>
      </c>
      <c r="O220">
        <v>527</v>
      </c>
      <c r="P220">
        <v>952</v>
      </c>
      <c r="Q220">
        <v>210</v>
      </c>
      <c r="R220">
        <v>0.10814202632384499</v>
      </c>
      <c r="S220">
        <v>3.03030303030303E-2</v>
      </c>
      <c r="T220">
        <v>35749</v>
      </c>
      <c r="U220">
        <v>5.9259259259259303E-2</v>
      </c>
      <c r="V220">
        <v>0.15056626874808701</v>
      </c>
      <c r="W220">
        <v>0.23051729415365799</v>
      </c>
      <c r="X220">
        <v>0.114478114478114</v>
      </c>
      <c r="Y220">
        <v>2.1273339455157601E-2</v>
      </c>
      <c r="Z220">
        <v>0.40811141720232602</v>
      </c>
      <c r="AA220">
        <v>3.8230792776247302E-2</v>
      </c>
      <c r="AB220">
        <v>0.110805019895929</v>
      </c>
      <c r="AC220">
        <v>1.42026323844506E-2</v>
      </c>
      <c r="AD220">
        <v>1.61310070400979E-2</v>
      </c>
      <c r="AE220">
        <v>2.9139883685338201E-2</v>
      </c>
      <c r="AF220">
        <v>6.4279155188246102E-3</v>
      </c>
      <c r="AG220">
        <v>0.70628571428571396</v>
      </c>
      <c r="AH220">
        <v>0.84</v>
      </c>
      <c r="AI220">
        <v>0.59657142857142897</v>
      </c>
      <c r="AJ220">
        <v>0.76228571428571401</v>
      </c>
      <c r="AK220">
        <v>0.23428571428571399</v>
      </c>
      <c r="AL220">
        <v>0.54400000000000004</v>
      </c>
      <c r="AM220">
        <v>0.47657142857142898</v>
      </c>
      <c r="AN220">
        <v>0.42057142857142898</v>
      </c>
      <c r="AO220">
        <v>0.94971428571428596</v>
      </c>
      <c r="AP220">
        <v>0.93942857142857095</v>
      </c>
      <c r="AQ220">
        <v>0.94171428571428595</v>
      </c>
      <c r="AR220">
        <v>0.46857142857142903</v>
      </c>
      <c r="AS220">
        <v>0.89142857142857101</v>
      </c>
      <c r="AT220">
        <v>0.80571428571428605</v>
      </c>
      <c r="AU220">
        <v>0.54514285714285704</v>
      </c>
      <c r="AV220">
        <v>2.9051428571428599</v>
      </c>
      <c r="AW220">
        <v>1.6754285714285699</v>
      </c>
      <c r="AX220">
        <v>1.8891428571428599</v>
      </c>
      <c r="AY220">
        <v>3.6525714285714299</v>
      </c>
      <c r="AZ220">
        <v>10.122285714285701</v>
      </c>
      <c r="BA220">
        <v>0.85599999999999998</v>
      </c>
      <c r="BB220">
        <v>0.313142857142857</v>
      </c>
      <c r="BC220">
        <v>0.96</v>
      </c>
      <c r="BD220">
        <v>0.90857142857142903</v>
      </c>
      <c r="BE220">
        <v>0.91428571428571404</v>
      </c>
      <c r="BF220" s="233" t="str">
        <f t="shared" si="3"/>
        <v>Most vulnerability</v>
      </c>
    </row>
    <row r="221" spans="1:58" x14ac:dyDescent="0.25">
      <c r="A221">
        <v>55433</v>
      </c>
      <c r="B221">
        <v>34126</v>
      </c>
      <c r="C221">
        <v>2905</v>
      </c>
      <c r="D221">
        <v>849</v>
      </c>
      <c r="E221">
        <v>37299</v>
      </c>
      <c r="F221">
        <v>1619</v>
      </c>
      <c r="G221">
        <v>5963</v>
      </c>
      <c r="H221">
        <v>7283</v>
      </c>
      <c r="I221">
        <v>4403</v>
      </c>
      <c r="J221">
        <v>642</v>
      </c>
      <c r="K221">
        <v>8773</v>
      </c>
      <c r="L221">
        <v>432</v>
      </c>
      <c r="M221">
        <v>3164</v>
      </c>
      <c r="N221">
        <v>206</v>
      </c>
      <c r="O221">
        <v>323</v>
      </c>
      <c r="P221">
        <v>1288</v>
      </c>
      <c r="Q221">
        <v>226</v>
      </c>
      <c r="R221">
        <v>8.5125710601887103E-2</v>
      </c>
      <c r="S221">
        <v>2.4878391841997301E-2</v>
      </c>
      <c r="T221">
        <v>37299</v>
      </c>
      <c r="U221">
        <v>4.7441833206352903E-2</v>
      </c>
      <c r="V221">
        <v>0.17473480630604199</v>
      </c>
      <c r="W221">
        <v>0.21341499150208099</v>
      </c>
      <c r="X221">
        <v>0.12902186016527001</v>
      </c>
      <c r="Y221">
        <v>1.8812635527164001E-2</v>
      </c>
      <c r="Z221">
        <v>0.257076715700639</v>
      </c>
      <c r="AA221">
        <v>1.26589697005216E-2</v>
      </c>
      <c r="AB221">
        <v>9.27152317880795E-2</v>
      </c>
      <c r="AC221">
        <v>6.03645314423021E-3</v>
      </c>
      <c r="AD221">
        <v>9.4649241047881395E-3</v>
      </c>
      <c r="AE221">
        <v>3.7742483736740301E-2</v>
      </c>
      <c r="AF221">
        <v>6.6225165562913899E-3</v>
      </c>
      <c r="AG221">
        <v>0.54057142857142904</v>
      </c>
      <c r="AH221">
        <v>0.74057142857142899</v>
      </c>
      <c r="AI221">
        <v>0.48</v>
      </c>
      <c r="AJ221">
        <v>0.6</v>
      </c>
      <c r="AK221">
        <v>0.36685714285714299</v>
      </c>
      <c r="AL221">
        <v>0.39657142857142902</v>
      </c>
      <c r="AM221">
        <v>0.60685714285714298</v>
      </c>
      <c r="AN221">
        <v>0.33142857142857102</v>
      </c>
      <c r="AO221">
        <v>0.86628571428571399</v>
      </c>
      <c r="AP221">
        <v>0.81485714285714295</v>
      </c>
      <c r="AQ221">
        <v>0.92114285714285704</v>
      </c>
      <c r="AR221">
        <v>0.29599999999999999</v>
      </c>
      <c r="AS221">
        <v>0.748571428571429</v>
      </c>
      <c r="AT221">
        <v>0.89485714285714302</v>
      </c>
      <c r="AU221">
        <v>0.54971428571428604</v>
      </c>
      <c r="AV221">
        <v>2.3611428571428599</v>
      </c>
      <c r="AW221">
        <v>1.70171428571429</v>
      </c>
      <c r="AX221">
        <v>1.6811428571428599</v>
      </c>
      <c r="AY221">
        <v>3.4102857142857101</v>
      </c>
      <c r="AZ221">
        <v>9.1542857142857095</v>
      </c>
      <c r="BA221">
        <v>0.66514285714285704</v>
      </c>
      <c r="BB221">
        <v>0.33257142857142902</v>
      </c>
      <c r="BC221">
        <v>0.88114285714285701</v>
      </c>
      <c r="BD221">
        <v>0.84</v>
      </c>
      <c r="BE221">
        <v>0.81371428571428595</v>
      </c>
      <c r="BF221" s="233" t="str">
        <f t="shared" si="3"/>
        <v>Most vulnerability</v>
      </c>
    </row>
    <row r="222" spans="1:58" x14ac:dyDescent="0.25">
      <c r="A222">
        <v>55434</v>
      </c>
      <c r="B222">
        <v>32682</v>
      </c>
      <c r="C222">
        <v>2605</v>
      </c>
      <c r="D222">
        <v>1014</v>
      </c>
      <c r="E222">
        <v>35283</v>
      </c>
      <c r="F222">
        <v>1430</v>
      </c>
      <c r="G222">
        <v>4587</v>
      </c>
      <c r="H222">
        <v>7832</v>
      </c>
      <c r="I222">
        <v>3281</v>
      </c>
      <c r="J222">
        <v>521</v>
      </c>
      <c r="K222">
        <v>9510</v>
      </c>
      <c r="L222">
        <v>1332</v>
      </c>
      <c r="M222">
        <v>1405</v>
      </c>
      <c r="N222">
        <v>1451</v>
      </c>
      <c r="O222">
        <v>500</v>
      </c>
      <c r="P222">
        <v>333</v>
      </c>
      <c r="Q222">
        <v>94</v>
      </c>
      <c r="R222">
        <v>7.9707484242090496E-2</v>
      </c>
      <c r="S222">
        <v>3.10262529832936E-2</v>
      </c>
      <c r="T222">
        <v>35283</v>
      </c>
      <c r="U222">
        <v>4.3754972155926802E-2</v>
      </c>
      <c r="V222">
        <v>0.14035248760785801</v>
      </c>
      <c r="W222">
        <v>0.23964261673092199</v>
      </c>
      <c r="X222">
        <v>0.100391652897619</v>
      </c>
      <c r="Y222">
        <v>1.5941496848418099E-2</v>
      </c>
      <c r="Z222">
        <v>0.29098586377822699</v>
      </c>
      <c r="AA222">
        <v>4.0756379658527603E-2</v>
      </c>
      <c r="AB222">
        <v>4.2990025090263798E-2</v>
      </c>
      <c r="AC222">
        <v>4.43975276910838E-2</v>
      </c>
      <c r="AD222">
        <v>1.5298941313261099E-2</v>
      </c>
      <c r="AE222">
        <v>1.0189094914631901E-2</v>
      </c>
      <c r="AF222">
        <v>2.8762009668930901E-3</v>
      </c>
      <c r="AG222">
        <v>0.50742857142857101</v>
      </c>
      <c r="AH222">
        <v>0.84571428571428597</v>
      </c>
      <c r="AI222">
        <v>0.63085714285714301</v>
      </c>
      <c r="AJ222">
        <v>0.53714285714285703</v>
      </c>
      <c r="AK222">
        <v>0.184</v>
      </c>
      <c r="AL222">
        <v>0.60571428571428598</v>
      </c>
      <c r="AM222">
        <v>0.33371428571428602</v>
      </c>
      <c r="AN222">
        <v>0.24</v>
      </c>
      <c r="AO222">
        <v>0.90057142857142902</v>
      </c>
      <c r="AP222">
        <v>0.94857142857142895</v>
      </c>
      <c r="AQ222">
        <v>0.76800000000000002</v>
      </c>
      <c r="AR222">
        <v>0.76685714285714301</v>
      </c>
      <c r="AS222">
        <v>0.88342857142857101</v>
      </c>
      <c r="AT222">
        <v>0.379428571428571</v>
      </c>
      <c r="AU222">
        <v>0.47657142857142898</v>
      </c>
      <c r="AV222">
        <v>2.52114285714286</v>
      </c>
      <c r="AW222">
        <v>1.3634285714285701</v>
      </c>
      <c r="AX222">
        <v>1.8491428571428601</v>
      </c>
      <c r="AY222">
        <v>3.27428571428571</v>
      </c>
      <c r="AZ222">
        <v>9.0079999999999991</v>
      </c>
      <c r="BA222">
        <v>0.72571428571428598</v>
      </c>
      <c r="BB222">
        <v>0.157714285714286</v>
      </c>
      <c r="BC222">
        <v>0.94971428571428596</v>
      </c>
      <c r="BD222">
        <v>0.78971428571428604</v>
      </c>
      <c r="BE222">
        <v>0.79085714285714304</v>
      </c>
      <c r="BF222" s="233" t="str">
        <f t="shared" si="3"/>
        <v>Most vulnerability</v>
      </c>
    </row>
    <row r="223" spans="1:58" x14ac:dyDescent="0.25">
      <c r="A223">
        <v>55435</v>
      </c>
      <c r="B223">
        <v>14053</v>
      </c>
      <c r="C223">
        <v>1614</v>
      </c>
      <c r="D223">
        <v>489</v>
      </c>
      <c r="E223">
        <v>56148</v>
      </c>
      <c r="F223">
        <v>344</v>
      </c>
      <c r="G223">
        <v>4653</v>
      </c>
      <c r="H223">
        <v>1843</v>
      </c>
      <c r="I223">
        <v>2106</v>
      </c>
      <c r="J223">
        <v>653</v>
      </c>
      <c r="K223">
        <v>3649</v>
      </c>
      <c r="L223">
        <v>377</v>
      </c>
      <c r="M223">
        <v>5809</v>
      </c>
      <c r="N223">
        <v>0</v>
      </c>
      <c r="O223">
        <v>174</v>
      </c>
      <c r="P223">
        <v>983</v>
      </c>
      <c r="Q223">
        <v>402</v>
      </c>
      <c r="R223">
        <v>0.114850921511421</v>
      </c>
      <c r="S223">
        <v>3.4796840532270702E-2</v>
      </c>
      <c r="T223">
        <v>56148</v>
      </c>
      <c r="U223">
        <v>2.44787589838469E-2</v>
      </c>
      <c r="V223">
        <v>0.331103678929766</v>
      </c>
      <c r="W223">
        <v>0.13114637443962099</v>
      </c>
      <c r="X223">
        <v>0.14986123959296899</v>
      </c>
      <c r="Y223">
        <v>4.6466946559453499E-2</v>
      </c>
      <c r="Z223">
        <v>0.25965985910481698</v>
      </c>
      <c r="AA223">
        <v>2.6827012025901899E-2</v>
      </c>
      <c r="AB223">
        <v>0.413363694584786</v>
      </c>
      <c r="AC223">
        <v>0</v>
      </c>
      <c r="AD223">
        <v>1.23816978581086E-2</v>
      </c>
      <c r="AE223">
        <v>6.9949476980004296E-2</v>
      </c>
      <c r="AF223">
        <v>2.8605991603216401E-2</v>
      </c>
      <c r="AG223">
        <v>0.746285714285714</v>
      </c>
      <c r="AH223">
        <v>0.876571428571429</v>
      </c>
      <c r="AI223">
        <v>6.5142857142857197E-2</v>
      </c>
      <c r="AJ223">
        <v>0.20685714285714299</v>
      </c>
      <c r="AK223">
        <v>0.93942857142857095</v>
      </c>
      <c r="AL223">
        <v>7.4285714285714302E-2</v>
      </c>
      <c r="AM223">
        <v>0.76228571428571401</v>
      </c>
      <c r="AN223">
        <v>0.89257142857142902</v>
      </c>
      <c r="AO223">
        <v>0.873142857142857</v>
      </c>
      <c r="AP223">
        <v>0.91771428571428604</v>
      </c>
      <c r="AQ223">
        <v>0.99085714285714299</v>
      </c>
      <c r="AR223">
        <v>0</v>
      </c>
      <c r="AS223">
        <v>0.83199999999999996</v>
      </c>
      <c r="AT223">
        <v>0.97142857142857097</v>
      </c>
      <c r="AU223">
        <v>0.82628571428571396</v>
      </c>
      <c r="AV223">
        <v>1.8948571428571399</v>
      </c>
      <c r="AW223">
        <v>2.6685714285714299</v>
      </c>
      <c r="AX223">
        <v>1.79085714285714</v>
      </c>
      <c r="AY223">
        <v>3.6205714285714299</v>
      </c>
      <c r="AZ223">
        <v>9.9748571428571395</v>
      </c>
      <c r="BA223">
        <v>0.45714285714285702</v>
      </c>
      <c r="BB223">
        <v>0.84114285714285697</v>
      </c>
      <c r="BC223">
        <v>0.91657142857142904</v>
      </c>
      <c r="BD223">
        <v>0.89828571428571402</v>
      </c>
      <c r="BE223">
        <v>0.89942857142857102</v>
      </c>
      <c r="BF223" s="233" t="str">
        <f t="shared" si="3"/>
        <v>Most vulnerability</v>
      </c>
    </row>
    <row r="224" spans="1:58" x14ac:dyDescent="0.25">
      <c r="A224">
        <v>55436</v>
      </c>
      <c r="B224">
        <v>14337</v>
      </c>
      <c r="C224">
        <v>429</v>
      </c>
      <c r="D224">
        <v>137</v>
      </c>
      <c r="E224">
        <v>85593</v>
      </c>
      <c r="F224">
        <v>133</v>
      </c>
      <c r="G224">
        <v>3645</v>
      </c>
      <c r="H224">
        <v>2976</v>
      </c>
      <c r="I224">
        <v>1340</v>
      </c>
      <c r="J224">
        <v>281</v>
      </c>
      <c r="K224">
        <v>1472</v>
      </c>
      <c r="L224">
        <v>102</v>
      </c>
      <c r="M224">
        <v>2033</v>
      </c>
      <c r="N224">
        <v>11</v>
      </c>
      <c r="O224">
        <v>92</v>
      </c>
      <c r="P224">
        <v>258</v>
      </c>
      <c r="Q224">
        <v>68</v>
      </c>
      <c r="R224">
        <v>2.99225779451768E-2</v>
      </c>
      <c r="S224">
        <v>9.5556950547534408E-3</v>
      </c>
      <c r="T224">
        <v>85593</v>
      </c>
      <c r="U224">
        <v>9.2766966589942108E-3</v>
      </c>
      <c r="V224">
        <v>0.25423728813559299</v>
      </c>
      <c r="W224">
        <v>0.20757480644486301</v>
      </c>
      <c r="X224">
        <v>9.3464462579340199E-2</v>
      </c>
      <c r="Y224">
        <v>1.9599637302085499E-2</v>
      </c>
      <c r="Z224">
        <v>0.102671409639395</v>
      </c>
      <c r="AA224">
        <v>7.11445909186022E-3</v>
      </c>
      <c r="AB224">
        <v>0.14180093464462601</v>
      </c>
      <c r="AC224">
        <v>7.6724558833786698E-4</v>
      </c>
      <c r="AD224">
        <v>6.4169631024621598E-3</v>
      </c>
      <c r="AE224">
        <v>1.799539652647E-2</v>
      </c>
      <c r="AF224">
        <v>4.7429727279068102E-3</v>
      </c>
      <c r="AG224">
        <v>7.7714285714285694E-2</v>
      </c>
      <c r="AH224">
        <v>0.22742857142857101</v>
      </c>
      <c r="AI224">
        <v>9.1428571428571193E-3</v>
      </c>
      <c r="AJ224">
        <v>4.6857142857142903E-2</v>
      </c>
      <c r="AK224">
        <v>0.79428571428571404</v>
      </c>
      <c r="AL224">
        <v>0.34971428571428598</v>
      </c>
      <c r="AM224">
        <v>0.26514285714285701</v>
      </c>
      <c r="AN224">
        <v>0.35771428571428598</v>
      </c>
      <c r="AO224">
        <v>0.59428571428571397</v>
      </c>
      <c r="AP224">
        <v>0.70285714285714296</v>
      </c>
      <c r="AQ224">
        <v>0.96114285714285697</v>
      </c>
      <c r="AR224">
        <v>0.14057142857142901</v>
      </c>
      <c r="AS224">
        <v>0.60914285714285699</v>
      </c>
      <c r="AT224">
        <v>0.58514285714285696</v>
      </c>
      <c r="AU224">
        <v>0.51428571428571401</v>
      </c>
      <c r="AV224">
        <v>0.36114285714285699</v>
      </c>
      <c r="AW224">
        <v>1.76685714285714</v>
      </c>
      <c r="AX224">
        <v>1.29714285714286</v>
      </c>
      <c r="AY224">
        <v>2.8102857142857101</v>
      </c>
      <c r="AZ224">
        <v>6.23542857142857</v>
      </c>
      <c r="BA224">
        <v>9.1428571428571401E-3</v>
      </c>
      <c r="BB224">
        <v>0.373714285714286</v>
      </c>
      <c r="BC224">
        <v>0.70171428571428596</v>
      </c>
      <c r="BD224">
        <v>0.626285714285714</v>
      </c>
      <c r="BE224">
        <v>0.33714285714285702</v>
      </c>
      <c r="BF224" s="233" t="str">
        <f t="shared" si="3"/>
        <v>Some vulnerability</v>
      </c>
    </row>
    <row r="225" spans="1:58" x14ac:dyDescent="0.25">
      <c r="A225">
        <v>55437</v>
      </c>
      <c r="B225">
        <v>19401</v>
      </c>
      <c r="C225">
        <v>826</v>
      </c>
      <c r="D225">
        <v>277</v>
      </c>
      <c r="E225">
        <v>55429</v>
      </c>
      <c r="F225">
        <v>394</v>
      </c>
      <c r="G225">
        <v>4298</v>
      </c>
      <c r="H225">
        <v>3173</v>
      </c>
      <c r="I225">
        <v>1856</v>
      </c>
      <c r="J225">
        <v>524</v>
      </c>
      <c r="K225">
        <v>3444</v>
      </c>
      <c r="L225">
        <v>245</v>
      </c>
      <c r="M225">
        <v>3011</v>
      </c>
      <c r="N225">
        <v>48</v>
      </c>
      <c r="O225">
        <v>301</v>
      </c>
      <c r="P225">
        <v>284</v>
      </c>
      <c r="Q225">
        <v>312</v>
      </c>
      <c r="R225">
        <v>4.2575124993556999E-2</v>
      </c>
      <c r="S225">
        <v>1.42776145559507E-2</v>
      </c>
      <c r="T225">
        <v>55429</v>
      </c>
      <c r="U225">
        <v>2.0308231534456999E-2</v>
      </c>
      <c r="V225">
        <v>0.221534972424102</v>
      </c>
      <c r="W225">
        <v>0.16354827070769501</v>
      </c>
      <c r="X225">
        <v>9.56651718983558E-2</v>
      </c>
      <c r="Y225">
        <v>2.7008917066130601E-2</v>
      </c>
      <c r="Z225">
        <v>0.17751662285449199</v>
      </c>
      <c r="AA225">
        <v>1.2628215040461801E-2</v>
      </c>
      <c r="AB225">
        <v>0.15519818566053301</v>
      </c>
      <c r="AC225">
        <v>2.47409927323334E-3</v>
      </c>
      <c r="AD225">
        <v>1.55146641925674E-2</v>
      </c>
      <c r="AE225">
        <v>1.46384206999639E-2</v>
      </c>
      <c r="AF225">
        <v>1.6081645276016701E-2</v>
      </c>
      <c r="AG225">
        <v>0.16800000000000001</v>
      </c>
      <c r="AH225">
        <v>0.379428571428571</v>
      </c>
      <c r="AI225">
        <v>6.9714285714285701E-2</v>
      </c>
      <c r="AJ225">
        <v>0.157714285714286</v>
      </c>
      <c r="AK225">
        <v>0.64800000000000002</v>
      </c>
      <c r="AL225">
        <v>0.13942857142857101</v>
      </c>
      <c r="AM225">
        <v>0.28685714285714298</v>
      </c>
      <c r="AN225">
        <v>0.58628571428571397</v>
      </c>
      <c r="AO225">
        <v>0.77257142857142902</v>
      </c>
      <c r="AP225">
        <v>0.81371428571428595</v>
      </c>
      <c r="AQ225">
        <v>0.96914285714285697</v>
      </c>
      <c r="AR225">
        <v>0.19885714285714301</v>
      </c>
      <c r="AS225">
        <v>0.88571428571428601</v>
      </c>
      <c r="AT225">
        <v>0.52114285714285702</v>
      </c>
      <c r="AU225">
        <v>0.69828571428571395</v>
      </c>
      <c r="AV225">
        <v>0.77485714285714302</v>
      </c>
      <c r="AW225">
        <v>1.6605714285714299</v>
      </c>
      <c r="AX225">
        <v>1.5862857142857101</v>
      </c>
      <c r="AY225">
        <v>3.2731428571428598</v>
      </c>
      <c r="AZ225">
        <v>7.2948571428571398</v>
      </c>
      <c r="BA225">
        <v>6.2857142857142903E-2</v>
      </c>
      <c r="BB225">
        <v>0.30514285714285699</v>
      </c>
      <c r="BC225">
        <v>0.84685714285714297</v>
      </c>
      <c r="BD225">
        <v>0.78857142857142903</v>
      </c>
      <c r="BE225">
        <v>0.504</v>
      </c>
      <c r="BF225" s="233" t="str">
        <f t="shared" si="3"/>
        <v>Significant vulnerability</v>
      </c>
    </row>
    <row r="226" spans="1:58" x14ac:dyDescent="0.25">
      <c r="A226">
        <v>55438</v>
      </c>
      <c r="B226">
        <v>16009</v>
      </c>
      <c r="C226">
        <v>565</v>
      </c>
      <c r="D226">
        <v>253</v>
      </c>
      <c r="E226">
        <v>59810</v>
      </c>
      <c r="F226">
        <v>209</v>
      </c>
      <c r="G226">
        <v>4123</v>
      </c>
      <c r="H226">
        <v>3096</v>
      </c>
      <c r="I226">
        <v>1219</v>
      </c>
      <c r="J226">
        <v>438</v>
      </c>
      <c r="K226">
        <v>3580</v>
      </c>
      <c r="L226">
        <v>112</v>
      </c>
      <c r="M226">
        <v>1848</v>
      </c>
      <c r="N226">
        <v>0</v>
      </c>
      <c r="O226">
        <v>94</v>
      </c>
      <c r="P226">
        <v>340</v>
      </c>
      <c r="Q226">
        <v>277</v>
      </c>
      <c r="R226">
        <v>3.5292647885564403E-2</v>
      </c>
      <c r="S226">
        <v>1.58036104691111E-2</v>
      </c>
      <c r="T226">
        <v>59810</v>
      </c>
      <c r="U226">
        <v>1.30551564744831E-2</v>
      </c>
      <c r="V226">
        <v>0.25754263226934798</v>
      </c>
      <c r="W226">
        <v>0.19339121744019</v>
      </c>
      <c r="X226">
        <v>7.6144668623899098E-2</v>
      </c>
      <c r="Y226">
        <v>2.73596102192517E-2</v>
      </c>
      <c r="Z226">
        <v>0.223624211381098</v>
      </c>
      <c r="AA226">
        <v>6.9960647135986001E-3</v>
      </c>
      <c r="AB226">
        <v>0.115435067774377</v>
      </c>
      <c r="AC226">
        <v>0</v>
      </c>
      <c r="AD226">
        <v>5.8716971703416804E-3</v>
      </c>
      <c r="AE226">
        <v>2.1238053594852899E-2</v>
      </c>
      <c r="AF226">
        <v>1.7302767193453701E-2</v>
      </c>
      <c r="AG226">
        <v>0.113142857142857</v>
      </c>
      <c r="AH226">
        <v>0.42857142857142899</v>
      </c>
      <c r="AI226">
        <v>5.2571428571428602E-2</v>
      </c>
      <c r="AJ226">
        <v>7.7714285714285694E-2</v>
      </c>
      <c r="AK226">
        <v>0.79885714285714304</v>
      </c>
      <c r="AL226">
        <v>0.26628571428571401</v>
      </c>
      <c r="AM226">
        <v>0.114285714285714</v>
      </c>
      <c r="AN226">
        <v>0.59771428571428598</v>
      </c>
      <c r="AO226">
        <v>0.83542857142857097</v>
      </c>
      <c r="AP226">
        <v>0.69485714285714295</v>
      </c>
      <c r="AQ226">
        <v>0.94742857142857095</v>
      </c>
      <c r="AR226">
        <v>0</v>
      </c>
      <c r="AS226">
        <v>0.58514285714285696</v>
      </c>
      <c r="AT226">
        <v>0.68228571428571405</v>
      </c>
      <c r="AU226">
        <v>0.71085714285714297</v>
      </c>
      <c r="AV226">
        <v>0.67200000000000004</v>
      </c>
      <c r="AW226">
        <v>1.77714285714286</v>
      </c>
      <c r="AX226">
        <v>1.53028571428571</v>
      </c>
      <c r="AY226">
        <v>2.9257142857142902</v>
      </c>
      <c r="AZ226">
        <v>6.9051428571428604</v>
      </c>
      <c r="BA226">
        <v>4.1142857142857099E-2</v>
      </c>
      <c r="BB226">
        <v>0.378285714285714</v>
      </c>
      <c r="BC226">
        <v>0.81371428571428595</v>
      </c>
      <c r="BD226">
        <v>0.66742857142857104</v>
      </c>
      <c r="BE226">
        <v>0.45142857142857101</v>
      </c>
      <c r="BF226" s="233" t="str">
        <f t="shared" si="3"/>
        <v>Some vulnerability</v>
      </c>
    </row>
    <row r="227" spans="1:58" x14ac:dyDescent="0.25">
      <c r="A227">
        <v>55439</v>
      </c>
      <c r="B227">
        <v>9211</v>
      </c>
      <c r="C227">
        <v>164</v>
      </c>
      <c r="D227">
        <v>106</v>
      </c>
      <c r="E227">
        <v>88221</v>
      </c>
      <c r="F227">
        <v>31</v>
      </c>
      <c r="G227">
        <v>1809</v>
      </c>
      <c r="H227">
        <v>2456</v>
      </c>
      <c r="I227">
        <v>664</v>
      </c>
      <c r="J227">
        <v>81</v>
      </c>
      <c r="K227">
        <v>1804</v>
      </c>
      <c r="L227">
        <v>73</v>
      </c>
      <c r="M227">
        <v>716</v>
      </c>
      <c r="N227">
        <v>10</v>
      </c>
      <c r="O227">
        <v>0</v>
      </c>
      <c r="P227">
        <v>25</v>
      </c>
      <c r="Q227">
        <v>23</v>
      </c>
      <c r="R227">
        <v>1.7804798610357199E-2</v>
      </c>
      <c r="S227">
        <v>1.15079795896211E-2</v>
      </c>
      <c r="T227">
        <v>88221</v>
      </c>
      <c r="U227">
        <v>3.3655412007382499E-3</v>
      </c>
      <c r="V227">
        <v>0.196395613939855</v>
      </c>
      <c r="W227">
        <v>0.26663771577461698</v>
      </c>
      <c r="X227">
        <v>7.2087721202909599E-2</v>
      </c>
      <c r="Y227">
        <v>8.7938334599934904E-3</v>
      </c>
      <c r="Z227">
        <v>0.195852784713929</v>
      </c>
      <c r="AA227">
        <v>7.9253066985126505E-3</v>
      </c>
      <c r="AB227">
        <v>7.7733145152535002E-2</v>
      </c>
      <c r="AC227">
        <v>1.08565845185105E-3</v>
      </c>
      <c r="AD227">
        <v>0</v>
      </c>
      <c r="AE227">
        <v>2.71414612962762E-3</v>
      </c>
      <c r="AF227">
        <v>2.4970144392574101E-3</v>
      </c>
      <c r="AG227">
        <v>2.8571428571428598E-2</v>
      </c>
      <c r="AH227">
        <v>0.30285714285714299</v>
      </c>
      <c r="AI227">
        <v>8.0000000000000106E-3</v>
      </c>
      <c r="AJ227">
        <v>2.0571428571428602E-2</v>
      </c>
      <c r="AK227">
        <v>0.501714285714286</v>
      </c>
      <c r="AL227">
        <v>0.78857142857142903</v>
      </c>
      <c r="AM227">
        <v>8.7999999999999995E-2</v>
      </c>
      <c r="AN227">
        <v>7.3142857142857107E-2</v>
      </c>
      <c r="AO227">
        <v>0.79657142857142904</v>
      </c>
      <c r="AP227">
        <v>0.72685714285714298</v>
      </c>
      <c r="AQ227">
        <v>0.89828571428571402</v>
      </c>
      <c r="AR227">
        <v>0.154285714285714</v>
      </c>
      <c r="AS227">
        <v>0</v>
      </c>
      <c r="AT227">
        <v>0.126857142857143</v>
      </c>
      <c r="AU227">
        <v>0.46514285714285702</v>
      </c>
      <c r="AV227">
        <v>0.36</v>
      </c>
      <c r="AW227">
        <v>1.45142857142857</v>
      </c>
      <c r="AX227">
        <v>1.52342857142857</v>
      </c>
      <c r="AY227">
        <v>1.6445714285714299</v>
      </c>
      <c r="AZ227">
        <v>4.9794285714285698</v>
      </c>
      <c r="BA227">
        <v>8.0000000000000002E-3</v>
      </c>
      <c r="BB227">
        <v>0.190857142857143</v>
      </c>
      <c r="BC227">
        <v>0.80571428571428605</v>
      </c>
      <c r="BD227">
        <v>0.26285714285714301</v>
      </c>
      <c r="BE227">
        <v>0.13942857142857101</v>
      </c>
      <c r="BF227" s="233" t="str">
        <f t="shared" si="3"/>
        <v>Least vulnerability</v>
      </c>
    </row>
    <row r="228" spans="1:58" x14ac:dyDescent="0.25">
      <c r="A228">
        <v>55441</v>
      </c>
      <c r="B228">
        <v>18289</v>
      </c>
      <c r="C228">
        <v>1328</v>
      </c>
      <c r="D228">
        <v>341</v>
      </c>
      <c r="E228">
        <v>63607</v>
      </c>
      <c r="F228">
        <v>379</v>
      </c>
      <c r="G228">
        <v>3480</v>
      </c>
      <c r="H228">
        <v>3571</v>
      </c>
      <c r="I228">
        <v>2204</v>
      </c>
      <c r="J228">
        <v>404</v>
      </c>
      <c r="K228">
        <v>4843</v>
      </c>
      <c r="L228">
        <v>101</v>
      </c>
      <c r="M228">
        <v>2591</v>
      </c>
      <c r="N228">
        <v>0</v>
      </c>
      <c r="O228">
        <v>101</v>
      </c>
      <c r="P228">
        <v>303</v>
      </c>
      <c r="Q228">
        <v>510</v>
      </c>
      <c r="R228">
        <v>7.2611952539777994E-2</v>
      </c>
      <c r="S228">
        <v>1.8645087210891802E-2</v>
      </c>
      <c r="T228">
        <v>63607</v>
      </c>
      <c r="U228">
        <v>2.0722838864891499E-2</v>
      </c>
      <c r="V228">
        <v>0.19027830936628601</v>
      </c>
      <c r="W228">
        <v>0.19525397780086401</v>
      </c>
      <c r="X228">
        <v>0.120509595931981</v>
      </c>
      <c r="Y228">
        <v>2.20897807425228E-2</v>
      </c>
      <c r="Z228">
        <v>0.26480398053474802</v>
      </c>
      <c r="AA228">
        <v>5.5224451856307104E-3</v>
      </c>
      <c r="AB228">
        <v>0.14166985619771399</v>
      </c>
      <c r="AC228">
        <v>0</v>
      </c>
      <c r="AD228">
        <v>5.5224451856307104E-3</v>
      </c>
      <c r="AE228">
        <v>1.6567335556892101E-2</v>
      </c>
      <c r="AF228">
        <v>2.78856143036798E-2</v>
      </c>
      <c r="AG228">
        <v>0.44457142857142901</v>
      </c>
      <c r="AH228">
        <v>0.54400000000000004</v>
      </c>
      <c r="AI228">
        <v>4.4571428571428602E-2</v>
      </c>
      <c r="AJ228">
        <v>0.16457142857142901</v>
      </c>
      <c r="AK228">
        <v>0.46742857142857103</v>
      </c>
      <c r="AL228">
        <v>0.27314285714285702</v>
      </c>
      <c r="AM228">
        <v>0.52685714285714302</v>
      </c>
      <c r="AN228">
        <v>0.442285714285714</v>
      </c>
      <c r="AO228">
        <v>0.88228571428571401</v>
      </c>
      <c r="AP228">
        <v>0.65942857142857103</v>
      </c>
      <c r="AQ228">
        <v>0.96</v>
      </c>
      <c r="AR228">
        <v>0</v>
      </c>
      <c r="AS228">
        <v>0.56000000000000005</v>
      </c>
      <c r="AT228">
        <v>0.56799999999999995</v>
      </c>
      <c r="AU228">
        <v>0.82171428571428595</v>
      </c>
      <c r="AV228">
        <v>1.19771428571429</v>
      </c>
      <c r="AW228">
        <v>1.70971428571429</v>
      </c>
      <c r="AX228">
        <v>1.54171428571429</v>
      </c>
      <c r="AY228">
        <v>2.9097142857142901</v>
      </c>
      <c r="AZ228">
        <v>7.3588571428571399</v>
      </c>
      <c r="BA228">
        <v>0.184</v>
      </c>
      <c r="BB228">
        <v>0.33600000000000002</v>
      </c>
      <c r="BC228">
        <v>0.81599999999999995</v>
      </c>
      <c r="BD228">
        <v>0.66285714285714303</v>
      </c>
      <c r="BE228">
        <v>0.51657142857142901</v>
      </c>
      <c r="BF228" s="233" t="str">
        <f t="shared" si="3"/>
        <v>Significant vulnerability</v>
      </c>
    </row>
    <row r="229" spans="1:58" x14ac:dyDescent="0.25">
      <c r="A229">
        <v>55442</v>
      </c>
      <c r="B229">
        <v>13120</v>
      </c>
      <c r="C229">
        <v>409</v>
      </c>
      <c r="D229">
        <v>99</v>
      </c>
      <c r="E229">
        <v>67738</v>
      </c>
      <c r="F229">
        <v>151</v>
      </c>
      <c r="G229">
        <v>2715</v>
      </c>
      <c r="H229">
        <v>2389</v>
      </c>
      <c r="I229">
        <v>1119</v>
      </c>
      <c r="J229">
        <v>288</v>
      </c>
      <c r="K229">
        <v>2655</v>
      </c>
      <c r="L229">
        <v>36</v>
      </c>
      <c r="M229">
        <v>1454</v>
      </c>
      <c r="N229">
        <v>0</v>
      </c>
      <c r="O229">
        <v>23</v>
      </c>
      <c r="P229">
        <v>115</v>
      </c>
      <c r="Q229">
        <v>19</v>
      </c>
      <c r="R229">
        <v>3.1173780487804899E-2</v>
      </c>
      <c r="S229">
        <v>7.5457317073170703E-3</v>
      </c>
      <c r="T229">
        <v>67738</v>
      </c>
      <c r="U229">
        <v>1.1509146341463401E-2</v>
      </c>
      <c r="V229">
        <v>0.20693597560975599</v>
      </c>
      <c r="W229">
        <v>0.18208841463414599</v>
      </c>
      <c r="X229">
        <v>8.5289634146341498E-2</v>
      </c>
      <c r="Y229">
        <v>2.19512195121951E-2</v>
      </c>
      <c r="Z229">
        <v>0.202362804878049</v>
      </c>
      <c r="AA229">
        <v>2.7439024390243901E-3</v>
      </c>
      <c r="AB229">
        <v>0.110823170731707</v>
      </c>
      <c r="AC229">
        <v>0</v>
      </c>
      <c r="AD229">
        <v>1.7530487804877999E-3</v>
      </c>
      <c r="AE229">
        <v>8.7652439024390304E-3</v>
      </c>
      <c r="AF229">
        <v>1.4481707317073201E-3</v>
      </c>
      <c r="AG229">
        <v>8.2285714285714295E-2</v>
      </c>
      <c r="AH229">
        <v>0.17257142857142899</v>
      </c>
      <c r="AI229">
        <v>3.0857142857142798E-2</v>
      </c>
      <c r="AJ229">
        <v>7.0857142857142896E-2</v>
      </c>
      <c r="AK229">
        <v>0.57142857142857095</v>
      </c>
      <c r="AL229">
        <v>0.213714285714286</v>
      </c>
      <c r="AM229">
        <v>0.188571428571429</v>
      </c>
      <c r="AN229">
        <v>0.438857142857143</v>
      </c>
      <c r="AO229">
        <v>0.80800000000000005</v>
      </c>
      <c r="AP229">
        <v>0.53600000000000003</v>
      </c>
      <c r="AQ229">
        <v>0.94285714285714295</v>
      </c>
      <c r="AR229">
        <v>0</v>
      </c>
      <c r="AS229">
        <v>0.30628571428571399</v>
      </c>
      <c r="AT229">
        <v>0.33371428571428602</v>
      </c>
      <c r="AU229">
        <v>0.434285714285714</v>
      </c>
      <c r="AV229">
        <v>0.35657142857142898</v>
      </c>
      <c r="AW229">
        <v>1.4125714285714299</v>
      </c>
      <c r="AX229">
        <v>1.3440000000000001</v>
      </c>
      <c r="AY229">
        <v>2.01714285714286</v>
      </c>
      <c r="AZ229">
        <v>5.1302857142857103</v>
      </c>
      <c r="BA229">
        <v>6.8571428571428603E-3</v>
      </c>
      <c r="BB229">
        <v>0.18171428571428599</v>
      </c>
      <c r="BC229">
        <v>0.72457142857142898</v>
      </c>
      <c r="BD229">
        <v>0.38171428571428601</v>
      </c>
      <c r="BE229">
        <v>0.161142857142857</v>
      </c>
      <c r="BF229" s="233" t="str">
        <f t="shared" si="3"/>
        <v>Least vulnerability</v>
      </c>
    </row>
    <row r="230" spans="1:58" x14ac:dyDescent="0.25">
      <c r="A230">
        <v>55443</v>
      </c>
      <c r="B230">
        <v>32912</v>
      </c>
      <c r="C230">
        <v>3369</v>
      </c>
      <c r="D230">
        <v>625</v>
      </c>
      <c r="E230">
        <v>41295</v>
      </c>
      <c r="F230">
        <v>2304</v>
      </c>
      <c r="G230">
        <v>4508</v>
      </c>
      <c r="H230">
        <v>8547</v>
      </c>
      <c r="I230">
        <v>3032</v>
      </c>
      <c r="J230">
        <v>579</v>
      </c>
      <c r="K230">
        <v>19029</v>
      </c>
      <c r="L230">
        <v>1680</v>
      </c>
      <c r="M230">
        <v>2695</v>
      </c>
      <c r="N230">
        <v>27</v>
      </c>
      <c r="O230">
        <v>457</v>
      </c>
      <c r="P230">
        <v>758</v>
      </c>
      <c r="Q230">
        <v>194</v>
      </c>
      <c r="R230">
        <v>0.102363879436072</v>
      </c>
      <c r="S230">
        <v>1.8990034030141E-2</v>
      </c>
      <c r="T230">
        <v>41295</v>
      </c>
      <c r="U230">
        <v>7.0004861448711694E-2</v>
      </c>
      <c r="V230">
        <v>0.13697131745260099</v>
      </c>
      <c r="W230">
        <v>0.25969251336898402</v>
      </c>
      <c r="X230">
        <v>9.21244530870199E-2</v>
      </c>
      <c r="Y230">
        <v>1.7592367525522599E-2</v>
      </c>
      <c r="Z230">
        <v>0.57817817209528399</v>
      </c>
      <c r="AA230">
        <v>5.1045211473018999E-2</v>
      </c>
      <c r="AB230">
        <v>8.1885026737967895E-2</v>
      </c>
      <c r="AC230">
        <v>8.2036947010209001E-4</v>
      </c>
      <c r="AD230">
        <v>1.38855128828391E-2</v>
      </c>
      <c r="AE230">
        <v>2.3031113271754999E-2</v>
      </c>
      <c r="AF230">
        <v>5.89450656295576E-3</v>
      </c>
      <c r="AG230">
        <v>0.67428571428571404</v>
      </c>
      <c r="AH230">
        <v>0.55428571428571405</v>
      </c>
      <c r="AI230">
        <v>0.30057142857142899</v>
      </c>
      <c r="AJ230">
        <v>0.84799999999999998</v>
      </c>
      <c r="AK230">
        <v>0.16457142857142901</v>
      </c>
      <c r="AL230">
        <v>0.750857142857143</v>
      </c>
      <c r="AM230">
        <v>0.254857142857143</v>
      </c>
      <c r="AN230">
        <v>0.29371428571428598</v>
      </c>
      <c r="AO230">
        <v>0.97485714285714298</v>
      </c>
      <c r="AP230">
        <v>0.97028571428571397</v>
      </c>
      <c r="AQ230">
        <v>0.90857142857142903</v>
      </c>
      <c r="AR230">
        <v>0.14399999999999999</v>
      </c>
      <c r="AS230">
        <v>0.86399999999999999</v>
      </c>
      <c r="AT230">
        <v>0.72228571428571398</v>
      </c>
      <c r="AU230">
        <v>0.53485714285714303</v>
      </c>
      <c r="AV230">
        <v>2.3771428571428599</v>
      </c>
      <c r="AW230">
        <v>1.464</v>
      </c>
      <c r="AX230">
        <v>1.9451428571428599</v>
      </c>
      <c r="AY230">
        <v>3.1737142857142899</v>
      </c>
      <c r="AZ230">
        <v>8.9600000000000009</v>
      </c>
      <c r="BA230">
        <v>0.66971428571428604</v>
      </c>
      <c r="BB230">
        <v>0.19885714285714301</v>
      </c>
      <c r="BC230">
        <v>0.98971428571428599</v>
      </c>
      <c r="BD230">
        <v>0.74399999999999999</v>
      </c>
      <c r="BE230">
        <v>0.78171428571428603</v>
      </c>
      <c r="BF230" s="233" t="str">
        <f t="shared" si="3"/>
        <v>Most vulnerability</v>
      </c>
    </row>
    <row r="231" spans="1:58" x14ac:dyDescent="0.25">
      <c r="A231">
        <v>55444</v>
      </c>
      <c r="B231">
        <v>17716</v>
      </c>
      <c r="C231">
        <v>655</v>
      </c>
      <c r="D231">
        <v>221</v>
      </c>
      <c r="E231">
        <v>37765</v>
      </c>
      <c r="F231">
        <v>1397</v>
      </c>
      <c r="G231">
        <v>1963</v>
      </c>
      <c r="H231">
        <v>4879</v>
      </c>
      <c r="I231">
        <v>1396</v>
      </c>
      <c r="J231">
        <v>222</v>
      </c>
      <c r="K231">
        <v>11469</v>
      </c>
      <c r="L231">
        <v>847</v>
      </c>
      <c r="M231">
        <v>178</v>
      </c>
      <c r="N231">
        <v>0</v>
      </c>
      <c r="O231">
        <v>237</v>
      </c>
      <c r="P231">
        <v>161</v>
      </c>
      <c r="Q231">
        <v>59</v>
      </c>
      <c r="R231">
        <v>3.6972228494016698E-2</v>
      </c>
      <c r="S231">
        <v>1.2474599232332399E-2</v>
      </c>
      <c r="T231">
        <v>37765</v>
      </c>
      <c r="U231">
        <v>7.8855272070444807E-2</v>
      </c>
      <c r="V231">
        <v>0.110803793181305</v>
      </c>
      <c r="W231">
        <v>0.27540076766764499</v>
      </c>
      <c r="X231">
        <v>7.8798825920072299E-2</v>
      </c>
      <c r="Y231">
        <v>1.25310453827049E-2</v>
      </c>
      <c r="Z231">
        <v>0.64738089862271397</v>
      </c>
      <c r="AA231">
        <v>4.7809889365545297E-2</v>
      </c>
      <c r="AB231">
        <v>1.00474147663129E-2</v>
      </c>
      <c r="AC231">
        <v>0</v>
      </c>
      <c r="AD231">
        <v>1.33777376382931E-2</v>
      </c>
      <c r="AE231">
        <v>9.0878302099796793E-3</v>
      </c>
      <c r="AF231">
        <v>3.3303228719801302E-3</v>
      </c>
      <c r="AG231">
        <v>0.125714285714286</v>
      </c>
      <c r="AH231">
        <v>0.33371428571428602</v>
      </c>
      <c r="AI231">
        <v>0.44914285714285701</v>
      </c>
      <c r="AJ231">
        <v>0.89714285714285702</v>
      </c>
      <c r="AK231">
        <v>7.8857142857142903E-2</v>
      </c>
      <c r="AL231">
        <v>0.83542857142857097</v>
      </c>
      <c r="AM231">
        <v>0.13485714285714301</v>
      </c>
      <c r="AN231">
        <v>0.14171428571428599</v>
      </c>
      <c r="AO231">
        <v>0.98057142857142898</v>
      </c>
      <c r="AP231">
        <v>0.96342857142857097</v>
      </c>
      <c r="AQ231">
        <v>0.45257142857142901</v>
      </c>
      <c r="AR231">
        <v>0</v>
      </c>
      <c r="AS231">
        <v>0.85371428571428598</v>
      </c>
      <c r="AT231">
        <v>0.34399999999999997</v>
      </c>
      <c r="AU231">
        <v>0.48114285714285698</v>
      </c>
      <c r="AV231">
        <v>1.80571428571429</v>
      </c>
      <c r="AW231">
        <v>1.1908571428571399</v>
      </c>
      <c r="AX231">
        <v>1.944</v>
      </c>
      <c r="AY231">
        <v>2.1314285714285699</v>
      </c>
      <c r="AZ231">
        <v>7.0720000000000001</v>
      </c>
      <c r="BA231">
        <v>0.42285714285714299</v>
      </c>
      <c r="BB231">
        <v>9.6000000000000002E-2</v>
      </c>
      <c r="BC231">
        <v>0.98857142857142899</v>
      </c>
      <c r="BD231">
        <v>0.41828571428571398</v>
      </c>
      <c r="BE231">
        <v>0.47314285714285698</v>
      </c>
      <c r="BF231" s="233" t="str">
        <f t="shared" si="3"/>
        <v>Some vulnerability</v>
      </c>
    </row>
    <row r="232" spans="1:58" x14ac:dyDescent="0.25">
      <c r="A232">
        <v>55445</v>
      </c>
      <c r="B232">
        <v>13459</v>
      </c>
      <c r="C232">
        <v>564</v>
      </c>
      <c r="D232">
        <v>263</v>
      </c>
      <c r="E232">
        <v>41102</v>
      </c>
      <c r="F232">
        <v>743</v>
      </c>
      <c r="G232">
        <v>1782</v>
      </c>
      <c r="H232">
        <v>3744</v>
      </c>
      <c r="I232">
        <v>1479</v>
      </c>
      <c r="J232">
        <v>88</v>
      </c>
      <c r="K232">
        <v>7102</v>
      </c>
      <c r="L232">
        <v>698</v>
      </c>
      <c r="M232">
        <v>849</v>
      </c>
      <c r="N232">
        <v>0</v>
      </c>
      <c r="O232">
        <v>238</v>
      </c>
      <c r="P232">
        <v>173</v>
      </c>
      <c r="Q232">
        <v>37</v>
      </c>
      <c r="R232">
        <v>4.1905044951333702E-2</v>
      </c>
      <c r="S232">
        <v>1.9540827698937498E-2</v>
      </c>
      <c r="T232">
        <v>41102</v>
      </c>
      <c r="U232">
        <v>5.5204695742625799E-2</v>
      </c>
      <c r="V232">
        <v>0.13240211011219299</v>
      </c>
      <c r="W232">
        <v>0.278178170740768</v>
      </c>
      <c r="X232">
        <v>0.10988929340961399</v>
      </c>
      <c r="Y232">
        <v>6.5383758080095099E-3</v>
      </c>
      <c r="Z232">
        <v>0.52767664759640398</v>
      </c>
      <c r="AA232">
        <v>5.1861208113529997E-2</v>
      </c>
      <c r="AB232">
        <v>6.3080466602273594E-2</v>
      </c>
      <c r="AC232">
        <v>0</v>
      </c>
      <c r="AD232">
        <v>1.7683334571662102E-2</v>
      </c>
      <c r="AE232">
        <v>1.2853852440745999E-2</v>
      </c>
      <c r="AF232">
        <v>2.7490898283676398E-3</v>
      </c>
      <c r="AG232">
        <v>0.16228571428571401</v>
      </c>
      <c r="AH232">
        <v>0.56914285714285695</v>
      </c>
      <c r="AI232">
        <v>0.310857142857143</v>
      </c>
      <c r="AJ232">
        <v>0.72228571428571398</v>
      </c>
      <c r="AK232">
        <v>0.14285714285714299</v>
      </c>
      <c r="AL232">
        <v>0.85257142857142898</v>
      </c>
      <c r="AM232">
        <v>0.41942857142857098</v>
      </c>
      <c r="AN232">
        <v>4.57142857142857E-2</v>
      </c>
      <c r="AO232">
        <v>0.96457142857142897</v>
      </c>
      <c r="AP232">
        <v>0.97257142857142898</v>
      </c>
      <c r="AQ232">
        <v>0.85942857142857099</v>
      </c>
      <c r="AR232">
        <v>0</v>
      </c>
      <c r="AS232">
        <v>0.91428571428571404</v>
      </c>
      <c r="AT232">
        <v>0.46971428571428597</v>
      </c>
      <c r="AU232">
        <v>0.47199999999999998</v>
      </c>
      <c r="AV232">
        <v>1.76457142857143</v>
      </c>
      <c r="AW232">
        <v>1.46057142857143</v>
      </c>
      <c r="AX232">
        <v>1.9371428571428599</v>
      </c>
      <c r="AY232">
        <v>2.71542857142857</v>
      </c>
      <c r="AZ232">
        <v>7.8777142857142897</v>
      </c>
      <c r="BA232">
        <v>0.40685714285714297</v>
      </c>
      <c r="BB232">
        <v>0.19542857142857101</v>
      </c>
      <c r="BC232">
        <v>0.98285714285714298</v>
      </c>
      <c r="BD232">
        <v>0.60457142857142898</v>
      </c>
      <c r="BE232">
        <v>0.58857142857142897</v>
      </c>
      <c r="BF232" s="233" t="str">
        <f t="shared" si="3"/>
        <v>Significant vulnerability</v>
      </c>
    </row>
    <row r="233" spans="1:58" x14ac:dyDescent="0.25">
      <c r="A233">
        <v>55446</v>
      </c>
      <c r="B233">
        <v>27422</v>
      </c>
      <c r="C233">
        <v>335</v>
      </c>
      <c r="D233">
        <v>261</v>
      </c>
      <c r="E233">
        <v>76555</v>
      </c>
      <c r="F233">
        <v>305</v>
      </c>
      <c r="G233">
        <v>3442</v>
      </c>
      <c r="H233">
        <v>8111</v>
      </c>
      <c r="I233">
        <v>1715</v>
      </c>
      <c r="J233">
        <v>203</v>
      </c>
      <c r="K233">
        <v>9669</v>
      </c>
      <c r="L233">
        <v>203</v>
      </c>
      <c r="M233">
        <v>1416</v>
      </c>
      <c r="N233">
        <v>0</v>
      </c>
      <c r="O233">
        <v>39</v>
      </c>
      <c r="P233">
        <v>155</v>
      </c>
      <c r="Q233">
        <v>25</v>
      </c>
      <c r="R233">
        <v>1.22164685289184E-2</v>
      </c>
      <c r="S233">
        <v>9.5179053314856706E-3</v>
      </c>
      <c r="T233">
        <v>76555</v>
      </c>
      <c r="U233">
        <v>1.11224564218511E-2</v>
      </c>
      <c r="V233">
        <v>0.125519655750857</v>
      </c>
      <c r="W233">
        <v>0.295784406680767</v>
      </c>
      <c r="X233">
        <v>6.2541025454015006E-2</v>
      </c>
      <c r="Y233">
        <v>7.4028152578221899E-3</v>
      </c>
      <c r="Z233">
        <v>0.35260010210779702</v>
      </c>
      <c r="AA233">
        <v>7.4028152578221899E-3</v>
      </c>
      <c r="AB233">
        <v>5.1637371453577399E-2</v>
      </c>
      <c r="AC233">
        <v>0</v>
      </c>
      <c r="AD233">
        <v>1.4222157391875099E-3</v>
      </c>
      <c r="AE233">
        <v>5.65239588651448E-3</v>
      </c>
      <c r="AF233">
        <v>9.1167675588943204E-4</v>
      </c>
      <c r="AG233">
        <v>2.0571428571428602E-2</v>
      </c>
      <c r="AH233">
        <v>0.22514285714285701</v>
      </c>
      <c r="AI233">
        <v>1.82857142857142E-2</v>
      </c>
      <c r="AJ233">
        <v>6.51428571428571E-2</v>
      </c>
      <c r="AK233">
        <v>0.12</v>
      </c>
      <c r="AL233">
        <v>0.92114285714285704</v>
      </c>
      <c r="AM233">
        <v>5.4857142857142903E-2</v>
      </c>
      <c r="AN233">
        <v>5.4857142857142903E-2</v>
      </c>
      <c r="AO233">
        <v>0.93371428571428605</v>
      </c>
      <c r="AP233">
        <v>0.71314285714285697</v>
      </c>
      <c r="AQ233">
        <v>0.82514285714285696</v>
      </c>
      <c r="AR233">
        <v>0</v>
      </c>
      <c r="AS233">
        <v>0.27771428571428602</v>
      </c>
      <c r="AT233">
        <v>0.221714285714286</v>
      </c>
      <c r="AU233">
        <v>0.41485714285714298</v>
      </c>
      <c r="AV233">
        <v>0.32914285714285701</v>
      </c>
      <c r="AW233">
        <v>1.1508571428571399</v>
      </c>
      <c r="AX233">
        <v>1.6468571428571399</v>
      </c>
      <c r="AY233">
        <v>1.73942857142857</v>
      </c>
      <c r="AZ233">
        <v>4.8662857142857101</v>
      </c>
      <c r="BA233">
        <v>3.4285714285714301E-3</v>
      </c>
      <c r="BB233">
        <v>8.2285714285714295E-2</v>
      </c>
      <c r="BC233">
        <v>0.873142857142857</v>
      </c>
      <c r="BD233">
        <v>0.29485714285714298</v>
      </c>
      <c r="BE233">
        <v>0.123428571428571</v>
      </c>
      <c r="BF233" s="233" t="str">
        <f t="shared" si="3"/>
        <v>Least vulnerability</v>
      </c>
    </row>
    <row r="234" spans="1:58" x14ac:dyDescent="0.25">
      <c r="A234">
        <v>55447</v>
      </c>
      <c r="B234">
        <v>21506</v>
      </c>
      <c r="C234">
        <v>757</v>
      </c>
      <c r="D234">
        <v>244</v>
      </c>
      <c r="E234">
        <v>67349</v>
      </c>
      <c r="F234">
        <v>333</v>
      </c>
      <c r="G234">
        <v>3674</v>
      </c>
      <c r="H234">
        <v>4946</v>
      </c>
      <c r="I234">
        <v>1781</v>
      </c>
      <c r="J234">
        <v>336</v>
      </c>
      <c r="K234">
        <v>3828</v>
      </c>
      <c r="L234">
        <v>170</v>
      </c>
      <c r="M234">
        <v>1601</v>
      </c>
      <c r="N234">
        <v>12</v>
      </c>
      <c r="O234">
        <v>158</v>
      </c>
      <c r="P234">
        <v>326</v>
      </c>
      <c r="Q234">
        <v>307</v>
      </c>
      <c r="R234">
        <v>3.5199479215102802E-2</v>
      </c>
      <c r="S234">
        <v>1.13456709755417E-2</v>
      </c>
      <c r="T234">
        <v>67349</v>
      </c>
      <c r="U234">
        <v>1.5484050962522099E-2</v>
      </c>
      <c r="V234">
        <v>0.17083604575467301</v>
      </c>
      <c r="W234">
        <v>0.22998233051241501</v>
      </c>
      <c r="X234">
        <v>8.2814098391146701E-2</v>
      </c>
      <c r="Y234">
        <v>1.5623546917139399E-2</v>
      </c>
      <c r="Z234">
        <v>0.177996838091695</v>
      </c>
      <c r="AA234">
        <v>7.9047707616479099E-3</v>
      </c>
      <c r="AB234">
        <v>7.4444341114107707E-2</v>
      </c>
      <c r="AC234">
        <v>5.57983818469264E-4</v>
      </c>
      <c r="AD234">
        <v>7.3467869431786499E-3</v>
      </c>
      <c r="AE234">
        <v>1.5158560401748299E-2</v>
      </c>
      <c r="AF234">
        <v>1.4275086022505301E-2</v>
      </c>
      <c r="AG234">
        <v>0.112</v>
      </c>
      <c r="AH234">
        <v>0.29371428571428598</v>
      </c>
      <c r="AI234">
        <v>3.3142857142857099E-2</v>
      </c>
      <c r="AJ234">
        <v>9.8285714285714296E-2</v>
      </c>
      <c r="AK234">
        <v>0.34285714285714303</v>
      </c>
      <c r="AL234">
        <v>0.53828571428571403</v>
      </c>
      <c r="AM234">
        <v>0.16228571428571401</v>
      </c>
      <c r="AN234">
        <v>0.22514285714285701</v>
      </c>
      <c r="AO234">
        <v>0.77485714285714302</v>
      </c>
      <c r="AP234">
        <v>0.72571428571428598</v>
      </c>
      <c r="AQ234">
        <v>0.89028571428571401</v>
      </c>
      <c r="AR234">
        <v>0.13371428571428601</v>
      </c>
      <c r="AS234">
        <v>0.64457142857142902</v>
      </c>
      <c r="AT234">
        <v>0.52914285714285703</v>
      </c>
      <c r="AU234">
        <v>0.66400000000000003</v>
      </c>
      <c r="AV234">
        <v>0.53714285714285703</v>
      </c>
      <c r="AW234">
        <v>1.26857142857143</v>
      </c>
      <c r="AX234">
        <v>1.50057142857143</v>
      </c>
      <c r="AY234">
        <v>2.8617142857142901</v>
      </c>
      <c r="AZ234">
        <v>6.1680000000000001</v>
      </c>
      <c r="BA234">
        <v>2.6285714285714301E-2</v>
      </c>
      <c r="BB234">
        <v>0.124571428571429</v>
      </c>
      <c r="BC234">
        <v>0.79885714285714304</v>
      </c>
      <c r="BD234">
        <v>0.64457142857142902</v>
      </c>
      <c r="BE234">
        <v>0.32457142857142901</v>
      </c>
      <c r="BF234" s="233" t="str">
        <f t="shared" si="3"/>
        <v>Some vulnerability</v>
      </c>
    </row>
    <row r="235" spans="1:58" x14ac:dyDescent="0.25">
      <c r="A235">
        <v>55448</v>
      </c>
      <c r="B235">
        <v>29170</v>
      </c>
      <c r="C235">
        <v>1940</v>
      </c>
      <c r="D235">
        <v>679</v>
      </c>
      <c r="E235">
        <v>40740</v>
      </c>
      <c r="F235">
        <v>985</v>
      </c>
      <c r="G235">
        <v>4689</v>
      </c>
      <c r="H235">
        <v>6333</v>
      </c>
      <c r="I235">
        <v>3226</v>
      </c>
      <c r="J235">
        <v>474</v>
      </c>
      <c r="K235">
        <v>6786</v>
      </c>
      <c r="L235">
        <v>566</v>
      </c>
      <c r="M235">
        <v>698</v>
      </c>
      <c r="N235">
        <v>16</v>
      </c>
      <c r="O235">
        <v>82</v>
      </c>
      <c r="P235">
        <v>295</v>
      </c>
      <c r="Q235">
        <v>265</v>
      </c>
      <c r="R235">
        <v>6.6506684950291398E-2</v>
      </c>
      <c r="S235">
        <v>2.3277339732602001E-2</v>
      </c>
      <c r="T235">
        <v>40740</v>
      </c>
      <c r="U235">
        <v>3.3767569420637598E-2</v>
      </c>
      <c r="V235">
        <v>0.16074734316078201</v>
      </c>
      <c r="W235">
        <v>0.21710661638669901</v>
      </c>
      <c r="X235">
        <v>0.11059307507713401</v>
      </c>
      <c r="Y235">
        <v>1.62495714775454E-2</v>
      </c>
      <c r="Z235">
        <v>0.23263627014055499</v>
      </c>
      <c r="AA235">
        <v>1.94034967432293E-2</v>
      </c>
      <c r="AB235">
        <v>2.39286938635585E-2</v>
      </c>
      <c r="AC235">
        <v>5.4850874185807298E-4</v>
      </c>
      <c r="AD235">
        <v>2.8111073020226302E-3</v>
      </c>
      <c r="AE235">
        <v>1.01131299280082E-2</v>
      </c>
      <c r="AF235">
        <v>9.0846760370243401E-3</v>
      </c>
      <c r="AG235">
        <v>0.380571428571429</v>
      </c>
      <c r="AH235">
        <v>0.69828571428571395</v>
      </c>
      <c r="AI235">
        <v>0.32685714285714301</v>
      </c>
      <c r="AJ235">
        <v>0.36342857142857099</v>
      </c>
      <c r="AK235">
        <v>0.28342857142857097</v>
      </c>
      <c r="AL235">
        <v>0.43085714285714299</v>
      </c>
      <c r="AM235">
        <v>0.43085714285714299</v>
      </c>
      <c r="AN235">
        <v>0.246857142857143</v>
      </c>
      <c r="AO235">
        <v>0.84457142857142897</v>
      </c>
      <c r="AP235">
        <v>0.877714285714286</v>
      </c>
      <c r="AQ235">
        <v>0.61485714285714299</v>
      </c>
      <c r="AR235">
        <v>0.13257142857142901</v>
      </c>
      <c r="AS235">
        <v>0.373714285714286</v>
      </c>
      <c r="AT235">
        <v>0.378285714285714</v>
      </c>
      <c r="AU235">
        <v>0.58628571428571397</v>
      </c>
      <c r="AV235">
        <v>1.76914285714286</v>
      </c>
      <c r="AW235">
        <v>1.3919999999999999</v>
      </c>
      <c r="AX235">
        <v>1.72228571428571</v>
      </c>
      <c r="AY235">
        <v>2.0857142857142899</v>
      </c>
      <c r="AZ235">
        <v>6.9691428571428604</v>
      </c>
      <c r="BA235">
        <v>0.41028571428571398</v>
      </c>
      <c r="BB235">
        <v>0.17257142857142899</v>
      </c>
      <c r="BC235">
        <v>0.89257142857142902</v>
      </c>
      <c r="BD235">
        <v>0.40457142857142903</v>
      </c>
      <c r="BE235">
        <v>0.45828571428571402</v>
      </c>
      <c r="BF235" s="233" t="str">
        <f t="shared" si="3"/>
        <v>Some vulnerability</v>
      </c>
    </row>
    <row r="236" spans="1:58" x14ac:dyDescent="0.25">
      <c r="A236">
        <v>55449</v>
      </c>
      <c r="B236">
        <v>32569</v>
      </c>
      <c r="C236">
        <v>1107</v>
      </c>
      <c r="D236">
        <v>512</v>
      </c>
      <c r="E236">
        <v>53228</v>
      </c>
      <c r="F236">
        <v>1076</v>
      </c>
      <c r="G236">
        <v>3523</v>
      </c>
      <c r="H236">
        <v>9307</v>
      </c>
      <c r="I236">
        <v>2193</v>
      </c>
      <c r="J236">
        <v>415</v>
      </c>
      <c r="K236">
        <v>7793</v>
      </c>
      <c r="L236">
        <v>662</v>
      </c>
      <c r="M236">
        <v>306</v>
      </c>
      <c r="N236">
        <v>430</v>
      </c>
      <c r="O236">
        <v>146</v>
      </c>
      <c r="P236">
        <v>298</v>
      </c>
      <c r="Q236">
        <v>51</v>
      </c>
      <c r="R236">
        <v>3.3989376400871997E-2</v>
      </c>
      <c r="S236">
        <v>1.57204703859498E-2</v>
      </c>
      <c r="T236">
        <v>53228</v>
      </c>
      <c r="U236">
        <v>3.30375510454727E-2</v>
      </c>
      <c r="V236">
        <v>0.108170346034573</v>
      </c>
      <c r="W236">
        <v>0.28576253492585002</v>
      </c>
      <c r="X236">
        <v>6.7333967883570295E-2</v>
      </c>
      <c r="Y236">
        <v>1.2742178144861701E-2</v>
      </c>
      <c r="Z236">
        <v>0.239276612729897</v>
      </c>
      <c r="AA236">
        <v>2.0326076944333599E-2</v>
      </c>
      <c r="AB236">
        <v>9.3954373791028303E-3</v>
      </c>
      <c r="AC236">
        <v>1.32027388007001E-2</v>
      </c>
      <c r="AD236">
        <v>4.4827903834935099E-3</v>
      </c>
      <c r="AE236">
        <v>9.1498050293223592E-3</v>
      </c>
      <c r="AF236">
        <v>1.56590622985047E-3</v>
      </c>
      <c r="AG236">
        <v>0.10057142857142901</v>
      </c>
      <c r="AH236">
        <v>0.42057142857142898</v>
      </c>
      <c r="AI236">
        <v>8.9142857142857204E-2</v>
      </c>
      <c r="AJ236">
        <v>0.35085714285714298</v>
      </c>
      <c r="AK236">
        <v>7.6571428571428596E-2</v>
      </c>
      <c r="AL236">
        <v>0.88228571428571401</v>
      </c>
      <c r="AM236">
        <v>6.7428571428571393E-2</v>
      </c>
      <c r="AN236">
        <v>0.14971428571428599</v>
      </c>
      <c r="AO236">
        <v>0.85028571428571398</v>
      </c>
      <c r="AP236">
        <v>0.88342857142857101</v>
      </c>
      <c r="AQ236">
        <v>0.438857142857143</v>
      </c>
      <c r="AR236">
        <v>0.45485714285714302</v>
      </c>
      <c r="AS236">
        <v>0.48114285714285698</v>
      </c>
      <c r="AT236">
        <v>0.34742857142857098</v>
      </c>
      <c r="AU236">
        <v>0.437714285714286</v>
      </c>
      <c r="AV236">
        <v>0.96114285714285697</v>
      </c>
      <c r="AW236">
        <v>1.1759999999999999</v>
      </c>
      <c r="AX236">
        <v>1.73371428571429</v>
      </c>
      <c r="AY236">
        <v>2.16</v>
      </c>
      <c r="AZ236">
        <v>6.0308571428571396</v>
      </c>
      <c r="BA236">
        <v>0.108571428571429</v>
      </c>
      <c r="BB236">
        <v>9.2571428571428596E-2</v>
      </c>
      <c r="BC236">
        <v>0.89714285714285702</v>
      </c>
      <c r="BD236">
        <v>0.42857142857142899</v>
      </c>
      <c r="BE236">
        <v>0.30171428571428599</v>
      </c>
      <c r="BF236" s="233" t="str">
        <f t="shared" si="3"/>
        <v>Some vulnerability</v>
      </c>
    </row>
    <row r="237" spans="1:58" x14ac:dyDescent="0.25">
      <c r="A237">
        <v>55450</v>
      </c>
      <c r="B237">
        <v>0</v>
      </c>
      <c r="C237">
        <v>0</v>
      </c>
      <c r="D237">
        <v>0</v>
      </c>
      <c r="E237" t="s">
        <v>137</v>
      </c>
      <c r="F237">
        <v>0</v>
      </c>
      <c r="G237">
        <v>0</v>
      </c>
      <c r="H237">
        <v>0</v>
      </c>
      <c r="I237">
        <v>0</v>
      </c>
      <c r="J237">
        <v>0</v>
      </c>
      <c r="K237">
        <v>0</v>
      </c>
      <c r="L237">
        <v>0</v>
      </c>
      <c r="M237">
        <v>0</v>
      </c>
      <c r="N237">
        <v>0</v>
      </c>
      <c r="O237">
        <v>0</v>
      </c>
      <c r="P237">
        <v>0</v>
      </c>
      <c r="Q237">
        <v>0</v>
      </c>
      <c r="R237" t="s">
        <v>137</v>
      </c>
      <c r="S237" t="s">
        <v>137</v>
      </c>
      <c r="T237" t="s">
        <v>137</v>
      </c>
      <c r="U237" t="s">
        <v>137</v>
      </c>
      <c r="V237" t="s">
        <v>137</v>
      </c>
      <c r="W237" t="s">
        <v>137</v>
      </c>
      <c r="X237" t="s">
        <v>137</v>
      </c>
      <c r="Y237" t="s">
        <v>137</v>
      </c>
      <c r="Z237" t="s">
        <v>137</v>
      </c>
      <c r="AA237" t="s">
        <v>137</v>
      </c>
      <c r="AB237" t="s">
        <v>137</v>
      </c>
      <c r="AC237" t="s">
        <v>137</v>
      </c>
      <c r="AD237" t="s">
        <v>137</v>
      </c>
      <c r="AE237" t="s">
        <v>137</v>
      </c>
      <c r="AF237" t="s">
        <v>137</v>
      </c>
      <c r="AG237" t="s">
        <v>137</v>
      </c>
      <c r="AH237" t="s">
        <v>137</v>
      </c>
      <c r="AI237" t="s">
        <v>137</v>
      </c>
      <c r="AJ237" t="s">
        <v>137</v>
      </c>
      <c r="AK237" t="s">
        <v>137</v>
      </c>
      <c r="AL237" t="s">
        <v>137</v>
      </c>
      <c r="AM237" t="s">
        <v>137</v>
      </c>
      <c r="AN237" t="s">
        <v>137</v>
      </c>
      <c r="AO237" t="s">
        <v>137</v>
      </c>
      <c r="AP237" t="s">
        <v>137</v>
      </c>
      <c r="AQ237" t="s">
        <v>137</v>
      </c>
      <c r="AR237" t="s">
        <v>137</v>
      </c>
      <c r="AS237" t="s">
        <v>137</v>
      </c>
      <c r="AT237" t="s">
        <v>137</v>
      </c>
      <c r="AU237" t="s">
        <v>137</v>
      </c>
      <c r="AV237" t="s">
        <v>137</v>
      </c>
      <c r="AW237" t="s">
        <v>137</v>
      </c>
      <c r="AX237" t="s">
        <v>137</v>
      </c>
      <c r="AY237" t="s">
        <v>137</v>
      </c>
      <c r="AZ237" t="s">
        <v>137</v>
      </c>
      <c r="BA237" t="s">
        <v>137</v>
      </c>
      <c r="BB237" t="s">
        <v>137</v>
      </c>
      <c r="BC237" t="s">
        <v>137</v>
      </c>
      <c r="BD237" t="s">
        <v>137</v>
      </c>
      <c r="BE237" t="s">
        <v>137</v>
      </c>
      <c r="BF237" s="233" t="str">
        <f t="shared" si="3"/>
        <v/>
      </c>
    </row>
    <row r="238" spans="1:58" x14ac:dyDescent="0.25">
      <c r="A238">
        <v>55454</v>
      </c>
      <c r="B238">
        <v>8892</v>
      </c>
      <c r="C238">
        <v>4018</v>
      </c>
      <c r="D238">
        <v>701</v>
      </c>
      <c r="E238">
        <v>15084</v>
      </c>
      <c r="F238">
        <v>1395</v>
      </c>
      <c r="G238">
        <v>1076</v>
      </c>
      <c r="H238">
        <v>2388</v>
      </c>
      <c r="I238">
        <v>1669</v>
      </c>
      <c r="J238">
        <v>278</v>
      </c>
      <c r="K238">
        <v>6904</v>
      </c>
      <c r="L238">
        <v>1096</v>
      </c>
      <c r="M238">
        <v>2821</v>
      </c>
      <c r="N238">
        <v>23</v>
      </c>
      <c r="O238">
        <v>671</v>
      </c>
      <c r="P238">
        <v>1564</v>
      </c>
      <c r="Q238">
        <v>1089</v>
      </c>
      <c r="R238">
        <v>0.45186684660368898</v>
      </c>
      <c r="S238">
        <v>7.8834907782276198E-2</v>
      </c>
      <c r="T238">
        <v>15084</v>
      </c>
      <c r="U238">
        <v>0.156882591093117</v>
      </c>
      <c r="V238">
        <v>0.121007647323437</v>
      </c>
      <c r="W238">
        <v>0.26855600539811098</v>
      </c>
      <c r="X238">
        <v>0.18769680611785899</v>
      </c>
      <c r="Y238">
        <v>3.1264057579847099E-2</v>
      </c>
      <c r="Z238">
        <v>0.77642825011246097</v>
      </c>
      <c r="AA238">
        <v>0.123256860098965</v>
      </c>
      <c r="AB238">
        <v>0.31725146198830401</v>
      </c>
      <c r="AC238">
        <v>2.5865946918578499E-3</v>
      </c>
      <c r="AD238">
        <v>7.5461088618983402E-2</v>
      </c>
      <c r="AE238">
        <v>0.175888439046334</v>
      </c>
      <c r="AF238">
        <v>0.12246963562752999</v>
      </c>
      <c r="AG238">
        <v>0.994285714285714</v>
      </c>
      <c r="AH238">
        <v>0.98857142857142899</v>
      </c>
      <c r="AI238">
        <v>0.99085714285714299</v>
      </c>
      <c r="AJ238">
        <v>0.995428571428571</v>
      </c>
      <c r="AK238">
        <v>0.10171428571428601</v>
      </c>
      <c r="AL238">
        <v>0.80228571428571405</v>
      </c>
      <c r="AM238">
        <v>0.91771428571428604</v>
      </c>
      <c r="AN238">
        <v>0.69028571428571395</v>
      </c>
      <c r="AO238">
        <v>0.98971428571428599</v>
      </c>
      <c r="AP238">
        <v>0.995428571428571</v>
      </c>
      <c r="AQ238">
        <v>0.98742857142857099</v>
      </c>
      <c r="AR238">
        <v>0.20571428571428599</v>
      </c>
      <c r="AS238">
        <v>0.998857142857143</v>
      </c>
      <c r="AT238">
        <v>0.996571428571429</v>
      </c>
      <c r="AU238">
        <v>0.97599999999999998</v>
      </c>
      <c r="AV238">
        <v>3.96914285714286</v>
      </c>
      <c r="AW238">
        <v>2.512</v>
      </c>
      <c r="AX238">
        <v>1.98514285714286</v>
      </c>
      <c r="AY238">
        <v>4.1645714285714304</v>
      </c>
      <c r="AZ238">
        <v>12.630857142857099</v>
      </c>
      <c r="BA238">
        <v>1</v>
      </c>
      <c r="BB238">
        <v>0.76114285714285701</v>
      </c>
      <c r="BC238">
        <v>0.998857142857143</v>
      </c>
      <c r="BD238">
        <v>0.99314285714285699</v>
      </c>
      <c r="BE238">
        <v>0.998857142857143</v>
      </c>
      <c r="BF238" s="233" t="str">
        <f t="shared" si="3"/>
        <v>Most vulnerability</v>
      </c>
    </row>
    <row r="239" spans="1:58" x14ac:dyDescent="0.25">
      <c r="A239">
        <v>55455</v>
      </c>
      <c r="B239">
        <v>4985</v>
      </c>
      <c r="C239">
        <v>9</v>
      </c>
      <c r="D239">
        <v>368</v>
      </c>
      <c r="E239">
        <v>5378</v>
      </c>
      <c r="F239">
        <v>0</v>
      </c>
      <c r="G239">
        <v>0</v>
      </c>
      <c r="H239">
        <v>59</v>
      </c>
      <c r="I239">
        <v>310</v>
      </c>
      <c r="J239">
        <v>0</v>
      </c>
      <c r="K239">
        <v>1444</v>
      </c>
      <c r="L239">
        <v>17</v>
      </c>
      <c r="M239">
        <v>4</v>
      </c>
      <c r="N239">
        <v>0</v>
      </c>
      <c r="O239">
        <v>0</v>
      </c>
      <c r="P239">
        <v>0</v>
      </c>
      <c r="Q239">
        <v>4976</v>
      </c>
      <c r="R239">
        <v>1.80541624874624E-3</v>
      </c>
      <c r="S239">
        <v>7.3821464393179506E-2</v>
      </c>
      <c r="T239">
        <v>5378</v>
      </c>
      <c r="U239">
        <v>0</v>
      </c>
      <c r="V239">
        <v>0</v>
      </c>
      <c r="W239">
        <v>1.1835506519558701E-2</v>
      </c>
      <c r="X239">
        <v>6.21865596790371E-2</v>
      </c>
      <c r="Y239">
        <v>0</v>
      </c>
      <c r="Z239">
        <v>0.28966900702106302</v>
      </c>
      <c r="AA239">
        <v>3.4102306920762299E-3</v>
      </c>
      <c r="AB239">
        <v>8.0240722166499505E-4</v>
      </c>
      <c r="AC239">
        <v>0</v>
      </c>
      <c r="AD239">
        <v>0</v>
      </c>
      <c r="AE239">
        <v>0</v>
      </c>
      <c r="AF239">
        <v>0.99819458375125403</v>
      </c>
      <c r="AG239">
        <v>1.25714285714286E-2</v>
      </c>
      <c r="AH239">
        <v>0.98514285714285699</v>
      </c>
      <c r="AI239">
        <v>1</v>
      </c>
      <c r="AJ239">
        <v>0</v>
      </c>
      <c r="AK239">
        <v>0</v>
      </c>
      <c r="AL239">
        <v>1.25714285714286E-2</v>
      </c>
      <c r="AM239">
        <v>5.2571428571428602E-2</v>
      </c>
      <c r="AN239">
        <v>0</v>
      </c>
      <c r="AO239">
        <v>0.89942857142857102</v>
      </c>
      <c r="AP239">
        <v>0.57257142857142895</v>
      </c>
      <c r="AQ239">
        <v>0.314285714285714</v>
      </c>
      <c r="AR239">
        <v>0</v>
      </c>
      <c r="AS239">
        <v>0</v>
      </c>
      <c r="AT239">
        <v>0</v>
      </c>
      <c r="AU239">
        <v>0.996571428571429</v>
      </c>
      <c r="AV239">
        <v>1.99771428571429</v>
      </c>
      <c r="AW239">
        <v>6.51428571428571E-2</v>
      </c>
      <c r="AX239">
        <v>1.472</v>
      </c>
      <c r="AY239">
        <v>1.3108571428571401</v>
      </c>
      <c r="AZ239">
        <v>4.8457142857142896</v>
      </c>
      <c r="BA239">
        <v>0.51200000000000001</v>
      </c>
      <c r="BB239">
        <v>1.1428571428571399E-3</v>
      </c>
      <c r="BC239">
        <v>0.77828571428571403</v>
      </c>
      <c r="BD239">
        <v>0.16914285714285701</v>
      </c>
      <c r="BE239">
        <v>0.12</v>
      </c>
      <c r="BF239" s="233" t="str">
        <f t="shared" si="3"/>
        <v>Least vulnerability</v>
      </c>
    </row>
    <row r="240" spans="1:58" x14ac:dyDescent="0.25">
      <c r="A240">
        <v>55601</v>
      </c>
      <c r="B240">
        <v>152</v>
      </c>
      <c r="C240">
        <v>18</v>
      </c>
      <c r="D240">
        <v>5</v>
      </c>
      <c r="E240">
        <v>38509</v>
      </c>
      <c r="F240">
        <v>1</v>
      </c>
      <c r="G240">
        <v>52</v>
      </c>
      <c r="H240">
        <v>17</v>
      </c>
      <c r="I240">
        <v>11</v>
      </c>
      <c r="J240">
        <v>1</v>
      </c>
      <c r="K240">
        <v>7</v>
      </c>
      <c r="L240">
        <v>0</v>
      </c>
      <c r="M240">
        <v>0</v>
      </c>
      <c r="N240">
        <v>10</v>
      </c>
      <c r="O240">
        <v>0</v>
      </c>
      <c r="P240">
        <v>2</v>
      </c>
      <c r="Q240">
        <v>0</v>
      </c>
      <c r="R240">
        <v>0.118421052631579</v>
      </c>
      <c r="S240">
        <v>3.2894736842105303E-2</v>
      </c>
      <c r="T240">
        <v>38509</v>
      </c>
      <c r="U240">
        <v>6.5789473684210497E-3</v>
      </c>
      <c r="V240">
        <v>0.34210526315789502</v>
      </c>
      <c r="W240">
        <v>0.11184210526315801</v>
      </c>
      <c r="X240">
        <v>7.2368421052631596E-2</v>
      </c>
      <c r="Y240">
        <v>6.5789473684210497E-3</v>
      </c>
      <c r="Z240">
        <v>4.6052631578947401E-2</v>
      </c>
      <c r="AA240">
        <v>0</v>
      </c>
      <c r="AB240">
        <v>0</v>
      </c>
      <c r="AC240">
        <v>6.5789473684210495E-2</v>
      </c>
      <c r="AD240">
        <v>0</v>
      </c>
      <c r="AE240">
        <v>1.3157894736842099E-2</v>
      </c>
      <c r="AF240">
        <v>0</v>
      </c>
      <c r="AG240">
        <v>0.75885714285714301</v>
      </c>
      <c r="AH240">
        <v>0.86514285714285699</v>
      </c>
      <c r="AI240">
        <v>0.40685714285714297</v>
      </c>
      <c r="AJ240">
        <v>3.2000000000000001E-2</v>
      </c>
      <c r="AK240">
        <v>0.95085714285714296</v>
      </c>
      <c r="AL240">
        <v>5.7142857142857099E-2</v>
      </c>
      <c r="AM240">
        <v>9.0285714285714302E-2</v>
      </c>
      <c r="AN240">
        <v>4.6857142857142903E-2</v>
      </c>
      <c r="AO240">
        <v>0.218285714285714</v>
      </c>
      <c r="AP240">
        <v>0</v>
      </c>
      <c r="AQ240">
        <v>0</v>
      </c>
      <c r="AR240">
        <v>0.84914285714285698</v>
      </c>
      <c r="AS240">
        <v>0</v>
      </c>
      <c r="AT240">
        <v>0.48114285714285698</v>
      </c>
      <c r="AU240">
        <v>0</v>
      </c>
      <c r="AV240">
        <v>2.0628571428571401</v>
      </c>
      <c r="AW240">
        <v>1.1451428571428599</v>
      </c>
      <c r="AX240">
        <v>0.218285714285714</v>
      </c>
      <c r="AY240">
        <v>1.3302857142857101</v>
      </c>
      <c r="AZ240">
        <v>4.75657142857143</v>
      </c>
      <c r="BA240">
        <v>0.55085714285714305</v>
      </c>
      <c r="BB240">
        <v>7.8857142857142903E-2</v>
      </c>
      <c r="BC240">
        <v>0.13828571428571401</v>
      </c>
      <c r="BD240">
        <v>0.17828571428571399</v>
      </c>
      <c r="BE240">
        <v>0.10171428571428601</v>
      </c>
      <c r="BF240" s="233" t="str">
        <f t="shared" si="3"/>
        <v>Least vulnerability</v>
      </c>
    </row>
    <row r="241" spans="1:58" x14ac:dyDescent="0.25">
      <c r="A241">
        <v>55602</v>
      </c>
      <c r="B241">
        <v>321</v>
      </c>
      <c r="C241">
        <v>20</v>
      </c>
      <c r="D241">
        <v>13</v>
      </c>
      <c r="E241">
        <v>46833</v>
      </c>
      <c r="F241">
        <v>5</v>
      </c>
      <c r="G241">
        <v>128</v>
      </c>
      <c r="H241">
        <v>22</v>
      </c>
      <c r="I241">
        <v>28</v>
      </c>
      <c r="J241">
        <v>27</v>
      </c>
      <c r="K241">
        <v>0</v>
      </c>
      <c r="L241">
        <v>1</v>
      </c>
      <c r="M241">
        <v>0</v>
      </c>
      <c r="N241">
        <v>32</v>
      </c>
      <c r="O241">
        <v>0</v>
      </c>
      <c r="P241">
        <v>0</v>
      </c>
      <c r="Q241">
        <v>0</v>
      </c>
      <c r="R241">
        <v>6.2305295950155798E-2</v>
      </c>
      <c r="S241">
        <v>4.0498442367601202E-2</v>
      </c>
      <c r="T241">
        <v>46833</v>
      </c>
      <c r="U241">
        <v>1.5576323987538899E-2</v>
      </c>
      <c r="V241">
        <v>0.39875389408099698</v>
      </c>
      <c r="W241">
        <v>6.8535825545171306E-2</v>
      </c>
      <c r="X241">
        <v>8.7227414330218106E-2</v>
      </c>
      <c r="Y241">
        <v>8.4112149532710304E-2</v>
      </c>
      <c r="Z241">
        <v>0</v>
      </c>
      <c r="AA241">
        <v>3.1152647975077898E-3</v>
      </c>
      <c r="AB241">
        <v>0</v>
      </c>
      <c r="AC241">
        <v>9.9688473520249204E-2</v>
      </c>
      <c r="AD241">
        <v>0</v>
      </c>
      <c r="AE241">
        <v>0</v>
      </c>
      <c r="AF241">
        <v>0</v>
      </c>
      <c r="AG241">
        <v>0.33257142857142902</v>
      </c>
      <c r="AH241">
        <v>0.91200000000000003</v>
      </c>
      <c r="AI241">
        <v>0.152</v>
      </c>
      <c r="AJ241">
        <v>9.9428571428571394E-2</v>
      </c>
      <c r="AK241">
        <v>0.97942857142857098</v>
      </c>
      <c r="AL241">
        <v>3.3142857142857099E-2</v>
      </c>
      <c r="AM241">
        <v>0.21142857142857099</v>
      </c>
      <c r="AN241">
        <v>0.97942857142857098</v>
      </c>
      <c r="AO241">
        <v>0</v>
      </c>
      <c r="AP241">
        <v>0.54971428571428604</v>
      </c>
      <c r="AQ241">
        <v>0</v>
      </c>
      <c r="AR241">
        <v>0.92685714285714305</v>
      </c>
      <c r="AS241">
        <v>0</v>
      </c>
      <c r="AT241">
        <v>0</v>
      </c>
      <c r="AU241">
        <v>0</v>
      </c>
      <c r="AV241">
        <v>1.496</v>
      </c>
      <c r="AW241">
        <v>2.20342857142857</v>
      </c>
      <c r="AX241">
        <v>0.54971428571428604</v>
      </c>
      <c r="AY241">
        <v>0.92685714285714305</v>
      </c>
      <c r="AZ241">
        <v>5.1760000000000002</v>
      </c>
      <c r="BA241">
        <v>0.29599999999999999</v>
      </c>
      <c r="BB241">
        <v>0.61142857142857099</v>
      </c>
      <c r="BC241">
        <v>0.27314285714285702</v>
      </c>
      <c r="BD241">
        <v>8.3428571428571394E-2</v>
      </c>
      <c r="BE241">
        <v>0.16914285714285701</v>
      </c>
      <c r="BF241" s="233" t="str">
        <f t="shared" si="3"/>
        <v>Least vulnerability</v>
      </c>
    </row>
    <row r="242" spans="1:58" x14ac:dyDescent="0.25">
      <c r="A242">
        <v>55603</v>
      </c>
      <c r="B242">
        <v>393</v>
      </c>
      <c r="C242">
        <v>58</v>
      </c>
      <c r="D242">
        <v>3</v>
      </c>
      <c r="E242">
        <v>34711</v>
      </c>
      <c r="F242">
        <v>33</v>
      </c>
      <c r="G242">
        <v>92</v>
      </c>
      <c r="H242">
        <v>34</v>
      </c>
      <c r="I242">
        <v>96</v>
      </c>
      <c r="J242">
        <v>20</v>
      </c>
      <c r="K242">
        <v>34</v>
      </c>
      <c r="L242">
        <v>3</v>
      </c>
      <c r="M242">
        <v>3</v>
      </c>
      <c r="N242">
        <v>49</v>
      </c>
      <c r="O242">
        <v>0</v>
      </c>
      <c r="P242">
        <v>8</v>
      </c>
      <c r="Q242">
        <v>16</v>
      </c>
      <c r="R242">
        <v>0.14758269720101799</v>
      </c>
      <c r="S242">
        <v>7.63358778625954E-3</v>
      </c>
      <c r="T242">
        <v>34711</v>
      </c>
      <c r="U242">
        <v>8.3969465648855005E-2</v>
      </c>
      <c r="V242">
        <v>0.23409669211195899</v>
      </c>
      <c r="W242">
        <v>8.65139949109415E-2</v>
      </c>
      <c r="X242">
        <v>0.244274809160305</v>
      </c>
      <c r="Y242">
        <v>5.0890585241730298E-2</v>
      </c>
      <c r="Z242">
        <v>8.65139949109415E-2</v>
      </c>
      <c r="AA242">
        <v>7.63358778625954E-3</v>
      </c>
      <c r="AB242">
        <v>7.63358778625954E-3</v>
      </c>
      <c r="AC242">
        <v>0.124681933842239</v>
      </c>
      <c r="AD242">
        <v>0</v>
      </c>
      <c r="AE242">
        <v>2.03562340966921E-2</v>
      </c>
      <c r="AF242">
        <v>4.0712468193384199E-2</v>
      </c>
      <c r="AG242">
        <v>0.870857142857143</v>
      </c>
      <c r="AH242">
        <v>0.17714285714285699</v>
      </c>
      <c r="AI242">
        <v>0.65828571428571403</v>
      </c>
      <c r="AJ242">
        <v>0.91428571428571404</v>
      </c>
      <c r="AK242">
        <v>0.71199999999999997</v>
      </c>
      <c r="AL242">
        <v>4.2285714285714301E-2</v>
      </c>
      <c r="AM242">
        <v>0.97714285714285698</v>
      </c>
      <c r="AN242">
        <v>0.92114285714285704</v>
      </c>
      <c r="AO242">
        <v>0.49371428571428599</v>
      </c>
      <c r="AP242">
        <v>0.72</v>
      </c>
      <c r="AQ242">
        <v>0.40914285714285697</v>
      </c>
      <c r="AR242">
        <v>0.95657142857142896</v>
      </c>
      <c r="AS242">
        <v>0</v>
      </c>
      <c r="AT242">
        <v>0.65371428571428603</v>
      </c>
      <c r="AU242">
        <v>0.90514285714285703</v>
      </c>
      <c r="AV242">
        <v>2.6205714285714299</v>
      </c>
      <c r="AW242">
        <v>2.6525714285714299</v>
      </c>
      <c r="AX242">
        <v>1.21371428571429</v>
      </c>
      <c r="AY242">
        <v>2.9245714285714302</v>
      </c>
      <c r="AZ242">
        <v>9.4114285714285693</v>
      </c>
      <c r="BA242">
        <v>0.76342857142857101</v>
      </c>
      <c r="BB242">
        <v>0.83542857142857097</v>
      </c>
      <c r="BC242">
        <v>0.66514285714285704</v>
      </c>
      <c r="BD242">
        <v>0.66628571428571404</v>
      </c>
      <c r="BE242">
        <v>0.84342857142857097</v>
      </c>
      <c r="BF242" s="233" t="str">
        <f t="shared" si="3"/>
        <v>Most vulnerability</v>
      </c>
    </row>
    <row r="243" spans="1:58" x14ac:dyDescent="0.25">
      <c r="A243">
        <v>55604</v>
      </c>
      <c r="B243">
        <v>3800</v>
      </c>
      <c r="C243">
        <v>250</v>
      </c>
      <c r="D243">
        <v>35</v>
      </c>
      <c r="E243">
        <v>42384</v>
      </c>
      <c r="F243">
        <v>60</v>
      </c>
      <c r="G243">
        <v>1142</v>
      </c>
      <c r="H243">
        <v>596</v>
      </c>
      <c r="I243">
        <v>477</v>
      </c>
      <c r="J243">
        <v>133</v>
      </c>
      <c r="K243">
        <v>254</v>
      </c>
      <c r="L243">
        <v>17</v>
      </c>
      <c r="M243">
        <v>133</v>
      </c>
      <c r="N243">
        <v>0</v>
      </c>
      <c r="O243">
        <v>31</v>
      </c>
      <c r="P243">
        <v>49</v>
      </c>
      <c r="Q243">
        <v>76</v>
      </c>
      <c r="R243">
        <v>6.5789473684210495E-2</v>
      </c>
      <c r="S243">
        <v>9.2105263157894694E-3</v>
      </c>
      <c r="T243">
        <v>42384</v>
      </c>
      <c r="U243">
        <v>1.5789473684210499E-2</v>
      </c>
      <c r="V243">
        <v>0.30052631578947397</v>
      </c>
      <c r="W243">
        <v>0.156842105263158</v>
      </c>
      <c r="X243">
        <v>0.12552631578947401</v>
      </c>
      <c r="Y243">
        <v>3.5000000000000003E-2</v>
      </c>
      <c r="Z243">
        <v>6.6842105263157897E-2</v>
      </c>
      <c r="AA243">
        <v>4.4736842105263198E-3</v>
      </c>
      <c r="AB243">
        <v>3.5000000000000003E-2</v>
      </c>
      <c r="AC243">
        <v>0</v>
      </c>
      <c r="AD243">
        <v>8.1578947368421105E-3</v>
      </c>
      <c r="AE243">
        <v>1.2894736842105301E-2</v>
      </c>
      <c r="AF243">
        <v>0.02</v>
      </c>
      <c r="AG243">
        <v>0.372571428571429</v>
      </c>
      <c r="AH243">
        <v>0.21142857142857099</v>
      </c>
      <c r="AI243">
        <v>0.25942857142857101</v>
      </c>
      <c r="AJ243">
        <v>0.106285714285714</v>
      </c>
      <c r="AK243">
        <v>0.89485714285714302</v>
      </c>
      <c r="AL243">
        <v>0.11657142857142901</v>
      </c>
      <c r="AM243">
        <v>0.57599999999999996</v>
      </c>
      <c r="AN243">
        <v>0.76228571428571401</v>
      </c>
      <c r="AO243">
        <v>0.36228571428571399</v>
      </c>
      <c r="AP243">
        <v>0.61599999999999999</v>
      </c>
      <c r="AQ243">
        <v>0.71085714285714297</v>
      </c>
      <c r="AR243">
        <v>0</v>
      </c>
      <c r="AS243">
        <v>0.68457142857142905</v>
      </c>
      <c r="AT243">
        <v>0.47085714285714297</v>
      </c>
      <c r="AU243">
        <v>0.74171428571428599</v>
      </c>
      <c r="AV243">
        <v>0.94971428571428596</v>
      </c>
      <c r="AW243">
        <v>2.3497142857142901</v>
      </c>
      <c r="AX243">
        <v>0.97828571428571398</v>
      </c>
      <c r="AY243">
        <v>2.6080000000000001</v>
      </c>
      <c r="AZ243">
        <v>6.8857142857142897</v>
      </c>
      <c r="BA243">
        <v>0.104</v>
      </c>
      <c r="BB243">
        <v>0.67885714285714305</v>
      </c>
      <c r="BC243">
        <v>0.53371428571428603</v>
      </c>
      <c r="BD243">
        <v>0.56914285714285695</v>
      </c>
      <c r="BE243">
        <v>0.44685714285714301</v>
      </c>
      <c r="BF243" s="233" t="str">
        <f t="shared" si="3"/>
        <v>Some vulnerability</v>
      </c>
    </row>
    <row r="244" spans="1:58" x14ac:dyDescent="0.25">
      <c r="A244">
        <v>55605</v>
      </c>
      <c r="B244">
        <v>607</v>
      </c>
      <c r="C244">
        <v>106</v>
      </c>
      <c r="D244">
        <v>29</v>
      </c>
      <c r="E244">
        <v>32279</v>
      </c>
      <c r="F244">
        <v>38</v>
      </c>
      <c r="G244">
        <v>108</v>
      </c>
      <c r="H244">
        <v>135</v>
      </c>
      <c r="I244">
        <v>105</v>
      </c>
      <c r="J244">
        <v>24</v>
      </c>
      <c r="K244">
        <v>425</v>
      </c>
      <c r="L244">
        <v>0</v>
      </c>
      <c r="M244">
        <v>19</v>
      </c>
      <c r="N244">
        <v>45</v>
      </c>
      <c r="O244">
        <v>13</v>
      </c>
      <c r="P244">
        <v>25</v>
      </c>
      <c r="Q244">
        <v>0</v>
      </c>
      <c r="R244">
        <v>0.17462932454695199</v>
      </c>
      <c r="S244">
        <v>4.7775947281713298E-2</v>
      </c>
      <c r="T244">
        <v>32279</v>
      </c>
      <c r="U244">
        <v>6.2602965403624394E-2</v>
      </c>
      <c r="V244">
        <v>0.17792421746293199</v>
      </c>
      <c r="W244">
        <v>0.22240527182866601</v>
      </c>
      <c r="X244">
        <v>0.17298187808896201</v>
      </c>
      <c r="Y244">
        <v>3.9538714991762799E-2</v>
      </c>
      <c r="Z244">
        <v>0.70016474464579903</v>
      </c>
      <c r="AA244">
        <v>0</v>
      </c>
      <c r="AB244">
        <v>3.1301482701812197E-2</v>
      </c>
      <c r="AC244">
        <v>7.4135090609555199E-2</v>
      </c>
      <c r="AD244">
        <v>2.1416803953871501E-2</v>
      </c>
      <c r="AE244">
        <v>4.11861614497529E-2</v>
      </c>
      <c r="AF244">
        <v>0</v>
      </c>
      <c r="AG244">
        <v>0.92228571428571404</v>
      </c>
      <c r="AH244">
        <v>0.94742857142857095</v>
      </c>
      <c r="AI244">
        <v>0.78742857142857103</v>
      </c>
      <c r="AJ244">
        <v>0.79542857142857104</v>
      </c>
      <c r="AK244">
        <v>0.38400000000000001</v>
      </c>
      <c r="AL244">
        <v>0.48</v>
      </c>
      <c r="AM244">
        <v>0.870857142857143</v>
      </c>
      <c r="AN244">
        <v>0.82742857142857096</v>
      </c>
      <c r="AO244">
        <v>0.98742857142857099</v>
      </c>
      <c r="AP244">
        <v>0</v>
      </c>
      <c r="AQ244">
        <v>0.67428571428571404</v>
      </c>
      <c r="AR244">
        <v>0.872</v>
      </c>
      <c r="AS244">
        <v>0.94057142857142895</v>
      </c>
      <c r="AT244">
        <v>0.91885714285714304</v>
      </c>
      <c r="AU244">
        <v>0</v>
      </c>
      <c r="AV244">
        <v>3.4525714285714302</v>
      </c>
      <c r="AW244">
        <v>2.5622857142857098</v>
      </c>
      <c r="AX244">
        <v>0.98742857142857099</v>
      </c>
      <c r="AY244">
        <v>3.4057142857142901</v>
      </c>
      <c r="AZ244">
        <v>10.407999999999999</v>
      </c>
      <c r="BA244">
        <v>0.95771428571428596</v>
      </c>
      <c r="BB244">
        <v>0.79200000000000004</v>
      </c>
      <c r="BC244">
        <v>0.53714285714285703</v>
      </c>
      <c r="BD244">
        <v>0.83771428571428597</v>
      </c>
      <c r="BE244">
        <v>0.93485714285714305</v>
      </c>
      <c r="BF244" s="233" t="str">
        <f t="shared" si="3"/>
        <v>Most vulnerability</v>
      </c>
    </row>
    <row r="245" spans="1:58" x14ac:dyDescent="0.25">
      <c r="A245">
        <v>55606</v>
      </c>
      <c r="B245">
        <v>146</v>
      </c>
      <c r="C245">
        <v>0</v>
      </c>
      <c r="D245">
        <v>0</v>
      </c>
      <c r="E245">
        <v>67628</v>
      </c>
      <c r="F245">
        <v>0</v>
      </c>
      <c r="G245">
        <v>48</v>
      </c>
      <c r="H245">
        <v>0</v>
      </c>
      <c r="I245">
        <v>2</v>
      </c>
      <c r="J245">
        <v>27</v>
      </c>
      <c r="K245">
        <v>24</v>
      </c>
      <c r="L245">
        <v>0</v>
      </c>
      <c r="M245">
        <v>0</v>
      </c>
      <c r="N245">
        <v>4</v>
      </c>
      <c r="O245">
        <v>0</v>
      </c>
      <c r="P245">
        <v>0</v>
      </c>
      <c r="Q245">
        <v>0</v>
      </c>
      <c r="R245">
        <v>0</v>
      </c>
      <c r="S245">
        <v>0</v>
      </c>
      <c r="T245">
        <v>67628</v>
      </c>
      <c r="U245">
        <v>0</v>
      </c>
      <c r="V245">
        <v>0.32876712328767099</v>
      </c>
      <c r="W245">
        <v>0</v>
      </c>
      <c r="X245">
        <v>1.3698630136986301E-2</v>
      </c>
      <c r="Y245">
        <v>0.184931506849315</v>
      </c>
      <c r="Z245">
        <v>0.164383561643836</v>
      </c>
      <c r="AA245">
        <v>0</v>
      </c>
      <c r="AB245">
        <v>0</v>
      </c>
      <c r="AC245">
        <v>2.7397260273972601E-2</v>
      </c>
      <c r="AD245">
        <v>0</v>
      </c>
      <c r="AE245">
        <v>0</v>
      </c>
      <c r="AF245">
        <v>0</v>
      </c>
      <c r="AG245">
        <v>0</v>
      </c>
      <c r="AH245">
        <v>0</v>
      </c>
      <c r="AI245">
        <v>3.2000000000000001E-2</v>
      </c>
      <c r="AJ245">
        <v>0</v>
      </c>
      <c r="AK245">
        <v>0.93714285714285706</v>
      </c>
      <c r="AL245">
        <v>0</v>
      </c>
      <c r="AM245">
        <v>4.57142857142857E-3</v>
      </c>
      <c r="AN245">
        <v>0.997714285714286</v>
      </c>
      <c r="AO245">
        <v>0.748571428571429</v>
      </c>
      <c r="AP245">
        <v>0</v>
      </c>
      <c r="AQ245">
        <v>0</v>
      </c>
      <c r="AR245">
        <v>0.64914285714285702</v>
      </c>
      <c r="AS245">
        <v>0</v>
      </c>
      <c r="AT245">
        <v>0</v>
      </c>
      <c r="AU245">
        <v>0</v>
      </c>
      <c r="AV245">
        <v>3.2000000000000001E-2</v>
      </c>
      <c r="AW245">
        <v>1.9394285714285699</v>
      </c>
      <c r="AX245">
        <v>0.748571428571429</v>
      </c>
      <c r="AY245">
        <v>0.64914285714285702</v>
      </c>
      <c r="AZ245">
        <v>3.3691428571428599</v>
      </c>
      <c r="BA245">
        <v>0</v>
      </c>
      <c r="BB245">
        <v>0.45714285714285702</v>
      </c>
      <c r="BC245">
        <v>0.39542857142857102</v>
      </c>
      <c r="BD245">
        <v>4.8000000000000001E-2</v>
      </c>
      <c r="BE245">
        <v>1.6E-2</v>
      </c>
      <c r="BF245" s="233" t="str">
        <f t="shared" si="3"/>
        <v>Least vulnerability</v>
      </c>
    </row>
    <row r="246" spans="1:58" x14ac:dyDescent="0.25">
      <c r="A246">
        <v>55607</v>
      </c>
      <c r="B246">
        <v>245</v>
      </c>
      <c r="C246">
        <v>25</v>
      </c>
      <c r="D246">
        <v>20</v>
      </c>
      <c r="E246">
        <v>32376</v>
      </c>
      <c r="F246">
        <v>8</v>
      </c>
      <c r="G246">
        <v>59</v>
      </c>
      <c r="H246">
        <v>72</v>
      </c>
      <c r="I246">
        <v>30</v>
      </c>
      <c r="J246">
        <v>21</v>
      </c>
      <c r="K246">
        <v>15</v>
      </c>
      <c r="L246">
        <v>0</v>
      </c>
      <c r="M246">
        <v>0</v>
      </c>
      <c r="N246">
        <v>34</v>
      </c>
      <c r="O246">
        <v>4</v>
      </c>
      <c r="P246">
        <v>0</v>
      </c>
      <c r="Q246">
        <v>12</v>
      </c>
      <c r="R246">
        <v>0.102040816326531</v>
      </c>
      <c r="S246">
        <v>8.1632653061224497E-2</v>
      </c>
      <c r="T246">
        <v>32376</v>
      </c>
      <c r="U246">
        <v>3.2653061224489799E-2</v>
      </c>
      <c r="V246">
        <v>0.240816326530612</v>
      </c>
      <c r="W246">
        <v>0.29387755102040802</v>
      </c>
      <c r="X246">
        <v>0.122448979591837</v>
      </c>
      <c r="Y246">
        <v>8.5714285714285701E-2</v>
      </c>
      <c r="Z246">
        <v>6.1224489795918401E-2</v>
      </c>
      <c r="AA246">
        <v>0</v>
      </c>
      <c r="AB246">
        <v>0</v>
      </c>
      <c r="AC246">
        <v>0.13877551020408199</v>
      </c>
      <c r="AD246">
        <v>1.6326530612244899E-2</v>
      </c>
      <c r="AE246">
        <v>0</v>
      </c>
      <c r="AF246">
        <v>4.8979591836734698E-2</v>
      </c>
      <c r="AG246">
        <v>0.66742857142857104</v>
      </c>
      <c r="AH246">
        <v>0.99199999999999999</v>
      </c>
      <c r="AI246">
        <v>0.78171428571428603</v>
      </c>
      <c r="AJ246">
        <v>0.34057142857142902</v>
      </c>
      <c r="AK246">
        <v>0.752</v>
      </c>
      <c r="AL246">
        <v>0.91200000000000003</v>
      </c>
      <c r="AM246">
        <v>0.54514285714285704</v>
      </c>
      <c r="AN246">
        <v>0.98057142857142898</v>
      </c>
      <c r="AO246">
        <v>0.32114285714285701</v>
      </c>
      <c r="AP246">
        <v>0</v>
      </c>
      <c r="AQ246">
        <v>0</v>
      </c>
      <c r="AR246">
        <v>0.96457142857142897</v>
      </c>
      <c r="AS246">
        <v>0.89257142857142902</v>
      </c>
      <c r="AT246">
        <v>0</v>
      </c>
      <c r="AU246">
        <v>0.92457142857142904</v>
      </c>
      <c r="AV246">
        <v>2.78171428571429</v>
      </c>
      <c r="AW246">
        <v>3.1897142857142899</v>
      </c>
      <c r="AX246">
        <v>0.32114285714285701</v>
      </c>
      <c r="AY246">
        <v>2.78171428571429</v>
      </c>
      <c r="AZ246">
        <v>9.0742857142857094</v>
      </c>
      <c r="BA246">
        <v>0.81599999999999995</v>
      </c>
      <c r="BB246">
        <v>0.99085714285714299</v>
      </c>
      <c r="BC246">
        <v>0.187428571428571</v>
      </c>
      <c r="BD246">
        <v>0.61828571428571399</v>
      </c>
      <c r="BE246">
        <v>0.8</v>
      </c>
      <c r="BF246" s="233" t="str">
        <f t="shared" si="3"/>
        <v>Most vulnerability</v>
      </c>
    </row>
    <row r="247" spans="1:58" x14ac:dyDescent="0.25">
      <c r="A247">
        <v>55609</v>
      </c>
      <c r="B247">
        <v>135</v>
      </c>
      <c r="C247">
        <v>13</v>
      </c>
      <c r="D247">
        <v>0</v>
      </c>
      <c r="E247">
        <v>36710</v>
      </c>
      <c r="F247">
        <v>0</v>
      </c>
      <c r="G247">
        <v>135</v>
      </c>
      <c r="H247">
        <v>0</v>
      </c>
      <c r="I247">
        <v>38</v>
      </c>
      <c r="J247">
        <v>8</v>
      </c>
      <c r="K247">
        <v>0</v>
      </c>
      <c r="L247">
        <v>0</v>
      </c>
      <c r="M247">
        <v>0</v>
      </c>
      <c r="N247">
        <v>0</v>
      </c>
      <c r="O247">
        <v>0</v>
      </c>
      <c r="P247">
        <v>0</v>
      </c>
      <c r="Q247">
        <v>0</v>
      </c>
      <c r="R247">
        <v>9.6296296296296297E-2</v>
      </c>
      <c r="S247">
        <v>0</v>
      </c>
      <c r="T247">
        <v>36710</v>
      </c>
      <c r="U247">
        <v>0</v>
      </c>
      <c r="V247">
        <v>1</v>
      </c>
      <c r="W247">
        <v>0</v>
      </c>
      <c r="X247">
        <v>0.281481481481481</v>
      </c>
      <c r="Y247">
        <v>5.9259259259259303E-2</v>
      </c>
      <c r="Z247">
        <v>0</v>
      </c>
      <c r="AA247">
        <v>0</v>
      </c>
      <c r="AB247">
        <v>0</v>
      </c>
      <c r="AC247">
        <v>0</v>
      </c>
      <c r="AD247">
        <v>0</v>
      </c>
      <c r="AE247">
        <v>0</v>
      </c>
      <c r="AF247">
        <v>0</v>
      </c>
      <c r="AG247">
        <v>0.628571428571429</v>
      </c>
      <c r="AH247">
        <v>0</v>
      </c>
      <c r="AI247">
        <v>0.52114285714285702</v>
      </c>
      <c r="AJ247">
        <v>0</v>
      </c>
      <c r="AK247">
        <v>1</v>
      </c>
      <c r="AL247">
        <v>0</v>
      </c>
      <c r="AM247">
        <v>0.98628571428571399</v>
      </c>
      <c r="AN247">
        <v>0.94742857142857095</v>
      </c>
      <c r="AO247">
        <v>0</v>
      </c>
      <c r="AP247">
        <v>0</v>
      </c>
      <c r="AQ247">
        <v>0</v>
      </c>
      <c r="AR247">
        <v>0</v>
      </c>
      <c r="AS247">
        <v>0</v>
      </c>
      <c r="AT247">
        <v>0</v>
      </c>
      <c r="AU247">
        <v>0</v>
      </c>
      <c r="AV247">
        <v>1.1497142857142899</v>
      </c>
      <c r="AW247">
        <v>2.9337142857142902</v>
      </c>
      <c r="AX247">
        <v>0</v>
      </c>
      <c r="AY247">
        <v>0</v>
      </c>
      <c r="AZ247">
        <v>4.0834285714285699</v>
      </c>
      <c r="BA247">
        <v>0.16685714285714301</v>
      </c>
      <c r="BB247">
        <v>0.94628571428571395</v>
      </c>
      <c r="BC247">
        <v>0</v>
      </c>
      <c r="BD247">
        <v>0</v>
      </c>
      <c r="BE247">
        <v>3.8857142857142903E-2</v>
      </c>
      <c r="BF247" s="233" t="str">
        <f t="shared" si="3"/>
        <v>Least vulnerability</v>
      </c>
    </row>
    <row r="248" spans="1:58" x14ac:dyDescent="0.25">
      <c r="A248">
        <v>55612</v>
      </c>
      <c r="B248">
        <v>532</v>
      </c>
      <c r="C248">
        <v>67</v>
      </c>
      <c r="D248">
        <v>8</v>
      </c>
      <c r="E248">
        <v>50698</v>
      </c>
      <c r="F248">
        <v>6</v>
      </c>
      <c r="G248">
        <v>210</v>
      </c>
      <c r="H248">
        <v>36</v>
      </c>
      <c r="I248">
        <v>67</v>
      </c>
      <c r="J248">
        <v>12</v>
      </c>
      <c r="K248">
        <v>36</v>
      </c>
      <c r="L248">
        <v>14</v>
      </c>
      <c r="M248">
        <v>24</v>
      </c>
      <c r="N248">
        <v>12</v>
      </c>
      <c r="O248">
        <v>35</v>
      </c>
      <c r="P248">
        <v>25</v>
      </c>
      <c r="Q248">
        <v>0</v>
      </c>
      <c r="R248">
        <v>0.12593984962405999</v>
      </c>
      <c r="S248">
        <v>1.50375939849624E-2</v>
      </c>
      <c r="T248">
        <v>50698</v>
      </c>
      <c r="U248">
        <v>1.12781954887218E-2</v>
      </c>
      <c r="V248">
        <v>0.394736842105263</v>
      </c>
      <c r="W248">
        <v>6.7669172932330796E-2</v>
      </c>
      <c r="X248">
        <v>0.12593984962405999</v>
      </c>
      <c r="Y248">
        <v>2.2556390977443601E-2</v>
      </c>
      <c r="Z248">
        <v>6.7669172932330796E-2</v>
      </c>
      <c r="AA248">
        <v>2.6315789473684199E-2</v>
      </c>
      <c r="AB248">
        <v>4.5112781954887202E-2</v>
      </c>
      <c r="AC248">
        <v>2.2556390977443601E-2</v>
      </c>
      <c r="AD248">
        <v>6.5789473684210495E-2</v>
      </c>
      <c r="AE248">
        <v>4.6992481203007502E-2</v>
      </c>
      <c r="AF248">
        <v>0</v>
      </c>
      <c r="AG248">
        <v>0.79657142857142904</v>
      </c>
      <c r="AH248">
        <v>0.4</v>
      </c>
      <c r="AI248">
        <v>0.11771428571428599</v>
      </c>
      <c r="AJ248">
        <v>6.6285714285714295E-2</v>
      </c>
      <c r="AK248">
        <v>0.97599999999999998</v>
      </c>
      <c r="AL248">
        <v>3.2000000000000001E-2</v>
      </c>
      <c r="AM248">
        <v>0.57942857142857096</v>
      </c>
      <c r="AN248">
        <v>0.45828571428571402</v>
      </c>
      <c r="AO248">
        <v>0.36457142857142899</v>
      </c>
      <c r="AP248">
        <v>0.91428571428571404</v>
      </c>
      <c r="AQ248">
        <v>0.78400000000000003</v>
      </c>
      <c r="AR248">
        <v>0.6</v>
      </c>
      <c r="AS248">
        <v>0.997714285714286</v>
      </c>
      <c r="AT248">
        <v>0.94514285714285695</v>
      </c>
      <c r="AU248">
        <v>0</v>
      </c>
      <c r="AV248">
        <v>1.3805714285714299</v>
      </c>
      <c r="AW248">
        <v>2.0457142857142898</v>
      </c>
      <c r="AX248">
        <v>1.27885714285714</v>
      </c>
      <c r="AY248">
        <v>3.3268571428571398</v>
      </c>
      <c r="AZ248">
        <v>8.032</v>
      </c>
      <c r="BA248">
        <v>0.24228571428571399</v>
      </c>
      <c r="BB248">
        <v>0.54171428571428604</v>
      </c>
      <c r="BC248">
        <v>0.69142857142857095</v>
      </c>
      <c r="BD248">
        <v>0.80342857142857105</v>
      </c>
      <c r="BE248">
        <v>0.619428571428571</v>
      </c>
      <c r="BF248" s="233" t="str">
        <f t="shared" si="3"/>
        <v>Significant vulnerability</v>
      </c>
    </row>
    <row r="249" spans="1:58" x14ac:dyDescent="0.25">
      <c r="A249">
        <v>55613</v>
      </c>
      <c r="B249">
        <v>187</v>
      </c>
      <c r="C249">
        <v>12</v>
      </c>
      <c r="D249">
        <v>0</v>
      </c>
      <c r="E249">
        <v>94694</v>
      </c>
      <c r="F249">
        <v>9</v>
      </c>
      <c r="G249">
        <v>60</v>
      </c>
      <c r="H249">
        <v>21</v>
      </c>
      <c r="I249">
        <v>17</v>
      </c>
      <c r="J249">
        <v>5</v>
      </c>
      <c r="K249">
        <v>5</v>
      </c>
      <c r="L249">
        <v>0</v>
      </c>
      <c r="M249">
        <v>22</v>
      </c>
      <c r="N249">
        <v>2</v>
      </c>
      <c r="O249">
        <v>2</v>
      </c>
      <c r="P249">
        <v>0</v>
      </c>
      <c r="Q249">
        <v>0</v>
      </c>
      <c r="R249">
        <v>6.4171122994652399E-2</v>
      </c>
      <c r="S249">
        <v>0</v>
      </c>
      <c r="T249">
        <v>94694</v>
      </c>
      <c r="U249">
        <v>4.8128342245989303E-2</v>
      </c>
      <c r="V249">
        <v>0.32085561497326198</v>
      </c>
      <c r="W249">
        <v>0.11229946524064199</v>
      </c>
      <c r="X249">
        <v>9.0909090909090898E-2</v>
      </c>
      <c r="Y249">
        <v>2.6737967914438499E-2</v>
      </c>
      <c r="Z249">
        <v>2.6737967914438499E-2</v>
      </c>
      <c r="AA249">
        <v>0</v>
      </c>
      <c r="AB249">
        <v>0.11764705882352899</v>
      </c>
      <c r="AC249">
        <v>1.06951871657754E-2</v>
      </c>
      <c r="AD249">
        <v>1.06951871657754E-2</v>
      </c>
      <c r="AE249">
        <v>0</v>
      </c>
      <c r="AF249">
        <v>0</v>
      </c>
      <c r="AG249">
        <v>0.34628571428571397</v>
      </c>
      <c r="AH249">
        <v>0</v>
      </c>
      <c r="AI249">
        <v>5.71428571428567E-3</v>
      </c>
      <c r="AJ249">
        <v>0.61257142857142899</v>
      </c>
      <c r="AK249">
        <v>0.92114285714285704</v>
      </c>
      <c r="AL249">
        <v>5.94285714285714E-2</v>
      </c>
      <c r="AM249">
        <v>0.23885714285714299</v>
      </c>
      <c r="AN249">
        <v>0.57257142857142895</v>
      </c>
      <c r="AO249">
        <v>9.6000000000000002E-2</v>
      </c>
      <c r="AP249">
        <v>0</v>
      </c>
      <c r="AQ249">
        <v>0.95314285714285696</v>
      </c>
      <c r="AR249">
        <v>0.40799999999999997</v>
      </c>
      <c r="AS249">
        <v>0.78742857142857103</v>
      </c>
      <c r="AT249">
        <v>0</v>
      </c>
      <c r="AU249">
        <v>0</v>
      </c>
      <c r="AV249">
        <v>0.96457142857142897</v>
      </c>
      <c r="AW249">
        <v>1.792</v>
      </c>
      <c r="AX249">
        <v>9.6000000000000002E-2</v>
      </c>
      <c r="AY249">
        <v>2.1485714285714299</v>
      </c>
      <c r="AZ249">
        <v>5.0011428571428604</v>
      </c>
      <c r="BA249">
        <v>0.109714285714286</v>
      </c>
      <c r="BB249">
        <v>0.38857142857142901</v>
      </c>
      <c r="BC249">
        <v>7.7714285714285694E-2</v>
      </c>
      <c r="BD249">
        <v>0.42514285714285699</v>
      </c>
      <c r="BE249">
        <v>0.14514285714285699</v>
      </c>
      <c r="BF249" s="233" t="str">
        <f t="shared" si="3"/>
        <v>Least vulnerability</v>
      </c>
    </row>
    <row r="250" spans="1:58" x14ac:dyDescent="0.25">
      <c r="A250">
        <v>55614</v>
      </c>
      <c r="B250">
        <v>2390</v>
      </c>
      <c r="C250">
        <v>214</v>
      </c>
      <c r="D250">
        <v>29</v>
      </c>
      <c r="E250">
        <v>45877</v>
      </c>
      <c r="F250">
        <v>82</v>
      </c>
      <c r="G250">
        <v>759</v>
      </c>
      <c r="H250">
        <v>399</v>
      </c>
      <c r="I250">
        <v>358</v>
      </c>
      <c r="J250">
        <v>97</v>
      </c>
      <c r="K250">
        <v>173</v>
      </c>
      <c r="L250">
        <v>14</v>
      </c>
      <c r="M250">
        <v>93</v>
      </c>
      <c r="N250">
        <v>35</v>
      </c>
      <c r="O250">
        <v>22</v>
      </c>
      <c r="P250">
        <v>72</v>
      </c>
      <c r="Q250">
        <v>86</v>
      </c>
      <c r="R250">
        <v>8.9539748953974901E-2</v>
      </c>
      <c r="S250">
        <v>1.2133891213389101E-2</v>
      </c>
      <c r="T250">
        <v>45877</v>
      </c>
      <c r="U250">
        <v>3.4309623430962298E-2</v>
      </c>
      <c r="V250">
        <v>0.317573221757322</v>
      </c>
      <c r="W250">
        <v>0.16694560669456099</v>
      </c>
      <c r="X250">
        <v>0.14979079497907899</v>
      </c>
      <c r="Y250">
        <v>4.0585774058577398E-2</v>
      </c>
      <c r="Z250">
        <v>7.2384937238493693E-2</v>
      </c>
      <c r="AA250">
        <v>5.8577405857740596E-3</v>
      </c>
      <c r="AB250">
        <v>3.8912133891213403E-2</v>
      </c>
      <c r="AC250">
        <v>1.46443514644351E-2</v>
      </c>
      <c r="AD250">
        <v>9.2050209205020907E-3</v>
      </c>
      <c r="AE250">
        <v>3.0125523012552301E-2</v>
      </c>
      <c r="AF250">
        <v>3.5983263598326397E-2</v>
      </c>
      <c r="AG250">
        <v>0.58628571428571397</v>
      </c>
      <c r="AH250">
        <v>0.32114285714285701</v>
      </c>
      <c r="AI250">
        <v>0.16800000000000001</v>
      </c>
      <c r="AJ250">
        <v>0.374857142857143</v>
      </c>
      <c r="AK250">
        <v>0.91542857142857104</v>
      </c>
      <c r="AL250">
        <v>0.154285714285714</v>
      </c>
      <c r="AM250">
        <v>0.76114285714285701</v>
      </c>
      <c r="AN250">
        <v>0.83771428571428597</v>
      </c>
      <c r="AO250">
        <v>0.39657142857142902</v>
      </c>
      <c r="AP250">
        <v>0.66628571428571404</v>
      </c>
      <c r="AQ250">
        <v>0.747428571428571</v>
      </c>
      <c r="AR250">
        <v>0.47657142857142898</v>
      </c>
      <c r="AS250">
        <v>0.73828571428571399</v>
      </c>
      <c r="AT250">
        <v>0.82285714285714295</v>
      </c>
      <c r="AU250">
        <v>0.876571428571429</v>
      </c>
      <c r="AV250">
        <v>1.45028571428571</v>
      </c>
      <c r="AW250">
        <v>2.6685714285714299</v>
      </c>
      <c r="AX250">
        <v>1.0628571428571401</v>
      </c>
      <c r="AY250">
        <v>3.6617142857142899</v>
      </c>
      <c r="AZ250">
        <v>8.8434285714285696</v>
      </c>
      <c r="BA250">
        <v>0.27657142857142902</v>
      </c>
      <c r="BB250">
        <v>0.84114285714285697</v>
      </c>
      <c r="BC250">
        <v>0.58285714285714296</v>
      </c>
      <c r="BD250">
        <v>0.91200000000000003</v>
      </c>
      <c r="BE250">
        <v>0.75885714285714301</v>
      </c>
      <c r="BF250" s="233" t="str">
        <f t="shared" si="3"/>
        <v>Most vulnerability</v>
      </c>
    </row>
    <row r="251" spans="1:58" x14ac:dyDescent="0.25">
      <c r="A251">
        <v>55615</v>
      </c>
      <c r="B251">
        <v>339</v>
      </c>
      <c r="C251">
        <v>42</v>
      </c>
      <c r="D251">
        <v>19</v>
      </c>
      <c r="E251">
        <v>39683</v>
      </c>
      <c r="F251">
        <v>13</v>
      </c>
      <c r="G251">
        <v>76</v>
      </c>
      <c r="H251">
        <v>51</v>
      </c>
      <c r="I251">
        <v>65</v>
      </c>
      <c r="J251">
        <v>6</v>
      </c>
      <c r="K251">
        <v>118</v>
      </c>
      <c r="L251">
        <v>13</v>
      </c>
      <c r="M251">
        <v>2</v>
      </c>
      <c r="N251">
        <v>4</v>
      </c>
      <c r="O251">
        <v>8</v>
      </c>
      <c r="P251">
        <v>7</v>
      </c>
      <c r="Q251">
        <v>0</v>
      </c>
      <c r="R251">
        <v>0.123893805309735</v>
      </c>
      <c r="S251">
        <v>5.6047197640118E-2</v>
      </c>
      <c r="T251">
        <v>39683</v>
      </c>
      <c r="U251">
        <v>3.8348082595870199E-2</v>
      </c>
      <c r="V251">
        <v>0.224188790560472</v>
      </c>
      <c r="W251">
        <v>0.15044247787610601</v>
      </c>
      <c r="X251">
        <v>0.19174041297935099</v>
      </c>
      <c r="Y251">
        <v>1.7699115044247801E-2</v>
      </c>
      <c r="Z251">
        <v>0.34808259587020701</v>
      </c>
      <c r="AA251">
        <v>3.8348082595870199E-2</v>
      </c>
      <c r="AB251">
        <v>5.8997050147492599E-3</v>
      </c>
      <c r="AC251">
        <v>1.1799410029498501E-2</v>
      </c>
      <c r="AD251">
        <v>2.3598820058997001E-2</v>
      </c>
      <c r="AE251">
        <v>2.0648967551622401E-2</v>
      </c>
      <c r="AF251">
        <v>0</v>
      </c>
      <c r="AG251">
        <v>0.78514285714285703</v>
      </c>
      <c r="AH251">
        <v>0.96457142857142897</v>
      </c>
      <c r="AI251">
        <v>0.35428571428571398</v>
      </c>
      <c r="AJ251">
        <v>0.46285714285714302</v>
      </c>
      <c r="AK251">
        <v>0.66400000000000003</v>
      </c>
      <c r="AL251">
        <v>0.10057142857142901</v>
      </c>
      <c r="AM251">
        <v>0.93142857142857105</v>
      </c>
      <c r="AN251">
        <v>0.29599999999999999</v>
      </c>
      <c r="AO251">
        <v>0.92800000000000005</v>
      </c>
      <c r="AP251">
        <v>0.94057142857142895</v>
      </c>
      <c r="AQ251">
        <v>0.38971428571428601</v>
      </c>
      <c r="AR251">
        <v>0.43085714285714299</v>
      </c>
      <c r="AS251">
        <v>0.96</v>
      </c>
      <c r="AT251">
        <v>0.66171428571428603</v>
      </c>
      <c r="AU251">
        <v>0</v>
      </c>
      <c r="AV251">
        <v>2.5668571428571401</v>
      </c>
      <c r="AW251">
        <v>1.992</v>
      </c>
      <c r="AX251">
        <v>1.8685714285714301</v>
      </c>
      <c r="AY251">
        <v>2.4422857142857102</v>
      </c>
      <c r="AZ251">
        <v>8.8697142857142897</v>
      </c>
      <c r="BA251">
        <v>0.73714285714285699</v>
      </c>
      <c r="BB251">
        <v>0.49142857142857099</v>
      </c>
      <c r="BC251">
        <v>0.95657142857142896</v>
      </c>
      <c r="BD251">
        <v>0.52228571428571402</v>
      </c>
      <c r="BE251">
        <v>0.76457142857142901</v>
      </c>
      <c r="BF251" s="233" t="str">
        <f t="shared" si="3"/>
        <v>Most vulnerability</v>
      </c>
    </row>
    <row r="252" spans="1:58" x14ac:dyDescent="0.25">
      <c r="A252">
        <v>55616</v>
      </c>
      <c r="B252">
        <v>7300</v>
      </c>
      <c r="C252">
        <v>584</v>
      </c>
      <c r="D252">
        <v>85</v>
      </c>
      <c r="E252">
        <v>38489</v>
      </c>
      <c r="F252">
        <v>457</v>
      </c>
      <c r="G252">
        <v>1572</v>
      </c>
      <c r="H252">
        <v>1569</v>
      </c>
      <c r="I252">
        <v>1116</v>
      </c>
      <c r="J252">
        <v>281</v>
      </c>
      <c r="K252">
        <v>317</v>
      </c>
      <c r="L252">
        <v>4</v>
      </c>
      <c r="M252">
        <v>259</v>
      </c>
      <c r="N252">
        <v>117</v>
      </c>
      <c r="O252">
        <v>7</v>
      </c>
      <c r="P252">
        <v>142</v>
      </c>
      <c r="Q252">
        <v>163</v>
      </c>
      <c r="R252">
        <v>0.08</v>
      </c>
      <c r="S252">
        <v>1.16438356164384E-2</v>
      </c>
      <c r="T252">
        <v>38489</v>
      </c>
      <c r="U252">
        <v>6.2602739726027395E-2</v>
      </c>
      <c r="V252">
        <v>0.215342465753425</v>
      </c>
      <c r="W252">
        <v>0.214931506849315</v>
      </c>
      <c r="X252">
        <v>0.15287671232876701</v>
      </c>
      <c r="Y252">
        <v>3.8493150684931497E-2</v>
      </c>
      <c r="Z252">
        <v>4.3424657534246597E-2</v>
      </c>
      <c r="AA252">
        <v>5.4794520547945202E-4</v>
      </c>
      <c r="AB252">
        <v>3.5479452054794497E-2</v>
      </c>
      <c r="AC252">
        <v>1.6027397260273999E-2</v>
      </c>
      <c r="AD252">
        <v>9.5890410958904097E-4</v>
      </c>
      <c r="AE252">
        <v>1.9452054794520501E-2</v>
      </c>
      <c r="AF252">
        <v>2.2328767123287699E-2</v>
      </c>
      <c r="AG252">
        <v>0.50971428571428601</v>
      </c>
      <c r="AH252">
        <v>0.309714285714286</v>
      </c>
      <c r="AI252">
        <v>0.40799999999999997</v>
      </c>
      <c r="AJ252">
        <v>0.79428571428571404</v>
      </c>
      <c r="AK252">
        <v>0.619428571428571</v>
      </c>
      <c r="AL252">
        <v>0.41028571428571398</v>
      </c>
      <c r="AM252">
        <v>0.78171428571428603</v>
      </c>
      <c r="AN252">
        <v>0.81714285714285695</v>
      </c>
      <c r="AO252">
        <v>0.19885714285714301</v>
      </c>
      <c r="AP252">
        <v>0.378285714285714</v>
      </c>
      <c r="AQ252">
        <v>0.71428571428571397</v>
      </c>
      <c r="AR252">
        <v>0.498285714285714</v>
      </c>
      <c r="AS252">
        <v>0.246857142857143</v>
      </c>
      <c r="AT252">
        <v>0.621714285714286</v>
      </c>
      <c r="AU252">
        <v>0.76</v>
      </c>
      <c r="AV252">
        <v>2.0217142857142898</v>
      </c>
      <c r="AW252">
        <v>2.6285714285714299</v>
      </c>
      <c r="AX252">
        <v>0.57714285714285696</v>
      </c>
      <c r="AY252">
        <v>2.8411428571428599</v>
      </c>
      <c r="AZ252">
        <v>8.0685714285714294</v>
      </c>
      <c r="BA252">
        <v>0.52</v>
      </c>
      <c r="BB252">
        <v>0.82628571428571396</v>
      </c>
      <c r="BC252">
        <v>0.29257142857142898</v>
      </c>
      <c r="BD252">
        <v>0.63885714285714301</v>
      </c>
      <c r="BE252">
        <v>0.63314285714285701</v>
      </c>
      <c r="BF252" s="233" t="str">
        <f t="shared" si="3"/>
        <v>Significant vulnerability</v>
      </c>
    </row>
    <row r="253" spans="1:58" x14ac:dyDescent="0.25">
      <c r="A253">
        <v>55702</v>
      </c>
      <c r="B253">
        <v>458</v>
      </c>
      <c r="C253">
        <v>41</v>
      </c>
      <c r="D253">
        <v>15</v>
      </c>
      <c r="E253">
        <v>32790</v>
      </c>
      <c r="F253">
        <v>16</v>
      </c>
      <c r="G253">
        <v>131</v>
      </c>
      <c r="H253">
        <v>99</v>
      </c>
      <c r="I253">
        <v>79</v>
      </c>
      <c r="J253">
        <v>16</v>
      </c>
      <c r="K253">
        <v>32</v>
      </c>
      <c r="L253">
        <v>0</v>
      </c>
      <c r="M253">
        <v>9</v>
      </c>
      <c r="N253">
        <v>41</v>
      </c>
      <c r="O253">
        <v>6</v>
      </c>
      <c r="P253">
        <v>4</v>
      </c>
      <c r="Q253">
        <v>0</v>
      </c>
      <c r="R253">
        <v>8.9519650655021807E-2</v>
      </c>
      <c r="S253">
        <v>3.2751091703056803E-2</v>
      </c>
      <c r="T253">
        <v>32790</v>
      </c>
      <c r="U253">
        <v>3.4934497816593899E-2</v>
      </c>
      <c r="V253">
        <v>0.286026200873362</v>
      </c>
      <c r="W253">
        <v>0.21615720524017501</v>
      </c>
      <c r="X253">
        <v>0.17248908296943199</v>
      </c>
      <c r="Y253">
        <v>3.4934497816593899E-2</v>
      </c>
      <c r="Z253">
        <v>6.9868995633187797E-2</v>
      </c>
      <c r="AA253">
        <v>0</v>
      </c>
      <c r="AB253">
        <v>1.96506550218341E-2</v>
      </c>
      <c r="AC253">
        <v>8.9519650655021807E-2</v>
      </c>
      <c r="AD253">
        <v>1.31004366812227E-2</v>
      </c>
      <c r="AE253">
        <v>8.7336244541484694E-3</v>
      </c>
      <c r="AF253">
        <v>0</v>
      </c>
      <c r="AG253">
        <v>0.58514285714285696</v>
      </c>
      <c r="AH253">
        <v>0.86057142857142899</v>
      </c>
      <c r="AI253">
        <v>0.76228571428571401</v>
      </c>
      <c r="AJ253">
        <v>0.39200000000000002</v>
      </c>
      <c r="AK253">
        <v>0.872</v>
      </c>
      <c r="AL253">
        <v>0.42171428571428599</v>
      </c>
      <c r="AM253">
        <v>0.869714285714286</v>
      </c>
      <c r="AN253">
        <v>0.75885714285714301</v>
      </c>
      <c r="AO253">
        <v>0.379428571428571</v>
      </c>
      <c r="AP253">
        <v>0</v>
      </c>
      <c r="AQ253">
        <v>0.56685714285714295</v>
      </c>
      <c r="AR253">
        <v>0.91314285714285703</v>
      </c>
      <c r="AS253">
        <v>0.84799999999999998</v>
      </c>
      <c r="AT253">
        <v>0.33257142857142902</v>
      </c>
      <c r="AU253">
        <v>0</v>
      </c>
      <c r="AV253">
        <v>2.6</v>
      </c>
      <c r="AW253">
        <v>2.9222857142857102</v>
      </c>
      <c r="AX253">
        <v>0.379428571428571</v>
      </c>
      <c r="AY253">
        <v>2.6605714285714299</v>
      </c>
      <c r="AZ253">
        <v>8.5622857142857107</v>
      </c>
      <c r="BA253">
        <v>0.75542857142857101</v>
      </c>
      <c r="BB253">
        <v>0.94171428571428595</v>
      </c>
      <c r="BC253">
        <v>0.20228571428571401</v>
      </c>
      <c r="BD253">
        <v>0.58857142857142897</v>
      </c>
      <c r="BE253">
        <v>0.72</v>
      </c>
      <c r="BF253" s="233" t="str">
        <f t="shared" si="3"/>
        <v>Significant vulnerability</v>
      </c>
    </row>
    <row r="254" spans="1:58" x14ac:dyDescent="0.25">
      <c r="A254">
        <v>55703</v>
      </c>
      <c r="B254">
        <v>898</v>
      </c>
      <c r="C254">
        <v>67</v>
      </c>
      <c r="D254">
        <v>14</v>
      </c>
      <c r="E254">
        <v>29704</v>
      </c>
      <c r="F254">
        <v>23</v>
      </c>
      <c r="G254">
        <v>165</v>
      </c>
      <c r="H254">
        <v>285</v>
      </c>
      <c r="I254">
        <v>112</v>
      </c>
      <c r="J254">
        <v>29</v>
      </c>
      <c r="K254">
        <v>89</v>
      </c>
      <c r="L254">
        <v>2</v>
      </c>
      <c r="M254">
        <v>0</v>
      </c>
      <c r="N254">
        <v>48</v>
      </c>
      <c r="O254">
        <v>19</v>
      </c>
      <c r="P254">
        <v>8</v>
      </c>
      <c r="Q254">
        <v>6</v>
      </c>
      <c r="R254">
        <v>7.4610244988864094E-2</v>
      </c>
      <c r="S254">
        <v>1.5590200445434301E-2</v>
      </c>
      <c r="T254">
        <v>29704</v>
      </c>
      <c r="U254">
        <v>2.5612472160356298E-2</v>
      </c>
      <c r="V254">
        <v>0.18374164810690399</v>
      </c>
      <c r="W254">
        <v>0.31737193763919802</v>
      </c>
      <c r="X254">
        <v>0.124721603563474</v>
      </c>
      <c r="Y254">
        <v>3.2293986636971E-2</v>
      </c>
      <c r="Z254">
        <v>9.9109131403118E-2</v>
      </c>
      <c r="AA254">
        <v>2.2271714922049001E-3</v>
      </c>
      <c r="AB254">
        <v>0</v>
      </c>
      <c r="AC254">
        <v>5.3452115812917603E-2</v>
      </c>
      <c r="AD254">
        <v>2.1158129175946502E-2</v>
      </c>
      <c r="AE254">
        <v>8.9086859688196005E-3</v>
      </c>
      <c r="AF254">
        <v>6.6815144766147003E-3</v>
      </c>
      <c r="AG254">
        <v>0.46628571428571403</v>
      </c>
      <c r="AH254">
        <v>0.41485714285714298</v>
      </c>
      <c r="AI254">
        <v>0.877714285714286</v>
      </c>
      <c r="AJ254">
        <v>0.218285714285714</v>
      </c>
      <c r="AK254">
        <v>0.41942857142857098</v>
      </c>
      <c r="AL254">
        <v>0.95771428571428596</v>
      </c>
      <c r="AM254">
        <v>0.56571428571428595</v>
      </c>
      <c r="AN254">
        <v>0.70399999999999996</v>
      </c>
      <c r="AO254">
        <v>0.57828571428571396</v>
      </c>
      <c r="AP254">
        <v>0.50742857142857101</v>
      </c>
      <c r="AQ254">
        <v>0</v>
      </c>
      <c r="AR254">
        <v>0.80342857142857105</v>
      </c>
      <c r="AS254">
        <v>0.93714285714285706</v>
      </c>
      <c r="AT254">
        <v>0.33828571428571402</v>
      </c>
      <c r="AU254">
        <v>0.55314285714285705</v>
      </c>
      <c r="AV254">
        <v>1.97714285714286</v>
      </c>
      <c r="AW254">
        <v>2.6468571428571401</v>
      </c>
      <c r="AX254">
        <v>1.0857142857142901</v>
      </c>
      <c r="AY254">
        <v>2.6320000000000001</v>
      </c>
      <c r="AZ254">
        <v>8.3417142857142892</v>
      </c>
      <c r="BA254">
        <v>0.504</v>
      </c>
      <c r="BB254">
        <v>0.83314285714285696</v>
      </c>
      <c r="BC254">
        <v>0.60228571428571398</v>
      </c>
      <c r="BD254">
        <v>0.58057142857142896</v>
      </c>
      <c r="BE254">
        <v>0.67542857142857105</v>
      </c>
      <c r="BF254" s="233" t="str">
        <f t="shared" si="3"/>
        <v>Significant vulnerability</v>
      </c>
    </row>
    <row r="255" spans="1:58" x14ac:dyDescent="0.25">
      <c r="A255">
        <v>55704</v>
      </c>
      <c r="B255">
        <v>1073</v>
      </c>
      <c r="C255">
        <v>164</v>
      </c>
      <c r="D255">
        <v>58</v>
      </c>
      <c r="E255">
        <v>29558</v>
      </c>
      <c r="F255">
        <v>83</v>
      </c>
      <c r="G255">
        <v>233</v>
      </c>
      <c r="H255">
        <v>251</v>
      </c>
      <c r="I255">
        <v>202</v>
      </c>
      <c r="J255">
        <v>39</v>
      </c>
      <c r="K255">
        <v>75</v>
      </c>
      <c r="L255">
        <v>0</v>
      </c>
      <c r="M255">
        <v>4</v>
      </c>
      <c r="N255">
        <v>72</v>
      </c>
      <c r="O255">
        <v>12</v>
      </c>
      <c r="P255">
        <v>32</v>
      </c>
      <c r="Q255">
        <v>0</v>
      </c>
      <c r="R255">
        <v>0.15284249767008401</v>
      </c>
      <c r="S255">
        <v>5.4054054054054099E-2</v>
      </c>
      <c r="T255">
        <v>29558</v>
      </c>
      <c r="U255">
        <v>7.7353215284249793E-2</v>
      </c>
      <c r="V255">
        <v>0.21714818266542399</v>
      </c>
      <c r="W255">
        <v>0.23392357875116501</v>
      </c>
      <c r="X255">
        <v>0.18825722273998099</v>
      </c>
      <c r="Y255">
        <v>3.6346691519105301E-2</v>
      </c>
      <c r="Z255">
        <v>6.9897483690587098E-2</v>
      </c>
      <c r="AA255">
        <v>0</v>
      </c>
      <c r="AB255">
        <v>3.72786579683131E-3</v>
      </c>
      <c r="AC255">
        <v>6.7101584342963594E-2</v>
      </c>
      <c r="AD255">
        <v>1.1183597390493899E-2</v>
      </c>
      <c r="AE255">
        <v>2.9822926374650501E-2</v>
      </c>
      <c r="AF255">
        <v>0</v>
      </c>
      <c r="AG255">
        <v>0.89142857142857101</v>
      </c>
      <c r="AH255">
        <v>0.96228571428571397</v>
      </c>
      <c r="AI255">
        <v>0.88800000000000001</v>
      </c>
      <c r="AJ255">
        <v>0.89142857142857101</v>
      </c>
      <c r="AK255">
        <v>0.627428571428571</v>
      </c>
      <c r="AL255">
        <v>0.57142857142857095</v>
      </c>
      <c r="AM255">
        <v>0.92</v>
      </c>
      <c r="AN255">
        <v>0.78171428571428603</v>
      </c>
      <c r="AO255">
        <v>0.380571428571429</v>
      </c>
      <c r="AP255">
        <v>0</v>
      </c>
      <c r="AQ255">
        <v>0.35771428571428598</v>
      </c>
      <c r="AR255">
        <v>0.85485714285714298</v>
      </c>
      <c r="AS255">
        <v>0.80457142857142905</v>
      </c>
      <c r="AT255">
        <v>0.81599999999999995</v>
      </c>
      <c r="AU255">
        <v>0</v>
      </c>
      <c r="AV255">
        <v>3.6331428571428601</v>
      </c>
      <c r="AW255">
        <v>2.9005714285714301</v>
      </c>
      <c r="AX255">
        <v>0.380571428571429</v>
      </c>
      <c r="AY255">
        <v>2.8331428571428598</v>
      </c>
      <c r="AZ255">
        <v>9.7474285714285696</v>
      </c>
      <c r="BA255">
        <v>0.97371428571428598</v>
      </c>
      <c r="BB255">
        <v>0.93600000000000005</v>
      </c>
      <c r="BC255">
        <v>0.20342857142857099</v>
      </c>
      <c r="BD255">
        <v>0.63657142857142901</v>
      </c>
      <c r="BE255">
        <v>0.88228571428571401</v>
      </c>
      <c r="BF255" s="233" t="str">
        <f t="shared" si="3"/>
        <v>Most vulnerability</v>
      </c>
    </row>
    <row r="256" spans="1:58" x14ac:dyDescent="0.25">
      <c r="A256">
        <v>55705</v>
      </c>
      <c r="B256">
        <v>3235</v>
      </c>
      <c r="C256">
        <v>394</v>
      </c>
      <c r="D256">
        <v>75</v>
      </c>
      <c r="E256">
        <v>35547</v>
      </c>
      <c r="F256">
        <v>189</v>
      </c>
      <c r="G256">
        <v>948</v>
      </c>
      <c r="H256">
        <v>523</v>
      </c>
      <c r="I256">
        <v>835</v>
      </c>
      <c r="J256">
        <v>143</v>
      </c>
      <c r="K256">
        <v>114</v>
      </c>
      <c r="L256">
        <v>11</v>
      </c>
      <c r="M256">
        <v>82</v>
      </c>
      <c r="N256">
        <v>204</v>
      </c>
      <c r="O256">
        <v>36</v>
      </c>
      <c r="P256">
        <v>271</v>
      </c>
      <c r="Q256">
        <v>63</v>
      </c>
      <c r="R256">
        <v>0.121792890262751</v>
      </c>
      <c r="S256">
        <v>2.3183925811437401E-2</v>
      </c>
      <c r="T256">
        <v>35547</v>
      </c>
      <c r="U256">
        <v>5.8423493044822299E-2</v>
      </c>
      <c r="V256">
        <v>0.29304482225656903</v>
      </c>
      <c r="W256">
        <v>0.161669242658424</v>
      </c>
      <c r="X256">
        <v>0.258114374034003</v>
      </c>
      <c r="Y256">
        <v>4.4204018547140601E-2</v>
      </c>
      <c r="Z256">
        <v>3.5239567233384901E-2</v>
      </c>
      <c r="AA256">
        <v>3.4003091190108201E-3</v>
      </c>
      <c r="AB256">
        <v>2.5347758887171602E-2</v>
      </c>
      <c r="AC256">
        <v>6.3060278207109702E-2</v>
      </c>
      <c r="AD256">
        <v>1.112828438949E-2</v>
      </c>
      <c r="AE256">
        <v>8.3771251931993806E-2</v>
      </c>
      <c r="AF256">
        <v>1.9474497681607399E-2</v>
      </c>
      <c r="AG256">
        <v>0.77371428571428602</v>
      </c>
      <c r="AH256">
        <v>0.69714285714285695</v>
      </c>
      <c r="AI256">
        <v>0.60685714285714298</v>
      </c>
      <c r="AJ256">
        <v>0.75657142857142901</v>
      </c>
      <c r="AK256">
        <v>0.88457142857142901</v>
      </c>
      <c r="AL256">
        <v>0.13142857142857101</v>
      </c>
      <c r="AM256">
        <v>0.98285714285714298</v>
      </c>
      <c r="AN256">
        <v>0.874285714285714</v>
      </c>
      <c r="AO256">
        <v>0.152</v>
      </c>
      <c r="AP256">
        <v>0.57028571428571395</v>
      </c>
      <c r="AQ256">
        <v>0.63200000000000001</v>
      </c>
      <c r="AR256">
        <v>0.83771428571428597</v>
      </c>
      <c r="AS256">
        <v>0.80114285714285705</v>
      </c>
      <c r="AT256">
        <v>0.98171428571428598</v>
      </c>
      <c r="AU256">
        <v>0.73599999999999999</v>
      </c>
      <c r="AV256">
        <v>2.8342857142857101</v>
      </c>
      <c r="AW256">
        <v>2.8731428571428599</v>
      </c>
      <c r="AX256">
        <v>0.72228571428571398</v>
      </c>
      <c r="AY256">
        <v>3.9885714285714302</v>
      </c>
      <c r="AZ256">
        <v>10.4182857142857</v>
      </c>
      <c r="BA256">
        <v>0.82742857142857096</v>
      </c>
      <c r="BB256">
        <v>0.93028571428571405</v>
      </c>
      <c r="BC256">
        <v>0.374857142857143</v>
      </c>
      <c r="BD256">
        <v>0.97828571428571398</v>
      </c>
      <c r="BE256">
        <v>0.93714285714285706</v>
      </c>
      <c r="BF256" s="233" t="str">
        <f t="shared" si="3"/>
        <v>Most vulnerability</v>
      </c>
    </row>
    <row r="257" spans="1:58" x14ac:dyDescent="0.25">
      <c r="A257">
        <v>55706</v>
      </c>
      <c r="B257">
        <v>1716</v>
      </c>
      <c r="C257">
        <v>220</v>
      </c>
      <c r="D257">
        <v>27</v>
      </c>
      <c r="E257">
        <v>33114</v>
      </c>
      <c r="F257">
        <v>99</v>
      </c>
      <c r="G257">
        <v>479</v>
      </c>
      <c r="H257">
        <v>228</v>
      </c>
      <c r="I257">
        <v>305</v>
      </c>
      <c r="J257">
        <v>90</v>
      </c>
      <c r="K257">
        <v>88</v>
      </c>
      <c r="L257">
        <v>0</v>
      </c>
      <c r="M257">
        <v>25</v>
      </c>
      <c r="N257">
        <v>60</v>
      </c>
      <c r="O257">
        <v>0</v>
      </c>
      <c r="P257">
        <v>33</v>
      </c>
      <c r="Q257">
        <v>54</v>
      </c>
      <c r="R257">
        <v>0.128205128205128</v>
      </c>
      <c r="S257">
        <v>1.5734265734265701E-2</v>
      </c>
      <c r="T257">
        <v>33114</v>
      </c>
      <c r="U257">
        <v>5.7692307692307702E-2</v>
      </c>
      <c r="V257">
        <v>0.27913752913752898</v>
      </c>
      <c r="W257">
        <v>0.132867132867133</v>
      </c>
      <c r="X257">
        <v>0.17773892773892799</v>
      </c>
      <c r="Y257">
        <v>5.2447552447552399E-2</v>
      </c>
      <c r="Z257">
        <v>5.1282051282051301E-2</v>
      </c>
      <c r="AA257">
        <v>0</v>
      </c>
      <c r="AB257">
        <v>1.4568764568764599E-2</v>
      </c>
      <c r="AC257">
        <v>3.4965034965035002E-2</v>
      </c>
      <c r="AD257">
        <v>0</v>
      </c>
      <c r="AE257">
        <v>1.9230769230769201E-2</v>
      </c>
      <c r="AF257">
        <v>3.1468531468531499E-2</v>
      </c>
      <c r="AG257">
        <v>0.80800000000000005</v>
      </c>
      <c r="AH257">
        <v>0.42285714285714299</v>
      </c>
      <c r="AI257">
        <v>0.746285714285714</v>
      </c>
      <c r="AJ257">
        <v>0.750857142857143</v>
      </c>
      <c r="AK257">
        <v>0.85828571428571399</v>
      </c>
      <c r="AL257">
        <v>7.6571428571428596E-2</v>
      </c>
      <c r="AM257">
        <v>0.89142857142857101</v>
      </c>
      <c r="AN257">
        <v>0.93028571428571405</v>
      </c>
      <c r="AO257">
        <v>0.25714285714285701</v>
      </c>
      <c r="AP257">
        <v>0</v>
      </c>
      <c r="AQ257">
        <v>0.50742857142857101</v>
      </c>
      <c r="AR257">
        <v>0.70971428571428596</v>
      </c>
      <c r="AS257">
        <v>0</v>
      </c>
      <c r="AT257">
        <v>0.61485714285714299</v>
      </c>
      <c r="AU257">
        <v>0.84685714285714297</v>
      </c>
      <c r="AV257">
        <v>2.7280000000000002</v>
      </c>
      <c r="AW257">
        <v>2.75657142857143</v>
      </c>
      <c r="AX257">
        <v>0.25714285714285701</v>
      </c>
      <c r="AY257">
        <v>2.6788571428571402</v>
      </c>
      <c r="AZ257">
        <v>8.4205714285714297</v>
      </c>
      <c r="BA257">
        <v>0.80228571428571405</v>
      </c>
      <c r="BB257">
        <v>0.88571428571428601</v>
      </c>
      <c r="BC257">
        <v>0.156571428571429</v>
      </c>
      <c r="BD257">
        <v>0.59428571428571397</v>
      </c>
      <c r="BE257">
        <v>0.69257142857142895</v>
      </c>
      <c r="BF257" s="233" t="str">
        <f t="shared" si="3"/>
        <v>Significant vulnerability</v>
      </c>
    </row>
    <row r="258" spans="1:58" x14ac:dyDescent="0.25">
      <c r="A258">
        <v>55707</v>
      </c>
      <c r="B258">
        <v>3323</v>
      </c>
      <c r="C258">
        <v>215</v>
      </c>
      <c r="D258">
        <v>78</v>
      </c>
      <c r="E258">
        <v>34015</v>
      </c>
      <c r="F258">
        <v>133</v>
      </c>
      <c r="G258">
        <v>625</v>
      </c>
      <c r="H258">
        <v>817</v>
      </c>
      <c r="I258">
        <v>367</v>
      </c>
      <c r="J258">
        <v>111</v>
      </c>
      <c r="K258">
        <v>172</v>
      </c>
      <c r="L258">
        <v>21</v>
      </c>
      <c r="M258">
        <v>30</v>
      </c>
      <c r="N258">
        <v>190</v>
      </c>
      <c r="O258">
        <v>40</v>
      </c>
      <c r="P258">
        <v>42</v>
      </c>
      <c r="Q258">
        <v>19</v>
      </c>
      <c r="R258">
        <v>6.4700571772494705E-2</v>
      </c>
      <c r="S258">
        <v>2.34727655732772E-2</v>
      </c>
      <c r="T258">
        <v>34015</v>
      </c>
      <c r="U258">
        <v>4.0024074631357202E-2</v>
      </c>
      <c r="V258">
        <v>0.18808305747818199</v>
      </c>
      <c r="W258">
        <v>0.24586217273548</v>
      </c>
      <c r="X258">
        <v>0.11044237135118901</v>
      </c>
      <c r="Y258">
        <v>3.3403551008125199E-2</v>
      </c>
      <c r="Z258">
        <v>5.17604574179958E-2</v>
      </c>
      <c r="AA258">
        <v>6.3195907312669298E-3</v>
      </c>
      <c r="AB258">
        <v>9.0279867589527496E-3</v>
      </c>
      <c r="AC258">
        <v>5.71772494733674E-2</v>
      </c>
      <c r="AD258">
        <v>1.2037315678603701E-2</v>
      </c>
      <c r="AE258">
        <v>1.2639181462533899E-2</v>
      </c>
      <c r="AF258">
        <v>5.7177249473367399E-3</v>
      </c>
      <c r="AG258">
        <v>0.35885714285714299</v>
      </c>
      <c r="AH258">
        <v>0.70514285714285696</v>
      </c>
      <c r="AI258">
        <v>0.70057142857142896</v>
      </c>
      <c r="AJ258">
        <v>0.48799999999999999</v>
      </c>
      <c r="AK258">
        <v>0.44685714285714301</v>
      </c>
      <c r="AL258">
        <v>0.65028571428571402</v>
      </c>
      <c r="AM258">
        <v>0.42857142857142899</v>
      </c>
      <c r="AN258">
        <v>0.73142857142857098</v>
      </c>
      <c r="AO258">
        <v>0.25942857142857101</v>
      </c>
      <c r="AP258">
        <v>0.67314285714285704</v>
      </c>
      <c r="AQ258">
        <v>0.433142857142857</v>
      </c>
      <c r="AR258">
        <v>0.81714285714285695</v>
      </c>
      <c r="AS258">
        <v>0.82857142857142896</v>
      </c>
      <c r="AT258">
        <v>0.46285714285714302</v>
      </c>
      <c r="AU258">
        <v>0.52914285714285703</v>
      </c>
      <c r="AV258">
        <v>2.25257142857143</v>
      </c>
      <c r="AW258">
        <v>2.2571428571428598</v>
      </c>
      <c r="AX258">
        <v>0.93257142857142905</v>
      </c>
      <c r="AY258">
        <v>3.0708571428571401</v>
      </c>
      <c r="AZ258">
        <v>8.51314285714286</v>
      </c>
      <c r="BA258">
        <v>0.628571428571429</v>
      </c>
      <c r="BB258">
        <v>0.63542857142857101</v>
      </c>
      <c r="BC258">
        <v>0.504</v>
      </c>
      <c r="BD258">
        <v>0.71885714285714297</v>
      </c>
      <c r="BE258">
        <v>0.71199999999999997</v>
      </c>
      <c r="BF258" s="233" t="str">
        <f t="shared" si="3"/>
        <v>Significant vulnerability</v>
      </c>
    </row>
    <row r="259" spans="1:58" x14ac:dyDescent="0.25">
      <c r="A259">
        <v>55708</v>
      </c>
      <c r="B259">
        <v>749</v>
      </c>
      <c r="C259">
        <v>65</v>
      </c>
      <c r="D259">
        <v>12</v>
      </c>
      <c r="E259">
        <v>37776</v>
      </c>
      <c r="F259">
        <v>8</v>
      </c>
      <c r="G259">
        <v>126</v>
      </c>
      <c r="H259">
        <v>124</v>
      </c>
      <c r="I259">
        <v>112</v>
      </c>
      <c r="J259">
        <v>28</v>
      </c>
      <c r="K259">
        <v>22</v>
      </c>
      <c r="L259">
        <v>0</v>
      </c>
      <c r="M259">
        <v>36</v>
      </c>
      <c r="N259">
        <v>16</v>
      </c>
      <c r="O259">
        <v>4</v>
      </c>
      <c r="P259">
        <v>26</v>
      </c>
      <c r="Q259">
        <v>25</v>
      </c>
      <c r="R259">
        <v>8.6782376502002698E-2</v>
      </c>
      <c r="S259">
        <v>1.6021361815754299E-2</v>
      </c>
      <c r="T259">
        <v>37776</v>
      </c>
      <c r="U259">
        <v>1.0680907877169601E-2</v>
      </c>
      <c r="V259">
        <v>0.168224299065421</v>
      </c>
      <c r="W259">
        <v>0.16555407209612799</v>
      </c>
      <c r="X259">
        <v>0.14953271028037399</v>
      </c>
      <c r="Y259">
        <v>3.7383177570093497E-2</v>
      </c>
      <c r="Z259">
        <v>2.9372496662216301E-2</v>
      </c>
      <c r="AA259">
        <v>0</v>
      </c>
      <c r="AB259">
        <v>4.8064085447262997E-2</v>
      </c>
      <c r="AC259">
        <v>2.1361815754339101E-2</v>
      </c>
      <c r="AD259">
        <v>5.3404539385847804E-3</v>
      </c>
      <c r="AE259">
        <v>3.4712950600801103E-2</v>
      </c>
      <c r="AF259">
        <v>3.3377837116154899E-2</v>
      </c>
      <c r="AG259">
        <v>0.56457142857142895</v>
      </c>
      <c r="AH259">
        <v>0.437714285714286</v>
      </c>
      <c r="AI259">
        <v>0.44800000000000001</v>
      </c>
      <c r="AJ259">
        <v>5.94285714285714E-2</v>
      </c>
      <c r="AK259">
        <v>0.32914285714285701</v>
      </c>
      <c r="AL259">
        <v>0.14514285714285699</v>
      </c>
      <c r="AM259">
        <v>0.75885714285714301</v>
      </c>
      <c r="AN259">
        <v>0.8</v>
      </c>
      <c r="AO259">
        <v>0.113142857142857</v>
      </c>
      <c r="AP259">
        <v>0</v>
      </c>
      <c r="AQ259">
        <v>0.80342857142857105</v>
      </c>
      <c r="AR259">
        <v>0.58399999999999996</v>
      </c>
      <c r="AS259">
        <v>0.54742857142857104</v>
      </c>
      <c r="AT259">
        <v>0.877714285714286</v>
      </c>
      <c r="AU259">
        <v>0.86171428571428599</v>
      </c>
      <c r="AV259">
        <v>1.50971428571429</v>
      </c>
      <c r="AW259">
        <v>2.03314285714286</v>
      </c>
      <c r="AX259">
        <v>0.113142857142857</v>
      </c>
      <c r="AY259">
        <v>3.6742857142857099</v>
      </c>
      <c r="AZ259">
        <v>7.3302857142857096</v>
      </c>
      <c r="BA259">
        <v>0.30514285714285699</v>
      </c>
      <c r="BB259">
        <v>0.52457142857142902</v>
      </c>
      <c r="BC259">
        <v>8.9142857142857093E-2</v>
      </c>
      <c r="BD259">
        <v>0.91542857142857104</v>
      </c>
      <c r="BE259">
        <v>0.51085714285714301</v>
      </c>
      <c r="BF259" s="233" t="str">
        <f t="shared" si="3"/>
        <v>Significant vulnerability</v>
      </c>
    </row>
    <row r="260" spans="1:58" x14ac:dyDescent="0.25">
      <c r="A260">
        <v>55709</v>
      </c>
      <c r="B260">
        <v>4414</v>
      </c>
      <c r="C260">
        <v>429</v>
      </c>
      <c r="D260">
        <v>117</v>
      </c>
      <c r="E260">
        <v>32956</v>
      </c>
      <c r="F260">
        <v>155</v>
      </c>
      <c r="G260">
        <v>929</v>
      </c>
      <c r="H260">
        <v>848</v>
      </c>
      <c r="I260">
        <v>844</v>
      </c>
      <c r="J260">
        <v>107</v>
      </c>
      <c r="K260">
        <v>399</v>
      </c>
      <c r="L260">
        <v>12</v>
      </c>
      <c r="M260">
        <v>20</v>
      </c>
      <c r="N260">
        <v>273</v>
      </c>
      <c r="O260">
        <v>26</v>
      </c>
      <c r="P260">
        <v>51</v>
      </c>
      <c r="Q260">
        <v>63</v>
      </c>
      <c r="R260">
        <v>9.7190756683280505E-2</v>
      </c>
      <c r="S260">
        <v>2.6506570004531001E-2</v>
      </c>
      <c r="T260">
        <v>32956</v>
      </c>
      <c r="U260">
        <v>3.51155414589941E-2</v>
      </c>
      <c r="V260">
        <v>0.21046669687358399</v>
      </c>
      <c r="W260">
        <v>0.19211599456275499</v>
      </c>
      <c r="X260">
        <v>0.19120978704123201</v>
      </c>
      <c r="Y260">
        <v>2.4241051200724999E-2</v>
      </c>
      <c r="Z260">
        <v>9.0394200271862304E-2</v>
      </c>
      <c r="AA260">
        <v>2.71862256456729E-3</v>
      </c>
      <c r="AB260">
        <v>4.5310376076121402E-3</v>
      </c>
      <c r="AC260">
        <v>6.1848663343905798E-2</v>
      </c>
      <c r="AD260">
        <v>5.89034888989579E-3</v>
      </c>
      <c r="AE260">
        <v>1.1554145899411001E-2</v>
      </c>
      <c r="AF260">
        <v>1.42727684639783E-2</v>
      </c>
      <c r="AG260">
        <v>0.64</v>
      </c>
      <c r="AH260">
        <v>0.77142857142857102</v>
      </c>
      <c r="AI260">
        <v>0.753142857142857</v>
      </c>
      <c r="AJ260">
        <v>0.39542857142857102</v>
      </c>
      <c r="AK260">
        <v>0.59771428571428598</v>
      </c>
      <c r="AL260">
        <v>0.26057142857142901</v>
      </c>
      <c r="AM260">
        <v>0.92914285714285705</v>
      </c>
      <c r="AN260">
        <v>0.50628571428571401</v>
      </c>
      <c r="AO260">
        <v>0.51428571428571401</v>
      </c>
      <c r="AP260">
        <v>0.53371428571428603</v>
      </c>
      <c r="AQ260">
        <v>0.370285714285714</v>
      </c>
      <c r="AR260">
        <v>0.82971428571428596</v>
      </c>
      <c r="AS260">
        <v>0.58742857142857097</v>
      </c>
      <c r="AT260">
        <v>0.42171428571428599</v>
      </c>
      <c r="AU260">
        <v>0.66285714285714303</v>
      </c>
      <c r="AV260">
        <v>2.56</v>
      </c>
      <c r="AW260">
        <v>2.29371428571429</v>
      </c>
      <c r="AX260">
        <v>1.048</v>
      </c>
      <c r="AY260">
        <v>2.8719999999999999</v>
      </c>
      <c r="AZ260">
        <v>8.7737142857142896</v>
      </c>
      <c r="BA260">
        <v>0.73485714285714299</v>
      </c>
      <c r="BB260">
        <v>0.65028571428571402</v>
      </c>
      <c r="BC260">
        <v>0.57714285714285696</v>
      </c>
      <c r="BD260">
        <v>0.65142857142857102</v>
      </c>
      <c r="BE260">
        <v>0.746285714285714</v>
      </c>
      <c r="BF260" s="233" t="str">
        <f t="shared" ref="BF260:BF323" si="4">IF(BE260&lt;=0.25,"Least vulnerability",IF(BE260&lt;=0.5,"Some vulnerability",IF(BE260&lt;=0.75,"Significant vulnerability",IF(BE260&lt;=1,"Most vulnerability",""))))</f>
        <v>Significant vulnerability</v>
      </c>
    </row>
    <row r="261" spans="1:58" x14ac:dyDescent="0.25">
      <c r="A261">
        <v>55710</v>
      </c>
      <c r="B261">
        <v>1470</v>
      </c>
      <c r="C261">
        <v>82</v>
      </c>
      <c r="D261">
        <v>29</v>
      </c>
      <c r="E261">
        <v>45823</v>
      </c>
      <c r="F261">
        <v>28</v>
      </c>
      <c r="G261">
        <v>331</v>
      </c>
      <c r="H261">
        <v>310</v>
      </c>
      <c r="I261">
        <v>194</v>
      </c>
      <c r="J261">
        <v>68</v>
      </c>
      <c r="K261">
        <v>45</v>
      </c>
      <c r="L261">
        <v>0</v>
      </c>
      <c r="M261">
        <v>0</v>
      </c>
      <c r="N261">
        <v>65</v>
      </c>
      <c r="O261">
        <v>11</v>
      </c>
      <c r="P261">
        <v>11</v>
      </c>
      <c r="Q261">
        <v>2</v>
      </c>
      <c r="R261">
        <v>5.5782312925170101E-2</v>
      </c>
      <c r="S261">
        <v>1.9727891156462601E-2</v>
      </c>
      <c r="T261">
        <v>45823</v>
      </c>
      <c r="U261">
        <v>1.9047619047619001E-2</v>
      </c>
      <c r="V261">
        <v>0.22517006802721101</v>
      </c>
      <c r="W261">
        <v>0.210884353741497</v>
      </c>
      <c r="X261">
        <v>0.131972789115646</v>
      </c>
      <c r="Y261">
        <v>4.62585034013605E-2</v>
      </c>
      <c r="Z261">
        <v>3.06122448979592E-2</v>
      </c>
      <c r="AA261">
        <v>0</v>
      </c>
      <c r="AB261">
        <v>0</v>
      </c>
      <c r="AC261">
        <v>4.4217687074829898E-2</v>
      </c>
      <c r="AD261">
        <v>7.4829931972789096E-3</v>
      </c>
      <c r="AE261">
        <v>7.4829931972789096E-3</v>
      </c>
      <c r="AF261">
        <v>1.36054421768707E-3</v>
      </c>
      <c r="AG261">
        <v>0.28114285714285697</v>
      </c>
      <c r="AH261">
        <v>0.58171428571428596</v>
      </c>
      <c r="AI261">
        <v>0.16914285714285701</v>
      </c>
      <c r="AJ261">
        <v>0.14514285714285699</v>
      </c>
      <c r="AK261">
        <v>0.67200000000000004</v>
      </c>
      <c r="AL261">
        <v>0.373714285714286</v>
      </c>
      <c r="AM261">
        <v>0.63542857142857101</v>
      </c>
      <c r="AN261">
        <v>0.88800000000000001</v>
      </c>
      <c r="AO261">
        <v>0.122285714285714</v>
      </c>
      <c r="AP261">
        <v>0</v>
      </c>
      <c r="AQ261">
        <v>0</v>
      </c>
      <c r="AR261">
        <v>0.76571428571428601</v>
      </c>
      <c r="AS261">
        <v>0.65257142857142902</v>
      </c>
      <c r="AT261">
        <v>0.28685714285714298</v>
      </c>
      <c r="AU261">
        <v>0.43085714285714299</v>
      </c>
      <c r="AV261">
        <v>1.1771428571428599</v>
      </c>
      <c r="AW261">
        <v>2.5691428571428601</v>
      </c>
      <c r="AX261">
        <v>0.122285714285714</v>
      </c>
      <c r="AY261">
        <v>2.1360000000000001</v>
      </c>
      <c r="AZ261">
        <v>6.0045714285714302</v>
      </c>
      <c r="BA261">
        <v>0.17714285714285699</v>
      </c>
      <c r="BB261">
        <v>0.79314285714285704</v>
      </c>
      <c r="BC261">
        <v>9.4857142857142904E-2</v>
      </c>
      <c r="BD261">
        <v>0.42057142857142898</v>
      </c>
      <c r="BE261">
        <v>0.29371428571428598</v>
      </c>
      <c r="BF261" s="233" t="str">
        <f t="shared" si="4"/>
        <v>Some vulnerability</v>
      </c>
    </row>
    <row r="262" spans="1:58" x14ac:dyDescent="0.25">
      <c r="A262">
        <v>55711</v>
      </c>
      <c r="B262">
        <v>560</v>
      </c>
      <c r="C262">
        <v>164</v>
      </c>
      <c r="D262">
        <v>14</v>
      </c>
      <c r="E262">
        <v>24454</v>
      </c>
      <c r="F262">
        <v>38</v>
      </c>
      <c r="G262">
        <v>94</v>
      </c>
      <c r="H262">
        <v>96</v>
      </c>
      <c r="I262">
        <v>152</v>
      </c>
      <c r="J262">
        <v>17</v>
      </c>
      <c r="K262">
        <v>93</v>
      </c>
      <c r="L262">
        <v>0</v>
      </c>
      <c r="M262">
        <v>5</v>
      </c>
      <c r="N262">
        <v>35</v>
      </c>
      <c r="O262">
        <v>2</v>
      </c>
      <c r="P262">
        <v>11</v>
      </c>
      <c r="Q262">
        <v>128</v>
      </c>
      <c r="R262">
        <v>0.29285714285714298</v>
      </c>
      <c r="S262">
        <v>2.5000000000000001E-2</v>
      </c>
      <c r="T262">
        <v>24454</v>
      </c>
      <c r="U262">
        <v>6.7857142857142894E-2</v>
      </c>
      <c r="V262">
        <v>0.16785714285714301</v>
      </c>
      <c r="W262">
        <v>0.17142857142857101</v>
      </c>
      <c r="X262">
        <v>0.27142857142857102</v>
      </c>
      <c r="Y262">
        <v>3.0357142857142898E-2</v>
      </c>
      <c r="Z262">
        <v>0.16607142857142901</v>
      </c>
      <c r="AA262">
        <v>0</v>
      </c>
      <c r="AB262">
        <v>8.9285714285714298E-3</v>
      </c>
      <c r="AC262">
        <v>6.25E-2</v>
      </c>
      <c r="AD262">
        <v>3.57142857142857E-3</v>
      </c>
      <c r="AE262">
        <v>1.9642857142857101E-2</v>
      </c>
      <c r="AF262">
        <v>0.22857142857142901</v>
      </c>
      <c r="AG262">
        <v>0.98057142857142898</v>
      </c>
      <c r="AH262">
        <v>0.74285714285714299</v>
      </c>
      <c r="AI262">
        <v>0.95771428571428596</v>
      </c>
      <c r="AJ262">
        <v>0.83314285714285696</v>
      </c>
      <c r="AK262">
        <v>0.32457142857142901</v>
      </c>
      <c r="AL262">
        <v>0.17257142857142899</v>
      </c>
      <c r="AM262">
        <v>0.98514285714285699</v>
      </c>
      <c r="AN262">
        <v>0.66742857142857104</v>
      </c>
      <c r="AO262">
        <v>0.750857142857143</v>
      </c>
      <c r="AP262">
        <v>0</v>
      </c>
      <c r="AQ262">
        <v>0.42971428571428599</v>
      </c>
      <c r="AR262">
        <v>0.83314285714285696</v>
      </c>
      <c r="AS262">
        <v>0.41714285714285698</v>
      </c>
      <c r="AT262">
        <v>0.63085714285714301</v>
      </c>
      <c r="AU262">
        <v>0.98742857142857099</v>
      </c>
      <c r="AV262">
        <v>3.5142857142857098</v>
      </c>
      <c r="AW262">
        <v>2.1497142857142899</v>
      </c>
      <c r="AX262">
        <v>0.750857142857143</v>
      </c>
      <c r="AY262">
        <v>3.29828571428571</v>
      </c>
      <c r="AZ262">
        <v>9.7131428571428593</v>
      </c>
      <c r="BA262">
        <v>0.96457142857142897</v>
      </c>
      <c r="BB262">
        <v>0.58857142857142897</v>
      </c>
      <c r="BC262">
        <v>0.39771428571428602</v>
      </c>
      <c r="BD262">
        <v>0.79428571428571404</v>
      </c>
      <c r="BE262">
        <v>0.88</v>
      </c>
      <c r="BF262" s="233" t="str">
        <f t="shared" si="4"/>
        <v>Most vulnerability</v>
      </c>
    </row>
    <row r="263" spans="1:58" x14ac:dyDescent="0.25">
      <c r="A263">
        <v>55712</v>
      </c>
      <c r="B263">
        <v>606</v>
      </c>
      <c r="C263">
        <v>45</v>
      </c>
      <c r="D263">
        <v>12</v>
      </c>
      <c r="E263">
        <v>33255</v>
      </c>
      <c r="F263">
        <v>51</v>
      </c>
      <c r="G263">
        <v>179</v>
      </c>
      <c r="H263">
        <v>96</v>
      </c>
      <c r="I263">
        <v>121</v>
      </c>
      <c r="J263">
        <v>55</v>
      </c>
      <c r="K263">
        <v>46</v>
      </c>
      <c r="L263">
        <v>3</v>
      </c>
      <c r="M263">
        <v>0</v>
      </c>
      <c r="N263">
        <v>88</v>
      </c>
      <c r="O263">
        <v>0</v>
      </c>
      <c r="P263">
        <v>25</v>
      </c>
      <c r="Q263">
        <v>0</v>
      </c>
      <c r="R263">
        <v>7.4257425742574296E-2</v>
      </c>
      <c r="S263">
        <v>1.9801980198019799E-2</v>
      </c>
      <c r="T263">
        <v>33255</v>
      </c>
      <c r="U263">
        <v>8.4158415841584205E-2</v>
      </c>
      <c r="V263">
        <v>0.29537953795379501</v>
      </c>
      <c r="W263">
        <v>0.158415841584158</v>
      </c>
      <c r="X263">
        <v>0.1996699669967</v>
      </c>
      <c r="Y263">
        <v>9.0759075907590803E-2</v>
      </c>
      <c r="Z263">
        <v>7.5907590759075896E-2</v>
      </c>
      <c r="AA263">
        <v>4.9504950495049497E-3</v>
      </c>
      <c r="AB263">
        <v>0</v>
      </c>
      <c r="AC263">
        <v>0.145214521452145</v>
      </c>
      <c r="AD263">
        <v>0</v>
      </c>
      <c r="AE263">
        <v>4.1254125412541302E-2</v>
      </c>
      <c r="AF263">
        <v>0</v>
      </c>
      <c r="AG263">
        <v>0.46285714285714302</v>
      </c>
      <c r="AH263">
        <v>0.58628571428571397</v>
      </c>
      <c r="AI263">
        <v>0.73599999999999999</v>
      </c>
      <c r="AJ263">
        <v>0.91657142857142904</v>
      </c>
      <c r="AK263">
        <v>0.88800000000000001</v>
      </c>
      <c r="AL263">
        <v>0.12</v>
      </c>
      <c r="AM263">
        <v>0.94285714285714295</v>
      </c>
      <c r="AN263">
        <v>0.98399999999999999</v>
      </c>
      <c r="AO263">
        <v>0.42057142857142898</v>
      </c>
      <c r="AP263">
        <v>0.63085714285714301</v>
      </c>
      <c r="AQ263">
        <v>0</v>
      </c>
      <c r="AR263">
        <v>0.96914285714285697</v>
      </c>
      <c r="AS263">
        <v>0</v>
      </c>
      <c r="AT263">
        <v>0.92</v>
      </c>
      <c r="AU263">
        <v>0</v>
      </c>
      <c r="AV263">
        <v>2.70171428571429</v>
      </c>
      <c r="AW263">
        <v>2.9348571428571399</v>
      </c>
      <c r="AX263">
        <v>1.05142857142857</v>
      </c>
      <c r="AY263">
        <v>1.8891428571428599</v>
      </c>
      <c r="AZ263">
        <v>8.5771428571428601</v>
      </c>
      <c r="BA263">
        <v>0.79085714285714304</v>
      </c>
      <c r="BB263">
        <v>0.94742857142857095</v>
      </c>
      <c r="BC263">
        <v>0.57828571428571396</v>
      </c>
      <c r="BD263">
        <v>0.32800000000000001</v>
      </c>
      <c r="BE263">
        <v>0.72228571428571398</v>
      </c>
      <c r="BF263" s="233" t="str">
        <f t="shared" si="4"/>
        <v>Significant vulnerability</v>
      </c>
    </row>
    <row r="264" spans="1:58" x14ac:dyDescent="0.25">
      <c r="A264">
        <v>55713</v>
      </c>
      <c r="B264">
        <v>1081</v>
      </c>
      <c r="C264">
        <v>36</v>
      </c>
      <c r="D264">
        <v>26</v>
      </c>
      <c r="E264">
        <v>31413</v>
      </c>
      <c r="F264">
        <v>42</v>
      </c>
      <c r="G264">
        <v>267</v>
      </c>
      <c r="H264">
        <v>242</v>
      </c>
      <c r="I264">
        <v>171</v>
      </c>
      <c r="J264">
        <v>29</v>
      </c>
      <c r="K264">
        <v>101</v>
      </c>
      <c r="L264">
        <v>3</v>
      </c>
      <c r="M264">
        <v>19</v>
      </c>
      <c r="N264">
        <v>26</v>
      </c>
      <c r="O264">
        <v>9</v>
      </c>
      <c r="P264">
        <v>44</v>
      </c>
      <c r="Q264">
        <v>90</v>
      </c>
      <c r="R264">
        <v>3.3302497687326599E-2</v>
      </c>
      <c r="S264">
        <v>2.4051803885291399E-2</v>
      </c>
      <c r="T264">
        <v>31413</v>
      </c>
      <c r="U264">
        <v>3.8852913968547599E-2</v>
      </c>
      <c r="V264">
        <v>0.24699352451433901</v>
      </c>
      <c r="W264">
        <v>0.223866790009251</v>
      </c>
      <c r="X264">
        <v>0.158186864014801</v>
      </c>
      <c r="Y264">
        <v>2.6827012025901899E-2</v>
      </c>
      <c r="Z264">
        <v>9.3432007400555003E-2</v>
      </c>
      <c r="AA264">
        <v>2.77520814061055E-3</v>
      </c>
      <c r="AB264">
        <v>1.7576318223866801E-2</v>
      </c>
      <c r="AC264">
        <v>2.4051803885291399E-2</v>
      </c>
      <c r="AD264">
        <v>8.3256244218316393E-3</v>
      </c>
      <c r="AE264">
        <v>4.0703052728954699E-2</v>
      </c>
      <c r="AF264">
        <v>8.32562442183164E-2</v>
      </c>
      <c r="AG264">
        <v>9.3714285714285694E-2</v>
      </c>
      <c r="AH264">
        <v>0.71885714285714297</v>
      </c>
      <c r="AI264">
        <v>0.82399999999999995</v>
      </c>
      <c r="AJ264">
        <v>0.47428571428571398</v>
      </c>
      <c r="AK264">
        <v>0.77714285714285702</v>
      </c>
      <c r="AL264">
        <v>0.494857142857143</v>
      </c>
      <c r="AM264">
        <v>0.80342857142857105</v>
      </c>
      <c r="AN264">
        <v>0.57828571428571396</v>
      </c>
      <c r="AO264">
        <v>0.53942857142857104</v>
      </c>
      <c r="AP264">
        <v>0.53828571428571403</v>
      </c>
      <c r="AQ264">
        <v>0.54400000000000004</v>
      </c>
      <c r="AR264">
        <v>0.61485714285714299</v>
      </c>
      <c r="AS264">
        <v>0.69828571428571395</v>
      </c>
      <c r="AT264">
        <v>0.91428571428571404</v>
      </c>
      <c r="AU264">
        <v>0.96685714285714297</v>
      </c>
      <c r="AV264">
        <v>2.1108571428571401</v>
      </c>
      <c r="AW264">
        <v>2.6537142857142899</v>
      </c>
      <c r="AX264">
        <v>1.0777142857142901</v>
      </c>
      <c r="AY264">
        <v>3.73828571428571</v>
      </c>
      <c r="AZ264">
        <v>9.5805714285714298</v>
      </c>
      <c r="BA264">
        <v>0.57142857142857095</v>
      </c>
      <c r="BB264">
        <v>0.83657142857142897</v>
      </c>
      <c r="BC264">
        <v>0.59314285714285697</v>
      </c>
      <c r="BD264">
        <v>0.93714285714285706</v>
      </c>
      <c r="BE264">
        <v>0.86285714285714299</v>
      </c>
      <c r="BF264" s="233" t="str">
        <f t="shared" si="4"/>
        <v>Most vulnerability</v>
      </c>
    </row>
    <row r="265" spans="1:58" x14ac:dyDescent="0.25">
      <c r="A265">
        <v>55716</v>
      </c>
      <c r="B265">
        <v>266</v>
      </c>
      <c r="C265">
        <v>68</v>
      </c>
      <c r="D265">
        <v>16</v>
      </c>
      <c r="E265">
        <v>24647</v>
      </c>
      <c r="F265">
        <v>20</v>
      </c>
      <c r="G265">
        <v>76</v>
      </c>
      <c r="H265">
        <v>59</v>
      </c>
      <c r="I265">
        <v>57</v>
      </c>
      <c r="J265">
        <v>8</v>
      </c>
      <c r="K265">
        <v>29</v>
      </c>
      <c r="L265">
        <v>0</v>
      </c>
      <c r="M265">
        <v>28</v>
      </c>
      <c r="N265">
        <v>4</v>
      </c>
      <c r="O265">
        <v>0</v>
      </c>
      <c r="P265">
        <v>10</v>
      </c>
      <c r="Q265">
        <v>0</v>
      </c>
      <c r="R265">
        <v>0.255639097744361</v>
      </c>
      <c r="S265">
        <v>6.01503759398496E-2</v>
      </c>
      <c r="T265">
        <v>24647</v>
      </c>
      <c r="U265">
        <v>7.5187969924811998E-2</v>
      </c>
      <c r="V265">
        <v>0.28571428571428598</v>
      </c>
      <c r="W265">
        <v>0.221804511278195</v>
      </c>
      <c r="X265">
        <v>0.214285714285714</v>
      </c>
      <c r="Y265">
        <v>3.00751879699248E-2</v>
      </c>
      <c r="Z265">
        <v>0.10902255639097699</v>
      </c>
      <c r="AA265">
        <v>0</v>
      </c>
      <c r="AB265">
        <v>0.105263157894737</v>
      </c>
      <c r="AC265">
        <v>1.50375939849624E-2</v>
      </c>
      <c r="AD265">
        <v>0</v>
      </c>
      <c r="AE265">
        <v>3.7593984962405999E-2</v>
      </c>
      <c r="AF265">
        <v>0</v>
      </c>
      <c r="AG265">
        <v>0.97371428571428598</v>
      </c>
      <c r="AH265">
        <v>0.97257142857142898</v>
      </c>
      <c r="AI265">
        <v>0.95428571428571396</v>
      </c>
      <c r="AJ265">
        <v>0.88114285714285701</v>
      </c>
      <c r="AK265">
        <v>0.86857142857142899</v>
      </c>
      <c r="AL265">
        <v>0.47314285714285698</v>
      </c>
      <c r="AM265">
        <v>0.95885714285714296</v>
      </c>
      <c r="AN265">
        <v>0.66171428571428603</v>
      </c>
      <c r="AO265">
        <v>0.61714285714285699</v>
      </c>
      <c r="AP265">
        <v>0</v>
      </c>
      <c r="AQ265">
        <v>0.93600000000000005</v>
      </c>
      <c r="AR265">
        <v>0.48342857142857099</v>
      </c>
      <c r="AS265">
        <v>0</v>
      </c>
      <c r="AT265">
        <v>0.89257142857142902</v>
      </c>
      <c r="AU265">
        <v>0</v>
      </c>
      <c r="AV265">
        <v>3.78171428571429</v>
      </c>
      <c r="AW265">
        <v>2.9622857142857102</v>
      </c>
      <c r="AX265">
        <v>0.61714285714285699</v>
      </c>
      <c r="AY265">
        <v>2.3119999999999998</v>
      </c>
      <c r="AZ265">
        <v>9.6731428571428602</v>
      </c>
      <c r="BA265">
        <v>0.98742857142857099</v>
      </c>
      <c r="BB265">
        <v>0.95885714285714296</v>
      </c>
      <c r="BC265">
        <v>0.317714285714286</v>
      </c>
      <c r="BD265">
        <v>0.48</v>
      </c>
      <c r="BE265">
        <v>0.876571428571429</v>
      </c>
      <c r="BF265" s="233" t="str">
        <f t="shared" si="4"/>
        <v>Most vulnerability</v>
      </c>
    </row>
    <row r="266" spans="1:58" x14ac:dyDescent="0.25">
      <c r="A266">
        <v>55717</v>
      </c>
      <c r="B266">
        <v>252</v>
      </c>
      <c r="C266">
        <v>14</v>
      </c>
      <c r="D266">
        <v>0</v>
      </c>
      <c r="E266">
        <v>48854</v>
      </c>
      <c r="F266">
        <v>8</v>
      </c>
      <c r="G266">
        <v>65</v>
      </c>
      <c r="H266">
        <v>43</v>
      </c>
      <c r="I266">
        <v>23</v>
      </c>
      <c r="J266">
        <v>17</v>
      </c>
      <c r="K266">
        <v>10</v>
      </c>
      <c r="L266">
        <v>2</v>
      </c>
      <c r="M266">
        <v>0</v>
      </c>
      <c r="N266">
        <v>44</v>
      </c>
      <c r="O266">
        <v>3</v>
      </c>
      <c r="P266">
        <v>1</v>
      </c>
      <c r="Q266">
        <v>0</v>
      </c>
      <c r="R266">
        <v>5.5555555555555601E-2</v>
      </c>
      <c r="S266">
        <v>0</v>
      </c>
      <c r="T266">
        <v>48854</v>
      </c>
      <c r="U266">
        <v>3.1746031746031703E-2</v>
      </c>
      <c r="V266">
        <v>0.25793650793650802</v>
      </c>
      <c r="W266">
        <v>0.170634920634921</v>
      </c>
      <c r="X266">
        <v>9.1269841269841306E-2</v>
      </c>
      <c r="Y266">
        <v>6.7460317460317498E-2</v>
      </c>
      <c r="Z266">
        <v>3.9682539682539701E-2</v>
      </c>
      <c r="AA266">
        <v>7.9365079365079395E-3</v>
      </c>
      <c r="AB266">
        <v>0</v>
      </c>
      <c r="AC266">
        <v>0.17460317460317501</v>
      </c>
      <c r="AD266">
        <v>1.1904761904761901E-2</v>
      </c>
      <c r="AE266">
        <v>3.9682539682539698E-3</v>
      </c>
      <c r="AF266">
        <v>0</v>
      </c>
      <c r="AG266">
        <v>0.27885714285714303</v>
      </c>
      <c r="AH266">
        <v>0</v>
      </c>
      <c r="AI266">
        <v>0.13142857142857101</v>
      </c>
      <c r="AJ266">
        <v>0.316571428571429</v>
      </c>
      <c r="AK266">
        <v>0.80114285714285705</v>
      </c>
      <c r="AL266">
        <v>0.17028571428571401</v>
      </c>
      <c r="AM266">
        <v>0.245714285714286</v>
      </c>
      <c r="AN266">
        <v>0.96342857142857097</v>
      </c>
      <c r="AO266">
        <v>0.18057142857142899</v>
      </c>
      <c r="AP266">
        <v>0.72799999999999998</v>
      </c>
      <c r="AQ266">
        <v>0</v>
      </c>
      <c r="AR266">
        <v>0.97942857142857098</v>
      </c>
      <c r="AS266">
        <v>0.82171428571428595</v>
      </c>
      <c r="AT266">
        <v>0.16</v>
      </c>
      <c r="AU266">
        <v>0</v>
      </c>
      <c r="AV266">
        <v>0.72685714285714298</v>
      </c>
      <c r="AW266">
        <v>2.1805714285714299</v>
      </c>
      <c r="AX266">
        <v>0.90857142857142903</v>
      </c>
      <c r="AY266">
        <v>1.96114285714286</v>
      </c>
      <c r="AZ266">
        <v>5.7771428571428602</v>
      </c>
      <c r="BA266">
        <v>5.2571428571428602E-2</v>
      </c>
      <c r="BB266">
        <v>0.60342857142857098</v>
      </c>
      <c r="BC266">
        <v>0.48799999999999999</v>
      </c>
      <c r="BD266">
        <v>0.35657142857142898</v>
      </c>
      <c r="BE266">
        <v>0.25942857142857101</v>
      </c>
      <c r="BF266" s="233" t="str">
        <f t="shared" si="4"/>
        <v>Some vulnerability</v>
      </c>
    </row>
    <row r="267" spans="1:58" x14ac:dyDescent="0.25">
      <c r="A267">
        <v>55718</v>
      </c>
      <c r="B267">
        <v>3125</v>
      </c>
      <c r="C267">
        <v>202</v>
      </c>
      <c r="D267">
        <v>90</v>
      </c>
      <c r="E267">
        <v>36373</v>
      </c>
      <c r="F267">
        <v>122</v>
      </c>
      <c r="G267">
        <v>577</v>
      </c>
      <c r="H267">
        <v>669</v>
      </c>
      <c r="I267">
        <v>386</v>
      </c>
      <c r="J267">
        <v>85</v>
      </c>
      <c r="K267">
        <v>231</v>
      </c>
      <c r="L267">
        <v>2</v>
      </c>
      <c r="M267">
        <v>86</v>
      </c>
      <c r="N267">
        <v>96</v>
      </c>
      <c r="O267">
        <v>12</v>
      </c>
      <c r="P267">
        <v>41</v>
      </c>
      <c r="Q267">
        <v>223</v>
      </c>
      <c r="R267">
        <v>6.4640000000000003E-2</v>
      </c>
      <c r="S267">
        <v>2.8799999999999999E-2</v>
      </c>
      <c r="T267">
        <v>36373</v>
      </c>
      <c r="U267">
        <v>3.9039999999999998E-2</v>
      </c>
      <c r="V267">
        <v>0.18464</v>
      </c>
      <c r="W267">
        <v>0.21407999999999999</v>
      </c>
      <c r="X267">
        <v>0.12352</v>
      </c>
      <c r="Y267">
        <v>2.7199999999999998E-2</v>
      </c>
      <c r="Z267">
        <v>7.392E-2</v>
      </c>
      <c r="AA267">
        <v>6.4000000000000005E-4</v>
      </c>
      <c r="AB267">
        <v>2.7519999999999999E-2</v>
      </c>
      <c r="AC267">
        <v>3.0720000000000001E-2</v>
      </c>
      <c r="AD267">
        <v>3.8400000000000001E-3</v>
      </c>
      <c r="AE267">
        <v>1.312E-2</v>
      </c>
      <c r="AF267">
        <v>7.1360000000000007E-2</v>
      </c>
      <c r="AG267">
        <v>0.35542857142857098</v>
      </c>
      <c r="AH267">
        <v>0.81485714285714295</v>
      </c>
      <c r="AI267">
        <v>0.54742857142857104</v>
      </c>
      <c r="AJ267">
        <v>0.47657142857142898</v>
      </c>
      <c r="AK267">
        <v>0.42399999999999999</v>
      </c>
      <c r="AL267">
        <v>0.40342857142857103</v>
      </c>
      <c r="AM267">
        <v>0.55885714285714305</v>
      </c>
      <c r="AN267">
        <v>0.59428571428571397</v>
      </c>
      <c r="AO267">
        <v>0.40571428571428603</v>
      </c>
      <c r="AP267">
        <v>0.38742857142857101</v>
      </c>
      <c r="AQ267">
        <v>0.64685714285714302</v>
      </c>
      <c r="AR267">
        <v>0.68114285714285705</v>
      </c>
      <c r="AS267">
        <v>0.44571428571428601</v>
      </c>
      <c r="AT267">
        <v>0.47885714285714298</v>
      </c>
      <c r="AU267">
        <v>0.95542857142857096</v>
      </c>
      <c r="AV267">
        <v>2.19428571428571</v>
      </c>
      <c r="AW267">
        <v>1.98057142857143</v>
      </c>
      <c r="AX267">
        <v>0.79314285714285704</v>
      </c>
      <c r="AY267">
        <v>3.2080000000000002</v>
      </c>
      <c r="AZ267">
        <v>8.1760000000000002</v>
      </c>
      <c r="BA267">
        <v>0.60228571428571398</v>
      </c>
      <c r="BB267">
        <v>0.48114285714285698</v>
      </c>
      <c r="BC267">
        <v>0.41599999999999998</v>
      </c>
      <c r="BD267">
        <v>0.75885714285714301</v>
      </c>
      <c r="BE267">
        <v>0.64914285714285702</v>
      </c>
      <c r="BF267" s="233" t="str">
        <f t="shared" si="4"/>
        <v>Significant vulnerability</v>
      </c>
    </row>
    <row r="268" spans="1:58" x14ac:dyDescent="0.25">
      <c r="A268">
        <v>55719</v>
      </c>
      <c r="B268">
        <v>5678</v>
      </c>
      <c r="C268">
        <v>926</v>
      </c>
      <c r="D268">
        <v>125</v>
      </c>
      <c r="E268">
        <v>35440</v>
      </c>
      <c r="F268">
        <v>323</v>
      </c>
      <c r="G268">
        <v>1586</v>
      </c>
      <c r="H268">
        <v>1215</v>
      </c>
      <c r="I268">
        <v>1048</v>
      </c>
      <c r="J268">
        <v>150</v>
      </c>
      <c r="K268">
        <v>249</v>
      </c>
      <c r="L268">
        <v>0</v>
      </c>
      <c r="M268">
        <v>117</v>
      </c>
      <c r="N268">
        <v>58</v>
      </c>
      <c r="O268">
        <v>115</v>
      </c>
      <c r="P268">
        <v>284</v>
      </c>
      <c r="Q268">
        <v>138</v>
      </c>
      <c r="R268">
        <v>0.163085593518845</v>
      </c>
      <c r="S268">
        <v>2.20147939415287E-2</v>
      </c>
      <c r="T268">
        <v>35440</v>
      </c>
      <c r="U268">
        <v>5.6886227544910198E-2</v>
      </c>
      <c r="V268">
        <v>0.27932370553011598</v>
      </c>
      <c r="W268">
        <v>0.21398379711165899</v>
      </c>
      <c r="X268">
        <v>0.18457203240577699</v>
      </c>
      <c r="Y268">
        <v>2.64177527298344E-2</v>
      </c>
      <c r="Z268">
        <v>4.3853469531525198E-2</v>
      </c>
      <c r="AA268">
        <v>0</v>
      </c>
      <c r="AB268">
        <v>2.06058471292709E-2</v>
      </c>
      <c r="AC268">
        <v>1.02148643888693E-2</v>
      </c>
      <c r="AD268">
        <v>2.0253610426206398E-2</v>
      </c>
      <c r="AE268">
        <v>5.00176118351532E-2</v>
      </c>
      <c r="AF268">
        <v>2.4304332511447702E-2</v>
      </c>
      <c r="AG268">
        <v>0.90514285714285703</v>
      </c>
      <c r="AH268">
        <v>0.66628571428571404</v>
      </c>
      <c r="AI268">
        <v>0.61714285714285699</v>
      </c>
      <c r="AJ268">
        <v>0.74057142857142899</v>
      </c>
      <c r="AK268">
        <v>0.85942857142857099</v>
      </c>
      <c r="AL268">
        <v>0.40228571428571402</v>
      </c>
      <c r="AM268">
        <v>0.90742857142857103</v>
      </c>
      <c r="AN268">
        <v>0.56685714285714295</v>
      </c>
      <c r="AO268">
        <v>0.20799999999999999</v>
      </c>
      <c r="AP268">
        <v>0</v>
      </c>
      <c r="AQ268">
        <v>0.58171428571428596</v>
      </c>
      <c r="AR268">
        <v>0.39657142857142902</v>
      </c>
      <c r="AS268">
        <v>0.93371428571428605</v>
      </c>
      <c r="AT268">
        <v>0.95314285714285696</v>
      </c>
      <c r="AU268">
        <v>0.77371428571428602</v>
      </c>
      <c r="AV268">
        <v>2.9291428571428599</v>
      </c>
      <c r="AW268">
        <v>2.7360000000000002</v>
      </c>
      <c r="AX268">
        <v>0.20799999999999999</v>
      </c>
      <c r="AY268">
        <v>3.6388571428571401</v>
      </c>
      <c r="AZ268">
        <v>9.5120000000000005</v>
      </c>
      <c r="BA268">
        <v>0.85942857142857099</v>
      </c>
      <c r="BB268">
        <v>0.870857142857143</v>
      </c>
      <c r="BC268">
        <v>0.13600000000000001</v>
      </c>
      <c r="BD268">
        <v>0.90171428571428602</v>
      </c>
      <c r="BE268">
        <v>0.85485714285714298</v>
      </c>
      <c r="BF268" s="233" t="str">
        <f t="shared" si="4"/>
        <v>Most vulnerability</v>
      </c>
    </row>
    <row r="269" spans="1:58" x14ac:dyDescent="0.25">
      <c r="A269">
        <v>55720</v>
      </c>
      <c r="B269">
        <v>17511</v>
      </c>
      <c r="C269">
        <v>2518</v>
      </c>
      <c r="D269">
        <v>495</v>
      </c>
      <c r="E269">
        <v>35169</v>
      </c>
      <c r="F269">
        <v>773</v>
      </c>
      <c r="G269">
        <v>2848</v>
      </c>
      <c r="H269">
        <v>4380</v>
      </c>
      <c r="I269">
        <v>2721</v>
      </c>
      <c r="J269">
        <v>468</v>
      </c>
      <c r="K269">
        <v>3119</v>
      </c>
      <c r="L269">
        <v>30</v>
      </c>
      <c r="M269">
        <v>729</v>
      </c>
      <c r="N269">
        <v>369</v>
      </c>
      <c r="O269">
        <v>96</v>
      </c>
      <c r="P269">
        <v>385</v>
      </c>
      <c r="Q269">
        <v>402</v>
      </c>
      <c r="R269">
        <v>0.14379532865056199</v>
      </c>
      <c r="S269">
        <v>2.8267945862600601E-2</v>
      </c>
      <c r="T269">
        <v>35169</v>
      </c>
      <c r="U269">
        <v>4.4143681114727898E-2</v>
      </c>
      <c r="V269">
        <v>0.162640625892296</v>
      </c>
      <c r="W269">
        <v>0.25012849066301202</v>
      </c>
      <c r="X269">
        <v>0.15538804180229601</v>
      </c>
      <c r="Y269">
        <v>2.6726057906458801E-2</v>
      </c>
      <c r="Z269">
        <v>0.178116612415053</v>
      </c>
      <c r="AA269">
        <v>1.71320884015762E-3</v>
      </c>
      <c r="AB269">
        <v>4.1630974815830099E-2</v>
      </c>
      <c r="AC269">
        <v>2.1072468733938698E-2</v>
      </c>
      <c r="AD269">
        <v>5.4822682885043699E-3</v>
      </c>
      <c r="AE269">
        <v>2.1986180115356101E-2</v>
      </c>
      <c r="AF269">
        <v>2.2956998458111999E-2</v>
      </c>
      <c r="AG269">
        <v>0.86171428571428599</v>
      </c>
      <c r="AH269">
        <v>0.80800000000000005</v>
      </c>
      <c r="AI269">
        <v>0.63657142857142901</v>
      </c>
      <c r="AJ269">
        <v>0.54171428571428604</v>
      </c>
      <c r="AK269">
        <v>0.29714285714285699</v>
      </c>
      <c r="AL269">
        <v>0.68571428571428605</v>
      </c>
      <c r="AM269">
        <v>0.79657142857142904</v>
      </c>
      <c r="AN269">
        <v>0.57142857142857095</v>
      </c>
      <c r="AO269">
        <v>0.77600000000000002</v>
      </c>
      <c r="AP269">
        <v>0.48457142857142899</v>
      </c>
      <c r="AQ269">
        <v>0.76457142857142901</v>
      </c>
      <c r="AR269">
        <v>0.57714285714285696</v>
      </c>
      <c r="AS269">
        <v>0.55657142857142905</v>
      </c>
      <c r="AT269">
        <v>0.70171428571428596</v>
      </c>
      <c r="AU269">
        <v>0.76342857142857101</v>
      </c>
      <c r="AV269">
        <v>2.8479999999999999</v>
      </c>
      <c r="AW269">
        <v>2.3508571428571399</v>
      </c>
      <c r="AX269">
        <v>1.26057142857143</v>
      </c>
      <c r="AY269">
        <v>3.3634285714285701</v>
      </c>
      <c r="AZ269">
        <v>9.8228571428571403</v>
      </c>
      <c r="BA269">
        <v>0.82971428571428596</v>
      </c>
      <c r="BB269">
        <v>0.68228571428571405</v>
      </c>
      <c r="BC269">
        <v>0.68228571428571405</v>
      </c>
      <c r="BD269">
        <v>0.82514285714285696</v>
      </c>
      <c r="BE269">
        <v>0.88685714285714301</v>
      </c>
      <c r="BF269" s="233" t="str">
        <f t="shared" si="4"/>
        <v>Most vulnerability</v>
      </c>
    </row>
    <row r="270" spans="1:58" x14ac:dyDescent="0.25">
      <c r="A270">
        <v>55721</v>
      </c>
      <c r="B270">
        <v>3860</v>
      </c>
      <c r="C270">
        <v>192</v>
      </c>
      <c r="D270">
        <v>283</v>
      </c>
      <c r="E270">
        <v>40859</v>
      </c>
      <c r="F270">
        <v>141</v>
      </c>
      <c r="G270">
        <v>776</v>
      </c>
      <c r="H270">
        <v>1018</v>
      </c>
      <c r="I270">
        <v>363</v>
      </c>
      <c r="J270">
        <v>54</v>
      </c>
      <c r="K270">
        <v>408</v>
      </c>
      <c r="L270">
        <v>6</v>
      </c>
      <c r="M270">
        <v>21</v>
      </c>
      <c r="N270">
        <v>114</v>
      </c>
      <c r="O270">
        <v>70</v>
      </c>
      <c r="P270">
        <v>84</v>
      </c>
      <c r="Q270">
        <v>30</v>
      </c>
      <c r="R270">
        <v>4.9740932642487003E-2</v>
      </c>
      <c r="S270">
        <v>7.3316062176165805E-2</v>
      </c>
      <c r="T270">
        <v>40859</v>
      </c>
      <c r="U270">
        <v>3.6528497409326399E-2</v>
      </c>
      <c r="V270">
        <v>0.20103626943005201</v>
      </c>
      <c r="W270">
        <v>0.263730569948187</v>
      </c>
      <c r="X270">
        <v>9.4041450777202107E-2</v>
      </c>
      <c r="Y270">
        <v>1.39896373056995E-2</v>
      </c>
      <c r="Z270">
        <v>0.10569948186528499</v>
      </c>
      <c r="AA270">
        <v>1.5544041450777199E-3</v>
      </c>
      <c r="AB270">
        <v>5.4404145077720199E-3</v>
      </c>
      <c r="AC270">
        <v>2.9533678756476701E-2</v>
      </c>
      <c r="AD270">
        <v>1.81347150259067E-2</v>
      </c>
      <c r="AE270">
        <v>2.1761658031088101E-2</v>
      </c>
      <c r="AF270">
        <v>7.7720207253886E-3</v>
      </c>
      <c r="AG270">
        <v>0.23428571428571399</v>
      </c>
      <c r="AH270">
        <v>0.98399999999999999</v>
      </c>
      <c r="AI270">
        <v>0.32228571428571401</v>
      </c>
      <c r="AJ270">
        <v>0.42742857142857099</v>
      </c>
      <c r="AK270">
        <v>0.53714285714285703</v>
      </c>
      <c r="AL270">
        <v>0.76800000000000002</v>
      </c>
      <c r="AM270">
        <v>0.26971428571428602</v>
      </c>
      <c r="AN270">
        <v>0.182857142857143</v>
      </c>
      <c r="AO270">
        <v>0.60685714285714298</v>
      </c>
      <c r="AP270">
        <v>0.47085714285714297</v>
      </c>
      <c r="AQ270">
        <v>0.38628571428571401</v>
      </c>
      <c r="AR270">
        <v>0.66971428571428604</v>
      </c>
      <c r="AS270">
        <v>0.91771428571428604</v>
      </c>
      <c r="AT270">
        <v>0.69371428571428595</v>
      </c>
      <c r="AU270">
        <v>0.56571428571428595</v>
      </c>
      <c r="AV270">
        <v>1.968</v>
      </c>
      <c r="AW270">
        <v>1.75771428571429</v>
      </c>
      <c r="AX270">
        <v>1.0777142857142901</v>
      </c>
      <c r="AY270">
        <v>3.2331428571428602</v>
      </c>
      <c r="AZ270">
        <v>8.0365714285714294</v>
      </c>
      <c r="BA270">
        <v>0.497142857142857</v>
      </c>
      <c r="BB270">
        <v>0.36685714285714299</v>
      </c>
      <c r="BC270">
        <v>0.59314285714285697</v>
      </c>
      <c r="BD270">
        <v>0.76685714285714301</v>
      </c>
      <c r="BE270">
        <v>0.620571428571429</v>
      </c>
      <c r="BF270" s="233" t="str">
        <f t="shared" si="4"/>
        <v>Significant vulnerability</v>
      </c>
    </row>
    <row r="271" spans="1:58" x14ac:dyDescent="0.25">
      <c r="A271">
        <v>55722</v>
      </c>
      <c r="B271">
        <v>947</v>
      </c>
      <c r="C271">
        <v>176</v>
      </c>
      <c r="D271">
        <v>16</v>
      </c>
      <c r="E271">
        <v>29601</v>
      </c>
      <c r="F271">
        <v>15</v>
      </c>
      <c r="G271">
        <v>198</v>
      </c>
      <c r="H271">
        <v>254</v>
      </c>
      <c r="I271">
        <v>112</v>
      </c>
      <c r="J271">
        <v>10</v>
      </c>
      <c r="K271">
        <v>57</v>
      </c>
      <c r="L271">
        <v>0</v>
      </c>
      <c r="M271">
        <v>0</v>
      </c>
      <c r="N271">
        <v>17</v>
      </c>
      <c r="O271">
        <v>0</v>
      </c>
      <c r="P271">
        <v>31</v>
      </c>
      <c r="Q271">
        <v>8</v>
      </c>
      <c r="R271">
        <v>0.18585005279830999</v>
      </c>
      <c r="S271">
        <v>1.6895459345300901E-2</v>
      </c>
      <c r="T271">
        <v>29601</v>
      </c>
      <c r="U271">
        <v>1.5839493136219601E-2</v>
      </c>
      <c r="V271">
        <v>0.20908130939809899</v>
      </c>
      <c r="W271">
        <v>0.26821541710665298</v>
      </c>
      <c r="X271">
        <v>0.118268215417107</v>
      </c>
      <c r="Y271">
        <v>1.0559662090813099E-2</v>
      </c>
      <c r="Z271">
        <v>6.0190073917634597E-2</v>
      </c>
      <c r="AA271">
        <v>0</v>
      </c>
      <c r="AB271">
        <v>0</v>
      </c>
      <c r="AC271">
        <v>1.7951425554382301E-2</v>
      </c>
      <c r="AD271">
        <v>0</v>
      </c>
      <c r="AE271">
        <v>3.2734952481520599E-2</v>
      </c>
      <c r="AF271">
        <v>8.4477296726504694E-3</v>
      </c>
      <c r="AG271">
        <v>0.93714285714285706</v>
      </c>
      <c r="AH271">
        <v>0.47771428571428598</v>
      </c>
      <c r="AI271">
        <v>0.88457142857142901</v>
      </c>
      <c r="AJ271">
        <v>0.109714285714286</v>
      </c>
      <c r="AK271">
        <v>0.58857142857142897</v>
      </c>
      <c r="AL271">
        <v>0.79885714285714304</v>
      </c>
      <c r="AM271">
        <v>0.50971428571428601</v>
      </c>
      <c r="AN271">
        <v>0.10057142857142901</v>
      </c>
      <c r="AO271">
        <v>0.315428571428571</v>
      </c>
      <c r="AP271">
        <v>0</v>
      </c>
      <c r="AQ271">
        <v>0</v>
      </c>
      <c r="AR271">
        <v>0.52800000000000002</v>
      </c>
      <c r="AS271">
        <v>0</v>
      </c>
      <c r="AT271">
        <v>0.85028571428571398</v>
      </c>
      <c r="AU271">
        <v>0.57599999999999996</v>
      </c>
      <c r="AV271">
        <v>2.4091428571428599</v>
      </c>
      <c r="AW271">
        <v>1.99771428571429</v>
      </c>
      <c r="AX271">
        <v>0.315428571428571</v>
      </c>
      <c r="AY271">
        <v>1.95428571428571</v>
      </c>
      <c r="AZ271">
        <v>6.6765714285714299</v>
      </c>
      <c r="BA271">
        <v>0.68571428571428605</v>
      </c>
      <c r="BB271">
        <v>0.497142857142857</v>
      </c>
      <c r="BC271">
        <v>0.182857142857143</v>
      </c>
      <c r="BD271">
        <v>0.35199999999999998</v>
      </c>
      <c r="BE271">
        <v>0.41257142857142898</v>
      </c>
      <c r="BF271" s="233" t="str">
        <f t="shared" si="4"/>
        <v>Some vulnerability</v>
      </c>
    </row>
    <row r="272" spans="1:58" x14ac:dyDescent="0.25">
      <c r="A272">
        <v>55723</v>
      </c>
      <c r="B272">
        <v>1925</v>
      </c>
      <c r="C272">
        <v>280</v>
      </c>
      <c r="D272">
        <v>78</v>
      </c>
      <c r="E272">
        <v>37846</v>
      </c>
      <c r="F272">
        <v>110</v>
      </c>
      <c r="G272">
        <v>690</v>
      </c>
      <c r="H272">
        <v>334</v>
      </c>
      <c r="I272">
        <v>243</v>
      </c>
      <c r="J272">
        <v>97</v>
      </c>
      <c r="K272">
        <v>69</v>
      </c>
      <c r="L272">
        <v>6</v>
      </c>
      <c r="M272">
        <v>52</v>
      </c>
      <c r="N272">
        <v>110</v>
      </c>
      <c r="O272">
        <v>37</v>
      </c>
      <c r="P272">
        <v>37</v>
      </c>
      <c r="Q272">
        <v>55</v>
      </c>
      <c r="R272">
        <v>0.145454545454545</v>
      </c>
      <c r="S272">
        <v>4.0519480519480497E-2</v>
      </c>
      <c r="T272">
        <v>37846</v>
      </c>
      <c r="U272">
        <v>5.7142857142857099E-2</v>
      </c>
      <c r="V272">
        <v>0.35844155844155801</v>
      </c>
      <c r="W272">
        <v>0.173506493506493</v>
      </c>
      <c r="X272">
        <v>0.126233766233766</v>
      </c>
      <c r="Y272">
        <v>5.0389610389610401E-2</v>
      </c>
      <c r="Z272">
        <v>3.5844155844155803E-2</v>
      </c>
      <c r="AA272">
        <v>3.1168831168831199E-3</v>
      </c>
      <c r="AB272">
        <v>2.7012987012986999E-2</v>
      </c>
      <c r="AC272">
        <v>5.7142857142857099E-2</v>
      </c>
      <c r="AD272">
        <v>1.9220779220779201E-2</v>
      </c>
      <c r="AE272">
        <v>1.9220779220779201E-2</v>
      </c>
      <c r="AF272">
        <v>2.8571428571428598E-2</v>
      </c>
      <c r="AG272">
        <v>0.86742857142857099</v>
      </c>
      <c r="AH272">
        <v>0.91314285714285703</v>
      </c>
      <c r="AI272">
        <v>0.44571428571428601</v>
      </c>
      <c r="AJ272">
        <v>0.745142857142857</v>
      </c>
      <c r="AK272">
        <v>0.96228571428571397</v>
      </c>
      <c r="AL272">
        <v>0.17714285714285699</v>
      </c>
      <c r="AM272">
        <v>0.58514285714285696</v>
      </c>
      <c r="AN272">
        <v>0.91885714285714304</v>
      </c>
      <c r="AO272">
        <v>0.157714285714286</v>
      </c>
      <c r="AP272">
        <v>0.55085714285714305</v>
      </c>
      <c r="AQ272">
        <v>0.64342857142857102</v>
      </c>
      <c r="AR272">
        <v>0.81599999999999995</v>
      </c>
      <c r="AS272">
        <v>0.92342857142857104</v>
      </c>
      <c r="AT272">
        <v>0.61142857142857099</v>
      </c>
      <c r="AU272">
        <v>0.82514285714285696</v>
      </c>
      <c r="AV272">
        <v>2.9714285714285702</v>
      </c>
      <c r="AW272">
        <v>2.6434285714285699</v>
      </c>
      <c r="AX272">
        <v>0.70857142857142896</v>
      </c>
      <c r="AY272">
        <v>3.8194285714285701</v>
      </c>
      <c r="AZ272">
        <v>10.1428571428571</v>
      </c>
      <c r="BA272">
        <v>0.870857142857143</v>
      </c>
      <c r="BB272">
        <v>0.83085714285714296</v>
      </c>
      <c r="BC272">
        <v>0.36799999999999999</v>
      </c>
      <c r="BD272">
        <v>0.95199999999999996</v>
      </c>
      <c r="BE272">
        <v>0.91657142857142904</v>
      </c>
      <c r="BF272" s="233" t="str">
        <f t="shared" si="4"/>
        <v>Most vulnerability</v>
      </c>
    </row>
    <row r="273" spans="1:58" x14ac:dyDescent="0.25">
      <c r="A273">
        <v>55724</v>
      </c>
      <c r="B273">
        <v>784</v>
      </c>
      <c r="C273">
        <v>47</v>
      </c>
      <c r="D273">
        <v>11</v>
      </c>
      <c r="E273">
        <v>41286</v>
      </c>
      <c r="F273">
        <v>27</v>
      </c>
      <c r="G273">
        <v>279</v>
      </c>
      <c r="H273">
        <v>88</v>
      </c>
      <c r="I273">
        <v>98</v>
      </c>
      <c r="J273">
        <v>50</v>
      </c>
      <c r="K273">
        <v>30</v>
      </c>
      <c r="L273">
        <v>0</v>
      </c>
      <c r="M273">
        <v>0</v>
      </c>
      <c r="N273">
        <v>132</v>
      </c>
      <c r="O273">
        <v>6</v>
      </c>
      <c r="P273">
        <v>4</v>
      </c>
      <c r="Q273">
        <v>8</v>
      </c>
      <c r="R273">
        <v>5.9948979591836697E-2</v>
      </c>
      <c r="S273">
        <v>1.4030612244898001E-2</v>
      </c>
      <c r="T273">
        <v>41286</v>
      </c>
      <c r="U273">
        <v>3.4438775510204099E-2</v>
      </c>
      <c r="V273">
        <v>0.35586734693877597</v>
      </c>
      <c r="W273">
        <v>0.11224489795918401</v>
      </c>
      <c r="X273">
        <v>0.125</v>
      </c>
      <c r="Y273">
        <v>6.3775510204081606E-2</v>
      </c>
      <c r="Z273">
        <v>3.8265306122449001E-2</v>
      </c>
      <c r="AA273">
        <v>0</v>
      </c>
      <c r="AB273">
        <v>0</v>
      </c>
      <c r="AC273">
        <v>0.168367346938776</v>
      </c>
      <c r="AD273">
        <v>7.6530612244898001E-3</v>
      </c>
      <c r="AE273">
        <v>5.1020408163265302E-3</v>
      </c>
      <c r="AF273">
        <v>1.02040816326531E-2</v>
      </c>
      <c r="AG273">
        <v>0.30628571428571399</v>
      </c>
      <c r="AH273">
        <v>0.373714285714286</v>
      </c>
      <c r="AI273">
        <v>0.30285714285714299</v>
      </c>
      <c r="AJ273">
        <v>0.379428571428571</v>
      </c>
      <c r="AK273">
        <v>0.95885714285714296</v>
      </c>
      <c r="AL273">
        <v>5.8285714285714302E-2</v>
      </c>
      <c r="AM273">
        <v>0.56914285714285695</v>
      </c>
      <c r="AN273">
        <v>0.95314285714285696</v>
      </c>
      <c r="AO273">
        <v>0.17028571428571401</v>
      </c>
      <c r="AP273">
        <v>0</v>
      </c>
      <c r="AQ273">
        <v>0</v>
      </c>
      <c r="AR273">
        <v>0.97714285714285698</v>
      </c>
      <c r="AS273">
        <v>0.66285714285714303</v>
      </c>
      <c r="AT273">
        <v>0.19657142857142901</v>
      </c>
      <c r="AU273">
        <v>0.61371428571428599</v>
      </c>
      <c r="AV273">
        <v>1.3622857142857101</v>
      </c>
      <c r="AW273">
        <v>2.5394285714285698</v>
      </c>
      <c r="AX273">
        <v>0.17028571428571401</v>
      </c>
      <c r="AY273">
        <v>2.4502857142857102</v>
      </c>
      <c r="AZ273">
        <v>6.5222857142857098</v>
      </c>
      <c r="BA273">
        <v>0.24</v>
      </c>
      <c r="BB273">
        <v>0.78057142857142903</v>
      </c>
      <c r="BC273">
        <v>0.11542857142857101</v>
      </c>
      <c r="BD273">
        <v>0.52571428571428602</v>
      </c>
      <c r="BE273">
        <v>0.377142857142857</v>
      </c>
      <c r="BF273" s="233" t="str">
        <f t="shared" si="4"/>
        <v>Some vulnerability</v>
      </c>
    </row>
    <row r="274" spans="1:58" x14ac:dyDescent="0.25">
      <c r="A274">
        <v>55725</v>
      </c>
      <c r="B274">
        <v>99</v>
      </c>
      <c r="C274">
        <v>4</v>
      </c>
      <c r="D274">
        <v>5</v>
      </c>
      <c r="E274">
        <v>35026</v>
      </c>
      <c r="F274">
        <v>0</v>
      </c>
      <c r="G274">
        <v>24</v>
      </c>
      <c r="H274">
        <v>13</v>
      </c>
      <c r="I274">
        <v>14</v>
      </c>
      <c r="J274">
        <v>2</v>
      </c>
      <c r="K274">
        <v>7</v>
      </c>
      <c r="L274">
        <v>0</v>
      </c>
      <c r="M274">
        <v>0</v>
      </c>
      <c r="N274">
        <v>0</v>
      </c>
      <c r="O274">
        <v>0</v>
      </c>
      <c r="P274">
        <v>0</v>
      </c>
      <c r="Q274">
        <v>0</v>
      </c>
      <c r="R274">
        <v>4.0404040404040401E-2</v>
      </c>
      <c r="S274">
        <v>5.0505050505050497E-2</v>
      </c>
      <c r="T274">
        <v>35026</v>
      </c>
      <c r="U274">
        <v>0</v>
      </c>
      <c r="V274">
        <v>0.24242424242424199</v>
      </c>
      <c r="W274">
        <v>0.13131313131313099</v>
      </c>
      <c r="X274">
        <v>0.14141414141414099</v>
      </c>
      <c r="Y274">
        <v>2.02020202020202E-2</v>
      </c>
      <c r="Z274">
        <v>7.0707070707070704E-2</v>
      </c>
      <c r="AA274">
        <v>0</v>
      </c>
      <c r="AB274">
        <v>0</v>
      </c>
      <c r="AC274">
        <v>0</v>
      </c>
      <c r="AD274">
        <v>0</v>
      </c>
      <c r="AE274">
        <v>0</v>
      </c>
      <c r="AF274">
        <v>0</v>
      </c>
      <c r="AG274">
        <v>0.150857142857143</v>
      </c>
      <c r="AH274">
        <v>0.95542857142857096</v>
      </c>
      <c r="AI274">
        <v>0.64457142857142902</v>
      </c>
      <c r="AJ274">
        <v>0</v>
      </c>
      <c r="AK274">
        <v>0.75885714285714301</v>
      </c>
      <c r="AL274">
        <v>7.54285714285714E-2</v>
      </c>
      <c r="AM274">
        <v>0.70514285714285696</v>
      </c>
      <c r="AN274">
        <v>0.380571428571429</v>
      </c>
      <c r="AO274">
        <v>0.38514285714285701</v>
      </c>
      <c r="AP274">
        <v>0</v>
      </c>
      <c r="AQ274">
        <v>0</v>
      </c>
      <c r="AR274">
        <v>0</v>
      </c>
      <c r="AS274">
        <v>0</v>
      </c>
      <c r="AT274">
        <v>0</v>
      </c>
      <c r="AU274">
        <v>0</v>
      </c>
      <c r="AV274">
        <v>1.75085714285714</v>
      </c>
      <c r="AW274">
        <v>1.92</v>
      </c>
      <c r="AX274">
        <v>0.38514285714285701</v>
      </c>
      <c r="AY274">
        <v>0</v>
      </c>
      <c r="AZ274">
        <v>4.056</v>
      </c>
      <c r="BA274">
        <v>0.39657142857142902</v>
      </c>
      <c r="BB274">
        <v>0.44342857142857101</v>
      </c>
      <c r="BC274">
        <v>0.20685714285714299</v>
      </c>
      <c r="BD274">
        <v>0</v>
      </c>
      <c r="BE274">
        <v>3.77142857142857E-2</v>
      </c>
      <c r="BF274" s="233" t="str">
        <f t="shared" si="4"/>
        <v>Least vulnerability</v>
      </c>
    </row>
    <row r="275" spans="1:58" x14ac:dyDescent="0.25">
      <c r="A275">
        <v>55726</v>
      </c>
      <c r="B275">
        <v>1029</v>
      </c>
      <c r="C275">
        <v>81</v>
      </c>
      <c r="D275">
        <v>5</v>
      </c>
      <c r="E275">
        <v>30661</v>
      </c>
      <c r="F275">
        <v>48</v>
      </c>
      <c r="G275">
        <v>211</v>
      </c>
      <c r="H275">
        <v>279</v>
      </c>
      <c r="I275">
        <v>127</v>
      </c>
      <c r="J275">
        <v>11</v>
      </c>
      <c r="K275">
        <v>45</v>
      </c>
      <c r="L275">
        <v>0</v>
      </c>
      <c r="M275">
        <v>54</v>
      </c>
      <c r="N275">
        <v>46</v>
      </c>
      <c r="O275">
        <v>13</v>
      </c>
      <c r="P275">
        <v>29</v>
      </c>
      <c r="Q275">
        <v>39</v>
      </c>
      <c r="R275">
        <v>7.8717201166180806E-2</v>
      </c>
      <c r="S275">
        <v>4.8590864917395504E-3</v>
      </c>
      <c r="T275">
        <v>30661</v>
      </c>
      <c r="U275">
        <v>4.6647230320699701E-2</v>
      </c>
      <c r="V275">
        <v>0.20505344995140901</v>
      </c>
      <c r="W275">
        <v>0.27113702623906699</v>
      </c>
      <c r="X275">
        <v>0.12342079689018499</v>
      </c>
      <c r="Y275">
        <v>1.0689990281826999E-2</v>
      </c>
      <c r="Z275">
        <v>4.3731778425656002E-2</v>
      </c>
      <c r="AA275">
        <v>0</v>
      </c>
      <c r="AB275">
        <v>5.2478134110787202E-2</v>
      </c>
      <c r="AC275">
        <v>4.4703595724003897E-2</v>
      </c>
      <c r="AD275">
        <v>1.2633624878522799E-2</v>
      </c>
      <c r="AE275">
        <v>2.8182701652089401E-2</v>
      </c>
      <c r="AF275">
        <v>3.7900874635568502E-2</v>
      </c>
      <c r="AG275">
        <v>0.501714285714286</v>
      </c>
      <c r="AH275">
        <v>0.113142857142857</v>
      </c>
      <c r="AI275">
        <v>0.85257142857142898</v>
      </c>
      <c r="AJ275">
        <v>0.58399999999999996</v>
      </c>
      <c r="AK275">
        <v>0.56228571428571394</v>
      </c>
      <c r="AL275">
        <v>0.81714285714285695</v>
      </c>
      <c r="AM275">
        <v>0.55428571428571405</v>
      </c>
      <c r="AN275">
        <v>0.10285714285714299</v>
      </c>
      <c r="AO275">
        <v>0.20228571428571401</v>
      </c>
      <c r="AP275">
        <v>0</v>
      </c>
      <c r="AQ275">
        <v>0.82971428571428596</v>
      </c>
      <c r="AR275">
        <v>0.76914285714285702</v>
      </c>
      <c r="AS275">
        <v>0.84</v>
      </c>
      <c r="AT275">
        <v>0.79314285714285704</v>
      </c>
      <c r="AU275">
        <v>0.88685714285714301</v>
      </c>
      <c r="AV275">
        <v>2.0514285714285698</v>
      </c>
      <c r="AW275">
        <v>2.0365714285714298</v>
      </c>
      <c r="AX275">
        <v>0.20228571428571401</v>
      </c>
      <c r="AY275">
        <v>4.1188571428571397</v>
      </c>
      <c r="AZ275">
        <v>8.4091428571428608</v>
      </c>
      <c r="BA275">
        <v>0.54285714285714304</v>
      </c>
      <c r="BB275">
        <v>0.52914285714285703</v>
      </c>
      <c r="BC275">
        <v>0.13257142857142901</v>
      </c>
      <c r="BD275">
        <v>0.98857142857142899</v>
      </c>
      <c r="BE275">
        <v>0.68685714285714305</v>
      </c>
      <c r="BF275" s="233" t="str">
        <f t="shared" si="4"/>
        <v>Significant vulnerability</v>
      </c>
    </row>
    <row r="276" spans="1:58" x14ac:dyDescent="0.25">
      <c r="A276">
        <v>55731</v>
      </c>
      <c r="B276">
        <v>5297</v>
      </c>
      <c r="C276">
        <v>527</v>
      </c>
      <c r="D276">
        <v>52</v>
      </c>
      <c r="E276">
        <v>37714</v>
      </c>
      <c r="F276">
        <v>274</v>
      </c>
      <c r="G276">
        <v>1720</v>
      </c>
      <c r="H276">
        <v>546</v>
      </c>
      <c r="I276">
        <v>724</v>
      </c>
      <c r="J276">
        <v>226</v>
      </c>
      <c r="K276">
        <v>269</v>
      </c>
      <c r="L276">
        <v>0</v>
      </c>
      <c r="M276">
        <v>270</v>
      </c>
      <c r="N276">
        <v>112</v>
      </c>
      <c r="O276">
        <v>7</v>
      </c>
      <c r="P276">
        <v>303</v>
      </c>
      <c r="Q276">
        <v>309</v>
      </c>
      <c r="R276">
        <v>9.9490277515574793E-2</v>
      </c>
      <c r="S276">
        <v>9.8168774778176308E-3</v>
      </c>
      <c r="T276">
        <v>37714</v>
      </c>
      <c r="U276">
        <v>5.1727392863885203E-2</v>
      </c>
      <c r="V276">
        <v>0.32471210118935201</v>
      </c>
      <c r="W276">
        <v>0.103077213517085</v>
      </c>
      <c r="X276">
        <v>0.13668114026807601</v>
      </c>
      <c r="Y276">
        <v>4.2665659807438201E-2</v>
      </c>
      <c r="Z276">
        <v>5.0783462337172E-2</v>
      </c>
      <c r="AA276">
        <v>0</v>
      </c>
      <c r="AB276">
        <v>5.0972248442514599E-2</v>
      </c>
      <c r="AC276">
        <v>2.1144043798376401E-2</v>
      </c>
      <c r="AD276">
        <v>1.32150273739853E-3</v>
      </c>
      <c r="AE276">
        <v>5.7202189918821998E-2</v>
      </c>
      <c r="AF276">
        <v>5.8334906550877898E-2</v>
      </c>
      <c r="AG276">
        <v>0.65028571428571402</v>
      </c>
      <c r="AH276">
        <v>0.23428571428571399</v>
      </c>
      <c r="AI276">
        <v>0.45485714285714302</v>
      </c>
      <c r="AJ276">
        <v>0.68114285714285705</v>
      </c>
      <c r="AK276">
        <v>0.93028571428571405</v>
      </c>
      <c r="AL276">
        <v>4.9142857142857099E-2</v>
      </c>
      <c r="AM276">
        <v>0.66971428571428604</v>
      </c>
      <c r="AN276">
        <v>0.85942857142857099</v>
      </c>
      <c r="AO276">
        <v>0.252571428571429</v>
      </c>
      <c r="AP276">
        <v>0</v>
      </c>
      <c r="AQ276">
        <v>0.81828571428571395</v>
      </c>
      <c r="AR276">
        <v>0.57942857142857096</v>
      </c>
      <c r="AS276">
        <v>0.26742857142857102</v>
      </c>
      <c r="AT276">
        <v>0.96114285714285697</v>
      </c>
      <c r="AU276">
        <v>0.93485714285714305</v>
      </c>
      <c r="AV276">
        <v>2.0205714285714298</v>
      </c>
      <c r="AW276">
        <v>2.5085714285714298</v>
      </c>
      <c r="AX276">
        <v>0.252571428571429</v>
      </c>
      <c r="AY276">
        <v>3.5611428571428601</v>
      </c>
      <c r="AZ276">
        <v>8.3428571428571399</v>
      </c>
      <c r="BA276">
        <v>0.51885714285714302</v>
      </c>
      <c r="BB276">
        <v>0.76</v>
      </c>
      <c r="BC276">
        <v>0.152</v>
      </c>
      <c r="BD276">
        <v>0.88114285714285701</v>
      </c>
      <c r="BE276">
        <v>0.67771428571428605</v>
      </c>
      <c r="BF276" s="233" t="str">
        <f t="shared" si="4"/>
        <v>Significant vulnerability</v>
      </c>
    </row>
    <row r="277" spans="1:58" x14ac:dyDescent="0.25">
      <c r="A277">
        <v>55732</v>
      </c>
      <c r="B277">
        <v>1455</v>
      </c>
      <c r="C277">
        <v>180</v>
      </c>
      <c r="D277">
        <v>25</v>
      </c>
      <c r="E277">
        <v>36309</v>
      </c>
      <c r="F277">
        <v>87</v>
      </c>
      <c r="G277">
        <v>351</v>
      </c>
      <c r="H277">
        <v>240</v>
      </c>
      <c r="I277">
        <v>208</v>
      </c>
      <c r="J277">
        <v>64</v>
      </c>
      <c r="K277">
        <v>142</v>
      </c>
      <c r="L277">
        <v>5</v>
      </c>
      <c r="M277">
        <v>0</v>
      </c>
      <c r="N277">
        <v>91</v>
      </c>
      <c r="O277">
        <v>5</v>
      </c>
      <c r="P277">
        <v>20</v>
      </c>
      <c r="Q277">
        <v>4</v>
      </c>
      <c r="R277">
        <v>0.123711340206186</v>
      </c>
      <c r="S277">
        <v>1.71821305841924E-2</v>
      </c>
      <c r="T277">
        <v>36309</v>
      </c>
      <c r="U277">
        <v>5.97938144329897E-2</v>
      </c>
      <c r="V277">
        <v>0.241237113402062</v>
      </c>
      <c r="W277">
        <v>0.164948453608247</v>
      </c>
      <c r="X277">
        <v>0.14295532646048101</v>
      </c>
      <c r="Y277">
        <v>4.3986254295532601E-2</v>
      </c>
      <c r="Z277">
        <v>9.75945017182131E-2</v>
      </c>
      <c r="AA277">
        <v>3.4364261168384901E-3</v>
      </c>
      <c r="AB277">
        <v>0</v>
      </c>
      <c r="AC277">
        <v>6.2542955326460495E-2</v>
      </c>
      <c r="AD277">
        <v>3.4364261168384901E-3</v>
      </c>
      <c r="AE277">
        <v>1.3745704467354E-2</v>
      </c>
      <c r="AF277">
        <v>2.7491408934707902E-3</v>
      </c>
      <c r="AG277">
        <v>0.78285714285714303</v>
      </c>
      <c r="AH277">
        <v>0.48457142857142899</v>
      </c>
      <c r="AI277">
        <v>0.55200000000000005</v>
      </c>
      <c r="AJ277">
        <v>0.76800000000000002</v>
      </c>
      <c r="AK277">
        <v>0.75542857142857101</v>
      </c>
      <c r="AL277">
        <v>0.14285714285714299</v>
      </c>
      <c r="AM277">
        <v>0.72685714285714298</v>
      </c>
      <c r="AN277">
        <v>0.872</v>
      </c>
      <c r="AO277">
        <v>0.56457142857142895</v>
      </c>
      <c r="AP277">
        <v>0.57599999999999996</v>
      </c>
      <c r="AQ277">
        <v>0</v>
      </c>
      <c r="AR277">
        <v>0.83542857142857097</v>
      </c>
      <c r="AS277">
        <v>0.41257142857142898</v>
      </c>
      <c r="AT277">
        <v>0.49257142857142899</v>
      </c>
      <c r="AU277">
        <v>0.47314285714285698</v>
      </c>
      <c r="AV277">
        <v>2.5874285714285699</v>
      </c>
      <c r="AW277">
        <v>2.49714285714286</v>
      </c>
      <c r="AX277">
        <v>1.1405714285714299</v>
      </c>
      <c r="AY277">
        <v>2.21371428571429</v>
      </c>
      <c r="AZ277">
        <v>8.4388571428571399</v>
      </c>
      <c r="BA277">
        <v>0.749714285714286</v>
      </c>
      <c r="BB277">
        <v>0.752</v>
      </c>
      <c r="BC277">
        <v>0.63085714285714301</v>
      </c>
      <c r="BD277">
        <v>0.45142857142857101</v>
      </c>
      <c r="BE277">
        <v>0.69828571428571395</v>
      </c>
      <c r="BF277" s="233" t="str">
        <f t="shared" si="4"/>
        <v>Significant vulnerability</v>
      </c>
    </row>
    <row r="278" spans="1:58" x14ac:dyDescent="0.25">
      <c r="A278">
        <v>55733</v>
      </c>
      <c r="B278">
        <v>5308</v>
      </c>
      <c r="C278">
        <v>268</v>
      </c>
      <c r="D278">
        <v>65</v>
      </c>
      <c r="E278">
        <v>48479</v>
      </c>
      <c r="F278">
        <v>24</v>
      </c>
      <c r="G278">
        <v>819</v>
      </c>
      <c r="H278">
        <v>1238</v>
      </c>
      <c r="I278">
        <v>641</v>
      </c>
      <c r="J278">
        <v>42</v>
      </c>
      <c r="K278">
        <v>162</v>
      </c>
      <c r="L278">
        <v>0</v>
      </c>
      <c r="M278">
        <v>0</v>
      </c>
      <c r="N278">
        <v>20</v>
      </c>
      <c r="O278">
        <v>0</v>
      </c>
      <c r="P278">
        <v>31</v>
      </c>
      <c r="Q278">
        <v>5</v>
      </c>
      <c r="R278">
        <v>5.0489826676714401E-2</v>
      </c>
      <c r="S278">
        <v>1.2245666917859801E-2</v>
      </c>
      <c r="T278">
        <v>48479</v>
      </c>
      <c r="U278">
        <v>4.5214770158251696E-3</v>
      </c>
      <c r="V278">
        <v>0.15429540316503401</v>
      </c>
      <c r="W278">
        <v>0.233232856066315</v>
      </c>
      <c r="X278">
        <v>0.12076111529766401</v>
      </c>
      <c r="Y278">
        <v>7.9125847776940501E-3</v>
      </c>
      <c r="Z278">
        <v>3.0519969856819901E-2</v>
      </c>
      <c r="AA278">
        <v>0</v>
      </c>
      <c r="AB278">
        <v>0</v>
      </c>
      <c r="AC278">
        <v>3.76789751318764E-3</v>
      </c>
      <c r="AD278">
        <v>0</v>
      </c>
      <c r="AE278">
        <v>5.8402411454408403E-3</v>
      </c>
      <c r="AF278">
        <v>9.4197437829691001E-4</v>
      </c>
      <c r="AG278">
        <v>0.23885714285714299</v>
      </c>
      <c r="AH278">
        <v>0.32571428571428601</v>
      </c>
      <c r="AI278">
        <v>0.13600000000000001</v>
      </c>
      <c r="AJ278">
        <v>2.4E-2</v>
      </c>
      <c r="AK278">
        <v>0.25942857142857101</v>
      </c>
      <c r="AL278">
        <v>0.56571428571428595</v>
      </c>
      <c r="AM278">
        <v>0.53142857142857103</v>
      </c>
      <c r="AN278">
        <v>6.2857142857142903E-2</v>
      </c>
      <c r="AO278">
        <v>0.121142857142857</v>
      </c>
      <c r="AP278">
        <v>0</v>
      </c>
      <c r="AQ278">
        <v>0</v>
      </c>
      <c r="AR278">
        <v>0.24228571428571399</v>
      </c>
      <c r="AS278">
        <v>0</v>
      </c>
      <c r="AT278">
        <v>0.22514285714285701</v>
      </c>
      <c r="AU278">
        <v>0.41599999999999998</v>
      </c>
      <c r="AV278">
        <v>0.72457142857142898</v>
      </c>
      <c r="AW278">
        <v>1.4194285714285699</v>
      </c>
      <c r="AX278">
        <v>0.121142857142857</v>
      </c>
      <c r="AY278">
        <v>0.88342857142857101</v>
      </c>
      <c r="AZ278">
        <v>3.1485714285714299</v>
      </c>
      <c r="BA278">
        <v>5.14285714285714E-2</v>
      </c>
      <c r="BB278">
        <v>0.185142857142857</v>
      </c>
      <c r="BC278">
        <v>9.3714285714285694E-2</v>
      </c>
      <c r="BD278">
        <v>7.54285714285714E-2</v>
      </c>
      <c r="BE278">
        <v>1.25714285714286E-2</v>
      </c>
      <c r="BF278" s="233" t="str">
        <f t="shared" si="4"/>
        <v>Least vulnerability</v>
      </c>
    </row>
    <row r="279" spans="1:58" x14ac:dyDescent="0.25">
      <c r="A279">
        <v>55734</v>
      </c>
      <c r="B279">
        <v>6437</v>
      </c>
      <c r="C279">
        <v>1062</v>
      </c>
      <c r="D279">
        <v>52</v>
      </c>
      <c r="E279">
        <v>35094</v>
      </c>
      <c r="F279">
        <v>167</v>
      </c>
      <c r="G279">
        <v>1062</v>
      </c>
      <c r="H279">
        <v>1467</v>
      </c>
      <c r="I279">
        <v>998</v>
      </c>
      <c r="J279">
        <v>212</v>
      </c>
      <c r="K279">
        <v>377</v>
      </c>
      <c r="L279">
        <v>0</v>
      </c>
      <c r="M279">
        <v>408</v>
      </c>
      <c r="N279">
        <v>69</v>
      </c>
      <c r="O279">
        <v>24</v>
      </c>
      <c r="P279">
        <v>240</v>
      </c>
      <c r="Q279">
        <v>115</v>
      </c>
      <c r="R279">
        <v>0.16498368805344099</v>
      </c>
      <c r="S279">
        <v>8.0782973434829902E-3</v>
      </c>
      <c r="T279">
        <v>35094</v>
      </c>
      <c r="U279">
        <v>2.5943762622339599E-2</v>
      </c>
      <c r="V279">
        <v>0.16498368805344099</v>
      </c>
      <c r="W279">
        <v>0.22790119620941399</v>
      </c>
      <c r="X279">
        <v>0.155041168246077</v>
      </c>
      <c r="Y279">
        <v>3.29345968618922E-2</v>
      </c>
      <c r="Z279">
        <v>5.8567655740251703E-2</v>
      </c>
      <c r="AA279">
        <v>0</v>
      </c>
      <c r="AB279">
        <v>6.3383563771943499E-2</v>
      </c>
      <c r="AC279">
        <v>1.0719279167313999E-2</v>
      </c>
      <c r="AD279">
        <v>3.7284449277613799E-3</v>
      </c>
      <c r="AE279">
        <v>3.7284449277613797E-2</v>
      </c>
      <c r="AF279">
        <v>1.7865465278856602E-2</v>
      </c>
      <c r="AG279">
        <v>0.90628571428571403</v>
      </c>
      <c r="AH279">
        <v>0.187428571428571</v>
      </c>
      <c r="AI279">
        <v>0.64228571428571402</v>
      </c>
      <c r="AJ279">
        <v>0.222857142857143</v>
      </c>
      <c r="AK279">
        <v>0.307428571428571</v>
      </c>
      <c r="AL279">
        <v>0.52342857142857102</v>
      </c>
      <c r="AM279">
        <v>0.79314285714285704</v>
      </c>
      <c r="AN279">
        <v>0.72457142857142898</v>
      </c>
      <c r="AO279">
        <v>0.30628571428571399</v>
      </c>
      <c r="AP279">
        <v>0</v>
      </c>
      <c r="AQ279">
        <v>0.86057142857142899</v>
      </c>
      <c r="AR279">
        <v>0.40914285714285697</v>
      </c>
      <c r="AS279">
        <v>0.43085714285714299</v>
      </c>
      <c r="AT279">
        <v>0.89142857142857101</v>
      </c>
      <c r="AU279">
        <v>0.71657142857142897</v>
      </c>
      <c r="AV279">
        <v>1.95885714285714</v>
      </c>
      <c r="AW279">
        <v>2.3485714285714301</v>
      </c>
      <c r="AX279">
        <v>0.30628571428571399</v>
      </c>
      <c r="AY279">
        <v>3.3085714285714301</v>
      </c>
      <c r="AZ279">
        <v>7.9222857142857102</v>
      </c>
      <c r="BA279">
        <v>0.49028571428571399</v>
      </c>
      <c r="BB279">
        <v>0.67771428571428605</v>
      </c>
      <c r="BC279">
        <v>0.17828571428571399</v>
      </c>
      <c r="BD279">
        <v>0.79657142857142904</v>
      </c>
      <c r="BE279">
        <v>0.59771428571428598</v>
      </c>
      <c r="BF279" s="233" t="str">
        <f t="shared" si="4"/>
        <v>Significant vulnerability</v>
      </c>
    </row>
    <row r="280" spans="1:58" x14ac:dyDescent="0.25">
      <c r="A280">
        <v>55735</v>
      </c>
      <c r="B280">
        <v>1684</v>
      </c>
      <c r="C280">
        <v>174</v>
      </c>
      <c r="D280">
        <v>72</v>
      </c>
      <c r="E280">
        <v>32139</v>
      </c>
      <c r="F280">
        <v>91</v>
      </c>
      <c r="G280">
        <v>456</v>
      </c>
      <c r="H280">
        <v>316</v>
      </c>
      <c r="I280">
        <v>297</v>
      </c>
      <c r="J280">
        <v>79</v>
      </c>
      <c r="K280">
        <v>112</v>
      </c>
      <c r="L280">
        <v>1</v>
      </c>
      <c r="M280">
        <v>12</v>
      </c>
      <c r="N280">
        <v>180</v>
      </c>
      <c r="O280">
        <v>6</v>
      </c>
      <c r="P280">
        <v>22</v>
      </c>
      <c r="Q280">
        <v>14</v>
      </c>
      <c r="R280">
        <v>0.10332541567696001</v>
      </c>
      <c r="S280">
        <v>4.2755344418052302E-2</v>
      </c>
      <c r="T280">
        <v>32139</v>
      </c>
      <c r="U280">
        <v>5.4038004750593803E-2</v>
      </c>
      <c r="V280">
        <v>0.27078384798099803</v>
      </c>
      <c r="W280">
        <v>0.187648456057007</v>
      </c>
      <c r="X280">
        <v>0.17636579572446601</v>
      </c>
      <c r="Y280">
        <v>4.6912114014251799E-2</v>
      </c>
      <c r="Z280">
        <v>6.6508313539192399E-2</v>
      </c>
      <c r="AA280">
        <v>5.9382422802850402E-4</v>
      </c>
      <c r="AB280">
        <v>7.1258907363420396E-3</v>
      </c>
      <c r="AC280">
        <v>0.106888361045131</v>
      </c>
      <c r="AD280">
        <v>3.5629453681710198E-3</v>
      </c>
      <c r="AE280">
        <v>1.3064133016627099E-2</v>
      </c>
      <c r="AF280">
        <v>8.3135391923990498E-3</v>
      </c>
      <c r="AG280">
        <v>0.68228571428571405</v>
      </c>
      <c r="AH280">
        <v>0.92800000000000005</v>
      </c>
      <c r="AI280">
        <v>0.79314285714285704</v>
      </c>
      <c r="AJ280">
        <v>0.70399999999999996</v>
      </c>
      <c r="AK280">
        <v>0.83542857142857097</v>
      </c>
      <c r="AL280">
        <v>0.23428571428571399</v>
      </c>
      <c r="AM280">
        <v>0.88571428571428601</v>
      </c>
      <c r="AN280">
        <v>0.89485714285714302</v>
      </c>
      <c r="AO280">
        <v>0.35885714285714299</v>
      </c>
      <c r="AP280">
        <v>0.38400000000000001</v>
      </c>
      <c r="AQ280">
        <v>0.4</v>
      </c>
      <c r="AR280">
        <v>0.94171428571428595</v>
      </c>
      <c r="AS280">
        <v>0.41599999999999998</v>
      </c>
      <c r="AT280">
        <v>0.47428571428571398</v>
      </c>
      <c r="AU280">
        <v>0.57485714285714296</v>
      </c>
      <c r="AV280">
        <v>3.1074285714285699</v>
      </c>
      <c r="AW280">
        <v>2.8502857142857101</v>
      </c>
      <c r="AX280">
        <v>0.74285714285714299</v>
      </c>
      <c r="AY280">
        <v>2.8068571428571398</v>
      </c>
      <c r="AZ280">
        <v>9.5074285714285693</v>
      </c>
      <c r="BA280">
        <v>0.89942857142857102</v>
      </c>
      <c r="BB280">
        <v>0.92</v>
      </c>
      <c r="BC280">
        <v>0.39200000000000002</v>
      </c>
      <c r="BD280">
        <v>0.622857142857143</v>
      </c>
      <c r="BE280">
        <v>0.85371428571428598</v>
      </c>
      <c r="BF280" s="233" t="str">
        <f t="shared" si="4"/>
        <v>Most vulnerability</v>
      </c>
    </row>
    <row r="281" spans="1:58" x14ac:dyDescent="0.25">
      <c r="A281">
        <v>55736</v>
      </c>
      <c r="B281">
        <v>1251</v>
      </c>
      <c r="C281">
        <v>139</v>
      </c>
      <c r="D281">
        <v>51</v>
      </c>
      <c r="E281">
        <v>31700</v>
      </c>
      <c r="F281">
        <v>73</v>
      </c>
      <c r="G281">
        <v>374</v>
      </c>
      <c r="H281">
        <v>232</v>
      </c>
      <c r="I281">
        <v>201</v>
      </c>
      <c r="J281">
        <v>59</v>
      </c>
      <c r="K281">
        <v>38</v>
      </c>
      <c r="L281">
        <v>1</v>
      </c>
      <c r="M281">
        <v>36</v>
      </c>
      <c r="N281">
        <v>141</v>
      </c>
      <c r="O281">
        <v>15</v>
      </c>
      <c r="P281">
        <v>45</v>
      </c>
      <c r="Q281">
        <v>20</v>
      </c>
      <c r="R281">
        <v>0.11111111111111099</v>
      </c>
      <c r="S281">
        <v>4.0767386091127102E-2</v>
      </c>
      <c r="T281">
        <v>31700</v>
      </c>
      <c r="U281">
        <v>5.8353317346123097E-2</v>
      </c>
      <c r="V281">
        <v>0.29896083133493201</v>
      </c>
      <c r="W281">
        <v>0.18545163868904899</v>
      </c>
      <c r="X281">
        <v>0.16067146282973599</v>
      </c>
      <c r="Y281">
        <v>4.7162270183852897E-2</v>
      </c>
      <c r="Z281">
        <v>3.0375699440447601E-2</v>
      </c>
      <c r="AA281">
        <v>7.9936051159072697E-4</v>
      </c>
      <c r="AB281">
        <v>2.8776978417266199E-2</v>
      </c>
      <c r="AC281">
        <v>0.112709832134293</v>
      </c>
      <c r="AD281">
        <v>1.1990407673860899E-2</v>
      </c>
      <c r="AE281">
        <v>3.5971223021582698E-2</v>
      </c>
      <c r="AF281">
        <v>1.59872102318145E-2</v>
      </c>
      <c r="AG281">
        <v>0.72342857142857098</v>
      </c>
      <c r="AH281">
        <v>0.91542857142857104</v>
      </c>
      <c r="AI281">
        <v>0.81485714285714295</v>
      </c>
      <c r="AJ281">
        <v>0.75542857142857101</v>
      </c>
      <c r="AK281">
        <v>0.89371428571428602</v>
      </c>
      <c r="AL281">
        <v>0.22628571428571401</v>
      </c>
      <c r="AM281">
        <v>0.81599999999999995</v>
      </c>
      <c r="AN281">
        <v>0.89714285714285702</v>
      </c>
      <c r="AO281">
        <v>0.11885714285714299</v>
      </c>
      <c r="AP281">
        <v>0.40685714285714297</v>
      </c>
      <c r="AQ281">
        <v>0.65257142857142902</v>
      </c>
      <c r="AR281">
        <v>0.94628571428571395</v>
      </c>
      <c r="AS281">
        <v>0.82628571428571396</v>
      </c>
      <c r="AT281">
        <v>0.88457142857142901</v>
      </c>
      <c r="AU281">
        <v>0.69599999999999995</v>
      </c>
      <c r="AV281">
        <v>3.2091428571428602</v>
      </c>
      <c r="AW281">
        <v>2.8331428571428598</v>
      </c>
      <c r="AX281">
        <v>0.52571428571428602</v>
      </c>
      <c r="AY281">
        <v>4.0057142857142898</v>
      </c>
      <c r="AZ281">
        <v>10.573714285714299</v>
      </c>
      <c r="BA281">
        <v>0.92</v>
      </c>
      <c r="BB281">
        <v>0.91428571428571404</v>
      </c>
      <c r="BC281">
        <v>0.26285714285714301</v>
      </c>
      <c r="BD281">
        <v>0.98057142857142898</v>
      </c>
      <c r="BE281">
        <v>0.94971428571428596</v>
      </c>
      <c r="BF281" s="233" t="str">
        <f t="shared" si="4"/>
        <v>Most vulnerability</v>
      </c>
    </row>
    <row r="282" spans="1:58" x14ac:dyDescent="0.25">
      <c r="A282">
        <v>55738</v>
      </c>
      <c r="B282">
        <v>603</v>
      </c>
      <c r="C282">
        <v>61</v>
      </c>
      <c r="D282">
        <v>19</v>
      </c>
      <c r="E282">
        <v>37480</v>
      </c>
      <c r="F282">
        <v>18</v>
      </c>
      <c r="G282">
        <v>144</v>
      </c>
      <c r="H282">
        <v>121</v>
      </c>
      <c r="I282">
        <v>68</v>
      </c>
      <c r="J282">
        <v>6</v>
      </c>
      <c r="K282">
        <v>34</v>
      </c>
      <c r="L282">
        <v>0</v>
      </c>
      <c r="M282">
        <v>0</v>
      </c>
      <c r="N282">
        <v>26</v>
      </c>
      <c r="O282">
        <v>5</v>
      </c>
      <c r="P282">
        <v>18</v>
      </c>
      <c r="Q282">
        <v>0</v>
      </c>
      <c r="R282">
        <v>0.10116086235489199</v>
      </c>
      <c r="S282">
        <v>3.1509121061359897E-2</v>
      </c>
      <c r="T282">
        <v>37480</v>
      </c>
      <c r="U282">
        <v>2.9850746268656699E-2</v>
      </c>
      <c r="V282">
        <v>0.238805970149254</v>
      </c>
      <c r="W282">
        <v>0.20066334991708101</v>
      </c>
      <c r="X282">
        <v>0.112769485903814</v>
      </c>
      <c r="Y282">
        <v>9.9502487562189105E-3</v>
      </c>
      <c r="Z282">
        <v>5.6384742951907103E-2</v>
      </c>
      <c r="AA282">
        <v>0</v>
      </c>
      <c r="AB282">
        <v>0</v>
      </c>
      <c r="AC282">
        <v>4.3117744610281901E-2</v>
      </c>
      <c r="AD282">
        <v>8.2918739635157498E-3</v>
      </c>
      <c r="AE282">
        <v>2.9850746268656699E-2</v>
      </c>
      <c r="AF282">
        <v>0</v>
      </c>
      <c r="AG282">
        <v>0.66171428571428603</v>
      </c>
      <c r="AH282">
        <v>0.84799999999999998</v>
      </c>
      <c r="AI282">
        <v>0.46971428571428597</v>
      </c>
      <c r="AJ282">
        <v>0.27771428571428602</v>
      </c>
      <c r="AK282">
        <v>0.74057142857142899</v>
      </c>
      <c r="AL282">
        <v>0.30628571428571399</v>
      </c>
      <c r="AM282">
        <v>0.45142857142857101</v>
      </c>
      <c r="AN282">
        <v>8.9142857142857093E-2</v>
      </c>
      <c r="AO282">
        <v>0.29371428571428598</v>
      </c>
      <c r="AP282">
        <v>0</v>
      </c>
      <c r="AQ282">
        <v>0</v>
      </c>
      <c r="AR282">
        <v>0.75542857142857101</v>
      </c>
      <c r="AS282">
        <v>0.69599999999999995</v>
      </c>
      <c r="AT282">
        <v>0.81714285714285695</v>
      </c>
      <c r="AU282">
        <v>0</v>
      </c>
      <c r="AV282">
        <v>2.2571428571428598</v>
      </c>
      <c r="AW282">
        <v>1.5874285714285701</v>
      </c>
      <c r="AX282">
        <v>0.29371428571428598</v>
      </c>
      <c r="AY282">
        <v>2.26857142857143</v>
      </c>
      <c r="AZ282">
        <v>6.4068571428571399</v>
      </c>
      <c r="BA282">
        <v>0.63200000000000001</v>
      </c>
      <c r="BB282">
        <v>0.26742857142857102</v>
      </c>
      <c r="BC282">
        <v>0.17257142857142899</v>
      </c>
      <c r="BD282">
        <v>0.46514285714285702</v>
      </c>
      <c r="BE282">
        <v>0.35657142857142898</v>
      </c>
      <c r="BF282" s="233" t="str">
        <f t="shared" si="4"/>
        <v>Some vulnerability</v>
      </c>
    </row>
    <row r="283" spans="1:58" x14ac:dyDescent="0.25">
      <c r="A283">
        <v>55741</v>
      </c>
      <c r="B283">
        <v>3112</v>
      </c>
      <c r="C283">
        <v>472</v>
      </c>
      <c r="D283">
        <v>23</v>
      </c>
      <c r="E283">
        <v>35804</v>
      </c>
      <c r="F283">
        <v>110</v>
      </c>
      <c r="G283">
        <v>848</v>
      </c>
      <c r="H283">
        <v>558</v>
      </c>
      <c r="I283">
        <v>580</v>
      </c>
      <c r="J283">
        <v>89</v>
      </c>
      <c r="K283">
        <v>94</v>
      </c>
      <c r="L283">
        <v>6</v>
      </c>
      <c r="M283">
        <v>65</v>
      </c>
      <c r="N283">
        <v>105</v>
      </c>
      <c r="O283">
        <v>28</v>
      </c>
      <c r="P283">
        <v>36</v>
      </c>
      <c r="Q283">
        <v>11</v>
      </c>
      <c r="R283">
        <v>0.15167095115681201</v>
      </c>
      <c r="S283">
        <v>7.3907455012853498E-3</v>
      </c>
      <c r="T283">
        <v>35804</v>
      </c>
      <c r="U283">
        <v>3.5347043701799502E-2</v>
      </c>
      <c r="V283">
        <v>0.27249357326478102</v>
      </c>
      <c r="W283">
        <v>0.179305912596401</v>
      </c>
      <c r="X283">
        <v>0.18637532133676099</v>
      </c>
      <c r="Y283">
        <v>2.8598971722364998E-2</v>
      </c>
      <c r="Z283">
        <v>3.0205655526992298E-2</v>
      </c>
      <c r="AA283">
        <v>1.9280205655527001E-3</v>
      </c>
      <c r="AB283">
        <v>2.0886889460154202E-2</v>
      </c>
      <c r="AC283">
        <v>3.3740359897172202E-2</v>
      </c>
      <c r="AD283">
        <v>8.9974293059126003E-3</v>
      </c>
      <c r="AE283">
        <v>1.15681233933162E-2</v>
      </c>
      <c r="AF283">
        <v>3.5347043701799501E-3</v>
      </c>
      <c r="AG283">
        <v>0.88571428571428601</v>
      </c>
      <c r="AH283">
        <v>0.16800000000000001</v>
      </c>
      <c r="AI283">
        <v>0.58742857142857097</v>
      </c>
      <c r="AJ283">
        <v>0.39885714285714302</v>
      </c>
      <c r="AK283">
        <v>0.83885714285714297</v>
      </c>
      <c r="AL283">
        <v>0.20342857142857099</v>
      </c>
      <c r="AM283">
        <v>0.91200000000000003</v>
      </c>
      <c r="AN283">
        <v>0.627428571428571</v>
      </c>
      <c r="AO283">
        <v>0.11771428571428599</v>
      </c>
      <c r="AP283">
        <v>0.494857142857143</v>
      </c>
      <c r="AQ283">
        <v>0.58399999999999996</v>
      </c>
      <c r="AR283">
        <v>0.70057142857142896</v>
      </c>
      <c r="AS283">
        <v>0.73028571428571398</v>
      </c>
      <c r="AT283">
        <v>0.42399999999999999</v>
      </c>
      <c r="AU283">
        <v>0.48685714285714299</v>
      </c>
      <c r="AV283">
        <v>2.04</v>
      </c>
      <c r="AW283">
        <v>2.5817142857142898</v>
      </c>
      <c r="AX283">
        <v>0.61257142857142899</v>
      </c>
      <c r="AY283">
        <v>2.9257142857142902</v>
      </c>
      <c r="AZ283">
        <v>8.16</v>
      </c>
      <c r="BA283">
        <v>0.53600000000000003</v>
      </c>
      <c r="BB283">
        <v>0.80342857142857105</v>
      </c>
      <c r="BC283">
        <v>0.314285714285714</v>
      </c>
      <c r="BD283">
        <v>0.66742857142857104</v>
      </c>
      <c r="BE283">
        <v>0.64685714285714302</v>
      </c>
      <c r="BF283" s="233" t="str">
        <f t="shared" si="4"/>
        <v>Significant vulnerability</v>
      </c>
    </row>
    <row r="284" spans="1:58" x14ac:dyDescent="0.25">
      <c r="A284">
        <v>55742</v>
      </c>
      <c r="B284">
        <v>191</v>
      </c>
      <c r="C284">
        <v>31</v>
      </c>
      <c r="D284">
        <v>2</v>
      </c>
      <c r="E284">
        <v>37957</v>
      </c>
      <c r="F284">
        <v>6</v>
      </c>
      <c r="G284">
        <v>62</v>
      </c>
      <c r="H284">
        <v>29</v>
      </c>
      <c r="I284">
        <v>17</v>
      </c>
      <c r="J284">
        <v>19</v>
      </c>
      <c r="K284">
        <v>6</v>
      </c>
      <c r="L284">
        <v>0</v>
      </c>
      <c r="M284">
        <v>0</v>
      </c>
      <c r="N284">
        <v>19</v>
      </c>
      <c r="O284">
        <v>0</v>
      </c>
      <c r="P284">
        <v>0</v>
      </c>
      <c r="Q284">
        <v>0</v>
      </c>
      <c r="R284">
        <v>0.162303664921466</v>
      </c>
      <c r="S284">
        <v>1.04712041884817E-2</v>
      </c>
      <c r="T284">
        <v>37957</v>
      </c>
      <c r="U284">
        <v>3.1413612565444997E-2</v>
      </c>
      <c r="V284">
        <v>0.324607329842932</v>
      </c>
      <c r="W284">
        <v>0.15183246073298401</v>
      </c>
      <c r="X284">
        <v>8.9005235602094196E-2</v>
      </c>
      <c r="Y284">
        <v>9.9476439790575896E-2</v>
      </c>
      <c r="Z284">
        <v>3.1413612565444997E-2</v>
      </c>
      <c r="AA284">
        <v>0</v>
      </c>
      <c r="AB284">
        <v>0</v>
      </c>
      <c r="AC284">
        <v>9.9476439790575896E-2</v>
      </c>
      <c r="AD284">
        <v>0</v>
      </c>
      <c r="AE284">
        <v>0</v>
      </c>
      <c r="AF284">
        <v>0</v>
      </c>
      <c r="AG284">
        <v>0.90400000000000003</v>
      </c>
      <c r="AH284">
        <v>0.25942857142857101</v>
      </c>
      <c r="AI284">
        <v>0.44</v>
      </c>
      <c r="AJ284">
        <v>0.310857142857143</v>
      </c>
      <c r="AK284">
        <v>0.92800000000000005</v>
      </c>
      <c r="AL284">
        <v>0.107428571428571</v>
      </c>
      <c r="AM284">
        <v>0.222857142857143</v>
      </c>
      <c r="AN284">
        <v>0.98742857142857099</v>
      </c>
      <c r="AO284">
        <v>0.128</v>
      </c>
      <c r="AP284">
        <v>0</v>
      </c>
      <c r="AQ284">
        <v>0</v>
      </c>
      <c r="AR284">
        <v>0.92571428571428604</v>
      </c>
      <c r="AS284">
        <v>0</v>
      </c>
      <c r="AT284">
        <v>0</v>
      </c>
      <c r="AU284">
        <v>0</v>
      </c>
      <c r="AV284">
        <v>1.9142857142857099</v>
      </c>
      <c r="AW284">
        <v>2.24571428571429</v>
      </c>
      <c r="AX284">
        <v>0.128</v>
      </c>
      <c r="AY284">
        <v>0.92571428571428604</v>
      </c>
      <c r="AZ284">
        <v>5.21371428571429</v>
      </c>
      <c r="BA284">
        <v>0.46742857142857103</v>
      </c>
      <c r="BB284">
        <v>0.627428571428571</v>
      </c>
      <c r="BC284">
        <v>9.8285714285714296E-2</v>
      </c>
      <c r="BD284">
        <v>8.2285714285714295E-2</v>
      </c>
      <c r="BE284">
        <v>0.17028571428571401</v>
      </c>
      <c r="BF284" s="233" t="str">
        <f t="shared" si="4"/>
        <v>Least vulnerability</v>
      </c>
    </row>
    <row r="285" spans="1:58" x14ac:dyDescent="0.25">
      <c r="A285">
        <v>55744</v>
      </c>
      <c r="B285">
        <v>20207</v>
      </c>
      <c r="C285">
        <v>2319</v>
      </c>
      <c r="D285">
        <v>486</v>
      </c>
      <c r="E285">
        <v>35540</v>
      </c>
      <c r="F285">
        <v>685</v>
      </c>
      <c r="G285">
        <v>5022</v>
      </c>
      <c r="H285">
        <v>4124</v>
      </c>
      <c r="I285">
        <v>3789</v>
      </c>
      <c r="J285">
        <v>593</v>
      </c>
      <c r="K285">
        <v>1857</v>
      </c>
      <c r="L285">
        <v>4</v>
      </c>
      <c r="M285">
        <v>1378</v>
      </c>
      <c r="N285">
        <v>589</v>
      </c>
      <c r="O285">
        <v>142</v>
      </c>
      <c r="P285">
        <v>572</v>
      </c>
      <c r="Q285">
        <v>798</v>
      </c>
      <c r="R285">
        <v>0.11476221111496</v>
      </c>
      <c r="S285">
        <v>2.4051071410897198E-2</v>
      </c>
      <c r="T285">
        <v>35540</v>
      </c>
      <c r="U285">
        <v>3.3899143861038303E-2</v>
      </c>
      <c r="V285">
        <v>0.24852773791260499</v>
      </c>
      <c r="W285">
        <v>0.20408769238382701</v>
      </c>
      <c r="X285">
        <v>0.187509278962736</v>
      </c>
      <c r="Y285">
        <v>2.9346266145395199E-2</v>
      </c>
      <c r="Z285">
        <v>9.1898846934230699E-2</v>
      </c>
      <c r="AA285">
        <v>1.97951205027961E-4</v>
      </c>
      <c r="AB285">
        <v>6.8194190132132404E-2</v>
      </c>
      <c r="AC285">
        <v>2.9148314940367199E-2</v>
      </c>
      <c r="AD285">
        <v>7.0272677784925996E-3</v>
      </c>
      <c r="AE285">
        <v>2.8307022318998398E-2</v>
      </c>
      <c r="AF285">
        <v>3.9491265403078103E-2</v>
      </c>
      <c r="AG285">
        <v>0.745142857142857</v>
      </c>
      <c r="AH285">
        <v>0.71771428571428597</v>
      </c>
      <c r="AI285">
        <v>0.61028571428571399</v>
      </c>
      <c r="AJ285">
        <v>0.36799999999999999</v>
      </c>
      <c r="AK285">
        <v>0.77942857142857103</v>
      </c>
      <c r="AL285">
        <v>0.33142857142857102</v>
      </c>
      <c r="AM285">
        <v>0.91657142857142904</v>
      </c>
      <c r="AN285">
        <v>0.65142857142857102</v>
      </c>
      <c r="AO285">
        <v>0.52342857142857102</v>
      </c>
      <c r="AP285">
        <v>0.35771428571428598</v>
      </c>
      <c r="AQ285">
        <v>0.875428571428571</v>
      </c>
      <c r="AR285">
        <v>0.66514285714285704</v>
      </c>
      <c r="AS285">
        <v>0.63085714285714301</v>
      </c>
      <c r="AT285">
        <v>0.79542857142857104</v>
      </c>
      <c r="AU285">
        <v>0.89485714285714302</v>
      </c>
      <c r="AV285">
        <v>2.4411428571428599</v>
      </c>
      <c r="AW285">
        <v>2.6788571428571402</v>
      </c>
      <c r="AX285">
        <v>0.88114285714285701</v>
      </c>
      <c r="AY285">
        <v>3.8617142857142901</v>
      </c>
      <c r="AZ285">
        <v>9.8628571428571394</v>
      </c>
      <c r="BA285">
        <v>0.69714285714285695</v>
      </c>
      <c r="BB285">
        <v>0.84799999999999998</v>
      </c>
      <c r="BC285">
        <v>0.47199999999999998</v>
      </c>
      <c r="BD285">
        <v>0.95885714285714296</v>
      </c>
      <c r="BE285">
        <v>0.89142857142857101</v>
      </c>
      <c r="BF285" s="233" t="str">
        <f t="shared" si="4"/>
        <v>Most vulnerability</v>
      </c>
    </row>
    <row r="286" spans="1:58" x14ac:dyDescent="0.25">
      <c r="A286">
        <v>55746</v>
      </c>
      <c r="B286">
        <v>16963</v>
      </c>
      <c r="C286">
        <v>2306</v>
      </c>
      <c r="D286">
        <v>395</v>
      </c>
      <c r="E286">
        <v>33541</v>
      </c>
      <c r="F286">
        <v>636</v>
      </c>
      <c r="G286">
        <v>3858</v>
      </c>
      <c r="H286">
        <v>3401</v>
      </c>
      <c r="I286">
        <v>2829</v>
      </c>
      <c r="J286">
        <v>805</v>
      </c>
      <c r="K286">
        <v>1152</v>
      </c>
      <c r="L286">
        <v>111</v>
      </c>
      <c r="M286">
        <v>1096</v>
      </c>
      <c r="N286">
        <v>272</v>
      </c>
      <c r="O286">
        <v>98</v>
      </c>
      <c r="P286">
        <v>714</v>
      </c>
      <c r="Q286">
        <v>310</v>
      </c>
      <c r="R286">
        <v>0.135942934622413</v>
      </c>
      <c r="S286">
        <v>2.3285975358132399E-2</v>
      </c>
      <c r="T286">
        <v>33541</v>
      </c>
      <c r="U286">
        <v>3.7493367918410701E-2</v>
      </c>
      <c r="V286">
        <v>0.22743618463715101</v>
      </c>
      <c r="W286">
        <v>0.200495195425338</v>
      </c>
      <c r="X286">
        <v>0.166774745033308</v>
      </c>
      <c r="Y286">
        <v>4.7456228261510303E-2</v>
      </c>
      <c r="Z286">
        <v>6.7912515474856994E-2</v>
      </c>
      <c r="AA286">
        <v>6.5436538348169499E-3</v>
      </c>
      <c r="AB286">
        <v>6.4611212639273705E-2</v>
      </c>
      <c r="AC286">
        <v>1.6034899487119E-2</v>
      </c>
      <c r="AD286">
        <v>5.7772799622708201E-3</v>
      </c>
      <c r="AE286">
        <v>4.2091611153687397E-2</v>
      </c>
      <c r="AF286">
        <v>1.82750692684077E-2</v>
      </c>
      <c r="AG286">
        <v>0.83771428571428597</v>
      </c>
      <c r="AH286">
        <v>0.69942857142857096</v>
      </c>
      <c r="AI286">
        <v>0.72114285714285697</v>
      </c>
      <c r="AJ286">
        <v>0.44457142857142901</v>
      </c>
      <c r="AK286">
        <v>0.68571428571428605</v>
      </c>
      <c r="AL286">
        <v>0.30285714285714299</v>
      </c>
      <c r="AM286">
        <v>0.85028571428571398</v>
      </c>
      <c r="AN286">
        <v>0.89942857142857102</v>
      </c>
      <c r="AO286">
        <v>0.36571428571428599</v>
      </c>
      <c r="AP286">
        <v>0.68114285714285705</v>
      </c>
      <c r="AQ286">
        <v>0.86399999999999999</v>
      </c>
      <c r="AR286">
        <v>0.499428571428571</v>
      </c>
      <c r="AS286">
        <v>0.57828571428571396</v>
      </c>
      <c r="AT286">
        <v>0.92457142857142904</v>
      </c>
      <c r="AU286">
        <v>0.72114285714285697</v>
      </c>
      <c r="AV286">
        <v>2.7028571428571402</v>
      </c>
      <c r="AW286">
        <v>2.73828571428571</v>
      </c>
      <c r="AX286">
        <v>1.04685714285714</v>
      </c>
      <c r="AY286">
        <v>3.5874285714285699</v>
      </c>
      <c r="AZ286">
        <v>10.075428571428599</v>
      </c>
      <c r="BA286">
        <v>0.79314285714285704</v>
      </c>
      <c r="BB286">
        <v>0.873142857142857</v>
      </c>
      <c r="BC286">
        <v>0.57599999999999996</v>
      </c>
      <c r="BD286">
        <v>0.89257142857142902</v>
      </c>
      <c r="BE286">
        <v>0.90857142857142903</v>
      </c>
      <c r="BF286" s="233" t="str">
        <f t="shared" si="4"/>
        <v>Most vulnerability</v>
      </c>
    </row>
    <row r="287" spans="1:58" x14ac:dyDescent="0.25">
      <c r="A287">
        <v>55748</v>
      </c>
      <c r="B287">
        <v>1374</v>
      </c>
      <c r="C287">
        <v>182</v>
      </c>
      <c r="D287">
        <v>61</v>
      </c>
      <c r="E287">
        <v>28548</v>
      </c>
      <c r="F287">
        <v>77</v>
      </c>
      <c r="G287">
        <v>358</v>
      </c>
      <c r="H287">
        <v>287</v>
      </c>
      <c r="I287">
        <v>289</v>
      </c>
      <c r="J287">
        <v>42</v>
      </c>
      <c r="K287">
        <v>94</v>
      </c>
      <c r="L287">
        <v>0</v>
      </c>
      <c r="M287">
        <v>53</v>
      </c>
      <c r="N287">
        <v>104</v>
      </c>
      <c r="O287">
        <v>4</v>
      </c>
      <c r="P287">
        <v>17</v>
      </c>
      <c r="Q287">
        <v>9</v>
      </c>
      <c r="R287">
        <v>0.132459970887918</v>
      </c>
      <c r="S287">
        <v>4.4395924308588103E-2</v>
      </c>
      <c r="T287">
        <v>28548</v>
      </c>
      <c r="U287">
        <v>5.6040756914119402E-2</v>
      </c>
      <c r="V287">
        <v>0.26055312954876297</v>
      </c>
      <c r="W287">
        <v>0.208879184861718</v>
      </c>
      <c r="X287">
        <v>0.21033478893740901</v>
      </c>
      <c r="Y287">
        <v>3.05676855895196E-2</v>
      </c>
      <c r="Z287">
        <v>6.84133915574964E-2</v>
      </c>
      <c r="AA287">
        <v>0</v>
      </c>
      <c r="AB287">
        <v>3.8573508005822398E-2</v>
      </c>
      <c r="AC287">
        <v>7.5691411935953398E-2</v>
      </c>
      <c r="AD287">
        <v>2.9112081513828201E-3</v>
      </c>
      <c r="AE287">
        <v>1.2372634643377E-2</v>
      </c>
      <c r="AF287">
        <v>6.5502183406113499E-3</v>
      </c>
      <c r="AG287">
        <v>0.82285714285714295</v>
      </c>
      <c r="AH287">
        <v>0.93485714285714305</v>
      </c>
      <c r="AI287">
        <v>0.91428571428571404</v>
      </c>
      <c r="AJ287">
        <v>0.73028571428571398</v>
      </c>
      <c r="AK287">
        <v>0.80685714285714305</v>
      </c>
      <c r="AL287">
        <v>0.35657142857142898</v>
      </c>
      <c r="AM287">
        <v>0.95657142857142896</v>
      </c>
      <c r="AN287">
        <v>0.67085714285714304</v>
      </c>
      <c r="AO287">
        <v>0.371428571428571</v>
      </c>
      <c r="AP287">
        <v>0</v>
      </c>
      <c r="AQ287">
        <v>0.74171428571428599</v>
      </c>
      <c r="AR287">
        <v>0.876571428571429</v>
      </c>
      <c r="AS287">
        <v>0.379428571428571</v>
      </c>
      <c r="AT287">
        <v>0.45028571428571401</v>
      </c>
      <c r="AU287">
        <v>0.54742857142857104</v>
      </c>
      <c r="AV287">
        <v>3.4022857142857101</v>
      </c>
      <c r="AW287">
        <v>2.7908571428571398</v>
      </c>
      <c r="AX287">
        <v>0.371428571428571</v>
      </c>
      <c r="AY287">
        <v>2.9954285714285702</v>
      </c>
      <c r="AZ287">
        <v>9.56</v>
      </c>
      <c r="BA287">
        <v>0.94628571428571395</v>
      </c>
      <c r="BB287">
        <v>0.89714285714285702</v>
      </c>
      <c r="BC287">
        <v>0.2</v>
      </c>
      <c r="BD287">
        <v>0.68799999999999994</v>
      </c>
      <c r="BE287">
        <v>0.86057142857142899</v>
      </c>
      <c r="BF287" s="233" t="str">
        <f t="shared" si="4"/>
        <v>Most vulnerability</v>
      </c>
    </row>
    <row r="288" spans="1:58" x14ac:dyDescent="0.25">
      <c r="A288">
        <v>55749</v>
      </c>
      <c r="B288">
        <v>507</v>
      </c>
      <c r="C288">
        <v>51</v>
      </c>
      <c r="D288">
        <v>53</v>
      </c>
      <c r="E288">
        <v>37671</v>
      </c>
      <c r="F288">
        <v>30</v>
      </c>
      <c r="G288">
        <v>70</v>
      </c>
      <c r="H288">
        <v>86</v>
      </c>
      <c r="I288">
        <v>72</v>
      </c>
      <c r="J288">
        <v>11</v>
      </c>
      <c r="K288">
        <v>39</v>
      </c>
      <c r="L288">
        <v>0</v>
      </c>
      <c r="M288">
        <v>0</v>
      </c>
      <c r="N288">
        <v>94</v>
      </c>
      <c r="O288">
        <v>7</v>
      </c>
      <c r="P288">
        <v>8</v>
      </c>
      <c r="Q288">
        <v>0</v>
      </c>
      <c r="R288">
        <v>0.100591715976331</v>
      </c>
      <c r="S288">
        <v>0.104536489151874</v>
      </c>
      <c r="T288">
        <v>37671</v>
      </c>
      <c r="U288">
        <v>5.9171597633136098E-2</v>
      </c>
      <c r="V288">
        <v>0.13806706114398401</v>
      </c>
      <c r="W288">
        <v>0.16962524654832301</v>
      </c>
      <c r="X288">
        <v>0.14201183431952699</v>
      </c>
      <c r="Y288">
        <v>2.16962524654832E-2</v>
      </c>
      <c r="Z288">
        <v>7.69230769230769E-2</v>
      </c>
      <c r="AA288">
        <v>0</v>
      </c>
      <c r="AB288">
        <v>0</v>
      </c>
      <c r="AC288">
        <v>0.18540433925049299</v>
      </c>
      <c r="AD288">
        <v>1.3806706114398401E-2</v>
      </c>
      <c r="AE288">
        <v>1.5779092702169598E-2</v>
      </c>
      <c r="AF288">
        <v>0</v>
      </c>
      <c r="AG288">
        <v>0.65828571428571403</v>
      </c>
      <c r="AH288">
        <v>0.996571428571429</v>
      </c>
      <c r="AI288">
        <v>0.45714285714285702</v>
      </c>
      <c r="AJ288">
        <v>0.76114285714285701</v>
      </c>
      <c r="AK288">
        <v>0.17257142857142899</v>
      </c>
      <c r="AL288">
        <v>0.16571428571428601</v>
      </c>
      <c r="AM288">
        <v>0.70971428571428596</v>
      </c>
      <c r="AN288">
        <v>0.42971428571428599</v>
      </c>
      <c r="AO288">
        <v>0.42971428571428599</v>
      </c>
      <c r="AP288">
        <v>0</v>
      </c>
      <c r="AQ288">
        <v>0</v>
      </c>
      <c r="AR288">
        <v>0.98514285714285699</v>
      </c>
      <c r="AS288">
        <v>0.86171428571428599</v>
      </c>
      <c r="AT288">
        <v>0.54857142857142904</v>
      </c>
      <c r="AU288">
        <v>0</v>
      </c>
      <c r="AV288">
        <v>2.8731428571428599</v>
      </c>
      <c r="AW288">
        <v>1.47771428571429</v>
      </c>
      <c r="AX288">
        <v>0.42971428571428599</v>
      </c>
      <c r="AY288">
        <v>2.3954285714285701</v>
      </c>
      <c r="AZ288">
        <v>7.1760000000000002</v>
      </c>
      <c r="BA288">
        <v>0.84114285714285697</v>
      </c>
      <c r="BB288">
        <v>0.20914285714285699</v>
      </c>
      <c r="BC288">
        <v>0.22628571428571401</v>
      </c>
      <c r="BD288">
        <v>0.50857142857142901</v>
      </c>
      <c r="BE288">
        <v>0.49142857142857099</v>
      </c>
      <c r="BF288" s="233" t="str">
        <f t="shared" si="4"/>
        <v>Some vulnerability</v>
      </c>
    </row>
    <row r="289" spans="1:58" x14ac:dyDescent="0.25">
      <c r="A289">
        <v>55750</v>
      </c>
      <c r="B289">
        <v>2100</v>
      </c>
      <c r="C289">
        <v>110</v>
      </c>
      <c r="D289">
        <v>158</v>
      </c>
      <c r="E289">
        <v>29762</v>
      </c>
      <c r="F289">
        <v>79</v>
      </c>
      <c r="G289">
        <v>456</v>
      </c>
      <c r="H289">
        <v>448</v>
      </c>
      <c r="I289">
        <v>337</v>
      </c>
      <c r="J289">
        <v>72</v>
      </c>
      <c r="K289">
        <v>197</v>
      </c>
      <c r="L289">
        <v>0</v>
      </c>
      <c r="M289">
        <v>20</v>
      </c>
      <c r="N289">
        <v>6</v>
      </c>
      <c r="O289">
        <v>0</v>
      </c>
      <c r="P289">
        <v>22</v>
      </c>
      <c r="Q289">
        <v>1</v>
      </c>
      <c r="R289">
        <v>5.2380952380952403E-2</v>
      </c>
      <c r="S289">
        <v>7.5238095238095201E-2</v>
      </c>
      <c r="T289">
        <v>29762</v>
      </c>
      <c r="U289">
        <v>3.7619047619047601E-2</v>
      </c>
      <c r="V289">
        <v>0.217142857142857</v>
      </c>
      <c r="W289">
        <v>0.21333333333333299</v>
      </c>
      <c r="X289">
        <v>0.16047619047618999</v>
      </c>
      <c r="Y289">
        <v>3.4285714285714301E-2</v>
      </c>
      <c r="Z289">
        <v>9.3809523809523801E-2</v>
      </c>
      <c r="AA289">
        <v>0</v>
      </c>
      <c r="AB289">
        <v>9.5238095238095195E-3</v>
      </c>
      <c r="AC289">
        <v>2.8571428571428602E-3</v>
      </c>
      <c r="AD289">
        <v>0</v>
      </c>
      <c r="AE289">
        <v>1.04761904761905E-2</v>
      </c>
      <c r="AF289">
        <v>4.7619047619047597E-4</v>
      </c>
      <c r="AG289">
        <v>0.25600000000000001</v>
      </c>
      <c r="AH289">
        <v>0.98628571428571399</v>
      </c>
      <c r="AI289">
        <v>0.876571428571429</v>
      </c>
      <c r="AJ289">
        <v>0.44914285714285701</v>
      </c>
      <c r="AK289">
        <v>0.626285714285714</v>
      </c>
      <c r="AL289">
        <v>0.39542857142857102</v>
      </c>
      <c r="AM289">
        <v>0.81371428571428595</v>
      </c>
      <c r="AN289">
        <v>0.747428571428571</v>
      </c>
      <c r="AO289">
        <v>0.54057142857142904</v>
      </c>
      <c r="AP289">
        <v>0</v>
      </c>
      <c r="AQ289">
        <v>0.44</v>
      </c>
      <c r="AR289">
        <v>0.217142857142857</v>
      </c>
      <c r="AS289">
        <v>0</v>
      </c>
      <c r="AT289">
        <v>0.39428571428571402</v>
      </c>
      <c r="AU289">
        <v>0.40114285714285702</v>
      </c>
      <c r="AV289">
        <v>2.5680000000000001</v>
      </c>
      <c r="AW289">
        <v>2.5828571428571401</v>
      </c>
      <c r="AX289">
        <v>0.54057142857142904</v>
      </c>
      <c r="AY289">
        <v>1.45257142857143</v>
      </c>
      <c r="AZ289">
        <v>7.1440000000000001</v>
      </c>
      <c r="BA289">
        <v>0.73828571428571399</v>
      </c>
      <c r="BB289">
        <v>0.80457142857142905</v>
      </c>
      <c r="BC289">
        <v>0.26971428571428602</v>
      </c>
      <c r="BD289">
        <v>0.214857142857143</v>
      </c>
      <c r="BE289">
        <v>0.48799999999999999</v>
      </c>
      <c r="BF289" s="233" t="str">
        <f t="shared" si="4"/>
        <v>Some vulnerability</v>
      </c>
    </row>
    <row r="290" spans="1:58" x14ac:dyDescent="0.25">
      <c r="A290">
        <v>55751</v>
      </c>
      <c r="B290">
        <v>1343</v>
      </c>
      <c r="C290">
        <v>90</v>
      </c>
      <c r="D290">
        <v>14</v>
      </c>
      <c r="E290">
        <v>36397</v>
      </c>
      <c r="F290">
        <v>37</v>
      </c>
      <c r="G290">
        <v>396</v>
      </c>
      <c r="H290">
        <v>283</v>
      </c>
      <c r="I290">
        <v>186</v>
      </c>
      <c r="J290">
        <v>47</v>
      </c>
      <c r="K290">
        <v>47</v>
      </c>
      <c r="L290">
        <v>3</v>
      </c>
      <c r="M290">
        <v>0</v>
      </c>
      <c r="N290">
        <v>118</v>
      </c>
      <c r="O290">
        <v>0</v>
      </c>
      <c r="P290">
        <v>14</v>
      </c>
      <c r="Q290">
        <v>0</v>
      </c>
      <c r="R290">
        <v>6.7014147431124396E-2</v>
      </c>
      <c r="S290">
        <v>1.04244229337305E-2</v>
      </c>
      <c r="T290">
        <v>36397</v>
      </c>
      <c r="U290">
        <v>2.75502606105733E-2</v>
      </c>
      <c r="V290">
        <v>0.29486224869694699</v>
      </c>
      <c r="W290">
        <v>0.21072226358898</v>
      </c>
      <c r="X290">
        <v>0.13849590469098999</v>
      </c>
      <c r="Y290">
        <v>3.4996276991809398E-2</v>
      </c>
      <c r="Z290">
        <v>3.4996276991809398E-2</v>
      </c>
      <c r="AA290">
        <v>2.2338049143708098E-3</v>
      </c>
      <c r="AB290">
        <v>0</v>
      </c>
      <c r="AC290">
        <v>8.7862993298585296E-2</v>
      </c>
      <c r="AD290">
        <v>0</v>
      </c>
      <c r="AE290">
        <v>1.04244229337305E-2</v>
      </c>
      <c r="AF290">
        <v>0</v>
      </c>
      <c r="AG290">
        <v>0.38971428571428601</v>
      </c>
      <c r="AH290">
        <v>0.25714285714285701</v>
      </c>
      <c r="AI290">
        <v>0.54400000000000004</v>
      </c>
      <c r="AJ290">
        <v>0.24342857142857099</v>
      </c>
      <c r="AK290">
        <v>0.88571428571428601</v>
      </c>
      <c r="AL290">
        <v>0.370285714285714</v>
      </c>
      <c r="AM290">
        <v>0.68</v>
      </c>
      <c r="AN290">
        <v>0.76114285714285701</v>
      </c>
      <c r="AO290">
        <v>0.150857142857143</v>
      </c>
      <c r="AP290">
        <v>0.50971428571428601</v>
      </c>
      <c r="AQ290">
        <v>0</v>
      </c>
      <c r="AR290">
        <v>0.90971428571428603</v>
      </c>
      <c r="AS290">
        <v>0</v>
      </c>
      <c r="AT290">
        <v>0.38857142857142901</v>
      </c>
      <c r="AU290">
        <v>0</v>
      </c>
      <c r="AV290">
        <v>1.4342857142857099</v>
      </c>
      <c r="AW290">
        <v>2.6971428571428602</v>
      </c>
      <c r="AX290">
        <v>0.66057142857142903</v>
      </c>
      <c r="AY290">
        <v>1.29828571428571</v>
      </c>
      <c r="AZ290">
        <v>6.0902857142857103</v>
      </c>
      <c r="BA290">
        <v>0.26857142857142902</v>
      </c>
      <c r="BB290">
        <v>0.85714285714285698</v>
      </c>
      <c r="BC290">
        <v>0.34399999999999997</v>
      </c>
      <c r="BD290">
        <v>0.16457142857142901</v>
      </c>
      <c r="BE290">
        <v>0.310857142857143</v>
      </c>
      <c r="BF290" s="233" t="str">
        <f t="shared" si="4"/>
        <v>Some vulnerability</v>
      </c>
    </row>
    <row r="291" spans="1:58" x14ac:dyDescent="0.25">
      <c r="A291">
        <v>55752</v>
      </c>
      <c r="B291">
        <v>434</v>
      </c>
      <c r="C291">
        <v>24</v>
      </c>
      <c r="D291">
        <v>5</v>
      </c>
      <c r="E291">
        <v>39014</v>
      </c>
      <c r="F291">
        <v>22</v>
      </c>
      <c r="G291">
        <v>144</v>
      </c>
      <c r="H291">
        <v>26</v>
      </c>
      <c r="I291">
        <v>93</v>
      </c>
      <c r="J291">
        <v>11</v>
      </c>
      <c r="K291">
        <v>7</v>
      </c>
      <c r="L291">
        <v>0</v>
      </c>
      <c r="M291">
        <v>0</v>
      </c>
      <c r="N291">
        <v>49</v>
      </c>
      <c r="O291">
        <v>2</v>
      </c>
      <c r="P291">
        <v>3</v>
      </c>
      <c r="Q291">
        <v>0</v>
      </c>
      <c r="R291">
        <v>5.5299539170506902E-2</v>
      </c>
      <c r="S291">
        <v>1.1520737327188901E-2</v>
      </c>
      <c r="T291">
        <v>39014</v>
      </c>
      <c r="U291">
        <v>5.0691244239631297E-2</v>
      </c>
      <c r="V291">
        <v>0.33179723502304098</v>
      </c>
      <c r="W291">
        <v>5.99078341013825E-2</v>
      </c>
      <c r="X291">
        <v>0.214285714285714</v>
      </c>
      <c r="Y291">
        <v>2.5345622119815701E-2</v>
      </c>
      <c r="Z291">
        <v>1.6129032258064498E-2</v>
      </c>
      <c r="AA291">
        <v>0</v>
      </c>
      <c r="AB291">
        <v>0</v>
      </c>
      <c r="AC291">
        <v>0.112903225806452</v>
      </c>
      <c r="AD291">
        <v>4.6082949308755804E-3</v>
      </c>
      <c r="AE291">
        <v>6.9124423963133601E-3</v>
      </c>
      <c r="AF291">
        <v>0</v>
      </c>
      <c r="AG291">
        <v>0.27542857142857102</v>
      </c>
      <c r="AH291">
        <v>0.30628571428571399</v>
      </c>
      <c r="AI291">
        <v>0.38514285714285701</v>
      </c>
      <c r="AJ291">
        <v>0.66742857142857104</v>
      </c>
      <c r="AK291">
        <v>0.94057142857142895</v>
      </c>
      <c r="AL291">
        <v>2.4E-2</v>
      </c>
      <c r="AM291">
        <v>0.95885714285714296</v>
      </c>
      <c r="AN291">
        <v>0.54171428571428604</v>
      </c>
      <c r="AO291">
        <v>5.14285714285714E-2</v>
      </c>
      <c r="AP291">
        <v>0</v>
      </c>
      <c r="AQ291">
        <v>0</v>
      </c>
      <c r="AR291">
        <v>0.94742857142857095</v>
      </c>
      <c r="AS291">
        <v>0.48571428571428599</v>
      </c>
      <c r="AT291">
        <v>0.26857142857142902</v>
      </c>
      <c r="AU291">
        <v>0</v>
      </c>
      <c r="AV291">
        <v>1.6342857142857099</v>
      </c>
      <c r="AW291">
        <v>2.46514285714286</v>
      </c>
      <c r="AX291">
        <v>5.14285714285714E-2</v>
      </c>
      <c r="AY291">
        <v>1.70171428571429</v>
      </c>
      <c r="AZ291">
        <v>5.8525714285714301</v>
      </c>
      <c r="BA291">
        <v>0.34285714285714303</v>
      </c>
      <c r="BB291">
        <v>0.73828571428571399</v>
      </c>
      <c r="BC291">
        <v>4.6857142857142903E-2</v>
      </c>
      <c r="BD291">
        <v>0.28228571428571397</v>
      </c>
      <c r="BE291">
        <v>0.26400000000000001</v>
      </c>
      <c r="BF291" s="233" t="str">
        <f t="shared" si="4"/>
        <v>Some vulnerability</v>
      </c>
    </row>
    <row r="292" spans="1:58" x14ac:dyDescent="0.25">
      <c r="A292">
        <v>55753</v>
      </c>
      <c r="B292">
        <v>1160</v>
      </c>
      <c r="C292">
        <v>327</v>
      </c>
      <c r="D292">
        <v>31</v>
      </c>
      <c r="E292">
        <v>22946</v>
      </c>
      <c r="F292">
        <v>123</v>
      </c>
      <c r="G292">
        <v>232</v>
      </c>
      <c r="H292">
        <v>344</v>
      </c>
      <c r="I292">
        <v>167</v>
      </c>
      <c r="J292">
        <v>30</v>
      </c>
      <c r="K292">
        <v>207</v>
      </c>
      <c r="L292">
        <v>12</v>
      </c>
      <c r="M292">
        <v>37</v>
      </c>
      <c r="N292">
        <v>73</v>
      </c>
      <c r="O292">
        <v>15</v>
      </c>
      <c r="P292">
        <v>8</v>
      </c>
      <c r="Q292">
        <v>0</v>
      </c>
      <c r="R292">
        <v>0.28189655172413802</v>
      </c>
      <c r="S292">
        <v>2.6724137931034501E-2</v>
      </c>
      <c r="T292">
        <v>22946</v>
      </c>
      <c r="U292">
        <v>0.106034482758621</v>
      </c>
      <c r="V292">
        <v>0.2</v>
      </c>
      <c r="W292">
        <v>0.29655172413793102</v>
      </c>
      <c r="X292">
        <v>0.14396551724137899</v>
      </c>
      <c r="Y292">
        <v>2.5862068965517199E-2</v>
      </c>
      <c r="Z292">
        <v>0.17844827586206899</v>
      </c>
      <c r="AA292">
        <v>1.03448275862069E-2</v>
      </c>
      <c r="AB292">
        <v>3.1896551724137898E-2</v>
      </c>
      <c r="AC292">
        <v>6.2931034482758594E-2</v>
      </c>
      <c r="AD292">
        <v>1.29310344827586E-2</v>
      </c>
      <c r="AE292">
        <v>6.8965517241379301E-3</v>
      </c>
      <c r="AF292">
        <v>0</v>
      </c>
      <c r="AG292">
        <v>0.97828571428571398</v>
      </c>
      <c r="AH292">
        <v>0.77828571428571403</v>
      </c>
      <c r="AI292">
        <v>0.97257142857142898</v>
      </c>
      <c r="AJ292">
        <v>0.96342857142857097</v>
      </c>
      <c r="AK292">
        <v>0.52685714285714302</v>
      </c>
      <c r="AL292">
        <v>0.92228571428571404</v>
      </c>
      <c r="AM292">
        <v>0.73142857142857098</v>
      </c>
      <c r="AN292">
        <v>0.55314285714285705</v>
      </c>
      <c r="AO292">
        <v>0.77714285714285702</v>
      </c>
      <c r="AP292">
        <v>0.77828571428571403</v>
      </c>
      <c r="AQ292">
        <v>0.67885714285714305</v>
      </c>
      <c r="AR292">
        <v>0.83657142857142897</v>
      </c>
      <c r="AS292">
        <v>0.84457142857142897</v>
      </c>
      <c r="AT292">
        <v>0.26742857142857102</v>
      </c>
      <c r="AU292">
        <v>0</v>
      </c>
      <c r="AV292">
        <v>3.6925714285714299</v>
      </c>
      <c r="AW292">
        <v>2.73371428571429</v>
      </c>
      <c r="AX292">
        <v>1.5554285714285701</v>
      </c>
      <c r="AY292">
        <v>2.6274285714285699</v>
      </c>
      <c r="AZ292">
        <v>10.609142857142899</v>
      </c>
      <c r="BA292">
        <v>0.98057142857142898</v>
      </c>
      <c r="BB292">
        <v>0.869714285714286</v>
      </c>
      <c r="BC292">
        <v>0.82628571428571396</v>
      </c>
      <c r="BD292">
        <v>0.57828571428571396</v>
      </c>
      <c r="BE292">
        <v>0.95199999999999996</v>
      </c>
      <c r="BF292" s="233" t="str">
        <f t="shared" si="4"/>
        <v>Most vulnerability</v>
      </c>
    </row>
    <row r="293" spans="1:58" x14ac:dyDescent="0.25">
      <c r="A293">
        <v>55756</v>
      </c>
      <c r="B293">
        <v>242</v>
      </c>
      <c r="C293">
        <v>21</v>
      </c>
      <c r="D293">
        <v>10</v>
      </c>
      <c r="E293">
        <v>38018</v>
      </c>
      <c r="F293">
        <v>16</v>
      </c>
      <c r="G293">
        <v>54</v>
      </c>
      <c r="H293">
        <v>51</v>
      </c>
      <c r="I293">
        <v>20</v>
      </c>
      <c r="J293">
        <v>1</v>
      </c>
      <c r="K293">
        <v>17</v>
      </c>
      <c r="L293">
        <v>0</v>
      </c>
      <c r="M293">
        <v>7</v>
      </c>
      <c r="N293">
        <v>74</v>
      </c>
      <c r="O293">
        <v>0</v>
      </c>
      <c r="P293">
        <v>3</v>
      </c>
      <c r="Q293">
        <v>0</v>
      </c>
      <c r="R293">
        <v>8.6776859504132206E-2</v>
      </c>
      <c r="S293">
        <v>4.1322314049586799E-2</v>
      </c>
      <c r="T293">
        <v>38018</v>
      </c>
      <c r="U293">
        <v>6.6115702479338803E-2</v>
      </c>
      <c r="V293">
        <v>0.22314049586776899</v>
      </c>
      <c r="W293">
        <v>0.210743801652893</v>
      </c>
      <c r="X293">
        <v>8.2644628099173598E-2</v>
      </c>
      <c r="Y293">
        <v>4.1322314049586804E-3</v>
      </c>
      <c r="Z293">
        <v>7.0247933884297495E-2</v>
      </c>
      <c r="AA293">
        <v>0</v>
      </c>
      <c r="AB293">
        <v>2.89256198347107E-2</v>
      </c>
      <c r="AC293">
        <v>0.30578512396694202</v>
      </c>
      <c r="AD293">
        <v>0</v>
      </c>
      <c r="AE293">
        <v>1.2396694214876E-2</v>
      </c>
      <c r="AF293">
        <v>0</v>
      </c>
      <c r="AG293">
        <v>0.56228571428571394</v>
      </c>
      <c r="AH293">
        <v>0.91657142857142904</v>
      </c>
      <c r="AI293">
        <v>0.437714285714286</v>
      </c>
      <c r="AJ293">
        <v>0.82171428571428595</v>
      </c>
      <c r="AK293">
        <v>0.66057142857142903</v>
      </c>
      <c r="AL293">
        <v>0.371428571428571</v>
      </c>
      <c r="AM293">
        <v>0.16</v>
      </c>
      <c r="AN293">
        <v>3.4285714285714301E-2</v>
      </c>
      <c r="AO293">
        <v>0.38285714285714301</v>
      </c>
      <c r="AP293">
        <v>0</v>
      </c>
      <c r="AQ293">
        <v>0.65600000000000003</v>
      </c>
      <c r="AR293">
        <v>0.995428571428571</v>
      </c>
      <c r="AS293">
        <v>0</v>
      </c>
      <c r="AT293">
        <v>0.45142857142857101</v>
      </c>
      <c r="AU293">
        <v>0</v>
      </c>
      <c r="AV293">
        <v>2.73828571428571</v>
      </c>
      <c r="AW293">
        <v>1.22628571428571</v>
      </c>
      <c r="AX293">
        <v>0.38285714285714301</v>
      </c>
      <c r="AY293">
        <v>2.1028571428571401</v>
      </c>
      <c r="AZ293">
        <v>6.4502857142857097</v>
      </c>
      <c r="BA293">
        <v>0.80571428571428605</v>
      </c>
      <c r="BB293">
        <v>0.113142857142857</v>
      </c>
      <c r="BC293">
        <v>0.20457142857142899</v>
      </c>
      <c r="BD293">
        <v>0.41028571428571398</v>
      </c>
      <c r="BE293">
        <v>0.36342857142857099</v>
      </c>
      <c r="BF293" s="233" t="str">
        <f t="shared" si="4"/>
        <v>Some vulnerability</v>
      </c>
    </row>
    <row r="294" spans="1:58" x14ac:dyDescent="0.25">
      <c r="A294">
        <v>55757</v>
      </c>
      <c r="B294">
        <v>680</v>
      </c>
      <c r="C294">
        <v>70</v>
      </c>
      <c r="D294">
        <v>11</v>
      </c>
      <c r="E294">
        <v>30791</v>
      </c>
      <c r="F294">
        <v>22</v>
      </c>
      <c r="G294">
        <v>138</v>
      </c>
      <c r="H294">
        <v>136</v>
      </c>
      <c r="I294">
        <v>120</v>
      </c>
      <c r="J294">
        <v>28</v>
      </c>
      <c r="K294">
        <v>24</v>
      </c>
      <c r="L294">
        <v>0</v>
      </c>
      <c r="M294">
        <v>0</v>
      </c>
      <c r="N294">
        <v>69</v>
      </c>
      <c r="O294">
        <v>1</v>
      </c>
      <c r="P294">
        <v>8</v>
      </c>
      <c r="Q294">
        <v>0</v>
      </c>
      <c r="R294">
        <v>0.10294117647058799</v>
      </c>
      <c r="S294">
        <v>1.6176470588235299E-2</v>
      </c>
      <c r="T294">
        <v>30791</v>
      </c>
      <c r="U294">
        <v>3.2352941176470598E-2</v>
      </c>
      <c r="V294">
        <v>0.20294117647058799</v>
      </c>
      <c r="W294">
        <v>0.2</v>
      </c>
      <c r="X294">
        <v>0.17647058823529399</v>
      </c>
      <c r="Y294">
        <v>4.11764705882353E-2</v>
      </c>
      <c r="Z294">
        <v>3.5294117647058802E-2</v>
      </c>
      <c r="AA294">
        <v>0</v>
      </c>
      <c r="AB294">
        <v>0</v>
      </c>
      <c r="AC294">
        <v>0.10147058823529399</v>
      </c>
      <c r="AD294">
        <v>1.47058823529412E-3</v>
      </c>
      <c r="AE294">
        <v>1.1764705882352899E-2</v>
      </c>
      <c r="AF294">
        <v>0</v>
      </c>
      <c r="AG294">
        <v>0.67657142857142905</v>
      </c>
      <c r="AH294">
        <v>0.441142857142857</v>
      </c>
      <c r="AI294">
        <v>0.84914285714285698</v>
      </c>
      <c r="AJ294">
        <v>0.32457142857142901</v>
      </c>
      <c r="AK294">
        <v>0.55085714285714305</v>
      </c>
      <c r="AL294">
        <v>0.29714285714285699</v>
      </c>
      <c r="AM294">
        <v>0.88685714285714301</v>
      </c>
      <c r="AN294">
        <v>0.84799999999999998</v>
      </c>
      <c r="AO294">
        <v>0.153142857142857</v>
      </c>
      <c r="AP294">
        <v>0</v>
      </c>
      <c r="AQ294">
        <v>0</v>
      </c>
      <c r="AR294">
        <v>0.93142857142857105</v>
      </c>
      <c r="AS294">
        <v>0.28457142857142897</v>
      </c>
      <c r="AT294">
        <v>0.433142857142857</v>
      </c>
      <c r="AU294">
        <v>0</v>
      </c>
      <c r="AV294">
        <v>2.29142857142857</v>
      </c>
      <c r="AW294">
        <v>2.5828571428571401</v>
      </c>
      <c r="AX294">
        <v>0.153142857142857</v>
      </c>
      <c r="AY294">
        <v>1.6491428571428599</v>
      </c>
      <c r="AZ294">
        <v>6.6765714285714299</v>
      </c>
      <c r="BA294">
        <v>0.64685714285714302</v>
      </c>
      <c r="BB294">
        <v>0.80457142857142905</v>
      </c>
      <c r="BC294">
        <v>0.109714285714286</v>
      </c>
      <c r="BD294">
        <v>0.26628571428571401</v>
      </c>
      <c r="BE294">
        <v>0.41257142857142898</v>
      </c>
      <c r="BF294" s="233" t="str">
        <f t="shared" si="4"/>
        <v>Some vulnerability</v>
      </c>
    </row>
    <row r="295" spans="1:58" x14ac:dyDescent="0.25">
      <c r="A295">
        <v>55758</v>
      </c>
      <c r="B295">
        <v>148</v>
      </c>
      <c r="C295">
        <v>17</v>
      </c>
      <c r="D295">
        <v>6</v>
      </c>
      <c r="E295">
        <v>28130</v>
      </c>
      <c r="F295">
        <v>7</v>
      </c>
      <c r="G295">
        <v>28</v>
      </c>
      <c r="H295">
        <v>43</v>
      </c>
      <c r="I295">
        <v>25</v>
      </c>
      <c r="J295">
        <v>11</v>
      </c>
      <c r="K295">
        <v>35</v>
      </c>
      <c r="L295">
        <v>0</v>
      </c>
      <c r="M295">
        <v>0</v>
      </c>
      <c r="N295">
        <v>6</v>
      </c>
      <c r="O295">
        <v>0</v>
      </c>
      <c r="P295">
        <v>1</v>
      </c>
      <c r="Q295">
        <v>0</v>
      </c>
      <c r="R295">
        <v>0.114864864864865</v>
      </c>
      <c r="S295">
        <v>4.0540540540540501E-2</v>
      </c>
      <c r="T295">
        <v>28130</v>
      </c>
      <c r="U295">
        <v>4.72972972972973E-2</v>
      </c>
      <c r="V295">
        <v>0.18918918918918901</v>
      </c>
      <c r="W295">
        <v>0.29054054054054101</v>
      </c>
      <c r="X295">
        <v>0.168918918918919</v>
      </c>
      <c r="Y295">
        <v>7.4324324324324301E-2</v>
      </c>
      <c r="Z295">
        <v>0.23648648648648599</v>
      </c>
      <c r="AA295">
        <v>0</v>
      </c>
      <c r="AB295">
        <v>0</v>
      </c>
      <c r="AC295">
        <v>4.0540540540540501E-2</v>
      </c>
      <c r="AD295">
        <v>0</v>
      </c>
      <c r="AE295">
        <v>6.7567567567567597E-3</v>
      </c>
      <c r="AF295">
        <v>0</v>
      </c>
      <c r="AG295">
        <v>0.747428571428571</v>
      </c>
      <c r="AH295">
        <v>0.91428571428571404</v>
      </c>
      <c r="AI295">
        <v>0.92457142857142904</v>
      </c>
      <c r="AJ295">
        <v>0.59771428571428598</v>
      </c>
      <c r="AK295">
        <v>0.45828571428571402</v>
      </c>
      <c r="AL295">
        <v>0.89485714285714302</v>
      </c>
      <c r="AM295">
        <v>0.85714285714285698</v>
      </c>
      <c r="AN295">
        <v>0.97142857142857097</v>
      </c>
      <c r="AO295">
        <v>0.84799999999999998</v>
      </c>
      <c r="AP295">
        <v>0</v>
      </c>
      <c r="AQ295">
        <v>0</v>
      </c>
      <c r="AR295">
        <v>0.74399999999999999</v>
      </c>
      <c r="AS295">
        <v>0</v>
      </c>
      <c r="AT295">
        <v>0.26400000000000001</v>
      </c>
      <c r="AU295">
        <v>0</v>
      </c>
      <c r="AV295">
        <v>3.1840000000000002</v>
      </c>
      <c r="AW295">
        <v>3.1817142857142899</v>
      </c>
      <c r="AX295">
        <v>0.84799999999999998</v>
      </c>
      <c r="AY295">
        <v>1.008</v>
      </c>
      <c r="AZ295">
        <v>8.22171428571429</v>
      </c>
      <c r="BA295">
        <v>0.91314285714285703</v>
      </c>
      <c r="BB295">
        <v>0.98971428571428599</v>
      </c>
      <c r="BC295">
        <v>0.44914285714285701</v>
      </c>
      <c r="BD295">
        <v>0.109714285714286</v>
      </c>
      <c r="BE295">
        <v>0.65828571428571403</v>
      </c>
      <c r="BF295" s="233" t="str">
        <f t="shared" si="4"/>
        <v>Significant vulnerability</v>
      </c>
    </row>
    <row r="296" spans="1:58" x14ac:dyDescent="0.25">
      <c r="A296">
        <v>55760</v>
      </c>
      <c r="B296">
        <v>2984</v>
      </c>
      <c r="C296">
        <v>419</v>
      </c>
      <c r="D296">
        <v>99</v>
      </c>
      <c r="E296">
        <v>32319</v>
      </c>
      <c r="F296">
        <v>215</v>
      </c>
      <c r="G296">
        <v>1028</v>
      </c>
      <c r="H296">
        <v>506</v>
      </c>
      <c r="I296">
        <v>564</v>
      </c>
      <c r="J296">
        <v>150</v>
      </c>
      <c r="K296">
        <v>341</v>
      </c>
      <c r="L296">
        <v>4</v>
      </c>
      <c r="M296">
        <v>51</v>
      </c>
      <c r="N296">
        <v>424</v>
      </c>
      <c r="O296">
        <v>38</v>
      </c>
      <c r="P296">
        <v>73</v>
      </c>
      <c r="Q296">
        <v>3</v>
      </c>
      <c r="R296">
        <v>0.14041554959785499</v>
      </c>
      <c r="S296">
        <v>3.3176943699731898E-2</v>
      </c>
      <c r="T296">
        <v>32319</v>
      </c>
      <c r="U296">
        <v>7.2050938337801601E-2</v>
      </c>
      <c r="V296">
        <v>0.34450402144772102</v>
      </c>
      <c r="W296">
        <v>0.16957104557640801</v>
      </c>
      <c r="X296">
        <v>0.18900804289544201</v>
      </c>
      <c r="Y296">
        <v>5.02680965147453E-2</v>
      </c>
      <c r="Z296">
        <v>0.11427613941018799</v>
      </c>
      <c r="AA296">
        <v>1.3404825737265401E-3</v>
      </c>
      <c r="AB296">
        <v>1.7091152815013399E-2</v>
      </c>
      <c r="AC296">
        <v>0.142091152815013</v>
      </c>
      <c r="AD296">
        <v>1.2734584450402099E-2</v>
      </c>
      <c r="AE296">
        <v>2.44638069705094E-2</v>
      </c>
      <c r="AF296">
        <v>1.0053619302949101E-3</v>
      </c>
      <c r="AG296">
        <v>0.85142857142857098</v>
      </c>
      <c r="AH296">
        <v>0.86742857142857099</v>
      </c>
      <c r="AI296">
        <v>0.78514285714285703</v>
      </c>
      <c r="AJ296">
        <v>0.86857142857142899</v>
      </c>
      <c r="AK296">
        <v>0.95314285714285696</v>
      </c>
      <c r="AL296">
        <v>0.16457142857142901</v>
      </c>
      <c r="AM296">
        <v>0.92228571428571404</v>
      </c>
      <c r="AN296">
        <v>0.91771428571428604</v>
      </c>
      <c r="AO296">
        <v>0.63428571428571401</v>
      </c>
      <c r="AP296">
        <v>0.45371428571428601</v>
      </c>
      <c r="AQ296">
        <v>0.53942857142857104</v>
      </c>
      <c r="AR296">
        <v>0.96799999999999997</v>
      </c>
      <c r="AS296">
        <v>0.84114285714285697</v>
      </c>
      <c r="AT296">
        <v>0.74171428571428599</v>
      </c>
      <c r="AU296">
        <v>0.42171428571428599</v>
      </c>
      <c r="AV296">
        <v>3.3725714285714301</v>
      </c>
      <c r="AW296">
        <v>2.9577142857142902</v>
      </c>
      <c r="AX296">
        <v>1.0880000000000001</v>
      </c>
      <c r="AY296">
        <v>3.512</v>
      </c>
      <c r="AZ296">
        <v>10.9302857142857</v>
      </c>
      <c r="BA296">
        <v>0.94514285714285695</v>
      </c>
      <c r="BB296">
        <v>0.95771428571428596</v>
      </c>
      <c r="BC296">
        <v>0.60342857142857098</v>
      </c>
      <c r="BD296">
        <v>0.870857142857143</v>
      </c>
      <c r="BE296">
        <v>0.97257142857142898</v>
      </c>
      <c r="BF296" s="233" t="str">
        <f t="shared" si="4"/>
        <v>Most vulnerability</v>
      </c>
    </row>
    <row r="297" spans="1:58" x14ac:dyDescent="0.25">
      <c r="A297">
        <v>55763</v>
      </c>
      <c r="B297">
        <v>464</v>
      </c>
      <c r="C297">
        <v>75</v>
      </c>
      <c r="D297">
        <v>12</v>
      </c>
      <c r="E297">
        <v>41854</v>
      </c>
      <c r="F297">
        <v>14</v>
      </c>
      <c r="G297">
        <v>138</v>
      </c>
      <c r="H297">
        <v>55</v>
      </c>
      <c r="I297">
        <v>65</v>
      </c>
      <c r="J297">
        <v>27</v>
      </c>
      <c r="K297">
        <v>8</v>
      </c>
      <c r="L297">
        <v>1</v>
      </c>
      <c r="M297">
        <v>0</v>
      </c>
      <c r="N297">
        <v>48</v>
      </c>
      <c r="O297">
        <v>0</v>
      </c>
      <c r="P297">
        <v>5</v>
      </c>
      <c r="Q297">
        <v>0</v>
      </c>
      <c r="R297">
        <v>0.16163793103448301</v>
      </c>
      <c r="S297">
        <v>2.5862068965517199E-2</v>
      </c>
      <c r="T297">
        <v>41854</v>
      </c>
      <c r="U297">
        <v>3.0172413793103401E-2</v>
      </c>
      <c r="V297">
        <v>0.29741379310344801</v>
      </c>
      <c r="W297">
        <v>0.118534482758621</v>
      </c>
      <c r="X297">
        <v>0.14008620689655199</v>
      </c>
      <c r="Y297">
        <v>5.8189655172413798E-2</v>
      </c>
      <c r="Z297">
        <v>1.72413793103448E-2</v>
      </c>
      <c r="AA297">
        <v>2.1551724137930999E-3</v>
      </c>
      <c r="AB297">
        <v>0</v>
      </c>
      <c r="AC297">
        <v>0.10344827586206901</v>
      </c>
      <c r="AD297">
        <v>0</v>
      </c>
      <c r="AE297">
        <v>1.0775862068965501E-2</v>
      </c>
      <c r="AF297">
        <v>0</v>
      </c>
      <c r="AG297">
        <v>0.90285714285714302</v>
      </c>
      <c r="AH297">
        <v>0.76228571428571401</v>
      </c>
      <c r="AI297">
        <v>0.28571428571428598</v>
      </c>
      <c r="AJ297">
        <v>0.28571428571428598</v>
      </c>
      <c r="AK297">
        <v>0.89028571428571401</v>
      </c>
      <c r="AL297">
        <v>6.4000000000000001E-2</v>
      </c>
      <c r="AM297">
        <v>0.69142857142857095</v>
      </c>
      <c r="AN297">
        <v>0.94514285714285695</v>
      </c>
      <c r="AO297">
        <v>5.6000000000000001E-2</v>
      </c>
      <c r="AP297">
        <v>0.505142857142857</v>
      </c>
      <c r="AQ297">
        <v>0</v>
      </c>
      <c r="AR297">
        <v>0.93485714285714305</v>
      </c>
      <c r="AS297">
        <v>0</v>
      </c>
      <c r="AT297">
        <v>0.4</v>
      </c>
      <c r="AU297">
        <v>0</v>
      </c>
      <c r="AV297">
        <v>2.23657142857143</v>
      </c>
      <c r="AW297">
        <v>2.5908571428571401</v>
      </c>
      <c r="AX297">
        <v>0.56114285714285705</v>
      </c>
      <c r="AY297">
        <v>1.3348571428571401</v>
      </c>
      <c r="AZ297">
        <v>6.7234285714285704</v>
      </c>
      <c r="BA297">
        <v>0.621714285714286</v>
      </c>
      <c r="BB297">
        <v>0.80800000000000005</v>
      </c>
      <c r="BC297">
        <v>0.27657142857142902</v>
      </c>
      <c r="BD297">
        <v>0.18057142857142899</v>
      </c>
      <c r="BE297">
        <v>0.42057142857142898</v>
      </c>
      <c r="BF297" s="233" t="str">
        <f t="shared" si="4"/>
        <v>Some vulnerability</v>
      </c>
    </row>
    <row r="298" spans="1:58" x14ac:dyDescent="0.25">
      <c r="A298">
        <v>55764</v>
      </c>
      <c r="B298">
        <v>545</v>
      </c>
      <c r="C298">
        <v>107</v>
      </c>
      <c r="D298">
        <v>20</v>
      </c>
      <c r="E298">
        <v>26778</v>
      </c>
      <c r="F298">
        <v>15</v>
      </c>
      <c r="G298">
        <v>52</v>
      </c>
      <c r="H298">
        <v>77</v>
      </c>
      <c r="I298">
        <v>125</v>
      </c>
      <c r="J298">
        <v>9</v>
      </c>
      <c r="K298">
        <v>63</v>
      </c>
      <c r="L298">
        <v>0</v>
      </c>
      <c r="M298">
        <v>9</v>
      </c>
      <c r="N298">
        <v>22</v>
      </c>
      <c r="O298">
        <v>0</v>
      </c>
      <c r="P298">
        <v>28</v>
      </c>
      <c r="Q298">
        <v>0</v>
      </c>
      <c r="R298">
        <v>0.196330275229358</v>
      </c>
      <c r="S298">
        <v>3.6697247706422E-2</v>
      </c>
      <c r="T298">
        <v>26778</v>
      </c>
      <c r="U298">
        <v>2.7522935779816501E-2</v>
      </c>
      <c r="V298">
        <v>9.5412844036697295E-2</v>
      </c>
      <c r="W298">
        <v>0.141284403669725</v>
      </c>
      <c r="X298">
        <v>0.22935779816513799</v>
      </c>
      <c r="Y298">
        <v>1.6513761467889899E-2</v>
      </c>
      <c r="Z298">
        <v>0.115596330275229</v>
      </c>
      <c r="AA298">
        <v>0</v>
      </c>
      <c r="AB298">
        <v>1.6513761467889899E-2</v>
      </c>
      <c r="AC298">
        <v>4.0366972477064202E-2</v>
      </c>
      <c r="AD298">
        <v>0</v>
      </c>
      <c r="AE298">
        <v>5.1376146788990801E-2</v>
      </c>
      <c r="AF298">
        <v>0</v>
      </c>
      <c r="AG298">
        <v>0.94399999999999995</v>
      </c>
      <c r="AH298">
        <v>0.89028571428571401</v>
      </c>
      <c r="AI298">
        <v>0.94285714285714295</v>
      </c>
      <c r="AJ298">
        <v>0.24228571428571399</v>
      </c>
      <c r="AK298">
        <v>4.34285714285714E-2</v>
      </c>
      <c r="AL298">
        <v>8.6857142857142897E-2</v>
      </c>
      <c r="AM298">
        <v>0.96685714285714297</v>
      </c>
      <c r="AN298">
        <v>0.25714285714285701</v>
      </c>
      <c r="AO298">
        <v>0.63771428571428601</v>
      </c>
      <c r="AP298">
        <v>0</v>
      </c>
      <c r="AQ298">
        <v>0.53485714285714303</v>
      </c>
      <c r="AR298">
        <v>0.74171428571428599</v>
      </c>
      <c r="AS298">
        <v>0</v>
      </c>
      <c r="AT298">
        <v>0.95657142857142896</v>
      </c>
      <c r="AU298">
        <v>0</v>
      </c>
      <c r="AV298">
        <v>3.0194285714285698</v>
      </c>
      <c r="AW298">
        <v>1.3542857142857101</v>
      </c>
      <c r="AX298">
        <v>0.63771428571428601</v>
      </c>
      <c r="AY298">
        <v>2.2331428571428602</v>
      </c>
      <c r="AZ298">
        <v>7.2445714285714304</v>
      </c>
      <c r="BA298">
        <v>0.88114285714285701</v>
      </c>
      <c r="BB298">
        <v>0.154285714285714</v>
      </c>
      <c r="BC298">
        <v>0.33028571428571402</v>
      </c>
      <c r="BD298">
        <v>0.45600000000000002</v>
      </c>
      <c r="BE298">
        <v>0.498285714285714</v>
      </c>
      <c r="BF298" s="233" t="str">
        <f t="shared" si="4"/>
        <v>Some vulnerability</v>
      </c>
    </row>
    <row r="299" spans="1:58" x14ac:dyDescent="0.25">
      <c r="A299">
        <v>55765</v>
      </c>
      <c r="B299">
        <v>735</v>
      </c>
      <c r="C299">
        <v>65</v>
      </c>
      <c r="D299">
        <v>7</v>
      </c>
      <c r="E299">
        <v>35507</v>
      </c>
      <c r="F299">
        <v>22</v>
      </c>
      <c r="G299">
        <v>177</v>
      </c>
      <c r="H299">
        <v>129</v>
      </c>
      <c r="I299">
        <v>98</v>
      </c>
      <c r="J299">
        <v>22</v>
      </c>
      <c r="K299">
        <v>28</v>
      </c>
      <c r="L299">
        <v>0</v>
      </c>
      <c r="M299">
        <v>10</v>
      </c>
      <c r="N299">
        <v>70</v>
      </c>
      <c r="O299">
        <v>0</v>
      </c>
      <c r="P299">
        <v>15</v>
      </c>
      <c r="Q299">
        <v>30</v>
      </c>
      <c r="R299">
        <v>8.8435374149659907E-2</v>
      </c>
      <c r="S299">
        <v>9.5238095238095195E-3</v>
      </c>
      <c r="T299">
        <v>35507</v>
      </c>
      <c r="U299">
        <v>2.99319727891156E-2</v>
      </c>
      <c r="V299">
        <v>0.240816326530612</v>
      </c>
      <c r="W299">
        <v>0.17551020408163301</v>
      </c>
      <c r="X299">
        <v>0.133333333333333</v>
      </c>
      <c r="Y299">
        <v>2.99319727891156E-2</v>
      </c>
      <c r="Z299">
        <v>3.8095238095238099E-2</v>
      </c>
      <c r="AA299">
        <v>0</v>
      </c>
      <c r="AB299">
        <v>1.3605442176870699E-2</v>
      </c>
      <c r="AC299">
        <v>9.5238095238095205E-2</v>
      </c>
      <c r="AD299">
        <v>0</v>
      </c>
      <c r="AE299">
        <v>2.04081632653061E-2</v>
      </c>
      <c r="AF299">
        <v>4.08163265306122E-2</v>
      </c>
      <c r="AG299">
        <v>0.57714285714285696</v>
      </c>
      <c r="AH299">
        <v>0.22628571428571401</v>
      </c>
      <c r="AI299">
        <v>0.61257142857142899</v>
      </c>
      <c r="AJ299">
        <v>0.28114285714285697</v>
      </c>
      <c r="AK299">
        <v>0.752</v>
      </c>
      <c r="AL299">
        <v>0.185142857142857</v>
      </c>
      <c r="AM299">
        <v>0.64457142857142902</v>
      </c>
      <c r="AN299">
        <v>0.65942857142857103</v>
      </c>
      <c r="AO299">
        <v>0.16914285714285701</v>
      </c>
      <c r="AP299">
        <v>0</v>
      </c>
      <c r="AQ299">
        <v>0.498285714285714</v>
      </c>
      <c r="AR299">
        <v>0.92228571428571404</v>
      </c>
      <c r="AS299">
        <v>0</v>
      </c>
      <c r="AT299">
        <v>0.65600000000000003</v>
      </c>
      <c r="AU299">
        <v>0.90628571428571403</v>
      </c>
      <c r="AV299">
        <v>1.69714285714286</v>
      </c>
      <c r="AW299">
        <v>2.2411428571428602</v>
      </c>
      <c r="AX299">
        <v>0.16914285714285701</v>
      </c>
      <c r="AY299">
        <v>2.98285714285714</v>
      </c>
      <c r="AZ299">
        <v>7.0902857142857103</v>
      </c>
      <c r="BA299">
        <v>0.378285714285714</v>
      </c>
      <c r="BB299">
        <v>0.625142857142857</v>
      </c>
      <c r="BC299">
        <v>0.114285714285714</v>
      </c>
      <c r="BD299">
        <v>0.68571428571428605</v>
      </c>
      <c r="BE299">
        <v>0.47542857142857098</v>
      </c>
      <c r="BF299" s="233" t="str">
        <f t="shared" si="4"/>
        <v>Some vulnerability</v>
      </c>
    </row>
    <row r="300" spans="1:58" x14ac:dyDescent="0.25">
      <c r="A300">
        <v>55767</v>
      </c>
      <c r="B300">
        <v>4823</v>
      </c>
      <c r="C300">
        <v>1083</v>
      </c>
      <c r="D300">
        <v>33</v>
      </c>
      <c r="E300">
        <v>21397</v>
      </c>
      <c r="F300">
        <v>346</v>
      </c>
      <c r="G300">
        <v>1054</v>
      </c>
      <c r="H300">
        <v>501</v>
      </c>
      <c r="I300">
        <v>902</v>
      </c>
      <c r="J300">
        <v>102</v>
      </c>
      <c r="K300">
        <v>1016</v>
      </c>
      <c r="L300">
        <v>122</v>
      </c>
      <c r="M300">
        <v>140</v>
      </c>
      <c r="N300">
        <v>182</v>
      </c>
      <c r="O300">
        <v>5</v>
      </c>
      <c r="P300">
        <v>105</v>
      </c>
      <c r="Q300">
        <v>2198</v>
      </c>
      <c r="R300">
        <v>0.224549035869791</v>
      </c>
      <c r="S300">
        <v>6.8422143893842003E-3</v>
      </c>
      <c r="T300">
        <v>21397</v>
      </c>
      <c r="U300">
        <v>7.1739581173543399E-2</v>
      </c>
      <c r="V300">
        <v>0.21853618080033199</v>
      </c>
      <c r="W300">
        <v>0.10387725482065099</v>
      </c>
      <c r="X300">
        <v>0.18702052664316801</v>
      </c>
      <c r="Y300">
        <v>2.11486626580966E-2</v>
      </c>
      <c r="Z300">
        <v>0.210657267261041</v>
      </c>
      <c r="AA300">
        <v>2.5295459257723401E-2</v>
      </c>
      <c r="AB300">
        <v>2.9027576197387502E-2</v>
      </c>
      <c r="AC300">
        <v>3.77358490566038E-2</v>
      </c>
      <c r="AD300">
        <v>1.0366991499067E-3</v>
      </c>
      <c r="AE300">
        <v>2.17706821480406E-2</v>
      </c>
      <c r="AF300">
        <v>0.45573294629898398</v>
      </c>
      <c r="AG300">
        <v>0.96228571428571397</v>
      </c>
      <c r="AH300">
        <v>0.16</v>
      </c>
      <c r="AI300">
        <v>0.97485714285714298</v>
      </c>
      <c r="AJ300">
        <v>0.86514285714285699</v>
      </c>
      <c r="AK300">
        <v>0.63314285714285701</v>
      </c>
      <c r="AL300">
        <v>5.0285714285714302E-2</v>
      </c>
      <c r="AM300">
        <v>0.91314285714285703</v>
      </c>
      <c r="AN300">
        <v>0.41142857142857098</v>
      </c>
      <c r="AO300">
        <v>0.81942857142857095</v>
      </c>
      <c r="AP300">
        <v>0.90857142857142903</v>
      </c>
      <c r="AQ300">
        <v>0.65828571428571403</v>
      </c>
      <c r="AR300">
        <v>0.72457142857142898</v>
      </c>
      <c r="AS300">
        <v>0.251428571428571</v>
      </c>
      <c r="AT300">
        <v>0.69485714285714295</v>
      </c>
      <c r="AU300">
        <v>0.994285714285714</v>
      </c>
      <c r="AV300">
        <v>2.9622857142857102</v>
      </c>
      <c r="AW300">
        <v>2.008</v>
      </c>
      <c r="AX300">
        <v>1.728</v>
      </c>
      <c r="AY300">
        <v>3.3234285714285701</v>
      </c>
      <c r="AZ300">
        <v>10.0217142857143</v>
      </c>
      <c r="BA300">
        <v>0.86857142857142899</v>
      </c>
      <c r="BB300">
        <v>0.505142857142857</v>
      </c>
      <c r="BC300">
        <v>0.89485714285714302</v>
      </c>
      <c r="BD300">
        <v>0.8</v>
      </c>
      <c r="BE300">
        <v>0.90285714285714302</v>
      </c>
      <c r="BF300" s="233" t="str">
        <f t="shared" si="4"/>
        <v>Most vulnerability</v>
      </c>
    </row>
    <row r="301" spans="1:58" x14ac:dyDescent="0.25">
      <c r="A301">
        <v>55768</v>
      </c>
      <c r="B301">
        <v>2649</v>
      </c>
      <c r="C301">
        <v>270</v>
      </c>
      <c r="D301">
        <v>47</v>
      </c>
      <c r="E301">
        <v>38070</v>
      </c>
      <c r="F301">
        <v>68</v>
      </c>
      <c r="G301">
        <v>673</v>
      </c>
      <c r="H301">
        <v>462</v>
      </c>
      <c r="I301">
        <v>430</v>
      </c>
      <c r="J301">
        <v>71</v>
      </c>
      <c r="K301">
        <v>123</v>
      </c>
      <c r="L301">
        <v>0</v>
      </c>
      <c r="M301">
        <v>299</v>
      </c>
      <c r="N301">
        <v>27</v>
      </c>
      <c r="O301">
        <v>14</v>
      </c>
      <c r="P301">
        <v>124</v>
      </c>
      <c r="Q301">
        <v>16</v>
      </c>
      <c r="R301">
        <v>0.101925254813137</v>
      </c>
      <c r="S301">
        <v>1.7742544356360902E-2</v>
      </c>
      <c r="T301">
        <v>38070</v>
      </c>
      <c r="U301">
        <v>2.5670064175160399E-2</v>
      </c>
      <c r="V301">
        <v>0.25405813514533798</v>
      </c>
      <c r="W301">
        <v>0.17440543601358999</v>
      </c>
      <c r="X301">
        <v>0.16232540581351501</v>
      </c>
      <c r="Y301">
        <v>2.6802567006417501E-2</v>
      </c>
      <c r="Z301">
        <v>4.6432616081540201E-2</v>
      </c>
      <c r="AA301">
        <v>0</v>
      </c>
      <c r="AB301">
        <v>0.112872782181955</v>
      </c>
      <c r="AC301">
        <v>1.01925254813137E-2</v>
      </c>
      <c r="AD301">
        <v>5.2850132125330301E-3</v>
      </c>
      <c r="AE301">
        <v>4.68101170252926E-2</v>
      </c>
      <c r="AF301">
        <v>6.0400151000377499E-3</v>
      </c>
      <c r="AG301">
        <v>0.66628571428571404</v>
      </c>
      <c r="AH301">
        <v>0.504</v>
      </c>
      <c r="AI301">
        <v>0.435428571428571</v>
      </c>
      <c r="AJ301">
        <v>0.221714285714286</v>
      </c>
      <c r="AK301">
        <v>0.79314285714285704</v>
      </c>
      <c r="AL301">
        <v>0.18171428571428599</v>
      </c>
      <c r="AM301">
        <v>0.82514285714285696</v>
      </c>
      <c r="AN301">
        <v>0.57599999999999996</v>
      </c>
      <c r="AO301">
        <v>0.220571428571429</v>
      </c>
      <c r="AP301">
        <v>0</v>
      </c>
      <c r="AQ301">
        <v>0.94514285714285695</v>
      </c>
      <c r="AR301">
        <v>0.39542857142857102</v>
      </c>
      <c r="AS301">
        <v>0.54057142857142904</v>
      </c>
      <c r="AT301">
        <v>0.94399999999999995</v>
      </c>
      <c r="AU301">
        <v>0.53714285714285703</v>
      </c>
      <c r="AV301">
        <v>1.8274285714285701</v>
      </c>
      <c r="AW301">
        <v>2.3759999999999999</v>
      </c>
      <c r="AX301">
        <v>0.220571428571429</v>
      </c>
      <c r="AY301">
        <v>3.3622857142857101</v>
      </c>
      <c r="AZ301">
        <v>7.78628571428571</v>
      </c>
      <c r="BA301">
        <v>0.42971428571428599</v>
      </c>
      <c r="BB301">
        <v>0.69485714285714295</v>
      </c>
      <c r="BC301">
        <v>0.14057142857142901</v>
      </c>
      <c r="BD301">
        <v>0.82171428571428595</v>
      </c>
      <c r="BE301">
        <v>0.57599999999999996</v>
      </c>
      <c r="BF301" s="233" t="str">
        <f t="shared" si="4"/>
        <v>Significant vulnerability</v>
      </c>
    </row>
    <row r="302" spans="1:58" x14ac:dyDescent="0.25">
      <c r="A302">
        <v>55769</v>
      </c>
      <c r="B302">
        <v>2378</v>
      </c>
      <c r="C302">
        <v>171</v>
      </c>
      <c r="D302">
        <v>71</v>
      </c>
      <c r="E302">
        <v>37163</v>
      </c>
      <c r="F302">
        <v>87</v>
      </c>
      <c r="G302">
        <v>539</v>
      </c>
      <c r="H302">
        <v>420</v>
      </c>
      <c r="I302">
        <v>463</v>
      </c>
      <c r="J302">
        <v>121</v>
      </c>
      <c r="K302">
        <v>262</v>
      </c>
      <c r="L302">
        <v>3</v>
      </c>
      <c r="M302">
        <v>71</v>
      </c>
      <c r="N302">
        <v>140</v>
      </c>
      <c r="O302">
        <v>9</v>
      </c>
      <c r="P302">
        <v>42</v>
      </c>
      <c r="Q302">
        <v>5</v>
      </c>
      <c r="R302">
        <v>7.1909167367535706E-2</v>
      </c>
      <c r="S302">
        <v>2.9857022708158099E-2</v>
      </c>
      <c r="T302">
        <v>37163</v>
      </c>
      <c r="U302">
        <v>3.65853658536585E-2</v>
      </c>
      <c r="V302">
        <v>0.22666105971404499</v>
      </c>
      <c r="W302">
        <v>0.17661900756938601</v>
      </c>
      <c r="X302">
        <v>0.19470142977291799</v>
      </c>
      <c r="Y302">
        <v>5.0883095037846902E-2</v>
      </c>
      <c r="Z302">
        <v>0.110176619007569</v>
      </c>
      <c r="AA302">
        <v>1.26156433978133E-3</v>
      </c>
      <c r="AB302">
        <v>2.9857022708158099E-2</v>
      </c>
      <c r="AC302">
        <v>5.8873002523128701E-2</v>
      </c>
      <c r="AD302">
        <v>3.7846930193439899E-3</v>
      </c>
      <c r="AE302">
        <v>1.76619007569386E-2</v>
      </c>
      <c r="AF302">
        <v>2.1026072329688801E-3</v>
      </c>
      <c r="AG302">
        <v>0.436571428571429</v>
      </c>
      <c r="AH302">
        <v>0.83314285714285696</v>
      </c>
      <c r="AI302">
        <v>0.496</v>
      </c>
      <c r="AJ302">
        <v>0.42971428571428599</v>
      </c>
      <c r="AK302">
        <v>0.68</v>
      </c>
      <c r="AL302">
        <v>0.190857142857143</v>
      </c>
      <c r="AM302">
        <v>0.93485714285714305</v>
      </c>
      <c r="AN302">
        <v>0.92</v>
      </c>
      <c r="AO302">
        <v>0.624</v>
      </c>
      <c r="AP302">
        <v>0.44342857142857101</v>
      </c>
      <c r="AQ302">
        <v>0.66057142857142903</v>
      </c>
      <c r="AR302">
        <v>0.82057142857142895</v>
      </c>
      <c r="AS302">
        <v>0.441142857142857</v>
      </c>
      <c r="AT302">
        <v>0.57828571428571396</v>
      </c>
      <c r="AU302">
        <v>0.45142857142857101</v>
      </c>
      <c r="AV302">
        <v>2.19542857142857</v>
      </c>
      <c r="AW302">
        <v>2.72571428571429</v>
      </c>
      <c r="AX302">
        <v>1.0674285714285701</v>
      </c>
      <c r="AY302">
        <v>2.952</v>
      </c>
      <c r="AZ302">
        <v>8.9405714285714293</v>
      </c>
      <c r="BA302">
        <v>0.60457142857142898</v>
      </c>
      <c r="BB302">
        <v>0.86742857142857099</v>
      </c>
      <c r="BC302">
        <v>0.58857142857142897</v>
      </c>
      <c r="BD302">
        <v>0.67200000000000004</v>
      </c>
      <c r="BE302">
        <v>0.77714285714285702</v>
      </c>
      <c r="BF302" s="233" t="str">
        <f t="shared" si="4"/>
        <v>Most vulnerability</v>
      </c>
    </row>
    <row r="303" spans="1:58" x14ac:dyDescent="0.25">
      <c r="A303">
        <v>55771</v>
      </c>
      <c r="B303">
        <v>1601</v>
      </c>
      <c r="C303">
        <v>218</v>
      </c>
      <c r="D303">
        <v>36</v>
      </c>
      <c r="E303">
        <v>34060</v>
      </c>
      <c r="F303">
        <v>88</v>
      </c>
      <c r="G303">
        <v>423</v>
      </c>
      <c r="H303">
        <v>315</v>
      </c>
      <c r="I303">
        <v>357</v>
      </c>
      <c r="J303">
        <v>50</v>
      </c>
      <c r="K303">
        <v>420</v>
      </c>
      <c r="L303">
        <v>5</v>
      </c>
      <c r="M303">
        <v>62</v>
      </c>
      <c r="N303">
        <v>137</v>
      </c>
      <c r="O303">
        <v>24</v>
      </c>
      <c r="P303">
        <v>35</v>
      </c>
      <c r="Q303">
        <v>5</v>
      </c>
      <c r="R303">
        <v>0.136164896939413</v>
      </c>
      <c r="S303">
        <v>2.24859462835728E-2</v>
      </c>
      <c r="T303">
        <v>34060</v>
      </c>
      <c r="U303">
        <v>5.4965646470955601E-2</v>
      </c>
      <c r="V303">
        <v>0.26420986883198</v>
      </c>
      <c r="W303">
        <v>0.19675202998126201</v>
      </c>
      <c r="X303">
        <v>0.222985633978763</v>
      </c>
      <c r="Y303">
        <v>3.12304809494066E-2</v>
      </c>
      <c r="Z303">
        <v>0.26233603997501598</v>
      </c>
      <c r="AA303">
        <v>3.1230480949406602E-3</v>
      </c>
      <c r="AB303">
        <v>3.8725796377264199E-2</v>
      </c>
      <c r="AC303">
        <v>8.5571517801374106E-2</v>
      </c>
      <c r="AD303">
        <v>1.49906308557152E-2</v>
      </c>
      <c r="AE303">
        <v>2.1861336664584601E-2</v>
      </c>
      <c r="AF303">
        <v>3.1230480949406602E-3</v>
      </c>
      <c r="AG303">
        <v>0.83885714285714297</v>
      </c>
      <c r="AH303">
        <v>0.68</v>
      </c>
      <c r="AI303">
        <v>0.69599999999999995</v>
      </c>
      <c r="AJ303">
        <v>0.71771428571428597</v>
      </c>
      <c r="AK303">
        <v>0.81599999999999995</v>
      </c>
      <c r="AL303">
        <v>0.28000000000000003</v>
      </c>
      <c r="AM303">
        <v>0.96342857142857097</v>
      </c>
      <c r="AN303">
        <v>0.68914285714285695</v>
      </c>
      <c r="AO303">
        <v>0.877714285714286</v>
      </c>
      <c r="AP303">
        <v>0.55200000000000005</v>
      </c>
      <c r="AQ303">
        <v>0.745142857142857</v>
      </c>
      <c r="AR303">
        <v>0.90514285714285703</v>
      </c>
      <c r="AS303">
        <v>0.876571428571429</v>
      </c>
      <c r="AT303">
        <v>0.69942857142857096</v>
      </c>
      <c r="AU303">
        <v>0.47885714285714298</v>
      </c>
      <c r="AV303">
        <v>2.9325714285714302</v>
      </c>
      <c r="AW303">
        <v>2.74857142857143</v>
      </c>
      <c r="AX303">
        <v>1.4297142857142899</v>
      </c>
      <c r="AY303">
        <v>3.7051428571428602</v>
      </c>
      <c r="AZ303">
        <v>10.816000000000001</v>
      </c>
      <c r="BA303">
        <v>0.86057142857142899</v>
      </c>
      <c r="BB303">
        <v>0.878857142857143</v>
      </c>
      <c r="BC303">
        <v>0.76685714285714301</v>
      </c>
      <c r="BD303">
        <v>0.92914285714285705</v>
      </c>
      <c r="BE303">
        <v>0.96685714285714297</v>
      </c>
      <c r="BF303" s="233" t="str">
        <f t="shared" si="4"/>
        <v>Most vulnerability</v>
      </c>
    </row>
    <row r="304" spans="1:58" x14ac:dyDescent="0.25">
      <c r="A304">
        <v>55772</v>
      </c>
      <c r="B304">
        <v>103</v>
      </c>
      <c r="C304">
        <v>18</v>
      </c>
      <c r="D304">
        <v>2</v>
      </c>
      <c r="E304">
        <v>17366</v>
      </c>
      <c r="F304">
        <v>29</v>
      </c>
      <c r="G304">
        <v>39</v>
      </c>
      <c r="H304">
        <v>30</v>
      </c>
      <c r="I304">
        <v>29</v>
      </c>
      <c r="J304">
        <v>0</v>
      </c>
      <c r="K304">
        <v>96</v>
      </c>
      <c r="L304">
        <v>0</v>
      </c>
      <c r="M304">
        <v>0</v>
      </c>
      <c r="N304">
        <v>2</v>
      </c>
      <c r="O304">
        <v>2</v>
      </c>
      <c r="P304">
        <v>3</v>
      </c>
      <c r="Q304">
        <v>0</v>
      </c>
      <c r="R304">
        <v>0.17475728155339801</v>
      </c>
      <c r="S304">
        <v>1.94174757281553E-2</v>
      </c>
      <c r="T304">
        <v>17366</v>
      </c>
      <c r="U304">
        <v>0.28155339805825202</v>
      </c>
      <c r="V304">
        <v>0.37864077669902901</v>
      </c>
      <c r="W304">
        <v>0.29126213592233002</v>
      </c>
      <c r="X304">
        <v>0.28155339805825202</v>
      </c>
      <c r="Y304">
        <v>0</v>
      </c>
      <c r="Z304">
        <v>0.93203883495145601</v>
      </c>
      <c r="AA304">
        <v>0</v>
      </c>
      <c r="AB304">
        <v>0</v>
      </c>
      <c r="AC304">
        <v>1.94174757281553E-2</v>
      </c>
      <c r="AD304">
        <v>1.94174757281553E-2</v>
      </c>
      <c r="AE304">
        <v>2.9126213592233E-2</v>
      </c>
      <c r="AF304">
        <v>0</v>
      </c>
      <c r="AG304">
        <v>0.92457142857142904</v>
      </c>
      <c r="AH304">
        <v>0.56571428571428595</v>
      </c>
      <c r="AI304">
        <v>0.98514285714285699</v>
      </c>
      <c r="AJ304">
        <v>1</v>
      </c>
      <c r="AK304">
        <v>0.97028571428571397</v>
      </c>
      <c r="AL304">
        <v>0.89942857142857102</v>
      </c>
      <c r="AM304">
        <v>0.98742857142857099</v>
      </c>
      <c r="AN304">
        <v>0</v>
      </c>
      <c r="AO304">
        <v>0.995428571428571</v>
      </c>
      <c r="AP304">
        <v>0</v>
      </c>
      <c r="AQ304">
        <v>0</v>
      </c>
      <c r="AR304">
        <v>0.54971428571428604</v>
      </c>
      <c r="AS304">
        <v>0.92914285714285705</v>
      </c>
      <c r="AT304">
        <v>0.80457142857142905</v>
      </c>
      <c r="AU304">
        <v>0</v>
      </c>
      <c r="AV304">
        <v>3.4754285714285702</v>
      </c>
      <c r="AW304">
        <v>2.8571428571428599</v>
      </c>
      <c r="AX304">
        <v>0.995428571428571</v>
      </c>
      <c r="AY304">
        <v>2.28342857142857</v>
      </c>
      <c r="AZ304">
        <v>9.6114285714285703</v>
      </c>
      <c r="BA304">
        <v>0.96</v>
      </c>
      <c r="BB304">
        <v>0.92228571428571404</v>
      </c>
      <c r="BC304">
        <v>0.54285714285714304</v>
      </c>
      <c r="BD304">
        <v>0.47199999999999998</v>
      </c>
      <c r="BE304">
        <v>0.86742857142857099</v>
      </c>
      <c r="BF304" s="233" t="str">
        <f t="shared" si="4"/>
        <v>Most vulnerability</v>
      </c>
    </row>
    <row r="305" spans="1:58" x14ac:dyDescent="0.25">
      <c r="A305">
        <v>55775</v>
      </c>
      <c r="B305">
        <v>1369</v>
      </c>
      <c r="C305">
        <v>101</v>
      </c>
      <c r="D305">
        <v>37</v>
      </c>
      <c r="E305">
        <v>39538</v>
      </c>
      <c r="F305">
        <v>75</v>
      </c>
      <c r="G305">
        <v>367</v>
      </c>
      <c r="H305">
        <v>227</v>
      </c>
      <c r="I305">
        <v>211</v>
      </c>
      <c r="J305">
        <v>40</v>
      </c>
      <c r="K305">
        <v>115</v>
      </c>
      <c r="L305">
        <v>0</v>
      </c>
      <c r="M305">
        <v>12</v>
      </c>
      <c r="N305">
        <v>63</v>
      </c>
      <c r="O305">
        <v>0</v>
      </c>
      <c r="P305">
        <v>32</v>
      </c>
      <c r="Q305">
        <v>0</v>
      </c>
      <c r="R305">
        <v>7.3776479181884597E-2</v>
      </c>
      <c r="S305">
        <v>2.7027027027027001E-2</v>
      </c>
      <c r="T305">
        <v>39538</v>
      </c>
      <c r="U305">
        <v>5.4784514243973702E-2</v>
      </c>
      <c r="V305">
        <v>0.26807888970051102</v>
      </c>
      <c r="W305">
        <v>0.16581446311176001</v>
      </c>
      <c r="X305">
        <v>0.154127100073046</v>
      </c>
      <c r="Y305">
        <v>2.9218407596786001E-2</v>
      </c>
      <c r="Z305">
        <v>8.4002921840759706E-2</v>
      </c>
      <c r="AA305">
        <v>0</v>
      </c>
      <c r="AB305">
        <v>8.7655222790357906E-3</v>
      </c>
      <c r="AC305">
        <v>4.6018991964937903E-2</v>
      </c>
      <c r="AD305">
        <v>0</v>
      </c>
      <c r="AE305">
        <v>2.3374726077428801E-2</v>
      </c>
      <c r="AF305">
        <v>0</v>
      </c>
      <c r="AG305">
        <v>0.45714285714285702</v>
      </c>
      <c r="AH305">
        <v>0.78285714285714303</v>
      </c>
      <c r="AI305">
        <v>0.35771428571428598</v>
      </c>
      <c r="AJ305">
        <v>0.71657142857142897</v>
      </c>
      <c r="AK305">
        <v>0.83085714285714296</v>
      </c>
      <c r="AL305">
        <v>0.14628571428571399</v>
      </c>
      <c r="AM305">
        <v>0.78971428571428604</v>
      </c>
      <c r="AN305">
        <v>0.64800000000000002</v>
      </c>
      <c r="AO305">
        <v>0.47542857142857098</v>
      </c>
      <c r="AP305">
        <v>0</v>
      </c>
      <c r="AQ305">
        <v>0.42742857142857099</v>
      </c>
      <c r="AR305">
        <v>0.77371428571428602</v>
      </c>
      <c r="AS305">
        <v>0</v>
      </c>
      <c r="AT305">
        <v>0.72685714285714298</v>
      </c>
      <c r="AU305">
        <v>0</v>
      </c>
      <c r="AV305">
        <v>2.3142857142857101</v>
      </c>
      <c r="AW305">
        <v>2.4148571428571399</v>
      </c>
      <c r="AX305">
        <v>0.47542857142857098</v>
      </c>
      <c r="AY305">
        <v>1.9279999999999999</v>
      </c>
      <c r="AZ305">
        <v>7.1325714285714303</v>
      </c>
      <c r="BA305">
        <v>0.65371428571428603</v>
      </c>
      <c r="BB305">
        <v>0.71657142857142897</v>
      </c>
      <c r="BC305">
        <v>0.246857142857143</v>
      </c>
      <c r="BD305">
        <v>0.34057142857142902</v>
      </c>
      <c r="BE305">
        <v>0.48571428571428599</v>
      </c>
      <c r="BF305" s="233" t="str">
        <f t="shared" si="4"/>
        <v>Some vulnerability</v>
      </c>
    </row>
    <row r="306" spans="1:58" x14ac:dyDescent="0.25">
      <c r="A306">
        <v>55779</v>
      </c>
      <c r="B306">
        <v>3933</v>
      </c>
      <c r="C306">
        <v>286</v>
      </c>
      <c r="D306">
        <v>228</v>
      </c>
      <c r="E306">
        <v>43842</v>
      </c>
      <c r="F306">
        <v>156</v>
      </c>
      <c r="G306">
        <v>580</v>
      </c>
      <c r="H306">
        <v>796</v>
      </c>
      <c r="I306">
        <v>439</v>
      </c>
      <c r="J306">
        <v>114</v>
      </c>
      <c r="K306">
        <v>276</v>
      </c>
      <c r="L306">
        <v>34</v>
      </c>
      <c r="M306">
        <v>2</v>
      </c>
      <c r="N306">
        <v>170</v>
      </c>
      <c r="O306">
        <v>6</v>
      </c>
      <c r="P306">
        <v>28</v>
      </c>
      <c r="Q306">
        <v>152</v>
      </c>
      <c r="R306">
        <v>7.2718026951436601E-2</v>
      </c>
      <c r="S306">
        <v>5.7971014492753603E-2</v>
      </c>
      <c r="T306">
        <v>43842</v>
      </c>
      <c r="U306">
        <v>3.9664378337147199E-2</v>
      </c>
      <c r="V306">
        <v>0.14747012458682901</v>
      </c>
      <c r="W306">
        <v>0.202390033053649</v>
      </c>
      <c r="X306">
        <v>0.11161962878209999</v>
      </c>
      <c r="Y306">
        <v>2.8985507246376802E-2</v>
      </c>
      <c r="Z306">
        <v>7.0175438596491196E-2</v>
      </c>
      <c r="AA306">
        <v>8.6448004068141408E-3</v>
      </c>
      <c r="AB306">
        <v>5.0851767098906704E-4</v>
      </c>
      <c r="AC306">
        <v>4.3224002034070702E-2</v>
      </c>
      <c r="AD306">
        <v>1.5255530129672E-3</v>
      </c>
      <c r="AE306">
        <v>7.1192473938469399E-3</v>
      </c>
      <c r="AF306">
        <v>3.8647342995169101E-2</v>
      </c>
      <c r="AG306">
        <v>0.44685714285714301</v>
      </c>
      <c r="AH306">
        <v>0.96799999999999997</v>
      </c>
      <c r="AI306">
        <v>0.222857142857143</v>
      </c>
      <c r="AJ306">
        <v>0.48342857142857099</v>
      </c>
      <c r="AK306">
        <v>0.217142857142857</v>
      </c>
      <c r="AL306">
        <v>0.32</v>
      </c>
      <c r="AM306">
        <v>0.441142857142857</v>
      </c>
      <c r="AN306">
        <v>0.64</v>
      </c>
      <c r="AO306">
        <v>0.38171428571428601</v>
      </c>
      <c r="AP306">
        <v>0.74285714285714299</v>
      </c>
      <c r="AQ306">
        <v>0.309714285714286</v>
      </c>
      <c r="AR306">
        <v>0.75657142857142901</v>
      </c>
      <c r="AS306">
        <v>0.28914285714285698</v>
      </c>
      <c r="AT306">
        <v>0.27657142857142902</v>
      </c>
      <c r="AU306">
        <v>0.89142857142857101</v>
      </c>
      <c r="AV306">
        <v>2.1211428571428601</v>
      </c>
      <c r="AW306">
        <v>1.6182857142857101</v>
      </c>
      <c r="AX306">
        <v>1.1245714285714301</v>
      </c>
      <c r="AY306">
        <v>2.5234285714285698</v>
      </c>
      <c r="AZ306">
        <v>7.3874285714285701</v>
      </c>
      <c r="BA306">
        <v>0.57828571428571396</v>
      </c>
      <c r="BB306">
        <v>0.28000000000000003</v>
      </c>
      <c r="BC306">
        <v>0.622857142857143</v>
      </c>
      <c r="BD306">
        <v>0.55200000000000005</v>
      </c>
      <c r="BE306">
        <v>0.52228571428571402</v>
      </c>
      <c r="BF306" s="233" t="str">
        <f t="shared" si="4"/>
        <v>Significant vulnerability</v>
      </c>
    </row>
    <row r="307" spans="1:58" x14ac:dyDescent="0.25">
      <c r="A307">
        <v>55780</v>
      </c>
      <c r="B307">
        <v>248</v>
      </c>
      <c r="C307">
        <v>36</v>
      </c>
      <c r="D307">
        <v>8</v>
      </c>
      <c r="E307">
        <v>23762</v>
      </c>
      <c r="F307">
        <v>14</v>
      </c>
      <c r="G307">
        <v>63</v>
      </c>
      <c r="H307">
        <v>66</v>
      </c>
      <c r="I307">
        <v>29</v>
      </c>
      <c r="J307">
        <v>6</v>
      </c>
      <c r="K307">
        <v>90</v>
      </c>
      <c r="L307">
        <v>0</v>
      </c>
      <c r="M307">
        <v>0</v>
      </c>
      <c r="N307">
        <v>20</v>
      </c>
      <c r="O307">
        <v>10</v>
      </c>
      <c r="P307">
        <v>7</v>
      </c>
      <c r="Q307">
        <v>0</v>
      </c>
      <c r="R307">
        <v>0.14516129032258099</v>
      </c>
      <c r="S307">
        <v>3.2258064516128997E-2</v>
      </c>
      <c r="T307">
        <v>23762</v>
      </c>
      <c r="U307">
        <v>5.6451612903225798E-2</v>
      </c>
      <c r="V307">
        <v>0.25403225806451601</v>
      </c>
      <c r="W307">
        <v>0.266129032258065</v>
      </c>
      <c r="X307">
        <v>0.116935483870968</v>
      </c>
      <c r="Y307">
        <v>2.4193548387096801E-2</v>
      </c>
      <c r="Z307">
        <v>0.36290322580645201</v>
      </c>
      <c r="AA307">
        <v>0</v>
      </c>
      <c r="AB307">
        <v>0</v>
      </c>
      <c r="AC307">
        <v>8.0645161290322606E-2</v>
      </c>
      <c r="AD307">
        <v>4.0322580645161303E-2</v>
      </c>
      <c r="AE307">
        <v>2.8225806451612899E-2</v>
      </c>
      <c r="AF307">
        <v>0</v>
      </c>
      <c r="AG307">
        <v>0.86628571428571399</v>
      </c>
      <c r="AH307">
        <v>0.85371428571428598</v>
      </c>
      <c r="AI307">
        <v>0.96457142857142897</v>
      </c>
      <c r="AJ307">
        <v>0.73828571428571399</v>
      </c>
      <c r="AK307">
        <v>0.79200000000000004</v>
      </c>
      <c r="AL307">
        <v>0.78514285714285703</v>
      </c>
      <c r="AM307">
        <v>0.499428571428571</v>
      </c>
      <c r="AN307">
        <v>0.504</v>
      </c>
      <c r="AO307">
        <v>0.94057142857142895</v>
      </c>
      <c r="AP307">
        <v>0</v>
      </c>
      <c r="AQ307">
        <v>0</v>
      </c>
      <c r="AR307">
        <v>0.89600000000000002</v>
      </c>
      <c r="AS307">
        <v>0.994285714285714</v>
      </c>
      <c r="AT307">
        <v>0.79428571428571404</v>
      </c>
      <c r="AU307">
        <v>0</v>
      </c>
      <c r="AV307">
        <v>3.4228571428571399</v>
      </c>
      <c r="AW307">
        <v>2.5805714285714298</v>
      </c>
      <c r="AX307">
        <v>0.94057142857142895</v>
      </c>
      <c r="AY307">
        <v>2.6845714285714299</v>
      </c>
      <c r="AZ307">
        <v>9.6285714285714299</v>
      </c>
      <c r="BA307">
        <v>0.95199999999999996</v>
      </c>
      <c r="BB307">
        <v>0.8</v>
      </c>
      <c r="BC307">
        <v>0.50742857142857101</v>
      </c>
      <c r="BD307">
        <v>0.59657142857142897</v>
      </c>
      <c r="BE307">
        <v>0.872</v>
      </c>
      <c r="BF307" s="233" t="str">
        <f t="shared" si="4"/>
        <v>Most vulnerability</v>
      </c>
    </row>
    <row r="308" spans="1:58" x14ac:dyDescent="0.25">
      <c r="A308">
        <v>55781</v>
      </c>
      <c r="B308">
        <v>822</v>
      </c>
      <c r="C308">
        <v>38</v>
      </c>
      <c r="D308">
        <v>19</v>
      </c>
      <c r="E308">
        <v>40645</v>
      </c>
      <c r="F308">
        <v>13</v>
      </c>
      <c r="G308">
        <v>283</v>
      </c>
      <c r="H308">
        <v>130</v>
      </c>
      <c r="I308">
        <v>98</v>
      </c>
      <c r="J308">
        <v>31</v>
      </c>
      <c r="K308">
        <v>32</v>
      </c>
      <c r="L308">
        <v>2</v>
      </c>
      <c r="M308">
        <v>0</v>
      </c>
      <c r="N308">
        <v>24</v>
      </c>
      <c r="O308">
        <v>1</v>
      </c>
      <c r="P308">
        <v>3</v>
      </c>
      <c r="Q308">
        <v>0</v>
      </c>
      <c r="R308">
        <v>4.6228710462287097E-2</v>
      </c>
      <c r="S308">
        <v>2.31143552311436E-2</v>
      </c>
      <c r="T308">
        <v>40645</v>
      </c>
      <c r="U308">
        <v>1.5815085158150902E-2</v>
      </c>
      <c r="V308">
        <v>0.34428223844282202</v>
      </c>
      <c r="W308">
        <v>0.15815085158150899</v>
      </c>
      <c r="X308">
        <v>0.11922141119221399</v>
      </c>
      <c r="Y308">
        <v>3.7712895377128998E-2</v>
      </c>
      <c r="Z308">
        <v>3.8929440389294398E-2</v>
      </c>
      <c r="AA308">
        <v>2.4330900243308999E-3</v>
      </c>
      <c r="AB308">
        <v>0</v>
      </c>
      <c r="AC308">
        <v>2.9197080291970798E-2</v>
      </c>
      <c r="AD308">
        <v>1.2165450121654499E-3</v>
      </c>
      <c r="AE308">
        <v>3.6496350364963498E-3</v>
      </c>
      <c r="AF308">
        <v>0</v>
      </c>
      <c r="AG308">
        <v>0.20114285714285701</v>
      </c>
      <c r="AH308">
        <v>0.69371428571428595</v>
      </c>
      <c r="AI308">
        <v>0.33142857142857102</v>
      </c>
      <c r="AJ308">
        <v>0.107428571428571</v>
      </c>
      <c r="AK308">
        <v>0.95199999999999996</v>
      </c>
      <c r="AL308">
        <v>0.11885714285714299</v>
      </c>
      <c r="AM308">
        <v>0.51657142857142901</v>
      </c>
      <c r="AN308">
        <v>0.80571428571428605</v>
      </c>
      <c r="AO308">
        <v>0.17371428571428599</v>
      </c>
      <c r="AP308">
        <v>0.51885714285714302</v>
      </c>
      <c r="AQ308">
        <v>0</v>
      </c>
      <c r="AR308">
        <v>0.66628571428571404</v>
      </c>
      <c r="AS308">
        <v>0.26171428571428601</v>
      </c>
      <c r="AT308">
        <v>0.152</v>
      </c>
      <c r="AU308">
        <v>0</v>
      </c>
      <c r="AV308">
        <v>1.3337142857142901</v>
      </c>
      <c r="AW308">
        <v>2.3931428571428599</v>
      </c>
      <c r="AX308">
        <v>0.69257142857142895</v>
      </c>
      <c r="AY308">
        <v>1.08</v>
      </c>
      <c r="AZ308">
        <v>5.4994285714285702</v>
      </c>
      <c r="BA308">
        <v>0.222857142857143</v>
      </c>
      <c r="BB308">
        <v>0.70399999999999996</v>
      </c>
      <c r="BC308">
        <v>0.35771428571428598</v>
      </c>
      <c r="BD308">
        <v>0.121142857142857</v>
      </c>
      <c r="BE308">
        <v>0.20799999999999999</v>
      </c>
      <c r="BF308" s="233" t="str">
        <f t="shared" si="4"/>
        <v>Least vulnerability</v>
      </c>
    </row>
    <row r="309" spans="1:58" x14ac:dyDescent="0.25">
      <c r="A309">
        <v>55782</v>
      </c>
      <c r="B309">
        <v>431</v>
      </c>
      <c r="C309">
        <v>32</v>
      </c>
      <c r="D309">
        <v>21</v>
      </c>
      <c r="E309">
        <v>33639</v>
      </c>
      <c r="F309">
        <v>14</v>
      </c>
      <c r="G309">
        <v>122</v>
      </c>
      <c r="H309">
        <v>83</v>
      </c>
      <c r="I309">
        <v>71</v>
      </c>
      <c r="J309">
        <v>24</v>
      </c>
      <c r="K309">
        <v>46</v>
      </c>
      <c r="L309">
        <v>0</v>
      </c>
      <c r="M309">
        <v>34</v>
      </c>
      <c r="N309">
        <v>26</v>
      </c>
      <c r="O309">
        <v>2</v>
      </c>
      <c r="P309">
        <v>23</v>
      </c>
      <c r="Q309">
        <v>0</v>
      </c>
      <c r="R309">
        <v>7.4245939675173997E-2</v>
      </c>
      <c r="S309">
        <v>4.8723897911832903E-2</v>
      </c>
      <c r="T309">
        <v>33639</v>
      </c>
      <c r="U309">
        <v>3.2482598607888602E-2</v>
      </c>
      <c r="V309">
        <v>0.283062645011601</v>
      </c>
      <c r="W309">
        <v>0.19257540603248299</v>
      </c>
      <c r="X309">
        <v>0.16473317865429199</v>
      </c>
      <c r="Y309">
        <v>5.5684454756380501E-2</v>
      </c>
      <c r="Z309">
        <v>0.106728538283063</v>
      </c>
      <c r="AA309">
        <v>0</v>
      </c>
      <c r="AB309">
        <v>7.88863109048724E-2</v>
      </c>
      <c r="AC309">
        <v>6.0324825986078898E-2</v>
      </c>
      <c r="AD309">
        <v>4.64037122969838E-3</v>
      </c>
      <c r="AE309">
        <v>5.3364269141531299E-2</v>
      </c>
      <c r="AF309">
        <v>0</v>
      </c>
      <c r="AG309">
        <v>0.46171428571428602</v>
      </c>
      <c r="AH309">
        <v>0.94971428571428596</v>
      </c>
      <c r="AI309">
        <v>0.71428571428571397</v>
      </c>
      <c r="AJ309">
        <v>0.33257142857142902</v>
      </c>
      <c r="AK309">
        <v>0.86514285714285699</v>
      </c>
      <c r="AL309">
        <v>0.26285714285714301</v>
      </c>
      <c r="AM309">
        <v>0.83885714285714297</v>
      </c>
      <c r="AN309">
        <v>0.93828571428571395</v>
      </c>
      <c r="AO309">
        <v>0.61028571428571399</v>
      </c>
      <c r="AP309">
        <v>0</v>
      </c>
      <c r="AQ309">
        <v>0.90057142857142902</v>
      </c>
      <c r="AR309">
        <v>0.82628571428571396</v>
      </c>
      <c r="AS309">
        <v>0.49028571428571399</v>
      </c>
      <c r="AT309">
        <v>0.95885714285714296</v>
      </c>
      <c r="AU309">
        <v>0</v>
      </c>
      <c r="AV309">
        <v>2.4582857142857102</v>
      </c>
      <c r="AW309">
        <v>2.9051428571428599</v>
      </c>
      <c r="AX309">
        <v>0.61028571428571399</v>
      </c>
      <c r="AY309">
        <v>3.1760000000000002</v>
      </c>
      <c r="AZ309">
        <v>9.1497142857142908</v>
      </c>
      <c r="BA309">
        <v>0.70514285714285696</v>
      </c>
      <c r="BB309">
        <v>0.93942857142857095</v>
      </c>
      <c r="BC309">
        <v>0.310857142857143</v>
      </c>
      <c r="BD309">
        <v>0.745142857142857</v>
      </c>
      <c r="BE309">
        <v>0.81257142857142906</v>
      </c>
      <c r="BF309" s="233" t="str">
        <f t="shared" si="4"/>
        <v>Most vulnerability</v>
      </c>
    </row>
    <row r="310" spans="1:58" x14ac:dyDescent="0.25">
      <c r="A310">
        <v>55783</v>
      </c>
      <c r="B310">
        <v>2416</v>
      </c>
      <c r="C310">
        <v>172</v>
      </c>
      <c r="D310">
        <v>38</v>
      </c>
      <c r="E310">
        <v>39445</v>
      </c>
      <c r="F310">
        <v>90</v>
      </c>
      <c r="G310">
        <v>669</v>
      </c>
      <c r="H310">
        <v>443</v>
      </c>
      <c r="I310">
        <v>388</v>
      </c>
      <c r="J310">
        <v>74</v>
      </c>
      <c r="K310">
        <v>229</v>
      </c>
      <c r="L310">
        <v>1</v>
      </c>
      <c r="M310">
        <v>2</v>
      </c>
      <c r="N310">
        <v>467</v>
      </c>
      <c r="O310">
        <v>24</v>
      </c>
      <c r="P310">
        <v>38</v>
      </c>
      <c r="Q310">
        <v>0</v>
      </c>
      <c r="R310">
        <v>7.1192052980132495E-2</v>
      </c>
      <c r="S310">
        <v>1.5728476821192099E-2</v>
      </c>
      <c r="T310">
        <v>39445</v>
      </c>
      <c r="U310">
        <v>3.7251655629139097E-2</v>
      </c>
      <c r="V310">
        <v>0.27690397350993401</v>
      </c>
      <c r="W310">
        <v>0.183360927152318</v>
      </c>
      <c r="X310">
        <v>0.16059602649006599</v>
      </c>
      <c r="Y310">
        <v>3.06291390728477E-2</v>
      </c>
      <c r="Z310">
        <v>9.47847682119205E-2</v>
      </c>
      <c r="AA310">
        <v>4.1390728476821197E-4</v>
      </c>
      <c r="AB310">
        <v>8.2781456953642395E-4</v>
      </c>
      <c r="AC310">
        <v>0.193294701986755</v>
      </c>
      <c r="AD310">
        <v>9.93377483443709E-3</v>
      </c>
      <c r="AE310">
        <v>1.5728476821192099E-2</v>
      </c>
      <c r="AF310">
        <v>0</v>
      </c>
      <c r="AG310">
        <v>0.42971428571428599</v>
      </c>
      <c r="AH310">
        <v>0.42171428571428599</v>
      </c>
      <c r="AI310">
        <v>0.36342857142857099</v>
      </c>
      <c r="AJ310">
        <v>0.438857142857143</v>
      </c>
      <c r="AK310">
        <v>0.85257142857142898</v>
      </c>
      <c r="AL310">
        <v>0.217142857142857</v>
      </c>
      <c r="AM310">
        <v>0.81485714285714295</v>
      </c>
      <c r="AN310">
        <v>0.67200000000000004</v>
      </c>
      <c r="AO310">
        <v>0.54742857142857104</v>
      </c>
      <c r="AP310">
        <v>0.36914285714285699</v>
      </c>
      <c r="AQ310">
        <v>0.315428571428571</v>
      </c>
      <c r="AR310">
        <v>0.98742857142857099</v>
      </c>
      <c r="AS310">
        <v>0.76685714285714301</v>
      </c>
      <c r="AT310">
        <v>0.54628571428571404</v>
      </c>
      <c r="AU310">
        <v>0</v>
      </c>
      <c r="AV310">
        <v>1.6537142857142899</v>
      </c>
      <c r="AW310">
        <v>2.5565714285714298</v>
      </c>
      <c r="AX310">
        <v>0.91657142857142904</v>
      </c>
      <c r="AY310">
        <v>2.6160000000000001</v>
      </c>
      <c r="AZ310">
        <v>7.7428571428571402</v>
      </c>
      <c r="BA310">
        <v>0.35314285714285698</v>
      </c>
      <c r="BB310">
        <v>0.78857142857142903</v>
      </c>
      <c r="BC310">
        <v>0.49371428571428599</v>
      </c>
      <c r="BD310">
        <v>0.57257142857142895</v>
      </c>
      <c r="BE310">
        <v>0.57142857142857095</v>
      </c>
      <c r="BF310" s="233" t="str">
        <f t="shared" si="4"/>
        <v>Significant vulnerability</v>
      </c>
    </row>
    <row r="311" spans="1:58" x14ac:dyDescent="0.25">
      <c r="A311">
        <v>55784</v>
      </c>
      <c r="B311">
        <v>119</v>
      </c>
      <c r="C311">
        <v>21</v>
      </c>
      <c r="D311">
        <v>2</v>
      </c>
      <c r="E311">
        <v>27818</v>
      </c>
      <c r="F311">
        <v>4</v>
      </c>
      <c r="G311">
        <v>25</v>
      </c>
      <c r="H311">
        <v>12</v>
      </c>
      <c r="I311">
        <v>24</v>
      </c>
      <c r="J311">
        <v>4</v>
      </c>
      <c r="K311">
        <v>3</v>
      </c>
      <c r="L311">
        <v>0</v>
      </c>
      <c r="M311">
        <v>0</v>
      </c>
      <c r="N311">
        <v>19</v>
      </c>
      <c r="O311">
        <v>0</v>
      </c>
      <c r="P311">
        <v>0</v>
      </c>
      <c r="Q311">
        <v>0</v>
      </c>
      <c r="R311">
        <v>0.17647058823529399</v>
      </c>
      <c r="S311">
        <v>1.6806722689075598E-2</v>
      </c>
      <c r="T311">
        <v>27818</v>
      </c>
      <c r="U311">
        <v>3.3613445378151301E-2</v>
      </c>
      <c r="V311">
        <v>0.21008403361344499</v>
      </c>
      <c r="W311">
        <v>0.10084033613445401</v>
      </c>
      <c r="X311">
        <v>0.20168067226890801</v>
      </c>
      <c r="Y311">
        <v>3.3613445378151301E-2</v>
      </c>
      <c r="Z311">
        <v>2.5210084033613401E-2</v>
      </c>
      <c r="AA311">
        <v>0</v>
      </c>
      <c r="AB311">
        <v>0</v>
      </c>
      <c r="AC311">
        <v>0.159663865546218</v>
      </c>
      <c r="AD311">
        <v>0</v>
      </c>
      <c r="AE311">
        <v>0</v>
      </c>
      <c r="AF311">
        <v>0</v>
      </c>
      <c r="AG311">
        <v>0.92914285714285705</v>
      </c>
      <c r="AH311">
        <v>0.47542857142857098</v>
      </c>
      <c r="AI311">
        <v>0.93142857142857105</v>
      </c>
      <c r="AJ311">
        <v>0.36228571428571399</v>
      </c>
      <c r="AK311">
        <v>0.59314285714285697</v>
      </c>
      <c r="AL311">
        <v>4.8000000000000001E-2</v>
      </c>
      <c r="AM311">
        <v>0.94971428571428596</v>
      </c>
      <c r="AN311">
        <v>0.73485714285714299</v>
      </c>
      <c r="AO311">
        <v>9.1428571428571401E-2</v>
      </c>
      <c r="AP311">
        <v>0</v>
      </c>
      <c r="AQ311">
        <v>0</v>
      </c>
      <c r="AR311">
        <v>0.97257142857142898</v>
      </c>
      <c r="AS311">
        <v>0</v>
      </c>
      <c r="AT311">
        <v>0</v>
      </c>
      <c r="AU311">
        <v>0</v>
      </c>
      <c r="AV311">
        <v>2.69828571428571</v>
      </c>
      <c r="AW311">
        <v>2.3257142857142901</v>
      </c>
      <c r="AX311">
        <v>9.1428571428571401E-2</v>
      </c>
      <c r="AY311">
        <v>0.97257142857142898</v>
      </c>
      <c r="AZ311">
        <v>6.0880000000000001</v>
      </c>
      <c r="BA311">
        <v>0.78742857142857103</v>
      </c>
      <c r="BB311">
        <v>0.66857142857142904</v>
      </c>
      <c r="BC311">
        <v>7.3142857142857107E-2</v>
      </c>
      <c r="BD311">
        <v>9.6000000000000002E-2</v>
      </c>
      <c r="BE311">
        <v>0.308571428571429</v>
      </c>
      <c r="BF311" s="233" t="str">
        <f t="shared" si="4"/>
        <v>Some vulnerability</v>
      </c>
    </row>
    <row r="312" spans="1:58" x14ac:dyDescent="0.25">
      <c r="A312">
        <v>55785</v>
      </c>
      <c r="B312">
        <v>363</v>
      </c>
      <c r="C312">
        <v>11</v>
      </c>
      <c r="D312">
        <v>2</v>
      </c>
      <c r="E312">
        <v>24439</v>
      </c>
      <c r="F312">
        <v>12</v>
      </c>
      <c r="G312">
        <v>88</v>
      </c>
      <c r="H312">
        <v>36</v>
      </c>
      <c r="I312">
        <v>127</v>
      </c>
      <c r="J312">
        <v>11</v>
      </c>
      <c r="K312">
        <v>24</v>
      </c>
      <c r="L312">
        <v>0</v>
      </c>
      <c r="M312">
        <v>0</v>
      </c>
      <c r="N312">
        <v>29</v>
      </c>
      <c r="O312">
        <v>7</v>
      </c>
      <c r="P312">
        <v>10</v>
      </c>
      <c r="Q312">
        <v>0</v>
      </c>
      <c r="R312">
        <v>3.03030303030303E-2</v>
      </c>
      <c r="S312">
        <v>5.5096418732782397E-3</v>
      </c>
      <c r="T312">
        <v>24439</v>
      </c>
      <c r="U312">
        <v>3.3057851239669402E-2</v>
      </c>
      <c r="V312">
        <v>0.24242424242424199</v>
      </c>
      <c r="W312">
        <v>9.9173553719008295E-2</v>
      </c>
      <c r="X312">
        <v>0.34986225895316803</v>
      </c>
      <c r="Y312">
        <v>3.03030303030303E-2</v>
      </c>
      <c r="Z312">
        <v>6.6115702479338803E-2</v>
      </c>
      <c r="AA312">
        <v>0</v>
      </c>
      <c r="AB312">
        <v>0</v>
      </c>
      <c r="AC312">
        <v>7.9889807162534396E-2</v>
      </c>
      <c r="AD312">
        <v>1.9283746556473799E-2</v>
      </c>
      <c r="AE312">
        <v>2.7548209366391199E-2</v>
      </c>
      <c r="AF312">
        <v>0</v>
      </c>
      <c r="AG312">
        <v>7.8857142857142903E-2</v>
      </c>
      <c r="AH312">
        <v>0.123428571428571</v>
      </c>
      <c r="AI312">
        <v>0.95885714285714296</v>
      </c>
      <c r="AJ312">
        <v>0.35199999999999998</v>
      </c>
      <c r="AK312">
        <v>0.75885714285714301</v>
      </c>
      <c r="AL312">
        <v>4.57142857142857E-2</v>
      </c>
      <c r="AM312">
        <v>0.995428571428571</v>
      </c>
      <c r="AN312">
        <v>0.66400000000000003</v>
      </c>
      <c r="AO312">
        <v>0.35771428571428598</v>
      </c>
      <c r="AP312">
        <v>0</v>
      </c>
      <c r="AQ312">
        <v>0</v>
      </c>
      <c r="AR312">
        <v>0.89257142857142902</v>
      </c>
      <c r="AS312">
        <v>0.92800000000000005</v>
      </c>
      <c r="AT312">
        <v>0.78171428571428603</v>
      </c>
      <c r="AU312">
        <v>0</v>
      </c>
      <c r="AV312">
        <v>1.51314285714286</v>
      </c>
      <c r="AW312">
        <v>2.464</v>
      </c>
      <c r="AX312">
        <v>0.35771428571428598</v>
      </c>
      <c r="AY312">
        <v>2.6022857142857099</v>
      </c>
      <c r="AZ312">
        <v>6.9371428571428604</v>
      </c>
      <c r="BA312">
        <v>0.307428571428571</v>
      </c>
      <c r="BB312">
        <v>0.73599999999999999</v>
      </c>
      <c r="BC312">
        <v>0.19657142857142901</v>
      </c>
      <c r="BD312">
        <v>0.56799999999999995</v>
      </c>
      <c r="BE312">
        <v>0.45257142857142901</v>
      </c>
      <c r="BF312" s="233" t="str">
        <f t="shared" si="4"/>
        <v>Some vulnerability</v>
      </c>
    </row>
    <row r="313" spans="1:58" x14ac:dyDescent="0.25">
      <c r="A313">
        <v>55786</v>
      </c>
      <c r="B313">
        <v>183</v>
      </c>
      <c r="C313">
        <v>4</v>
      </c>
      <c r="D313">
        <v>0</v>
      </c>
      <c r="E313">
        <v>35402</v>
      </c>
      <c r="F313">
        <v>16</v>
      </c>
      <c r="G313">
        <v>53</v>
      </c>
      <c r="H313">
        <v>33</v>
      </c>
      <c r="I313">
        <v>24</v>
      </c>
      <c r="J313">
        <v>13</v>
      </c>
      <c r="K313">
        <v>5</v>
      </c>
      <c r="L313">
        <v>0</v>
      </c>
      <c r="M313">
        <v>7</v>
      </c>
      <c r="N313">
        <v>2</v>
      </c>
      <c r="O313">
        <v>0</v>
      </c>
      <c r="P313">
        <v>3</v>
      </c>
      <c r="Q313">
        <v>0</v>
      </c>
      <c r="R313">
        <v>2.1857923497267801E-2</v>
      </c>
      <c r="S313">
        <v>0</v>
      </c>
      <c r="T313">
        <v>35402</v>
      </c>
      <c r="U313">
        <v>8.7431693989070997E-2</v>
      </c>
      <c r="V313">
        <v>0.28961748633879802</v>
      </c>
      <c r="W313">
        <v>0.18032786885245899</v>
      </c>
      <c r="X313">
        <v>0.13114754098360701</v>
      </c>
      <c r="Y313">
        <v>7.10382513661202E-2</v>
      </c>
      <c r="Z313">
        <v>2.7322404371584699E-2</v>
      </c>
      <c r="AA313">
        <v>0</v>
      </c>
      <c r="AB313">
        <v>3.8251366120218601E-2</v>
      </c>
      <c r="AC313">
        <v>1.0928961748633901E-2</v>
      </c>
      <c r="AD313">
        <v>0</v>
      </c>
      <c r="AE313">
        <v>1.63934426229508E-2</v>
      </c>
      <c r="AF313">
        <v>0</v>
      </c>
      <c r="AG313">
        <v>4.1142857142857099E-2</v>
      </c>
      <c r="AH313">
        <v>0</v>
      </c>
      <c r="AI313">
        <v>0.621714285714286</v>
      </c>
      <c r="AJ313">
        <v>0.93371428571428605</v>
      </c>
      <c r="AK313">
        <v>0.876571428571429</v>
      </c>
      <c r="AL313">
        <v>0.20571428571428599</v>
      </c>
      <c r="AM313">
        <v>0.629714285714286</v>
      </c>
      <c r="AN313">
        <v>0.96914285714285697</v>
      </c>
      <c r="AO313">
        <v>9.9428571428571394E-2</v>
      </c>
      <c r="AP313">
        <v>0</v>
      </c>
      <c r="AQ313">
        <v>0.73942857142857099</v>
      </c>
      <c r="AR313">
        <v>0.41599999999999998</v>
      </c>
      <c r="AS313">
        <v>0</v>
      </c>
      <c r="AT313">
        <v>0.56457142857142895</v>
      </c>
      <c r="AU313">
        <v>0</v>
      </c>
      <c r="AV313">
        <v>1.5965714285714301</v>
      </c>
      <c r="AW313">
        <v>2.6811428571428602</v>
      </c>
      <c r="AX313">
        <v>9.9428571428571394E-2</v>
      </c>
      <c r="AY313">
        <v>1.72</v>
      </c>
      <c r="AZ313">
        <v>6.0971428571428596</v>
      </c>
      <c r="BA313">
        <v>0.33142857142857102</v>
      </c>
      <c r="BB313">
        <v>0.84914285714285698</v>
      </c>
      <c r="BC313">
        <v>8.11428571428571E-2</v>
      </c>
      <c r="BD313">
        <v>0.28799999999999998</v>
      </c>
      <c r="BE313">
        <v>0.313142857142857</v>
      </c>
      <c r="BF313" s="233" t="str">
        <f t="shared" si="4"/>
        <v>Some vulnerability</v>
      </c>
    </row>
    <row r="314" spans="1:58" x14ac:dyDescent="0.25">
      <c r="A314">
        <v>55787</v>
      </c>
      <c r="B314">
        <v>618</v>
      </c>
      <c r="C314">
        <v>52</v>
      </c>
      <c r="D314">
        <v>18</v>
      </c>
      <c r="E314">
        <v>34496</v>
      </c>
      <c r="F314">
        <v>28</v>
      </c>
      <c r="G314">
        <v>149</v>
      </c>
      <c r="H314">
        <v>96</v>
      </c>
      <c r="I314">
        <v>94</v>
      </c>
      <c r="J314">
        <v>18</v>
      </c>
      <c r="K314">
        <v>75</v>
      </c>
      <c r="L314">
        <v>1</v>
      </c>
      <c r="M314">
        <v>0</v>
      </c>
      <c r="N314">
        <v>86</v>
      </c>
      <c r="O314">
        <v>0</v>
      </c>
      <c r="P314">
        <v>7</v>
      </c>
      <c r="Q314">
        <v>0</v>
      </c>
      <c r="R314">
        <v>8.41423948220065E-2</v>
      </c>
      <c r="S314">
        <v>2.9126213592233E-2</v>
      </c>
      <c r="T314">
        <v>34496</v>
      </c>
      <c r="U314">
        <v>4.5307443365695803E-2</v>
      </c>
      <c r="V314">
        <v>0.24110032362459499</v>
      </c>
      <c r="W314">
        <v>0.15533980582524301</v>
      </c>
      <c r="X314">
        <v>0.15210355987054999</v>
      </c>
      <c r="Y314">
        <v>2.9126213592233E-2</v>
      </c>
      <c r="Z314">
        <v>0.121359223300971</v>
      </c>
      <c r="AA314">
        <v>1.6181229773462799E-3</v>
      </c>
      <c r="AB314">
        <v>0</v>
      </c>
      <c r="AC314">
        <v>0.13915857605178</v>
      </c>
      <c r="AD314">
        <v>0</v>
      </c>
      <c r="AE314">
        <v>1.13268608414239E-2</v>
      </c>
      <c r="AF314">
        <v>0</v>
      </c>
      <c r="AG314">
        <v>0.53257142857142903</v>
      </c>
      <c r="AH314">
        <v>0.82057142857142895</v>
      </c>
      <c r="AI314">
        <v>0.67428571428571404</v>
      </c>
      <c r="AJ314">
        <v>0.56228571428571394</v>
      </c>
      <c r="AK314">
        <v>0.754285714285714</v>
      </c>
      <c r="AL314">
        <v>0.112</v>
      </c>
      <c r="AM314">
        <v>0.77371428571428602</v>
      </c>
      <c r="AN314">
        <v>0.64342857142857102</v>
      </c>
      <c r="AO314">
        <v>0.66057142857142903</v>
      </c>
      <c r="AP314">
        <v>0.47657142857142898</v>
      </c>
      <c r="AQ314">
        <v>0</v>
      </c>
      <c r="AR314">
        <v>0.96571428571428597</v>
      </c>
      <c r="AS314">
        <v>0</v>
      </c>
      <c r="AT314">
        <v>0.41714285714285698</v>
      </c>
      <c r="AU314">
        <v>0</v>
      </c>
      <c r="AV314">
        <v>2.5897142857142899</v>
      </c>
      <c r="AW314">
        <v>2.28342857142857</v>
      </c>
      <c r="AX314">
        <v>1.1371428571428599</v>
      </c>
      <c r="AY314">
        <v>1.3828571428571399</v>
      </c>
      <c r="AZ314">
        <v>7.3931428571428599</v>
      </c>
      <c r="BA314">
        <v>0.752</v>
      </c>
      <c r="BB314">
        <v>0.64571428571428602</v>
      </c>
      <c r="BC314">
        <v>0.628571428571429</v>
      </c>
      <c r="BD314">
        <v>0.2</v>
      </c>
      <c r="BE314">
        <v>0.52457142857142902</v>
      </c>
      <c r="BF314" s="233" t="str">
        <f t="shared" si="4"/>
        <v>Significant vulnerability</v>
      </c>
    </row>
    <row r="315" spans="1:58" x14ac:dyDescent="0.25">
      <c r="A315">
        <v>55790</v>
      </c>
      <c r="B315">
        <v>1871</v>
      </c>
      <c r="C315">
        <v>183</v>
      </c>
      <c r="D315">
        <v>38</v>
      </c>
      <c r="E315">
        <v>44788</v>
      </c>
      <c r="F315">
        <v>56</v>
      </c>
      <c r="G315">
        <v>706</v>
      </c>
      <c r="H315">
        <v>250</v>
      </c>
      <c r="I315">
        <v>260</v>
      </c>
      <c r="J315">
        <v>68</v>
      </c>
      <c r="K315">
        <v>367</v>
      </c>
      <c r="L315">
        <v>3</v>
      </c>
      <c r="M315">
        <v>54</v>
      </c>
      <c r="N315">
        <v>76</v>
      </c>
      <c r="O315">
        <v>27</v>
      </c>
      <c r="P315">
        <v>44</v>
      </c>
      <c r="Q315">
        <v>2</v>
      </c>
      <c r="R315">
        <v>9.7808658471405699E-2</v>
      </c>
      <c r="S315">
        <v>2.0309994655264601E-2</v>
      </c>
      <c r="T315">
        <v>44788</v>
      </c>
      <c r="U315">
        <v>2.9930518439337299E-2</v>
      </c>
      <c r="V315">
        <v>0.37733832175307302</v>
      </c>
      <c r="W315">
        <v>0.13361838588989799</v>
      </c>
      <c r="X315">
        <v>0.13896312132549399</v>
      </c>
      <c r="Y315">
        <v>3.6344200962052403E-2</v>
      </c>
      <c r="Z315">
        <v>0.19615179048637099</v>
      </c>
      <c r="AA315">
        <v>1.60342063067878E-3</v>
      </c>
      <c r="AB315">
        <v>2.8861571352218101E-2</v>
      </c>
      <c r="AC315">
        <v>4.0619989310529098E-2</v>
      </c>
      <c r="AD315">
        <v>1.4430785676109E-2</v>
      </c>
      <c r="AE315">
        <v>2.3516835916622101E-2</v>
      </c>
      <c r="AF315">
        <v>1.0689470871191899E-3</v>
      </c>
      <c r="AG315">
        <v>0.64228571428571402</v>
      </c>
      <c r="AH315">
        <v>0.60799999999999998</v>
      </c>
      <c r="AI315">
        <v>0.190857142857143</v>
      </c>
      <c r="AJ315">
        <v>0.28000000000000003</v>
      </c>
      <c r="AK315">
        <v>0.96914285714285697</v>
      </c>
      <c r="AL315">
        <v>7.7714285714285694E-2</v>
      </c>
      <c r="AM315">
        <v>0.68457142857142905</v>
      </c>
      <c r="AN315">
        <v>0.78057142857142903</v>
      </c>
      <c r="AO315">
        <v>0.79885714285714304</v>
      </c>
      <c r="AP315">
        <v>0.47428571428571398</v>
      </c>
      <c r="AQ315">
        <v>0.65485714285714303</v>
      </c>
      <c r="AR315">
        <v>0.745142857142857</v>
      </c>
      <c r="AS315">
        <v>0.873142857142857</v>
      </c>
      <c r="AT315">
        <v>0.73028571428571398</v>
      </c>
      <c r="AU315">
        <v>0.42399999999999999</v>
      </c>
      <c r="AV315">
        <v>1.72114285714286</v>
      </c>
      <c r="AW315">
        <v>2.512</v>
      </c>
      <c r="AX315">
        <v>1.27314285714286</v>
      </c>
      <c r="AY315">
        <v>3.4274285714285702</v>
      </c>
      <c r="AZ315">
        <v>8.9337142857142897</v>
      </c>
      <c r="BA315">
        <v>0.38628571428571401</v>
      </c>
      <c r="BB315">
        <v>0.76114285714285701</v>
      </c>
      <c r="BC315">
        <v>0.68571428571428605</v>
      </c>
      <c r="BD315">
        <v>0.84571428571428597</v>
      </c>
      <c r="BE315">
        <v>0.77600000000000002</v>
      </c>
      <c r="BF315" s="233" t="str">
        <f t="shared" si="4"/>
        <v>Most vulnerability</v>
      </c>
    </row>
    <row r="316" spans="1:58" x14ac:dyDescent="0.25">
      <c r="A316">
        <v>55792</v>
      </c>
      <c r="B316">
        <v>9983</v>
      </c>
      <c r="C316">
        <v>1973</v>
      </c>
      <c r="D316">
        <v>221</v>
      </c>
      <c r="E316">
        <v>30602</v>
      </c>
      <c r="F316">
        <v>537</v>
      </c>
      <c r="G316">
        <v>2349</v>
      </c>
      <c r="H316">
        <v>2023</v>
      </c>
      <c r="I316">
        <v>1690</v>
      </c>
      <c r="J316">
        <v>373</v>
      </c>
      <c r="K316">
        <v>923</v>
      </c>
      <c r="L316">
        <v>71</v>
      </c>
      <c r="M316">
        <v>828</v>
      </c>
      <c r="N316">
        <v>162</v>
      </c>
      <c r="O316">
        <v>30</v>
      </c>
      <c r="P316">
        <v>650</v>
      </c>
      <c r="Q316">
        <v>442</v>
      </c>
      <c r="R316">
        <v>0.197635981167986</v>
      </c>
      <c r="S316">
        <v>2.2137633977762201E-2</v>
      </c>
      <c r="T316">
        <v>30602</v>
      </c>
      <c r="U316">
        <v>5.3791445457277397E-2</v>
      </c>
      <c r="V316">
        <v>0.23530001001702899</v>
      </c>
      <c r="W316">
        <v>0.20264449564259199</v>
      </c>
      <c r="X316">
        <v>0.16928778924171101</v>
      </c>
      <c r="Y316">
        <v>3.7363517980567001E-2</v>
      </c>
      <c r="Z316">
        <v>9.2457177201242094E-2</v>
      </c>
      <c r="AA316">
        <v>7.1120905539417004E-3</v>
      </c>
      <c r="AB316">
        <v>8.2940999699489107E-2</v>
      </c>
      <c r="AC316">
        <v>1.62275868977261E-2</v>
      </c>
      <c r="AD316">
        <v>3.0051086847640998E-3</v>
      </c>
      <c r="AE316">
        <v>6.5110688169888797E-2</v>
      </c>
      <c r="AF316">
        <v>4.4275267955524403E-2</v>
      </c>
      <c r="AG316">
        <v>0.94742857142857095</v>
      </c>
      <c r="AH316">
        <v>0.66857142857142904</v>
      </c>
      <c r="AI316">
        <v>0.85485714285714298</v>
      </c>
      <c r="AJ316">
        <v>0.69828571428571395</v>
      </c>
      <c r="AK316">
        <v>0.72</v>
      </c>
      <c r="AL316">
        <v>0.32342857142857101</v>
      </c>
      <c r="AM316">
        <v>0.85942857142857099</v>
      </c>
      <c r="AN316">
        <v>0.79885714285714304</v>
      </c>
      <c r="AO316">
        <v>0.53142857142857103</v>
      </c>
      <c r="AP316">
        <v>0.70171428571428596</v>
      </c>
      <c r="AQ316">
        <v>0.91085714285714303</v>
      </c>
      <c r="AR316">
        <v>0.501714285714286</v>
      </c>
      <c r="AS316">
        <v>0.38742857142857101</v>
      </c>
      <c r="AT316">
        <v>0.96685714285714297</v>
      </c>
      <c r="AU316">
        <v>0.91657142857142904</v>
      </c>
      <c r="AV316">
        <v>3.1691428571428601</v>
      </c>
      <c r="AW316">
        <v>2.70171428571429</v>
      </c>
      <c r="AX316">
        <v>1.23314285714286</v>
      </c>
      <c r="AY316">
        <v>3.6834285714285699</v>
      </c>
      <c r="AZ316">
        <v>10.787428571428601</v>
      </c>
      <c r="BA316">
        <v>0.90971428571428603</v>
      </c>
      <c r="BB316">
        <v>0.85828571428571399</v>
      </c>
      <c r="BC316">
        <v>0.67657142857142905</v>
      </c>
      <c r="BD316">
        <v>0.91771428571428604</v>
      </c>
      <c r="BE316">
        <v>0.96457142857142897</v>
      </c>
      <c r="BF316" s="233" t="str">
        <f t="shared" si="4"/>
        <v>Most vulnerability</v>
      </c>
    </row>
    <row r="317" spans="1:58" x14ac:dyDescent="0.25">
      <c r="A317">
        <v>55793</v>
      </c>
      <c r="B317">
        <v>637</v>
      </c>
      <c r="C317">
        <v>101</v>
      </c>
      <c r="D317">
        <v>12</v>
      </c>
      <c r="E317">
        <v>30490</v>
      </c>
      <c r="F317">
        <v>11</v>
      </c>
      <c r="G317">
        <v>172</v>
      </c>
      <c r="H317">
        <v>155</v>
      </c>
      <c r="I317">
        <v>111</v>
      </c>
      <c r="J317">
        <v>10</v>
      </c>
      <c r="K317">
        <v>65</v>
      </c>
      <c r="L317">
        <v>1</v>
      </c>
      <c r="M317">
        <v>0</v>
      </c>
      <c r="N317">
        <v>65</v>
      </c>
      <c r="O317">
        <v>4</v>
      </c>
      <c r="P317">
        <v>8</v>
      </c>
      <c r="Q317">
        <v>0</v>
      </c>
      <c r="R317">
        <v>0.15855572998430101</v>
      </c>
      <c r="S317">
        <v>1.88383045525903E-2</v>
      </c>
      <c r="T317">
        <v>30490</v>
      </c>
      <c r="U317">
        <v>1.72684458398744E-2</v>
      </c>
      <c r="V317">
        <v>0.27001569858712698</v>
      </c>
      <c r="W317">
        <v>0.24332810047095799</v>
      </c>
      <c r="X317">
        <v>0.17425431711146</v>
      </c>
      <c r="Y317">
        <v>1.56985871271586E-2</v>
      </c>
      <c r="Z317">
        <v>0.102040816326531</v>
      </c>
      <c r="AA317">
        <v>1.56985871271586E-3</v>
      </c>
      <c r="AB317">
        <v>0</v>
      </c>
      <c r="AC317">
        <v>0.102040816326531</v>
      </c>
      <c r="AD317">
        <v>6.2794348508634201E-3</v>
      </c>
      <c r="AE317">
        <v>1.25588697017268E-2</v>
      </c>
      <c r="AF317">
        <v>0</v>
      </c>
      <c r="AG317">
        <v>0.89942857142857102</v>
      </c>
      <c r="AH317">
        <v>0.54857142857142904</v>
      </c>
      <c r="AI317">
        <v>0.85714285714285698</v>
      </c>
      <c r="AJ317">
        <v>0.13142857142857101</v>
      </c>
      <c r="AK317">
        <v>0.83428571428571396</v>
      </c>
      <c r="AL317">
        <v>0.63085714285714301</v>
      </c>
      <c r="AM317">
        <v>0.874285714285714</v>
      </c>
      <c r="AN317">
        <v>0.22971428571428601</v>
      </c>
      <c r="AO317">
        <v>0.59314285714285697</v>
      </c>
      <c r="AP317">
        <v>0.47314285714285698</v>
      </c>
      <c r="AQ317">
        <v>0</v>
      </c>
      <c r="AR317">
        <v>0.93257142857142905</v>
      </c>
      <c r="AS317">
        <v>0.60342857142857098</v>
      </c>
      <c r="AT317">
        <v>0.45942857142857102</v>
      </c>
      <c r="AU317">
        <v>0</v>
      </c>
      <c r="AV317">
        <v>2.4365714285714302</v>
      </c>
      <c r="AW317">
        <v>2.5691428571428601</v>
      </c>
      <c r="AX317">
        <v>1.0662857142857101</v>
      </c>
      <c r="AY317">
        <v>1.99542857142857</v>
      </c>
      <c r="AZ317">
        <v>8.0674285714285698</v>
      </c>
      <c r="BA317">
        <v>0.69485714285714295</v>
      </c>
      <c r="BB317">
        <v>0.79314285714285704</v>
      </c>
      <c r="BC317">
        <v>0.58628571428571397</v>
      </c>
      <c r="BD317">
        <v>0.36914285714285699</v>
      </c>
      <c r="BE317">
        <v>0.63085714285714301</v>
      </c>
      <c r="BF317" s="233" t="str">
        <f t="shared" si="4"/>
        <v>Significant vulnerability</v>
      </c>
    </row>
    <row r="318" spans="1:58" x14ac:dyDescent="0.25">
      <c r="A318">
        <v>55795</v>
      </c>
      <c r="B318">
        <v>1899</v>
      </c>
      <c r="C318">
        <v>104</v>
      </c>
      <c r="D318">
        <v>74</v>
      </c>
      <c r="E318">
        <v>34077</v>
      </c>
      <c r="F318">
        <v>126</v>
      </c>
      <c r="G318">
        <v>332</v>
      </c>
      <c r="H318">
        <v>378</v>
      </c>
      <c r="I318">
        <v>270</v>
      </c>
      <c r="J318">
        <v>59</v>
      </c>
      <c r="K318">
        <v>171</v>
      </c>
      <c r="L318">
        <v>6</v>
      </c>
      <c r="M318">
        <v>0</v>
      </c>
      <c r="N318">
        <v>136</v>
      </c>
      <c r="O318">
        <v>12</v>
      </c>
      <c r="P318">
        <v>38</v>
      </c>
      <c r="Q318">
        <v>132</v>
      </c>
      <c r="R318">
        <v>5.47656661400737E-2</v>
      </c>
      <c r="S318">
        <v>3.8967877830437099E-2</v>
      </c>
      <c r="T318">
        <v>34077</v>
      </c>
      <c r="U318">
        <v>6.6350710900473897E-2</v>
      </c>
      <c r="V318">
        <v>0.17482885729331199</v>
      </c>
      <c r="W318">
        <v>0.199052132701422</v>
      </c>
      <c r="X318">
        <v>0.14218009478672999</v>
      </c>
      <c r="Y318">
        <v>3.1068983675618701E-2</v>
      </c>
      <c r="Z318">
        <v>9.0047393364928896E-2</v>
      </c>
      <c r="AA318">
        <v>3.1595576619273301E-3</v>
      </c>
      <c r="AB318">
        <v>0</v>
      </c>
      <c r="AC318">
        <v>7.1616640337019505E-2</v>
      </c>
      <c r="AD318">
        <v>6.3191153238546603E-3</v>
      </c>
      <c r="AE318">
        <v>2.0010531858873099E-2</v>
      </c>
      <c r="AF318">
        <v>6.9510268562401306E-2</v>
      </c>
      <c r="AG318">
        <v>0.27085714285714302</v>
      </c>
      <c r="AH318">
        <v>0.90285714285714302</v>
      </c>
      <c r="AI318">
        <v>0.69371428571428595</v>
      </c>
      <c r="AJ318">
        <v>0.82399999999999995</v>
      </c>
      <c r="AK318">
        <v>0.36914285714285699</v>
      </c>
      <c r="AL318">
        <v>0.29257142857142898</v>
      </c>
      <c r="AM318">
        <v>0.71314285714285697</v>
      </c>
      <c r="AN318">
        <v>0.68685714285714305</v>
      </c>
      <c r="AO318">
        <v>0.51314285714285701</v>
      </c>
      <c r="AP318">
        <v>0.55314285714285705</v>
      </c>
      <c r="AQ318">
        <v>0</v>
      </c>
      <c r="AR318">
        <v>0.86171428571428599</v>
      </c>
      <c r="AS318">
        <v>0.60571428571428598</v>
      </c>
      <c r="AT318">
        <v>0.64342857142857102</v>
      </c>
      <c r="AU318">
        <v>0.95314285714285696</v>
      </c>
      <c r="AV318">
        <v>2.6914285714285699</v>
      </c>
      <c r="AW318">
        <v>2.0617142857142898</v>
      </c>
      <c r="AX318">
        <v>1.0662857142857101</v>
      </c>
      <c r="AY318">
        <v>3.0640000000000001</v>
      </c>
      <c r="AZ318">
        <v>8.8834285714285706</v>
      </c>
      <c r="BA318">
        <v>0.78514285714285703</v>
      </c>
      <c r="BB318">
        <v>0.55314285714285705</v>
      </c>
      <c r="BC318">
        <v>0.58628571428571397</v>
      </c>
      <c r="BD318">
        <v>0.71542857142857097</v>
      </c>
      <c r="BE318">
        <v>0.76800000000000002</v>
      </c>
      <c r="BF318" s="233" t="str">
        <f t="shared" si="4"/>
        <v>Most vulnerability</v>
      </c>
    </row>
    <row r="319" spans="1:58" x14ac:dyDescent="0.25">
      <c r="A319">
        <v>55796</v>
      </c>
      <c r="B319">
        <v>112</v>
      </c>
      <c r="C319">
        <v>9</v>
      </c>
      <c r="D319">
        <v>2</v>
      </c>
      <c r="E319">
        <v>31405</v>
      </c>
      <c r="F319">
        <v>4</v>
      </c>
      <c r="G319">
        <v>41</v>
      </c>
      <c r="H319">
        <v>4</v>
      </c>
      <c r="I319">
        <v>14</v>
      </c>
      <c r="J319">
        <v>9</v>
      </c>
      <c r="K319">
        <v>7</v>
      </c>
      <c r="L319">
        <v>0</v>
      </c>
      <c r="M319">
        <v>0</v>
      </c>
      <c r="N319">
        <v>12</v>
      </c>
      <c r="O319">
        <v>1</v>
      </c>
      <c r="P319">
        <v>1</v>
      </c>
      <c r="Q319">
        <v>0</v>
      </c>
      <c r="R319">
        <v>8.0357142857142905E-2</v>
      </c>
      <c r="S319">
        <v>1.7857142857142901E-2</v>
      </c>
      <c r="T319">
        <v>31405</v>
      </c>
      <c r="U319">
        <v>3.5714285714285698E-2</v>
      </c>
      <c r="V319">
        <v>0.36607142857142899</v>
      </c>
      <c r="W319">
        <v>3.5714285714285698E-2</v>
      </c>
      <c r="X319">
        <v>0.125</v>
      </c>
      <c r="Y319">
        <v>8.0357142857142905E-2</v>
      </c>
      <c r="Z319">
        <v>6.25E-2</v>
      </c>
      <c r="AA319">
        <v>0</v>
      </c>
      <c r="AB319">
        <v>0</v>
      </c>
      <c r="AC319">
        <v>0.107142857142857</v>
      </c>
      <c r="AD319">
        <v>8.9285714285714298E-3</v>
      </c>
      <c r="AE319">
        <v>8.9285714285714298E-3</v>
      </c>
      <c r="AF319">
        <v>0</v>
      </c>
      <c r="AG319">
        <v>0.51200000000000001</v>
      </c>
      <c r="AH319">
        <v>0.51428571428571401</v>
      </c>
      <c r="AI319">
        <v>0.82514285714285696</v>
      </c>
      <c r="AJ319">
        <v>0.40571428571428603</v>
      </c>
      <c r="AK319">
        <v>0.96571428571428597</v>
      </c>
      <c r="AL319">
        <v>1.6E-2</v>
      </c>
      <c r="AM319">
        <v>0.56914285714285695</v>
      </c>
      <c r="AN319">
        <v>0.97599999999999998</v>
      </c>
      <c r="AO319">
        <v>0.33028571428571402</v>
      </c>
      <c r="AP319">
        <v>0</v>
      </c>
      <c r="AQ319">
        <v>0</v>
      </c>
      <c r="AR319">
        <v>0.94285714285714295</v>
      </c>
      <c r="AS319">
        <v>0.72685714285714298</v>
      </c>
      <c r="AT319">
        <v>0.33942857142857102</v>
      </c>
      <c r="AU319">
        <v>0</v>
      </c>
      <c r="AV319">
        <v>2.2571428571428598</v>
      </c>
      <c r="AW319">
        <v>2.52685714285714</v>
      </c>
      <c r="AX319">
        <v>0.33028571428571402</v>
      </c>
      <c r="AY319">
        <v>2.00914285714286</v>
      </c>
      <c r="AZ319">
        <v>7.1234285714285699</v>
      </c>
      <c r="BA319">
        <v>0.63200000000000001</v>
      </c>
      <c r="BB319">
        <v>0.77371428571428602</v>
      </c>
      <c r="BC319">
        <v>0.190857142857143</v>
      </c>
      <c r="BD319">
        <v>0.378285714285714</v>
      </c>
      <c r="BE319">
        <v>0.48228571428571398</v>
      </c>
      <c r="BF319" s="233" t="str">
        <f t="shared" si="4"/>
        <v>Some vulnerability</v>
      </c>
    </row>
    <row r="320" spans="1:58" x14ac:dyDescent="0.25">
      <c r="A320">
        <v>55797</v>
      </c>
      <c r="B320">
        <v>1296</v>
      </c>
      <c r="C320">
        <v>45</v>
      </c>
      <c r="D320">
        <v>16</v>
      </c>
      <c r="E320">
        <v>36692</v>
      </c>
      <c r="F320">
        <v>62</v>
      </c>
      <c r="G320">
        <v>288</v>
      </c>
      <c r="H320">
        <v>274</v>
      </c>
      <c r="I320">
        <v>152</v>
      </c>
      <c r="J320">
        <v>47</v>
      </c>
      <c r="K320">
        <v>83</v>
      </c>
      <c r="L320">
        <v>0</v>
      </c>
      <c r="M320">
        <v>3</v>
      </c>
      <c r="N320">
        <v>54</v>
      </c>
      <c r="O320">
        <v>7</v>
      </c>
      <c r="P320">
        <v>9</v>
      </c>
      <c r="Q320">
        <v>29</v>
      </c>
      <c r="R320">
        <v>3.4722222222222203E-2</v>
      </c>
      <c r="S320">
        <v>1.2345679012345699E-2</v>
      </c>
      <c r="T320">
        <v>36692</v>
      </c>
      <c r="U320">
        <v>4.7839506172839497E-2</v>
      </c>
      <c r="V320">
        <v>0.22222222222222199</v>
      </c>
      <c r="W320">
        <v>0.21141975308642</v>
      </c>
      <c r="X320">
        <v>0.117283950617284</v>
      </c>
      <c r="Y320">
        <v>3.6265432098765399E-2</v>
      </c>
      <c r="Z320">
        <v>6.4043209876543203E-2</v>
      </c>
      <c r="AA320">
        <v>0</v>
      </c>
      <c r="AB320">
        <v>2.3148148148148099E-3</v>
      </c>
      <c r="AC320">
        <v>4.1666666666666699E-2</v>
      </c>
      <c r="AD320">
        <v>5.4012345679012299E-3</v>
      </c>
      <c r="AE320">
        <v>6.9444444444444397E-3</v>
      </c>
      <c r="AF320">
        <v>2.23765432098765E-2</v>
      </c>
      <c r="AG320">
        <v>0.108571428571429</v>
      </c>
      <c r="AH320">
        <v>0.32914285714285701</v>
      </c>
      <c r="AI320">
        <v>0.52571428571428602</v>
      </c>
      <c r="AJ320">
        <v>0.60457142857142898</v>
      </c>
      <c r="AK320">
        <v>0.65257142857142902</v>
      </c>
      <c r="AL320">
        <v>0.378285714285714</v>
      </c>
      <c r="AM320">
        <v>0.504</v>
      </c>
      <c r="AN320">
        <v>0.77942857142857103</v>
      </c>
      <c r="AO320">
        <v>0.34399999999999997</v>
      </c>
      <c r="AP320">
        <v>0</v>
      </c>
      <c r="AQ320">
        <v>0.33942857142857102</v>
      </c>
      <c r="AR320">
        <v>0.749714285714286</v>
      </c>
      <c r="AS320">
        <v>0.55085714285714305</v>
      </c>
      <c r="AT320">
        <v>0.27314285714285702</v>
      </c>
      <c r="AU320">
        <v>0.76114285714285701</v>
      </c>
      <c r="AV320">
        <v>1.5680000000000001</v>
      </c>
      <c r="AW320">
        <v>2.3142857142857101</v>
      </c>
      <c r="AX320">
        <v>0.34399999999999997</v>
      </c>
      <c r="AY320">
        <v>2.6742857142857099</v>
      </c>
      <c r="AZ320">
        <v>6.9005714285714301</v>
      </c>
      <c r="BA320">
        <v>0.32571428571428601</v>
      </c>
      <c r="BB320">
        <v>0.66400000000000003</v>
      </c>
      <c r="BC320">
        <v>0.19314285714285701</v>
      </c>
      <c r="BD320">
        <v>0.59199999999999997</v>
      </c>
      <c r="BE320">
        <v>0.45028571428571401</v>
      </c>
      <c r="BF320" s="233" t="str">
        <f t="shared" si="4"/>
        <v>Some vulnerability</v>
      </c>
    </row>
    <row r="321" spans="1:58" x14ac:dyDescent="0.25">
      <c r="A321">
        <v>55798</v>
      </c>
      <c r="B321">
        <v>605</v>
      </c>
      <c r="C321">
        <v>80</v>
      </c>
      <c r="D321">
        <v>13</v>
      </c>
      <c r="E321">
        <v>42401</v>
      </c>
      <c r="F321">
        <v>20</v>
      </c>
      <c r="G321">
        <v>142</v>
      </c>
      <c r="H321">
        <v>150</v>
      </c>
      <c r="I321">
        <v>105</v>
      </c>
      <c r="J321">
        <v>27</v>
      </c>
      <c r="K321">
        <v>34</v>
      </c>
      <c r="L321">
        <v>0</v>
      </c>
      <c r="M321">
        <v>0</v>
      </c>
      <c r="N321">
        <v>50</v>
      </c>
      <c r="O321">
        <v>0</v>
      </c>
      <c r="P321">
        <v>5</v>
      </c>
      <c r="Q321">
        <v>0</v>
      </c>
      <c r="R321">
        <v>0.13223140495867799</v>
      </c>
      <c r="S321">
        <v>2.14876033057851E-2</v>
      </c>
      <c r="T321">
        <v>42401</v>
      </c>
      <c r="U321">
        <v>3.3057851239669402E-2</v>
      </c>
      <c r="V321">
        <v>0.23471074380165299</v>
      </c>
      <c r="W321">
        <v>0.247933884297521</v>
      </c>
      <c r="X321">
        <v>0.173553719008264</v>
      </c>
      <c r="Y321">
        <v>4.4628099173553697E-2</v>
      </c>
      <c r="Z321">
        <v>5.6198347107437999E-2</v>
      </c>
      <c r="AA321">
        <v>0</v>
      </c>
      <c r="AB321">
        <v>0</v>
      </c>
      <c r="AC321">
        <v>8.2644628099173598E-2</v>
      </c>
      <c r="AD321">
        <v>0</v>
      </c>
      <c r="AE321">
        <v>8.2644628099173608E-3</v>
      </c>
      <c r="AF321">
        <v>0</v>
      </c>
      <c r="AG321">
        <v>0.82171428571428595</v>
      </c>
      <c r="AH321">
        <v>0.65028571428571402</v>
      </c>
      <c r="AI321">
        <v>0.25828571428571401</v>
      </c>
      <c r="AJ321">
        <v>0.35199999999999998</v>
      </c>
      <c r="AK321">
        <v>0.71542857142857097</v>
      </c>
      <c r="AL321">
        <v>0.66742857142857104</v>
      </c>
      <c r="AM321">
        <v>0.872</v>
      </c>
      <c r="AN321">
        <v>0.877714285714286</v>
      </c>
      <c r="AO321">
        <v>0.29142857142857098</v>
      </c>
      <c r="AP321">
        <v>0</v>
      </c>
      <c r="AQ321">
        <v>0</v>
      </c>
      <c r="AR321">
        <v>0.89942857142857102</v>
      </c>
      <c r="AS321">
        <v>0</v>
      </c>
      <c r="AT321">
        <v>0.310857142857143</v>
      </c>
      <c r="AU321">
        <v>0</v>
      </c>
      <c r="AV321">
        <v>2.0822857142857099</v>
      </c>
      <c r="AW321">
        <v>3.1325714285714299</v>
      </c>
      <c r="AX321">
        <v>0.29142857142857098</v>
      </c>
      <c r="AY321">
        <v>1.21028571428571</v>
      </c>
      <c r="AZ321">
        <v>6.71657142857143</v>
      </c>
      <c r="BA321">
        <v>0.55657142857142905</v>
      </c>
      <c r="BB321">
        <v>0.98628571428571399</v>
      </c>
      <c r="BC321">
        <v>0.17142857142857101</v>
      </c>
      <c r="BD321">
        <v>0.14285714285714299</v>
      </c>
      <c r="BE321">
        <v>0.41942857142857098</v>
      </c>
      <c r="BF321" s="233" t="str">
        <f t="shared" si="4"/>
        <v>Some vulnerability</v>
      </c>
    </row>
    <row r="322" spans="1:58" x14ac:dyDescent="0.25">
      <c r="A322">
        <v>55802</v>
      </c>
      <c r="B322">
        <v>2692</v>
      </c>
      <c r="C322">
        <v>760</v>
      </c>
      <c r="D322">
        <v>99</v>
      </c>
      <c r="E322">
        <v>38420</v>
      </c>
      <c r="F322">
        <v>233</v>
      </c>
      <c r="G322">
        <v>881</v>
      </c>
      <c r="H322">
        <v>177</v>
      </c>
      <c r="I322">
        <v>677</v>
      </c>
      <c r="J322">
        <v>129</v>
      </c>
      <c r="K322">
        <v>679</v>
      </c>
      <c r="L322">
        <v>102</v>
      </c>
      <c r="M322">
        <v>907</v>
      </c>
      <c r="N322">
        <v>0</v>
      </c>
      <c r="O322">
        <v>4</v>
      </c>
      <c r="P322">
        <v>420</v>
      </c>
      <c r="Q322">
        <v>446</v>
      </c>
      <c r="R322">
        <v>0.28231797919762303</v>
      </c>
      <c r="S322">
        <v>3.6775631500742902E-2</v>
      </c>
      <c r="T322">
        <v>38420</v>
      </c>
      <c r="U322">
        <v>8.6552748885586894E-2</v>
      </c>
      <c r="V322">
        <v>0.32726597325408602</v>
      </c>
      <c r="W322">
        <v>6.5750371471025304E-2</v>
      </c>
      <c r="X322">
        <v>0.25148588410104</v>
      </c>
      <c r="Y322">
        <v>4.7919762258543802E-2</v>
      </c>
      <c r="Z322">
        <v>0.25222882615156</v>
      </c>
      <c r="AA322">
        <v>3.7890044576523001E-2</v>
      </c>
      <c r="AB322">
        <v>0.33692421991084698</v>
      </c>
      <c r="AC322">
        <v>0</v>
      </c>
      <c r="AD322">
        <v>1.4858841010401201E-3</v>
      </c>
      <c r="AE322">
        <v>0.15601783060921201</v>
      </c>
      <c r="AF322">
        <v>0.165676077265973</v>
      </c>
      <c r="AG322">
        <v>0.97942857142857098</v>
      </c>
      <c r="AH322">
        <v>0.89142857142857101</v>
      </c>
      <c r="AI322">
        <v>0.41028571428571398</v>
      </c>
      <c r="AJ322">
        <v>0.92914285714285705</v>
      </c>
      <c r="AK322">
        <v>0.93600000000000005</v>
      </c>
      <c r="AL322">
        <v>2.8571428571428598E-2</v>
      </c>
      <c r="AM322">
        <v>0.98171428571428598</v>
      </c>
      <c r="AN322">
        <v>0.90171428571428602</v>
      </c>
      <c r="AO322">
        <v>0.86171428571428599</v>
      </c>
      <c r="AP322">
        <v>0.93828571428571395</v>
      </c>
      <c r="AQ322">
        <v>0.98971428571428599</v>
      </c>
      <c r="AR322">
        <v>0</v>
      </c>
      <c r="AS322">
        <v>0.28571428571428598</v>
      </c>
      <c r="AT322">
        <v>0.995428571428571</v>
      </c>
      <c r="AU322">
        <v>0.98399999999999999</v>
      </c>
      <c r="AV322">
        <v>3.21028571428571</v>
      </c>
      <c r="AW322">
        <v>2.8479999999999999</v>
      </c>
      <c r="AX322">
        <v>1.8</v>
      </c>
      <c r="AY322">
        <v>3.2548571428571398</v>
      </c>
      <c r="AZ322">
        <v>11.113142857142901</v>
      </c>
      <c r="BA322">
        <v>0.92114285714285704</v>
      </c>
      <c r="BB322">
        <v>0.91771428571428604</v>
      </c>
      <c r="BC322">
        <v>0.92457142857142904</v>
      </c>
      <c r="BD322">
        <v>0.78057142857142903</v>
      </c>
      <c r="BE322">
        <v>0.98171428571428598</v>
      </c>
      <c r="BF322" s="233" t="str">
        <f t="shared" si="4"/>
        <v>Most vulnerability</v>
      </c>
    </row>
    <row r="323" spans="1:58" x14ac:dyDescent="0.25">
      <c r="A323">
        <v>55803</v>
      </c>
      <c r="B323">
        <v>17734</v>
      </c>
      <c r="C323">
        <v>1261</v>
      </c>
      <c r="D323">
        <v>381</v>
      </c>
      <c r="E323">
        <v>48300</v>
      </c>
      <c r="F323">
        <v>365</v>
      </c>
      <c r="G323">
        <v>3682</v>
      </c>
      <c r="H323">
        <v>3338</v>
      </c>
      <c r="I323">
        <v>1796</v>
      </c>
      <c r="J323">
        <v>484</v>
      </c>
      <c r="K323">
        <v>854</v>
      </c>
      <c r="L323">
        <v>4</v>
      </c>
      <c r="M323">
        <v>648</v>
      </c>
      <c r="N323">
        <v>170</v>
      </c>
      <c r="O323">
        <v>121</v>
      </c>
      <c r="P323">
        <v>224</v>
      </c>
      <c r="Q323">
        <v>161</v>
      </c>
      <c r="R323">
        <v>7.1106349385361506E-2</v>
      </c>
      <c r="S323">
        <v>2.14841547310251E-2</v>
      </c>
      <c r="T323">
        <v>48300</v>
      </c>
      <c r="U323">
        <v>2.05819330100372E-2</v>
      </c>
      <c r="V323">
        <v>0.20762377354234801</v>
      </c>
      <c r="W323">
        <v>0.18822600654110699</v>
      </c>
      <c r="X323">
        <v>0.101274388180895</v>
      </c>
      <c r="Y323">
        <v>2.7292207059884999E-2</v>
      </c>
      <c r="Z323">
        <v>4.8156084357730902E-2</v>
      </c>
      <c r="AA323">
        <v>2.2555543024698301E-4</v>
      </c>
      <c r="AB323">
        <v>3.6539979700011299E-2</v>
      </c>
      <c r="AC323">
        <v>9.5861057854967902E-3</v>
      </c>
      <c r="AD323">
        <v>6.8230517649712401E-3</v>
      </c>
      <c r="AE323">
        <v>1.26311040938311E-2</v>
      </c>
      <c r="AF323">
        <v>9.0786060674410696E-3</v>
      </c>
      <c r="AG323">
        <v>0.42857142857142899</v>
      </c>
      <c r="AH323">
        <v>0.64914285714285702</v>
      </c>
      <c r="AI323">
        <v>0.14057142857142901</v>
      </c>
      <c r="AJ323">
        <v>0.16342857142857101</v>
      </c>
      <c r="AK323">
        <v>0.57485714285714296</v>
      </c>
      <c r="AL323">
        <v>0.24114285714285699</v>
      </c>
      <c r="AM323">
        <v>0.34057142857142902</v>
      </c>
      <c r="AN323">
        <v>0.59542857142857097</v>
      </c>
      <c r="AO323">
        <v>0.23200000000000001</v>
      </c>
      <c r="AP323">
        <v>0.36</v>
      </c>
      <c r="AQ323">
        <v>0.72571428571428598</v>
      </c>
      <c r="AR323">
        <v>0.38285714285714301</v>
      </c>
      <c r="AS323">
        <v>0.626285714285714</v>
      </c>
      <c r="AT323">
        <v>0.46171428571428602</v>
      </c>
      <c r="AU323">
        <v>0.58514285714285696</v>
      </c>
      <c r="AV323">
        <v>1.3817142857142899</v>
      </c>
      <c r="AW323">
        <v>1.752</v>
      </c>
      <c r="AX323">
        <v>0.59199999999999997</v>
      </c>
      <c r="AY323">
        <v>2.78171428571429</v>
      </c>
      <c r="AZ323">
        <v>6.5074285714285702</v>
      </c>
      <c r="BA323">
        <v>0.24342857142857099</v>
      </c>
      <c r="BB323">
        <v>0.36114285714285699</v>
      </c>
      <c r="BC323">
        <v>0.30171428571428599</v>
      </c>
      <c r="BD323">
        <v>0.619428571428571</v>
      </c>
      <c r="BE323">
        <v>0.373714285714286</v>
      </c>
      <c r="BF323" s="233" t="str">
        <f t="shared" si="4"/>
        <v>Some vulnerability</v>
      </c>
    </row>
    <row r="324" spans="1:58" x14ac:dyDescent="0.25">
      <c r="A324">
        <v>55804</v>
      </c>
      <c r="B324">
        <v>16118</v>
      </c>
      <c r="C324">
        <v>1106</v>
      </c>
      <c r="D324">
        <v>114</v>
      </c>
      <c r="E324">
        <v>52008</v>
      </c>
      <c r="F324">
        <v>278</v>
      </c>
      <c r="G324">
        <v>2941</v>
      </c>
      <c r="H324">
        <v>3642</v>
      </c>
      <c r="I324">
        <v>1442</v>
      </c>
      <c r="J324">
        <v>221</v>
      </c>
      <c r="K324">
        <v>1342</v>
      </c>
      <c r="L324">
        <v>52</v>
      </c>
      <c r="M324">
        <v>343</v>
      </c>
      <c r="N324">
        <v>70</v>
      </c>
      <c r="O324">
        <v>30</v>
      </c>
      <c r="P324">
        <v>178</v>
      </c>
      <c r="Q324">
        <v>199</v>
      </c>
      <c r="R324">
        <v>6.8618935351780597E-2</v>
      </c>
      <c r="S324">
        <v>7.0728378210696101E-3</v>
      </c>
      <c r="T324">
        <v>52008</v>
      </c>
      <c r="U324">
        <v>1.7247797493485501E-2</v>
      </c>
      <c r="V324">
        <v>0.182466807296191</v>
      </c>
      <c r="W324">
        <v>0.22595855565206599</v>
      </c>
      <c r="X324">
        <v>8.9465194192827904E-2</v>
      </c>
      <c r="Y324">
        <v>1.37113785829507E-2</v>
      </c>
      <c r="Z324">
        <v>8.3260950490135294E-2</v>
      </c>
      <c r="AA324">
        <v>3.2262067254001702E-3</v>
      </c>
      <c r="AB324">
        <v>2.1280555900235799E-2</v>
      </c>
      <c r="AC324">
        <v>4.34297059188485E-3</v>
      </c>
      <c r="AD324">
        <v>1.8612731108077899E-3</v>
      </c>
      <c r="AE324">
        <v>1.1043553790792899E-2</v>
      </c>
      <c r="AF324">
        <v>1.23464449683584E-2</v>
      </c>
      <c r="AG324">
        <v>0.39771428571428602</v>
      </c>
      <c r="AH324">
        <v>0.16457142857142901</v>
      </c>
      <c r="AI324">
        <v>9.9428571428571394E-2</v>
      </c>
      <c r="AJ324">
        <v>0.130285714285714</v>
      </c>
      <c r="AK324">
        <v>0.41142857142857098</v>
      </c>
      <c r="AL324">
        <v>0.51085714285714301</v>
      </c>
      <c r="AM324">
        <v>0.22742857142857101</v>
      </c>
      <c r="AN324">
        <v>0.17714285714285699</v>
      </c>
      <c r="AO324">
        <v>0.47314285714285698</v>
      </c>
      <c r="AP324">
        <v>0.55771428571428605</v>
      </c>
      <c r="AQ324">
        <v>0.58857142857142897</v>
      </c>
      <c r="AR324">
        <v>0.25942857142857101</v>
      </c>
      <c r="AS324">
        <v>0.315428571428571</v>
      </c>
      <c r="AT324">
        <v>0.40914285714285697</v>
      </c>
      <c r="AU324">
        <v>0.63885714285714301</v>
      </c>
      <c r="AV324">
        <v>0.79200000000000004</v>
      </c>
      <c r="AW324">
        <v>1.3268571428571401</v>
      </c>
      <c r="AX324">
        <v>1.03085714285714</v>
      </c>
      <c r="AY324">
        <v>2.21142857142857</v>
      </c>
      <c r="AZ324">
        <v>5.3611428571428599</v>
      </c>
      <c r="BA324">
        <v>6.8571428571428603E-2</v>
      </c>
      <c r="BB324">
        <v>0.14514285714285699</v>
      </c>
      <c r="BC324">
        <v>0.56914285714285695</v>
      </c>
      <c r="BD324">
        <v>0.44914285714285701</v>
      </c>
      <c r="BE324">
        <v>0.190857142857143</v>
      </c>
      <c r="BF324" s="233" t="str">
        <f t="shared" ref="BF324:BF387" si="5">IF(BE324&lt;=0.25,"Least vulnerability",IF(BE324&lt;=0.5,"Some vulnerability",IF(BE324&lt;=0.75,"Significant vulnerability",IF(BE324&lt;=1,"Most vulnerability",""))))</f>
        <v>Least vulnerability</v>
      </c>
    </row>
    <row r="325" spans="1:58" x14ac:dyDescent="0.25">
      <c r="A325">
        <v>55805</v>
      </c>
      <c r="B325">
        <v>10057</v>
      </c>
      <c r="C325">
        <v>2729</v>
      </c>
      <c r="D325">
        <v>302</v>
      </c>
      <c r="E325">
        <v>29419</v>
      </c>
      <c r="F325">
        <v>365</v>
      </c>
      <c r="G325">
        <v>949</v>
      </c>
      <c r="H325">
        <v>1696</v>
      </c>
      <c r="I325">
        <v>1402</v>
      </c>
      <c r="J325">
        <v>320</v>
      </c>
      <c r="K325">
        <v>1600</v>
      </c>
      <c r="L325">
        <v>7</v>
      </c>
      <c r="M325">
        <v>1285</v>
      </c>
      <c r="N325">
        <v>28</v>
      </c>
      <c r="O325">
        <v>142</v>
      </c>
      <c r="P325">
        <v>820</v>
      </c>
      <c r="Q325">
        <v>155</v>
      </c>
      <c r="R325">
        <v>0.27135328626827099</v>
      </c>
      <c r="S325">
        <v>3.00288356368698E-2</v>
      </c>
      <c r="T325">
        <v>29419</v>
      </c>
      <c r="U325">
        <v>3.6293129163766501E-2</v>
      </c>
      <c r="V325">
        <v>9.4362135825793003E-2</v>
      </c>
      <c r="W325">
        <v>0.16863875907328199</v>
      </c>
      <c r="X325">
        <v>0.139405389281098</v>
      </c>
      <c r="Y325">
        <v>3.1818633787411801E-2</v>
      </c>
      <c r="Z325">
        <v>0.15909316893705899</v>
      </c>
      <c r="AA325">
        <v>6.9603261409963201E-4</v>
      </c>
      <c r="AB325">
        <v>0.12777170130257501</v>
      </c>
      <c r="AC325">
        <v>2.7841304563985302E-3</v>
      </c>
      <c r="AD325">
        <v>1.4119518743164E-2</v>
      </c>
      <c r="AE325">
        <v>8.1535249080242594E-2</v>
      </c>
      <c r="AF325">
        <v>1.54121507407776E-2</v>
      </c>
      <c r="AG325">
        <v>0.97485714285714298</v>
      </c>
      <c r="AH325">
        <v>0.83542857142857097</v>
      </c>
      <c r="AI325">
        <v>0.89714285714285702</v>
      </c>
      <c r="AJ325">
        <v>0.42285714285714299</v>
      </c>
      <c r="AK325">
        <v>0.04</v>
      </c>
      <c r="AL325">
        <v>0.16</v>
      </c>
      <c r="AM325">
        <v>0.68799999999999994</v>
      </c>
      <c r="AN325">
        <v>0.69714285714285695</v>
      </c>
      <c r="AO325">
        <v>0.73942857142857099</v>
      </c>
      <c r="AP325">
        <v>0.39657142857142902</v>
      </c>
      <c r="AQ325">
        <v>0.95657142857142896</v>
      </c>
      <c r="AR325">
        <v>0.21257142857142899</v>
      </c>
      <c r="AS325">
        <v>0.86742857142857099</v>
      </c>
      <c r="AT325">
        <v>0.97942857142857098</v>
      </c>
      <c r="AU325">
        <v>0.68799999999999994</v>
      </c>
      <c r="AV325">
        <v>3.1302857142857099</v>
      </c>
      <c r="AW325">
        <v>1.5851428571428601</v>
      </c>
      <c r="AX325">
        <v>1.1359999999999999</v>
      </c>
      <c r="AY325">
        <v>3.7040000000000002</v>
      </c>
      <c r="AZ325">
        <v>9.5554285714285694</v>
      </c>
      <c r="BA325">
        <v>0.90628571428571403</v>
      </c>
      <c r="BB325">
        <v>0.26514285714285701</v>
      </c>
      <c r="BC325">
        <v>0.627428571428571</v>
      </c>
      <c r="BD325">
        <v>0.92800000000000005</v>
      </c>
      <c r="BE325">
        <v>0.85828571428571399</v>
      </c>
      <c r="BF325" s="233" t="str">
        <f t="shared" si="5"/>
        <v>Most vulnerability</v>
      </c>
    </row>
    <row r="326" spans="1:58" x14ac:dyDescent="0.25">
      <c r="A326">
        <v>55806</v>
      </c>
      <c r="B326">
        <v>9269</v>
      </c>
      <c r="C326">
        <v>2179</v>
      </c>
      <c r="D326">
        <v>393</v>
      </c>
      <c r="E326">
        <v>27399</v>
      </c>
      <c r="F326">
        <v>449</v>
      </c>
      <c r="G326">
        <v>961</v>
      </c>
      <c r="H326">
        <v>1889</v>
      </c>
      <c r="I326">
        <v>1769</v>
      </c>
      <c r="J326">
        <v>203</v>
      </c>
      <c r="K326">
        <v>1960</v>
      </c>
      <c r="L326">
        <v>5</v>
      </c>
      <c r="M326">
        <v>810</v>
      </c>
      <c r="N326">
        <v>22</v>
      </c>
      <c r="O326">
        <v>4</v>
      </c>
      <c r="P326">
        <v>715</v>
      </c>
      <c r="Q326">
        <v>290</v>
      </c>
      <c r="R326">
        <v>0.23508469090516801</v>
      </c>
      <c r="S326">
        <v>4.2399395835581E-2</v>
      </c>
      <c r="T326">
        <v>27399</v>
      </c>
      <c r="U326">
        <v>4.84410400258928E-2</v>
      </c>
      <c r="V326">
        <v>0.103678929765886</v>
      </c>
      <c r="W326">
        <v>0.20379760491962501</v>
      </c>
      <c r="X326">
        <v>0.19085122451181399</v>
      </c>
      <c r="Y326">
        <v>2.1900960189880199E-2</v>
      </c>
      <c r="Z326">
        <v>0.21145754666091299</v>
      </c>
      <c r="AA326">
        <v>5.3943251699212398E-4</v>
      </c>
      <c r="AB326">
        <v>8.7388067752724105E-2</v>
      </c>
      <c r="AC326">
        <v>2.3735030747653501E-3</v>
      </c>
      <c r="AD326">
        <v>4.3154601359369902E-4</v>
      </c>
      <c r="AE326">
        <v>7.7138849929873798E-2</v>
      </c>
      <c r="AF326">
        <v>3.1287085985543202E-2</v>
      </c>
      <c r="AG326">
        <v>0.96342857142857097</v>
      </c>
      <c r="AH326">
        <v>0.92457142857142904</v>
      </c>
      <c r="AI326">
        <v>0.93828571428571395</v>
      </c>
      <c r="AJ326">
        <v>0.61714285714285699</v>
      </c>
      <c r="AK326">
        <v>5.8285714285714302E-2</v>
      </c>
      <c r="AL326">
        <v>0.32914285714285701</v>
      </c>
      <c r="AM326">
        <v>0.92800000000000005</v>
      </c>
      <c r="AN326">
        <v>0.437714285714286</v>
      </c>
      <c r="AO326">
        <v>0.82057142857142895</v>
      </c>
      <c r="AP326">
        <v>0.376</v>
      </c>
      <c r="AQ326">
        <v>0.91657142857142904</v>
      </c>
      <c r="AR326">
        <v>0.19542857142857101</v>
      </c>
      <c r="AS326">
        <v>0.221714285714286</v>
      </c>
      <c r="AT326">
        <v>0.97599999999999998</v>
      </c>
      <c r="AU326">
        <v>0.84457142857142897</v>
      </c>
      <c r="AV326">
        <v>3.4434285714285702</v>
      </c>
      <c r="AW326">
        <v>1.75314285714286</v>
      </c>
      <c r="AX326">
        <v>1.19657142857143</v>
      </c>
      <c r="AY326">
        <v>3.1542857142857099</v>
      </c>
      <c r="AZ326">
        <v>9.5474285714285703</v>
      </c>
      <c r="BA326">
        <v>0.95657142857142896</v>
      </c>
      <c r="BB326">
        <v>0.36457142857142899</v>
      </c>
      <c r="BC326">
        <v>0.65828571428571403</v>
      </c>
      <c r="BD326">
        <v>0.73942857142857099</v>
      </c>
      <c r="BE326">
        <v>0.85714285714285698</v>
      </c>
      <c r="BF326" s="233" t="str">
        <f t="shared" si="5"/>
        <v>Most vulnerability</v>
      </c>
    </row>
    <row r="327" spans="1:58" x14ac:dyDescent="0.25">
      <c r="A327">
        <v>55807</v>
      </c>
      <c r="B327">
        <v>9496</v>
      </c>
      <c r="C327">
        <v>1396</v>
      </c>
      <c r="D327">
        <v>262</v>
      </c>
      <c r="E327">
        <v>34241</v>
      </c>
      <c r="F327">
        <v>482</v>
      </c>
      <c r="G327">
        <v>1721</v>
      </c>
      <c r="H327">
        <v>1579</v>
      </c>
      <c r="I327">
        <v>1562</v>
      </c>
      <c r="J327">
        <v>275</v>
      </c>
      <c r="K327">
        <v>1148</v>
      </c>
      <c r="L327">
        <v>60</v>
      </c>
      <c r="M327">
        <v>415</v>
      </c>
      <c r="N327">
        <v>72</v>
      </c>
      <c r="O327">
        <v>45</v>
      </c>
      <c r="P327">
        <v>380</v>
      </c>
      <c r="Q327">
        <v>176</v>
      </c>
      <c r="R327">
        <v>0.14700926705981501</v>
      </c>
      <c r="S327">
        <v>2.7590564448188699E-2</v>
      </c>
      <c r="T327">
        <v>34241</v>
      </c>
      <c r="U327">
        <v>5.0758213984835703E-2</v>
      </c>
      <c r="V327">
        <v>0.181234203875316</v>
      </c>
      <c r="W327">
        <v>0.16628053917438901</v>
      </c>
      <c r="X327">
        <v>0.16449031171019399</v>
      </c>
      <c r="Y327">
        <v>2.8959561920808799E-2</v>
      </c>
      <c r="Z327">
        <v>0.12089300758214</v>
      </c>
      <c r="AA327">
        <v>6.3184498736310003E-3</v>
      </c>
      <c r="AB327">
        <v>4.3702611625947803E-2</v>
      </c>
      <c r="AC327">
        <v>7.5821398483572004E-3</v>
      </c>
      <c r="AD327">
        <v>4.73883740522325E-3</v>
      </c>
      <c r="AE327">
        <v>4.0016849199663002E-2</v>
      </c>
      <c r="AF327">
        <v>1.85341196293176E-2</v>
      </c>
      <c r="AG327">
        <v>0.86857142857142899</v>
      </c>
      <c r="AH327">
        <v>0.79200000000000004</v>
      </c>
      <c r="AI327">
        <v>0.68114285714285705</v>
      </c>
      <c r="AJ327">
        <v>0.66971428571428604</v>
      </c>
      <c r="AK327">
        <v>0.40457142857142903</v>
      </c>
      <c r="AL327">
        <v>0.14971428571428599</v>
      </c>
      <c r="AM327">
        <v>0.83657142857142897</v>
      </c>
      <c r="AN327">
        <v>0.63885714285714301</v>
      </c>
      <c r="AO327">
        <v>0.65714285714285703</v>
      </c>
      <c r="AP327">
        <v>0.67200000000000004</v>
      </c>
      <c r="AQ327">
        <v>0.77257142857142902</v>
      </c>
      <c r="AR327">
        <v>0.34514285714285697</v>
      </c>
      <c r="AS327">
        <v>0.501714285714286</v>
      </c>
      <c r="AT327">
        <v>0.90857142857142903</v>
      </c>
      <c r="AU327">
        <v>0.72457142857142898</v>
      </c>
      <c r="AV327">
        <v>3.0114285714285698</v>
      </c>
      <c r="AW327">
        <v>2.0297142857142898</v>
      </c>
      <c r="AX327">
        <v>1.3291428571428601</v>
      </c>
      <c r="AY327">
        <v>3.25257142857143</v>
      </c>
      <c r="AZ327">
        <v>9.6228571428571392</v>
      </c>
      <c r="BA327">
        <v>0.876571428571429</v>
      </c>
      <c r="BB327">
        <v>0.52342857142857102</v>
      </c>
      <c r="BC327">
        <v>0.71771428571428597</v>
      </c>
      <c r="BD327">
        <v>0.77828571428571403</v>
      </c>
      <c r="BE327">
        <v>0.870857142857143</v>
      </c>
      <c r="BF327" s="233" t="str">
        <f t="shared" si="5"/>
        <v>Most vulnerability</v>
      </c>
    </row>
    <row r="328" spans="1:58" x14ac:dyDescent="0.25">
      <c r="A328">
        <v>55808</v>
      </c>
      <c r="B328">
        <v>5312</v>
      </c>
      <c r="C328">
        <v>699</v>
      </c>
      <c r="D328">
        <v>104</v>
      </c>
      <c r="E328">
        <v>33286</v>
      </c>
      <c r="F328">
        <v>297</v>
      </c>
      <c r="G328">
        <v>889</v>
      </c>
      <c r="H328">
        <v>919</v>
      </c>
      <c r="I328">
        <v>1064</v>
      </c>
      <c r="J328">
        <v>143</v>
      </c>
      <c r="K328">
        <v>604</v>
      </c>
      <c r="L328">
        <v>0</v>
      </c>
      <c r="M328">
        <v>248</v>
      </c>
      <c r="N328">
        <v>424</v>
      </c>
      <c r="O328">
        <v>18</v>
      </c>
      <c r="P328">
        <v>206</v>
      </c>
      <c r="Q328">
        <v>108</v>
      </c>
      <c r="R328">
        <v>0.131588855421687</v>
      </c>
      <c r="S328">
        <v>1.9578313253012E-2</v>
      </c>
      <c r="T328">
        <v>33286</v>
      </c>
      <c r="U328">
        <v>5.5911144578313303E-2</v>
      </c>
      <c r="V328">
        <v>0.16735692771084301</v>
      </c>
      <c r="W328">
        <v>0.173004518072289</v>
      </c>
      <c r="X328">
        <v>0.20030120481927699</v>
      </c>
      <c r="Y328">
        <v>2.6920180722891599E-2</v>
      </c>
      <c r="Z328">
        <v>0.113704819277108</v>
      </c>
      <c r="AA328">
        <v>0</v>
      </c>
      <c r="AB328">
        <v>4.6686746987951798E-2</v>
      </c>
      <c r="AC328">
        <v>7.98192771084337E-2</v>
      </c>
      <c r="AD328">
        <v>3.3885542168674699E-3</v>
      </c>
      <c r="AE328">
        <v>3.87801204819277E-2</v>
      </c>
      <c r="AF328">
        <v>2.0331325301204801E-2</v>
      </c>
      <c r="AG328">
        <v>0.81828571428571395</v>
      </c>
      <c r="AH328">
        <v>0.57142857142857095</v>
      </c>
      <c r="AI328">
        <v>0.73371428571428599</v>
      </c>
      <c r="AJ328">
        <v>0.72685714285714298</v>
      </c>
      <c r="AK328">
        <v>0.32</v>
      </c>
      <c r="AL328">
        <v>0.17485714285714299</v>
      </c>
      <c r="AM328">
        <v>0.94628571428571395</v>
      </c>
      <c r="AN328">
        <v>0.58285714285714296</v>
      </c>
      <c r="AO328">
        <v>0.629714285714286</v>
      </c>
      <c r="AP328">
        <v>0</v>
      </c>
      <c r="AQ328">
        <v>0.79428571428571404</v>
      </c>
      <c r="AR328">
        <v>0.89142857142857101</v>
      </c>
      <c r="AS328">
        <v>0.41028571428571398</v>
      </c>
      <c r="AT328">
        <v>0.90285714285714302</v>
      </c>
      <c r="AU328">
        <v>0.745142857142857</v>
      </c>
      <c r="AV328">
        <v>2.8502857142857101</v>
      </c>
      <c r="AW328">
        <v>2.024</v>
      </c>
      <c r="AX328">
        <v>0.629714285714286</v>
      </c>
      <c r="AY328">
        <v>3.7440000000000002</v>
      </c>
      <c r="AZ328">
        <v>9.2479999999999993</v>
      </c>
      <c r="BA328">
        <v>0.83428571428571396</v>
      </c>
      <c r="BB328">
        <v>0.51771428571428602</v>
      </c>
      <c r="BC328">
        <v>0.32685714285714301</v>
      </c>
      <c r="BD328">
        <v>0.93942857142857095</v>
      </c>
      <c r="BE328">
        <v>0.82399999999999995</v>
      </c>
      <c r="BF328" s="233" t="str">
        <f t="shared" si="5"/>
        <v>Most vulnerability</v>
      </c>
    </row>
    <row r="329" spans="1:58" x14ac:dyDescent="0.25">
      <c r="A329">
        <v>55810</v>
      </c>
      <c r="B329">
        <v>8026</v>
      </c>
      <c r="C329">
        <v>393</v>
      </c>
      <c r="D329">
        <v>91</v>
      </c>
      <c r="E329">
        <v>39013</v>
      </c>
      <c r="F329">
        <v>361</v>
      </c>
      <c r="G329">
        <v>1645</v>
      </c>
      <c r="H329">
        <v>1502</v>
      </c>
      <c r="I329">
        <v>1189</v>
      </c>
      <c r="J329">
        <v>272</v>
      </c>
      <c r="K329">
        <v>690</v>
      </c>
      <c r="L329">
        <v>43</v>
      </c>
      <c r="M329">
        <v>266</v>
      </c>
      <c r="N329">
        <v>552</v>
      </c>
      <c r="O329">
        <v>2</v>
      </c>
      <c r="P329">
        <v>181</v>
      </c>
      <c r="Q329">
        <v>190</v>
      </c>
      <c r="R329">
        <v>4.8965860951906297E-2</v>
      </c>
      <c r="S329">
        <v>1.1338151009219999E-2</v>
      </c>
      <c r="T329">
        <v>39013</v>
      </c>
      <c r="U329">
        <v>4.4978818838773998E-2</v>
      </c>
      <c r="V329">
        <v>0.20495888362820799</v>
      </c>
      <c r="W329">
        <v>0.18714178918514801</v>
      </c>
      <c r="X329">
        <v>0.14814353351607301</v>
      </c>
      <c r="Y329">
        <v>3.3889857961624699E-2</v>
      </c>
      <c r="Z329">
        <v>8.5970595564415594E-2</v>
      </c>
      <c r="AA329">
        <v>5.3575878395215604E-3</v>
      </c>
      <c r="AB329">
        <v>3.3142287565412397E-2</v>
      </c>
      <c r="AC329">
        <v>6.8776476451532495E-2</v>
      </c>
      <c r="AD329">
        <v>2.4919013207077E-4</v>
      </c>
      <c r="AE329">
        <v>2.2551706952404701E-2</v>
      </c>
      <c r="AF329">
        <v>2.36730625467232E-2</v>
      </c>
      <c r="AG329">
        <v>0.22742857142857101</v>
      </c>
      <c r="AH329">
        <v>0.29257142857142898</v>
      </c>
      <c r="AI329">
        <v>0.38628571428571401</v>
      </c>
      <c r="AJ329">
        <v>0.55771428571428605</v>
      </c>
      <c r="AK329">
        <v>0.56114285714285705</v>
      </c>
      <c r="AL329">
        <v>0.23200000000000001</v>
      </c>
      <c r="AM329">
        <v>0.754285714285714</v>
      </c>
      <c r="AN329">
        <v>0.74057142857142899</v>
      </c>
      <c r="AO329">
        <v>0.49028571428571399</v>
      </c>
      <c r="AP329">
        <v>0.65028571428571402</v>
      </c>
      <c r="AQ329">
        <v>0.69142857142857095</v>
      </c>
      <c r="AR329">
        <v>0.85828571428571399</v>
      </c>
      <c r="AS329">
        <v>0.219428571428571</v>
      </c>
      <c r="AT329">
        <v>0.71199999999999997</v>
      </c>
      <c r="AU329">
        <v>0.76800000000000002</v>
      </c>
      <c r="AV329">
        <v>1.464</v>
      </c>
      <c r="AW329">
        <v>2.2879999999999998</v>
      </c>
      <c r="AX329">
        <v>1.1405714285714299</v>
      </c>
      <c r="AY329">
        <v>3.2491428571428602</v>
      </c>
      <c r="AZ329">
        <v>8.1417142857142899</v>
      </c>
      <c r="BA329">
        <v>0.28457142857142897</v>
      </c>
      <c r="BB329">
        <v>0.64914285714285702</v>
      </c>
      <c r="BC329">
        <v>0.63085714285714301</v>
      </c>
      <c r="BD329">
        <v>0.77714285714285702</v>
      </c>
      <c r="BE329">
        <v>0.64571428571428602</v>
      </c>
      <c r="BF329" s="233" t="str">
        <f t="shared" si="5"/>
        <v>Significant vulnerability</v>
      </c>
    </row>
    <row r="330" spans="1:58" x14ac:dyDescent="0.25">
      <c r="A330">
        <v>55811</v>
      </c>
      <c r="B330">
        <v>27832</v>
      </c>
      <c r="C330">
        <v>3011</v>
      </c>
      <c r="D330">
        <v>542</v>
      </c>
      <c r="E330">
        <v>41719</v>
      </c>
      <c r="F330">
        <v>635</v>
      </c>
      <c r="G330">
        <v>5961</v>
      </c>
      <c r="H330">
        <v>5494</v>
      </c>
      <c r="I330">
        <v>3724</v>
      </c>
      <c r="J330">
        <v>508</v>
      </c>
      <c r="K330">
        <v>2287</v>
      </c>
      <c r="L330">
        <v>17</v>
      </c>
      <c r="M330">
        <v>2012</v>
      </c>
      <c r="N330">
        <v>205</v>
      </c>
      <c r="O330">
        <v>118</v>
      </c>
      <c r="P330">
        <v>739</v>
      </c>
      <c r="Q330">
        <v>2018</v>
      </c>
      <c r="R330">
        <v>0.10818482322506499</v>
      </c>
      <c r="S330">
        <v>1.9473986777809701E-2</v>
      </c>
      <c r="T330">
        <v>41719</v>
      </c>
      <c r="U330">
        <v>2.2815464213854601E-2</v>
      </c>
      <c r="V330">
        <v>0.214177924691003</v>
      </c>
      <c r="W330">
        <v>0.197398677780972</v>
      </c>
      <c r="X330">
        <v>0.13380281690140799</v>
      </c>
      <c r="Y330">
        <v>1.8252371371083601E-2</v>
      </c>
      <c r="Z330">
        <v>8.2171601034780106E-2</v>
      </c>
      <c r="AA330">
        <v>6.1080770336303502E-4</v>
      </c>
      <c r="AB330">
        <v>7.2290888186260394E-2</v>
      </c>
      <c r="AC330">
        <v>7.3656223052601302E-3</v>
      </c>
      <c r="AD330">
        <v>4.2397240586375404E-3</v>
      </c>
      <c r="AE330">
        <v>2.6552170163840198E-2</v>
      </c>
      <c r="AF330">
        <v>7.2506467375682698E-2</v>
      </c>
      <c r="AG330">
        <v>0.70857142857142896</v>
      </c>
      <c r="AH330">
        <v>0.56799999999999995</v>
      </c>
      <c r="AI330">
        <v>0.29257142857142898</v>
      </c>
      <c r="AJ330">
        <v>0.190857142857143</v>
      </c>
      <c r="AK330">
        <v>0.61485714285714299</v>
      </c>
      <c r="AL330">
        <v>0.28342857142857097</v>
      </c>
      <c r="AM330">
        <v>0.64800000000000002</v>
      </c>
      <c r="AN330">
        <v>0.307428571428571</v>
      </c>
      <c r="AO330">
        <v>0.46514285714285702</v>
      </c>
      <c r="AP330">
        <v>0.38514285714285701</v>
      </c>
      <c r="AQ330">
        <v>0.88571428571428601</v>
      </c>
      <c r="AR330">
        <v>0.33371428571428602</v>
      </c>
      <c r="AS330">
        <v>0.46857142857142903</v>
      </c>
      <c r="AT330">
        <v>0.76800000000000002</v>
      </c>
      <c r="AU330">
        <v>0.95885714285714296</v>
      </c>
      <c r="AV330">
        <v>1.76</v>
      </c>
      <c r="AW330">
        <v>1.8537142857142901</v>
      </c>
      <c r="AX330">
        <v>0.85028571428571398</v>
      </c>
      <c r="AY330">
        <v>3.4148571428571399</v>
      </c>
      <c r="AZ330">
        <v>7.8788571428571403</v>
      </c>
      <c r="BA330">
        <v>0.40342857142857103</v>
      </c>
      <c r="BB330">
        <v>0.41942857142857098</v>
      </c>
      <c r="BC330">
        <v>0.45028571428571401</v>
      </c>
      <c r="BD330">
        <v>0.84114285714285697</v>
      </c>
      <c r="BE330">
        <v>0.58971428571428597</v>
      </c>
      <c r="BF330" s="233" t="str">
        <f t="shared" si="5"/>
        <v>Significant vulnerability</v>
      </c>
    </row>
    <row r="331" spans="1:58" x14ac:dyDescent="0.25">
      <c r="A331">
        <v>55812</v>
      </c>
      <c r="B331">
        <v>11391</v>
      </c>
      <c r="C331">
        <v>2256</v>
      </c>
      <c r="D331">
        <v>475</v>
      </c>
      <c r="E331">
        <v>32962</v>
      </c>
      <c r="F331">
        <v>104</v>
      </c>
      <c r="G331">
        <v>1019</v>
      </c>
      <c r="H331">
        <v>1455</v>
      </c>
      <c r="I331">
        <v>980</v>
      </c>
      <c r="J331">
        <v>117</v>
      </c>
      <c r="K331">
        <v>2174</v>
      </c>
      <c r="L331">
        <v>46</v>
      </c>
      <c r="M331">
        <v>579</v>
      </c>
      <c r="N331">
        <v>0</v>
      </c>
      <c r="O331">
        <v>111</v>
      </c>
      <c r="P331">
        <v>364</v>
      </c>
      <c r="Q331">
        <v>2776</v>
      </c>
      <c r="R331">
        <v>0.198051092968133</v>
      </c>
      <c r="S331">
        <v>4.1699587393556302E-2</v>
      </c>
      <c r="T331">
        <v>32962</v>
      </c>
      <c r="U331">
        <v>9.1300149240628597E-3</v>
      </c>
      <c r="V331">
        <v>8.9456588534808201E-2</v>
      </c>
      <c r="W331">
        <v>0.12773242033184101</v>
      </c>
      <c r="X331">
        <v>8.6032832938284606E-2</v>
      </c>
      <c r="Y331">
        <v>1.02712667895707E-2</v>
      </c>
      <c r="Z331">
        <v>0.19085242735492899</v>
      </c>
      <c r="AA331">
        <v>4.0382758317970297E-3</v>
      </c>
      <c r="AB331">
        <v>5.0829602317619203E-2</v>
      </c>
      <c r="AC331">
        <v>0</v>
      </c>
      <c r="AD331">
        <v>9.7445351593363205E-3</v>
      </c>
      <c r="AE331">
        <v>3.1955052234220002E-2</v>
      </c>
      <c r="AF331">
        <v>0.24370116758844701</v>
      </c>
      <c r="AG331">
        <v>0.94857142857142895</v>
      </c>
      <c r="AH331">
        <v>0.91771428571428604</v>
      </c>
      <c r="AI331">
        <v>0.752</v>
      </c>
      <c r="AJ331">
        <v>4.4571428571428602E-2</v>
      </c>
      <c r="AK331">
        <v>3.54285714285714E-2</v>
      </c>
      <c r="AL331">
        <v>7.3142857142857107E-2</v>
      </c>
      <c r="AM331">
        <v>0.19542857142857101</v>
      </c>
      <c r="AN331">
        <v>9.4857142857142904E-2</v>
      </c>
      <c r="AO331">
        <v>0.79085714285714304</v>
      </c>
      <c r="AP331">
        <v>0.60228571428571398</v>
      </c>
      <c r="AQ331">
        <v>0.81599999999999995</v>
      </c>
      <c r="AR331">
        <v>0</v>
      </c>
      <c r="AS331">
        <v>0.76</v>
      </c>
      <c r="AT331">
        <v>0.84228571428571397</v>
      </c>
      <c r="AU331">
        <v>0.98971428571428599</v>
      </c>
      <c r="AV331">
        <v>2.6628571428571401</v>
      </c>
      <c r="AW331">
        <v>0.39885714285714302</v>
      </c>
      <c r="AX331">
        <v>1.3931428571428599</v>
      </c>
      <c r="AY331">
        <v>3.4079999999999999</v>
      </c>
      <c r="AZ331">
        <v>7.8628571428571403</v>
      </c>
      <c r="BA331">
        <v>0.77828571428571403</v>
      </c>
      <c r="BB331">
        <v>5.7142857142857099E-3</v>
      </c>
      <c r="BC331">
        <v>0.750857142857143</v>
      </c>
      <c r="BD331">
        <v>0.83885714285714297</v>
      </c>
      <c r="BE331">
        <v>0.58628571428571397</v>
      </c>
      <c r="BF331" s="233" t="str">
        <f t="shared" si="5"/>
        <v>Significant vulnerability</v>
      </c>
    </row>
    <row r="332" spans="1:58" x14ac:dyDescent="0.25">
      <c r="A332">
        <v>55814</v>
      </c>
      <c r="B332">
        <v>380</v>
      </c>
      <c r="C332">
        <v>0</v>
      </c>
      <c r="D332">
        <v>0</v>
      </c>
      <c r="E332">
        <v>7944</v>
      </c>
      <c r="F332">
        <v>27</v>
      </c>
      <c r="G332">
        <v>40</v>
      </c>
      <c r="H332">
        <v>0</v>
      </c>
      <c r="I332">
        <v>0</v>
      </c>
      <c r="J332">
        <v>0</v>
      </c>
      <c r="K332">
        <v>178</v>
      </c>
      <c r="L332">
        <v>9</v>
      </c>
      <c r="M332">
        <v>0</v>
      </c>
      <c r="N332">
        <v>0</v>
      </c>
      <c r="O332">
        <v>0</v>
      </c>
      <c r="P332">
        <v>0</v>
      </c>
      <c r="Q332">
        <v>380</v>
      </c>
      <c r="R332">
        <v>0</v>
      </c>
      <c r="S332">
        <v>0</v>
      </c>
      <c r="T332">
        <v>7944</v>
      </c>
      <c r="U332">
        <v>7.1052631578947395E-2</v>
      </c>
      <c r="V332">
        <v>0.105263157894737</v>
      </c>
      <c r="W332">
        <v>0</v>
      </c>
      <c r="X332">
        <v>0</v>
      </c>
      <c r="Y332">
        <v>0</v>
      </c>
      <c r="Z332">
        <v>0.46842105263157902</v>
      </c>
      <c r="AA332">
        <v>2.3684210526315801E-2</v>
      </c>
      <c r="AB332">
        <v>0</v>
      </c>
      <c r="AC332">
        <v>0</v>
      </c>
      <c r="AD332">
        <v>0</v>
      </c>
      <c r="AE332">
        <v>0</v>
      </c>
      <c r="AF332">
        <v>1</v>
      </c>
      <c r="AG332">
        <v>0</v>
      </c>
      <c r="AH332">
        <v>0</v>
      </c>
      <c r="AI332">
        <v>0.996571428571429</v>
      </c>
      <c r="AJ332">
        <v>0.85942857142857099</v>
      </c>
      <c r="AK332">
        <v>6.2857142857142903E-2</v>
      </c>
      <c r="AL332">
        <v>0</v>
      </c>
      <c r="AM332">
        <v>0</v>
      </c>
      <c r="AN332">
        <v>0</v>
      </c>
      <c r="AO332">
        <v>0.95542857142857096</v>
      </c>
      <c r="AP332">
        <v>0.89828571428571402</v>
      </c>
      <c r="AQ332">
        <v>0</v>
      </c>
      <c r="AR332">
        <v>0</v>
      </c>
      <c r="AS332">
        <v>0</v>
      </c>
      <c r="AT332">
        <v>0</v>
      </c>
      <c r="AU332">
        <v>0.997714285714286</v>
      </c>
      <c r="AV332">
        <v>1.8560000000000001</v>
      </c>
      <c r="AW332">
        <v>6.2857142857142903E-2</v>
      </c>
      <c r="AX332">
        <v>1.8537142857142901</v>
      </c>
      <c r="AY332">
        <v>0.997714285714286</v>
      </c>
      <c r="AZ332">
        <v>4.77028571428571</v>
      </c>
      <c r="BA332">
        <v>0.437714285714286</v>
      </c>
      <c r="BB332">
        <v>0</v>
      </c>
      <c r="BC332">
        <v>0.95085714285714296</v>
      </c>
      <c r="BD332">
        <v>0.10285714285714299</v>
      </c>
      <c r="BE332">
        <v>0.105142857142857</v>
      </c>
      <c r="BF332" s="233" t="str">
        <f t="shared" si="5"/>
        <v>Least vulnerability</v>
      </c>
    </row>
    <row r="333" spans="1:58" x14ac:dyDescent="0.25">
      <c r="A333">
        <v>55901</v>
      </c>
      <c r="B333">
        <v>58015</v>
      </c>
      <c r="C333">
        <v>5565</v>
      </c>
      <c r="D333">
        <v>1056</v>
      </c>
      <c r="E333">
        <v>42864</v>
      </c>
      <c r="F333">
        <v>2455</v>
      </c>
      <c r="G333">
        <v>8755</v>
      </c>
      <c r="H333">
        <v>14462</v>
      </c>
      <c r="I333">
        <v>5634</v>
      </c>
      <c r="J333">
        <v>746</v>
      </c>
      <c r="K333">
        <v>16770</v>
      </c>
      <c r="L333">
        <v>1801</v>
      </c>
      <c r="M333">
        <v>4921</v>
      </c>
      <c r="N333">
        <v>108</v>
      </c>
      <c r="O333">
        <v>491</v>
      </c>
      <c r="P333">
        <v>1775</v>
      </c>
      <c r="Q333">
        <v>1208</v>
      </c>
      <c r="R333">
        <v>9.5923468068602899E-2</v>
      </c>
      <c r="S333">
        <v>1.8202189089028702E-2</v>
      </c>
      <c r="T333">
        <v>42864</v>
      </c>
      <c r="U333">
        <v>4.2316642247694602E-2</v>
      </c>
      <c r="V333">
        <v>0.15090924760837701</v>
      </c>
      <c r="W333">
        <v>0.24928035852796701</v>
      </c>
      <c r="X333">
        <v>9.7112815651124701E-2</v>
      </c>
      <c r="Y333">
        <v>1.28587434284237E-2</v>
      </c>
      <c r="Z333">
        <v>0.28906317331724601</v>
      </c>
      <c r="AA333">
        <v>3.1043695595966599E-2</v>
      </c>
      <c r="AB333">
        <v>8.4822890631733205E-2</v>
      </c>
      <c r="AC333">
        <v>1.86158752046884E-3</v>
      </c>
      <c r="AD333">
        <v>8.4633284495389104E-3</v>
      </c>
      <c r="AE333">
        <v>3.0595535637335199E-2</v>
      </c>
      <c r="AF333">
        <v>2.0822201154873699E-2</v>
      </c>
      <c r="AG333">
        <v>0.626285714285714</v>
      </c>
      <c r="AH333">
        <v>0.53028571428571403</v>
      </c>
      <c r="AI333">
        <v>0.248</v>
      </c>
      <c r="AJ333">
        <v>0.51200000000000001</v>
      </c>
      <c r="AK333">
        <v>0.23657142857142899</v>
      </c>
      <c r="AL333">
        <v>0.67771428571428605</v>
      </c>
      <c r="AM333">
        <v>0.30285714285714299</v>
      </c>
      <c r="AN333">
        <v>0.152</v>
      </c>
      <c r="AO333">
        <v>0.89828571428571402</v>
      </c>
      <c r="AP333">
        <v>0.92800000000000005</v>
      </c>
      <c r="AQ333">
        <v>0.91314285714285703</v>
      </c>
      <c r="AR333">
        <v>0.182857142857143</v>
      </c>
      <c r="AS333">
        <v>0.70742857142857096</v>
      </c>
      <c r="AT333">
        <v>0.82742857142857096</v>
      </c>
      <c r="AU333">
        <v>0.748571428571429</v>
      </c>
      <c r="AV333">
        <v>1.9165714285714299</v>
      </c>
      <c r="AW333">
        <v>1.3691428571428601</v>
      </c>
      <c r="AX333">
        <v>1.8262857142857101</v>
      </c>
      <c r="AY333">
        <v>3.3794285714285701</v>
      </c>
      <c r="AZ333">
        <v>8.4914285714285693</v>
      </c>
      <c r="BA333">
        <v>0.46971428571428597</v>
      </c>
      <c r="BB333">
        <v>0.161142857142857</v>
      </c>
      <c r="BC333">
        <v>0.93942857142857095</v>
      </c>
      <c r="BD333">
        <v>0.82857142857142896</v>
      </c>
      <c r="BE333">
        <v>0.70742857142857096</v>
      </c>
      <c r="BF333" s="233" t="str">
        <f t="shared" si="5"/>
        <v>Significant vulnerability</v>
      </c>
    </row>
    <row r="334" spans="1:58" x14ac:dyDescent="0.25">
      <c r="A334">
        <v>55902</v>
      </c>
      <c r="B334">
        <v>26047</v>
      </c>
      <c r="C334">
        <v>1505</v>
      </c>
      <c r="D334">
        <v>762</v>
      </c>
      <c r="E334">
        <v>77860</v>
      </c>
      <c r="F334">
        <v>234</v>
      </c>
      <c r="G334">
        <v>4612</v>
      </c>
      <c r="H334">
        <v>5454</v>
      </c>
      <c r="I334">
        <v>2438</v>
      </c>
      <c r="J334">
        <v>319</v>
      </c>
      <c r="K334">
        <v>5910</v>
      </c>
      <c r="L334">
        <v>294</v>
      </c>
      <c r="M334">
        <v>2067</v>
      </c>
      <c r="N334">
        <v>157</v>
      </c>
      <c r="O334">
        <v>142</v>
      </c>
      <c r="P334">
        <v>871</v>
      </c>
      <c r="Q334">
        <v>359</v>
      </c>
      <c r="R334">
        <v>5.7780166621875802E-2</v>
      </c>
      <c r="S334">
        <v>2.92548086151956E-2</v>
      </c>
      <c r="T334">
        <v>77860</v>
      </c>
      <c r="U334">
        <v>8.9837601259262108E-3</v>
      </c>
      <c r="V334">
        <v>0.177064537182785</v>
      </c>
      <c r="W334">
        <v>0.209390716781203</v>
      </c>
      <c r="X334">
        <v>9.36000307137098E-2</v>
      </c>
      <c r="Y334">
        <v>1.2247091795600301E-2</v>
      </c>
      <c r="Z334">
        <v>0.226897531385572</v>
      </c>
      <c r="AA334">
        <v>1.1287288363343201E-2</v>
      </c>
      <c r="AB334">
        <v>7.9356547779014894E-2</v>
      </c>
      <c r="AC334">
        <v>6.0275655545744197E-3</v>
      </c>
      <c r="AD334">
        <v>5.4516834952201797E-3</v>
      </c>
      <c r="AE334">
        <v>3.3439551579836399E-2</v>
      </c>
      <c r="AF334">
        <v>1.37827772872116E-2</v>
      </c>
      <c r="AG334">
        <v>0.29257142857142898</v>
      </c>
      <c r="AH334">
        <v>0.82285714285714295</v>
      </c>
      <c r="AI334">
        <v>1.37142857142857E-2</v>
      </c>
      <c r="AJ334">
        <v>4.2285714285714301E-2</v>
      </c>
      <c r="AK334">
        <v>0.380571428571429</v>
      </c>
      <c r="AL334">
        <v>0.36342857142857099</v>
      </c>
      <c r="AM334">
        <v>0.26628571428571401</v>
      </c>
      <c r="AN334">
        <v>0.13485714285714301</v>
      </c>
      <c r="AO334">
        <v>0.83885714285714297</v>
      </c>
      <c r="AP334">
        <v>0.79085714285714304</v>
      </c>
      <c r="AQ334">
        <v>0.90171428571428602</v>
      </c>
      <c r="AR334">
        <v>0.29485714285714298</v>
      </c>
      <c r="AS334">
        <v>0.55542857142857105</v>
      </c>
      <c r="AT334">
        <v>0.86057142857142899</v>
      </c>
      <c r="AU334">
        <v>0.65714285714285703</v>
      </c>
      <c r="AV334">
        <v>1.1714285714285699</v>
      </c>
      <c r="AW334">
        <v>1.1451428571428599</v>
      </c>
      <c r="AX334">
        <v>1.6297142857142899</v>
      </c>
      <c r="AY334">
        <v>3.26971428571429</v>
      </c>
      <c r="AZ334">
        <v>7.2160000000000002</v>
      </c>
      <c r="BA334">
        <v>0.17485714285714299</v>
      </c>
      <c r="BB334">
        <v>0.08</v>
      </c>
      <c r="BC334">
        <v>0.86399999999999999</v>
      </c>
      <c r="BD334">
        <v>0.78628571428571403</v>
      </c>
      <c r="BE334">
        <v>0.494857142857143</v>
      </c>
      <c r="BF334" s="233" t="str">
        <f t="shared" si="5"/>
        <v>Some vulnerability</v>
      </c>
    </row>
    <row r="335" spans="1:58" x14ac:dyDescent="0.25">
      <c r="A335">
        <v>55903</v>
      </c>
      <c r="B335">
        <v>0</v>
      </c>
      <c r="C335">
        <v>0</v>
      </c>
      <c r="D335">
        <v>0</v>
      </c>
      <c r="E335" t="s">
        <v>137</v>
      </c>
      <c r="F335">
        <v>0</v>
      </c>
      <c r="G335">
        <v>0</v>
      </c>
      <c r="H335">
        <v>0</v>
      </c>
      <c r="I335">
        <v>0</v>
      </c>
      <c r="J335">
        <v>0</v>
      </c>
      <c r="K335">
        <v>0</v>
      </c>
      <c r="L335">
        <v>0</v>
      </c>
      <c r="M335">
        <v>0</v>
      </c>
      <c r="N335">
        <v>0</v>
      </c>
      <c r="O335">
        <v>0</v>
      </c>
      <c r="P335">
        <v>0</v>
      </c>
      <c r="Q335">
        <v>0</v>
      </c>
      <c r="R335" t="s">
        <v>137</v>
      </c>
      <c r="S335" t="s">
        <v>137</v>
      </c>
      <c r="T335" t="s">
        <v>137</v>
      </c>
      <c r="U335" t="s">
        <v>137</v>
      </c>
      <c r="V335" t="s">
        <v>137</v>
      </c>
      <c r="W335" t="s">
        <v>137</v>
      </c>
      <c r="X335" t="s">
        <v>137</v>
      </c>
      <c r="Y335" t="s">
        <v>137</v>
      </c>
      <c r="Z335" t="s">
        <v>137</v>
      </c>
      <c r="AA335" t="s">
        <v>137</v>
      </c>
      <c r="AB335" t="s">
        <v>137</v>
      </c>
      <c r="AC335" t="s">
        <v>137</v>
      </c>
      <c r="AD335" t="s">
        <v>137</v>
      </c>
      <c r="AE335" t="s">
        <v>137</v>
      </c>
      <c r="AF335" t="s">
        <v>137</v>
      </c>
      <c r="AG335" t="s">
        <v>137</v>
      </c>
      <c r="AH335" t="s">
        <v>137</v>
      </c>
      <c r="AI335" t="s">
        <v>137</v>
      </c>
      <c r="AJ335" t="s">
        <v>137</v>
      </c>
      <c r="AK335" t="s">
        <v>137</v>
      </c>
      <c r="AL335" t="s">
        <v>137</v>
      </c>
      <c r="AM335" t="s">
        <v>137</v>
      </c>
      <c r="AN335" t="s">
        <v>137</v>
      </c>
      <c r="AO335" t="s">
        <v>137</v>
      </c>
      <c r="AP335" t="s">
        <v>137</v>
      </c>
      <c r="AQ335" t="s">
        <v>137</v>
      </c>
      <c r="AR335" t="s">
        <v>137</v>
      </c>
      <c r="AS335" t="s">
        <v>137</v>
      </c>
      <c r="AT335" t="s">
        <v>137</v>
      </c>
      <c r="AU335" t="s">
        <v>137</v>
      </c>
      <c r="AV335" t="s">
        <v>137</v>
      </c>
      <c r="AW335" t="s">
        <v>137</v>
      </c>
      <c r="AX335" t="s">
        <v>137</v>
      </c>
      <c r="AY335" t="s">
        <v>137</v>
      </c>
      <c r="AZ335" t="s">
        <v>137</v>
      </c>
      <c r="BA335" t="s">
        <v>137</v>
      </c>
      <c r="BB335" t="s">
        <v>137</v>
      </c>
      <c r="BC335" t="s">
        <v>137</v>
      </c>
      <c r="BD335" t="s">
        <v>137</v>
      </c>
      <c r="BE335" t="s">
        <v>137</v>
      </c>
      <c r="BF335" s="233" t="str">
        <f t="shared" si="5"/>
        <v/>
      </c>
    </row>
    <row r="336" spans="1:58" x14ac:dyDescent="0.25">
      <c r="A336">
        <v>55904</v>
      </c>
      <c r="B336">
        <v>28816</v>
      </c>
      <c r="C336">
        <v>2660</v>
      </c>
      <c r="D336">
        <v>522</v>
      </c>
      <c r="E336">
        <v>37828</v>
      </c>
      <c r="F336">
        <v>1458</v>
      </c>
      <c r="G336">
        <v>4406</v>
      </c>
      <c r="H336">
        <v>6798</v>
      </c>
      <c r="I336">
        <v>3025</v>
      </c>
      <c r="J336">
        <v>408</v>
      </c>
      <c r="K336">
        <v>7344</v>
      </c>
      <c r="L336">
        <v>712</v>
      </c>
      <c r="M336">
        <v>2163</v>
      </c>
      <c r="N336">
        <v>358</v>
      </c>
      <c r="O336">
        <v>475</v>
      </c>
      <c r="P336">
        <v>949</v>
      </c>
      <c r="Q336">
        <v>1080</v>
      </c>
      <c r="R336">
        <v>9.2309827873403694E-2</v>
      </c>
      <c r="S336">
        <v>1.81149361465852E-2</v>
      </c>
      <c r="T336">
        <v>37828</v>
      </c>
      <c r="U336">
        <v>5.0596890616324303E-2</v>
      </c>
      <c r="V336">
        <v>0.15290116601887799</v>
      </c>
      <c r="W336">
        <v>0.235910605219323</v>
      </c>
      <c r="X336">
        <v>0.10497640199889</v>
      </c>
      <c r="Y336">
        <v>1.41588006662965E-2</v>
      </c>
      <c r="Z336">
        <v>0.25485841199333698</v>
      </c>
      <c r="AA336">
        <v>2.4708495280399801E-2</v>
      </c>
      <c r="AB336">
        <v>7.5062465297057193E-2</v>
      </c>
      <c r="AC336">
        <v>1.2423653525818999E-2</v>
      </c>
      <c r="AD336">
        <v>1.6483897834536399E-2</v>
      </c>
      <c r="AE336">
        <v>3.29330927262632E-2</v>
      </c>
      <c r="AF336">
        <v>3.7479178234314299E-2</v>
      </c>
      <c r="AG336">
        <v>0.60228571428571398</v>
      </c>
      <c r="AH336">
        <v>0.52114285714285702</v>
      </c>
      <c r="AI336">
        <v>0.44685714285714301</v>
      </c>
      <c r="AJ336">
        <v>0.66514285714285704</v>
      </c>
      <c r="AK336">
        <v>0.251428571428571</v>
      </c>
      <c r="AL336">
        <v>0.58285714285714296</v>
      </c>
      <c r="AM336">
        <v>0.370285714285714</v>
      </c>
      <c r="AN336">
        <v>0.186285714285714</v>
      </c>
      <c r="AO336">
        <v>0.86285714285714299</v>
      </c>
      <c r="AP336">
        <v>0.90400000000000003</v>
      </c>
      <c r="AQ336">
        <v>0.89257142857142902</v>
      </c>
      <c r="AR336">
        <v>0.44800000000000001</v>
      </c>
      <c r="AS336">
        <v>0.89485714285714302</v>
      </c>
      <c r="AT336">
        <v>0.85485714285714298</v>
      </c>
      <c r="AU336">
        <v>0.88342857142857101</v>
      </c>
      <c r="AV336">
        <v>2.23542857142857</v>
      </c>
      <c r="AW336">
        <v>1.3908571428571399</v>
      </c>
      <c r="AX336">
        <v>1.76685714285714</v>
      </c>
      <c r="AY336">
        <v>3.9737142857142902</v>
      </c>
      <c r="AZ336">
        <v>9.3668571428571408</v>
      </c>
      <c r="BA336">
        <v>0.620571428571429</v>
      </c>
      <c r="BB336">
        <v>0.17142857142857101</v>
      </c>
      <c r="BC336">
        <v>0.90628571428571403</v>
      </c>
      <c r="BD336">
        <v>0.97371428571428598</v>
      </c>
      <c r="BE336">
        <v>0.83771428571428597</v>
      </c>
      <c r="BF336" s="233" t="str">
        <f t="shared" si="5"/>
        <v>Most vulnerability</v>
      </c>
    </row>
    <row r="337" spans="1:58" x14ac:dyDescent="0.25">
      <c r="A337">
        <v>55905</v>
      </c>
      <c r="B337">
        <v>0</v>
      </c>
      <c r="C337">
        <v>0</v>
      </c>
      <c r="D337">
        <v>0</v>
      </c>
      <c r="E337" t="s">
        <v>137</v>
      </c>
      <c r="F337">
        <v>0</v>
      </c>
      <c r="G337">
        <v>0</v>
      </c>
      <c r="H337">
        <v>0</v>
      </c>
      <c r="I337">
        <v>0</v>
      </c>
      <c r="J337">
        <v>0</v>
      </c>
      <c r="K337">
        <v>0</v>
      </c>
      <c r="L337">
        <v>0</v>
      </c>
      <c r="M337">
        <v>0</v>
      </c>
      <c r="N337">
        <v>0</v>
      </c>
      <c r="O337">
        <v>0</v>
      </c>
      <c r="P337">
        <v>0</v>
      </c>
      <c r="Q337">
        <v>0</v>
      </c>
      <c r="R337" t="s">
        <v>137</v>
      </c>
      <c r="S337" t="s">
        <v>137</v>
      </c>
      <c r="T337" t="s">
        <v>137</v>
      </c>
      <c r="U337" t="s">
        <v>137</v>
      </c>
      <c r="V337" t="s">
        <v>137</v>
      </c>
      <c r="W337" t="s">
        <v>137</v>
      </c>
      <c r="X337" t="s">
        <v>137</v>
      </c>
      <c r="Y337" t="s">
        <v>137</v>
      </c>
      <c r="Z337" t="s">
        <v>137</v>
      </c>
      <c r="AA337" t="s">
        <v>137</v>
      </c>
      <c r="AB337" t="s">
        <v>137</v>
      </c>
      <c r="AC337" t="s">
        <v>137</v>
      </c>
      <c r="AD337" t="s">
        <v>137</v>
      </c>
      <c r="AE337" t="s">
        <v>137</v>
      </c>
      <c r="AF337" t="s">
        <v>137</v>
      </c>
      <c r="AG337" t="s">
        <v>137</v>
      </c>
      <c r="AH337" t="s">
        <v>137</v>
      </c>
      <c r="AI337" t="s">
        <v>137</v>
      </c>
      <c r="AJ337" t="s">
        <v>137</v>
      </c>
      <c r="AK337" t="s">
        <v>137</v>
      </c>
      <c r="AL337" t="s">
        <v>137</v>
      </c>
      <c r="AM337" t="s">
        <v>137</v>
      </c>
      <c r="AN337" t="s">
        <v>137</v>
      </c>
      <c r="AO337" t="s">
        <v>137</v>
      </c>
      <c r="AP337" t="s">
        <v>137</v>
      </c>
      <c r="AQ337" t="s">
        <v>137</v>
      </c>
      <c r="AR337" t="s">
        <v>137</v>
      </c>
      <c r="AS337" t="s">
        <v>137</v>
      </c>
      <c r="AT337" t="s">
        <v>137</v>
      </c>
      <c r="AU337" t="s">
        <v>137</v>
      </c>
      <c r="AV337" t="s">
        <v>137</v>
      </c>
      <c r="AW337" t="s">
        <v>137</v>
      </c>
      <c r="AX337" t="s">
        <v>137</v>
      </c>
      <c r="AY337" t="s">
        <v>137</v>
      </c>
      <c r="AZ337" t="s">
        <v>137</v>
      </c>
      <c r="BA337" t="s">
        <v>137</v>
      </c>
      <c r="BB337" t="s">
        <v>137</v>
      </c>
      <c r="BC337" t="s">
        <v>137</v>
      </c>
      <c r="BD337" t="s">
        <v>137</v>
      </c>
      <c r="BE337" t="s">
        <v>137</v>
      </c>
      <c r="BF337" s="233" t="str">
        <f t="shared" si="5"/>
        <v/>
      </c>
    </row>
    <row r="338" spans="1:58" x14ac:dyDescent="0.25">
      <c r="A338">
        <v>55906</v>
      </c>
      <c r="B338">
        <v>20023</v>
      </c>
      <c r="C338">
        <v>1449</v>
      </c>
      <c r="D338">
        <v>382</v>
      </c>
      <c r="E338">
        <v>53296</v>
      </c>
      <c r="F338">
        <v>758</v>
      </c>
      <c r="G338">
        <v>3609</v>
      </c>
      <c r="H338">
        <v>4397</v>
      </c>
      <c r="I338">
        <v>1849</v>
      </c>
      <c r="J338">
        <v>393</v>
      </c>
      <c r="K338">
        <v>4322</v>
      </c>
      <c r="L338">
        <v>476</v>
      </c>
      <c r="M338">
        <v>1337</v>
      </c>
      <c r="N338">
        <v>397</v>
      </c>
      <c r="O338">
        <v>99</v>
      </c>
      <c r="P338">
        <v>616</v>
      </c>
      <c r="Q338">
        <v>142</v>
      </c>
      <c r="R338">
        <v>7.2366778205064194E-2</v>
      </c>
      <c r="S338">
        <v>1.90780602307347E-2</v>
      </c>
      <c r="T338">
        <v>53296</v>
      </c>
      <c r="U338">
        <v>3.78564650651751E-2</v>
      </c>
      <c r="V338">
        <v>0.18024272087099799</v>
      </c>
      <c r="W338">
        <v>0.21959746291764501</v>
      </c>
      <c r="X338">
        <v>9.23438046246816E-2</v>
      </c>
      <c r="Y338">
        <v>1.9627428457274099E-2</v>
      </c>
      <c r="Z338">
        <v>0.215851770463966</v>
      </c>
      <c r="AA338">
        <v>2.3772661439344801E-2</v>
      </c>
      <c r="AB338">
        <v>6.6773210807571301E-2</v>
      </c>
      <c r="AC338">
        <v>1.9827198721470301E-2</v>
      </c>
      <c r="AD338">
        <v>4.94431403885532E-3</v>
      </c>
      <c r="AE338">
        <v>3.07646206862109E-2</v>
      </c>
      <c r="AF338">
        <v>7.0918443789641898E-3</v>
      </c>
      <c r="AG338">
        <v>0.441142857142857</v>
      </c>
      <c r="AH338">
        <v>0.55771428571428605</v>
      </c>
      <c r="AI338">
        <v>8.7999999999999995E-2</v>
      </c>
      <c r="AJ338">
        <v>0.45257142857142901</v>
      </c>
      <c r="AK338">
        <v>0.39771428571428602</v>
      </c>
      <c r="AL338">
        <v>0.44685714285714301</v>
      </c>
      <c r="AM338">
        <v>0.25942857142857101</v>
      </c>
      <c r="AN338">
        <v>0.36</v>
      </c>
      <c r="AO338">
        <v>0.82628571428571396</v>
      </c>
      <c r="AP338">
        <v>0.90057142857142902</v>
      </c>
      <c r="AQ338">
        <v>0.86742857142857099</v>
      </c>
      <c r="AR338">
        <v>0.55885714285714305</v>
      </c>
      <c r="AS338">
        <v>0.51428571428571401</v>
      </c>
      <c r="AT338">
        <v>0.83085714285714296</v>
      </c>
      <c r="AU338">
        <v>0.55542857142857105</v>
      </c>
      <c r="AV338">
        <v>1.53942857142857</v>
      </c>
      <c r="AW338">
        <v>1.464</v>
      </c>
      <c r="AX338">
        <v>1.72685714285714</v>
      </c>
      <c r="AY338">
        <v>3.3268571428571398</v>
      </c>
      <c r="AZ338">
        <v>8.0571428571428605</v>
      </c>
      <c r="BA338">
        <v>0.316571428571429</v>
      </c>
      <c r="BB338">
        <v>0.19885714285714301</v>
      </c>
      <c r="BC338">
        <v>0.89371428571428602</v>
      </c>
      <c r="BD338">
        <v>0.80228571428571405</v>
      </c>
      <c r="BE338">
        <v>0.627428571428571</v>
      </c>
      <c r="BF338" s="233" t="str">
        <f t="shared" si="5"/>
        <v>Significant vulnerability</v>
      </c>
    </row>
    <row r="339" spans="1:58" x14ac:dyDescent="0.25">
      <c r="A339">
        <v>55909</v>
      </c>
      <c r="B339">
        <v>1455</v>
      </c>
      <c r="C339">
        <v>58</v>
      </c>
      <c r="D339">
        <v>36</v>
      </c>
      <c r="E339">
        <v>44368</v>
      </c>
      <c r="F339">
        <v>33</v>
      </c>
      <c r="G339">
        <v>283</v>
      </c>
      <c r="H339">
        <v>275</v>
      </c>
      <c r="I339">
        <v>141</v>
      </c>
      <c r="J339">
        <v>19</v>
      </c>
      <c r="K339">
        <v>84</v>
      </c>
      <c r="L339">
        <v>21</v>
      </c>
      <c r="M339">
        <v>14</v>
      </c>
      <c r="N339">
        <v>15</v>
      </c>
      <c r="O339">
        <v>0</v>
      </c>
      <c r="P339">
        <v>20</v>
      </c>
      <c r="Q339">
        <v>88</v>
      </c>
      <c r="R339">
        <v>3.9862542955326499E-2</v>
      </c>
      <c r="S339">
        <v>2.4742268041237098E-2</v>
      </c>
      <c r="T339">
        <v>44368</v>
      </c>
      <c r="U339">
        <v>2.2680412371133999E-2</v>
      </c>
      <c r="V339">
        <v>0.19450171821305801</v>
      </c>
      <c r="W339">
        <v>0.189003436426117</v>
      </c>
      <c r="X339">
        <v>9.6907216494845405E-2</v>
      </c>
      <c r="Y339">
        <v>1.30584192439863E-2</v>
      </c>
      <c r="Z339">
        <v>5.7731958762886601E-2</v>
      </c>
      <c r="AA339">
        <v>1.4432989690721701E-2</v>
      </c>
      <c r="AB339">
        <v>9.6219931271477703E-3</v>
      </c>
      <c r="AC339">
        <v>1.03092783505155E-2</v>
      </c>
      <c r="AD339">
        <v>0</v>
      </c>
      <c r="AE339">
        <v>1.3745704467354E-2</v>
      </c>
      <c r="AF339">
        <v>6.0481099656357402E-2</v>
      </c>
      <c r="AG339">
        <v>0.14628571428571399</v>
      </c>
      <c r="AH339">
        <v>0.73599999999999999</v>
      </c>
      <c r="AI339">
        <v>0.20114285714285701</v>
      </c>
      <c r="AJ339">
        <v>0.187428571428571</v>
      </c>
      <c r="AK339">
        <v>0.48685714285714299</v>
      </c>
      <c r="AL339">
        <v>0.245714285714286</v>
      </c>
      <c r="AM339">
        <v>0.29942857142857099</v>
      </c>
      <c r="AN339">
        <v>0.157714285714286</v>
      </c>
      <c r="AO339">
        <v>0.30057142857142899</v>
      </c>
      <c r="AP339">
        <v>0.83542857142857097</v>
      </c>
      <c r="AQ339">
        <v>0.44685714285714301</v>
      </c>
      <c r="AR339">
        <v>0.39885714285714302</v>
      </c>
      <c r="AS339">
        <v>0</v>
      </c>
      <c r="AT339">
        <v>0.49257142857142899</v>
      </c>
      <c r="AU339">
        <v>0.93828571428571395</v>
      </c>
      <c r="AV339">
        <v>1.27085714285714</v>
      </c>
      <c r="AW339">
        <v>1.1897142857142899</v>
      </c>
      <c r="AX339">
        <v>1.1359999999999999</v>
      </c>
      <c r="AY339">
        <v>2.27657142857143</v>
      </c>
      <c r="AZ339">
        <v>5.8731428571428603</v>
      </c>
      <c r="BA339">
        <v>0.20799999999999999</v>
      </c>
      <c r="BB339">
        <v>9.4857142857142904E-2</v>
      </c>
      <c r="BC339">
        <v>0.626285714285714</v>
      </c>
      <c r="BD339">
        <v>0.46857142857142903</v>
      </c>
      <c r="BE339">
        <v>0.26742857142857102</v>
      </c>
      <c r="BF339" s="233" t="str">
        <f t="shared" si="5"/>
        <v>Some vulnerability</v>
      </c>
    </row>
    <row r="340" spans="1:58" x14ac:dyDescent="0.25">
      <c r="A340">
        <v>55910</v>
      </c>
      <c r="B340">
        <v>1244</v>
      </c>
      <c r="C340">
        <v>59</v>
      </c>
      <c r="D340">
        <v>9</v>
      </c>
      <c r="E340">
        <v>37936</v>
      </c>
      <c r="F340">
        <v>26</v>
      </c>
      <c r="G340">
        <v>294</v>
      </c>
      <c r="H340">
        <v>273</v>
      </c>
      <c r="I340">
        <v>118</v>
      </c>
      <c r="J340">
        <v>52</v>
      </c>
      <c r="K340">
        <v>51</v>
      </c>
      <c r="L340">
        <v>3</v>
      </c>
      <c r="M340">
        <v>8</v>
      </c>
      <c r="N340">
        <v>28</v>
      </c>
      <c r="O340">
        <v>9</v>
      </c>
      <c r="P340">
        <v>8</v>
      </c>
      <c r="Q340">
        <v>3</v>
      </c>
      <c r="R340">
        <v>4.7427652733118997E-2</v>
      </c>
      <c r="S340">
        <v>7.2347266881028901E-3</v>
      </c>
      <c r="T340">
        <v>37936</v>
      </c>
      <c r="U340">
        <v>2.0900321543408401E-2</v>
      </c>
      <c r="V340">
        <v>0.236334405144695</v>
      </c>
      <c r="W340">
        <v>0.219453376205788</v>
      </c>
      <c r="X340">
        <v>9.4855305466237896E-2</v>
      </c>
      <c r="Y340">
        <v>4.1800643086816698E-2</v>
      </c>
      <c r="Z340">
        <v>4.0996784565916398E-2</v>
      </c>
      <c r="AA340">
        <v>2.41157556270096E-3</v>
      </c>
      <c r="AB340">
        <v>6.4308681672025697E-3</v>
      </c>
      <c r="AC340">
        <v>2.2508038585209E-2</v>
      </c>
      <c r="AD340">
        <v>7.2347266881028901E-3</v>
      </c>
      <c r="AE340">
        <v>6.4308681672025697E-3</v>
      </c>
      <c r="AF340">
        <v>2.41157556270096E-3</v>
      </c>
      <c r="AG340">
        <v>0.21142857142857099</v>
      </c>
      <c r="AH340">
        <v>0.16571428571428601</v>
      </c>
      <c r="AI340">
        <v>0.441142857142857</v>
      </c>
      <c r="AJ340">
        <v>0.16800000000000001</v>
      </c>
      <c r="AK340">
        <v>0.72457142857142898</v>
      </c>
      <c r="AL340">
        <v>0.44457142857142901</v>
      </c>
      <c r="AM340">
        <v>0.27542857142857102</v>
      </c>
      <c r="AN340">
        <v>0.85371428571428598</v>
      </c>
      <c r="AO340">
        <v>0.182857142857143</v>
      </c>
      <c r="AP340">
        <v>0.51771428571428602</v>
      </c>
      <c r="AQ340">
        <v>0.39428571428571402</v>
      </c>
      <c r="AR340">
        <v>0.59657142857142897</v>
      </c>
      <c r="AS340">
        <v>0.63885714285714301</v>
      </c>
      <c r="AT340">
        <v>0.249142857142857</v>
      </c>
      <c r="AU340">
        <v>0.46057142857142902</v>
      </c>
      <c r="AV340">
        <v>0.98628571428571399</v>
      </c>
      <c r="AW340">
        <v>2.29828571428571</v>
      </c>
      <c r="AX340">
        <v>0.70057142857142896</v>
      </c>
      <c r="AY340">
        <v>2.3394285714285701</v>
      </c>
      <c r="AZ340">
        <v>6.3245714285714296</v>
      </c>
      <c r="BA340">
        <v>0.114285714285714</v>
      </c>
      <c r="BB340">
        <v>0.65600000000000003</v>
      </c>
      <c r="BC340">
        <v>0.36114285714285699</v>
      </c>
      <c r="BD340">
        <v>0.49257142857142899</v>
      </c>
      <c r="BE340">
        <v>0.34742857142857098</v>
      </c>
      <c r="BF340" s="233" t="str">
        <f t="shared" si="5"/>
        <v>Some vulnerability</v>
      </c>
    </row>
    <row r="341" spans="1:58" x14ac:dyDescent="0.25">
      <c r="A341">
        <v>55912</v>
      </c>
      <c r="B341">
        <v>29316</v>
      </c>
      <c r="C341">
        <v>3891</v>
      </c>
      <c r="D341">
        <v>523</v>
      </c>
      <c r="E341">
        <v>31540</v>
      </c>
      <c r="F341">
        <v>2086</v>
      </c>
      <c r="G341">
        <v>5266</v>
      </c>
      <c r="H341">
        <v>7630</v>
      </c>
      <c r="I341">
        <v>3608</v>
      </c>
      <c r="J341">
        <v>556</v>
      </c>
      <c r="K341">
        <v>9345</v>
      </c>
      <c r="L341">
        <v>1889</v>
      </c>
      <c r="M341">
        <v>1485</v>
      </c>
      <c r="N341">
        <v>251</v>
      </c>
      <c r="O341">
        <v>391</v>
      </c>
      <c r="P341">
        <v>767</v>
      </c>
      <c r="Q341">
        <v>669</v>
      </c>
      <c r="R341">
        <v>0.132726156365125</v>
      </c>
      <c r="S341">
        <v>1.7840087324327999E-2</v>
      </c>
      <c r="T341">
        <v>31540</v>
      </c>
      <c r="U341">
        <v>7.1155682903533898E-2</v>
      </c>
      <c r="V341">
        <v>0.17962887160594901</v>
      </c>
      <c r="W341">
        <v>0.26026743075453701</v>
      </c>
      <c r="X341">
        <v>0.12307272479192199</v>
      </c>
      <c r="Y341">
        <v>1.89657524901078E-2</v>
      </c>
      <c r="Z341">
        <v>0.31876790830945601</v>
      </c>
      <c r="AA341">
        <v>6.4435802974484896E-2</v>
      </c>
      <c r="AB341">
        <v>5.0654932460090098E-2</v>
      </c>
      <c r="AC341">
        <v>8.5618774730522595E-3</v>
      </c>
      <c r="AD341">
        <v>1.33374266612089E-2</v>
      </c>
      <c r="AE341">
        <v>2.6163187337972401E-2</v>
      </c>
      <c r="AF341">
        <v>2.2820302906262802E-2</v>
      </c>
      <c r="AG341">
        <v>0.82399999999999995</v>
      </c>
      <c r="AH341">
        <v>0.51200000000000001</v>
      </c>
      <c r="AI341">
        <v>0.82057142857142895</v>
      </c>
      <c r="AJ341">
        <v>0.86171428571428599</v>
      </c>
      <c r="AK341">
        <v>0.39085714285714301</v>
      </c>
      <c r="AL341">
        <v>0.75542857142857101</v>
      </c>
      <c r="AM341">
        <v>0.55085714285714305</v>
      </c>
      <c r="AN341">
        <v>0.33714285714285702</v>
      </c>
      <c r="AO341">
        <v>0.91885714285714304</v>
      </c>
      <c r="AP341">
        <v>0.97714285714285698</v>
      </c>
      <c r="AQ341">
        <v>0.81485714285714295</v>
      </c>
      <c r="AR341">
        <v>0.36685714285714299</v>
      </c>
      <c r="AS341">
        <v>0.85142857142857098</v>
      </c>
      <c r="AT341">
        <v>0.76571428571428601</v>
      </c>
      <c r="AU341">
        <v>0.76228571428571401</v>
      </c>
      <c r="AV341">
        <v>3.0182857142857098</v>
      </c>
      <c r="AW341">
        <v>2.0342857142857098</v>
      </c>
      <c r="AX341">
        <v>1.8959999999999999</v>
      </c>
      <c r="AY341">
        <v>3.5611428571428601</v>
      </c>
      <c r="AZ341">
        <v>10.509714285714301</v>
      </c>
      <c r="BA341">
        <v>0.88</v>
      </c>
      <c r="BB341">
        <v>0.52571428571428602</v>
      </c>
      <c r="BC341">
        <v>0.96685714285714297</v>
      </c>
      <c r="BD341">
        <v>0.88114285714285701</v>
      </c>
      <c r="BE341">
        <v>0.94628571428571395</v>
      </c>
      <c r="BF341" s="233" t="str">
        <f t="shared" si="5"/>
        <v>Most vulnerability</v>
      </c>
    </row>
    <row r="342" spans="1:58" x14ac:dyDescent="0.25">
      <c r="A342">
        <v>55917</v>
      </c>
      <c r="B342">
        <v>3771</v>
      </c>
      <c r="C342">
        <v>271</v>
      </c>
      <c r="D342">
        <v>39</v>
      </c>
      <c r="E342">
        <v>34614</v>
      </c>
      <c r="F342">
        <v>259</v>
      </c>
      <c r="G342">
        <v>813</v>
      </c>
      <c r="H342">
        <v>1019</v>
      </c>
      <c r="I342">
        <v>396</v>
      </c>
      <c r="J342">
        <v>97</v>
      </c>
      <c r="K342">
        <v>491</v>
      </c>
      <c r="L342">
        <v>19</v>
      </c>
      <c r="M342">
        <v>51</v>
      </c>
      <c r="N342">
        <v>27</v>
      </c>
      <c r="O342">
        <v>20</v>
      </c>
      <c r="P342">
        <v>86</v>
      </c>
      <c r="Q342">
        <v>55</v>
      </c>
      <c r="R342">
        <v>7.1864226995491901E-2</v>
      </c>
      <c r="S342">
        <v>1.0342084327764499E-2</v>
      </c>
      <c r="T342">
        <v>34614</v>
      </c>
      <c r="U342">
        <v>6.8682047202333604E-2</v>
      </c>
      <c r="V342">
        <v>0.21559268098647599</v>
      </c>
      <c r="W342">
        <v>0.27022010076902703</v>
      </c>
      <c r="X342">
        <v>0.105011933174224</v>
      </c>
      <c r="Y342">
        <v>2.57226199946964E-2</v>
      </c>
      <c r="Z342">
        <v>0.13020418987006099</v>
      </c>
      <c r="AA342">
        <v>5.0384513391673299E-3</v>
      </c>
      <c r="AB342">
        <v>1.3524264120922801E-2</v>
      </c>
      <c r="AC342">
        <v>7.1599045346062099E-3</v>
      </c>
      <c r="AD342">
        <v>5.3036329885971902E-3</v>
      </c>
      <c r="AE342">
        <v>2.2805621850967898E-2</v>
      </c>
      <c r="AF342">
        <v>1.4584990718642299E-2</v>
      </c>
      <c r="AG342">
        <v>0.434285714285714</v>
      </c>
      <c r="AH342">
        <v>0.252571428571429</v>
      </c>
      <c r="AI342">
        <v>0.66514285714285704</v>
      </c>
      <c r="AJ342">
        <v>0.83771428571428597</v>
      </c>
      <c r="AK342">
        <v>0.620571428571429</v>
      </c>
      <c r="AL342">
        <v>0.81142857142857105</v>
      </c>
      <c r="AM342">
        <v>0.371428571428571</v>
      </c>
      <c r="AN342">
        <v>0.54971428571428604</v>
      </c>
      <c r="AO342">
        <v>0.68</v>
      </c>
      <c r="AP342">
        <v>0.63771428571428601</v>
      </c>
      <c r="AQ342">
        <v>0.496</v>
      </c>
      <c r="AR342">
        <v>0.33028571428571402</v>
      </c>
      <c r="AS342">
        <v>0.54400000000000004</v>
      </c>
      <c r="AT342">
        <v>0.71657142857142897</v>
      </c>
      <c r="AU342">
        <v>0.67314285714285704</v>
      </c>
      <c r="AV342">
        <v>2.1897142857142899</v>
      </c>
      <c r="AW342">
        <v>2.3531428571428599</v>
      </c>
      <c r="AX342">
        <v>1.3177142857142901</v>
      </c>
      <c r="AY342">
        <v>2.76</v>
      </c>
      <c r="AZ342">
        <v>8.6205714285714308</v>
      </c>
      <c r="BA342">
        <v>0.60114285714285698</v>
      </c>
      <c r="BB342">
        <v>0.68342857142857105</v>
      </c>
      <c r="BC342">
        <v>0.71199999999999997</v>
      </c>
      <c r="BD342">
        <v>0.61257142857142899</v>
      </c>
      <c r="BE342">
        <v>0.72685714285714298</v>
      </c>
      <c r="BF342" s="233" t="str">
        <f t="shared" si="5"/>
        <v>Significant vulnerability</v>
      </c>
    </row>
    <row r="343" spans="1:58" x14ac:dyDescent="0.25">
      <c r="A343">
        <v>55918</v>
      </c>
      <c r="B343">
        <v>1069</v>
      </c>
      <c r="C343">
        <v>84</v>
      </c>
      <c r="D343">
        <v>23</v>
      </c>
      <c r="E343">
        <v>36265</v>
      </c>
      <c r="F343">
        <v>41</v>
      </c>
      <c r="G343">
        <v>227</v>
      </c>
      <c r="H343">
        <v>201</v>
      </c>
      <c r="I343">
        <v>129</v>
      </c>
      <c r="J343">
        <v>27</v>
      </c>
      <c r="K343">
        <v>79</v>
      </c>
      <c r="L343">
        <v>1</v>
      </c>
      <c r="M343">
        <v>17</v>
      </c>
      <c r="N343">
        <v>47</v>
      </c>
      <c r="O343">
        <v>0</v>
      </c>
      <c r="P343">
        <v>10</v>
      </c>
      <c r="Q343">
        <v>0</v>
      </c>
      <c r="R343">
        <v>7.8578110383536001E-2</v>
      </c>
      <c r="S343">
        <v>2.1515434985968199E-2</v>
      </c>
      <c r="T343">
        <v>36265</v>
      </c>
      <c r="U343">
        <v>3.8353601496725898E-2</v>
      </c>
      <c r="V343">
        <v>0.21234798877455599</v>
      </c>
      <c r="W343">
        <v>0.18802619270346099</v>
      </c>
      <c r="X343">
        <v>0.12067352666043001</v>
      </c>
      <c r="Y343">
        <v>2.5257249766136601E-2</v>
      </c>
      <c r="Z343">
        <v>7.3900841908325507E-2</v>
      </c>
      <c r="AA343">
        <v>9.3545369504209499E-4</v>
      </c>
      <c r="AB343">
        <v>1.5902712815715599E-2</v>
      </c>
      <c r="AC343">
        <v>4.3966323666978502E-2</v>
      </c>
      <c r="AD343">
        <v>0</v>
      </c>
      <c r="AE343">
        <v>9.3545369504209504E-3</v>
      </c>
      <c r="AF343">
        <v>0</v>
      </c>
      <c r="AG343">
        <v>0.498285714285714</v>
      </c>
      <c r="AH343">
        <v>0.65142857142857102</v>
      </c>
      <c r="AI343">
        <v>0.55771428571428605</v>
      </c>
      <c r="AJ343">
        <v>0.46400000000000002</v>
      </c>
      <c r="AK343">
        <v>0.60685714285714298</v>
      </c>
      <c r="AL343">
        <v>0.23885714285714299</v>
      </c>
      <c r="AM343">
        <v>0.52800000000000002</v>
      </c>
      <c r="AN343">
        <v>0.53600000000000003</v>
      </c>
      <c r="AO343">
        <v>0.40457142857142903</v>
      </c>
      <c r="AP343">
        <v>0.41714285714285698</v>
      </c>
      <c r="AQ343">
        <v>0.52914285714285703</v>
      </c>
      <c r="AR343">
        <v>0.76457142857142901</v>
      </c>
      <c r="AS343">
        <v>0</v>
      </c>
      <c r="AT343">
        <v>0.35542857142857098</v>
      </c>
      <c r="AU343">
        <v>0</v>
      </c>
      <c r="AV343">
        <v>2.1714285714285699</v>
      </c>
      <c r="AW343">
        <v>1.9097142857142899</v>
      </c>
      <c r="AX343">
        <v>0.82171428571428595</v>
      </c>
      <c r="AY343">
        <v>1.6491428571428599</v>
      </c>
      <c r="AZ343">
        <v>6.5519999999999996</v>
      </c>
      <c r="BA343">
        <v>0.59542857142857097</v>
      </c>
      <c r="BB343">
        <v>0.438857142857143</v>
      </c>
      <c r="BC343">
        <v>0.435428571428571</v>
      </c>
      <c r="BD343">
        <v>0.26628571428571401</v>
      </c>
      <c r="BE343">
        <v>0.38514285714285701</v>
      </c>
      <c r="BF343" s="233" t="str">
        <f t="shared" si="5"/>
        <v>Some vulnerability</v>
      </c>
    </row>
    <row r="344" spans="1:58" x14ac:dyDescent="0.25">
      <c r="A344">
        <v>55919</v>
      </c>
      <c r="B344">
        <v>1013</v>
      </c>
      <c r="C344">
        <v>82</v>
      </c>
      <c r="D344">
        <v>11</v>
      </c>
      <c r="E344">
        <v>42225</v>
      </c>
      <c r="F344">
        <v>33</v>
      </c>
      <c r="G344">
        <v>296</v>
      </c>
      <c r="H344">
        <v>201</v>
      </c>
      <c r="I344">
        <v>127</v>
      </c>
      <c r="J344">
        <v>37</v>
      </c>
      <c r="K344">
        <v>138</v>
      </c>
      <c r="L344">
        <v>0</v>
      </c>
      <c r="M344">
        <v>7</v>
      </c>
      <c r="N344">
        <v>36</v>
      </c>
      <c r="O344">
        <v>3</v>
      </c>
      <c r="P344">
        <v>11</v>
      </c>
      <c r="Q344">
        <v>1</v>
      </c>
      <c r="R344">
        <v>8.0947680157946705E-2</v>
      </c>
      <c r="S344">
        <v>1.0858835143139201E-2</v>
      </c>
      <c r="T344">
        <v>42225</v>
      </c>
      <c r="U344">
        <v>3.2576505429417597E-2</v>
      </c>
      <c r="V344">
        <v>0.29220138203356399</v>
      </c>
      <c r="W344">
        <v>0.198420533070089</v>
      </c>
      <c r="X344">
        <v>0.12537018756169799</v>
      </c>
      <c r="Y344">
        <v>3.6525172754195499E-2</v>
      </c>
      <c r="Z344">
        <v>0.136229022704837</v>
      </c>
      <c r="AA344">
        <v>0</v>
      </c>
      <c r="AB344">
        <v>6.9101678183612998E-3</v>
      </c>
      <c r="AC344">
        <v>3.5538005923001E-2</v>
      </c>
      <c r="AD344">
        <v>2.96150049358342E-3</v>
      </c>
      <c r="AE344">
        <v>1.0858835143139201E-2</v>
      </c>
      <c r="AF344">
        <v>9.8716683119447202E-4</v>
      </c>
      <c r="AG344">
        <v>0.51885714285714302</v>
      </c>
      <c r="AH344">
        <v>0.27542857142857102</v>
      </c>
      <c r="AI344">
        <v>0.27200000000000002</v>
      </c>
      <c r="AJ344">
        <v>0.33828571428571402</v>
      </c>
      <c r="AK344">
        <v>0.88228571428571401</v>
      </c>
      <c r="AL344">
        <v>0.28685714285714298</v>
      </c>
      <c r="AM344">
        <v>0.57371428571428595</v>
      </c>
      <c r="AN344">
        <v>0.78400000000000003</v>
      </c>
      <c r="AO344">
        <v>0.69371428571428595</v>
      </c>
      <c r="AP344">
        <v>0</v>
      </c>
      <c r="AQ344">
        <v>0.39885714285714302</v>
      </c>
      <c r="AR344">
        <v>0.71314285714285697</v>
      </c>
      <c r="AS344">
        <v>0.38400000000000001</v>
      </c>
      <c r="AT344">
        <v>0.40457142857142903</v>
      </c>
      <c r="AU344">
        <v>0.41942857142857098</v>
      </c>
      <c r="AV344">
        <v>1.4045714285714299</v>
      </c>
      <c r="AW344">
        <v>2.52685714285714</v>
      </c>
      <c r="AX344">
        <v>0.69371428571428595</v>
      </c>
      <c r="AY344">
        <v>2.3199999999999998</v>
      </c>
      <c r="AZ344">
        <v>6.9451428571428604</v>
      </c>
      <c r="BA344">
        <v>0.252571428571429</v>
      </c>
      <c r="BB344">
        <v>0.77485714285714302</v>
      </c>
      <c r="BC344">
        <v>0.36</v>
      </c>
      <c r="BD344">
        <v>0.48571428571428599</v>
      </c>
      <c r="BE344">
        <v>0.45371428571428601</v>
      </c>
      <c r="BF344" s="233" t="str">
        <f t="shared" si="5"/>
        <v>Some vulnerability</v>
      </c>
    </row>
    <row r="345" spans="1:58" x14ac:dyDescent="0.25">
      <c r="A345">
        <v>55920</v>
      </c>
      <c r="B345">
        <v>8523</v>
      </c>
      <c r="C345">
        <v>377</v>
      </c>
      <c r="D345">
        <v>170</v>
      </c>
      <c r="E345">
        <v>53331</v>
      </c>
      <c r="F345">
        <v>97</v>
      </c>
      <c r="G345">
        <v>1175</v>
      </c>
      <c r="H345">
        <v>2538</v>
      </c>
      <c r="I345">
        <v>737</v>
      </c>
      <c r="J345">
        <v>158</v>
      </c>
      <c r="K345">
        <v>772</v>
      </c>
      <c r="L345">
        <v>2</v>
      </c>
      <c r="M345">
        <v>189</v>
      </c>
      <c r="N345">
        <v>37</v>
      </c>
      <c r="O345">
        <v>18</v>
      </c>
      <c r="P345">
        <v>78</v>
      </c>
      <c r="Q345">
        <v>7</v>
      </c>
      <c r="R345">
        <v>4.42332512026282E-2</v>
      </c>
      <c r="S345">
        <v>1.99460283937581E-2</v>
      </c>
      <c r="T345">
        <v>53331</v>
      </c>
      <c r="U345">
        <v>1.13809691423208E-2</v>
      </c>
      <c r="V345">
        <v>0.137862255074504</v>
      </c>
      <c r="W345">
        <v>0.29778247096092902</v>
      </c>
      <c r="X345">
        <v>8.6471899565880597E-2</v>
      </c>
      <c r="Y345">
        <v>1.8538073448316299E-2</v>
      </c>
      <c r="Z345">
        <v>9.0578434823418999E-2</v>
      </c>
      <c r="AA345">
        <v>2.3465915757362401E-4</v>
      </c>
      <c r="AB345">
        <v>2.2175290390707501E-2</v>
      </c>
      <c r="AC345">
        <v>4.3411944151120502E-3</v>
      </c>
      <c r="AD345">
        <v>2.1119324181626199E-3</v>
      </c>
      <c r="AE345">
        <v>9.1517071453713506E-3</v>
      </c>
      <c r="AF345">
        <v>8.2130705150768501E-4</v>
      </c>
      <c r="AG345">
        <v>0.184</v>
      </c>
      <c r="AH345">
        <v>0.59542857142857097</v>
      </c>
      <c r="AI345">
        <v>8.6857142857142897E-2</v>
      </c>
      <c r="AJ345">
        <v>6.9714285714285701E-2</v>
      </c>
      <c r="AK345">
        <v>0.16914285714285701</v>
      </c>
      <c r="AL345">
        <v>0.92914285714285705</v>
      </c>
      <c r="AM345">
        <v>0.20228571428571401</v>
      </c>
      <c r="AN345">
        <v>0.317714285714286</v>
      </c>
      <c r="AO345">
        <v>0.51542857142857101</v>
      </c>
      <c r="AP345">
        <v>0.36114285714285699</v>
      </c>
      <c r="AQ345">
        <v>0.6</v>
      </c>
      <c r="AR345">
        <v>0.25828571428571401</v>
      </c>
      <c r="AS345">
        <v>0.32571428571428601</v>
      </c>
      <c r="AT345">
        <v>0.34857142857142898</v>
      </c>
      <c r="AU345">
        <v>0.41028571428571398</v>
      </c>
      <c r="AV345">
        <v>0.93600000000000005</v>
      </c>
      <c r="AW345">
        <v>1.6182857142857101</v>
      </c>
      <c r="AX345">
        <v>0.876571428571429</v>
      </c>
      <c r="AY345">
        <v>1.94285714285714</v>
      </c>
      <c r="AZ345">
        <v>5.3737142857142901</v>
      </c>
      <c r="BA345">
        <v>9.8285714285714296E-2</v>
      </c>
      <c r="BB345">
        <v>0.28000000000000003</v>
      </c>
      <c r="BC345">
        <v>0.46742857142857103</v>
      </c>
      <c r="BD345">
        <v>0.35085714285714298</v>
      </c>
      <c r="BE345">
        <v>0.192</v>
      </c>
      <c r="BF345" s="233" t="str">
        <f t="shared" si="5"/>
        <v>Least vulnerability</v>
      </c>
    </row>
    <row r="346" spans="1:58" x14ac:dyDescent="0.25">
      <c r="A346">
        <v>55921</v>
      </c>
      <c r="B346">
        <v>4608</v>
      </c>
      <c r="C346">
        <v>358</v>
      </c>
      <c r="D346">
        <v>29</v>
      </c>
      <c r="E346">
        <v>40915</v>
      </c>
      <c r="F346">
        <v>209</v>
      </c>
      <c r="G346">
        <v>1021</v>
      </c>
      <c r="H346">
        <v>954</v>
      </c>
      <c r="I346">
        <v>609</v>
      </c>
      <c r="J346">
        <v>73</v>
      </c>
      <c r="K346">
        <v>89</v>
      </c>
      <c r="L346">
        <v>3</v>
      </c>
      <c r="M346">
        <v>44</v>
      </c>
      <c r="N346">
        <v>124</v>
      </c>
      <c r="O346">
        <v>30</v>
      </c>
      <c r="P346">
        <v>73</v>
      </c>
      <c r="Q346">
        <v>84</v>
      </c>
      <c r="R346">
        <v>7.7690972222222196E-2</v>
      </c>
      <c r="S346">
        <v>6.2934027777777797E-3</v>
      </c>
      <c r="T346">
        <v>40915</v>
      </c>
      <c r="U346">
        <v>4.5355902777777797E-2</v>
      </c>
      <c r="V346">
        <v>0.221571180555556</v>
      </c>
      <c r="W346">
        <v>0.20703125</v>
      </c>
      <c r="X346">
        <v>0.13216145833333301</v>
      </c>
      <c r="Y346">
        <v>1.5842013888888899E-2</v>
      </c>
      <c r="Z346">
        <v>1.9314236111111101E-2</v>
      </c>
      <c r="AA346">
        <v>6.5104166666666696E-4</v>
      </c>
      <c r="AB346">
        <v>9.5486111111111101E-3</v>
      </c>
      <c r="AC346">
        <v>2.6909722222222199E-2</v>
      </c>
      <c r="AD346">
        <v>6.5104166666666704E-3</v>
      </c>
      <c r="AE346">
        <v>1.5842013888888899E-2</v>
      </c>
      <c r="AF346">
        <v>1.8229166666666699E-2</v>
      </c>
      <c r="AG346">
        <v>0.48228571428571398</v>
      </c>
      <c r="AH346">
        <v>0.14171428571428599</v>
      </c>
      <c r="AI346">
        <v>0.31885714285714301</v>
      </c>
      <c r="AJ346">
        <v>0.56571428571428595</v>
      </c>
      <c r="AK346">
        <v>0.64914285714285702</v>
      </c>
      <c r="AL346">
        <v>0.34514285714285697</v>
      </c>
      <c r="AM346">
        <v>0.63885714285714301</v>
      </c>
      <c r="AN346">
        <v>0.23542857142857099</v>
      </c>
      <c r="AO346">
        <v>6.4000000000000001E-2</v>
      </c>
      <c r="AP346">
        <v>0.38971428571428601</v>
      </c>
      <c r="AQ346">
        <v>0.442285714285714</v>
      </c>
      <c r="AR346">
        <v>0.64457142857142902</v>
      </c>
      <c r="AS346">
        <v>0.61257142857142899</v>
      </c>
      <c r="AT346">
        <v>0.55314285714285705</v>
      </c>
      <c r="AU346">
        <v>0.72</v>
      </c>
      <c r="AV346">
        <v>1.50857142857143</v>
      </c>
      <c r="AW346">
        <v>1.8685714285714301</v>
      </c>
      <c r="AX346">
        <v>0.45371428571428601</v>
      </c>
      <c r="AY346">
        <v>2.9725714285714302</v>
      </c>
      <c r="AZ346">
        <v>6.8034285714285696</v>
      </c>
      <c r="BA346">
        <v>0.30171428571428599</v>
      </c>
      <c r="BB346">
        <v>0.42514285714285699</v>
      </c>
      <c r="BC346">
        <v>0.23771428571428599</v>
      </c>
      <c r="BD346">
        <v>0.68</v>
      </c>
      <c r="BE346">
        <v>0.437714285714286</v>
      </c>
      <c r="BF346" s="233" t="str">
        <f t="shared" si="5"/>
        <v>Some vulnerability</v>
      </c>
    </row>
    <row r="347" spans="1:58" x14ac:dyDescent="0.25">
      <c r="A347">
        <v>55922</v>
      </c>
      <c r="B347">
        <v>1016</v>
      </c>
      <c r="C347">
        <v>151</v>
      </c>
      <c r="D347">
        <v>25</v>
      </c>
      <c r="E347">
        <v>24505</v>
      </c>
      <c r="F347">
        <v>132</v>
      </c>
      <c r="G347">
        <v>104</v>
      </c>
      <c r="H347">
        <v>359</v>
      </c>
      <c r="I347">
        <v>52</v>
      </c>
      <c r="J347">
        <v>29</v>
      </c>
      <c r="K347">
        <v>34</v>
      </c>
      <c r="L347">
        <v>4</v>
      </c>
      <c r="M347">
        <v>0</v>
      </c>
      <c r="N347">
        <v>35</v>
      </c>
      <c r="O347">
        <v>12</v>
      </c>
      <c r="P347">
        <v>67</v>
      </c>
      <c r="Q347">
        <v>0</v>
      </c>
      <c r="R347">
        <v>0.148622047244095</v>
      </c>
      <c r="S347">
        <v>2.4606299212598399E-2</v>
      </c>
      <c r="T347">
        <v>24505</v>
      </c>
      <c r="U347">
        <v>0.12992125984252001</v>
      </c>
      <c r="V347">
        <v>0.102362204724409</v>
      </c>
      <c r="W347">
        <v>0.35334645669291298</v>
      </c>
      <c r="X347">
        <v>5.1181102362204703E-2</v>
      </c>
      <c r="Y347">
        <v>2.8543307086614199E-2</v>
      </c>
      <c r="Z347">
        <v>3.3464566929133903E-2</v>
      </c>
      <c r="AA347">
        <v>3.9370078740157497E-3</v>
      </c>
      <c r="AB347">
        <v>0</v>
      </c>
      <c r="AC347">
        <v>3.4448818897637797E-2</v>
      </c>
      <c r="AD347">
        <v>1.1811023622047201E-2</v>
      </c>
      <c r="AE347">
        <v>6.5944881889763801E-2</v>
      </c>
      <c r="AF347">
        <v>0</v>
      </c>
      <c r="AG347">
        <v>0.873142857142857</v>
      </c>
      <c r="AH347">
        <v>0.73142857142857098</v>
      </c>
      <c r="AI347">
        <v>0.95657142857142896</v>
      </c>
      <c r="AJ347">
        <v>0.98857142857142899</v>
      </c>
      <c r="AK347">
        <v>5.6000000000000001E-2</v>
      </c>
      <c r="AL347">
        <v>0.98628571428571399</v>
      </c>
      <c r="AM347">
        <v>2.5142857142857099E-2</v>
      </c>
      <c r="AN347">
        <v>0.622857142857143</v>
      </c>
      <c r="AO347">
        <v>0.14171428571428599</v>
      </c>
      <c r="AP347">
        <v>0.6</v>
      </c>
      <c r="AQ347">
        <v>0</v>
      </c>
      <c r="AR347">
        <v>0.70399999999999996</v>
      </c>
      <c r="AS347">
        <v>0.81942857142857095</v>
      </c>
      <c r="AT347">
        <v>0.97028571428571397</v>
      </c>
      <c r="AU347">
        <v>0</v>
      </c>
      <c r="AV347">
        <v>3.5497142857142898</v>
      </c>
      <c r="AW347">
        <v>1.69028571428571</v>
      </c>
      <c r="AX347">
        <v>0.74171428571428599</v>
      </c>
      <c r="AY347">
        <v>2.4937142857142902</v>
      </c>
      <c r="AZ347">
        <v>8.4754285714285693</v>
      </c>
      <c r="BA347">
        <v>0.96799999999999997</v>
      </c>
      <c r="BB347">
        <v>0.32228571428571401</v>
      </c>
      <c r="BC347">
        <v>0.39085714285714301</v>
      </c>
      <c r="BD347">
        <v>0.54057142857142904</v>
      </c>
      <c r="BE347">
        <v>0.70628571428571396</v>
      </c>
      <c r="BF347" s="233" t="str">
        <f t="shared" si="5"/>
        <v>Significant vulnerability</v>
      </c>
    </row>
    <row r="348" spans="1:58" x14ac:dyDescent="0.25">
      <c r="A348">
        <v>55923</v>
      </c>
      <c r="B348">
        <v>4351</v>
      </c>
      <c r="C348">
        <v>151</v>
      </c>
      <c r="D348">
        <v>48</v>
      </c>
      <c r="E348">
        <v>42667</v>
      </c>
      <c r="F348">
        <v>139</v>
      </c>
      <c r="G348">
        <v>854</v>
      </c>
      <c r="H348">
        <v>1093</v>
      </c>
      <c r="I348">
        <v>441</v>
      </c>
      <c r="J348">
        <v>58</v>
      </c>
      <c r="K348">
        <v>231</v>
      </c>
      <c r="L348">
        <v>12</v>
      </c>
      <c r="M348">
        <v>99</v>
      </c>
      <c r="N348">
        <v>70</v>
      </c>
      <c r="O348">
        <v>4</v>
      </c>
      <c r="P348">
        <v>54</v>
      </c>
      <c r="Q348">
        <v>85</v>
      </c>
      <c r="R348">
        <v>3.47046655941163E-2</v>
      </c>
      <c r="S348">
        <v>1.10319466789244E-2</v>
      </c>
      <c r="T348">
        <v>42667</v>
      </c>
      <c r="U348">
        <v>3.19466789243852E-2</v>
      </c>
      <c r="V348">
        <v>0.19627671799586299</v>
      </c>
      <c r="W348">
        <v>0.25120661916800702</v>
      </c>
      <c r="X348">
        <v>0.10135601011261799</v>
      </c>
      <c r="Y348">
        <v>1.33302689037003E-2</v>
      </c>
      <c r="Z348">
        <v>5.30912433923236E-2</v>
      </c>
      <c r="AA348">
        <v>2.7579866697311E-3</v>
      </c>
      <c r="AB348">
        <v>2.2753390025281501E-2</v>
      </c>
      <c r="AC348">
        <v>1.6088255573431399E-2</v>
      </c>
      <c r="AD348">
        <v>9.1932888991036498E-4</v>
      </c>
      <c r="AE348">
        <v>1.24109400137899E-2</v>
      </c>
      <c r="AF348">
        <v>1.9535738910595301E-2</v>
      </c>
      <c r="AG348">
        <v>0.107428571428571</v>
      </c>
      <c r="AH348">
        <v>0.28342857142857097</v>
      </c>
      <c r="AI348">
        <v>0.25600000000000001</v>
      </c>
      <c r="AJ348">
        <v>0.32</v>
      </c>
      <c r="AK348">
        <v>0.500571428571429</v>
      </c>
      <c r="AL348">
        <v>0.69371428571428595</v>
      </c>
      <c r="AM348">
        <v>0.34171428571428603</v>
      </c>
      <c r="AN348">
        <v>0.16457142857142901</v>
      </c>
      <c r="AO348">
        <v>0.27085714285714302</v>
      </c>
      <c r="AP348">
        <v>0.53714285714285703</v>
      </c>
      <c r="AQ348">
        <v>0.60457142857142898</v>
      </c>
      <c r="AR348">
        <v>0.500571428571429</v>
      </c>
      <c r="AS348">
        <v>0.23885714285714299</v>
      </c>
      <c r="AT348">
        <v>0.45371428571428601</v>
      </c>
      <c r="AU348">
        <v>0.73714285714285699</v>
      </c>
      <c r="AV348">
        <v>0.96685714285714297</v>
      </c>
      <c r="AW348">
        <v>1.70057142857143</v>
      </c>
      <c r="AX348">
        <v>0.80800000000000005</v>
      </c>
      <c r="AY348">
        <v>2.53485714285714</v>
      </c>
      <c r="AZ348">
        <v>6.0102857142857102</v>
      </c>
      <c r="BA348">
        <v>0.110857142857143</v>
      </c>
      <c r="BB348">
        <v>0.33028571428571402</v>
      </c>
      <c r="BC348">
        <v>0.42628571428571399</v>
      </c>
      <c r="BD348">
        <v>0.55542857142857105</v>
      </c>
      <c r="BE348">
        <v>0.29599999999999999</v>
      </c>
      <c r="BF348" s="233" t="str">
        <f t="shared" si="5"/>
        <v>Some vulnerability</v>
      </c>
    </row>
    <row r="349" spans="1:58" x14ac:dyDescent="0.25">
      <c r="A349">
        <v>55924</v>
      </c>
      <c r="B349">
        <v>1184</v>
      </c>
      <c r="C349">
        <v>133</v>
      </c>
      <c r="D349">
        <v>10</v>
      </c>
      <c r="E349">
        <v>36157</v>
      </c>
      <c r="F349">
        <v>70</v>
      </c>
      <c r="G349">
        <v>211</v>
      </c>
      <c r="H349">
        <v>277</v>
      </c>
      <c r="I349">
        <v>101</v>
      </c>
      <c r="J349">
        <v>18</v>
      </c>
      <c r="K349">
        <v>91</v>
      </c>
      <c r="L349">
        <v>0</v>
      </c>
      <c r="M349">
        <v>11</v>
      </c>
      <c r="N349">
        <v>28</v>
      </c>
      <c r="O349">
        <v>13</v>
      </c>
      <c r="P349">
        <v>9</v>
      </c>
      <c r="Q349">
        <v>0</v>
      </c>
      <c r="R349">
        <v>0.112331081081081</v>
      </c>
      <c r="S349">
        <v>8.4459459459459499E-3</v>
      </c>
      <c r="T349">
        <v>36157</v>
      </c>
      <c r="U349">
        <v>5.9121621621621601E-2</v>
      </c>
      <c r="V349">
        <v>0.17820945945945901</v>
      </c>
      <c r="W349">
        <v>0.23395270270270299</v>
      </c>
      <c r="X349">
        <v>8.5304054054054099E-2</v>
      </c>
      <c r="Y349">
        <v>1.52027027027027E-2</v>
      </c>
      <c r="Z349">
        <v>7.68581081081081E-2</v>
      </c>
      <c r="AA349">
        <v>0</v>
      </c>
      <c r="AB349">
        <v>9.2905405405405393E-3</v>
      </c>
      <c r="AC349">
        <v>2.3648648648648601E-2</v>
      </c>
      <c r="AD349">
        <v>1.0979729729729701E-2</v>
      </c>
      <c r="AE349">
        <v>7.60135135135135E-3</v>
      </c>
      <c r="AF349">
        <v>0</v>
      </c>
      <c r="AG349">
        <v>0.73142857142857098</v>
      </c>
      <c r="AH349">
        <v>0.19314285714285701</v>
      </c>
      <c r="AI349">
        <v>0.56685714285714295</v>
      </c>
      <c r="AJ349">
        <v>0.75885714285714301</v>
      </c>
      <c r="AK349">
        <v>0.38628571428571401</v>
      </c>
      <c r="AL349">
        <v>0.57257142857142895</v>
      </c>
      <c r="AM349">
        <v>0.189714285714286</v>
      </c>
      <c r="AN349">
        <v>0.214857142857143</v>
      </c>
      <c r="AO349">
        <v>0.42857142857142899</v>
      </c>
      <c r="AP349">
        <v>0</v>
      </c>
      <c r="AQ349">
        <v>0.435428571428571</v>
      </c>
      <c r="AR349">
        <v>0.61142857142857099</v>
      </c>
      <c r="AS349">
        <v>0.79657142857142904</v>
      </c>
      <c r="AT349">
        <v>0.29142857142857098</v>
      </c>
      <c r="AU349">
        <v>0</v>
      </c>
      <c r="AV349">
        <v>2.25028571428571</v>
      </c>
      <c r="AW349">
        <v>1.3634285714285701</v>
      </c>
      <c r="AX349">
        <v>0.42857142857142899</v>
      </c>
      <c r="AY349">
        <v>2.1348571428571401</v>
      </c>
      <c r="AZ349">
        <v>6.1771428571428597</v>
      </c>
      <c r="BA349">
        <v>0.627428571428571</v>
      </c>
      <c r="BB349">
        <v>0.157714285714286</v>
      </c>
      <c r="BC349">
        <v>0.22514285714285701</v>
      </c>
      <c r="BD349">
        <v>0.41942857142857098</v>
      </c>
      <c r="BE349">
        <v>0.32914285714285701</v>
      </c>
      <c r="BF349" s="233" t="str">
        <f t="shared" si="5"/>
        <v>Some vulnerability</v>
      </c>
    </row>
    <row r="350" spans="1:58" x14ac:dyDescent="0.25">
      <c r="A350">
        <v>55925</v>
      </c>
      <c r="B350">
        <v>1197</v>
      </c>
      <c r="C350">
        <v>40</v>
      </c>
      <c r="D350">
        <v>18</v>
      </c>
      <c r="E350">
        <v>38816</v>
      </c>
      <c r="F350">
        <v>43</v>
      </c>
      <c r="G350">
        <v>163</v>
      </c>
      <c r="H350">
        <v>304</v>
      </c>
      <c r="I350">
        <v>113</v>
      </c>
      <c r="J350">
        <v>26</v>
      </c>
      <c r="K350">
        <v>12</v>
      </c>
      <c r="L350">
        <v>8</v>
      </c>
      <c r="M350">
        <v>0</v>
      </c>
      <c r="N350">
        <v>23</v>
      </c>
      <c r="O350">
        <v>7</v>
      </c>
      <c r="P350">
        <v>6</v>
      </c>
      <c r="Q350">
        <v>0</v>
      </c>
      <c r="R350">
        <v>3.3416875522138699E-2</v>
      </c>
      <c r="S350">
        <v>1.50375939849624E-2</v>
      </c>
      <c r="T350">
        <v>38816</v>
      </c>
      <c r="U350">
        <v>3.59231411862991E-2</v>
      </c>
      <c r="V350">
        <v>0.136173767752715</v>
      </c>
      <c r="W350">
        <v>0.25396825396825401</v>
      </c>
      <c r="X350">
        <v>9.4402673350041794E-2</v>
      </c>
      <c r="Y350">
        <v>2.1720969089390099E-2</v>
      </c>
      <c r="Z350">
        <v>1.00250626566416E-2</v>
      </c>
      <c r="AA350">
        <v>6.68337510442774E-3</v>
      </c>
      <c r="AB350">
        <v>0</v>
      </c>
      <c r="AC350">
        <v>1.9214703425229698E-2</v>
      </c>
      <c r="AD350">
        <v>5.8479532163742704E-3</v>
      </c>
      <c r="AE350">
        <v>5.0125313283208E-3</v>
      </c>
      <c r="AF350">
        <v>0</v>
      </c>
      <c r="AG350">
        <v>9.4857142857142904E-2</v>
      </c>
      <c r="AH350">
        <v>0.4</v>
      </c>
      <c r="AI350">
        <v>0.39314285714285702</v>
      </c>
      <c r="AJ350">
        <v>0.41257142857142898</v>
      </c>
      <c r="AK350">
        <v>0.16342857142857101</v>
      </c>
      <c r="AL350">
        <v>0.71314285714285697</v>
      </c>
      <c r="AM350">
        <v>0.27200000000000002</v>
      </c>
      <c r="AN350">
        <v>0.43085714285714299</v>
      </c>
      <c r="AO350">
        <v>2.97142857142857E-2</v>
      </c>
      <c r="AP350">
        <v>0.68571428571428605</v>
      </c>
      <c r="AQ350">
        <v>0</v>
      </c>
      <c r="AR350">
        <v>0.54285714285714304</v>
      </c>
      <c r="AS350">
        <v>0.58171428571428596</v>
      </c>
      <c r="AT350">
        <v>0.192</v>
      </c>
      <c r="AU350">
        <v>0</v>
      </c>
      <c r="AV350">
        <v>1.30057142857143</v>
      </c>
      <c r="AW350">
        <v>1.5794285714285701</v>
      </c>
      <c r="AX350">
        <v>0.71542857142857097</v>
      </c>
      <c r="AY350">
        <v>1.3165714285714301</v>
      </c>
      <c r="AZ350">
        <v>4.9119999999999999</v>
      </c>
      <c r="BA350">
        <v>0.216</v>
      </c>
      <c r="BB350">
        <v>0.26057142857142901</v>
      </c>
      <c r="BC350">
        <v>0.373714285714286</v>
      </c>
      <c r="BD350">
        <v>0.17257142857142899</v>
      </c>
      <c r="BE350">
        <v>0.13485714285714301</v>
      </c>
      <c r="BF350" s="233" t="str">
        <f t="shared" si="5"/>
        <v>Least vulnerability</v>
      </c>
    </row>
    <row r="351" spans="1:58" x14ac:dyDescent="0.25">
      <c r="A351">
        <v>55926</v>
      </c>
      <c r="B351">
        <v>732</v>
      </c>
      <c r="C351">
        <v>49</v>
      </c>
      <c r="D351">
        <v>9</v>
      </c>
      <c r="E351">
        <v>43462</v>
      </c>
      <c r="F351">
        <v>36</v>
      </c>
      <c r="G351">
        <v>151</v>
      </c>
      <c r="H351">
        <v>112</v>
      </c>
      <c r="I351">
        <v>87</v>
      </c>
      <c r="J351">
        <v>16</v>
      </c>
      <c r="K351">
        <v>9</v>
      </c>
      <c r="L351">
        <v>2</v>
      </c>
      <c r="M351">
        <v>10</v>
      </c>
      <c r="N351">
        <v>14</v>
      </c>
      <c r="O351">
        <v>2</v>
      </c>
      <c r="P351">
        <v>17</v>
      </c>
      <c r="Q351">
        <v>15</v>
      </c>
      <c r="R351">
        <v>6.6939890710382505E-2</v>
      </c>
      <c r="S351">
        <v>1.2295081967213101E-2</v>
      </c>
      <c r="T351">
        <v>43462</v>
      </c>
      <c r="U351">
        <v>4.91803278688525E-2</v>
      </c>
      <c r="V351">
        <v>0.20628415300546399</v>
      </c>
      <c r="W351">
        <v>0.15300546448087399</v>
      </c>
      <c r="X351">
        <v>0.11885245901639301</v>
      </c>
      <c r="Y351">
        <v>2.1857923497267801E-2</v>
      </c>
      <c r="Z351">
        <v>1.2295081967213101E-2</v>
      </c>
      <c r="AA351">
        <v>2.7322404371584699E-3</v>
      </c>
      <c r="AB351">
        <v>1.3661202185792301E-2</v>
      </c>
      <c r="AC351">
        <v>1.91256830601093E-2</v>
      </c>
      <c r="AD351">
        <v>2.7322404371584699E-3</v>
      </c>
      <c r="AE351">
        <v>2.3224043715847E-2</v>
      </c>
      <c r="AF351">
        <v>2.0491803278688499E-2</v>
      </c>
      <c r="AG351">
        <v>0.38628571428571401</v>
      </c>
      <c r="AH351">
        <v>0.32685714285714301</v>
      </c>
      <c r="AI351">
        <v>0.23200000000000001</v>
      </c>
      <c r="AJ351">
        <v>0.63428571428571401</v>
      </c>
      <c r="AK351">
        <v>0.56799999999999995</v>
      </c>
      <c r="AL351">
        <v>0.108571428571429</v>
      </c>
      <c r="AM351">
        <v>0.51314285714285701</v>
      </c>
      <c r="AN351">
        <v>0.436571428571429</v>
      </c>
      <c r="AO351">
        <v>0.04</v>
      </c>
      <c r="AP351">
        <v>0.53485714285714303</v>
      </c>
      <c r="AQ351">
        <v>0.499428571428571</v>
      </c>
      <c r="AR351">
        <v>0.54057142857142904</v>
      </c>
      <c r="AS351">
        <v>0.36914285714285699</v>
      </c>
      <c r="AT351">
        <v>0.72457142857142898</v>
      </c>
      <c r="AU351">
        <v>0.746285714285714</v>
      </c>
      <c r="AV351">
        <v>1.5794285714285701</v>
      </c>
      <c r="AW351">
        <v>1.6262857142857099</v>
      </c>
      <c r="AX351">
        <v>0.57485714285714296</v>
      </c>
      <c r="AY351">
        <v>2.88</v>
      </c>
      <c r="AZ351">
        <v>6.6605714285714299</v>
      </c>
      <c r="BA351">
        <v>0.32685714285714301</v>
      </c>
      <c r="BB351">
        <v>0.28685714285714298</v>
      </c>
      <c r="BC351">
        <v>0.29142857142857098</v>
      </c>
      <c r="BD351">
        <v>0.65371428571428603</v>
      </c>
      <c r="BE351">
        <v>0.41028571428571398</v>
      </c>
      <c r="BF351" s="233" t="str">
        <f t="shared" si="5"/>
        <v>Some vulnerability</v>
      </c>
    </row>
    <row r="352" spans="1:58" x14ac:dyDescent="0.25">
      <c r="A352">
        <v>55927</v>
      </c>
      <c r="B352">
        <v>4165</v>
      </c>
      <c r="C352">
        <v>230</v>
      </c>
      <c r="D352">
        <v>76</v>
      </c>
      <c r="E352">
        <v>42323</v>
      </c>
      <c r="F352">
        <v>175</v>
      </c>
      <c r="G352">
        <v>612</v>
      </c>
      <c r="H352">
        <v>1003</v>
      </c>
      <c r="I352">
        <v>458</v>
      </c>
      <c r="J352">
        <v>112</v>
      </c>
      <c r="K352">
        <v>665</v>
      </c>
      <c r="L352">
        <v>46</v>
      </c>
      <c r="M352">
        <v>85</v>
      </c>
      <c r="N352">
        <v>84</v>
      </c>
      <c r="O352">
        <v>8</v>
      </c>
      <c r="P352">
        <v>50</v>
      </c>
      <c r="Q352">
        <v>60</v>
      </c>
      <c r="R352">
        <v>5.52220888355342E-2</v>
      </c>
      <c r="S352">
        <v>1.8247298919567799E-2</v>
      </c>
      <c r="T352">
        <v>42323</v>
      </c>
      <c r="U352">
        <v>4.20168067226891E-2</v>
      </c>
      <c r="V352">
        <v>0.14693877551020401</v>
      </c>
      <c r="W352">
        <v>0.240816326530612</v>
      </c>
      <c r="X352">
        <v>0.10996398559423801</v>
      </c>
      <c r="Y352">
        <v>2.6890756302521E-2</v>
      </c>
      <c r="Z352">
        <v>0.159663865546218</v>
      </c>
      <c r="AA352">
        <v>1.1044417767106801E-2</v>
      </c>
      <c r="AB352">
        <v>2.04081632653061E-2</v>
      </c>
      <c r="AC352">
        <v>2.0168067226890799E-2</v>
      </c>
      <c r="AD352">
        <v>1.9207683073229299E-3</v>
      </c>
      <c r="AE352">
        <v>1.2004801920768301E-2</v>
      </c>
      <c r="AF352">
        <v>1.4405762304922E-2</v>
      </c>
      <c r="AG352">
        <v>0.27428571428571402</v>
      </c>
      <c r="AH352">
        <v>0.53257142857142903</v>
      </c>
      <c r="AI352">
        <v>0.26400000000000001</v>
      </c>
      <c r="AJ352">
        <v>0.50857142857142901</v>
      </c>
      <c r="AK352">
        <v>0.214857142857143</v>
      </c>
      <c r="AL352">
        <v>0.61599999999999999</v>
      </c>
      <c r="AM352">
        <v>0.42057142857142898</v>
      </c>
      <c r="AN352">
        <v>0.57942857142857096</v>
      </c>
      <c r="AO352">
        <v>0.74057142857142899</v>
      </c>
      <c r="AP352">
        <v>0.78742857142857103</v>
      </c>
      <c r="AQ352">
        <v>0.57828571428571396</v>
      </c>
      <c r="AR352">
        <v>0.56228571428571394</v>
      </c>
      <c r="AS352">
        <v>0.317714285714286</v>
      </c>
      <c r="AT352">
        <v>0.44</v>
      </c>
      <c r="AU352">
        <v>0.66742857142857104</v>
      </c>
      <c r="AV352">
        <v>1.5794285714285701</v>
      </c>
      <c r="AW352">
        <v>1.8308571428571401</v>
      </c>
      <c r="AX352">
        <v>1.528</v>
      </c>
      <c r="AY352">
        <v>2.5657142857142898</v>
      </c>
      <c r="AZ352">
        <v>7.5039999999999996</v>
      </c>
      <c r="BA352">
        <v>0.32685714285714301</v>
      </c>
      <c r="BB352">
        <v>0.40571428571428603</v>
      </c>
      <c r="BC352">
        <v>0.81142857142857105</v>
      </c>
      <c r="BD352">
        <v>0.56000000000000005</v>
      </c>
      <c r="BE352">
        <v>0.54742857142857104</v>
      </c>
      <c r="BF352" s="233" t="str">
        <f t="shared" si="5"/>
        <v>Significant vulnerability</v>
      </c>
    </row>
    <row r="353" spans="1:58" x14ac:dyDescent="0.25">
      <c r="A353">
        <v>55929</v>
      </c>
      <c r="B353">
        <v>1310</v>
      </c>
      <c r="C353">
        <v>47</v>
      </c>
      <c r="D353">
        <v>37</v>
      </c>
      <c r="E353">
        <v>37604</v>
      </c>
      <c r="F353">
        <v>38</v>
      </c>
      <c r="G353">
        <v>141</v>
      </c>
      <c r="H353">
        <v>414</v>
      </c>
      <c r="I353">
        <v>82</v>
      </c>
      <c r="J353">
        <v>19</v>
      </c>
      <c r="K353">
        <v>86</v>
      </c>
      <c r="L353">
        <v>6</v>
      </c>
      <c r="M353">
        <v>0</v>
      </c>
      <c r="N353">
        <v>37</v>
      </c>
      <c r="O353">
        <v>11</v>
      </c>
      <c r="P353">
        <v>3</v>
      </c>
      <c r="Q353">
        <v>0</v>
      </c>
      <c r="R353">
        <v>3.58778625954198E-2</v>
      </c>
      <c r="S353">
        <v>2.8244274809160301E-2</v>
      </c>
      <c r="T353">
        <v>37604</v>
      </c>
      <c r="U353">
        <v>2.90076335877863E-2</v>
      </c>
      <c r="V353">
        <v>0.10763358778626</v>
      </c>
      <c r="W353">
        <v>0.31603053435114498</v>
      </c>
      <c r="X353">
        <v>6.2595419847328193E-2</v>
      </c>
      <c r="Y353">
        <v>1.45038167938931E-2</v>
      </c>
      <c r="Z353">
        <v>6.5648854961832107E-2</v>
      </c>
      <c r="AA353">
        <v>4.5801526717557297E-3</v>
      </c>
      <c r="AB353">
        <v>0</v>
      </c>
      <c r="AC353">
        <v>2.8244274809160301E-2</v>
      </c>
      <c r="AD353">
        <v>8.3969465648855001E-3</v>
      </c>
      <c r="AE353">
        <v>2.2900763358778601E-3</v>
      </c>
      <c r="AF353">
        <v>0</v>
      </c>
      <c r="AG353">
        <v>0.11542857142857101</v>
      </c>
      <c r="AH353">
        <v>0.80685714285714305</v>
      </c>
      <c r="AI353">
        <v>0.46171428571428602</v>
      </c>
      <c r="AJ353">
        <v>0.26742857142857102</v>
      </c>
      <c r="AK353">
        <v>7.1999999999999995E-2</v>
      </c>
      <c r="AL353">
        <v>0.95542857142857096</v>
      </c>
      <c r="AM353">
        <v>5.6000000000000001E-2</v>
      </c>
      <c r="AN353">
        <v>0.19542857142857101</v>
      </c>
      <c r="AO353">
        <v>0.35657142857142898</v>
      </c>
      <c r="AP353">
        <v>0.619428571428571</v>
      </c>
      <c r="AQ353">
        <v>0</v>
      </c>
      <c r="AR353">
        <v>0.65828571428571403</v>
      </c>
      <c r="AS353">
        <v>0.70171428571428596</v>
      </c>
      <c r="AT353">
        <v>0.114285714285714</v>
      </c>
      <c r="AU353">
        <v>0</v>
      </c>
      <c r="AV353">
        <v>1.6514285714285699</v>
      </c>
      <c r="AW353">
        <v>1.27885714285714</v>
      </c>
      <c r="AX353">
        <v>0.97599999999999998</v>
      </c>
      <c r="AY353">
        <v>1.47428571428571</v>
      </c>
      <c r="AZ353">
        <v>5.3805714285714297</v>
      </c>
      <c r="BA353">
        <v>0.35199999999999998</v>
      </c>
      <c r="BB353">
        <v>0.129142857142857</v>
      </c>
      <c r="BC353">
        <v>0.53257142857142903</v>
      </c>
      <c r="BD353">
        <v>0.221714285714286</v>
      </c>
      <c r="BE353">
        <v>0.19314285714285701</v>
      </c>
      <c r="BF353" s="233" t="str">
        <f t="shared" si="5"/>
        <v>Least vulnerability</v>
      </c>
    </row>
    <row r="354" spans="1:58" x14ac:dyDescent="0.25">
      <c r="A354">
        <v>55931</v>
      </c>
      <c r="B354">
        <v>470</v>
      </c>
      <c r="C354">
        <v>31</v>
      </c>
      <c r="D354">
        <v>6</v>
      </c>
      <c r="E354">
        <v>30584</v>
      </c>
      <c r="F354">
        <v>18</v>
      </c>
      <c r="G354">
        <v>95</v>
      </c>
      <c r="H354">
        <v>135</v>
      </c>
      <c r="I354">
        <v>46</v>
      </c>
      <c r="J354">
        <v>5</v>
      </c>
      <c r="K354">
        <v>57</v>
      </c>
      <c r="L354">
        <v>0</v>
      </c>
      <c r="M354">
        <v>0</v>
      </c>
      <c r="N354">
        <v>1</v>
      </c>
      <c r="O354">
        <v>5</v>
      </c>
      <c r="P354">
        <v>3</v>
      </c>
      <c r="Q354">
        <v>0</v>
      </c>
      <c r="R354">
        <v>6.5957446808510595E-2</v>
      </c>
      <c r="S354">
        <v>1.27659574468085E-2</v>
      </c>
      <c r="T354">
        <v>30584</v>
      </c>
      <c r="U354">
        <v>3.8297872340425497E-2</v>
      </c>
      <c r="V354">
        <v>0.20212765957446799</v>
      </c>
      <c r="W354">
        <v>0.28723404255319201</v>
      </c>
      <c r="X354">
        <v>9.7872340425531903E-2</v>
      </c>
      <c r="Y354">
        <v>1.0638297872340399E-2</v>
      </c>
      <c r="Z354">
        <v>0.121276595744681</v>
      </c>
      <c r="AA354">
        <v>0</v>
      </c>
      <c r="AB354">
        <v>0</v>
      </c>
      <c r="AC354">
        <v>2.1276595744680899E-3</v>
      </c>
      <c r="AD354">
        <v>1.0638297872340399E-2</v>
      </c>
      <c r="AE354">
        <v>6.3829787234042498E-3</v>
      </c>
      <c r="AF354">
        <v>0</v>
      </c>
      <c r="AG354">
        <v>0.374857142857143</v>
      </c>
      <c r="AH354">
        <v>0.34171428571428603</v>
      </c>
      <c r="AI354">
        <v>0.85599999999999998</v>
      </c>
      <c r="AJ354">
        <v>0.46057142857142902</v>
      </c>
      <c r="AK354">
        <v>0.54285714285714304</v>
      </c>
      <c r="AL354">
        <v>0.88571428571428601</v>
      </c>
      <c r="AM354">
        <v>0.310857142857143</v>
      </c>
      <c r="AN354">
        <v>0.10171428571428601</v>
      </c>
      <c r="AO354">
        <v>0.65942857142857103</v>
      </c>
      <c r="AP354">
        <v>0</v>
      </c>
      <c r="AQ354">
        <v>0</v>
      </c>
      <c r="AR354">
        <v>0.189714285714286</v>
      </c>
      <c r="AS354">
        <v>0.78628571428571403</v>
      </c>
      <c r="AT354">
        <v>0.246857142857143</v>
      </c>
      <c r="AU354">
        <v>0</v>
      </c>
      <c r="AV354">
        <v>2.03314285714286</v>
      </c>
      <c r="AW354">
        <v>1.8411428571428601</v>
      </c>
      <c r="AX354">
        <v>0.65942857142857103</v>
      </c>
      <c r="AY354">
        <v>1.22285714285714</v>
      </c>
      <c r="AZ354">
        <v>5.75657142857143</v>
      </c>
      <c r="BA354">
        <v>0.53028571428571403</v>
      </c>
      <c r="BB354">
        <v>0.41028571428571398</v>
      </c>
      <c r="BC354">
        <v>0.34285714285714303</v>
      </c>
      <c r="BD354">
        <v>0.14857142857142899</v>
      </c>
      <c r="BE354">
        <v>0.253714285714286</v>
      </c>
      <c r="BF354" s="233" t="str">
        <f t="shared" si="5"/>
        <v>Some vulnerability</v>
      </c>
    </row>
    <row r="355" spans="1:58" x14ac:dyDescent="0.25">
      <c r="A355">
        <v>55932</v>
      </c>
      <c r="B355">
        <v>2035</v>
      </c>
      <c r="C355">
        <v>89</v>
      </c>
      <c r="D355">
        <v>44</v>
      </c>
      <c r="E355">
        <v>46021</v>
      </c>
      <c r="F355">
        <v>53</v>
      </c>
      <c r="G355">
        <v>285</v>
      </c>
      <c r="H355">
        <v>437</v>
      </c>
      <c r="I355">
        <v>156</v>
      </c>
      <c r="J355">
        <v>25</v>
      </c>
      <c r="K355">
        <v>164</v>
      </c>
      <c r="L355">
        <v>20</v>
      </c>
      <c r="M355">
        <v>20</v>
      </c>
      <c r="N355">
        <v>31</v>
      </c>
      <c r="O355">
        <v>20</v>
      </c>
      <c r="P355">
        <v>8</v>
      </c>
      <c r="Q355">
        <v>0</v>
      </c>
      <c r="R355">
        <v>4.3734643734643697E-2</v>
      </c>
      <c r="S355">
        <v>2.1621621621621599E-2</v>
      </c>
      <c r="T355">
        <v>46021</v>
      </c>
      <c r="U355">
        <v>2.6044226044226002E-2</v>
      </c>
      <c r="V355">
        <v>0.14004914004913999</v>
      </c>
      <c r="W355">
        <v>0.21474201474201501</v>
      </c>
      <c r="X355">
        <v>7.6658476658476707E-2</v>
      </c>
      <c r="Y355">
        <v>1.22850122850123E-2</v>
      </c>
      <c r="Z355">
        <v>8.0589680589680607E-2</v>
      </c>
      <c r="AA355">
        <v>9.8280098280098295E-3</v>
      </c>
      <c r="AB355">
        <v>9.8280098280098295E-3</v>
      </c>
      <c r="AC355">
        <v>1.5233415233415201E-2</v>
      </c>
      <c r="AD355">
        <v>9.8280098280098295E-3</v>
      </c>
      <c r="AE355">
        <v>3.9312039312039302E-3</v>
      </c>
      <c r="AF355">
        <v>0</v>
      </c>
      <c r="AG355">
        <v>0.17714285714285699</v>
      </c>
      <c r="AH355">
        <v>0.65714285714285703</v>
      </c>
      <c r="AI355">
        <v>0.16457142857142901</v>
      </c>
      <c r="AJ355">
        <v>0.22514285714285701</v>
      </c>
      <c r="AK355">
        <v>0.18171428571428599</v>
      </c>
      <c r="AL355">
        <v>0.40799999999999997</v>
      </c>
      <c r="AM355">
        <v>0.11771428571428599</v>
      </c>
      <c r="AN355">
        <v>0.13600000000000001</v>
      </c>
      <c r="AO355">
        <v>0.45028571428571401</v>
      </c>
      <c r="AP355">
        <v>0.76685714285714301</v>
      </c>
      <c r="AQ355">
        <v>0.44914285714285701</v>
      </c>
      <c r="AR355">
        <v>0.48799999999999999</v>
      </c>
      <c r="AS355">
        <v>0.76457142857142901</v>
      </c>
      <c r="AT355">
        <v>0.157714285714286</v>
      </c>
      <c r="AU355">
        <v>0</v>
      </c>
      <c r="AV355">
        <v>1.224</v>
      </c>
      <c r="AW355">
        <v>0.84342857142857097</v>
      </c>
      <c r="AX355">
        <v>1.21714285714286</v>
      </c>
      <c r="AY355">
        <v>1.8594285714285701</v>
      </c>
      <c r="AZ355">
        <v>5.1440000000000001</v>
      </c>
      <c r="BA355">
        <v>0.190857142857143</v>
      </c>
      <c r="BB355">
        <v>1.8285714285714301E-2</v>
      </c>
      <c r="BC355">
        <v>0.66742857142857104</v>
      </c>
      <c r="BD355">
        <v>0.31885714285714301</v>
      </c>
      <c r="BE355">
        <v>0.16342857142857101</v>
      </c>
      <c r="BF355" s="233" t="str">
        <f t="shared" si="5"/>
        <v>Least vulnerability</v>
      </c>
    </row>
    <row r="356" spans="1:58" x14ac:dyDescent="0.25">
      <c r="A356">
        <v>55933</v>
      </c>
      <c r="B356">
        <v>247</v>
      </c>
      <c r="C356">
        <v>22</v>
      </c>
      <c r="D356">
        <v>1</v>
      </c>
      <c r="E356">
        <v>34223</v>
      </c>
      <c r="F356">
        <v>8</v>
      </c>
      <c r="G356">
        <v>43</v>
      </c>
      <c r="H356">
        <v>60</v>
      </c>
      <c r="I356">
        <v>46</v>
      </c>
      <c r="J356">
        <v>17</v>
      </c>
      <c r="K356">
        <v>8</v>
      </c>
      <c r="L356">
        <v>0</v>
      </c>
      <c r="M356">
        <v>0</v>
      </c>
      <c r="N356">
        <v>0</v>
      </c>
      <c r="O356">
        <v>2</v>
      </c>
      <c r="P356">
        <v>1</v>
      </c>
      <c r="Q356">
        <v>0</v>
      </c>
      <c r="R356">
        <v>8.9068825910931196E-2</v>
      </c>
      <c r="S356">
        <v>4.0485829959514196E-3</v>
      </c>
      <c r="T356">
        <v>34223</v>
      </c>
      <c r="U356">
        <v>3.2388663967611302E-2</v>
      </c>
      <c r="V356">
        <v>0.17408906882591099</v>
      </c>
      <c r="W356">
        <v>0.24291497975708501</v>
      </c>
      <c r="X356">
        <v>0.186234817813765</v>
      </c>
      <c r="Y356">
        <v>6.88259109311741E-2</v>
      </c>
      <c r="Z356">
        <v>3.2388663967611302E-2</v>
      </c>
      <c r="AA356">
        <v>0</v>
      </c>
      <c r="AB356">
        <v>0</v>
      </c>
      <c r="AC356">
        <v>0</v>
      </c>
      <c r="AD356">
        <v>8.0971659919028306E-3</v>
      </c>
      <c r="AE356">
        <v>4.0485829959514196E-3</v>
      </c>
      <c r="AF356">
        <v>0</v>
      </c>
      <c r="AG356">
        <v>0.58171428571428596</v>
      </c>
      <c r="AH356">
        <v>9.3714285714285694E-2</v>
      </c>
      <c r="AI356">
        <v>0.68228571428571405</v>
      </c>
      <c r="AJ356">
        <v>0.32800000000000001</v>
      </c>
      <c r="AK356">
        <v>0.36114285714285699</v>
      </c>
      <c r="AL356">
        <v>0.628571428571429</v>
      </c>
      <c r="AM356">
        <v>0.91085714285714303</v>
      </c>
      <c r="AN356">
        <v>0.96571428571428597</v>
      </c>
      <c r="AO356">
        <v>0.13371428571428601</v>
      </c>
      <c r="AP356">
        <v>0</v>
      </c>
      <c r="AQ356">
        <v>0</v>
      </c>
      <c r="AR356">
        <v>0</v>
      </c>
      <c r="AS356">
        <v>0.68342857142857105</v>
      </c>
      <c r="AT356">
        <v>0.16228571428571401</v>
      </c>
      <c r="AU356">
        <v>0</v>
      </c>
      <c r="AV356">
        <v>1.6857142857142899</v>
      </c>
      <c r="AW356">
        <v>2.8662857142857101</v>
      </c>
      <c r="AX356">
        <v>0.13371428571428601</v>
      </c>
      <c r="AY356">
        <v>0.84571428571428597</v>
      </c>
      <c r="AZ356">
        <v>5.5314285714285703</v>
      </c>
      <c r="BA356">
        <v>0.373714285714286</v>
      </c>
      <c r="BB356">
        <v>0.92571428571428604</v>
      </c>
      <c r="BC356">
        <v>0.10171428571428601</v>
      </c>
      <c r="BD356">
        <v>7.0857142857142896E-2</v>
      </c>
      <c r="BE356">
        <v>0.214857142857143</v>
      </c>
      <c r="BF356" s="233" t="str">
        <f t="shared" si="5"/>
        <v>Least vulnerability</v>
      </c>
    </row>
    <row r="357" spans="1:58" x14ac:dyDescent="0.25">
      <c r="A357">
        <v>55934</v>
      </c>
      <c r="B357">
        <v>3604</v>
      </c>
      <c r="C357">
        <v>164</v>
      </c>
      <c r="D357">
        <v>27</v>
      </c>
      <c r="E357">
        <v>42171</v>
      </c>
      <c r="F357">
        <v>72</v>
      </c>
      <c r="G357">
        <v>716</v>
      </c>
      <c r="H357">
        <v>889</v>
      </c>
      <c r="I357">
        <v>219</v>
      </c>
      <c r="J357">
        <v>57</v>
      </c>
      <c r="K357">
        <v>255</v>
      </c>
      <c r="L357">
        <v>6</v>
      </c>
      <c r="M357">
        <v>64</v>
      </c>
      <c r="N357">
        <v>20</v>
      </c>
      <c r="O357">
        <v>5</v>
      </c>
      <c r="P357">
        <v>31</v>
      </c>
      <c r="Q357">
        <v>24</v>
      </c>
      <c r="R357">
        <v>4.5504994450610403E-2</v>
      </c>
      <c r="S357">
        <v>7.4916759156492801E-3</v>
      </c>
      <c r="T357">
        <v>42171</v>
      </c>
      <c r="U357">
        <v>1.9977802441731401E-2</v>
      </c>
      <c r="V357">
        <v>0.19866814650388501</v>
      </c>
      <c r="W357">
        <v>0.246670366259711</v>
      </c>
      <c r="X357">
        <v>6.0765815760266399E-2</v>
      </c>
      <c r="Y357">
        <v>1.5815760266370701E-2</v>
      </c>
      <c r="Z357">
        <v>7.0754716981132101E-2</v>
      </c>
      <c r="AA357">
        <v>1.6648168701442799E-3</v>
      </c>
      <c r="AB357">
        <v>1.7758046614872399E-2</v>
      </c>
      <c r="AC357">
        <v>5.5493895671476102E-3</v>
      </c>
      <c r="AD357">
        <v>1.3873473917868999E-3</v>
      </c>
      <c r="AE357">
        <v>8.6015538290788E-3</v>
      </c>
      <c r="AF357">
        <v>6.6592674805771397E-3</v>
      </c>
      <c r="AG357">
        <v>0.19314285714285701</v>
      </c>
      <c r="AH357">
        <v>0.17028571428571401</v>
      </c>
      <c r="AI357">
        <v>0.27314285714285702</v>
      </c>
      <c r="AJ357">
        <v>0.154285714285714</v>
      </c>
      <c r="AK357">
        <v>0.52</v>
      </c>
      <c r="AL357">
        <v>0.65828571428571403</v>
      </c>
      <c r="AM357">
        <v>4.8000000000000001E-2</v>
      </c>
      <c r="AN357">
        <v>0.23428571428571399</v>
      </c>
      <c r="AO357">
        <v>0.38628571428571401</v>
      </c>
      <c r="AP357">
        <v>0.48228571428571398</v>
      </c>
      <c r="AQ357">
        <v>0.54514285714285704</v>
      </c>
      <c r="AR357">
        <v>0.28342857142857097</v>
      </c>
      <c r="AS357">
        <v>0.27200000000000002</v>
      </c>
      <c r="AT357">
        <v>0.32571428571428601</v>
      </c>
      <c r="AU357">
        <v>0.55085714285714305</v>
      </c>
      <c r="AV357">
        <v>0.79085714285714304</v>
      </c>
      <c r="AW357">
        <v>1.46057142857143</v>
      </c>
      <c r="AX357">
        <v>0.86857142857142899</v>
      </c>
      <c r="AY357">
        <v>1.97714285714286</v>
      </c>
      <c r="AZ357">
        <v>5.0971428571428596</v>
      </c>
      <c r="BA357">
        <v>6.7428571428571393E-2</v>
      </c>
      <c r="BB357">
        <v>0.19542857142857101</v>
      </c>
      <c r="BC357">
        <v>0.46057142857142902</v>
      </c>
      <c r="BD357">
        <v>0.36457142857142899</v>
      </c>
      <c r="BE357">
        <v>0.156571428571429</v>
      </c>
      <c r="BF357" s="233" t="str">
        <f t="shared" si="5"/>
        <v>Least vulnerability</v>
      </c>
    </row>
    <row r="358" spans="1:58" x14ac:dyDescent="0.25">
      <c r="A358">
        <v>55935</v>
      </c>
      <c r="B358">
        <v>921</v>
      </c>
      <c r="C358">
        <v>54</v>
      </c>
      <c r="D358">
        <v>26</v>
      </c>
      <c r="E358">
        <v>49545</v>
      </c>
      <c r="F358">
        <v>46</v>
      </c>
      <c r="G358">
        <v>173</v>
      </c>
      <c r="H358">
        <v>197</v>
      </c>
      <c r="I358">
        <v>56</v>
      </c>
      <c r="J358">
        <v>26</v>
      </c>
      <c r="K358">
        <v>49</v>
      </c>
      <c r="L358">
        <v>0</v>
      </c>
      <c r="M358">
        <v>0</v>
      </c>
      <c r="N358">
        <v>22</v>
      </c>
      <c r="O358">
        <v>1</v>
      </c>
      <c r="P358">
        <v>13</v>
      </c>
      <c r="Q358">
        <v>0</v>
      </c>
      <c r="R358">
        <v>5.8631921824104198E-2</v>
      </c>
      <c r="S358">
        <v>2.8230184581976101E-2</v>
      </c>
      <c r="T358">
        <v>49545</v>
      </c>
      <c r="U358">
        <v>4.9945711183496201E-2</v>
      </c>
      <c r="V358">
        <v>0.187839305103149</v>
      </c>
      <c r="W358">
        <v>0.21389793702497301</v>
      </c>
      <c r="X358">
        <v>6.0803474484256201E-2</v>
      </c>
      <c r="Y358">
        <v>2.8230184581976101E-2</v>
      </c>
      <c r="Z358">
        <v>5.3203040173724202E-2</v>
      </c>
      <c r="AA358">
        <v>0</v>
      </c>
      <c r="AB358">
        <v>0</v>
      </c>
      <c r="AC358">
        <v>2.3887079261672099E-2</v>
      </c>
      <c r="AD358">
        <v>1.0857763300760001E-3</v>
      </c>
      <c r="AE358">
        <v>1.4115092290988099E-2</v>
      </c>
      <c r="AF358">
        <v>0</v>
      </c>
      <c r="AG358">
        <v>0.30171428571428599</v>
      </c>
      <c r="AH358">
        <v>0.80571428571428605</v>
      </c>
      <c r="AI358">
        <v>0.124571428571429</v>
      </c>
      <c r="AJ358">
        <v>0.65257142857142902</v>
      </c>
      <c r="AK358">
        <v>0.44457142857142901</v>
      </c>
      <c r="AL358">
        <v>0.40114285714285702</v>
      </c>
      <c r="AM358">
        <v>4.9142857142857099E-2</v>
      </c>
      <c r="AN358">
        <v>0.61485714285714299</v>
      </c>
      <c r="AO358">
        <v>0.27314285714285702</v>
      </c>
      <c r="AP358">
        <v>0</v>
      </c>
      <c r="AQ358">
        <v>0</v>
      </c>
      <c r="AR358">
        <v>0.61371428571428599</v>
      </c>
      <c r="AS358">
        <v>0.25600000000000001</v>
      </c>
      <c r="AT358">
        <v>0.502857142857143</v>
      </c>
      <c r="AU358">
        <v>0</v>
      </c>
      <c r="AV358">
        <v>1.8845714285714299</v>
      </c>
      <c r="AW358">
        <v>1.50971428571429</v>
      </c>
      <c r="AX358">
        <v>0.27314285714285702</v>
      </c>
      <c r="AY358">
        <v>1.3725714285714301</v>
      </c>
      <c r="AZ358">
        <v>5.04</v>
      </c>
      <c r="BA358">
        <v>0.45028571428571401</v>
      </c>
      <c r="BB358">
        <v>0.224</v>
      </c>
      <c r="BC358">
        <v>0.16342857142857101</v>
      </c>
      <c r="BD358">
        <v>0.192</v>
      </c>
      <c r="BE358">
        <v>0.14857142857142899</v>
      </c>
      <c r="BF358" s="233" t="str">
        <f t="shared" si="5"/>
        <v>Least vulnerability</v>
      </c>
    </row>
    <row r="359" spans="1:58" x14ac:dyDescent="0.25">
      <c r="A359">
        <v>55936</v>
      </c>
      <c r="B359">
        <v>1736</v>
      </c>
      <c r="C359">
        <v>126</v>
      </c>
      <c r="D359">
        <v>9</v>
      </c>
      <c r="E359">
        <v>40163</v>
      </c>
      <c r="F359">
        <v>29</v>
      </c>
      <c r="G359">
        <v>327</v>
      </c>
      <c r="H359">
        <v>429</v>
      </c>
      <c r="I359">
        <v>219</v>
      </c>
      <c r="J359">
        <v>29</v>
      </c>
      <c r="K359">
        <v>74</v>
      </c>
      <c r="L359">
        <v>7</v>
      </c>
      <c r="M359">
        <v>59</v>
      </c>
      <c r="N359">
        <v>19</v>
      </c>
      <c r="O359">
        <v>13</v>
      </c>
      <c r="P359">
        <v>22</v>
      </c>
      <c r="Q359">
        <v>33</v>
      </c>
      <c r="R359">
        <v>7.25806451612903E-2</v>
      </c>
      <c r="S359">
        <v>5.1843317972350197E-3</v>
      </c>
      <c r="T359">
        <v>40163</v>
      </c>
      <c r="U359">
        <v>1.6705069124423998E-2</v>
      </c>
      <c r="V359">
        <v>0.18836405529953901</v>
      </c>
      <c r="W359">
        <v>0.24711981566820301</v>
      </c>
      <c r="X359">
        <v>0.126152073732719</v>
      </c>
      <c r="Y359">
        <v>1.6705069124423998E-2</v>
      </c>
      <c r="Z359">
        <v>4.2626728110599102E-2</v>
      </c>
      <c r="AA359">
        <v>4.0322580645161298E-3</v>
      </c>
      <c r="AB359">
        <v>3.39861751152074E-2</v>
      </c>
      <c r="AC359">
        <v>1.0944700460829499E-2</v>
      </c>
      <c r="AD359">
        <v>7.4884792626728099E-3</v>
      </c>
      <c r="AE359">
        <v>1.26728110599078E-2</v>
      </c>
      <c r="AF359">
        <v>1.9009216589861801E-2</v>
      </c>
      <c r="AG359">
        <v>0.44342857142857101</v>
      </c>
      <c r="AH359">
        <v>0.11771428571428599</v>
      </c>
      <c r="AI359">
        <v>0.34514285714285697</v>
      </c>
      <c r="AJ359">
        <v>0.124571428571429</v>
      </c>
      <c r="AK359">
        <v>0.45142857142857101</v>
      </c>
      <c r="AL359">
        <v>0.66400000000000003</v>
      </c>
      <c r="AM359">
        <v>0.58399999999999996</v>
      </c>
      <c r="AN359">
        <v>0.26285714285714301</v>
      </c>
      <c r="AO359">
        <v>0.19657142857142901</v>
      </c>
      <c r="AP359">
        <v>0.60114285714285698</v>
      </c>
      <c r="AQ359">
        <v>0.69942857142857096</v>
      </c>
      <c r="AR359">
        <v>0.41714285714285698</v>
      </c>
      <c r="AS359">
        <v>0.65371428571428603</v>
      </c>
      <c r="AT359">
        <v>0.46400000000000002</v>
      </c>
      <c r="AU359">
        <v>0.73142857142857098</v>
      </c>
      <c r="AV359">
        <v>1.03085714285714</v>
      </c>
      <c r="AW359">
        <v>1.96228571428571</v>
      </c>
      <c r="AX359">
        <v>0.79771428571428604</v>
      </c>
      <c r="AY359">
        <v>2.9657142857142902</v>
      </c>
      <c r="AZ359">
        <v>6.75657142857143</v>
      </c>
      <c r="BA359">
        <v>0.129142857142857</v>
      </c>
      <c r="BB359">
        <v>0.47085714285714297</v>
      </c>
      <c r="BC359">
        <v>0.41828571428571398</v>
      </c>
      <c r="BD359">
        <v>0.67885714285714305</v>
      </c>
      <c r="BE359">
        <v>0.42971428571428599</v>
      </c>
      <c r="BF359" s="233" t="str">
        <f t="shared" si="5"/>
        <v>Some vulnerability</v>
      </c>
    </row>
    <row r="360" spans="1:58" x14ac:dyDescent="0.25">
      <c r="A360">
        <v>55939</v>
      </c>
      <c r="B360">
        <v>1841</v>
      </c>
      <c r="C360">
        <v>166</v>
      </c>
      <c r="D360">
        <v>29</v>
      </c>
      <c r="E360">
        <v>34566</v>
      </c>
      <c r="F360">
        <v>179</v>
      </c>
      <c r="G360">
        <v>547</v>
      </c>
      <c r="H360">
        <v>341</v>
      </c>
      <c r="I360">
        <v>262</v>
      </c>
      <c r="J360">
        <v>53</v>
      </c>
      <c r="K360">
        <v>61</v>
      </c>
      <c r="L360">
        <v>30</v>
      </c>
      <c r="M360">
        <v>56</v>
      </c>
      <c r="N360">
        <v>22</v>
      </c>
      <c r="O360">
        <v>7</v>
      </c>
      <c r="P360">
        <v>60</v>
      </c>
      <c r="Q360">
        <v>62</v>
      </c>
      <c r="R360">
        <v>9.0168386746333498E-2</v>
      </c>
      <c r="S360">
        <v>1.57523085279739E-2</v>
      </c>
      <c r="T360">
        <v>34566</v>
      </c>
      <c r="U360">
        <v>9.7229766431287307E-2</v>
      </c>
      <c r="V360">
        <v>0.29712112982075001</v>
      </c>
      <c r="W360">
        <v>0.18522542096686601</v>
      </c>
      <c r="X360">
        <v>0.14231395980445399</v>
      </c>
      <c r="Y360">
        <v>2.87887017925041E-2</v>
      </c>
      <c r="Z360">
        <v>3.3134166214014098E-2</v>
      </c>
      <c r="AA360">
        <v>1.6295491580662701E-2</v>
      </c>
      <c r="AB360">
        <v>3.04182509505703E-2</v>
      </c>
      <c r="AC360">
        <v>1.1950027159152599E-2</v>
      </c>
      <c r="AD360">
        <v>3.8022813688212902E-3</v>
      </c>
      <c r="AE360">
        <v>3.2590983161325401E-2</v>
      </c>
      <c r="AF360">
        <v>3.3677349266702898E-2</v>
      </c>
      <c r="AG360">
        <v>0.58742857142857097</v>
      </c>
      <c r="AH360">
        <v>0.42514285714285699</v>
      </c>
      <c r="AI360">
        <v>0.66742857142857104</v>
      </c>
      <c r="AJ360">
        <v>0.95314285714285696</v>
      </c>
      <c r="AK360">
        <v>0.88914285714285701</v>
      </c>
      <c r="AL360">
        <v>0.22514285714285701</v>
      </c>
      <c r="AM360">
        <v>0.71542857142857097</v>
      </c>
      <c r="AN360">
        <v>0.63200000000000001</v>
      </c>
      <c r="AO360">
        <v>0.14057142857142901</v>
      </c>
      <c r="AP360">
        <v>0.86057142857142899</v>
      </c>
      <c r="AQ360">
        <v>0.66400000000000003</v>
      </c>
      <c r="AR360">
        <v>0.435428571428571</v>
      </c>
      <c r="AS360">
        <v>0.442285714285714</v>
      </c>
      <c r="AT360">
        <v>0.84799999999999998</v>
      </c>
      <c r="AU360">
        <v>0.86285714285714299</v>
      </c>
      <c r="AV360">
        <v>2.6331428571428601</v>
      </c>
      <c r="AW360">
        <v>2.4617142857142902</v>
      </c>
      <c r="AX360">
        <v>1.00114285714286</v>
      </c>
      <c r="AY360">
        <v>3.25257142857143</v>
      </c>
      <c r="AZ360">
        <v>9.3485714285714305</v>
      </c>
      <c r="BA360">
        <v>0.77028571428571402</v>
      </c>
      <c r="BB360">
        <v>0.73485714285714299</v>
      </c>
      <c r="BC360">
        <v>0.55314285714285705</v>
      </c>
      <c r="BD360">
        <v>0.77828571428571403</v>
      </c>
      <c r="BE360">
        <v>0.83542857142857097</v>
      </c>
      <c r="BF360" s="233" t="str">
        <f t="shared" si="5"/>
        <v>Most vulnerability</v>
      </c>
    </row>
    <row r="361" spans="1:58" x14ac:dyDescent="0.25">
      <c r="A361">
        <v>55940</v>
      </c>
      <c r="B361">
        <v>2818</v>
      </c>
      <c r="C361">
        <v>183</v>
      </c>
      <c r="D361">
        <v>26</v>
      </c>
      <c r="E361">
        <v>38653</v>
      </c>
      <c r="F361">
        <v>81</v>
      </c>
      <c r="G361">
        <v>507</v>
      </c>
      <c r="H361">
        <v>670</v>
      </c>
      <c r="I361">
        <v>348</v>
      </c>
      <c r="J361">
        <v>55</v>
      </c>
      <c r="K361">
        <v>299</v>
      </c>
      <c r="L361">
        <v>3</v>
      </c>
      <c r="M361">
        <v>122</v>
      </c>
      <c r="N361">
        <v>46</v>
      </c>
      <c r="O361">
        <v>24</v>
      </c>
      <c r="P361">
        <v>82</v>
      </c>
      <c r="Q361">
        <v>56</v>
      </c>
      <c r="R361">
        <v>6.4939673527324299E-2</v>
      </c>
      <c r="S361">
        <v>9.2264017033357008E-3</v>
      </c>
      <c r="T361">
        <v>38653</v>
      </c>
      <c r="U361">
        <v>2.8743789921930399E-2</v>
      </c>
      <c r="V361">
        <v>0.17991483321504601</v>
      </c>
      <c r="W361">
        <v>0.23775727466288099</v>
      </c>
      <c r="X361">
        <v>0.12349183818310901</v>
      </c>
      <c r="Y361">
        <v>1.9517388218594701E-2</v>
      </c>
      <c r="Z361">
        <v>0.106103619588361</v>
      </c>
      <c r="AA361">
        <v>1.0645848119233501E-3</v>
      </c>
      <c r="AB361">
        <v>4.32931156848829E-2</v>
      </c>
      <c r="AC361">
        <v>1.6323633782824701E-2</v>
      </c>
      <c r="AD361">
        <v>8.5166784953868008E-3</v>
      </c>
      <c r="AE361">
        <v>2.9098651525904899E-2</v>
      </c>
      <c r="AF361">
        <v>1.9872249822569198E-2</v>
      </c>
      <c r="AG361">
        <v>0.36342857142857099</v>
      </c>
      <c r="AH361">
        <v>0.213714285714286</v>
      </c>
      <c r="AI361">
        <v>0.39885714285714302</v>
      </c>
      <c r="AJ361">
        <v>0.26400000000000001</v>
      </c>
      <c r="AK361">
        <v>0.39428571428571402</v>
      </c>
      <c r="AL361">
        <v>0.59199999999999997</v>
      </c>
      <c r="AM361">
        <v>0.55657142857142905</v>
      </c>
      <c r="AN361">
        <v>0.35542857142857098</v>
      </c>
      <c r="AO361">
        <v>0.60799999999999998</v>
      </c>
      <c r="AP361">
        <v>0.42971428571428599</v>
      </c>
      <c r="AQ361">
        <v>0.77028571428571402</v>
      </c>
      <c r="AR361">
        <v>0.505142857142857</v>
      </c>
      <c r="AS361">
        <v>0.71314285714285697</v>
      </c>
      <c r="AT361">
        <v>0.80342857142857105</v>
      </c>
      <c r="AU361">
        <v>0.73942857142857099</v>
      </c>
      <c r="AV361">
        <v>1.24</v>
      </c>
      <c r="AW361">
        <v>1.8982857142857099</v>
      </c>
      <c r="AX361">
        <v>1.03771428571429</v>
      </c>
      <c r="AY361">
        <v>3.5314285714285698</v>
      </c>
      <c r="AZ361">
        <v>7.7074285714285704</v>
      </c>
      <c r="BA361">
        <v>0.19885714285714301</v>
      </c>
      <c r="BB361">
        <v>0.433142857142857</v>
      </c>
      <c r="BC361">
        <v>0.57257142857142895</v>
      </c>
      <c r="BD361">
        <v>0.875428571428571</v>
      </c>
      <c r="BE361">
        <v>0.56685714285714295</v>
      </c>
      <c r="BF361" s="233" t="str">
        <f t="shared" si="5"/>
        <v>Significant vulnerability</v>
      </c>
    </row>
    <row r="362" spans="1:58" x14ac:dyDescent="0.25">
      <c r="A362">
        <v>55941</v>
      </c>
      <c r="B362">
        <v>1154</v>
      </c>
      <c r="C362">
        <v>40</v>
      </c>
      <c r="D362">
        <v>6</v>
      </c>
      <c r="E362">
        <v>34219</v>
      </c>
      <c r="F362">
        <v>18</v>
      </c>
      <c r="G362">
        <v>150</v>
      </c>
      <c r="H362">
        <v>312</v>
      </c>
      <c r="I362">
        <v>98</v>
      </c>
      <c r="J362">
        <v>56</v>
      </c>
      <c r="K362">
        <v>135</v>
      </c>
      <c r="L362">
        <v>0</v>
      </c>
      <c r="M362">
        <v>11</v>
      </c>
      <c r="N362">
        <v>40</v>
      </c>
      <c r="O362">
        <v>0</v>
      </c>
      <c r="P362">
        <v>8</v>
      </c>
      <c r="Q362">
        <v>0</v>
      </c>
      <c r="R362">
        <v>3.4662045060658599E-2</v>
      </c>
      <c r="S362">
        <v>5.1993067590987898E-3</v>
      </c>
      <c r="T362">
        <v>34219</v>
      </c>
      <c r="U362">
        <v>1.5597920277296401E-2</v>
      </c>
      <c r="V362">
        <v>0.12998266897746999</v>
      </c>
      <c r="W362">
        <v>0.27036395147313702</v>
      </c>
      <c r="X362">
        <v>8.4922010398613496E-2</v>
      </c>
      <c r="Y362">
        <v>4.8526863084922003E-2</v>
      </c>
      <c r="Z362">
        <v>0.11698440207972299</v>
      </c>
      <c r="AA362">
        <v>0</v>
      </c>
      <c r="AB362">
        <v>9.5320623916811103E-3</v>
      </c>
      <c r="AC362">
        <v>3.4662045060658599E-2</v>
      </c>
      <c r="AD362">
        <v>0</v>
      </c>
      <c r="AE362">
        <v>6.9324090121317197E-3</v>
      </c>
      <c r="AF362">
        <v>0</v>
      </c>
      <c r="AG362">
        <v>0.106285714285714</v>
      </c>
      <c r="AH362">
        <v>0.11885714285714299</v>
      </c>
      <c r="AI362">
        <v>0.68342857142857105</v>
      </c>
      <c r="AJ362">
        <v>0.10057142857142901</v>
      </c>
      <c r="AK362">
        <v>0.13257142857142901</v>
      </c>
      <c r="AL362">
        <v>0.81257142857142906</v>
      </c>
      <c r="AM362">
        <v>0.185142857142857</v>
      </c>
      <c r="AN362">
        <v>0.90742857142857103</v>
      </c>
      <c r="AO362">
        <v>0.64685714285714302</v>
      </c>
      <c r="AP362">
        <v>0</v>
      </c>
      <c r="AQ362">
        <v>0.441142857142857</v>
      </c>
      <c r="AR362">
        <v>0.70628571428571396</v>
      </c>
      <c r="AS362">
        <v>0</v>
      </c>
      <c r="AT362">
        <v>0.27200000000000002</v>
      </c>
      <c r="AU362">
        <v>0</v>
      </c>
      <c r="AV362">
        <v>1.00914285714286</v>
      </c>
      <c r="AW362">
        <v>2.0377142857142898</v>
      </c>
      <c r="AX362">
        <v>0.64685714285714302</v>
      </c>
      <c r="AY362">
        <v>1.4194285714285699</v>
      </c>
      <c r="AZ362">
        <v>5.1131428571428597</v>
      </c>
      <c r="BA362">
        <v>0.12</v>
      </c>
      <c r="BB362">
        <v>0.53028571428571403</v>
      </c>
      <c r="BC362">
        <v>0.33942857142857102</v>
      </c>
      <c r="BD362">
        <v>0.20799999999999999</v>
      </c>
      <c r="BE362">
        <v>0.16</v>
      </c>
      <c r="BF362" s="233" t="str">
        <f t="shared" si="5"/>
        <v>Least vulnerability</v>
      </c>
    </row>
    <row r="363" spans="1:58" x14ac:dyDescent="0.25">
      <c r="A363">
        <v>55943</v>
      </c>
      <c r="B363">
        <v>3007</v>
      </c>
      <c r="C363">
        <v>321</v>
      </c>
      <c r="D363">
        <v>50</v>
      </c>
      <c r="E363">
        <v>32804</v>
      </c>
      <c r="F363">
        <v>93</v>
      </c>
      <c r="G363">
        <v>587</v>
      </c>
      <c r="H363">
        <v>840</v>
      </c>
      <c r="I363">
        <v>287</v>
      </c>
      <c r="J363">
        <v>73</v>
      </c>
      <c r="K363">
        <v>192</v>
      </c>
      <c r="L363">
        <v>3</v>
      </c>
      <c r="M363">
        <v>28</v>
      </c>
      <c r="N363">
        <v>68</v>
      </c>
      <c r="O363">
        <v>14</v>
      </c>
      <c r="P363">
        <v>31</v>
      </c>
      <c r="Q363">
        <v>62</v>
      </c>
      <c r="R363">
        <v>0.10675091453275699</v>
      </c>
      <c r="S363">
        <v>1.6627868307283002E-2</v>
      </c>
      <c r="T363">
        <v>32804</v>
      </c>
      <c r="U363">
        <v>3.09278350515464E-2</v>
      </c>
      <c r="V363">
        <v>0.19521117392750301</v>
      </c>
      <c r="W363">
        <v>0.27934818756235502</v>
      </c>
      <c r="X363">
        <v>9.5443964083804497E-2</v>
      </c>
      <c r="Y363">
        <v>2.4276687728633201E-2</v>
      </c>
      <c r="Z363">
        <v>6.3851014299966702E-2</v>
      </c>
      <c r="AA363">
        <v>9.9767209843697993E-4</v>
      </c>
      <c r="AB363">
        <v>9.3116062520784797E-3</v>
      </c>
      <c r="AC363">
        <v>2.2613900897904899E-2</v>
      </c>
      <c r="AD363">
        <v>4.6558031260392398E-3</v>
      </c>
      <c r="AE363">
        <v>1.03092783505155E-2</v>
      </c>
      <c r="AF363">
        <v>2.06185567010309E-2</v>
      </c>
      <c r="AG363">
        <v>0.70057142857142896</v>
      </c>
      <c r="AH363">
        <v>0.46400000000000002</v>
      </c>
      <c r="AI363">
        <v>0.76114285714285701</v>
      </c>
      <c r="AJ363">
        <v>0.29714285714285699</v>
      </c>
      <c r="AK363">
        <v>0.49142857142857099</v>
      </c>
      <c r="AL363">
        <v>0.85485714285714298</v>
      </c>
      <c r="AM363">
        <v>0.28228571428571397</v>
      </c>
      <c r="AN363">
        <v>0.50971428571428601</v>
      </c>
      <c r="AO363">
        <v>0.34171428571428603</v>
      </c>
      <c r="AP363">
        <v>0.42399999999999999</v>
      </c>
      <c r="AQ363">
        <v>0.436571428571429</v>
      </c>
      <c r="AR363">
        <v>0.60228571428571398</v>
      </c>
      <c r="AS363">
        <v>0.49371428571428599</v>
      </c>
      <c r="AT363">
        <v>0.38628571428571401</v>
      </c>
      <c r="AU363">
        <v>0.747428571428571</v>
      </c>
      <c r="AV363">
        <v>2.2228571428571402</v>
      </c>
      <c r="AW363">
        <v>2.1382857142857099</v>
      </c>
      <c r="AX363">
        <v>0.76571428571428601</v>
      </c>
      <c r="AY363">
        <v>2.6662857142857099</v>
      </c>
      <c r="AZ363">
        <v>7.7931428571428603</v>
      </c>
      <c r="BA363">
        <v>0.61714285714285699</v>
      </c>
      <c r="BB363">
        <v>0.58285714285714296</v>
      </c>
      <c r="BC363">
        <v>0.40685714285714297</v>
      </c>
      <c r="BD363">
        <v>0.58971428571428597</v>
      </c>
      <c r="BE363">
        <v>0.57714285714285696</v>
      </c>
      <c r="BF363" s="233" t="str">
        <f t="shared" si="5"/>
        <v>Significant vulnerability</v>
      </c>
    </row>
    <row r="364" spans="1:58" x14ac:dyDescent="0.25">
      <c r="A364">
        <v>55944</v>
      </c>
      <c r="B364">
        <v>7931</v>
      </c>
      <c r="C364">
        <v>196</v>
      </c>
      <c r="D364">
        <v>125</v>
      </c>
      <c r="E364">
        <v>42262</v>
      </c>
      <c r="F364">
        <v>155</v>
      </c>
      <c r="G364">
        <v>1182</v>
      </c>
      <c r="H364">
        <v>2188</v>
      </c>
      <c r="I364">
        <v>721</v>
      </c>
      <c r="J364">
        <v>101</v>
      </c>
      <c r="K364">
        <v>463</v>
      </c>
      <c r="L364">
        <v>68</v>
      </c>
      <c r="M364">
        <v>113</v>
      </c>
      <c r="N364">
        <v>240</v>
      </c>
      <c r="O364">
        <v>84</v>
      </c>
      <c r="P364">
        <v>117</v>
      </c>
      <c r="Q364">
        <v>29</v>
      </c>
      <c r="R364">
        <v>2.4713150926743199E-2</v>
      </c>
      <c r="S364">
        <v>1.5760938091035199E-2</v>
      </c>
      <c r="T364">
        <v>42262</v>
      </c>
      <c r="U364">
        <v>1.9543563232883601E-2</v>
      </c>
      <c r="V364">
        <v>0.14903543058882901</v>
      </c>
      <c r="W364">
        <v>0.27587946034548</v>
      </c>
      <c r="X364">
        <v>9.0909090909090898E-2</v>
      </c>
      <c r="Y364">
        <v>1.2734837977556399E-2</v>
      </c>
      <c r="Z364">
        <v>5.8378514689194298E-2</v>
      </c>
      <c r="AA364">
        <v>8.57395032152314E-3</v>
      </c>
      <c r="AB364">
        <v>1.4247888034295801E-2</v>
      </c>
      <c r="AC364">
        <v>3.02610011347875E-2</v>
      </c>
      <c r="AD364">
        <v>1.0591350397175601E-2</v>
      </c>
      <c r="AE364">
        <v>1.47522380532089E-2</v>
      </c>
      <c r="AF364">
        <v>3.6565376371201601E-3</v>
      </c>
      <c r="AG364">
        <v>5.2571428571428602E-2</v>
      </c>
      <c r="AH364">
        <v>0.42628571428571399</v>
      </c>
      <c r="AI364">
        <v>0.26857142857142902</v>
      </c>
      <c r="AJ364">
        <v>0.14971428571428599</v>
      </c>
      <c r="AK364">
        <v>0.22628571428571401</v>
      </c>
      <c r="AL364">
        <v>0.83885714285714297</v>
      </c>
      <c r="AM364">
        <v>0.23885714285714299</v>
      </c>
      <c r="AN364">
        <v>0.14628571428571399</v>
      </c>
      <c r="AO364">
        <v>0.30285714285714299</v>
      </c>
      <c r="AP364">
        <v>0.74171428571428599</v>
      </c>
      <c r="AQ364">
        <v>0.504</v>
      </c>
      <c r="AR364">
        <v>0.67542857142857105</v>
      </c>
      <c r="AS364">
        <v>0.78514285714285703</v>
      </c>
      <c r="AT364">
        <v>0.52342857142857102</v>
      </c>
      <c r="AU364">
        <v>0.49371428571428599</v>
      </c>
      <c r="AV364">
        <v>0.89714285714285702</v>
      </c>
      <c r="AW364">
        <v>1.45028571428571</v>
      </c>
      <c r="AX364">
        <v>1.04457142857143</v>
      </c>
      <c r="AY364">
        <v>2.9817142857142902</v>
      </c>
      <c r="AZ364">
        <v>6.3737142857142901</v>
      </c>
      <c r="BA364">
        <v>8.7999999999999995E-2</v>
      </c>
      <c r="BB364">
        <v>0.188571428571429</v>
      </c>
      <c r="BC364">
        <v>0.57485714285714296</v>
      </c>
      <c r="BD364">
        <v>0.68457142857142905</v>
      </c>
      <c r="BE364">
        <v>0.35314285714285698</v>
      </c>
      <c r="BF364" s="233" t="str">
        <f t="shared" si="5"/>
        <v>Some vulnerability</v>
      </c>
    </row>
    <row r="365" spans="1:58" x14ac:dyDescent="0.25">
      <c r="A365">
        <v>55945</v>
      </c>
      <c r="B365">
        <v>1321</v>
      </c>
      <c r="C365">
        <v>77</v>
      </c>
      <c r="D365">
        <v>6</v>
      </c>
      <c r="E365">
        <v>39340</v>
      </c>
      <c r="F365">
        <v>65</v>
      </c>
      <c r="G365">
        <v>284</v>
      </c>
      <c r="H365">
        <v>234</v>
      </c>
      <c r="I365">
        <v>215</v>
      </c>
      <c r="J365">
        <v>45</v>
      </c>
      <c r="K365">
        <v>59</v>
      </c>
      <c r="L365">
        <v>0</v>
      </c>
      <c r="M365">
        <v>0</v>
      </c>
      <c r="N365">
        <v>71</v>
      </c>
      <c r="O365">
        <v>3</v>
      </c>
      <c r="P365">
        <v>19</v>
      </c>
      <c r="Q365">
        <v>0</v>
      </c>
      <c r="R365">
        <v>5.82891748675246E-2</v>
      </c>
      <c r="S365">
        <v>4.5420136260408799E-3</v>
      </c>
      <c r="T365">
        <v>39340</v>
      </c>
      <c r="U365">
        <v>4.9205147615442799E-2</v>
      </c>
      <c r="V365">
        <v>0.21498864496593501</v>
      </c>
      <c r="W365">
        <v>0.17713853141559399</v>
      </c>
      <c r="X365">
        <v>0.16275548826646499</v>
      </c>
      <c r="Y365">
        <v>3.4065102195306597E-2</v>
      </c>
      <c r="Z365">
        <v>4.4663133989401999E-2</v>
      </c>
      <c r="AA365">
        <v>0</v>
      </c>
      <c r="AB365">
        <v>0</v>
      </c>
      <c r="AC365">
        <v>5.3747161241483703E-2</v>
      </c>
      <c r="AD365">
        <v>2.2710068130204399E-3</v>
      </c>
      <c r="AE365">
        <v>1.43830431491294E-2</v>
      </c>
      <c r="AF365">
        <v>0</v>
      </c>
      <c r="AG365">
        <v>0.29714285714285699</v>
      </c>
      <c r="AH365">
        <v>0.104</v>
      </c>
      <c r="AI365">
        <v>0.36799999999999999</v>
      </c>
      <c r="AJ365">
        <v>0.63657142857142901</v>
      </c>
      <c r="AK365">
        <v>0.61828571428571399</v>
      </c>
      <c r="AL365">
        <v>0.19314285714285701</v>
      </c>
      <c r="AM365">
        <v>0.82742857142857096</v>
      </c>
      <c r="AN365">
        <v>0.74399999999999999</v>
      </c>
      <c r="AO365">
        <v>0.21028571428571399</v>
      </c>
      <c r="AP365">
        <v>0</v>
      </c>
      <c r="AQ365">
        <v>0</v>
      </c>
      <c r="AR365">
        <v>0.80571428571428605</v>
      </c>
      <c r="AS365">
        <v>0.33828571428571402</v>
      </c>
      <c r="AT365">
        <v>0.51657142857142901</v>
      </c>
      <c r="AU365">
        <v>0</v>
      </c>
      <c r="AV365">
        <v>1.4057142857142899</v>
      </c>
      <c r="AW365">
        <v>2.3828571428571399</v>
      </c>
      <c r="AX365">
        <v>0.21028571428571399</v>
      </c>
      <c r="AY365">
        <v>1.6605714285714299</v>
      </c>
      <c r="AZ365">
        <v>5.6594285714285704</v>
      </c>
      <c r="BA365">
        <v>0.253714285714286</v>
      </c>
      <c r="BB365">
        <v>0.69714285714285695</v>
      </c>
      <c r="BC365">
        <v>0.13714285714285701</v>
      </c>
      <c r="BD365">
        <v>0.27314285714285702</v>
      </c>
      <c r="BE365">
        <v>0.23885714285714299</v>
      </c>
      <c r="BF365" s="233" t="str">
        <f t="shared" si="5"/>
        <v>Least vulnerability</v>
      </c>
    </row>
    <row r="366" spans="1:58" x14ac:dyDescent="0.25">
      <c r="A366">
        <v>55946</v>
      </c>
      <c r="B366">
        <v>3314</v>
      </c>
      <c r="C366">
        <v>402</v>
      </c>
      <c r="D366">
        <v>46</v>
      </c>
      <c r="E366">
        <v>36630</v>
      </c>
      <c r="F366">
        <v>136</v>
      </c>
      <c r="G366">
        <v>721</v>
      </c>
      <c r="H366">
        <v>619</v>
      </c>
      <c r="I366">
        <v>388</v>
      </c>
      <c r="J366">
        <v>67</v>
      </c>
      <c r="K366">
        <v>328</v>
      </c>
      <c r="L366">
        <v>52</v>
      </c>
      <c r="M366">
        <v>68</v>
      </c>
      <c r="N366">
        <v>87</v>
      </c>
      <c r="O366">
        <v>58</v>
      </c>
      <c r="P366">
        <v>47</v>
      </c>
      <c r="Q366">
        <v>101</v>
      </c>
      <c r="R366">
        <v>0.12130356065178</v>
      </c>
      <c r="S366">
        <v>1.3880506940253501E-2</v>
      </c>
      <c r="T366">
        <v>36630</v>
      </c>
      <c r="U366">
        <v>4.1038020519010301E-2</v>
      </c>
      <c r="V366">
        <v>0.21756185878092901</v>
      </c>
      <c r="W366">
        <v>0.18678334339167199</v>
      </c>
      <c r="X366">
        <v>0.117079058539529</v>
      </c>
      <c r="Y366">
        <v>2.0217260108630099E-2</v>
      </c>
      <c r="Z366">
        <v>9.8974049487024707E-2</v>
      </c>
      <c r="AA366">
        <v>1.5691007845503899E-2</v>
      </c>
      <c r="AB366">
        <v>2.0519010259505099E-2</v>
      </c>
      <c r="AC366">
        <v>2.62522631261316E-2</v>
      </c>
      <c r="AD366">
        <v>1.7501508750754399E-2</v>
      </c>
      <c r="AE366">
        <v>1.4182257091128501E-2</v>
      </c>
      <c r="AF366">
        <v>3.0476765238382601E-2</v>
      </c>
      <c r="AG366">
        <v>0.77142857142857102</v>
      </c>
      <c r="AH366">
        <v>0.36914285714285699</v>
      </c>
      <c r="AI366">
        <v>0.53028571428571403</v>
      </c>
      <c r="AJ366">
        <v>0.498285714285714</v>
      </c>
      <c r="AK366">
        <v>0.629714285714286</v>
      </c>
      <c r="AL366">
        <v>0.22971428571428601</v>
      </c>
      <c r="AM366">
        <v>0.500571428571429</v>
      </c>
      <c r="AN366">
        <v>0.38171428571428601</v>
      </c>
      <c r="AO366">
        <v>0.57599999999999996</v>
      </c>
      <c r="AP366">
        <v>0.85371428571428598</v>
      </c>
      <c r="AQ366">
        <v>0.57942857142857096</v>
      </c>
      <c r="AR366">
        <v>0.63657142857142901</v>
      </c>
      <c r="AS366">
        <v>0.91085714285714303</v>
      </c>
      <c r="AT366">
        <v>0.50742857142857101</v>
      </c>
      <c r="AU366">
        <v>0.83428571428571396</v>
      </c>
      <c r="AV366">
        <v>2.1691428571428601</v>
      </c>
      <c r="AW366">
        <v>1.74171428571429</v>
      </c>
      <c r="AX366">
        <v>1.4297142857142899</v>
      </c>
      <c r="AY366">
        <v>3.4685714285714302</v>
      </c>
      <c r="AZ366">
        <v>8.8091428571428594</v>
      </c>
      <c r="BA366">
        <v>0.59428571428571397</v>
      </c>
      <c r="BB366">
        <v>0.36</v>
      </c>
      <c r="BC366">
        <v>0.76685714285714301</v>
      </c>
      <c r="BD366">
        <v>0.85599999999999998</v>
      </c>
      <c r="BE366">
        <v>0.753142857142857</v>
      </c>
      <c r="BF366" s="233" t="str">
        <f t="shared" si="5"/>
        <v>Most vulnerability</v>
      </c>
    </row>
    <row r="367" spans="1:58" x14ac:dyDescent="0.25">
      <c r="A367">
        <v>55947</v>
      </c>
      <c r="B367">
        <v>7402</v>
      </c>
      <c r="C367">
        <v>340</v>
      </c>
      <c r="D367">
        <v>26</v>
      </c>
      <c r="E367">
        <v>44185</v>
      </c>
      <c r="F367">
        <v>252</v>
      </c>
      <c r="G367">
        <v>1541</v>
      </c>
      <c r="H367">
        <v>1410</v>
      </c>
      <c r="I367">
        <v>812</v>
      </c>
      <c r="J367">
        <v>216</v>
      </c>
      <c r="K367">
        <v>496</v>
      </c>
      <c r="L367">
        <v>94</v>
      </c>
      <c r="M367">
        <v>129</v>
      </c>
      <c r="N367">
        <v>90</v>
      </c>
      <c r="O367">
        <v>4</v>
      </c>
      <c r="P367">
        <v>69</v>
      </c>
      <c r="Q367">
        <v>90</v>
      </c>
      <c r="R367">
        <v>4.5933531477978899E-2</v>
      </c>
      <c r="S367">
        <v>3.5125641718454499E-3</v>
      </c>
      <c r="T367">
        <v>44185</v>
      </c>
      <c r="U367">
        <v>3.4044852742501998E-2</v>
      </c>
      <c r="V367">
        <v>0.20818697649283999</v>
      </c>
      <c r="W367">
        <v>0.190489057011618</v>
      </c>
      <c r="X367">
        <v>0.109700081059173</v>
      </c>
      <c r="Y367">
        <v>2.9181302350716001E-2</v>
      </c>
      <c r="Z367">
        <v>6.7008916509051594E-2</v>
      </c>
      <c r="AA367">
        <v>1.2699270467441201E-2</v>
      </c>
      <c r="AB367">
        <v>1.7427722237233201E-2</v>
      </c>
      <c r="AC367">
        <v>1.2158875979465E-2</v>
      </c>
      <c r="AD367">
        <v>5.4039448797622304E-4</v>
      </c>
      <c r="AE367">
        <v>9.3218049175898404E-3</v>
      </c>
      <c r="AF367">
        <v>1.2158875979465E-2</v>
      </c>
      <c r="AG367">
        <v>0.19657142857142901</v>
      </c>
      <c r="AH367">
        <v>8.4571428571428603E-2</v>
      </c>
      <c r="AI367">
        <v>0.20571428571428599</v>
      </c>
      <c r="AJ367">
        <v>0.36914285714285699</v>
      </c>
      <c r="AK367">
        <v>0.58171428571428596</v>
      </c>
      <c r="AL367">
        <v>0.252571428571429</v>
      </c>
      <c r="AM367">
        <v>0.41599999999999998</v>
      </c>
      <c r="AN367">
        <v>0.64685714285714302</v>
      </c>
      <c r="AO367">
        <v>0.36342857142857099</v>
      </c>
      <c r="AP367">
        <v>0.81599999999999995</v>
      </c>
      <c r="AQ367">
        <v>0.54285714285714304</v>
      </c>
      <c r="AR367">
        <v>0.442285714285714</v>
      </c>
      <c r="AS367">
        <v>0.224</v>
      </c>
      <c r="AT367">
        <v>0.35314285714285698</v>
      </c>
      <c r="AU367">
        <v>0.63542857142857101</v>
      </c>
      <c r="AV367">
        <v>0.85599999999999998</v>
      </c>
      <c r="AW367">
        <v>1.8971428571428599</v>
      </c>
      <c r="AX367">
        <v>1.1794285714285699</v>
      </c>
      <c r="AY367">
        <v>2.19771428571429</v>
      </c>
      <c r="AZ367">
        <v>6.1302857142857103</v>
      </c>
      <c r="BA367">
        <v>0.08</v>
      </c>
      <c r="BB367">
        <v>0.432</v>
      </c>
      <c r="BC367">
        <v>0.64571428571428602</v>
      </c>
      <c r="BD367">
        <v>0.44457142857142901</v>
      </c>
      <c r="BE367">
        <v>0.31885714285714301</v>
      </c>
      <c r="BF367" s="233" t="str">
        <f t="shared" si="5"/>
        <v>Some vulnerability</v>
      </c>
    </row>
    <row r="368" spans="1:58" x14ac:dyDescent="0.25">
      <c r="A368">
        <v>55949</v>
      </c>
      <c r="B368">
        <v>1929</v>
      </c>
      <c r="C368">
        <v>140</v>
      </c>
      <c r="D368">
        <v>22</v>
      </c>
      <c r="E368">
        <v>36982</v>
      </c>
      <c r="F368">
        <v>119</v>
      </c>
      <c r="G368">
        <v>403</v>
      </c>
      <c r="H368">
        <v>509</v>
      </c>
      <c r="I368">
        <v>181</v>
      </c>
      <c r="J368">
        <v>80</v>
      </c>
      <c r="K368">
        <v>90</v>
      </c>
      <c r="L368">
        <v>5</v>
      </c>
      <c r="M368">
        <v>92</v>
      </c>
      <c r="N368">
        <v>21</v>
      </c>
      <c r="O368">
        <v>17</v>
      </c>
      <c r="P368">
        <v>78</v>
      </c>
      <c r="Q368">
        <v>25</v>
      </c>
      <c r="R368">
        <v>7.2576464489372702E-2</v>
      </c>
      <c r="S368">
        <v>1.1404872991187099E-2</v>
      </c>
      <c r="T368">
        <v>36982</v>
      </c>
      <c r="U368">
        <v>6.1689994815966799E-2</v>
      </c>
      <c r="V368">
        <v>0.20891653706583699</v>
      </c>
      <c r="W368">
        <v>0.26386728875064802</v>
      </c>
      <c r="X368">
        <v>9.3831000518403304E-2</v>
      </c>
      <c r="Y368">
        <v>4.1472265422498697E-2</v>
      </c>
      <c r="Z368">
        <v>4.6656298600311001E-2</v>
      </c>
      <c r="AA368">
        <v>2.5920165889061699E-3</v>
      </c>
      <c r="AB368">
        <v>4.7693105235873501E-2</v>
      </c>
      <c r="AC368">
        <v>1.08864696734059E-2</v>
      </c>
      <c r="AD368">
        <v>8.8128564022809802E-3</v>
      </c>
      <c r="AE368">
        <v>4.0435458786936197E-2</v>
      </c>
      <c r="AF368">
        <v>1.29600829445308E-2</v>
      </c>
      <c r="AG368">
        <v>0.442285714285714</v>
      </c>
      <c r="AH368">
        <v>0.29599999999999999</v>
      </c>
      <c r="AI368">
        <v>0.50971428571428601</v>
      </c>
      <c r="AJ368">
        <v>0.78400000000000003</v>
      </c>
      <c r="AK368">
        <v>0.58742857142857097</v>
      </c>
      <c r="AL368">
        <v>0.76914285714285702</v>
      </c>
      <c r="AM368">
        <v>0.26742857142857102</v>
      </c>
      <c r="AN368">
        <v>0.85028571428571398</v>
      </c>
      <c r="AO368">
        <v>0.224</v>
      </c>
      <c r="AP368">
        <v>0.52800000000000002</v>
      </c>
      <c r="AQ368">
        <v>0.79657142857142904</v>
      </c>
      <c r="AR368">
        <v>0.41371428571428598</v>
      </c>
      <c r="AS368">
        <v>0.72342857142857098</v>
      </c>
      <c r="AT368">
        <v>0.91314285714285703</v>
      </c>
      <c r="AU368">
        <v>0.64685714285714302</v>
      </c>
      <c r="AV368">
        <v>2.032</v>
      </c>
      <c r="AW368">
        <v>2.4742857142857102</v>
      </c>
      <c r="AX368">
        <v>0.752</v>
      </c>
      <c r="AY368">
        <v>3.4937142857142902</v>
      </c>
      <c r="AZ368">
        <v>8.7520000000000007</v>
      </c>
      <c r="BA368">
        <v>0.52914285714285703</v>
      </c>
      <c r="BB368">
        <v>0.74285714285714299</v>
      </c>
      <c r="BC368">
        <v>0.4</v>
      </c>
      <c r="BD368">
        <v>0.86285714285714299</v>
      </c>
      <c r="BE368">
        <v>0.73942857142857099</v>
      </c>
      <c r="BF368" s="233" t="str">
        <f t="shared" si="5"/>
        <v>Significant vulnerability</v>
      </c>
    </row>
    <row r="369" spans="1:58" x14ac:dyDescent="0.25">
      <c r="A369">
        <v>55950</v>
      </c>
      <c r="B369">
        <v>117</v>
      </c>
      <c r="C369">
        <v>43</v>
      </c>
      <c r="D369">
        <v>0</v>
      </c>
      <c r="E369">
        <v>29415</v>
      </c>
      <c r="F369">
        <v>7</v>
      </c>
      <c r="G369">
        <v>48</v>
      </c>
      <c r="H369">
        <v>4</v>
      </c>
      <c r="I369">
        <v>18</v>
      </c>
      <c r="J369">
        <v>8</v>
      </c>
      <c r="K369">
        <v>22</v>
      </c>
      <c r="L369">
        <v>2</v>
      </c>
      <c r="M369">
        <v>0</v>
      </c>
      <c r="N369">
        <v>0</v>
      </c>
      <c r="O369">
        <v>0</v>
      </c>
      <c r="P369">
        <v>6</v>
      </c>
      <c r="Q369">
        <v>0</v>
      </c>
      <c r="R369">
        <v>0.36752136752136799</v>
      </c>
      <c r="S369">
        <v>0</v>
      </c>
      <c r="T369">
        <v>29415</v>
      </c>
      <c r="U369">
        <v>5.9829059829059797E-2</v>
      </c>
      <c r="V369">
        <v>0.41025641025641002</v>
      </c>
      <c r="W369">
        <v>3.4188034188034198E-2</v>
      </c>
      <c r="X369">
        <v>0.15384615384615399</v>
      </c>
      <c r="Y369">
        <v>6.8376068376068397E-2</v>
      </c>
      <c r="Z369">
        <v>0.188034188034188</v>
      </c>
      <c r="AA369">
        <v>1.7094017094017099E-2</v>
      </c>
      <c r="AB369">
        <v>0</v>
      </c>
      <c r="AC369">
        <v>0</v>
      </c>
      <c r="AD369">
        <v>0</v>
      </c>
      <c r="AE369">
        <v>5.1282051282051301E-2</v>
      </c>
      <c r="AF369">
        <v>0</v>
      </c>
      <c r="AG369">
        <v>0.98742857142857099</v>
      </c>
      <c r="AH369">
        <v>0</v>
      </c>
      <c r="AI369">
        <v>0.89828571428571402</v>
      </c>
      <c r="AJ369">
        <v>0.77028571428571402</v>
      </c>
      <c r="AK369">
        <v>0.98171428571428598</v>
      </c>
      <c r="AL369">
        <v>1.48571428571429E-2</v>
      </c>
      <c r="AM369">
        <v>0.78628571428571403</v>
      </c>
      <c r="AN369">
        <v>0.96457142857142897</v>
      </c>
      <c r="AO369">
        <v>0.78742857142857103</v>
      </c>
      <c r="AP369">
        <v>0.86514285714285699</v>
      </c>
      <c r="AQ369">
        <v>0</v>
      </c>
      <c r="AR369">
        <v>0</v>
      </c>
      <c r="AS369">
        <v>0</v>
      </c>
      <c r="AT369">
        <v>0.95542857142857096</v>
      </c>
      <c r="AU369">
        <v>0</v>
      </c>
      <c r="AV369">
        <v>2.6560000000000001</v>
      </c>
      <c r="AW369">
        <v>2.74742857142857</v>
      </c>
      <c r="AX369">
        <v>1.6525714285714299</v>
      </c>
      <c r="AY369">
        <v>0.95542857142857096</v>
      </c>
      <c r="AZ369">
        <v>8.0114285714285707</v>
      </c>
      <c r="BA369">
        <v>0.77600000000000002</v>
      </c>
      <c r="BB369">
        <v>0.877714285714286</v>
      </c>
      <c r="BC369">
        <v>0.875428571428571</v>
      </c>
      <c r="BD369">
        <v>8.7999999999999995E-2</v>
      </c>
      <c r="BE369">
        <v>0.61599999999999999</v>
      </c>
      <c r="BF369" s="233" t="str">
        <f t="shared" si="5"/>
        <v>Significant vulnerability</v>
      </c>
    </row>
    <row r="370" spans="1:58" x14ac:dyDescent="0.25">
      <c r="A370">
        <v>55951</v>
      </c>
      <c r="B370">
        <v>1332</v>
      </c>
      <c r="C370">
        <v>98</v>
      </c>
      <c r="D370">
        <v>5</v>
      </c>
      <c r="E370">
        <v>36971</v>
      </c>
      <c r="F370">
        <v>69</v>
      </c>
      <c r="G370">
        <v>325</v>
      </c>
      <c r="H370">
        <v>315</v>
      </c>
      <c r="I370">
        <v>188</v>
      </c>
      <c r="J370">
        <v>51</v>
      </c>
      <c r="K370">
        <v>87</v>
      </c>
      <c r="L370">
        <v>7</v>
      </c>
      <c r="M370">
        <v>64</v>
      </c>
      <c r="N370">
        <v>24</v>
      </c>
      <c r="O370">
        <v>5</v>
      </c>
      <c r="P370">
        <v>27</v>
      </c>
      <c r="Q370">
        <v>42</v>
      </c>
      <c r="R370">
        <v>7.3573573573573595E-2</v>
      </c>
      <c r="S370">
        <v>3.7537537537537498E-3</v>
      </c>
      <c r="T370">
        <v>36971</v>
      </c>
      <c r="U370">
        <v>5.18018018018018E-2</v>
      </c>
      <c r="V370">
        <v>0.24399399399399399</v>
      </c>
      <c r="W370">
        <v>0.23648648648648599</v>
      </c>
      <c r="X370">
        <v>0.14114114114114101</v>
      </c>
      <c r="Y370">
        <v>3.82882882882883E-2</v>
      </c>
      <c r="Z370">
        <v>6.53153153153153E-2</v>
      </c>
      <c r="AA370">
        <v>5.25525525525526E-3</v>
      </c>
      <c r="AB370">
        <v>4.8048048048047999E-2</v>
      </c>
      <c r="AC370">
        <v>1.8018018018018001E-2</v>
      </c>
      <c r="AD370">
        <v>3.7537537537537498E-3</v>
      </c>
      <c r="AE370">
        <v>2.0270270270270299E-2</v>
      </c>
      <c r="AF370">
        <v>3.1531531531531501E-2</v>
      </c>
      <c r="AG370">
        <v>0.45485714285714302</v>
      </c>
      <c r="AH370">
        <v>8.6857142857142897E-2</v>
      </c>
      <c r="AI370">
        <v>0.51085714285714301</v>
      </c>
      <c r="AJ370">
        <v>0.68228571428571405</v>
      </c>
      <c r="AK370">
        <v>0.76800000000000002</v>
      </c>
      <c r="AL370">
        <v>0.58514285714285696</v>
      </c>
      <c r="AM370">
        <v>0.70285714285714296</v>
      </c>
      <c r="AN370">
        <v>0.81028571428571405</v>
      </c>
      <c r="AO370">
        <v>0.35085714285714298</v>
      </c>
      <c r="AP370">
        <v>0.64685714285714302</v>
      </c>
      <c r="AQ370">
        <v>0.80228571428571405</v>
      </c>
      <c r="AR370">
        <v>0.53028571428571403</v>
      </c>
      <c r="AS370">
        <v>0.435428571428571</v>
      </c>
      <c r="AT370">
        <v>0.65028571428571402</v>
      </c>
      <c r="AU370">
        <v>0.84914285714285698</v>
      </c>
      <c r="AV370">
        <v>1.73485714285714</v>
      </c>
      <c r="AW370">
        <v>2.8662857142857101</v>
      </c>
      <c r="AX370">
        <v>0.997714285714286</v>
      </c>
      <c r="AY370">
        <v>3.26742857142857</v>
      </c>
      <c r="AZ370">
        <v>8.8662857142857092</v>
      </c>
      <c r="BA370">
        <v>0.39200000000000002</v>
      </c>
      <c r="BB370">
        <v>0.92800000000000005</v>
      </c>
      <c r="BC370">
        <v>0.54857142857142904</v>
      </c>
      <c r="BD370">
        <v>0.78514285714285703</v>
      </c>
      <c r="BE370">
        <v>0.76342857142857101</v>
      </c>
      <c r="BF370" s="233" t="str">
        <f t="shared" si="5"/>
        <v>Most vulnerability</v>
      </c>
    </row>
    <row r="371" spans="1:58" x14ac:dyDescent="0.25">
      <c r="A371">
        <v>55952</v>
      </c>
      <c r="B371">
        <v>2759</v>
      </c>
      <c r="C371">
        <v>215</v>
      </c>
      <c r="D371">
        <v>50</v>
      </c>
      <c r="E371">
        <v>35927</v>
      </c>
      <c r="F371">
        <v>186</v>
      </c>
      <c r="G371">
        <v>398</v>
      </c>
      <c r="H371">
        <v>716</v>
      </c>
      <c r="I371">
        <v>313</v>
      </c>
      <c r="J371">
        <v>23</v>
      </c>
      <c r="K371">
        <v>460</v>
      </c>
      <c r="L371">
        <v>41</v>
      </c>
      <c r="M371">
        <v>21</v>
      </c>
      <c r="N371">
        <v>128</v>
      </c>
      <c r="O371">
        <v>4</v>
      </c>
      <c r="P371">
        <v>21</v>
      </c>
      <c r="Q371">
        <v>48</v>
      </c>
      <c r="R371">
        <v>7.7926785067053306E-2</v>
      </c>
      <c r="S371">
        <v>1.8122508155128701E-2</v>
      </c>
      <c r="T371">
        <v>35927</v>
      </c>
      <c r="U371">
        <v>6.7415730337078594E-2</v>
      </c>
      <c r="V371">
        <v>0.14425516491482401</v>
      </c>
      <c r="W371">
        <v>0.25951431678144299</v>
      </c>
      <c r="X371">
        <v>0.113446901051105</v>
      </c>
      <c r="Y371">
        <v>8.3363537513591896E-3</v>
      </c>
      <c r="Z371">
        <v>0.16672707502718401</v>
      </c>
      <c r="AA371">
        <v>1.48604566872055E-2</v>
      </c>
      <c r="AB371">
        <v>7.6114534251540402E-3</v>
      </c>
      <c r="AC371">
        <v>4.63936208771294E-2</v>
      </c>
      <c r="AD371">
        <v>1.4498006524102901E-3</v>
      </c>
      <c r="AE371">
        <v>7.6114534251540402E-3</v>
      </c>
      <c r="AF371">
        <v>1.7397607828923502E-2</v>
      </c>
      <c r="AG371">
        <v>0.48685714285714299</v>
      </c>
      <c r="AH371">
        <v>0.52342857142857102</v>
      </c>
      <c r="AI371">
        <v>0.58171428571428596</v>
      </c>
      <c r="AJ371">
        <v>0.83199999999999996</v>
      </c>
      <c r="AK371">
        <v>0.20114285714285701</v>
      </c>
      <c r="AL371">
        <v>0.749714285714286</v>
      </c>
      <c r="AM371">
        <v>0.46514285714285702</v>
      </c>
      <c r="AN371">
        <v>6.8571428571428603E-2</v>
      </c>
      <c r="AO371">
        <v>0.752</v>
      </c>
      <c r="AP371">
        <v>0.84</v>
      </c>
      <c r="AQ371">
        <v>0.40799999999999997</v>
      </c>
      <c r="AR371">
        <v>0.77714285714285702</v>
      </c>
      <c r="AS371">
        <v>0.28228571428571397</v>
      </c>
      <c r="AT371">
        <v>0.29257142857142898</v>
      </c>
      <c r="AU371">
        <v>0.71199999999999997</v>
      </c>
      <c r="AV371">
        <v>2.4239999999999999</v>
      </c>
      <c r="AW371">
        <v>1.48457142857143</v>
      </c>
      <c r="AX371">
        <v>1.5920000000000001</v>
      </c>
      <c r="AY371">
        <v>2.472</v>
      </c>
      <c r="AZ371">
        <v>7.9725714285714302</v>
      </c>
      <c r="BA371">
        <v>0.68799999999999994</v>
      </c>
      <c r="BB371">
        <v>0.213714285714286</v>
      </c>
      <c r="BC371">
        <v>0.85028571428571398</v>
      </c>
      <c r="BD371">
        <v>0.53828571428571403</v>
      </c>
      <c r="BE371">
        <v>0.60799999999999998</v>
      </c>
      <c r="BF371" s="233" t="str">
        <f t="shared" si="5"/>
        <v>Significant vulnerability</v>
      </c>
    </row>
    <row r="372" spans="1:58" x14ac:dyDescent="0.25">
      <c r="A372">
        <v>55953</v>
      </c>
      <c r="B372">
        <v>877</v>
      </c>
      <c r="C372">
        <v>132</v>
      </c>
      <c r="D372">
        <v>22</v>
      </c>
      <c r="E372">
        <v>37753</v>
      </c>
      <c r="F372">
        <v>23</v>
      </c>
      <c r="G372">
        <v>169</v>
      </c>
      <c r="H372">
        <v>201</v>
      </c>
      <c r="I372">
        <v>107</v>
      </c>
      <c r="J372">
        <v>36</v>
      </c>
      <c r="K372">
        <v>72</v>
      </c>
      <c r="L372">
        <v>0</v>
      </c>
      <c r="M372">
        <v>7</v>
      </c>
      <c r="N372">
        <v>7</v>
      </c>
      <c r="O372">
        <v>5</v>
      </c>
      <c r="P372">
        <v>15</v>
      </c>
      <c r="Q372">
        <v>0</v>
      </c>
      <c r="R372">
        <v>0.15051311288483499</v>
      </c>
      <c r="S372">
        <v>2.5085518814139101E-2</v>
      </c>
      <c r="T372">
        <v>37753</v>
      </c>
      <c r="U372">
        <v>2.6225769669327301E-2</v>
      </c>
      <c r="V372">
        <v>0.19270239452679599</v>
      </c>
      <c r="W372">
        <v>0.22919042189281599</v>
      </c>
      <c r="X372">
        <v>0.122006841505131</v>
      </c>
      <c r="Y372">
        <v>4.1049030786773098E-2</v>
      </c>
      <c r="Z372">
        <v>8.2098061573546197E-2</v>
      </c>
      <c r="AA372">
        <v>0</v>
      </c>
      <c r="AB372">
        <v>7.98175598631699E-3</v>
      </c>
      <c r="AC372">
        <v>7.98175598631699E-3</v>
      </c>
      <c r="AD372">
        <v>5.7012542759407097E-3</v>
      </c>
      <c r="AE372">
        <v>1.7103762827822101E-2</v>
      </c>
      <c r="AF372">
        <v>0</v>
      </c>
      <c r="AG372">
        <v>0.88</v>
      </c>
      <c r="AH372">
        <v>0.746285714285714</v>
      </c>
      <c r="AI372">
        <v>0.45142857142857101</v>
      </c>
      <c r="AJ372">
        <v>0.23085714285714301</v>
      </c>
      <c r="AK372">
        <v>0.47542857142857098</v>
      </c>
      <c r="AL372">
        <v>0.53028571428571403</v>
      </c>
      <c r="AM372">
        <v>0.53714285714285703</v>
      </c>
      <c r="AN372">
        <v>0.84457142857142897</v>
      </c>
      <c r="AO372">
        <v>0.46400000000000002</v>
      </c>
      <c r="AP372">
        <v>0</v>
      </c>
      <c r="AQ372">
        <v>0.41257142857142898</v>
      </c>
      <c r="AR372">
        <v>0.34971428571428598</v>
      </c>
      <c r="AS372">
        <v>0.57485714285714296</v>
      </c>
      <c r="AT372">
        <v>0.57257142857142895</v>
      </c>
      <c r="AU372">
        <v>0</v>
      </c>
      <c r="AV372">
        <v>2.3085714285714301</v>
      </c>
      <c r="AW372">
        <v>2.3874285714285701</v>
      </c>
      <c r="AX372">
        <v>0.46400000000000002</v>
      </c>
      <c r="AY372">
        <v>1.9097142857142899</v>
      </c>
      <c r="AZ372">
        <v>7.0697142857142898</v>
      </c>
      <c r="BA372">
        <v>0.64914285714285702</v>
      </c>
      <c r="BB372">
        <v>0.70057142857142896</v>
      </c>
      <c r="BC372">
        <v>0.24342857142857099</v>
      </c>
      <c r="BD372">
        <v>0.33714285714285702</v>
      </c>
      <c r="BE372">
        <v>0.47199999999999998</v>
      </c>
      <c r="BF372" s="233" t="str">
        <f t="shared" si="5"/>
        <v>Some vulnerability</v>
      </c>
    </row>
    <row r="373" spans="1:58" x14ac:dyDescent="0.25">
      <c r="A373">
        <v>55954</v>
      </c>
      <c r="B373">
        <v>1356</v>
      </c>
      <c r="C373">
        <v>120</v>
      </c>
      <c r="D373">
        <v>36</v>
      </c>
      <c r="E373">
        <v>30728</v>
      </c>
      <c r="F373">
        <v>110</v>
      </c>
      <c r="G373">
        <v>339</v>
      </c>
      <c r="H373">
        <v>315</v>
      </c>
      <c r="I373">
        <v>117</v>
      </c>
      <c r="J373">
        <v>29</v>
      </c>
      <c r="K373">
        <v>22</v>
      </c>
      <c r="L373">
        <v>13</v>
      </c>
      <c r="M373">
        <v>20</v>
      </c>
      <c r="N373">
        <v>31</v>
      </c>
      <c r="O373">
        <v>14</v>
      </c>
      <c r="P373">
        <v>30</v>
      </c>
      <c r="Q373">
        <v>85</v>
      </c>
      <c r="R373">
        <v>8.8495575221238895E-2</v>
      </c>
      <c r="S373">
        <v>2.6548672566371698E-2</v>
      </c>
      <c r="T373">
        <v>30728</v>
      </c>
      <c r="U373">
        <v>8.1120943952802393E-2</v>
      </c>
      <c r="V373">
        <v>0.25</v>
      </c>
      <c r="W373">
        <v>0.23230088495575199</v>
      </c>
      <c r="X373">
        <v>8.6283185840708002E-2</v>
      </c>
      <c r="Y373">
        <v>2.1386430678466101E-2</v>
      </c>
      <c r="Z373">
        <v>1.62241887905605E-2</v>
      </c>
      <c r="AA373">
        <v>9.5870206489675498E-3</v>
      </c>
      <c r="AB373">
        <v>1.47492625368732E-2</v>
      </c>
      <c r="AC373">
        <v>2.2861356932153399E-2</v>
      </c>
      <c r="AD373">
        <v>1.0324483775811201E-2</v>
      </c>
      <c r="AE373">
        <v>2.21238938053097E-2</v>
      </c>
      <c r="AF373">
        <v>6.2684365781710896E-2</v>
      </c>
      <c r="AG373">
        <v>0.57828571428571396</v>
      </c>
      <c r="AH373">
        <v>0.77371428571428602</v>
      </c>
      <c r="AI373">
        <v>0.85028571428571398</v>
      </c>
      <c r="AJ373">
        <v>0.90400000000000003</v>
      </c>
      <c r="AK373">
        <v>0.78171428571428603</v>
      </c>
      <c r="AL373">
        <v>0.55657142857142905</v>
      </c>
      <c r="AM373">
        <v>0.2</v>
      </c>
      <c r="AN373">
        <v>0.42171428571428599</v>
      </c>
      <c r="AO373">
        <v>5.3714285714285701E-2</v>
      </c>
      <c r="AP373">
        <v>0.76228571428571401</v>
      </c>
      <c r="AQ373">
        <v>0.50857142857142901</v>
      </c>
      <c r="AR373">
        <v>0.60571428571428598</v>
      </c>
      <c r="AS373">
        <v>0.77714285714285702</v>
      </c>
      <c r="AT373">
        <v>0.70514285714285696</v>
      </c>
      <c r="AU373">
        <v>0.94285714285714295</v>
      </c>
      <c r="AV373">
        <v>3.1062857142857099</v>
      </c>
      <c r="AW373">
        <v>1.96</v>
      </c>
      <c r="AX373">
        <v>0.81599999999999995</v>
      </c>
      <c r="AY373">
        <v>3.5394285714285698</v>
      </c>
      <c r="AZ373">
        <v>9.4217142857142893</v>
      </c>
      <c r="BA373">
        <v>0.89714285714285702</v>
      </c>
      <c r="BB373">
        <v>0.46628571428571403</v>
      </c>
      <c r="BC373">
        <v>0.433142857142857</v>
      </c>
      <c r="BD373">
        <v>0.877714285714286</v>
      </c>
      <c r="BE373">
        <v>0.84457142857142897</v>
      </c>
      <c r="BF373" s="233" t="str">
        <f t="shared" si="5"/>
        <v>Most vulnerability</v>
      </c>
    </row>
    <row r="374" spans="1:58" x14ac:dyDescent="0.25">
      <c r="A374">
        <v>55955</v>
      </c>
      <c r="B374">
        <v>2679</v>
      </c>
      <c r="C374">
        <v>68</v>
      </c>
      <c r="D374">
        <v>53</v>
      </c>
      <c r="E374">
        <v>55189</v>
      </c>
      <c r="F374">
        <v>43</v>
      </c>
      <c r="G374">
        <v>346</v>
      </c>
      <c r="H374">
        <v>647</v>
      </c>
      <c r="I374">
        <v>150</v>
      </c>
      <c r="J374">
        <v>44</v>
      </c>
      <c r="K374">
        <v>222</v>
      </c>
      <c r="L374">
        <v>10</v>
      </c>
      <c r="M374">
        <v>9</v>
      </c>
      <c r="N374">
        <v>8</v>
      </c>
      <c r="O374">
        <v>5</v>
      </c>
      <c r="P374">
        <v>12</v>
      </c>
      <c r="Q374">
        <v>9</v>
      </c>
      <c r="R374">
        <v>2.5382605449794701E-2</v>
      </c>
      <c r="S374">
        <v>1.9783501306457601E-2</v>
      </c>
      <c r="T374">
        <v>55189</v>
      </c>
      <c r="U374">
        <v>1.6050765210899601E-2</v>
      </c>
      <c r="V374">
        <v>0.129152668906308</v>
      </c>
      <c r="W374">
        <v>0.24150802538260499</v>
      </c>
      <c r="X374">
        <v>5.5991041433370699E-2</v>
      </c>
      <c r="Y374">
        <v>1.64240388204554E-2</v>
      </c>
      <c r="Z374">
        <v>8.2866741321388604E-2</v>
      </c>
      <c r="AA374">
        <v>3.7327360955580402E-3</v>
      </c>
      <c r="AB374">
        <v>3.3594624860022399E-3</v>
      </c>
      <c r="AC374">
        <v>2.98618887644644E-3</v>
      </c>
      <c r="AD374">
        <v>1.8663680477790201E-3</v>
      </c>
      <c r="AE374">
        <v>4.4792833146696503E-3</v>
      </c>
      <c r="AF374">
        <v>3.3594624860022399E-3</v>
      </c>
      <c r="AG374">
        <v>5.7142857142857099E-2</v>
      </c>
      <c r="AH374">
        <v>0.58399999999999996</v>
      </c>
      <c r="AI374">
        <v>7.0857142857142799E-2</v>
      </c>
      <c r="AJ374">
        <v>0.112</v>
      </c>
      <c r="AK374">
        <v>0.129142857142857</v>
      </c>
      <c r="AL374">
        <v>0.620571428571429</v>
      </c>
      <c r="AM374">
        <v>3.54285714285714E-2</v>
      </c>
      <c r="AN374">
        <v>0.254857142857143</v>
      </c>
      <c r="AO374">
        <v>0.47085714285714297</v>
      </c>
      <c r="AP374">
        <v>0.58742857142857097</v>
      </c>
      <c r="AQ374">
        <v>0.35085714285714298</v>
      </c>
      <c r="AR374">
        <v>0.222857142857143</v>
      </c>
      <c r="AS374">
        <v>0.316571428571429</v>
      </c>
      <c r="AT374">
        <v>0.17599999999999999</v>
      </c>
      <c r="AU374">
        <v>0.48342857142857099</v>
      </c>
      <c r="AV374">
        <v>0.82399999999999995</v>
      </c>
      <c r="AW374">
        <v>1.04</v>
      </c>
      <c r="AX374">
        <v>1.0582857142857101</v>
      </c>
      <c r="AY374">
        <v>1.54971428571429</v>
      </c>
      <c r="AZ374">
        <v>4.4720000000000004</v>
      </c>
      <c r="BA374">
        <v>7.54285714285714E-2</v>
      </c>
      <c r="BB374">
        <v>4.6857142857142903E-2</v>
      </c>
      <c r="BC374">
        <v>0.58057142857142896</v>
      </c>
      <c r="BD374">
        <v>0.24114285714285699</v>
      </c>
      <c r="BE374">
        <v>0.08</v>
      </c>
      <c r="BF374" s="233" t="str">
        <f t="shared" si="5"/>
        <v>Least vulnerability</v>
      </c>
    </row>
    <row r="375" spans="1:58" x14ac:dyDescent="0.25">
      <c r="A375">
        <v>55956</v>
      </c>
      <c r="B375">
        <v>2096</v>
      </c>
      <c r="C375">
        <v>180</v>
      </c>
      <c r="D375">
        <v>24</v>
      </c>
      <c r="E375">
        <v>47523</v>
      </c>
      <c r="F375">
        <v>94</v>
      </c>
      <c r="G375">
        <v>381</v>
      </c>
      <c r="H375">
        <v>458</v>
      </c>
      <c r="I375">
        <v>203</v>
      </c>
      <c r="J375">
        <v>31</v>
      </c>
      <c r="K375">
        <v>60</v>
      </c>
      <c r="L375">
        <v>11</v>
      </c>
      <c r="M375">
        <v>12</v>
      </c>
      <c r="N375">
        <v>73</v>
      </c>
      <c r="O375">
        <v>11</v>
      </c>
      <c r="P375">
        <v>14</v>
      </c>
      <c r="Q375">
        <v>0</v>
      </c>
      <c r="R375">
        <v>8.5877862595419893E-2</v>
      </c>
      <c r="S375">
        <v>1.1450381679389301E-2</v>
      </c>
      <c r="T375">
        <v>47523</v>
      </c>
      <c r="U375">
        <v>4.4847328244274801E-2</v>
      </c>
      <c r="V375">
        <v>0.181774809160305</v>
      </c>
      <c r="W375">
        <v>0.21851145038167899</v>
      </c>
      <c r="X375">
        <v>9.6851145038167899E-2</v>
      </c>
      <c r="Y375">
        <v>1.4790076335877899E-2</v>
      </c>
      <c r="Z375">
        <v>2.8625954198473299E-2</v>
      </c>
      <c r="AA375">
        <v>5.2480916030534404E-3</v>
      </c>
      <c r="AB375">
        <v>5.72519083969466E-3</v>
      </c>
      <c r="AC375">
        <v>3.4828244274809197E-2</v>
      </c>
      <c r="AD375">
        <v>5.2480916030534404E-3</v>
      </c>
      <c r="AE375">
        <v>6.6793893129771E-3</v>
      </c>
      <c r="AF375">
        <v>0</v>
      </c>
      <c r="AG375">
        <v>0.54971428571428604</v>
      </c>
      <c r="AH375">
        <v>0.29942857142857099</v>
      </c>
      <c r="AI375">
        <v>0.14399999999999999</v>
      </c>
      <c r="AJ375">
        <v>0.55428571428571405</v>
      </c>
      <c r="AK375">
        <v>0.40685714285714297</v>
      </c>
      <c r="AL375">
        <v>0.435428571428571</v>
      </c>
      <c r="AM375">
        <v>0.29714285714285699</v>
      </c>
      <c r="AN375">
        <v>0.20114285714285701</v>
      </c>
      <c r="AO375">
        <v>0.106285714285714</v>
      </c>
      <c r="AP375">
        <v>0.64571428571428602</v>
      </c>
      <c r="AQ375">
        <v>0.38857142857142901</v>
      </c>
      <c r="AR375">
        <v>0.70857142857142896</v>
      </c>
      <c r="AS375">
        <v>0.53828571428571403</v>
      </c>
      <c r="AT375">
        <v>0.26057142857142901</v>
      </c>
      <c r="AU375">
        <v>0</v>
      </c>
      <c r="AV375">
        <v>1.54742857142857</v>
      </c>
      <c r="AW375">
        <v>1.3405714285714301</v>
      </c>
      <c r="AX375">
        <v>0.752</v>
      </c>
      <c r="AY375">
        <v>1.8959999999999999</v>
      </c>
      <c r="AZ375">
        <v>5.5359999999999996</v>
      </c>
      <c r="BA375">
        <v>0.31885714285714301</v>
      </c>
      <c r="BB375">
        <v>0.14971428571428599</v>
      </c>
      <c r="BC375">
        <v>0.4</v>
      </c>
      <c r="BD375">
        <v>0.33485714285714302</v>
      </c>
      <c r="BE375">
        <v>0.216</v>
      </c>
      <c r="BF375" s="233" t="str">
        <f t="shared" si="5"/>
        <v>Least vulnerability</v>
      </c>
    </row>
    <row r="376" spans="1:58" x14ac:dyDescent="0.25">
      <c r="A376">
        <v>55957</v>
      </c>
      <c r="B376">
        <v>804</v>
      </c>
      <c r="C376">
        <v>61</v>
      </c>
      <c r="D376">
        <v>5</v>
      </c>
      <c r="E376">
        <v>34202</v>
      </c>
      <c r="F376">
        <v>39</v>
      </c>
      <c r="G376">
        <v>149</v>
      </c>
      <c r="H376">
        <v>221</v>
      </c>
      <c r="I376">
        <v>83</v>
      </c>
      <c r="J376">
        <v>24</v>
      </c>
      <c r="K376">
        <v>79</v>
      </c>
      <c r="L376">
        <v>0</v>
      </c>
      <c r="M376">
        <v>19</v>
      </c>
      <c r="N376">
        <v>25</v>
      </c>
      <c r="O376">
        <v>2</v>
      </c>
      <c r="P376">
        <v>5</v>
      </c>
      <c r="Q376">
        <v>0</v>
      </c>
      <c r="R376">
        <v>7.5870646766169197E-2</v>
      </c>
      <c r="S376">
        <v>6.2189054726368197E-3</v>
      </c>
      <c r="T376">
        <v>34202</v>
      </c>
      <c r="U376">
        <v>4.85074626865672E-2</v>
      </c>
      <c r="V376">
        <v>0.18532338308457699</v>
      </c>
      <c r="W376">
        <v>0.27487562189054698</v>
      </c>
      <c r="X376">
        <v>0.10323383084577099</v>
      </c>
      <c r="Y376">
        <v>2.9850746268656699E-2</v>
      </c>
      <c r="Z376">
        <v>9.8258706467661702E-2</v>
      </c>
      <c r="AA376">
        <v>0</v>
      </c>
      <c r="AB376">
        <v>2.36318407960199E-2</v>
      </c>
      <c r="AC376">
        <v>3.1094527363184101E-2</v>
      </c>
      <c r="AD376">
        <v>2.4875621890547298E-3</v>
      </c>
      <c r="AE376">
        <v>6.2189054726368197E-3</v>
      </c>
      <c r="AF376">
        <v>0</v>
      </c>
      <c r="AG376">
        <v>0.47314285714285698</v>
      </c>
      <c r="AH376">
        <v>0.13600000000000001</v>
      </c>
      <c r="AI376">
        <v>0.68457142857142905</v>
      </c>
      <c r="AJ376">
        <v>0.620571428571429</v>
      </c>
      <c r="AK376">
        <v>0.432</v>
      </c>
      <c r="AL376">
        <v>0.82971428571428596</v>
      </c>
      <c r="AM376">
        <v>0.35542857142857098</v>
      </c>
      <c r="AN376">
        <v>0.65828571428571403</v>
      </c>
      <c r="AO376">
        <v>0.56914285714285695</v>
      </c>
      <c r="AP376">
        <v>0</v>
      </c>
      <c r="AQ376">
        <v>0.61028571428571399</v>
      </c>
      <c r="AR376">
        <v>0.68342857142857105</v>
      </c>
      <c r="AS376">
        <v>0.35542857142857098</v>
      </c>
      <c r="AT376">
        <v>0.24342857142857099</v>
      </c>
      <c r="AU376">
        <v>0</v>
      </c>
      <c r="AV376">
        <v>1.9142857142857099</v>
      </c>
      <c r="AW376">
        <v>2.27542857142857</v>
      </c>
      <c r="AX376">
        <v>0.56914285714285695</v>
      </c>
      <c r="AY376">
        <v>1.8925714285714299</v>
      </c>
      <c r="AZ376">
        <v>6.6514285714285704</v>
      </c>
      <c r="BA376">
        <v>0.46857142857142903</v>
      </c>
      <c r="BB376">
        <v>0.64114285714285701</v>
      </c>
      <c r="BC376">
        <v>0.28571428571428598</v>
      </c>
      <c r="BD376">
        <v>0.33028571428571402</v>
      </c>
      <c r="BE376">
        <v>0.40685714285714297</v>
      </c>
      <c r="BF376" s="233" t="str">
        <f t="shared" si="5"/>
        <v>Some vulnerability</v>
      </c>
    </row>
    <row r="377" spans="1:58" x14ac:dyDescent="0.25">
      <c r="A377">
        <v>55959</v>
      </c>
      <c r="B377">
        <v>2031</v>
      </c>
      <c r="C377">
        <v>291</v>
      </c>
      <c r="D377">
        <v>31</v>
      </c>
      <c r="E377">
        <v>32553</v>
      </c>
      <c r="F377">
        <v>102</v>
      </c>
      <c r="G377">
        <v>332</v>
      </c>
      <c r="H377">
        <v>355</v>
      </c>
      <c r="I377">
        <v>234</v>
      </c>
      <c r="J377">
        <v>50</v>
      </c>
      <c r="K377">
        <v>186</v>
      </c>
      <c r="L377">
        <v>3</v>
      </c>
      <c r="M377">
        <v>104</v>
      </c>
      <c r="N377">
        <v>324</v>
      </c>
      <c r="O377">
        <v>5</v>
      </c>
      <c r="P377">
        <v>9</v>
      </c>
      <c r="Q377">
        <v>0</v>
      </c>
      <c r="R377">
        <v>0.14327917282127001</v>
      </c>
      <c r="S377">
        <v>1.5263417035942899E-2</v>
      </c>
      <c r="T377">
        <v>32553</v>
      </c>
      <c r="U377">
        <v>5.0221565731166901E-2</v>
      </c>
      <c r="V377">
        <v>0.16346627277203299</v>
      </c>
      <c r="W377">
        <v>0.17479074347612</v>
      </c>
      <c r="X377">
        <v>0.115214180206795</v>
      </c>
      <c r="Y377">
        <v>2.46184145741014E-2</v>
      </c>
      <c r="Z377">
        <v>9.1580502215657306E-2</v>
      </c>
      <c r="AA377">
        <v>1.4771048744460901E-3</v>
      </c>
      <c r="AB377">
        <v>5.1206302314131001E-2</v>
      </c>
      <c r="AC377">
        <v>0.159527326440177</v>
      </c>
      <c r="AD377">
        <v>2.4618414574101399E-3</v>
      </c>
      <c r="AE377">
        <v>4.4313146233382599E-3</v>
      </c>
      <c r="AF377">
        <v>0</v>
      </c>
      <c r="AG377">
        <v>0.85942857142857099</v>
      </c>
      <c r="AH377">
        <v>0.40571428571428603</v>
      </c>
      <c r="AI377">
        <v>0.77714285714285702</v>
      </c>
      <c r="AJ377">
        <v>0.65942857142857103</v>
      </c>
      <c r="AK377">
        <v>0.29942857142857099</v>
      </c>
      <c r="AL377">
        <v>0.182857142857143</v>
      </c>
      <c r="AM377">
        <v>0.48228571428571398</v>
      </c>
      <c r="AN377">
        <v>0.52114285714285702</v>
      </c>
      <c r="AO377">
        <v>0.52228571428571402</v>
      </c>
      <c r="AP377">
        <v>0.46285714285714302</v>
      </c>
      <c r="AQ377">
        <v>0.82171428571428595</v>
      </c>
      <c r="AR377">
        <v>0.97142857142857097</v>
      </c>
      <c r="AS377">
        <v>0.35314285714285698</v>
      </c>
      <c r="AT377">
        <v>0.17371428571428599</v>
      </c>
      <c r="AU377">
        <v>0</v>
      </c>
      <c r="AV377">
        <v>2.70171428571429</v>
      </c>
      <c r="AW377">
        <v>1.48571428571429</v>
      </c>
      <c r="AX377">
        <v>0.98514285714285699</v>
      </c>
      <c r="AY377">
        <v>2.3199999999999998</v>
      </c>
      <c r="AZ377">
        <v>7.4925714285714298</v>
      </c>
      <c r="BA377">
        <v>0.79085714285714304</v>
      </c>
      <c r="BB377">
        <v>0.216</v>
      </c>
      <c r="BC377">
        <v>0.53600000000000003</v>
      </c>
      <c r="BD377">
        <v>0.48457142857142899</v>
      </c>
      <c r="BE377">
        <v>0.54628571428571404</v>
      </c>
      <c r="BF377" s="233" t="str">
        <f t="shared" si="5"/>
        <v>Significant vulnerability</v>
      </c>
    </row>
    <row r="378" spans="1:58" x14ac:dyDescent="0.25">
      <c r="A378">
        <v>55960</v>
      </c>
      <c r="B378">
        <v>3256</v>
      </c>
      <c r="C378">
        <v>124</v>
      </c>
      <c r="D378">
        <v>28</v>
      </c>
      <c r="E378">
        <v>57730</v>
      </c>
      <c r="F378">
        <v>101</v>
      </c>
      <c r="G378">
        <v>499</v>
      </c>
      <c r="H378">
        <v>920</v>
      </c>
      <c r="I378">
        <v>246</v>
      </c>
      <c r="J378">
        <v>96</v>
      </c>
      <c r="K378">
        <v>316</v>
      </c>
      <c r="L378">
        <v>23</v>
      </c>
      <c r="M378">
        <v>0</v>
      </c>
      <c r="N378">
        <v>128</v>
      </c>
      <c r="O378">
        <v>2</v>
      </c>
      <c r="P378">
        <v>17</v>
      </c>
      <c r="Q378">
        <v>26</v>
      </c>
      <c r="R378">
        <v>3.80835380835381E-2</v>
      </c>
      <c r="S378">
        <v>8.5995085995085995E-3</v>
      </c>
      <c r="T378">
        <v>57730</v>
      </c>
      <c r="U378">
        <v>3.1019656019655999E-2</v>
      </c>
      <c r="V378">
        <v>0.15325552825552799</v>
      </c>
      <c r="W378">
        <v>0.282555282555283</v>
      </c>
      <c r="X378">
        <v>7.5552825552825595E-2</v>
      </c>
      <c r="Y378">
        <v>2.9484029484029499E-2</v>
      </c>
      <c r="Z378">
        <v>9.7051597051596994E-2</v>
      </c>
      <c r="AA378">
        <v>7.0638820638820599E-3</v>
      </c>
      <c r="AB378">
        <v>0</v>
      </c>
      <c r="AC378">
        <v>3.9312039312039297E-2</v>
      </c>
      <c r="AD378">
        <v>6.1425061425061402E-4</v>
      </c>
      <c r="AE378">
        <v>5.2211302211302201E-3</v>
      </c>
      <c r="AF378">
        <v>7.9852579852579906E-3</v>
      </c>
      <c r="AG378">
        <v>0.13257142857142901</v>
      </c>
      <c r="AH378">
        <v>0.19771428571428601</v>
      </c>
      <c r="AI378">
        <v>5.6000000000000001E-2</v>
      </c>
      <c r="AJ378">
        <v>0.29828571428571399</v>
      </c>
      <c r="AK378">
        <v>0.252571428571429</v>
      </c>
      <c r="AL378">
        <v>0.86857142857142899</v>
      </c>
      <c r="AM378">
        <v>0.109714285714286</v>
      </c>
      <c r="AN378">
        <v>0.65371428571428603</v>
      </c>
      <c r="AO378">
        <v>0.55657142857142905</v>
      </c>
      <c r="AP378">
        <v>0.69828571428571395</v>
      </c>
      <c r="AQ378">
        <v>0</v>
      </c>
      <c r="AR378">
        <v>0.73828571428571399</v>
      </c>
      <c r="AS378">
        <v>0.22514285714285701</v>
      </c>
      <c r="AT378">
        <v>0.20799999999999999</v>
      </c>
      <c r="AU378">
        <v>0.57028571428571395</v>
      </c>
      <c r="AV378">
        <v>0.68457142857142905</v>
      </c>
      <c r="AW378">
        <v>1.8845714285714299</v>
      </c>
      <c r="AX378">
        <v>1.25485714285714</v>
      </c>
      <c r="AY378">
        <v>1.74171428571429</v>
      </c>
      <c r="AZ378">
        <v>5.5657142857142903</v>
      </c>
      <c r="BA378">
        <v>4.6857142857142903E-2</v>
      </c>
      <c r="BB378">
        <v>0.42857142857142899</v>
      </c>
      <c r="BC378">
        <v>0.68</v>
      </c>
      <c r="BD378">
        <v>0.29714285714285699</v>
      </c>
      <c r="BE378">
        <v>0.220571428571429</v>
      </c>
      <c r="BF378" s="233" t="str">
        <f t="shared" si="5"/>
        <v>Least vulnerability</v>
      </c>
    </row>
    <row r="379" spans="1:58" x14ac:dyDescent="0.25">
      <c r="A379">
        <v>55961</v>
      </c>
      <c r="B379">
        <v>532</v>
      </c>
      <c r="C379">
        <v>32</v>
      </c>
      <c r="D379">
        <v>2</v>
      </c>
      <c r="E379">
        <v>35587</v>
      </c>
      <c r="F379">
        <v>27</v>
      </c>
      <c r="G379">
        <v>115</v>
      </c>
      <c r="H379">
        <v>151</v>
      </c>
      <c r="I379">
        <v>40</v>
      </c>
      <c r="J379">
        <v>20</v>
      </c>
      <c r="K379">
        <v>23</v>
      </c>
      <c r="L379">
        <v>0</v>
      </c>
      <c r="M379">
        <v>7</v>
      </c>
      <c r="N379">
        <v>4</v>
      </c>
      <c r="O379">
        <v>2</v>
      </c>
      <c r="P379">
        <v>1</v>
      </c>
      <c r="Q379">
        <v>21</v>
      </c>
      <c r="R379">
        <v>6.01503759398496E-2</v>
      </c>
      <c r="S379">
        <v>3.7593984962406E-3</v>
      </c>
      <c r="T379">
        <v>35587</v>
      </c>
      <c r="U379">
        <v>5.0751879699248097E-2</v>
      </c>
      <c r="V379">
        <v>0.216165413533835</v>
      </c>
      <c r="W379">
        <v>0.283834586466165</v>
      </c>
      <c r="X379">
        <v>7.5187969924811998E-2</v>
      </c>
      <c r="Y379">
        <v>3.7593984962405999E-2</v>
      </c>
      <c r="Z379">
        <v>4.3233082706766901E-2</v>
      </c>
      <c r="AA379">
        <v>0</v>
      </c>
      <c r="AB379">
        <v>1.3157894736842099E-2</v>
      </c>
      <c r="AC379">
        <v>7.5187969924812E-3</v>
      </c>
      <c r="AD379">
        <v>3.7593984962406E-3</v>
      </c>
      <c r="AE379">
        <v>1.8796992481203E-3</v>
      </c>
      <c r="AF379">
        <v>3.94736842105263E-2</v>
      </c>
      <c r="AG379">
        <v>0.309714285714286</v>
      </c>
      <c r="AH379">
        <v>8.7999999999999995E-2</v>
      </c>
      <c r="AI379">
        <v>0.60228571428571398</v>
      </c>
      <c r="AJ379">
        <v>0.66857142857142904</v>
      </c>
      <c r="AK379">
        <v>0.622857142857143</v>
      </c>
      <c r="AL379">
        <v>0.873142857142857</v>
      </c>
      <c r="AM379">
        <v>0.107428571428571</v>
      </c>
      <c r="AN379">
        <v>0.80228571428571405</v>
      </c>
      <c r="AO379">
        <v>0.19771428571428601</v>
      </c>
      <c r="AP379">
        <v>0</v>
      </c>
      <c r="AQ379">
        <v>0.48799999999999999</v>
      </c>
      <c r="AR379">
        <v>0.34171428571428603</v>
      </c>
      <c r="AS379">
        <v>0.437714285714286</v>
      </c>
      <c r="AT379">
        <v>0.10285714285714299</v>
      </c>
      <c r="AU379">
        <v>0.89371428571428602</v>
      </c>
      <c r="AV379">
        <v>1.6685714285714299</v>
      </c>
      <c r="AW379">
        <v>2.4057142857142901</v>
      </c>
      <c r="AX379">
        <v>0.19771428571428601</v>
      </c>
      <c r="AY379">
        <v>2.2639999999999998</v>
      </c>
      <c r="AZ379">
        <v>6.5359999999999996</v>
      </c>
      <c r="BA379">
        <v>0.36228571428571399</v>
      </c>
      <c r="BB379">
        <v>0.71199999999999997</v>
      </c>
      <c r="BC379">
        <v>0.130285714285714</v>
      </c>
      <c r="BD379">
        <v>0.46285714285714302</v>
      </c>
      <c r="BE379">
        <v>0.38285714285714301</v>
      </c>
      <c r="BF379" s="233" t="str">
        <f t="shared" si="5"/>
        <v>Some vulnerability</v>
      </c>
    </row>
    <row r="380" spans="1:58" x14ac:dyDescent="0.25">
      <c r="A380">
        <v>55962</v>
      </c>
      <c r="B380">
        <v>819</v>
      </c>
      <c r="C380">
        <v>109</v>
      </c>
      <c r="D380">
        <v>9</v>
      </c>
      <c r="E380">
        <v>33063</v>
      </c>
      <c r="F380">
        <v>19</v>
      </c>
      <c r="G380">
        <v>234</v>
      </c>
      <c r="H380">
        <v>192</v>
      </c>
      <c r="I380">
        <v>84</v>
      </c>
      <c r="J380">
        <v>23</v>
      </c>
      <c r="K380">
        <v>32</v>
      </c>
      <c r="L380">
        <v>0</v>
      </c>
      <c r="M380">
        <v>0</v>
      </c>
      <c r="N380">
        <v>10</v>
      </c>
      <c r="O380">
        <v>9</v>
      </c>
      <c r="P380">
        <v>13</v>
      </c>
      <c r="Q380">
        <v>0</v>
      </c>
      <c r="R380">
        <v>0.133089133089133</v>
      </c>
      <c r="S380">
        <v>1.0989010989011E-2</v>
      </c>
      <c r="T380">
        <v>33063</v>
      </c>
      <c r="U380">
        <v>2.31990231990232E-2</v>
      </c>
      <c r="V380">
        <v>0.28571428571428598</v>
      </c>
      <c r="W380">
        <v>0.23443223443223399</v>
      </c>
      <c r="X380">
        <v>0.102564102564103</v>
      </c>
      <c r="Y380">
        <v>2.8083028083028101E-2</v>
      </c>
      <c r="Z380">
        <v>3.90720390720391E-2</v>
      </c>
      <c r="AA380">
        <v>0</v>
      </c>
      <c r="AB380">
        <v>0</v>
      </c>
      <c r="AC380">
        <v>1.22100122100122E-2</v>
      </c>
      <c r="AD380">
        <v>1.0989010989011E-2</v>
      </c>
      <c r="AE380">
        <v>1.58730158730159E-2</v>
      </c>
      <c r="AF380">
        <v>0</v>
      </c>
      <c r="AG380">
        <v>0.82742857142857096</v>
      </c>
      <c r="AH380">
        <v>0.28114285714285697</v>
      </c>
      <c r="AI380">
        <v>0.747428571428571</v>
      </c>
      <c r="AJ380">
        <v>0.19428571428571401</v>
      </c>
      <c r="AK380">
        <v>0.86857142857142899</v>
      </c>
      <c r="AL380">
        <v>0.57485714285714296</v>
      </c>
      <c r="AM380">
        <v>0.34742857142857098</v>
      </c>
      <c r="AN380">
        <v>0.61028571428571399</v>
      </c>
      <c r="AO380">
        <v>0.17599999999999999</v>
      </c>
      <c r="AP380">
        <v>0</v>
      </c>
      <c r="AQ380">
        <v>0</v>
      </c>
      <c r="AR380">
        <v>0.44457142857142901</v>
      </c>
      <c r="AS380">
        <v>0.79771428571428604</v>
      </c>
      <c r="AT380">
        <v>0.55428571428571405</v>
      </c>
      <c r="AU380">
        <v>0</v>
      </c>
      <c r="AV380">
        <v>2.0502857142857098</v>
      </c>
      <c r="AW380">
        <v>2.4011428571428599</v>
      </c>
      <c r="AX380">
        <v>0.17599999999999999</v>
      </c>
      <c r="AY380">
        <v>1.79657142857143</v>
      </c>
      <c r="AZ380">
        <v>6.4240000000000004</v>
      </c>
      <c r="BA380">
        <v>0.54171428571428604</v>
      </c>
      <c r="BB380">
        <v>0.70971428571428596</v>
      </c>
      <c r="BC380">
        <v>0.12</v>
      </c>
      <c r="BD380">
        <v>0.307428571428571</v>
      </c>
      <c r="BE380">
        <v>0.36114285714285699</v>
      </c>
      <c r="BF380" s="233" t="str">
        <f t="shared" si="5"/>
        <v>Some vulnerability</v>
      </c>
    </row>
    <row r="381" spans="1:58" x14ac:dyDescent="0.25">
      <c r="A381">
        <v>55963</v>
      </c>
      <c r="B381">
        <v>5744</v>
      </c>
      <c r="C381">
        <v>267</v>
      </c>
      <c r="D381">
        <v>120</v>
      </c>
      <c r="E381">
        <v>44184</v>
      </c>
      <c r="F381">
        <v>194</v>
      </c>
      <c r="G381">
        <v>888</v>
      </c>
      <c r="H381">
        <v>1520</v>
      </c>
      <c r="I381">
        <v>371</v>
      </c>
      <c r="J381">
        <v>194</v>
      </c>
      <c r="K381">
        <v>244</v>
      </c>
      <c r="L381">
        <v>3</v>
      </c>
      <c r="M381">
        <v>216</v>
      </c>
      <c r="N381">
        <v>90</v>
      </c>
      <c r="O381">
        <v>0</v>
      </c>
      <c r="P381">
        <v>31</v>
      </c>
      <c r="Q381">
        <v>72</v>
      </c>
      <c r="R381">
        <v>4.6483286908078E-2</v>
      </c>
      <c r="S381">
        <v>2.0891364902506999E-2</v>
      </c>
      <c r="T381">
        <v>44184</v>
      </c>
      <c r="U381">
        <v>3.3774373259052901E-2</v>
      </c>
      <c r="V381">
        <v>0.154596100278552</v>
      </c>
      <c r="W381">
        <v>0.26462395543175499</v>
      </c>
      <c r="X381">
        <v>6.4589136490250706E-2</v>
      </c>
      <c r="Y381">
        <v>3.3774373259052901E-2</v>
      </c>
      <c r="Z381">
        <v>4.2479108635097497E-2</v>
      </c>
      <c r="AA381">
        <v>5.2228412256267401E-4</v>
      </c>
      <c r="AB381">
        <v>3.7604456824512501E-2</v>
      </c>
      <c r="AC381">
        <v>1.5668523676880201E-2</v>
      </c>
      <c r="AD381">
        <v>0</v>
      </c>
      <c r="AE381">
        <v>5.3969359331476298E-3</v>
      </c>
      <c r="AF381">
        <v>1.2534818941504201E-2</v>
      </c>
      <c r="AG381">
        <v>0.20342857142857099</v>
      </c>
      <c r="AH381">
        <v>0.628571428571429</v>
      </c>
      <c r="AI381">
        <v>0.20685714285714299</v>
      </c>
      <c r="AJ381">
        <v>0.36457142857142899</v>
      </c>
      <c r="AK381">
        <v>0.26057142857142901</v>
      </c>
      <c r="AL381">
        <v>0.77714285714285702</v>
      </c>
      <c r="AM381">
        <v>6.0571428571428602E-2</v>
      </c>
      <c r="AN381">
        <v>0.73828571428571399</v>
      </c>
      <c r="AO381">
        <v>0.19542857142857101</v>
      </c>
      <c r="AP381">
        <v>0.374857142857143</v>
      </c>
      <c r="AQ381">
        <v>0.73371428571428599</v>
      </c>
      <c r="AR381">
        <v>0.49371428571428599</v>
      </c>
      <c r="AS381">
        <v>0</v>
      </c>
      <c r="AT381">
        <v>0.21257142857142899</v>
      </c>
      <c r="AU381">
        <v>0.64228571428571402</v>
      </c>
      <c r="AV381">
        <v>1.4034285714285699</v>
      </c>
      <c r="AW381">
        <v>1.8365714285714301</v>
      </c>
      <c r="AX381">
        <v>0.57028571428571395</v>
      </c>
      <c r="AY381">
        <v>2.0822857142857099</v>
      </c>
      <c r="AZ381">
        <v>5.8925714285714301</v>
      </c>
      <c r="BA381">
        <v>0.250285714285714</v>
      </c>
      <c r="BB381">
        <v>0.40799999999999997</v>
      </c>
      <c r="BC381">
        <v>0.28685714285714298</v>
      </c>
      <c r="BD381">
        <v>0.40342857142857103</v>
      </c>
      <c r="BE381">
        <v>0.26857142857142902</v>
      </c>
      <c r="BF381" s="233" t="str">
        <f t="shared" si="5"/>
        <v>Some vulnerability</v>
      </c>
    </row>
    <row r="382" spans="1:58" x14ac:dyDescent="0.25">
      <c r="A382">
        <v>55964</v>
      </c>
      <c r="B382">
        <v>4416</v>
      </c>
      <c r="C382">
        <v>470</v>
      </c>
      <c r="D382">
        <v>74</v>
      </c>
      <c r="E382">
        <v>32271</v>
      </c>
      <c r="F382">
        <v>153</v>
      </c>
      <c r="G382">
        <v>873</v>
      </c>
      <c r="H382">
        <v>1361</v>
      </c>
      <c r="I382">
        <v>539</v>
      </c>
      <c r="J382">
        <v>147</v>
      </c>
      <c r="K382">
        <v>378</v>
      </c>
      <c r="L382">
        <v>101</v>
      </c>
      <c r="M382">
        <v>67</v>
      </c>
      <c r="N382">
        <v>121</v>
      </c>
      <c r="O382">
        <v>74</v>
      </c>
      <c r="P382">
        <v>105</v>
      </c>
      <c r="Q382">
        <v>70</v>
      </c>
      <c r="R382">
        <v>0.10643115942028999</v>
      </c>
      <c r="S382">
        <v>1.6757246376811599E-2</v>
      </c>
      <c r="T382">
        <v>32271</v>
      </c>
      <c r="U382">
        <v>3.4646739130434798E-2</v>
      </c>
      <c r="V382">
        <v>0.19769021739130399</v>
      </c>
      <c r="W382">
        <v>0.30819746376811602</v>
      </c>
      <c r="X382">
        <v>0.12205615942028999</v>
      </c>
      <c r="Y382">
        <v>3.3288043478260899E-2</v>
      </c>
      <c r="Z382">
        <v>8.5597826086956499E-2</v>
      </c>
      <c r="AA382">
        <v>2.28713768115942E-2</v>
      </c>
      <c r="AB382">
        <v>1.51721014492754E-2</v>
      </c>
      <c r="AC382">
        <v>2.7400362318840601E-2</v>
      </c>
      <c r="AD382">
        <v>1.6757246376811599E-2</v>
      </c>
      <c r="AE382">
        <v>2.3777173913043501E-2</v>
      </c>
      <c r="AF382">
        <v>1.5851449275362299E-2</v>
      </c>
      <c r="AG382">
        <v>0.69942857142857096</v>
      </c>
      <c r="AH382">
        <v>0.46857142857142903</v>
      </c>
      <c r="AI382">
        <v>0.78857142857142903</v>
      </c>
      <c r="AJ382">
        <v>0.38514285714285701</v>
      </c>
      <c r="AK382">
        <v>0.50971428571428601</v>
      </c>
      <c r="AL382">
        <v>0.94971428571428596</v>
      </c>
      <c r="AM382">
        <v>0.53942857142857104</v>
      </c>
      <c r="AN382">
        <v>0.73028571428571398</v>
      </c>
      <c r="AO382">
        <v>0.48685714285714299</v>
      </c>
      <c r="AP382">
        <v>0.89485714285714302</v>
      </c>
      <c r="AQ382">
        <v>0.51428571428571401</v>
      </c>
      <c r="AR382">
        <v>0.65028571428571402</v>
      </c>
      <c r="AS382">
        <v>0.89828571428571402</v>
      </c>
      <c r="AT382">
        <v>0.73485714285714299</v>
      </c>
      <c r="AU382">
        <v>0.69371428571428595</v>
      </c>
      <c r="AV382">
        <v>2.3417142857142901</v>
      </c>
      <c r="AW382">
        <v>2.7291428571428602</v>
      </c>
      <c r="AX382">
        <v>1.3817142857142899</v>
      </c>
      <c r="AY382">
        <v>3.4914285714285702</v>
      </c>
      <c r="AZ382">
        <v>9.9440000000000008</v>
      </c>
      <c r="BA382">
        <v>0.66171428571428603</v>
      </c>
      <c r="BB382">
        <v>0.86857142857142899</v>
      </c>
      <c r="BC382">
        <v>0.74057142857142899</v>
      </c>
      <c r="BD382">
        <v>0.86057142857142899</v>
      </c>
      <c r="BE382">
        <v>0.89828571428571402</v>
      </c>
      <c r="BF382" s="233" t="str">
        <f t="shared" si="5"/>
        <v>Most vulnerability</v>
      </c>
    </row>
    <row r="383" spans="1:58" x14ac:dyDescent="0.25">
      <c r="A383">
        <v>55965</v>
      </c>
      <c r="B383">
        <v>2262</v>
      </c>
      <c r="C383">
        <v>259</v>
      </c>
      <c r="D383">
        <v>38</v>
      </c>
      <c r="E383">
        <v>36777</v>
      </c>
      <c r="F383">
        <v>111</v>
      </c>
      <c r="G383">
        <v>477</v>
      </c>
      <c r="H383">
        <v>525</v>
      </c>
      <c r="I383">
        <v>318</v>
      </c>
      <c r="J383">
        <v>34</v>
      </c>
      <c r="K383">
        <v>138</v>
      </c>
      <c r="L383">
        <v>16</v>
      </c>
      <c r="M383">
        <v>34</v>
      </c>
      <c r="N383">
        <v>42</v>
      </c>
      <c r="O383">
        <v>17</v>
      </c>
      <c r="P383">
        <v>76</v>
      </c>
      <c r="Q383">
        <v>33</v>
      </c>
      <c r="R383">
        <v>0.114500442086649</v>
      </c>
      <c r="S383">
        <v>1.6799292661361601E-2</v>
      </c>
      <c r="T383">
        <v>36777</v>
      </c>
      <c r="U383">
        <v>4.9071618037135299E-2</v>
      </c>
      <c r="V383">
        <v>0.210875331564987</v>
      </c>
      <c r="W383">
        <v>0.23209549071617999</v>
      </c>
      <c r="X383">
        <v>0.14058355437665801</v>
      </c>
      <c r="Y383">
        <v>1.5030946065428799E-2</v>
      </c>
      <c r="Z383">
        <v>6.1007957559681698E-2</v>
      </c>
      <c r="AA383">
        <v>7.0733863837312101E-3</v>
      </c>
      <c r="AB383">
        <v>1.5030946065428799E-2</v>
      </c>
      <c r="AC383">
        <v>1.8567639257294401E-2</v>
      </c>
      <c r="AD383">
        <v>7.5154730327144101E-3</v>
      </c>
      <c r="AE383">
        <v>3.35985853227233E-2</v>
      </c>
      <c r="AF383">
        <v>1.4588859416445599E-2</v>
      </c>
      <c r="AG383">
        <v>0.74399999999999999</v>
      </c>
      <c r="AH383">
        <v>0.47314285714285698</v>
      </c>
      <c r="AI383">
        <v>0.51657142857142901</v>
      </c>
      <c r="AJ383">
        <v>0.63314285714285701</v>
      </c>
      <c r="AK383">
        <v>0.60228571428571398</v>
      </c>
      <c r="AL383">
        <v>0.55428571428571405</v>
      </c>
      <c r="AM383">
        <v>0.69714285714285695</v>
      </c>
      <c r="AN383">
        <v>0.21257142857142899</v>
      </c>
      <c r="AO383">
        <v>0.32</v>
      </c>
      <c r="AP383">
        <v>0.69942857142857096</v>
      </c>
      <c r="AQ383">
        <v>0.51200000000000001</v>
      </c>
      <c r="AR383">
        <v>0.53485714285714303</v>
      </c>
      <c r="AS383">
        <v>0.65600000000000003</v>
      </c>
      <c r="AT383">
        <v>0.86399999999999999</v>
      </c>
      <c r="AU383">
        <v>0.67428571428571404</v>
      </c>
      <c r="AV383">
        <v>2.3668571428571399</v>
      </c>
      <c r="AW383">
        <v>2.0662857142857098</v>
      </c>
      <c r="AX383">
        <v>1.01942857142857</v>
      </c>
      <c r="AY383">
        <v>3.2411428571428602</v>
      </c>
      <c r="AZ383">
        <v>8.6937142857142895</v>
      </c>
      <c r="BA383">
        <v>0.66628571428571404</v>
      </c>
      <c r="BB383">
        <v>0.55542857142857105</v>
      </c>
      <c r="BC383">
        <v>0.56457142857142895</v>
      </c>
      <c r="BD383">
        <v>0.77028571428571402</v>
      </c>
      <c r="BE383">
        <v>0.73371428571428599</v>
      </c>
      <c r="BF383" s="233" t="str">
        <f t="shared" si="5"/>
        <v>Significant vulnerability</v>
      </c>
    </row>
    <row r="384" spans="1:58" x14ac:dyDescent="0.25">
      <c r="A384">
        <v>55967</v>
      </c>
      <c r="B384">
        <v>1049</v>
      </c>
      <c r="C384">
        <v>45</v>
      </c>
      <c r="D384">
        <v>6</v>
      </c>
      <c r="E384">
        <v>40973</v>
      </c>
      <c r="F384">
        <v>40</v>
      </c>
      <c r="G384">
        <v>156</v>
      </c>
      <c r="H384">
        <v>315</v>
      </c>
      <c r="I384">
        <v>78</v>
      </c>
      <c r="J384">
        <v>38</v>
      </c>
      <c r="K384">
        <v>32</v>
      </c>
      <c r="L384">
        <v>0</v>
      </c>
      <c r="M384">
        <v>0</v>
      </c>
      <c r="N384">
        <v>2</v>
      </c>
      <c r="O384">
        <v>5</v>
      </c>
      <c r="P384">
        <v>20</v>
      </c>
      <c r="Q384">
        <v>0</v>
      </c>
      <c r="R384">
        <v>4.2897998093422297E-2</v>
      </c>
      <c r="S384">
        <v>5.7197330791229697E-3</v>
      </c>
      <c r="T384">
        <v>40973</v>
      </c>
      <c r="U384">
        <v>3.8131553860819803E-2</v>
      </c>
      <c r="V384">
        <v>0.14871306005719701</v>
      </c>
      <c r="W384">
        <v>0.30028598665395601</v>
      </c>
      <c r="X384">
        <v>7.4356530028598697E-2</v>
      </c>
      <c r="Y384">
        <v>3.6224976167778797E-2</v>
      </c>
      <c r="Z384">
        <v>3.05052430886559E-2</v>
      </c>
      <c r="AA384">
        <v>0</v>
      </c>
      <c r="AB384">
        <v>0</v>
      </c>
      <c r="AC384">
        <v>1.9065776930409901E-3</v>
      </c>
      <c r="AD384">
        <v>4.7664442326024797E-3</v>
      </c>
      <c r="AE384">
        <v>1.9065776930409901E-2</v>
      </c>
      <c r="AF384">
        <v>0</v>
      </c>
      <c r="AG384">
        <v>0.17142857142857101</v>
      </c>
      <c r="AH384">
        <v>0.128</v>
      </c>
      <c r="AI384">
        <v>0.316571428571429</v>
      </c>
      <c r="AJ384">
        <v>0.45942857142857102</v>
      </c>
      <c r="AK384">
        <v>0.221714285714286</v>
      </c>
      <c r="AL384">
        <v>0.93257142857142905</v>
      </c>
      <c r="AM384">
        <v>0.104</v>
      </c>
      <c r="AN384">
        <v>0.77714285714285702</v>
      </c>
      <c r="AO384">
        <v>0.12</v>
      </c>
      <c r="AP384">
        <v>0</v>
      </c>
      <c r="AQ384">
        <v>0</v>
      </c>
      <c r="AR384">
        <v>0.184</v>
      </c>
      <c r="AS384">
        <v>0.504</v>
      </c>
      <c r="AT384">
        <v>0.60571428571428598</v>
      </c>
      <c r="AU384">
        <v>0</v>
      </c>
      <c r="AV384">
        <v>1.0754285714285701</v>
      </c>
      <c r="AW384">
        <v>2.0354285714285698</v>
      </c>
      <c r="AX384">
        <v>0.12</v>
      </c>
      <c r="AY384">
        <v>1.29371428571429</v>
      </c>
      <c r="AZ384">
        <v>4.5245714285714298</v>
      </c>
      <c r="BA384">
        <v>0.14285714285714299</v>
      </c>
      <c r="BB384">
        <v>0.52800000000000002</v>
      </c>
      <c r="BC384">
        <v>9.2571428571428596E-2</v>
      </c>
      <c r="BD384">
        <v>0.16342857142857101</v>
      </c>
      <c r="BE384">
        <v>8.6857142857142897E-2</v>
      </c>
      <c r="BF384" s="233" t="str">
        <f t="shared" si="5"/>
        <v>Least vulnerability</v>
      </c>
    </row>
    <row r="385" spans="1:58" x14ac:dyDescent="0.25">
      <c r="A385">
        <v>55968</v>
      </c>
      <c r="B385">
        <v>127</v>
      </c>
      <c r="C385">
        <v>27</v>
      </c>
      <c r="D385">
        <v>3</v>
      </c>
      <c r="E385">
        <v>30946</v>
      </c>
      <c r="F385">
        <v>6</v>
      </c>
      <c r="G385">
        <v>39</v>
      </c>
      <c r="H385">
        <v>17</v>
      </c>
      <c r="I385">
        <v>16</v>
      </c>
      <c r="J385">
        <v>1</v>
      </c>
      <c r="K385">
        <v>22</v>
      </c>
      <c r="L385">
        <v>0</v>
      </c>
      <c r="M385">
        <v>0</v>
      </c>
      <c r="N385">
        <v>0</v>
      </c>
      <c r="O385">
        <v>0</v>
      </c>
      <c r="P385">
        <v>0</v>
      </c>
      <c r="Q385">
        <v>0</v>
      </c>
      <c r="R385">
        <v>0.21259842519684999</v>
      </c>
      <c r="S385">
        <v>2.3622047244094498E-2</v>
      </c>
      <c r="T385">
        <v>30946</v>
      </c>
      <c r="U385">
        <v>4.7244094488188997E-2</v>
      </c>
      <c r="V385">
        <v>0.30708661417322802</v>
      </c>
      <c r="W385">
        <v>0.133858267716535</v>
      </c>
      <c r="X385">
        <v>0.12598425196850399</v>
      </c>
      <c r="Y385">
        <v>7.8740157480314994E-3</v>
      </c>
      <c r="Z385">
        <v>0.17322834645669299</v>
      </c>
      <c r="AA385">
        <v>0</v>
      </c>
      <c r="AB385">
        <v>0</v>
      </c>
      <c r="AC385">
        <v>0</v>
      </c>
      <c r="AD385">
        <v>0</v>
      </c>
      <c r="AE385">
        <v>0</v>
      </c>
      <c r="AF385">
        <v>0</v>
      </c>
      <c r="AG385">
        <v>0.95885714285714296</v>
      </c>
      <c r="AH385">
        <v>0.70857142857142896</v>
      </c>
      <c r="AI385">
        <v>0.84342857142857097</v>
      </c>
      <c r="AJ385">
        <v>0.59657142857142897</v>
      </c>
      <c r="AK385">
        <v>0.90628571428571403</v>
      </c>
      <c r="AL385">
        <v>7.8857142857142903E-2</v>
      </c>
      <c r="AM385">
        <v>0.58057142857142896</v>
      </c>
      <c r="AN385">
        <v>5.94285714285714E-2</v>
      </c>
      <c r="AO385">
        <v>0.76800000000000002</v>
      </c>
      <c r="AP385">
        <v>0</v>
      </c>
      <c r="AQ385">
        <v>0</v>
      </c>
      <c r="AR385">
        <v>0</v>
      </c>
      <c r="AS385">
        <v>0</v>
      </c>
      <c r="AT385">
        <v>0</v>
      </c>
      <c r="AU385">
        <v>0</v>
      </c>
      <c r="AV385">
        <v>3.1074285714285699</v>
      </c>
      <c r="AW385">
        <v>1.6251428571428601</v>
      </c>
      <c r="AX385">
        <v>0.76800000000000002</v>
      </c>
      <c r="AY385">
        <v>0</v>
      </c>
      <c r="AZ385">
        <v>5.5005714285714298</v>
      </c>
      <c r="BA385">
        <v>0.89828571428571402</v>
      </c>
      <c r="BB385">
        <v>0.28457142857142897</v>
      </c>
      <c r="BC385">
        <v>0.40799999999999997</v>
      </c>
      <c r="BD385">
        <v>0</v>
      </c>
      <c r="BE385">
        <v>0.20914285714285699</v>
      </c>
      <c r="BF385" s="233" t="str">
        <f t="shared" si="5"/>
        <v>Least vulnerability</v>
      </c>
    </row>
    <row r="386" spans="1:58" x14ac:dyDescent="0.25">
      <c r="A386">
        <v>55969</v>
      </c>
      <c r="B386">
        <v>1136</v>
      </c>
      <c r="C386">
        <v>56</v>
      </c>
      <c r="D386">
        <v>12</v>
      </c>
      <c r="E386">
        <v>37109</v>
      </c>
      <c r="F386">
        <v>51</v>
      </c>
      <c r="G386">
        <v>226</v>
      </c>
      <c r="H386">
        <v>289</v>
      </c>
      <c r="I386">
        <v>97</v>
      </c>
      <c r="J386">
        <v>13</v>
      </c>
      <c r="K386">
        <v>96</v>
      </c>
      <c r="L386">
        <v>0</v>
      </c>
      <c r="M386">
        <v>5</v>
      </c>
      <c r="N386">
        <v>8</v>
      </c>
      <c r="O386">
        <v>0</v>
      </c>
      <c r="P386">
        <v>22</v>
      </c>
      <c r="Q386">
        <v>0</v>
      </c>
      <c r="R386">
        <v>4.92957746478873E-2</v>
      </c>
      <c r="S386">
        <v>1.0563380281690101E-2</v>
      </c>
      <c r="T386">
        <v>37109</v>
      </c>
      <c r="U386">
        <v>4.4894366197183101E-2</v>
      </c>
      <c r="V386">
        <v>0.198943661971831</v>
      </c>
      <c r="W386">
        <v>0.25440140845070403</v>
      </c>
      <c r="X386">
        <v>8.5387323943661997E-2</v>
      </c>
      <c r="Y386">
        <v>1.1443661971831E-2</v>
      </c>
      <c r="Z386">
        <v>8.4507042253521097E-2</v>
      </c>
      <c r="AA386">
        <v>0</v>
      </c>
      <c r="AB386">
        <v>4.4014084507042299E-3</v>
      </c>
      <c r="AC386">
        <v>7.0422535211267599E-3</v>
      </c>
      <c r="AD386">
        <v>0</v>
      </c>
      <c r="AE386">
        <v>1.93661971830986E-2</v>
      </c>
      <c r="AF386">
        <v>0</v>
      </c>
      <c r="AG386">
        <v>0.22971428571428601</v>
      </c>
      <c r="AH386">
        <v>0.26285714285714301</v>
      </c>
      <c r="AI386">
        <v>0.500571428571429</v>
      </c>
      <c r="AJ386">
        <v>0.55542857142857105</v>
      </c>
      <c r="AK386">
        <v>0.52457142857142902</v>
      </c>
      <c r="AL386">
        <v>0.71542857142857097</v>
      </c>
      <c r="AM386">
        <v>0.190857142857143</v>
      </c>
      <c r="AN386">
        <v>0.114285714285714</v>
      </c>
      <c r="AO386">
        <v>0.48114285714285698</v>
      </c>
      <c r="AP386">
        <v>0</v>
      </c>
      <c r="AQ386">
        <v>0.36799999999999999</v>
      </c>
      <c r="AR386">
        <v>0.32457142857142901</v>
      </c>
      <c r="AS386">
        <v>0</v>
      </c>
      <c r="AT386">
        <v>0.619428571428571</v>
      </c>
      <c r="AU386">
        <v>0</v>
      </c>
      <c r="AV386">
        <v>1.54857142857143</v>
      </c>
      <c r="AW386">
        <v>1.54514285714286</v>
      </c>
      <c r="AX386">
        <v>0.48114285714285698</v>
      </c>
      <c r="AY386">
        <v>1.3120000000000001</v>
      </c>
      <c r="AZ386">
        <v>4.8868571428571403</v>
      </c>
      <c r="BA386">
        <v>0.32</v>
      </c>
      <c r="BB386">
        <v>0.24114285714285699</v>
      </c>
      <c r="BC386">
        <v>0.248</v>
      </c>
      <c r="BD386">
        <v>0.17028571428571401</v>
      </c>
      <c r="BE386">
        <v>0.130285714285714</v>
      </c>
      <c r="BF386" s="233" t="str">
        <f t="shared" si="5"/>
        <v>Least vulnerability</v>
      </c>
    </row>
    <row r="387" spans="1:58" x14ac:dyDescent="0.25">
      <c r="A387">
        <v>55970</v>
      </c>
      <c r="B387">
        <v>1090</v>
      </c>
      <c r="C387">
        <v>54</v>
      </c>
      <c r="D387">
        <v>3</v>
      </c>
      <c r="E387">
        <v>39503</v>
      </c>
      <c r="F387">
        <v>31</v>
      </c>
      <c r="G387">
        <v>249</v>
      </c>
      <c r="H387">
        <v>272</v>
      </c>
      <c r="I387">
        <v>118</v>
      </c>
      <c r="J387">
        <v>41</v>
      </c>
      <c r="K387">
        <v>58</v>
      </c>
      <c r="L387">
        <v>10</v>
      </c>
      <c r="M387">
        <v>7</v>
      </c>
      <c r="N387">
        <v>7</v>
      </c>
      <c r="O387">
        <v>10</v>
      </c>
      <c r="P387">
        <v>21</v>
      </c>
      <c r="Q387">
        <v>0</v>
      </c>
      <c r="R387">
        <v>4.95412844036697E-2</v>
      </c>
      <c r="S387">
        <v>2.7522935779816498E-3</v>
      </c>
      <c r="T387">
        <v>39503</v>
      </c>
      <c r="U387">
        <v>2.84403669724771E-2</v>
      </c>
      <c r="V387">
        <v>0.22844036697247699</v>
      </c>
      <c r="W387">
        <v>0.24954128440366999</v>
      </c>
      <c r="X387">
        <v>0.108256880733945</v>
      </c>
      <c r="Y387">
        <v>3.7614678899082599E-2</v>
      </c>
      <c r="Z387">
        <v>5.3211009174311902E-2</v>
      </c>
      <c r="AA387">
        <v>9.1743119266055103E-3</v>
      </c>
      <c r="AB387">
        <v>6.4220183486238501E-3</v>
      </c>
      <c r="AC387">
        <v>6.4220183486238501E-3</v>
      </c>
      <c r="AD387">
        <v>9.1743119266055103E-3</v>
      </c>
      <c r="AE387">
        <v>1.9266055045871599E-2</v>
      </c>
      <c r="AF387">
        <v>0</v>
      </c>
      <c r="AG387">
        <v>0.23314285714285701</v>
      </c>
      <c r="AH387">
        <v>7.54285714285714E-2</v>
      </c>
      <c r="AI387">
        <v>0.36114285714285699</v>
      </c>
      <c r="AJ387">
        <v>0.26057142857142901</v>
      </c>
      <c r="AK387">
        <v>0.69142857142857095</v>
      </c>
      <c r="AL387">
        <v>0.68114285714285705</v>
      </c>
      <c r="AM387">
        <v>0.40114285714285702</v>
      </c>
      <c r="AN387">
        <v>0.80342857142857105</v>
      </c>
      <c r="AO387">
        <v>0.27542857142857102</v>
      </c>
      <c r="AP387">
        <v>0.754285714285714</v>
      </c>
      <c r="AQ387">
        <v>0.39314285714285702</v>
      </c>
      <c r="AR387">
        <v>0.307428571428571</v>
      </c>
      <c r="AS387">
        <v>0.73714285714285699</v>
      </c>
      <c r="AT387">
        <v>0.61599999999999999</v>
      </c>
      <c r="AU387">
        <v>0</v>
      </c>
      <c r="AV387">
        <v>0.93028571428571405</v>
      </c>
      <c r="AW387">
        <v>2.5771428571428601</v>
      </c>
      <c r="AX387">
        <v>1.02971428571429</v>
      </c>
      <c r="AY387">
        <v>2.0537142857142898</v>
      </c>
      <c r="AZ387">
        <v>6.5908571428571401</v>
      </c>
      <c r="BA387">
        <v>9.6000000000000002E-2</v>
      </c>
      <c r="BB387">
        <v>0.79885714285714304</v>
      </c>
      <c r="BC387">
        <v>0.56799999999999995</v>
      </c>
      <c r="BD387">
        <v>0.39771428571428602</v>
      </c>
      <c r="BE387">
        <v>0.39542857142857102</v>
      </c>
      <c r="BF387" s="233" t="str">
        <f t="shared" si="5"/>
        <v>Some vulnerability</v>
      </c>
    </row>
    <row r="388" spans="1:58" x14ac:dyDescent="0.25">
      <c r="A388">
        <v>55971</v>
      </c>
      <c r="B388">
        <v>2897</v>
      </c>
      <c r="C388">
        <v>213</v>
      </c>
      <c r="D388">
        <v>39</v>
      </c>
      <c r="E388">
        <v>35604</v>
      </c>
      <c r="F388">
        <v>144</v>
      </c>
      <c r="G388">
        <v>672</v>
      </c>
      <c r="H388">
        <v>683</v>
      </c>
      <c r="I388">
        <v>292</v>
      </c>
      <c r="J388">
        <v>36</v>
      </c>
      <c r="K388">
        <v>131</v>
      </c>
      <c r="L388">
        <v>19</v>
      </c>
      <c r="M388">
        <v>31</v>
      </c>
      <c r="N388">
        <v>36</v>
      </c>
      <c r="O388">
        <v>17</v>
      </c>
      <c r="P388">
        <v>60</v>
      </c>
      <c r="Q388">
        <v>96</v>
      </c>
      <c r="R388">
        <v>7.3524335519502895E-2</v>
      </c>
      <c r="S388">
        <v>1.34622022782188E-2</v>
      </c>
      <c r="T388">
        <v>35604</v>
      </c>
      <c r="U388">
        <v>4.9706593027269597E-2</v>
      </c>
      <c r="V388">
        <v>0.23196410079392499</v>
      </c>
      <c r="W388">
        <v>0.23576113220573</v>
      </c>
      <c r="X388">
        <v>0.100793924749741</v>
      </c>
      <c r="Y388">
        <v>1.2426648256817399E-2</v>
      </c>
      <c r="Z388">
        <v>4.5219192267863299E-2</v>
      </c>
      <c r="AA388">
        <v>6.5585088022091804E-3</v>
      </c>
      <c r="AB388">
        <v>1.0700724887815E-2</v>
      </c>
      <c r="AC388">
        <v>1.2426648256817399E-2</v>
      </c>
      <c r="AD388">
        <v>5.8681394546082196E-3</v>
      </c>
      <c r="AE388">
        <v>2.0711080428029001E-2</v>
      </c>
      <c r="AF388">
        <v>3.31377286848464E-2</v>
      </c>
      <c r="AG388">
        <v>0.45257142857142901</v>
      </c>
      <c r="AH388">
        <v>0.36</v>
      </c>
      <c r="AI388">
        <v>0.6</v>
      </c>
      <c r="AJ388">
        <v>0.64457142857142902</v>
      </c>
      <c r="AK388">
        <v>0.70514285714285696</v>
      </c>
      <c r="AL388">
        <v>0.58057142857142896</v>
      </c>
      <c r="AM388">
        <v>0.33828571428571402</v>
      </c>
      <c r="AN388">
        <v>0.13942857142857101</v>
      </c>
      <c r="AO388">
        <v>0.214857142857143</v>
      </c>
      <c r="AP388">
        <v>0.68228571428571405</v>
      </c>
      <c r="AQ388">
        <v>0.46057142857142902</v>
      </c>
      <c r="AR388">
        <v>0.44914285714285701</v>
      </c>
      <c r="AS388">
        <v>0.58399999999999996</v>
      </c>
      <c r="AT388">
        <v>0.66742857142857104</v>
      </c>
      <c r="AU388">
        <v>0.86057142857142899</v>
      </c>
      <c r="AV388">
        <v>2.05714285714286</v>
      </c>
      <c r="AW388">
        <v>1.76342857142857</v>
      </c>
      <c r="AX388">
        <v>0.89714285714285702</v>
      </c>
      <c r="AY388">
        <v>3.0217142857142898</v>
      </c>
      <c r="AZ388">
        <v>7.7394285714285704</v>
      </c>
      <c r="BA388">
        <v>0.54628571428571404</v>
      </c>
      <c r="BB388">
        <v>0.36799999999999999</v>
      </c>
      <c r="BC388">
        <v>0.48</v>
      </c>
      <c r="BD388">
        <v>0.69942857142857096</v>
      </c>
      <c r="BE388">
        <v>0.57028571428571395</v>
      </c>
      <c r="BF388" s="233" t="str">
        <f t="shared" ref="BF388:BF451" si="6">IF(BE388&lt;=0.25,"Least vulnerability",IF(BE388&lt;=0.5,"Some vulnerability",IF(BE388&lt;=0.75,"Significant vulnerability",IF(BE388&lt;=1,"Most vulnerability",""))))</f>
        <v>Significant vulnerability</v>
      </c>
    </row>
    <row r="389" spans="1:58" x14ac:dyDescent="0.25">
      <c r="A389">
        <v>55972</v>
      </c>
      <c r="B389">
        <v>5326</v>
      </c>
      <c r="C389">
        <v>276</v>
      </c>
      <c r="D389">
        <v>73</v>
      </c>
      <c r="E389">
        <v>45613</v>
      </c>
      <c r="F389">
        <v>271</v>
      </c>
      <c r="G389">
        <v>774</v>
      </c>
      <c r="H389">
        <v>1464</v>
      </c>
      <c r="I389">
        <v>502</v>
      </c>
      <c r="J389">
        <v>100</v>
      </c>
      <c r="K389">
        <v>448</v>
      </c>
      <c r="L389">
        <v>125</v>
      </c>
      <c r="M389">
        <v>50</v>
      </c>
      <c r="N389">
        <v>18</v>
      </c>
      <c r="O389">
        <v>51</v>
      </c>
      <c r="P389">
        <v>48</v>
      </c>
      <c r="Q389">
        <v>40</v>
      </c>
      <c r="R389">
        <v>5.1821254224558799E-2</v>
      </c>
      <c r="S389">
        <v>1.37063462260608E-2</v>
      </c>
      <c r="T389">
        <v>45613</v>
      </c>
      <c r="U389">
        <v>5.0882463387157302E-2</v>
      </c>
      <c r="V389">
        <v>0.145324821629741</v>
      </c>
      <c r="W389">
        <v>0.274877957191138</v>
      </c>
      <c r="X389">
        <v>9.4254600075103306E-2</v>
      </c>
      <c r="Y389">
        <v>1.8775816748028501E-2</v>
      </c>
      <c r="Z389">
        <v>8.4115659031167897E-2</v>
      </c>
      <c r="AA389">
        <v>2.3469770935035699E-2</v>
      </c>
      <c r="AB389">
        <v>9.3879083740142696E-3</v>
      </c>
      <c r="AC389">
        <v>3.3796470146451401E-3</v>
      </c>
      <c r="AD389">
        <v>9.5756665414945593E-3</v>
      </c>
      <c r="AE389">
        <v>9.0123920390537005E-3</v>
      </c>
      <c r="AF389">
        <v>7.51032669921142E-3</v>
      </c>
      <c r="AG389">
        <v>0.252571428571429</v>
      </c>
      <c r="AH389">
        <v>0.36457142857142899</v>
      </c>
      <c r="AI389">
        <v>0.17371428571428599</v>
      </c>
      <c r="AJ389">
        <v>0.67428571428571404</v>
      </c>
      <c r="AK389">
        <v>0.20685714285714299</v>
      </c>
      <c r="AL389">
        <v>0.83085714285714296</v>
      </c>
      <c r="AM389">
        <v>0.27085714285714302</v>
      </c>
      <c r="AN389">
        <v>0.32914285714285701</v>
      </c>
      <c r="AO389">
        <v>0.47771428571428598</v>
      </c>
      <c r="AP389">
        <v>0.89600000000000002</v>
      </c>
      <c r="AQ389">
        <v>0.437714285714286</v>
      </c>
      <c r="AR389">
        <v>0.22971428571428601</v>
      </c>
      <c r="AS389">
        <v>0.753142857142857</v>
      </c>
      <c r="AT389">
        <v>0.34171428571428603</v>
      </c>
      <c r="AU389">
        <v>0.56228571428571394</v>
      </c>
      <c r="AV389">
        <v>1.46514285714286</v>
      </c>
      <c r="AW389">
        <v>1.6377142857142899</v>
      </c>
      <c r="AX389">
        <v>1.3737142857142901</v>
      </c>
      <c r="AY389">
        <v>2.3245714285714301</v>
      </c>
      <c r="AZ389">
        <v>6.8011428571428603</v>
      </c>
      <c r="BA389">
        <v>0.28571428571428598</v>
      </c>
      <c r="BB389">
        <v>0.29599999999999999</v>
      </c>
      <c r="BC389">
        <v>0.73485714285714299</v>
      </c>
      <c r="BD389">
        <v>0.48685714285714299</v>
      </c>
      <c r="BE389">
        <v>0.436571428571429</v>
      </c>
      <c r="BF389" s="233" t="str">
        <f t="shared" si="6"/>
        <v>Some vulnerability</v>
      </c>
    </row>
    <row r="390" spans="1:58" x14ac:dyDescent="0.25">
      <c r="A390">
        <v>55973</v>
      </c>
      <c r="B390">
        <v>255</v>
      </c>
      <c r="C390">
        <v>18</v>
      </c>
      <c r="D390">
        <v>2</v>
      </c>
      <c r="E390">
        <v>42669</v>
      </c>
      <c r="F390">
        <v>6</v>
      </c>
      <c r="G390">
        <v>30</v>
      </c>
      <c r="H390">
        <v>51</v>
      </c>
      <c r="I390">
        <v>31</v>
      </c>
      <c r="J390">
        <v>6</v>
      </c>
      <c r="K390">
        <v>9</v>
      </c>
      <c r="L390">
        <v>0</v>
      </c>
      <c r="M390">
        <v>0</v>
      </c>
      <c r="N390">
        <v>4</v>
      </c>
      <c r="O390">
        <v>4</v>
      </c>
      <c r="P390">
        <v>5</v>
      </c>
      <c r="Q390">
        <v>0</v>
      </c>
      <c r="R390">
        <v>7.0588235294117604E-2</v>
      </c>
      <c r="S390">
        <v>7.8431372549019607E-3</v>
      </c>
      <c r="T390">
        <v>42669</v>
      </c>
      <c r="U390">
        <v>2.3529411764705899E-2</v>
      </c>
      <c r="V390">
        <v>0.11764705882352899</v>
      </c>
      <c r="W390">
        <v>0.2</v>
      </c>
      <c r="X390">
        <v>0.12156862745098</v>
      </c>
      <c r="Y390">
        <v>2.3529411764705899E-2</v>
      </c>
      <c r="Z390">
        <v>3.5294117647058802E-2</v>
      </c>
      <c r="AA390">
        <v>0</v>
      </c>
      <c r="AB390">
        <v>0</v>
      </c>
      <c r="AC390">
        <v>1.5686274509803901E-2</v>
      </c>
      <c r="AD390">
        <v>1.5686274509803901E-2</v>
      </c>
      <c r="AE390">
        <v>1.9607843137254902E-2</v>
      </c>
      <c r="AF390">
        <v>0</v>
      </c>
      <c r="AG390">
        <v>0.42285714285714299</v>
      </c>
      <c r="AH390">
        <v>0.18171428571428599</v>
      </c>
      <c r="AI390">
        <v>0.254857142857143</v>
      </c>
      <c r="AJ390">
        <v>0.19885714285714301</v>
      </c>
      <c r="AK390">
        <v>9.2571428571428596E-2</v>
      </c>
      <c r="AL390">
        <v>0.29714285714285699</v>
      </c>
      <c r="AM390">
        <v>0.53485714285714303</v>
      </c>
      <c r="AN390">
        <v>0.48457142857142899</v>
      </c>
      <c r="AO390">
        <v>0.153142857142857</v>
      </c>
      <c r="AP390">
        <v>0</v>
      </c>
      <c r="AQ390">
        <v>0</v>
      </c>
      <c r="AR390">
        <v>0.494857142857143</v>
      </c>
      <c r="AS390">
        <v>0.88914285714285701</v>
      </c>
      <c r="AT390">
        <v>0.628571428571429</v>
      </c>
      <c r="AU390">
        <v>0</v>
      </c>
      <c r="AV390">
        <v>1.0582857142857101</v>
      </c>
      <c r="AW390">
        <v>1.4091428571428599</v>
      </c>
      <c r="AX390">
        <v>0.153142857142857</v>
      </c>
      <c r="AY390">
        <v>2.0125714285714298</v>
      </c>
      <c r="AZ390">
        <v>4.6331428571428601</v>
      </c>
      <c r="BA390">
        <v>0.13600000000000001</v>
      </c>
      <c r="BB390">
        <v>0.17942857142857099</v>
      </c>
      <c r="BC390">
        <v>0.109714285714286</v>
      </c>
      <c r="BD390">
        <v>0.379428571428571</v>
      </c>
      <c r="BE390">
        <v>9.2571428571428596E-2</v>
      </c>
      <c r="BF390" s="233" t="str">
        <f t="shared" si="6"/>
        <v>Least vulnerability</v>
      </c>
    </row>
    <row r="391" spans="1:58" x14ac:dyDescent="0.25">
      <c r="A391">
        <v>55974</v>
      </c>
      <c r="B391">
        <v>2104</v>
      </c>
      <c r="C391">
        <v>178</v>
      </c>
      <c r="D391">
        <v>40</v>
      </c>
      <c r="E391">
        <v>34089</v>
      </c>
      <c r="F391">
        <v>110</v>
      </c>
      <c r="G391">
        <v>654</v>
      </c>
      <c r="H391">
        <v>470</v>
      </c>
      <c r="I391">
        <v>250</v>
      </c>
      <c r="J391">
        <v>39</v>
      </c>
      <c r="K391">
        <v>106</v>
      </c>
      <c r="L391">
        <v>0</v>
      </c>
      <c r="M391">
        <v>120</v>
      </c>
      <c r="N391">
        <v>17</v>
      </c>
      <c r="O391">
        <v>9</v>
      </c>
      <c r="P391">
        <v>86</v>
      </c>
      <c r="Q391">
        <v>76</v>
      </c>
      <c r="R391">
        <v>8.4600760456273794E-2</v>
      </c>
      <c r="S391">
        <v>1.9011406844106502E-2</v>
      </c>
      <c r="T391">
        <v>34089</v>
      </c>
      <c r="U391">
        <v>5.2281368821292799E-2</v>
      </c>
      <c r="V391">
        <v>0.31083650190114098</v>
      </c>
      <c r="W391">
        <v>0.223384030418251</v>
      </c>
      <c r="X391">
        <v>0.118821292775665</v>
      </c>
      <c r="Y391">
        <v>1.8536121673003801E-2</v>
      </c>
      <c r="Z391">
        <v>5.0380228136882102E-2</v>
      </c>
      <c r="AA391">
        <v>0</v>
      </c>
      <c r="AB391">
        <v>5.70342205323194E-2</v>
      </c>
      <c r="AC391">
        <v>8.0798479087452503E-3</v>
      </c>
      <c r="AD391">
        <v>4.2775665399239502E-3</v>
      </c>
      <c r="AE391">
        <v>4.08745247148289E-2</v>
      </c>
      <c r="AF391">
        <v>3.6121673003802299E-2</v>
      </c>
      <c r="AG391">
        <v>0.53714285714285703</v>
      </c>
      <c r="AH391">
        <v>0.55542857142857105</v>
      </c>
      <c r="AI391">
        <v>0.69257142857142895</v>
      </c>
      <c r="AJ391">
        <v>0.68914285714285695</v>
      </c>
      <c r="AK391">
        <v>0.91314285714285703</v>
      </c>
      <c r="AL391">
        <v>0.48685714285714299</v>
      </c>
      <c r="AM391">
        <v>0.51200000000000001</v>
      </c>
      <c r="AN391">
        <v>0.316571428571429</v>
      </c>
      <c r="AO391">
        <v>0.250285714285714</v>
      </c>
      <c r="AP391">
        <v>0</v>
      </c>
      <c r="AQ391">
        <v>0.84457142857142897</v>
      </c>
      <c r="AR391">
        <v>0.35199999999999998</v>
      </c>
      <c r="AS391">
        <v>0.47085714285714297</v>
      </c>
      <c r="AT391">
        <v>0.91542857142857104</v>
      </c>
      <c r="AU391">
        <v>0.878857142857143</v>
      </c>
      <c r="AV391">
        <v>2.4742857142857102</v>
      </c>
      <c r="AW391">
        <v>2.22857142857143</v>
      </c>
      <c r="AX391">
        <v>0.250285714285714</v>
      </c>
      <c r="AY391">
        <v>3.4617142857142902</v>
      </c>
      <c r="AZ391">
        <v>8.4148571428571408</v>
      </c>
      <c r="BA391">
        <v>0.71199999999999997</v>
      </c>
      <c r="BB391">
        <v>0.620571428571429</v>
      </c>
      <c r="BC391">
        <v>0.14971428571428599</v>
      </c>
      <c r="BD391">
        <v>0.85371428571428598</v>
      </c>
      <c r="BE391">
        <v>0.68799999999999994</v>
      </c>
      <c r="BF391" s="233" t="str">
        <f t="shared" si="6"/>
        <v>Significant vulnerability</v>
      </c>
    </row>
    <row r="392" spans="1:58" x14ac:dyDescent="0.25">
      <c r="A392">
        <v>55975</v>
      </c>
      <c r="B392">
        <v>4613</v>
      </c>
      <c r="C392">
        <v>397</v>
      </c>
      <c r="D392">
        <v>82</v>
      </c>
      <c r="E392">
        <v>36221</v>
      </c>
      <c r="F392">
        <v>189</v>
      </c>
      <c r="G392">
        <v>893</v>
      </c>
      <c r="H392">
        <v>1153</v>
      </c>
      <c r="I392">
        <v>557</v>
      </c>
      <c r="J392">
        <v>103</v>
      </c>
      <c r="K392">
        <v>315</v>
      </c>
      <c r="L392">
        <v>1</v>
      </c>
      <c r="M392">
        <v>102</v>
      </c>
      <c r="N392">
        <v>79</v>
      </c>
      <c r="O392">
        <v>23</v>
      </c>
      <c r="P392">
        <v>73</v>
      </c>
      <c r="Q392">
        <v>60</v>
      </c>
      <c r="R392">
        <v>8.6061131584652104E-2</v>
      </c>
      <c r="S392">
        <v>1.7775850856275699E-2</v>
      </c>
      <c r="T392">
        <v>36221</v>
      </c>
      <c r="U392">
        <v>4.09711684370258E-2</v>
      </c>
      <c r="V392">
        <v>0.193583351398222</v>
      </c>
      <c r="W392">
        <v>0.24994580533275501</v>
      </c>
      <c r="X392">
        <v>0.120745718621288</v>
      </c>
      <c r="Y392">
        <v>2.2328202904834199E-2</v>
      </c>
      <c r="Z392">
        <v>6.8285280728376294E-2</v>
      </c>
      <c r="AA392">
        <v>2.1677866897897201E-4</v>
      </c>
      <c r="AB392">
        <v>2.2111424235855201E-2</v>
      </c>
      <c r="AC392">
        <v>1.7125514849338799E-2</v>
      </c>
      <c r="AD392">
        <v>4.9859093865163703E-3</v>
      </c>
      <c r="AE392">
        <v>1.5824842835465001E-2</v>
      </c>
      <c r="AF392">
        <v>1.30067201387383E-2</v>
      </c>
      <c r="AG392">
        <v>0.55314285714285705</v>
      </c>
      <c r="AH392">
        <v>0.50857142857142901</v>
      </c>
      <c r="AI392">
        <v>0.56000000000000005</v>
      </c>
      <c r="AJ392">
        <v>0.497142857142857</v>
      </c>
      <c r="AK392">
        <v>0.48228571428571398</v>
      </c>
      <c r="AL392">
        <v>0.68228571428571405</v>
      </c>
      <c r="AM392">
        <v>0.53028571428571403</v>
      </c>
      <c r="AN392">
        <v>0.45485714285714302</v>
      </c>
      <c r="AO392">
        <v>0.36914285714285699</v>
      </c>
      <c r="AP392">
        <v>0.35885714285714299</v>
      </c>
      <c r="AQ392">
        <v>0.59885714285714298</v>
      </c>
      <c r="AR392">
        <v>0.51657142857142901</v>
      </c>
      <c r="AS392">
        <v>0.51542857142857101</v>
      </c>
      <c r="AT392">
        <v>0.55085714285714305</v>
      </c>
      <c r="AU392">
        <v>0.64914285714285702</v>
      </c>
      <c r="AV392">
        <v>2.1188571428571401</v>
      </c>
      <c r="AW392">
        <v>2.1497142857142899</v>
      </c>
      <c r="AX392">
        <v>0.72799999999999998</v>
      </c>
      <c r="AY392">
        <v>2.8308571428571399</v>
      </c>
      <c r="AZ392">
        <v>7.8274285714285696</v>
      </c>
      <c r="BA392">
        <v>0.57599999999999996</v>
      </c>
      <c r="BB392">
        <v>0.58742857142857097</v>
      </c>
      <c r="BC392">
        <v>0.38171428571428601</v>
      </c>
      <c r="BD392">
        <v>0.63428571428571401</v>
      </c>
      <c r="BE392">
        <v>0.58171428571428596</v>
      </c>
      <c r="BF392" s="233" t="str">
        <f t="shared" si="6"/>
        <v>Significant vulnerability</v>
      </c>
    </row>
    <row r="393" spans="1:58" x14ac:dyDescent="0.25">
      <c r="A393">
        <v>55976</v>
      </c>
      <c r="B393">
        <v>8526</v>
      </c>
      <c r="C393">
        <v>520</v>
      </c>
      <c r="D393">
        <v>56</v>
      </c>
      <c r="E393">
        <v>41314</v>
      </c>
      <c r="F393">
        <v>237</v>
      </c>
      <c r="G393">
        <v>1226</v>
      </c>
      <c r="H393">
        <v>2369</v>
      </c>
      <c r="I393">
        <v>671</v>
      </c>
      <c r="J393">
        <v>170</v>
      </c>
      <c r="K393">
        <v>489</v>
      </c>
      <c r="L393">
        <v>0</v>
      </c>
      <c r="M393">
        <v>163</v>
      </c>
      <c r="N393">
        <v>397</v>
      </c>
      <c r="O393">
        <v>140</v>
      </c>
      <c r="P393">
        <v>91</v>
      </c>
      <c r="Q393">
        <v>90</v>
      </c>
      <c r="R393">
        <v>6.0989913206662E-2</v>
      </c>
      <c r="S393">
        <v>6.56814449917898E-3</v>
      </c>
      <c r="T393">
        <v>41314</v>
      </c>
      <c r="U393">
        <v>2.7797325826882501E-2</v>
      </c>
      <c r="V393">
        <v>0.14379544921416801</v>
      </c>
      <c r="W393">
        <v>0.27785596997419698</v>
      </c>
      <c r="X393">
        <v>7.8700445695519594E-2</v>
      </c>
      <c r="Y393">
        <v>1.9939010086793298E-2</v>
      </c>
      <c r="Z393">
        <v>5.7353976073187901E-2</v>
      </c>
      <c r="AA393">
        <v>0</v>
      </c>
      <c r="AB393">
        <v>1.9117992024395999E-2</v>
      </c>
      <c r="AC393">
        <v>4.6563452967393899E-2</v>
      </c>
      <c r="AD393">
        <v>1.6420361247947501E-2</v>
      </c>
      <c r="AE393">
        <v>1.06732348111658E-2</v>
      </c>
      <c r="AF393">
        <v>1.0555946516537599E-2</v>
      </c>
      <c r="AG393">
        <v>0.32342857142857101</v>
      </c>
      <c r="AH393">
        <v>0.154285714285714</v>
      </c>
      <c r="AI393">
        <v>0.29942857142857099</v>
      </c>
      <c r="AJ393">
        <v>0.248</v>
      </c>
      <c r="AK393">
        <v>0.2</v>
      </c>
      <c r="AL393">
        <v>0.85142857142857098</v>
      </c>
      <c r="AM393">
        <v>0.13371428571428601</v>
      </c>
      <c r="AN393">
        <v>0.36914285714285699</v>
      </c>
      <c r="AO393">
        <v>0.29714285714285699</v>
      </c>
      <c r="AP393">
        <v>0</v>
      </c>
      <c r="AQ393">
        <v>0.55771428571428605</v>
      </c>
      <c r="AR393">
        <v>0.77828571428571403</v>
      </c>
      <c r="AS393">
        <v>0.89371428571428602</v>
      </c>
      <c r="AT393">
        <v>0.39657142857142902</v>
      </c>
      <c r="AU393">
        <v>0.619428571428571</v>
      </c>
      <c r="AV393">
        <v>1.02514285714286</v>
      </c>
      <c r="AW393">
        <v>1.5542857142857101</v>
      </c>
      <c r="AX393">
        <v>0.29714285714285699</v>
      </c>
      <c r="AY393">
        <v>3.24571428571429</v>
      </c>
      <c r="AZ393">
        <v>6.1222857142857103</v>
      </c>
      <c r="BA393">
        <v>0.128</v>
      </c>
      <c r="BB393">
        <v>0.246857142857143</v>
      </c>
      <c r="BC393">
        <v>0.17599999999999999</v>
      </c>
      <c r="BD393">
        <v>0.77371428571428602</v>
      </c>
      <c r="BE393">
        <v>0.317714285714286</v>
      </c>
      <c r="BF393" s="233" t="str">
        <f t="shared" si="6"/>
        <v>Some vulnerability</v>
      </c>
    </row>
    <row r="394" spans="1:58" x14ac:dyDescent="0.25">
      <c r="A394">
        <v>55977</v>
      </c>
      <c r="B394">
        <v>186</v>
      </c>
      <c r="C394">
        <v>16</v>
      </c>
      <c r="D394">
        <v>0</v>
      </c>
      <c r="E394">
        <v>31384</v>
      </c>
      <c r="F394">
        <v>1</v>
      </c>
      <c r="G394">
        <v>38</v>
      </c>
      <c r="H394">
        <v>55</v>
      </c>
      <c r="I394">
        <v>11</v>
      </c>
      <c r="J394">
        <v>3</v>
      </c>
      <c r="K394">
        <v>0</v>
      </c>
      <c r="L394">
        <v>0</v>
      </c>
      <c r="M394">
        <v>1</v>
      </c>
      <c r="N394">
        <v>2</v>
      </c>
      <c r="O394">
        <v>1</v>
      </c>
      <c r="P394">
        <v>0</v>
      </c>
      <c r="Q394">
        <v>0</v>
      </c>
      <c r="R394">
        <v>8.6021505376344107E-2</v>
      </c>
      <c r="S394">
        <v>0</v>
      </c>
      <c r="T394">
        <v>31384</v>
      </c>
      <c r="U394">
        <v>5.3763440860215101E-3</v>
      </c>
      <c r="V394">
        <v>0.204301075268817</v>
      </c>
      <c r="W394">
        <v>0.29569892473118298</v>
      </c>
      <c r="X394">
        <v>5.9139784946236597E-2</v>
      </c>
      <c r="Y394">
        <v>1.6129032258064498E-2</v>
      </c>
      <c r="Z394">
        <v>0</v>
      </c>
      <c r="AA394">
        <v>0</v>
      </c>
      <c r="AB394">
        <v>5.3763440860215101E-3</v>
      </c>
      <c r="AC394">
        <v>1.0752688172042999E-2</v>
      </c>
      <c r="AD394">
        <v>5.3763440860215101E-3</v>
      </c>
      <c r="AE394">
        <v>0</v>
      </c>
      <c r="AF394">
        <v>0</v>
      </c>
      <c r="AG394">
        <v>0.55085714285714305</v>
      </c>
      <c r="AH394">
        <v>0</v>
      </c>
      <c r="AI394">
        <v>0.82628571428571396</v>
      </c>
      <c r="AJ394">
        <v>3.0857142857142899E-2</v>
      </c>
      <c r="AK394">
        <v>0.55771428571428605</v>
      </c>
      <c r="AL394">
        <v>0.92</v>
      </c>
      <c r="AM394">
        <v>4.34285714285714E-2</v>
      </c>
      <c r="AN394">
        <v>0.24342857142857099</v>
      </c>
      <c r="AO394">
        <v>0</v>
      </c>
      <c r="AP394">
        <v>0</v>
      </c>
      <c r="AQ394">
        <v>0.38514285714285701</v>
      </c>
      <c r="AR394">
        <v>0.41028571428571398</v>
      </c>
      <c r="AS394">
        <v>0.54857142857142904</v>
      </c>
      <c r="AT394">
        <v>0</v>
      </c>
      <c r="AU394">
        <v>0</v>
      </c>
      <c r="AV394">
        <v>1.4079999999999999</v>
      </c>
      <c r="AW394">
        <v>1.76457142857143</v>
      </c>
      <c r="AX394">
        <v>0</v>
      </c>
      <c r="AY394">
        <v>1.3440000000000001</v>
      </c>
      <c r="AZ394">
        <v>4.5165714285714298</v>
      </c>
      <c r="BA394">
        <v>0.254857142857143</v>
      </c>
      <c r="BB394">
        <v>0.371428571428571</v>
      </c>
      <c r="BC394">
        <v>0</v>
      </c>
      <c r="BD394">
        <v>0.185142857142857</v>
      </c>
      <c r="BE394">
        <v>8.5714285714285701E-2</v>
      </c>
      <c r="BF394" s="233" t="str">
        <f t="shared" si="6"/>
        <v>Least vulnerability</v>
      </c>
    </row>
    <row r="395" spans="1:58" x14ac:dyDescent="0.25">
      <c r="A395">
        <v>55979</v>
      </c>
      <c r="B395">
        <v>1027</v>
      </c>
      <c r="C395">
        <v>218</v>
      </c>
      <c r="D395">
        <v>11</v>
      </c>
      <c r="E395">
        <v>29492</v>
      </c>
      <c r="F395">
        <v>101</v>
      </c>
      <c r="G395">
        <v>151</v>
      </c>
      <c r="H395">
        <v>331</v>
      </c>
      <c r="I395">
        <v>89</v>
      </c>
      <c r="J395">
        <v>20</v>
      </c>
      <c r="K395">
        <v>34</v>
      </c>
      <c r="L395">
        <v>7</v>
      </c>
      <c r="M395">
        <v>0</v>
      </c>
      <c r="N395">
        <v>21</v>
      </c>
      <c r="O395">
        <v>28</v>
      </c>
      <c r="P395">
        <v>42</v>
      </c>
      <c r="Q395">
        <v>1</v>
      </c>
      <c r="R395">
        <v>0.212268743914314</v>
      </c>
      <c r="S395">
        <v>1.07108081791626E-2</v>
      </c>
      <c r="T395">
        <v>29492</v>
      </c>
      <c r="U395">
        <v>9.8344693281402107E-2</v>
      </c>
      <c r="V395">
        <v>0.147030185004869</v>
      </c>
      <c r="W395">
        <v>0.32229795520934801</v>
      </c>
      <c r="X395">
        <v>8.6660175267770201E-2</v>
      </c>
      <c r="Y395">
        <v>1.9474196689386599E-2</v>
      </c>
      <c r="Z395">
        <v>3.3106134371957197E-2</v>
      </c>
      <c r="AA395">
        <v>6.8159688412852996E-3</v>
      </c>
      <c r="AB395">
        <v>0</v>
      </c>
      <c r="AC395">
        <v>2.0447906523855901E-2</v>
      </c>
      <c r="AD395">
        <v>2.7263875365141198E-2</v>
      </c>
      <c r="AE395">
        <v>4.0895813047711803E-2</v>
      </c>
      <c r="AF395">
        <v>9.7370983446932796E-4</v>
      </c>
      <c r="AG395">
        <v>0.95771428571428596</v>
      </c>
      <c r="AH395">
        <v>0.26514285714285701</v>
      </c>
      <c r="AI395">
        <v>0.89371428571428602</v>
      </c>
      <c r="AJ395">
        <v>0.95657142857142896</v>
      </c>
      <c r="AK395">
        <v>0.216</v>
      </c>
      <c r="AL395">
        <v>0.96914285714285697</v>
      </c>
      <c r="AM395">
        <v>0.20342857142857099</v>
      </c>
      <c r="AN395">
        <v>0.35199999999999998</v>
      </c>
      <c r="AO395">
        <v>0.13942857142857101</v>
      </c>
      <c r="AP395">
        <v>0.69028571428571395</v>
      </c>
      <c r="AQ395">
        <v>0</v>
      </c>
      <c r="AR395">
        <v>0.56457142857142895</v>
      </c>
      <c r="AS395">
        <v>0.97142857142857097</v>
      </c>
      <c r="AT395">
        <v>0.91657142857142904</v>
      </c>
      <c r="AU395">
        <v>0.41828571428571398</v>
      </c>
      <c r="AV395">
        <v>3.0731428571428601</v>
      </c>
      <c r="AW395">
        <v>1.74057142857143</v>
      </c>
      <c r="AX395">
        <v>0.82971428571428596</v>
      </c>
      <c r="AY395">
        <v>2.8708571428571399</v>
      </c>
      <c r="AZ395">
        <v>8.5142857142857107</v>
      </c>
      <c r="BA395">
        <v>0.89257142857142902</v>
      </c>
      <c r="BB395">
        <v>0.35657142857142898</v>
      </c>
      <c r="BC395">
        <v>0.437714285714286</v>
      </c>
      <c r="BD395">
        <v>0.64914285714285702</v>
      </c>
      <c r="BE395">
        <v>0.71314285714285697</v>
      </c>
      <c r="BF395" s="233" t="str">
        <f t="shared" si="6"/>
        <v>Significant vulnerability</v>
      </c>
    </row>
    <row r="396" spans="1:58" x14ac:dyDescent="0.25">
      <c r="A396">
        <v>55981</v>
      </c>
      <c r="B396">
        <v>3869</v>
      </c>
      <c r="C396">
        <v>233</v>
      </c>
      <c r="D396">
        <v>46</v>
      </c>
      <c r="E396">
        <v>43603</v>
      </c>
      <c r="F396">
        <v>149</v>
      </c>
      <c r="G396">
        <v>1239</v>
      </c>
      <c r="H396">
        <v>558</v>
      </c>
      <c r="I396">
        <v>613</v>
      </c>
      <c r="J396">
        <v>120</v>
      </c>
      <c r="K396">
        <v>172</v>
      </c>
      <c r="L396">
        <v>3</v>
      </c>
      <c r="M396">
        <v>178</v>
      </c>
      <c r="N396">
        <v>66</v>
      </c>
      <c r="O396">
        <v>38</v>
      </c>
      <c r="P396">
        <v>168</v>
      </c>
      <c r="Q396">
        <v>164</v>
      </c>
      <c r="R396">
        <v>6.0222279658826601E-2</v>
      </c>
      <c r="S396">
        <v>1.18893771000258E-2</v>
      </c>
      <c r="T396">
        <v>43603</v>
      </c>
      <c r="U396">
        <v>3.8511243215301097E-2</v>
      </c>
      <c r="V396">
        <v>0.320237787542</v>
      </c>
      <c r="W396">
        <v>0.14422331351770501</v>
      </c>
      <c r="X396">
        <v>0.15843887309382301</v>
      </c>
      <c r="Y396">
        <v>3.1015766347893499E-2</v>
      </c>
      <c r="Z396">
        <v>4.4455931765313997E-2</v>
      </c>
      <c r="AA396">
        <v>7.7539415869733804E-4</v>
      </c>
      <c r="AB396">
        <v>4.6006720082708702E-2</v>
      </c>
      <c r="AC396">
        <v>1.7058671491341399E-2</v>
      </c>
      <c r="AD396">
        <v>9.8216593434996106E-3</v>
      </c>
      <c r="AE396">
        <v>4.3422072887050897E-2</v>
      </c>
      <c r="AF396">
        <v>4.2388214008787797E-2</v>
      </c>
      <c r="AG396">
        <v>0.310857142857143</v>
      </c>
      <c r="AH396">
        <v>0.313142857142857</v>
      </c>
      <c r="AI396">
        <v>0.22971428571428601</v>
      </c>
      <c r="AJ396">
        <v>0.46628571428571403</v>
      </c>
      <c r="AK396">
        <v>0.92</v>
      </c>
      <c r="AL396">
        <v>9.1428571428571401E-2</v>
      </c>
      <c r="AM396">
        <v>0.80457142857142905</v>
      </c>
      <c r="AN396">
        <v>0.68571428571428605</v>
      </c>
      <c r="AO396">
        <v>0.20914285714285699</v>
      </c>
      <c r="AP396">
        <v>0.40457142857142903</v>
      </c>
      <c r="AQ396">
        <v>0.79085714285714304</v>
      </c>
      <c r="AR396">
        <v>0.51542857142857101</v>
      </c>
      <c r="AS396">
        <v>0.76342857142857101</v>
      </c>
      <c r="AT396">
        <v>0.93142857142857105</v>
      </c>
      <c r="AU396">
        <v>0.90971428571428603</v>
      </c>
      <c r="AV396">
        <v>1.32</v>
      </c>
      <c r="AW396">
        <v>2.5017142857142902</v>
      </c>
      <c r="AX396">
        <v>0.61371428571428599</v>
      </c>
      <c r="AY396">
        <v>3.9108571428571399</v>
      </c>
      <c r="AZ396">
        <v>8.3462857142857096</v>
      </c>
      <c r="BA396">
        <v>0.221714285714286</v>
      </c>
      <c r="BB396">
        <v>0.753142857142857</v>
      </c>
      <c r="BC396">
        <v>0.316571428571429</v>
      </c>
      <c r="BD396">
        <v>0.96799999999999997</v>
      </c>
      <c r="BE396">
        <v>0.67885714285714305</v>
      </c>
      <c r="BF396" s="233" t="str">
        <f t="shared" si="6"/>
        <v>Significant vulnerability</v>
      </c>
    </row>
    <row r="397" spans="1:58" x14ac:dyDescent="0.25">
      <c r="A397">
        <v>55982</v>
      </c>
      <c r="B397">
        <v>528</v>
      </c>
      <c r="C397">
        <v>37</v>
      </c>
      <c r="D397">
        <v>7</v>
      </c>
      <c r="E397">
        <v>57260</v>
      </c>
      <c r="F397">
        <v>28</v>
      </c>
      <c r="G397">
        <v>136</v>
      </c>
      <c r="H397">
        <v>139</v>
      </c>
      <c r="I397">
        <v>37</v>
      </c>
      <c r="J397">
        <v>11</v>
      </c>
      <c r="K397">
        <v>124</v>
      </c>
      <c r="L397">
        <v>0</v>
      </c>
      <c r="M397">
        <v>0</v>
      </c>
      <c r="N397">
        <v>2</v>
      </c>
      <c r="O397">
        <v>0</v>
      </c>
      <c r="P397">
        <v>1</v>
      </c>
      <c r="Q397">
        <v>0</v>
      </c>
      <c r="R397">
        <v>7.0075757575757597E-2</v>
      </c>
      <c r="S397">
        <v>1.32575757575758E-2</v>
      </c>
      <c r="T397">
        <v>57260</v>
      </c>
      <c r="U397">
        <v>5.3030303030302997E-2</v>
      </c>
      <c r="V397">
        <v>0.25757575757575801</v>
      </c>
      <c r="W397">
        <v>0.26325757575757602</v>
      </c>
      <c r="X397">
        <v>7.0075757575757597E-2</v>
      </c>
      <c r="Y397">
        <v>2.0833333333333301E-2</v>
      </c>
      <c r="Z397">
        <v>0.234848484848485</v>
      </c>
      <c r="AA397">
        <v>0</v>
      </c>
      <c r="AB397">
        <v>0</v>
      </c>
      <c r="AC397">
        <v>3.7878787878787902E-3</v>
      </c>
      <c r="AD397">
        <v>0</v>
      </c>
      <c r="AE397">
        <v>1.8939393939393901E-3</v>
      </c>
      <c r="AF397">
        <v>0</v>
      </c>
      <c r="AG397">
        <v>0.41371428571428598</v>
      </c>
      <c r="AH397">
        <v>0.35657142857142898</v>
      </c>
      <c r="AI397">
        <v>5.8285714285714302E-2</v>
      </c>
      <c r="AJ397">
        <v>0.69599999999999995</v>
      </c>
      <c r="AK397">
        <v>0.8</v>
      </c>
      <c r="AL397">
        <v>0.76571428571428601</v>
      </c>
      <c r="AM397">
        <v>7.54285714285714E-2</v>
      </c>
      <c r="AN397">
        <v>0.40228571428571402</v>
      </c>
      <c r="AO397">
        <v>0.84685714285714297</v>
      </c>
      <c r="AP397">
        <v>0</v>
      </c>
      <c r="AQ397">
        <v>0</v>
      </c>
      <c r="AR397">
        <v>0.24342857142857099</v>
      </c>
      <c r="AS397">
        <v>0</v>
      </c>
      <c r="AT397">
        <v>0.104</v>
      </c>
      <c r="AU397">
        <v>0</v>
      </c>
      <c r="AV397">
        <v>1.52457142857143</v>
      </c>
      <c r="AW397">
        <v>2.0434285714285698</v>
      </c>
      <c r="AX397">
        <v>0.84685714285714297</v>
      </c>
      <c r="AY397">
        <v>0.34742857142857098</v>
      </c>
      <c r="AZ397">
        <v>4.76228571428571</v>
      </c>
      <c r="BA397">
        <v>0.314285714285714</v>
      </c>
      <c r="BB397">
        <v>0.53714285714285703</v>
      </c>
      <c r="BC397">
        <v>0.44800000000000001</v>
      </c>
      <c r="BD397">
        <v>2.7428571428571399E-2</v>
      </c>
      <c r="BE397">
        <v>0.10285714285714299</v>
      </c>
      <c r="BF397" s="233" t="str">
        <f t="shared" si="6"/>
        <v>Least vulnerability</v>
      </c>
    </row>
    <row r="398" spans="1:58" x14ac:dyDescent="0.25">
      <c r="A398">
        <v>55983</v>
      </c>
      <c r="B398">
        <v>1679</v>
      </c>
      <c r="C398">
        <v>209</v>
      </c>
      <c r="D398">
        <v>47</v>
      </c>
      <c r="E398">
        <v>38522</v>
      </c>
      <c r="F398">
        <v>56</v>
      </c>
      <c r="G398">
        <v>334</v>
      </c>
      <c r="H398">
        <v>385</v>
      </c>
      <c r="I398">
        <v>161</v>
      </c>
      <c r="J398">
        <v>51</v>
      </c>
      <c r="K398">
        <v>166</v>
      </c>
      <c r="L398">
        <v>7</v>
      </c>
      <c r="M398">
        <v>24</v>
      </c>
      <c r="N398">
        <v>48</v>
      </c>
      <c r="O398">
        <v>3</v>
      </c>
      <c r="P398">
        <v>47</v>
      </c>
      <c r="Q398">
        <v>27</v>
      </c>
      <c r="R398">
        <v>0.12447885646218</v>
      </c>
      <c r="S398">
        <v>2.7992852888624201E-2</v>
      </c>
      <c r="T398">
        <v>38522</v>
      </c>
      <c r="U398">
        <v>3.3353186420488401E-2</v>
      </c>
      <c r="V398">
        <v>0.19892793329362701</v>
      </c>
      <c r="W398">
        <v>0.22930315664085801</v>
      </c>
      <c r="X398">
        <v>9.5890410958904104E-2</v>
      </c>
      <c r="Y398">
        <v>3.0375223347230501E-2</v>
      </c>
      <c r="Z398">
        <v>9.8868374032162004E-2</v>
      </c>
      <c r="AA398">
        <v>4.1691483025610501E-3</v>
      </c>
      <c r="AB398">
        <v>1.42942227516379E-2</v>
      </c>
      <c r="AC398">
        <v>2.85884455032758E-2</v>
      </c>
      <c r="AD398">
        <v>1.7867778439547299E-3</v>
      </c>
      <c r="AE398">
        <v>2.7992852888624201E-2</v>
      </c>
      <c r="AF398">
        <v>1.6081000595592601E-2</v>
      </c>
      <c r="AG398">
        <v>0.78857142857142903</v>
      </c>
      <c r="AH398">
        <v>0.8</v>
      </c>
      <c r="AI398">
        <v>0.40571428571428603</v>
      </c>
      <c r="AJ398">
        <v>0.35771428571428598</v>
      </c>
      <c r="AK398">
        <v>0.52228571428571402</v>
      </c>
      <c r="AL398">
        <v>0.53257142857142903</v>
      </c>
      <c r="AM398">
        <v>0.29028571428571398</v>
      </c>
      <c r="AN398">
        <v>0.66857142857142904</v>
      </c>
      <c r="AO398">
        <v>0.57485714285714296</v>
      </c>
      <c r="AP398">
        <v>0.60685714285714298</v>
      </c>
      <c r="AQ398">
        <v>0.505142857142857</v>
      </c>
      <c r="AR398">
        <v>0.66285714285714303</v>
      </c>
      <c r="AS398">
        <v>0.308571428571429</v>
      </c>
      <c r="AT398">
        <v>0.78857142857142903</v>
      </c>
      <c r="AU398">
        <v>0.69714285714285695</v>
      </c>
      <c r="AV398">
        <v>2.3519999999999999</v>
      </c>
      <c r="AW398">
        <v>2.0137142857142898</v>
      </c>
      <c r="AX398">
        <v>1.1817142857142899</v>
      </c>
      <c r="AY398">
        <v>2.9622857142857102</v>
      </c>
      <c r="AZ398">
        <v>8.5097142857142796</v>
      </c>
      <c r="BA398">
        <v>0.66400000000000003</v>
      </c>
      <c r="BB398">
        <v>0.50857142857142901</v>
      </c>
      <c r="BC398">
        <v>0.64800000000000002</v>
      </c>
      <c r="BD398">
        <v>0.67657142857142905</v>
      </c>
      <c r="BE398">
        <v>0.71085714285714297</v>
      </c>
      <c r="BF398" s="233" t="str">
        <f t="shared" si="6"/>
        <v>Significant vulnerability</v>
      </c>
    </row>
    <row r="399" spans="1:58" x14ac:dyDescent="0.25">
      <c r="A399">
        <v>55985</v>
      </c>
      <c r="B399">
        <v>1762</v>
      </c>
      <c r="C399">
        <v>165</v>
      </c>
      <c r="D399">
        <v>34</v>
      </c>
      <c r="E399">
        <v>36227</v>
      </c>
      <c r="F399">
        <v>55</v>
      </c>
      <c r="G399">
        <v>290</v>
      </c>
      <c r="H399">
        <v>411</v>
      </c>
      <c r="I399">
        <v>210</v>
      </c>
      <c r="J399">
        <v>27</v>
      </c>
      <c r="K399">
        <v>178</v>
      </c>
      <c r="L399">
        <v>45</v>
      </c>
      <c r="M399">
        <v>38</v>
      </c>
      <c r="N399">
        <v>6</v>
      </c>
      <c r="O399">
        <v>6</v>
      </c>
      <c r="P399">
        <v>25</v>
      </c>
      <c r="Q399">
        <v>11</v>
      </c>
      <c r="R399">
        <v>9.3643586833144193E-2</v>
      </c>
      <c r="S399">
        <v>1.9296254256526701E-2</v>
      </c>
      <c r="T399">
        <v>36227</v>
      </c>
      <c r="U399">
        <v>3.1214528944381401E-2</v>
      </c>
      <c r="V399">
        <v>0.16458569807037501</v>
      </c>
      <c r="W399">
        <v>0.23325766174801399</v>
      </c>
      <c r="X399">
        <v>0.11918274687854701</v>
      </c>
      <c r="Y399">
        <v>1.53234960272418E-2</v>
      </c>
      <c r="Z399">
        <v>0.101021566401816</v>
      </c>
      <c r="AA399">
        <v>2.5539160045402999E-2</v>
      </c>
      <c r="AB399">
        <v>2.1566401816117999E-2</v>
      </c>
      <c r="AC399">
        <v>3.4052213393870601E-3</v>
      </c>
      <c r="AD399">
        <v>3.4052213393870601E-3</v>
      </c>
      <c r="AE399">
        <v>1.4188422247446099E-2</v>
      </c>
      <c r="AF399">
        <v>6.2429057888762803E-3</v>
      </c>
      <c r="AG399">
        <v>0.61485714285714299</v>
      </c>
      <c r="AH399">
        <v>0.56114285714285705</v>
      </c>
      <c r="AI399">
        <v>0.55885714285714305</v>
      </c>
      <c r="AJ399">
        <v>0.30399999999999999</v>
      </c>
      <c r="AK399">
        <v>0.30514285714285699</v>
      </c>
      <c r="AL399">
        <v>0.56685714285714295</v>
      </c>
      <c r="AM399">
        <v>0.51542857142857101</v>
      </c>
      <c r="AN399">
        <v>0.221714285714286</v>
      </c>
      <c r="AO399">
        <v>0.58857142857142897</v>
      </c>
      <c r="AP399">
        <v>0.91200000000000003</v>
      </c>
      <c r="AQ399">
        <v>0.59428571428571397</v>
      </c>
      <c r="AR399">
        <v>0.23314285714285701</v>
      </c>
      <c r="AS399">
        <v>0.41142857142857098</v>
      </c>
      <c r="AT399">
        <v>0.50857142857142901</v>
      </c>
      <c r="AU399">
        <v>0.54057142857142904</v>
      </c>
      <c r="AV399">
        <v>2.03885714285714</v>
      </c>
      <c r="AW399">
        <v>1.6091428571428601</v>
      </c>
      <c r="AX399">
        <v>1.50057142857143</v>
      </c>
      <c r="AY399">
        <v>2.2879999999999998</v>
      </c>
      <c r="AZ399">
        <v>7.4365714285714297</v>
      </c>
      <c r="BA399">
        <v>0.53485714285714303</v>
      </c>
      <c r="BB399">
        <v>0.27657142857142902</v>
      </c>
      <c r="BC399">
        <v>0.79771428571428604</v>
      </c>
      <c r="BD399">
        <v>0.47314285714285698</v>
      </c>
      <c r="BE399">
        <v>0.53257142857142903</v>
      </c>
      <c r="BF399" s="233" t="str">
        <f t="shared" si="6"/>
        <v>Significant vulnerability</v>
      </c>
    </row>
    <row r="400" spans="1:58" x14ac:dyDescent="0.25">
      <c r="A400">
        <v>55987</v>
      </c>
      <c r="B400">
        <v>34052</v>
      </c>
      <c r="C400">
        <v>5342</v>
      </c>
      <c r="D400">
        <v>579</v>
      </c>
      <c r="E400">
        <v>32788</v>
      </c>
      <c r="F400">
        <v>1316</v>
      </c>
      <c r="G400">
        <v>6337</v>
      </c>
      <c r="H400">
        <v>4845</v>
      </c>
      <c r="I400">
        <v>3901</v>
      </c>
      <c r="J400">
        <v>806</v>
      </c>
      <c r="K400">
        <v>3466</v>
      </c>
      <c r="L400">
        <v>129</v>
      </c>
      <c r="M400">
        <v>2636</v>
      </c>
      <c r="N400">
        <v>305</v>
      </c>
      <c r="O400">
        <v>265</v>
      </c>
      <c r="P400">
        <v>1311</v>
      </c>
      <c r="Q400">
        <v>3346</v>
      </c>
      <c r="R400">
        <v>0.15687771643369</v>
      </c>
      <c r="S400">
        <v>1.7003406554681098E-2</v>
      </c>
      <c r="T400">
        <v>32788</v>
      </c>
      <c r="U400">
        <v>3.86467755197933E-2</v>
      </c>
      <c r="V400">
        <v>0.18609773287912601</v>
      </c>
      <c r="W400">
        <v>0.142282391636321</v>
      </c>
      <c r="X400">
        <v>0.11456008457653</v>
      </c>
      <c r="Y400">
        <v>2.36696816633384E-2</v>
      </c>
      <c r="Z400">
        <v>0.101785504522495</v>
      </c>
      <c r="AA400">
        <v>3.7883237401621001E-3</v>
      </c>
      <c r="AB400">
        <v>7.7411018442382198E-2</v>
      </c>
      <c r="AC400">
        <v>8.9568894631739705E-3</v>
      </c>
      <c r="AD400">
        <v>7.7822154352167302E-3</v>
      </c>
      <c r="AE400">
        <v>3.8499941266298597E-2</v>
      </c>
      <c r="AF400">
        <v>9.8261482438623302E-2</v>
      </c>
      <c r="AG400">
        <v>0.89714285714285702</v>
      </c>
      <c r="AH400">
        <v>0.48</v>
      </c>
      <c r="AI400">
        <v>0.76342857142857101</v>
      </c>
      <c r="AJ400">
        <v>0.46971428571428597</v>
      </c>
      <c r="AK400">
        <v>0.435428571428571</v>
      </c>
      <c r="AL400">
        <v>9.0285714285714302E-2</v>
      </c>
      <c r="AM400">
        <v>0.47771428571428598</v>
      </c>
      <c r="AN400">
        <v>0.48914285714285699</v>
      </c>
      <c r="AO400">
        <v>0.59085714285714297</v>
      </c>
      <c r="AP400">
        <v>0.59085714285714297</v>
      </c>
      <c r="AQ400">
        <v>0.89714285714285702</v>
      </c>
      <c r="AR400">
        <v>0.372571428571429</v>
      </c>
      <c r="AS400">
        <v>0.66857142857142904</v>
      </c>
      <c r="AT400">
        <v>0.90057142857142902</v>
      </c>
      <c r="AU400">
        <v>0.97371428571428598</v>
      </c>
      <c r="AV400">
        <v>2.6102857142857099</v>
      </c>
      <c r="AW400">
        <v>1.49257142857143</v>
      </c>
      <c r="AX400">
        <v>1.1817142857142899</v>
      </c>
      <c r="AY400">
        <v>3.8125714285714301</v>
      </c>
      <c r="AZ400">
        <v>9.0971428571428596</v>
      </c>
      <c r="BA400">
        <v>0.75771428571428601</v>
      </c>
      <c r="BB400">
        <v>0.218285714285714</v>
      </c>
      <c r="BC400">
        <v>0.64800000000000002</v>
      </c>
      <c r="BD400">
        <v>0.95085714285714296</v>
      </c>
      <c r="BE400">
        <v>0.80457142857142905</v>
      </c>
      <c r="BF400" s="233" t="str">
        <f t="shared" si="6"/>
        <v>Most vulnerability</v>
      </c>
    </row>
    <row r="401" spans="1:58" x14ac:dyDescent="0.25">
      <c r="A401">
        <v>55990</v>
      </c>
      <c r="B401">
        <v>932</v>
      </c>
      <c r="C401">
        <v>113</v>
      </c>
      <c r="D401">
        <v>10</v>
      </c>
      <c r="E401">
        <v>37245</v>
      </c>
      <c r="F401">
        <v>40</v>
      </c>
      <c r="G401">
        <v>171</v>
      </c>
      <c r="H401">
        <v>197</v>
      </c>
      <c r="I401">
        <v>99</v>
      </c>
      <c r="J401">
        <v>22</v>
      </c>
      <c r="K401">
        <v>83</v>
      </c>
      <c r="L401">
        <v>14</v>
      </c>
      <c r="M401">
        <v>0</v>
      </c>
      <c r="N401">
        <v>17</v>
      </c>
      <c r="O401">
        <v>14</v>
      </c>
      <c r="P401">
        <v>8</v>
      </c>
      <c r="Q401">
        <v>0</v>
      </c>
      <c r="R401">
        <v>0.121244635193133</v>
      </c>
      <c r="S401">
        <v>1.07296137339056E-2</v>
      </c>
      <c r="T401">
        <v>37245</v>
      </c>
      <c r="U401">
        <v>4.2918454935622297E-2</v>
      </c>
      <c r="V401">
        <v>0.18347639484978501</v>
      </c>
      <c r="W401">
        <v>0.21137339055793999</v>
      </c>
      <c r="X401">
        <v>0.106223175965665</v>
      </c>
      <c r="Y401">
        <v>2.3605150214592301E-2</v>
      </c>
      <c r="Z401">
        <v>8.9055793991416304E-2</v>
      </c>
      <c r="AA401">
        <v>1.5021459227467801E-2</v>
      </c>
      <c r="AB401">
        <v>0</v>
      </c>
      <c r="AC401">
        <v>1.82403433476395E-2</v>
      </c>
      <c r="AD401">
        <v>1.5021459227467801E-2</v>
      </c>
      <c r="AE401">
        <v>8.58369098712446E-3</v>
      </c>
      <c r="AF401">
        <v>0</v>
      </c>
      <c r="AG401">
        <v>0.77028571428571402</v>
      </c>
      <c r="AH401">
        <v>0.26742857142857102</v>
      </c>
      <c r="AI401">
        <v>0.48685714285714299</v>
      </c>
      <c r="AJ401">
        <v>0.52</v>
      </c>
      <c r="AK401">
        <v>0.41599999999999998</v>
      </c>
      <c r="AL401">
        <v>0.376</v>
      </c>
      <c r="AM401">
        <v>0.38514285714285701</v>
      </c>
      <c r="AN401">
        <v>0.48571428571428599</v>
      </c>
      <c r="AO401">
        <v>0.51085714285714301</v>
      </c>
      <c r="AP401">
        <v>0.84571428571428597</v>
      </c>
      <c r="AQ401">
        <v>0</v>
      </c>
      <c r="AR401">
        <v>0.53371428571428603</v>
      </c>
      <c r="AS401">
        <v>0.877714285714286</v>
      </c>
      <c r="AT401">
        <v>0.32457142857142901</v>
      </c>
      <c r="AU401">
        <v>0</v>
      </c>
      <c r="AV401">
        <v>2.0445714285714298</v>
      </c>
      <c r="AW401">
        <v>1.6628571428571399</v>
      </c>
      <c r="AX401">
        <v>1.3565714285714301</v>
      </c>
      <c r="AY401">
        <v>1.736</v>
      </c>
      <c r="AZ401">
        <v>6.8</v>
      </c>
      <c r="BA401">
        <v>0.54057142857142904</v>
      </c>
      <c r="BB401">
        <v>0.30628571428571399</v>
      </c>
      <c r="BC401">
        <v>0.72914285714285698</v>
      </c>
      <c r="BD401">
        <v>0.29257142857142898</v>
      </c>
      <c r="BE401">
        <v>0.434285714285714</v>
      </c>
      <c r="BF401" s="233" t="str">
        <f t="shared" si="6"/>
        <v>Some vulnerability</v>
      </c>
    </row>
    <row r="402" spans="1:58" x14ac:dyDescent="0.25">
      <c r="A402">
        <v>55991</v>
      </c>
      <c r="B402">
        <v>1472</v>
      </c>
      <c r="C402">
        <v>68</v>
      </c>
      <c r="D402">
        <v>15</v>
      </c>
      <c r="E402">
        <v>46511</v>
      </c>
      <c r="F402">
        <v>46</v>
      </c>
      <c r="G402">
        <v>249</v>
      </c>
      <c r="H402">
        <v>288</v>
      </c>
      <c r="I402">
        <v>148</v>
      </c>
      <c r="J402">
        <v>32</v>
      </c>
      <c r="K402">
        <v>46</v>
      </c>
      <c r="L402">
        <v>2</v>
      </c>
      <c r="M402">
        <v>5</v>
      </c>
      <c r="N402">
        <v>55</v>
      </c>
      <c r="O402">
        <v>10</v>
      </c>
      <c r="P402">
        <v>11</v>
      </c>
      <c r="Q402">
        <v>4</v>
      </c>
      <c r="R402">
        <v>4.6195652173912999E-2</v>
      </c>
      <c r="S402">
        <v>1.0190217391304299E-2</v>
      </c>
      <c r="T402">
        <v>46511</v>
      </c>
      <c r="U402">
        <v>3.125E-2</v>
      </c>
      <c r="V402">
        <v>0.169157608695652</v>
      </c>
      <c r="W402">
        <v>0.19565217391304299</v>
      </c>
      <c r="X402">
        <v>0.10054347826087</v>
      </c>
      <c r="Y402">
        <v>2.1739130434782601E-2</v>
      </c>
      <c r="Z402">
        <v>3.125E-2</v>
      </c>
      <c r="AA402">
        <v>1.35869565217391E-3</v>
      </c>
      <c r="AB402">
        <v>3.3967391304347799E-3</v>
      </c>
      <c r="AC402">
        <v>3.7364130434782601E-2</v>
      </c>
      <c r="AD402">
        <v>6.7934782608695702E-3</v>
      </c>
      <c r="AE402">
        <v>7.4728260869565202E-3</v>
      </c>
      <c r="AF402">
        <v>2.7173913043478299E-3</v>
      </c>
      <c r="AG402">
        <v>0.2</v>
      </c>
      <c r="AH402">
        <v>0.249142857142857</v>
      </c>
      <c r="AI402">
        <v>0.155428571428571</v>
      </c>
      <c r="AJ402">
        <v>0.30628571428571399</v>
      </c>
      <c r="AK402">
        <v>0.33371428571428602</v>
      </c>
      <c r="AL402">
        <v>0.27428571428571402</v>
      </c>
      <c r="AM402">
        <v>0.33714285714285702</v>
      </c>
      <c r="AN402">
        <v>0.432</v>
      </c>
      <c r="AO402">
        <v>0.125714285714286</v>
      </c>
      <c r="AP402">
        <v>0.45485714285714302</v>
      </c>
      <c r="AQ402">
        <v>0.35199999999999998</v>
      </c>
      <c r="AR402">
        <v>0.72</v>
      </c>
      <c r="AS402">
        <v>0.624</v>
      </c>
      <c r="AT402">
        <v>0.28457142857142897</v>
      </c>
      <c r="AU402">
        <v>0.47085714285714297</v>
      </c>
      <c r="AV402">
        <v>0.91085714285714303</v>
      </c>
      <c r="AW402">
        <v>1.3771428571428601</v>
      </c>
      <c r="AX402">
        <v>0.58057142857142896</v>
      </c>
      <c r="AY402">
        <v>2.4514285714285702</v>
      </c>
      <c r="AZ402">
        <v>5.32</v>
      </c>
      <c r="BA402">
        <v>9.0285714285714302E-2</v>
      </c>
      <c r="BB402">
        <v>0.16457142857142901</v>
      </c>
      <c r="BC402">
        <v>0.29485714285714298</v>
      </c>
      <c r="BD402">
        <v>0.52800000000000002</v>
      </c>
      <c r="BE402">
        <v>0.182857142857143</v>
      </c>
      <c r="BF402" s="233" t="str">
        <f t="shared" si="6"/>
        <v>Least vulnerability</v>
      </c>
    </row>
    <row r="403" spans="1:58" x14ac:dyDescent="0.25">
      <c r="A403">
        <v>55992</v>
      </c>
      <c r="B403">
        <v>5535</v>
      </c>
      <c r="C403">
        <v>415</v>
      </c>
      <c r="D403">
        <v>146</v>
      </c>
      <c r="E403">
        <v>40645</v>
      </c>
      <c r="F403">
        <v>72</v>
      </c>
      <c r="G403">
        <v>1121</v>
      </c>
      <c r="H403">
        <v>1237</v>
      </c>
      <c r="I403">
        <v>448</v>
      </c>
      <c r="J403">
        <v>140</v>
      </c>
      <c r="K403">
        <v>259</v>
      </c>
      <c r="L403">
        <v>30</v>
      </c>
      <c r="M403">
        <v>65</v>
      </c>
      <c r="N403">
        <v>42</v>
      </c>
      <c r="O403">
        <v>4</v>
      </c>
      <c r="P403">
        <v>57</v>
      </c>
      <c r="Q403">
        <v>48</v>
      </c>
      <c r="R403">
        <v>7.4977416440831099E-2</v>
      </c>
      <c r="S403">
        <v>2.6377597109304401E-2</v>
      </c>
      <c r="T403">
        <v>40645</v>
      </c>
      <c r="U403">
        <v>1.3008130081300801E-2</v>
      </c>
      <c r="V403">
        <v>0.20252935862692001</v>
      </c>
      <c r="W403">
        <v>0.22348690153568199</v>
      </c>
      <c r="X403">
        <v>8.0939476061427304E-2</v>
      </c>
      <c r="Y403">
        <v>2.5293586269195999E-2</v>
      </c>
      <c r="Z403">
        <v>4.6793134598012598E-2</v>
      </c>
      <c r="AA403">
        <v>5.4200542005420098E-3</v>
      </c>
      <c r="AB403">
        <v>1.1743450767841E-2</v>
      </c>
      <c r="AC403">
        <v>7.5880758807588102E-3</v>
      </c>
      <c r="AD403">
        <v>7.2267389340560098E-4</v>
      </c>
      <c r="AE403">
        <v>1.0298102981029801E-2</v>
      </c>
      <c r="AF403">
        <v>8.6720867208672104E-3</v>
      </c>
      <c r="AG403">
        <v>0.46857142857142903</v>
      </c>
      <c r="AH403">
        <v>0.76914285714285702</v>
      </c>
      <c r="AI403">
        <v>0.33142857142857102</v>
      </c>
      <c r="AJ403">
        <v>7.6571428571428596E-2</v>
      </c>
      <c r="AK403">
        <v>0.54514285714285704</v>
      </c>
      <c r="AL403">
        <v>0.49142857142857099</v>
      </c>
      <c r="AM403">
        <v>0.14971428571428599</v>
      </c>
      <c r="AN403">
        <v>0.53942857142857104</v>
      </c>
      <c r="AO403">
        <v>0.22514285714285701</v>
      </c>
      <c r="AP403">
        <v>0.65371428571428603</v>
      </c>
      <c r="AQ403">
        <v>0.47428571428571398</v>
      </c>
      <c r="AR403">
        <v>0.34628571428571397</v>
      </c>
      <c r="AS403">
        <v>0.23200000000000001</v>
      </c>
      <c r="AT403">
        <v>0.38514285714285701</v>
      </c>
      <c r="AU403">
        <v>0.58057142857142896</v>
      </c>
      <c r="AV403">
        <v>1.6457142857142899</v>
      </c>
      <c r="AW403">
        <v>1.72571428571429</v>
      </c>
      <c r="AX403">
        <v>0.878857142857143</v>
      </c>
      <c r="AY403">
        <v>2.0182857142857098</v>
      </c>
      <c r="AZ403">
        <v>6.2685714285714296</v>
      </c>
      <c r="BA403">
        <v>0.34857142857142898</v>
      </c>
      <c r="BB403">
        <v>0.34742857142857098</v>
      </c>
      <c r="BC403">
        <v>0.46971428571428597</v>
      </c>
      <c r="BD403">
        <v>0.38285714285714301</v>
      </c>
      <c r="BE403">
        <v>0.34057142857142902</v>
      </c>
      <c r="BF403" s="233" t="str">
        <f t="shared" si="6"/>
        <v>Some vulnerability</v>
      </c>
    </row>
    <row r="404" spans="1:58" x14ac:dyDescent="0.25">
      <c r="A404">
        <v>56001</v>
      </c>
      <c r="B404">
        <v>50524</v>
      </c>
      <c r="C404">
        <v>9681</v>
      </c>
      <c r="D404">
        <v>1197</v>
      </c>
      <c r="E404">
        <v>33654</v>
      </c>
      <c r="F404">
        <v>1640</v>
      </c>
      <c r="G404">
        <v>6875</v>
      </c>
      <c r="H404">
        <v>8882</v>
      </c>
      <c r="I404">
        <v>5701</v>
      </c>
      <c r="J404">
        <v>755</v>
      </c>
      <c r="K404">
        <v>8174</v>
      </c>
      <c r="L404">
        <v>693</v>
      </c>
      <c r="M404">
        <v>4833</v>
      </c>
      <c r="N404">
        <v>874</v>
      </c>
      <c r="O404">
        <v>678</v>
      </c>
      <c r="P404">
        <v>1731</v>
      </c>
      <c r="Q404">
        <v>3944</v>
      </c>
      <c r="R404">
        <v>0.191611907212414</v>
      </c>
      <c r="S404">
        <v>2.3691710870081501E-2</v>
      </c>
      <c r="T404">
        <v>33654</v>
      </c>
      <c r="U404">
        <v>3.2459821075132601E-2</v>
      </c>
      <c r="V404">
        <v>0.13607394505581499</v>
      </c>
      <c r="W404">
        <v>0.17579764072519999</v>
      </c>
      <c r="X404">
        <v>0.112837463383738</v>
      </c>
      <c r="Y404">
        <v>1.49433932388568E-2</v>
      </c>
      <c r="Z404">
        <v>0.16178449845617901</v>
      </c>
      <c r="AA404">
        <v>1.3716253661626199E-2</v>
      </c>
      <c r="AB404">
        <v>9.56575093025097E-2</v>
      </c>
      <c r="AC404">
        <v>1.7298709524186499E-2</v>
      </c>
      <c r="AD404">
        <v>1.34193650542317E-2</v>
      </c>
      <c r="AE404">
        <v>3.4260945293325899E-2</v>
      </c>
      <c r="AF404">
        <v>7.8061911170928699E-2</v>
      </c>
      <c r="AG404">
        <v>0.94171428571428595</v>
      </c>
      <c r="AH404">
        <v>0.71314285714285697</v>
      </c>
      <c r="AI404">
        <v>0.71314285714285697</v>
      </c>
      <c r="AJ404">
        <v>0.33142857142857102</v>
      </c>
      <c r="AK404">
        <v>0.16228571428571401</v>
      </c>
      <c r="AL404">
        <v>0.187428571428571</v>
      </c>
      <c r="AM404">
        <v>0.45257142857142901</v>
      </c>
      <c r="AN404">
        <v>0.20914285714285699</v>
      </c>
      <c r="AO404">
        <v>0.745142857142857</v>
      </c>
      <c r="AP404">
        <v>0.82742857142857096</v>
      </c>
      <c r="AQ404">
        <v>0.92571428571428604</v>
      </c>
      <c r="AR404">
        <v>0.51771428571428602</v>
      </c>
      <c r="AS404">
        <v>0.85714285714285698</v>
      </c>
      <c r="AT404">
        <v>0.873142857142857</v>
      </c>
      <c r="AU404">
        <v>0.96457142857142897</v>
      </c>
      <c r="AV404">
        <v>2.69942857142857</v>
      </c>
      <c r="AW404">
        <v>1.01142857142857</v>
      </c>
      <c r="AX404">
        <v>1.5725714285714301</v>
      </c>
      <c r="AY404">
        <v>4.1382857142857103</v>
      </c>
      <c r="AZ404">
        <v>9.4217142857142893</v>
      </c>
      <c r="BA404">
        <v>0.78971428571428604</v>
      </c>
      <c r="BB404">
        <v>3.77142857142857E-2</v>
      </c>
      <c r="BC404">
        <v>0.83885714285714297</v>
      </c>
      <c r="BD404">
        <v>0.98971428571428599</v>
      </c>
      <c r="BE404">
        <v>0.84457142857142897</v>
      </c>
      <c r="BF404" s="233" t="str">
        <f t="shared" si="6"/>
        <v>Most vulnerability</v>
      </c>
    </row>
    <row r="405" spans="1:58" x14ac:dyDescent="0.25">
      <c r="A405">
        <v>56003</v>
      </c>
      <c r="B405">
        <v>15360</v>
      </c>
      <c r="C405">
        <v>1240</v>
      </c>
      <c r="D405">
        <v>176</v>
      </c>
      <c r="E405">
        <v>48542</v>
      </c>
      <c r="F405">
        <v>243</v>
      </c>
      <c r="G405">
        <v>2560</v>
      </c>
      <c r="H405">
        <v>3851</v>
      </c>
      <c r="I405">
        <v>1537</v>
      </c>
      <c r="J405">
        <v>371</v>
      </c>
      <c r="K405">
        <v>1814</v>
      </c>
      <c r="L405">
        <v>28</v>
      </c>
      <c r="M405">
        <v>842</v>
      </c>
      <c r="N405">
        <v>418</v>
      </c>
      <c r="O405">
        <v>24</v>
      </c>
      <c r="P405">
        <v>342</v>
      </c>
      <c r="Q405">
        <v>140</v>
      </c>
      <c r="R405">
        <v>8.0729166666666699E-2</v>
      </c>
      <c r="S405">
        <v>1.14583333333333E-2</v>
      </c>
      <c r="T405">
        <v>48542</v>
      </c>
      <c r="U405">
        <v>1.5820312499999999E-2</v>
      </c>
      <c r="V405">
        <v>0.16666666666666699</v>
      </c>
      <c r="W405">
        <v>0.25071614583333302</v>
      </c>
      <c r="X405">
        <v>0.100065104166667</v>
      </c>
      <c r="Y405">
        <v>2.41536458333333E-2</v>
      </c>
      <c r="Z405">
        <v>0.118098958333333</v>
      </c>
      <c r="AA405">
        <v>1.8229166666666699E-3</v>
      </c>
      <c r="AB405">
        <v>5.4817708333333298E-2</v>
      </c>
      <c r="AC405">
        <v>2.7213541666666698E-2</v>
      </c>
      <c r="AD405">
        <v>1.5625000000000001E-3</v>
      </c>
      <c r="AE405">
        <v>2.2265625000000001E-2</v>
      </c>
      <c r="AF405">
        <v>9.1145833333333304E-3</v>
      </c>
      <c r="AG405">
        <v>0.51657142857142901</v>
      </c>
      <c r="AH405">
        <v>0.30057142857142899</v>
      </c>
      <c r="AI405">
        <v>0.13485714285714301</v>
      </c>
      <c r="AJ405">
        <v>0.108571428571429</v>
      </c>
      <c r="AK405">
        <v>0.316571428571429</v>
      </c>
      <c r="AL405">
        <v>0.68799999999999994</v>
      </c>
      <c r="AM405">
        <v>0.33257142857142902</v>
      </c>
      <c r="AN405">
        <v>0.500571428571429</v>
      </c>
      <c r="AO405">
        <v>0.65028571428571402</v>
      </c>
      <c r="AP405">
        <v>0.48799999999999999</v>
      </c>
      <c r="AQ405">
        <v>0.83771428571428597</v>
      </c>
      <c r="AR405">
        <v>0.64685714285714302</v>
      </c>
      <c r="AS405">
        <v>0.29371428571428598</v>
      </c>
      <c r="AT405">
        <v>0.70628571428571396</v>
      </c>
      <c r="AU405">
        <v>0.58857142857142897</v>
      </c>
      <c r="AV405">
        <v>1.0605714285714301</v>
      </c>
      <c r="AW405">
        <v>1.8377142857142901</v>
      </c>
      <c r="AX405">
        <v>1.1382857142857099</v>
      </c>
      <c r="AY405">
        <v>3.0731428571428601</v>
      </c>
      <c r="AZ405">
        <v>7.1097142857142899</v>
      </c>
      <c r="BA405">
        <v>0.13714285714285701</v>
      </c>
      <c r="BB405">
        <v>0.40914285714285697</v>
      </c>
      <c r="BC405">
        <v>0.629714285714286</v>
      </c>
      <c r="BD405">
        <v>0.72</v>
      </c>
      <c r="BE405">
        <v>0.47885714285714298</v>
      </c>
      <c r="BF405" s="233" t="str">
        <f t="shared" si="6"/>
        <v>Some vulnerability</v>
      </c>
    </row>
    <row r="406" spans="1:58" x14ac:dyDescent="0.25">
      <c r="A406">
        <v>56007</v>
      </c>
      <c r="B406">
        <v>21621</v>
      </c>
      <c r="C406">
        <v>2112</v>
      </c>
      <c r="D406">
        <v>486</v>
      </c>
      <c r="E406">
        <v>36432</v>
      </c>
      <c r="F406">
        <v>2128</v>
      </c>
      <c r="G406">
        <v>5073</v>
      </c>
      <c r="H406">
        <v>4746</v>
      </c>
      <c r="I406">
        <v>3081</v>
      </c>
      <c r="J406">
        <v>627</v>
      </c>
      <c r="K406">
        <v>4487</v>
      </c>
      <c r="L406">
        <v>538</v>
      </c>
      <c r="M406">
        <v>1118</v>
      </c>
      <c r="N406">
        <v>149</v>
      </c>
      <c r="O406">
        <v>185</v>
      </c>
      <c r="P406">
        <v>729</v>
      </c>
      <c r="Q406">
        <v>574</v>
      </c>
      <c r="R406">
        <v>9.7682808380740893E-2</v>
      </c>
      <c r="S406">
        <v>2.2478146246704599E-2</v>
      </c>
      <c r="T406">
        <v>36432</v>
      </c>
      <c r="U406">
        <v>9.8422829656352601E-2</v>
      </c>
      <c r="V406">
        <v>0.234632995698626</v>
      </c>
      <c r="W406">
        <v>0.219508810878313</v>
      </c>
      <c r="X406">
        <v>0.14250034688497301</v>
      </c>
      <c r="Y406">
        <v>2.8999583738032499E-2</v>
      </c>
      <c r="Z406">
        <v>0.20752971647934901</v>
      </c>
      <c r="AA406">
        <v>2.4883215392442499E-2</v>
      </c>
      <c r="AB406">
        <v>5.1708986633365699E-2</v>
      </c>
      <c r="AC406">
        <v>6.8914481291337103E-3</v>
      </c>
      <c r="AD406">
        <v>8.5564959992599793E-3</v>
      </c>
      <c r="AE406">
        <v>3.3717219370056901E-2</v>
      </c>
      <c r="AF406">
        <v>2.6548263262568799E-2</v>
      </c>
      <c r="AG406">
        <v>0.64114285714285701</v>
      </c>
      <c r="AH406">
        <v>0.67771428571428605</v>
      </c>
      <c r="AI406">
        <v>0.53828571428571403</v>
      </c>
      <c r="AJ406">
        <v>0.95771428571428596</v>
      </c>
      <c r="AK406">
        <v>0.71428571428571397</v>
      </c>
      <c r="AL406">
        <v>0.44571428571428601</v>
      </c>
      <c r="AM406">
        <v>0.71885714285714297</v>
      </c>
      <c r="AN406">
        <v>0.64114285714285701</v>
      </c>
      <c r="AO406">
        <v>0.81599999999999995</v>
      </c>
      <c r="AP406">
        <v>0.90514285714285703</v>
      </c>
      <c r="AQ406">
        <v>0.82628571428571396</v>
      </c>
      <c r="AR406">
        <v>0.32</v>
      </c>
      <c r="AS406">
        <v>0.71428571428571397</v>
      </c>
      <c r="AT406">
        <v>0.86514285714285699</v>
      </c>
      <c r="AU406">
        <v>0.80342857142857105</v>
      </c>
      <c r="AV406">
        <v>2.8148571428571398</v>
      </c>
      <c r="AW406">
        <v>2.52</v>
      </c>
      <c r="AX406">
        <v>1.72114285714286</v>
      </c>
      <c r="AY406">
        <v>3.52914285714286</v>
      </c>
      <c r="AZ406">
        <v>10.5851428571429</v>
      </c>
      <c r="BA406">
        <v>0.82285714285714295</v>
      </c>
      <c r="BB406">
        <v>0.76685714285714301</v>
      </c>
      <c r="BC406">
        <v>0.89028571428571401</v>
      </c>
      <c r="BD406">
        <v>0.874285714285714</v>
      </c>
      <c r="BE406">
        <v>0.95085714285714296</v>
      </c>
      <c r="BF406" s="233" t="str">
        <f t="shared" si="6"/>
        <v>Most vulnerability</v>
      </c>
    </row>
    <row r="407" spans="1:58" x14ac:dyDescent="0.25">
      <c r="A407">
        <v>56009</v>
      </c>
      <c r="B407">
        <v>1458</v>
      </c>
      <c r="C407">
        <v>62</v>
      </c>
      <c r="D407">
        <v>36</v>
      </c>
      <c r="E407">
        <v>41003</v>
      </c>
      <c r="F407">
        <v>46</v>
      </c>
      <c r="G407">
        <v>324</v>
      </c>
      <c r="H407">
        <v>279</v>
      </c>
      <c r="I407">
        <v>151</v>
      </c>
      <c r="J407">
        <v>38</v>
      </c>
      <c r="K407">
        <v>49</v>
      </c>
      <c r="L407">
        <v>0</v>
      </c>
      <c r="M407">
        <v>7</v>
      </c>
      <c r="N407">
        <v>4</v>
      </c>
      <c r="O407">
        <v>7</v>
      </c>
      <c r="P407">
        <v>12</v>
      </c>
      <c r="Q407">
        <v>0</v>
      </c>
      <c r="R407">
        <v>4.25240054869684E-2</v>
      </c>
      <c r="S407">
        <v>2.4691358024691398E-2</v>
      </c>
      <c r="T407">
        <v>41003</v>
      </c>
      <c r="U407">
        <v>3.1550068587105601E-2</v>
      </c>
      <c r="V407">
        <v>0.22222222222222199</v>
      </c>
      <c r="W407">
        <v>0.19135802469135799</v>
      </c>
      <c r="X407">
        <v>0.103566529492455</v>
      </c>
      <c r="Y407">
        <v>2.6063100137174201E-2</v>
      </c>
      <c r="Z407">
        <v>3.3607681755829899E-2</v>
      </c>
      <c r="AA407">
        <v>0</v>
      </c>
      <c r="AB407">
        <v>4.8010973936899902E-3</v>
      </c>
      <c r="AC407">
        <v>2.7434842249657101E-3</v>
      </c>
      <c r="AD407">
        <v>4.8010973936899902E-3</v>
      </c>
      <c r="AE407">
        <v>8.23045267489712E-3</v>
      </c>
      <c r="AF407">
        <v>0</v>
      </c>
      <c r="AG407">
        <v>0.16571428571428601</v>
      </c>
      <c r="AH407">
        <v>0.73257142857142898</v>
      </c>
      <c r="AI407">
        <v>0.314285714285714</v>
      </c>
      <c r="AJ407">
        <v>0.313142857142857</v>
      </c>
      <c r="AK407">
        <v>0.65257142857142902</v>
      </c>
      <c r="AL407">
        <v>0.25714285714285701</v>
      </c>
      <c r="AM407">
        <v>0.35885714285714299</v>
      </c>
      <c r="AN407">
        <v>0.55657142857142905</v>
      </c>
      <c r="AO407">
        <v>0.14285714285714299</v>
      </c>
      <c r="AP407">
        <v>0</v>
      </c>
      <c r="AQ407">
        <v>0.376</v>
      </c>
      <c r="AR407">
        <v>0.21142857142857099</v>
      </c>
      <c r="AS407">
        <v>0.50628571428571401</v>
      </c>
      <c r="AT407">
        <v>0.308571428571429</v>
      </c>
      <c r="AU407">
        <v>0</v>
      </c>
      <c r="AV407">
        <v>1.52571428571429</v>
      </c>
      <c r="AW407">
        <v>1.8251428571428601</v>
      </c>
      <c r="AX407">
        <v>0.14285714285714299</v>
      </c>
      <c r="AY407">
        <v>1.4022857142857099</v>
      </c>
      <c r="AZ407">
        <v>4.8959999999999999</v>
      </c>
      <c r="BA407">
        <v>0.315428571428571</v>
      </c>
      <c r="BB407">
        <v>0.40114285714285702</v>
      </c>
      <c r="BC407">
        <v>0.105142857142857</v>
      </c>
      <c r="BD407">
        <v>0.20228571428571401</v>
      </c>
      <c r="BE407">
        <v>0.13142857142857101</v>
      </c>
      <c r="BF407" s="233" t="str">
        <f t="shared" si="6"/>
        <v>Least vulnerability</v>
      </c>
    </row>
    <row r="408" spans="1:58" x14ac:dyDescent="0.25">
      <c r="A408">
        <v>56010</v>
      </c>
      <c r="B408">
        <v>1058</v>
      </c>
      <c r="C408">
        <v>99</v>
      </c>
      <c r="D408">
        <v>15</v>
      </c>
      <c r="E408">
        <v>42728</v>
      </c>
      <c r="F408">
        <v>27</v>
      </c>
      <c r="G408">
        <v>256</v>
      </c>
      <c r="H408">
        <v>179</v>
      </c>
      <c r="I408">
        <v>113</v>
      </c>
      <c r="J408">
        <v>37</v>
      </c>
      <c r="K408">
        <v>38</v>
      </c>
      <c r="L408">
        <v>8</v>
      </c>
      <c r="M408">
        <v>0</v>
      </c>
      <c r="N408">
        <v>5</v>
      </c>
      <c r="O408">
        <v>1</v>
      </c>
      <c r="P408">
        <v>33</v>
      </c>
      <c r="Q408">
        <v>0</v>
      </c>
      <c r="R408">
        <v>9.3572778827977293E-2</v>
      </c>
      <c r="S408">
        <v>1.41776937618147E-2</v>
      </c>
      <c r="T408">
        <v>42728</v>
      </c>
      <c r="U408">
        <v>2.55198487712665E-2</v>
      </c>
      <c r="V408">
        <v>0.24196597353497201</v>
      </c>
      <c r="W408">
        <v>0.16918714555765599</v>
      </c>
      <c r="X408">
        <v>0.106805293005671</v>
      </c>
      <c r="Y408">
        <v>3.4971644612476399E-2</v>
      </c>
      <c r="Z408">
        <v>3.5916824196597398E-2</v>
      </c>
      <c r="AA408">
        <v>7.5614366729678598E-3</v>
      </c>
      <c r="AB408">
        <v>0</v>
      </c>
      <c r="AC408">
        <v>4.7258979206049097E-3</v>
      </c>
      <c r="AD408">
        <v>9.4517958412098301E-4</v>
      </c>
      <c r="AE408">
        <v>3.11909262759924E-2</v>
      </c>
      <c r="AF408">
        <v>0</v>
      </c>
      <c r="AG408">
        <v>0.61371428571428599</v>
      </c>
      <c r="AH408">
        <v>0.376</v>
      </c>
      <c r="AI408">
        <v>0.252571428571429</v>
      </c>
      <c r="AJ408">
        <v>0.217142857142857</v>
      </c>
      <c r="AK408">
        <v>0.75771428571428601</v>
      </c>
      <c r="AL408">
        <v>0.16228571428571401</v>
      </c>
      <c r="AM408">
        <v>0.39200000000000002</v>
      </c>
      <c r="AN408">
        <v>0.76</v>
      </c>
      <c r="AO408">
        <v>0.158857142857143</v>
      </c>
      <c r="AP408">
        <v>0.71657142857142897</v>
      </c>
      <c r="AQ408">
        <v>0</v>
      </c>
      <c r="AR408">
        <v>0.26628571428571401</v>
      </c>
      <c r="AS408">
        <v>0.24457142857142899</v>
      </c>
      <c r="AT408">
        <v>0.83542857142857097</v>
      </c>
      <c r="AU408">
        <v>0</v>
      </c>
      <c r="AV408">
        <v>1.45942857142857</v>
      </c>
      <c r="AW408">
        <v>2.0720000000000001</v>
      </c>
      <c r="AX408">
        <v>0.875428571428571</v>
      </c>
      <c r="AY408">
        <v>1.3462857142857101</v>
      </c>
      <c r="AZ408">
        <v>5.7531428571428602</v>
      </c>
      <c r="BA408">
        <v>0.28228571428571397</v>
      </c>
      <c r="BB408">
        <v>0.55771428571428605</v>
      </c>
      <c r="BC408">
        <v>0.46400000000000002</v>
      </c>
      <c r="BD408">
        <v>0.186285714285714</v>
      </c>
      <c r="BE408">
        <v>0.252571428571429</v>
      </c>
      <c r="BF408" s="233" t="str">
        <f t="shared" si="6"/>
        <v>Some vulnerability</v>
      </c>
    </row>
    <row r="409" spans="1:58" x14ac:dyDescent="0.25">
      <c r="A409">
        <v>56011</v>
      </c>
      <c r="B409">
        <v>9564</v>
      </c>
      <c r="C409">
        <v>185</v>
      </c>
      <c r="D409">
        <v>60</v>
      </c>
      <c r="E409">
        <v>42296</v>
      </c>
      <c r="F409">
        <v>601</v>
      </c>
      <c r="G409">
        <v>1608</v>
      </c>
      <c r="H409">
        <v>2513</v>
      </c>
      <c r="I409">
        <v>850</v>
      </c>
      <c r="J409">
        <v>320</v>
      </c>
      <c r="K409">
        <v>666</v>
      </c>
      <c r="L409">
        <v>25</v>
      </c>
      <c r="M409">
        <v>69</v>
      </c>
      <c r="N409">
        <v>2</v>
      </c>
      <c r="O409">
        <v>26</v>
      </c>
      <c r="P409">
        <v>176</v>
      </c>
      <c r="Q409">
        <v>414</v>
      </c>
      <c r="R409">
        <v>1.9343370974487701E-2</v>
      </c>
      <c r="S409">
        <v>6.2735257214554599E-3</v>
      </c>
      <c r="T409">
        <v>42296</v>
      </c>
      <c r="U409">
        <v>6.2839815976578797E-2</v>
      </c>
      <c r="V409">
        <v>0.16813048933500599</v>
      </c>
      <c r="W409">
        <v>0.26275616896695903</v>
      </c>
      <c r="X409">
        <v>8.8874947720619005E-2</v>
      </c>
      <c r="Y409">
        <v>3.3458803847762397E-2</v>
      </c>
      <c r="Z409">
        <v>6.9636135508155603E-2</v>
      </c>
      <c r="AA409">
        <v>2.6139690506064399E-3</v>
      </c>
      <c r="AB409">
        <v>7.2145545796737801E-3</v>
      </c>
      <c r="AC409">
        <v>2.0911752404851499E-4</v>
      </c>
      <c r="AD409">
        <v>2.7185278126306998E-3</v>
      </c>
      <c r="AE409">
        <v>1.8402342116269298E-2</v>
      </c>
      <c r="AF409">
        <v>4.3287327478042703E-2</v>
      </c>
      <c r="AG409">
        <v>3.2000000000000001E-2</v>
      </c>
      <c r="AH409">
        <v>0.13942857142857101</v>
      </c>
      <c r="AI409">
        <v>0.26628571428571401</v>
      </c>
      <c r="AJ409">
        <v>0.79771428571428604</v>
      </c>
      <c r="AK409">
        <v>0.32800000000000001</v>
      </c>
      <c r="AL409">
        <v>0.76457142857142901</v>
      </c>
      <c r="AM409">
        <v>0.221714285714286</v>
      </c>
      <c r="AN409">
        <v>0.73371428571428599</v>
      </c>
      <c r="AO409">
        <v>0.376</v>
      </c>
      <c r="AP409">
        <v>0.52914285714285703</v>
      </c>
      <c r="AQ409">
        <v>0.40228571428571402</v>
      </c>
      <c r="AR409">
        <v>0.121142857142857</v>
      </c>
      <c r="AS409">
        <v>0.36685714285714299</v>
      </c>
      <c r="AT409">
        <v>0.59542857142857097</v>
      </c>
      <c r="AU409">
        <v>0.91200000000000003</v>
      </c>
      <c r="AV409">
        <v>1.23542857142857</v>
      </c>
      <c r="AW409">
        <v>2.048</v>
      </c>
      <c r="AX409">
        <v>0.90514285714285703</v>
      </c>
      <c r="AY409">
        <v>2.3977142857142901</v>
      </c>
      <c r="AZ409">
        <v>6.5862857142857099</v>
      </c>
      <c r="BA409">
        <v>0.19314285714285701</v>
      </c>
      <c r="BB409">
        <v>0.54400000000000004</v>
      </c>
      <c r="BC409">
        <v>0.48685714285714299</v>
      </c>
      <c r="BD409">
        <v>0.50971428571428601</v>
      </c>
      <c r="BE409">
        <v>0.39200000000000002</v>
      </c>
      <c r="BF409" s="233" t="str">
        <f t="shared" si="6"/>
        <v>Some vulnerability</v>
      </c>
    </row>
    <row r="410" spans="1:58" x14ac:dyDescent="0.25">
      <c r="A410">
        <v>56013</v>
      </c>
      <c r="B410">
        <v>4469</v>
      </c>
      <c r="C410">
        <v>417</v>
      </c>
      <c r="D410">
        <v>85</v>
      </c>
      <c r="E410">
        <v>36696</v>
      </c>
      <c r="F410">
        <v>162</v>
      </c>
      <c r="G410">
        <v>991</v>
      </c>
      <c r="H410">
        <v>934</v>
      </c>
      <c r="I410">
        <v>376</v>
      </c>
      <c r="J410">
        <v>147</v>
      </c>
      <c r="K410">
        <v>547</v>
      </c>
      <c r="L410">
        <v>58</v>
      </c>
      <c r="M410">
        <v>204</v>
      </c>
      <c r="N410">
        <v>1</v>
      </c>
      <c r="O410">
        <v>11</v>
      </c>
      <c r="P410">
        <v>124</v>
      </c>
      <c r="Q410">
        <v>198</v>
      </c>
      <c r="R410">
        <v>9.3309465204743799E-2</v>
      </c>
      <c r="S410">
        <v>1.9019914969791898E-2</v>
      </c>
      <c r="T410">
        <v>36696</v>
      </c>
      <c r="U410">
        <v>3.6249720295368097E-2</v>
      </c>
      <c r="V410">
        <v>0.221749832177221</v>
      </c>
      <c r="W410">
        <v>0.20899530096218399</v>
      </c>
      <c r="X410">
        <v>8.4135153278138294E-2</v>
      </c>
      <c r="Y410">
        <v>3.28932647124636E-2</v>
      </c>
      <c r="Z410">
        <v>0.12239874692324899</v>
      </c>
      <c r="AA410">
        <v>1.2978294920563901E-2</v>
      </c>
      <c r="AB410">
        <v>4.5647795927500602E-2</v>
      </c>
      <c r="AC410">
        <v>2.2376370552696401E-4</v>
      </c>
      <c r="AD410">
        <v>2.4614007607966001E-3</v>
      </c>
      <c r="AE410">
        <v>2.7746699485343501E-2</v>
      </c>
      <c r="AF410">
        <v>4.4305213694338798E-2</v>
      </c>
      <c r="AG410">
        <v>0.60914285714285699</v>
      </c>
      <c r="AH410">
        <v>0.55657142857142905</v>
      </c>
      <c r="AI410">
        <v>0.52342857142857102</v>
      </c>
      <c r="AJ410">
        <v>0.42171428571428599</v>
      </c>
      <c r="AK410">
        <v>0.65028571428571402</v>
      </c>
      <c r="AL410">
        <v>0.35771428571428598</v>
      </c>
      <c r="AM410">
        <v>0.17714285714285699</v>
      </c>
      <c r="AN410">
        <v>0.72114285714285697</v>
      </c>
      <c r="AO410">
        <v>0.66514285714285704</v>
      </c>
      <c r="AP410">
        <v>0.81942857142857095</v>
      </c>
      <c r="AQ410">
        <v>0.78628571428571403</v>
      </c>
      <c r="AR410">
        <v>0.123428571428571</v>
      </c>
      <c r="AS410">
        <v>0.35199999999999998</v>
      </c>
      <c r="AT410">
        <v>0.78514285714285703</v>
      </c>
      <c r="AU410">
        <v>0.91771428571428604</v>
      </c>
      <c r="AV410">
        <v>2.1108571428571401</v>
      </c>
      <c r="AW410">
        <v>1.9062857142857099</v>
      </c>
      <c r="AX410">
        <v>1.48457142857143</v>
      </c>
      <c r="AY410">
        <v>2.9645714285714302</v>
      </c>
      <c r="AZ410">
        <v>8.4662857142857106</v>
      </c>
      <c r="BA410">
        <v>0.57142857142857095</v>
      </c>
      <c r="BB410">
        <v>0.436571428571429</v>
      </c>
      <c r="BC410">
        <v>0.78857142857142903</v>
      </c>
      <c r="BD410">
        <v>0.67771428571428605</v>
      </c>
      <c r="BE410">
        <v>0.70399999999999996</v>
      </c>
      <c r="BF410" s="233" t="str">
        <f t="shared" si="6"/>
        <v>Significant vulnerability</v>
      </c>
    </row>
    <row r="411" spans="1:58" x14ac:dyDescent="0.25">
      <c r="A411">
        <v>56014</v>
      </c>
      <c r="B411">
        <v>700</v>
      </c>
      <c r="C411">
        <v>70</v>
      </c>
      <c r="D411">
        <v>7</v>
      </c>
      <c r="E411">
        <v>35960</v>
      </c>
      <c r="F411">
        <v>44</v>
      </c>
      <c r="G411">
        <v>161</v>
      </c>
      <c r="H411">
        <v>155</v>
      </c>
      <c r="I411">
        <v>124</v>
      </c>
      <c r="J411">
        <v>32</v>
      </c>
      <c r="K411">
        <v>73</v>
      </c>
      <c r="L411">
        <v>2</v>
      </c>
      <c r="M411">
        <v>1</v>
      </c>
      <c r="N411">
        <v>2</v>
      </c>
      <c r="O411">
        <v>1</v>
      </c>
      <c r="P411">
        <v>23</v>
      </c>
      <c r="Q411">
        <v>1</v>
      </c>
      <c r="R411">
        <v>0.1</v>
      </c>
      <c r="S411">
        <v>0.01</v>
      </c>
      <c r="T411">
        <v>35960</v>
      </c>
      <c r="U411">
        <v>6.2857142857142903E-2</v>
      </c>
      <c r="V411">
        <v>0.23</v>
      </c>
      <c r="W411">
        <v>0.221428571428571</v>
      </c>
      <c r="X411">
        <v>0.17714285714285699</v>
      </c>
      <c r="Y411">
        <v>4.57142857142857E-2</v>
      </c>
      <c r="Z411">
        <v>0.104285714285714</v>
      </c>
      <c r="AA411">
        <v>2.8571428571428602E-3</v>
      </c>
      <c r="AB411">
        <v>1.4285714285714301E-3</v>
      </c>
      <c r="AC411">
        <v>2.8571428571428602E-3</v>
      </c>
      <c r="AD411">
        <v>1.4285714285714301E-3</v>
      </c>
      <c r="AE411">
        <v>3.2857142857142897E-2</v>
      </c>
      <c r="AF411">
        <v>1.4285714285714301E-3</v>
      </c>
      <c r="AG411">
        <v>0.65257142857142902</v>
      </c>
      <c r="AH411">
        <v>0.24457142857142899</v>
      </c>
      <c r="AI411">
        <v>0.57599999999999996</v>
      </c>
      <c r="AJ411">
        <v>0.79885714285714304</v>
      </c>
      <c r="AK411">
        <v>0.70057142857142896</v>
      </c>
      <c r="AL411">
        <v>0.46742857142857103</v>
      </c>
      <c r="AM411">
        <v>0.89028571428571401</v>
      </c>
      <c r="AN411">
        <v>0.88457142857142901</v>
      </c>
      <c r="AO411">
        <v>0.60114285714285698</v>
      </c>
      <c r="AP411">
        <v>0.54400000000000004</v>
      </c>
      <c r="AQ411">
        <v>0.32457142857142901</v>
      </c>
      <c r="AR411">
        <v>0.217142857142857</v>
      </c>
      <c r="AS411">
        <v>0.28000000000000003</v>
      </c>
      <c r="AT411">
        <v>0.85257142857142898</v>
      </c>
      <c r="AU411">
        <v>0.433142857142857</v>
      </c>
      <c r="AV411">
        <v>2.2719999999999998</v>
      </c>
      <c r="AW411">
        <v>2.94285714285714</v>
      </c>
      <c r="AX411">
        <v>1.1451428571428599</v>
      </c>
      <c r="AY411">
        <v>2.1074285714285699</v>
      </c>
      <c r="AZ411">
        <v>8.4674285714285702</v>
      </c>
      <c r="BA411">
        <v>0.63771428571428601</v>
      </c>
      <c r="BB411">
        <v>0.95199999999999996</v>
      </c>
      <c r="BC411">
        <v>0.63314285714285701</v>
      </c>
      <c r="BD411">
        <v>0.41142857142857098</v>
      </c>
      <c r="BE411">
        <v>0.70514285714285696</v>
      </c>
      <c r="BF411" s="233" t="str">
        <f t="shared" si="6"/>
        <v>Significant vulnerability</v>
      </c>
    </row>
    <row r="412" spans="1:58" x14ac:dyDescent="0.25">
      <c r="A412">
        <v>56016</v>
      </c>
      <c r="B412">
        <v>1035</v>
      </c>
      <c r="C412">
        <v>87</v>
      </c>
      <c r="D412">
        <v>21</v>
      </c>
      <c r="E412">
        <v>38309</v>
      </c>
      <c r="F412">
        <v>94</v>
      </c>
      <c r="G412">
        <v>159</v>
      </c>
      <c r="H412">
        <v>247</v>
      </c>
      <c r="I412">
        <v>102</v>
      </c>
      <c r="J412">
        <v>25</v>
      </c>
      <c r="K412">
        <v>257</v>
      </c>
      <c r="L412">
        <v>90</v>
      </c>
      <c r="M412">
        <v>9</v>
      </c>
      <c r="N412">
        <v>97</v>
      </c>
      <c r="O412">
        <v>19</v>
      </c>
      <c r="P412">
        <v>27</v>
      </c>
      <c r="Q412">
        <v>0</v>
      </c>
      <c r="R412">
        <v>8.4057971014492694E-2</v>
      </c>
      <c r="S412">
        <v>2.0289855072463801E-2</v>
      </c>
      <c r="T412">
        <v>38309</v>
      </c>
      <c r="U412">
        <v>9.0821256038647297E-2</v>
      </c>
      <c r="V412">
        <v>0.153623188405797</v>
      </c>
      <c r="W412">
        <v>0.23864734299516899</v>
      </c>
      <c r="X412">
        <v>9.8550724637681206E-2</v>
      </c>
      <c r="Y412">
        <v>2.41545893719807E-2</v>
      </c>
      <c r="Z412">
        <v>0.248309178743961</v>
      </c>
      <c r="AA412">
        <v>8.6956521739130405E-2</v>
      </c>
      <c r="AB412">
        <v>8.6956521739130401E-3</v>
      </c>
      <c r="AC412">
        <v>9.3719806763284993E-2</v>
      </c>
      <c r="AD412">
        <v>1.83574879227053E-2</v>
      </c>
      <c r="AE412">
        <v>2.6086956521739101E-2</v>
      </c>
      <c r="AF412">
        <v>0</v>
      </c>
      <c r="AG412">
        <v>0.53142857142857103</v>
      </c>
      <c r="AH412">
        <v>0.60571428571428598</v>
      </c>
      <c r="AI412">
        <v>0.41828571428571398</v>
      </c>
      <c r="AJ412">
        <v>0.94057142857142895</v>
      </c>
      <c r="AK412">
        <v>0.254857142857143</v>
      </c>
      <c r="AL412">
        <v>0.59885714285714298</v>
      </c>
      <c r="AM412">
        <v>0.317714285714286</v>
      </c>
      <c r="AN412">
        <v>0.501714285714286</v>
      </c>
      <c r="AO412">
        <v>0.85714285714285698</v>
      </c>
      <c r="AP412">
        <v>0.98628571428571399</v>
      </c>
      <c r="AQ412">
        <v>0.42628571428571399</v>
      </c>
      <c r="AR412">
        <v>0.91771428571428604</v>
      </c>
      <c r="AS412">
        <v>0.92</v>
      </c>
      <c r="AT412">
        <v>0.76457142857142901</v>
      </c>
      <c r="AU412">
        <v>0</v>
      </c>
      <c r="AV412">
        <v>2.496</v>
      </c>
      <c r="AW412">
        <v>1.6731428571428599</v>
      </c>
      <c r="AX412">
        <v>1.8434285714285701</v>
      </c>
      <c r="AY412">
        <v>3.0285714285714298</v>
      </c>
      <c r="AZ412">
        <v>9.0411428571428605</v>
      </c>
      <c r="BA412">
        <v>0.71657142857142897</v>
      </c>
      <c r="BB412">
        <v>0.310857142857143</v>
      </c>
      <c r="BC412">
        <v>0.94857142857142895</v>
      </c>
      <c r="BD412">
        <v>0.70285714285714296</v>
      </c>
      <c r="BE412">
        <v>0.79542857142857104</v>
      </c>
      <c r="BF412" s="233" t="str">
        <f t="shared" si="6"/>
        <v>Most vulnerability</v>
      </c>
    </row>
    <row r="413" spans="1:58" x14ac:dyDescent="0.25">
      <c r="A413">
        <v>56017</v>
      </c>
      <c r="B413">
        <v>1851</v>
      </c>
      <c r="C413">
        <v>50</v>
      </c>
      <c r="D413">
        <v>30</v>
      </c>
      <c r="E413">
        <v>46072</v>
      </c>
      <c r="F413">
        <v>29</v>
      </c>
      <c r="G413">
        <v>392</v>
      </c>
      <c r="H413">
        <v>473</v>
      </c>
      <c r="I413">
        <v>140</v>
      </c>
      <c r="J413">
        <v>122</v>
      </c>
      <c r="K413">
        <v>46</v>
      </c>
      <c r="L413">
        <v>2</v>
      </c>
      <c r="M413">
        <v>1</v>
      </c>
      <c r="N413">
        <v>70</v>
      </c>
      <c r="O413">
        <v>20</v>
      </c>
      <c r="P413">
        <v>10</v>
      </c>
      <c r="Q413">
        <v>0</v>
      </c>
      <c r="R413">
        <v>2.7012425715829302E-2</v>
      </c>
      <c r="S413">
        <v>1.62074554294976E-2</v>
      </c>
      <c r="T413">
        <v>46072</v>
      </c>
      <c r="U413">
        <v>1.5667206915181E-2</v>
      </c>
      <c r="V413">
        <v>0.211777417612102</v>
      </c>
      <c r="W413">
        <v>0.25553754727174499</v>
      </c>
      <c r="X413">
        <v>7.5634792004321993E-2</v>
      </c>
      <c r="Y413">
        <v>6.5910318746623495E-2</v>
      </c>
      <c r="Z413">
        <v>2.4851431658562899E-2</v>
      </c>
      <c r="AA413">
        <v>1.08049702863317E-3</v>
      </c>
      <c r="AB413">
        <v>5.4024851431658596E-4</v>
      </c>
      <c r="AC413">
        <v>3.7817396002160997E-2</v>
      </c>
      <c r="AD413">
        <v>1.08049702863317E-2</v>
      </c>
      <c r="AE413">
        <v>5.4024851431658596E-3</v>
      </c>
      <c r="AF413">
        <v>0</v>
      </c>
      <c r="AG413">
        <v>6.9714285714285701E-2</v>
      </c>
      <c r="AH413">
        <v>0.44571428571428601</v>
      </c>
      <c r="AI413">
        <v>0.161142857142857</v>
      </c>
      <c r="AJ413">
        <v>0.104</v>
      </c>
      <c r="AK413">
        <v>0.60457142857142898</v>
      </c>
      <c r="AL413">
        <v>0.72342857142857098</v>
      </c>
      <c r="AM413">
        <v>0.110857142857143</v>
      </c>
      <c r="AN413">
        <v>0.96228571428571397</v>
      </c>
      <c r="AO413">
        <v>8.9142857142857093E-2</v>
      </c>
      <c r="AP413">
        <v>0.432</v>
      </c>
      <c r="AQ413">
        <v>0.310857142857143</v>
      </c>
      <c r="AR413">
        <v>0.72571428571428598</v>
      </c>
      <c r="AS413">
        <v>0.79314285714285704</v>
      </c>
      <c r="AT413">
        <v>0.213714285714286</v>
      </c>
      <c r="AU413">
        <v>0</v>
      </c>
      <c r="AV413">
        <v>0.78057142857142903</v>
      </c>
      <c r="AW413">
        <v>2.4011428571428599</v>
      </c>
      <c r="AX413">
        <v>0.52114285714285702</v>
      </c>
      <c r="AY413">
        <v>2.0434285714285698</v>
      </c>
      <c r="AZ413">
        <v>5.74628571428571</v>
      </c>
      <c r="BA413">
        <v>6.6285714285714295E-2</v>
      </c>
      <c r="BB413">
        <v>0.70971428571428596</v>
      </c>
      <c r="BC413">
        <v>0.26171428571428601</v>
      </c>
      <c r="BD413">
        <v>0.39314285714285702</v>
      </c>
      <c r="BE413">
        <v>0.250285714285714</v>
      </c>
      <c r="BF413" s="233" t="str">
        <f t="shared" si="6"/>
        <v>Some vulnerability</v>
      </c>
    </row>
    <row r="414" spans="1:58" x14ac:dyDescent="0.25">
      <c r="A414">
        <v>56019</v>
      </c>
      <c r="B414">
        <v>825</v>
      </c>
      <c r="C414">
        <v>61</v>
      </c>
      <c r="D414">
        <v>11</v>
      </c>
      <c r="E414">
        <v>31952</v>
      </c>
      <c r="F414">
        <v>27</v>
      </c>
      <c r="G414">
        <v>185</v>
      </c>
      <c r="H414">
        <v>209</v>
      </c>
      <c r="I414">
        <v>87</v>
      </c>
      <c r="J414">
        <v>37</v>
      </c>
      <c r="K414">
        <v>32</v>
      </c>
      <c r="L414">
        <v>0</v>
      </c>
      <c r="M414">
        <v>4</v>
      </c>
      <c r="N414">
        <v>4</v>
      </c>
      <c r="O414">
        <v>5</v>
      </c>
      <c r="P414">
        <v>7</v>
      </c>
      <c r="Q414">
        <v>2</v>
      </c>
      <c r="R414">
        <v>7.3939393939393902E-2</v>
      </c>
      <c r="S414">
        <v>1.3333333333333299E-2</v>
      </c>
      <c r="T414">
        <v>31952</v>
      </c>
      <c r="U414">
        <v>3.2727272727272702E-2</v>
      </c>
      <c r="V414">
        <v>0.22424242424242399</v>
      </c>
      <c r="W414">
        <v>0.25333333333333302</v>
      </c>
      <c r="X414">
        <v>0.105454545454545</v>
      </c>
      <c r="Y414">
        <v>4.4848484848484797E-2</v>
      </c>
      <c r="Z414">
        <v>3.8787878787878802E-2</v>
      </c>
      <c r="AA414">
        <v>0</v>
      </c>
      <c r="AB414">
        <v>4.8484848484848502E-3</v>
      </c>
      <c r="AC414">
        <v>4.8484848484848502E-3</v>
      </c>
      <c r="AD414">
        <v>6.0606060606060597E-3</v>
      </c>
      <c r="AE414">
        <v>8.4848484848484892E-3</v>
      </c>
      <c r="AF414">
        <v>2.4242424242424199E-3</v>
      </c>
      <c r="AG414">
        <v>0.46057142857142902</v>
      </c>
      <c r="AH414">
        <v>0.35771428571428598</v>
      </c>
      <c r="AI414">
        <v>0.8</v>
      </c>
      <c r="AJ414">
        <v>0.34171428571428603</v>
      </c>
      <c r="AK414">
        <v>0.66514285714285704</v>
      </c>
      <c r="AL414">
        <v>0.70628571428571396</v>
      </c>
      <c r="AM414">
        <v>0.376</v>
      </c>
      <c r="AN414">
        <v>0.878857142857143</v>
      </c>
      <c r="AO414">
        <v>0.17257142857142899</v>
      </c>
      <c r="AP414">
        <v>0</v>
      </c>
      <c r="AQ414">
        <v>0.378285714285714</v>
      </c>
      <c r="AR414">
        <v>0.27085714285714302</v>
      </c>
      <c r="AS414">
        <v>0.59542857142857097</v>
      </c>
      <c r="AT414">
        <v>0.32114285714285701</v>
      </c>
      <c r="AU414">
        <v>0.46171428571428602</v>
      </c>
      <c r="AV414">
        <v>1.96</v>
      </c>
      <c r="AW414">
        <v>2.6262857142857099</v>
      </c>
      <c r="AX414">
        <v>0.17257142857142899</v>
      </c>
      <c r="AY414">
        <v>2.0274285714285698</v>
      </c>
      <c r="AZ414">
        <v>6.78628571428571</v>
      </c>
      <c r="BA414">
        <v>0.49142857142857099</v>
      </c>
      <c r="BB414">
        <v>0.82514285714285696</v>
      </c>
      <c r="BC414">
        <v>0.11771428571428599</v>
      </c>
      <c r="BD414">
        <v>0.38514285714285701</v>
      </c>
      <c r="BE414">
        <v>0.433142857142857</v>
      </c>
      <c r="BF414" s="233" t="str">
        <f t="shared" si="6"/>
        <v>Some vulnerability</v>
      </c>
    </row>
    <row r="415" spans="1:58" x14ac:dyDescent="0.25">
      <c r="A415">
        <v>56020</v>
      </c>
      <c r="B415">
        <v>82</v>
      </c>
      <c r="C415">
        <v>7</v>
      </c>
      <c r="D415">
        <v>2</v>
      </c>
      <c r="E415">
        <v>30970</v>
      </c>
      <c r="F415">
        <v>0</v>
      </c>
      <c r="G415">
        <v>8</v>
      </c>
      <c r="H415">
        <v>26</v>
      </c>
      <c r="I415">
        <v>3</v>
      </c>
      <c r="J415">
        <v>4</v>
      </c>
      <c r="K415">
        <v>0</v>
      </c>
      <c r="L415">
        <v>0</v>
      </c>
      <c r="M415">
        <v>0</v>
      </c>
      <c r="N415">
        <v>1</v>
      </c>
      <c r="O415">
        <v>0</v>
      </c>
      <c r="P415">
        <v>1</v>
      </c>
      <c r="Q415">
        <v>0</v>
      </c>
      <c r="R415">
        <v>8.5365853658536606E-2</v>
      </c>
      <c r="S415">
        <v>2.4390243902439001E-2</v>
      </c>
      <c r="T415">
        <v>30970</v>
      </c>
      <c r="U415">
        <v>0</v>
      </c>
      <c r="V415">
        <v>9.7560975609756101E-2</v>
      </c>
      <c r="W415">
        <v>0.31707317073170699</v>
      </c>
      <c r="X415">
        <v>3.65853658536585E-2</v>
      </c>
      <c r="Y415">
        <v>4.8780487804878099E-2</v>
      </c>
      <c r="Z415">
        <v>0</v>
      </c>
      <c r="AA415">
        <v>0</v>
      </c>
      <c r="AB415">
        <v>0</v>
      </c>
      <c r="AC415">
        <v>1.21951219512195E-2</v>
      </c>
      <c r="AD415">
        <v>0</v>
      </c>
      <c r="AE415">
        <v>1.21951219512195E-2</v>
      </c>
      <c r="AF415">
        <v>0</v>
      </c>
      <c r="AG415">
        <v>0.54285714285714304</v>
      </c>
      <c r="AH415">
        <v>0.72114285714285697</v>
      </c>
      <c r="AI415">
        <v>0.84114285714285697</v>
      </c>
      <c r="AJ415">
        <v>0</v>
      </c>
      <c r="AK415">
        <v>5.0285714285714302E-2</v>
      </c>
      <c r="AL415">
        <v>0.95657142857142896</v>
      </c>
      <c r="AM415">
        <v>6.8571428571428603E-3</v>
      </c>
      <c r="AN415">
        <v>0.91085714285714303</v>
      </c>
      <c r="AO415">
        <v>0</v>
      </c>
      <c r="AP415">
        <v>0</v>
      </c>
      <c r="AQ415">
        <v>0</v>
      </c>
      <c r="AR415">
        <v>0.44342857142857101</v>
      </c>
      <c r="AS415">
        <v>0</v>
      </c>
      <c r="AT415">
        <v>0.44800000000000001</v>
      </c>
      <c r="AU415">
        <v>0</v>
      </c>
      <c r="AV415">
        <v>2.1051428571428601</v>
      </c>
      <c r="AW415">
        <v>1.9245714285714299</v>
      </c>
      <c r="AX415">
        <v>0</v>
      </c>
      <c r="AY415">
        <v>0.89142857142857101</v>
      </c>
      <c r="AZ415">
        <v>4.9211428571428604</v>
      </c>
      <c r="BA415">
        <v>0.56799999999999995</v>
      </c>
      <c r="BB415">
        <v>0.44685714285714301</v>
      </c>
      <c r="BC415">
        <v>0</v>
      </c>
      <c r="BD415">
        <v>7.7714285714285694E-2</v>
      </c>
      <c r="BE415">
        <v>0.13714285714285701</v>
      </c>
      <c r="BF415" s="233" t="str">
        <f t="shared" si="6"/>
        <v>Least vulnerability</v>
      </c>
    </row>
    <row r="416" spans="1:58" x14ac:dyDescent="0.25">
      <c r="A416">
        <v>56021</v>
      </c>
      <c r="B416">
        <v>1091</v>
      </c>
      <c r="C416">
        <v>45</v>
      </c>
      <c r="D416">
        <v>6</v>
      </c>
      <c r="E416">
        <v>44145</v>
      </c>
      <c r="F416">
        <v>21</v>
      </c>
      <c r="G416">
        <v>220</v>
      </c>
      <c r="H416">
        <v>245</v>
      </c>
      <c r="I416">
        <v>91</v>
      </c>
      <c r="J416">
        <v>27</v>
      </c>
      <c r="K416">
        <v>64</v>
      </c>
      <c r="L416">
        <v>0</v>
      </c>
      <c r="M416">
        <v>5</v>
      </c>
      <c r="N416">
        <v>6</v>
      </c>
      <c r="O416">
        <v>2</v>
      </c>
      <c r="P416">
        <v>20</v>
      </c>
      <c r="Q416">
        <v>0</v>
      </c>
      <c r="R416">
        <v>4.1246562786434501E-2</v>
      </c>
      <c r="S416">
        <v>5.49954170485793E-3</v>
      </c>
      <c r="T416">
        <v>44145</v>
      </c>
      <c r="U416">
        <v>1.9248395967002799E-2</v>
      </c>
      <c r="V416">
        <v>0.201649862511457</v>
      </c>
      <c r="W416">
        <v>0.22456461961503199</v>
      </c>
      <c r="X416">
        <v>8.3409715857011901E-2</v>
      </c>
      <c r="Y416">
        <v>2.47479376718607E-2</v>
      </c>
      <c r="Z416">
        <v>5.8661778185151198E-2</v>
      </c>
      <c r="AA416">
        <v>0</v>
      </c>
      <c r="AB416">
        <v>4.5829514207149404E-3</v>
      </c>
      <c r="AC416">
        <v>5.49954170485793E-3</v>
      </c>
      <c r="AD416">
        <v>1.8331805682859799E-3</v>
      </c>
      <c r="AE416">
        <v>1.83318056828598E-2</v>
      </c>
      <c r="AF416">
        <v>0</v>
      </c>
      <c r="AG416">
        <v>0.156571428571429</v>
      </c>
      <c r="AH416">
        <v>0.122285714285714</v>
      </c>
      <c r="AI416">
        <v>0.20914285714285699</v>
      </c>
      <c r="AJ416">
        <v>0.14742857142857099</v>
      </c>
      <c r="AK416">
        <v>0.54171428571428604</v>
      </c>
      <c r="AL416">
        <v>0.502857142857143</v>
      </c>
      <c r="AM416">
        <v>0.17028571428571401</v>
      </c>
      <c r="AN416">
        <v>0.52571428571428602</v>
      </c>
      <c r="AO416">
        <v>0.307428571428571</v>
      </c>
      <c r="AP416">
        <v>0</v>
      </c>
      <c r="AQ416">
        <v>0.371428571428571</v>
      </c>
      <c r="AR416">
        <v>0.28114285714285697</v>
      </c>
      <c r="AS416">
        <v>0.310857142857143</v>
      </c>
      <c r="AT416">
        <v>0.59199999999999997</v>
      </c>
      <c r="AU416">
        <v>0</v>
      </c>
      <c r="AV416">
        <v>0.63542857142857101</v>
      </c>
      <c r="AW416">
        <v>1.74057142857143</v>
      </c>
      <c r="AX416">
        <v>0.307428571428571</v>
      </c>
      <c r="AY416">
        <v>1.5554285714285701</v>
      </c>
      <c r="AZ416">
        <v>4.2388571428571398</v>
      </c>
      <c r="BA416">
        <v>3.6571428571428602E-2</v>
      </c>
      <c r="BB416">
        <v>0.35657142857142898</v>
      </c>
      <c r="BC416">
        <v>0.17942857142857099</v>
      </c>
      <c r="BD416">
        <v>0.24228571428571399</v>
      </c>
      <c r="BE416">
        <v>5.6000000000000001E-2</v>
      </c>
      <c r="BF416" s="233" t="str">
        <f t="shared" si="6"/>
        <v>Least vulnerability</v>
      </c>
    </row>
    <row r="417" spans="1:58" x14ac:dyDescent="0.25">
      <c r="A417">
        <v>56022</v>
      </c>
      <c r="B417">
        <v>74</v>
      </c>
      <c r="C417">
        <v>0</v>
      </c>
      <c r="D417">
        <v>0</v>
      </c>
      <c r="E417">
        <v>46404</v>
      </c>
      <c r="F417">
        <v>7</v>
      </c>
      <c r="G417">
        <v>18</v>
      </c>
      <c r="H417">
        <v>17</v>
      </c>
      <c r="I417">
        <v>14</v>
      </c>
      <c r="J417">
        <v>17</v>
      </c>
      <c r="K417">
        <v>0</v>
      </c>
      <c r="L417">
        <v>0</v>
      </c>
      <c r="M417">
        <v>0</v>
      </c>
      <c r="N417">
        <v>4</v>
      </c>
      <c r="O417">
        <v>0</v>
      </c>
      <c r="P417">
        <v>0</v>
      </c>
      <c r="Q417">
        <v>0</v>
      </c>
      <c r="R417">
        <v>0</v>
      </c>
      <c r="S417">
        <v>0</v>
      </c>
      <c r="T417">
        <v>46404</v>
      </c>
      <c r="U417">
        <v>9.45945945945946E-2</v>
      </c>
      <c r="V417">
        <v>0.24324324324324301</v>
      </c>
      <c r="W417">
        <v>0.22972972972972999</v>
      </c>
      <c r="X417">
        <v>0.18918918918918901</v>
      </c>
      <c r="Y417">
        <v>0.22972972972972999</v>
      </c>
      <c r="Z417">
        <v>0</v>
      </c>
      <c r="AA417">
        <v>0</v>
      </c>
      <c r="AB417">
        <v>0</v>
      </c>
      <c r="AC417">
        <v>5.4054054054054099E-2</v>
      </c>
      <c r="AD417">
        <v>0</v>
      </c>
      <c r="AE417">
        <v>0</v>
      </c>
      <c r="AF417">
        <v>0</v>
      </c>
      <c r="AG417">
        <v>0</v>
      </c>
      <c r="AH417">
        <v>0</v>
      </c>
      <c r="AI417">
        <v>0.157714285714286</v>
      </c>
      <c r="AJ417">
        <v>0.94742857142857095</v>
      </c>
      <c r="AK417">
        <v>0.76342857142857101</v>
      </c>
      <c r="AL417">
        <v>0.53600000000000003</v>
      </c>
      <c r="AM417">
        <v>0.92342857142857104</v>
      </c>
      <c r="AN417">
        <v>1</v>
      </c>
      <c r="AO417">
        <v>0</v>
      </c>
      <c r="AP417">
        <v>0</v>
      </c>
      <c r="AQ417">
        <v>0</v>
      </c>
      <c r="AR417">
        <v>0.80914285714285705</v>
      </c>
      <c r="AS417">
        <v>0</v>
      </c>
      <c r="AT417">
        <v>0</v>
      </c>
      <c r="AU417">
        <v>0</v>
      </c>
      <c r="AV417">
        <v>1.1051428571428601</v>
      </c>
      <c r="AW417">
        <v>3.2228571428571402</v>
      </c>
      <c r="AX417">
        <v>0</v>
      </c>
      <c r="AY417">
        <v>0.80914285714285705</v>
      </c>
      <c r="AZ417">
        <v>5.1371428571428597</v>
      </c>
      <c r="BA417">
        <v>0.154285714285714</v>
      </c>
      <c r="BB417">
        <v>0.996571428571429</v>
      </c>
      <c r="BC417">
        <v>0</v>
      </c>
      <c r="BD417">
        <v>6.2857142857142903E-2</v>
      </c>
      <c r="BE417">
        <v>0.16228571428571401</v>
      </c>
      <c r="BF417" s="233" t="str">
        <f t="shared" si="6"/>
        <v>Least vulnerability</v>
      </c>
    </row>
    <row r="418" spans="1:58" x14ac:dyDescent="0.25">
      <c r="A418">
        <v>56023</v>
      </c>
      <c r="B418">
        <v>518</v>
      </c>
      <c r="C418">
        <v>89</v>
      </c>
      <c r="D418">
        <v>6</v>
      </c>
      <c r="E418">
        <v>37388</v>
      </c>
      <c r="F418">
        <v>27</v>
      </c>
      <c r="G418">
        <v>135</v>
      </c>
      <c r="H418">
        <v>131</v>
      </c>
      <c r="I418">
        <v>78</v>
      </c>
      <c r="J418">
        <v>11</v>
      </c>
      <c r="K418">
        <v>60</v>
      </c>
      <c r="L418">
        <v>0</v>
      </c>
      <c r="M418">
        <v>0</v>
      </c>
      <c r="N418">
        <v>1</v>
      </c>
      <c r="O418">
        <v>0</v>
      </c>
      <c r="P418">
        <v>6</v>
      </c>
      <c r="Q418">
        <v>0</v>
      </c>
      <c r="R418">
        <v>0.171814671814672</v>
      </c>
      <c r="S418">
        <v>1.15830115830116E-2</v>
      </c>
      <c r="T418">
        <v>37388</v>
      </c>
      <c r="U418">
        <v>5.2123552123552103E-2</v>
      </c>
      <c r="V418">
        <v>0.26061776061776099</v>
      </c>
      <c r="W418">
        <v>0.252895752895753</v>
      </c>
      <c r="X418">
        <v>0.150579150579151</v>
      </c>
      <c r="Y418">
        <v>2.12355212355212E-2</v>
      </c>
      <c r="Z418">
        <v>0.115830115830116</v>
      </c>
      <c r="AA418">
        <v>0</v>
      </c>
      <c r="AB418">
        <v>0</v>
      </c>
      <c r="AC418">
        <v>1.9305019305019299E-3</v>
      </c>
      <c r="AD418">
        <v>0</v>
      </c>
      <c r="AE418">
        <v>1.15830115830116E-2</v>
      </c>
      <c r="AF418">
        <v>0</v>
      </c>
      <c r="AG418">
        <v>0.91657142857142904</v>
      </c>
      <c r="AH418">
        <v>0.307428571428571</v>
      </c>
      <c r="AI418">
        <v>0.47542857142857098</v>
      </c>
      <c r="AJ418">
        <v>0.68685714285714305</v>
      </c>
      <c r="AK418">
        <v>0.80800000000000005</v>
      </c>
      <c r="AL418">
        <v>0.70285714285714296</v>
      </c>
      <c r="AM418">
        <v>0.76457142857142901</v>
      </c>
      <c r="AN418">
        <v>0.41828571428571398</v>
      </c>
      <c r="AO418">
        <v>0.63885714285714301</v>
      </c>
      <c r="AP418">
        <v>0</v>
      </c>
      <c r="AQ418">
        <v>0</v>
      </c>
      <c r="AR418">
        <v>0.185142857142857</v>
      </c>
      <c r="AS418">
        <v>0</v>
      </c>
      <c r="AT418">
        <v>0.42514285714285699</v>
      </c>
      <c r="AU418">
        <v>0</v>
      </c>
      <c r="AV418">
        <v>2.3862857142857101</v>
      </c>
      <c r="AW418">
        <v>2.6937142857142899</v>
      </c>
      <c r="AX418">
        <v>0.63885714285714301</v>
      </c>
      <c r="AY418">
        <v>0.61028571428571399</v>
      </c>
      <c r="AZ418">
        <v>6.3291428571428598</v>
      </c>
      <c r="BA418">
        <v>0.67542857142857105</v>
      </c>
      <c r="BB418">
        <v>0.85371428571428598</v>
      </c>
      <c r="BC418">
        <v>0.33142857142857102</v>
      </c>
      <c r="BD418">
        <v>4.34285714285714E-2</v>
      </c>
      <c r="BE418">
        <v>0.34857142857142898</v>
      </c>
      <c r="BF418" s="233" t="str">
        <f t="shared" si="6"/>
        <v>Some vulnerability</v>
      </c>
    </row>
    <row r="419" spans="1:58" x14ac:dyDescent="0.25">
      <c r="A419">
        <v>56024</v>
      </c>
      <c r="B419">
        <v>3559</v>
      </c>
      <c r="C419">
        <v>201</v>
      </c>
      <c r="D419">
        <v>65</v>
      </c>
      <c r="E419">
        <v>37288</v>
      </c>
      <c r="F419">
        <v>72</v>
      </c>
      <c r="G419">
        <v>404</v>
      </c>
      <c r="H419">
        <v>1018</v>
      </c>
      <c r="I419">
        <v>306</v>
      </c>
      <c r="J419">
        <v>64</v>
      </c>
      <c r="K419">
        <v>367</v>
      </c>
      <c r="L419">
        <v>24</v>
      </c>
      <c r="M419">
        <v>18</v>
      </c>
      <c r="N419">
        <v>55</v>
      </c>
      <c r="O419">
        <v>27</v>
      </c>
      <c r="P419">
        <v>12</v>
      </c>
      <c r="Q419">
        <v>13</v>
      </c>
      <c r="R419">
        <v>5.64765383534701E-2</v>
      </c>
      <c r="S419">
        <v>1.8263557178982901E-2</v>
      </c>
      <c r="T419">
        <v>37288</v>
      </c>
      <c r="U419">
        <v>2.0230401798257899E-2</v>
      </c>
      <c r="V419">
        <v>0.113515032312447</v>
      </c>
      <c r="W419">
        <v>0.28603540320314702</v>
      </c>
      <c r="X419">
        <v>8.59792076425962E-2</v>
      </c>
      <c r="Y419">
        <v>1.79825793762293E-2</v>
      </c>
      <c r="Z419">
        <v>0.103118853610565</v>
      </c>
      <c r="AA419">
        <v>6.74346726608598E-3</v>
      </c>
      <c r="AB419">
        <v>5.05760044956448E-3</v>
      </c>
      <c r="AC419">
        <v>1.5453779151447E-2</v>
      </c>
      <c r="AD419">
        <v>7.5864006743467296E-3</v>
      </c>
      <c r="AE419">
        <v>3.37173363304299E-3</v>
      </c>
      <c r="AF419">
        <v>3.6527114357965702E-3</v>
      </c>
      <c r="AG419">
        <v>0.28457142857142897</v>
      </c>
      <c r="AH419">
        <v>0.53371428571428603</v>
      </c>
      <c r="AI419">
        <v>0.48228571428571398</v>
      </c>
      <c r="AJ419">
        <v>0.156571428571429</v>
      </c>
      <c r="AK419">
        <v>8.5714285714285701E-2</v>
      </c>
      <c r="AL419">
        <v>0.88342857142857101</v>
      </c>
      <c r="AM419">
        <v>0.19314285714285701</v>
      </c>
      <c r="AN419">
        <v>0.30285714285714299</v>
      </c>
      <c r="AO419">
        <v>0.59542857142857097</v>
      </c>
      <c r="AP419">
        <v>0.68685714285714305</v>
      </c>
      <c r="AQ419">
        <v>0.38171428571428601</v>
      </c>
      <c r="AR419">
        <v>0.49028571428571399</v>
      </c>
      <c r="AS419">
        <v>0.66057142857142903</v>
      </c>
      <c r="AT419">
        <v>0.14399999999999999</v>
      </c>
      <c r="AU419">
        <v>0.49257142857142899</v>
      </c>
      <c r="AV419">
        <v>1.45714285714286</v>
      </c>
      <c r="AW419">
        <v>1.46514285714286</v>
      </c>
      <c r="AX419">
        <v>1.28228571428571</v>
      </c>
      <c r="AY419">
        <v>2.1691428571428601</v>
      </c>
      <c r="AZ419">
        <v>6.3737142857142901</v>
      </c>
      <c r="BA419">
        <v>0.28114285714285697</v>
      </c>
      <c r="BB419">
        <v>0.20114285714285701</v>
      </c>
      <c r="BC419">
        <v>0.69599999999999995</v>
      </c>
      <c r="BD419">
        <v>0.435428571428571</v>
      </c>
      <c r="BE419">
        <v>0.35314285714285698</v>
      </c>
      <c r="BF419" s="233" t="str">
        <f t="shared" si="6"/>
        <v>Some vulnerability</v>
      </c>
    </row>
    <row r="420" spans="1:58" x14ac:dyDescent="0.25">
      <c r="A420">
        <v>56025</v>
      </c>
      <c r="B420">
        <v>487</v>
      </c>
      <c r="C420">
        <v>35</v>
      </c>
      <c r="D420">
        <v>4</v>
      </c>
      <c r="E420">
        <v>38069</v>
      </c>
      <c r="F420">
        <v>13</v>
      </c>
      <c r="G420">
        <v>100</v>
      </c>
      <c r="H420">
        <v>124</v>
      </c>
      <c r="I420">
        <v>58</v>
      </c>
      <c r="J420">
        <v>11</v>
      </c>
      <c r="K420">
        <v>4</v>
      </c>
      <c r="L420">
        <v>0</v>
      </c>
      <c r="M420">
        <v>0</v>
      </c>
      <c r="N420">
        <v>5</v>
      </c>
      <c r="O420">
        <v>0</v>
      </c>
      <c r="P420">
        <v>3</v>
      </c>
      <c r="Q420">
        <v>0</v>
      </c>
      <c r="R420">
        <v>7.1868583162217697E-2</v>
      </c>
      <c r="S420">
        <v>8.2135523613963007E-3</v>
      </c>
      <c r="T420">
        <v>38069</v>
      </c>
      <c r="U420">
        <v>2.6694045174538002E-2</v>
      </c>
      <c r="V420">
        <v>0.205338809034908</v>
      </c>
      <c r="W420">
        <v>0.25462012320328498</v>
      </c>
      <c r="X420">
        <v>0.11909650924024601</v>
      </c>
      <c r="Y420">
        <v>2.2587268993839799E-2</v>
      </c>
      <c r="Z420">
        <v>8.2135523613963007E-3</v>
      </c>
      <c r="AA420">
        <v>0</v>
      </c>
      <c r="AB420">
        <v>0</v>
      </c>
      <c r="AC420">
        <v>1.02669404517454E-2</v>
      </c>
      <c r="AD420">
        <v>0</v>
      </c>
      <c r="AE420">
        <v>6.1601642710472299E-3</v>
      </c>
      <c r="AF420">
        <v>0</v>
      </c>
      <c r="AG420">
        <v>0.435428571428571</v>
      </c>
      <c r="AH420">
        <v>0.188571428571429</v>
      </c>
      <c r="AI420">
        <v>0.436571428571429</v>
      </c>
      <c r="AJ420">
        <v>0.23657142857142899</v>
      </c>
      <c r="AK420">
        <v>0.56457142857142895</v>
      </c>
      <c r="AL420">
        <v>0.71771428571428597</v>
      </c>
      <c r="AM420">
        <v>0.51428571428571401</v>
      </c>
      <c r="AN420">
        <v>0.45942857142857102</v>
      </c>
      <c r="AO420">
        <v>2.8571428571428598E-2</v>
      </c>
      <c r="AP420">
        <v>0</v>
      </c>
      <c r="AQ420">
        <v>0</v>
      </c>
      <c r="AR420">
        <v>0.39771428571428602</v>
      </c>
      <c r="AS420">
        <v>0</v>
      </c>
      <c r="AT420">
        <v>0.23885714285714299</v>
      </c>
      <c r="AU420">
        <v>0</v>
      </c>
      <c r="AV420">
        <v>1.29714285714286</v>
      </c>
      <c r="AW420">
        <v>2.2559999999999998</v>
      </c>
      <c r="AX420">
        <v>2.8571428571428598E-2</v>
      </c>
      <c r="AY420">
        <v>0.63657142857142901</v>
      </c>
      <c r="AZ420">
        <v>4.2182857142857104</v>
      </c>
      <c r="BA420">
        <v>0.21257142857142899</v>
      </c>
      <c r="BB420">
        <v>0.63428571428571401</v>
      </c>
      <c r="BC420">
        <v>2.7428571428571399E-2</v>
      </c>
      <c r="BD420">
        <v>4.4571428571428602E-2</v>
      </c>
      <c r="BE420">
        <v>5.2571428571428602E-2</v>
      </c>
      <c r="BF420" s="233" t="str">
        <f t="shared" si="6"/>
        <v>Least vulnerability</v>
      </c>
    </row>
    <row r="421" spans="1:58" x14ac:dyDescent="0.25">
      <c r="A421">
        <v>56026</v>
      </c>
      <c r="B421">
        <v>1812</v>
      </c>
      <c r="C421">
        <v>141</v>
      </c>
      <c r="D421">
        <v>8</v>
      </c>
      <c r="E421">
        <v>39056</v>
      </c>
      <c r="F421">
        <v>79</v>
      </c>
      <c r="G421">
        <v>306</v>
      </c>
      <c r="H421">
        <v>397</v>
      </c>
      <c r="I421">
        <v>205</v>
      </c>
      <c r="J421">
        <v>51</v>
      </c>
      <c r="K421">
        <v>196</v>
      </c>
      <c r="L421">
        <v>3</v>
      </c>
      <c r="M421">
        <v>39</v>
      </c>
      <c r="N421">
        <v>9</v>
      </c>
      <c r="O421">
        <v>3</v>
      </c>
      <c r="P421">
        <v>33</v>
      </c>
      <c r="Q421">
        <v>2</v>
      </c>
      <c r="R421">
        <v>7.7814569536423794E-2</v>
      </c>
      <c r="S421">
        <v>4.4150110375275903E-3</v>
      </c>
      <c r="T421">
        <v>39056</v>
      </c>
      <c r="U421">
        <v>4.3598233995585003E-2</v>
      </c>
      <c r="V421">
        <v>0.16887417218542999</v>
      </c>
      <c r="W421">
        <v>0.21909492273730699</v>
      </c>
      <c r="X421">
        <v>0.113134657836645</v>
      </c>
      <c r="Y421">
        <v>2.8145695364238402E-2</v>
      </c>
      <c r="Z421">
        <v>0.108167770419426</v>
      </c>
      <c r="AA421">
        <v>1.6556291390728501E-3</v>
      </c>
      <c r="AB421">
        <v>2.1523178807947001E-2</v>
      </c>
      <c r="AC421">
        <v>4.9668874172185398E-3</v>
      </c>
      <c r="AD421">
        <v>1.6556291390728501E-3</v>
      </c>
      <c r="AE421">
        <v>1.82119205298013E-2</v>
      </c>
      <c r="AF421">
        <v>1.1037527593819E-3</v>
      </c>
      <c r="AG421">
        <v>0.48342857142857099</v>
      </c>
      <c r="AH421">
        <v>0.10057142857142901</v>
      </c>
      <c r="AI421">
        <v>0.378285714285714</v>
      </c>
      <c r="AJ421">
        <v>0.53600000000000003</v>
      </c>
      <c r="AK421">
        <v>0.33028571428571402</v>
      </c>
      <c r="AL421">
        <v>0.442285714285714</v>
      </c>
      <c r="AM421">
        <v>0.46057142857142902</v>
      </c>
      <c r="AN421">
        <v>0.61257142857142899</v>
      </c>
      <c r="AO421">
        <v>0.61371428571428599</v>
      </c>
      <c r="AP421">
        <v>0.48114285714285698</v>
      </c>
      <c r="AQ421">
        <v>0.59199999999999997</v>
      </c>
      <c r="AR421">
        <v>0.27200000000000002</v>
      </c>
      <c r="AS421">
        <v>0.30171428571428599</v>
      </c>
      <c r="AT421">
        <v>0.58857142857142897</v>
      </c>
      <c r="AU421">
        <v>0.42514285714285699</v>
      </c>
      <c r="AV421">
        <v>1.49828571428571</v>
      </c>
      <c r="AW421">
        <v>1.8457142857142901</v>
      </c>
      <c r="AX421">
        <v>1.0948571428571401</v>
      </c>
      <c r="AY421">
        <v>2.1794285714285699</v>
      </c>
      <c r="AZ421">
        <v>6.6182857142857099</v>
      </c>
      <c r="BA421">
        <v>0.29714285714285699</v>
      </c>
      <c r="BB421">
        <v>0.41485714285714298</v>
      </c>
      <c r="BC421">
        <v>0.60799999999999998</v>
      </c>
      <c r="BD421">
        <v>0.437714285714286</v>
      </c>
      <c r="BE421">
        <v>0.40114285714285702</v>
      </c>
      <c r="BF421" s="233" t="str">
        <f t="shared" si="6"/>
        <v>Some vulnerability</v>
      </c>
    </row>
    <row r="422" spans="1:58" x14ac:dyDescent="0.25">
      <c r="A422">
        <v>56027</v>
      </c>
      <c r="B422">
        <v>645</v>
      </c>
      <c r="C422">
        <v>107</v>
      </c>
      <c r="D422">
        <v>23</v>
      </c>
      <c r="E422">
        <v>42665</v>
      </c>
      <c r="F422">
        <v>43</v>
      </c>
      <c r="G422">
        <v>168</v>
      </c>
      <c r="H422">
        <v>122</v>
      </c>
      <c r="I422">
        <v>92</v>
      </c>
      <c r="J422">
        <v>15</v>
      </c>
      <c r="K422">
        <v>87</v>
      </c>
      <c r="L422">
        <v>1</v>
      </c>
      <c r="M422">
        <v>26</v>
      </c>
      <c r="N422">
        <v>0</v>
      </c>
      <c r="O422">
        <v>2</v>
      </c>
      <c r="P422">
        <v>3</v>
      </c>
      <c r="Q422">
        <v>1</v>
      </c>
      <c r="R422">
        <v>0.16589147286821701</v>
      </c>
      <c r="S422">
        <v>3.5658914728682198E-2</v>
      </c>
      <c r="T422">
        <v>42665</v>
      </c>
      <c r="U422">
        <v>6.6666666666666693E-2</v>
      </c>
      <c r="V422">
        <v>0.26046511627906999</v>
      </c>
      <c r="W422">
        <v>0.18914728682170501</v>
      </c>
      <c r="X422">
        <v>0.14263565891472901</v>
      </c>
      <c r="Y422">
        <v>2.32558139534884E-2</v>
      </c>
      <c r="Z422">
        <v>0.13488372093023299</v>
      </c>
      <c r="AA422">
        <v>1.55038759689922E-3</v>
      </c>
      <c r="AB422">
        <v>4.0310077519379803E-2</v>
      </c>
      <c r="AC422">
        <v>0</v>
      </c>
      <c r="AD422">
        <v>3.10077519379845E-3</v>
      </c>
      <c r="AE422">
        <v>4.65116279069767E-3</v>
      </c>
      <c r="AF422">
        <v>1.55038759689922E-3</v>
      </c>
      <c r="AG422">
        <v>0.90971428571428603</v>
      </c>
      <c r="AH422">
        <v>0.88571428571428601</v>
      </c>
      <c r="AI422">
        <v>0.25714285714285701</v>
      </c>
      <c r="AJ422">
        <v>0.82628571428571396</v>
      </c>
      <c r="AK422">
        <v>0.80571428571428605</v>
      </c>
      <c r="AL422">
        <v>0.246857142857143</v>
      </c>
      <c r="AM422">
        <v>0.72228571428571398</v>
      </c>
      <c r="AN422">
        <v>0.47885714285714298</v>
      </c>
      <c r="AO422">
        <v>0.69028571428571395</v>
      </c>
      <c r="AP422">
        <v>0.46857142857142903</v>
      </c>
      <c r="AQ422">
        <v>0.75885714285714301</v>
      </c>
      <c r="AR422">
        <v>0</v>
      </c>
      <c r="AS422">
        <v>0.39314285714285702</v>
      </c>
      <c r="AT422">
        <v>0.17942857142857099</v>
      </c>
      <c r="AU422">
        <v>0.436571428571429</v>
      </c>
      <c r="AV422">
        <v>2.8788571428571399</v>
      </c>
      <c r="AW422">
        <v>2.25371428571429</v>
      </c>
      <c r="AX422">
        <v>1.1588571428571399</v>
      </c>
      <c r="AY422">
        <v>1.768</v>
      </c>
      <c r="AZ422">
        <v>8.0594285714285707</v>
      </c>
      <c r="BA422">
        <v>0.84342857142857097</v>
      </c>
      <c r="BB422">
        <v>0.63200000000000001</v>
      </c>
      <c r="BC422">
        <v>0.63771428571428601</v>
      </c>
      <c r="BD422">
        <v>0.30057142857142899</v>
      </c>
      <c r="BE422">
        <v>0.628571428571429</v>
      </c>
      <c r="BF422" s="233" t="str">
        <f t="shared" si="6"/>
        <v>Significant vulnerability</v>
      </c>
    </row>
    <row r="423" spans="1:58" x14ac:dyDescent="0.25">
      <c r="A423">
        <v>56028</v>
      </c>
      <c r="B423">
        <v>1042</v>
      </c>
      <c r="C423">
        <v>33</v>
      </c>
      <c r="D423">
        <v>28</v>
      </c>
      <c r="E423">
        <v>46842</v>
      </c>
      <c r="F423">
        <v>29</v>
      </c>
      <c r="G423">
        <v>275</v>
      </c>
      <c r="H423">
        <v>193</v>
      </c>
      <c r="I423">
        <v>150</v>
      </c>
      <c r="J423">
        <v>38</v>
      </c>
      <c r="K423">
        <v>16</v>
      </c>
      <c r="L423">
        <v>0</v>
      </c>
      <c r="M423">
        <v>0</v>
      </c>
      <c r="N423">
        <v>20</v>
      </c>
      <c r="O423">
        <v>0</v>
      </c>
      <c r="P423">
        <v>21</v>
      </c>
      <c r="Q423">
        <v>6</v>
      </c>
      <c r="R423">
        <v>3.1669865642994198E-2</v>
      </c>
      <c r="S423">
        <v>2.6871401151631499E-2</v>
      </c>
      <c r="T423">
        <v>46842</v>
      </c>
      <c r="U423">
        <v>2.7831094049903998E-2</v>
      </c>
      <c r="V423">
        <v>0.26391554702495201</v>
      </c>
      <c r="W423">
        <v>0.185220729366603</v>
      </c>
      <c r="X423">
        <v>0.143953934740883</v>
      </c>
      <c r="Y423">
        <v>3.6468330134356998E-2</v>
      </c>
      <c r="Z423">
        <v>1.5355086372360801E-2</v>
      </c>
      <c r="AA423">
        <v>0</v>
      </c>
      <c r="AB423">
        <v>0</v>
      </c>
      <c r="AC423">
        <v>1.9193857965451099E-2</v>
      </c>
      <c r="AD423">
        <v>0</v>
      </c>
      <c r="AE423">
        <v>2.0153550863723599E-2</v>
      </c>
      <c r="AF423">
        <v>5.7581573896353204E-3</v>
      </c>
      <c r="AG423">
        <v>8.3428571428571394E-2</v>
      </c>
      <c r="AH423">
        <v>0.77942857142857103</v>
      </c>
      <c r="AI423">
        <v>0.150857142857143</v>
      </c>
      <c r="AJ423">
        <v>0.249142857142857</v>
      </c>
      <c r="AK423">
        <v>0.81485714285714295</v>
      </c>
      <c r="AL423">
        <v>0.224</v>
      </c>
      <c r="AM423">
        <v>0.73028571428571398</v>
      </c>
      <c r="AN423">
        <v>0.78285714285714303</v>
      </c>
      <c r="AO423">
        <v>4.9142857142857099E-2</v>
      </c>
      <c r="AP423">
        <v>0</v>
      </c>
      <c r="AQ423">
        <v>0</v>
      </c>
      <c r="AR423">
        <v>0.54171428571428604</v>
      </c>
      <c r="AS423">
        <v>0</v>
      </c>
      <c r="AT423">
        <v>0.64685714285714302</v>
      </c>
      <c r="AU423">
        <v>0.53028571428571403</v>
      </c>
      <c r="AV423">
        <v>1.26285714285714</v>
      </c>
      <c r="AW423">
        <v>2.552</v>
      </c>
      <c r="AX423">
        <v>4.9142857142857099E-2</v>
      </c>
      <c r="AY423">
        <v>1.71885714285714</v>
      </c>
      <c r="AZ423">
        <v>5.5828571428571401</v>
      </c>
      <c r="BA423">
        <v>0.20457142857142899</v>
      </c>
      <c r="BB423">
        <v>0.78400000000000003</v>
      </c>
      <c r="BC423">
        <v>4.4571428571428602E-2</v>
      </c>
      <c r="BD423">
        <v>0.28685714285714298</v>
      </c>
      <c r="BE423">
        <v>0.22514285714285701</v>
      </c>
      <c r="BF423" s="233" t="str">
        <f t="shared" si="6"/>
        <v>Least vulnerability</v>
      </c>
    </row>
    <row r="424" spans="1:58" x14ac:dyDescent="0.25">
      <c r="A424">
        <v>56029</v>
      </c>
      <c r="B424">
        <v>589</v>
      </c>
      <c r="C424">
        <v>77</v>
      </c>
      <c r="D424">
        <v>15</v>
      </c>
      <c r="E424">
        <v>34590</v>
      </c>
      <c r="F424">
        <v>15</v>
      </c>
      <c r="G424">
        <v>180</v>
      </c>
      <c r="H424">
        <v>98</v>
      </c>
      <c r="I424">
        <v>80</v>
      </c>
      <c r="J424">
        <v>21</v>
      </c>
      <c r="K424">
        <v>37</v>
      </c>
      <c r="L424">
        <v>0</v>
      </c>
      <c r="M424">
        <v>7</v>
      </c>
      <c r="N424">
        <v>0</v>
      </c>
      <c r="O424">
        <v>0</v>
      </c>
      <c r="P424">
        <v>8</v>
      </c>
      <c r="Q424">
        <v>0</v>
      </c>
      <c r="R424">
        <v>0.13073005093378601</v>
      </c>
      <c r="S424">
        <v>2.5466893039049199E-2</v>
      </c>
      <c r="T424">
        <v>34590</v>
      </c>
      <c r="U424">
        <v>2.5466893039049199E-2</v>
      </c>
      <c r="V424">
        <v>0.305602716468591</v>
      </c>
      <c r="W424">
        <v>0.166383701188455</v>
      </c>
      <c r="X424">
        <v>0.13582342954159601</v>
      </c>
      <c r="Y424">
        <v>3.5653650254668899E-2</v>
      </c>
      <c r="Z424">
        <v>6.2818336162988098E-2</v>
      </c>
      <c r="AA424">
        <v>0</v>
      </c>
      <c r="AB424">
        <v>1.1884550084889599E-2</v>
      </c>
      <c r="AC424">
        <v>0</v>
      </c>
      <c r="AD424">
        <v>0</v>
      </c>
      <c r="AE424">
        <v>1.3582342954159599E-2</v>
      </c>
      <c r="AF424">
        <v>0</v>
      </c>
      <c r="AG424">
        <v>0.81714285714285695</v>
      </c>
      <c r="AH424">
        <v>0.754285714285714</v>
      </c>
      <c r="AI424">
        <v>0.66628571428571404</v>
      </c>
      <c r="AJ424">
        <v>0.216</v>
      </c>
      <c r="AK424">
        <v>0.90171428571428602</v>
      </c>
      <c r="AL424">
        <v>0.150857142857143</v>
      </c>
      <c r="AM424">
        <v>0.66285714285714303</v>
      </c>
      <c r="AN424">
        <v>0.76800000000000002</v>
      </c>
      <c r="AO424">
        <v>0.33371428571428602</v>
      </c>
      <c r="AP424">
        <v>0</v>
      </c>
      <c r="AQ424">
        <v>0.47771428571428598</v>
      </c>
      <c r="AR424">
        <v>0</v>
      </c>
      <c r="AS424">
        <v>0</v>
      </c>
      <c r="AT424">
        <v>0.48799999999999999</v>
      </c>
      <c r="AU424">
        <v>0</v>
      </c>
      <c r="AV424">
        <v>2.4537142857142902</v>
      </c>
      <c r="AW424">
        <v>2.4834285714285702</v>
      </c>
      <c r="AX424">
        <v>0.33371428571428602</v>
      </c>
      <c r="AY424">
        <v>0.96571428571428597</v>
      </c>
      <c r="AZ424">
        <v>6.2365714285714304</v>
      </c>
      <c r="BA424">
        <v>0.70171428571428596</v>
      </c>
      <c r="BB424">
        <v>0.746285714285714</v>
      </c>
      <c r="BC424">
        <v>0.192</v>
      </c>
      <c r="BD424">
        <v>9.0285714285714302E-2</v>
      </c>
      <c r="BE424">
        <v>0.33828571428571402</v>
      </c>
      <c r="BF424" s="233" t="str">
        <f t="shared" si="6"/>
        <v>Some vulnerability</v>
      </c>
    </row>
    <row r="425" spans="1:58" x14ac:dyDescent="0.25">
      <c r="A425">
        <v>56030</v>
      </c>
      <c r="B425">
        <v>17</v>
      </c>
      <c r="C425">
        <v>12</v>
      </c>
      <c r="D425">
        <v>0</v>
      </c>
      <c r="E425">
        <v>9141</v>
      </c>
      <c r="F425">
        <v>0</v>
      </c>
      <c r="G425">
        <v>2</v>
      </c>
      <c r="H425">
        <v>9</v>
      </c>
      <c r="I425">
        <v>1</v>
      </c>
      <c r="J425">
        <v>0</v>
      </c>
      <c r="K425">
        <v>0</v>
      </c>
      <c r="L425">
        <v>0</v>
      </c>
      <c r="M425">
        <v>0</v>
      </c>
      <c r="N425">
        <v>0</v>
      </c>
      <c r="O425">
        <v>1</v>
      </c>
      <c r="P425">
        <v>0</v>
      </c>
      <c r="Q425">
        <v>0</v>
      </c>
      <c r="R425">
        <v>0.70588235294117696</v>
      </c>
      <c r="S425">
        <v>0</v>
      </c>
      <c r="T425">
        <v>9141</v>
      </c>
      <c r="U425">
        <v>0</v>
      </c>
      <c r="V425">
        <v>0.11764705882352899</v>
      </c>
      <c r="W425">
        <v>0.52941176470588203</v>
      </c>
      <c r="X425">
        <v>5.8823529411764698E-2</v>
      </c>
      <c r="Y425">
        <v>0</v>
      </c>
      <c r="Z425">
        <v>0</v>
      </c>
      <c r="AA425">
        <v>0</v>
      </c>
      <c r="AB425">
        <v>0</v>
      </c>
      <c r="AC425">
        <v>0</v>
      </c>
      <c r="AD425">
        <v>5.8823529411764698E-2</v>
      </c>
      <c r="AE425">
        <v>0</v>
      </c>
      <c r="AF425">
        <v>0</v>
      </c>
      <c r="AG425">
        <v>0.998857142857143</v>
      </c>
      <c r="AH425">
        <v>0</v>
      </c>
      <c r="AI425">
        <v>0.995428571428571</v>
      </c>
      <c r="AJ425">
        <v>0</v>
      </c>
      <c r="AK425">
        <v>9.2571428571428596E-2</v>
      </c>
      <c r="AL425">
        <v>0.998857142857143</v>
      </c>
      <c r="AM425">
        <v>4.2285714285714301E-2</v>
      </c>
      <c r="AN425">
        <v>0</v>
      </c>
      <c r="AO425">
        <v>0</v>
      </c>
      <c r="AP425">
        <v>0</v>
      </c>
      <c r="AQ425">
        <v>0</v>
      </c>
      <c r="AR425">
        <v>0</v>
      </c>
      <c r="AS425">
        <v>0.995428571428571</v>
      </c>
      <c r="AT425">
        <v>0</v>
      </c>
      <c r="AU425">
        <v>0</v>
      </c>
      <c r="AV425">
        <v>1.99428571428571</v>
      </c>
      <c r="AW425">
        <v>1.1337142857142899</v>
      </c>
      <c r="AX425">
        <v>0</v>
      </c>
      <c r="AY425">
        <v>0.995428571428571</v>
      </c>
      <c r="AZ425">
        <v>4.1234285714285699</v>
      </c>
      <c r="BA425">
        <v>0.51085714285714301</v>
      </c>
      <c r="BB425">
        <v>7.54285714285714E-2</v>
      </c>
      <c r="BC425">
        <v>0</v>
      </c>
      <c r="BD425">
        <v>0.10057142857142901</v>
      </c>
      <c r="BE425">
        <v>4.1142857142857099E-2</v>
      </c>
      <c r="BF425" s="233" t="str">
        <f t="shared" si="6"/>
        <v>Least vulnerability</v>
      </c>
    </row>
    <row r="426" spans="1:58" x14ac:dyDescent="0.25">
      <c r="A426">
        <v>56031</v>
      </c>
      <c r="B426">
        <v>11861</v>
      </c>
      <c r="C426">
        <v>1545</v>
      </c>
      <c r="D426">
        <v>313</v>
      </c>
      <c r="E426">
        <v>36110</v>
      </c>
      <c r="F426">
        <v>555</v>
      </c>
      <c r="G426">
        <v>2693</v>
      </c>
      <c r="H426">
        <v>2545</v>
      </c>
      <c r="I426">
        <v>1882</v>
      </c>
      <c r="J426">
        <v>387</v>
      </c>
      <c r="K426">
        <v>1419</v>
      </c>
      <c r="L426">
        <v>58</v>
      </c>
      <c r="M426">
        <v>769</v>
      </c>
      <c r="N426">
        <v>123</v>
      </c>
      <c r="O426">
        <v>99</v>
      </c>
      <c r="P426">
        <v>421</v>
      </c>
      <c r="Q426">
        <v>219</v>
      </c>
      <c r="R426">
        <v>0.13025883146446299</v>
      </c>
      <c r="S426">
        <v>2.6389005986004601E-2</v>
      </c>
      <c r="T426">
        <v>36110</v>
      </c>
      <c r="U426">
        <v>4.67920074192733E-2</v>
      </c>
      <c r="V426">
        <v>0.227046623387573</v>
      </c>
      <c r="W426">
        <v>0.214568754742433</v>
      </c>
      <c r="X426">
        <v>0.15867127560913899</v>
      </c>
      <c r="Y426">
        <v>3.2627940308574299E-2</v>
      </c>
      <c r="Z426">
        <v>0.119635781131439</v>
      </c>
      <c r="AA426">
        <v>4.8899755501222502E-3</v>
      </c>
      <c r="AB426">
        <v>6.4834331000758805E-2</v>
      </c>
      <c r="AC426">
        <v>1.03701205631903E-2</v>
      </c>
      <c r="AD426">
        <v>8.3466824045190097E-3</v>
      </c>
      <c r="AE426">
        <v>3.5494477700025298E-2</v>
      </c>
      <c r="AF426">
        <v>1.8463873197875399E-2</v>
      </c>
      <c r="AG426">
        <v>0.81371428571428595</v>
      </c>
      <c r="AH426">
        <v>0.77028571428571402</v>
      </c>
      <c r="AI426">
        <v>0.56799999999999995</v>
      </c>
      <c r="AJ426">
        <v>0.58628571428571397</v>
      </c>
      <c r="AK426">
        <v>0.68228571428571405</v>
      </c>
      <c r="AL426">
        <v>0.40571428571428603</v>
      </c>
      <c r="AM426">
        <v>0.80571428571428605</v>
      </c>
      <c r="AN426">
        <v>0.71428571428571397</v>
      </c>
      <c r="AO426">
        <v>0.65257142857142902</v>
      </c>
      <c r="AP426">
        <v>0.628571428571429</v>
      </c>
      <c r="AQ426">
        <v>0.86514285714285699</v>
      </c>
      <c r="AR426">
        <v>0.4</v>
      </c>
      <c r="AS426">
        <v>0.69942857142857096</v>
      </c>
      <c r="AT426">
        <v>0.88228571428571401</v>
      </c>
      <c r="AU426">
        <v>0.72228571428571398</v>
      </c>
      <c r="AV426">
        <v>2.73828571428571</v>
      </c>
      <c r="AW426">
        <v>2.6080000000000001</v>
      </c>
      <c r="AX426">
        <v>1.28114285714286</v>
      </c>
      <c r="AY426">
        <v>3.5691428571428601</v>
      </c>
      <c r="AZ426">
        <v>10.196571428571399</v>
      </c>
      <c r="BA426">
        <v>0.80571428571428605</v>
      </c>
      <c r="BB426">
        <v>0.81371428571428595</v>
      </c>
      <c r="BC426">
        <v>0.69257142857142895</v>
      </c>
      <c r="BD426">
        <v>0.88342857142857101</v>
      </c>
      <c r="BE426">
        <v>0.92228571428571404</v>
      </c>
      <c r="BF426" s="233" t="str">
        <f t="shared" si="6"/>
        <v>Most vulnerability</v>
      </c>
    </row>
    <row r="427" spans="1:58" x14ac:dyDescent="0.25">
      <c r="A427">
        <v>56032</v>
      </c>
      <c r="B427">
        <v>353</v>
      </c>
      <c r="C427">
        <v>87</v>
      </c>
      <c r="D427">
        <v>22</v>
      </c>
      <c r="E427">
        <v>25731</v>
      </c>
      <c r="F427">
        <v>15</v>
      </c>
      <c r="G427">
        <v>57</v>
      </c>
      <c r="H427">
        <v>113</v>
      </c>
      <c r="I427">
        <v>46</v>
      </c>
      <c r="J427">
        <v>22</v>
      </c>
      <c r="K427">
        <v>53</v>
      </c>
      <c r="L427">
        <v>1</v>
      </c>
      <c r="M427">
        <v>0</v>
      </c>
      <c r="N427">
        <v>4</v>
      </c>
      <c r="O427">
        <v>3</v>
      </c>
      <c r="P427">
        <v>5</v>
      </c>
      <c r="Q427">
        <v>0</v>
      </c>
      <c r="R427">
        <v>0.24645892351274801</v>
      </c>
      <c r="S427">
        <v>6.2322946175637398E-2</v>
      </c>
      <c r="T427">
        <v>25731</v>
      </c>
      <c r="U427">
        <v>4.2492917847025503E-2</v>
      </c>
      <c r="V427">
        <v>0.16147308781869699</v>
      </c>
      <c r="W427">
        <v>0.320113314447592</v>
      </c>
      <c r="X427">
        <v>0.13031161473087799</v>
      </c>
      <c r="Y427">
        <v>6.2322946175637398E-2</v>
      </c>
      <c r="Z427">
        <v>0.15014164305948999</v>
      </c>
      <c r="AA427">
        <v>2.8328611898016999E-3</v>
      </c>
      <c r="AB427">
        <v>0</v>
      </c>
      <c r="AC427">
        <v>1.1331444759206799E-2</v>
      </c>
      <c r="AD427">
        <v>8.4985835694051E-3</v>
      </c>
      <c r="AE427">
        <v>1.4164305949008501E-2</v>
      </c>
      <c r="AF427">
        <v>0</v>
      </c>
      <c r="AG427">
        <v>0.96914285714285697</v>
      </c>
      <c r="AH427">
        <v>0.97714285714285698</v>
      </c>
      <c r="AI427">
        <v>0.94971428571428596</v>
      </c>
      <c r="AJ427">
        <v>0.51542857142857101</v>
      </c>
      <c r="AK427">
        <v>0.28914285714285698</v>
      </c>
      <c r="AL427">
        <v>0.96457142857142897</v>
      </c>
      <c r="AM427">
        <v>0.619428571428571</v>
      </c>
      <c r="AN427">
        <v>0.95199999999999996</v>
      </c>
      <c r="AO427">
        <v>0.72799999999999998</v>
      </c>
      <c r="AP427">
        <v>0.54285714285714304</v>
      </c>
      <c r="AQ427">
        <v>0</v>
      </c>
      <c r="AR427">
        <v>0.42171428571428599</v>
      </c>
      <c r="AS427">
        <v>0.70971428571428596</v>
      </c>
      <c r="AT427">
        <v>0.50628571428571401</v>
      </c>
      <c r="AU427">
        <v>0</v>
      </c>
      <c r="AV427">
        <v>3.4114285714285701</v>
      </c>
      <c r="AW427">
        <v>2.8251428571428598</v>
      </c>
      <c r="AX427">
        <v>1.27085714285714</v>
      </c>
      <c r="AY427">
        <v>1.6377142857142899</v>
      </c>
      <c r="AZ427">
        <v>9.1451428571428597</v>
      </c>
      <c r="BA427">
        <v>0.95085714285714296</v>
      </c>
      <c r="BB427">
        <v>0.91085714285714303</v>
      </c>
      <c r="BC427">
        <v>0.68457142857142905</v>
      </c>
      <c r="BD427">
        <v>0.26057142857142901</v>
      </c>
      <c r="BE427">
        <v>0.81142857142857105</v>
      </c>
      <c r="BF427" s="233" t="str">
        <f t="shared" si="6"/>
        <v>Most vulnerability</v>
      </c>
    </row>
    <row r="428" spans="1:58" x14ac:dyDescent="0.25">
      <c r="A428">
        <v>56033</v>
      </c>
      <c r="B428">
        <v>426</v>
      </c>
      <c r="C428">
        <v>36</v>
      </c>
      <c r="D428">
        <v>12</v>
      </c>
      <c r="E428">
        <v>35167</v>
      </c>
      <c r="F428">
        <v>9</v>
      </c>
      <c r="G428">
        <v>110</v>
      </c>
      <c r="H428">
        <v>115</v>
      </c>
      <c r="I428">
        <v>75</v>
      </c>
      <c r="J428">
        <v>14</v>
      </c>
      <c r="K428">
        <v>31</v>
      </c>
      <c r="L428">
        <v>0</v>
      </c>
      <c r="M428">
        <v>2</v>
      </c>
      <c r="N428">
        <v>2</v>
      </c>
      <c r="O428">
        <v>0</v>
      </c>
      <c r="P428">
        <v>2</v>
      </c>
      <c r="Q428">
        <v>0</v>
      </c>
      <c r="R428">
        <v>8.4507042253521097E-2</v>
      </c>
      <c r="S428">
        <v>2.8169014084507001E-2</v>
      </c>
      <c r="T428">
        <v>35167</v>
      </c>
      <c r="U428">
        <v>2.1126760563380299E-2</v>
      </c>
      <c r="V428">
        <v>0.25821596244131501</v>
      </c>
      <c r="W428">
        <v>0.269953051643192</v>
      </c>
      <c r="X428">
        <v>0.176056338028169</v>
      </c>
      <c r="Y428">
        <v>3.2863849765258198E-2</v>
      </c>
      <c r="Z428">
        <v>7.2769953051643202E-2</v>
      </c>
      <c r="AA428">
        <v>0</v>
      </c>
      <c r="AB428">
        <v>4.6948356807511703E-3</v>
      </c>
      <c r="AC428">
        <v>4.6948356807511703E-3</v>
      </c>
      <c r="AD428">
        <v>0</v>
      </c>
      <c r="AE428">
        <v>4.6948356807511703E-3</v>
      </c>
      <c r="AF428">
        <v>0</v>
      </c>
      <c r="AG428">
        <v>0.53600000000000003</v>
      </c>
      <c r="AH428">
        <v>0.80457142857142905</v>
      </c>
      <c r="AI428">
        <v>0.63771428571428601</v>
      </c>
      <c r="AJ428">
        <v>0.17028571428571401</v>
      </c>
      <c r="AK428">
        <v>0.80228571428571405</v>
      </c>
      <c r="AL428">
        <v>0.80914285714285705</v>
      </c>
      <c r="AM428">
        <v>0.88114285714285701</v>
      </c>
      <c r="AN428">
        <v>0.71885714285714297</v>
      </c>
      <c r="AO428">
        <v>0.39885714285714302</v>
      </c>
      <c r="AP428">
        <v>0</v>
      </c>
      <c r="AQ428">
        <v>0.373714285714286</v>
      </c>
      <c r="AR428">
        <v>0.26514285714285701</v>
      </c>
      <c r="AS428">
        <v>0</v>
      </c>
      <c r="AT428">
        <v>0.182857142857143</v>
      </c>
      <c r="AU428">
        <v>0</v>
      </c>
      <c r="AV428">
        <v>2.1485714285714299</v>
      </c>
      <c r="AW428">
        <v>3.21142857142857</v>
      </c>
      <c r="AX428">
        <v>0.39885714285714302</v>
      </c>
      <c r="AY428">
        <v>0.82171428571428595</v>
      </c>
      <c r="AZ428">
        <v>6.5805714285714298</v>
      </c>
      <c r="BA428">
        <v>0.58857142857142897</v>
      </c>
      <c r="BB428">
        <v>0.994285714285714</v>
      </c>
      <c r="BC428">
        <v>0.213714285714286</v>
      </c>
      <c r="BD428">
        <v>6.7428571428571393E-2</v>
      </c>
      <c r="BE428">
        <v>0.39085714285714301</v>
      </c>
      <c r="BF428" s="233" t="str">
        <f t="shared" si="6"/>
        <v>Some vulnerability</v>
      </c>
    </row>
    <row r="429" spans="1:58" x14ac:dyDescent="0.25">
      <c r="A429">
        <v>56034</v>
      </c>
      <c r="B429">
        <v>384</v>
      </c>
      <c r="C429">
        <v>28</v>
      </c>
      <c r="D429">
        <v>15</v>
      </c>
      <c r="E429">
        <v>40816</v>
      </c>
      <c r="F429">
        <v>16</v>
      </c>
      <c r="G429">
        <v>53</v>
      </c>
      <c r="H429">
        <v>32</v>
      </c>
      <c r="I429">
        <v>42</v>
      </c>
      <c r="J429">
        <v>7</v>
      </c>
      <c r="K429">
        <v>9</v>
      </c>
      <c r="L429">
        <v>0</v>
      </c>
      <c r="M429">
        <v>0</v>
      </c>
      <c r="N429">
        <v>23</v>
      </c>
      <c r="O429">
        <v>1</v>
      </c>
      <c r="P429">
        <v>0</v>
      </c>
      <c r="Q429">
        <v>0</v>
      </c>
      <c r="R429">
        <v>7.2916666666666699E-2</v>
      </c>
      <c r="S429">
        <v>3.90625E-2</v>
      </c>
      <c r="T429">
        <v>40816</v>
      </c>
      <c r="U429">
        <v>4.1666666666666699E-2</v>
      </c>
      <c r="V429">
        <v>0.13802083333333301</v>
      </c>
      <c r="W429">
        <v>8.3333333333333301E-2</v>
      </c>
      <c r="X429">
        <v>0.109375</v>
      </c>
      <c r="Y429">
        <v>1.8229166666666699E-2</v>
      </c>
      <c r="Z429">
        <v>2.34375E-2</v>
      </c>
      <c r="AA429">
        <v>0</v>
      </c>
      <c r="AB429">
        <v>0</v>
      </c>
      <c r="AC429">
        <v>5.9895833333333301E-2</v>
      </c>
      <c r="AD429">
        <v>2.60416666666667E-3</v>
      </c>
      <c r="AE429">
        <v>0</v>
      </c>
      <c r="AF429">
        <v>0</v>
      </c>
      <c r="AG429">
        <v>0.44914285714285701</v>
      </c>
      <c r="AH429">
        <v>0.90400000000000003</v>
      </c>
      <c r="AI429">
        <v>0.32457142857142901</v>
      </c>
      <c r="AJ429">
        <v>0.505142857142857</v>
      </c>
      <c r="AK429">
        <v>0.17142857142857101</v>
      </c>
      <c r="AL429">
        <v>0.04</v>
      </c>
      <c r="AM429">
        <v>0.41257142857142898</v>
      </c>
      <c r="AN429">
        <v>0.30628571428571399</v>
      </c>
      <c r="AO429">
        <v>8.11428571428571E-2</v>
      </c>
      <c r="AP429">
        <v>0</v>
      </c>
      <c r="AQ429">
        <v>0</v>
      </c>
      <c r="AR429">
        <v>0.82514285714285696</v>
      </c>
      <c r="AS429">
        <v>0.35885714285714299</v>
      </c>
      <c r="AT429">
        <v>0</v>
      </c>
      <c r="AU429">
        <v>0</v>
      </c>
      <c r="AV429">
        <v>2.1828571428571402</v>
      </c>
      <c r="AW429">
        <v>0.93028571428571405</v>
      </c>
      <c r="AX429">
        <v>8.11428571428571E-2</v>
      </c>
      <c r="AY429">
        <v>1.1839999999999999</v>
      </c>
      <c r="AZ429">
        <v>4.3782857142857097</v>
      </c>
      <c r="BA429">
        <v>0.59771428571428598</v>
      </c>
      <c r="BB429">
        <v>2.4E-2</v>
      </c>
      <c r="BC429">
        <v>6.51428571428571E-2</v>
      </c>
      <c r="BD429">
        <v>0.13828571428571401</v>
      </c>
      <c r="BE429">
        <v>6.9714285714285701E-2</v>
      </c>
      <c r="BF429" s="233" t="str">
        <f t="shared" si="6"/>
        <v>Least vulnerability</v>
      </c>
    </row>
    <row r="430" spans="1:58" x14ac:dyDescent="0.25">
      <c r="A430">
        <v>56035</v>
      </c>
      <c r="B430">
        <v>351</v>
      </c>
      <c r="C430">
        <v>42</v>
      </c>
      <c r="D430">
        <v>6</v>
      </c>
      <c r="E430">
        <v>42363</v>
      </c>
      <c r="F430">
        <v>9</v>
      </c>
      <c r="G430">
        <v>90</v>
      </c>
      <c r="H430">
        <v>57</v>
      </c>
      <c r="I430">
        <v>53</v>
      </c>
      <c r="J430">
        <v>8</v>
      </c>
      <c r="K430">
        <v>29</v>
      </c>
      <c r="L430">
        <v>0</v>
      </c>
      <c r="M430">
        <v>13</v>
      </c>
      <c r="N430">
        <v>5</v>
      </c>
      <c r="O430">
        <v>0</v>
      </c>
      <c r="P430">
        <v>0</v>
      </c>
      <c r="Q430">
        <v>0</v>
      </c>
      <c r="R430">
        <v>0.11965811965812</v>
      </c>
      <c r="S430">
        <v>1.7094017094017099E-2</v>
      </c>
      <c r="T430">
        <v>42363</v>
      </c>
      <c r="U430">
        <v>2.5641025641025599E-2</v>
      </c>
      <c r="V430">
        <v>0.256410256410256</v>
      </c>
      <c r="W430">
        <v>0.16239316239316201</v>
      </c>
      <c r="X430">
        <v>0.150997150997151</v>
      </c>
      <c r="Y430">
        <v>2.27920227920228E-2</v>
      </c>
      <c r="Z430">
        <v>8.26210826210826E-2</v>
      </c>
      <c r="AA430">
        <v>0</v>
      </c>
      <c r="AB430">
        <v>3.7037037037037E-2</v>
      </c>
      <c r="AC430">
        <v>1.42450142450142E-2</v>
      </c>
      <c r="AD430">
        <v>0</v>
      </c>
      <c r="AE430">
        <v>0</v>
      </c>
      <c r="AF430">
        <v>0</v>
      </c>
      <c r="AG430">
        <v>0.76342857142857101</v>
      </c>
      <c r="AH430">
        <v>0.48228571428571398</v>
      </c>
      <c r="AI430">
        <v>0.26057142857142901</v>
      </c>
      <c r="AJ430">
        <v>0.219428571428571</v>
      </c>
      <c r="AK430">
        <v>0.79771428571428604</v>
      </c>
      <c r="AL430">
        <v>0.13371428571428601</v>
      </c>
      <c r="AM430">
        <v>0.76800000000000002</v>
      </c>
      <c r="AN430">
        <v>0.46400000000000002</v>
      </c>
      <c r="AO430">
        <v>0.46857142857142903</v>
      </c>
      <c r="AP430">
        <v>0</v>
      </c>
      <c r="AQ430">
        <v>0.72799999999999998</v>
      </c>
      <c r="AR430">
        <v>0.47199999999999998</v>
      </c>
      <c r="AS430">
        <v>0</v>
      </c>
      <c r="AT430">
        <v>0</v>
      </c>
      <c r="AU430">
        <v>0</v>
      </c>
      <c r="AV430">
        <v>1.72571428571429</v>
      </c>
      <c r="AW430">
        <v>2.1634285714285699</v>
      </c>
      <c r="AX430">
        <v>0.46857142857142903</v>
      </c>
      <c r="AY430">
        <v>1.2</v>
      </c>
      <c r="AZ430">
        <v>5.5577142857142903</v>
      </c>
      <c r="BA430">
        <v>0.38857142857142901</v>
      </c>
      <c r="BB430">
        <v>0.59542857142857097</v>
      </c>
      <c r="BC430">
        <v>0.245714285714286</v>
      </c>
      <c r="BD430">
        <v>0.14171428571428599</v>
      </c>
      <c r="BE430">
        <v>0.219428571428571</v>
      </c>
      <c r="BF430" s="233" t="str">
        <f t="shared" si="6"/>
        <v>Least vulnerability</v>
      </c>
    </row>
    <row r="431" spans="1:58" x14ac:dyDescent="0.25">
      <c r="A431">
        <v>56036</v>
      </c>
      <c r="B431">
        <v>1704</v>
      </c>
      <c r="C431">
        <v>96</v>
      </c>
      <c r="D431">
        <v>11</v>
      </c>
      <c r="E431">
        <v>38926</v>
      </c>
      <c r="F431">
        <v>82</v>
      </c>
      <c r="G431">
        <v>335</v>
      </c>
      <c r="H431">
        <v>320</v>
      </c>
      <c r="I431">
        <v>181</v>
      </c>
      <c r="J431">
        <v>39</v>
      </c>
      <c r="K431">
        <v>106</v>
      </c>
      <c r="L431">
        <v>3</v>
      </c>
      <c r="M431">
        <v>0</v>
      </c>
      <c r="N431">
        <v>6</v>
      </c>
      <c r="O431">
        <v>5</v>
      </c>
      <c r="P431">
        <v>19</v>
      </c>
      <c r="Q431">
        <v>0</v>
      </c>
      <c r="R431">
        <v>5.63380281690141E-2</v>
      </c>
      <c r="S431">
        <v>6.4553990610328599E-3</v>
      </c>
      <c r="T431">
        <v>38926</v>
      </c>
      <c r="U431">
        <v>4.8122065727699503E-2</v>
      </c>
      <c r="V431">
        <v>0.19659624413145499</v>
      </c>
      <c r="W431">
        <v>0.18779342723004699</v>
      </c>
      <c r="X431">
        <v>0.10622065727699501</v>
      </c>
      <c r="Y431">
        <v>2.2887323943662E-2</v>
      </c>
      <c r="Z431">
        <v>6.2206572769953103E-2</v>
      </c>
      <c r="AA431">
        <v>1.76056338028169E-3</v>
      </c>
      <c r="AB431">
        <v>0</v>
      </c>
      <c r="AC431">
        <v>3.5211267605633799E-3</v>
      </c>
      <c r="AD431">
        <v>2.9342723004694799E-3</v>
      </c>
      <c r="AE431">
        <v>1.1150234741784001E-2</v>
      </c>
      <c r="AF431">
        <v>0</v>
      </c>
      <c r="AG431">
        <v>0.28342857142857097</v>
      </c>
      <c r="AH431">
        <v>0.14742857142857099</v>
      </c>
      <c r="AI431">
        <v>0.38971428571428601</v>
      </c>
      <c r="AJ431">
        <v>0.61142857142857099</v>
      </c>
      <c r="AK431">
        <v>0.502857142857143</v>
      </c>
      <c r="AL431">
        <v>0.23657142857142899</v>
      </c>
      <c r="AM431">
        <v>0.38400000000000001</v>
      </c>
      <c r="AN431">
        <v>0.46971428571428597</v>
      </c>
      <c r="AO431">
        <v>0.32800000000000001</v>
      </c>
      <c r="AP431">
        <v>0.48685714285714299</v>
      </c>
      <c r="AQ431">
        <v>0</v>
      </c>
      <c r="AR431">
        <v>0.23542857142857099</v>
      </c>
      <c r="AS431">
        <v>0.38285714285714301</v>
      </c>
      <c r="AT431">
        <v>0.41142857142857098</v>
      </c>
      <c r="AU431">
        <v>0</v>
      </c>
      <c r="AV431">
        <v>1.4319999999999999</v>
      </c>
      <c r="AW431">
        <v>1.5931428571428601</v>
      </c>
      <c r="AX431">
        <v>0.81485714285714295</v>
      </c>
      <c r="AY431">
        <v>1.02971428571429</v>
      </c>
      <c r="AZ431">
        <v>4.8697142857142897</v>
      </c>
      <c r="BA431">
        <v>0.26742857142857102</v>
      </c>
      <c r="BB431">
        <v>0.26971428571428602</v>
      </c>
      <c r="BC431">
        <v>0.432</v>
      </c>
      <c r="BD431">
        <v>0.112</v>
      </c>
      <c r="BE431">
        <v>0.126857142857143</v>
      </c>
      <c r="BF431" s="233" t="str">
        <f t="shared" si="6"/>
        <v>Least vulnerability</v>
      </c>
    </row>
    <row r="432" spans="1:58" x14ac:dyDescent="0.25">
      <c r="A432">
        <v>56037</v>
      </c>
      <c r="B432">
        <v>1509</v>
      </c>
      <c r="C432">
        <v>47</v>
      </c>
      <c r="D432">
        <v>18</v>
      </c>
      <c r="E432">
        <v>37721</v>
      </c>
      <c r="F432">
        <v>30</v>
      </c>
      <c r="G432">
        <v>300</v>
      </c>
      <c r="H432">
        <v>308</v>
      </c>
      <c r="I432">
        <v>164</v>
      </c>
      <c r="J432">
        <v>69</v>
      </c>
      <c r="K432">
        <v>77</v>
      </c>
      <c r="L432">
        <v>0</v>
      </c>
      <c r="M432">
        <v>13</v>
      </c>
      <c r="N432">
        <v>5</v>
      </c>
      <c r="O432">
        <v>0</v>
      </c>
      <c r="P432">
        <v>11</v>
      </c>
      <c r="Q432">
        <v>0</v>
      </c>
      <c r="R432">
        <v>3.1146454605699099E-2</v>
      </c>
      <c r="S432">
        <v>1.1928429423459201E-2</v>
      </c>
      <c r="T432">
        <v>37721</v>
      </c>
      <c r="U432">
        <v>1.9880715705765401E-2</v>
      </c>
      <c r="V432">
        <v>0.198807157057654</v>
      </c>
      <c r="W432">
        <v>0.20410868124585799</v>
      </c>
      <c r="X432">
        <v>0.10868124585818401</v>
      </c>
      <c r="Y432">
        <v>4.5725646123260397E-2</v>
      </c>
      <c r="Z432">
        <v>5.1027170311464497E-2</v>
      </c>
      <c r="AA432">
        <v>0</v>
      </c>
      <c r="AB432">
        <v>8.6149768058316808E-3</v>
      </c>
      <c r="AC432">
        <v>3.3134526176275699E-3</v>
      </c>
      <c r="AD432">
        <v>0</v>
      </c>
      <c r="AE432">
        <v>7.2895957587806497E-3</v>
      </c>
      <c r="AF432">
        <v>0</v>
      </c>
      <c r="AG432">
        <v>8.11428571428571E-2</v>
      </c>
      <c r="AH432">
        <v>0.315428571428571</v>
      </c>
      <c r="AI432">
        <v>0.45371428571428601</v>
      </c>
      <c r="AJ432">
        <v>0.153142857142857</v>
      </c>
      <c r="AK432">
        <v>0.52114285714285702</v>
      </c>
      <c r="AL432">
        <v>0.33257142857142902</v>
      </c>
      <c r="AM432">
        <v>0.40571428571428603</v>
      </c>
      <c r="AN432">
        <v>0.88571428571428601</v>
      </c>
      <c r="AO432">
        <v>0.253714285714286</v>
      </c>
      <c r="AP432">
        <v>0</v>
      </c>
      <c r="AQ432">
        <v>0.42514285714285699</v>
      </c>
      <c r="AR432">
        <v>0.22742857142857101</v>
      </c>
      <c r="AS432">
        <v>0</v>
      </c>
      <c r="AT432">
        <v>0.28000000000000003</v>
      </c>
      <c r="AU432">
        <v>0</v>
      </c>
      <c r="AV432">
        <v>1.00342857142857</v>
      </c>
      <c r="AW432">
        <v>2.1451428571428601</v>
      </c>
      <c r="AX432">
        <v>0.253714285714286</v>
      </c>
      <c r="AY432">
        <v>0.93257142857142905</v>
      </c>
      <c r="AZ432">
        <v>4.3348571428571399</v>
      </c>
      <c r="BA432">
        <v>0.11885714285714299</v>
      </c>
      <c r="BB432">
        <v>0.58514285714285696</v>
      </c>
      <c r="BC432">
        <v>0.153142857142857</v>
      </c>
      <c r="BD432">
        <v>8.4571428571428603E-2</v>
      </c>
      <c r="BE432">
        <v>6.6285714285714295E-2</v>
      </c>
      <c r="BF432" s="233" t="str">
        <f t="shared" si="6"/>
        <v>Least vulnerability</v>
      </c>
    </row>
    <row r="433" spans="1:58" x14ac:dyDescent="0.25">
      <c r="A433">
        <v>56039</v>
      </c>
      <c r="B433">
        <v>932</v>
      </c>
      <c r="C433">
        <v>73</v>
      </c>
      <c r="D433">
        <v>3</v>
      </c>
      <c r="E433">
        <v>36847</v>
      </c>
      <c r="F433">
        <v>19</v>
      </c>
      <c r="G433">
        <v>219</v>
      </c>
      <c r="H433">
        <v>217</v>
      </c>
      <c r="I433">
        <v>104</v>
      </c>
      <c r="J433">
        <v>16</v>
      </c>
      <c r="K433">
        <v>30</v>
      </c>
      <c r="L433">
        <v>5</v>
      </c>
      <c r="M433">
        <v>0</v>
      </c>
      <c r="N433">
        <v>7</v>
      </c>
      <c r="O433">
        <v>2</v>
      </c>
      <c r="P433">
        <v>7</v>
      </c>
      <c r="Q433">
        <v>5</v>
      </c>
      <c r="R433">
        <v>7.8326180257510702E-2</v>
      </c>
      <c r="S433">
        <v>3.2188841201716699E-3</v>
      </c>
      <c r="T433">
        <v>36847</v>
      </c>
      <c r="U433">
        <v>2.03862660944206E-2</v>
      </c>
      <c r="V433">
        <v>0.234978540772532</v>
      </c>
      <c r="W433">
        <v>0.232832618025751</v>
      </c>
      <c r="X433">
        <v>0.111587982832618</v>
      </c>
      <c r="Y433">
        <v>1.7167381974248899E-2</v>
      </c>
      <c r="Z433">
        <v>3.2188841201716702E-2</v>
      </c>
      <c r="AA433">
        <v>5.3648068669527897E-3</v>
      </c>
      <c r="AB433">
        <v>0</v>
      </c>
      <c r="AC433">
        <v>7.5107296137339099E-3</v>
      </c>
      <c r="AD433">
        <v>2.1459227467811202E-3</v>
      </c>
      <c r="AE433">
        <v>7.5107296137339099E-3</v>
      </c>
      <c r="AF433">
        <v>5.3648068669527897E-3</v>
      </c>
      <c r="AG433">
        <v>0.49371428571428599</v>
      </c>
      <c r="AH433">
        <v>7.8857142857142903E-2</v>
      </c>
      <c r="AI433">
        <v>0.51428571428571401</v>
      </c>
      <c r="AJ433">
        <v>0.16</v>
      </c>
      <c r="AK433">
        <v>0.71657142857142897</v>
      </c>
      <c r="AL433">
        <v>0.56342857142857095</v>
      </c>
      <c r="AM433">
        <v>0.438857142857143</v>
      </c>
      <c r="AN433">
        <v>0.28114285714285697</v>
      </c>
      <c r="AO433">
        <v>0.13257142857142901</v>
      </c>
      <c r="AP433">
        <v>0.65142857142857102</v>
      </c>
      <c r="AQ433">
        <v>0</v>
      </c>
      <c r="AR433">
        <v>0.34057142857142902</v>
      </c>
      <c r="AS433">
        <v>0.32800000000000001</v>
      </c>
      <c r="AT433">
        <v>0.28914285714285698</v>
      </c>
      <c r="AU433">
        <v>0.52342857142857102</v>
      </c>
      <c r="AV433">
        <v>1.24685714285714</v>
      </c>
      <c r="AW433">
        <v>2</v>
      </c>
      <c r="AX433">
        <v>0.78400000000000003</v>
      </c>
      <c r="AY433">
        <v>1.48114285714286</v>
      </c>
      <c r="AZ433">
        <v>5.5119999999999996</v>
      </c>
      <c r="BA433">
        <v>0.20114285714285701</v>
      </c>
      <c r="BB433">
        <v>0.498285714285714</v>
      </c>
      <c r="BC433">
        <v>0.41371428571428598</v>
      </c>
      <c r="BD433">
        <v>0.22514285714285701</v>
      </c>
      <c r="BE433">
        <v>0.21028571428571399</v>
      </c>
      <c r="BF433" s="233" t="str">
        <f t="shared" si="6"/>
        <v>Least vulnerability</v>
      </c>
    </row>
    <row r="434" spans="1:58" x14ac:dyDescent="0.25">
      <c r="A434">
        <v>56041</v>
      </c>
      <c r="B434">
        <v>1028</v>
      </c>
      <c r="C434">
        <v>90</v>
      </c>
      <c r="D434">
        <v>5</v>
      </c>
      <c r="E434">
        <v>38002</v>
      </c>
      <c r="F434">
        <v>32</v>
      </c>
      <c r="G434">
        <v>211</v>
      </c>
      <c r="H434">
        <v>283</v>
      </c>
      <c r="I434">
        <v>90</v>
      </c>
      <c r="J434">
        <v>33</v>
      </c>
      <c r="K434">
        <v>27</v>
      </c>
      <c r="L434">
        <v>0</v>
      </c>
      <c r="M434">
        <v>0</v>
      </c>
      <c r="N434">
        <v>7</v>
      </c>
      <c r="O434">
        <v>5</v>
      </c>
      <c r="P434">
        <v>20</v>
      </c>
      <c r="Q434">
        <v>0</v>
      </c>
      <c r="R434">
        <v>8.75486381322957E-2</v>
      </c>
      <c r="S434">
        <v>4.8638132295719802E-3</v>
      </c>
      <c r="T434">
        <v>38002</v>
      </c>
      <c r="U434">
        <v>3.1128404669260701E-2</v>
      </c>
      <c r="V434">
        <v>0.20525291828793801</v>
      </c>
      <c r="W434">
        <v>0.27529182879377401</v>
      </c>
      <c r="X434">
        <v>8.75486381322957E-2</v>
      </c>
      <c r="Y434">
        <v>3.2101167315175101E-2</v>
      </c>
      <c r="Z434">
        <v>2.6264591439688699E-2</v>
      </c>
      <c r="AA434">
        <v>0</v>
      </c>
      <c r="AB434">
        <v>0</v>
      </c>
      <c r="AC434">
        <v>6.80933852140078E-3</v>
      </c>
      <c r="AD434">
        <v>4.8638132295719802E-3</v>
      </c>
      <c r="AE434">
        <v>1.94552529182879E-2</v>
      </c>
      <c r="AF434">
        <v>0</v>
      </c>
      <c r="AG434">
        <v>0.57142857142857095</v>
      </c>
      <c r="AH434">
        <v>0.114285714285714</v>
      </c>
      <c r="AI434">
        <v>0.438857142857143</v>
      </c>
      <c r="AJ434">
        <v>0.29942857142857099</v>
      </c>
      <c r="AK434">
        <v>0.56342857142857095</v>
      </c>
      <c r="AL434">
        <v>0.83314285714285696</v>
      </c>
      <c r="AM434">
        <v>0.214857142857143</v>
      </c>
      <c r="AN434">
        <v>0.70057142857142896</v>
      </c>
      <c r="AO434">
        <v>9.2571428571428596E-2</v>
      </c>
      <c r="AP434">
        <v>0</v>
      </c>
      <c r="AQ434">
        <v>0</v>
      </c>
      <c r="AR434">
        <v>0.317714285714286</v>
      </c>
      <c r="AS434">
        <v>0.51200000000000001</v>
      </c>
      <c r="AT434">
        <v>0.622857142857143</v>
      </c>
      <c r="AU434">
        <v>0</v>
      </c>
      <c r="AV434">
        <v>1.4239999999999999</v>
      </c>
      <c r="AW434">
        <v>2.3119999999999998</v>
      </c>
      <c r="AX434">
        <v>9.2571428571428596E-2</v>
      </c>
      <c r="AY434">
        <v>1.45257142857143</v>
      </c>
      <c r="AZ434">
        <v>5.2811428571428598</v>
      </c>
      <c r="BA434">
        <v>0.26171428571428601</v>
      </c>
      <c r="BB434">
        <v>0.66285714285714303</v>
      </c>
      <c r="BC434">
        <v>7.4285714285714302E-2</v>
      </c>
      <c r="BD434">
        <v>0.214857142857143</v>
      </c>
      <c r="BE434">
        <v>0.17714285714285699</v>
      </c>
      <c r="BF434" s="233" t="str">
        <f t="shared" si="6"/>
        <v>Least vulnerability</v>
      </c>
    </row>
    <row r="435" spans="1:58" x14ac:dyDescent="0.25">
      <c r="A435">
        <v>56042</v>
      </c>
      <c r="B435">
        <v>817</v>
      </c>
      <c r="C435">
        <v>48</v>
      </c>
      <c r="D435">
        <v>47</v>
      </c>
      <c r="E435">
        <v>37055</v>
      </c>
      <c r="F435">
        <v>9</v>
      </c>
      <c r="G435">
        <v>136</v>
      </c>
      <c r="H435">
        <v>190</v>
      </c>
      <c r="I435">
        <v>93</v>
      </c>
      <c r="J435">
        <v>9</v>
      </c>
      <c r="K435">
        <v>61</v>
      </c>
      <c r="L435">
        <v>0</v>
      </c>
      <c r="M435">
        <v>0</v>
      </c>
      <c r="N435">
        <v>1</v>
      </c>
      <c r="O435">
        <v>7</v>
      </c>
      <c r="P435">
        <v>1</v>
      </c>
      <c r="Q435">
        <v>0</v>
      </c>
      <c r="R435">
        <v>5.87515299877601E-2</v>
      </c>
      <c r="S435">
        <v>5.7527539779681801E-2</v>
      </c>
      <c r="T435">
        <v>37055</v>
      </c>
      <c r="U435">
        <v>1.1015911872705E-2</v>
      </c>
      <c r="V435">
        <v>0.166462668298654</v>
      </c>
      <c r="W435">
        <v>0.232558139534884</v>
      </c>
      <c r="X435">
        <v>0.113831089351285</v>
      </c>
      <c r="Y435">
        <v>1.1015911872705E-2</v>
      </c>
      <c r="Z435">
        <v>7.4663402692778505E-2</v>
      </c>
      <c r="AA435">
        <v>0</v>
      </c>
      <c r="AB435">
        <v>0</v>
      </c>
      <c r="AC435">
        <v>1.22399020807834E-3</v>
      </c>
      <c r="AD435">
        <v>8.5679314565483503E-3</v>
      </c>
      <c r="AE435">
        <v>1.22399020807834E-3</v>
      </c>
      <c r="AF435">
        <v>0</v>
      </c>
      <c r="AG435">
        <v>0.30399999999999999</v>
      </c>
      <c r="AH435">
        <v>0.96685714285714297</v>
      </c>
      <c r="AI435">
        <v>0.504</v>
      </c>
      <c r="AJ435">
        <v>6.4000000000000001E-2</v>
      </c>
      <c r="AK435">
        <v>0.315428571428571</v>
      </c>
      <c r="AL435">
        <v>0.56000000000000005</v>
      </c>
      <c r="AM435">
        <v>0.47085714285714297</v>
      </c>
      <c r="AN435">
        <v>0.109714285714286</v>
      </c>
      <c r="AO435">
        <v>0.40914285714285697</v>
      </c>
      <c r="AP435">
        <v>0</v>
      </c>
      <c r="AQ435">
        <v>0</v>
      </c>
      <c r="AR435">
        <v>0.16457142857142901</v>
      </c>
      <c r="AS435">
        <v>0.71542857142857097</v>
      </c>
      <c r="AT435">
        <v>9.0285714285714302E-2</v>
      </c>
      <c r="AU435">
        <v>0</v>
      </c>
      <c r="AV435">
        <v>1.8388571428571401</v>
      </c>
      <c r="AW435">
        <v>1.456</v>
      </c>
      <c r="AX435">
        <v>0.40914285714285697</v>
      </c>
      <c r="AY435">
        <v>0.97028571428571397</v>
      </c>
      <c r="AZ435">
        <v>4.6742857142857099</v>
      </c>
      <c r="BA435">
        <v>0.433142857142857</v>
      </c>
      <c r="BB435">
        <v>0.19314285714285701</v>
      </c>
      <c r="BC435">
        <v>0.217142857142857</v>
      </c>
      <c r="BD435">
        <v>9.2571428571428596E-2</v>
      </c>
      <c r="BE435">
        <v>9.71428571428571E-2</v>
      </c>
      <c r="BF435" s="233" t="str">
        <f t="shared" si="6"/>
        <v>Least vulnerability</v>
      </c>
    </row>
    <row r="436" spans="1:58" x14ac:dyDescent="0.25">
      <c r="A436">
        <v>56043</v>
      </c>
      <c r="B436">
        <v>396</v>
      </c>
      <c r="C436">
        <v>42</v>
      </c>
      <c r="D436">
        <v>4</v>
      </c>
      <c r="E436">
        <v>40718</v>
      </c>
      <c r="F436">
        <v>30</v>
      </c>
      <c r="G436">
        <v>105</v>
      </c>
      <c r="H436">
        <v>55</v>
      </c>
      <c r="I436">
        <v>39</v>
      </c>
      <c r="J436">
        <v>16</v>
      </c>
      <c r="K436">
        <v>64</v>
      </c>
      <c r="L436">
        <v>9</v>
      </c>
      <c r="M436">
        <v>0</v>
      </c>
      <c r="N436">
        <v>0</v>
      </c>
      <c r="O436">
        <v>2</v>
      </c>
      <c r="P436">
        <v>1</v>
      </c>
      <c r="Q436">
        <v>0</v>
      </c>
      <c r="R436">
        <v>0.10606060606060599</v>
      </c>
      <c r="S436">
        <v>1.01010101010101E-2</v>
      </c>
      <c r="T436">
        <v>40718</v>
      </c>
      <c r="U436">
        <v>7.5757575757575801E-2</v>
      </c>
      <c r="V436">
        <v>0.26515151515151503</v>
      </c>
      <c r="W436">
        <v>0.13888888888888901</v>
      </c>
      <c r="X436">
        <v>9.8484848484848495E-2</v>
      </c>
      <c r="Y436">
        <v>4.0404040404040401E-2</v>
      </c>
      <c r="Z436">
        <v>0.16161616161616199</v>
      </c>
      <c r="AA436">
        <v>2.27272727272727E-2</v>
      </c>
      <c r="AB436">
        <v>0</v>
      </c>
      <c r="AC436">
        <v>0</v>
      </c>
      <c r="AD436">
        <v>5.0505050505050501E-3</v>
      </c>
      <c r="AE436">
        <v>2.5252525252525298E-3</v>
      </c>
      <c r="AF436">
        <v>0</v>
      </c>
      <c r="AG436">
        <v>0.69485714285714295</v>
      </c>
      <c r="AH436">
        <v>0.246857142857143</v>
      </c>
      <c r="AI436">
        <v>0.32800000000000001</v>
      </c>
      <c r="AJ436">
        <v>0.88342857142857101</v>
      </c>
      <c r="AK436">
        <v>0.81828571428571395</v>
      </c>
      <c r="AL436">
        <v>8.5714285714285701E-2</v>
      </c>
      <c r="AM436">
        <v>0.316571428571429</v>
      </c>
      <c r="AN436">
        <v>0.83428571428571396</v>
      </c>
      <c r="AO436">
        <v>0.74399999999999999</v>
      </c>
      <c r="AP436">
        <v>0.89371428571428602</v>
      </c>
      <c r="AQ436">
        <v>0</v>
      </c>
      <c r="AR436">
        <v>0</v>
      </c>
      <c r="AS436">
        <v>0.52342857142857102</v>
      </c>
      <c r="AT436">
        <v>0.121142857142857</v>
      </c>
      <c r="AU436">
        <v>0</v>
      </c>
      <c r="AV436">
        <v>2.1531428571428601</v>
      </c>
      <c r="AW436">
        <v>2.0548571428571401</v>
      </c>
      <c r="AX436">
        <v>1.6377142857142899</v>
      </c>
      <c r="AY436">
        <v>0.64457142857142902</v>
      </c>
      <c r="AZ436">
        <v>6.4902857142857098</v>
      </c>
      <c r="BA436">
        <v>0.58971428571428597</v>
      </c>
      <c r="BB436">
        <v>0.54971428571428604</v>
      </c>
      <c r="BC436">
        <v>0.86857142857142899</v>
      </c>
      <c r="BD436">
        <v>4.6857142857142903E-2</v>
      </c>
      <c r="BE436">
        <v>0.372571428571429</v>
      </c>
      <c r="BF436" s="233" t="str">
        <f t="shared" si="6"/>
        <v>Some vulnerability</v>
      </c>
    </row>
    <row r="437" spans="1:58" x14ac:dyDescent="0.25">
      <c r="A437">
        <v>56044</v>
      </c>
      <c r="B437">
        <v>2095</v>
      </c>
      <c r="C437">
        <v>129</v>
      </c>
      <c r="D437">
        <v>46</v>
      </c>
      <c r="E437">
        <v>42982</v>
      </c>
      <c r="F437">
        <v>61</v>
      </c>
      <c r="G437">
        <v>336</v>
      </c>
      <c r="H437">
        <v>555</v>
      </c>
      <c r="I437">
        <v>156</v>
      </c>
      <c r="J437">
        <v>25</v>
      </c>
      <c r="K437">
        <v>111</v>
      </c>
      <c r="L437">
        <v>1</v>
      </c>
      <c r="M437">
        <v>24</v>
      </c>
      <c r="N437">
        <v>21</v>
      </c>
      <c r="O437">
        <v>8</v>
      </c>
      <c r="P437">
        <v>9</v>
      </c>
      <c r="Q437">
        <v>20</v>
      </c>
      <c r="R437">
        <v>6.1575178997613403E-2</v>
      </c>
      <c r="S437">
        <v>2.1957040572792401E-2</v>
      </c>
      <c r="T437">
        <v>42982</v>
      </c>
      <c r="U437">
        <v>2.9116945107398599E-2</v>
      </c>
      <c r="V437">
        <v>0.160381861575179</v>
      </c>
      <c r="W437">
        <v>0.26491646778042999</v>
      </c>
      <c r="X437">
        <v>7.4463007159904504E-2</v>
      </c>
      <c r="Y437">
        <v>1.1933174224343699E-2</v>
      </c>
      <c r="Z437">
        <v>5.29832935560859E-2</v>
      </c>
      <c r="AA437">
        <v>4.7732696897374697E-4</v>
      </c>
      <c r="AB437">
        <v>1.14558472553699E-2</v>
      </c>
      <c r="AC437">
        <v>1.00238663484487E-2</v>
      </c>
      <c r="AD437">
        <v>3.8186157517899801E-3</v>
      </c>
      <c r="AE437">
        <v>4.2959427207637201E-3</v>
      </c>
      <c r="AF437">
        <v>9.5465393794749408E-3</v>
      </c>
      <c r="AG437">
        <v>0.32685714285714301</v>
      </c>
      <c r="AH437">
        <v>0.66400000000000003</v>
      </c>
      <c r="AI437">
        <v>0.24457142857142899</v>
      </c>
      <c r="AJ437">
        <v>0.27200000000000002</v>
      </c>
      <c r="AK437">
        <v>0.28114285714285697</v>
      </c>
      <c r="AL437">
        <v>0.78057142857142903</v>
      </c>
      <c r="AM437">
        <v>0.106285714285714</v>
      </c>
      <c r="AN437">
        <v>0.125714285714286</v>
      </c>
      <c r="AO437">
        <v>0.26857142857142902</v>
      </c>
      <c r="AP437">
        <v>0.371428571428571</v>
      </c>
      <c r="AQ437">
        <v>0.47085714285714297</v>
      </c>
      <c r="AR437">
        <v>0.39200000000000002</v>
      </c>
      <c r="AS437">
        <v>0.44342857142857101</v>
      </c>
      <c r="AT437">
        <v>0.16914285714285701</v>
      </c>
      <c r="AU437">
        <v>0.59885714285714298</v>
      </c>
      <c r="AV437">
        <v>1.50742857142857</v>
      </c>
      <c r="AW437">
        <v>1.29371428571429</v>
      </c>
      <c r="AX437">
        <v>0.64</v>
      </c>
      <c r="AY437">
        <v>2.0742857142857098</v>
      </c>
      <c r="AZ437">
        <v>5.5154285714285702</v>
      </c>
      <c r="BA437">
        <v>0.30057142857142899</v>
      </c>
      <c r="BB437">
        <v>0.13371428571428601</v>
      </c>
      <c r="BC437">
        <v>0.33257142857142902</v>
      </c>
      <c r="BD437">
        <v>0.40228571428571402</v>
      </c>
      <c r="BE437">
        <v>0.21142857142857099</v>
      </c>
      <c r="BF437" s="233" t="str">
        <f t="shared" si="6"/>
        <v>Least vulnerability</v>
      </c>
    </row>
    <row r="438" spans="1:58" x14ac:dyDescent="0.25">
      <c r="A438">
        <v>56045</v>
      </c>
      <c r="B438">
        <v>944</v>
      </c>
      <c r="C438">
        <v>84</v>
      </c>
      <c r="D438">
        <v>6</v>
      </c>
      <c r="E438">
        <v>31552</v>
      </c>
      <c r="F438">
        <v>37</v>
      </c>
      <c r="G438">
        <v>196</v>
      </c>
      <c r="H438">
        <v>280</v>
      </c>
      <c r="I438">
        <v>88</v>
      </c>
      <c r="J438">
        <v>27</v>
      </c>
      <c r="K438">
        <v>80</v>
      </c>
      <c r="L438">
        <v>0</v>
      </c>
      <c r="M438">
        <v>4</v>
      </c>
      <c r="N438">
        <v>4</v>
      </c>
      <c r="O438">
        <v>5</v>
      </c>
      <c r="P438">
        <v>2</v>
      </c>
      <c r="Q438">
        <v>0</v>
      </c>
      <c r="R438">
        <v>8.8983050847457598E-2</v>
      </c>
      <c r="S438">
        <v>6.3559322033898301E-3</v>
      </c>
      <c r="T438">
        <v>31552</v>
      </c>
      <c r="U438">
        <v>3.9194915254237302E-2</v>
      </c>
      <c r="V438">
        <v>0.20762711864406799</v>
      </c>
      <c r="W438">
        <v>0.29661016949152502</v>
      </c>
      <c r="X438">
        <v>9.3220338983050793E-2</v>
      </c>
      <c r="Y438">
        <v>2.8601694915254199E-2</v>
      </c>
      <c r="Z438">
        <v>8.4745762711864403E-2</v>
      </c>
      <c r="AA438">
        <v>0</v>
      </c>
      <c r="AB438">
        <v>4.2372881355932203E-3</v>
      </c>
      <c r="AC438">
        <v>4.2372881355932203E-3</v>
      </c>
      <c r="AD438">
        <v>5.2966101694915304E-3</v>
      </c>
      <c r="AE438">
        <v>2.1186440677966102E-3</v>
      </c>
      <c r="AF438">
        <v>0</v>
      </c>
      <c r="AG438">
        <v>0.58057142857142896</v>
      </c>
      <c r="AH438">
        <v>0.14514285714285699</v>
      </c>
      <c r="AI438">
        <v>0.81828571428571395</v>
      </c>
      <c r="AJ438">
        <v>0.47771428571428598</v>
      </c>
      <c r="AK438">
        <v>0.57599999999999996</v>
      </c>
      <c r="AL438">
        <v>0.92342857142857104</v>
      </c>
      <c r="AM438">
        <v>0.26400000000000001</v>
      </c>
      <c r="AN438">
        <v>0.628571428571429</v>
      </c>
      <c r="AO438">
        <v>0.48228571428571398</v>
      </c>
      <c r="AP438">
        <v>0</v>
      </c>
      <c r="AQ438">
        <v>0.36571428571428599</v>
      </c>
      <c r="AR438">
        <v>0.254857142857143</v>
      </c>
      <c r="AS438">
        <v>0.54285714285714304</v>
      </c>
      <c r="AT438">
        <v>0.109714285714286</v>
      </c>
      <c r="AU438">
        <v>0</v>
      </c>
      <c r="AV438">
        <v>2.0217142857142898</v>
      </c>
      <c r="AW438">
        <v>2.3919999999999999</v>
      </c>
      <c r="AX438">
        <v>0.48228571428571398</v>
      </c>
      <c r="AY438">
        <v>1.27314285714286</v>
      </c>
      <c r="AZ438">
        <v>6.1691428571428597</v>
      </c>
      <c r="BA438">
        <v>0.52</v>
      </c>
      <c r="BB438">
        <v>0.70171428571428596</v>
      </c>
      <c r="BC438">
        <v>0.249142857142857</v>
      </c>
      <c r="BD438">
        <v>0.156571428571429</v>
      </c>
      <c r="BE438">
        <v>0.32571428571428601</v>
      </c>
      <c r="BF438" s="233" t="str">
        <f t="shared" si="6"/>
        <v>Some vulnerability</v>
      </c>
    </row>
    <row r="439" spans="1:58" x14ac:dyDescent="0.25">
      <c r="A439">
        <v>56046</v>
      </c>
      <c r="B439">
        <v>147</v>
      </c>
      <c r="C439">
        <v>15</v>
      </c>
      <c r="D439">
        <v>3</v>
      </c>
      <c r="E439">
        <v>23364</v>
      </c>
      <c r="F439">
        <v>2</v>
      </c>
      <c r="G439">
        <v>27</v>
      </c>
      <c r="H439">
        <v>43</v>
      </c>
      <c r="I439">
        <v>7</v>
      </c>
      <c r="J439">
        <v>0</v>
      </c>
      <c r="K439">
        <v>0</v>
      </c>
      <c r="L439">
        <v>0</v>
      </c>
      <c r="M439">
        <v>0</v>
      </c>
      <c r="N439">
        <v>0</v>
      </c>
      <c r="O439">
        <v>0</v>
      </c>
      <c r="P439">
        <v>2</v>
      </c>
      <c r="Q439">
        <v>0</v>
      </c>
      <c r="R439">
        <v>0.102040816326531</v>
      </c>
      <c r="S439">
        <v>2.04081632653061E-2</v>
      </c>
      <c r="T439">
        <v>23364</v>
      </c>
      <c r="U439">
        <v>1.3605442176870699E-2</v>
      </c>
      <c r="V439">
        <v>0.183673469387755</v>
      </c>
      <c r="W439">
        <v>0.29251700680272102</v>
      </c>
      <c r="X439">
        <v>4.7619047619047603E-2</v>
      </c>
      <c r="Y439">
        <v>0</v>
      </c>
      <c r="Z439">
        <v>0</v>
      </c>
      <c r="AA439">
        <v>0</v>
      </c>
      <c r="AB439">
        <v>0</v>
      </c>
      <c r="AC439">
        <v>0</v>
      </c>
      <c r="AD439">
        <v>0</v>
      </c>
      <c r="AE439">
        <v>1.3605442176870699E-2</v>
      </c>
      <c r="AF439">
        <v>0</v>
      </c>
      <c r="AG439">
        <v>0.66742857142857104</v>
      </c>
      <c r="AH439">
        <v>0.61257142857142899</v>
      </c>
      <c r="AI439">
        <v>0.97028571428571397</v>
      </c>
      <c r="AJ439">
        <v>8.2285714285714295E-2</v>
      </c>
      <c r="AK439">
        <v>0.41714285714285698</v>
      </c>
      <c r="AL439">
        <v>0.90400000000000003</v>
      </c>
      <c r="AM439">
        <v>1.7142857142857099E-2</v>
      </c>
      <c r="AN439">
        <v>0</v>
      </c>
      <c r="AO439">
        <v>0</v>
      </c>
      <c r="AP439">
        <v>0</v>
      </c>
      <c r="AQ439">
        <v>0</v>
      </c>
      <c r="AR439">
        <v>0</v>
      </c>
      <c r="AS439">
        <v>0</v>
      </c>
      <c r="AT439">
        <v>0.49142857142857099</v>
      </c>
      <c r="AU439">
        <v>0</v>
      </c>
      <c r="AV439">
        <v>2.3325714285714301</v>
      </c>
      <c r="AW439">
        <v>1.3382857142857101</v>
      </c>
      <c r="AX439">
        <v>0</v>
      </c>
      <c r="AY439">
        <v>0.49142857142857099</v>
      </c>
      <c r="AZ439">
        <v>4.1622857142857104</v>
      </c>
      <c r="BA439">
        <v>0.65828571428571403</v>
      </c>
      <c r="BB439">
        <v>0.14742857142857099</v>
      </c>
      <c r="BC439">
        <v>0</v>
      </c>
      <c r="BD439">
        <v>3.54285714285714E-2</v>
      </c>
      <c r="BE439">
        <v>4.4571428571428602E-2</v>
      </c>
      <c r="BF439" s="233" t="str">
        <f t="shared" si="6"/>
        <v>Least vulnerability</v>
      </c>
    </row>
    <row r="440" spans="1:58" x14ac:dyDescent="0.25">
      <c r="A440">
        <v>56048</v>
      </c>
      <c r="B440">
        <v>4267</v>
      </c>
      <c r="C440">
        <v>175</v>
      </c>
      <c r="D440">
        <v>59</v>
      </c>
      <c r="E440">
        <v>37425</v>
      </c>
      <c r="F440">
        <v>165</v>
      </c>
      <c r="G440">
        <v>649</v>
      </c>
      <c r="H440">
        <v>958</v>
      </c>
      <c r="I440">
        <v>355</v>
      </c>
      <c r="J440">
        <v>110</v>
      </c>
      <c r="K440">
        <v>175</v>
      </c>
      <c r="L440">
        <v>4</v>
      </c>
      <c r="M440">
        <v>35</v>
      </c>
      <c r="N440">
        <v>88</v>
      </c>
      <c r="O440">
        <v>1</v>
      </c>
      <c r="P440">
        <v>39</v>
      </c>
      <c r="Q440">
        <v>42</v>
      </c>
      <c r="R440">
        <v>4.1012420904616799E-2</v>
      </c>
      <c r="S440">
        <v>1.3827044762128E-2</v>
      </c>
      <c r="T440">
        <v>37425</v>
      </c>
      <c r="U440">
        <v>3.8668853995781599E-2</v>
      </c>
      <c r="V440">
        <v>0.152097492383408</v>
      </c>
      <c r="W440">
        <v>0.224513709866417</v>
      </c>
      <c r="X440">
        <v>8.3196625263651305E-2</v>
      </c>
      <c r="Y440">
        <v>2.5779235997187702E-2</v>
      </c>
      <c r="Z440">
        <v>4.1012420904616799E-2</v>
      </c>
      <c r="AA440">
        <v>9.37426763534099E-4</v>
      </c>
      <c r="AB440">
        <v>8.2024841809233695E-3</v>
      </c>
      <c r="AC440">
        <v>2.0623388797750199E-2</v>
      </c>
      <c r="AD440">
        <v>2.3435669088352499E-4</v>
      </c>
      <c r="AE440">
        <v>9.1399109444574595E-3</v>
      </c>
      <c r="AF440">
        <v>9.8429810171080396E-3</v>
      </c>
      <c r="AG440">
        <v>0.154285714285714</v>
      </c>
      <c r="AH440">
        <v>0.36799999999999999</v>
      </c>
      <c r="AI440">
        <v>0.47314285714285698</v>
      </c>
      <c r="AJ440">
        <v>0.47085714285714297</v>
      </c>
      <c r="AK440">
        <v>0.246857142857143</v>
      </c>
      <c r="AL440">
        <v>0.500571428571429</v>
      </c>
      <c r="AM440">
        <v>0.16800000000000001</v>
      </c>
      <c r="AN440">
        <v>0.55200000000000005</v>
      </c>
      <c r="AO440">
        <v>0.184</v>
      </c>
      <c r="AP440">
        <v>0.41828571428571398</v>
      </c>
      <c r="AQ440">
        <v>0.41714285714285698</v>
      </c>
      <c r="AR440">
        <v>0.56799999999999995</v>
      </c>
      <c r="AS440">
        <v>0.218285714285714</v>
      </c>
      <c r="AT440">
        <v>0.34628571428571397</v>
      </c>
      <c r="AU440">
        <v>0.60342857142857098</v>
      </c>
      <c r="AV440">
        <v>1.46628571428571</v>
      </c>
      <c r="AW440">
        <v>1.46742857142857</v>
      </c>
      <c r="AX440">
        <v>0.60228571428571398</v>
      </c>
      <c r="AY440">
        <v>2.1531428571428601</v>
      </c>
      <c r="AZ440">
        <v>5.6891428571428602</v>
      </c>
      <c r="BA440">
        <v>0.28685714285714298</v>
      </c>
      <c r="BB440">
        <v>0.20342857142857099</v>
      </c>
      <c r="BC440">
        <v>0.30628571428571399</v>
      </c>
      <c r="BD440">
        <v>0.42742857142857099</v>
      </c>
      <c r="BE440">
        <v>0.24342857142857099</v>
      </c>
      <c r="BF440" s="233" t="str">
        <f t="shared" si="6"/>
        <v>Least vulnerability</v>
      </c>
    </row>
    <row r="441" spans="1:58" x14ac:dyDescent="0.25">
      <c r="A441">
        <v>56050</v>
      </c>
      <c r="B441">
        <v>1435</v>
      </c>
      <c r="C441">
        <v>168</v>
      </c>
      <c r="D441">
        <v>70</v>
      </c>
      <c r="E441">
        <v>37452</v>
      </c>
      <c r="F441">
        <v>73</v>
      </c>
      <c r="G441">
        <v>319</v>
      </c>
      <c r="H441">
        <v>311</v>
      </c>
      <c r="I441">
        <v>164</v>
      </c>
      <c r="J441">
        <v>24</v>
      </c>
      <c r="K441">
        <v>100</v>
      </c>
      <c r="L441">
        <v>0</v>
      </c>
      <c r="M441">
        <v>16</v>
      </c>
      <c r="N441">
        <v>20</v>
      </c>
      <c r="O441">
        <v>1</v>
      </c>
      <c r="P441">
        <v>14</v>
      </c>
      <c r="Q441">
        <v>0</v>
      </c>
      <c r="R441">
        <v>0.117073170731707</v>
      </c>
      <c r="S441">
        <v>4.8780487804878099E-2</v>
      </c>
      <c r="T441">
        <v>37452</v>
      </c>
      <c r="U441">
        <v>5.0871080139372797E-2</v>
      </c>
      <c r="V441">
        <v>0.22229965156794401</v>
      </c>
      <c r="W441">
        <v>0.21672473867595801</v>
      </c>
      <c r="X441">
        <v>0.114285714285714</v>
      </c>
      <c r="Y441">
        <v>1.6724738675958199E-2</v>
      </c>
      <c r="Z441">
        <v>6.9686411149825794E-2</v>
      </c>
      <c r="AA441">
        <v>0</v>
      </c>
      <c r="AB441">
        <v>1.1149825783972099E-2</v>
      </c>
      <c r="AC441">
        <v>1.39372822299652E-2</v>
      </c>
      <c r="AD441">
        <v>6.9686411149825795E-4</v>
      </c>
      <c r="AE441">
        <v>9.7560975609756097E-3</v>
      </c>
      <c r="AF441">
        <v>0</v>
      </c>
      <c r="AG441">
        <v>0.753142857142857</v>
      </c>
      <c r="AH441">
        <v>0.95085714285714296</v>
      </c>
      <c r="AI441">
        <v>0.47085714285714297</v>
      </c>
      <c r="AJ441">
        <v>0.67314285714285704</v>
      </c>
      <c r="AK441">
        <v>0.65600000000000003</v>
      </c>
      <c r="AL441">
        <v>0.42514285714285699</v>
      </c>
      <c r="AM441">
        <v>0.47428571428571398</v>
      </c>
      <c r="AN441">
        <v>0.26514285714285701</v>
      </c>
      <c r="AO441">
        <v>0.377142857142857</v>
      </c>
      <c r="AP441">
        <v>0</v>
      </c>
      <c r="AQ441">
        <v>0.46628571428571403</v>
      </c>
      <c r="AR441">
        <v>0.46285714285714302</v>
      </c>
      <c r="AS441">
        <v>0.23085714285714301</v>
      </c>
      <c r="AT441">
        <v>0.36799999999999999</v>
      </c>
      <c r="AU441">
        <v>0</v>
      </c>
      <c r="AV441">
        <v>2.8479999999999999</v>
      </c>
      <c r="AW441">
        <v>1.8205714285714301</v>
      </c>
      <c r="AX441">
        <v>0.377142857142857</v>
      </c>
      <c r="AY441">
        <v>1.528</v>
      </c>
      <c r="AZ441">
        <v>6.5737142857142903</v>
      </c>
      <c r="BA441">
        <v>0.82971428571428596</v>
      </c>
      <c r="BB441">
        <v>0.4</v>
      </c>
      <c r="BC441">
        <v>0.20114285714285701</v>
      </c>
      <c r="BD441">
        <v>0.23542857142857099</v>
      </c>
      <c r="BE441">
        <v>0.38742857142857101</v>
      </c>
      <c r="BF441" s="233" t="str">
        <f t="shared" si="6"/>
        <v>Some vulnerability</v>
      </c>
    </row>
    <row r="442" spans="1:58" x14ac:dyDescent="0.25">
      <c r="A442">
        <v>56051</v>
      </c>
      <c r="B442">
        <v>737</v>
      </c>
      <c r="C442">
        <v>221</v>
      </c>
      <c r="D442">
        <v>33</v>
      </c>
      <c r="E442">
        <v>23680</v>
      </c>
      <c r="F442">
        <v>32</v>
      </c>
      <c r="G442">
        <v>148</v>
      </c>
      <c r="H442">
        <v>186</v>
      </c>
      <c r="I442">
        <v>120</v>
      </c>
      <c r="J442">
        <v>32</v>
      </c>
      <c r="K442">
        <v>86</v>
      </c>
      <c r="L442">
        <v>0</v>
      </c>
      <c r="M442">
        <v>2</v>
      </c>
      <c r="N442">
        <v>38</v>
      </c>
      <c r="O442">
        <v>0</v>
      </c>
      <c r="P442">
        <v>8</v>
      </c>
      <c r="Q442">
        <v>0</v>
      </c>
      <c r="R442">
        <v>0.299864314789688</v>
      </c>
      <c r="S442">
        <v>4.47761194029851E-2</v>
      </c>
      <c r="T442">
        <v>23680</v>
      </c>
      <c r="U442">
        <v>4.3419267299864298E-2</v>
      </c>
      <c r="V442">
        <v>0.20081411126187201</v>
      </c>
      <c r="W442">
        <v>0.25237449118046101</v>
      </c>
      <c r="X442">
        <v>0.16282225237449099</v>
      </c>
      <c r="Y442">
        <v>4.3419267299864298E-2</v>
      </c>
      <c r="Z442">
        <v>0.116689280868385</v>
      </c>
      <c r="AA442">
        <v>0</v>
      </c>
      <c r="AB442">
        <v>2.7137042062415199E-3</v>
      </c>
      <c r="AC442">
        <v>5.1560379918588903E-2</v>
      </c>
      <c r="AD442">
        <v>0</v>
      </c>
      <c r="AE442">
        <v>1.08548168249661E-2</v>
      </c>
      <c r="AF442">
        <v>0</v>
      </c>
      <c r="AG442">
        <v>0.98514285714285699</v>
      </c>
      <c r="AH442">
        <v>0.93942857142857095</v>
      </c>
      <c r="AI442">
        <v>0.96685714285714297</v>
      </c>
      <c r="AJ442">
        <v>0.53257142857142903</v>
      </c>
      <c r="AK442">
        <v>0.53371428571428603</v>
      </c>
      <c r="AL442">
        <v>0.69942857142857096</v>
      </c>
      <c r="AM442">
        <v>0.82857142857142896</v>
      </c>
      <c r="AN442">
        <v>0.86742857142857099</v>
      </c>
      <c r="AO442">
        <v>0.64342857142857102</v>
      </c>
      <c r="AP442">
        <v>0</v>
      </c>
      <c r="AQ442">
        <v>0.34514285714285697</v>
      </c>
      <c r="AR442">
        <v>0.79885714285714304</v>
      </c>
      <c r="AS442">
        <v>0</v>
      </c>
      <c r="AT442">
        <v>0.40342857142857103</v>
      </c>
      <c r="AU442">
        <v>0</v>
      </c>
      <c r="AV442">
        <v>3.4239999999999999</v>
      </c>
      <c r="AW442">
        <v>2.9291428571428599</v>
      </c>
      <c r="AX442">
        <v>0.64342857142857102</v>
      </c>
      <c r="AY442">
        <v>1.54742857142857</v>
      </c>
      <c r="AZ442">
        <v>8.5440000000000005</v>
      </c>
      <c r="BA442">
        <v>0.95314285714285696</v>
      </c>
      <c r="BB442">
        <v>0.94514285714285695</v>
      </c>
      <c r="BC442">
        <v>0.33485714285714302</v>
      </c>
      <c r="BD442">
        <v>0.24</v>
      </c>
      <c r="BE442">
        <v>0.71771428571428597</v>
      </c>
      <c r="BF442" s="233" t="str">
        <f t="shared" si="6"/>
        <v>Significant vulnerability</v>
      </c>
    </row>
    <row r="443" spans="1:58" x14ac:dyDescent="0.25">
      <c r="A443">
        <v>56052</v>
      </c>
      <c r="B443">
        <v>575</v>
      </c>
      <c r="C443">
        <v>48</v>
      </c>
      <c r="D443">
        <v>6</v>
      </c>
      <c r="E443">
        <v>49425</v>
      </c>
      <c r="F443">
        <v>31</v>
      </c>
      <c r="G443">
        <v>132</v>
      </c>
      <c r="H443">
        <v>95</v>
      </c>
      <c r="I443">
        <v>57</v>
      </c>
      <c r="J443">
        <v>13</v>
      </c>
      <c r="K443">
        <v>7</v>
      </c>
      <c r="L443">
        <v>0</v>
      </c>
      <c r="M443">
        <v>0</v>
      </c>
      <c r="N443">
        <v>10</v>
      </c>
      <c r="O443">
        <v>3</v>
      </c>
      <c r="P443">
        <v>0</v>
      </c>
      <c r="Q443">
        <v>0</v>
      </c>
      <c r="R443">
        <v>8.3478260869565196E-2</v>
      </c>
      <c r="S443">
        <v>1.04347826086957E-2</v>
      </c>
      <c r="T443">
        <v>49425</v>
      </c>
      <c r="U443">
        <v>5.3913043478260897E-2</v>
      </c>
      <c r="V443">
        <v>0.22956521739130401</v>
      </c>
      <c r="W443">
        <v>0.16521739130434801</v>
      </c>
      <c r="X443">
        <v>9.9130434782608703E-2</v>
      </c>
      <c r="Y443">
        <v>2.26086956521739E-2</v>
      </c>
      <c r="Z443">
        <v>1.2173913043478301E-2</v>
      </c>
      <c r="AA443">
        <v>0</v>
      </c>
      <c r="AB443">
        <v>0</v>
      </c>
      <c r="AC443">
        <v>1.7391304347826101E-2</v>
      </c>
      <c r="AD443">
        <v>5.21739130434783E-3</v>
      </c>
      <c r="AE443">
        <v>0</v>
      </c>
      <c r="AF443">
        <v>0</v>
      </c>
      <c r="AG443">
        <v>0.52914285714285703</v>
      </c>
      <c r="AH443">
        <v>0.25828571428571401</v>
      </c>
      <c r="AI443">
        <v>0.126857142857143</v>
      </c>
      <c r="AJ443">
        <v>0.69942857142857096</v>
      </c>
      <c r="AK443">
        <v>0.69828571428571395</v>
      </c>
      <c r="AL443">
        <v>0.14399999999999999</v>
      </c>
      <c r="AM443">
        <v>0.32457142857142901</v>
      </c>
      <c r="AN443">
        <v>0.46057142857142902</v>
      </c>
      <c r="AO443">
        <v>3.8857142857142903E-2</v>
      </c>
      <c r="AP443">
        <v>0</v>
      </c>
      <c r="AQ443">
        <v>0</v>
      </c>
      <c r="AR443">
        <v>0.52</v>
      </c>
      <c r="AS443">
        <v>0.53371428571428603</v>
      </c>
      <c r="AT443">
        <v>0</v>
      </c>
      <c r="AU443">
        <v>0</v>
      </c>
      <c r="AV443">
        <v>1.6137142857142901</v>
      </c>
      <c r="AW443">
        <v>1.6274285714285699</v>
      </c>
      <c r="AX443">
        <v>3.8857142857142903E-2</v>
      </c>
      <c r="AY443">
        <v>1.05371428571429</v>
      </c>
      <c r="AZ443">
        <v>4.3337142857142901</v>
      </c>
      <c r="BA443">
        <v>0.33714285714285702</v>
      </c>
      <c r="BB443">
        <v>0.28914285714285698</v>
      </c>
      <c r="BC443">
        <v>3.54285714285714E-2</v>
      </c>
      <c r="BD443">
        <v>0.11771428571428599</v>
      </c>
      <c r="BE443">
        <v>6.51428571428571E-2</v>
      </c>
      <c r="BF443" s="233" t="str">
        <f t="shared" si="6"/>
        <v>Least vulnerability</v>
      </c>
    </row>
    <row r="444" spans="1:58" x14ac:dyDescent="0.25">
      <c r="A444">
        <v>56054</v>
      </c>
      <c r="B444">
        <v>1005</v>
      </c>
      <c r="C444">
        <v>23</v>
      </c>
      <c r="D444">
        <v>0</v>
      </c>
      <c r="E444">
        <v>36387</v>
      </c>
      <c r="F444">
        <v>18</v>
      </c>
      <c r="G444">
        <v>173</v>
      </c>
      <c r="H444">
        <v>229</v>
      </c>
      <c r="I444">
        <v>84</v>
      </c>
      <c r="J444">
        <v>19</v>
      </c>
      <c r="K444">
        <v>18</v>
      </c>
      <c r="L444">
        <v>0</v>
      </c>
      <c r="M444">
        <v>8</v>
      </c>
      <c r="N444">
        <v>21</v>
      </c>
      <c r="O444">
        <v>3</v>
      </c>
      <c r="P444">
        <v>1</v>
      </c>
      <c r="Q444">
        <v>0</v>
      </c>
      <c r="R444">
        <v>2.2885572139303499E-2</v>
      </c>
      <c r="S444">
        <v>0</v>
      </c>
      <c r="T444">
        <v>36387</v>
      </c>
      <c r="U444">
        <v>1.7910447761194E-2</v>
      </c>
      <c r="V444">
        <v>0.17213930348258699</v>
      </c>
      <c r="W444">
        <v>0.227860696517413</v>
      </c>
      <c r="X444">
        <v>8.3582089552238795E-2</v>
      </c>
      <c r="Y444">
        <v>1.8905472636815902E-2</v>
      </c>
      <c r="Z444">
        <v>1.7910447761194E-2</v>
      </c>
      <c r="AA444">
        <v>0</v>
      </c>
      <c r="AB444">
        <v>7.9601990049751204E-3</v>
      </c>
      <c r="AC444">
        <v>2.0895522388059699E-2</v>
      </c>
      <c r="AD444">
        <v>2.9850746268656699E-3</v>
      </c>
      <c r="AE444">
        <v>9.9502487562189005E-4</v>
      </c>
      <c r="AF444">
        <v>0</v>
      </c>
      <c r="AG444">
        <v>4.57142857142857E-2</v>
      </c>
      <c r="AH444">
        <v>0</v>
      </c>
      <c r="AI444">
        <v>0.54514285714285704</v>
      </c>
      <c r="AJ444">
        <v>0.13600000000000001</v>
      </c>
      <c r="AK444">
        <v>0.35085714285714298</v>
      </c>
      <c r="AL444">
        <v>0.52228571428571402</v>
      </c>
      <c r="AM444">
        <v>0.17371428571428599</v>
      </c>
      <c r="AN444">
        <v>0.33371428571428602</v>
      </c>
      <c r="AO444">
        <v>5.94285714285714E-2</v>
      </c>
      <c r="AP444">
        <v>0</v>
      </c>
      <c r="AQ444">
        <v>0.41142857142857098</v>
      </c>
      <c r="AR444">
        <v>0.57371428571428595</v>
      </c>
      <c r="AS444">
        <v>0.38514285714285701</v>
      </c>
      <c r="AT444">
        <v>8.6857142857142897E-2</v>
      </c>
      <c r="AU444">
        <v>0</v>
      </c>
      <c r="AV444">
        <v>0.72685714285714298</v>
      </c>
      <c r="AW444">
        <v>1.3805714285714299</v>
      </c>
      <c r="AX444">
        <v>5.94285714285714E-2</v>
      </c>
      <c r="AY444">
        <v>1.45714285714286</v>
      </c>
      <c r="AZ444">
        <v>3.6240000000000001</v>
      </c>
      <c r="BA444">
        <v>5.2571428571428602E-2</v>
      </c>
      <c r="BB444">
        <v>0.16685714285714301</v>
      </c>
      <c r="BC444">
        <v>5.14285714285714E-2</v>
      </c>
      <c r="BD444">
        <v>0.218285714285714</v>
      </c>
      <c r="BE444">
        <v>2.4E-2</v>
      </c>
      <c r="BF444" s="233" t="str">
        <f t="shared" si="6"/>
        <v>Least vulnerability</v>
      </c>
    </row>
    <row r="445" spans="1:58" x14ac:dyDescent="0.25">
      <c r="A445">
        <v>56055</v>
      </c>
      <c r="B445">
        <v>3844</v>
      </c>
      <c r="C445">
        <v>300</v>
      </c>
      <c r="D445">
        <v>66</v>
      </c>
      <c r="E445">
        <v>38675</v>
      </c>
      <c r="F445">
        <v>137</v>
      </c>
      <c r="G445">
        <v>762</v>
      </c>
      <c r="H445">
        <v>938</v>
      </c>
      <c r="I445">
        <v>447</v>
      </c>
      <c r="J445">
        <v>75</v>
      </c>
      <c r="K445">
        <v>206</v>
      </c>
      <c r="L445">
        <v>5</v>
      </c>
      <c r="M445">
        <v>83</v>
      </c>
      <c r="N445">
        <v>38</v>
      </c>
      <c r="O445">
        <v>17</v>
      </c>
      <c r="P445">
        <v>60</v>
      </c>
      <c r="Q445">
        <v>1</v>
      </c>
      <c r="R445">
        <v>7.8043704474505704E-2</v>
      </c>
      <c r="S445">
        <v>1.7169614984391301E-2</v>
      </c>
      <c r="T445">
        <v>38675</v>
      </c>
      <c r="U445">
        <v>3.56399583766909E-2</v>
      </c>
      <c r="V445">
        <v>0.19823100936524499</v>
      </c>
      <c r="W445">
        <v>0.24401664932362099</v>
      </c>
      <c r="X445">
        <v>0.11628511966701401</v>
      </c>
      <c r="Y445">
        <v>1.9510926118626402E-2</v>
      </c>
      <c r="Z445">
        <v>5.3590010405827303E-2</v>
      </c>
      <c r="AA445">
        <v>1.30072840790843E-3</v>
      </c>
      <c r="AB445">
        <v>2.1592091571279899E-2</v>
      </c>
      <c r="AC445">
        <v>9.8855359001040598E-3</v>
      </c>
      <c r="AD445">
        <v>4.4224765868886599E-3</v>
      </c>
      <c r="AE445">
        <v>1.5608740894901101E-2</v>
      </c>
      <c r="AF445">
        <v>2.6014568158168599E-4</v>
      </c>
      <c r="AG445">
        <v>0.49028571428571399</v>
      </c>
      <c r="AH445">
        <v>0.48342857142857099</v>
      </c>
      <c r="AI445">
        <v>0.39657142857142902</v>
      </c>
      <c r="AJ445">
        <v>0.40342857142857103</v>
      </c>
      <c r="AK445">
        <v>0.51542857142857101</v>
      </c>
      <c r="AL445">
        <v>0.63771428571428601</v>
      </c>
      <c r="AM445">
        <v>0.48914285714285699</v>
      </c>
      <c r="AN445">
        <v>0.35428571428571398</v>
      </c>
      <c r="AO445">
        <v>0.27771428571428602</v>
      </c>
      <c r="AP445">
        <v>0.44914285714285701</v>
      </c>
      <c r="AQ445">
        <v>0.59542857142857097</v>
      </c>
      <c r="AR445">
        <v>0.38742857142857101</v>
      </c>
      <c r="AS445">
        <v>0.47771428571428598</v>
      </c>
      <c r="AT445">
        <v>0.53828571428571403</v>
      </c>
      <c r="AU445">
        <v>0.39885714285714302</v>
      </c>
      <c r="AV445">
        <v>1.77371428571429</v>
      </c>
      <c r="AW445">
        <v>1.99657142857143</v>
      </c>
      <c r="AX445">
        <v>0.72685714285714298</v>
      </c>
      <c r="AY445">
        <v>2.3977142857142901</v>
      </c>
      <c r="AZ445">
        <v>6.8948571428571404</v>
      </c>
      <c r="BA445">
        <v>0.41142857142857098</v>
      </c>
      <c r="BB445">
        <v>0.494857142857143</v>
      </c>
      <c r="BC445">
        <v>0.379428571428571</v>
      </c>
      <c r="BD445">
        <v>0.50971428571428601</v>
      </c>
      <c r="BE445">
        <v>0.44914285714285701</v>
      </c>
      <c r="BF445" s="233" t="str">
        <f t="shared" si="6"/>
        <v>Some vulnerability</v>
      </c>
    </row>
    <row r="446" spans="1:58" x14ac:dyDescent="0.25">
      <c r="A446">
        <v>56056</v>
      </c>
      <c r="B446">
        <v>64</v>
      </c>
      <c r="C446">
        <v>5</v>
      </c>
      <c r="D446">
        <v>0</v>
      </c>
      <c r="E446">
        <v>30819</v>
      </c>
      <c r="F446">
        <v>1</v>
      </c>
      <c r="G446">
        <v>16</v>
      </c>
      <c r="H446">
        <v>3</v>
      </c>
      <c r="I446">
        <v>23</v>
      </c>
      <c r="J446">
        <v>7</v>
      </c>
      <c r="K446">
        <v>0</v>
      </c>
      <c r="L446">
        <v>0</v>
      </c>
      <c r="M446">
        <v>0</v>
      </c>
      <c r="N446">
        <v>5</v>
      </c>
      <c r="O446">
        <v>0</v>
      </c>
      <c r="P446">
        <v>1</v>
      </c>
      <c r="Q446">
        <v>0</v>
      </c>
      <c r="R446">
        <v>7.8125E-2</v>
      </c>
      <c r="S446">
        <v>0</v>
      </c>
      <c r="T446">
        <v>30819</v>
      </c>
      <c r="U446">
        <v>1.5625E-2</v>
      </c>
      <c r="V446">
        <v>0.25</v>
      </c>
      <c r="W446">
        <v>4.6875E-2</v>
      </c>
      <c r="X446">
        <v>0.359375</v>
      </c>
      <c r="Y446">
        <v>0.109375</v>
      </c>
      <c r="Z446">
        <v>0</v>
      </c>
      <c r="AA446">
        <v>0</v>
      </c>
      <c r="AB446">
        <v>0</v>
      </c>
      <c r="AC446">
        <v>7.8125E-2</v>
      </c>
      <c r="AD446">
        <v>0</v>
      </c>
      <c r="AE446">
        <v>1.5625E-2</v>
      </c>
      <c r="AF446">
        <v>0</v>
      </c>
      <c r="AG446">
        <v>0.49257142857142899</v>
      </c>
      <c r="AH446">
        <v>0</v>
      </c>
      <c r="AI446">
        <v>0.84685714285714297</v>
      </c>
      <c r="AJ446">
        <v>0.10171428571428601</v>
      </c>
      <c r="AK446">
        <v>0.78171428571428603</v>
      </c>
      <c r="AL446">
        <v>2.2857142857142899E-2</v>
      </c>
      <c r="AM446">
        <v>0.997714285714286</v>
      </c>
      <c r="AN446">
        <v>0.98971428571428599</v>
      </c>
      <c r="AO446">
        <v>0</v>
      </c>
      <c r="AP446">
        <v>0</v>
      </c>
      <c r="AQ446">
        <v>0</v>
      </c>
      <c r="AR446">
        <v>0.88342857142857101</v>
      </c>
      <c r="AS446">
        <v>0</v>
      </c>
      <c r="AT446">
        <v>0.54057142857142904</v>
      </c>
      <c r="AU446">
        <v>0</v>
      </c>
      <c r="AV446">
        <v>1.4411428571428599</v>
      </c>
      <c r="AW446">
        <v>2.7919999999999998</v>
      </c>
      <c r="AX446">
        <v>0</v>
      </c>
      <c r="AY446">
        <v>1.4239999999999999</v>
      </c>
      <c r="AZ446">
        <v>5.6571428571428601</v>
      </c>
      <c r="BA446">
        <v>0.27200000000000002</v>
      </c>
      <c r="BB446">
        <v>0.89828571428571402</v>
      </c>
      <c r="BC446">
        <v>0</v>
      </c>
      <c r="BD446">
        <v>0.21142857142857099</v>
      </c>
      <c r="BE446">
        <v>0.23771428571428599</v>
      </c>
      <c r="BF446" s="233" t="str">
        <f t="shared" si="6"/>
        <v>Least vulnerability</v>
      </c>
    </row>
    <row r="447" spans="1:58" x14ac:dyDescent="0.25">
      <c r="A447">
        <v>56057</v>
      </c>
      <c r="B447">
        <v>3916</v>
      </c>
      <c r="C447">
        <v>250</v>
      </c>
      <c r="D447">
        <v>114</v>
      </c>
      <c r="E447">
        <v>36725</v>
      </c>
      <c r="F447">
        <v>247</v>
      </c>
      <c r="G447">
        <v>574</v>
      </c>
      <c r="H447">
        <v>830</v>
      </c>
      <c r="I447">
        <v>412</v>
      </c>
      <c r="J447">
        <v>51</v>
      </c>
      <c r="K447">
        <v>648</v>
      </c>
      <c r="L447">
        <v>185</v>
      </c>
      <c r="M447">
        <v>92</v>
      </c>
      <c r="N447">
        <v>47</v>
      </c>
      <c r="O447">
        <v>68</v>
      </c>
      <c r="P447">
        <v>44</v>
      </c>
      <c r="Q447">
        <v>65</v>
      </c>
      <c r="R447">
        <v>6.38406537282942E-2</v>
      </c>
      <c r="S447">
        <v>2.9111338100102101E-2</v>
      </c>
      <c r="T447">
        <v>36725</v>
      </c>
      <c r="U447">
        <v>6.3074565883554604E-2</v>
      </c>
      <c r="V447">
        <v>0.146578140960163</v>
      </c>
      <c r="W447">
        <v>0.211950970377937</v>
      </c>
      <c r="X447">
        <v>0.105209397344229</v>
      </c>
      <c r="Y447">
        <v>1.3023493360572E-2</v>
      </c>
      <c r="Z447">
        <v>0.16547497446373899</v>
      </c>
      <c r="AA447">
        <v>4.7242083758937702E-2</v>
      </c>
      <c r="AB447">
        <v>2.34933605720123E-2</v>
      </c>
      <c r="AC447">
        <v>1.20020429009193E-2</v>
      </c>
      <c r="AD447">
        <v>1.7364657814096001E-2</v>
      </c>
      <c r="AE447">
        <v>1.1235955056179799E-2</v>
      </c>
      <c r="AF447">
        <v>1.6598569969356498E-2</v>
      </c>
      <c r="AG447">
        <v>0.34285714285714303</v>
      </c>
      <c r="AH447">
        <v>0.81828571428571395</v>
      </c>
      <c r="AI447">
        <v>0.52</v>
      </c>
      <c r="AJ447">
        <v>0.80342857142857105</v>
      </c>
      <c r="AK447">
        <v>0.21257142857142899</v>
      </c>
      <c r="AL447">
        <v>0.38285714285714301</v>
      </c>
      <c r="AM447">
        <v>0.373714285714286</v>
      </c>
      <c r="AN447">
        <v>0.155428571428571</v>
      </c>
      <c r="AO447">
        <v>0.749714285714286</v>
      </c>
      <c r="AP447">
        <v>0.96114285714285697</v>
      </c>
      <c r="AQ447">
        <v>0.60914285714285699</v>
      </c>
      <c r="AR447">
        <v>0.436571428571429</v>
      </c>
      <c r="AS447">
        <v>0.90628571428571403</v>
      </c>
      <c r="AT447">
        <v>0.41485714285714298</v>
      </c>
      <c r="AU447">
        <v>0.70285714285714296</v>
      </c>
      <c r="AV447">
        <v>2.4845714285714302</v>
      </c>
      <c r="AW447">
        <v>1.1245714285714301</v>
      </c>
      <c r="AX447">
        <v>1.71085714285714</v>
      </c>
      <c r="AY447">
        <v>3.0697142857142898</v>
      </c>
      <c r="AZ447">
        <v>8.3897142857142892</v>
      </c>
      <c r="BA447">
        <v>0.71428571428571397</v>
      </c>
      <c r="BB447">
        <v>7.3142857142857107E-2</v>
      </c>
      <c r="BC447">
        <v>0.88685714285714301</v>
      </c>
      <c r="BD447">
        <v>0.71771428571428597</v>
      </c>
      <c r="BE447">
        <v>0.68571428571428605</v>
      </c>
      <c r="BF447" s="233" t="str">
        <f t="shared" si="6"/>
        <v>Significant vulnerability</v>
      </c>
    </row>
    <row r="448" spans="1:58" x14ac:dyDescent="0.25">
      <c r="A448">
        <v>56058</v>
      </c>
      <c r="B448">
        <v>6087</v>
      </c>
      <c r="C448">
        <v>674</v>
      </c>
      <c r="D448">
        <v>34</v>
      </c>
      <c r="E448">
        <v>38601</v>
      </c>
      <c r="F448">
        <v>180</v>
      </c>
      <c r="G448">
        <v>1157</v>
      </c>
      <c r="H448">
        <v>1355</v>
      </c>
      <c r="I448">
        <v>674</v>
      </c>
      <c r="J448">
        <v>118</v>
      </c>
      <c r="K448">
        <v>1029</v>
      </c>
      <c r="L448">
        <v>98</v>
      </c>
      <c r="M448">
        <v>490</v>
      </c>
      <c r="N448">
        <v>18</v>
      </c>
      <c r="O448">
        <v>5</v>
      </c>
      <c r="P448">
        <v>78</v>
      </c>
      <c r="Q448">
        <v>88</v>
      </c>
      <c r="R448">
        <v>0.110727780515853</v>
      </c>
      <c r="S448">
        <v>5.5856743880400902E-3</v>
      </c>
      <c r="T448">
        <v>38601</v>
      </c>
      <c r="U448">
        <v>2.95712173484475E-2</v>
      </c>
      <c r="V448">
        <v>0.19007721373418801</v>
      </c>
      <c r="W448">
        <v>0.22260555281748001</v>
      </c>
      <c r="X448">
        <v>0.110727780515853</v>
      </c>
      <c r="Y448">
        <v>1.9385575817315599E-2</v>
      </c>
      <c r="Z448">
        <v>0.16904879250862501</v>
      </c>
      <c r="AA448">
        <v>1.60998850008214E-2</v>
      </c>
      <c r="AB448">
        <v>8.0499425004107103E-2</v>
      </c>
      <c r="AC448">
        <v>2.9571217348447502E-3</v>
      </c>
      <c r="AD448">
        <v>8.2142270412354195E-4</v>
      </c>
      <c r="AE448">
        <v>1.2814194184327299E-2</v>
      </c>
      <c r="AF448">
        <v>1.44570395925743E-2</v>
      </c>
      <c r="AG448">
        <v>0.71885714285714297</v>
      </c>
      <c r="AH448">
        <v>0.124571428571429</v>
      </c>
      <c r="AI448">
        <v>0.40342857142857103</v>
      </c>
      <c r="AJ448">
        <v>0.27542857142857102</v>
      </c>
      <c r="AK448">
        <v>0.46514285714285702</v>
      </c>
      <c r="AL448">
        <v>0.48228571428571398</v>
      </c>
      <c r="AM448">
        <v>0.433142857142857</v>
      </c>
      <c r="AN448">
        <v>0.34742857142857098</v>
      </c>
      <c r="AO448">
        <v>0.75657142857142901</v>
      </c>
      <c r="AP448">
        <v>0.85828571428571399</v>
      </c>
      <c r="AQ448">
        <v>0.90285714285714302</v>
      </c>
      <c r="AR448">
        <v>0.221714285714286</v>
      </c>
      <c r="AS448">
        <v>0.23657142857142899</v>
      </c>
      <c r="AT448">
        <v>0.46857142857142903</v>
      </c>
      <c r="AU448">
        <v>0.66857142857142904</v>
      </c>
      <c r="AV448">
        <v>1.52228571428571</v>
      </c>
      <c r="AW448">
        <v>1.728</v>
      </c>
      <c r="AX448">
        <v>1.6148571428571401</v>
      </c>
      <c r="AY448">
        <v>2.4982857142857098</v>
      </c>
      <c r="AZ448">
        <v>7.3634285714285701</v>
      </c>
      <c r="BA448">
        <v>0.310857142857143</v>
      </c>
      <c r="BB448">
        <v>0.34857142857142898</v>
      </c>
      <c r="BC448">
        <v>0.86057142857142899</v>
      </c>
      <c r="BD448">
        <v>0.54171428571428604</v>
      </c>
      <c r="BE448">
        <v>0.51771428571428602</v>
      </c>
      <c r="BF448" s="233" t="str">
        <f t="shared" si="6"/>
        <v>Significant vulnerability</v>
      </c>
    </row>
    <row r="449" spans="1:58" x14ac:dyDescent="0.25">
      <c r="A449">
        <v>56060</v>
      </c>
      <c r="B449">
        <v>439</v>
      </c>
      <c r="C449">
        <v>44</v>
      </c>
      <c r="D449">
        <v>3</v>
      </c>
      <c r="E449">
        <v>30615</v>
      </c>
      <c r="F449">
        <v>66</v>
      </c>
      <c r="G449">
        <v>78</v>
      </c>
      <c r="H449">
        <v>103</v>
      </c>
      <c r="I449">
        <v>58</v>
      </c>
      <c r="J449">
        <v>5</v>
      </c>
      <c r="K449">
        <v>115</v>
      </c>
      <c r="L449">
        <v>0</v>
      </c>
      <c r="M449">
        <v>0</v>
      </c>
      <c r="N449">
        <v>8</v>
      </c>
      <c r="O449">
        <v>0</v>
      </c>
      <c r="P449">
        <v>15</v>
      </c>
      <c r="Q449">
        <v>0</v>
      </c>
      <c r="R449">
        <v>0.100227790432802</v>
      </c>
      <c r="S449">
        <v>6.8337129840546698E-3</v>
      </c>
      <c r="T449">
        <v>30615</v>
      </c>
      <c r="U449">
        <v>0.150341685649203</v>
      </c>
      <c r="V449">
        <v>0.17767653758542101</v>
      </c>
      <c r="W449">
        <v>0.23462414578587701</v>
      </c>
      <c r="X449">
        <v>0.13211845102505701</v>
      </c>
      <c r="Y449">
        <v>1.13895216400911E-2</v>
      </c>
      <c r="Z449">
        <v>0.26195899772209602</v>
      </c>
      <c r="AA449">
        <v>0</v>
      </c>
      <c r="AB449">
        <v>0</v>
      </c>
      <c r="AC449">
        <v>1.8223234624145799E-2</v>
      </c>
      <c r="AD449">
        <v>0</v>
      </c>
      <c r="AE449">
        <v>3.4168564920273301E-2</v>
      </c>
      <c r="AF449">
        <v>0</v>
      </c>
      <c r="AG449">
        <v>0.65600000000000003</v>
      </c>
      <c r="AH449">
        <v>0.158857142857143</v>
      </c>
      <c r="AI449">
        <v>0.85371428571428598</v>
      </c>
      <c r="AJ449">
        <v>0.99199999999999999</v>
      </c>
      <c r="AK449">
        <v>0.38285714285714301</v>
      </c>
      <c r="AL449">
        <v>0.57599999999999996</v>
      </c>
      <c r="AM449">
        <v>0.63771428571428601</v>
      </c>
      <c r="AN449">
        <v>0.113142857142857</v>
      </c>
      <c r="AO449">
        <v>0.876571428571429</v>
      </c>
      <c r="AP449">
        <v>0</v>
      </c>
      <c r="AQ449">
        <v>0</v>
      </c>
      <c r="AR449">
        <v>0.53257142857142903</v>
      </c>
      <c r="AS449">
        <v>0</v>
      </c>
      <c r="AT449">
        <v>0.872</v>
      </c>
      <c r="AU449">
        <v>0</v>
      </c>
      <c r="AV449">
        <v>2.6605714285714299</v>
      </c>
      <c r="AW449">
        <v>1.70971428571429</v>
      </c>
      <c r="AX449">
        <v>0.876571428571429</v>
      </c>
      <c r="AY449">
        <v>1.4045714285714299</v>
      </c>
      <c r="AZ449">
        <v>6.6514285714285704</v>
      </c>
      <c r="BA449">
        <v>0.77714285714285702</v>
      </c>
      <c r="BB449">
        <v>0.33600000000000002</v>
      </c>
      <c r="BC449">
        <v>0.46742857142857103</v>
      </c>
      <c r="BD449">
        <v>0.20457142857142899</v>
      </c>
      <c r="BE449">
        <v>0.40685714285714297</v>
      </c>
      <c r="BF449" s="233" t="str">
        <f t="shared" si="6"/>
        <v>Some vulnerability</v>
      </c>
    </row>
    <row r="450" spans="1:58" x14ac:dyDescent="0.25">
      <c r="A450">
        <v>56062</v>
      </c>
      <c r="B450">
        <v>3307</v>
      </c>
      <c r="C450">
        <v>233</v>
      </c>
      <c r="D450">
        <v>55</v>
      </c>
      <c r="E450">
        <v>36358</v>
      </c>
      <c r="F450">
        <v>216</v>
      </c>
      <c r="G450">
        <v>619</v>
      </c>
      <c r="H450">
        <v>857</v>
      </c>
      <c r="I450">
        <v>277</v>
      </c>
      <c r="J450">
        <v>97</v>
      </c>
      <c r="K450">
        <v>813</v>
      </c>
      <c r="L450">
        <v>160</v>
      </c>
      <c r="M450">
        <v>81</v>
      </c>
      <c r="N450">
        <v>64</v>
      </c>
      <c r="O450">
        <v>31</v>
      </c>
      <c r="P450">
        <v>67</v>
      </c>
      <c r="Q450">
        <v>89</v>
      </c>
      <c r="R450">
        <v>7.0456607196855203E-2</v>
      </c>
      <c r="S450">
        <v>1.6631387964922899E-2</v>
      </c>
      <c r="T450">
        <v>36358</v>
      </c>
      <c r="U450">
        <v>6.5315996371333507E-2</v>
      </c>
      <c r="V450">
        <v>0.18717871182340501</v>
      </c>
      <c r="W450">
        <v>0.25914726338070798</v>
      </c>
      <c r="X450">
        <v>8.3761717568793498E-2</v>
      </c>
      <c r="Y450">
        <v>2.9331720592682201E-2</v>
      </c>
      <c r="Z450">
        <v>0.24584215300876899</v>
      </c>
      <c r="AA450">
        <v>4.8382219534321098E-2</v>
      </c>
      <c r="AB450">
        <v>2.44934986392501E-2</v>
      </c>
      <c r="AC450">
        <v>1.93528878137285E-2</v>
      </c>
      <c r="AD450">
        <v>9.3740550347747205E-3</v>
      </c>
      <c r="AE450">
        <v>2.0260054429996999E-2</v>
      </c>
      <c r="AF450">
        <v>2.6912609615966102E-2</v>
      </c>
      <c r="AG450">
        <v>0.42057142857142898</v>
      </c>
      <c r="AH450">
        <v>0.46514285714285702</v>
      </c>
      <c r="AI450">
        <v>0.54857142857142904</v>
      </c>
      <c r="AJ450">
        <v>0.81142857142857105</v>
      </c>
      <c r="AK450">
        <v>0.44</v>
      </c>
      <c r="AL450">
        <v>0.745142857142857</v>
      </c>
      <c r="AM450">
        <v>0.17485714285714299</v>
      </c>
      <c r="AN450">
        <v>0.65028571428571402</v>
      </c>
      <c r="AO450">
        <v>0.85485714285714298</v>
      </c>
      <c r="AP450">
        <v>0.96457142857142897</v>
      </c>
      <c r="AQ450">
        <v>0.621714285714286</v>
      </c>
      <c r="AR450">
        <v>0.54857142857142904</v>
      </c>
      <c r="AS450">
        <v>0.74399999999999999</v>
      </c>
      <c r="AT450">
        <v>0.64914285714285702</v>
      </c>
      <c r="AU450">
        <v>0.81371428571428595</v>
      </c>
      <c r="AV450">
        <v>2.24571428571429</v>
      </c>
      <c r="AW450">
        <v>2.0102857142857098</v>
      </c>
      <c r="AX450">
        <v>1.8194285714285701</v>
      </c>
      <c r="AY450">
        <v>3.3771428571428599</v>
      </c>
      <c r="AZ450">
        <v>9.4525714285714297</v>
      </c>
      <c r="BA450">
        <v>0.624</v>
      </c>
      <c r="BB450">
        <v>0.50742857142857101</v>
      </c>
      <c r="BC450">
        <v>0.93714285714285706</v>
      </c>
      <c r="BD450">
        <v>0.82742857142857096</v>
      </c>
      <c r="BE450">
        <v>0.84799999999999998</v>
      </c>
      <c r="BF450" s="233" t="str">
        <f t="shared" si="6"/>
        <v>Most vulnerability</v>
      </c>
    </row>
    <row r="451" spans="1:58" x14ac:dyDescent="0.25">
      <c r="A451">
        <v>56063</v>
      </c>
      <c r="B451">
        <v>3062</v>
      </c>
      <c r="C451">
        <v>87</v>
      </c>
      <c r="D451">
        <v>63</v>
      </c>
      <c r="E451">
        <v>54950</v>
      </c>
      <c r="F451">
        <v>41</v>
      </c>
      <c r="G451">
        <v>616</v>
      </c>
      <c r="H451">
        <v>761</v>
      </c>
      <c r="I451">
        <v>252</v>
      </c>
      <c r="J451">
        <v>87</v>
      </c>
      <c r="K451">
        <v>236</v>
      </c>
      <c r="L451">
        <v>1</v>
      </c>
      <c r="M451">
        <v>25</v>
      </c>
      <c r="N451">
        <v>86</v>
      </c>
      <c r="O451">
        <v>3</v>
      </c>
      <c r="P451">
        <v>11</v>
      </c>
      <c r="Q451">
        <v>0</v>
      </c>
      <c r="R451">
        <v>2.8412802090137201E-2</v>
      </c>
      <c r="S451">
        <v>2.0574787720444201E-2</v>
      </c>
      <c r="T451">
        <v>54950</v>
      </c>
      <c r="U451">
        <v>1.33899412148922E-2</v>
      </c>
      <c r="V451">
        <v>0.20117570215545399</v>
      </c>
      <c r="W451">
        <v>0.24853037230568301</v>
      </c>
      <c r="X451">
        <v>8.2299150881776598E-2</v>
      </c>
      <c r="Y451">
        <v>2.8412802090137201E-2</v>
      </c>
      <c r="Z451">
        <v>7.7073807968647906E-2</v>
      </c>
      <c r="AA451">
        <v>3.2658393207054198E-4</v>
      </c>
      <c r="AB451">
        <v>8.1645983017635503E-3</v>
      </c>
      <c r="AC451">
        <v>2.8086218158066601E-2</v>
      </c>
      <c r="AD451">
        <v>9.7975179621162599E-4</v>
      </c>
      <c r="AE451">
        <v>3.5924232527759599E-3</v>
      </c>
      <c r="AF451">
        <v>0</v>
      </c>
      <c r="AG451">
        <v>7.4285714285714302E-2</v>
      </c>
      <c r="AH451">
        <v>0.61714285714285699</v>
      </c>
      <c r="AI451">
        <v>7.3142857142857204E-2</v>
      </c>
      <c r="AJ451">
        <v>0.08</v>
      </c>
      <c r="AK451">
        <v>0.53828571428571403</v>
      </c>
      <c r="AL451">
        <v>0.67428571428571404</v>
      </c>
      <c r="AM451">
        <v>0.157714285714286</v>
      </c>
      <c r="AN451">
        <v>0.619428571428571</v>
      </c>
      <c r="AO451">
        <v>0.432</v>
      </c>
      <c r="AP451">
        <v>0.36228571428571399</v>
      </c>
      <c r="AQ451">
        <v>0.41599999999999998</v>
      </c>
      <c r="AR451">
        <v>0.65600000000000003</v>
      </c>
      <c r="AS451">
        <v>0.249142857142857</v>
      </c>
      <c r="AT451">
        <v>0.150857142857143</v>
      </c>
      <c r="AU451">
        <v>0</v>
      </c>
      <c r="AV451">
        <v>0.84457142857142897</v>
      </c>
      <c r="AW451">
        <v>1.98971428571429</v>
      </c>
      <c r="AX451">
        <v>0.79428571428571404</v>
      </c>
      <c r="AY451">
        <v>1.472</v>
      </c>
      <c r="AZ451">
        <v>5.1005714285714303</v>
      </c>
      <c r="BA451">
        <v>7.7714285714285694E-2</v>
      </c>
      <c r="BB451">
        <v>0.48914285714285699</v>
      </c>
      <c r="BC451">
        <v>0.41714285714285698</v>
      </c>
      <c r="BD451">
        <v>0.219428571428571</v>
      </c>
      <c r="BE451">
        <v>0.157714285714286</v>
      </c>
      <c r="BF451" s="233" t="str">
        <f t="shared" si="6"/>
        <v>Least vulnerability</v>
      </c>
    </row>
    <row r="452" spans="1:58" x14ac:dyDescent="0.25">
      <c r="A452">
        <v>56065</v>
      </c>
      <c r="B452">
        <v>2802</v>
      </c>
      <c r="C452">
        <v>196</v>
      </c>
      <c r="D452">
        <v>56</v>
      </c>
      <c r="E452">
        <v>35769</v>
      </c>
      <c r="F452">
        <v>77</v>
      </c>
      <c r="G452">
        <v>484</v>
      </c>
      <c r="H452">
        <v>772</v>
      </c>
      <c r="I452">
        <v>222</v>
      </c>
      <c r="J452">
        <v>46</v>
      </c>
      <c r="K452">
        <v>326</v>
      </c>
      <c r="L452">
        <v>3</v>
      </c>
      <c r="M452">
        <v>26</v>
      </c>
      <c r="N452">
        <v>20</v>
      </c>
      <c r="O452">
        <v>18</v>
      </c>
      <c r="P452">
        <v>27</v>
      </c>
      <c r="Q452">
        <v>70</v>
      </c>
      <c r="R452">
        <v>6.9950035688793696E-2</v>
      </c>
      <c r="S452">
        <v>1.9985724482512499E-2</v>
      </c>
      <c r="T452">
        <v>35769</v>
      </c>
      <c r="U452">
        <v>2.7480371163454701E-2</v>
      </c>
      <c r="V452">
        <v>0.172733761598858</v>
      </c>
      <c r="W452">
        <v>0.27551748750892202</v>
      </c>
      <c r="X452">
        <v>7.9229122055674506E-2</v>
      </c>
      <c r="Y452">
        <v>1.6416845110635299E-2</v>
      </c>
      <c r="Z452">
        <v>0.11634546752319801</v>
      </c>
      <c r="AA452">
        <v>1.0706638115631701E-3</v>
      </c>
      <c r="AB452">
        <v>9.2790863668808007E-3</v>
      </c>
      <c r="AC452">
        <v>7.1377587437544601E-3</v>
      </c>
      <c r="AD452">
        <v>6.4239828693790097E-3</v>
      </c>
      <c r="AE452">
        <v>9.6359743040685206E-3</v>
      </c>
      <c r="AF452">
        <v>2.4982155603140599E-2</v>
      </c>
      <c r="AG452">
        <v>0.41142857142857098</v>
      </c>
      <c r="AH452">
        <v>0.59771428571428598</v>
      </c>
      <c r="AI452">
        <v>0.59314285714285697</v>
      </c>
      <c r="AJ452">
        <v>0.24</v>
      </c>
      <c r="AK452">
        <v>0.35428571428571398</v>
      </c>
      <c r="AL452">
        <v>0.83771428571428597</v>
      </c>
      <c r="AM452">
        <v>0.13942857142857101</v>
      </c>
      <c r="AN452">
        <v>0.251428571428571</v>
      </c>
      <c r="AO452">
        <v>0.64228571428571402</v>
      </c>
      <c r="AP452">
        <v>0.43085714285714299</v>
      </c>
      <c r="AQ452">
        <v>0.434285714285714</v>
      </c>
      <c r="AR452">
        <v>0.32800000000000001</v>
      </c>
      <c r="AS452">
        <v>0.61028571428571399</v>
      </c>
      <c r="AT452">
        <v>0.36342857142857099</v>
      </c>
      <c r="AU452">
        <v>0.78628571428571403</v>
      </c>
      <c r="AV452">
        <v>1.8422857142857101</v>
      </c>
      <c r="AW452">
        <v>1.5828571428571401</v>
      </c>
      <c r="AX452">
        <v>1.0731428571428601</v>
      </c>
      <c r="AY452">
        <v>2.5222857142857098</v>
      </c>
      <c r="AZ452">
        <v>7.0205714285714302</v>
      </c>
      <c r="BA452">
        <v>0.434285714285714</v>
      </c>
      <c r="BB452">
        <v>0.26285714285714301</v>
      </c>
      <c r="BC452">
        <v>0.58971428571428597</v>
      </c>
      <c r="BD452">
        <v>0.55085714285714305</v>
      </c>
      <c r="BE452">
        <v>0.46514285714285702</v>
      </c>
      <c r="BF452" s="233" t="str">
        <f t="shared" ref="BF452:BF515" si="7">IF(BE452&lt;=0.25,"Least vulnerability",IF(BE452&lt;=0.5,"Some vulnerability",IF(BE452&lt;=0.75,"Significant vulnerability",IF(BE452&lt;=1,"Most vulnerability",""))))</f>
        <v>Some vulnerability</v>
      </c>
    </row>
    <row r="453" spans="1:58" x14ac:dyDescent="0.25">
      <c r="A453">
        <v>56068</v>
      </c>
      <c r="B453">
        <v>984</v>
      </c>
      <c r="C453">
        <v>66</v>
      </c>
      <c r="D453">
        <v>21</v>
      </c>
      <c r="E453">
        <v>37173</v>
      </c>
      <c r="F453">
        <v>31</v>
      </c>
      <c r="G453">
        <v>176</v>
      </c>
      <c r="H453">
        <v>209</v>
      </c>
      <c r="I453">
        <v>127</v>
      </c>
      <c r="J453">
        <v>12</v>
      </c>
      <c r="K453">
        <v>29</v>
      </c>
      <c r="L453">
        <v>0</v>
      </c>
      <c r="M453">
        <v>2</v>
      </c>
      <c r="N453">
        <v>5</v>
      </c>
      <c r="O453">
        <v>6</v>
      </c>
      <c r="P453">
        <v>20</v>
      </c>
      <c r="Q453">
        <v>0</v>
      </c>
      <c r="R453">
        <v>6.7073170731707293E-2</v>
      </c>
      <c r="S453">
        <v>2.1341463414634099E-2</v>
      </c>
      <c r="T453">
        <v>37173</v>
      </c>
      <c r="U453">
        <v>3.1504065040650397E-2</v>
      </c>
      <c r="V453">
        <v>0.17886178861788599</v>
      </c>
      <c r="W453">
        <v>0.21239837398374001</v>
      </c>
      <c r="X453">
        <v>0.129065040650406</v>
      </c>
      <c r="Y453">
        <v>1.21951219512195E-2</v>
      </c>
      <c r="Z453">
        <v>2.94715447154472E-2</v>
      </c>
      <c r="AA453">
        <v>0</v>
      </c>
      <c r="AB453">
        <v>2.0325203252032501E-3</v>
      </c>
      <c r="AC453">
        <v>5.08130081300813E-3</v>
      </c>
      <c r="AD453">
        <v>6.0975609756097598E-3</v>
      </c>
      <c r="AE453">
        <v>2.0325203252032499E-2</v>
      </c>
      <c r="AF453">
        <v>0</v>
      </c>
      <c r="AG453">
        <v>0.39085714285714301</v>
      </c>
      <c r="AH453">
        <v>0.63771428571428601</v>
      </c>
      <c r="AI453">
        <v>0.49371428571428599</v>
      </c>
      <c r="AJ453">
        <v>0.312</v>
      </c>
      <c r="AK453">
        <v>0.38857142857142901</v>
      </c>
      <c r="AL453">
        <v>0.38628571428571401</v>
      </c>
      <c r="AM453">
        <v>0.60799999999999998</v>
      </c>
      <c r="AN453">
        <v>0.13142857142857101</v>
      </c>
      <c r="AO453">
        <v>0.11657142857142901</v>
      </c>
      <c r="AP453">
        <v>0</v>
      </c>
      <c r="AQ453">
        <v>0.33371428571428602</v>
      </c>
      <c r="AR453">
        <v>0.27314285714285702</v>
      </c>
      <c r="AS453">
        <v>0.59657142857142897</v>
      </c>
      <c r="AT453">
        <v>0.65142857142857102</v>
      </c>
      <c r="AU453">
        <v>0</v>
      </c>
      <c r="AV453">
        <v>1.8342857142857101</v>
      </c>
      <c r="AW453">
        <v>1.51428571428571</v>
      </c>
      <c r="AX453">
        <v>0.11657142857142901</v>
      </c>
      <c r="AY453">
        <v>1.8548571428571401</v>
      </c>
      <c r="AZ453">
        <v>5.32</v>
      </c>
      <c r="BA453">
        <v>0.43085714285714299</v>
      </c>
      <c r="BB453">
        <v>0.22857142857142901</v>
      </c>
      <c r="BC453">
        <v>9.1428571428571401E-2</v>
      </c>
      <c r="BD453">
        <v>0.316571428571429</v>
      </c>
      <c r="BE453">
        <v>0.182857142857143</v>
      </c>
      <c r="BF453" s="233" t="str">
        <f t="shared" si="7"/>
        <v>Least vulnerability</v>
      </c>
    </row>
    <row r="454" spans="1:58" x14ac:dyDescent="0.25">
      <c r="A454">
        <v>56069</v>
      </c>
      <c r="B454">
        <v>4864</v>
      </c>
      <c r="C454">
        <v>428</v>
      </c>
      <c r="D454">
        <v>87</v>
      </c>
      <c r="E454">
        <v>37156</v>
      </c>
      <c r="F454">
        <v>161</v>
      </c>
      <c r="G454">
        <v>874</v>
      </c>
      <c r="H454">
        <v>1228</v>
      </c>
      <c r="I454">
        <v>469</v>
      </c>
      <c r="J454">
        <v>87</v>
      </c>
      <c r="K454">
        <v>591</v>
      </c>
      <c r="L454">
        <v>19</v>
      </c>
      <c r="M454">
        <v>65</v>
      </c>
      <c r="N454">
        <v>36</v>
      </c>
      <c r="O454">
        <v>23</v>
      </c>
      <c r="P454">
        <v>61</v>
      </c>
      <c r="Q454">
        <v>235</v>
      </c>
      <c r="R454">
        <v>8.7993421052631596E-2</v>
      </c>
      <c r="S454">
        <v>1.7886513157894701E-2</v>
      </c>
      <c r="T454">
        <v>37156</v>
      </c>
      <c r="U454">
        <v>3.3100328947368397E-2</v>
      </c>
      <c r="V454">
        <v>0.1796875</v>
      </c>
      <c r="W454">
        <v>0.25246710526315802</v>
      </c>
      <c r="X454">
        <v>9.6422697368421101E-2</v>
      </c>
      <c r="Y454">
        <v>1.7886513157894701E-2</v>
      </c>
      <c r="Z454">
        <v>0.12150493421052599</v>
      </c>
      <c r="AA454">
        <v>3.90625E-3</v>
      </c>
      <c r="AB454">
        <v>1.3363486842105299E-2</v>
      </c>
      <c r="AC454">
        <v>7.4013157894736803E-3</v>
      </c>
      <c r="AD454">
        <v>4.7286184210526298E-3</v>
      </c>
      <c r="AE454">
        <v>1.2541118421052599E-2</v>
      </c>
      <c r="AF454">
        <v>4.8314144736842098E-2</v>
      </c>
      <c r="AG454">
        <v>0.57485714285714296</v>
      </c>
      <c r="AH454">
        <v>0.51542857142857101</v>
      </c>
      <c r="AI454">
        <v>0.498285714285714</v>
      </c>
      <c r="AJ454">
        <v>0.35657142857142898</v>
      </c>
      <c r="AK454">
        <v>0.39200000000000002</v>
      </c>
      <c r="AL454">
        <v>0.70057142857142896</v>
      </c>
      <c r="AM454">
        <v>0.29371428571428598</v>
      </c>
      <c r="AN454">
        <v>0.29942857142857099</v>
      </c>
      <c r="AO454">
        <v>0.66171428571428603</v>
      </c>
      <c r="AP454">
        <v>0.59542857142857097</v>
      </c>
      <c r="AQ454">
        <v>0.49371428571428599</v>
      </c>
      <c r="AR454">
        <v>0.33714285714285702</v>
      </c>
      <c r="AS454">
        <v>0.500571428571429</v>
      </c>
      <c r="AT454">
        <v>0.45828571428571402</v>
      </c>
      <c r="AU454">
        <v>0.92114285714285704</v>
      </c>
      <c r="AV454">
        <v>1.9451428571428599</v>
      </c>
      <c r="AW454">
        <v>1.6857142857142899</v>
      </c>
      <c r="AX454">
        <v>1.25714285714286</v>
      </c>
      <c r="AY454">
        <v>2.7108571428571402</v>
      </c>
      <c r="AZ454">
        <v>7.5988571428571401</v>
      </c>
      <c r="BA454">
        <v>0.48342857142857099</v>
      </c>
      <c r="BB454">
        <v>0.32114285714285701</v>
      </c>
      <c r="BC454">
        <v>0.68114285714285705</v>
      </c>
      <c r="BD454">
        <v>0.60342857142857098</v>
      </c>
      <c r="BE454">
        <v>0.55657142857142905</v>
      </c>
      <c r="BF454" s="233" t="str">
        <f t="shared" si="7"/>
        <v>Significant vulnerability</v>
      </c>
    </row>
    <row r="455" spans="1:58" x14ac:dyDescent="0.25">
      <c r="A455">
        <v>56071</v>
      </c>
      <c r="B455">
        <v>13252</v>
      </c>
      <c r="C455">
        <v>602</v>
      </c>
      <c r="D455">
        <v>239</v>
      </c>
      <c r="E455">
        <v>46058</v>
      </c>
      <c r="F455">
        <v>310</v>
      </c>
      <c r="G455">
        <v>1826</v>
      </c>
      <c r="H455">
        <v>3735</v>
      </c>
      <c r="I455">
        <v>1167</v>
      </c>
      <c r="J455">
        <v>163</v>
      </c>
      <c r="K455">
        <v>833</v>
      </c>
      <c r="L455">
        <v>11</v>
      </c>
      <c r="M455">
        <v>268</v>
      </c>
      <c r="N455">
        <v>0</v>
      </c>
      <c r="O455">
        <v>54</v>
      </c>
      <c r="P455">
        <v>98</v>
      </c>
      <c r="Q455">
        <v>104</v>
      </c>
      <c r="R455">
        <v>4.5427105342589799E-2</v>
      </c>
      <c r="S455">
        <v>1.8035013582855398E-2</v>
      </c>
      <c r="T455">
        <v>46058</v>
      </c>
      <c r="U455">
        <v>2.3392695442197398E-2</v>
      </c>
      <c r="V455">
        <v>0.137790522185331</v>
      </c>
      <c r="W455">
        <v>0.28184424992453999</v>
      </c>
      <c r="X455">
        <v>8.8062179293691506E-2</v>
      </c>
      <c r="Y455">
        <v>1.2300030184123199E-2</v>
      </c>
      <c r="Z455">
        <v>6.28584364624208E-2</v>
      </c>
      <c r="AA455">
        <v>8.3006338665861802E-4</v>
      </c>
      <c r="AB455">
        <v>2.0223362511318999E-2</v>
      </c>
      <c r="AC455">
        <v>0</v>
      </c>
      <c r="AD455">
        <v>4.0748566254150296E-3</v>
      </c>
      <c r="AE455">
        <v>7.3951101720495004E-3</v>
      </c>
      <c r="AF455">
        <v>7.8478720193178395E-3</v>
      </c>
      <c r="AG455">
        <v>0.192</v>
      </c>
      <c r="AH455">
        <v>0.51885714285714302</v>
      </c>
      <c r="AI455">
        <v>0.16228571428571401</v>
      </c>
      <c r="AJ455">
        <v>0.19657142857142901</v>
      </c>
      <c r="AK455">
        <v>0.16800000000000001</v>
      </c>
      <c r="AL455">
        <v>0.86514285714285699</v>
      </c>
      <c r="AM455">
        <v>0.218285714285714</v>
      </c>
      <c r="AN455">
        <v>0.13714285714285701</v>
      </c>
      <c r="AO455">
        <v>0.33485714285714302</v>
      </c>
      <c r="AP455">
        <v>0.40799999999999997</v>
      </c>
      <c r="AQ455">
        <v>0.57599999999999996</v>
      </c>
      <c r="AR455">
        <v>0</v>
      </c>
      <c r="AS455">
        <v>0.45942857142857102</v>
      </c>
      <c r="AT455">
        <v>0.28342857142857097</v>
      </c>
      <c r="AU455">
        <v>0.56914285714285695</v>
      </c>
      <c r="AV455">
        <v>1.0697142857142901</v>
      </c>
      <c r="AW455">
        <v>1.3885714285714299</v>
      </c>
      <c r="AX455">
        <v>0.74285714285714299</v>
      </c>
      <c r="AY455">
        <v>1.8879999999999999</v>
      </c>
      <c r="AZ455">
        <v>5.0891428571428596</v>
      </c>
      <c r="BA455">
        <v>0.14057142857142901</v>
      </c>
      <c r="BB455">
        <v>0.16914285714285701</v>
      </c>
      <c r="BC455">
        <v>0.39200000000000002</v>
      </c>
      <c r="BD455">
        <v>0.32571428571428601</v>
      </c>
      <c r="BE455">
        <v>0.154285714285714</v>
      </c>
      <c r="BF455" s="233" t="str">
        <f t="shared" si="7"/>
        <v>Least vulnerability</v>
      </c>
    </row>
    <row r="456" spans="1:58" x14ac:dyDescent="0.25">
      <c r="A456">
        <v>56072</v>
      </c>
      <c r="B456">
        <v>2127</v>
      </c>
      <c r="C456">
        <v>138</v>
      </c>
      <c r="D456">
        <v>48</v>
      </c>
      <c r="E456">
        <v>34014</v>
      </c>
      <c r="F456">
        <v>71</v>
      </c>
      <c r="G456">
        <v>476</v>
      </c>
      <c r="H456">
        <v>454</v>
      </c>
      <c r="I456">
        <v>164</v>
      </c>
      <c r="J456">
        <v>44</v>
      </c>
      <c r="K456">
        <v>106</v>
      </c>
      <c r="L456">
        <v>20</v>
      </c>
      <c r="M456">
        <v>36</v>
      </c>
      <c r="N456">
        <v>9</v>
      </c>
      <c r="O456">
        <v>15</v>
      </c>
      <c r="P456">
        <v>11</v>
      </c>
      <c r="Q456">
        <v>80</v>
      </c>
      <c r="R456">
        <v>6.4880112834978798E-2</v>
      </c>
      <c r="S456">
        <v>2.25669957686883E-2</v>
      </c>
      <c r="T456">
        <v>34014</v>
      </c>
      <c r="U456">
        <v>3.3380347907851403E-2</v>
      </c>
      <c r="V456">
        <v>0.22378937470615901</v>
      </c>
      <c r="W456">
        <v>0.213446168312177</v>
      </c>
      <c r="X456">
        <v>7.7103902209684994E-2</v>
      </c>
      <c r="Y456">
        <v>2.0686412787964299E-2</v>
      </c>
      <c r="Z456">
        <v>4.9835448989186598E-2</v>
      </c>
      <c r="AA456">
        <v>9.4029149036201198E-3</v>
      </c>
      <c r="AB456">
        <v>1.6925246826516201E-2</v>
      </c>
      <c r="AC456">
        <v>4.2313117066290597E-3</v>
      </c>
      <c r="AD456">
        <v>7.0521861777150903E-3</v>
      </c>
      <c r="AE456">
        <v>5.1716031969910696E-3</v>
      </c>
      <c r="AF456">
        <v>3.76116596144805E-2</v>
      </c>
      <c r="AG456">
        <v>0.36114285714285699</v>
      </c>
      <c r="AH456">
        <v>0.68228571428571405</v>
      </c>
      <c r="AI456">
        <v>0.70171428571428596</v>
      </c>
      <c r="AJ456">
        <v>0.35885714285714299</v>
      </c>
      <c r="AK456">
        <v>0.66171428571428603</v>
      </c>
      <c r="AL456">
        <v>0.39771428571428602</v>
      </c>
      <c r="AM456">
        <v>0.123428571428571</v>
      </c>
      <c r="AN456">
        <v>0.39771428571428602</v>
      </c>
      <c r="AO456">
        <v>0.246857142857143</v>
      </c>
      <c r="AP456">
        <v>0.75771428571428601</v>
      </c>
      <c r="AQ456">
        <v>0.53828571428571403</v>
      </c>
      <c r="AR456">
        <v>0.253714285714286</v>
      </c>
      <c r="AS456">
        <v>0.63200000000000001</v>
      </c>
      <c r="AT456">
        <v>0.20342857142857099</v>
      </c>
      <c r="AU456">
        <v>0.88457142857142901</v>
      </c>
      <c r="AV456">
        <v>2.1040000000000001</v>
      </c>
      <c r="AW456">
        <v>1.5805714285714301</v>
      </c>
      <c r="AX456">
        <v>1.00457142857143</v>
      </c>
      <c r="AY456">
        <v>2.512</v>
      </c>
      <c r="AZ456">
        <v>7.2011428571428597</v>
      </c>
      <c r="BA456">
        <v>0.56685714285714295</v>
      </c>
      <c r="BB456">
        <v>0.26171428571428601</v>
      </c>
      <c r="BC456">
        <v>0.55657142857142905</v>
      </c>
      <c r="BD456">
        <v>0.54514285714285704</v>
      </c>
      <c r="BE456">
        <v>0.49371428571428599</v>
      </c>
      <c r="BF456" s="233" t="str">
        <f t="shared" si="7"/>
        <v>Some vulnerability</v>
      </c>
    </row>
    <row r="457" spans="1:58" x14ac:dyDescent="0.25">
      <c r="A457">
        <v>56073</v>
      </c>
      <c r="B457">
        <v>17418</v>
      </c>
      <c r="C457">
        <v>1218</v>
      </c>
      <c r="D457">
        <v>244</v>
      </c>
      <c r="E457">
        <v>35478</v>
      </c>
      <c r="F457">
        <v>832</v>
      </c>
      <c r="G457">
        <v>3603</v>
      </c>
      <c r="H457">
        <v>3829</v>
      </c>
      <c r="I457">
        <v>1991</v>
      </c>
      <c r="J457">
        <v>431</v>
      </c>
      <c r="K457">
        <v>1110</v>
      </c>
      <c r="L457">
        <v>64</v>
      </c>
      <c r="M457">
        <v>702</v>
      </c>
      <c r="N457">
        <v>246</v>
      </c>
      <c r="O457">
        <v>122</v>
      </c>
      <c r="P457">
        <v>344</v>
      </c>
      <c r="Q457">
        <v>981</v>
      </c>
      <c r="R457">
        <v>6.9927661040303096E-2</v>
      </c>
      <c r="S457">
        <v>1.4008496957170701E-2</v>
      </c>
      <c r="T457">
        <v>35478</v>
      </c>
      <c r="U457">
        <v>4.7766678149041203E-2</v>
      </c>
      <c r="V457">
        <v>0.20685497760936999</v>
      </c>
      <c r="W457">
        <v>0.21983006085658499</v>
      </c>
      <c r="X457">
        <v>0.11430703869560201</v>
      </c>
      <c r="Y457">
        <v>2.4744517166150001E-2</v>
      </c>
      <c r="Z457">
        <v>6.3727178780571797E-2</v>
      </c>
      <c r="AA457">
        <v>3.6743598576185598E-3</v>
      </c>
      <c r="AB457">
        <v>4.03031346882535E-2</v>
      </c>
      <c r="AC457">
        <v>1.41233207027213E-2</v>
      </c>
      <c r="AD457">
        <v>7.0042484785853704E-3</v>
      </c>
      <c r="AE457">
        <v>1.9749684234699701E-2</v>
      </c>
      <c r="AF457">
        <v>5.6321047192559398E-2</v>
      </c>
      <c r="AG457">
        <v>0.41028571428571398</v>
      </c>
      <c r="AH457">
        <v>0.371428571428571</v>
      </c>
      <c r="AI457">
        <v>0.61599999999999999</v>
      </c>
      <c r="AJ457">
        <v>0.60342857142857098</v>
      </c>
      <c r="AK457">
        <v>0.57028571428571395</v>
      </c>
      <c r="AL457">
        <v>0.45142857142857101</v>
      </c>
      <c r="AM457">
        <v>0.47542857142857098</v>
      </c>
      <c r="AN457">
        <v>0.52457142857142902</v>
      </c>
      <c r="AO457">
        <v>0.34057142857142902</v>
      </c>
      <c r="AP457">
        <v>0.58399999999999996</v>
      </c>
      <c r="AQ457">
        <v>0.75771428571428601</v>
      </c>
      <c r="AR457">
        <v>0.46628571428571403</v>
      </c>
      <c r="AS457">
        <v>0.629714285714286</v>
      </c>
      <c r="AT457">
        <v>0.63200000000000001</v>
      </c>
      <c r="AU457">
        <v>0.93028571428571405</v>
      </c>
      <c r="AV457">
        <v>2.00114285714286</v>
      </c>
      <c r="AW457">
        <v>2.0217142857142898</v>
      </c>
      <c r="AX457">
        <v>0.92457142857142904</v>
      </c>
      <c r="AY457">
        <v>3.4159999999999999</v>
      </c>
      <c r="AZ457">
        <v>8.3634285714285692</v>
      </c>
      <c r="BA457">
        <v>0.51428571428571401</v>
      </c>
      <c r="BB457">
        <v>0.51428571428571401</v>
      </c>
      <c r="BC457">
        <v>0.500571428571429</v>
      </c>
      <c r="BD457">
        <v>0.84228571428571397</v>
      </c>
      <c r="BE457">
        <v>0.68114285714285705</v>
      </c>
      <c r="BF457" s="233" t="str">
        <f t="shared" si="7"/>
        <v>Significant vulnerability</v>
      </c>
    </row>
    <row r="458" spans="1:58" x14ac:dyDescent="0.25">
      <c r="A458">
        <v>56074</v>
      </c>
      <c r="B458">
        <v>1716</v>
      </c>
      <c r="C458">
        <v>85</v>
      </c>
      <c r="D458">
        <v>16</v>
      </c>
      <c r="E458">
        <v>41286</v>
      </c>
      <c r="F458">
        <v>59</v>
      </c>
      <c r="G458">
        <v>299</v>
      </c>
      <c r="H458">
        <v>385</v>
      </c>
      <c r="I458">
        <v>182</v>
      </c>
      <c r="J458">
        <v>22</v>
      </c>
      <c r="K458">
        <v>111</v>
      </c>
      <c r="L458">
        <v>11</v>
      </c>
      <c r="M458">
        <v>21</v>
      </c>
      <c r="N458">
        <v>33</v>
      </c>
      <c r="O458">
        <v>4</v>
      </c>
      <c r="P458">
        <v>14</v>
      </c>
      <c r="Q458">
        <v>3</v>
      </c>
      <c r="R458">
        <v>4.9533799533799501E-2</v>
      </c>
      <c r="S458">
        <v>9.3240093240093205E-3</v>
      </c>
      <c r="T458">
        <v>41286</v>
      </c>
      <c r="U458">
        <v>3.4382284382284398E-2</v>
      </c>
      <c r="V458">
        <v>0.174242424242424</v>
      </c>
      <c r="W458">
        <v>0.22435897435897401</v>
      </c>
      <c r="X458">
        <v>0.10606060606060599</v>
      </c>
      <c r="Y458">
        <v>1.2820512820512799E-2</v>
      </c>
      <c r="Z458">
        <v>6.4685314685314702E-2</v>
      </c>
      <c r="AA458">
        <v>6.41025641025641E-3</v>
      </c>
      <c r="AB458">
        <v>1.22377622377622E-2</v>
      </c>
      <c r="AC458">
        <v>1.9230769230769201E-2</v>
      </c>
      <c r="AD458">
        <v>2.3310023310023301E-3</v>
      </c>
      <c r="AE458">
        <v>8.1585081585081598E-3</v>
      </c>
      <c r="AF458">
        <v>1.74825174825175E-3</v>
      </c>
      <c r="AG458">
        <v>0.23200000000000001</v>
      </c>
      <c r="AH458">
        <v>0.219428571428571</v>
      </c>
      <c r="AI458">
        <v>0.30285714285714299</v>
      </c>
      <c r="AJ458">
        <v>0.377142857142857</v>
      </c>
      <c r="AK458">
        <v>0.36342857142857099</v>
      </c>
      <c r="AL458">
        <v>0.499428571428571</v>
      </c>
      <c r="AM458">
        <v>0.38285714285714301</v>
      </c>
      <c r="AN458">
        <v>0.150857142857143</v>
      </c>
      <c r="AO458">
        <v>0.34628571428571397</v>
      </c>
      <c r="AP458">
        <v>0.67657142857142905</v>
      </c>
      <c r="AQ458">
        <v>0.48</v>
      </c>
      <c r="AR458">
        <v>0.54400000000000004</v>
      </c>
      <c r="AS458">
        <v>0.34514285714285697</v>
      </c>
      <c r="AT458">
        <v>0.30399999999999999</v>
      </c>
      <c r="AU458">
        <v>0.44342857142857101</v>
      </c>
      <c r="AV458">
        <v>1.1314285714285699</v>
      </c>
      <c r="AW458">
        <v>1.3965714285714299</v>
      </c>
      <c r="AX458">
        <v>1.02285714285714</v>
      </c>
      <c r="AY458">
        <v>2.1165714285714299</v>
      </c>
      <c r="AZ458">
        <v>5.6674285714285704</v>
      </c>
      <c r="BA458">
        <v>0.161142857142857</v>
      </c>
      <c r="BB458">
        <v>0.17485714285714299</v>
      </c>
      <c r="BC458">
        <v>0.56571428571428595</v>
      </c>
      <c r="BD458">
        <v>0.41485714285714298</v>
      </c>
      <c r="BE458">
        <v>0.24</v>
      </c>
      <c r="BF458" s="233" t="str">
        <f t="shared" si="7"/>
        <v>Least vulnerability</v>
      </c>
    </row>
    <row r="459" spans="1:58" x14ac:dyDescent="0.25">
      <c r="A459">
        <v>56075</v>
      </c>
      <c r="B459">
        <v>137</v>
      </c>
      <c r="C459">
        <v>14</v>
      </c>
      <c r="D459">
        <v>0</v>
      </c>
      <c r="E459">
        <v>28864</v>
      </c>
      <c r="F459">
        <v>3</v>
      </c>
      <c r="G459">
        <v>40</v>
      </c>
      <c r="H459">
        <v>28</v>
      </c>
      <c r="I459">
        <v>27</v>
      </c>
      <c r="J459">
        <v>7</v>
      </c>
      <c r="K459">
        <v>6</v>
      </c>
      <c r="L459">
        <v>1</v>
      </c>
      <c r="M459">
        <v>0</v>
      </c>
      <c r="N459">
        <v>0</v>
      </c>
      <c r="O459">
        <v>0</v>
      </c>
      <c r="P459">
        <v>0</v>
      </c>
      <c r="Q459">
        <v>0</v>
      </c>
      <c r="R459">
        <v>0.102189781021898</v>
      </c>
      <c r="S459">
        <v>0</v>
      </c>
      <c r="T459">
        <v>28864</v>
      </c>
      <c r="U459">
        <v>2.18978102189781E-2</v>
      </c>
      <c r="V459">
        <v>0.29197080291970801</v>
      </c>
      <c r="W459">
        <v>0.20437956204379601</v>
      </c>
      <c r="X459">
        <v>0.19708029197080301</v>
      </c>
      <c r="Y459">
        <v>5.1094890510948898E-2</v>
      </c>
      <c r="Z459">
        <v>4.3795620437956199E-2</v>
      </c>
      <c r="AA459">
        <v>7.2992700729926996E-3</v>
      </c>
      <c r="AB459">
        <v>0</v>
      </c>
      <c r="AC459">
        <v>0</v>
      </c>
      <c r="AD459">
        <v>0</v>
      </c>
      <c r="AE459">
        <v>0</v>
      </c>
      <c r="AF459">
        <v>0</v>
      </c>
      <c r="AG459">
        <v>0.67085714285714304</v>
      </c>
      <c r="AH459">
        <v>0</v>
      </c>
      <c r="AI459">
        <v>0.90742857142857103</v>
      </c>
      <c r="AJ459">
        <v>0.18057142857142899</v>
      </c>
      <c r="AK459">
        <v>0.88114285714285701</v>
      </c>
      <c r="AL459">
        <v>0.33485714285714302</v>
      </c>
      <c r="AM459">
        <v>0.93828571428571395</v>
      </c>
      <c r="AN459">
        <v>0.92342857142857104</v>
      </c>
      <c r="AO459">
        <v>0.20571428571428599</v>
      </c>
      <c r="AP459">
        <v>0.70857142857142896</v>
      </c>
      <c r="AQ459">
        <v>0</v>
      </c>
      <c r="AR459">
        <v>0</v>
      </c>
      <c r="AS459">
        <v>0</v>
      </c>
      <c r="AT459">
        <v>0</v>
      </c>
      <c r="AU459">
        <v>0</v>
      </c>
      <c r="AV459">
        <v>1.75885714285714</v>
      </c>
      <c r="AW459">
        <v>3.0777142857142898</v>
      </c>
      <c r="AX459">
        <v>0.91428571428571404</v>
      </c>
      <c r="AY459">
        <v>0</v>
      </c>
      <c r="AZ459">
        <v>5.7508571428571402</v>
      </c>
      <c r="BA459">
        <v>0.40228571428571402</v>
      </c>
      <c r="BB459">
        <v>0.98399999999999999</v>
      </c>
      <c r="BC459">
        <v>0.49257142857142899</v>
      </c>
      <c r="BD459">
        <v>0</v>
      </c>
      <c r="BE459">
        <v>0.251428571428571</v>
      </c>
      <c r="BF459" s="233" t="str">
        <f t="shared" si="7"/>
        <v>Some vulnerability</v>
      </c>
    </row>
    <row r="460" spans="1:58" x14ac:dyDescent="0.25">
      <c r="A460">
        <v>56078</v>
      </c>
      <c r="B460">
        <v>490</v>
      </c>
      <c r="C460">
        <v>27</v>
      </c>
      <c r="D460">
        <v>9</v>
      </c>
      <c r="E460">
        <v>31740</v>
      </c>
      <c r="F460">
        <v>7</v>
      </c>
      <c r="G460">
        <v>68</v>
      </c>
      <c r="H460">
        <v>138</v>
      </c>
      <c r="I460">
        <v>50</v>
      </c>
      <c r="J460">
        <v>10</v>
      </c>
      <c r="K460">
        <v>17</v>
      </c>
      <c r="L460">
        <v>0</v>
      </c>
      <c r="M460">
        <v>0</v>
      </c>
      <c r="N460">
        <v>6</v>
      </c>
      <c r="O460">
        <v>0</v>
      </c>
      <c r="P460">
        <v>5</v>
      </c>
      <c r="Q460">
        <v>13</v>
      </c>
      <c r="R460">
        <v>5.5102040816326497E-2</v>
      </c>
      <c r="S460">
        <v>1.8367346938775501E-2</v>
      </c>
      <c r="T460">
        <v>31740</v>
      </c>
      <c r="U460">
        <v>1.4285714285714299E-2</v>
      </c>
      <c r="V460">
        <v>0.13877551020408199</v>
      </c>
      <c r="W460">
        <v>0.28163265306122398</v>
      </c>
      <c r="X460">
        <v>0.102040816326531</v>
      </c>
      <c r="Y460">
        <v>2.04081632653061E-2</v>
      </c>
      <c r="Z460">
        <v>3.4693877551020401E-2</v>
      </c>
      <c r="AA460">
        <v>0</v>
      </c>
      <c r="AB460">
        <v>0</v>
      </c>
      <c r="AC460">
        <v>1.2244897959183701E-2</v>
      </c>
      <c r="AD460">
        <v>0</v>
      </c>
      <c r="AE460">
        <v>1.02040816326531E-2</v>
      </c>
      <c r="AF460">
        <v>2.6530612244898E-2</v>
      </c>
      <c r="AG460">
        <v>0.27314285714285702</v>
      </c>
      <c r="AH460">
        <v>0.54057142857142904</v>
      </c>
      <c r="AI460">
        <v>0.81142857142857105</v>
      </c>
      <c r="AJ460">
        <v>8.7999999999999995E-2</v>
      </c>
      <c r="AK460">
        <v>0.17714285714285699</v>
      </c>
      <c r="AL460">
        <v>0.86285714285714299</v>
      </c>
      <c r="AM460">
        <v>0.34514285714285697</v>
      </c>
      <c r="AN460">
        <v>0.38514285714285701</v>
      </c>
      <c r="AO460">
        <v>0.14742857142857099</v>
      </c>
      <c r="AP460">
        <v>0</v>
      </c>
      <c r="AQ460">
        <v>0</v>
      </c>
      <c r="AR460">
        <v>0.44571428571428601</v>
      </c>
      <c r="AS460">
        <v>0</v>
      </c>
      <c r="AT460">
        <v>0.380571428571429</v>
      </c>
      <c r="AU460">
        <v>0.80228571428571405</v>
      </c>
      <c r="AV460">
        <v>1.71314285714286</v>
      </c>
      <c r="AW460">
        <v>1.77028571428571</v>
      </c>
      <c r="AX460">
        <v>0.14742857142857099</v>
      </c>
      <c r="AY460">
        <v>1.6285714285714299</v>
      </c>
      <c r="AZ460">
        <v>5.25942857142857</v>
      </c>
      <c r="BA460">
        <v>0.38171428571428601</v>
      </c>
      <c r="BB460">
        <v>0.376</v>
      </c>
      <c r="BC460">
        <v>0.108571428571429</v>
      </c>
      <c r="BD460">
        <v>0.25828571428571401</v>
      </c>
      <c r="BE460">
        <v>0.17371428571428599</v>
      </c>
      <c r="BF460" s="233" t="str">
        <f t="shared" si="7"/>
        <v>Least vulnerability</v>
      </c>
    </row>
    <row r="461" spans="1:58" x14ac:dyDescent="0.25">
      <c r="A461">
        <v>56080</v>
      </c>
      <c r="B461">
        <v>762</v>
      </c>
      <c r="C461">
        <v>30</v>
      </c>
      <c r="D461">
        <v>21</v>
      </c>
      <c r="E461">
        <v>34178</v>
      </c>
      <c r="F461">
        <v>4</v>
      </c>
      <c r="G461">
        <v>52</v>
      </c>
      <c r="H461">
        <v>225</v>
      </c>
      <c r="I461">
        <v>51</v>
      </c>
      <c r="J461">
        <v>8</v>
      </c>
      <c r="K461">
        <v>98</v>
      </c>
      <c r="L461">
        <v>0</v>
      </c>
      <c r="M461">
        <v>15</v>
      </c>
      <c r="N461">
        <v>5</v>
      </c>
      <c r="O461">
        <v>0</v>
      </c>
      <c r="P461">
        <v>3</v>
      </c>
      <c r="Q461">
        <v>0</v>
      </c>
      <c r="R461">
        <v>3.9370078740157501E-2</v>
      </c>
      <c r="S461">
        <v>2.7559055118110201E-2</v>
      </c>
      <c r="T461">
        <v>34178</v>
      </c>
      <c r="U461">
        <v>5.2493438320209999E-3</v>
      </c>
      <c r="V461">
        <v>6.8241469816273007E-2</v>
      </c>
      <c r="W461">
        <v>0.29527559055118102</v>
      </c>
      <c r="X461">
        <v>6.6929133858267695E-2</v>
      </c>
      <c r="Y461">
        <v>1.0498687664042E-2</v>
      </c>
      <c r="Z461">
        <v>0.128608923884514</v>
      </c>
      <c r="AA461">
        <v>0</v>
      </c>
      <c r="AB461">
        <v>1.9685039370078702E-2</v>
      </c>
      <c r="AC461">
        <v>6.5616797900262501E-3</v>
      </c>
      <c r="AD461">
        <v>0</v>
      </c>
      <c r="AE461">
        <v>3.9370078740157497E-3</v>
      </c>
      <c r="AF461">
        <v>0</v>
      </c>
      <c r="AG461">
        <v>0.14057142857142901</v>
      </c>
      <c r="AH461">
        <v>0.79085714285714304</v>
      </c>
      <c r="AI461">
        <v>0.68685714285714305</v>
      </c>
      <c r="AJ461">
        <v>2.8571428571428598E-2</v>
      </c>
      <c r="AK461">
        <v>1.48571428571429E-2</v>
      </c>
      <c r="AL461">
        <v>0.91771428571428604</v>
      </c>
      <c r="AM461">
        <v>6.6285714285714295E-2</v>
      </c>
      <c r="AN461">
        <v>9.9428571428571394E-2</v>
      </c>
      <c r="AO461">
        <v>0.67428571428571404</v>
      </c>
      <c r="AP461">
        <v>0</v>
      </c>
      <c r="AQ461">
        <v>0.56799999999999995</v>
      </c>
      <c r="AR461">
        <v>0.310857142857143</v>
      </c>
      <c r="AS461">
        <v>0</v>
      </c>
      <c r="AT461">
        <v>0.158857142857143</v>
      </c>
      <c r="AU461">
        <v>0</v>
      </c>
      <c r="AV461">
        <v>1.6468571428571399</v>
      </c>
      <c r="AW461">
        <v>1.0982857142857101</v>
      </c>
      <c r="AX461">
        <v>0.67428571428571404</v>
      </c>
      <c r="AY461">
        <v>1.03771428571429</v>
      </c>
      <c r="AZ461">
        <v>4.45714285714286</v>
      </c>
      <c r="BA461">
        <v>0.34971428571428598</v>
      </c>
      <c r="BB461">
        <v>6.1714285714285701E-2</v>
      </c>
      <c r="BC461">
        <v>0.35199999999999998</v>
      </c>
      <c r="BD461">
        <v>0.114285714285714</v>
      </c>
      <c r="BE461">
        <v>7.7714285714285694E-2</v>
      </c>
      <c r="BF461" s="233" t="str">
        <f t="shared" si="7"/>
        <v>Least vulnerability</v>
      </c>
    </row>
    <row r="462" spans="1:58" x14ac:dyDescent="0.25">
      <c r="A462">
        <v>56081</v>
      </c>
      <c r="B462">
        <v>6082</v>
      </c>
      <c r="C462">
        <v>1067</v>
      </c>
      <c r="D462">
        <v>236</v>
      </c>
      <c r="E462">
        <v>34012</v>
      </c>
      <c r="F462">
        <v>502</v>
      </c>
      <c r="G462">
        <v>1220</v>
      </c>
      <c r="H462">
        <v>1492</v>
      </c>
      <c r="I462">
        <v>776</v>
      </c>
      <c r="J462">
        <v>164</v>
      </c>
      <c r="K462">
        <v>2197</v>
      </c>
      <c r="L462">
        <v>546</v>
      </c>
      <c r="M462">
        <v>274</v>
      </c>
      <c r="N462">
        <v>85</v>
      </c>
      <c r="O462">
        <v>86</v>
      </c>
      <c r="P462">
        <v>182</v>
      </c>
      <c r="Q462">
        <v>74</v>
      </c>
      <c r="R462">
        <v>0.175435711936863</v>
      </c>
      <c r="S462">
        <v>3.8803025320618197E-2</v>
      </c>
      <c r="T462">
        <v>34012</v>
      </c>
      <c r="U462">
        <v>8.2538638605721804E-2</v>
      </c>
      <c r="V462">
        <v>0.200591910555738</v>
      </c>
      <c r="W462">
        <v>0.245314041433739</v>
      </c>
      <c r="X462">
        <v>0.12758960868135499</v>
      </c>
      <c r="Y462">
        <v>2.69648142058533E-2</v>
      </c>
      <c r="Z462">
        <v>0.36122985859914503</v>
      </c>
      <c r="AA462">
        <v>8.9773100953633694E-2</v>
      </c>
      <c r="AB462">
        <v>4.5050970075633003E-2</v>
      </c>
      <c r="AC462">
        <v>1.3975665899375199E-2</v>
      </c>
      <c r="AD462">
        <v>1.41400854981914E-2</v>
      </c>
      <c r="AE462">
        <v>2.9924366984544599E-2</v>
      </c>
      <c r="AF462">
        <v>1.2167050312397201E-2</v>
      </c>
      <c r="AG462">
        <v>0.92685714285714305</v>
      </c>
      <c r="AH462">
        <v>0.90171428571428602</v>
      </c>
      <c r="AI462">
        <v>0.70285714285714296</v>
      </c>
      <c r="AJ462">
        <v>0.90742857142857103</v>
      </c>
      <c r="AK462">
        <v>0.53257142857142903</v>
      </c>
      <c r="AL462">
        <v>0.64800000000000002</v>
      </c>
      <c r="AM462">
        <v>0.59771428571428598</v>
      </c>
      <c r="AN462">
        <v>0.58399999999999996</v>
      </c>
      <c r="AO462">
        <v>0.93714285714285706</v>
      </c>
      <c r="AP462">
        <v>0.99085714285714299</v>
      </c>
      <c r="AQ462">
        <v>0.78285714285714303</v>
      </c>
      <c r="AR462">
        <v>0.46514285714285702</v>
      </c>
      <c r="AS462">
        <v>0.86857142857142899</v>
      </c>
      <c r="AT462">
        <v>0.82057142857142895</v>
      </c>
      <c r="AU462">
        <v>0.63657142857142901</v>
      </c>
      <c r="AV462">
        <v>3.4388571428571399</v>
      </c>
      <c r="AW462">
        <v>2.3622857142857101</v>
      </c>
      <c r="AX462">
        <v>1.9279999999999999</v>
      </c>
      <c r="AY462">
        <v>3.5737142857142898</v>
      </c>
      <c r="AZ462">
        <v>11.3028571428571</v>
      </c>
      <c r="BA462">
        <v>0.95428571428571396</v>
      </c>
      <c r="BB462">
        <v>0.68685714285714305</v>
      </c>
      <c r="BC462">
        <v>0.98171428571428598</v>
      </c>
      <c r="BD462">
        <v>0.88571428571428601</v>
      </c>
      <c r="BE462">
        <v>0.98399999999999999</v>
      </c>
      <c r="BF462" s="233" t="str">
        <f t="shared" si="7"/>
        <v>Most vulnerability</v>
      </c>
    </row>
    <row r="463" spans="1:58" x14ac:dyDescent="0.25">
      <c r="A463">
        <v>56082</v>
      </c>
      <c r="B463">
        <v>14544</v>
      </c>
      <c r="C463">
        <v>1897</v>
      </c>
      <c r="D463">
        <v>166</v>
      </c>
      <c r="E463">
        <v>34901</v>
      </c>
      <c r="F463">
        <v>726</v>
      </c>
      <c r="G463">
        <v>2342</v>
      </c>
      <c r="H463">
        <v>2534</v>
      </c>
      <c r="I463">
        <v>2200</v>
      </c>
      <c r="J463">
        <v>272</v>
      </c>
      <c r="K463">
        <v>2575</v>
      </c>
      <c r="L463">
        <v>191</v>
      </c>
      <c r="M463">
        <v>730</v>
      </c>
      <c r="N463">
        <v>209</v>
      </c>
      <c r="O463">
        <v>56</v>
      </c>
      <c r="P463">
        <v>288</v>
      </c>
      <c r="Q463">
        <v>3139</v>
      </c>
      <c r="R463">
        <v>0.130431793179318</v>
      </c>
      <c r="S463">
        <v>1.14136413641364E-2</v>
      </c>
      <c r="T463">
        <v>34901</v>
      </c>
      <c r="U463">
        <v>4.9917491749174897E-2</v>
      </c>
      <c r="V463">
        <v>0.161028602860286</v>
      </c>
      <c r="W463">
        <v>0.174229922992299</v>
      </c>
      <c r="X463">
        <v>0.151265126512651</v>
      </c>
      <c r="Y463">
        <v>1.8701870187018702E-2</v>
      </c>
      <c r="Z463">
        <v>0.17704895489549</v>
      </c>
      <c r="AA463">
        <v>1.31325632563256E-2</v>
      </c>
      <c r="AB463">
        <v>5.0192519251925201E-2</v>
      </c>
      <c r="AC463">
        <v>1.4370187018701901E-2</v>
      </c>
      <c r="AD463">
        <v>3.8503850385038499E-3</v>
      </c>
      <c r="AE463">
        <v>1.9801980198019799E-2</v>
      </c>
      <c r="AF463">
        <v>0.215827832783278</v>
      </c>
      <c r="AG463">
        <v>0.81485714285714295</v>
      </c>
      <c r="AH463">
        <v>0.29714285714285699</v>
      </c>
      <c r="AI463">
        <v>0.65142857142857102</v>
      </c>
      <c r="AJ463">
        <v>0.64914285714285702</v>
      </c>
      <c r="AK463">
        <v>0.28571428571428598</v>
      </c>
      <c r="AL463">
        <v>0.18057142857142899</v>
      </c>
      <c r="AM463">
        <v>0.77028571428571402</v>
      </c>
      <c r="AN463">
        <v>0.32457142857142901</v>
      </c>
      <c r="AO463">
        <v>0.77142857142857102</v>
      </c>
      <c r="AP463">
        <v>0.82171428571428595</v>
      </c>
      <c r="AQ463">
        <v>0.81257142857142906</v>
      </c>
      <c r="AR463">
        <v>0.47314285714285698</v>
      </c>
      <c r="AS463">
        <v>0.44800000000000001</v>
      </c>
      <c r="AT463">
        <v>0.63428571428571401</v>
      </c>
      <c r="AU463">
        <v>0.98514285714285699</v>
      </c>
      <c r="AV463">
        <v>2.4125714285714301</v>
      </c>
      <c r="AW463">
        <v>1.5611428571428601</v>
      </c>
      <c r="AX463">
        <v>1.5931428571428601</v>
      </c>
      <c r="AY463">
        <v>3.3531428571428599</v>
      </c>
      <c r="AZ463">
        <v>8.92</v>
      </c>
      <c r="BA463">
        <v>0.68685714285714305</v>
      </c>
      <c r="BB463">
        <v>0.249142857142857</v>
      </c>
      <c r="BC463">
        <v>0.85371428571428598</v>
      </c>
      <c r="BD463">
        <v>0.81485714285714295</v>
      </c>
      <c r="BE463">
        <v>0.77257142857142902</v>
      </c>
      <c r="BF463" s="233" t="str">
        <f t="shared" si="7"/>
        <v>Most vulnerability</v>
      </c>
    </row>
    <row r="464" spans="1:58" x14ac:dyDescent="0.25">
      <c r="A464">
        <v>56083</v>
      </c>
      <c r="B464">
        <v>819</v>
      </c>
      <c r="C464">
        <v>118</v>
      </c>
      <c r="D464">
        <v>9</v>
      </c>
      <c r="E464">
        <v>29921</v>
      </c>
      <c r="F464">
        <v>54</v>
      </c>
      <c r="G464">
        <v>185</v>
      </c>
      <c r="H464">
        <v>177</v>
      </c>
      <c r="I464">
        <v>110</v>
      </c>
      <c r="J464">
        <v>35</v>
      </c>
      <c r="K464">
        <v>83</v>
      </c>
      <c r="L464">
        <v>2</v>
      </c>
      <c r="M464">
        <v>28</v>
      </c>
      <c r="N464">
        <v>20</v>
      </c>
      <c r="O464">
        <v>0</v>
      </c>
      <c r="P464">
        <v>27</v>
      </c>
      <c r="Q464">
        <v>0</v>
      </c>
      <c r="R464">
        <v>0.14407814407814401</v>
      </c>
      <c r="S464">
        <v>1.0989010989011E-2</v>
      </c>
      <c r="T464">
        <v>29921</v>
      </c>
      <c r="U464">
        <v>6.5934065934065894E-2</v>
      </c>
      <c r="V464">
        <v>0.225885225885226</v>
      </c>
      <c r="W464">
        <v>0.21611721611721599</v>
      </c>
      <c r="X464">
        <v>0.134310134310134</v>
      </c>
      <c r="Y464">
        <v>4.2735042735042701E-2</v>
      </c>
      <c r="Z464">
        <v>0.101343101343101</v>
      </c>
      <c r="AA464">
        <v>2.4420024420024398E-3</v>
      </c>
      <c r="AB464">
        <v>3.4188034188034198E-2</v>
      </c>
      <c r="AC464">
        <v>2.4420024420024399E-2</v>
      </c>
      <c r="AD464">
        <v>0</v>
      </c>
      <c r="AE464">
        <v>3.2967032967033003E-2</v>
      </c>
      <c r="AF464">
        <v>0</v>
      </c>
      <c r="AG464">
        <v>0.86399999999999999</v>
      </c>
      <c r="AH464">
        <v>0.28114285714285697</v>
      </c>
      <c r="AI464">
        <v>0.873142857142857</v>
      </c>
      <c r="AJ464">
        <v>0.81942857142857095</v>
      </c>
      <c r="AK464">
        <v>0.67657142857142905</v>
      </c>
      <c r="AL464">
        <v>0.42057142857142898</v>
      </c>
      <c r="AM464">
        <v>0.65142857142857102</v>
      </c>
      <c r="AN464">
        <v>0.86057142857142899</v>
      </c>
      <c r="AO464">
        <v>0.58971428571428597</v>
      </c>
      <c r="AP464">
        <v>0.52114285714285702</v>
      </c>
      <c r="AQ464">
        <v>0.70171428571428596</v>
      </c>
      <c r="AR464">
        <v>0.61714285714285699</v>
      </c>
      <c r="AS464">
        <v>0</v>
      </c>
      <c r="AT464">
        <v>0.85599999999999998</v>
      </c>
      <c r="AU464">
        <v>0</v>
      </c>
      <c r="AV464">
        <v>2.8377142857142901</v>
      </c>
      <c r="AW464">
        <v>2.6091428571428601</v>
      </c>
      <c r="AX464">
        <v>1.1108571428571401</v>
      </c>
      <c r="AY464">
        <v>2.1748571428571402</v>
      </c>
      <c r="AZ464">
        <v>8.7325714285714309</v>
      </c>
      <c r="BA464">
        <v>0.82857142857142896</v>
      </c>
      <c r="BB464">
        <v>0.81714285714285695</v>
      </c>
      <c r="BC464">
        <v>0.61599999999999999</v>
      </c>
      <c r="BD464">
        <v>0.436571428571429</v>
      </c>
      <c r="BE464">
        <v>0.73828571428571399</v>
      </c>
      <c r="BF464" s="233" t="str">
        <f t="shared" si="7"/>
        <v>Significant vulnerability</v>
      </c>
    </row>
    <row r="465" spans="1:58" x14ac:dyDescent="0.25">
      <c r="A465">
        <v>56085</v>
      </c>
      <c r="B465">
        <v>5171</v>
      </c>
      <c r="C465">
        <v>332</v>
      </c>
      <c r="D465">
        <v>90</v>
      </c>
      <c r="E465">
        <v>37729</v>
      </c>
      <c r="F465">
        <v>220</v>
      </c>
      <c r="G465">
        <v>1110</v>
      </c>
      <c r="H465">
        <v>1039</v>
      </c>
      <c r="I465">
        <v>465</v>
      </c>
      <c r="J465">
        <v>79</v>
      </c>
      <c r="K465">
        <v>699</v>
      </c>
      <c r="L465">
        <v>64</v>
      </c>
      <c r="M465">
        <v>79</v>
      </c>
      <c r="N465">
        <v>16</v>
      </c>
      <c r="O465">
        <v>8</v>
      </c>
      <c r="P465">
        <v>81</v>
      </c>
      <c r="Q465">
        <v>127</v>
      </c>
      <c r="R465">
        <v>6.4204215818990495E-2</v>
      </c>
      <c r="S465">
        <v>1.74047573003288E-2</v>
      </c>
      <c r="T465">
        <v>37729</v>
      </c>
      <c r="U465">
        <v>4.2544962289692498E-2</v>
      </c>
      <c r="V465">
        <v>0.214658673370721</v>
      </c>
      <c r="W465">
        <v>0.200928253722684</v>
      </c>
      <c r="X465">
        <v>8.99245793850319E-2</v>
      </c>
      <c r="Y465">
        <v>1.52775091858441E-2</v>
      </c>
      <c r="Z465">
        <v>0.13517694836588701</v>
      </c>
      <c r="AA465">
        <v>1.2376716302456001E-2</v>
      </c>
      <c r="AB465">
        <v>1.52775091858441E-2</v>
      </c>
      <c r="AC465">
        <v>3.0941790756140002E-3</v>
      </c>
      <c r="AD465">
        <v>1.5470895378070001E-3</v>
      </c>
      <c r="AE465">
        <v>1.5664281570295899E-2</v>
      </c>
      <c r="AF465">
        <v>2.4560046412686099E-2</v>
      </c>
      <c r="AG465">
        <v>0.34971428571428598</v>
      </c>
      <c r="AH465">
        <v>0.49257142857142899</v>
      </c>
      <c r="AI465">
        <v>0.45257142857142901</v>
      </c>
      <c r="AJ465">
        <v>0.51657142857142901</v>
      </c>
      <c r="AK465">
        <v>0.61714285714285699</v>
      </c>
      <c r="AL465">
        <v>0.308571428571429</v>
      </c>
      <c r="AM465">
        <v>0.22971428571428601</v>
      </c>
      <c r="AN465">
        <v>0.219428571428571</v>
      </c>
      <c r="AO465">
        <v>0.69142857142857095</v>
      </c>
      <c r="AP465">
        <v>0.81028571428571405</v>
      </c>
      <c r="AQ465">
        <v>0.51885714285714302</v>
      </c>
      <c r="AR465">
        <v>0.224</v>
      </c>
      <c r="AS465">
        <v>0.29257142857142898</v>
      </c>
      <c r="AT465">
        <v>0.54400000000000004</v>
      </c>
      <c r="AU465">
        <v>0.78057142857142903</v>
      </c>
      <c r="AV465">
        <v>1.8114285714285701</v>
      </c>
      <c r="AW465">
        <v>1.3748571428571399</v>
      </c>
      <c r="AX465">
        <v>1.50171428571429</v>
      </c>
      <c r="AY465">
        <v>2.36</v>
      </c>
      <c r="AZ465">
        <v>7.048</v>
      </c>
      <c r="BA465">
        <v>0.42399999999999999</v>
      </c>
      <c r="BB465">
        <v>0.16342857142857101</v>
      </c>
      <c r="BC465">
        <v>0.8</v>
      </c>
      <c r="BD465">
        <v>0.497142857142857</v>
      </c>
      <c r="BE465">
        <v>0.46742857142857103</v>
      </c>
      <c r="BF465" s="233" t="str">
        <f t="shared" si="7"/>
        <v>Some vulnerability</v>
      </c>
    </row>
    <row r="466" spans="1:58" x14ac:dyDescent="0.25">
      <c r="A466">
        <v>56087</v>
      </c>
      <c r="B466">
        <v>3054</v>
      </c>
      <c r="C466">
        <v>245</v>
      </c>
      <c r="D466">
        <v>28</v>
      </c>
      <c r="E466">
        <v>31875</v>
      </c>
      <c r="F466">
        <v>139</v>
      </c>
      <c r="G466">
        <v>819</v>
      </c>
      <c r="H466">
        <v>738</v>
      </c>
      <c r="I466">
        <v>435</v>
      </c>
      <c r="J466">
        <v>130</v>
      </c>
      <c r="K466">
        <v>112</v>
      </c>
      <c r="L466">
        <v>21</v>
      </c>
      <c r="M466">
        <v>80</v>
      </c>
      <c r="N466">
        <v>2</v>
      </c>
      <c r="O466">
        <v>0</v>
      </c>
      <c r="P466">
        <v>73</v>
      </c>
      <c r="Q466">
        <v>85</v>
      </c>
      <c r="R466">
        <v>8.0222658808120503E-2</v>
      </c>
      <c r="S466">
        <v>9.1683038637852005E-3</v>
      </c>
      <c r="T466">
        <v>31875</v>
      </c>
      <c r="U466">
        <v>4.5514079895219398E-2</v>
      </c>
      <c r="V466">
        <v>0.26817288801571698</v>
      </c>
      <c r="W466">
        <v>0.24165029469548099</v>
      </c>
      <c r="X466">
        <v>0.142436149312377</v>
      </c>
      <c r="Y466">
        <v>4.2567125081859898E-2</v>
      </c>
      <c r="Z466">
        <v>3.6673215455140802E-2</v>
      </c>
      <c r="AA466">
        <v>6.8762278978389E-3</v>
      </c>
      <c r="AB466">
        <v>2.61951538965291E-2</v>
      </c>
      <c r="AC466">
        <v>6.5487884741322901E-4</v>
      </c>
      <c r="AD466">
        <v>0</v>
      </c>
      <c r="AE466">
        <v>2.39030779305828E-2</v>
      </c>
      <c r="AF466">
        <v>2.78323510150622E-2</v>
      </c>
      <c r="AG466">
        <v>0.51085714285714301</v>
      </c>
      <c r="AH466">
        <v>0.21028571428571399</v>
      </c>
      <c r="AI466">
        <v>0.80457142857142905</v>
      </c>
      <c r="AJ466">
        <v>0.56685714285714295</v>
      </c>
      <c r="AK466">
        <v>0.83199999999999996</v>
      </c>
      <c r="AL466">
        <v>0.621714285714286</v>
      </c>
      <c r="AM466">
        <v>0.71771428571428597</v>
      </c>
      <c r="AN466">
        <v>0.85828571428571399</v>
      </c>
      <c r="AO466">
        <v>0.16228571428571401</v>
      </c>
      <c r="AP466">
        <v>0.69257142857142895</v>
      </c>
      <c r="AQ466">
        <v>0.63771428571428601</v>
      </c>
      <c r="AR466">
        <v>0.13714285714285701</v>
      </c>
      <c r="AS466">
        <v>0</v>
      </c>
      <c r="AT466">
        <v>0.73828571428571399</v>
      </c>
      <c r="AU466">
        <v>0.81942857142857095</v>
      </c>
      <c r="AV466">
        <v>2.0925714285714299</v>
      </c>
      <c r="AW466">
        <v>3.0297142857142898</v>
      </c>
      <c r="AX466">
        <v>0.85485714285714298</v>
      </c>
      <c r="AY466">
        <v>2.3325714285714301</v>
      </c>
      <c r="AZ466">
        <v>8.3097142857142892</v>
      </c>
      <c r="BA466">
        <v>0.55885714285714305</v>
      </c>
      <c r="BB466">
        <v>0.97828571428571398</v>
      </c>
      <c r="BC466">
        <v>0.45371428571428601</v>
      </c>
      <c r="BD466">
        <v>0.48799999999999999</v>
      </c>
      <c r="BE466">
        <v>0.66971428571428604</v>
      </c>
      <c r="BF466" s="233" t="str">
        <f t="shared" si="7"/>
        <v>Significant vulnerability</v>
      </c>
    </row>
    <row r="467" spans="1:58" x14ac:dyDescent="0.25">
      <c r="A467">
        <v>56088</v>
      </c>
      <c r="B467">
        <v>2062</v>
      </c>
      <c r="C467">
        <v>159</v>
      </c>
      <c r="D467">
        <v>13</v>
      </c>
      <c r="E467">
        <v>33916</v>
      </c>
      <c r="F467">
        <v>76</v>
      </c>
      <c r="G467">
        <v>453</v>
      </c>
      <c r="H467">
        <v>467</v>
      </c>
      <c r="I467">
        <v>286</v>
      </c>
      <c r="J467">
        <v>105</v>
      </c>
      <c r="K467">
        <v>90</v>
      </c>
      <c r="L467">
        <v>1</v>
      </c>
      <c r="M467">
        <v>38</v>
      </c>
      <c r="N467">
        <v>51</v>
      </c>
      <c r="O467">
        <v>9</v>
      </c>
      <c r="P467">
        <v>58</v>
      </c>
      <c r="Q467">
        <v>41</v>
      </c>
      <c r="R467">
        <v>7.7109602327837007E-2</v>
      </c>
      <c r="S467">
        <v>6.3045586808923399E-3</v>
      </c>
      <c r="T467">
        <v>33916</v>
      </c>
      <c r="U467">
        <v>3.6857419980601401E-2</v>
      </c>
      <c r="V467">
        <v>0.21968962172647899</v>
      </c>
      <c r="W467">
        <v>0.22647914645974801</v>
      </c>
      <c r="X467">
        <v>0.13870029097963099</v>
      </c>
      <c r="Y467">
        <v>5.0921435499515E-2</v>
      </c>
      <c r="Z467">
        <v>4.3646944713869998E-2</v>
      </c>
      <c r="AA467">
        <v>4.8496605237633399E-4</v>
      </c>
      <c r="AB467">
        <v>1.8428709990300701E-2</v>
      </c>
      <c r="AC467">
        <v>2.4733268671193E-2</v>
      </c>
      <c r="AD467">
        <v>4.3646944713870003E-3</v>
      </c>
      <c r="AE467">
        <v>2.8128031037827399E-2</v>
      </c>
      <c r="AF467">
        <v>1.9883608147429701E-2</v>
      </c>
      <c r="AG467">
        <v>0.48114285714285698</v>
      </c>
      <c r="AH467">
        <v>0.14285714285714299</v>
      </c>
      <c r="AI467">
        <v>0.70742857142857096</v>
      </c>
      <c r="AJ467">
        <v>0.432</v>
      </c>
      <c r="AK467">
        <v>0.64114285714285701</v>
      </c>
      <c r="AL467">
        <v>0.51200000000000001</v>
      </c>
      <c r="AM467">
        <v>0.68228571428571405</v>
      </c>
      <c r="AN467">
        <v>0.92228571428571404</v>
      </c>
      <c r="AO467">
        <v>0.2</v>
      </c>
      <c r="AP467">
        <v>0.372571428571429</v>
      </c>
      <c r="AQ467">
        <v>0.55085714285714305</v>
      </c>
      <c r="AR467">
        <v>0.621714285714286</v>
      </c>
      <c r="AS467">
        <v>0.47314285714285698</v>
      </c>
      <c r="AT467">
        <v>0.79200000000000004</v>
      </c>
      <c r="AU467">
        <v>0.74057142857142899</v>
      </c>
      <c r="AV467">
        <v>1.76342857142857</v>
      </c>
      <c r="AW467">
        <v>2.75771428571429</v>
      </c>
      <c r="AX467">
        <v>0.57257142857142895</v>
      </c>
      <c r="AY467">
        <v>3.1782857142857099</v>
      </c>
      <c r="AZ467">
        <v>8.2720000000000002</v>
      </c>
      <c r="BA467">
        <v>0.40571428571428603</v>
      </c>
      <c r="BB467">
        <v>0.88685714285714301</v>
      </c>
      <c r="BC467">
        <v>0.28914285714285698</v>
      </c>
      <c r="BD467">
        <v>0.746285714285714</v>
      </c>
      <c r="BE467">
        <v>0.66514285714285704</v>
      </c>
      <c r="BF467" s="233" t="str">
        <f t="shared" si="7"/>
        <v>Significant vulnerability</v>
      </c>
    </row>
    <row r="468" spans="1:58" x14ac:dyDescent="0.25">
      <c r="A468">
        <v>56089</v>
      </c>
      <c r="B468">
        <v>242</v>
      </c>
      <c r="C468">
        <v>57</v>
      </c>
      <c r="D468">
        <v>0</v>
      </c>
      <c r="E468">
        <v>27981</v>
      </c>
      <c r="F468">
        <v>0</v>
      </c>
      <c r="G468">
        <v>38</v>
      </c>
      <c r="H468">
        <v>58</v>
      </c>
      <c r="I468">
        <v>46</v>
      </c>
      <c r="J468">
        <v>17</v>
      </c>
      <c r="K468">
        <v>34</v>
      </c>
      <c r="L468">
        <v>0</v>
      </c>
      <c r="M468">
        <v>0</v>
      </c>
      <c r="N468">
        <v>54</v>
      </c>
      <c r="O468">
        <v>0</v>
      </c>
      <c r="P468">
        <v>0</v>
      </c>
      <c r="Q468">
        <v>0</v>
      </c>
      <c r="R468">
        <v>0.23553719008264501</v>
      </c>
      <c r="S468">
        <v>0</v>
      </c>
      <c r="T468">
        <v>27981</v>
      </c>
      <c r="U468">
        <v>0</v>
      </c>
      <c r="V468">
        <v>0.15702479338843001</v>
      </c>
      <c r="W468">
        <v>0.23966942148760301</v>
      </c>
      <c r="X468">
        <v>0.19008264462809901</v>
      </c>
      <c r="Y468">
        <v>7.0247933884297495E-2</v>
      </c>
      <c r="Z468">
        <v>0.14049586776859499</v>
      </c>
      <c r="AA468">
        <v>0</v>
      </c>
      <c r="AB468">
        <v>0</v>
      </c>
      <c r="AC468">
        <v>0.22314049586776899</v>
      </c>
      <c r="AD468">
        <v>0</v>
      </c>
      <c r="AE468">
        <v>0</v>
      </c>
      <c r="AF468">
        <v>0</v>
      </c>
      <c r="AG468">
        <v>0.96457142857142897</v>
      </c>
      <c r="AH468">
        <v>0</v>
      </c>
      <c r="AI468">
        <v>0.92685714285714305</v>
      </c>
      <c r="AJ468">
        <v>0</v>
      </c>
      <c r="AK468">
        <v>0.26971428571428602</v>
      </c>
      <c r="AL468">
        <v>0.60685714285714298</v>
      </c>
      <c r="AM468">
        <v>0.92685714285714305</v>
      </c>
      <c r="AN468">
        <v>0.96685714285714297</v>
      </c>
      <c r="AO468">
        <v>0.70399999999999996</v>
      </c>
      <c r="AP468">
        <v>0</v>
      </c>
      <c r="AQ468">
        <v>0</v>
      </c>
      <c r="AR468">
        <v>0.99314285714285699</v>
      </c>
      <c r="AS468">
        <v>0</v>
      </c>
      <c r="AT468">
        <v>0</v>
      </c>
      <c r="AU468">
        <v>0</v>
      </c>
      <c r="AV468">
        <v>1.8914285714285699</v>
      </c>
      <c r="AW468">
        <v>2.77028571428571</v>
      </c>
      <c r="AX468">
        <v>0.70399999999999996</v>
      </c>
      <c r="AY468">
        <v>0.99314285714285699</v>
      </c>
      <c r="AZ468">
        <v>6.3588571428571399</v>
      </c>
      <c r="BA468">
        <v>0.45485714285714302</v>
      </c>
      <c r="BB468">
        <v>0.89257142857142902</v>
      </c>
      <c r="BC468">
        <v>0.36342857142857099</v>
      </c>
      <c r="BD468">
        <v>9.9428571428571394E-2</v>
      </c>
      <c r="BE468">
        <v>0.35085714285714298</v>
      </c>
      <c r="BF468" s="233" t="str">
        <f t="shared" si="7"/>
        <v>Some vulnerability</v>
      </c>
    </row>
    <row r="469" spans="1:58" x14ac:dyDescent="0.25">
      <c r="A469">
        <v>56090</v>
      </c>
      <c r="B469">
        <v>610</v>
      </c>
      <c r="C469">
        <v>33</v>
      </c>
      <c r="D469">
        <v>3</v>
      </c>
      <c r="E469">
        <v>39046</v>
      </c>
      <c r="F469">
        <v>32</v>
      </c>
      <c r="G469">
        <v>80</v>
      </c>
      <c r="H469">
        <v>116</v>
      </c>
      <c r="I469">
        <v>59</v>
      </c>
      <c r="J469">
        <v>8</v>
      </c>
      <c r="K469">
        <v>15</v>
      </c>
      <c r="L469">
        <v>18</v>
      </c>
      <c r="M469">
        <v>1</v>
      </c>
      <c r="N469">
        <v>6</v>
      </c>
      <c r="O469">
        <v>1</v>
      </c>
      <c r="P469">
        <v>0</v>
      </c>
      <c r="Q469">
        <v>0</v>
      </c>
      <c r="R469">
        <v>5.4098360655737698E-2</v>
      </c>
      <c r="S469">
        <v>4.9180327868852498E-3</v>
      </c>
      <c r="T469">
        <v>39046</v>
      </c>
      <c r="U469">
        <v>5.2459016393442602E-2</v>
      </c>
      <c r="V469">
        <v>0.13114754098360701</v>
      </c>
      <c r="W469">
        <v>0.19016393442623</v>
      </c>
      <c r="X469">
        <v>9.6721311475409799E-2</v>
      </c>
      <c r="Y469">
        <v>1.3114754098360701E-2</v>
      </c>
      <c r="Z469">
        <v>2.4590163934426201E-2</v>
      </c>
      <c r="AA469">
        <v>2.9508196721311501E-2</v>
      </c>
      <c r="AB469">
        <v>1.63934426229508E-3</v>
      </c>
      <c r="AC469">
        <v>9.8360655737704892E-3</v>
      </c>
      <c r="AD469">
        <v>1.63934426229508E-3</v>
      </c>
      <c r="AE469">
        <v>0</v>
      </c>
      <c r="AF469">
        <v>0</v>
      </c>
      <c r="AG469">
        <v>0.26400000000000001</v>
      </c>
      <c r="AH469">
        <v>0.11657142857142901</v>
      </c>
      <c r="AI469">
        <v>0.38285714285714301</v>
      </c>
      <c r="AJ469">
        <v>0.69028571428571395</v>
      </c>
      <c r="AK469">
        <v>0.13942857142857101</v>
      </c>
      <c r="AL469">
        <v>0.249142857142857</v>
      </c>
      <c r="AM469">
        <v>0.29599999999999999</v>
      </c>
      <c r="AN469">
        <v>0.16</v>
      </c>
      <c r="AO469">
        <v>8.7999999999999995E-2</v>
      </c>
      <c r="AP469">
        <v>0.92571428571428604</v>
      </c>
      <c r="AQ469">
        <v>0.32914285714285701</v>
      </c>
      <c r="AR469">
        <v>0.38628571428571401</v>
      </c>
      <c r="AS469">
        <v>0.29828571428571399</v>
      </c>
      <c r="AT469">
        <v>0</v>
      </c>
      <c r="AU469">
        <v>0</v>
      </c>
      <c r="AV469">
        <v>1.45371428571429</v>
      </c>
      <c r="AW469">
        <v>0.84457142857142897</v>
      </c>
      <c r="AX469">
        <v>1.01371428571429</v>
      </c>
      <c r="AY469">
        <v>1.01371428571429</v>
      </c>
      <c r="AZ469">
        <v>4.3257142857142901</v>
      </c>
      <c r="BA469">
        <v>0.27771428571428602</v>
      </c>
      <c r="BB469">
        <v>2.0571428571428602E-2</v>
      </c>
      <c r="BC469">
        <v>0.56000000000000005</v>
      </c>
      <c r="BD469">
        <v>0.110857142857143</v>
      </c>
      <c r="BE469">
        <v>6.2857142857142903E-2</v>
      </c>
      <c r="BF469" s="233" t="str">
        <f t="shared" si="7"/>
        <v>Least vulnerability</v>
      </c>
    </row>
    <row r="470" spans="1:58" x14ac:dyDescent="0.25">
      <c r="A470">
        <v>56091</v>
      </c>
      <c r="B470">
        <v>280</v>
      </c>
      <c r="C470">
        <v>24</v>
      </c>
      <c r="D470">
        <v>3</v>
      </c>
      <c r="E470">
        <v>35207</v>
      </c>
      <c r="F470">
        <v>13</v>
      </c>
      <c r="G470">
        <v>78</v>
      </c>
      <c r="H470">
        <v>58</v>
      </c>
      <c r="I470">
        <v>45</v>
      </c>
      <c r="J470">
        <v>17</v>
      </c>
      <c r="K470">
        <v>14</v>
      </c>
      <c r="L470">
        <v>0</v>
      </c>
      <c r="M470">
        <v>0</v>
      </c>
      <c r="N470">
        <v>5</v>
      </c>
      <c r="O470">
        <v>0</v>
      </c>
      <c r="P470">
        <v>1</v>
      </c>
      <c r="Q470">
        <v>0</v>
      </c>
      <c r="R470">
        <v>8.5714285714285701E-2</v>
      </c>
      <c r="S470">
        <v>1.0714285714285701E-2</v>
      </c>
      <c r="T470">
        <v>35207</v>
      </c>
      <c r="U470">
        <v>4.6428571428571402E-2</v>
      </c>
      <c r="V470">
        <v>0.27857142857142903</v>
      </c>
      <c r="W470">
        <v>0.20714285714285699</v>
      </c>
      <c r="X470">
        <v>0.160714285714286</v>
      </c>
      <c r="Y470">
        <v>6.07142857142857E-2</v>
      </c>
      <c r="Z470">
        <v>0.05</v>
      </c>
      <c r="AA470">
        <v>0</v>
      </c>
      <c r="AB470">
        <v>0</v>
      </c>
      <c r="AC470">
        <v>1.7857142857142901E-2</v>
      </c>
      <c r="AD470">
        <v>0</v>
      </c>
      <c r="AE470">
        <v>3.57142857142857E-3</v>
      </c>
      <c r="AF470">
        <v>0</v>
      </c>
      <c r="AG470">
        <v>0.54628571428571404</v>
      </c>
      <c r="AH470">
        <v>0.26628571428571401</v>
      </c>
      <c r="AI470">
        <v>0.63428571428571401</v>
      </c>
      <c r="AJ470">
        <v>0.58057142857142896</v>
      </c>
      <c r="AK470">
        <v>0.85714285714285698</v>
      </c>
      <c r="AL470">
        <v>0.34628571428571397</v>
      </c>
      <c r="AM470">
        <v>0.81714285714285695</v>
      </c>
      <c r="AN470">
        <v>0.94971428571428596</v>
      </c>
      <c r="AO470">
        <v>0.249142857142857</v>
      </c>
      <c r="AP470">
        <v>0</v>
      </c>
      <c r="AQ470">
        <v>0</v>
      </c>
      <c r="AR470">
        <v>0.52571428571428602</v>
      </c>
      <c r="AS470">
        <v>0</v>
      </c>
      <c r="AT470">
        <v>0.14971428571428599</v>
      </c>
      <c r="AU470">
        <v>0</v>
      </c>
      <c r="AV470">
        <v>2.0274285714285698</v>
      </c>
      <c r="AW470">
        <v>2.9702857142857102</v>
      </c>
      <c r="AX470">
        <v>0.249142857142857</v>
      </c>
      <c r="AY470">
        <v>0.67542857142857105</v>
      </c>
      <c r="AZ470">
        <v>5.9222857142857102</v>
      </c>
      <c r="BA470">
        <v>0.52457142857142902</v>
      </c>
      <c r="BB470">
        <v>0.96228571428571397</v>
      </c>
      <c r="BC470">
        <v>0.14857142857142899</v>
      </c>
      <c r="BD470">
        <v>5.2571428571428602E-2</v>
      </c>
      <c r="BE470">
        <v>0.27314285714285702</v>
      </c>
      <c r="BF470" s="233" t="str">
        <f t="shared" si="7"/>
        <v>Some vulnerability</v>
      </c>
    </row>
    <row r="471" spans="1:58" x14ac:dyDescent="0.25">
      <c r="A471">
        <v>56093</v>
      </c>
      <c r="B471">
        <v>12658</v>
      </c>
      <c r="C471">
        <v>878</v>
      </c>
      <c r="D471">
        <v>226</v>
      </c>
      <c r="E471">
        <v>35843</v>
      </c>
      <c r="F471">
        <v>688</v>
      </c>
      <c r="G471">
        <v>2208</v>
      </c>
      <c r="H471">
        <v>3025</v>
      </c>
      <c r="I471">
        <v>1557</v>
      </c>
      <c r="J471">
        <v>239</v>
      </c>
      <c r="K471">
        <v>1863</v>
      </c>
      <c r="L471">
        <v>132</v>
      </c>
      <c r="M471">
        <v>345</v>
      </c>
      <c r="N471">
        <v>95</v>
      </c>
      <c r="O471">
        <v>109</v>
      </c>
      <c r="P471">
        <v>203</v>
      </c>
      <c r="Q471">
        <v>779</v>
      </c>
      <c r="R471">
        <v>6.9363248538473699E-2</v>
      </c>
      <c r="S471">
        <v>1.7854321377784799E-2</v>
      </c>
      <c r="T471">
        <v>35843</v>
      </c>
      <c r="U471">
        <v>5.4352978353610401E-2</v>
      </c>
      <c r="V471">
        <v>0.17443513983251699</v>
      </c>
      <c r="W471">
        <v>0.238979301627429</v>
      </c>
      <c r="X471">
        <v>0.123005214093854</v>
      </c>
      <c r="Y471">
        <v>1.8881339864117601E-2</v>
      </c>
      <c r="Z471">
        <v>0.14717964923368601</v>
      </c>
      <c r="AA471">
        <v>1.0428187707378699E-2</v>
      </c>
      <c r="AB471">
        <v>2.7255490598830801E-2</v>
      </c>
      <c r="AC471">
        <v>7.50513509243166E-3</v>
      </c>
      <c r="AD471">
        <v>8.6111550007900092E-3</v>
      </c>
      <c r="AE471">
        <v>1.6037288671196099E-2</v>
      </c>
      <c r="AF471">
        <v>6.1542107757939599E-2</v>
      </c>
      <c r="AG471">
        <v>0.40457142857142903</v>
      </c>
      <c r="AH471">
        <v>0.51314285714285701</v>
      </c>
      <c r="AI471">
        <v>0.58628571428571397</v>
      </c>
      <c r="AJ471">
        <v>0.70971428571428596</v>
      </c>
      <c r="AK471">
        <v>0.36457142857142899</v>
      </c>
      <c r="AL471">
        <v>0.60342857142857098</v>
      </c>
      <c r="AM471">
        <v>0.54971428571428604</v>
      </c>
      <c r="AN471">
        <v>0.33257142857142902</v>
      </c>
      <c r="AO471">
        <v>0.72457142857142898</v>
      </c>
      <c r="AP471">
        <v>0.78057142857142903</v>
      </c>
      <c r="AQ471">
        <v>0.64457142857142902</v>
      </c>
      <c r="AR471">
        <v>0.33942857142857102</v>
      </c>
      <c r="AS471">
        <v>0.71771428571428597</v>
      </c>
      <c r="AT471">
        <v>0.55885714285714305</v>
      </c>
      <c r="AU471">
        <v>0.94057142857142895</v>
      </c>
      <c r="AV471">
        <v>2.21371428571429</v>
      </c>
      <c r="AW471">
        <v>1.8502857142857101</v>
      </c>
      <c r="AX471">
        <v>1.50514285714286</v>
      </c>
      <c r="AY471">
        <v>3.2011428571428602</v>
      </c>
      <c r="AZ471">
        <v>8.7702857142857091</v>
      </c>
      <c r="BA471">
        <v>0.61485714285714299</v>
      </c>
      <c r="BB471">
        <v>0.41714285714285698</v>
      </c>
      <c r="BC471">
        <v>0.80114285714285705</v>
      </c>
      <c r="BD471">
        <v>0.75657142857142901</v>
      </c>
      <c r="BE471">
        <v>0.74399999999999999</v>
      </c>
      <c r="BF471" s="233" t="str">
        <f t="shared" si="7"/>
        <v>Significant vulnerability</v>
      </c>
    </row>
    <row r="472" spans="1:58" x14ac:dyDescent="0.25">
      <c r="A472">
        <v>56096</v>
      </c>
      <c r="B472">
        <v>2788</v>
      </c>
      <c r="C472">
        <v>199</v>
      </c>
      <c r="D472">
        <v>70</v>
      </c>
      <c r="E472">
        <v>38076</v>
      </c>
      <c r="F472">
        <v>157</v>
      </c>
      <c r="G472">
        <v>635</v>
      </c>
      <c r="H472">
        <v>470</v>
      </c>
      <c r="I472">
        <v>381</v>
      </c>
      <c r="J472">
        <v>79</v>
      </c>
      <c r="K472">
        <v>244</v>
      </c>
      <c r="L472">
        <v>1</v>
      </c>
      <c r="M472">
        <v>61</v>
      </c>
      <c r="N472">
        <v>21</v>
      </c>
      <c r="O472">
        <v>4</v>
      </c>
      <c r="P472">
        <v>61</v>
      </c>
      <c r="Q472">
        <v>38</v>
      </c>
      <c r="R472">
        <v>7.1377331420373002E-2</v>
      </c>
      <c r="S472">
        <v>2.5107604017216598E-2</v>
      </c>
      <c r="T472">
        <v>38076</v>
      </c>
      <c r="U472">
        <v>5.6312769010043E-2</v>
      </c>
      <c r="V472">
        <v>0.22776183644189399</v>
      </c>
      <c r="W472">
        <v>0.16857962697274001</v>
      </c>
      <c r="X472">
        <v>0.13665710186513599</v>
      </c>
      <c r="Y472">
        <v>2.8335724533715901E-2</v>
      </c>
      <c r="Z472">
        <v>8.7517934002869405E-2</v>
      </c>
      <c r="AA472">
        <v>3.5868005738880898E-4</v>
      </c>
      <c r="AB472">
        <v>2.18794835007174E-2</v>
      </c>
      <c r="AC472">
        <v>7.5322812051649901E-3</v>
      </c>
      <c r="AD472">
        <v>1.4347202295552401E-3</v>
      </c>
      <c r="AE472">
        <v>2.18794835007174E-2</v>
      </c>
      <c r="AF472">
        <v>1.36298421807747E-2</v>
      </c>
      <c r="AG472">
        <v>0.43085714285714299</v>
      </c>
      <c r="AH472">
        <v>0.748571428571429</v>
      </c>
      <c r="AI472">
        <v>0.434285714285714</v>
      </c>
      <c r="AJ472">
        <v>0.73371428571428599</v>
      </c>
      <c r="AK472">
        <v>0.68914285714285695</v>
      </c>
      <c r="AL472">
        <v>0.158857142857143</v>
      </c>
      <c r="AM472">
        <v>0.66857142857142904</v>
      </c>
      <c r="AN472">
        <v>0.61828571428571399</v>
      </c>
      <c r="AO472">
        <v>0.504</v>
      </c>
      <c r="AP472">
        <v>0.36571428571428599</v>
      </c>
      <c r="AQ472">
        <v>0.59771428571428598</v>
      </c>
      <c r="AR472">
        <v>0.34285714285714303</v>
      </c>
      <c r="AS472">
        <v>0.28114285714285697</v>
      </c>
      <c r="AT472">
        <v>0.70057142857142896</v>
      </c>
      <c r="AU472">
        <v>0.65600000000000003</v>
      </c>
      <c r="AV472">
        <v>2.3474285714285701</v>
      </c>
      <c r="AW472">
        <v>2.1348571428571401</v>
      </c>
      <c r="AX472">
        <v>0.869714285714286</v>
      </c>
      <c r="AY472">
        <v>2.5782857142857099</v>
      </c>
      <c r="AZ472">
        <v>7.9302857142857102</v>
      </c>
      <c r="BA472">
        <v>0.66285714285714303</v>
      </c>
      <c r="BB472">
        <v>0.57942857142857096</v>
      </c>
      <c r="BC472">
        <v>0.46171428571428602</v>
      </c>
      <c r="BD472">
        <v>0.56342857142857095</v>
      </c>
      <c r="BE472">
        <v>0.59885714285714298</v>
      </c>
      <c r="BF472" s="233" t="str">
        <f t="shared" si="7"/>
        <v>Significant vulnerability</v>
      </c>
    </row>
    <row r="473" spans="1:58" x14ac:dyDescent="0.25">
      <c r="A473">
        <v>56097</v>
      </c>
      <c r="B473">
        <v>3614</v>
      </c>
      <c r="C473">
        <v>386</v>
      </c>
      <c r="D473">
        <v>60</v>
      </c>
      <c r="E473">
        <v>33251</v>
      </c>
      <c r="F473">
        <v>161</v>
      </c>
      <c r="G473">
        <v>852</v>
      </c>
      <c r="H473">
        <v>837</v>
      </c>
      <c r="I473">
        <v>541</v>
      </c>
      <c r="J473">
        <v>117</v>
      </c>
      <c r="K473">
        <v>328</v>
      </c>
      <c r="L473">
        <v>0</v>
      </c>
      <c r="M473">
        <v>52</v>
      </c>
      <c r="N473">
        <v>15</v>
      </c>
      <c r="O473">
        <v>5</v>
      </c>
      <c r="P473">
        <v>84</v>
      </c>
      <c r="Q473">
        <v>49</v>
      </c>
      <c r="R473">
        <v>0.106806862202546</v>
      </c>
      <c r="S473">
        <v>1.6602102933038199E-2</v>
      </c>
      <c r="T473">
        <v>33251</v>
      </c>
      <c r="U473">
        <v>4.4548976203652502E-2</v>
      </c>
      <c r="V473">
        <v>0.235749861649142</v>
      </c>
      <c r="W473">
        <v>0.231599335915883</v>
      </c>
      <c r="X473">
        <v>0.149695628112894</v>
      </c>
      <c r="Y473">
        <v>3.2374100719424502E-2</v>
      </c>
      <c r="Z473">
        <v>9.0758162700608699E-2</v>
      </c>
      <c r="AA473">
        <v>0</v>
      </c>
      <c r="AB473">
        <v>1.4388489208633099E-2</v>
      </c>
      <c r="AC473">
        <v>4.1505257332595498E-3</v>
      </c>
      <c r="AD473">
        <v>1.38350857775318E-3</v>
      </c>
      <c r="AE473">
        <v>2.3242944106253501E-2</v>
      </c>
      <c r="AF473">
        <v>1.3558384061981199E-2</v>
      </c>
      <c r="AG473">
        <v>0.70171428571428596</v>
      </c>
      <c r="AH473">
        <v>0.46171428571428602</v>
      </c>
      <c r="AI473">
        <v>0.73714285714285699</v>
      </c>
      <c r="AJ473">
        <v>0.54857142857142904</v>
      </c>
      <c r="AK473">
        <v>0.72342857142857098</v>
      </c>
      <c r="AL473">
        <v>0.54857142857142904</v>
      </c>
      <c r="AM473">
        <v>0.76</v>
      </c>
      <c r="AN473">
        <v>0.70514285714285696</v>
      </c>
      <c r="AO473">
        <v>0.51657142857142901</v>
      </c>
      <c r="AP473">
        <v>0</v>
      </c>
      <c r="AQ473">
        <v>0.50628571428571401</v>
      </c>
      <c r="AR473">
        <v>0.251428571428571</v>
      </c>
      <c r="AS473">
        <v>0.27085714285714302</v>
      </c>
      <c r="AT473">
        <v>0.72571428571428598</v>
      </c>
      <c r="AU473">
        <v>0.65485714285714303</v>
      </c>
      <c r="AV473">
        <v>2.44914285714286</v>
      </c>
      <c r="AW473">
        <v>2.7371428571428602</v>
      </c>
      <c r="AX473">
        <v>0.51657142857142901</v>
      </c>
      <c r="AY473">
        <v>2.4091428571428599</v>
      </c>
      <c r="AZ473">
        <v>8.1120000000000001</v>
      </c>
      <c r="BA473">
        <v>0.70057142857142896</v>
      </c>
      <c r="BB473">
        <v>0.872</v>
      </c>
      <c r="BC473">
        <v>0.25942857142857101</v>
      </c>
      <c r="BD473">
        <v>0.51314285714285701</v>
      </c>
      <c r="BE473">
        <v>0.64114285714285701</v>
      </c>
      <c r="BF473" s="233" t="str">
        <f t="shared" si="7"/>
        <v>Significant vulnerability</v>
      </c>
    </row>
    <row r="474" spans="1:58" x14ac:dyDescent="0.25">
      <c r="A474">
        <v>56098</v>
      </c>
      <c r="B474">
        <v>1964</v>
      </c>
      <c r="C474">
        <v>162</v>
      </c>
      <c r="D474">
        <v>62</v>
      </c>
      <c r="E474">
        <v>37159</v>
      </c>
      <c r="F474">
        <v>147</v>
      </c>
      <c r="G474">
        <v>472</v>
      </c>
      <c r="H474">
        <v>349</v>
      </c>
      <c r="I474">
        <v>305</v>
      </c>
      <c r="J474">
        <v>89</v>
      </c>
      <c r="K474">
        <v>341</v>
      </c>
      <c r="L474">
        <v>23</v>
      </c>
      <c r="M474">
        <v>36</v>
      </c>
      <c r="N474">
        <v>21</v>
      </c>
      <c r="O474">
        <v>22</v>
      </c>
      <c r="P474">
        <v>39</v>
      </c>
      <c r="Q474">
        <v>43</v>
      </c>
      <c r="R474">
        <v>8.2484725050916502E-2</v>
      </c>
      <c r="S474">
        <v>3.1568228105906301E-2</v>
      </c>
      <c r="T474">
        <v>37159</v>
      </c>
      <c r="U474">
        <v>7.4847250509165006E-2</v>
      </c>
      <c r="V474">
        <v>0.24032586558044799</v>
      </c>
      <c r="W474">
        <v>0.177698574338086</v>
      </c>
      <c r="X474">
        <v>0.155295315682281</v>
      </c>
      <c r="Y474">
        <v>4.5315682281059103E-2</v>
      </c>
      <c r="Z474">
        <v>0.17362525458248501</v>
      </c>
      <c r="AA474">
        <v>1.1710794297352301E-2</v>
      </c>
      <c r="AB474">
        <v>1.83299389002037E-2</v>
      </c>
      <c r="AC474">
        <v>1.06924643584521E-2</v>
      </c>
      <c r="AD474">
        <v>1.12016293279022E-2</v>
      </c>
      <c r="AE474">
        <v>1.9857433808553999E-2</v>
      </c>
      <c r="AF474">
        <v>2.18940936863544E-2</v>
      </c>
      <c r="AG474">
        <v>0.52685714285714302</v>
      </c>
      <c r="AH474">
        <v>0.84914285714285698</v>
      </c>
      <c r="AI474">
        <v>0.497142857142857</v>
      </c>
      <c r="AJ474">
        <v>0.877714285714286</v>
      </c>
      <c r="AK474">
        <v>0.747428571428571</v>
      </c>
      <c r="AL474">
        <v>0.19771428571428601</v>
      </c>
      <c r="AM474">
        <v>0.79542857142857104</v>
      </c>
      <c r="AN474">
        <v>0.88228571428571401</v>
      </c>
      <c r="AO474">
        <v>0.76914285714285702</v>
      </c>
      <c r="AP474">
        <v>0.79771428571428604</v>
      </c>
      <c r="AQ474">
        <v>0.54971428571428604</v>
      </c>
      <c r="AR474">
        <v>0.40685714285714297</v>
      </c>
      <c r="AS474">
        <v>0.80571428571428605</v>
      </c>
      <c r="AT474">
        <v>0.63885714285714301</v>
      </c>
      <c r="AU474">
        <v>0.75542857142857101</v>
      </c>
      <c r="AV474">
        <v>2.7508571428571398</v>
      </c>
      <c r="AW474">
        <v>2.6228571428571401</v>
      </c>
      <c r="AX474">
        <v>1.5668571428571401</v>
      </c>
      <c r="AY474">
        <v>3.1565714285714299</v>
      </c>
      <c r="AZ474">
        <v>10.0971428571429</v>
      </c>
      <c r="BA474">
        <v>0.80914285714285705</v>
      </c>
      <c r="BB474">
        <v>0.82285714285714295</v>
      </c>
      <c r="BC474">
        <v>0.83199999999999996</v>
      </c>
      <c r="BD474">
        <v>0.74057142857142899</v>
      </c>
      <c r="BE474">
        <v>0.91314285714285703</v>
      </c>
      <c r="BF474" s="233" t="str">
        <f t="shared" si="7"/>
        <v>Most vulnerability</v>
      </c>
    </row>
    <row r="475" spans="1:58" x14ac:dyDescent="0.25">
      <c r="A475">
        <v>56101</v>
      </c>
      <c r="B475">
        <v>6079</v>
      </c>
      <c r="C475">
        <v>654</v>
      </c>
      <c r="D475">
        <v>126</v>
      </c>
      <c r="E475">
        <v>34381</v>
      </c>
      <c r="F475">
        <v>368</v>
      </c>
      <c r="G475">
        <v>1439</v>
      </c>
      <c r="H475">
        <v>1412</v>
      </c>
      <c r="I475">
        <v>929</v>
      </c>
      <c r="J475">
        <v>209</v>
      </c>
      <c r="K475">
        <v>1052</v>
      </c>
      <c r="L475">
        <v>45</v>
      </c>
      <c r="M475">
        <v>126</v>
      </c>
      <c r="N475">
        <v>32</v>
      </c>
      <c r="O475">
        <v>64</v>
      </c>
      <c r="P475">
        <v>181</v>
      </c>
      <c r="Q475">
        <v>242</v>
      </c>
      <c r="R475">
        <v>0.107583484125679</v>
      </c>
      <c r="S475">
        <v>2.0727093271919701E-2</v>
      </c>
      <c r="T475">
        <v>34381</v>
      </c>
      <c r="U475">
        <v>6.05362724132259E-2</v>
      </c>
      <c r="V475">
        <v>0.23671656522454401</v>
      </c>
      <c r="W475">
        <v>0.23227504523770401</v>
      </c>
      <c r="X475">
        <v>0.152821187695345</v>
      </c>
      <c r="Y475">
        <v>3.4380654712946199E-2</v>
      </c>
      <c r="Z475">
        <v>0.17305477874650399</v>
      </c>
      <c r="AA475">
        <v>7.4025333113999E-3</v>
      </c>
      <c r="AB475">
        <v>2.0727093271919701E-2</v>
      </c>
      <c r="AC475">
        <v>5.2640236881066E-3</v>
      </c>
      <c r="AD475">
        <v>1.05280473762132E-2</v>
      </c>
      <c r="AE475">
        <v>2.9774633985852901E-2</v>
      </c>
      <c r="AF475">
        <v>3.9809179141306099E-2</v>
      </c>
      <c r="AG475">
        <v>0.70514285714285696</v>
      </c>
      <c r="AH475">
        <v>0.622857142857143</v>
      </c>
      <c r="AI475">
        <v>0.67885714285714305</v>
      </c>
      <c r="AJ475">
        <v>0.78057142857142903</v>
      </c>
      <c r="AK475">
        <v>0.72685714285714298</v>
      </c>
      <c r="AL475">
        <v>0.55542857142857105</v>
      </c>
      <c r="AM475">
        <v>0.77942857142857103</v>
      </c>
      <c r="AN475">
        <v>0.748571428571429</v>
      </c>
      <c r="AO475">
        <v>0.76571428571428601</v>
      </c>
      <c r="AP475">
        <v>0.71199999999999997</v>
      </c>
      <c r="AQ475">
        <v>0.58285714285714296</v>
      </c>
      <c r="AR475">
        <v>0.27885714285714303</v>
      </c>
      <c r="AS475">
        <v>0.78171428571428603</v>
      </c>
      <c r="AT475">
        <v>0.81371428571428595</v>
      </c>
      <c r="AU475">
        <v>0.89828571428571402</v>
      </c>
      <c r="AV475">
        <v>2.78742857142857</v>
      </c>
      <c r="AW475">
        <v>2.8102857142857101</v>
      </c>
      <c r="AX475">
        <v>1.47771428571429</v>
      </c>
      <c r="AY475">
        <v>3.3554285714285701</v>
      </c>
      <c r="AZ475">
        <v>10.4308571428571</v>
      </c>
      <c r="BA475">
        <v>0.81714285714285695</v>
      </c>
      <c r="BB475">
        <v>0.90514285714285703</v>
      </c>
      <c r="BC475">
        <v>0.78400000000000003</v>
      </c>
      <c r="BD475">
        <v>0.81714285714285695</v>
      </c>
      <c r="BE475">
        <v>0.93942857142857095</v>
      </c>
      <c r="BF475" s="233" t="str">
        <f t="shared" si="7"/>
        <v>Most vulnerability</v>
      </c>
    </row>
    <row r="476" spans="1:58" x14ac:dyDescent="0.25">
      <c r="A476">
        <v>56110</v>
      </c>
      <c r="B476">
        <v>1659</v>
      </c>
      <c r="C476">
        <v>158</v>
      </c>
      <c r="D476">
        <v>9</v>
      </c>
      <c r="E476">
        <v>33162</v>
      </c>
      <c r="F476">
        <v>90</v>
      </c>
      <c r="G476">
        <v>308</v>
      </c>
      <c r="H476">
        <v>493</v>
      </c>
      <c r="I476">
        <v>181</v>
      </c>
      <c r="J476">
        <v>28</v>
      </c>
      <c r="K476">
        <v>251</v>
      </c>
      <c r="L476">
        <v>6</v>
      </c>
      <c r="M476">
        <v>7</v>
      </c>
      <c r="N476">
        <v>7</v>
      </c>
      <c r="O476">
        <v>12</v>
      </c>
      <c r="P476">
        <v>30</v>
      </c>
      <c r="Q476">
        <v>23</v>
      </c>
      <c r="R476">
        <v>9.5238095238095205E-2</v>
      </c>
      <c r="S476">
        <v>5.4249547920433997E-3</v>
      </c>
      <c r="T476">
        <v>33162</v>
      </c>
      <c r="U476">
        <v>5.4249547920434002E-2</v>
      </c>
      <c r="V476">
        <v>0.18565400843881899</v>
      </c>
      <c r="W476">
        <v>0.29716696805304399</v>
      </c>
      <c r="X476">
        <v>0.109101868595539</v>
      </c>
      <c r="Y476">
        <v>1.68776371308017E-2</v>
      </c>
      <c r="Z476">
        <v>0.15129596142254401</v>
      </c>
      <c r="AA476">
        <v>3.6166365280289299E-3</v>
      </c>
      <c r="AB476">
        <v>4.2194092827004199E-3</v>
      </c>
      <c r="AC476">
        <v>4.2194092827004199E-3</v>
      </c>
      <c r="AD476">
        <v>7.2332730560578703E-3</v>
      </c>
      <c r="AE476">
        <v>1.8083182640144701E-2</v>
      </c>
      <c r="AF476">
        <v>1.38637733574442E-2</v>
      </c>
      <c r="AG476">
        <v>0.620571428571429</v>
      </c>
      <c r="AH476">
        <v>0.121142857142857</v>
      </c>
      <c r="AI476">
        <v>0.74399999999999999</v>
      </c>
      <c r="AJ476">
        <v>0.70857142857142896</v>
      </c>
      <c r="AK476">
        <v>0.434285714285714</v>
      </c>
      <c r="AL476">
        <v>0.92685714285714305</v>
      </c>
      <c r="AM476">
        <v>0.41142857142857098</v>
      </c>
      <c r="AN476">
        <v>0.26971428571428602</v>
      </c>
      <c r="AO476">
        <v>0.73142857142857098</v>
      </c>
      <c r="AP476">
        <v>0.58171428571428596</v>
      </c>
      <c r="AQ476">
        <v>0.36457142857142899</v>
      </c>
      <c r="AR476">
        <v>0.252571428571429</v>
      </c>
      <c r="AS476">
        <v>0.63771428571428601</v>
      </c>
      <c r="AT476">
        <v>0.58742857142857097</v>
      </c>
      <c r="AU476">
        <v>0.65828571428571403</v>
      </c>
      <c r="AV476">
        <v>2.19428571428571</v>
      </c>
      <c r="AW476">
        <v>2.0422857142857098</v>
      </c>
      <c r="AX476">
        <v>1.3131428571428601</v>
      </c>
      <c r="AY476">
        <v>2.5005714285714302</v>
      </c>
      <c r="AZ476">
        <v>8.0502857142857103</v>
      </c>
      <c r="BA476">
        <v>0.60228571428571398</v>
      </c>
      <c r="BB476">
        <v>0.53257142857142903</v>
      </c>
      <c r="BC476">
        <v>0.70857142857142896</v>
      </c>
      <c r="BD476">
        <v>0.54400000000000004</v>
      </c>
      <c r="BE476">
        <v>0.625142857142857</v>
      </c>
      <c r="BF476" s="233" t="str">
        <f t="shared" si="7"/>
        <v>Significant vulnerability</v>
      </c>
    </row>
    <row r="477" spans="1:58" x14ac:dyDescent="0.25">
      <c r="A477">
        <v>56111</v>
      </c>
      <c r="B477">
        <v>353</v>
      </c>
      <c r="C477">
        <v>23</v>
      </c>
      <c r="D477">
        <v>7</v>
      </c>
      <c r="E477">
        <v>63535</v>
      </c>
      <c r="F477">
        <v>10</v>
      </c>
      <c r="G477">
        <v>35</v>
      </c>
      <c r="H477">
        <v>62</v>
      </c>
      <c r="I477">
        <v>45</v>
      </c>
      <c r="J477">
        <v>6</v>
      </c>
      <c r="K477">
        <v>51</v>
      </c>
      <c r="L477">
        <v>2</v>
      </c>
      <c r="M477">
        <v>0</v>
      </c>
      <c r="N477">
        <v>1</v>
      </c>
      <c r="O477">
        <v>0</v>
      </c>
      <c r="P477">
        <v>1</v>
      </c>
      <c r="Q477">
        <v>0</v>
      </c>
      <c r="R477">
        <v>6.5155807365439106E-2</v>
      </c>
      <c r="S477">
        <v>1.9830028328611901E-2</v>
      </c>
      <c r="T477">
        <v>63535</v>
      </c>
      <c r="U477">
        <v>2.8328611898017001E-2</v>
      </c>
      <c r="V477">
        <v>9.9150141643059506E-2</v>
      </c>
      <c r="W477">
        <v>0.17563739376770501</v>
      </c>
      <c r="X477">
        <v>0.12747875354107599</v>
      </c>
      <c r="Y477">
        <v>1.69971671388102E-2</v>
      </c>
      <c r="Z477">
        <v>0.14447592067988699</v>
      </c>
      <c r="AA477">
        <v>5.6657223796033997E-3</v>
      </c>
      <c r="AB477">
        <v>0</v>
      </c>
      <c r="AC477">
        <v>2.8328611898016999E-3</v>
      </c>
      <c r="AD477">
        <v>0</v>
      </c>
      <c r="AE477">
        <v>2.8328611898016999E-3</v>
      </c>
      <c r="AF477">
        <v>0</v>
      </c>
      <c r="AG477">
        <v>0.36457142857142899</v>
      </c>
      <c r="AH477">
        <v>0.58971428571428597</v>
      </c>
      <c r="AI477">
        <v>4.57142857142857E-2</v>
      </c>
      <c r="AJ477">
        <v>0.25714285714285701</v>
      </c>
      <c r="AK477">
        <v>5.2571428571428602E-2</v>
      </c>
      <c r="AL477">
        <v>0.186285714285714</v>
      </c>
      <c r="AM477">
        <v>0.59542857142857097</v>
      </c>
      <c r="AN477">
        <v>0.27657142857142902</v>
      </c>
      <c r="AO477">
        <v>0.71771428571428597</v>
      </c>
      <c r="AP477">
        <v>0.66285714285714303</v>
      </c>
      <c r="AQ477">
        <v>0</v>
      </c>
      <c r="AR477">
        <v>0.216</v>
      </c>
      <c r="AS477">
        <v>0</v>
      </c>
      <c r="AT477">
        <v>0.129142857142857</v>
      </c>
      <c r="AU477">
        <v>0</v>
      </c>
      <c r="AV477">
        <v>1.25714285714286</v>
      </c>
      <c r="AW477">
        <v>1.1108571428571401</v>
      </c>
      <c r="AX477">
        <v>1.3805714285714299</v>
      </c>
      <c r="AY477">
        <v>0.34514285714285697</v>
      </c>
      <c r="AZ477">
        <v>4.0937142857142899</v>
      </c>
      <c r="BA477">
        <v>0.20342857142857099</v>
      </c>
      <c r="BB477">
        <v>6.8571428571428603E-2</v>
      </c>
      <c r="BC477">
        <v>0.73942857142857099</v>
      </c>
      <c r="BD477">
        <v>2.6285714285714301E-2</v>
      </c>
      <c r="BE477">
        <v>0.04</v>
      </c>
      <c r="BF477" s="233" t="str">
        <f t="shared" si="7"/>
        <v>Least vulnerability</v>
      </c>
    </row>
    <row r="478" spans="1:58" x14ac:dyDescent="0.25">
      <c r="A478">
        <v>56113</v>
      </c>
      <c r="B478">
        <v>237</v>
      </c>
      <c r="C478">
        <v>11</v>
      </c>
      <c r="D478">
        <v>0</v>
      </c>
      <c r="E478">
        <v>42669</v>
      </c>
      <c r="F478">
        <v>4</v>
      </c>
      <c r="G478">
        <v>47</v>
      </c>
      <c r="H478">
        <v>63</v>
      </c>
      <c r="I478">
        <v>29</v>
      </c>
      <c r="J478">
        <v>13</v>
      </c>
      <c r="K478">
        <v>0</v>
      </c>
      <c r="L478">
        <v>0</v>
      </c>
      <c r="M478">
        <v>0</v>
      </c>
      <c r="N478">
        <v>9</v>
      </c>
      <c r="O478">
        <v>0</v>
      </c>
      <c r="P478">
        <v>1</v>
      </c>
      <c r="Q478">
        <v>0</v>
      </c>
      <c r="R478">
        <v>4.6413502109704602E-2</v>
      </c>
      <c r="S478">
        <v>0</v>
      </c>
      <c r="T478">
        <v>42669</v>
      </c>
      <c r="U478">
        <v>1.68776371308017E-2</v>
      </c>
      <c r="V478">
        <v>0.19831223628691999</v>
      </c>
      <c r="W478">
        <v>0.265822784810127</v>
      </c>
      <c r="X478">
        <v>0.122362869198312</v>
      </c>
      <c r="Y478">
        <v>5.4852320675105502E-2</v>
      </c>
      <c r="Z478">
        <v>0</v>
      </c>
      <c r="AA478">
        <v>0</v>
      </c>
      <c r="AB478">
        <v>0</v>
      </c>
      <c r="AC478">
        <v>3.7974683544303799E-2</v>
      </c>
      <c r="AD478">
        <v>0</v>
      </c>
      <c r="AE478">
        <v>4.2194092827004199E-3</v>
      </c>
      <c r="AF478">
        <v>0</v>
      </c>
      <c r="AG478">
        <v>0.20228571428571401</v>
      </c>
      <c r="AH478">
        <v>0</v>
      </c>
      <c r="AI478">
        <v>0.254857142857143</v>
      </c>
      <c r="AJ478">
        <v>0.128</v>
      </c>
      <c r="AK478">
        <v>0.51771428571428602</v>
      </c>
      <c r="AL478">
        <v>0.78285714285714303</v>
      </c>
      <c r="AM478">
        <v>0.54285714285714304</v>
      </c>
      <c r="AN478">
        <v>0.93485714285714305</v>
      </c>
      <c r="AO478">
        <v>0</v>
      </c>
      <c r="AP478">
        <v>0</v>
      </c>
      <c r="AQ478">
        <v>0</v>
      </c>
      <c r="AR478">
        <v>0.72914285714285698</v>
      </c>
      <c r="AS478">
        <v>0</v>
      </c>
      <c r="AT478">
        <v>0.16685714285714301</v>
      </c>
      <c r="AU478">
        <v>0</v>
      </c>
      <c r="AV478">
        <v>0.58514285714285696</v>
      </c>
      <c r="AW478">
        <v>2.77828571428571</v>
      </c>
      <c r="AX478">
        <v>0</v>
      </c>
      <c r="AY478">
        <v>0.89600000000000002</v>
      </c>
      <c r="AZ478">
        <v>4.25942857142857</v>
      </c>
      <c r="BA478">
        <v>3.0857142857142899E-2</v>
      </c>
      <c r="BB478">
        <v>0.89600000000000002</v>
      </c>
      <c r="BC478">
        <v>0</v>
      </c>
      <c r="BD478">
        <v>0.08</v>
      </c>
      <c r="BE478">
        <v>5.8285714285714302E-2</v>
      </c>
      <c r="BF478" s="233" t="str">
        <f t="shared" si="7"/>
        <v>Least vulnerability</v>
      </c>
    </row>
    <row r="479" spans="1:58" x14ac:dyDescent="0.25">
      <c r="A479">
        <v>56114</v>
      </c>
      <c r="B479">
        <v>341</v>
      </c>
      <c r="C479">
        <v>11</v>
      </c>
      <c r="D479">
        <v>5</v>
      </c>
      <c r="E479">
        <v>40336</v>
      </c>
      <c r="F479">
        <v>15</v>
      </c>
      <c r="G479">
        <v>72</v>
      </c>
      <c r="H479">
        <v>68</v>
      </c>
      <c r="I479">
        <v>29</v>
      </c>
      <c r="J479">
        <v>14</v>
      </c>
      <c r="K479">
        <v>6</v>
      </c>
      <c r="L479">
        <v>0</v>
      </c>
      <c r="M479">
        <v>0</v>
      </c>
      <c r="N479">
        <v>1</v>
      </c>
      <c r="O479">
        <v>2</v>
      </c>
      <c r="P479">
        <v>1</v>
      </c>
      <c r="Q479">
        <v>0</v>
      </c>
      <c r="R479">
        <v>3.2258064516128997E-2</v>
      </c>
      <c r="S479">
        <v>1.46627565982405E-2</v>
      </c>
      <c r="T479">
        <v>40336</v>
      </c>
      <c r="U479">
        <v>4.3988269794721403E-2</v>
      </c>
      <c r="V479">
        <v>0.21114369501466301</v>
      </c>
      <c r="W479">
        <v>0.19941348973607001</v>
      </c>
      <c r="X479">
        <v>8.5043988269794701E-2</v>
      </c>
      <c r="Y479">
        <v>4.1055718475073298E-2</v>
      </c>
      <c r="Z479">
        <v>1.7595307917888599E-2</v>
      </c>
      <c r="AA479">
        <v>0</v>
      </c>
      <c r="AB479">
        <v>0</v>
      </c>
      <c r="AC479">
        <v>2.9325513196480899E-3</v>
      </c>
      <c r="AD479">
        <v>5.8651026392961903E-3</v>
      </c>
      <c r="AE479">
        <v>2.9325513196480899E-3</v>
      </c>
      <c r="AF479">
        <v>0</v>
      </c>
      <c r="AG479">
        <v>8.4571428571428603E-2</v>
      </c>
      <c r="AH479">
        <v>0.38514285714285701</v>
      </c>
      <c r="AI479">
        <v>0.34057142857142902</v>
      </c>
      <c r="AJ479">
        <v>0.53942857142857104</v>
      </c>
      <c r="AK479">
        <v>0.60342857142857098</v>
      </c>
      <c r="AL479">
        <v>0.29485714285714298</v>
      </c>
      <c r="AM479">
        <v>0.187428571428571</v>
      </c>
      <c r="AN479">
        <v>0.84571428571428597</v>
      </c>
      <c r="AO479">
        <v>5.7142857142857099E-2</v>
      </c>
      <c r="AP479">
        <v>0</v>
      </c>
      <c r="AQ479">
        <v>0</v>
      </c>
      <c r="AR479">
        <v>0.220571428571429</v>
      </c>
      <c r="AS479">
        <v>0.58285714285714296</v>
      </c>
      <c r="AT479">
        <v>0.13257142857142901</v>
      </c>
      <c r="AU479">
        <v>0</v>
      </c>
      <c r="AV479">
        <v>1.3497142857142901</v>
      </c>
      <c r="AW479">
        <v>1.9314285714285699</v>
      </c>
      <c r="AX479">
        <v>5.7142857142857099E-2</v>
      </c>
      <c r="AY479">
        <v>0.93600000000000005</v>
      </c>
      <c r="AZ479">
        <v>4.2742857142857096</v>
      </c>
      <c r="BA479">
        <v>0.23314285714285701</v>
      </c>
      <c r="BB479">
        <v>0.45028571428571401</v>
      </c>
      <c r="BC479">
        <v>4.9142857142857099E-2</v>
      </c>
      <c r="BD479">
        <v>8.5714285714285701E-2</v>
      </c>
      <c r="BE479">
        <v>6.0571428571428602E-2</v>
      </c>
      <c r="BF479" s="233" t="str">
        <f t="shared" si="7"/>
        <v>Least vulnerability</v>
      </c>
    </row>
    <row r="480" spans="1:58" x14ac:dyDescent="0.25">
      <c r="A480">
        <v>56115</v>
      </c>
      <c r="B480">
        <v>1290</v>
      </c>
      <c r="C480">
        <v>112</v>
      </c>
      <c r="D480">
        <v>26</v>
      </c>
      <c r="E480">
        <v>32573</v>
      </c>
      <c r="F480">
        <v>34</v>
      </c>
      <c r="G480">
        <v>244</v>
      </c>
      <c r="H480">
        <v>349</v>
      </c>
      <c r="I480">
        <v>120</v>
      </c>
      <c r="J480">
        <v>41</v>
      </c>
      <c r="K480">
        <v>69</v>
      </c>
      <c r="L480">
        <v>1</v>
      </c>
      <c r="M480">
        <v>14</v>
      </c>
      <c r="N480">
        <v>9</v>
      </c>
      <c r="O480">
        <v>3</v>
      </c>
      <c r="P480">
        <v>29</v>
      </c>
      <c r="Q480">
        <v>31</v>
      </c>
      <c r="R480">
        <v>8.6821705426356602E-2</v>
      </c>
      <c r="S480">
        <v>2.0155038759689901E-2</v>
      </c>
      <c r="T480">
        <v>32573</v>
      </c>
      <c r="U480">
        <v>2.6356589147286801E-2</v>
      </c>
      <c r="V480">
        <v>0.18914728682170501</v>
      </c>
      <c r="W480">
        <v>0.27054263565891501</v>
      </c>
      <c r="X480">
        <v>9.3023255813953501E-2</v>
      </c>
      <c r="Y480">
        <v>3.1782945736434101E-2</v>
      </c>
      <c r="Z480">
        <v>5.3488372093023297E-2</v>
      </c>
      <c r="AA480">
        <v>7.7519379844961196E-4</v>
      </c>
      <c r="AB480">
        <v>1.08527131782946E-2</v>
      </c>
      <c r="AC480">
        <v>6.9767441860465098E-3</v>
      </c>
      <c r="AD480">
        <v>2.3255813953488402E-3</v>
      </c>
      <c r="AE480">
        <v>2.2480620155038801E-2</v>
      </c>
      <c r="AF480">
        <v>2.4031007751938002E-2</v>
      </c>
      <c r="AG480">
        <v>0.56685714285714295</v>
      </c>
      <c r="AH480">
        <v>0.60228571428571398</v>
      </c>
      <c r="AI480">
        <v>0.77600000000000002</v>
      </c>
      <c r="AJ480">
        <v>0.23200000000000001</v>
      </c>
      <c r="AK480">
        <v>0.45714285714285702</v>
      </c>
      <c r="AL480">
        <v>0.81371428571428595</v>
      </c>
      <c r="AM480">
        <v>0.26285714285714301</v>
      </c>
      <c r="AN480">
        <v>0.69485714285714295</v>
      </c>
      <c r="AO480">
        <v>0.27657142857142902</v>
      </c>
      <c r="AP480">
        <v>0.40342857142857103</v>
      </c>
      <c r="AQ480">
        <v>0.46285714285714302</v>
      </c>
      <c r="AR480">
        <v>0.32342857142857101</v>
      </c>
      <c r="AS480">
        <v>0.34171428571428603</v>
      </c>
      <c r="AT480">
        <v>0.70971428571428596</v>
      </c>
      <c r="AU480">
        <v>0.77142857142857102</v>
      </c>
      <c r="AV480">
        <v>2.1771428571428602</v>
      </c>
      <c r="AW480">
        <v>2.22857142857143</v>
      </c>
      <c r="AX480">
        <v>0.68</v>
      </c>
      <c r="AY480">
        <v>2.6091428571428601</v>
      </c>
      <c r="AZ480">
        <v>7.6948571428571402</v>
      </c>
      <c r="BA480">
        <v>0.59657142857142897</v>
      </c>
      <c r="BB480">
        <v>0.620571428571429</v>
      </c>
      <c r="BC480">
        <v>0.35314285714285698</v>
      </c>
      <c r="BD480">
        <v>0.57028571428571395</v>
      </c>
      <c r="BE480">
        <v>0.56457142857142895</v>
      </c>
      <c r="BF480" s="233" t="str">
        <f t="shared" si="7"/>
        <v>Significant vulnerability</v>
      </c>
    </row>
    <row r="481" spans="1:58" x14ac:dyDescent="0.25">
      <c r="A481">
        <v>56116</v>
      </c>
      <c r="B481">
        <v>590</v>
      </c>
      <c r="C481">
        <v>54</v>
      </c>
      <c r="D481">
        <v>2</v>
      </c>
      <c r="E481">
        <v>43453</v>
      </c>
      <c r="F481">
        <v>13</v>
      </c>
      <c r="G481">
        <v>90</v>
      </c>
      <c r="H481">
        <v>191</v>
      </c>
      <c r="I481">
        <v>43</v>
      </c>
      <c r="J481">
        <v>6</v>
      </c>
      <c r="K481">
        <v>42</v>
      </c>
      <c r="L481">
        <v>0</v>
      </c>
      <c r="M481">
        <v>0</v>
      </c>
      <c r="N481">
        <v>2</v>
      </c>
      <c r="O481">
        <v>0</v>
      </c>
      <c r="P481">
        <v>4</v>
      </c>
      <c r="Q481">
        <v>0</v>
      </c>
      <c r="R481">
        <v>9.1525423728813601E-2</v>
      </c>
      <c r="S481">
        <v>3.3898305084745801E-3</v>
      </c>
      <c r="T481">
        <v>43453</v>
      </c>
      <c r="U481">
        <v>2.20338983050847E-2</v>
      </c>
      <c r="V481">
        <v>0.152542372881356</v>
      </c>
      <c r="W481">
        <v>0.32372881355932198</v>
      </c>
      <c r="X481">
        <v>7.2881355932203407E-2</v>
      </c>
      <c r="Y481">
        <v>1.01694915254237E-2</v>
      </c>
      <c r="Z481">
        <v>7.1186440677966104E-2</v>
      </c>
      <c r="AA481">
        <v>0</v>
      </c>
      <c r="AB481">
        <v>0</v>
      </c>
      <c r="AC481">
        <v>3.3898305084745801E-3</v>
      </c>
      <c r="AD481">
        <v>0</v>
      </c>
      <c r="AE481">
        <v>6.7796610169491497E-3</v>
      </c>
      <c r="AF481">
        <v>0</v>
      </c>
      <c r="AG481">
        <v>0.59542857142857097</v>
      </c>
      <c r="AH481">
        <v>8.2285714285714295E-2</v>
      </c>
      <c r="AI481">
        <v>0.23314285714285701</v>
      </c>
      <c r="AJ481">
        <v>0.18171428571428599</v>
      </c>
      <c r="AK481">
        <v>0.250285714285714</v>
      </c>
      <c r="AL481">
        <v>0.97142857142857097</v>
      </c>
      <c r="AM481">
        <v>9.6000000000000002E-2</v>
      </c>
      <c r="AN481">
        <v>9.2571428571428596E-2</v>
      </c>
      <c r="AO481">
        <v>0.39200000000000002</v>
      </c>
      <c r="AP481">
        <v>0</v>
      </c>
      <c r="AQ481">
        <v>0</v>
      </c>
      <c r="AR481">
        <v>0.23085714285714301</v>
      </c>
      <c r="AS481">
        <v>0</v>
      </c>
      <c r="AT481">
        <v>0.26514285714285701</v>
      </c>
      <c r="AU481">
        <v>0</v>
      </c>
      <c r="AV481">
        <v>1.0925714285714301</v>
      </c>
      <c r="AW481">
        <v>1.4102857142857099</v>
      </c>
      <c r="AX481">
        <v>0.39200000000000002</v>
      </c>
      <c r="AY481">
        <v>0.496</v>
      </c>
      <c r="AZ481">
        <v>3.3908571428571399</v>
      </c>
      <c r="BA481">
        <v>0.14742857142857099</v>
      </c>
      <c r="BB481">
        <v>0.18057142857142899</v>
      </c>
      <c r="BC481">
        <v>0.21142857142857099</v>
      </c>
      <c r="BD481">
        <v>3.77142857142857E-2</v>
      </c>
      <c r="BE481">
        <v>1.7142857142857099E-2</v>
      </c>
      <c r="BF481" s="233" t="str">
        <f t="shared" si="7"/>
        <v>Least vulnerability</v>
      </c>
    </row>
    <row r="482" spans="1:58" x14ac:dyDescent="0.25">
      <c r="A482">
        <v>56117</v>
      </c>
      <c r="B482">
        <v>374</v>
      </c>
      <c r="C482">
        <v>24</v>
      </c>
      <c r="D482">
        <v>11</v>
      </c>
      <c r="E482">
        <v>32624</v>
      </c>
      <c r="F482">
        <v>34</v>
      </c>
      <c r="G482">
        <v>48</v>
      </c>
      <c r="H482">
        <v>97</v>
      </c>
      <c r="I482">
        <v>41</v>
      </c>
      <c r="J482">
        <v>9</v>
      </c>
      <c r="K482">
        <v>123</v>
      </c>
      <c r="L482">
        <v>51</v>
      </c>
      <c r="M482">
        <v>0</v>
      </c>
      <c r="N482">
        <v>1</v>
      </c>
      <c r="O482">
        <v>0</v>
      </c>
      <c r="P482">
        <v>3</v>
      </c>
      <c r="Q482">
        <v>0</v>
      </c>
      <c r="R482">
        <v>6.4171122994652399E-2</v>
      </c>
      <c r="S482">
        <v>2.9411764705882401E-2</v>
      </c>
      <c r="T482">
        <v>32624</v>
      </c>
      <c r="U482">
        <v>9.0909090909090898E-2</v>
      </c>
      <c r="V482">
        <v>0.12834224598930499</v>
      </c>
      <c r="W482">
        <v>0.25935828877005301</v>
      </c>
      <c r="X482">
        <v>0.10962566844919799</v>
      </c>
      <c r="Y482">
        <v>2.40641711229947E-2</v>
      </c>
      <c r="Z482">
        <v>0.32887700534759401</v>
      </c>
      <c r="AA482">
        <v>0.13636363636363599</v>
      </c>
      <c r="AB482">
        <v>0</v>
      </c>
      <c r="AC482">
        <v>2.6737967914438501E-3</v>
      </c>
      <c r="AD482">
        <v>0</v>
      </c>
      <c r="AE482">
        <v>8.0213903743315499E-3</v>
      </c>
      <c r="AF482">
        <v>0</v>
      </c>
      <c r="AG482">
        <v>0.34628571428571397</v>
      </c>
      <c r="AH482">
        <v>0.82628571428571396</v>
      </c>
      <c r="AI482">
        <v>0.77257142857142902</v>
      </c>
      <c r="AJ482">
        <v>0.94285714285714295</v>
      </c>
      <c r="AK482">
        <v>0.126857142857143</v>
      </c>
      <c r="AL482">
        <v>0.748571428571429</v>
      </c>
      <c r="AM482">
        <v>0.41485714285714298</v>
      </c>
      <c r="AN482">
        <v>0.497142857142857</v>
      </c>
      <c r="AO482">
        <v>0.92114285714285704</v>
      </c>
      <c r="AP482">
        <v>0.998857142857143</v>
      </c>
      <c r="AQ482">
        <v>0</v>
      </c>
      <c r="AR482">
        <v>0.20914285714285699</v>
      </c>
      <c r="AS482">
        <v>0</v>
      </c>
      <c r="AT482">
        <v>0.30285714285714299</v>
      </c>
      <c r="AU482">
        <v>0</v>
      </c>
      <c r="AV482">
        <v>2.8879999999999999</v>
      </c>
      <c r="AW482">
        <v>1.78742857142857</v>
      </c>
      <c r="AX482">
        <v>1.92</v>
      </c>
      <c r="AY482">
        <v>0.51200000000000001</v>
      </c>
      <c r="AZ482">
        <v>7.1074285714285699</v>
      </c>
      <c r="BA482">
        <v>0.84685714285714297</v>
      </c>
      <c r="BB482">
        <v>0.38514285714285701</v>
      </c>
      <c r="BC482">
        <v>0.97599999999999998</v>
      </c>
      <c r="BD482">
        <v>3.8857142857142903E-2</v>
      </c>
      <c r="BE482">
        <v>0.47657142857142898</v>
      </c>
      <c r="BF482" s="233" t="str">
        <f t="shared" si="7"/>
        <v>Some vulnerability</v>
      </c>
    </row>
    <row r="483" spans="1:58" x14ac:dyDescent="0.25">
      <c r="A483">
        <v>56118</v>
      </c>
      <c r="B483">
        <v>519</v>
      </c>
      <c r="C483">
        <v>21</v>
      </c>
      <c r="D483">
        <v>4</v>
      </c>
      <c r="E483">
        <v>38405</v>
      </c>
      <c r="F483">
        <v>12</v>
      </c>
      <c r="G483">
        <v>95</v>
      </c>
      <c r="H483">
        <v>148</v>
      </c>
      <c r="I483">
        <v>29</v>
      </c>
      <c r="J483">
        <v>15</v>
      </c>
      <c r="K483">
        <v>14</v>
      </c>
      <c r="L483">
        <v>0</v>
      </c>
      <c r="M483">
        <v>0</v>
      </c>
      <c r="N483">
        <v>0</v>
      </c>
      <c r="O483">
        <v>10</v>
      </c>
      <c r="P483">
        <v>4</v>
      </c>
      <c r="Q483">
        <v>0</v>
      </c>
      <c r="R483">
        <v>4.0462427745664699E-2</v>
      </c>
      <c r="S483">
        <v>7.7071290944123296E-3</v>
      </c>
      <c r="T483">
        <v>38405</v>
      </c>
      <c r="U483">
        <v>2.3121387283237E-2</v>
      </c>
      <c r="V483">
        <v>0.18304431599229301</v>
      </c>
      <c r="W483">
        <v>0.28516377649325603</v>
      </c>
      <c r="X483">
        <v>5.5876685934489398E-2</v>
      </c>
      <c r="Y483">
        <v>2.8901734104046201E-2</v>
      </c>
      <c r="Z483">
        <v>2.6974951830443201E-2</v>
      </c>
      <c r="AA483">
        <v>0</v>
      </c>
      <c r="AB483">
        <v>0</v>
      </c>
      <c r="AC483">
        <v>0</v>
      </c>
      <c r="AD483">
        <v>1.9267822736030799E-2</v>
      </c>
      <c r="AE483">
        <v>7.7071290944123296E-3</v>
      </c>
      <c r="AF483">
        <v>0</v>
      </c>
      <c r="AG483">
        <v>0.152</v>
      </c>
      <c r="AH483">
        <v>0.17942857142857099</v>
      </c>
      <c r="AI483">
        <v>0.41257142857142898</v>
      </c>
      <c r="AJ483">
        <v>0.19314285714285701</v>
      </c>
      <c r="AK483">
        <v>0.41257142857142898</v>
      </c>
      <c r="AL483">
        <v>0.88</v>
      </c>
      <c r="AM483">
        <v>3.4285714285714301E-2</v>
      </c>
      <c r="AN483">
        <v>0.63657142857142901</v>
      </c>
      <c r="AO483">
        <v>9.71428571428571E-2</v>
      </c>
      <c r="AP483">
        <v>0</v>
      </c>
      <c r="AQ483">
        <v>0</v>
      </c>
      <c r="AR483">
        <v>0</v>
      </c>
      <c r="AS483">
        <v>0.92571428571428604</v>
      </c>
      <c r="AT483">
        <v>0.30057142857142899</v>
      </c>
      <c r="AU483">
        <v>0</v>
      </c>
      <c r="AV483">
        <v>0.93714285714285706</v>
      </c>
      <c r="AW483">
        <v>1.96342857142857</v>
      </c>
      <c r="AX483">
        <v>9.71428571428571E-2</v>
      </c>
      <c r="AY483">
        <v>1.22628571428571</v>
      </c>
      <c r="AZ483">
        <v>4.2240000000000002</v>
      </c>
      <c r="BA483">
        <v>9.9428571428571394E-2</v>
      </c>
      <c r="BB483">
        <v>0.47199999999999998</v>
      </c>
      <c r="BC483">
        <v>7.8857142857142903E-2</v>
      </c>
      <c r="BD483">
        <v>0.14971428571428599</v>
      </c>
      <c r="BE483">
        <v>5.3714285714285701E-2</v>
      </c>
      <c r="BF483" s="233" t="str">
        <f t="shared" si="7"/>
        <v>Least vulnerability</v>
      </c>
    </row>
    <row r="484" spans="1:58" x14ac:dyDescent="0.25">
      <c r="A484">
        <v>56119</v>
      </c>
      <c r="B484">
        <v>1039</v>
      </c>
      <c r="C484">
        <v>76</v>
      </c>
      <c r="D484">
        <v>16</v>
      </c>
      <c r="E484">
        <v>33540</v>
      </c>
      <c r="F484">
        <v>39</v>
      </c>
      <c r="G484">
        <v>146</v>
      </c>
      <c r="H484">
        <v>267</v>
      </c>
      <c r="I484">
        <v>82</v>
      </c>
      <c r="J484">
        <v>32</v>
      </c>
      <c r="K484">
        <v>293</v>
      </c>
      <c r="L484">
        <v>16</v>
      </c>
      <c r="M484">
        <v>1</v>
      </c>
      <c r="N484">
        <v>27</v>
      </c>
      <c r="O484">
        <v>11</v>
      </c>
      <c r="P484">
        <v>8</v>
      </c>
      <c r="Q484">
        <v>0</v>
      </c>
      <c r="R484">
        <v>7.3147256977863298E-2</v>
      </c>
      <c r="S484">
        <v>1.5399422521655401E-2</v>
      </c>
      <c r="T484">
        <v>33540</v>
      </c>
      <c r="U484">
        <v>3.7536092396535103E-2</v>
      </c>
      <c r="V484">
        <v>0.14051973051010599</v>
      </c>
      <c r="W484">
        <v>0.25697786333012501</v>
      </c>
      <c r="X484">
        <v>7.8922040423484094E-2</v>
      </c>
      <c r="Y484">
        <v>3.0798845043310898E-2</v>
      </c>
      <c r="Z484">
        <v>0.28200192492781501</v>
      </c>
      <c r="AA484">
        <v>1.5399422521655401E-2</v>
      </c>
      <c r="AB484">
        <v>9.6246390760346503E-4</v>
      </c>
      <c r="AC484">
        <v>2.5986525505293501E-2</v>
      </c>
      <c r="AD484">
        <v>1.0587102983638101E-2</v>
      </c>
      <c r="AE484">
        <v>7.6997112608277202E-3</v>
      </c>
      <c r="AF484">
        <v>0</v>
      </c>
      <c r="AG484">
        <v>0.45028571428571401</v>
      </c>
      <c r="AH484">
        <v>0.40914285714285697</v>
      </c>
      <c r="AI484">
        <v>0.72228571428571398</v>
      </c>
      <c r="AJ484">
        <v>0.44571428571428601</v>
      </c>
      <c r="AK484">
        <v>0.187428571428571</v>
      </c>
      <c r="AL484">
        <v>0.73142857142857098</v>
      </c>
      <c r="AM484">
        <v>0.13600000000000001</v>
      </c>
      <c r="AN484">
        <v>0.67885714285714305</v>
      </c>
      <c r="AO484">
        <v>0.89257142857142902</v>
      </c>
      <c r="AP484">
        <v>0.85142857142857098</v>
      </c>
      <c r="AQ484">
        <v>0.316571428571429</v>
      </c>
      <c r="AR484">
        <v>0.63314285714285701</v>
      </c>
      <c r="AS484">
        <v>0.78400000000000003</v>
      </c>
      <c r="AT484">
        <v>0.29942857142857099</v>
      </c>
      <c r="AU484">
        <v>0</v>
      </c>
      <c r="AV484">
        <v>2.0274285714285698</v>
      </c>
      <c r="AW484">
        <v>1.73371428571429</v>
      </c>
      <c r="AX484">
        <v>1.744</v>
      </c>
      <c r="AY484">
        <v>2.03314285714286</v>
      </c>
      <c r="AZ484">
        <v>7.5382857142857098</v>
      </c>
      <c r="BA484">
        <v>0.52457142857142902</v>
      </c>
      <c r="BB484">
        <v>0.35199999999999998</v>
      </c>
      <c r="BC484">
        <v>0.90057142857142902</v>
      </c>
      <c r="BD484">
        <v>0.38857142857142901</v>
      </c>
      <c r="BE484">
        <v>0.55200000000000005</v>
      </c>
      <c r="BF484" s="233" t="str">
        <f t="shared" si="7"/>
        <v>Significant vulnerability</v>
      </c>
    </row>
    <row r="485" spans="1:58" x14ac:dyDescent="0.25">
      <c r="A485">
        <v>56120</v>
      </c>
      <c r="B485">
        <v>991</v>
      </c>
      <c r="C485">
        <v>90</v>
      </c>
      <c r="D485">
        <v>50</v>
      </c>
      <c r="E485">
        <v>34415</v>
      </c>
      <c r="F485">
        <v>119</v>
      </c>
      <c r="G485">
        <v>275</v>
      </c>
      <c r="H485">
        <v>203</v>
      </c>
      <c r="I485">
        <v>164</v>
      </c>
      <c r="J485">
        <v>20</v>
      </c>
      <c r="K485">
        <v>299</v>
      </c>
      <c r="L485">
        <v>76</v>
      </c>
      <c r="M485">
        <v>0</v>
      </c>
      <c r="N485">
        <v>49</v>
      </c>
      <c r="O485">
        <v>5</v>
      </c>
      <c r="P485">
        <v>10</v>
      </c>
      <c r="Q485">
        <v>0</v>
      </c>
      <c r="R485">
        <v>9.0817356205852698E-2</v>
      </c>
      <c r="S485">
        <v>5.0454086781029299E-2</v>
      </c>
      <c r="T485">
        <v>34415</v>
      </c>
      <c r="U485">
        <v>0.12008072653885001</v>
      </c>
      <c r="V485">
        <v>0.27749747729566099</v>
      </c>
      <c r="W485">
        <v>0.20484359233097901</v>
      </c>
      <c r="X485">
        <v>0.165489404641776</v>
      </c>
      <c r="Y485">
        <v>2.0181634712411699E-2</v>
      </c>
      <c r="Z485">
        <v>0.30171543895055503</v>
      </c>
      <c r="AA485">
        <v>7.6690211907164504E-2</v>
      </c>
      <c r="AB485">
        <v>0</v>
      </c>
      <c r="AC485">
        <v>4.9445005045408698E-2</v>
      </c>
      <c r="AD485">
        <v>5.0454086781029301E-3</v>
      </c>
      <c r="AE485">
        <v>1.00908173562059E-2</v>
      </c>
      <c r="AF485">
        <v>0</v>
      </c>
      <c r="AG485">
        <v>0.59085714285714297</v>
      </c>
      <c r="AH485">
        <v>0.95428571428571396</v>
      </c>
      <c r="AI485">
        <v>0.67657142857142905</v>
      </c>
      <c r="AJ485">
        <v>0.98285714285714298</v>
      </c>
      <c r="AK485">
        <v>0.85485714285714298</v>
      </c>
      <c r="AL485">
        <v>0.33600000000000002</v>
      </c>
      <c r="AM485">
        <v>0.84228571428571397</v>
      </c>
      <c r="AN485">
        <v>0.377142857142857</v>
      </c>
      <c r="AO485">
        <v>0.91085714285714303</v>
      </c>
      <c r="AP485">
        <v>0.98399999999999999</v>
      </c>
      <c r="AQ485">
        <v>0</v>
      </c>
      <c r="AR485">
        <v>0.78857142857142903</v>
      </c>
      <c r="AS485">
        <v>0.52228571428571402</v>
      </c>
      <c r="AT485">
        <v>0.376</v>
      </c>
      <c r="AU485">
        <v>0</v>
      </c>
      <c r="AV485">
        <v>3.20457142857143</v>
      </c>
      <c r="AW485">
        <v>2.4102857142857101</v>
      </c>
      <c r="AX485">
        <v>1.8948571428571399</v>
      </c>
      <c r="AY485">
        <v>1.6868571428571399</v>
      </c>
      <c r="AZ485">
        <v>9.1965714285714295</v>
      </c>
      <c r="BA485">
        <v>0.91771428571428604</v>
      </c>
      <c r="BB485">
        <v>0.71428571428571397</v>
      </c>
      <c r="BC485">
        <v>0.96571428571428597</v>
      </c>
      <c r="BD485">
        <v>0.27885714285714303</v>
      </c>
      <c r="BE485">
        <v>0.81714285714285695</v>
      </c>
      <c r="BF485" s="233" t="str">
        <f t="shared" si="7"/>
        <v>Most vulnerability</v>
      </c>
    </row>
    <row r="486" spans="1:58" x14ac:dyDescent="0.25">
      <c r="A486">
        <v>56121</v>
      </c>
      <c r="B486">
        <v>598</v>
      </c>
      <c r="C486">
        <v>68</v>
      </c>
      <c r="D486">
        <v>25</v>
      </c>
      <c r="E486">
        <v>29662</v>
      </c>
      <c r="F486">
        <v>37</v>
      </c>
      <c r="G486">
        <v>172</v>
      </c>
      <c r="H486">
        <v>93</v>
      </c>
      <c r="I486">
        <v>117</v>
      </c>
      <c r="J486">
        <v>54</v>
      </c>
      <c r="K486">
        <v>34</v>
      </c>
      <c r="L486">
        <v>0</v>
      </c>
      <c r="M486">
        <v>0</v>
      </c>
      <c r="N486">
        <v>1</v>
      </c>
      <c r="O486">
        <v>3</v>
      </c>
      <c r="P486">
        <v>2</v>
      </c>
      <c r="Q486">
        <v>0</v>
      </c>
      <c r="R486">
        <v>0.11371237458194</v>
      </c>
      <c r="S486">
        <v>4.1806020066889597E-2</v>
      </c>
      <c r="T486">
        <v>29662</v>
      </c>
      <c r="U486">
        <v>6.1872909698996698E-2</v>
      </c>
      <c r="V486">
        <v>0.28762541806020098</v>
      </c>
      <c r="W486">
        <v>0.15551839464882899</v>
      </c>
      <c r="X486">
        <v>0.19565217391304299</v>
      </c>
      <c r="Y486">
        <v>9.0301003344481601E-2</v>
      </c>
      <c r="Z486">
        <v>5.6856187290969903E-2</v>
      </c>
      <c r="AA486">
        <v>0</v>
      </c>
      <c r="AB486">
        <v>0</v>
      </c>
      <c r="AC486">
        <v>1.67224080267559E-3</v>
      </c>
      <c r="AD486">
        <v>5.0167224080267603E-3</v>
      </c>
      <c r="AE486">
        <v>3.3444816053511701E-3</v>
      </c>
      <c r="AF486">
        <v>0</v>
      </c>
      <c r="AG486">
        <v>0.73942857142857099</v>
      </c>
      <c r="AH486">
        <v>0.92</v>
      </c>
      <c r="AI486">
        <v>0.88</v>
      </c>
      <c r="AJ486">
        <v>0.78628571428571403</v>
      </c>
      <c r="AK486">
        <v>0.874285714285714</v>
      </c>
      <c r="AL486">
        <v>0.113142857142857</v>
      </c>
      <c r="AM486">
        <v>0.93714285714285706</v>
      </c>
      <c r="AN486">
        <v>0.98285714285714298</v>
      </c>
      <c r="AO486">
        <v>0.29599999999999999</v>
      </c>
      <c r="AP486">
        <v>0</v>
      </c>
      <c r="AQ486">
        <v>0</v>
      </c>
      <c r="AR486">
        <v>0.17828571428571399</v>
      </c>
      <c r="AS486">
        <v>0.52</v>
      </c>
      <c r="AT486">
        <v>0.14285714285714299</v>
      </c>
      <c r="AU486">
        <v>0</v>
      </c>
      <c r="AV486">
        <v>3.3257142857142901</v>
      </c>
      <c r="AW486">
        <v>2.9074285714285701</v>
      </c>
      <c r="AX486">
        <v>0.29599999999999999</v>
      </c>
      <c r="AY486">
        <v>0.84114285714285697</v>
      </c>
      <c r="AZ486">
        <v>7.3702857142857097</v>
      </c>
      <c r="BA486">
        <v>0.93714285714285706</v>
      </c>
      <c r="BB486">
        <v>0.94057142857142895</v>
      </c>
      <c r="BC486">
        <v>0.17485714285714299</v>
      </c>
      <c r="BD486">
        <v>6.9714285714285701E-2</v>
      </c>
      <c r="BE486">
        <v>0.51885714285714302</v>
      </c>
      <c r="BF486" s="233" t="str">
        <f t="shared" si="7"/>
        <v>Significant vulnerability</v>
      </c>
    </row>
    <row r="487" spans="1:58" x14ac:dyDescent="0.25">
      <c r="A487">
        <v>56122</v>
      </c>
      <c r="B487">
        <v>668</v>
      </c>
      <c r="C487">
        <v>74</v>
      </c>
      <c r="D487">
        <v>19</v>
      </c>
      <c r="E487">
        <v>31868</v>
      </c>
      <c r="F487">
        <v>103</v>
      </c>
      <c r="G487">
        <v>155</v>
      </c>
      <c r="H487">
        <v>153</v>
      </c>
      <c r="I487">
        <v>92</v>
      </c>
      <c r="J487">
        <v>4</v>
      </c>
      <c r="K487">
        <v>173</v>
      </c>
      <c r="L487">
        <v>62</v>
      </c>
      <c r="M487">
        <v>0</v>
      </c>
      <c r="N487">
        <v>12</v>
      </c>
      <c r="O487">
        <v>2</v>
      </c>
      <c r="P487">
        <v>2</v>
      </c>
      <c r="Q487">
        <v>0</v>
      </c>
      <c r="R487">
        <v>0.110778443113772</v>
      </c>
      <c r="S487">
        <v>2.8443113772455099E-2</v>
      </c>
      <c r="T487">
        <v>31868</v>
      </c>
      <c r="U487">
        <v>0.154191616766467</v>
      </c>
      <c r="V487">
        <v>0.23203592814371299</v>
      </c>
      <c r="W487">
        <v>0.22904191616766501</v>
      </c>
      <c r="X487">
        <v>0.13772455089820401</v>
      </c>
      <c r="Y487">
        <v>5.9880239520958096E-3</v>
      </c>
      <c r="Z487">
        <v>0.25898203592814401</v>
      </c>
      <c r="AA487">
        <v>9.2814371257484998E-2</v>
      </c>
      <c r="AB487">
        <v>0</v>
      </c>
      <c r="AC487">
        <v>1.79640718562874E-2</v>
      </c>
      <c r="AD487">
        <v>2.9940119760479E-3</v>
      </c>
      <c r="AE487">
        <v>2.9940119760479E-3</v>
      </c>
      <c r="AF487">
        <v>0</v>
      </c>
      <c r="AG487">
        <v>0.72</v>
      </c>
      <c r="AH487">
        <v>0.81142857142857105</v>
      </c>
      <c r="AI487">
        <v>0.80571428571428605</v>
      </c>
      <c r="AJ487">
        <v>0.994285714285714</v>
      </c>
      <c r="AK487">
        <v>0.70628571428571396</v>
      </c>
      <c r="AL487">
        <v>0.52914285714285703</v>
      </c>
      <c r="AM487">
        <v>0.67428571428571404</v>
      </c>
      <c r="AN487">
        <v>4.1142857142857099E-2</v>
      </c>
      <c r="AO487">
        <v>0.869714285714286</v>
      </c>
      <c r="AP487">
        <v>0.99199999999999999</v>
      </c>
      <c r="AQ487">
        <v>0</v>
      </c>
      <c r="AR487">
        <v>0.52914285714285703</v>
      </c>
      <c r="AS487">
        <v>0.38628571428571401</v>
      </c>
      <c r="AT487">
        <v>0.13371428571428601</v>
      </c>
      <c r="AU487">
        <v>0</v>
      </c>
      <c r="AV487">
        <v>3.3314285714285701</v>
      </c>
      <c r="AW487">
        <v>1.95085714285714</v>
      </c>
      <c r="AX487">
        <v>1.8617142857142901</v>
      </c>
      <c r="AY487">
        <v>1.04914285714286</v>
      </c>
      <c r="AZ487">
        <v>8.1931428571428597</v>
      </c>
      <c r="BA487">
        <v>0.93828571428571395</v>
      </c>
      <c r="BB487">
        <v>0.46171428571428602</v>
      </c>
      <c r="BC487">
        <v>0.95314285714285696</v>
      </c>
      <c r="BD487">
        <v>0.11657142857142901</v>
      </c>
      <c r="BE487">
        <v>0.65028571428571402</v>
      </c>
      <c r="BF487" s="233" t="str">
        <f t="shared" si="7"/>
        <v>Significant vulnerability</v>
      </c>
    </row>
    <row r="488" spans="1:58" x14ac:dyDescent="0.25">
      <c r="A488">
        <v>56123</v>
      </c>
      <c r="B488">
        <v>382</v>
      </c>
      <c r="C488">
        <v>35</v>
      </c>
      <c r="D488">
        <v>7</v>
      </c>
      <c r="E488">
        <v>37249</v>
      </c>
      <c r="F488">
        <v>25</v>
      </c>
      <c r="G488">
        <v>139</v>
      </c>
      <c r="H488">
        <v>78</v>
      </c>
      <c r="I488">
        <v>54</v>
      </c>
      <c r="J488">
        <v>27</v>
      </c>
      <c r="K488">
        <v>7</v>
      </c>
      <c r="L488">
        <v>2</v>
      </c>
      <c r="M488">
        <v>0</v>
      </c>
      <c r="N488">
        <v>10</v>
      </c>
      <c r="O488">
        <v>1</v>
      </c>
      <c r="P488">
        <v>8</v>
      </c>
      <c r="Q488">
        <v>0</v>
      </c>
      <c r="R488">
        <v>9.1623036649214701E-2</v>
      </c>
      <c r="S488">
        <v>1.8324607329842899E-2</v>
      </c>
      <c r="T488">
        <v>37249</v>
      </c>
      <c r="U488">
        <v>6.5445026178010499E-2</v>
      </c>
      <c r="V488">
        <v>0.36387434554973802</v>
      </c>
      <c r="W488">
        <v>0.204188481675393</v>
      </c>
      <c r="X488">
        <v>0.14136125654450299</v>
      </c>
      <c r="Y488">
        <v>7.06806282722513E-2</v>
      </c>
      <c r="Z488">
        <v>1.8324607329842899E-2</v>
      </c>
      <c r="AA488">
        <v>5.2356020942408397E-3</v>
      </c>
      <c r="AB488">
        <v>0</v>
      </c>
      <c r="AC488">
        <v>2.6178010471204199E-2</v>
      </c>
      <c r="AD488">
        <v>2.6178010471204199E-3</v>
      </c>
      <c r="AE488">
        <v>2.0942408376963401E-2</v>
      </c>
      <c r="AF488">
        <v>0</v>
      </c>
      <c r="AG488">
        <v>0.59657142857142897</v>
      </c>
      <c r="AH488">
        <v>0.53828571428571403</v>
      </c>
      <c r="AI488">
        <v>0.48571428571428599</v>
      </c>
      <c r="AJ488">
        <v>0.81371428571428595</v>
      </c>
      <c r="AK488">
        <v>0.96342857142857097</v>
      </c>
      <c r="AL488">
        <v>0.33371428571428602</v>
      </c>
      <c r="AM488">
        <v>0.70399999999999996</v>
      </c>
      <c r="AN488">
        <v>0.96799999999999997</v>
      </c>
      <c r="AO488">
        <v>6.1714285714285701E-2</v>
      </c>
      <c r="AP488">
        <v>0.64457142857142902</v>
      </c>
      <c r="AQ488">
        <v>0</v>
      </c>
      <c r="AR488">
        <v>0.63542857142857101</v>
      </c>
      <c r="AS488">
        <v>0.36</v>
      </c>
      <c r="AT488">
        <v>0.67657142857142905</v>
      </c>
      <c r="AU488">
        <v>0</v>
      </c>
      <c r="AV488">
        <v>2.4342857142857102</v>
      </c>
      <c r="AW488">
        <v>2.96914285714286</v>
      </c>
      <c r="AX488">
        <v>0.70628571428571396</v>
      </c>
      <c r="AY488">
        <v>1.6719999999999999</v>
      </c>
      <c r="AZ488">
        <v>7.7817142857142896</v>
      </c>
      <c r="BA488">
        <v>0.69371428571428595</v>
      </c>
      <c r="BB488">
        <v>0.96114285714285697</v>
      </c>
      <c r="BC488">
        <v>0.36571428571428599</v>
      </c>
      <c r="BD488">
        <v>0.27428571428571402</v>
      </c>
      <c r="BE488">
        <v>0.57485714285714296</v>
      </c>
      <c r="BF488" s="233" t="str">
        <f t="shared" si="7"/>
        <v>Significant vulnerability</v>
      </c>
    </row>
    <row r="489" spans="1:58" x14ac:dyDescent="0.25">
      <c r="A489">
        <v>56125</v>
      </c>
      <c r="B489">
        <v>45</v>
      </c>
      <c r="C489">
        <v>3</v>
      </c>
      <c r="D489">
        <v>1</v>
      </c>
      <c r="E489">
        <v>41860</v>
      </c>
      <c r="F489">
        <v>0</v>
      </c>
      <c r="G489">
        <v>24</v>
      </c>
      <c r="H489">
        <v>0</v>
      </c>
      <c r="I489">
        <v>16</v>
      </c>
      <c r="J489">
        <v>2</v>
      </c>
      <c r="K489">
        <v>0</v>
      </c>
      <c r="L489">
        <v>0</v>
      </c>
      <c r="M489">
        <v>0</v>
      </c>
      <c r="N489">
        <v>0</v>
      </c>
      <c r="O489">
        <v>0</v>
      </c>
      <c r="P489">
        <v>0</v>
      </c>
      <c r="Q489">
        <v>0</v>
      </c>
      <c r="R489">
        <v>6.6666666666666693E-2</v>
      </c>
      <c r="S489">
        <v>2.2222222222222199E-2</v>
      </c>
      <c r="T489">
        <v>41860</v>
      </c>
      <c r="U489">
        <v>0</v>
      </c>
      <c r="V489">
        <v>0.53333333333333299</v>
      </c>
      <c r="W489">
        <v>0</v>
      </c>
      <c r="X489">
        <v>0.35555555555555601</v>
      </c>
      <c r="Y489">
        <v>4.4444444444444398E-2</v>
      </c>
      <c r="Z489">
        <v>0</v>
      </c>
      <c r="AA489">
        <v>0</v>
      </c>
      <c r="AB489">
        <v>0</v>
      </c>
      <c r="AC489">
        <v>0</v>
      </c>
      <c r="AD489">
        <v>0</v>
      </c>
      <c r="AE489">
        <v>0</v>
      </c>
      <c r="AF489">
        <v>0</v>
      </c>
      <c r="AG489">
        <v>0.38171428571428601</v>
      </c>
      <c r="AH489">
        <v>0.67314285714285704</v>
      </c>
      <c r="AI489">
        <v>0.28457142857142897</v>
      </c>
      <c r="AJ489">
        <v>0</v>
      </c>
      <c r="AK489">
        <v>0.996571428571429</v>
      </c>
      <c r="AL489">
        <v>0</v>
      </c>
      <c r="AM489">
        <v>0.996571428571429</v>
      </c>
      <c r="AN489">
        <v>0.876571428571429</v>
      </c>
      <c r="AO489">
        <v>0</v>
      </c>
      <c r="AP489">
        <v>0</v>
      </c>
      <c r="AQ489">
        <v>0</v>
      </c>
      <c r="AR489">
        <v>0</v>
      </c>
      <c r="AS489">
        <v>0</v>
      </c>
      <c r="AT489">
        <v>0</v>
      </c>
      <c r="AU489">
        <v>0</v>
      </c>
      <c r="AV489">
        <v>1.3394285714285701</v>
      </c>
      <c r="AW489">
        <v>2.8697142857142901</v>
      </c>
      <c r="AX489">
        <v>0</v>
      </c>
      <c r="AY489">
        <v>0</v>
      </c>
      <c r="AZ489">
        <v>4.2091428571428597</v>
      </c>
      <c r="BA489">
        <v>0.22514285714285701</v>
      </c>
      <c r="BB489">
        <v>0.92914285714285705</v>
      </c>
      <c r="BC489">
        <v>0</v>
      </c>
      <c r="BD489">
        <v>0</v>
      </c>
      <c r="BE489">
        <v>5.14285714285714E-2</v>
      </c>
      <c r="BF489" s="233" t="str">
        <f t="shared" si="7"/>
        <v>Least vulnerability</v>
      </c>
    </row>
    <row r="490" spans="1:58" x14ac:dyDescent="0.25">
      <c r="A490">
        <v>56127</v>
      </c>
      <c r="B490">
        <v>539</v>
      </c>
      <c r="C490">
        <v>20</v>
      </c>
      <c r="D490">
        <v>77</v>
      </c>
      <c r="E490">
        <v>31010</v>
      </c>
      <c r="F490">
        <v>21</v>
      </c>
      <c r="G490">
        <v>157</v>
      </c>
      <c r="H490">
        <v>146</v>
      </c>
      <c r="I490">
        <v>69</v>
      </c>
      <c r="J490">
        <v>5</v>
      </c>
      <c r="K490">
        <v>26</v>
      </c>
      <c r="L490">
        <v>0</v>
      </c>
      <c r="M490">
        <v>0</v>
      </c>
      <c r="N490">
        <v>5</v>
      </c>
      <c r="O490">
        <v>6</v>
      </c>
      <c r="P490">
        <v>0</v>
      </c>
      <c r="Q490">
        <v>0</v>
      </c>
      <c r="R490">
        <v>3.7105751391465699E-2</v>
      </c>
      <c r="S490">
        <v>0.14285714285714299</v>
      </c>
      <c r="T490">
        <v>31010</v>
      </c>
      <c r="U490">
        <v>3.8961038961039002E-2</v>
      </c>
      <c r="V490">
        <v>0.29128014842300598</v>
      </c>
      <c r="W490">
        <v>0.270871985157699</v>
      </c>
      <c r="X490">
        <v>0.12801484230055701</v>
      </c>
      <c r="Y490">
        <v>9.2764378478664197E-3</v>
      </c>
      <c r="Z490">
        <v>4.8237476808905402E-2</v>
      </c>
      <c r="AA490">
        <v>0</v>
      </c>
      <c r="AB490">
        <v>0</v>
      </c>
      <c r="AC490">
        <v>9.2764378478664197E-3</v>
      </c>
      <c r="AD490">
        <v>1.1131725417439699E-2</v>
      </c>
      <c r="AE490">
        <v>0</v>
      </c>
      <c r="AF490">
        <v>0</v>
      </c>
      <c r="AG490">
        <v>0.128</v>
      </c>
      <c r="AH490">
        <v>1</v>
      </c>
      <c r="AI490">
        <v>0.84</v>
      </c>
      <c r="AJ490">
        <v>0.47542857142857098</v>
      </c>
      <c r="AK490">
        <v>0.878857142857143</v>
      </c>
      <c r="AL490">
        <v>0.81485714285714295</v>
      </c>
      <c r="AM490">
        <v>0.60114285714285698</v>
      </c>
      <c r="AN490">
        <v>7.8857142857142903E-2</v>
      </c>
      <c r="AO490">
        <v>0.23314285714285701</v>
      </c>
      <c r="AP490">
        <v>0</v>
      </c>
      <c r="AQ490">
        <v>0</v>
      </c>
      <c r="AR490">
        <v>0.379428571428571</v>
      </c>
      <c r="AS490">
        <v>0.80228571428571405</v>
      </c>
      <c r="AT490">
        <v>0</v>
      </c>
      <c r="AU490">
        <v>0</v>
      </c>
      <c r="AV490">
        <v>2.4434285714285702</v>
      </c>
      <c r="AW490">
        <v>2.3737142857142901</v>
      </c>
      <c r="AX490">
        <v>0.23314285714285701</v>
      </c>
      <c r="AY490">
        <v>1.1817142857142899</v>
      </c>
      <c r="AZ490">
        <v>6.2320000000000002</v>
      </c>
      <c r="BA490">
        <v>0.69828571428571395</v>
      </c>
      <c r="BB490">
        <v>0.69371428571428595</v>
      </c>
      <c r="BC490">
        <v>0.14171428571428599</v>
      </c>
      <c r="BD490">
        <v>0.13600000000000001</v>
      </c>
      <c r="BE490">
        <v>0.33600000000000002</v>
      </c>
      <c r="BF490" s="233" t="str">
        <f t="shared" si="7"/>
        <v>Some vulnerability</v>
      </c>
    </row>
    <row r="491" spans="1:58" x14ac:dyDescent="0.25">
      <c r="A491">
        <v>56128</v>
      </c>
      <c r="B491">
        <v>2063</v>
      </c>
      <c r="C491">
        <v>72</v>
      </c>
      <c r="D491">
        <v>1</v>
      </c>
      <c r="E491">
        <v>34121</v>
      </c>
      <c r="F491">
        <v>103</v>
      </c>
      <c r="G491">
        <v>460</v>
      </c>
      <c r="H491">
        <v>582</v>
      </c>
      <c r="I491">
        <v>150</v>
      </c>
      <c r="J491">
        <v>37</v>
      </c>
      <c r="K491">
        <v>134</v>
      </c>
      <c r="L491">
        <v>21</v>
      </c>
      <c r="M491">
        <v>23</v>
      </c>
      <c r="N491">
        <v>7</v>
      </c>
      <c r="O491">
        <v>13</v>
      </c>
      <c r="P491">
        <v>27</v>
      </c>
      <c r="Q491">
        <v>61</v>
      </c>
      <c r="R491">
        <v>3.49006301502666E-2</v>
      </c>
      <c r="S491">
        <v>4.84730974309258E-4</v>
      </c>
      <c r="T491">
        <v>34121</v>
      </c>
      <c r="U491">
        <v>4.9927290353853598E-2</v>
      </c>
      <c r="V491">
        <v>0.222976248182259</v>
      </c>
      <c r="W491">
        <v>0.28211342704798797</v>
      </c>
      <c r="X491">
        <v>7.2709646146388807E-2</v>
      </c>
      <c r="Y491">
        <v>1.7935046049442599E-2</v>
      </c>
      <c r="Z491">
        <v>6.4953950557440604E-2</v>
      </c>
      <c r="AA491">
        <v>1.01793504604944E-2</v>
      </c>
      <c r="AB491">
        <v>1.1148812409112901E-2</v>
      </c>
      <c r="AC491">
        <v>3.39311682016481E-3</v>
      </c>
      <c r="AD491">
        <v>6.30150266602036E-3</v>
      </c>
      <c r="AE491">
        <v>1.308773630635E-2</v>
      </c>
      <c r="AF491">
        <v>2.9568589432864799E-2</v>
      </c>
      <c r="AG491">
        <v>0.109714285714286</v>
      </c>
      <c r="AH491">
        <v>5.94285714285714E-2</v>
      </c>
      <c r="AI491">
        <v>0.69028571428571395</v>
      </c>
      <c r="AJ491">
        <v>0.65028571428571402</v>
      </c>
      <c r="AK491">
        <v>0.65942857142857103</v>
      </c>
      <c r="AL491">
        <v>0.86628571428571399</v>
      </c>
      <c r="AM491">
        <v>9.3714285714285694E-2</v>
      </c>
      <c r="AN491">
        <v>0.30057142857142899</v>
      </c>
      <c r="AO491">
        <v>0.34742857142857098</v>
      </c>
      <c r="AP491">
        <v>0.77600000000000002</v>
      </c>
      <c r="AQ491">
        <v>0.46514285714285702</v>
      </c>
      <c r="AR491">
        <v>0.23200000000000001</v>
      </c>
      <c r="AS491">
        <v>0.60457142857142898</v>
      </c>
      <c r="AT491">
        <v>0.47771428571428598</v>
      </c>
      <c r="AU491">
        <v>0.83085714285714296</v>
      </c>
      <c r="AV491">
        <v>1.50971428571429</v>
      </c>
      <c r="AW491">
        <v>1.92</v>
      </c>
      <c r="AX491">
        <v>1.1234285714285701</v>
      </c>
      <c r="AY491">
        <v>2.6102857142857099</v>
      </c>
      <c r="AZ491">
        <v>7.1634285714285699</v>
      </c>
      <c r="BA491">
        <v>0.30399999999999999</v>
      </c>
      <c r="BB491">
        <v>0.44342857142857101</v>
      </c>
      <c r="BC491">
        <v>0.619428571428571</v>
      </c>
      <c r="BD491">
        <v>0.57142857142857095</v>
      </c>
      <c r="BE491">
        <v>0.48914285714285699</v>
      </c>
      <c r="BF491" s="233" t="str">
        <f t="shared" si="7"/>
        <v>Some vulnerability</v>
      </c>
    </row>
    <row r="492" spans="1:58" x14ac:dyDescent="0.25">
      <c r="A492">
        <v>56129</v>
      </c>
      <c r="B492">
        <v>832</v>
      </c>
      <c r="C492">
        <v>30</v>
      </c>
      <c r="D492">
        <v>9</v>
      </c>
      <c r="E492">
        <v>28912</v>
      </c>
      <c r="F492">
        <v>16</v>
      </c>
      <c r="G492">
        <v>163</v>
      </c>
      <c r="H492">
        <v>247</v>
      </c>
      <c r="I492">
        <v>82</v>
      </c>
      <c r="J492">
        <v>15</v>
      </c>
      <c r="K492">
        <v>35</v>
      </c>
      <c r="L492">
        <v>11</v>
      </c>
      <c r="M492">
        <v>4</v>
      </c>
      <c r="N492">
        <v>1</v>
      </c>
      <c r="O492">
        <v>0</v>
      </c>
      <c r="P492">
        <v>4</v>
      </c>
      <c r="Q492">
        <v>39</v>
      </c>
      <c r="R492">
        <v>3.6057692307692298E-2</v>
      </c>
      <c r="S492">
        <v>1.0817307692307701E-2</v>
      </c>
      <c r="T492">
        <v>28912</v>
      </c>
      <c r="U492">
        <v>1.9230769230769201E-2</v>
      </c>
      <c r="V492">
        <v>0.19591346153846201</v>
      </c>
      <c r="W492">
        <v>0.296875</v>
      </c>
      <c r="X492">
        <v>9.8557692307692304E-2</v>
      </c>
      <c r="Y492">
        <v>1.8028846153846201E-2</v>
      </c>
      <c r="Z492">
        <v>4.2067307692307702E-2</v>
      </c>
      <c r="AA492">
        <v>1.3221153846153799E-2</v>
      </c>
      <c r="AB492">
        <v>4.8076923076923097E-3</v>
      </c>
      <c r="AC492">
        <v>1.20192307692308E-3</v>
      </c>
      <c r="AD492">
        <v>0</v>
      </c>
      <c r="AE492">
        <v>4.8076923076923097E-3</v>
      </c>
      <c r="AF492">
        <v>4.6875E-2</v>
      </c>
      <c r="AG492">
        <v>0.11771428571428599</v>
      </c>
      <c r="AH492">
        <v>0.27314285714285702</v>
      </c>
      <c r="AI492">
        <v>0.90400000000000003</v>
      </c>
      <c r="AJ492">
        <v>0.14628571428571399</v>
      </c>
      <c r="AK492">
        <v>0.49371428571428599</v>
      </c>
      <c r="AL492">
        <v>0.92571428571428604</v>
      </c>
      <c r="AM492">
        <v>0.31885714285714301</v>
      </c>
      <c r="AN492">
        <v>0.30399999999999999</v>
      </c>
      <c r="AO492">
        <v>0.19314285714285701</v>
      </c>
      <c r="AP492">
        <v>0.82285714285714295</v>
      </c>
      <c r="AQ492">
        <v>0.377142857142857</v>
      </c>
      <c r="AR492">
        <v>0.16342857142857101</v>
      </c>
      <c r="AS492">
        <v>0</v>
      </c>
      <c r="AT492">
        <v>0.185142857142857</v>
      </c>
      <c r="AU492">
        <v>0.92</v>
      </c>
      <c r="AV492">
        <v>1.4411428571428599</v>
      </c>
      <c r="AW492">
        <v>2.0422857142857098</v>
      </c>
      <c r="AX492">
        <v>1.016</v>
      </c>
      <c r="AY492">
        <v>1.6457142857142899</v>
      </c>
      <c r="AZ492">
        <v>6.1451428571428597</v>
      </c>
      <c r="BA492">
        <v>0.27314285714285702</v>
      </c>
      <c r="BB492">
        <v>0.53257142857142903</v>
      </c>
      <c r="BC492">
        <v>0.56114285714285705</v>
      </c>
      <c r="BD492">
        <v>0.26400000000000001</v>
      </c>
      <c r="BE492">
        <v>0.32</v>
      </c>
      <c r="BF492" s="233" t="str">
        <f t="shared" si="7"/>
        <v>Some vulnerability</v>
      </c>
    </row>
    <row r="493" spans="1:58" x14ac:dyDescent="0.25">
      <c r="A493">
        <v>56131</v>
      </c>
      <c r="B493">
        <v>2321</v>
      </c>
      <c r="C493">
        <v>156</v>
      </c>
      <c r="D493">
        <v>20</v>
      </c>
      <c r="E493">
        <v>35490</v>
      </c>
      <c r="F493">
        <v>178</v>
      </c>
      <c r="G493">
        <v>527</v>
      </c>
      <c r="H493">
        <v>536</v>
      </c>
      <c r="I493">
        <v>287</v>
      </c>
      <c r="J493">
        <v>55</v>
      </c>
      <c r="K493">
        <v>322</v>
      </c>
      <c r="L493">
        <v>31</v>
      </c>
      <c r="M493">
        <v>45</v>
      </c>
      <c r="N493">
        <v>33</v>
      </c>
      <c r="O493">
        <v>18</v>
      </c>
      <c r="P493">
        <v>33</v>
      </c>
      <c r="Q493">
        <v>71</v>
      </c>
      <c r="R493">
        <v>6.7212408444635899E-2</v>
      </c>
      <c r="S493">
        <v>8.6169754416199895E-3</v>
      </c>
      <c r="T493">
        <v>35490</v>
      </c>
      <c r="U493">
        <v>7.6691081430417904E-2</v>
      </c>
      <c r="V493">
        <v>0.22705730288668699</v>
      </c>
      <c r="W493">
        <v>0.23093494183541599</v>
      </c>
      <c r="X493">
        <v>0.12365359758724701</v>
      </c>
      <c r="Y493">
        <v>2.3696682464454999E-2</v>
      </c>
      <c r="Z493">
        <v>0.13873330461008199</v>
      </c>
      <c r="AA493">
        <v>1.3356311934511001E-2</v>
      </c>
      <c r="AB493">
        <v>1.9388194743645001E-2</v>
      </c>
      <c r="AC493">
        <v>1.4218009478673001E-2</v>
      </c>
      <c r="AD493">
        <v>7.7552778974579904E-3</v>
      </c>
      <c r="AE493">
        <v>1.4218009478673001E-2</v>
      </c>
      <c r="AF493">
        <v>3.0590262817750999E-2</v>
      </c>
      <c r="AG493">
        <v>0.39200000000000002</v>
      </c>
      <c r="AH493">
        <v>0.2</v>
      </c>
      <c r="AI493">
        <v>0.61371428571428599</v>
      </c>
      <c r="AJ493">
        <v>0.88685714285714301</v>
      </c>
      <c r="AK493">
        <v>0.68342857142857105</v>
      </c>
      <c r="AL493">
        <v>0.54514285714285704</v>
      </c>
      <c r="AM493">
        <v>0.56000000000000005</v>
      </c>
      <c r="AN493">
        <v>0.49142857142857099</v>
      </c>
      <c r="AO493">
        <v>0.70285714285714296</v>
      </c>
      <c r="AP493">
        <v>0.82399999999999995</v>
      </c>
      <c r="AQ493">
        <v>0.56342857142857095</v>
      </c>
      <c r="AR493">
        <v>0.46971428571428597</v>
      </c>
      <c r="AS493">
        <v>0.66400000000000003</v>
      </c>
      <c r="AT493">
        <v>0.51200000000000001</v>
      </c>
      <c r="AU493">
        <v>0.83542857142857097</v>
      </c>
      <c r="AV493">
        <v>2.0925714285714299</v>
      </c>
      <c r="AW493">
        <v>2.2799999999999998</v>
      </c>
      <c r="AX493">
        <v>1.52685714285714</v>
      </c>
      <c r="AY493">
        <v>3.0445714285714298</v>
      </c>
      <c r="AZ493">
        <v>8.9440000000000008</v>
      </c>
      <c r="BA493">
        <v>0.55885714285714305</v>
      </c>
      <c r="BB493">
        <v>0.64228571428571402</v>
      </c>
      <c r="BC493">
        <v>0.81028571428571405</v>
      </c>
      <c r="BD493">
        <v>0.70857142857142896</v>
      </c>
      <c r="BE493">
        <v>0.77828571428571403</v>
      </c>
      <c r="BF493" s="233" t="str">
        <f t="shared" si="7"/>
        <v>Most vulnerability</v>
      </c>
    </row>
    <row r="494" spans="1:58" x14ac:dyDescent="0.25">
      <c r="A494">
        <v>56132</v>
      </c>
      <c r="B494">
        <v>464</v>
      </c>
      <c r="C494">
        <v>20</v>
      </c>
      <c r="D494">
        <v>5</v>
      </c>
      <c r="E494">
        <v>47177</v>
      </c>
      <c r="F494">
        <v>20</v>
      </c>
      <c r="G494">
        <v>151</v>
      </c>
      <c r="H494">
        <v>59</v>
      </c>
      <c r="I494">
        <v>97</v>
      </c>
      <c r="J494">
        <v>19</v>
      </c>
      <c r="K494">
        <v>13</v>
      </c>
      <c r="L494">
        <v>0</v>
      </c>
      <c r="M494">
        <v>0</v>
      </c>
      <c r="N494">
        <v>19</v>
      </c>
      <c r="O494">
        <v>1</v>
      </c>
      <c r="P494">
        <v>2</v>
      </c>
      <c r="Q494">
        <v>0</v>
      </c>
      <c r="R494">
        <v>4.31034482758621E-2</v>
      </c>
      <c r="S494">
        <v>1.0775862068965501E-2</v>
      </c>
      <c r="T494">
        <v>47177</v>
      </c>
      <c r="U494">
        <v>4.31034482758621E-2</v>
      </c>
      <c r="V494">
        <v>0.32543103448275901</v>
      </c>
      <c r="W494">
        <v>0.12715517241379301</v>
      </c>
      <c r="X494">
        <v>0.20905172413793099</v>
      </c>
      <c r="Y494">
        <v>4.0948275862068999E-2</v>
      </c>
      <c r="Z494">
        <v>2.80172413793103E-2</v>
      </c>
      <c r="AA494">
        <v>0</v>
      </c>
      <c r="AB494">
        <v>0</v>
      </c>
      <c r="AC494">
        <v>4.0948275862068999E-2</v>
      </c>
      <c r="AD494">
        <v>2.1551724137930999E-3</v>
      </c>
      <c r="AE494">
        <v>4.3103448275862103E-3</v>
      </c>
      <c r="AF494">
        <v>0</v>
      </c>
      <c r="AG494">
        <v>0.17257142857142899</v>
      </c>
      <c r="AH494">
        <v>0.27085714285714302</v>
      </c>
      <c r="AI494">
        <v>0.14742857142857099</v>
      </c>
      <c r="AJ494">
        <v>0.52685714285714302</v>
      </c>
      <c r="AK494">
        <v>0.93257142857142905</v>
      </c>
      <c r="AL494">
        <v>7.1999999999999995E-2</v>
      </c>
      <c r="AM494">
        <v>0.95428571428571396</v>
      </c>
      <c r="AN494">
        <v>0.84228571428571397</v>
      </c>
      <c r="AO494">
        <v>0.10285714285714299</v>
      </c>
      <c r="AP494">
        <v>0</v>
      </c>
      <c r="AQ494">
        <v>0</v>
      </c>
      <c r="AR494">
        <v>0.746285714285714</v>
      </c>
      <c r="AS494">
        <v>0.32914285714285701</v>
      </c>
      <c r="AT494">
        <v>0.17028571428571401</v>
      </c>
      <c r="AU494">
        <v>0</v>
      </c>
      <c r="AV494">
        <v>1.1177142857142901</v>
      </c>
      <c r="AW494">
        <v>2.8011428571428598</v>
      </c>
      <c r="AX494">
        <v>0.10285714285714299</v>
      </c>
      <c r="AY494">
        <v>1.24571428571429</v>
      </c>
      <c r="AZ494">
        <v>5.26742857142857</v>
      </c>
      <c r="BA494">
        <v>0.156571428571429</v>
      </c>
      <c r="BB494">
        <v>0.90171428571428602</v>
      </c>
      <c r="BC494">
        <v>8.3428571428571394E-2</v>
      </c>
      <c r="BD494">
        <v>0.154285714285714</v>
      </c>
      <c r="BE494">
        <v>0.17485714285714299</v>
      </c>
      <c r="BF494" s="233" t="str">
        <f t="shared" si="7"/>
        <v>Least vulnerability</v>
      </c>
    </row>
    <row r="495" spans="1:58" x14ac:dyDescent="0.25">
      <c r="A495">
        <v>56134</v>
      </c>
      <c r="B495">
        <v>369</v>
      </c>
      <c r="C495">
        <v>32</v>
      </c>
      <c r="D495">
        <v>6</v>
      </c>
      <c r="E495">
        <v>37673</v>
      </c>
      <c r="F495">
        <v>21</v>
      </c>
      <c r="G495">
        <v>73</v>
      </c>
      <c r="H495">
        <v>80</v>
      </c>
      <c r="I495">
        <v>46</v>
      </c>
      <c r="J495">
        <v>5</v>
      </c>
      <c r="K495">
        <v>54</v>
      </c>
      <c r="L495">
        <v>0</v>
      </c>
      <c r="M495">
        <v>0</v>
      </c>
      <c r="N495">
        <v>2</v>
      </c>
      <c r="O495">
        <v>0</v>
      </c>
      <c r="P495">
        <v>2</v>
      </c>
      <c r="Q495">
        <v>0</v>
      </c>
      <c r="R495">
        <v>8.6720867208672101E-2</v>
      </c>
      <c r="S495">
        <v>1.6260162601626001E-2</v>
      </c>
      <c r="T495">
        <v>37673</v>
      </c>
      <c r="U495">
        <v>5.6910569105691103E-2</v>
      </c>
      <c r="V495">
        <v>0.197831978319783</v>
      </c>
      <c r="W495">
        <v>0.21680216802168001</v>
      </c>
      <c r="X495">
        <v>0.124661246612466</v>
      </c>
      <c r="Y495">
        <v>1.3550135501355001E-2</v>
      </c>
      <c r="Z495">
        <v>0.146341463414634</v>
      </c>
      <c r="AA495">
        <v>0</v>
      </c>
      <c r="AB495">
        <v>0</v>
      </c>
      <c r="AC495">
        <v>5.4200542005420098E-3</v>
      </c>
      <c r="AD495">
        <v>0</v>
      </c>
      <c r="AE495">
        <v>5.4200542005420098E-3</v>
      </c>
      <c r="AF495">
        <v>0</v>
      </c>
      <c r="AG495">
        <v>0.56000000000000005</v>
      </c>
      <c r="AH495">
        <v>0.44914285714285701</v>
      </c>
      <c r="AI495">
        <v>0.45600000000000002</v>
      </c>
      <c r="AJ495">
        <v>0.74171428571428599</v>
      </c>
      <c r="AK495">
        <v>0.51428571428571401</v>
      </c>
      <c r="AL495">
        <v>0.42628571428571399</v>
      </c>
      <c r="AM495">
        <v>0.56457142857142895</v>
      </c>
      <c r="AN495">
        <v>0.17257142857142899</v>
      </c>
      <c r="AO495">
        <v>0.72342857142857098</v>
      </c>
      <c r="AP495">
        <v>0</v>
      </c>
      <c r="AQ495">
        <v>0</v>
      </c>
      <c r="AR495">
        <v>0.28000000000000003</v>
      </c>
      <c r="AS495">
        <v>0</v>
      </c>
      <c r="AT495">
        <v>0.214857142857143</v>
      </c>
      <c r="AU495">
        <v>0</v>
      </c>
      <c r="AV495">
        <v>2.2068571428571402</v>
      </c>
      <c r="AW495">
        <v>1.6777142857142899</v>
      </c>
      <c r="AX495">
        <v>0.72342857142857098</v>
      </c>
      <c r="AY495">
        <v>0.494857142857143</v>
      </c>
      <c r="AZ495">
        <v>5.1028571428571396</v>
      </c>
      <c r="BA495">
        <v>0.61142857142857099</v>
      </c>
      <c r="BB495">
        <v>0.314285714285714</v>
      </c>
      <c r="BC495">
        <v>0.377142857142857</v>
      </c>
      <c r="BD495">
        <v>3.6571428571428602E-2</v>
      </c>
      <c r="BE495">
        <v>0.158857142857143</v>
      </c>
      <c r="BF495" s="233" t="str">
        <f t="shared" si="7"/>
        <v>Least vulnerability</v>
      </c>
    </row>
    <row r="496" spans="1:58" x14ac:dyDescent="0.25">
      <c r="A496">
        <v>56136</v>
      </c>
      <c r="B496">
        <v>1231</v>
      </c>
      <c r="C496">
        <v>117</v>
      </c>
      <c r="D496">
        <v>16</v>
      </c>
      <c r="E496">
        <v>38204</v>
      </c>
      <c r="F496">
        <v>63</v>
      </c>
      <c r="G496">
        <v>400</v>
      </c>
      <c r="H496">
        <v>224</v>
      </c>
      <c r="I496">
        <v>175</v>
      </c>
      <c r="J496">
        <v>43</v>
      </c>
      <c r="K496">
        <v>59</v>
      </c>
      <c r="L496">
        <v>3</v>
      </c>
      <c r="M496">
        <v>31</v>
      </c>
      <c r="N496">
        <v>1</v>
      </c>
      <c r="O496">
        <v>13</v>
      </c>
      <c r="P496">
        <v>43</v>
      </c>
      <c r="Q496">
        <v>50</v>
      </c>
      <c r="R496">
        <v>9.5044679122664497E-2</v>
      </c>
      <c r="S496">
        <v>1.29975629569456E-2</v>
      </c>
      <c r="T496">
        <v>38204</v>
      </c>
      <c r="U496">
        <v>5.1177904142973199E-2</v>
      </c>
      <c r="V496">
        <v>0.32493907392363902</v>
      </c>
      <c r="W496">
        <v>0.18196588139723799</v>
      </c>
      <c r="X496">
        <v>0.142160844841592</v>
      </c>
      <c r="Y496">
        <v>3.4930950446791197E-2</v>
      </c>
      <c r="Z496">
        <v>4.79285134037368E-2</v>
      </c>
      <c r="AA496">
        <v>2.4370430544272902E-3</v>
      </c>
      <c r="AB496">
        <v>2.5182778229081999E-2</v>
      </c>
      <c r="AC496">
        <v>8.1234768480909804E-4</v>
      </c>
      <c r="AD496">
        <v>1.0560519902518301E-2</v>
      </c>
      <c r="AE496">
        <v>3.4930950446791197E-2</v>
      </c>
      <c r="AF496">
        <v>4.0617384240454898E-2</v>
      </c>
      <c r="AG496">
        <v>0.619428571428571</v>
      </c>
      <c r="AH496">
        <v>0.34857142857142898</v>
      </c>
      <c r="AI496">
        <v>0.42742857142857099</v>
      </c>
      <c r="AJ496">
        <v>0.67885714285714305</v>
      </c>
      <c r="AK496">
        <v>0.93142857142857105</v>
      </c>
      <c r="AL496">
        <v>0.21257142857142899</v>
      </c>
      <c r="AM496">
        <v>0.71199999999999997</v>
      </c>
      <c r="AN496">
        <v>0.75771428571428601</v>
      </c>
      <c r="AO496">
        <v>0.23085714285714301</v>
      </c>
      <c r="AP496">
        <v>0.52</v>
      </c>
      <c r="AQ496">
        <v>0.63085714285714301</v>
      </c>
      <c r="AR496">
        <v>0.14285714285714299</v>
      </c>
      <c r="AS496">
        <v>0.78285714285714303</v>
      </c>
      <c r="AT496">
        <v>0.88114285714285701</v>
      </c>
      <c r="AU496">
        <v>0.90285714285714302</v>
      </c>
      <c r="AV496">
        <v>2.0742857142857098</v>
      </c>
      <c r="AW496">
        <v>2.6137142857142899</v>
      </c>
      <c r="AX496">
        <v>0.750857142857143</v>
      </c>
      <c r="AY496">
        <v>3.3405714285714301</v>
      </c>
      <c r="AZ496">
        <v>8.7794285714285696</v>
      </c>
      <c r="BA496">
        <v>0.55314285714285705</v>
      </c>
      <c r="BB496">
        <v>0.81828571428571395</v>
      </c>
      <c r="BC496">
        <v>0.39771428571428602</v>
      </c>
      <c r="BD496">
        <v>0.81028571428571405</v>
      </c>
      <c r="BE496">
        <v>0.749714285714286</v>
      </c>
      <c r="BF496" s="233" t="str">
        <f t="shared" si="7"/>
        <v>Significant vulnerability</v>
      </c>
    </row>
    <row r="497" spans="1:58" x14ac:dyDescent="0.25">
      <c r="A497">
        <v>56137</v>
      </c>
      <c r="B497">
        <v>1104</v>
      </c>
      <c r="C497">
        <v>97</v>
      </c>
      <c r="D497">
        <v>4</v>
      </c>
      <c r="E497">
        <v>37055</v>
      </c>
      <c r="F497">
        <v>40</v>
      </c>
      <c r="G497">
        <v>241</v>
      </c>
      <c r="H497">
        <v>238</v>
      </c>
      <c r="I497">
        <v>145</v>
      </c>
      <c r="J497">
        <v>57</v>
      </c>
      <c r="K497">
        <v>125</v>
      </c>
      <c r="L497">
        <v>0</v>
      </c>
      <c r="M497">
        <v>5</v>
      </c>
      <c r="N497">
        <v>18</v>
      </c>
      <c r="O497">
        <v>3</v>
      </c>
      <c r="P497">
        <v>23</v>
      </c>
      <c r="Q497">
        <v>11</v>
      </c>
      <c r="R497">
        <v>8.7862318840579698E-2</v>
      </c>
      <c r="S497">
        <v>3.6231884057971002E-3</v>
      </c>
      <c r="T497">
        <v>37055</v>
      </c>
      <c r="U497">
        <v>3.6231884057971002E-2</v>
      </c>
      <c r="V497">
        <v>0.218297101449275</v>
      </c>
      <c r="W497">
        <v>0.21557971014492799</v>
      </c>
      <c r="X497">
        <v>0.13134057971014501</v>
      </c>
      <c r="Y497">
        <v>5.1630434782608703E-2</v>
      </c>
      <c r="Z497">
        <v>0.11322463768115899</v>
      </c>
      <c r="AA497">
        <v>0</v>
      </c>
      <c r="AB497">
        <v>4.5289855072463796E-3</v>
      </c>
      <c r="AC497">
        <v>1.6304347826087001E-2</v>
      </c>
      <c r="AD497">
        <v>2.7173913043478299E-3</v>
      </c>
      <c r="AE497">
        <v>2.0833333333333301E-2</v>
      </c>
      <c r="AF497">
        <v>9.9637681159420299E-3</v>
      </c>
      <c r="AG497">
        <v>0.57257142857142895</v>
      </c>
      <c r="AH497">
        <v>8.5714285714285701E-2</v>
      </c>
      <c r="AI497">
        <v>0.504</v>
      </c>
      <c r="AJ497">
        <v>0.41942857142857098</v>
      </c>
      <c r="AK497">
        <v>0.63200000000000001</v>
      </c>
      <c r="AL497">
        <v>0.41599999999999998</v>
      </c>
      <c r="AM497">
        <v>0.63200000000000001</v>
      </c>
      <c r="AN497">
        <v>0.92800000000000005</v>
      </c>
      <c r="AO497">
        <v>0.627428571428571</v>
      </c>
      <c r="AP497">
        <v>0</v>
      </c>
      <c r="AQ497">
        <v>0.36914285714285699</v>
      </c>
      <c r="AR497">
        <v>0.502857142857143</v>
      </c>
      <c r="AS497">
        <v>0.36571428571428599</v>
      </c>
      <c r="AT497">
        <v>0.67200000000000004</v>
      </c>
      <c r="AU497">
        <v>0.60914285714285699</v>
      </c>
      <c r="AV497">
        <v>1.5817142857142901</v>
      </c>
      <c r="AW497">
        <v>2.6080000000000001</v>
      </c>
      <c r="AX497">
        <v>0.627428571428571</v>
      </c>
      <c r="AY497">
        <v>2.51885714285714</v>
      </c>
      <c r="AZ497">
        <v>7.3360000000000003</v>
      </c>
      <c r="BA497">
        <v>0.33028571428571402</v>
      </c>
      <c r="BB497">
        <v>0.81371428571428595</v>
      </c>
      <c r="BC497">
        <v>0.32571428571428601</v>
      </c>
      <c r="BD497">
        <v>0.54742857142857104</v>
      </c>
      <c r="BE497">
        <v>0.51200000000000001</v>
      </c>
      <c r="BF497" s="233" t="str">
        <f t="shared" si="7"/>
        <v>Significant vulnerability</v>
      </c>
    </row>
    <row r="498" spans="1:58" x14ac:dyDescent="0.25">
      <c r="A498">
        <v>56138</v>
      </c>
      <c r="B498">
        <v>1052</v>
      </c>
      <c r="C498">
        <v>92</v>
      </c>
      <c r="D498">
        <v>39</v>
      </c>
      <c r="E498">
        <v>36087</v>
      </c>
      <c r="F498">
        <v>51</v>
      </c>
      <c r="G498">
        <v>184</v>
      </c>
      <c r="H498">
        <v>280</v>
      </c>
      <c r="I498">
        <v>126</v>
      </c>
      <c r="J498">
        <v>25</v>
      </c>
      <c r="K498">
        <v>51</v>
      </c>
      <c r="L498">
        <v>2</v>
      </c>
      <c r="M498">
        <v>32</v>
      </c>
      <c r="N498">
        <v>0</v>
      </c>
      <c r="O498">
        <v>0</v>
      </c>
      <c r="P498">
        <v>26</v>
      </c>
      <c r="Q498">
        <v>52</v>
      </c>
      <c r="R498">
        <v>8.7452471482889704E-2</v>
      </c>
      <c r="S498">
        <v>3.7072243346007602E-2</v>
      </c>
      <c r="T498">
        <v>36087</v>
      </c>
      <c r="U498">
        <v>4.8479087452471502E-2</v>
      </c>
      <c r="V498">
        <v>0.17490494296577899</v>
      </c>
      <c r="W498">
        <v>0.26615969581748999</v>
      </c>
      <c r="X498">
        <v>0.119771863117871</v>
      </c>
      <c r="Y498">
        <v>2.3764258555133099E-2</v>
      </c>
      <c r="Z498">
        <v>4.8479087452471502E-2</v>
      </c>
      <c r="AA498">
        <v>1.9011406844106501E-3</v>
      </c>
      <c r="AB498">
        <v>3.04182509505703E-2</v>
      </c>
      <c r="AC498">
        <v>0</v>
      </c>
      <c r="AD498">
        <v>0</v>
      </c>
      <c r="AE498">
        <v>2.4714828897338399E-2</v>
      </c>
      <c r="AF498">
        <v>4.9429657794676798E-2</v>
      </c>
      <c r="AG498">
        <v>0.57028571428571395</v>
      </c>
      <c r="AH498">
        <v>0.89600000000000002</v>
      </c>
      <c r="AI498">
        <v>0.56914285714285695</v>
      </c>
      <c r="AJ498">
        <v>0.61828571428571399</v>
      </c>
      <c r="AK498">
        <v>0.371428571428571</v>
      </c>
      <c r="AL498">
        <v>0.78628571428571403</v>
      </c>
      <c r="AM498">
        <v>0.52228571428571402</v>
      </c>
      <c r="AN498">
        <v>0.49257142857142899</v>
      </c>
      <c r="AO498">
        <v>0.23428571428571399</v>
      </c>
      <c r="AP498">
        <v>0.49371428571428599</v>
      </c>
      <c r="AQ498">
        <v>0.66400000000000003</v>
      </c>
      <c r="AR498">
        <v>0</v>
      </c>
      <c r="AS498">
        <v>0</v>
      </c>
      <c r="AT498">
        <v>0.74399999999999999</v>
      </c>
      <c r="AU498">
        <v>0.92571428571428604</v>
      </c>
      <c r="AV498">
        <v>2.6537142857142899</v>
      </c>
      <c r="AW498">
        <v>2.1725714285714299</v>
      </c>
      <c r="AX498">
        <v>0.72799999999999998</v>
      </c>
      <c r="AY498">
        <v>2.3337142857142901</v>
      </c>
      <c r="AZ498">
        <v>7.8879999999999999</v>
      </c>
      <c r="BA498">
        <v>0.77485714285714302</v>
      </c>
      <c r="BB498">
        <v>0.59885714285714298</v>
      </c>
      <c r="BC498">
        <v>0.38171428571428601</v>
      </c>
      <c r="BD498">
        <v>0.48914285714285699</v>
      </c>
      <c r="BE498">
        <v>0.59085714285714297</v>
      </c>
      <c r="BF498" s="233" t="str">
        <f t="shared" si="7"/>
        <v>Significant vulnerability</v>
      </c>
    </row>
    <row r="499" spans="1:58" x14ac:dyDescent="0.25">
      <c r="A499">
        <v>56139</v>
      </c>
      <c r="B499">
        <v>476</v>
      </c>
      <c r="C499">
        <v>53</v>
      </c>
      <c r="D499">
        <v>0</v>
      </c>
      <c r="E499">
        <v>29580</v>
      </c>
      <c r="F499">
        <v>38</v>
      </c>
      <c r="G499">
        <v>71</v>
      </c>
      <c r="H499">
        <v>145</v>
      </c>
      <c r="I499">
        <v>41</v>
      </c>
      <c r="J499">
        <v>13</v>
      </c>
      <c r="K499">
        <v>125</v>
      </c>
      <c r="L499">
        <v>22</v>
      </c>
      <c r="M499">
        <v>0</v>
      </c>
      <c r="N499">
        <v>8</v>
      </c>
      <c r="O499">
        <v>0</v>
      </c>
      <c r="P499">
        <v>7</v>
      </c>
      <c r="Q499">
        <v>0</v>
      </c>
      <c r="R499">
        <v>0.111344537815126</v>
      </c>
      <c r="S499">
        <v>0</v>
      </c>
      <c r="T499">
        <v>29580</v>
      </c>
      <c r="U499">
        <v>7.9831932773109196E-2</v>
      </c>
      <c r="V499">
        <v>0.14915966386554599</v>
      </c>
      <c r="W499">
        <v>0.30462184873949599</v>
      </c>
      <c r="X499">
        <v>8.6134453781512604E-2</v>
      </c>
      <c r="Y499">
        <v>2.7310924369747899E-2</v>
      </c>
      <c r="Z499">
        <v>0.26260504201680701</v>
      </c>
      <c r="AA499">
        <v>4.6218487394957999E-2</v>
      </c>
      <c r="AB499">
        <v>0</v>
      </c>
      <c r="AC499">
        <v>1.6806722689075598E-2</v>
      </c>
      <c r="AD499">
        <v>0</v>
      </c>
      <c r="AE499">
        <v>1.4705882352941201E-2</v>
      </c>
      <c r="AF499">
        <v>0</v>
      </c>
      <c r="AG499">
        <v>0.72457142857142898</v>
      </c>
      <c r="AH499">
        <v>0</v>
      </c>
      <c r="AI499">
        <v>0.88685714285714301</v>
      </c>
      <c r="AJ499">
        <v>0.90057142857142902</v>
      </c>
      <c r="AK499">
        <v>0.22857142857142901</v>
      </c>
      <c r="AL499">
        <v>0.94285714285714295</v>
      </c>
      <c r="AM499">
        <v>0.19771428571428601</v>
      </c>
      <c r="AN499">
        <v>0.59657142857142897</v>
      </c>
      <c r="AO499">
        <v>0.88</v>
      </c>
      <c r="AP499">
        <v>0.95771428571428596</v>
      </c>
      <c r="AQ499">
        <v>0</v>
      </c>
      <c r="AR499">
        <v>0.50971428571428601</v>
      </c>
      <c r="AS499">
        <v>0</v>
      </c>
      <c r="AT499">
        <v>0.52228571428571402</v>
      </c>
      <c r="AU499">
        <v>0</v>
      </c>
      <c r="AV499">
        <v>2.512</v>
      </c>
      <c r="AW499">
        <v>1.96571428571429</v>
      </c>
      <c r="AX499">
        <v>1.8377142857142901</v>
      </c>
      <c r="AY499">
        <v>1.032</v>
      </c>
      <c r="AZ499">
        <v>7.3474285714285701</v>
      </c>
      <c r="BA499">
        <v>0.71885714285714297</v>
      </c>
      <c r="BB499">
        <v>0.47314285714285698</v>
      </c>
      <c r="BC499">
        <v>0.94628571428571395</v>
      </c>
      <c r="BD499">
        <v>0.113142857142857</v>
      </c>
      <c r="BE499">
        <v>0.51428571428571401</v>
      </c>
      <c r="BF499" s="233" t="str">
        <f t="shared" si="7"/>
        <v>Significant vulnerability</v>
      </c>
    </row>
    <row r="500" spans="1:58" x14ac:dyDescent="0.25">
      <c r="A500">
        <v>56140</v>
      </c>
      <c r="B500">
        <v>61</v>
      </c>
      <c r="C500">
        <v>4</v>
      </c>
      <c r="D500">
        <v>0</v>
      </c>
      <c r="E500">
        <v>34023</v>
      </c>
      <c r="F500">
        <v>1</v>
      </c>
      <c r="G500">
        <v>33</v>
      </c>
      <c r="H500">
        <v>11</v>
      </c>
      <c r="I500">
        <v>4</v>
      </c>
      <c r="J500">
        <v>2</v>
      </c>
      <c r="K500">
        <v>10</v>
      </c>
      <c r="L500">
        <v>3</v>
      </c>
      <c r="M500">
        <v>0</v>
      </c>
      <c r="N500">
        <v>0</v>
      </c>
      <c r="O500">
        <v>0</v>
      </c>
      <c r="P500">
        <v>0</v>
      </c>
      <c r="Q500">
        <v>0</v>
      </c>
      <c r="R500">
        <v>6.5573770491803296E-2</v>
      </c>
      <c r="S500">
        <v>0</v>
      </c>
      <c r="T500">
        <v>34023</v>
      </c>
      <c r="U500">
        <v>1.63934426229508E-2</v>
      </c>
      <c r="V500">
        <v>0.54098360655737698</v>
      </c>
      <c r="W500">
        <v>0.18032786885245899</v>
      </c>
      <c r="X500">
        <v>6.5573770491803296E-2</v>
      </c>
      <c r="Y500">
        <v>3.2786885245901599E-2</v>
      </c>
      <c r="Z500">
        <v>0.16393442622950799</v>
      </c>
      <c r="AA500">
        <v>4.91803278688525E-2</v>
      </c>
      <c r="AB500">
        <v>0</v>
      </c>
      <c r="AC500">
        <v>0</v>
      </c>
      <c r="AD500">
        <v>0</v>
      </c>
      <c r="AE500">
        <v>0</v>
      </c>
      <c r="AF500">
        <v>0</v>
      </c>
      <c r="AG500">
        <v>0.36914285714285699</v>
      </c>
      <c r="AH500">
        <v>0</v>
      </c>
      <c r="AI500">
        <v>0.69942857142857195</v>
      </c>
      <c r="AJ500">
        <v>0.11885714285714299</v>
      </c>
      <c r="AK500">
        <v>0.998857142857143</v>
      </c>
      <c r="AL500">
        <v>0.20571428571428599</v>
      </c>
      <c r="AM500">
        <v>6.2857142857142903E-2</v>
      </c>
      <c r="AN500">
        <v>0.71771428571428597</v>
      </c>
      <c r="AO500">
        <v>0.747428571428571</v>
      </c>
      <c r="AP500">
        <v>0.96571428571428597</v>
      </c>
      <c r="AQ500">
        <v>0</v>
      </c>
      <c r="AR500">
        <v>0</v>
      </c>
      <c r="AS500">
        <v>0</v>
      </c>
      <c r="AT500">
        <v>0</v>
      </c>
      <c r="AU500">
        <v>0</v>
      </c>
      <c r="AV500">
        <v>1.1874285714285699</v>
      </c>
      <c r="AW500">
        <v>1.98514285714286</v>
      </c>
      <c r="AX500">
        <v>1.71314285714286</v>
      </c>
      <c r="AY500">
        <v>0</v>
      </c>
      <c r="AZ500">
        <v>4.8857142857142897</v>
      </c>
      <c r="BA500">
        <v>0.18057142857142899</v>
      </c>
      <c r="BB500">
        <v>0.48685714285714299</v>
      </c>
      <c r="BC500">
        <v>0.88800000000000001</v>
      </c>
      <c r="BD500">
        <v>0</v>
      </c>
      <c r="BE500">
        <v>0.128</v>
      </c>
      <c r="BF500" s="233" t="str">
        <f t="shared" si="7"/>
        <v>Least vulnerability</v>
      </c>
    </row>
    <row r="501" spans="1:58" x14ac:dyDescent="0.25">
      <c r="A501">
        <v>56141</v>
      </c>
      <c r="B501">
        <v>332</v>
      </c>
      <c r="C501">
        <v>36</v>
      </c>
      <c r="D501">
        <v>9</v>
      </c>
      <c r="E501">
        <v>31570</v>
      </c>
      <c r="F501">
        <v>21</v>
      </c>
      <c r="G501">
        <v>70</v>
      </c>
      <c r="H501">
        <v>97</v>
      </c>
      <c r="I501">
        <v>47</v>
      </c>
      <c r="J501">
        <v>12</v>
      </c>
      <c r="K501">
        <v>27</v>
      </c>
      <c r="L501">
        <v>1</v>
      </c>
      <c r="M501">
        <v>0</v>
      </c>
      <c r="N501">
        <v>2</v>
      </c>
      <c r="O501">
        <v>4</v>
      </c>
      <c r="P501">
        <v>2</v>
      </c>
      <c r="Q501">
        <v>0</v>
      </c>
      <c r="R501">
        <v>0.108433734939759</v>
      </c>
      <c r="S501">
        <v>2.7108433734939801E-2</v>
      </c>
      <c r="T501">
        <v>31570</v>
      </c>
      <c r="U501">
        <v>6.3253012048192794E-2</v>
      </c>
      <c r="V501">
        <v>0.210843373493976</v>
      </c>
      <c r="W501">
        <v>0.29216867469879498</v>
      </c>
      <c r="X501">
        <v>0.141566265060241</v>
      </c>
      <c r="Y501">
        <v>3.6144578313252997E-2</v>
      </c>
      <c r="Z501">
        <v>8.1325301204819303E-2</v>
      </c>
      <c r="AA501">
        <v>3.0120481927710802E-3</v>
      </c>
      <c r="AB501">
        <v>0</v>
      </c>
      <c r="AC501">
        <v>6.0240963855421699E-3</v>
      </c>
      <c r="AD501">
        <v>1.20481927710843E-2</v>
      </c>
      <c r="AE501">
        <v>6.0240963855421699E-3</v>
      </c>
      <c r="AF501">
        <v>0</v>
      </c>
      <c r="AG501">
        <v>0.71199999999999997</v>
      </c>
      <c r="AH501">
        <v>0.78514285714285703</v>
      </c>
      <c r="AI501">
        <v>0.81714285714285695</v>
      </c>
      <c r="AJ501">
        <v>0.80571428571428605</v>
      </c>
      <c r="AK501">
        <v>0.60114285714285698</v>
      </c>
      <c r="AL501">
        <v>0.90285714285714302</v>
      </c>
      <c r="AM501">
        <v>0.70742857142857096</v>
      </c>
      <c r="AN501">
        <v>0.77485714285714302</v>
      </c>
      <c r="AO501">
        <v>0.45485714285714302</v>
      </c>
      <c r="AP501">
        <v>0.54514285714285704</v>
      </c>
      <c r="AQ501">
        <v>0</v>
      </c>
      <c r="AR501">
        <v>0.29371428571428598</v>
      </c>
      <c r="AS501">
        <v>0.82971428571428596</v>
      </c>
      <c r="AT501">
        <v>0.23428571428571399</v>
      </c>
      <c r="AU501">
        <v>0</v>
      </c>
      <c r="AV501">
        <v>3.12</v>
      </c>
      <c r="AW501">
        <v>2.9862857142857102</v>
      </c>
      <c r="AX501">
        <v>1</v>
      </c>
      <c r="AY501">
        <v>1.3577142857142901</v>
      </c>
      <c r="AZ501">
        <v>8.4640000000000004</v>
      </c>
      <c r="BA501">
        <v>0.90285714285714302</v>
      </c>
      <c r="BB501">
        <v>0.97028571428571397</v>
      </c>
      <c r="BC501">
        <v>0.55085714285714305</v>
      </c>
      <c r="BD501">
        <v>0.187428571428571</v>
      </c>
      <c r="BE501">
        <v>0.70285714285714296</v>
      </c>
      <c r="BF501" s="233" t="str">
        <f t="shared" si="7"/>
        <v>Significant vulnerability</v>
      </c>
    </row>
    <row r="502" spans="1:58" x14ac:dyDescent="0.25">
      <c r="A502">
        <v>56142</v>
      </c>
      <c r="B502">
        <v>998</v>
      </c>
      <c r="C502">
        <v>54</v>
      </c>
      <c r="D502">
        <v>27</v>
      </c>
      <c r="E502">
        <v>32578</v>
      </c>
      <c r="F502">
        <v>40</v>
      </c>
      <c r="G502">
        <v>262</v>
      </c>
      <c r="H502">
        <v>241</v>
      </c>
      <c r="I502">
        <v>140</v>
      </c>
      <c r="J502">
        <v>24</v>
      </c>
      <c r="K502">
        <v>38</v>
      </c>
      <c r="L502">
        <v>12</v>
      </c>
      <c r="M502">
        <v>20</v>
      </c>
      <c r="N502">
        <v>11</v>
      </c>
      <c r="O502">
        <v>0</v>
      </c>
      <c r="P502">
        <v>3</v>
      </c>
      <c r="Q502">
        <v>36</v>
      </c>
      <c r="R502">
        <v>5.4108216432865702E-2</v>
      </c>
      <c r="S502">
        <v>2.70541082164329E-2</v>
      </c>
      <c r="T502">
        <v>32578</v>
      </c>
      <c r="U502">
        <v>4.0080160320641302E-2</v>
      </c>
      <c r="V502">
        <v>0.2625250501002</v>
      </c>
      <c r="W502">
        <v>0.241482965931864</v>
      </c>
      <c r="X502">
        <v>0.14028056112224399</v>
      </c>
      <c r="Y502">
        <v>2.4048096192384801E-2</v>
      </c>
      <c r="Z502">
        <v>3.8076152304609201E-2</v>
      </c>
      <c r="AA502">
        <v>1.20240480961924E-2</v>
      </c>
      <c r="AB502">
        <v>2.0040080160320599E-2</v>
      </c>
      <c r="AC502">
        <v>1.10220440881764E-2</v>
      </c>
      <c r="AD502">
        <v>0</v>
      </c>
      <c r="AE502">
        <v>3.0060120240481001E-3</v>
      </c>
      <c r="AF502">
        <v>3.6072144288577197E-2</v>
      </c>
      <c r="AG502">
        <v>0.26514285714285701</v>
      </c>
      <c r="AH502">
        <v>0.78400000000000003</v>
      </c>
      <c r="AI502">
        <v>0.77485714285714302</v>
      </c>
      <c r="AJ502">
        <v>0.48914285714285699</v>
      </c>
      <c r="AK502">
        <v>0.81257142857142906</v>
      </c>
      <c r="AL502">
        <v>0.61828571428571399</v>
      </c>
      <c r="AM502">
        <v>0.69485714285714295</v>
      </c>
      <c r="AN502">
        <v>0.496</v>
      </c>
      <c r="AO502">
        <v>0.16800000000000001</v>
      </c>
      <c r="AP502">
        <v>0.80228571428571405</v>
      </c>
      <c r="AQ502">
        <v>0.57485714285714296</v>
      </c>
      <c r="AR502">
        <v>0.41828571428571398</v>
      </c>
      <c r="AS502">
        <v>0</v>
      </c>
      <c r="AT502">
        <v>0.13485714285714301</v>
      </c>
      <c r="AU502">
        <v>0.877714285714286</v>
      </c>
      <c r="AV502">
        <v>2.3131428571428598</v>
      </c>
      <c r="AW502">
        <v>2.6217142857142899</v>
      </c>
      <c r="AX502">
        <v>0.97028571428571397</v>
      </c>
      <c r="AY502">
        <v>2.0057142857142898</v>
      </c>
      <c r="AZ502">
        <v>7.9108571428571404</v>
      </c>
      <c r="BA502">
        <v>0.65142857142857102</v>
      </c>
      <c r="BB502">
        <v>0.82171428571428595</v>
      </c>
      <c r="BC502">
        <v>0.52685714285714302</v>
      </c>
      <c r="BD502">
        <v>0.376</v>
      </c>
      <c r="BE502">
        <v>0.59542857142857097</v>
      </c>
      <c r="BF502" s="233" t="str">
        <f t="shared" si="7"/>
        <v>Significant vulnerability</v>
      </c>
    </row>
    <row r="503" spans="1:58" x14ac:dyDescent="0.25">
      <c r="A503">
        <v>56143</v>
      </c>
      <c r="B503">
        <v>4523</v>
      </c>
      <c r="C503">
        <v>551</v>
      </c>
      <c r="D503">
        <v>72</v>
      </c>
      <c r="E503">
        <v>38225</v>
      </c>
      <c r="F503">
        <v>179</v>
      </c>
      <c r="G503">
        <v>1051</v>
      </c>
      <c r="H503">
        <v>892</v>
      </c>
      <c r="I503">
        <v>670</v>
      </c>
      <c r="J503">
        <v>181</v>
      </c>
      <c r="K503">
        <v>498</v>
      </c>
      <c r="L503">
        <v>51</v>
      </c>
      <c r="M503">
        <v>242</v>
      </c>
      <c r="N503">
        <v>31</v>
      </c>
      <c r="O503">
        <v>50</v>
      </c>
      <c r="P503">
        <v>127</v>
      </c>
      <c r="Q503">
        <v>79</v>
      </c>
      <c r="R503">
        <v>0.12182179969047099</v>
      </c>
      <c r="S503">
        <v>1.5918638072076101E-2</v>
      </c>
      <c r="T503">
        <v>38225</v>
      </c>
      <c r="U503">
        <v>3.9575502984744597E-2</v>
      </c>
      <c r="V503">
        <v>0.232367897413221</v>
      </c>
      <c r="W503">
        <v>0.19721423833738699</v>
      </c>
      <c r="X503">
        <v>0.14813177094848601</v>
      </c>
      <c r="Y503">
        <v>4.0017687375635602E-2</v>
      </c>
      <c r="Z503">
        <v>0.110103913331859</v>
      </c>
      <c r="AA503">
        <v>1.12757019677205E-2</v>
      </c>
      <c r="AB503">
        <v>5.3504311297811198E-2</v>
      </c>
      <c r="AC503">
        <v>6.8538580588105198E-3</v>
      </c>
      <c r="AD503">
        <v>1.1054609772275001E-2</v>
      </c>
      <c r="AE503">
        <v>2.8078708821578601E-2</v>
      </c>
      <c r="AF503">
        <v>1.7466283440194599E-2</v>
      </c>
      <c r="AG503">
        <v>0.77485714285714302</v>
      </c>
      <c r="AH503">
        <v>0.433142857142857</v>
      </c>
      <c r="AI503">
        <v>0.42514285714285699</v>
      </c>
      <c r="AJ503">
        <v>0.48228571428571398</v>
      </c>
      <c r="AK503">
        <v>0.70742857142857096</v>
      </c>
      <c r="AL503">
        <v>0.28228571428571397</v>
      </c>
      <c r="AM503">
        <v>0.753142857142857</v>
      </c>
      <c r="AN503">
        <v>0.83199999999999996</v>
      </c>
      <c r="AO503">
        <v>0.622857142857143</v>
      </c>
      <c r="AP503">
        <v>0.78971428571428604</v>
      </c>
      <c r="AQ503">
        <v>0.83199999999999996</v>
      </c>
      <c r="AR503">
        <v>0.31885714285714301</v>
      </c>
      <c r="AS503">
        <v>0.8</v>
      </c>
      <c r="AT503">
        <v>0.78971428571428604</v>
      </c>
      <c r="AU503">
        <v>0.71314285714285697</v>
      </c>
      <c r="AV503">
        <v>2.1154285714285699</v>
      </c>
      <c r="AW503">
        <v>2.5748571428571401</v>
      </c>
      <c r="AX503">
        <v>1.4125714285714299</v>
      </c>
      <c r="AY503">
        <v>3.4537142857142902</v>
      </c>
      <c r="AZ503">
        <v>9.5565714285714307</v>
      </c>
      <c r="BA503">
        <v>0.57485714285714296</v>
      </c>
      <c r="BB503">
        <v>0.79771428571428604</v>
      </c>
      <c r="BC503">
        <v>0.76342857142857101</v>
      </c>
      <c r="BD503">
        <v>0.85257142857142898</v>
      </c>
      <c r="BE503">
        <v>0.85942857142857099</v>
      </c>
      <c r="BF503" s="233" t="str">
        <f t="shared" si="7"/>
        <v>Most vulnerability</v>
      </c>
    </row>
    <row r="504" spans="1:58" x14ac:dyDescent="0.25">
      <c r="A504">
        <v>56144</v>
      </c>
      <c r="B504">
        <v>1082</v>
      </c>
      <c r="C504">
        <v>189</v>
      </c>
      <c r="D504">
        <v>8</v>
      </c>
      <c r="E504">
        <v>31952</v>
      </c>
      <c r="F504">
        <v>37</v>
      </c>
      <c r="G504">
        <v>214</v>
      </c>
      <c r="H504">
        <v>254</v>
      </c>
      <c r="I504">
        <v>188</v>
      </c>
      <c r="J504">
        <v>21</v>
      </c>
      <c r="K504">
        <v>205</v>
      </c>
      <c r="L504">
        <v>34</v>
      </c>
      <c r="M504">
        <v>22</v>
      </c>
      <c r="N504">
        <v>12</v>
      </c>
      <c r="O504">
        <v>1</v>
      </c>
      <c r="P504">
        <v>13</v>
      </c>
      <c r="Q504">
        <v>0</v>
      </c>
      <c r="R504">
        <v>0.17467652495378899</v>
      </c>
      <c r="S504">
        <v>7.3937153419593301E-3</v>
      </c>
      <c r="T504">
        <v>31952</v>
      </c>
      <c r="U504">
        <v>3.4195933456561897E-2</v>
      </c>
      <c r="V504">
        <v>0.19778188539741201</v>
      </c>
      <c r="W504">
        <v>0.23475046210720901</v>
      </c>
      <c r="X504">
        <v>0.17375231053604401</v>
      </c>
      <c r="Y504">
        <v>1.9408502772643301E-2</v>
      </c>
      <c r="Z504">
        <v>0.18946395563770799</v>
      </c>
      <c r="AA504">
        <v>3.1423290203327202E-2</v>
      </c>
      <c r="AB504">
        <v>2.0332717190388198E-2</v>
      </c>
      <c r="AC504">
        <v>1.1090573012939E-2</v>
      </c>
      <c r="AD504">
        <v>9.2421441774491703E-4</v>
      </c>
      <c r="AE504">
        <v>1.2014787430683901E-2</v>
      </c>
      <c r="AF504">
        <v>0</v>
      </c>
      <c r="AG504">
        <v>0.92342857142857104</v>
      </c>
      <c r="AH504">
        <v>0.16914285714285701</v>
      </c>
      <c r="AI504">
        <v>0.8</v>
      </c>
      <c r="AJ504">
        <v>0.371428571428571</v>
      </c>
      <c r="AK504">
        <v>0.51200000000000001</v>
      </c>
      <c r="AL504">
        <v>0.57714285714285696</v>
      </c>
      <c r="AM504">
        <v>0.873142857142857</v>
      </c>
      <c r="AN504">
        <v>0.34857142857142898</v>
      </c>
      <c r="AO504">
        <v>0.78857142857142903</v>
      </c>
      <c r="AP504">
        <v>0.92914285714285705</v>
      </c>
      <c r="AQ504">
        <v>0.57714285714285696</v>
      </c>
      <c r="AR504">
        <v>0.41942857142857098</v>
      </c>
      <c r="AS504">
        <v>0.24</v>
      </c>
      <c r="AT504">
        <v>0.441142857142857</v>
      </c>
      <c r="AU504">
        <v>0</v>
      </c>
      <c r="AV504">
        <v>2.2639999999999998</v>
      </c>
      <c r="AW504">
        <v>2.3108571428571398</v>
      </c>
      <c r="AX504">
        <v>1.71771428571429</v>
      </c>
      <c r="AY504">
        <v>1.6777142857142899</v>
      </c>
      <c r="AZ504">
        <v>7.9702857142857102</v>
      </c>
      <c r="BA504">
        <v>0.63428571428571401</v>
      </c>
      <c r="BB504">
        <v>0.66171428571428603</v>
      </c>
      <c r="BC504">
        <v>0.88914285714285701</v>
      </c>
      <c r="BD504">
        <v>0.27542857142857102</v>
      </c>
      <c r="BE504">
        <v>0.60685714285714298</v>
      </c>
      <c r="BF504" s="233" t="str">
        <f t="shared" si="7"/>
        <v>Significant vulnerability</v>
      </c>
    </row>
    <row r="505" spans="1:58" x14ac:dyDescent="0.25">
      <c r="A505">
        <v>56145</v>
      </c>
      <c r="B505">
        <v>462</v>
      </c>
      <c r="C505">
        <v>103</v>
      </c>
      <c r="D505">
        <v>21</v>
      </c>
      <c r="E505">
        <v>29106</v>
      </c>
      <c r="F505">
        <v>44</v>
      </c>
      <c r="G505">
        <v>101</v>
      </c>
      <c r="H505">
        <v>116</v>
      </c>
      <c r="I505">
        <v>61</v>
      </c>
      <c r="J505">
        <v>16</v>
      </c>
      <c r="K505">
        <v>80</v>
      </c>
      <c r="L505">
        <v>4</v>
      </c>
      <c r="M505">
        <v>0</v>
      </c>
      <c r="N505">
        <v>0</v>
      </c>
      <c r="O505">
        <v>7</v>
      </c>
      <c r="P505">
        <v>1</v>
      </c>
      <c r="Q505">
        <v>0</v>
      </c>
      <c r="R505">
        <v>0.222943722943723</v>
      </c>
      <c r="S505">
        <v>4.5454545454545497E-2</v>
      </c>
      <c r="T505">
        <v>29106</v>
      </c>
      <c r="U505">
        <v>9.5238095238095205E-2</v>
      </c>
      <c r="V505">
        <v>0.21861471861471901</v>
      </c>
      <c r="W505">
        <v>0.25108225108225102</v>
      </c>
      <c r="X505">
        <v>0.132034632034632</v>
      </c>
      <c r="Y505">
        <v>3.4632034632034597E-2</v>
      </c>
      <c r="Z505">
        <v>0.17316017316017299</v>
      </c>
      <c r="AA505">
        <v>8.6580086580086597E-3</v>
      </c>
      <c r="AB505">
        <v>0</v>
      </c>
      <c r="AC505">
        <v>0</v>
      </c>
      <c r="AD505">
        <v>1.5151515151515201E-2</v>
      </c>
      <c r="AE505">
        <v>2.1645021645021602E-3</v>
      </c>
      <c r="AF505">
        <v>0</v>
      </c>
      <c r="AG505">
        <v>0.96114285714285697</v>
      </c>
      <c r="AH505">
        <v>0.94057142857142895</v>
      </c>
      <c r="AI505">
        <v>0.90057142857142902</v>
      </c>
      <c r="AJ505">
        <v>0.94857142857142895</v>
      </c>
      <c r="AK505">
        <v>0.63428571428571401</v>
      </c>
      <c r="AL505">
        <v>0.69257142857142895</v>
      </c>
      <c r="AM505">
        <v>0.63657142857142901</v>
      </c>
      <c r="AN505">
        <v>0.752</v>
      </c>
      <c r="AO505">
        <v>0.76685714285714301</v>
      </c>
      <c r="AP505">
        <v>0.74399999999999999</v>
      </c>
      <c r="AQ505">
        <v>0</v>
      </c>
      <c r="AR505">
        <v>0</v>
      </c>
      <c r="AS505">
        <v>0.878857142857143</v>
      </c>
      <c r="AT505">
        <v>0.110857142857143</v>
      </c>
      <c r="AU505">
        <v>0</v>
      </c>
      <c r="AV505">
        <v>3.7508571428571398</v>
      </c>
      <c r="AW505">
        <v>2.71542857142857</v>
      </c>
      <c r="AX505">
        <v>1.51085714285714</v>
      </c>
      <c r="AY505">
        <v>0.98971428571428599</v>
      </c>
      <c r="AZ505">
        <v>8.9668571428571404</v>
      </c>
      <c r="BA505">
        <v>0.98285714285714298</v>
      </c>
      <c r="BB505">
        <v>0.86285714285714299</v>
      </c>
      <c r="BC505">
        <v>0.80342857142857105</v>
      </c>
      <c r="BD505">
        <v>9.71428571428571E-2</v>
      </c>
      <c r="BE505">
        <v>0.78400000000000003</v>
      </c>
      <c r="BF505" s="233" t="str">
        <f t="shared" si="7"/>
        <v>Most vulnerability</v>
      </c>
    </row>
    <row r="506" spans="1:58" x14ac:dyDescent="0.25">
      <c r="A506">
        <v>56146</v>
      </c>
      <c r="B506">
        <v>48</v>
      </c>
      <c r="C506">
        <v>2</v>
      </c>
      <c r="D506">
        <v>0</v>
      </c>
      <c r="E506">
        <v>23648</v>
      </c>
      <c r="F506">
        <v>1</v>
      </c>
      <c r="G506">
        <v>8</v>
      </c>
      <c r="H506">
        <v>7</v>
      </c>
      <c r="I506">
        <v>8</v>
      </c>
      <c r="J506">
        <v>2</v>
      </c>
      <c r="K506">
        <v>0</v>
      </c>
      <c r="L506">
        <v>0</v>
      </c>
      <c r="M506">
        <v>0</v>
      </c>
      <c r="N506">
        <v>2</v>
      </c>
      <c r="O506">
        <v>0</v>
      </c>
      <c r="P506">
        <v>1</v>
      </c>
      <c r="Q506">
        <v>0</v>
      </c>
      <c r="R506">
        <v>4.1666666666666699E-2</v>
      </c>
      <c r="S506">
        <v>0</v>
      </c>
      <c r="T506">
        <v>23648</v>
      </c>
      <c r="U506">
        <v>2.0833333333333301E-2</v>
      </c>
      <c r="V506">
        <v>0.16666666666666699</v>
      </c>
      <c r="W506">
        <v>0.14583333333333301</v>
      </c>
      <c r="X506">
        <v>0.16666666666666699</v>
      </c>
      <c r="Y506">
        <v>4.1666666666666699E-2</v>
      </c>
      <c r="Z506">
        <v>0</v>
      </c>
      <c r="AA506">
        <v>0</v>
      </c>
      <c r="AB506">
        <v>0</v>
      </c>
      <c r="AC506">
        <v>4.1666666666666699E-2</v>
      </c>
      <c r="AD506">
        <v>0</v>
      </c>
      <c r="AE506">
        <v>2.0833333333333301E-2</v>
      </c>
      <c r="AF506">
        <v>0</v>
      </c>
      <c r="AG506">
        <v>0.158857142857143</v>
      </c>
      <c r="AH506">
        <v>0</v>
      </c>
      <c r="AI506">
        <v>0.96914285714285697</v>
      </c>
      <c r="AJ506">
        <v>0.16685714285714301</v>
      </c>
      <c r="AK506">
        <v>0.316571428571429</v>
      </c>
      <c r="AL506">
        <v>9.3714285714285694E-2</v>
      </c>
      <c r="AM506">
        <v>0.84914285714285698</v>
      </c>
      <c r="AN506">
        <v>0.85142857142857098</v>
      </c>
      <c r="AO506">
        <v>0</v>
      </c>
      <c r="AP506">
        <v>0</v>
      </c>
      <c r="AQ506">
        <v>0</v>
      </c>
      <c r="AR506">
        <v>0.749714285714286</v>
      </c>
      <c r="AS506">
        <v>0</v>
      </c>
      <c r="AT506">
        <v>0.67200000000000004</v>
      </c>
      <c r="AU506">
        <v>0</v>
      </c>
      <c r="AV506">
        <v>1.29485714285714</v>
      </c>
      <c r="AW506">
        <v>2.1108571428571401</v>
      </c>
      <c r="AX506">
        <v>0</v>
      </c>
      <c r="AY506">
        <v>1.4217142857142899</v>
      </c>
      <c r="AZ506">
        <v>4.8274285714285696</v>
      </c>
      <c r="BA506">
        <v>0.21142857142857099</v>
      </c>
      <c r="BB506">
        <v>0.57028571428571395</v>
      </c>
      <c r="BC506">
        <v>0</v>
      </c>
      <c r="BD506">
        <v>0.21028571428571399</v>
      </c>
      <c r="BE506">
        <v>0.11657142857142901</v>
      </c>
      <c r="BF506" s="233" t="str">
        <f t="shared" si="7"/>
        <v>Least vulnerability</v>
      </c>
    </row>
    <row r="507" spans="1:58" x14ac:dyDescent="0.25">
      <c r="A507">
        <v>56147</v>
      </c>
      <c r="B507">
        <v>125</v>
      </c>
      <c r="C507">
        <v>49</v>
      </c>
      <c r="D507">
        <v>3</v>
      </c>
      <c r="E507">
        <v>38379</v>
      </c>
      <c r="F507">
        <v>7</v>
      </c>
      <c r="G507">
        <v>25</v>
      </c>
      <c r="H507">
        <v>40</v>
      </c>
      <c r="I507">
        <v>9</v>
      </c>
      <c r="J507">
        <v>5</v>
      </c>
      <c r="K507">
        <v>44</v>
      </c>
      <c r="L507">
        <v>0</v>
      </c>
      <c r="M507">
        <v>0</v>
      </c>
      <c r="N507">
        <v>0</v>
      </c>
      <c r="O507">
        <v>0</v>
      </c>
      <c r="P507">
        <v>0</v>
      </c>
      <c r="Q507">
        <v>0</v>
      </c>
      <c r="R507">
        <v>0.39200000000000002</v>
      </c>
      <c r="S507">
        <v>2.4E-2</v>
      </c>
      <c r="T507">
        <v>38379</v>
      </c>
      <c r="U507">
        <v>5.6000000000000001E-2</v>
      </c>
      <c r="V507">
        <v>0.2</v>
      </c>
      <c r="W507">
        <v>0.32</v>
      </c>
      <c r="X507">
        <v>7.1999999999999995E-2</v>
      </c>
      <c r="Y507">
        <v>0.04</v>
      </c>
      <c r="Z507">
        <v>0.35199999999999998</v>
      </c>
      <c r="AA507">
        <v>0</v>
      </c>
      <c r="AB507">
        <v>0</v>
      </c>
      <c r="AC507">
        <v>0</v>
      </c>
      <c r="AD507">
        <v>0</v>
      </c>
      <c r="AE507">
        <v>0</v>
      </c>
      <c r="AF507">
        <v>0</v>
      </c>
      <c r="AG507">
        <v>0.99085714285714299</v>
      </c>
      <c r="AH507">
        <v>0.71657142857142897</v>
      </c>
      <c r="AI507">
        <v>0.41714285714285698</v>
      </c>
      <c r="AJ507">
        <v>0.72914285714285698</v>
      </c>
      <c r="AK507">
        <v>0.52685714285714302</v>
      </c>
      <c r="AL507">
        <v>0.96228571428571397</v>
      </c>
      <c r="AM507">
        <v>8.6857142857142897E-2</v>
      </c>
      <c r="AN507">
        <v>0.83085714285714296</v>
      </c>
      <c r="AO507">
        <v>0.93257142857142905</v>
      </c>
      <c r="AP507">
        <v>0</v>
      </c>
      <c r="AQ507">
        <v>0</v>
      </c>
      <c r="AR507">
        <v>0</v>
      </c>
      <c r="AS507">
        <v>0</v>
      </c>
      <c r="AT507">
        <v>0</v>
      </c>
      <c r="AU507">
        <v>0</v>
      </c>
      <c r="AV507">
        <v>2.8537142857142901</v>
      </c>
      <c r="AW507">
        <v>2.4068571428571399</v>
      </c>
      <c r="AX507">
        <v>0.93257142857142905</v>
      </c>
      <c r="AY507">
        <v>0</v>
      </c>
      <c r="AZ507">
        <v>6.1931428571428597</v>
      </c>
      <c r="BA507">
        <v>0.83542857142857097</v>
      </c>
      <c r="BB507">
        <v>0.71314285714285697</v>
      </c>
      <c r="BC507">
        <v>0.504</v>
      </c>
      <c r="BD507">
        <v>0</v>
      </c>
      <c r="BE507">
        <v>0.33371428571428602</v>
      </c>
      <c r="BF507" s="233" t="str">
        <f t="shared" si="7"/>
        <v>Some vulnerability</v>
      </c>
    </row>
    <row r="508" spans="1:58" x14ac:dyDescent="0.25">
      <c r="A508">
        <v>56149</v>
      </c>
      <c r="B508">
        <v>1135</v>
      </c>
      <c r="C508">
        <v>126</v>
      </c>
      <c r="D508">
        <v>23</v>
      </c>
      <c r="E508">
        <v>31448</v>
      </c>
      <c r="F508">
        <v>51</v>
      </c>
      <c r="G508">
        <v>227</v>
      </c>
      <c r="H508">
        <v>291</v>
      </c>
      <c r="I508">
        <v>132</v>
      </c>
      <c r="J508">
        <v>36</v>
      </c>
      <c r="K508">
        <v>64</v>
      </c>
      <c r="L508">
        <v>0</v>
      </c>
      <c r="M508">
        <v>41</v>
      </c>
      <c r="N508">
        <v>7</v>
      </c>
      <c r="O508">
        <v>4</v>
      </c>
      <c r="P508">
        <v>19</v>
      </c>
      <c r="Q508">
        <v>0</v>
      </c>
      <c r="R508">
        <v>0.111013215859031</v>
      </c>
      <c r="S508">
        <v>2.0264317180616699E-2</v>
      </c>
      <c r="T508">
        <v>31448</v>
      </c>
      <c r="U508">
        <v>4.4933920704845802E-2</v>
      </c>
      <c r="V508">
        <v>0.2</v>
      </c>
      <c r="W508">
        <v>0.25638766519823802</v>
      </c>
      <c r="X508">
        <v>0.116299559471366</v>
      </c>
      <c r="Y508">
        <v>3.1718061674008799E-2</v>
      </c>
      <c r="Z508">
        <v>5.6387665198237902E-2</v>
      </c>
      <c r="AA508">
        <v>0</v>
      </c>
      <c r="AB508">
        <v>3.6123348017621099E-2</v>
      </c>
      <c r="AC508">
        <v>6.1674008810572696E-3</v>
      </c>
      <c r="AD508">
        <v>3.5242290748898702E-3</v>
      </c>
      <c r="AE508">
        <v>1.67400881057269E-2</v>
      </c>
      <c r="AF508">
        <v>0</v>
      </c>
      <c r="AG508">
        <v>0.72228571428571398</v>
      </c>
      <c r="AH508">
        <v>0.60457142857142898</v>
      </c>
      <c r="AI508">
        <v>0.82171428571428595</v>
      </c>
      <c r="AJ508">
        <v>0.55657142857142905</v>
      </c>
      <c r="AK508">
        <v>0.52685714285714302</v>
      </c>
      <c r="AL508">
        <v>0.73028571428571398</v>
      </c>
      <c r="AM508">
        <v>0.49028571428571399</v>
      </c>
      <c r="AN508">
        <v>0.69371428571428595</v>
      </c>
      <c r="AO508">
        <v>0.29485714285714298</v>
      </c>
      <c r="AP508">
        <v>0</v>
      </c>
      <c r="AQ508">
        <v>0.72228571428571398</v>
      </c>
      <c r="AR508">
        <v>0.29828571428571399</v>
      </c>
      <c r="AS508">
        <v>0.41485714285714298</v>
      </c>
      <c r="AT508">
        <v>0.57028571428571395</v>
      </c>
      <c r="AU508">
        <v>0</v>
      </c>
      <c r="AV508">
        <v>2.7051428571428602</v>
      </c>
      <c r="AW508">
        <v>2.4411428571428599</v>
      </c>
      <c r="AX508">
        <v>0.29485714285714298</v>
      </c>
      <c r="AY508">
        <v>2.0057142857142898</v>
      </c>
      <c r="AZ508">
        <v>7.44685714285714</v>
      </c>
      <c r="BA508">
        <v>0.79428571428571404</v>
      </c>
      <c r="BB508">
        <v>0.72799999999999998</v>
      </c>
      <c r="BC508">
        <v>0.17371428571428599</v>
      </c>
      <c r="BD508">
        <v>0.376</v>
      </c>
      <c r="BE508">
        <v>0.53600000000000003</v>
      </c>
      <c r="BF508" s="233" t="str">
        <f t="shared" si="7"/>
        <v>Significant vulnerability</v>
      </c>
    </row>
    <row r="509" spans="1:58" x14ac:dyDescent="0.25">
      <c r="A509">
        <v>56150</v>
      </c>
      <c r="B509">
        <v>2815</v>
      </c>
      <c r="C509">
        <v>229</v>
      </c>
      <c r="D509">
        <v>17</v>
      </c>
      <c r="E509">
        <v>32869</v>
      </c>
      <c r="F509">
        <v>177</v>
      </c>
      <c r="G509">
        <v>675</v>
      </c>
      <c r="H509">
        <v>691</v>
      </c>
      <c r="I509">
        <v>388</v>
      </c>
      <c r="J509">
        <v>52</v>
      </c>
      <c r="K509">
        <v>163</v>
      </c>
      <c r="L509">
        <v>11</v>
      </c>
      <c r="M509">
        <v>27</v>
      </c>
      <c r="N509">
        <v>16</v>
      </c>
      <c r="O509">
        <v>27</v>
      </c>
      <c r="P509">
        <v>56</v>
      </c>
      <c r="Q509">
        <v>38</v>
      </c>
      <c r="R509">
        <v>8.1349911190053303E-2</v>
      </c>
      <c r="S509">
        <v>6.0390763765541698E-3</v>
      </c>
      <c r="T509">
        <v>32869</v>
      </c>
      <c r="U509">
        <v>6.2877442273534603E-2</v>
      </c>
      <c r="V509">
        <v>0.239786856127886</v>
      </c>
      <c r="W509">
        <v>0.24547069271758401</v>
      </c>
      <c r="X509">
        <v>0.13783303730017801</v>
      </c>
      <c r="Y509">
        <v>1.84724689165187E-2</v>
      </c>
      <c r="Z509">
        <v>5.7904085257548803E-2</v>
      </c>
      <c r="AA509">
        <v>3.9076376554174098E-3</v>
      </c>
      <c r="AB509">
        <v>9.5914742451154496E-3</v>
      </c>
      <c r="AC509">
        <v>5.6838365896980502E-3</v>
      </c>
      <c r="AD509">
        <v>9.5914742451154496E-3</v>
      </c>
      <c r="AE509">
        <v>1.9893428063943199E-2</v>
      </c>
      <c r="AF509">
        <v>1.3499111900532899E-2</v>
      </c>
      <c r="AG509">
        <v>0.52228571428571402</v>
      </c>
      <c r="AH509">
        <v>0.13257142857142901</v>
      </c>
      <c r="AI509">
        <v>0.75657142857142901</v>
      </c>
      <c r="AJ509">
        <v>0.8</v>
      </c>
      <c r="AK509">
        <v>0.745142857142857</v>
      </c>
      <c r="AL509">
        <v>0.64914285714285702</v>
      </c>
      <c r="AM509">
        <v>0.67657142857142905</v>
      </c>
      <c r="AN509">
        <v>0.314285714285714</v>
      </c>
      <c r="AO509">
        <v>0.30171428571428599</v>
      </c>
      <c r="AP509">
        <v>0.59657142857142897</v>
      </c>
      <c r="AQ509">
        <v>0.44571428571428601</v>
      </c>
      <c r="AR509">
        <v>0.28457142857142897</v>
      </c>
      <c r="AS509">
        <v>0.754285714285714</v>
      </c>
      <c r="AT509">
        <v>0.64</v>
      </c>
      <c r="AU509">
        <v>0.65371428571428603</v>
      </c>
      <c r="AV509">
        <v>2.21142857142857</v>
      </c>
      <c r="AW509">
        <v>2.3851428571428599</v>
      </c>
      <c r="AX509">
        <v>0.89828571428571402</v>
      </c>
      <c r="AY509">
        <v>2.77828571428571</v>
      </c>
      <c r="AZ509">
        <v>8.2731428571428598</v>
      </c>
      <c r="BA509">
        <v>0.61257142857142899</v>
      </c>
      <c r="BB509">
        <v>0.69828571428571395</v>
      </c>
      <c r="BC509">
        <v>0.48228571428571398</v>
      </c>
      <c r="BD509">
        <v>0.61714285714285699</v>
      </c>
      <c r="BE509">
        <v>0.66628571428571404</v>
      </c>
      <c r="BF509" s="233" t="str">
        <f t="shared" si="7"/>
        <v>Significant vulnerability</v>
      </c>
    </row>
    <row r="510" spans="1:58" x14ac:dyDescent="0.25">
      <c r="A510">
        <v>56151</v>
      </c>
      <c r="B510">
        <v>645</v>
      </c>
      <c r="C510">
        <v>25</v>
      </c>
      <c r="D510">
        <v>7</v>
      </c>
      <c r="E510">
        <v>42244</v>
      </c>
      <c r="F510">
        <v>21</v>
      </c>
      <c r="G510">
        <v>155</v>
      </c>
      <c r="H510">
        <v>131</v>
      </c>
      <c r="I510">
        <v>81</v>
      </c>
      <c r="J510">
        <v>24</v>
      </c>
      <c r="K510">
        <v>34</v>
      </c>
      <c r="L510">
        <v>1</v>
      </c>
      <c r="M510">
        <v>0</v>
      </c>
      <c r="N510">
        <v>1</v>
      </c>
      <c r="O510">
        <v>0</v>
      </c>
      <c r="P510">
        <v>1</v>
      </c>
      <c r="Q510">
        <v>0</v>
      </c>
      <c r="R510">
        <v>3.8759689922480599E-2</v>
      </c>
      <c r="S510">
        <v>1.08527131782946E-2</v>
      </c>
      <c r="T510">
        <v>42244</v>
      </c>
      <c r="U510">
        <v>3.25581395348837E-2</v>
      </c>
      <c r="V510">
        <v>0.24031007751937999</v>
      </c>
      <c r="W510">
        <v>0.20310077519379799</v>
      </c>
      <c r="X510">
        <v>0.125581395348837</v>
      </c>
      <c r="Y510">
        <v>3.7209302325581402E-2</v>
      </c>
      <c r="Z510">
        <v>5.2713178294573601E-2</v>
      </c>
      <c r="AA510">
        <v>1.55038759689922E-3</v>
      </c>
      <c r="AB510">
        <v>0</v>
      </c>
      <c r="AC510">
        <v>1.55038759689922E-3</v>
      </c>
      <c r="AD510">
        <v>0</v>
      </c>
      <c r="AE510">
        <v>1.55038759689922E-3</v>
      </c>
      <c r="AF510">
        <v>0</v>
      </c>
      <c r="AG510">
        <v>0.13828571428571401</v>
      </c>
      <c r="AH510">
        <v>0.27428571428571402</v>
      </c>
      <c r="AI510">
        <v>0.26971428571428602</v>
      </c>
      <c r="AJ510">
        <v>0.33600000000000002</v>
      </c>
      <c r="AK510">
        <v>0.746285714285714</v>
      </c>
      <c r="AL510">
        <v>0.32685714285714301</v>
      </c>
      <c r="AM510">
        <v>0.57714285714285696</v>
      </c>
      <c r="AN510">
        <v>0.79542857142857104</v>
      </c>
      <c r="AO510">
        <v>0.26514285714285701</v>
      </c>
      <c r="AP510">
        <v>0.46857142857142903</v>
      </c>
      <c r="AQ510">
        <v>0</v>
      </c>
      <c r="AR510">
        <v>0.17257142857142899</v>
      </c>
      <c r="AS510">
        <v>0</v>
      </c>
      <c r="AT510">
        <v>9.8285714285714296E-2</v>
      </c>
      <c r="AU510">
        <v>0</v>
      </c>
      <c r="AV510">
        <v>1.01828571428571</v>
      </c>
      <c r="AW510">
        <v>2.4457142857142902</v>
      </c>
      <c r="AX510">
        <v>0.73371428571428599</v>
      </c>
      <c r="AY510">
        <v>0.27085714285714302</v>
      </c>
      <c r="AZ510">
        <v>4.4685714285714297</v>
      </c>
      <c r="BA510">
        <v>0.123428571428571</v>
      </c>
      <c r="BB510">
        <v>0.72914285714285698</v>
      </c>
      <c r="BC510">
        <v>0.38742857142857101</v>
      </c>
      <c r="BD510">
        <v>2.2857142857142899E-2</v>
      </c>
      <c r="BE510">
        <v>7.8857142857142903E-2</v>
      </c>
      <c r="BF510" s="233" t="str">
        <f t="shared" si="7"/>
        <v>Least vulnerability</v>
      </c>
    </row>
    <row r="511" spans="1:58" x14ac:dyDescent="0.25">
      <c r="A511">
        <v>56152</v>
      </c>
      <c r="B511">
        <v>1370</v>
      </c>
      <c r="C511">
        <v>95</v>
      </c>
      <c r="D511">
        <v>18</v>
      </c>
      <c r="E511">
        <v>33294</v>
      </c>
      <c r="F511">
        <v>38</v>
      </c>
      <c r="G511">
        <v>264</v>
      </c>
      <c r="H511">
        <v>353</v>
      </c>
      <c r="I511">
        <v>109</v>
      </c>
      <c r="J511">
        <v>26</v>
      </c>
      <c r="K511">
        <v>55</v>
      </c>
      <c r="L511">
        <v>9</v>
      </c>
      <c r="M511">
        <v>22</v>
      </c>
      <c r="N511">
        <v>5</v>
      </c>
      <c r="O511">
        <v>2</v>
      </c>
      <c r="P511">
        <v>21</v>
      </c>
      <c r="Q511">
        <v>43</v>
      </c>
      <c r="R511">
        <v>6.9343065693430697E-2</v>
      </c>
      <c r="S511">
        <v>1.31386861313869E-2</v>
      </c>
      <c r="T511">
        <v>33294</v>
      </c>
      <c r="U511">
        <v>2.7737226277372299E-2</v>
      </c>
      <c r="V511">
        <v>0.19270072992700699</v>
      </c>
      <c r="W511">
        <v>0.25766423357664198</v>
      </c>
      <c r="X511">
        <v>7.9562043795620402E-2</v>
      </c>
      <c r="Y511">
        <v>1.8978102189781E-2</v>
      </c>
      <c r="Z511">
        <v>4.0145985401459902E-2</v>
      </c>
      <c r="AA511">
        <v>6.5693430656934299E-3</v>
      </c>
      <c r="AB511">
        <v>1.60583941605839E-2</v>
      </c>
      <c r="AC511">
        <v>3.6496350364963498E-3</v>
      </c>
      <c r="AD511">
        <v>1.4598540145985401E-3</v>
      </c>
      <c r="AE511">
        <v>1.5328467153284699E-2</v>
      </c>
      <c r="AF511">
        <v>3.13868613138686E-2</v>
      </c>
      <c r="AG511">
        <v>0.40342857142857103</v>
      </c>
      <c r="AH511">
        <v>0.35314285714285698</v>
      </c>
      <c r="AI511">
        <v>0.73142857142857098</v>
      </c>
      <c r="AJ511">
        <v>0.245714285714286</v>
      </c>
      <c r="AK511">
        <v>0.47428571428571398</v>
      </c>
      <c r="AL511">
        <v>0.73714285714285699</v>
      </c>
      <c r="AM511">
        <v>0.14514285714285699</v>
      </c>
      <c r="AN511">
        <v>0.33828571428571402</v>
      </c>
      <c r="AO511">
        <v>0.18171428571428599</v>
      </c>
      <c r="AP511">
        <v>0.68342857142857105</v>
      </c>
      <c r="AQ511">
        <v>0.53257142857142903</v>
      </c>
      <c r="AR511">
        <v>0.23885714285714299</v>
      </c>
      <c r="AS511">
        <v>0.28342857142857097</v>
      </c>
      <c r="AT511">
        <v>0.53371428571428603</v>
      </c>
      <c r="AU511">
        <v>0.84571428571428597</v>
      </c>
      <c r="AV511">
        <v>1.73371428571429</v>
      </c>
      <c r="AW511">
        <v>1.69485714285714</v>
      </c>
      <c r="AX511">
        <v>0.86514285714285699</v>
      </c>
      <c r="AY511">
        <v>2.4342857142857102</v>
      </c>
      <c r="AZ511">
        <v>6.7279999999999998</v>
      </c>
      <c r="BA511">
        <v>0.39085714285714301</v>
      </c>
      <c r="BB511">
        <v>0.32914285714285701</v>
      </c>
      <c r="BC511">
        <v>0.45714285714285702</v>
      </c>
      <c r="BD511">
        <v>0.52</v>
      </c>
      <c r="BE511">
        <v>0.42514285714285699</v>
      </c>
      <c r="BF511" s="233" t="str">
        <f t="shared" si="7"/>
        <v>Some vulnerability</v>
      </c>
    </row>
    <row r="512" spans="1:58" x14ac:dyDescent="0.25">
      <c r="A512">
        <v>56153</v>
      </c>
      <c r="B512">
        <v>138</v>
      </c>
      <c r="C512">
        <v>1</v>
      </c>
      <c r="D512">
        <v>0</v>
      </c>
      <c r="E512">
        <v>29408</v>
      </c>
      <c r="F512">
        <v>5</v>
      </c>
      <c r="G512">
        <v>53</v>
      </c>
      <c r="H512">
        <v>38</v>
      </c>
      <c r="I512">
        <v>19</v>
      </c>
      <c r="J512">
        <v>5</v>
      </c>
      <c r="K512">
        <v>12</v>
      </c>
      <c r="L512">
        <v>0</v>
      </c>
      <c r="M512">
        <v>0</v>
      </c>
      <c r="N512">
        <v>0</v>
      </c>
      <c r="O512">
        <v>1</v>
      </c>
      <c r="P512">
        <v>0</v>
      </c>
      <c r="Q512">
        <v>0</v>
      </c>
      <c r="R512">
        <v>7.2463768115942004E-3</v>
      </c>
      <c r="S512">
        <v>0</v>
      </c>
      <c r="T512">
        <v>29408</v>
      </c>
      <c r="U512">
        <v>3.6231884057971002E-2</v>
      </c>
      <c r="V512">
        <v>0.38405797101449302</v>
      </c>
      <c r="W512">
        <v>0.27536231884057999</v>
      </c>
      <c r="X512">
        <v>0.13768115942028999</v>
      </c>
      <c r="Y512">
        <v>3.6231884057971002E-2</v>
      </c>
      <c r="Z512">
        <v>8.6956521739130405E-2</v>
      </c>
      <c r="AA512">
        <v>0</v>
      </c>
      <c r="AB512">
        <v>0</v>
      </c>
      <c r="AC512">
        <v>0</v>
      </c>
      <c r="AD512">
        <v>7.2463768115942004E-3</v>
      </c>
      <c r="AE512">
        <v>0</v>
      </c>
      <c r="AF512">
        <v>0</v>
      </c>
      <c r="AG512">
        <v>1.48571428571429E-2</v>
      </c>
      <c r="AH512">
        <v>0</v>
      </c>
      <c r="AI512">
        <v>0.89942857142857102</v>
      </c>
      <c r="AJ512">
        <v>0.41942857142857098</v>
      </c>
      <c r="AK512">
        <v>0.97142857142857097</v>
      </c>
      <c r="AL512">
        <v>0.83428571428571396</v>
      </c>
      <c r="AM512">
        <v>0.67314285714285704</v>
      </c>
      <c r="AN512">
        <v>0.77828571428571403</v>
      </c>
      <c r="AO512">
        <v>0.496</v>
      </c>
      <c r="AP512">
        <v>0</v>
      </c>
      <c r="AQ512">
        <v>0</v>
      </c>
      <c r="AR512">
        <v>0</v>
      </c>
      <c r="AS512">
        <v>0.64</v>
      </c>
      <c r="AT512">
        <v>0</v>
      </c>
      <c r="AU512">
        <v>0</v>
      </c>
      <c r="AV512">
        <v>1.3337142857142901</v>
      </c>
      <c r="AW512">
        <v>3.2571428571428598</v>
      </c>
      <c r="AX512">
        <v>0.496</v>
      </c>
      <c r="AY512">
        <v>0.64</v>
      </c>
      <c r="AZ512">
        <v>5.7268571428571402</v>
      </c>
      <c r="BA512">
        <v>0.224</v>
      </c>
      <c r="BB512">
        <v>0.997714285714286</v>
      </c>
      <c r="BC512">
        <v>0.252571428571429</v>
      </c>
      <c r="BD512">
        <v>4.57142857142857E-2</v>
      </c>
      <c r="BE512">
        <v>0.248</v>
      </c>
      <c r="BF512" s="233" t="str">
        <f t="shared" si="7"/>
        <v>Least vulnerability</v>
      </c>
    </row>
    <row r="513" spans="1:58" x14ac:dyDescent="0.25">
      <c r="A513">
        <v>56155</v>
      </c>
      <c r="B513">
        <v>535</v>
      </c>
      <c r="C513">
        <v>43</v>
      </c>
      <c r="D513">
        <v>0</v>
      </c>
      <c r="E513">
        <v>33232</v>
      </c>
      <c r="F513">
        <v>8</v>
      </c>
      <c r="G513">
        <v>79</v>
      </c>
      <c r="H513">
        <v>127</v>
      </c>
      <c r="I513">
        <v>55</v>
      </c>
      <c r="J513">
        <v>14</v>
      </c>
      <c r="K513">
        <v>158</v>
      </c>
      <c r="L513">
        <v>73</v>
      </c>
      <c r="M513">
        <v>0</v>
      </c>
      <c r="N513">
        <v>2</v>
      </c>
      <c r="O513">
        <v>0</v>
      </c>
      <c r="P513">
        <v>6</v>
      </c>
      <c r="Q513">
        <v>0</v>
      </c>
      <c r="R513">
        <v>8.0373831775700899E-2</v>
      </c>
      <c r="S513">
        <v>0</v>
      </c>
      <c r="T513">
        <v>33232</v>
      </c>
      <c r="U513">
        <v>1.4953271028037399E-2</v>
      </c>
      <c r="V513">
        <v>0.14766355140186899</v>
      </c>
      <c r="W513">
        <v>0.237383177570093</v>
      </c>
      <c r="X513">
        <v>0.10280373831775701</v>
      </c>
      <c r="Y513">
        <v>2.6168224299065401E-2</v>
      </c>
      <c r="Z513">
        <v>0.29532710280373797</v>
      </c>
      <c r="AA513">
        <v>0.13644859813084101</v>
      </c>
      <c r="AB513">
        <v>0</v>
      </c>
      <c r="AC513">
        <v>3.7383177570093499E-3</v>
      </c>
      <c r="AD513">
        <v>0</v>
      </c>
      <c r="AE513">
        <v>1.1214953271028E-2</v>
      </c>
      <c r="AF513">
        <v>0</v>
      </c>
      <c r="AG513">
        <v>0.51314285714285701</v>
      </c>
      <c r="AH513">
        <v>0</v>
      </c>
      <c r="AI513">
        <v>0.73942857142857099</v>
      </c>
      <c r="AJ513">
        <v>9.1428571428571401E-2</v>
      </c>
      <c r="AK513">
        <v>0.218285714285714</v>
      </c>
      <c r="AL513">
        <v>0.58971428571428597</v>
      </c>
      <c r="AM513">
        <v>0.35085714285714298</v>
      </c>
      <c r="AN513">
        <v>0.56000000000000005</v>
      </c>
      <c r="AO513">
        <v>0.90514285714285703</v>
      </c>
      <c r="AP513">
        <v>1</v>
      </c>
      <c r="AQ513">
        <v>0</v>
      </c>
      <c r="AR513">
        <v>0.24114285714285699</v>
      </c>
      <c r="AS513">
        <v>0</v>
      </c>
      <c r="AT513">
        <v>0.41371428571428598</v>
      </c>
      <c r="AU513">
        <v>0</v>
      </c>
      <c r="AV513">
        <v>1.3440000000000001</v>
      </c>
      <c r="AW513">
        <v>1.71885714285714</v>
      </c>
      <c r="AX513">
        <v>1.9051428571428599</v>
      </c>
      <c r="AY513">
        <v>0.65485714285714303</v>
      </c>
      <c r="AZ513">
        <v>5.6228571428571401</v>
      </c>
      <c r="BA513">
        <v>0.22971428571428601</v>
      </c>
      <c r="BB513">
        <v>0.34399999999999997</v>
      </c>
      <c r="BC513">
        <v>0.97028571428571397</v>
      </c>
      <c r="BD513">
        <v>5.0285714285714302E-2</v>
      </c>
      <c r="BE513">
        <v>0.23200000000000001</v>
      </c>
      <c r="BF513" s="233" t="str">
        <f t="shared" si="7"/>
        <v>Least vulnerability</v>
      </c>
    </row>
    <row r="514" spans="1:58" x14ac:dyDescent="0.25">
      <c r="A514">
        <v>56156</v>
      </c>
      <c r="B514">
        <v>6352</v>
      </c>
      <c r="C514">
        <v>515</v>
      </c>
      <c r="D514">
        <v>79</v>
      </c>
      <c r="E514">
        <v>39380</v>
      </c>
      <c r="F514">
        <v>242</v>
      </c>
      <c r="G514">
        <v>1324</v>
      </c>
      <c r="H514">
        <v>1592</v>
      </c>
      <c r="I514">
        <v>745</v>
      </c>
      <c r="J514">
        <v>131</v>
      </c>
      <c r="K514">
        <v>469</v>
      </c>
      <c r="L514">
        <v>0</v>
      </c>
      <c r="M514">
        <v>228</v>
      </c>
      <c r="N514">
        <v>16</v>
      </c>
      <c r="O514">
        <v>56</v>
      </c>
      <c r="P514">
        <v>199</v>
      </c>
      <c r="Q514">
        <v>215</v>
      </c>
      <c r="R514">
        <v>8.1076826196473606E-2</v>
      </c>
      <c r="S514">
        <v>1.24370277078086E-2</v>
      </c>
      <c r="T514">
        <v>39380</v>
      </c>
      <c r="U514">
        <v>3.8098236775818597E-2</v>
      </c>
      <c r="V514">
        <v>0.20843828715365201</v>
      </c>
      <c r="W514">
        <v>0.25062972292191399</v>
      </c>
      <c r="X514">
        <v>0.117285894206549</v>
      </c>
      <c r="Y514">
        <v>2.0623425692695201E-2</v>
      </c>
      <c r="Z514">
        <v>7.3835012594458405E-2</v>
      </c>
      <c r="AA514">
        <v>0</v>
      </c>
      <c r="AB514">
        <v>3.5894206549118401E-2</v>
      </c>
      <c r="AC514">
        <v>2.5188916876574298E-3</v>
      </c>
      <c r="AD514">
        <v>8.8161209068010095E-3</v>
      </c>
      <c r="AE514">
        <v>3.1328715365239297E-2</v>
      </c>
      <c r="AF514">
        <v>3.3847607052896703E-2</v>
      </c>
      <c r="AG514">
        <v>0.52</v>
      </c>
      <c r="AH514">
        <v>0.33257142857142902</v>
      </c>
      <c r="AI514">
        <v>0.36685714285714299</v>
      </c>
      <c r="AJ514">
        <v>0.45828571428571402</v>
      </c>
      <c r="AK514">
        <v>0.58285714285714296</v>
      </c>
      <c r="AL514">
        <v>0.68685714285714305</v>
      </c>
      <c r="AM514">
        <v>0.505142857142857</v>
      </c>
      <c r="AN514">
        <v>0.39657142857142902</v>
      </c>
      <c r="AO514">
        <v>0.40342857142857103</v>
      </c>
      <c r="AP514">
        <v>0</v>
      </c>
      <c r="AQ514">
        <v>0.72</v>
      </c>
      <c r="AR514">
        <v>0.20228571428571401</v>
      </c>
      <c r="AS514">
        <v>0.72457142857142898</v>
      </c>
      <c r="AT514">
        <v>0.83657142857142897</v>
      </c>
      <c r="AU514">
        <v>0.86399999999999999</v>
      </c>
      <c r="AV514">
        <v>1.6777142857142899</v>
      </c>
      <c r="AW514">
        <v>2.1714285714285699</v>
      </c>
      <c r="AX514">
        <v>0.40342857142857103</v>
      </c>
      <c r="AY514">
        <v>3.3474285714285701</v>
      </c>
      <c r="AZ514">
        <v>7.6</v>
      </c>
      <c r="BA514">
        <v>0.36914285714285699</v>
      </c>
      <c r="BB514">
        <v>0.59771428571428598</v>
      </c>
      <c r="BC514">
        <v>0.214857142857143</v>
      </c>
      <c r="BD514">
        <v>0.81257142857142906</v>
      </c>
      <c r="BE514">
        <v>0.55771428571428605</v>
      </c>
      <c r="BF514" s="233" t="str">
        <f t="shared" si="7"/>
        <v>Significant vulnerability</v>
      </c>
    </row>
    <row r="515" spans="1:58" x14ac:dyDescent="0.25">
      <c r="A515">
        <v>56157</v>
      </c>
      <c r="B515">
        <v>814</v>
      </c>
      <c r="C515">
        <v>100</v>
      </c>
      <c r="D515">
        <v>7</v>
      </c>
      <c r="E515">
        <v>36007</v>
      </c>
      <c r="F515">
        <v>33</v>
      </c>
      <c r="G515">
        <v>78</v>
      </c>
      <c r="H515">
        <v>271</v>
      </c>
      <c r="I515">
        <v>78</v>
      </c>
      <c r="J515">
        <v>15</v>
      </c>
      <c r="K515">
        <v>168</v>
      </c>
      <c r="L515">
        <v>3</v>
      </c>
      <c r="M515">
        <v>0</v>
      </c>
      <c r="N515">
        <v>34</v>
      </c>
      <c r="O515">
        <v>2</v>
      </c>
      <c r="P515">
        <v>1</v>
      </c>
      <c r="Q515">
        <v>0</v>
      </c>
      <c r="R515">
        <v>0.12285012285012301</v>
      </c>
      <c r="S515">
        <v>8.5995085995085995E-3</v>
      </c>
      <c r="T515">
        <v>36007</v>
      </c>
      <c r="U515">
        <v>4.0540540540540501E-2</v>
      </c>
      <c r="V515">
        <v>9.5823095823095797E-2</v>
      </c>
      <c r="W515">
        <v>0.33292383292383299</v>
      </c>
      <c r="X515">
        <v>9.5823095823095797E-2</v>
      </c>
      <c r="Y515">
        <v>1.84275184275184E-2</v>
      </c>
      <c r="Z515">
        <v>0.20638820638820601</v>
      </c>
      <c r="AA515">
        <v>3.68550368550369E-3</v>
      </c>
      <c r="AB515">
        <v>0</v>
      </c>
      <c r="AC515">
        <v>4.1769041769041802E-2</v>
      </c>
      <c r="AD515">
        <v>2.45700245700246E-3</v>
      </c>
      <c r="AE515">
        <v>1.22850122850123E-3</v>
      </c>
      <c r="AF515">
        <v>0</v>
      </c>
      <c r="AG515">
        <v>0.77828571428571403</v>
      </c>
      <c r="AH515">
        <v>0.19771428571428601</v>
      </c>
      <c r="AI515">
        <v>0.57371428571428595</v>
      </c>
      <c r="AJ515">
        <v>0.49257142857142899</v>
      </c>
      <c r="AK515">
        <v>4.57142857142857E-2</v>
      </c>
      <c r="AL515">
        <v>0.97942857142857098</v>
      </c>
      <c r="AM515">
        <v>0.28914285714285698</v>
      </c>
      <c r="AN515">
        <v>0.309714285714286</v>
      </c>
      <c r="AO515">
        <v>0.81142857142857105</v>
      </c>
      <c r="AP515">
        <v>0.58514285714285696</v>
      </c>
      <c r="AQ515">
        <v>0</v>
      </c>
      <c r="AR515">
        <v>0.753142857142857</v>
      </c>
      <c r="AS515">
        <v>0.35085714285714298</v>
      </c>
      <c r="AT515">
        <v>9.1428571428571401E-2</v>
      </c>
      <c r="AU515">
        <v>0</v>
      </c>
      <c r="AV515">
        <v>2.0422857142857098</v>
      </c>
      <c r="AW515">
        <v>1.6240000000000001</v>
      </c>
      <c r="AX515">
        <v>1.3965714285714299</v>
      </c>
      <c r="AY515">
        <v>1.19542857142857</v>
      </c>
      <c r="AZ515">
        <v>6.2582857142857096</v>
      </c>
      <c r="BA515">
        <v>0.53714285714285703</v>
      </c>
      <c r="BB515">
        <v>0.28342857142857097</v>
      </c>
      <c r="BC515">
        <v>0.753142857142857</v>
      </c>
      <c r="BD515">
        <v>0.14057142857142901</v>
      </c>
      <c r="BE515">
        <v>0.33942857142857102</v>
      </c>
      <c r="BF515" s="233" t="str">
        <f t="shared" si="7"/>
        <v>Some vulnerability</v>
      </c>
    </row>
    <row r="516" spans="1:58" x14ac:dyDescent="0.25">
      <c r="A516">
        <v>56158</v>
      </c>
      <c r="B516">
        <v>352</v>
      </c>
      <c r="C516">
        <v>23</v>
      </c>
      <c r="D516">
        <v>0</v>
      </c>
      <c r="E516">
        <v>31164</v>
      </c>
      <c r="F516">
        <v>21</v>
      </c>
      <c r="G516">
        <v>97</v>
      </c>
      <c r="H516">
        <v>55</v>
      </c>
      <c r="I516">
        <v>51</v>
      </c>
      <c r="J516">
        <v>1</v>
      </c>
      <c r="K516">
        <v>34</v>
      </c>
      <c r="L516">
        <v>4</v>
      </c>
      <c r="M516">
        <v>0</v>
      </c>
      <c r="N516">
        <v>7</v>
      </c>
      <c r="O516">
        <v>2</v>
      </c>
      <c r="P516">
        <v>5</v>
      </c>
      <c r="Q516">
        <v>9</v>
      </c>
      <c r="R516">
        <v>6.5340909090909102E-2</v>
      </c>
      <c r="S516">
        <v>0</v>
      </c>
      <c r="T516">
        <v>31164</v>
      </c>
      <c r="U516">
        <v>5.9659090909090898E-2</v>
      </c>
      <c r="V516">
        <v>0.27556818181818199</v>
      </c>
      <c r="W516">
        <v>0.15625</v>
      </c>
      <c r="X516">
        <v>0.14488636363636401</v>
      </c>
      <c r="Y516">
        <v>2.8409090909090901E-3</v>
      </c>
      <c r="Z516">
        <v>9.6590909090909102E-2</v>
      </c>
      <c r="AA516">
        <v>1.13636363636364E-2</v>
      </c>
      <c r="AB516">
        <v>0</v>
      </c>
      <c r="AC516">
        <v>1.9886363636363601E-2</v>
      </c>
      <c r="AD516">
        <v>5.6818181818181802E-3</v>
      </c>
      <c r="AE516">
        <v>1.4204545454545499E-2</v>
      </c>
      <c r="AF516">
        <v>2.5568181818181799E-2</v>
      </c>
      <c r="AG516">
        <v>0.36571428571428599</v>
      </c>
      <c r="AH516">
        <v>0</v>
      </c>
      <c r="AI516">
        <v>0.83428571428571396</v>
      </c>
      <c r="AJ516">
        <v>0.76457142857142901</v>
      </c>
      <c r="AK516">
        <v>0.84914285714285698</v>
      </c>
      <c r="AL516">
        <v>0.11542857142857101</v>
      </c>
      <c r="AM516">
        <v>0.73714285714285699</v>
      </c>
      <c r="AN516">
        <v>2.97142857142857E-2</v>
      </c>
      <c r="AO516">
        <v>0.55314285714285705</v>
      </c>
      <c r="AP516">
        <v>0.79200000000000004</v>
      </c>
      <c r="AQ516">
        <v>0</v>
      </c>
      <c r="AR516">
        <v>0.56000000000000005</v>
      </c>
      <c r="AS516">
        <v>0.57257142857142895</v>
      </c>
      <c r="AT516">
        <v>0.51085714285714301</v>
      </c>
      <c r="AU516">
        <v>0.79314285714285704</v>
      </c>
      <c r="AV516">
        <v>1.96457142857143</v>
      </c>
      <c r="AW516">
        <v>1.73142857142857</v>
      </c>
      <c r="AX516">
        <v>1.3451428571428601</v>
      </c>
      <c r="AY516">
        <v>2.4365714285714302</v>
      </c>
      <c r="AZ516">
        <v>7.4777142857142902</v>
      </c>
      <c r="BA516">
        <v>0.49371428571428599</v>
      </c>
      <c r="BB516">
        <v>0.35085714285714298</v>
      </c>
      <c r="BC516">
        <v>0.72571428571428598</v>
      </c>
      <c r="BD516">
        <v>0.52114285714285702</v>
      </c>
      <c r="BE516">
        <v>0.53828571428571403</v>
      </c>
      <c r="BF516" s="233" t="str">
        <f t="shared" ref="BF516:BF579" si="8">IF(BE516&lt;=0.25,"Least vulnerability",IF(BE516&lt;=0.5,"Some vulnerability",IF(BE516&lt;=0.75,"Significant vulnerability",IF(BE516&lt;=1,"Most vulnerability",""))))</f>
        <v>Significant vulnerability</v>
      </c>
    </row>
    <row r="517" spans="1:58" x14ac:dyDescent="0.25">
      <c r="A517">
        <v>56159</v>
      </c>
      <c r="B517">
        <v>2595</v>
      </c>
      <c r="C517">
        <v>386</v>
      </c>
      <c r="D517">
        <v>61</v>
      </c>
      <c r="E517">
        <v>27821</v>
      </c>
      <c r="F517">
        <v>178</v>
      </c>
      <c r="G517">
        <v>519</v>
      </c>
      <c r="H517">
        <v>762</v>
      </c>
      <c r="I517">
        <v>339</v>
      </c>
      <c r="J517">
        <v>61</v>
      </c>
      <c r="K517">
        <v>615</v>
      </c>
      <c r="L517">
        <v>76</v>
      </c>
      <c r="M517">
        <v>90</v>
      </c>
      <c r="N517">
        <v>1</v>
      </c>
      <c r="O517">
        <v>36</v>
      </c>
      <c r="P517">
        <v>59</v>
      </c>
      <c r="Q517">
        <v>127</v>
      </c>
      <c r="R517">
        <v>0.148747591522158</v>
      </c>
      <c r="S517">
        <v>2.3506743737957601E-2</v>
      </c>
      <c r="T517">
        <v>27821</v>
      </c>
      <c r="U517">
        <v>6.8593448940269794E-2</v>
      </c>
      <c r="V517">
        <v>0.2</v>
      </c>
      <c r="W517">
        <v>0.29364161849711001</v>
      </c>
      <c r="X517">
        <v>0.13063583815028901</v>
      </c>
      <c r="Y517">
        <v>2.3506743737957601E-2</v>
      </c>
      <c r="Z517">
        <v>0.23699421965317899</v>
      </c>
      <c r="AA517">
        <v>2.9287090558766899E-2</v>
      </c>
      <c r="AB517">
        <v>3.4682080924855502E-2</v>
      </c>
      <c r="AC517">
        <v>3.8535645472061701E-4</v>
      </c>
      <c r="AD517">
        <v>1.38728323699422E-2</v>
      </c>
      <c r="AE517">
        <v>2.2736030828516399E-2</v>
      </c>
      <c r="AF517">
        <v>4.8940269749518303E-2</v>
      </c>
      <c r="AG517">
        <v>0.874285714285714</v>
      </c>
      <c r="AH517">
        <v>0.70628571428571396</v>
      </c>
      <c r="AI517">
        <v>0.93028571428571405</v>
      </c>
      <c r="AJ517">
        <v>0.83657142857142897</v>
      </c>
      <c r="AK517">
        <v>0.52685714285714302</v>
      </c>
      <c r="AL517">
        <v>0.90971428571428603</v>
      </c>
      <c r="AM517">
        <v>0.624</v>
      </c>
      <c r="AN517">
        <v>0.48342857142857099</v>
      </c>
      <c r="AO517">
        <v>0.84914285714285698</v>
      </c>
      <c r="AP517">
        <v>0.92342857142857104</v>
      </c>
      <c r="AQ517">
        <v>0.70971428571428596</v>
      </c>
      <c r="AR517">
        <v>0.126857142857143</v>
      </c>
      <c r="AS517">
        <v>0.86285714285714299</v>
      </c>
      <c r="AT517">
        <v>0.71542857142857097</v>
      </c>
      <c r="AU517">
        <v>0.92342857142857104</v>
      </c>
      <c r="AV517">
        <v>3.3474285714285701</v>
      </c>
      <c r="AW517">
        <v>2.544</v>
      </c>
      <c r="AX517">
        <v>1.77257142857143</v>
      </c>
      <c r="AY517">
        <v>3.3382857142857101</v>
      </c>
      <c r="AZ517">
        <v>11.0022857142857</v>
      </c>
      <c r="BA517">
        <v>0.93942857142857095</v>
      </c>
      <c r="BB517">
        <v>0.78171428571428603</v>
      </c>
      <c r="BC517">
        <v>0.91085714285714303</v>
      </c>
      <c r="BD517">
        <v>0.80800000000000005</v>
      </c>
      <c r="BE517">
        <v>0.97828571428571398</v>
      </c>
      <c r="BF517" s="233" t="str">
        <f t="shared" si="8"/>
        <v>Most vulnerability</v>
      </c>
    </row>
    <row r="518" spans="1:58" x14ac:dyDescent="0.25">
      <c r="A518">
        <v>56160</v>
      </c>
      <c r="B518">
        <v>233</v>
      </c>
      <c r="C518">
        <v>39</v>
      </c>
      <c r="D518">
        <v>0</v>
      </c>
      <c r="E518">
        <v>24071</v>
      </c>
      <c r="F518">
        <v>12</v>
      </c>
      <c r="G518">
        <v>59</v>
      </c>
      <c r="H518">
        <v>66</v>
      </c>
      <c r="I518">
        <v>38</v>
      </c>
      <c r="J518">
        <v>13</v>
      </c>
      <c r="K518">
        <v>13</v>
      </c>
      <c r="L518">
        <v>0</v>
      </c>
      <c r="M518">
        <v>0</v>
      </c>
      <c r="N518">
        <v>3</v>
      </c>
      <c r="O518">
        <v>0</v>
      </c>
      <c r="P518">
        <v>5</v>
      </c>
      <c r="Q518">
        <v>0</v>
      </c>
      <c r="R518">
        <v>0.16738197424892701</v>
      </c>
      <c r="S518">
        <v>0</v>
      </c>
      <c r="T518">
        <v>24071</v>
      </c>
      <c r="U518">
        <v>5.1502145922746802E-2</v>
      </c>
      <c r="V518">
        <v>0.25321888412017202</v>
      </c>
      <c r="W518">
        <v>0.28326180257510702</v>
      </c>
      <c r="X518">
        <v>0.16309012875536499</v>
      </c>
      <c r="Y518">
        <v>5.5793991416309002E-2</v>
      </c>
      <c r="Z518">
        <v>5.5793991416309002E-2</v>
      </c>
      <c r="AA518">
        <v>0</v>
      </c>
      <c r="AB518">
        <v>0</v>
      </c>
      <c r="AC518">
        <v>1.28755364806867E-2</v>
      </c>
      <c r="AD518">
        <v>0</v>
      </c>
      <c r="AE518">
        <v>2.14592274678112E-2</v>
      </c>
      <c r="AF518">
        <v>0</v>
      </c>
      <c r="AG518">
        <v>0.91428571428571404</v>
      </c>
      <c r="AH518">
        <v>0</v>
      </c>
      <c r="AI518">
        <v>0.96228571428571397</v>
      </c>
      <c r="AJ518">
        <v>0.68</v>
      </c>
      <c r="AK518">
        <v>0.78857142857142903</v>
      </c>
      <c r="AL518">
        <v>0.869714285714286</v>
      </c>
      <c r="AM518">
        <v>0.82971428571428596</v>
      </c>
      <c r="AN518">
        <v>0.93942857142857095</v>
      </c>
      <c r="AO518">
        <v>0.29028571428571398</v>
      </c>
      <c r="AP518">
        <v>0</v>
      </c>
      <c r="AQ518">
        <v>0</v>
      </c>
      <c r="AR518">
        <v>0.45371428571428601</v>
      </c>
      <c r="AS518">
        <v>0</v>
      </c>
      <c r="AT518">
        <v>0.68457142857142905</v>
      </c>
      <c r="AU518">
        <v>0</v>
      </c>
      <c r="AV518">
        <v>2.5565714285714298</v>
      </c>
      <c r="AW518">
        <v>3.4274285714285702</v>
      </c>
      <c r="AX518">
        <v>0.29028571428571398</v>
      </c>
      <c r="AY518">
        <v>1.1382857142857099</v>
      </c>
      <c r="AZ518">
        <v>7.4125714285714297</v>
      </c>
      <c r="BA518">
        <v>0.73257142857142898</v>
      </c>
      <c r="BB518">
        <v>1</v>
      </c>
      <c r="BC518">
        <v>0.17028571428571401</v>
      </c>
      <c r="BD518">
        <v>0.128</v>
      </c>
      <c r="BE518">
        <v>0.53028571428571403</v>
      </c>
      <c r="BF518" s="233" t="str">
        <f t="shared" si="8"/>
        <v>Significant vulnerability</v>
      </c>
    </row>
    <row r="519" spans="1:58" x14ac:dyDescent="0.25">
      <c r="A519">
        <v>56161</v>
      </c>
      <c r="B519">
        <v>315</v>
      </c>
      <c r="C519">
        <v>48</v>
      </c>
      <c r="D519">
        <v>9</v>
      </c>
      <c r="E519">
        <v>46885</v>
      </c>
      <c r="F519">
        <v>10</v>
      </c>
      <c r="G519">
        <v>50</v>
      </c>
      <c r="H519">
        <v>65</v>
      </c>
      <c r="I519">
        <v>63</v>
      </c>
      <c r="J519">
        <v>0</v>
      </c>
      <c r="K519">
        <v>29</v>
      </c>
      <c r="L519">
        <v>2</v>
      </c>
      <c r="M519">
        <v>0</v>
      </c>
      <c r="N519">
        <v>0</v>
      </c>
      <c r="O519">
        <v>0</v>
      </c>
      <c r="P519">
        <v>4</v>
      </c>
      <c r="Q519">
        <v>0</v>
      </c>
      <c r="R519">
        <v>0.15238095238095201</v>
      </c>
      <c r="S519">
        <v>2.8571428571428598E-2</v>
      </c>
      <c r="T519">
        <v>46885</v>
      </c>
      <c r="U519">
        <v>3.1746031746031703E-2</v>
      </c>
      <c r="V519">
        <v>0.158730158730159</v>
      </c>
      <c r="W519">
        <v>0.206349206349206</v>
      </c>
      <c r="X519">
        <v>0.2</v>
      </c>
      <c r="Y519">
        <v>0</v>
      </c>
      <c r="Z519">
        <v>9.2063492063492097E-2</v>
      </c>
      <c r="AA519">
        <v>6.3492063492063501E-3</v>
      </c>
      <c r="AB519">
        <v>0</v>
      </c>
      <c r="AC519">
        <v>0</v>
      </c>
      <c r="AD519">
        <v>0</v>
      </c>
      <c r="AE519">
        <v>1.26984126984127E-2</v>
      </c>
      <c r="AF519">
        <v>0</v>
      </c>
      <c r="AG519">
        <v>0.88800000000000001</v>
      </c>
      <c r="AH519">
        <v>0.81257142857142906</v>
      </c>
      <c r="AI519">
        <v>0.14857142857142899</v>
      </c>
      <c r="AJ519">
        <v>0.316571428571429</v>
      </c>
      <c r="AK519">
        <v>0.27657142857142902</v>
      </c>
      <c r="AL519">
        <v>0.34057142857142902</v>
      </c>
      <c r="AM519">
        <v>0.94399999999999995</v>
      </c>
      <c r="AN519">
        <v>0</v>
      </c>
      <c r="AO519">
        <v>0.52685714285714302</v>
      </c>
      <c r="AP519">
        <v>0.67542857142857105</v>
      </c>
      <c r="AQ519">
        <v>0</v>
      </c>
      <c r="AR519">
        <v>0</v>
      </c>
      <c r="AS519">
        <v>0</v>
      </c>
      <c r="AT519">
        <v>0.46628571428571403</v>
      </c>
      <c r="AU519">
        <v>0</v>
      </c>
      <c r="AV519">
        <v>2.1657142857142899</v>
      </c>
      <c r="AW519">
        <v>1.5611428571428601</v>
      </c>
      <c r="AX519">
        <v>1.20228571428571</v>
      </c>
      <c r="AY519">
        <v>0.46628571428571403</v>
      </c>
      <c r="AZ519">
        <v>5.3954285714285701</v>
      </c>
      <c r="BA519">
        <v>0.59314285714285697</v>
      </c>
      <c r="BB519">
        <v>0.249142857142857</v>
      </c>
      <c r="BC519">
        <v>0.66057142857142903</v>
      </c>
      <c r="BD519">
        <v>3.3142857142857099E-2</v>
      </c>
      <c r="BE519">
        <v>0.19657142857142901</v>
      </c>
      <c r="BF519" s="233" t="str">
        <f t="shared" si="8"/>
        <v>Least vulnerability</v>
      </c>
    </row>
    <row r="520" spans="1:58" x14ac:dyDescent="0.25">
      <c r="A520">
        <v>56162</v>
      </c>
      <c r="B520">
        <v>248</v>
      </c>
      <c r="C520">
        <v>10</v>
      </c>
      <c r="D520">
        <v>1</v>
      </c>
      <c r="E520">
        <v>35170</v>
      </c>
      <c r="F520">
        <v>3</v>
      </c>
      <c r="G520">
        <v>75</v>
      </c>
      <c r="H520">
        <v>62</v>
      </c>
      <c r="I520">
        <v>41</v>
      </c>
      <c r="J520">
        <v>6</v>
      </c>
      <c r="K520">
        <v>2</v>
      </c>
      <c r="L520">
        <v>0</v>
      </c>
      <c r="M520">
        <v>0</v>
      </c>
      <c r="N520">
        <v>3</v>
      </c>
      <c r="O520">
        <v>0</v>
      </c>
      <c r="P520">
        <v>1</v>
      </c>
      <c r="Q520">
        <v>0</v>
      </c>
      <c r="R520">
        <v>4.0322580645161303E-2</v>
      </c>
      <c r="S520">
        <v>4.0322580645161298E-3</v>
      </c>
      <c r="T520">
        <v>35170</v>
      </c>
      <c r="U520">
        <v>1.2096774193548401E-2</v>
      </c>
      <c r="V520">
        <v>0.30241935483871002</v>
      </c>
      <c r="W520">
        <v>0.25</v>
      </c>
      <c r="X520">
        <v>0.165322580645161</v>
      </c>
      <c r="Y520">
        <v>2.4193548387096801E-2</v>
      </c>
      <c r="Z520">
        <v>8.0645161290322596E-3</v>
      </c>
      <c r="AA520">
        <v>0</v>
      </c>
      <c r="AB520">
        <v>0</v>
      </c>
      <c r="AC520">
        <v>1.2096774193548401E-2</v>
      </c>
      <c r="AD520">
        <v>0</v>
      </c>
      <c r="AE520">
        <v>4.0322580645161298E-3</v>
      </c>
      <c r="AF520">
        <v>0</v>
      </c>
      <c r="AG520">
        <v>0.14971428571428599</v>
      </c>
      <c r="AH520">
        <v>9.2571428571428596E-2</v>
      </c>
      <c r="AI520">
        <v>0.63542857142857101</v>
      </c>
      <c r="AJ520">
        <v>7.3142857142857107E-2</v>
      </c>
      <c r="AK520">
        <v>0.89942857142857102</v>
      </c>
      <c r="AL520">
        <v>0.68342857142857105</v>
      </c>
      <c r="AM520">
        <v>0.84114285714285697</v>
      </c>
      <c r="AN520">
        <v>0.504</v>
      </c>
      <c r="AO520">
        <v>2.7428571428571399E-2</v>
      </c>
      <c r="AP520">
        <v>0</v>
      </c>
      <c r="AQ520">
        <v>0</v>
      </c>
      <c r="AR520">
        <v>0.441142857142857</v>
      </c>
      <c r="AS520">
        <v>0</v>
      </c>
      <c r="AT520">
        <v>0.161142857142857</v>
      </c>
      <c r="AU520">
        <v>0</v>
      </c>
      <c r="AV520">
        <v>0.95085714285714296</v>
      </c>
      <c r="AW520">
        <v>2.9279999999999999</v>
      </c>
      <c r="AX520">
        <v>2.7428571428571399E-2</v>
      </c>
      <c r="AY520">
        <v>0.60228571428571398</v>
      </c>
      <c r="AZ520">
        <v>4.5085714285714298</v>
      </c>
      <c r="BA520">
        <v>0.105142857142857</v>
      </c>
      <c r="BB520">
        <v>0.94399999999999995</v>
      </c>
      <c r="BC520">
        <v>2.6285714285714301E-2</v>
      </c>
      <c r="BD520">
        <v>4.1142857142857099E-2</v>
      </c>
      <c r="BE520">
        <v>8.4571428571428603E-2</v>
      </c>
      <c r="BF520" s="233" t="str">
        <f t="shared" si="8"/>
        <v>Least vulnerability</v>
      </c>
    </row>
    <row r="521" spans="1:58" x14ac:dyDescent="0.25">
      <c r="A521">
        <v>56164</v>
      </c>
      <c r="B521">
        <v>5642</v>
      </c>
      <c r="C521">
        <v>836</v>
      </c>
      <c r="D521">
        <v>121</v>
      </c>
      <c r="E521">
        <v>36840</v>
      </c>
      <c r="F521">
        <v>251</v>
      </c>
      <c r="G521">
        <v>1134</v>
      </c>
      <c r="H521">
        <v>1549</v>
      </c>
      <c r="I521">
        <v>851</v>
      </c>
      <c r="J521">
        <v>173</v>
      </c>
      <c r="K521">
        <v>861</v>
      </c>
      <c r="L521">
        <v>4</v>
      </c>
      <c r="M521">
        <v>178</v>
      </c>
      <c r="N521">
        <v>68</v>
      </c>
      <c r="O521">
        <v>8</v>
      </c>
      <c r="P521">
        <v>163</v>
      </c>
      <c r="Q521">
        <v>135</v>
      </c>
      <c r="R521">
        <v>0.148174406238922</v>
      </c>
      <c r="S521">
        <v>2.1446295639844001E-2</v>
      </c>
      <c r="T521">
        <v>36840</v>
      </c>
      <c r="U521">
        <v>4.44877702942219E-2</v>
      </c>
      <c r="V521">
        <v>0.20099255583126599</v>
      </c>
      <c r="W521">
        <v>0.27454803261254901</v>
      </c>
      <c r="X521">
        <v>0.15083303792981201</v>
      </c>
      <c r="Y521">
        <v>3.06628855015952E-2</v>
      </c>
      <c r="Z521">
        <v>0.15260545905707201</v>
      </c>
      <c r="AA521">
        <v>7.0896845090393499E-4</v>
      </c>
      <c r="AB521">
        <v>3.1549096065225102E-2</v>
      </c>
      <c r="AC521">
        <v>1.20524636653669E-2</v>
      </c>
      <c r="AD521">
        <v>1.41793690180787E-3</v>
      </c>
      <c r="AE521">
        <v>2.88904643743353E-2</v>
      </c>
      <c r="AF521">
        <v>2.39276852180078E-2</v>
      </c>
      <c r="AG521">
        <v>0.872</v>
      </c>
      <c r="AH521">
        <v>0.64342857142857102</v>
      </c>
      <c r="AI521">
        <v>0.51542857142857101</v>
      </c>
      <c r="AJ521">
        <v>0.54742857142857104</v>
      </c>
      <c r="AK521">
        <v>0.53600000000000003</v>
      </c>
      <c r="AL521">
        <v>0.82857142857142896</v>
      </c>
      <c r="AM521">
        <v>0.76685714285714301</v>
      </c>
      <c r="AN521">
        <v>0.67428571428571404</v>
      </c>
      <c r="AO521">
        <v>0.73257142857142898</v>
      </c>
      <c r="AP521">
        <v>0.39885714285714302</v>
      </c>
      <c r="AQ521">
        <v>0.67542857142857105</v>
      </c>
      <c r="AR521">
        <v>0.438857142857143</v>
      </c>
      <c r="AS521">
        <v>0.27657142857142902</v>
      </c>
      <c r="AT521">
        <v>0.8</v>
      </c>
      <c r="AU521">
        <v>0.76914285714285702</v>
      </c>
      <c r="AV521">
        <v>2.5782857142857099</v>
      </c>
      <c r="AW521">
        <v>2.80571428571429</v>
      </c>
      <c r="AX521">
        <v>1.1314285714285699</v>
      </c>
      <c r="AY521">
        <v>2.96</v>
      </c>
      <c r="AZ521">
        <v>9.4754285714285693</v>
      </c>
      <c r="BA521">
        <v>0.74057142857142899</v>
      </c>
      <c r="BB521">
        <v>0.90285714285714302</v>
      </c>
      <c r="BC521">
        <v>0.625142857142857</v>
      </c>
      <c r="BD521">
        <v>0.67314285714285704</v>
      </c>
      <c r="BE521">
        <v>0.84914285714285698</v>
      </c>
      <c r="BF521" s="233" t="str">
        <f t="shared" si="8"/>
        <v>Most vulnerability</v>
      </c>
    </row>
    <row r="522" spans="1:58" x14ac:dyDescent="0.25">
      <c r="A522">
        <v>56165</v>
      </c>
      <c r="B522">
        <v>333</v>
      </c>
      <c r="C522">
        <v>29</v>
      </c>
      <c r="D522">
        <v>7</v>
      </c>
      <c r="E522">
        <v>45105</v>
      </c>
      <c r="F522">
        <v>16</v>
      </c>
      <c r="G522">
        <v>86</v>
      </c>
      <c r="H522">
        <v>66</v>
      </c>
      <c r="I522">
        <v>53</v>
      </c>
      <c r="J522">
        <v>10</v>
      </c>
      <c r="K522">
        <v>39</v>
      </c>
      <c r="L522">
        <v>3</v>
      </c>
      <c r="M522">
        <v>0</v>
      </c>
      <c r="N522">
        <v>0</v>
      </c>
      <c r="O522">
        <v>0</v>
      </c>
      <c r="P522">
        <v>2</v>
      </c>
      <c r="Q522">
        <v>0</v>
      </c>
      <c r="R522">
        <v>8.7087087087087095E-2</v>
      </c>
      <c r="S522">
        <v>2.1021021021020998E-2</v>
      </c>
      <c r="T522">
        <v>45105</v>
      </c>
      <c r="U522">
        <v>4.8048048048047999E-2</v>
      </c>
      <c r="V522">
        <v>0.25825825825825799</v>
      </c>
      <c r="W522">
        <v>0.19819819819819801</v>
      </c>
      <c r="X522">
        <v>0.15915915915915901</v>
      </c>
      <c r="Y522">
        <v>3.0030030030029999E-2</v>
      </c>
      <c r="Z522">
        <v>0.117117117117117</v>
      </c>
      <c r="AA522">
        <v>9.0090090090090107E-3</v>
      </c>
      <c r="AB522">
        <v>0</v>
      </c>
      <c r="AC522">
        <v>0</v>
      </c>
      <c r="AD522">
        <v>0</v>
      </c>
      <c r="AE522">
        <v>6.0060060060060103E-3</v>
      </c>
      <c r="AF522">
        <v>0</v>
      </c>
      <c r="AG522">
        <v>0.56799999999999995</v>
      </c>
      <c r="AH522">
        <v>0.63085714285714301</v>
      </c>
      <c r="AI522">
        <v>0.18057142857142899</v>
      </c>
      <c r="AJ522">
        <v>0.60914285714285699</v>
      </c>
      <c r="AK522">
        <v>0.80342857142857105</v>
      </c>
      <c r="AL522">
        <v>0.28457142857142897</v>
      </c>
      <c r="AM522">
        <v>0.80800000000000005</v>
      </c>
      <c r="AN522">
        <v>0.66057142857142903</v>
      </c>
      <c r="AO522">
        <v>0.64800000000000002</v>
      </c>
      <c r="AP522">
        <v>0.749714285714286</v>
      </c>
      <c r="AQ522">
        <v>0</v>
      </c>
      <c r="AR522">
        <v>0</v>
      </c>
      <c r="AS522">
        <v>0</v>
      </c>
      <c r="AT522">
        <v>0.23314285714285701</v>
      </c>
      <c r="AU522">
        <v>0</v>
      </c>
      <c r="AV522">
        <v>1.98857142857143</v>
      </c>
      <c r="AW522">
        <v>2.5565714285714298</v>
      </c>
      <c r="AX522">
        <v>1.3977142857142899</v>
      </c>
      <c r="AY522">
        <v>0.23314285714285701</v>
      </c>
      <c r="AZ522">
        <v>6.1760000000000002</v>
      </c>
      <c r="BA522">
        <v>0.50742857142857101</v>
      </c>
      <c r="BB522">
        <v>0.78857142857142903</v>
      </c>
      <c r="BC522">
        <v>0.754285714285714</v>
      </c>
      <c r="BD522">
        <v>2.0571428571428602E-2</v>
      </c>
      <c r="BE522">
        <v>0.32800000000000001</v>
      </c>
      <c r="BF522" s="233" t="str">
        <f t="shared" si="8"/>
        <v>Some vulnerability</v>
      </c>
    </row>
    <row r="523" spans="1:58" x14ac:dyDescent="0.25">
      <c r="A523">
        <v>56166</v>
      </c>
      <c r="B523">
        <v>204</v>
      </c>
      <c r="C523">
        <v>15</v>
      </c>
      <c r="D523">
        <v>1</v>
      </c>
      <c r="E523">
        <v>32755</v>
      </c>
      <c r="F523">
        <v>11</v>
      </c>
      <c r="G523">
        <v>50</v>
      </c>
      <c r="H523">
        <v>41</v>
      </c>
      <c r="I523">
        <v>37</v>
      </c>
      <c r="J523">
        <v>2</v>
      </c>
      <c r="K523">
        <v>8</v>
      </c>
      <c r="L523">
        <v>0</v>
      </c>
      <c r="M523">
        <v>0</v>
      </c>
      <c r="N523">
        <v>2</v>
      </c>
      <c r="O523">
        <v>0</v>
      </c>
      <c r="P523">
        <v>2</v>
      </c>
      <c r="Q523">
        <v>26</v>
      </c>
      <c r="R523">
        <v>7.3529411764705899E-2</v>
      </c>
      <c r="S523">
        <v>4.9019607843137298E-3</v>
      </c>
      <c r="T523">
        <v>32755</v>
      </c>
      <c r="U523">
        <v>5.3921568627450997E-2</v>
      </c>
      <c r="V523">
        <v>0.24509803921568599</v>
      </c>
      <c r="W523">
        <v>0.200980392156863</v>
      </c>
      <c r="X523">
        <v>0.181372549019608</v>
      </c>
      <c r="Y523">
        <v>9.8039215686274508E-3</v>
      </c>
      <c r="Z523">
        <v>3.9215686274509803E-2</v>
      </c>
      <c r="AA523">
        <v>0</v>
      </c>
      <c r="AB523">
        <v>0</v>
      </c>
      <c r="AC523">
        <v>9.8039215686274508E-3</v>
      </c>
      <c r="AD523">
        <v>0</v>
      </c>
      <c r="AE523">
        <v>9.8039215686274508E-3</v>
      </c>
      <c r="AF523">
        <v>0.12745098039215699</v>
      </c>
      <c r="AG523">
        <v>0.45371428571428601</v>
      </c>
      <c r="AH523">
        <v>0.11542857142857101</v>
      </c>
      <c r="AI523">
        <v>0.76457142857142901</v>
      </c>
      <c r="AJ523">
        <v>0.70057142857142896</v>
      </c>
      <c r="AK523">
        <v>0.77371428571428602</v>
      </c>
      <c r="AL523">
        <v>0.310857142857143</v>
      </c>
      <c r="AM523">
        <v>0.89942857142857102</v>
      </c>
      <c r="AN523">
        <v>8.7999999999999995E-2</v>
      </c>
      <c r="AO523">
        <v>0.17714285714285699</v>
      </c>
      <c r="AP523">
        <v>0</v>
      </c>
      <c r="AQ523">
        <v>0</v>
      </c>
      <c r="AR523">
        <v>0.38514285714285701</v>
      </c>
      <c r="AS523">
        <v>0</v>
      </c>
      <c r="AT523">
        <v>0.36914285714285699</v>
      </c>
      <c r="AU523">
        <v>0.97714285714285698</v>
      </c>
      <c r="AV523">
        <v>2.0342857142857098</v>
      </c>
      <c r="AW523">
        <v>2.0720000000000001</v>
      </c>
      <c r="AX523">
        <v>0.17714285714285699</v>
      </c>
      <c r="AY523">
        <v>1.73142857142857</v>
      </c>
      <c r="AZ523">
        <v>6.0148571428571396</v>
      </c>
      <c r="BA523">
        <v>0.53142857142857103</v>
      </c>
      <c r="BB523">
        <v>0.55771428571428605</v>
      </c>
      <c r="BC523">
        <v>0.121142857142857</v>
      </c>
      <c r="BD523">
        <v>0.29028571428571398</v>
      </c>
      <c r="BE523">
        <v>0.29714285714285699</v>
      </c>
      <c r="BF523" s="233" t="str">
        <f t="shared" si="8"/>
        <v>Some vulnerability</v>
      </c>
    </row>
    <row r="524" spans="1:58" x14ac:dyDescent="0.25">
      <c r="A524">
        <v>56167</v>
      </c>
      <c r="B524">
        <v>645</v>
      </c>
      <c r="C524">
        <v>33</v>
      </c>
      <c r="D524">
        <v>10</v>
      </c>
      <c r="E524">
        <v>45807</v>
      </c>
      <c r="F524">
        <v>25</v>
      </c>
      <c r="G524">
        <v>157</v>
      </c>
      <c r="H524">
        <v>105</v>
      </c>
      <c r="I524">
        <v>90</v>
      </c>
      <c r="J524">
        <v>21</v>
      </c>
      <c r="K524">
        <v>60</v>
      </c>
      <c r="L524">
        <v>7</v>
      </c>
      <c r="M524">
        <v>16</v>
      </c>
      <c r="N524">
        <v>5</v>
      </c>
      <c r="O524">
        <v>3</v>
      </c>
      <c r="P524">
        <v>8</v>
      </c>
      <c r="Q524">
        <v>0</v>
      </c>
      <c r="R524">
        <v>5.1162790697674397E-2</v>
      </c>
      <c r="S524">
        <v>1.5503875968992199E-2</v>
      </c>
      <c r="T524">
        <v>45807</v>
      </c>
      <c r="U524">
        <v>3.8759689922480599E-2</v>
      </c>
      <c r="V524">
        <v>0.243410852713178</v>
      </c>
      <c r="W524">
        <v>0.162790697674419</v>
      </c>
      <c r="X524">
        <v>0.13953488372093001</v>
      </c>
      <c r="Y524">
        <v>3.25581395348837E-2</v>
      </c>
      <c r="Z524">
        <v>9.3023255813953501E-2</v>
      </c>
      <c r="AA524">
        <v>1.08527131782946E-2</v>
      </c>
      <c r="AB524">
        <v>2.48062015503876E-2</v>
      </c>
      <c r="AC524">
        <v>7.7519379844961196E-3</v>
      </c>
      <c r="AD524">
        <v>4.65116279069767E-3</v>
      </c>
      <c r="AE524">
        <v>1.24031007751938E-2</v>
      </c>
      <c r="AF524">
        <v>0</v>
      </c>
      <c r="AG524">
        <v>0.24457142857142899</v>
      </c>
      <c r="AH524">
        <v>0.41142857142857098</v>
      </c>
      <c r="AI524">
        <v>0.17028571428571401</v>
      </c>
      <c r="AJ524">
        <v>0.47199999999999998</v>
      </c>
      <c r="AK524">
        <v>0.76571428571428601</v>
      </c>
      <c r="AL524">
        <v>0.13600000000000001</v>
      </c>
      <c r="AM524">
        <v>0.68914285714285695</v>
      </c>
      <c r="AN524">
        <v>0.71199999999999997</v>
      </c>
      <c r="AO524">
        <v>0.53600000000000003</v>
      </c>
      <c r="AP524">
        <v>0.78628571428571403</v>
      </c>
      <c r="AQ524">
        <v>0.624</v>
      </c>
      <c r="AR524">
        <v>0.34857142857142898</v>
      </c>
      <c r="AS524">
        <v>0.49142857142857099</v>
      </c>
      <c r="AT524">
        <v>0.45257142857142901</v>
      </c>
      <c r="AU524">
        <v>0</v>
      </c>
      <c r="AV524">
        <v>1.29828571428571</v>
      </c>
      <c r="AW524">
        <v>2.3028571428571398</v>
      </c>
      <c r="AX524">
        <v>1.3222857142857101</v>
      </c>
      <c r="AY524">
        <v>1.9165714285714299</v>
      </c>
      <c r="AZ524">
        <v>6.84</v>
      </c>
      <c r="BA524">
        <v>0.214857142857143</v>
      </c>
      <c r="BB524">
        <v>0.65942857142857103</v>
      </c>
      <c r="BC524">
        <v>0.71314285714285697</v>
      </c>
      <c r="BD524">
        <v>0.33942857142857102</v>
      </c>
      <c r="BE524">
        <v>0.44342857142857101</v>
      </c>
      <c r="BF524" s="233" t="str">
        <f t="shared" si="8"/>
        <v>Some vulnerability</v>
      </c>
    </row>
    <row r="525" spans="1:58" x14ac:dyDescent="0.25">
      <c r="A525">
        <v>56168</v>
      </c>
      <c r="B525">
        <v>768</v>
      </c>
      <c r="C525">
        <v>87</v>
      </c>
      <c r="D525">
        <v>8</v>
      </c>
      <c r="E525">
        <v>30405</v>
      </c>
      <c r="F525">
        <v>70</v>
      </c>
      <c r="G525">
        <v>172</v>
      </c>
      <c r="H525">
        <v>187</v>
      </c>
      <c r="I525">
        <v>111</v>
      </c>
      <c r="J525">
        <v>19</v>
      </c>
      <c r="K525">
        <v>120</v>
      </c>
      <c r="L525">
        <v>17</v>
      </c>
      <c r="M525">
        <v>0</v>
      </c>
      <c r="N525">
        <v>4</v>
      </c>
      <c r="O525">
        <v>4</v>
      </c>
      <c r="P525">
        <v>10</v>
      </c>
      <c r="Q525">
        <v>0</v>
      </c>
      <c r="R525">
        <v>0.11328125</v>
      </c>
      <c r="S525">
        <v>1.0416666666666701E-2</v>
      </c>
      <c r="T525">
        <v>30405</v>
      </c>
      <c r="U525">
        <v>9.1145833333333301E-2</v>
      </c>
      <c r="V525">
        <v>0.22395833333333301</v>
      </c>
      <c r="W525">
        <v>0.24348958333333301</v>
      </c>
      <c r="X525">
        <v>0.14453125</v>
      </c>
      <c r="Y525">
        <v>2.4739583333333301E-2</v>
      </c>
      <c r="Z525">
        <v>0.15625</v>
      </c>
      <c r="AA525">
        <v>2.2135416666666699E-2</v>
      </c>
      <c r="AB525">
        <v>0</v>
      </c>
      <c r="AC525">
        <v>5.2083333333333296E-3</v>
      </c>
      <c r="AD525">
        <v>5.2083333333333296E-3</v>
      </c>
      <c r="AE525">
        <v>1.3020833333333299E-2</v>
      </c>
      <c r="AF525">
        <v>0</v>
      </c>
      <c r="AG525">
        <v>0.73714285714285699</v>
      </c>
      <c r="AH525">
        <v>0.25600000000000001</v>
      </c>
      <c r="AI525">
        <v>0.85828571428571399</v>
      </c>
      <c r="AJ525">
        <v>0.94399999999999995</v>
      </c>
      <c r="AK525">
        <v>0.66285714285714303</v>
      </c>
      <c r="AL525">
        <v>0.63428571428571401</v>
      </c>
      <c r="AM525">
        <v>0.73485714285714299</v>
      </c>
      <c r="AN525">
        <v>0.52342857142857102</v>
      </c>
      <c r="AO525">
        <v>0.73485714285714299</v>
      </c>
      <c r="AP525">
        <v>0.89142857142857101</v>
      </c>
      <c r="AQ525">
        <v>0</v>
      </c>
      <c r="AR525">
        <v>0.27657142857142902</v>
      </c>
      <c r="AS525">
        <v>0.53257142857142903</v>
      </c>
      <c r="AT525">
        <v>0.47314285714285698</v>
      </c>
      <c r="AU525">
        <v>0</v>
      </c>
      <c r="AV525">
        <v>2.79542857142857</v>
      </c>
      <c r="AW525">
        <v>2.5554285714285698</v>
      </c>
      <c r="AX525">
        <v>1.6262857142857099</v>
      </c>
      <c r="AY525">
        <v>1.28228571428571</v>
      </c>
      <c r="AZ525">
        <v>8.25942857142857</v>
      </c>
      <c r="BA525">
        <v>0.81942857142857095</v>
      </c>
      <c r="BB525">
        <v>0.78742857142857103</v>
      </c>
      <c r="BC525">
        <v>0.86171428571428599</v>
      </c>
      <c r="BD525">
        <v>0.16</v>
      </c>
      <c r="BE525">
        <v>0.66171428571428603</v>
      </c>
      <c r="BF525" s="233" t="str">
        <f t="shared" si="8"/>
        <v>Significant vulnerability</v>
      </c>
    </row>
    <row r="526" spans="1:58" x14ac:dyDescent="0.25">
      <c r="A526">
        <v>56169</v>
      </c>
      <c r="B526">
        <v>683</v>
      </c>
      <c r="C526">
        <v>18</v>
      </c>
      <c r="D526">
        <v>11</v>
      </c>
      <c r="E526">
        <v>39686</v>
      </c>
      <c r="F526">
        <v>14</v>
      </c>
      <c r="G526">
        <v>123</v>
      </c>
      <c r="H526">
        <v>147</v>
      </c>
      <c r="I526">
        <v>105</v>
      </c>
      <c r="J526">
        <v>16</v>
      </c>
      <c r="K526">
        <v>51</v>
      </c>
      <c r="L526">
        <v>0</v>
      </c>
      <c r="M526">
        <v>0</v>
      </c>
      <c r="N526">
        <v>0</v>
      </c>
      <c r="O526">
        <v>2</v>
      </c>
      <c r="P526">
        <v>1</v>
      </c>
      <c r="Q526">
        <v>0</v>
      </c>
      <c r="R526">
        <v>2.63543191800878E-2</v>
      </c>
      <c r="S526">
        <v>1.61054172767204E-2</v>
      </c>
      <c r="T526">
        <v>39686</v>
      </c>
      <c r="U526">
        <v>2.0497803806735E-2</v>
      </c>
      <c r="V526">
        <v>0.18008784773059999</v>
      </c>
      <c r="W526">
        <v>0.21522693997071701</v>
      </c>
      <c r="X526">
        <v>0.15373352855051201</v>
      </c>
      <c r="Y526">
        <v>2.34260614934114E-2</v>
      </c>
      <c r="Z526">
        <v>7.4670571010248904E-2</v>
      </c>
      <c r="AA526">
        <v>0</v>
      </c>
      <c r="AB526">
        <v>0</v>
      </c>
      <c r="AC526">
        <v>0</v>
      </c>
      <c r="AD526">
        <v>2.9282576866764302E-3</v>
      </c>
      <c r="AE526">
        <v>1.4641288433382099E-3</v>
      </c>
      <c r="AF526">
        <v>0</v>
      </c>
      <c r="AG526">
        <v>6.1714285714285701E-2</v>
      </c>
      <c r="AH526">
        <v>0.44</v>
      </c>
      <c r="AI526">
        <v>0.35314285714285698</v>
      </c>
      <c r="AJ526">
        <v>0.161142857142857</v>
      </c>
      <c r="AK526">
        <v>0.39657142857142902</v>
      </c>
      <c r="AL526">
        <v>0.41371428571428598</v>
      </c>
      <c r="AM526">
        <v>0.78514285714285703</v>
      </c>
      <c r="AN526">
        <v>0.48228571428571398</v>
      </c>
      <c r="AO526">
        <v>0.41028571428571398</v>
      </c>
      <c r="AP526">
        <v>0</v>
      </c>
      <c r="AQ526">
        <v>0</v>
      </c>
      <c r="AR526">
        <v>0</v>
      </c>
      <c r="AS526">
        <v>0.380571428571429</v>
      </c>
      <c r="AT526">
        <v>9.4857142857142904E-2</v>
      </c>
      <c r="AU526">
        <v>0</v>
      </c>
      <c r="AV526">
        <v>1.016</v>
      </c>
      <c r="AW526">
        <v>2.0777142857142898</v>
      </c>
      <c r="AX526">
        <v>0.41028571428571398</v>
      </c>
      <c r="AY526">
        <v>0.47542857142857098</v>
      </c>
      <c r="AZ526">
        <v>3.9794285714285702</v>
      </c>
      <c r="BA526">
        <v>0.122285714285714</v>
      </c>
      <c r="BB526">
        <v>0.56114285714285705</v>
      </c>
      <c r="BC526">
        <v>0.218285714285714</v>
      </c>
      <c r="BD526">
        <v>3.4285714285714301E-2</v>
      </c>
      <c r="BE526">
        <v>3.4285714285714301E-2</v>
      </c>
      <c r="BF526" s="233" t="str">
        <f t="shared" si="8"/>
        <v>Least vulnerability</v>
      </c>
    </row>
    <row r="527" spans="1:58" x14ac:dyDescent="0.25">
      <c r="A527">
        <v>56170</v>
      </c>
      <c r="B527">
        <v>502</v>
      </c>
      <c r="C527">
        <v>57</v>
      </c>
      <c r="D527">
        <v>11</v>
      </c>
      <c r="E527">
        <v>33715</v>
      </c>
      <c r="F527">
        <v>30</v>
      </c>
      <c r="G527">
        <v>109</v>
      </c>
      <c r="H527">
        <v>105</v>
      </c>
      <c r="I527">
        <v>76</v>
      </c>
      <c r="J527">
        <v>14</v>
      </c>
      <c r="K527">
        <v>49</v>
      </c>
      <c r="L527">
        <v>0</v>
      </c>
      <c r="M527">
        <v>0</v>
      </c>
      <c r="N527">
        <v>10</v>
      </c>
      <c r="O527">
        <v>6</v>
      </c>
      <c r="P527">
        <v>9</v>
      </c>
      <c r="Q527">
        <v>0</v>
      </c>
      <c r="R527">
        <v>0.113545816733068</v>
      </c>
      <c r="S527">
        <v>2.1912350597609601E-2</v>
      </c>
      <c r="T527">
        <v>33715</v>
      </c>
      <c r="U527">
        <v>5.97609561752988E-2</v>
      </c>
      <c r="V527">
        <v>0.21713147410358599</v>
      </c>
      <c r="W527">
        <v>0.20916334661354599</v>
      </c>
      <c r="X527">
        <v>0.151394422310757</v>
      </c>
      <c r="Y527">
        <v>2.78884462151394E-2</v>
      </c>
      <c r="Z527">
        <v>9.7609561752988003E-2</v>
      </c>
      <c r="AA527">
        <v>0</v>
      </c>
      <c r="AB527">
        <v>0</v>
      </c>
      <c r="AC527">
        <v>1.9920318725099601E-2</v>
      </c>
      <c r="AD527">
        <v>1.1952191235059801E-2</v>
      </c>
      <c r="AE527">
        <v>1.7928286852589601E-2</v>
      </c>
      <c r="AF527">
        <v>0</v>
      </c>
      <c r="AG527">
        <v>0.73828571428571399</v>
      </c>
      <c r="AH527">
        <v>0.66285714285714303</v>
      </c>
      <c r="AI527">
        <v>0.71199999999999997</v>
      </c>
      <c r="AJ527">
        <v>0.76685714285714301</v>
      </c>
      <c r="AK527">
        <v>0.625142857142857</v>
      </c>
      <c r="AL527">
        <v>0.36</v>
      </c>
      <c r="AM527">
        <v>0.77142857142857102</v>
      </c>
      <c r="AN527">
        <v>0.60685714285714298</v>
      </c>
      <c r="AO527">
        <v>0.56571428571428595</v>
      </c>
      <c r="AP527">
        <v>0</v>
      </c>
      <c r="AQ527">
        <v>0</v>
      </c>
      <c r="AR527">
        <v>0.56114285714285705</v>
      </c>
      <c r="AS527">
        <v>0.82399999999999995</v>
      </c>
      <c r="AT527">
        <v>0.58399999999999996</v>
      </c>
      <c r="AU527">
        <v>0</v>
      </c>
      <c r="AV527">
        <v>2.88</v>
      </c>
      <c r="AW527">
        <v>2.3634285714285701</v>
      </c>
      <c r="AX527">
        <v>0.56571428571428595</v>
      </c>
      <c r="AY527">
        <v>1.96914285714286</v>
      </c>
      <c r="AZ527">
        <v>7.77828571428571</v>
      </c>
      <c r="BA527">
        <v>0.84457142857142897</v>
      </c>
      <c r="BB527">
        <v>0.68914285714285695</v>
      </c>
      <c r="BC527">
        <v>0.28114285714285697</v>
      </c>
      <c r="BD527">
        <v>0.36114285714285699</v>
      </c>
      <c r="BE527">
        <v>0.57371428571428595</v>
      </c>
      <c r="BF527" s="233" t="str">
        <f t="shared" si="8"/>
        <v>Significant vulnerability</v>
      </c>
    </row>
    <row r="528" spans="1:58" x14ac:dyDescent="0.25">
      <c r="A528">
        <v>56171</v>
      </c>
      <c r="B528">
        <v>1612</v>
      </c>
      <c r="C528">
        <v>200</v>
      </c>
      <c r="D528">
        <v>53</v>
      </c>
      <c r="E528">
        <v>36293</v>
      </c>
      <c r="F528">
        <v>56</v>
      </c>
      <c r="G528">
        <v>485</v>
      </c>
      <c r="H528">
        <v>361</v>
      </c>
      <c r="I528">
        <v>295</v>
      </c>
      <c r="J528">
        <v>48</v>
      </c>
      <c r="K528">
        <v>74</v>
      </c>
      <c r="L528">
        <v>1</v>
      </c>
      <c r="M528">
        <v>32</v>
      </c>
      <c r="N528">
        <v>18</v>
      </c>
      <c r="O528">
        <v>0</v>
      </c>
      <c r="P528">
        <v>18</v>
      </c>
      <c r="Q528">
        <v>55</v>
      </c>
      <c r="R528">
        <v>0.12406947890818899</v>
      </c>
      <c r="S528">
        <v>3.2878411910670001E-2</v>
      </c>
      <c r="T528">
        <v>36293</v>
      </c>
      <c r="U528">
        <v>3.4739454094292799E-2</v>
      </c>
      <c r="V528">
        <v>0.30086848635235702</v>
      </c>
      <c r="W528">
        <v>0.22394540942928001</v>
      </c>
      <c r="X528">
        <v>0.183002481389578</v>
      </c>
      <c r="Y528">
        <v>2.9776674937965299E-2</v>
      </c>
      <c r="Z528">
        <v>4.59057071960298E-2</v>
      </c>
      <c r="AA528">
        <v>6.2034739454094304E-4</v>
      </c>
      <c r="AB528">
        <v>1.9851116625310201E-2</v>
      </c>
      <c r="AC528">
        <v>1.1166253101737E-2</v>
      </c>
      <c r="AD528">
        <v>0</v>
      </c>
      <c r="AE528">
        <v>1.1166253101737E-2</v>
      </c>
      <c r="AF528">
        <v>3.4119106699751899E-2</v>
      </c>
      <c r="AG528">
        <v>0.78628571428571403</v>
      </c>
      <c r="AH528">
        <v>0.86399999999999999</v>
      </c>
      <c r="AI528">
        <v>0.55428571428571405</v>
      </c>
      <c r="AJ528">
        <v>0.38628571428571401</v>
      </c>
      <c r="AK528">
        <v>0.89600000000000002</v>
      </c>
      <c r="AL528">
        <v>0.496</v>
      </c>
      <c r="AM528">
        <v>0.90285714285714302</v>
      </c>
      <c r="AN528">
        <v>0.65714285714285703</v>
      </c>
      <c r="AO528">
        <v>0.217142857142857</v>
      </c>
      <c r="AP528">
        <v>0.38628571428571401</v>
      </c>
      <c r="AQ528">
        <v>0.57142857142857095</v>
      </c>
      <c r="AR528">
        <v>0.42057142857142898</v>
      </c>
      <c r="AS528">
        <v>0</v>
      </c>
      <c r="AT528">
        <v>0.41257142857142898</v>
      </c>
      <c r="AU528">
        <v>0.86628571428571399</v>
      </c>
      <c r="AV528">
        <v>2.5908571428571401</v>
      </c>
      <c r="AW528">
        <v>2.952</v>
      </c>
      <c r="AX528">
        <v>0.60342857142857098</v>
      </c>
      <c r="AY528">
        <v>2.2708571428571398</v>
      </c>
      <c r="AZ528">
        <v>8.4171428571428599</v>
      </c>
      <c r="BA528">
        <v>0.753142857142857</v>
      </c>
      <c r="BB528">
        <v>0.95428571428571396</v>
      </c>
      <c r="BC528">
        <v>0.307428571428571</v>
      </c>
      <c r="BD528">
        <v>0.46628571428571403</v>
      </c>
      <c r="BE528">
        <v>0.68914285714285695</v>
      </c>
      <c r="BF528" s="233" t="str">
        <f t="shared" si="8"/>
        <v>Significant vulnerability</v>
      </c>
    </row>
    <row r="529" spans="1:58" x14ac:dyDescent="0.25">
      <c r="A529">
        <v>56172</v>
      </c>
      <c r="B529">
        <v>2948</v>
      </c>
      <c r="C529">
        <v>213</v>
      </c>
      <c r="D529">
        <v>47</v>
      </c>
      <c r="E529">
        <v>40876</v>
      </c>
      <c r="F529">
        <v>156</v>
      </c>
      <c r="G529">
        <v>828</v>
      </c>
      <c r="H529">
        <v>609</v>
      </c>
      <c r="I529">
        <v>357</v>
      </c>
      <c r="J529">
        <v>81</v>
      </c>
      <c r="K529">
        <v>185</v>
      </c>
      <c r="L529">
        <v>28</v>
      </c>
      <c r="M529">
        <v>102</v>
      </c>
      <c r="N529">
        <v>7</v>
      </c>
      <c r="O529">
        <v>15</v>
      </c>
      <c r="P529">
        <v>97</v>
      </c>
      <c r="Q529">
        <v>53</v>
      </c>
      <c r="R529">
        <v>7.2252374491180493E-2</v>
      </c>
      <c r="S529">
        <v>1.5943012211668901E-2</v>
      </c>
      <c r="T529">
        <v>40876</v>
      </c>
      <c r="U529">
        <v>5.2917232021709601E-2</v>
      </c>
      <c r="V529">
        <v>0.28086838534599701</v>
      </c>
      <c r="W529">
        <v>0.20658073270013599</v>
      </c>
      <c r="X529">
        <v>0.121099050203528</v>
      </c>
      <c r="Y529">
        <v>2.74762550881954E-2</v>
      </c>
      <c r="Z529">
        <v>6.2754409769335107E-2</v>
      </c>
      <c r="AA529">
        <v>9.4979647218453207E-3</v>
      </c>
      <c r="AB529">
        <v>3.4599728629579399E-2</v>
      </c>
      <c r="AC529">
        <v>2.3744911804613302E-3</v>
      </c>
      <c r="AD529">
        <v>5.0881953867028496E-3</v>
      </c>
      <c r="AE529">
        <v>3.2903663500678401E-2</v>
      </c>
      <c r="AF529">
        <v>1.79782903663501E-2</v>
      </c>
      <c r="AG529">
        <v>0.438857142857143</v>
      </c>
      <c r="AH529">
        <v>0.435428571428571</v>
      </c>
      <c r="AI529">
        <v>0.32114285714285701</v>
      </c>
      <c r="AJ529">
        <v>0.69371428571428595</v>
      </c>
      <c r="AK529">
        <v>0.86171428571428599</v>
      </c>
      <c r="AL529">
        <v>0.34285714285714303</v>
      </c>
      <c r="AM529">
        <v>0.53257142857142903</v>
      </c>
      <c r="AN529">
        <v>0.59885714285714298</v>
      </c>
      <c r="AO529">
        <v>0.33257142857142902</v>
      </c>
      <c r="AP529">
        <v>0.76</v>
      </c>
      <c r="AQ529">
        <v>0.70857142857142896</v>
      </c>
      <c r="AR529">
        <v>0.19657142857142901</v>
      </c>
      <c r="AS529">
        <v>0.52457142857142902</v>
      </c>
      <c r="AT529">
        <v>0.85371428571428598</v>
      </c>
      <c r="AU529">
        <v>0.71771428571428597</v>
      </c>
      <c r="AV529">
        <v>1.8891428571428599</v>
      </c>
      <c r="AW529">
        <v>2.3359999999999999</v>
      </c>
      <c r="AX529">
        <v>1.0925714285714301</v>
      </c>
      <c r="AY529">
        <v>3.00114285714286</v>
      </c>
      <c r="AZ529">
        <v>8.3188571428571407</v>
      </c>
      <c r="BA529">
        <v>0.45257142857142901</v>
      </c>
      <c r="BB529">
        <v>0.67200000000000004</v>
      </c>
      <c r="BC529">
        <v>0.60571428571428598</v>
      </c>
      <c r="BD529">
        <v>0.69028571428571395</v>
      </c>
      <c r="BE529">
        <v>0.67200000000000004</v>
      </c>
      <c r="BF529" s="233" t="str">
        <f t="shared" si="8"/>
        <v>Significant vulnerability</v>
      </c>
    </row>
    <row r="530" spans="1:58" x14ac:dyDescent="0.25">
      <c r="A530">
        <v>56173</v>
      </c>
      <c r="B530">
        <v>255</v>
      </c>
      <c r="C530">
        <v>34</v>
      </c>
      <c r="D530">
        <v>4</v>
      </c>
      <c r="E530">
        <v>32166</v>
      </c>
      <c r="F530">
        <v>22</v>
      </c>
      <c r="G530">
        <v>47</v>
      </c>
      <c r="H530">
        <v>56</v>
      </c>
      <c r="I530">
        <v>29</v>
      </c>
      <c r="J530">
        <v>4</v>
      </c>
      <c r="K530">
        <v>6</v>
      </c>
      <c r="L530">
        <v>0</v>
      </c>
      <c r="M530">
        <v>0</v>
      </c>
      <c r="N530">
        <v>8</v>
      </c>
      <c r="O530">
        <v>0</v>
      </c>
      <c r="P530">
        <v>4</v>
      </c>
      <c r="Q530">
        <v>0</v>
      </c>
      <c r="R530">
        <v>0.133333333333333</v>
      </c>
      <c r="S530">
        <v>1.5686274509803901E-2</v>
      </c>
      <c r="T530">
        <v>32166</v>
      </c>
      <c r="U530">
        <v>8.6274509803921595E-2</v>
      </c>
      <c r="V530">
        <v>0.18431372549019601</v>
      </c>
      <c r="W530">
        <v>0.21960784313725501</v>
      </c>
      <c r="X530">
        <v>0.113725490196078</v>
      </c>
      <c r="Y530">
        <v>1.5686274509803901E-2</v>
      </c>
      <c r="Z530">
        <v>2.3529411764705899E-2</v>
      </c>
      <c r="AA530">
        <v>0</v>
      </c>
      <c r="AB530">
        <v>0</v>
      </c>
      <c r="AC530">
        <v>3.1372549019607801E-2</v>
      </c>
      <c r="AD530">
        <v>0</v>
      </c>
      <c r="AE530">
        <v>1.5686274509803901E-2</v>
      </c>
      <c r="AF530">
        <v>0</v>
      </c>
      <c r="AG530">
        <v>0.82857142857142896</v>
      </c>
      <c r="AH530">
        <v>0.41942857142857098</v>
      </c>
      <c r="AI530">
        <v>0.79085714285714304</v>
      </c>
      <c r="AJ530">
        <v>0.92800000000000005</v>
      </c>
      <c r="AK530">
        <v>0.42171428571428599</v>
      </c>
      <c r="AL530">
        <v>0.44800000000000001</v>
      </c>
      <c r="AM530">
        <v>0.46857142857142903</v>
      </c>
      <c r="AN530">
        <v>0.22857142857142901</v>
      </c>
      <c r="AO530">
        <v>8.3428571428571394E-2</v>
      </c>
      <c r="AP530">
        <v>0</v>
      </c>
      <c r="AQ530">
        <v>0</v>
      </c>
      <c r="AR530">
        <v>0.68685714285714305</v>
      </c>
      <c r="AS530">
        <v>0</v>
      </c>
      <c r="AT530">
        <v>0.54514285714285704</v>
      </c>
      <c r="AU530">
        <v>0</v>
      </c>
      <c r="AV530">
        <v>2.96685714285714</v>
      </c>
      <c r="AW530">
        <v>1.5668571428571401</v>
      </c>
      <c r="AX530">
        <v>8.3428571428571394E-2</v>
      </c>
      <c r="AY530">
        <v>1.232</v>
      </c>
      <c r="AZ530">
        <v>5.8491428571428603</v>
      </c>
      <c r="BA530">
        <v>0.869714285714286</v>
      </c>
      <c r="BB530">
        <v>0.253714285714286</v>
      </c>
      <c r="BC530">
        <v>6.7428571428571393E-2</v>
      </c>
      <c r="BD530">
        <v>0.152</v>
      </c>
      <c r="BE530">
        <v>0.26285714285714301</v>
      </c>
      <c r="BF530" s="233" t="str">
        <f t="shared" si="8"/>
        <v>Some vulnerability</v>
      </c>
    </row>
    <row r="531" spans="1:58" x14ac:dyDescent="0.25">
      <c r="A531">
        <v>56174</v>
      </c>
      <c r="B531">
        <v>345</v>
      </c>
      <c r="C531">
        <v>36</v>
      </c>
      <c r="D531">
        <v>0</v>
      </c>
      <c r="E531">
        <v>32482</v>
      </c>
      <c r="F531">
        <v>17</v>
      </c>
      <c r="G531">
        <v>79</v>
      </c>
      <c r="H531">
        <v>86</v>
      </c>
      <c r="I531">
        <v>27</v>
      </c>
      <c r="J531">
        <v>16</v>
      </c>
      <c r="K531">
        <v>30</v>
      </c>
      <c r="L531">
        <v>0</v>
      </c>
      <c r="M531">
        <v>0</v>
      </c>
      <c r="N531">
        <v>0</v>
      </c>
      <c r="O531">
        <v>3</v>
      </c>
      <c r="P531">
        <v>1</v>
      </c>
      <c r="Q531">
        <v>0</v>
      </c>
      <c r="R531">
        <v>0.104347826086957</v>
      </c>
      <c r="S531">
        <v>0</v>
      </c>
      <c r="T531">
        <v>32482</v>
      </c>
      <c r="U531">
        <v>4.9275362318840603E-2</v>
      </c>
      <c r="V531">
        <v>0.22898550724637701</v>
      </c>
      <c r="W531">
        <v>0.24927536231884101</v>
      </c>
      <c r="X531">
        <v>7.8260869565217397E-2</v>
      </c>
      <c r="Y531">
        <v>4.6376811594202899E-2</v>
      </c>
      <c r="Z531">
        <v>8.6956521739130405E-2</v>
      </c>
      <c r="AA531">
        <v>0</v>
      </c>
      <c r="AB531">
        <v>0</v>
      </c>
      <c r="AC531">
        <v>0</v>
      </c>
      <c r="AD531">
        <v>8.6956521739130401E-3</v>
      </c>
      <c r="AE531">
        <v>2.8985507246376799E-3</v>
      </c>
      <c r="AF531">
        <v>0</v>
      </c>
      <c r="AG531">
        <v>0.68914285714285695</v>
      </c>
      <c r="AH531">
        <v>0</v>
      </c>
      <c r="AI531">
        <v>0.77942857142857103</v>
      </c>
      <c r="AJ531">
        <v>0.63771428571428601</v>
      </c>
      <c r="AK531">
        <v>0.69485714285714295</v>
      </c>
      <c r="AL531">
        <v>0.67657142857142905</v>
      </c>
      <c r="AM531">
        <v>0.13257142857142901</v>
      </c>
      <c r="AN531">
        <v>0.88914285714285701</v>
      </c>
      <c r="AO531">
        <v>0.496</v>
      </c>
      <c r="AP531">
        <v>0</v>
      </c>
      <c r="AQ531">
        <v>0</v>
      </c>
      <c r="AR531">
        <v>0</v>
      </c>
      <c r="AS531">
        <v>0.72</v>
      </c>
      <c r="AT531">
        <v>0.13142857142857101</v>
      </c>
      <c r="AU531">
        <v>0</v>
      </c>
      <c r="AV531">
        <v>2.1062857142857099</v>
      </c>
      <c r="AW531">
        <v>2.3931428571428599</v>
      </c>
      <c r="AX531">
        <v>0.496</v>
      </c>
      <c r="AY531">
        <v>0.85142857142857098</v>
      </c>
      <c r="AZ531">
        <v>5.8468571428571403</v>
      </c>
      <c r="BA531">
        <v>0.57028571428571395</v>
      </c>
      <c r="BB531">
        <v>0.70399999999999996</v>
      </c>
      <c r="BC531">
        <v>0.252571428571429</v>
      </c>
      <c r="BD531">
        <v>7.1999999999999995E-2</v>
      </c>
      <c r="BE531">
        <v>0.26171428571428601</v>
      </c>
      <c r="BF531" s="233" t="str">
        <f t="shared" si="8"/>
        <v>Some vulnerability</v>
      </c>
    </row>
    <row r="532" spans="1:58" x14ac:dyDescent="0.25">
      <c r="A532">
        <v>56175</v>
      </c>
      <c r="B532">
        <v>2964</v>
      </c>
      <c r="C532">
        <v>352</v>
      </c>
      <c r="D532">
        <v>48</v>
      </c>
      <c r="E532">
        <v>33390</v>
      </c>
      <c r="F532">
        <v>148</v>
      </c>
      <c r="G532">
        <v>607</v>
      </c>
      <c r="H532">
        <v>776</v>
      </c>
      <c r="I532">
        <v>383</v>
      </c>
      <c r="J532">
        <v>75</v>
      </c>
      <c r="K532">
        <v>549</v>
      </c>
      <c r="L532">
        <v>32</v>
      </c>
      <c r="M532">
        <v>47</v>
      </c>
      <c r="N532">
        <v>68</v>
      </c>
      <c r="O532">
        <v>25</v>
      </c>
      <c r="P532">
        <v>27</v>
      </c>
      <c r="Q532">
        <v>75</v>
      </c>
      <c r="R532">
        <v>0.11875843454790801</v>
      </c>
      <c r="S532">
        <v>1.6194331983805699E-2</v>
      </c>
      <c r="T532">
        <v>33390</v>
      </c>
      <c r="U532">
        <v>4.9932523616734101E-2</v>
      </c>
      <c r="V532">
        <v>0.204790823211876</v>
      </c>
      <c r="W532">
        <v>0.26180836707152499</v>
      </c>
      <c r="X532">
        <v>0.129217273954116</v>
      </c>
      <c r="Y532">
        <v>2.5303643724696401E-2</v>
      </c>
      <c r="Z532">
        <v>0.18522267206477699</v>
      </c>
      <c r="AA532">
        <v>1.0796221322537099E-2</v>
      </c>
      <c r="AB532">
        <v>1.5856950067476401E-2</v>
      </c>
      <c r="AC532">
        <v>2.2941970310391399E-2</v>
      </c>
      <c r="AD532">
        <v>8.4345479082321203E-3</v>
      </c>
      <c r="AE532">
        <v>9.1093117408906892E-3</v>
      </c>
      <c r="AF532">
        <v>2.5303643724696401E-2</v>
      </c>
      <c r="AG532">
        <v>0.76</v>
      </c>
      <c r="AH532">
        <v>0.44457142857142901</v>
      </c>
      <c r="AI532">
        <v>0.72685714285714298</v>
      </c>
      <c r="AJ532">
        <v>0.65142857142857102</v>
      </c>
      <c r="AK532">
        <v>0.55885714285714305</v>
      </c>
      <c r="AL532">
        <v>0.76342857142857101</v>
      </c>
      <c r="AM532">
        <v>0.60914285714285699</v>
      </c>
      <c r="AN532">
        <v>0.54057142857142904</v>
      </c>
      <c r="AO532">
        <v>0.78628571428571403</v>
      </c>
      <c r="AP532">
        <v>0.78514285714285703</v>
      </c>
      <c r="AQ532">
        <v>0.52800000000000002</v>
      </c>
      <c r="AR532">
        <v>0.60799999999999998</v>
      </c>
      <c r="AS532">
        <v>0.70399999999999996</v>
      </c>
      <c r="AT532">
        <v>0.34514285714285697</v>
      </c>
      <c r="AU532">
        <v>0.79085714285714304</v>
      </c>
      <c r="AV532">
        <v>2.5828571428571401</v>
      </c>
      <c r="AW532">
        <v>2.472</v>
      </c>
      <c r="AX532">
        <v>1.5714285714285701</v>
      </c>
      <c r="AY532">
        <v>2.976</v>
      </c>
      <c r="AZ532">
        <v>9.6022857142857099</v>
      </c>
      <c r="BA532">
        <v>0.746285714285714</v>
      </c>
      <c r="BB532">
        <v>0.74171428571428599</v>
      </c>
      <c r="BC532">
        <v>0.83657142857142897</v>
      </c>
      <c r="BD532">
        <v>0.68342857142857105</v>
      </c>
      <c r="BE532">
        <v>0.86628571428571399</v>
      </c>
      <c r="BF532" s="233" t="str">
        <f t="shared" si="8"/>
        <v>Most vulnerability</v>
      </c>
    </row>
    <row r="533" spans="1:58" x14ac:dyDescent="0.25">
      <c r="A533">
        <v>56176</v>
      </c>
      <c r="B533">
        <v>999</v>
      </c>
      <c r="C533">
        <v>98</v>
      </c>
      <c r="D533">
        <v>12</v>
      </c>
      <c r="E533">
        <v>37137</v>
      </c>
      <c r="F533">
        <v>47</v>
      </c>
      <c r="G533">
        <v>241</v>
      </c>
      <c r="H533">
        <v>196</v>
      </c>
      <c r="I533">
        <v>113</v>
      </c>
      <c r="J533">
        <v>48</v>
      </c>
      <c r="K533">
        <v>41</v>
      </c>
      <c r="L533">
        <v>0</v>
      </c>
      <c r="M533">
        <v>20</v>
      </c>
      <c r="N533">
        <v>0</v>
      </c>
      <c r="O533">
        <v>0</v>
      </c>
      <c r="P533">
        <v>20</v>
      </c>
      <c r="Q533">
        <v>40</v>
      </c>
      <c r="R533">
        <v>9.8098098098098094E-2</v>
      </c>
      <c r="S533">
        <v>1.2012012012012E-2</v>
      </c>
      <c r="T533">
        <v>37137</v>
      </c>
      <c r="U533">
        <v>4.7047047047047E-2</v>
      </c>
      <c r="V533">
        <v>0.24124124124124099</v>
      </c>
      <c r="W533">
        <v>0.19619619619619599</v>
      </c>
      <c r="X533">
        <v>0.11311311311311301</v>
      </c>
      <c r="Y533">
        <v>4.8048048048047999E-2</v>
      </c>
      <c r="Z533">
        <v>4.1041041041040997E-2</v>
      </c>
      <c r="AA533">
        <v>0</v>
      </c>
      <c r="AB533">
        <v>2.0020020020019999E-2</v>
      </c>
      <c r="AC533">
        <v>0</v>
      </c>
      <c r="AD533">
        <v>0</v>
      </c>
      <c r="AE533">
        <v>2.0020020020019999E-2</v>
      </c>
      <c r="AF533">
        <v>4.0040040040039998E-2</v>
      </c>
      <c r="AG533">
        <v>0.64342857142857102</v>
      </c>
      <c r="AH533">
        <v>0.316571428571429</v>
      </c>
      <c r="AI533">
        <v>0.499428571428571</v>
      </c>
      <c r="AJ533">
        <v>0.59199999999999997</v>
      </c>
      <c r="AK533">
        <v>0.75657142857142901</v>
      </c>
      <c r="AL533">
        <v>0.27771428571428602</v>
      </c>
      <c r="AM533">
        <v>0.45942857142857102</v>
      </c>
      <c r="AN533">
        <v>0.90285714285714302</v>
      </c>
      <c r="AO533">
        <v>0.185142857142857</v>
      </c>
      <c r="AP533">
        <v>0</v>
      </c>
      <c r="AQ533">
        <v>0.57371428571428595</v>
      </c>
      <c r="AR533">
        <v>0</v>
      </c>
      <c r="AS533">
        <v>0</v>
      </c>
      <c r="AT533">
        <v>0.64457142857142902</v>
      </c>
      <c r="AU533">
        <v>0.90057142857142902</v>
      </c>
      <c r="AV533">
        <v>2.0514285714285698</v>
      </c>
      <c r="AW533">
        <v>2.3965714285714301</v>
      </c>
      <c r="AX533">
        <v>0.185142857142857</v>
      </c>
      <c r="AY533">
        <v>2.1188571428571401</v>
      </c>
      <c r="AZ533">
        <v>6.7519999999999998</v>
      </c>
      <c r="BA533">
        <v>0.54400000000000004</v>
      </c>
      <c r="BB533">
        <v>0.70628571428571396</v>
      </c>
      <c r="BC533">
        <v>0.123428571428571</v>
      </c>
      <c r="BD533">
        <v>0.41599999999999998</v>
      </c>
      <c r="BE533">
        <v>0.42857142857142899</v>
      </c>
      <c r="BF533" s="233" t="str">
        <f t="shared" si="8"/>
        <v>Some vulnerability</v>
      </c>
    </row>
    <row r="534" spans="1:58" x14ac:dyDescent="0.25">
      <c r="A534">
        <v>56178</v>
      </c>
      <c r="B534">
        <v>1733</v>
      </c>
      <c r="C534">
        <v>123</v>
      </c>
      <c r="D534">
        <v>10</v>
      </c>
      <c r="E534">
        <v>37054</v>
      </c>
      <c r="F534">
        <v>100</v>
      </c>
      <c r="G534">
        <v>358</v>
      </c>
      <c r="H534">
        <v>436</v>
      </c>
      <c r="I534">
        <v>203</v>
      </c>
      <c r="J534">
        <v>43</v>
      </c>
      <c r="K534">
        <v>130</v>
      </c>
      <c r="L534">
        <v>0</v>
      </c>
      <c r="M534">
        <v>7</v>
      </c>
      <c r="N534">
        <v>5</v>
      </c>
      <c r="O534">
        <v>0</v>
      </c>
      <c r="P534">
        <v>8</v>
      </c>
      <c r="Q534">
        <v>110</v>
      </c>
      <c r="R534">
        <v>7.0975187536064605E-2</v>
      </c>
      <c r="S534">
        <v>5.7703404500865597E-3</v>
      </c>
      <c r="T534">
        <v>37054</v>
      </c>
      <c r="U534">
        <v>5.7703404500865599E-2</v>
      </c>
      <c r="V534">
        <v>0.206578188113099</v>
      </c>
      <c r="W534">
        <v>0.25158684362377398</v>
      </c>
      <c r="X534">
        <v>0.11713791113675701</v>
      </c>
      <c r="Y534">
        <v>2.48124639353722E-2</v>
      </c>
      <c r="Z534">
        <v>7.5014425851125194E-2</v>
      </c>
      <c r="AA534">
        <v>0</v>
      </c>
      <c r="AB534">
        <v>4.0392383150605901E-3</v>
      </c>
      <c r="AC534">
        <v>2.8851702250432799E-3</v>
      </c>
      <c r="AD534">
        <v>0</v>
      </c>
      <c r="AE534">
        <v>4.6162723600692403E-3</v>
      </c>
      <c r="AF534">
        <v>6.3473744950952093E-2</v>
      </c>
      <c r="AG534">
        <v>0.42514285714285699</v>
      </c>
      <c r="AH534">
        <v>0.129142857142857</v>
      </c>
      <c r="AI534">
        <v>0.505142857142857</v>
      </c>
      <c r="AJ534">
        <v>0.752</v>
      </c>
      <c r="AK534">
        <v>0.56914285714285695</v>
      </c>
      <c r="AL534">
        <v>0.69714285714285695</v>
      </c>
      <c r="AM534">
        <v>0.501714285714286</v>
      </c>
      <c r="AN534">
        <v>0.52800000000000002</v>
      </c>
      <c r="AO534">
        <v>0.41257142857142898</v>
      </c>
      <c r="AP534">
        <v>0</v>
      </c>
      <c r="AQ534">
        <v>0.36</v>
      </c>
      <c r="AR534">
        <v>0.219428571428571</v>
      </c>
      <c r="AS534">
        <v>0</v>
      </c>
      <c r="AT534">
        <v>0.17828571428571399</v>
      </c>
      <c r="AU534">
        <v>0.94399999999999995</v>
      </c>
      <c r="AV534">
        <v>1.8114285714285701</v>
      </c>
      <c r="AW534">
        <v>2.2959999999999998</v>
      </c>
      <c r="AX534">
        <v>0.41257142857142898</v>
      </c>
      <c r="AY534">
        <v>1.70171428571429</v>
      </c>
      <c r="AZ534">
        <v>6.22171428571429</v>
      </c>
      <c r="BA534">
        <v>0.42399999999999999</v>
      </c>
      <c r="BB534">
        <v>0.65371428571428603</v>
      </c>
      <c r="BC534">
        <v>0.219428571428571</v>
      </c>
      <c r="BD534">
        <v>0.28228571428571397</v>
      </c>
      <c r="BE534">
        <v>0.33485714285714302</v>
      </c>
      <c r="BF534" s="233" t="str">
        <f t="shared" si="8"/>
        <v>Some vulnerability</v>
      </c>
    </row>
    <row r="535" spans="1:58" x14ac:dyDescent="0.25">
      <c r="A535">
        <v>56180</v>
      </c>
      <c r="B535">
        <v>1218</v>
      </c>
      <c r="C535">
        <v>184</v>
      </c>
      <c r="D535">
        <v>3</v>
      </c>
      <c r="E535">
        <v>33985</v>
      </c>
      <c r="F535">
        <v>82</v>
      </c>
      <c r="G535">
        <v>231</v>
      </c>
      <c r="H535">
        <v>343</v>
      </c>
      <c r="I535">
        <v>101</v>
      </c>
      <c r="J535">
        <v>20</v>
      </c>
      <c r="K535">
        <v>418</v>
      </c>
      <c r="L535">
        <v>60</v>
      </c>
      <c r="M535">
        <v>60</v>
      </c>
      <c r="N535">
        <v>0</v>
      </c>
      <c r="O535">
        <v>44</v>
      </c>
      <c r="P535">
        <v>25</v>
      </c>
      <c r="Q535">
        <v>0</v>
      </c>
      <c r="R535">
        <v>0.15106732348111701</v>
      </c>
      <c r="S535">
        <v>2.46305418719212E-3</v>
      </c>
      <c r="T535">
        <v>33985</v>
      </c>
      <c r="U535">
        <v>6.7323481116584594E-2</v>
      </c>
      <c r="V535">
        <v>0.18965517241379301</v>
      </c>
      <c r="W535">
        <v>0.28160919540229901</v>
      </c>
      <c r="X535">
        <v>8.2922824302134601E-2</v>
      </c>
      <c r="Y535">
        <v>1.6420361247947501E-2</v>
      </c>
      <c r="Z535">
        <v>0.343185550082102</v>
      </c>
      <c r="AA535">
        <v>4.9261083743842402E-2</v>
      </c>
      <c r="AB535">
        <v>4.9261083743842402E-2</v>
      </c>
      <c r="AC535">
        <v>0</v>
      </c>
      <c r="AD535">
        <v>3.6124794745484398E-2</v>
      </c>
      <c r="AE535">
        <v>2.05254515599343E-2</v>
      </c>
      <c r="AF535">
        <v>0</v>
      </c>
      <c r="AG535">
        <v>0.88342857142857101</v>
      </c>
      <c r="AH535">
        <v>7.0857142857142896E-2</v>
      </c>
      <c r="AI535">
        <v>0.70514285714285696</v>
      </c>
      <c r="AJ535">
        <v>0.83085714285714296</v>
      </c>
      <c r="AK535">
        <v>0.46285714285714302</v>
      </c>
      <c r="AL535">
        <v>0.86057142857142899</v>
      </c>
      <c r="AM535">
        <v>0.16342857142857101</v>
      </c>
      <c r="AN535">
        <v>0.252571428571429</v>
      </c>
      <c r="AO535">
        <v>0.92571428571428604</v>
      </c>
      <c r="AP535">
        <v>0.96685714285714297</v>
      </c>
      <c r="AQ535">
        <v>0.80571428571428605</v>
      </c>
      <c r="AR535">
        <v>0</v>
      </c>
      <c r="AS535">
        <v>0.98742857142857099</v>
      </c>
      <c r="AT535">
        <v>0.65942857142857103</v>
      </c>
      <c r="AU535">
        <v>0</v>
      </c>
      <c r="AV535">
        <v>2.4902857142857102</v>
      </c>
      <c r="AW535">
        <v>1.73942857142857</v>
      </c>
      <c r="AX535">
        <v>1.8925714285714299</v>
      </c>
      <c r="AY535">
        <v>2.4525714285714302</v>
      </c>
      <c r="AZ535">
        <v>8.5748571428571392</v>
      </c>
      <c r="BA535">
        <v>0.71542857142857097</v>
      </c>
      <c r="BB535">
        <v>0.35542857142857098</v>
      </c>
      <c r="BC535">
        <v>0.96342857142857097</v>
      </c>
      <c r="BD535">
        <v>0.53028571428571403</v>
      </c>
      <c r="BE535">
        <v>0.72114285714285697</v>
      </c>
      <c r="BF535" s="233" t="str">
        <f t="shared" si="8"/>
        <v>Significant vulnerability</v>
      </c>
    </row>
    <row r="536" spans="1:58" x14ac:dyDescent="0.25">
      <c r="A536">
        <v>56181</v>
      </c>
      <c r="B536">
        <v>1187</v>
      </c>
      <c r="C536">
        <v>111</v>
      </c>
      <c r="D536">
        <v>42</v>
      </c>
      <c r="E536">
        <v>27564</v>
      </c>
      <c r="F536">
        <v>44</v>
      </c>
      <c r="G536">
        <v>222</v>
      </c>
      <c r="H536">
        <v>307</v>
      </c>
      <c r="I536">
        <v>239</v>
      </c>
      <c r="J536">
        <v>40</v>
      </c>
      <c r="K536">
        <v>91</v>
      </c>
      <c r="L536">
        <v>4</v>
      </c>
      <c r="M536">
        <v>2</v>
      </c>
      <c r="N536">
        <v>39</v>
      </c>
      <c r="O536">
        <v>0</v>
      </c>
      <c r="P536">
        <v>10</v>
      </c>
      <c r="Q536">
        <v>0</v>
      </c>
      <c r="R536">
        <v>9.3513058129738799E-2</v>
      </c>
      <c r="S536">
        <v>3.5383319292333598E-2</v>
      </c>
      <c r="T536">
        <v>27564</v>
      </c>
      <c r="U536">
        <v>3.7068239258635199E-2</v>
      </c>
      <c r="V536">
        <v>0.18702611625947799</v>
      </c>
      <c r="W536">
        <v>0.25863521482729601</v>
      </c>
      <c r="X536">
        <v>0.20134793597304099</v>
      </c>
      <c r="Y536">
        <v>3.3698399326031997E-2</v>
      </c>
      <c r="Z536">
        <v>7.6663858466722801E-2</v>
      </c>
      <c r="AA536">
        <v>3.3698399326031999E-3</v>
      </c>
      <c r="AB536">
        <v>1.6849199663015999E-3</v>
      </c>
      <c r="AC536">
        <v>3.2855939342881203E-2</v>
      </c>
      <c r="AD536">
        <v>0</v>
      </c>
      <c r="AE536">
        <v>8.4245998315079992E-3</v>
      </c>
      <c r="AF536">
        <v>0</v>
      </c>
      <c r="AG536">
        <v>0.61257142857142899</v>
      </c>
      <c r="AH536">
        <v>0.88228571428571401</v>
      </c>
      <c r="AI536">
        <v>0.93600000000000005</v>
      </c>
      <c r="AJ536">
        <v>0.433142857142857</v>
      </c>
      <c r="AK536">
        <v>0.438857142857143</v>
      </c>
      <c r="AL536">
        <v>0.74171428571428599</v>
      </c>
      <c r="AM536">
        <v>0.94857142857142895</v>
      </c>
      <c r="AN536">
        <v>0.73599999999999999</v>
      </c>
      <c r="AO536">
        <v>0.42628571428571399</v>
      </c>
      <c r="AP536">
        <v>0.56685714285714295</v>
      </c>
      <c r="AQ536">
        <v>0.33028571428571402</v>
      </c>
      <c r="AR536">
        <v>0.69714285714285695</v>
      </c>
      <c r="AS536">
        <v>0</v>
      </c>
      <c r="AT536">
        <v>0.315428571428571</v>
      </c>
      <c r="AU536">
        <v>0</v>
      </c>
      <c r="AV536">
        <v>2.8639999999999999</v>
      </c>
      <c r="AW536">
        <v>2.8651428571428599</v>
      </c>
      <c r="AX536">
        <v>0.99314285714285699</v>
      </c>
      <c r="AY536">
        <v>1.3428571428571401</v>
      </c>
      <c r="AZ536">
        <v>8.0651428571428596</v>
      </c>
      <c r="BA536">
        <v>0.83885714285714297</v>
      </c>
      <c r="BB536">
        <v>0.92457142857142904</v>
      </c>
      <c r="BC536">
        <v>0.53942857142857104</v>
      </c>
      <c r="BD536">
        <v>0.184</v>
      </c>
      <c r="BE536">
        <v>0.629714285714286</v>
      </c>
      <c r="BF536" s="233" t="str">
        <f t="shared" si="8"/>
        <v>Significant vulnerability</v>
      </c>
    </row>
    <row r="537" spans="1:58" x14ac:dyDescent="0.25">
      <c r="A537">
        <v>56183</v>
      </c>
      <c r="B537">
        <v>1285</v>
      </c>
      <c r="C537">
        <v>215</v>
      </c>
      <c r="D537">
        <v>8</v>
      </c>
      <c r="E537">
        <v>33786</v>
      </c>
      <c r="F537">
        <v>68</v>
      </c>
      <c r="G537">
        <v>342</v>
      </c>
      <c r="H537">
        <v>249</v>
      </c>
      <c r="I537">
        <v>167</v>
      </c>
      <c r="J537">
        <v>49</v>
      </c>
      <c r="K537">
        <v>99</v>
      </c>
      <c r="L537">
        <v>2</v>
      </c>
      <c r="M537">
        <v>59</v>
      </c>
      <c r="N537">
        <v>0</v>
      </c>
      <c r="O537">
        <v>10</v>
      </c>
      <c r="P537">
        <v>12</v>
      </c>
      <c r="Q537">
        <v>19</v>
      </c>
      <c r="R537">
        <v>0.167315175097276</v>
      </c>
      <c r="S537">
        <v>6.2256809338521396E-3</v>
      </c>
      <c r="T537">
        <v>33786</v>
      </c>
      <c r="U537">
        <v>5.2918287937743197E-2</v>
      </c>
      <c r="V537">
        <v>0.26614785992217899</v>
      </c>
      <c r="W537">
        <v>0.193774319066148</v>
      </c>
      <c r="X537">
        <v>0.12996108949416299</v>
      </c>
      <c r="Y537">
        <v>3.8132295719844403E-2</v>
      </c>
      <c r="Z537">
        <v>7.7042801556420196E-2</v>
      </c>
      <c r="AA537">
        <v>1.5564202334630399E-3</v>
      </c>
      <c r="AB537">
        <v>4.5914396887159502E-2</v>
      </c>
      <c r="AC537">
        <v>0</v>
      </c>
      <c r="AD537">
        <v>7.7821011673151804E-3</v>
      </c>
      <c r="AE537">
        <v>9.3385214007782099E-3</v>
      </c>
      <c r="AF537">
        <v>1.4785992217898799E-2</v>
      </c>
      <c r="AG537">
        <v>0.91314285714285703</v>
      </c>
      <c r="AH537">
        <v>0.13714285714285701</v>
      </c>
      <c r="AI537">
        <v>0.71085714285714297</v>
      </c>
      <c r="AJ537">
        <v>0.69485714285714295</v>
      </c>
      <c r="AK537">
        <v>0.82171428571428595</v>
      </c>
      <c r="AL537">
        <v>0.26742857142857102</v>
      </c>
      <c r="AM537">
        <v>0.61599999999999999</v>
      </c>
      <c r="AN537">
        <v>0.80914285714285705</v>
      </c>
      <c r="AO537">
        <v>0.43085714285714299</v>
      </c>
      <c r="AP537">
        <v>0.47199999999999998</v>
      </c>
      <c r="AQ537">
        <v>0.78971428571428604</v>
      </c>
      <c r="AR537">
        <v>0</v>
      </c>
      <c r="AS537">
        <v>0.66742857142857104</v>
      </c>
      <c r="AT537">
        <v>0.35428571428571398</v>
      </c>
      <c r="AU537">
        <v>0.67657142857142905</v>
      </c>
      <c r="AV537">
        <v>2.456</v>
      </c>
      <c r="AW537">
        <v>2.5142857142857098</v>
      </c>
      <c r="AX537">
        <v>0.90285714285714302</v>
      </c>
      <c r="AY537">
        <v>2.488</v>
      </c>
      <c r="AZ537">
        <v>8.3611428571428608</v>
      </c>
      <c r="BA537">
        <v>0.70285714285714296</v>
      </c>
      <c r="BB537">
        <v>0.76571428571428601</v>
      </c>
      <c r="BC537">
        <v>0.48571428571428599</v>
      </c>
      <c r="BD537">
        <v>0.53942857142857104</v>
      </c>
      <c r="BE537">
        <v>0.68</v>
      </c>
      <c r="BF537" s="233" t="str">
        <f t="shared" si="8"/>
        <v>Significant vulnerability</v>
      </c>
    </row>
    <row r="538" spans="1:58" x14ac:dyDescent="0.25">
      <c r="A538">
        <v>56185</v>
      </c>
      <c r="B538">
        <v>483</v>
      </c>
      <c r="C538">
        <v>31</v>
      </c>
      <c r="D538">
        <v>10</v>
      </c>
      <c r="E538">
        <v>36535</v>
      </c>
      <c r="F538">
        <v>12</v>
      </c>
      <c r="G538">
        <v>150</v>
      </c>
      <c r="H538">
        <v>65</v>
      </c>
      <c r="I538">
        <v>97</v>
      </c>
      <c r="J538">
        <v>4</v>
      </c>
      <c r="K538">
        <v>29</v>
      </c>
      <c r="L538">
        <v>0</v>
      </c>
      <c r="M538">
        <v>0</v>
      </c>
      <c r="N538">
        <v>0</v>
      </c>
      <c r="O538">
        <v>0</v>
      </c>
      <c r="P538">
        <v>2</v>
      </c>
      <c r="Q538">
        <v>0</v>
      </c>
      <c r="R538">
        <v>6.4182194616977203E-2</v>
      </c>
      <c r="S538">
        <v>2.0703933747412001E-2</v>
      </c>
      <c r="T538">
        <v>36535</v>
      </c>
      <c r="U538">
        <v>2.4844720496894401E-2</v>
      </c>
      <c r="V538">
        <v>0.31055900621117999</v>
      </c>
      <c r="W538">
        <v>0.13457556935817799</v>
      </c>
      <c r="X538">
        <v>0.20082815734989601</v>
      </c>
      <c r="Y538">
        <v>8.2815734989648004E-3</v>
      </c>
      <c r="Z538">
        <v>6.0041407867494803E-2</v>
      </c>
      <c r="AA538">
        <v>0</v>
      </c>
      <c r="AB538">
        <v>0</v>
      </c>
      <c r="AC538">
        <v>0</v>
      </c>
      <c r="AD538">
        <v>0</v>
      </c>
      <c r="AE538">
        <v>4.1407867494824002E-3</v>
      </c>
      <c r="AF538">
        <v>0</v>
      </c>
      <c r="AG538">
        <v>0.34857142857142898</v>
      </c>
      <c r="AH538">
        <v>0.621714285714286</v>
      </c>
      <c r="AI538">
        <v>0.53485714285714303</v>
      </c>
      <c r="AJ538">
        <v>0.20799999999999999</v>
      </c>
      <c r="AK538">
        <v>0.91200000000000003</v>
      </c>
      <c r="AL538">
        <v>8.2285714285714295E-2</v>
      </c>
      <c r="AM538">
        <v>0.94742857142857095</v>
      </c>
      <c r="AN538">
        <v>6.7428571428571393E-2</v>
      </c>
      <c r="AO538">
        <v>0.313142857142857</v>
      </c>
      <c r="AP538">
        <v>0</v>
      </c>
      <c r="AQ538">
        <v>0</v>
      </c>
      <c r="AR538">
        <v>0</v>
      </c>
      <c r="AS538">
        <v>0</v>
      </c>
      <c r="AT538">
        <v>0.16457142857142901</v>
      </c>
      <c r="AU538">
        <v>0</v>
      </c>
      <c r="AV538">
        <v>1.71314285714286</v>
      </c>
      <c r="AW538">
        <v>2.00914285714286</v>
      </c>
      <c r="AX538">
        <v>0.313142857142857</v>
      </c>
      <c r="AY538">
        <v>0.16457142857142901</v>
      </c>
      <c r="AZ538">
        <v>4.2</v>
      </c>
      <c r="BA538">
        <v>0.38171428571428601</v>
      </c>
      <c r="BB538">
        <v>0.50628571428571401</v>
      </c>
      <c r="BC538">
        <v>0.18171428571428599</v>
      </c>
      <c r="BD538">
        <v>1.6E-2</v>
      </c>
      <c r="BE538">
        <v>4.9142857142857099E-2</v>
      </c>
      <c r="BF538" s="233" t="str">
        <f t="shared" si="8"/>
        <v>Least vulnerability</v>
      </c>
    </row>
    <row r="539" spans="1:58" x14ac:dyDescent="0.25">
      <c r="A539">
        <v>56186</v>
      </c>
      <c r="B539">
        <v>419</v>
      </c>
      <c r="C539">
        <v>47</v>
      </c>
      <c r="D539">
        <v>1</v>
      </c>
      <c r="E539">
        <v>38936</v>
      </c>
      <c r="F539">
        <v>19</v>
      </c>
      <c r="G539">
        <v>56</v>
      </c>
      <c r="H539">
        <v>118</v>
      </c>
      <c r="I539">
        <v>35</v>
      </c>
      <c r="J539">
        <v>1</v>
      </c>
      <c r="K539">
        <v>41</v>
      </c>
      <c r="L539">
        <v>0</v>
      </c>
      <c r="M539">
        <v>0</v>
      </c>
      <c r="N539">
        <v>2</v>
      </c>
      <c r="O539">
        <v>0</v>
      </c>
      <c r="P539">
        <v>1</v>
      </c>
      <c r="Q539">
        <v>0</v>
      </c>
      <c r="R539">
        <v>0.112171837708831</v>
      </c>
      <c r="S539">
        <v>2.38663484486874E-3</v>
      </c>
      <c r="T539">
        <v>38936</v>
      </c>
      <c r="U539">
        <v>4.5346062052505999E-2</v>
      </c>
      <c r="V539">
        <v>0.133651551312649</v>
      </c>
      <c r="W539">
        <v>0.28162291169451098</v>
      </c>
      <c r="X539">
        <v>8.35322195704057E-2</v>
      </c>
      <c r="Y539">
        <v>2.38663484486874E-3</v>
      </c>
      <c r="Z539">
        <v>9.7852028639618102E-2</v>
      </c>
      <c r="AA539">
        <v>0</v>
      </c>
      <c r="AB539">
        <v>0</v>
      </c>
      <c r="AC539">
        <v>4.7732696897374704E-3</v>
      </c>
      <c r="AD539">
        <v>0</v>
      </c>
      <c r="AE539">
        <v>2.38663484486874E-3</v>
      </c>
      <c r="AF539">
        <v>0</v>
      </c>
      <c r="AG539">
        <v>0.72914285714285698</v>
      </c>
      <c r="AH539">
        <v>6.8571428571428603E-2</v>
      </c>
      <c r="AI539">
        <v>0.38857142857142901</v>
      </c>
      <c r="AJ539">
        <v>0.56342857142857095</v>
      </c>
      <c r="AK539">
        <v>0.14971428571428599</v>
      </c>
      <c r="AL539">
        <v>0.86171428571428599</v>
      </c>
      <c r="AM539">
        <v>0.17257142857142899</v>
      </c>
      <c r="AN539">
        <v>2.8571428571428598E-2</v>
      </c>
      <c r="AO539">
        <v>0.56685714285714295</v>
      </c>
      <c r="AP539">
        <v>0</v>
      </c>
      <c r="AQ539">
        <v>0</v>
      </c>
      <c r="AR539">
        <v>0.26857142857142902</v>
      </c>
      <c r="AS539">
        <v>0</v>
      </c>
      <c r="AT539">
        <v>0.11771428571428599</v>
      </c>
      <c r="AU539">
        <v>0</v>
      </c>
      <c r="AV539">
        <v>1.74971428571429</v>
      </c>
      <c r="AW539">
        <v>1.21257142857143</v>
      </c>
      <c r="AX539">
        <v>0.56685714285714295</v>
      </c>
      <c r="AY539">
        <v>0.38628571428571401</v>
      </c>
      <c r="AZ539">
        <v>3.9154285714285701</v>
      </c>
      <c r="BA539">
        <v>0.39542857142857102</v>
      </c>
      <c r="BB539">
        <v>0.106285714285714</v>
      </c>
      <c r="BC539">
        <v>0.28228571428571397</v>
      </c>
      <c r="BD539">
        <v>2.8571428571428598E-2</v>
      </c>
      <c r="BE539">
        <v>3.0857142857142899E-2</v>
      </c>
      <c r="BF539" s="233" t="str">
        <f t="shared" si="8"/>
        <v>Least vulnerability</v>
      </c>
    </row>
    <row r="540" spans="1:58" x14ac:dyDescent="0.25">
      <c r="A540">
        <v>56187</v>
      </c>
      <c r="B540">
        <v>15355</v>
      </c>
      <c r="C540">
        <v>2122</v>
      </c>
      <c r="D540">
        <v>243</v>
      </c>
      <c r="E540">
        <v>27695</v>
      </c>
      <c r="F540">
        <v>2555</v>
      </c>
      <c r="G540">
        <v>2449</v>
      </c>
      <c r="H540">
        <v>4442</v>
      </c>
      <c r="I540">
        <v>2064</v>
      </c>
      <c r="J540">
        <v>439</v>
      </c>
      <c r="K540">
        <v>8693</v>
      </c>
      <c r="L540">
        <v>1985</v>
      </c>
      <c r="M540">
        <v>785</v>
      </c>
      <c r="N540">
        <v>160</v>
      </c>
      <c r="O540">
        <v>225</v>
      </c>
      <c r="P540">
        <v>471</v>
      </c>
      <c r="Q540">
        <v>479</v>
      </c>
      <c r="R540">
        <v>0.13819602735265399</v>
      </c>
      <c r="S540">
        <v>1.5825464018235098E-2</v>
      </c>
      <c r="T540">
        <v>27695</v>
      </c>
      <c r="U540">
        <v>0.16639531097362401</v>
      </c>
      <c r="V540">
        <v>0.15949202214262501</v>
      </c>
      <c r="W540">
        <v>0.28928687723868401</v>
      </c>
      <c r="X540">
        <v>0.134418756105503</v>
      </c>
      <c r="Y540">
        <v>2.85900358189515E-2</v>
      </c>
      <c r="Z540">
        <v>0.56613480950830397</v>
      </c>
      <c r="AA540">
        <v>0.12927385216541801</v>
      </c>
      <c r="AB540">
        <v>5.1123412569195698E-2</v>
      </c>
      <c r="AC540">
        <v>1.04200586128297E-2</v>
      </c>
      <c r="AD540">
        <v>1.4653207424291799E-2</v>
      </c>
      <c r="AE540">
        <v>3.06740475415174E-2</v>
      </c>
      <c r="AF540">
        <v>3.1195050472158901E-2</v>
      </c>
      <c r="AG540">
        <v>0.84457142857142897</v>
      </c>
      <c r="AH540">
        <v>0.43085714285714299</v>
      </c>
      <c r="AI540">
        <v>0.93371428571428605</v>
      </c>
      <c r="AJ540">
        <v>0.997714285714286</v>
      </c>
      <c r="AK540">
        <v>0.28000000000000003</v>
      </c>
      <c r="AL540">
        <v>0.88914285714285701</v>
      </c>
      <c r="AM540">
        <v>0.65257142857142902</v>
      </c>
      <c r="AN540">
        <v>0.626285714285714</v>
      </c>
      <c r="AO540">
        <v>0.97371428571428598</v>
      </c>
      <c r="AP540">
        <v>0.996571428571429</v>
      </c>
      <c r="AQ540">
        <v>0.81942857142857095</v>
      </c>
      <c r="AR540">
        <v>0.40114285714285702</v>
      </c>
      <c r="AS540">
        <v>0.874285714285714</v>
      </c>
      <c r="AT540">
        <v>0.82857142857142896</v>
      </c>
      <c r="AU540">
        <v>0.84342857142857097</v>
      </c>
      <c r="AV540">
        <v>3.2068571428571402</v>
      </c>
      <c r="AW540">
        <v>2.448</v>
      </c>
      <c r="AX540">
        <v>1.97028571428571</v>
      </c>
      <c r="AY540">
        <v>3.7668571428571398</v>
      </c>
      <c r="AZ540">
        <v>11.391999999999999</v>
      </c>
      <c r="BA540">
        <v>0.91885714285714304</v>
      </c>
      <c r="BB540">
        <v>0.73142857142857098</v>
      </c>
      <c r="BC540">
        <v>0.994285714285714</v>
      </c>
      <c r="BD540">
        <v>0.94285714285714295</v>
      </c>
      <c r="BE540">
        <v>0.99085714285714299</v>
      </c>
      <c r="BF540" s="233" t="str">
        <f t="shared" si="8"/>
        <v>Most vulnerability</v>
      </c>
    </row>
    <row r="541" spans="1:58" x14ac:dyDescent="0.25">
      <c r="A541">
        <v>56201</v>
      </c>
      <c r="B541">
        <v>24685</v>
      </c>
      <c r="C541">
        <v>3701</v>
      </c>
      <c r="D541">
        <v>613</v>
      </c>
      <c r="E541">
        <v>30925</v>
      </c>
      <c r="F541">
        <v>2307</v>
      </c>
      <c r="G541">
        <v>4635</v>
      </c>
      <c r="H541">
        <v>6262</v>
      </c>
      <c r="I541">
        <v>3577</v>
      </c>
      <c r="J541">
        <v>457</v>
      </c>
      <c r="K541">
        <v>8684</v>
      </c>
      <c r="L541">
        <v>1378</v>
      </c>
      <c r="M541">
        <v>1683</v>
      </c>
      <c r="N541">
        <v>187</v>
      </c>
      <c r="O541">
        <v>391</v>
      </c>
      <c r="P541">
        <v>777</v>
      </c>
      <c r="Q541">
        <v>1043</v>
      </c>
      <c r="R541">
        <v>0.149929106744987</v>
      </c>
      <c r="S541">
        <v>2.4832894470326099E-2</v>
      </c>
      <c r="T541">
        <v>30925</v>
      </c>
      <c r="U541">
        <v>9.3457565323070702E-2</v>
      </c>
      <c r="V541">
        <v>0.187765849706299</v>
      </c>
      <c r="W541">
        <v>0.253676321652826</v>
      </c>
      <c r="X541">
        <v>0.14490581324691101</v>
      </c>
      <c r="Y541">
        <v>1.85132671662953E-2</v>
      </c>
      <c r="Z541">
        <v>0.35179258659104701</v>
      </c>
      <c r="AA541">
        <v>5.5823374518938602E-2</v>
      </c>
      <c r="AB541">
        <v>6.8179056106947494E-2</v>
      </c>
      <c r="AC541">
        <v>7.5754506785497304E-3</v>
      </c>
      <c r="AD541">
        <v>1.58395786915131E-2</v>
      </c>
      <c r="AE541">
        <v>3.1476605225845701E-2</v>
      </c>
      <c r="AF541">
        <v>4.2252379987846901E-2</v>
      </c>
      <c r="AG541">
        <v>0.877714285714286</v>
      </c>
      <c r="AH541">
        <v>0.73828571428571399</v>
      </c>
      <c r="AI541">
        <v>0.84457142857142897</v>
      </c>
      <c r="AJ541">
        <v>0.94514285714285695</v>
      </c>
      <c r="AK541">
        <v>0.44342857142857101</v>
      </c>
      <c r="AL541">
        <v>0.70857142857142896</v>
      </c>
      <c r="AM541">
        <v>0.73828571428571399</v>
      </c>
      <c r="AN541">
        <v>0.315428571428571</v>
      </c>
      <c r="AO541">
        <v>0.93142857142857105</v>
      </c>
      <c r="AP541">
        <v>0.97485714285714298</v>
      </c>
      <c r="AQ541">
        <v>0.874285714285714</v>
      </c>
      <c r="AR541">
        <v>0.34399999999999997</v>
      </c>
      <c r="AS541">
        <v>0.89028571428571401</v>
      </c>
      <c r="AT541">
        <v>0.83885714285714297</v>
      </c>
      <c r="AU541">
        <v>0.90857142857142903</v>
      </c>
      <c r="AV541">
        <v>3.4057142857142901</v>
      </c>
      <c r="AW541">
        <v>2.20571428571429</v>
      </c>
      <c r="AX541">
        <v>1.9062857142857099</v>
      </c>
      <c r="AY541">
        <v>3.8559999999999999</v>
      </c>
      <c r="AZ541">
        <v>11.3737142857143</v>
      </c>
      <c r="BA541">
        <v>0.94857142857142895</v>
      </c>
      <c r="BB541">
        <v>0.61371428571428599</v>
      </c>
      <c r="BC541">
        <v>0.97142857142857097</v>
      </c>
      <c r="BD541">
        <v>0.95657142857142896</v>
      </c>
      <c r="BE541">
        <v>0.98971428571428599</v>
      </c>
      <c r="BF541" s="233" t="str">
        <f t="shared" si="8"/>
        <v>Most vulnerability</v>
      </c>
    </row>
    <row r="542" spans="1:58" x14ac:dyDescent="0.25">
      <c r="A542">
        <v>56207</v>
      </c>
      <c r="B542">
        <v>226</v>
      </c>
      <c r="C542">
        <v>5</v>
      </c>
      <c r="D542">
        <v>0</v>
      </c>
      <c r="E542">
        <v>35936</v>
      </c>
      <c r="F542">
        <v>6</v>
      </c>
      <c r="G542">
        <v>62</v>
      </c>
      <c r="H542">
        <v>50</v>
      </c>
      <c r="I542">
        <v>28</v>
      </c>
      <c r="J542">
        <v>4</v>
      </c>
      <c r="K542">
        <v>14</v>
      </c>
      <c r="L542">
        <v>2</v>
      </c>
      <c r="M542">
        <v>0</v>
      </c>
      <c r="N542">
        <v>4</v>
      </c>
      <c r="O542">
        <v>2</v>
      </c>
      <c r="P542">
        <v>1</v>
      </c>
      <c r="Q542">
        <v>0</v>
      </c>
      <c r="R542">
        <v>2.21238938053097E-2</v>
      </c>
      <c r="S542">
        <v>0</v>
      </c>
      <c r="T542">
        <v>35936</v>
      </c>
      <c r="U542">
        <v>2.6548672566371698E-2</v>
      </c>
      <c r="V542">
        <v>0.27433628318584102</v>
      </c>
      <c r="W542">
        <v>0.221238938053097</v>
      </c>
      <c r="X542">
        <v>0.123893805309735</v>
      </c>
      <c r="Y542">
        <v>1.7699115044247801E-2</v>
      </c>
      <c r="Z542">
        <v>6.1946902654867297E-2</v>
      </c>
      <c r="AA542">
        <v>8.8495575221238902E-3</v>
      </c>
      <c r="AB542">
        <v>0</v>
      </c>
      <c r="AC542">
        <v>1.7699115044247801E-2</v>
      </c>
      <c r="AD542">
        <v>8.8495575221238902E-3</v>
      </c>
      <c r="AE542">
        <v>4.4247787610619503E-3</v>
      </c>
      <c r="AF542">
        <v>0</v>
      </c>
      <c r="AG542">
        <v>4.2285714285714301E-2</v>
      </c>
      <c r="AH542">
        <v>0</v>
      </c>
      <c r="AI542">
        <v>0.57942857142857096</v>
      </c>
      <c r="AJ542">
        <v>0.23542857142857099</v>
      </c>
      <c r="AK542">
        <v>0.84457142857142897</v>
      </c>
      <c r="AL542">
        <v>0.46400000000000002</v>
      </c>
      <c r="AM542">
        <v>0.56114285714285705</v>
      </c>
      <c r="AN542">
        <v>0.29599999999999999</v>
      </c>
      <c r="AO542">
        <v>0.32571428571428601</v>
      </c>
      <c r="AP542">
        <v>0.748571428571429</v>
      </c>
      <c r="AQ542">
        <v>0</v>
      </c>
      <c r="AR542">
        <v>0.52114285714285702</v>
      </c>
      <c r="AS542">
        <v>0.72571428571428598</v>
      </c>
      <c r="AT542">
        <v>0.17257142857142899</v>
      </c>
      <c r="AU542">
        <v>0</v>
      </c>
      <c r="AV542">
        <v>0.85714285714285698</v>
      </c>
      <c r="AW542">
        <v>2.1657142857142899</v>
      </c>
      <c r="AX542">
        <v>1.0742857142857101</v>
      </c>
      <c r="AY542">
        <v>1.4194285714285699</v>
      </c>
      <c r="AZ542">
        <v>5.5165714285714298</v>
      </c>
      <c r="BA542">
        <v>8.11428571428571E-2</v>
      </c>
      <c r="BB542">
        <v>0.59657142857142897</v>
      </c>
      <c r="BC542">
        <v>0.59085714285714297</v>
      </c>
      <c r="BD542">
        <v>0.20799999999999999</v>
      </c>
      <c r="BE542">
        <v>0.213714285714286</v>
      </c>
      <c r="BF542" s="233" t="str">
        <f t="shared" si="8"/>
        <v>Least vulnerability</v>
      </c>
    </row>
    <row r="543" spans="1:58" x14ac:dyDescent="0.25">
      <c r="A543">
        <v>56208</v>
      </c>
      <c r="B543">
        <v>2089</v>
      </c>
      <c r="C543">
        <v>308</v>
      </c>
      <c r="D543">
        <v>34</v>
      </c>
      <c r="E543">
        <v>34757</v>
      </c>
      <c r="F543">
        <v>180</v>
      </c>
      <c r="G543">
        <v>616</v>
      </c>
      <c r="H543">
        <v>465</v>
      </c>
      <c r="I543">
        <v>346</v>
      </c>
      <c r="J543">
        <v>77</v>
      </c>
      <c r="K543">
        <v>280</v>
      </c>
      <c r="L543">
        <v>44</v>
      </c>
      <c r="M543">
        <v>123</v>
      </c>
      <c r="N543">
        <v>55</v>
      </c>
      <c r="O543">
        <v>10</v>
      </c>
      <c r="P543">
        <v>41</v>
      </c>
      <c r="Q543">
        <v>51</v>
      </c>
      <c r="R543">
        <v>0.14743896601244599</v>
      </c>
      <c r="S543">
        <v>1.62757300143609E-2</v>
      </c>
      <c r="T543">
        <v>34757</v>
      </c>
      <c r="U543">
        <v>8.6165629487793202E-2</v>
      </c>
      <c r="V543">
        <v>0.29487793202489199</v>
      </c>
      <c r="W543">
        <v>0.222594542843466</v>
      </c>
      <c r="X543">
        <v>0.165629487793202</v>
      </c>
      <c r="Y543">
        <v>3.6859741503111498E-2</v>
      </c>
      <c r="Z543">
        <v>0.13403542364767801</v>
      </c>
      <c r="AA543">
        <v>2.1062709430349401E-2</v>
      </c>
      <c r="AB543">
        <v>5.8879846816658699E-2</v>
      </c>
      <c r="AC543">
        <v>2.6328386787936801E-2</v>
      </c>
      <c r="AD543">
        <v>4.7869794159885104E-3</v>
      </c>
      <c r="AE543">
        <v>1.96266156055529E-2</v>
      </c>
      <c r="AF543">
        <v>2.44135950215414E-2</v>
      </c>
      <c r="AG543">
        <v>0.869714285714286</v>
      </c>
      <c r="AH543">
        <v>0.45028571428571401</v>
      </c>
      <c r="AI543">
        <v>0.65600000000000003</v>
      </c>
      <c r="AJ543">
        <v>0.92571428571428604</v>
      </c>
      <c r="AK543">
        <v>0.88685714285714301</v>
      </c>
      <c r="AL543">
        <v>0.48114285714285698</v>
      </c>
      <c r="AM543">
        <v>0.84571428571428597</v>
      </c>
      <c r="AN543">
        <v>0.79085714285714304</v>
      </c>
      <c r="AO543">
        <v>0.68799999999999994</v>
      </c>
      <c r="AP543">
        <v>0.88571428571428601</v>
      </c>
      <c r="AQ543">
        <v>0.84799999999999998</v>
      </c>
      <c r="AR543">
        <v>0.63885714285714301</v>
      </c>
      <c r="AS543">
        <v>0.505142857142857</v>
      </c>
      <c r="AT543">
        <v>0.629714285714286</v>
      </c>
      <c r="AU543">
        <v>0.77485714285714302</v>
      </c>
      <c r="AV543">
        <v>2.9017142857142901</v>
      </c>
      <c r="AW543">
        <v>3.0045714285714298</v>
      </c>
      <c r="AX543">
        <v>1.5737142857142901</v>
      </c>
      <c r="AY543">
        <v>3.3965714285714301</v>
      </c>
      <c r="AZ543">
        <v>10.876571428571401</v>
      </c>
      <c r="BA543">
        <v>0.85485714285714298</v>
      </c>
      <c r="BB543">
        <v>0.97371428571428598</v>
      </c>
      <c r="BC543">
        <v>0.84</v>
      </c>
      <c r="BD543">
        <v>0.83428571428571396</v>
      </c>
      <c r="BE543">
        <v>0.97142857142857097</v>
      </c>
      <c r="BF543" s="233" t="str">
        <f t="shared" si="8"/>
        <v>Most vulnerability</v>
      </c>
    </row>
    <row r="544" spans="1:58" x14ac:dyDescent="0.25">
      <c r="A544">
        <v>56209</v>
      </c>
      <c r="B544">
        <v>2565</v>
      </c>
      <c r="C544">
        <v>117</v>
      </c>
      <c r="D544">
        <v>93</v>
      </c>
      <c r="E544">
        <v>34536</v>
      </c>
      <c r="F544">
        <v>47</v>
      </c>
      <c r="G544">
        <v>395</v>
      </c>
      <c r="H544">
        <v>722</v>
      </c>
      <c r="I544">
        <v>236</v>
      </c>
      <c r="J544">
        <v>39</v>
      </c>
      <c r="K544">
        <v>236</v>
      </c>
      <c r="L544">
        <v>3</v>
      </c>
      <c r="M544">
        <v>22</v>
      </c>
      <c r="N544">
        <v>41</v>
      </c>
      <c r="O544">
        <v>29</v>
      </c>
      <c r="P544">
        <v>17</v>
      </c>
      <c r="Q544">
        <v>22</v>
      </c>
      <c r="R544">
        <v>4.5614035087719301E-2</v>
      </c>
      <c r="S544">
        <v>3.6257309941520502E-2</v>
      </c>
      <c r="T544">
        <v>34536</v>
      </c>
      <c r="U544">
        <v>1.8323586744639402E-2</v>
      </c>
      <c r="V544">
        <v>0.15399610136452199</v>
      </c>
      <c r="W544">
        <v>0.281481481481481</v>
      </c>
      <c r="X544">
        <v>9.2007797270955205E-2</v>
      </c>
      <c r="Y544">
        <v>1.5204678362573099E-2</v>
      </c>
      <c r="Z544">
        <v>9.2007797270955205E-2</v>
      </c>
      <c r="AA544">
        <v>1.1695906432748499E-3</v>
      </c>
      <c r="AB544">
        <v>8.5769980506822593E-3</v>
      </c>
      <c r="AC544">
        <v>1.5984405458089702E-2</v>
      </c>
      <c r="AD544">
        <v>1.13060428849903E-2</v>
      </c>
      <c r="AE544">
        <v>6.6276803118908399E-3</v>
      </c>
      <c r="AF544">
        <v>8.5769980506822593E-3</v>
      </c>
      <c r="AG544">
        <v>0.19428571428571401</v>
      </c>
      <c r="AH544">
        <v>0.88800000000000001</v>
      </c>
      <c r="AI544">
        <v>0.67085714285714304</v>
      </c>
      <c r="AJ544">
        <v>0.13828571428571401</v>
      </c>
      <c r="AK544">
        <v>0.25828571428571401</v>
      </c>
      <c r="AL544">
        <v>0.85942857142857099</v>
      </c>
      <c r="AM544">
        <v>0.252571428571429</v>
      </c>
      <c r="AN544">
        <v>0.216</v>
      </c>
      <c r="AO544">
        <v>0.52571428571428602</v>
      </c>
      <c r="AP544">
        <v>0.438857142857143</v>
      </c>
      <c r="AQ544">
        <v>0.42399999999999999</v>
      </c>
      <c r="AR544">
        <v>0.497142857142857</v>
      </c>
      <c r="AS544">
        <v>0.81028571428571405</v>
      </c>
      <c r="AT544">
        <v>0.25714285714285701</v>
      </c>
      <c r="AU544">
        <v>0.57828571428571396</v>
      </c>
      <c r="AV544">
        <v>1.8914285714285699</v>
      </c>
      <c r="AW544">
        <v>1.5862857142857101</v>
      </c>
      <c r="AX544">
        <v>0.96457142857142897</v>
      </c>
      <c r="AY544">
        <v>2.5668571428571401</v>
      </c>
      <c r="AZ544">
        <v>7.0091428571428596</v>
      </c>
      <c r="BA544">
        <v>0.45485714285714302</v>
      </c>
      <c r="BB544">
        <v>0.26628571428571401</v>
      </c>
      <c r="BC544">
        <v>0.52114285714285702</v>
      </c>
      <c r="BD544">
        <v>0.56114285714285705</v>
      </c>
      <c r="BE544">
        <v>0.46400000000000002</v>
      </c>
      <c r="BF544" s="233" t="str">
        <f t="shared" si="8"/>
        <v>Some vulnerability</v>
      </c>
    </row>
    <row r="545" spans="1:58" x14ac:dyDescent="0.25">
      <c r="A545">
        <v>56210</v>
      </c>
      <c r="B545">
        <v>15</v>
      </c>
      <c r="C545">
        <v>0</v>
      </c>
      <c r="D545">
        <v>0</v>
      </c>
      <c r="E545">
        <v>17133</v>
      </c>
      <c r="F545">
        <v>0</v>
      </c>
      <c r="G545">
        <v>2</v>
      </c>
      <c r="H545">
        <v>7</v>
      </c>
      <c r="I545">
        <v>1</v>
      </c>
      <c r="J545">
        <v>0</v>
      </c>
      <c r="K545">
        <v>0</v>
      </c>
      <c r="L545">
        <v>0</v>
      </c>
      <c r="M545">
        <v>0</v>
      </c>
      <c r="N545">
        <v>0</v>
      </c>
      <c r="O545">
        <v>0</v>
      </c>
      <c r="P545">
        <v>0</v>
      </c>
      <c r="Q545">
        <v>0</v>
      </c>
      <c r="R545">
        <v>0</v>
      </c>
      <c r="S545">
        <v>0</v>
      </c>
      <c r="T545">
        <v>17133</v>
      </c>
      <c r="U545">
        <v>0</v>
      </c>
      <c r="V545">
        <v>0.133333333333333</v>
      </c>
      <c r="W545">
        <v>0.46666666666666701</v>
      </c>
      <c r="X545">
        <v>6.6666666666666693E-2</v>
      </c>
      <c r="Y545">
        <v>0</v>
      </c>
      <c r="Z545">
        <v>0</v>
      </c>
      <c r="AA545">
        <v>0</v>
      </c>
      <c r="AB545">
        <v>0</v>
      </c>
      <c r="AC545">
        <v>0</v>
      </c>
      <c r="AD545">
        <v>0</v>
      </c>
      <c r="AE545">
        <v>0</v>
      </c>
      <c r="AF545">
        <v>0</v>
      </c>
      <c r="AG545">
        <v>0</v>
      </c>
      <c r="AH545">
        <v>0</v>
      </c>
      <c r="AI545">
        <v>0.98628571428571399</v>
      </c>
      <c r="AJ545">
        <v>0</v>
      </c>
      <c r="AK545">
        <v>0.14742857142857099</v>
      </c>
      <c r="AL545">
        <v>0.996571428571429</v>
      </c>
      <c r="AM545">
        <v>6.51428571428571E-2</v>
      </c>
      <c r="AN545">
        <v>0</v>
      </c>
      <c r="AO545">
        <v>0</v>
      </c>
      <c r="AP545">
        <v>0</v>
      </c>
      <c r="AQ545">
        <v>0</v>
      </c>
      <c r="AR545">
        <v>0</v>
      </c>
      <c r="AS545">
        <v>0</v>
      </c>
      <c r="AT545">
        <v>0</v>
      </c>
      <c r="AU545">
        <v>0</v>
      </c>
      <c r="AV545">
        <v>0.98628571428571399</v>
      </c>
      <c r="AW545">
        <v>1.20914285714286</v>
      </c>
      <c r="AX545">
        <v>0</v>
      </c>
      <c r="AY545">
        <v>0</v>
      </c>
      <c r="AZ545">
        <v>2.19542857142857</v>
      </c>
      <c r="BA545">
        <v>0.114285714285714</v>
      </c>
      <c r="BB545">
        <v>0.10285714285714299</v>
      </c>
      <c r="BC545">
        <v>0</v>
      </c>
      <c r="BD545">
        <v>0</v>
      </c>
      <c r="BE545">
        <v>1.1428571428571399E-3</v>
      </c>
      <c r="BF545" s="233" t="str">
        <f t="shared" si="8"/>
        <v>Least vulnerability</v>
      </c>
    </row>
    <row r="546" spans="1:58" x14ac:dyDescent="0.25">
      <c r="A546">
        <v>56211</v>
      </c>
      <c r="B546">
        <v>544</v>
      </c>
      <c r="C546">
        <v>35</v>
      </c>
      <c r="D546">
        <v>10</v>
      </c>
      <c r="E546">
        <v>35132</v>
      </c>
      <c r="F546">
        <v>10</v>
      </c>
      <c r="G546">
        <v>73</v>
      </c>
      <c r="H546">
        <v>139</v>
      </c>
      <c r="I546">
        <v>75</v>
      </c>
      <c r="J546">
        <v>8</v>
      </c>
      <c r="K546">
        <v>41</v>
      </c>
      <c r="L546">
        <v>0</v>
      </c>
      <c r="M546">
        <v>4</v>
      </c>
      <c r="N546">
        <v>22</v>
      </c>
      <c r="O546">
        <v>7</v>
      </c>
      <c r="P546">
        <v>1</v>
      </c>
      <c r="Q546">
        <v>0</v>
      </c>
      <c r="R546">
        <v>6.4338235294117599E-2</v>
      </c>
      <c r="S546">
        <v>1.8382352941176499E-2</v>
      </c>
      <c r="T546">
        <v>35132</v>
      </c>
      <c r="U546">
        <v>1.8382352941176499E-2</v>
      </c>
      <c r="V546">
        <v>0.13419117647058801</v>
      </c>
      <c r="W546">
        <v>0.25551470588235298</v>
      </c>
      <c r="X546">
        <v>0.13786764705882401</v>
      </c>
      <c r="Y546">
        <v>1.4705882352941201E-2</v>
      </c>
      <c r="Z546">
        <v>7.5367647058823498E-2</v>
      </c>
      <c r="AA546">
        <v>0</v>
      </c>
      <c r="AB546">
        <v>7.3529411764705899E-3</v>
      </c>
      <c r="AC546">
        <v>4.0441176470588203E-2</v>
      </c>
      <c r="AD546">
        <v>1.2867647058823499E-2</v>
      </c>
      <c r="AE546">
        <v>1.8382352941176501E-3</v>
      </c>
      <c r="AF546">
        <v>0</v>
      </c>
      <c r="AG546">
        <v>0.35199999999999998</v>
      </c>
      <c r="AH546">
        <v>0.54171428571428604</v>
      </c>
      <c r="AI546">
        <v>0.64</v>
      </c>
      <c r="AJ546">
        <v>0.13942857142857101</v>
      </c>
      <c r="AK546">
        <v>0.153142857142857</v>
      </c>
      <c r="AL546">
        <v>0.72228571428571398</v>
      </c>
      <c r="AM546">
        <v>0.67771428571428605</v>
      </c>
      <c r="AN546">
        <v>0.19885714285714301</v>
      </c>
      <c r="AO546">
        <v>0.41599999999999998</v>
      </c>
      <c r="AP546">
        <v>0</v>
      </c>
      <c r="AQ546">
        <v>0.40457142857142903</v>
      </c>
      <c r="AR546">
        <v>0.74285714285714299</v>
      </c>
      <c r="AS546">
        <v>0.84228571428571397</v>
      </c>
      <c r="AT546">
        <v>0.10057142857142901</v>
      </c>
      <c r="AU546">
        <v>0</v>
      </c>
      <c r="AV546">
        <v>1.6731428571428599</v>
      </c>
      <c r="AW546">
        <v>1.752</v>
      </c>
      <c r="AX546">
        <v>0.41599999999999998</v>
      </c>
      <c r="AY546">
        <v>2.0902857142857099</v>
      </c>
      <c r="AZ546">
        <v>5.9314285714285697</v>
      </c>
      <c r="BA546">
        <v>0.36571428571428599</v>
      </c>
      <c r="BB546">
        <v>0.36114285714285699</v>
      </c>
      <c r="BC546">
        <v>0.221714285714286</v>
      </c>
      <c r="BD546">
        <v>0.40914285714285697</v>
      </c>
      <c r="BE546">
        <v>0.27657142857142902</v>
      </c>
      <c r="BF546" s="233" t="str">
        <f t="shared" si="8"/>
        <v>Some vulnerability</v>
      </c>
    </row>
    <row r="547" spans="1:58" x14ac:dyDescent="0.25">
      <c r="A547">
        <v>56212</v>
      </c>
      <c r="B547">
        <v>511</v>
      </c>
      <c r="C547">
        <v>32</v>
      </c>
      <c r="D547">
        <v>1</v>
      </c>
      <c r="E547">
        <v>39037</v>
      </c>
      <c r="F547">
        <v>19</v>
      </c>
      <c r="G547">
        <v>103</v>
      </c>
      <c r="H547">
        <v>103</v>
      </c>
      <c r="I547">
        <v>61</v>
      </c>
      <c r="J547">
        <v>8</v>
      </c>
      <c r="K547">
        <v>33</v>
      </c>
      <c r="L547">
        <v>24</v>
      </c>
      <c r="M547">
        <v>0</v>
      </c>
      <c r="N547">
        <v>16</v>
      </c>
      <c r="O547">
        <v>1</v>
      </c>
      <c r="P547">
        <v>3</v>
      </c>
      <c r="Q547">
        <v>0</v>
      </c>
      <c r="R547">
        <v>6.2622309197651702E-2</v>
      </c>
      <c r="S547">
        <v>1.95694716242661E-3</v>
      </c>
      <c r="T547">
        <v>39037</v>
      </c>
      <c r="U547">
        <v>3.7181996086105701E-2</v>
      </c>
      <c r="V547">
        <v>0.201565557729941</v>
      </c>
      <c r="W547">
        <v>0.201565557729941</v>
      </c>
      <c r="X547">
        <v>0.119373776908023</v>
      </c>
      <c r="Y547">
        <v>1.5655577299412901E-2</v>
      </c>
      <c r="Z547">
        <v>6.4579256360078302E-2</v>
      </c>
      <c r="AA547">
        <v>4.6966731898238703E-2</v>
      </c>
      <c r="AB547">
        <v>0</v>
      </c>
      <c r="AC547">
        <v>3.1311154598825802E-2</v>
      </c>
      <c r="AD547">
        <v>1.95694716242661E-3</v>
      </c>
      <c r="AE547">
        <v>5.8708414872798396E-3</v>
      </c>
      <c r="AF547">
        <v>0</v>
      </c>
      <c r="AG547">
        <v>0.33714285714285702</v>
      </c>
      <c r="AH547">
        <v>6.2857142857142903E-2</v>
      </c>
      <c r="AI547">
        <v>0.38400000000000001</v>
      </c>
      <c r="AJ547">
        <v>0.435428571428571</v>
      </c>
      <c r="AK547">
        <v>0.54057142857142904</v>
      </c>
      <c r="AL547">
        <v>0.314285714285714</v>
      </c>
      <c r="AM547">
        <v>0.51885714285714302</v>
      </c>
      <c r="AN547">
        <v>0.22628571428571401</v>
      </c>
      <c r="AO547">
        <v>0.34514285714285697</v>
      </c>
      <c r="AP547">
        <v>0.96</v>
      </c>
      <c r="AQ547">
        <v>0</v>
      </c>
      <c r="AR547">
        <v>0.68571428571428605</v>
      </c>
      <c r="AS547">
        <v>0.32</v>
      </c>
      <c r="AT547">
        <v>0.22628571428571401</v>
      </c>
      <c r="AU547">
        <v>0</v>
      </c>
      <c r="AV547">
        <v>1.21942857142857</v>
      </c>
      <c r="AW547">
        <v>1.6</v>
      </c>
      <c r="AX547">
        <v>1.30514285714286</v>
      </c>
      <c r="AY547">
        <v>1.232</v>
      </c>
      <c r="AZ547">
        <v>5.3565714285714296</v>
      </c>
      <c r="BA547">
        <v>0.189714285714286</v>
      </c>
      <c r="BB547">
        <v>0.27314285714285702</v>
      </c>
      <c r="BC547">
        <v>0.70742857142857096</v>
      </c>
      <c r="BD547">
        <v>0.152</v>
      </c>
      <c r="BE547">
        <v>0.189714285714286</v>
      </c>
      <c r="BF547" s="233" t="str">
        <f t="shared" si="8"/>
        <v>Least vulnerability</v>
      </c>
    </row>
    <row r="548" spans="1:58" x14ac:dyDescent="0.25">
      <c r="A548">
        <v>56214</v>
      </c>
      <c r="B548">
        <v>639</v>
      </c>
      <c r="C548">
        <v>81</v>
      </c>
      <c r="D548">
        <v>13</v>
      </c>
      <c r="E548">
        <v>36861</v>
      </c>
      <c r="F548">
        <v>32</v>
      </c>
      <c r="G548">
        <v>153</v>
      </c>
      <c r="H548">
        <v>152</v>
      </c>
      <c r="I548">
        <v>62</v>
      </c>
      <c r="J548">
        <v>24</v>
      </c>
      <c r="K548">
        <v>34</v>
      </c>
      <c r="L548">
        <v>5</v>
      </c>
      <c r="M548">
        <v>17</v>
      </c>
      <c r="N548">
        <v>14</v>
      </c>
      <c r="O548">
        <v>3</v>
      </c>
      <c r="P548">
        <v>15</v>
      </c>
      <c r="Q548">
        <v>26</v>
      </c>
      <c r="R548">
        <v>0.12676056338028199</v>
      </c>
      <c r="S548">
        <v>2.03442879499218E-2</v>
      </c>
      <c r="T548">
        <v>36861</v>
      </c>
      <c r="U548">
        <v>5.0078247261345903E-2</v>
      </c>
      <c r="V548">
        <v>0.23943661971831001</v>
      </c>
      <c r="W548">
        <v>0.23787167449139299</v>
      </c>
      <c r="X548">
        <v>9.7026604068857603E-2</v>
      </c>
      <c r="Y548">
        <v>3.7558685446009397E-2</v>
      </c>
      <c r="Z548">
        <v>5.3208137715180001E-2</v>
      </c>
      <c r="AA548">
        <v>7.8247261345852897E-3</v>
      </c>
      <c r="AB548">
        <v>2.6604068857590001E-2</v>
      </c>
      <c r="AC548">
        <v>2.1909233176838801E-2</v>
      </c>
      <c r="AD548">
        <v>4.6948356807511703E-3</v>
      </c>
      <c r="AE548">
        <v>2.3474178403755899E-2</v>
      </c>
      <c r="AF548">
        <v>4.0688575899843503E-2</v>
      </c>
      <c r="AG548">
        <v>0.8</v>
      </c>
      <c r="AH548">
        <v>0.61028571428571399</v>
      </c>
      <c r="AI548">
        <v>0.51314285714285701</v>
      </c>
      <c r="AJ548">
        <v>0.65828571428571403</v>
      </c>
      <c r="AK548">
        <v>0.74399999999999999</v>
      </c>
      <c r="AL548">
        <v>0.59314285714285697</v>
      </c>
      <c r="AM548">
        <v>0.30171428571428599</v>
      </c>
      <c r="AN548">
        <v>0.80114285714285705</v>
      </c>
      <c r="AO548">
        <v>0.27428571428571402</v>
      </c>
      <c r="AP548">
        <v>0.72228571428571398</v>
      </c>
      <c r="AQ548">
        <v>0.64114285714285701</v>
      </c>
      <c r="AR548">
        <v>0.59085714285714297</v>
      </c>
      <c r="AS548">
        <v>0.498285714285714</v>
      </c>
      <c r="AT548">
        <v>0.72799999999999998</v>
      </c>
      <c r="AU548">
        <v>0.90400000000000003</v>
      </c>
      <c r="AV548">
        <v>2.5817142857142898</v>
      </c>
      <c r="AW548">
        <v>2.44</v>
      </c>
      <c r="AX548">
        <v>0.996571428571429</v>
      </c>
      <c r="AY548">
        <v>3.3622857142857101</v>
      </c>
      <c r="AZ548">
        <v>9.3805714285714306</v>
      </c>
      <c r="BA548">
        <v>0.745142857142857</v>
      </c>
      <c r="BB548">
        <v>0.72571428571428598</v>
      </c>
      <c r="BC548">
        <v>0.54628571428571404</v>
      </c>
      <c r="BD548">
        <v>0.82171428571428595</v>
      </c>
      <c r="BE548">
        <v>0.84</v>
      </c>
      <c r="BF548" s="233" t="str">
        <f t="shared" si="8"/>
        <v>Most vulnerability</v>
      </c>
    </row>
    <row r="549" spans="1:58" x14ac:dyDescent="0.25">
      <c r="A549">
        <v>56215</v>
      </c>
      <c r="B549">
        <v>4696</v>
      </c>
      <c r="C549">
        <v>368</v>
      </c>
      <c r="D549">
        <v>84</v>
      </c>
      <c r="E549">
        <v>36416</v>
      </c>
      <c r="F549">
        <v>167</v>
      </c>
      <c r="G549">
        <v>1065</v>
      </c>
      <c r="H549">
        <v>1037</v>
      </c>
      <c r="I549">
        <v>829</v>
      </c>
      <c r="J549">
        <v>157</v>
      </c>
      <c r="K549">
        <v>451</v>
      </c>
      <c r="L549">
        <v>16</v>
      </c>
      <c r="M549">
        <v>203</v>
      </c>
      <c r="N549">
        <v>26</v>
      </c>
      <c r="O549">
        <v>39</v>
      </c>
      <c r="P549">
        <v>77</v>
      </c>
      <c r="Q549">
        <v>121</v>
      </c>
      <c r="R549">
        <v>7.8364565587734206E-2</v>
      </c>
      <c r="S549">
        <v>1.7887563884156701E-2</v>
      </c>
      <c r="T549">
        <v>36416</v>
      </c>
      <c r="U549">
        <v>3.5562180579216403E-2</v>
      </c>
      <c r="V549">
        <v>0.226788756388416</v>
      </c>
      <c r="W549">
        <v>0.220826235093697</v>
      </c>
      <c r="X549">
        <v>0.17653321976149899</v>
      </c>
      <c r="Y549">
        <v>3.34327086882453E-2</v>
      </c>
      <c r="Z549">
        <v>9.60391822827939E-2</v>
      </c>
      <c r="AA549">
        <v>3.4071550255536601E-3</v>
      </c>
      <c r="AB549">
        <v>4.3228279386712101E-2</v>
      </c>
      <c r="AC549">
        <v>5.5366269165247001E-3</v>
      </c>
      <c r="AD549">
        <v>8.3049403747870506E-3</v>
      </c>
      <c r="AE549">
        <v>1.6396933560477001E-2</v>
      </c>
      <c r="AF549">
        <v>2.5766609880749601E-2</v>
      </c>
      <c r="AG549">
        <v>0.496</v>
      </c>
      <c r="AH549">
        <v>0.51657142857142901</v>
      </c>
      <c r="AI549">
        <v>0.54171428571428604</v>
      </c>
      <c r="AJ549">
        <v>0.40228571428571402</v>
      </c>
      <c r="AK549">
        <v>0.68114285714285705</v>
      </c>
      <c r="AL549">
        <v>0.46285714285714302</v>
      </c>
      <c r="AM549">
        <v>0.88800000000000001</v>
      </c>
      <c r="AN549">
        <v>0.73257142857142898</v>
      </c>
      <c r="AO549">
        <v>0.55200000000000005</v>
      </c>
      <c r="AP549">
        <v>0.57142857142857095</v>
      </c>
      <c r="AQ549">
        <v>0.76914285714285702</v>
      </c>
      <c r="AR549">
        <v>0.28228571428571397</v>
      </c>
      <c r="AS549">
        <v>0.69714285714285695</v>
      </c>
      <c r="AT549">
        <v>0.56571428571428595</v>
      </c>
      <c r="AU549">
        <v>0.79428571428571404</v>
      </c>
      <c r="AV549">
        <v>1.95657142857143</v>
      </c>
      <c r="AW549">
        <v>2.76457142857143</v>
      </c>
      <c r="AX549">
        <v>1.1234285714285701</v>
      </c>
      <c r="AY549">
        <v>3.1085714285714299</v>
      </c>
      <c r="AZ549">
        <v>8.9531428571428595</v>
      </c>
      <c r="BA549">
        <v>0.48914285714285699</v>
      </c>
      <c r="BB549">
        <v>0.89028571428571401</v>
      </c>
      <c r="BC549">
        <v>0.619428571428571</v>
      </c>
      <c r="BD549">
        <v>0.73142857142857098</v>
      </c>
      <c r="BE549">
        <v>0.78057142857142903</v>
      </c>
      <c r="BF549" s="233" t="str">
        <f t="shared" si="8"/>
        <v>Most vulnerability</v>
      </c>
    </row>
    <row r="550" spans="1:58" x14ac:dyDescent="0.25">
      <c r="A550">
        <v>56216</v>
      </c>
      <c r="B550">
        <v>671</v>
      </c>
      <c r="C550">
        <v>29</v>
      </c>
      <c r="D550">
        <v>0</v>
      </c>
      <c r="E550">
        <v>36357</v>
      </c>
      <c r="F550">
        <v>56</v>
      </c>
      <c r="G550">
        <v>136</v>
      </c>
      <c r="H550">
        <v>115</v>
      </c>
      <c r="I550">
        <v>56</v>
      </c>
      <c r="J550">
        <v>26</v>
      </c>
      <c r="K550">
        <v>55</v>
      </c>
      <c r="L550">
        <v>10</v>
      </c>
      <c r="M550">
        <v>0</v>
      </c>
      <c r="N550">
        <v>10</v>
      </c>
      <c r="O550">
        <v>3</v>
      </c>
      <c r="P550">
        <v>6</v>
      </c>
      <c r="Q550">
        <v>0</v>
      </c>
      <c r="R550">
        <v>4.3219076005961303E-2</v>
      </c>
      <c r="S550">
        <v>0</v>
      </c>
      <c r="T550">
        <v>36357</v>
      </c>
      <c r="U550">
        <v>8.3457526080476893E-2</v>
      </c>
      <c r="V550">
        <v>0.20268256333830101</v>
      </c>
      <c r="W550">
        <v>0.17138599105812199</v>
      </c>
      <c r="X550">
        <v>8.3457526080476893E-2</v>
      </c>
      <c r="Y550">
        <v>3.8748137108792803E-2</v>
      </c>
      <c r="Z550">
        <v>8.1967213114754106E-2</v>
      </c>
      <c r="AA550">
        <v>1.4903129657228001E-2</v>
      </c>
      <c r="AB550">
        <v>0</v>
      </c>
      <c r="AC550">
        <v>1.4903129657228001E-2</v>
      </c>
      <c r="AD550">
        <v>4.4709388971684097E-3</v>
      </c>
      <c r="AE550">
        <v>8.9418777943368107E-3</v>
      </c>
      <c r="AF550">
        <v>0</v>
      </c>
      <c r="AG550">
        <v>0.17485714285714299</v>
      </c>
      <c r="AH550">
        <v>0</v>
      </c>
      <c r="AI550">
        <v>0.54971428571428604</v>
      </c>
      <c r="AJ550">
        <v>0.90971428571428603</v>
      </c>
      <c r="AK550">
        <v>0.54857142857142904</v>
      </c>
      <c r="AL550">
        <v>0.17142857142857101</v>
      </c>
      <c r="AM550">
        <v>0.17142857142857101</v>
      </c>
      <c r="AN550">
        <v>0.81942857142857095</v>
      </c>
      <c r="AO550">
        <v>0.46171428571428602</v>
      </c>
      <c r="AP550">
        <v>0.84114285714285697</v>
      </c>
      <c r="AQ550">
        <v>0</v>
      </c>
      <c r="AR550">
        <v>0.48</v>
      </c>
      <c r="AS550">
        <v>0.47885714285714298</v>
      </c>
      <c r="AT550">
        <v>0.34057142857142902</v>
      </c>
      <c r="AU550">
        <v>0</v>
      </c>
      <c r="AV550">
        <v>1.6342857142857099</v>
      </c>
      <c r="AW550">
        <v>1.71085714285714</v>
      </c>
      <c r="AX550">
        <v>1.30285714285714</v>
      </c>
      <c r="AY550">
        <v>1.29942857142857</v>
      </c>
      <c r="AZ550">
        <v>5.9474285714285697</v>
      </c>
      <c r="BA550">
        <v>0.34285714285714303</v>
      </c>
      <c r="BB550">
        <v>0.33942857142857102</v>
      </c>
      <c r="BC550">
        <v>0.70285714285714296</v>
      </c>
      <c r="BD550">
        <v>0.16571428571428601</v>
      </c>
      <c r="BE550">
        <v>0.28000000000000003</v>
      </c>
      <c r="BF550" s="233" t="str">
        <f t="shared" si="8"/>
        <v>Some vulnerability</v>
      </c>
    </row>
    <row r="551" spans="1:58" x14ac:dyDescent="0.25">
      <c r="A551">
        <v>56218</v>
      </c>
      <c r="B551">
        <v>503</v>
      </c>
      <c r="C551">
        <v>80</v>
      </c>
      <c r="D551">
        <v>10</v>
      </c>
      <c r="E551">
        <v>40080</v>
      </c>
      <c r="F551">
        <v>43</v>
      </c>
      <c r="G551">
        <v>120</v>
      </c>
      <c r="H551">
        <v>74</v>
      </c>
      <c r="I551">
        <v>51</v>
      </c>
      <c r="J551">
        <v>22</v>
      </c>
      <c r="K551">
        <v>58</v>
      </c>
      <c r="L551">
        <v>0</v>
      </c>
      <c r="M551">
        <v>0</v>
      </c>
      <c r="N551">
        <v>9</v>
      </c>
      <c r="O551">
        <v>0</v>
      </c>
      <c r="P551">
        <v>6</v>
      </c>
      <c r="Q551">
        <v>0</v>
      </c>
      <c r="R551">
        <v>0.15904572564612299</v>
      </c>
      <c r="S551">
        <v>1.9880715705765401E-2</v>
      </c>
      <c r="T551">
        <v>40080</v>
      </c>
      <c r="U551">
        <v>8.5487077534791206E-2</v>
      </c>
      <c r="V551">
        <v>0.23856858846918499</v>
      </c>
      <c r="W551">
        <v>0.14711729622266401</v>
      </c>
      <c r="X551">
        <v>0.101391650099404</v>
      </c>
      <c r="Y551">
        <v>4.37375745526839E-2</v>
      </c>
      <c r="Z551">
        <v>0.115308151093439</v>
      </c>
      <c r="AA551">
        <v>0</v>
      </c>
      <c r="AB551">
        <v>0</v>
      </c>
      <c r="AC551">
        <v>1.7892644135188901E-2</v>
      </c>
      <c r="AD551">
        <v>0</v>
      </c>
      <c r="AE551">
        <v>1.1928429423459201E-2</v>
      </c>
      <c r="AF551">
        <v>0</v>
      </c>
      <c r="AG551">
        <v>0.90057142857142902</v>
      </c>
      <c r="AH551">
        <v>0.59314285714285697</v>
      </c>
      <c r="AI551">
        <v>0.34742857142857098</v>
      </c>
      <c r="AJ551">
        <v>0.92342857142857104</v>
      </c>
      <c r="AK551">
        <v>0.73599999999999999</v>
      </c>
      <c r="AL551">
        <v>9.6000000000000002E-2</v>
      </c>
      <c r="AM551">
        <v>0.34285714285714303</v>
      </c>
      <c r="AN551">
        <v>0.869714285714286</v>
      </c>
      <c r="AO551">
        <v>0.63657142857142901</v>
      </c>
      <c r="AP551">
        <v>0</v>
      </c>
      <c r="AQ551">
        <v>0</v>
      </c>
      <c r="AR551">
        <v>0.52685714285714302</v>
      </c>
      <c r="AS551">
        <v>0</v>
      </c>
      <c r="AT551">
        <v>0.435428571428571</v>
      </c>
      <c r="AU551">
        <v>0</v>
      </c>
      <c r="AV551">
        <v>2.76457142857143</v>
      </c>
      <c r="AW551">
        <v>2.0445714285714298</v>
      </c>
      <c r="AX551">
        <v>0.63657142857142901</v>
      </c>
      <c r="AY551">
        <v>0.96228571428571397</v>
      </c>
      <c r="AZ551">
        <v>6.4080000000000004</v>
      </c>
      <c r="BA551">
        <v>0.81142857142857105</v>
      </c>
      <c r="BB551">
        <v>0.54057142857142904</v>
      </c>
      <c r="BC551">
        <v>0.32914285714285701</v>
      </c>
      <c r="BD551">
        <v>8.9142857142857093E-2</v>
      </c>
      <c r="BE551">
        <v>0.35771428571428598</v>
      </c>
      <c r="BF551" s="233" t="str">
        <f t="shared" si="8"/>
        <v>Some vulnerability</v>
      </c>
    </row>
    <row r="552" spans="1:58" x14ac:dyDescent="0.25">
      <c r="A552">
        <v>56219</v>
      </c>
      <c r="B552">
        <v>981</v>
      </c>
      <c r="C552">
        <v>235</v>
      </c>
      <c r="D552">
        <v>23</v>
      </c>
      <c r="E552">
        <v>28472</v>
      </c>
      <c r="F552">
        <v>49</v>
      </c>
      <c r="G552">
        <v>261</v>
      </c>
      <c r="H552">
        <v>249</v>
      </c>
      <c r="I552">
        <v>158</v>
      </c>
      <c r="J552">
        <v>6</v>
      </c>
      <c r="K552">
        <v>344</v>
      </c>
      <c r="L552">
        <v>5</v>
      </c>
      <c r="M552">
        <v>30</v>
      </c>
      <c r="N552">
        <v>32</v>
      </c>
      <c r="O552">
        <v>12</v>
      </c>
      <c r="P552">
        <v>27</v>
      </c>
      <c r="Q552">
        <v>36</v>
      </c>
      <c r="R552">
        <v>0.23955147808358801</v>
      </c>
      <c r="S552">
        <v>2.3445463812436299E-2</v>
      </c>
      <c r="T552">
        <v>28472</v>
      </c>
      <c r="U552">
        <v>4.9949031600407701E-2</v>
      </c>
      <c r="V552">
        <v>0.26605504587155998</v>
      </c>
      <c r="W552">
        <v>0.25382262996941901</v>
      </c>
      <c r="X552">
        <v>0.161060142711519</v>
      </c>
      <c r="Y552">
        <v>6.1162079510703399E-3</v>
      </c>
      <c r="Z552">
        <v>0.350662589194699</v>
      </c>
      <c r="AA552">
        <v>5.0968399592252796E-3</v>
      </c>
      <c r="AB552">
        <v>3.0581039755351699E-2</v>
      </c>
      <c r="AC552">
        <v>3.2619775739041797E-2</v>
      </c>
      <c r="AD552">
        <v>1.2232415902140701E-2</v>
      </c>
      <c r="AE552">
        <v>2.7522935779816501E-2</v>
      </c>
      <c r="AF552">
        <v>3.6697247706422E-2</v>
      </c>
      <c r="AG552">
        <v>0.96685714285714297</v>
      </c>
      <c r="AH552">
        <v>0.70399999999999996</v>
      </c>
      <c r="AI552">
        <v>0.91657142857142904</v>
      </c>
      <c r="AJ552">
        <v>0.65371428571428603</v>
      </c>
      <c r="AK552">
        <v>0.82057142857142895</v>
      </c>
      <c r="AL552">
        <v>0.71085714285714297</v>
      </c>
      <c r="AM552">
        <v>0.81828571428571395</v>
      </c>
      <c r="AN552">
        <v>4.2285714285714301E-2</v>
      </c>
      <c r="AO552">
        <v>0.93028571428571405</v>
      </c>
      <c r="AP552">
        <v>0.64114285714285701</v>
      </c>
      <c r="AQ552">
        <v>0.66971428571428604</v>
      </c>
      <c r="AR552">
        <v>0.69599999999999995</v>
      </c>
      <c r="AS552">
        <v>0.83085714285714296</v>
      </c>
      <c r="AT552">
        <v>0.78057142857142903</v>
      </c>
      <c r="AU552">
        <v>0.88114285714285701</v>
      </c>
      <c r="AV552">
        <v>3.2411428571428602</v>
      </c>
      <c r="AW552">
        <v>2.3919999999999999</v>
      </c>
      <c r="AX552">
        <v>1.5714285714285701</v>
      </c>
      <c r="AY552">
        <v>3.8582857142857101</v>
      </c>
      <c r="AZ552">
        <v>11.0628571428571</v>
      </c>
      <c r="BA552">
        <v>0.92800000000000005</v>
      </c>
      <c r="BB552">
        <v>0.70171428571428596</v>
      </c>
      <c r="BC552">
        <v>0.83657142857142897</v>
      </c>
      <c r="BD552">
        <v>0.95771428571428596</v>
      </c>
      <c r="BE552">
        <v>0.97942857142857098</v>
      </c>
      <c r="BF552" s="233" t="str">
        <f t="shared" si="8"/>
        <v>Most vulnerability</v>
      </c>
    </row>
    <row r="553" spans="1:58" x14ac:dyDescent="0.25">
      <c r="A553">
        <v>56220</v>
      </c>
      <c r="B553">
        <v>2621</v>
      </c>
      <c r="C553">
        <v>288</v>
      </c>
      <c r="D553">
        <v>51</v>
      </c>
      <c r="E553">
        <v>34414</v>
      </c>
      <c r="F553">
        <v>85</v>
      </c>
      <c r="G553">
        <v>638</v>
      </c>
      <c r="H553">
        <v>577</v>
      </c>
      <c r="I553">
        <v>477</v>
      </c>
      <c r="J553">
        <v>153</v>
      </c>
      <c r="K553">
        <v>59</v>
      </c>
      <c r="L553">
        <v>6</v>
      </c>
      <c r="M553">
        <v>86</v>
      </c>
      <c r="N553">
        <v>24</v>
      </c>
      <c r="O553">
        <v>1</v>
      </c>
      <c r="P553">
        <v>60</v>
      </c>
      <c r="Q553">
        <v>104</v>
      </c>
      <c r="R553">
        <v>0.109881724532621</v>
      </c>
      <c r="S553">
        <v>1.94582220526517E-2</v>
      </c>
      <c r="T553">
        <v>34414</v>
      </c>
      <c r="U553">
        <v>3.2430370087752798E-2</v>
      </c>
      <c r="V553">
        <v>0.243418542541015</v>
      </c>
      <c r="W553">
        <v>0.220144982830981</v>
      </c>
      <c r="X553">
        <v>0.18199160625715399</v>
      </c>
      <c r="Y553">
        <v>5.8374666157955002E-2</v>
      </c>
      <c r="Z553">
        <v>2.25104921785578E-2</v>
      </c>
      <c r="AA553">
        <v>2.2892025944296099E-3</v>
      </c>
      <c r="AB553">
        <v>3.2811903853491003E-2</v>
      </c>
      <c r="AC553">
        <v>9.1568103777184308E-3</v>
      </c>
      <c r="AD553">
        <v>3.8153376573826802E-4</v>
      </c>
      <c r="AE553">
        <v>2.28920259442961E-2</v>
      </c>
      <c r="AF553">
        <v>3.96795116367799E-2</v>
      </c>
      <c r="AG553">
        <v>0.71542857142857097</v>
      </c>
      <c r="AH553">
        <v>0.56685714285714295</v>
      </c>
      <c r="AI553">
        <v>0.67771428571428605</v>
      </c>
      <c r="AJ553">
        <v>0.33028571428571402</v>
      </c>
      <c r="AK553">
        <v>0.76685714285714301</v>
      </c>
      <c r="AL553">
        <v>0.45485714285714302</v>
      </c>
      <c r="AM553">
        <v>0.90171428571428602</v>
      </c>
      <c r="AN553">
        <v>0.94628571428571395</v>
      </c>
      <c r="AO553">
        <v>7.4285714285714302E-2</v>
      </c>
      <c r="AP553">
        <v>0.51200000000000001</v>
      </c>
      <c r="AQ553">
        <v>0.68914285714285695</v>
      </c>
      <c r="AR553">
        <v>0.378285714285714</v>
      </c>
      <c r="AS553">
        <v>0.220571428571429</v>
      </c>
      <c r="AT553">
        <v>0.71771428571428597</v>
      </c>
      <c r="AU553">
        <v>0.89714285714285702</v>
      </c>
      <c r="AV553">
        <v>2.29028571428571</v>
      </c>
      <c r="AW553">
        <v>3.0697142857142898</v>
      </c>
      <c r="AX553">
        <v>0.58628571428571397</v>
      </c>
      <c r="AY553">
        <v>2.9028571428571399</v>
      </c>
      <c r="AZ553">
        <v>8.8491428571428603</v>
      </c>
      <c r="BA553">
        <v>0.64457142857142902</v>
      </c>
      <c r="BB553">
        <v>0.98285714285714298</v>
      </c>
      <c r="BC553">
        <v>0.29828571428571399</v>
      </c>
      <c r="BD553">
        <v>0.65942857142857103</v>
      </c>
      <c r="BE553">
        <v>0.76</v>
      </c>
      <c r="BF553" s="233" t="str">
        <f t="shared" si="8"/>
        <v>Most vulnerability</v>
      </c>
    </row>
    <row r="554" spans="1:58" x14ac:dyDescent="0.25">
      <c r="A554">
        <v>56221</v>
      </c>
      <c r="B554">
        <v>802</v>
      </c>
      <c r="C554">
        <v>51</v>
      </c>
      <c r="D554">
        <v>16</v>
      </c>
      <c r="E554">
        <v>35540</v>
      </c>
      <c r="F554">
        <v>21</v>
      </c>
      <c r="G554">
        <v>204</v>
      </c>
      <c r="H554">
        <v>166</v>
      </c>
      <c r="I554">
        <v>194</v>
      </c>
      <c r="J554">
        <v>23</v>
      </c>
      <c r="K554">
        <v>25</v>
      </c>
      <c r="L554">
        <v>4</v>
      </c>
      <c r="M554">
        <v>5</v>
      </c>
      <c r="N554">
        <v>7</v>
      </c>
      <c r="O554">
        <v>0</v>
      </c>
      <c r="P554">
        <v>12</v>
      </c>
      <c r="Q554">
        <v>0</v>
      </c>
      <c r="R554">
        <v>6.3591022443890297E-2</v>
      </c>
      <c r="S554">
        <v>1.9950124688279301E-2</v>
      </c>
      <c r="T554">
        <v>35540</v>
      </c>
      <c r="U554">
        <v>2.6184538653366601E-2</v>
      </c>
      <c r="V554">
        <v>0.25436408977556102</v>
      </c>
      <c r="W554">
        <v>0.20698254364089799</v>
      </c>
      <c r="X554">
        <v>0.24189526184538701</v>
      </c>
      <c r="Y554">
        <v>2.86783042394015E-2</v>
      </c>
      <c r="Z554">
        <v>3.11720698254364E-2</v>
      </c>
      <c r="AA554">
        <v>4.9875311720698296E-3</v>
      </c>
      <c r="AB554">
        <v>6.2344139650872803E-3</v>
      </c>
      <c r="AC554">
        <v>8.7281795511221904E-3</v>
      </c>
      <c r="AD554">
        <v>0</v>
      </c>
      <c r="AE554">
        <v>1.49625935162095E-2</v>
      </c>
      <c r="AF554">
        <v>0</v>
      </c>
      <c r="AG554">
        <v>0.34171428571428603</v>
      </c>
      <c r="AH554">
        <v>0.59657142857142897</v>
      </c>
      <c r="AI554">
        <v>0.61028571428571399</v>
      </c>
      <c r="AJ554">
        <v>0.22742857142857101</v>
      </c>
      <c r="AK554">
        <v>0.79542857142857104</v>
      </c>
      <c r="AL554">
        <v>0.34399999999999997</v>
      </c>
      <c r="AM554">
        <v>0.97485714285714298</v>
      </c>
      <c r="AN554">
        <v>0.63085714285714301</v>
      </c>
      <c r="AO554">
        <v>0.124571428571429</v>
      </c>
      <c r="AP554">
        <v>0.63542857142857101</v>
      </c>
      <c r="AQ554">
        <v>0.39200000000000002</v>
      </c>
      <c r="AR554">
        <v>0.36799999999999999</v>
      </c>
      <c r="AS554">
        <v>0</v>
      </c>
      <c r="AT554">
        <v>0.52685714285714302</v>
      </c>
      <c r="AU554">
        <v>0</v>
      </c>
      <c r="AV554">
        <v>1.776</v>
      </c>
      <c r="AW554">
        <v>2.7451428571428602</v>
      </c>
      <c r="AX554">
        <v>0.76</v>
      </c>
      <c r="AY554">
        <v>1.28685714285714</v>
      </c>
      <c r="AZ554">
        <v>6.5679999999999996</v>
      </c>
      <c r="BA554">
        <v>0.41257142857142898</v>
      </c>
      <c r="BB554">
        <v>0.876571428571429</v>
      </c>
      <c r="BC554">
        <v>0.40457142857142903</v>
      </c>
      <c r="BD554">
        <v>0.161142857142857</v>
      </c>
      <c r="BE554">
        <v>0.38628571428571401</v>
      </c>
      <c r="BF554" s="233" t="str">
        <f t="shared" si="8"/>
        <v>Some vulnerability</v>
      </c>
    </row>
    <row r="555" spans="1:58" x14ac:dyDescent="0.25">
      <c r="A555">
        <v>56222</v>
      </c>
      <c r="B555">
        <v>2185</v>
      </c>
      <c r="C555">
        <v>149</v>
      </c>
      <c r="D555">
        <v>36</v>
      </c>
      <c r="E555">
        <v>33292</v>
      </c>
      <c r="F555">
        <v>164</v>
      </c>
      <c r="G555">
        <v>443</v>
      </c>
      <c r="H555">
        <v>545</v>
      </c>
      <c r="I555">
        <v>273</v>
      </c>
      <c r="J555">
        <v>41</v>
      </c>
      <c r="K555">
        <v>213</v>
      </c>
      <c r="L555">
        <v>22</v>
      </c>
      <c r="M555">
        <v>71</v>
      </c>
      <c r="N555">
        <v>3</v>
      </c>
      <c r="O555">
        <v>0</v>
      </c>
      <c r="P555">
        <v>24</v>
      </c>
      <c r="Q555">
        <v>83</v>
      </c>
      <c r="R555">
        <v>6.8192219679633903E-2</v>
      </c>
      <c r="S555">
        <v>1.6475972540045802E-2</v>
      </c>
      <c r="T555">
        <v>33292</v>
      </c>
      <c r="U555">
        <v>7.5057208237986298E-2</v>
      </c>
      <c r="V555">
        <v>0.20274599542334101</v>
      </c>
      <c r="W555">
        <v>0.249427917620137</v>
      </c>
      <c r="X555">
        <v>0.124942791762014</v>
      </c>
      <c r="Y555">
        <v>1.8764302059496599E-2</v>
      </c>
      <c r="Z555">
        <v>9.7482837528604094E-2</v>
      </c>
      <c r="AA555">
        <v>1.00686498855835E-2</v>
      </c>
      <c r="AB555">
        <v>3.2494279176201402E-2</v>
      </c>
      <c r="AC555">
        <v>1.3729977116704801E-3</v>
      </c>
      <c r="AD555">
        <v>0</v>
      </c>
      <c r="AE555">
        <v>1.0983981693363801E-2</v>
      </c>
      <c r="AF555">
        <v>3.7986270022883302E-2</v>
      </c>
      <c r="AG555">
        <v>0.39428571428571402</v>
      </c>
      <c r="AH555">
        <v>0.45942857142857102</v>
      </c>
      <c r="AI555">
        <v>0.73257142857142898</v>
      </c>
      <c r="AJ555">
        <v>0.88</v>
      </c>
      <c r="AK555">
        <v>0.54971428571428604</v>
      </c>
      <c r="AL555">
        <v>0.67885714285714305</v>
      </c>
      <c r="AM555">
        <v>0.56799999999999995</v>
      </c>
      <c r="AN555">
        <v>0.32800000000000001</v>
      </c>
      <c r="AO555">
        <v>0.56342857142857095</v>
      </c>
      <c r="AP555">
        <v>0.77485714285714302</v>
      </c>
      <c r="AQ555">
        <v>0.68685714285714305</v>
      </c>
      <c r="AR555">
        <v>0.16685714285714301</v>
      </c>
      <c r="AS555">
        <v>0</v>
      </c>
      <c r="AT555">
        <v>0.40799999999999997</v>
      </c>
      <c r="AU555">
        <v>0.88800000000000001</v>
      </c>
      <c r="AV555">
        <v>2.4662857142857102</v>
      </c>
      <c r="AW555">
        <v>2.1245714285714299</v>
      </c>
      <c r="AX555">
        <v>1.3382857142857101</v>
      </c>
      <c r="AY555">
        <v>2.1497142857142899</v>
      </c>
      <c r="AZ555">
        <v>8.0788571428571405</v>
      </c>
      <c r="BA555">
        <v>0.70971428571428596</v>
      </c>
      <c r="BB555">
        <v>0.57599999999999996</v>
      </c>
      <c r="BC555">
        <v>0.72</v>
      </c>
      <c r="BD555">
        <v>0.42628571428571399</v>
      </c>
      <c r="BE555">
        <v>0.63542857142857101</v>
      </c>
      <c r="BF555" s="233" t="str">
        <f t="shared" si="8"/>
        <v>Significant vulnerability</v>
      </c>
    </row>
    <row r="556" spans="1:58" x14ac:dyDescent="0.25">
      <c r="A556">
        <v>56223</v>
      </c>
      <c r="B556">
        <v>1514</v>
      </c>
      <c r="C556">
        <v>116</v>
      </c>
      <c r="D556">
        <v>15</v>
      </c>
      <c r="E556">
        <v>31968</v>
      </c>
      <c r="F556">
        <v>57</v>
      </c>
      <c r="G556">
        <v>288</v>
      </c>
      <c r="H556">
        <v>419</v>
      </c>
      <c r="I556">
        <v>171</v>
      </c>
      <c r="J556">
        <v>65</v>
      </c>
      <c r="K556">
        <v>242</v>
      </c>
      <c r="L556">
        <v>23</v>
      </c>
      <c r="M556">
        <v>36</v>
      </c>
      <c r="N556">
        <v>0</v>
      </c>
      <c r="O556">
        <v>31</v>
      </c>
      <c r="P556">
        <v>28</v>
      </c>
      <c r="Q556">
        <v>49</v>
      </c>
      <c r="R556">
        <v>7.6618229854689607E-2</v>
      </c>
      <c r="S556">
        <v>9.9075297225891708E-3</v>
      </c>
      <c r="T556">
        <v>31968</v>
      </c>
      <c r="U556">
        <v>3.7648612945838801E-2</v>
      </c>
      <c r="V556">
        <v>0.19022457067371201</v>
      </c>
      <c r="W556">
        <v>0.27675033025099099</v>
      </c>
      <c r="X556">
        <v>0.11294583883751701</v>
      </c>
      <c r="Y556">
        <v>4.2932628797886403E-2</v>
      </c>
      <c r="Z556">
        <v>0.159841479524439</v>
      </c>
      <c r="AA556">
        <v>1.51915455746367E-2</v>
      </c>
      <c r="AB556">
        <v>2.3778071334214002E-2</v>
      </c>
      <c r="AC556">
        <v>0</v>
      </c>
      <c r="AD556">
        <v>2.0475561426684299E-2</v>
      </c>
      <c r="AE556">
        <v>1.8494055482166399E-2</v>
      </c>
      <c r="AF556">
        <v>3.2364597093791303E-2</v>
      </c>
      <c r="AG556">
        <v>0.47885714285714298</v>
      </c>
      <c r="AH556">
        <v>0.24</v>
      </c>
      <c r="AI556">
        <v>0.79657142857142904</v>
      </c>
      <c r="AJ556">
        <v>0.45142857142857101</v>
      </c>
      <c r="AK556">
        <v>0.46628571428571403</v>
      </c>
      <c r="AL556">
        <v>0.84342857142857097</v>
      </c>
      <c r="AM556">
        <v>0.45600000000000002</v>
      </c>
      <c r="AN556">
        <v>0.86285714285714299</v>
      </c>
      <c r="AO556">
        <v>0.74171428571428599</v>
      </c>
      <c r="AP556">
        <v>0.85028571428571398</v>
      </c>
      <c r="AQ556">
        <v>0.61142857142857099</v>
      </c>
      <c r="AR556">
        <v>0</v>
      </c>
      <c r="AS556">
        <v>0.93485714285714305</v>
      </c>
      <c r="AT556">
        <v>0.59771428571428598</v>
      </c>
      <c r="AU556">
        <v>0.85485714285714298</v>
      </c>
      <c r="AV556">
        <v>1.96685714285714</v>
      </c>
      <c r="AW556">
        <v>2.6285714285714299</v>
      </c>
      <c r="AX556">
        <v>1.5920000000000001</v>
      </c>
      <c r="AY556">
        <v>2.99885714285714</v>
      </c>
      <c r="AZ556">
        <v>9.1862857142857095</v>
      </c>
      <c r="BA556">
        <v>0.494857142857143</v>
      </c>
      <c r="BB556">
        <v>0.82628571428571396</v>
      </c>
      <c r="BC556">
        <v>0.85028571428571398</v>
      </c>
      <c r="BD556">
        <v>0.68914285714285695</v>
      </c>
      <c r="BE556">
        <v>0.81599999999999995</v>
      </c>
      <c r="BF556" s="233" t="str">
        <f t="shared" si="8"/>
        <v>Most vulnerability</v>
      </c>
    </row>
    <row r="557" spans="1:58" x14ac:dyDescent="0.25">
      <c r="A557">
        <v>56224</v>
      </c>
      <c r="B557">
        <v>313</v>
      </c>
      <c r="C557">
        <v>32</v>
      </c>
      <c r="D557">
        <v>0</v>
      </c>
      <c r="E557">
        <v>32116</v>
      </c>
      <c r="F557">
        <v>13</v>
      </c>
      <c r="G557">
        <v>38</v>
      </c>
      <c r="H557">
        <v>105</v>
      </c>
      <c r="I557">
        <v>44</v>
      </c>
      <c r="J557">
        <v>2</v>
      </c>
      <c r="K557">
        <v>16</v>
      </c>
      <c r="L557">
        <v>0</v>
      </c>
      <c r="M557">
        <v>0</v>
      </c>
      <c r="N557">
        <v>16</v>
      </c>
      <c r="O557">
        <v>2</v>
      </c>
      <c r="P557">
        <v>5</v>
      </c>
      <c r="Q557">
        <v>0</v>
      </c>
      <c r="R557">
        <v>0.10223642172524</v>
      </c>
      <c r="S557">
        <v>0</v>
      </c>
      <c r="T557">
        <v>32116</v>
      </c>
      <c r="U557">
        <v>4.1533546325878599E-2</v>
      </c>
      <c r="V557">
        <v>0.121405750798722</v>
      </c>
      <c r="W557">
        <v>0.33546325878594302</v>
      </c>
      <c r="X557">
        <v>0.140575079872204</v>
      </c>
      <c r="Y557">
        <v>6.3897763578274801E-3</v>
      </c>
      <c r="Z557">
        <v>5.1118210862619799E-2</v>
      </c>
      <c r="AA557">
        <v>0</v>
      </c>
      <c r="AB557">
        <v>0</v>
      </c>
      <c r="AC557">
        <v>5.1118210862619799E-2</v>
      </c>
      <c r="AD557">
        <v>6.3897763578274801E-3</v>
      </c>
      <c r="AE557">
        <v>1.59744408945687E-2</v>
      </c>
      <c r="AF557">
        <v>0</v>
      </c>
      <c r="AG557">
        <v>0.67200000000000004</v>
      </c>
      <c r="AH557">
        <v>0</v>
      </c>
      <c r="AI557">
        <v>0.79428571428571404</v>
      </c>
      <c r="AJ557">
        <v>0.502857142857143</v>
      </c>
      <c r="AK557">
        <v>0.105142857142857</v>
      </c>
      <c r="AL557">
        <v>0.98171428571428598</v>
      </c>
      <c r="AM557">
        <v>0.69599999999999995</v>
      </c>
      <c r="AN557">
        <v>4.4571428571428602E-2</v>
      </c>
      <c r="AO557">
        <v>0.254857142857143</v>
      </c>
      <c r="AP557">
        <v>0</v>
      </c>
      <c r="AQ557">
        <v>0</v>
      </c>
      <c r="AR557">
        <v>0.79542857142857104</v>
      </c>
      <c r="AS557">
        <v>0.60685714285714298</v>
      </c>
      <c r="AT557">
        <v>0.55542857142857105</v>
      </c>
      <c r="AU557">
        <v>0</v>
      </c>
      <c r="AV557">
        <v>1.96914285714286</v>
      </c>
      <c r="AW557">
        <v>1.8274285714285701</v>
      </c>
      <c r="AX557">
        <v>0.254857142857143</v>
      </c>
      <c r="AY557">
        <v>1.95771428571429</v>
      </c>
      <c r="AZ557">
        <v>6.0091428571428596</v>
      </c>
      <c r="BA557">
        <v>0.499428571428571</v>
      </c>
      <c r="BB557">
        <v>0.40342857142857103</v>
      </c>
      <c r="BC557">
        <v>0.154285714285714</v>
      </c>
      <c r="BD557">
        <v>0.35428571428571398</v>
      </c>
      <c r="BE557">
        <v>0.29485714285714298</v>
      </c>
      <c r="BF557" s="233" t="str">
        <f t="shared" si="8"/>
        <v>Some vulnerability</v>
      </c>
    </row>
    <row r="558" spans="1:58" x14ac:dyDescent="0.25">
      <c r="A558">
        <v>56225</v>
      </c>
      <c r="B558">
        <v>678</v>
      </c>
      <c r="C558">
        <v>125</v>
      </c>
      <c r="D558">
        <v>4</v>
      </c>
      <c r="E558">
        <v>38390</v>
      </c>
      <c r="F558">
        <v>58</v>
      </c>
      <c r="G558">
        <v>165</v>
      </c>
      <c r="H558">
        <v>158</v>
      </c>
      <c r="I558">
        <v>88</v>
      </c>
      <c r="J558">
        <v>1</v>
      </c>
      <c r="K558">
        <v>48</v>
      </c>
      <c r="L558">
        <v>8</v>
      </c>
      <c r="M558">
        <v>24</v>
      </c>
      <c r="N558">
        <v>50</v>
      </c>
      <c r="O558">
        <v>0</v>
      </c>
      <c r="P558">
        <v>27</v>
      </c>
      <c r="Q558">
        <v>29</v>
      </c>
      <c r="R558">
        <v>0.184365781710914</v>
      </c>
      <c r="S558">
        <v>5.8997050147492599E-3</v>
      </c>
      <c r="T558">
        <v>38390</v>
      </c>
      <c r="U558">
        <v>8.5545722713864306E-2</v>
      </c>
      <c r="V558">
        <v>0.24336283185840701</v>
      </c>
      <c r="W558">
        <v>0.23303834808259599</v>
      </c>
      <c r="X558">
        <v>0.129793510324484</v>
      </c>
      <c r="Y558">
        <v>1.47492625368732E-3</v>
      </c>
      <c r="Z558">
        <v>7.0796460176991094E-2</v>
      </c>
      <c r="AA558">
        <v>1.1799410029498501E-2</v>
      </c>
      <c r="AB558">
        <v>3.5398230088495602E-2</v>
      </c>
      <c r="AC558">
        <v>7.3746312684365795E-2</v>
      </c>
      <c r="AD558">
        <v>0</v>
      </c>
      <c r="AE558">
        <v>3.9823008849557501E-2</v>
      </c>
      <c r="AF558">
        <v>4.2772861356932201E-2</v>
      </c>
      <c r="AG558">
        <v>0.93371428571428605</v>
      </c>
      <c r="AH558">
        <v>0.130285714285714</v>
      </c>
      <c r="AI558">
        <v>0.41485714285714298</v>
      </c>
      <c r="AJ558">
        <v>0.92457142857142904</v>
      </c>
      <c r="AK558">
        <v>0.76457142857142901</v>
      </c>
      <c r="AL558">
        <v>0.56457142857142895</v>
      </c>
      <c r="AM558">
        <v>0.61371428571428599</v>
      </c>
      <c r="AN558">
        <v>2.7428571428571399E-2</v>
      </c>
      <c r="AO558">
        <v>0.38857142857142901</v>
      </c>
      <c r="AP558">
        <v>0.8</v>
      </c>
      <c r="AQ558">
        <v>0.71314285714285697</v>
      </c>
      <c r="AR558">
        <v>0.870857142857143</v>
      </c>
      <c r="AS558">
        <v>0</v>
      </c>
      <c r="AT558">
        <v>0.90514285714285703</v>
      </c>
      <c r="AU558">
        <v>0.91085714285714303</v>
      </c>
      <c r="AV558">
        <v>2.4034285714285701</v>
      </c>
      <c r="AW558">
        <v>1.97028571428571</v>
      </c>
      <c r="AX558">
        <v>1.1885714285714299</v>
      </c>
      <c r="AY558">
        <v>3.4</v>
      </c>
      <c r="AZ558">
        <v>8.9622857142857093</v>
      </c>
      <c r="BA558">
        <v>0.68457142857142905</v>
      </c>
      <c r="BB558">
        <v>0.47542857142857098</v>
      </c>
      <c r="BC558">
        <v>0.65485714285714303</v>
      </c>
      <c r="BD558">
        <v>0.83542857142857097</v>
      </c>
      <c r="BE558">
        <v>0.78285714285714303</v>
      </c>
      <c r="BF558" s="233" t="str">
        <f t="shared" si="8"/>
        <v>Most vulnerability</v>
      </c>
    </row>
    <row r="559" spans="1:58" x14ac:dyDescent="0.25">
      <c r="A559">
        <v>56226</v>
      </c>
      <c r="B559">
        <v>195</v>
      </c>
      <c r="C559">
        <v>13</v>
      </c>
      <c r="D559">
        <v>0</v>
      </c>
      <c r="E559">
        <v>41210</v>
      </c>
      <c r="F559">
        <v>5</v>
      </c>
      <c r="G559">
        <v>43</v>
      </c>
      <c r="H559">
        <v>49</v>
      </c>
      <c r="I559">
        <v>19</v>
      </c>
      <c r="J559">
        <v>7</v>
      </c>
      <c r="K559">
        <v>2</v>
      </c>
      <c r="L559">
        <v>0</v>
      </c>
      <c r="M559">
        <v>0</v>
      </c>
      <c r="N559">
        <v>1</v>
      </c>
      <c r="O559">
        <v>0</v>
      </c>
      <c r="P559">
        <v>0</v>
      </c>
      <c r="Q559">
        <v>0</v>
      </c>
      <c r="R559">
        <v>6.6666666666666693E-2</v>
      </c>
      <c r="S559">
        <v>0</v>
      </c>
      <c r="T559">
        <v>41210</v>
      </c>
      <c r="U559">
        <v>2.5641025641025599E-2</v>
      </c>
      <c r="V559">
        <v>0.22051282051282101</v>
      </c>
      <c r="W559">
        <v>0.251282051282051</v>
      </c>
      <c r="X559">
        <v>9.7435897435897395E-2</v>
      </c>
      <c r="Y559">
        <v>3.5897435897435902E-2</v>
      </c>
      <c r="Z559">
        <v>1.02564102564103E-2</v>
      </c>
      <c r="AA559">
        <v>0</v>
      </c>
      <c r="AB559">
        <v>0</v>
      </c>
      <c r="AC559">
        <v>5.1282051282051299E-3</v>
      </c>
      <c r="AD559">
        <v>0</v>
      </c>
      <c r="AE559">
        <v>0</v>
      </c>
      <c r="AF559">
        <v>0</v>
      </c>
      <c r="AG559">
        <v>0.38171428571428601</v>
      </c>
      <c r="AH559">
        <v>0</v>
      </c>
      <c r="AI559">
        <v>0.307428571428571</v>
      </c>
      <c r="AJ559">
        <v>0.219428571428571</v>
      </c>
      <c r="AK559">
        <v>0.64342857142857102</v>
      </c>
      <c r="AL559">
        <v>0.69485714285714295</v>
      </c>
      <c r="AM559">
        <v>0.308571428571429</v>
      </c>
      <c r="AN559">
        <v>0.77142857142857102</v>
      </c>
      <c r="AO559">
        <v>3.2000000000000001E-2</v>
      </c>
      <c r="AP559">
        <v>0</v>
      </c>
      <c r="AQ559">
        <v>0</v>
      </c>
      <c r="AR559">
        <v>0.27428571428571402</v>
      </c>
      <c r="AS559">
        <v>0</v>
      </c>
      <c r="AT559">
        <v>0</v>
      </c>
      <c r="AU559">
        <v>0</v>
      </c>
      <c r="AV559">
        <v>0.90857142857142903</v>
      </c>
      <c r="AW559">
        <v>2.4182857142857102</v>
      </c>
      <c r="AX559">
        <v>3.2000000000000001E-2</v>
      </c>
      <c r="AY559">
        <v>0.27428571428571402</v>
      </c>
      <c r="AZ559">
        <v>3.6331428571428601</v>
      </c>
      <c r="BA559">
        <v>8.9142857142857093E-2</v>
      </c>
      <c r="BB559">
        <v>0.71885714285714297</v>
      </c>
      <c r="BC559">
        <v>2.8571428571428598E-2</v>
      </c>
      <c r="BD559">
        <v>2.4E-2</v>
      </c>
      <c r="BE559">
        <v>2.5142857142857099E-2</v>
      </c>
      <c r="BF559" s="233" t="str">
        <f t="shared" si="8"/>
        <v>Least vulnerability</v>
      </c>
    </row>
    <row r="560" spans="1:58" x14ac:dyDescent="0.25">
      <c r="A560">
        <v>56227</v>
      </c>
      <c r="B560">
        <v>242</v>
      </c>
      <c r="C560">
        <v>21</v>
      </c>
      <c r="D560">
        <v>1</v>
      </c>
      <c r="E560">
        <v>42271</v>
      </c>
      <c r="F560">
        <v>10</v>
      </c>
      <c r="G560">
        <v>51</v>
      </c>
      <c r="H560">
        <v>51</v>
      </c>
      <c r="I560">
        <v>22</v>
      </c>
      <c r="J560">
        <v>0</v>
      </c>
      <c r="K560">
        <v>20</v>
      </c>
      <c r="L560">
        <v>4</v>
      </c>
      <c r="M560">
        <v>0</v>
      </c>
      <c r="N560">
        <v>2</v>
      </c>
      <c r="O560">
        <v>4</v>
      </c>
      <c r="P560">
        <v>11</v>
      </c>
      <c r="Q560">
        <v>0</v>
      </c>
      <c r="R560">
        <v>8.6776859504132206E-2</v>
      </c>
      <c r="S560">
        <v>4.1322314049586804E-3</v>
      </c>
      <c r="T560">
        <v>42271</v>
      </c>
      <c r="U560">
        <v>4.1322314049586799E-2</v>
      </c>
      <c r="V560">
        <v>0.210743801652893</v>
      </c>
      <c r="W560">
        <v>0.210743801652893</v>
      </c>
      <c r="X560">
        <v>9.0909090909090898E-2</v>
      </c>
      <c r="Y560">
        <v>0</v>
      </c>
      <c r="Z560">
        <v>8.2644628099173598E-2</v>
      </c>
      <c r="AA560">
        <v>1.6528925619834701E-2</v>
      </c>
      <c r="AB560">
        <v>0</v>
      </c>
      <c r="AC560">
        <v>8.2644628099173608E-3</v>
      </c>
      <c r="AD560">
        <v>1.6528925619834701E-2</v>
      </c>
      <c r="AE560">
        <v>4.5454545454545497E-2</v>
      </c>
      <c r="AF560">
        <v>0</v>
      </c>
      <c r="AG560">
        <v>0.56228571428571394</v>
      </c>
      <c r="AH560">
        <v>9.4857142857142904E-2</v>
      </c>
      <c r="AI560">
        <v>0.26742857142857102</v>
      </c>
      <c r="AJ560">
        <v>0.500571428571429</v>
      </c>
      <c r="AK560">
        <v>0.6</v>
      </c>
      <c r="AL560">
        <v>0.371428571428571</v>
      </c>
      <c r="AM560">
        <v>0.23885714285714299</v>
      </c>
      <c r="AN560">
        <v>0</v>
      </c>
      <c r="AO560">
        <v>0.46971428571428597</v>
      </c>
      <c r="AP560">
        <v>0.86399999999999999</v>
      </c>
      <c r="AQ560">
        <v>0</v>
      </c>
      <c r="AR560">
        <v>0.35657142857142898</v>
      </c>
      <c r="AS560">
        <v>0.89600000000000002</v>
      </c>
      <c r="AT560">
        <v>0.93828571428571395</v>
      </c>
      <c r="AU560">
        <v>0</v>
      </c>
      <c r="AV560">
        <v>1.4251428571428599</v>
      </c>
      <c r="AW560">
        <v>1.21028571428571</v>
      </c>
      <c r="AX560">
        <v>1.3337142857142901</v>
      </c>
      <c r="AY560">
        <v>2.1908571428571402</v>
      </c>
      <c r="AZ560">
        <v>6.16</v>
      </c>
      <c r="BA560">
        <v>0.26285714285714301</v>
      </c>
      <c r="BB560">
        <v>0.104</v>
      </c>
      <c r="BC560">
        <v>0.71885714285714297</v>
      </c>
      <c r="BD560">
        <v>0.441142857142857</v>
      </c>
      <c r="BE560">
        <v>0.32228571428571401</v>
      </c>
      <c r="BF560" s="233" t="str">
        <f t="shared" si="8"/>
        <v>Some vulnerability</v>
      </c>
    </row>
    <row r="561" spans="1:58" x14ac:dyDescent="0.25">
      <c r="A561">
        <v>56228</v>
      </c>
      <c r="B561">
        <v>912</v>
      </c>
      <c r="C561">
        <v>96</v>
      </c>
      <c r="D561">
        <v>10</v>
      </c>
      <c r="E561">
        <v>37230</v>
      </c>
      <c r="F561">
        <v>55</v>
      </c>
      <c r="G561">
        <v>169</v>
      </c>
      <c r="H561">
        <v>134</v>
      </c>
      <c r="I561">
        <v>94</v>
      </c>
      <c r="J561">
        <v>8</v>
      </c>
      <c r="K561">
        <v>58</v>
      </c>
      <c r="L561">
        <v>9</v>
      </c>
      <c r="M561">
        <v>14</v>
      </c>
      <c r="N561">
        <v>11</v>
      </c>
      <c r="O561">
        <v>20</v>
      </c>
      <c r="P561">
        <v>12</v>
      </c>
      <c r="Q561">
        <v>0</v>
      </c>
      <c r="R561">
        <v>0.105263157894737</v>
      </c>
      <c r="S561">
        <v>1.0964912280701801E-2</v>
      </c>
      <c r="T561">
        <v>37230</v>
      </c>
      <c r="U561">
        <v>6.0307017543859601E-2</v>
      </c>
      <c r="V561">
        <v>0.18530701754386</v>
      </c>
      <c r="W561">
        <v>0.14692982456140399</v>
      </c>
      <c r="X561">
        <v>0.10307017543859601</v>
      </c>
      <c r="Y561">
        <v>8.7719298245613996E-3</v>
      </c>
      <c r="Z561">
        <v>6.3596491228070207E-2</v>
      </c>
      <c r="AA561">
        <v>9.8684210526315801E-3</v>
      </c>
      <c r="AB561">
        <v>1.53508771929825E-2</v>
      </c>
      <c r="AC561">
        <v>1.20614035087719E-2</v>
      </c>
      <c r="AD561">
        <v>2.1929824561403501E-2</v>
      </c>
      <c r="AE561">
        <v>1.3157894736842099E-2</v>
      </c>
      <c r="AF561">
        <v>0</v>
      </c>
      <c r="AG561">
        <v>0.69257142857142895</v>
      </c>
      <c r="AH561">
        <v>0.28000000000000003</v>
      </c>
      <c r="AI561">
        <v>0.48799999999999999</v>
      </c>
      <c r="AJ561">
        <v>0.77714285714285702</v>
      </c>
      <c r="AK561">
        <v>0.43085714285714299</v>
      </c>
      <c r="AL561">
        <v>9.4857142857142904E-2</v>
      </c>
      <c r="AM561">
        <v>0.35314285714285698</v>
      </c>
      <c r="AN561">
        <v>7.1999999999999995E-2</v>
      </c>
      <c r="AO561">
        <v>0.33828571428571402</v>
      </c>
      <c r="AP561">
        <v>0.76800000000000002</v>
      </c>
      <c r="AQ561">
        <v>0.52</v>
      </c>
      <c r="AR561">
        <v>0.44</v>
      </c>
      <c r="AS561">
        <v>0.94742857142857095</v>
      </c>
      <c r="AT561">
        <v>0.48114285714285698</v>
      </c>
      <c r="AU561">
        <v>0</v>
      </c>
      <c r="AV561">
        <v>2.23771428571429</v>
      </c>
      <c r="AW561">
        <v>0.95085714285714296</v>
      </c>
      <c r="AX561">
        <v>1.1062857142857101</v>
      </c>
      <c r="AY561">
        <v>2.3885714285714301</v>
      </c>
      <c r="AZ561">
        <v>6.6834285714285704</v>
      </c>
      <c r="BA561">
        <v>0.622857142857143</v>
      </c>
      <c r="BB561">
        <v>2.7428571428571399E-2</v>
      </c>
      <c r="BC561">
        <v>0.61371428571428599</v>
      </c>
      <c r="BD561">
        <v>0.504</v>
      </c>
      <c r="BE561">
        <v>0.41485714285714298</v>
      </c>
      <c r="BF561" s="233" t="str">
        <f t="shared" si="8"/>
        <v>Some vulnerability</v>
      </c>
    </row>
    <row r="562" spans="1:58" x14ac:dyDescent="0.25">
      <c r="A562">
        <v>56229</v>
      </c>
      <c r="B562">
        <v>1743</v>
      </c>
      <c r="C562">
        <v>167</v>
      </c>
      <c r="D562">
        <v>62</v>
      </c>
      <c r="E562">
        <v>45929</v>
      </c>
      <c r="F562">
        <v>39</v>
      </c>
      <c r="G562">
        <v>289</v>
      </c>
      <c r="H562">
        <v>411</v>
      </c>
      <c r="I562">
        <v>143</v>
      </c>
      <c r="J562">
        <v>34</v>
      </c>
      <c r="K562">
        <v>111</v>
      </c>
      <c r="L562">
        <v>26</v>
      </c>
      <c r="M562">
        <v>50</v>
      </c>
      <c r="N562">
        <v>37</v>
      </c>
      <c r="O562">
        <v>15</v>
      </c>
      <c r="P562">
        <v>36</v>
      </c>
      <c r="Q562">
        <v>2</v>
      </c>
      <c r="R562">
        <v>9.5811818703384996E-2</v>
      </c>
      <c r="S562">
        <v>3.5570854847963303E-2</v>
      </c>
      <c r="T562">
        <v>45929</v>
      </c>
      <c r="U562">
        <v>2.2375215146299501E-2</v>
      </c>
      <c r="V562">
        <v>0.16580608146873199</v>
      </c>
      <c r="W562">
        <v>0.235800344234079</v>
      </c>
      <c r="X562">
        <v>8.20424555364314E-2</v>
      </c>
      <c r="Y562">
        <v>1.9506597819850799E-2</v>
      </c>
      <c r="Z562">
        <v>6.3683304647160099E-2</v>
      </c>
      <c r="AA562">
        <v>1.4916810097533E-2</v>
      </c>
      <c r="AB562">
        <v>2.8686173264486501E-2</v>
      </c>
      <c r="AC562">
        <v>2.1227768215719998E-2</v>
      </c>
      <c r="AD562">
        <v>8.6058519793459493E-3</v>
      </c>
      <c r="AE562">
        <v>2.0654044750430301E-2</v>
      </c>
      <c r="AF562">
        <v>1.1474469305794599E-3</v>
      </c>
      <c r="AG562">
        <v>0.625142857142857</v>
      </c>
      <c r="AH562">
        <v>0.88457142857142901</v>
      </c>
      <c r="AI562">
        <v>0.16685714285714301</v>
      </c>
      <c r="AJ562">
        <v>0.184</v>
      </c>
      <c r="AK562">
        <v>0.312</v>
      </c>
      <c r="AL562">
        <v>0.58171428571428596</v>
      </c>
      <c r="AM562">
        <v>0.154285714285714</v>
      </c>
      <c r="AN562">
        <v>0.35314285714285698</v>
      </c>
      <c r="AO562">
        <v>0.33942857142857102</v>
      </c>
      <c r="AP562">
        <v>0.84342857142857097</v>
      </c>
      <c r="AQ562">
        <v>0.65142857142857102</v>
      </c>
      <c r="AR562">
        <v>0.58057142857142896</v>
      </c>
      <c r="AS562">
        <v>0.71657142857142897</v>
      </c>
      <c r="AT562">
        <v>0.66285714285714303</v>
      </c>
      <c r="AU562">
        <v>0.42628571428571399</v>
      </c>
      <c r="AV562">
        <v>1.8605714285714301</v>
      </c>
      <c r="AW562">
        <v>1.4011428571428599</v>
      </c>
      <c r="AX562">
        <v>1.1828571428571399</v>
      </c>
      <c r="AY562">
        <v>3.0377142857142898</v>
      </c>
      <c r="AZ562">
        <v>7.4822857142857098</v>
      </c>
      <c r="BA562">
        <v>0.44</v>
      </c>
      <c r="BB562">
        <v>0.17599999999999999</v>
      </c>
      <c r="BC562">
        <v>0.65028571428571402</v>
      </c>
      <c r="BD562">
        <v>0.70628571428571396</v>
      </c>
      <c r="BE562">
        <v>0.54400000000000004</v>
      </c>
      <c r="BF562" s="233" t="str">
        <f t="shared" si="8"/>
        <v>Significant vulnerability</v>
      </c>
    </row>
    <row r="563" spans="1:58" x14ac:dyDescent="0.25">
      <c r="A563">
        <v>56230</v>
      </c>
      <c r="B563">
        <v>708</v>
      </c>
      <c r="C563">
        <v>43</v>
      </c>
      <c r="D563">
        <v>3</v>
      </c>
      <c r="E563">
        <v>33938</v>
      </c>
      <c r="F563">
        <v>30</v>
      </c>
      <c r="G563">
        <v>160</v>
      </c>
      <c r="H563">
        <v>175</v>
      </c>
      <c r="I563">
        <v>75</v>
      </c>
      <c r="J563">
        <v>12</v>
      </c>
      <c r="K563">
        <v>33</v>
      </c>
      <c r="L563">
        <v>5</v>
      </c>
      <c r="M563">
        <v>1</v>
      </c>
      <c r="N563">
        <v>6</v>
      </c>
      <c r="O563">
        <v>0</v>
      </c>
      <c r="P563">
        <v>32</v>
      </c>
      <c r="Q563">
        <v>0</v>
      </c>
      <c r="R563">
        <v>6.0734463276836202E-2</v>
      </c>
      <c r="S563">
        <v>4.2372881355932203E-3</v>
      </c>
      <c r="T563">
        <v>33938</v>
      </c>
      <c r="U563">
        <v>4.2372881355932202E-2</v>
      </c>
      <c r="V563">
        <v>0.225988700564972</v>
      </c>
      <c r="W563">
        <v>0.24717514124293799</v>
      </c>
      <c r="X563">
        <v>0.105932203389831</v>
      </c>
      <c r="Y563">
        <v>1.6949152542372899E-2</v>
      </c>
      <c r="Z563">
        <v>4.6610169491525397E-2</v>
      </c>
      <c r="AA563">
        <v>7.0621468926553698E-3</v>
      </c>
      <c r="AB563">
        <v>1.41242937853107E-3</v>
      </c>
      <c r="AC563">
        <v>8.4745762711864406E-3</v>
      </c>
      <c r="AD563">
        <v>0</v>
      </c>
      <c r="AE563">
        <v>4.5197740112994399E-2</v>
      </c>
      <c r="AF563">
        <v>0</v>
      </c>
      <c r="AG563">
        <v>0.317714285714286</v>
      </c>
      <c r="AH563">
        <v>9.8285714285714296E-2</v>
      </c>
      <c r="AI563">
        <v>0.70628571428571396</v>
      </c>
      <c r="AJ563">
        <v>0.51314285714285701</v>
      </c>
      <c r="AK563">
        <v>0.67771428571428605</v>
      </c>
      <c r="AL563">
        <v>0.66514285714285704</v>
      </c>
      <c r="AM563">
        <v>0.380571428571429</v>
      </c>
      <c r="AN563">
        <v>0.27314285714285702</v>
      </c>
      <c r="AO563">
        <v>0.221714285714286</v>
      </c>
      <c r="AP563">
        <v>0.69714285714285695</v>
      </c>
      <c r="AQ563">
        <v>0.32342857142857101</v>
      </c>
      <c r="AR563">
        <v>0.36342857142857099</v>
      </c>
      <c r="AS563">
        <v>0</v>
      </c>
      <c r="AT563">
        <v>0.93714285714285706</v>
      </c>
      <c r="AU563">
        <v>0</v>
      </c>
      <c r="AV563">
        <v>1.6354285714285699</v>
      </c>
      <c r="AW563">
        <v>1.99657142857143</v>
      </c>
      <c r="AX563">
        <v>0.91885714285714304</v>
      </c>
      <c r="AY563">
        <v>1.6240000000000001</v>
      </c>
      <c r="AZ563">
        <v>6.1748571428571397</v>
      </c>
      <c r="BA563">
        <v>0.34514285714285697</v>
      </c>
      <c r="BB563">
        <v>0.494857142857143</v>
      </c>
      <c r="BC563">
        <v>0.497142857142857</v>
      </c>
      <c r="BD563">
        <v>0.25714285714285701</v>
      </c>
      <c r="BE563">
        <v>0.32685714285714301</v>
      </c>
      <c r="BF563" s="233" t="str">
        <f t="shared" si="8"/>
        <v>Some vulnerability</v>
      </c>
    </row>
    <row r="564" spans="1:58" x14ac:dyDescent="0.25">
      <c r="A564">
        <v>56231</v>
      </c>
      <c r="B564">
        <v>355</v>
      </c>
      <c r="C564">
        <v>13</v>
      </c>
      <c r="D564">
        <v>14</v>
      </c>
      <c r="E564">
        <v>41096</v>
      </c>
      <c r="F564">
        <v>10</v>
      </c>
      <c r="G564">
        <v>70</v>
      </c>
      <c r="H564">
        <v>92</v>
      </c>
      <c r="I564">
        <v>48</v>
      </c>
      <c r="J564">
        <v>11</v>
      </c>
      <c r="K564">
        <v>4</v>
      </c>
      <c r="L564">
        <v>0</v>
      </c>
      <c r="M564">
        <v>0</v>
      </c>
      <c r="N564">
        <v>1</v>
      </c>
      <c r="O564">
        <v>0</v>
      </c>
      <c r="P564">
        <v>0</v>
      </c>
      <c r="Q564">
        <v>0</v>
      </c>
      <c r="R564">
        <v>3.6619718309859203E-2</v>
      </c>
      <c r="S564">
        <v>3.9436619718309897E-2</v>
      </c>
      <c r="T564">
        <v>41096</v>
      </c>
      <c r="U564">
        <v>2.8169014084507001E-2</v>
      </c>
      <c r="V564">
        <v>0.19718309859154901</v>
      </c>
      <c r="W564">
        <v>0.259154929577465</v>
      </c>
      <c r="X564">
        <v>0.13521126760563401</v>
      </c>
      <c r="Y564">
        <v>3.0985915492957702E-2</v>
      </c>
      <c r="Z564">
        <v>1.12676056338028E-2</v>
      </c>
      <c r="AA564">
        <v>0</v>
      </c>
      <c r="AB564">
        <v>0</v>
      </c>
      <c r="AC564">
        <v>2.8169014084507E-3</v>
      </c>
      <c r="AD564">
        <v>0</v>
      </c>
      <c r="AE564">
        <v>0</v>
      </c>
      <c r="AF564">
        <v>0</v>
      </c>
      <c r="AG564">
        <v>0.123428571428571</v>
      </c>
      <c r="AH564">
        <v>0.90857142857142903</v>
      </c>
      <c r="AI564">
        <v>0.312</v>
      </c>
      <c r="AJ564">
        <v>0.253714285714286</v>
      </c>
      <c r="AK564">
        <v>0.50628571428571401</v>
      </c>
      <c r="AL564">
        <v>0.746285714285714</v>
      </c>
      <c r="AM564">
        <v>0.65942857142857103</v>
      </c>
      <c r="AN564">
        <v>0.68457142857142905</v>
      </c>
      <c r="AO564">
        <v>3.77142857142857E-2</v>
      </c>
      <c r="AP564">
        <v>0</v>
      </c>
      <c r="AQ564">
        <v>0</v>
      </c>
      <c r="AR564">
        <v>0.213714285714286</v>
      </c>
      <c r="AS564">
        <v>0</v>
      </c>
      <c r="AT564">
        <v>0</v>
      </c>
      <c r="AU564">
        <v>0</v>
      </c>
      <c r="AV564">
        <v>1.5977142857142901</v>
      </c>
      <c r="AW564">
        <v>2.5965714285714299</v>
      </c>
      <c r="AX564">
        <v>3.77142857142857E-2</v>
      </c>
      <c r="AY564">
        <v>0.213714285714286</v>
      </c>
      <c r="AZ564">
        <v>4.4457142857142902</v>
      </c>
      <c r="BA564">
        <v>0.33371428571428602</v>
      </c>
      <c r="BB564">
        <v>0.81142857142857105</v>
      </c>
      <c r="BC564">
        <v>3.4285714285714301E-2</v>
      </c>
      <c r="BD564">
        <v>1.8285714285714301E-2</v>
      </c>
      <c r="BE564">
        <v>7.54285714285714E-2</v>
      </c>
      <c r="BF564" s="233" t="str">
        <f t="shared" si="8"/>
        <v>Least vulnerability</v>
      </c>
    </row>
    <row r="565" spans="1:58" x14ac:dyDescent="0.25">
      <c r="A565">
        <v>56232</v>
      </c>
      <c r="B565">
        <v>2308</v>
      </c>
      <c r="C565">
        <v>108</v>
      </c>
      <c r="D565">
        <v>41</v>
      </c>
      <c r="E565">
        <v>37650</v>
      </c>
      <c r="F565">
        <v>128</v>
      </c>
      <c r="G565">
        <v>551</v>
      </c>
      <c r="H565">
        <v>577</v>
      </c>
      <c r="I565">
        <v>329</v>
      </c>
      <c r="J565">
        <v>71</v>
      </c>
      <c r="K565">
        <v>198</v>
      </c>
      <c r="L565">
        <v>2</v>
      </c>
      <c r="M565">
        <v>95</v>
      </c>
      <c r="N565">
        <v>17</v>
      </c>
      <c r="O565">
        <v>4</v>
      </c>
      <c r="P565">
        <v>27</v>
      </c>
      <c r="Q565">
        <v>82</v>
      </c>
      <c r="R565">
        <v>4.6793760831889103E-2</v>
      </c>
      <c r="S565">
        <v>1.77642980935875E-2</v>
      </c>
      <c r="T565">
        <v>37650</v>
      </c>
      <c r="U565">
        <v>5.5459272097053702E-2</v>
      </c>
      <c r="V565">
        <v>0.238734835355286</v>
      </c>
      <c r="W565">
        <v>0.25</v>
      </c>
      <c r="X565">
        <v>0.14254766031195801</v>
      </c>
      <c r="Y565">
        <v>3.07625649913345E-2</v>
      </c>
      <c r="Z565">
        <v>8.5788561525129994E-2</v>
      </c>
      <c r="AA565">
        <v>8.6655112651646399E-4</v>
      </c>
      <c r="AB565">
        <v>4.1161178509532097E-2</v>
      </c>
      <c r="AC565">
        <v>7.36568457538995E-3</v>
      </c>
      <c r="AD565">
        <v>1.7331022530329299E-3</v>
      </c>
      <c r="AE565">
        <v>1.16984402079723E-2</v>
      </c>
      <c r="AF565">
        <v>3.5528596187175E-2</v>
      </c>
      <c r="AG565">
        <v>0.20799999999999999</v>
      </c>
      <c r="AH565">
        <v>0.50628571428571401</v>
      </c>
      <c r="AI565">
        <v>0.46057142857142902</v>
      </c>
      <c r="AJ565">
        <v>0.72457142857142898</v>
      </c>
      <c r="AK565">
        <v>0.73828571428571399</v>
      </c>
      <c r="AL565">
        <v>0.68342857142857105</v>
      </c>
      <c r="AM565">
        <v>0.72114285714285697</v>
      </c>
      <c r="AN565">
        <v>0.67771428571428605</v>
      </c>
      <c r="AO565">
        <v>0.48799999999999999</v>
      </c>
      <c r="AP565">
        <v>0.41257142857142898</v>
      </c>
      <c r="AQ565">
        <v>0.76228571428571401</v>
      </c>
      <c r="AR565">
        <v>0.33485714285714302</v>
      </c>
      <c r="AS565">
        <v>0.30514285714285699</v>
      </c>
      <c r="AT565">
        <v>0.42971428571428599</v>
      </c>
      <c r="AU565">
        <v>0.870857142857143</v>
      </c>
      <c r="AV565">
        <v>1.8994285714285699</v>
      </c>
      <c r="AW565">
        <v>2.8205714285714301</v>
      </c>
      <c r="AX565">
        <v>0.90057142857142902</v>
      </c>
      <c r="AY565">
        <v>2.7028571428571402</v>
      </c>
      <c r="AZ565">
        <v>8.3234285714285701</v>
      </c>
      <c r="BA565">
        <v>0.46057142857142902</v>
      </c>
      <c r="BB565">
        <v>0.90857142857142903</v>
      </c>
      <c r="BC565">
        <v>0.48457142857142899</v>
      </c>
      <c r="BD565">
        <v>0.60228571428571398</v>
      </c>
      <c r="BE565">
        <v>0.67314285714285704</v>
      </c>
      <c r="BF565" s="233" t="str">
        <f t="shared" si="8"/>
        <v>Significant vulnerability</v>
      </c>
    </row>
    <row r="566" spans="1:58" x14ac:dyDescent="0.25">
      <c r="A566">
        <v>56235</v>
      </c>
      <c r="B566">
        <v>500</v>
      </c>
      <c r="C566">
        <v>21</v>
      </c>
      <c r="D566">
        <v>1</v>
      </c>
      <c r="E566">
        <v>37186</v>
      </c>
      <c r="F566">
        <v>6</v>
      </c>
      <c r="G566">
        <v>107</v>
      </c>
      <c r="H566">
        <v>80</v>
      </c>
      <c r="I566">
        <v>54</v>
      </c>
      <c r="J566">
        <v>4</v>
      </c>
      <c r="K566">
        <v>9</v>
      </c>
      <c r="L566">
        <v>0</v>
      </c>
      <c r="M566">
        <v>0</v>
      </c>
      <c r="N566">
        <v>19</v>
      </c>
      <c r="O566">
        <v>6</v>
      </c>
      <c r="P566">
        <v>0</v>
      </c>
      <c r="Q566">
        <v>0</v>
      </c>
      <c r="R566">
        <v>4.2000000000000003E-2</v>
      </c>
      <c r="S566">
        <v>2E-3</v>
      </c>
      <c r="T566">
        <v>37186</v>
      </c>
      <c r="U566">
        <v>1.2E-2</v>
      </c>
      <c r="V566">
        <v>0.214</v>
      </c>
      <c r="W566">
        <v>0.16</v>
      </c>
      <c r="X566">
        <v>0.108</v>
      </c>
      <c r="Y566">
        <v>8.0000000000000002E-3</v>
      </c>
      <c r="Z566">
        <v>1.7999999999999999E-2</v>
      </c>
      <c r="AA566">
        <v>0</v>
      </c>
      <c r="AB566">
        <v>0</v>
      </c>
      <c r="AC566">
        <v>3.7999999999999999E-2</v>
      </c>
      <c r="AD566">
        <v>1.2E-2</v>
      </c>
      <c r="AE566">
        <v>0</v>
      </c>
      <c r="AF566">
        <v>0</v>
      </c>
      <c r="AG566">
        <v>0.16342857142857101</v>
      </c>
      <c r="AH566">
        <v>6.4000000000000001E-2</v>
      </c>
      <c r="AI566">
        <v>0.49257142857142899</v>
      </c>
      <c r="AJ566">
        <v>7.1999999999999995E-2</v>
      </c>
      <c r="AK566">
        <v>0.61257142857142899</v>
      </c>
      <c r="AL566">
        <v>0.128</v>
      </c>
      <c r="AM566">
        <v>0.39771428571428602</v>
      </c>
      <c r="AN566">
        <v>6.51428571428571E-2</v>
      </c>
      <c r="AO566">
        <v>6.0571428571428602E-2</v>
      </c>
      <c r="AP566">
        <v>0</v>
      </c>
      <c r="AQ566">
        <v>0</v>
      </c>
      <c r="AR566">
        <v>0.73142857142857098</v>
      </c>
      <c r="AS566">
        <v>0.82742857142857096</v>
      </c>
      <c r="AT566">
        <v>0</v>
      </c>
      <c r="AU566">
        <v>0</v>
      </c>
      <c r="AV566">
        <v>0.79200000000000004</v>
      </c>
      <c r="AW566">
        <v>1.20342857142857</v>
      </c>
      <c r="AX566">
        <v>6.0571428571428602E-2</v>
      </c>
      <c r="AY566">
        <v>1.5588571428571401</v>
      </c>
      <c r="AZ566">
        <v>3.6148571428571401</v>
      </c>
      <c r="BA566">
        <v>6.8571428571428603E-2</v>
      </c>
      <c r="BB566">
        <v>0.10171428571428601</v>
      </c>
      <c r="BC566">
        <v>5.2571428571428602E-2</v>
      </c>
      <c r="BD566">
        <v>0.24342857142857099</v>
      </c>
      <c r="BE566">
        <v>2.2857142857142899E-2</v>
      </c>
      <c r="BF566" s="233" t="str">
        <f t="shared" si="8"/>
        <v>Least vulnerability</v>
      </c>
    </row>
    <row r="567" spans="1:58" x14ac:dyDescent="0.25">
      <c r="A567">
        <v>56236</v>
      </c>
      <c r="B567">
        <v>428</v>
      </c>
      <c r="C567">
        <v>19</v>
      </c>
      <c r="D567">
        <v>7</v>
      </c>
      <c r="E567">
        <v>50810</v>
      </c>
      <c r="F567">
        <v>4</v>
      </c>
      <c r="G567">
        <v>73</v>
      </c>
      <c r="H567">
        <v>78</v>
      </c>
      <c r="I567">
        <v>34</v>
      </c>
      <c r="J567">
        <v>4</v>
      </c>
      <c r="K567">
        <v>18</v>
      </c>
      <c r="L567">
        <v>0</v>
      </c>
      <c r="M567">
        <v>0</v>
      </c>
      <c r="N567">
        <v>8</v>
      </c>
      <c r="O567">
        <v>0</v>
      </c>
      <c r="P567">
        <v>1</v>
      </c>
      <c r="Q567">
        <v>0</v>
      </c>
      <c r="R567">
        <v>4.4392523364486E-2</v>
      </c>
      <c r="S567">
        <v>1.63551401869159E-2</v>
      </c>
      <c r="T567">
        <v>50810</v>
      </c>
      <c r="U567">
        <v>9.3457943925233603E-3</v>
      </c>
      <c r="V567">
        <v>0.170560747663551</v>
      </c>
      <c r="W567">
        <v>0.18224299065420599</v>
      </c>
      <c r="X567">
        <v>7.9439252336448593E-2</v>
      </c>
      <c r="Y567">
        <v>9.3457943925233603E-3</v>
      </c>
      <c r="Z567">
        <v>4.2056074766355103E-2</v>
      </c>
      <c r="AA567">
        <v>0</v>
      </c>
      <c r="AB567">
        <v>0</v>
      </c>
      <c r="AC567">
        <v>1.86915887850467E-2</v>
      </c>
      <c r="AD567">
        <v>0</v>
      </c>
      <c r="AE567">
        <v>2.3364485981308401E-3</v>
      </c>
      <c r="AF567">
        <v>0</v>
      </c>
      <c r="AG567">
        <v>0.185142857142857</v>
      </c>
      <c r="AH567">
        <v>0.45142857142857101</v>
      </c>
      <c r="AI567">
        <v>0.114285714285714</v>
      </c>
      <c r="AJ567">
        <v>4.9142857142857099E-2</v>
      </c>
      <c r="AK567">
        <v>0.33942857142857102</v>
      </c>
      <c r="AL567">
        <v>0.214857142857143</v>
      </c>
      <c r="AM567">
        <v>0.14285714285714299</v>
      </c>
      <c r="AN567">
        <v>8.2285714285714295E-2</v>
      </c>
      <c r="AO567">
        <v>0.192</v>
      </c>
      <c r="AP567">
        <v>0</v>
      </c>
      <c r="AQ567">
        <v>0</v>
      </c>
      <c r="AR567">
        <v>0.53600000000000003</v>
      </c>
      <c r="AS567">
        <v>0</v>
      </c>
      <c r="AT567">
        <v>0.11657142857142901</v>
      </c>
      <c r="AU567">
        <v>0</v>
      </c>
      <c r="AV567">
        <v>0.8</v>
      </c>
      <c r="AW567">
        <v>0.77942857142857103</v>
      </c>
      <c r="AX567">
        <v>0.192</v>
      </c>
      <c r="AY567">
        <v>0.65257142857142902</v>
      </c>
      <c r="AZ567">
        <v>2.4239999999999999</v>
      </c>
      <c r="BA567">
        <v>7.3142857142857107E-2</v>
      </c>
      <c r="BB567">
        <v>1.7142857142857099E-2</v>
      </c>
      <c r="BC567">
        <v>0.129142857142857</v>
      </c>
      <c r="BD567">
        <v>4.9142857142857099E-2</v>
      </c>
      <c r="BE567">
        <v>2.2857142857142898E-3</v>
      </c>
      <c r="BF567" s="233" t="str">
        <f t="shared" si="8"/>
        <v>Least vulnerability</v>
      </c>
    </row>
    <row r="568" spans="1:58" x14ac:dyDescent="0.25">
      <c r="A568">
        <v>56237</v>
      </c>
      <c r="B568">
        <v>537</v>
      </c>
      <c r="C568">
        <v>72</v>
      </c>
      <c r="D568">
        <v>3</v>
      </c>
      <c r="E568">
        <v>36298</v>
      </c>
      <c r="F568">
        <v>38</v>
      </c>
      <c r="G568">
        <v>121</v>
      </c>
      <c r="H568">
        <v>116</v>
      </c>
      <c r="I568">
        <v>80</v>
      </c>
      <c r="J568">
        <v>19</v>
      </c>
      <c r="K568">
        <v>49</v>
      </c>
      <c r="L568">
        <v>0</v>
      </c>
      <c r="M568">
        <v>7</v>
      </c>
      <c r="N568">
        <v>0</v>
      </c>
      <c r="O568">
        <v>2</v>
      </c>
      <c r="P568">
        <v>9</v>
      </c>
      <c r="Q568">
        <v>3</v>
      </c>
      <c r="R568">
        <v>0.13407821229050301</v>
      </c>
      <c r="S568">
        <v>5.5865921787709499E-3</v>
      </c>
      <c r="T568">
        <v>36298</v>
      </c>
      <c r="U568">
        <v>7.0763500931098705E-2</v>
      </c>
      <c r="V568">
        <v>0.22532588454376201</v>
      </c>
      <c r="W568">
        <v>0.21601489757914299</v>
      </c>
      <c r="X568">
        <v>0.148975791433892</v>
      </c>
      <c r="Y568">
        <v>3.5381750465549297E-2</v>
      </c>
      <c r="Z568">
        <v>9.1247672253258805E-2</v>
      </c>
      <c r="AA568">
        <v>0</v>
      </c>
      <c r="AB568">
        <v>1.3035381750465499E-2</v>
      </c>
      <c r="AC568">
        <v>0</v>
      </c>
      <c r="AD568">
        <v>3.7243947858472998E-3</v>
      </c>
      <c r="AE568">
        <v>1.67597765363128E-2</v>
      </c>
      <c r="AF568">
        <v>5.5865921787709499E-3</v>
      </c>
      <c r="AG568">
        <v>0.83428571428571396</v>
      </c>
      <c r="AH568">
        <v>0.125714285714286</v>
      </c>
      <c r="AI568">
        <v>0.55314285714285705</v>
      </c>
      <c r="AJ568">
        <v>0.85714285714285698</v>
      </c>
      <c r="AK568">
        <v>0.67314285714285704</v>
      </c>
      <c r="AL568">
        <v>0.41942857142857098</v>
      </c>
      <c r="AM568">
        <v>0.75657142857142901</v>
      </c>
      <c r="AN568">
        <v>0.76571428571428601</v>
      </c>
      <c r="AO568">
        <v>0.52</v>
      </c>
      <c r="AP568">
        <v>0</v>
      </c>
      <c r="AQ568">
        <v>0.48571428571428599</v>
      </c>
      <c r="AR568">
        <v>0</v>
      </c>
      <c r="AS568">
        <v>0.42971428571428599</v>
      </c>
      <c r="AT568">
        <v>0.57142857142857095</v>
      </c>
      <c r="AU568">
        <v>0.52800000000000002</v>
      </c>
      <c r="AV568">
        <v>2.3702857142857101</v>
      </c>
      <c r="AW568">
        <v>2.6148571428571401</v>
      </c>
      <c r="AX568">
        <v>0.52</v>
      </c>
      <c r="AY568">
        <v>2.01485714285714</v>
      </c>
      <c r="AZ568">
        <v>7.52</v>
      </c>
      <c r="BA568">
        <v>0.66742857142857104</v>
      </c>
      <c r="BB568">
        <v>0.81942857142857095</v>
      </c>
      <c r="BC568">
        <v>0.26057142857142901</v>
      </c>
      <c r="BD568">
        <v>0.380571428571429</v>
      </c>
      <c r="BE568">
        <v>0.55085714285714305</v>
      </c>
      <c r="BF568" s="233" t="str">
        <f t="shared" si="8"/>
        <v>Significant vulnerability</v>
      </c>
    </row>
    <row r="569" spans="1:58" x14ac:dyDescent="0.25">
      <c r="A569">
        <v>56239</v>
      </c>
      <c r="B569">
        <v>608</v>
      </c>
      <c r="C569">
        <v>37</v>
      </c>
      <c r="D569">
        <v>2</v>
      </c>
      <c r="E569">
        <v>40249</v>
      </c>
      <c r="F569">
        <v>20</v>
      </c>
      <c r="G569">
        <v>95</v>
      </c>
      <c r="H569">
        <v>151</v>
      </c>
      <c r="I569">
        <v>62</v>
      </c>
      <c r="J569">
        <v>9</v>
      </c>
      <c r="K569">
        <v>84</v>
      </c>
      <c r="L569">
        <v>4</v>
      </c>
      <c r="M569">
        <v>27</v>
      </c>
      <c r="N569">
        <v>1</v>
      </c>
      <c r="O569">
        <v>1</v>
      </c>
      <c r="P569">
        <v>4</v>
      </c>
      <c r="Q569">
        <v>0</v>
      </c>
      <c r="R569">
        <v>6.0855263157894697E-2</v>
      </c>
      <c r="S569">
        <v>3.28947368421053E-3</v>
      </c>
      <c r="T569">
        <v>40249</v>
      </c>
      <c r="U569">
        <v>3.2894736842105303E-2</v>
      </c>
      <c r="V569">
        <v>0.15625</v>
      </c>
      <c r="W569">
        <v>0.248355263157895</v>
      </c>
      <c r="X569">
        <v>0.10197368421052599</v>
      </c>
      <c r="Y569">
        <v>1.4802631578947401E-2</v>
      </c>
      <c r="Z569">
        <v>0.13815789473684201</v>
      </c>
      <c r="AA569">
        <v>6.5789473684210497E-3</v>
      </c>
      <c r="AB569">
        <v>4.4407894736842098E-2</v>
      </c>
      <c r="AC569">
        <v>1.64473684210526E-3</v>
      </c>
      <c r="AD569">
        <v>1.64473684210526E-3</v>
      </c>
      <c r="AE569">
        <v>6.5789473684210497E-3</v>
      </c>
      <c r="AF569">
        <v>0</v>
      </c>
      <c r="AG569">
        <v>0.32114285714285701</v>
      </c>
      <c r="AH569">
        <v>8.11428571428571E-2</v>
      </c>
      <c r="AI569">
        <v>0.34171428571428603</v>
      </c>
      <c r="AJ569">
        <v>0.34514285714285697</v>
      </c>
      <c r="AK569">
        <v>0.26628571428571401</v>
      </c>
      <c r="AL569">
        <v>0.67085714285714304</v>
      </c>
      <c r="AM569">
        <v>0.34399999999999997</v>
      </c>
      <c r="AN569">
        <v>0.20228571428571401</v>
      </c>
      <c r="AO569">
        <v>0.70057142857142896</v>
      </c>
      <c r="AP569">
        <v>0.68457142857142905</v>
      </c>
      <c r="AQ569">
        <v>0.77828571428571403</v>
      </c>
      <c r="AR569">
        <v>0.17714285714285699</v>
      </c>
      <c r="AS569">
        <v>0.29942857142857099</v>
      </c>
      <c r="AT569">
        <v>0.254857142857143</v>
      </c>
      <c r="AU569">
        <v>0</v>
      </c>
      <c r="AV569">
        <v>1.0891428571428601</v>
      </c>
      <c r="AW569">
        <v>1.48342857142857</v>
      </c>
      <c r="AX569">
        <v>1.3851428571428599</v>
      </c>
      <c r="AY569">
        <v>1.50971428571429</v>
      </c>
      <c r="AZ569">
        <v>5.4674285714285702</v>
      </c>
      <c r="BA569">
        <v>0.14628571428571399</v>
      </c>
      <c r="BB569">
        <v>0.21257142857142899</v>
      </c>
      <c r="BC569">
        <v>0.74399999999999999</v>
      </c>
      <c r="BD569">
        <v>0.23314285714285701</v>
      </c>
      <c r="BE569">
        <v>0.20342857142857099</v>
      </c>
      <c r="BF569" s="233" t="str">
        <f t="shared" si="8"/>
        <v>Least vulnerability</v>
      </c>
    </row>
    <row r="570" spans="1:58" x14ac:dyDescent="0.25">
      <c r="A570">
        <v>56240</v>
      </c>
      <c r="B570">
        <v>873</v>
      </c>
      <c r="C570">
        <v>146</v>
      </c>
      <c r="D570">
        <v>7</v>
      </c>
      <c r="E570">
        <v>33459</v>
      </c>
      <c r="F570">
        <v>24</v>
      </c>
      <c r="G570">
        <v>250</v>
      </c>
      <c r="H570">
        <v>231</v>
      </c>
      <c r="I570">
        <v>117</v>
      </c>
      <c r="J570">
        <v>41</v>
      </c>
      <c r="K570">
        <v>31</v>
      </c>
      <c r="L570">
        <v>8</v>
      </c>
      <c r="M570">
        <v>50</v>
      </c>
      <c r="N570">
        <v>24</v>
      </c>
      <c r="O570">
        <v>0</v>
      </c>
      <c r="P570">
        <v>16</v>
      </c>
      <c r="Q570">
        <v>58</v>
      </c>
      <c r="R570">
        <v>0.16723940435280599</v>
      </c>
      <c r="S570">
        <v>8.0183276059564695E-3</v>
      </c>
      <c r="T570">
        <v>33459</v>
      </c>
      <c r="U570">
        <v>2.74914089347079E-2</v>
      </c>
      <c r="V570">
        <v>0.28636884306987398</v>
      </c>
      <c r="W570">
        <v>0.26460481099656402</v>
      </c>
      <c r="X570">
        <v>0.134020618556701</v>
      </c>
      <c r="Y570">
        <v>4.6964490263459301E-2</v>
      </c>
      <c r="Z570">
        <v>3.5509736540664402E-2</v>
      </c>
      <c r="AA570">
        <v>9.1638029782359701E-3</v>
      </c>
      <c r="AB570">
        <v>5.7273768613974797E-2</v>
      </c>
      <c r="AC570">
        <v>2.74914089347079E-2</v>
      </c>
      <c r="AD570">
        <v>0</v>
      </c>
      <c r="AE570">
        <v>1.8327605956471898E-2</v>
      </c>
      <c r="AF570">
        <v>6.6437571592210795E-2</v>
      </c>
      <c r="AG570">
        <v>0.91200000000000003</v>
      </c>
      <c r="AH570">
        <v>0.185142857142857</v>
      </c>
      <c r="AI570">
        <v>0.72342857142857098</v>
      </c>
      <c r="AJ570">
        <v>0.24114285714285699</v>
      </c>
      <c r="AK570">
        <v>0.873142857142857</v>
      </c>
      <c r="AL570">
        <v>0.77600000000000002</v>
      </c>
      <c r="AM570">
        <v>0.64914285714285702</v>
      </c>
      <c r="AN570">
        <v>0.89600000000000002</v>
      </c>
      <c r="AO570">
        <v>0.155428571428571</v>
      </c>
      <c r="AP570">
        <v>0.753142857142857</v>
      </c>
      <c r="AQ570">
        <v>0.84571428571428597</v>
      </c>
      <c r="AR570">
        <v>0.65142857142857102</v>
      </c>
      <c r="AS570">
        <v>0</v>
      </c>
      <c r="AT570">
        <v>0.59085714285714297</v>
      </c>
      <c r="AU570">
        <v>0.94857142857142895</v>
      </c>
      <c r="AV570">
        <v>2.0617142857142898</v>
      </c>
      <c r="AW570">
        <v>3.19428571428571</v>
      </c>
      <c r="AX570">
        <v>0.90857142857142903</v>
      </c>
      <c r="AY570">
        <v>3.0365714285714298</v>
      </c>
      <c r="AZ570">
        <v>9.2011428571428606</v>
      </c>
      <c r="BA570">
        <v>0.54971428571428604</v>
      </c>
      <c r="BB570">
        <v>0.99199999999999999</v>
      </c>
      <c r="BC570">
        <v>0.48799999999999999</v>
      </c>
      <c r="BD570">
        <v>0.70514285714285696</v>
      </c>
      <c r="BE570">
        <v>0.81828571428571395</v>
      </c>
      <c r="BF570" s="233" t="str">
        <f t="shared" si="8"/>
        <v>Most vulnerability</v>
      </c>
    </row>
    <row r="571" spans="1:58" x14ac:dyDescent="0.25">
      <c r="A571">
        <v>56241</v>
      </c>
      <c r="B571">
        <v>3696</v>
      </c>
      <c r="C571">
        <v>417</v>
      </c>
      <c r="D571">
        <v>121</v>
      </c>
      <c r="E571">
        <v>36421</v>
      </c>
      <c r="F571">
        <v>239</v>
      </c>
      <c r="G571">
        <v>878</v>
      </c>
      <c r="H571">
        <v>826</v>
      </c>
      <c r="I571">
        <v>445</v>
      </c>
      <c r="J571">
        <v>95</v>
      </c>
      <c r="K571">
        <v>681</v>
      </c>
      <c r="L571">
        <v>34</v>
      </c>
      <c r="M571">
        <v>133</v>
      </c>
      <c r="N571">
        <v>100</v>
      </c>
      <c r="O571">
        <v>52</v>
      </c>
      <c r="P571">
        <v>149</v>
      </c>
      <c r="Q571">
        <v>142</v>
      </c>
      <c r="R571">
        <v>0.11282467532467499</v>
      </c>
      <c r="S571">
        <v>3.2738095238095198E-2</v>
      </c>
      <c r="T571">
        <v>36421</v>
      </c>
      <c r="U571">
        <v>6.4664502164502202E-2</v>
      </c>
      <c r="V571">
        <v>0.23755411255411299</v>
      </c>
      <c r="W571">
        <v>0.22348484848484801</v>
      </c>
      <c r="X571">
        <v>0.12040043290043299</v>
      </c>
      <c r="Y571">
        <v>2.57034632034632E-2</v>
      </c>
      <c r="Z571">
        <v>0.184253246753247</v>
      </c>
      <c r="AA571">
        <v>9.1991341991341999E-3</v>
      </c>
      <c r="AB571">
        <v>3.5984848484848501E-2</v>
      </c>
      <c r="AC571">
        <v>2.7056277056277101E-2</v>
      </c>
      <c r="AD571">
        <v>1.4069264069264099E-2</v>
      </c>
      <c r="AE571">
        <v>4.0313852813852802E-2</v>
      </c>
      <c r="AF571">
        <v>3.8419913419913403E-2</v>
      </c>
      <c r="AG571">
        <v>0.73599999999999999</v>
      </c>
      <c r="AH571">
        <v>0.85942857142857099</v>
      </c>
      <c r="AI571">
        <v>0.54057142857142904</v>
      </c>
      <c r="AJ571">
        <v>0.80800000000000005</v>
      </c>
      <c r="AK571">
        <v>0.73142857142857098</v>
      </c>
      <c r="AL571">
        <v>0.49028571428571399</v>
      </c>
      <c r="AM571">
        <v>0.52571428571428602</v>
      </c>
      <c r="AN571">
        <v>0.54857142857142904</v>
      </c>
      <c r="AO571">
        <v>0.78285714285714303</v>
      </c>
      <c r="AP571">
        <v>0.75542857142857101</v>
      </c>
      <c r="AQ571">
        <v>0.72114285714285697</v>
      </c>
      <c r="AR571">
        <v>0.64571428571428602</v>
      </c>
      <c r="AS571">
        <v>0.86628571428571399</v>
      </c>
      <c r="AT571">
        <v>0.91200000000000003</v>
      </c>
      <c r="AU571">
        <v>0.89028571428571401</v>
      </c>
      <c r="AV571">
        <v>2.944</v>
      </c>
      <c r="AW571">
        <v>2.2959999999999998</v>
      </c>
      <c r="AX571">
        <v>1.53828571428571</v>
      </c>
      <c r="AY571">
        <v>4.0354285714285698</v>
      </c>
      <c r="AZ571">
        <v>10.813714285714299</v>
      </c>
      <c r="BA571">
        <v>0.86399999999999999</v>
      </c>
      <c r="BB571">
        <v>0.65257142857142902</v>
      </c>
      <c r="BC571">
        <v>0.81485714285714295</v>
      </c>
      <c r="BD571">
        <v>0.98514285714285699</v>
      </c>
      <c r="BE571">
        <v>0.96571428571428597</v>
      </c>
      <c r="BF571" s="233" t="str">
        <f t="shared" si="8"/>
        <v>Most vulnerability</v>
      </c>
    </row>
    <row r="572" spans="1:58" x14ac:dyDescent="0.25">
      <c r="A572">
        <v>56243</v>
      </c>
      <c r="B572">
        <v>1864</v>
      </c>
      <c r="C572">
        <v>346</v>
      </c>
      <c r="D572">
        <v>27</v>
      </c>
      <c r="E572">
        <v>31732</v>
      </c>
      <c r="F572">
        <v>109</v>
      </c>
      <c r="G572">
        <v>302</v>
      </c>
      <c r="H572">
        <v>525</v>
      </c>
      <c r="I572">
        <v>229</v>
      </c>
      <c r="J572">
        <v>63</v>
      </c>
      <c r="K572">
        <v>103</v>
      </c>
      <c r="L572">
        <v>6</v>
      </c>
      <c r="M572">
        <v>23</v>
      </c>
      <c r="N572">
        <v>64</v>
      </c>
      <c r="O572">
        <v>25</v>
      </c>
      <c r="P572">
        <v>13</v>
      </c>
      <c r="Q572">
        <v>0</v>
      </c>
      <c r="R572">
        <v>0.185622317596567</v>
      </c>
      <c r="S572">
        <v>1.44849785407725E-2</v>
      </c>
      <c r="T572">
        <v>31732</v>
      </c>
      <c r="U572">
        <v>5.8476394849785403E-2</v>
      </c>
      <c r="V572">
        <v>0.162017167381974</v>
      </c>
      <c r="W572">
        <v>0.28165236051502102</v>
      </c>
      <c r="X572">
        <v>0.12285407725321899</v>
      </c>
      <c r="Y572">
        <v>3.3798283261802599E-2</v>
      </c>
      <c r="Z572">
        <v>5.5257510729613699E-2</v>
      </c>
      <c r="AA572">
        <v>3.2188841201716699E-3</v>
      </c>
      <c r="AB572">
        <v>1.23390557939914E-2</v>
      </c>
      <c r="AC572">
        <v>3.4334763948497903E-2</v>
      </c>
      <c r="AD572">
        <v>1.3412017167382001E-2</v>
      </c>
      <c r="AE572">
        <v>6.9742489270386296E-3</v>
      </c>
      <c r="AF572">
        <v>0</v>
      </c>
      <c r="AG572">
        <v>0.93600000000000005</v>
      </c>
      <c r="AH572">
        <v>0.38400000000000001</v>
      </c>
      <c r="AI572">
        <v>0.81257142857142906</v>
      </c>
      <c r="AJ572">
        <v>0.75771428571428601</v>
      </c>
      <c r="AK572">
        <v>0.29599999999999999</v>
      </c>
      <c r="AL572">
        <v>0.86399999999999999</v>
      </c>
      <c r="AM572">
        <v>0.54857142857142904</v>
      </c>
      <c r="AN572">
        <v>0.73942857142857099</v>
      </c>
      <c r="AO572">
        <v>0.28457142857142897</v>
      </c>
      <c r="AP572">
        <v>0.55657142857142905</v>
      </c>
      <c r="AQ572">
        <v>0.48342857142857099</v>
      </c>
      <c r="AR572">
        <v>0.70285714285714296</v>
      </c>
      <c r="AS572">
        <v>0.85599999999999998</v>
      </c>
      <c r="AT572">
        <v>0.27428571428571402</v>
      </c>
      <c r="AU572">
        <v>0</v>
      </c>
      <c r="AV572">
        <v>2.8902857142857101</v>
      </c>
      <c r="AW572">
        <v>2.448</v>
      </c>
      <c r="AX572">
        <v>0.84114285714285697</v>
      </c>
      <c r="AY572">
        <v>2.3165714285714301</v>
      </c>
      <c r="AZ572">
        <v>8.4960000000000004</v>
      </c>
      <c r="BA572">
        <v>0.85028571428571398</v>
      </c>
      <c r="BB572">
        <v>0.73142857142857098</v>
      </c>
      <c r="BC572">
        <v>0.44457142857142901</v>
      </c>
      <c r="BD572">
        <v>0.48114285714285698</v>
      </c>
      <c r="BE572">
        <v>0.70857142857142896</v>
      </c>
      <c r="BF572" s="233" t="str">
        <f t="shared" si="8"/>
        <v>Significant vulnerability</v>
      </c>
    </row>
    <row r="573" spans="1:58" x14ac:dyDescent="0.25">
      <c r="A573">
        <v>56244</v>
      </c>
      <c r="B573">
        <v>1714</v>
      </c>
      <c r="C573">
        <v>177</v>
      </c>
      <c r="D573">
        <v>16</v>
      </c>
      <c r="E573">
        <v>36287</v>
      </c>
      <c r="F573">
        <v>52</v>
      </c>
      <c r="G573">
        <v>268</v>
      </c>
      <c r="H573">
        <v>528</v>
      </c>
      <c r="I573">
        <v>121</v>
      </c>
      <c r="J573">
        <v>23</v>
      </c>
      <c r="K573">
        <v>134</v>
      </c>
      <c r="L573">
        <v>10</v>
      </c>
      <c r="M573">
        <v>43</v>
      </c>
      <c r="N573">
        <v>28</v>
      </c>
      <c r="O573">
        <v>8</v>
      </c>
      <c r="P573">
        <v>10</v>
      </c>
      <c r="Q573">
        <v>10</v>
      </c>
      <c r="R573">
        <v>0.10326721120186701</v>
      </c>
      <c r="S573">
        <v>9.3348891481913592E-3</v>
      </c>
      <c r="T573">
        <v>36287</v>
      </c>
      <c r="U573">
        <v>3.0338389731621899E-2</v>
      </c>
      <c r="V573">
        <v>0.15635939323220499</v>
      </c>
      <c r="W573">
        <v>0.30805134189031502</v>
      </c>
      <c r="X573">
        <v>7.0595099183197202E-2</v>
      </c>
      <c r="Y573">
        <v>1.34189031505251E-2</v>
      </c>
      <c r="Z573">
        <v>7.8179696616102703E-2</v>
      </c>
      <c r="AA573">
        <v>5.8343057176195997E-3</v>
      </c>
      <c r="AB573">
        <v>2.50875145857643E-2</v>
      </c>
      <c r="AC573">
        <v>1.6336056009334899E-2</v>
      </c>
      <c r="AD573">
        <v>4.6674445740956796E-3</v>
      </c>
      <c r="AE573">
        <v>5.8343057176195997E-3</v>
      </c>
      <c r="AF573">
        <v>5.8343057176195997E-3</v>
      </c>
      <c r="AG573">
        <v>0.68</v>
      </c>
      <c r="AH573">
        <v>0.220571428571429</v>
      </c>
      <c r="AI573">
        <v>0.55542857142857105</v>
      </c>
      <c r="AJ573">
        <v>0.28914285714285698</v>
      </c>
      <c r="AK573">
        <v>0.26742857142857102</v>
      </c>
      <c r="AL573">
        <v>0.94742857142857095</v>
      </c>
      <c r="AM573">
        <v>7.8857142857142903E-2</v>
      </c>
      <c r="AN573">
        <v>0.16914285714285701</v>
      </c>
      <c r="AO573">
        <v>0.437714285714286</v>
      </c>
      <c r="AP573">
        <v>0.66514285714285704</v>
      </c>
      <c r="AQ573">
        <v>0.628571428571429</v>
      </c>
      <c r="AR573">
        <v>0.50628571428571401</v>
      </c>
      <c r="AS573">
        <v>0.497142857142857</v>
      </c>
      <c r="AT573">
        <v>0.224</v>
      </c>
      <c r="AU573">
        <v>0.53371428571428603</v>
      </c>
      <c r="AV573">
        <v>1.74514285714286</v>
      </c>
      <c r="AW573">
        <v>1.46285714285714</v>
      </c>
      <c r="AX573">
        <v>1.1028571428571401</v>
      </c>
      <c r="AY573">
        <v>2.3897142857142901</v>
      </c>
      <c r="AZ573">
        <v>6.70057142857143</v>
      </c>
      <c r="BA573">
        <v>0.39314285714285702</v>
      </c>
      <c r="BB573">
        <v>0.19771428571428601</v>
      </c>
      <c r="BC573">
        <v>0.61028571428571399</v>
      </c>
      <c r="BD573">
        <v>0.50628571428571401</v>
      </c>
      <c r="BE573">
        <v>0.41714285714285698</v>
      </c>
      <c r="BF573" s="233" t="str">
        <f t="shared" si="8"/>
        <v>Some vulnerability</v>
      </c>
    </row>
    <row r="574" spans="1:58" x14ac:dyDescent="0.25">
      <c r="A574">
        <v>56245</v>
      </c>
      <c r="B574">
        <v>534</v>
      </c>
      <c r="C574">
        <v>53</v>
      </c>
      <c r="D574">
        <v>12</v>
      </c>
      <c r="E574">
        <v>35926</v>
      </c>
      <c r="F574">
        <v>35</v>
      </c>
      <c r="G574">
        <v>56</v>
      </c>
      <c r="H574">
        <v>139</v>
      </c>
      <c r="I574">
        <v>41</v>
      </c>
      <c r="J574">
        <v>13</v>
      </c>
      <c r="K574">
        <v>131</v>
      </c>
      <c r="L574">
        <v>14</v>
      </c>
      <c r="M574">
        <v>21</v>
      </c>
      <c r="N574">
        <v>11</v>
      </c>
      <c r="O574">
        <v>6</v>
      </c>
      <c r="P574">
        <v>12</v>
      </c>
      <c r="Q574">
        <v>0</v>
      </c>
      <c r="R574">
        <v>9.9250936329587994E-2</v>
      </c>
      <c r="S574">
        <v>2.2471910112359501E-2</v>
      </c>
      <c r="T574">
        <v>35926</v>
      </c>
      <c r="U574">
        <v>6.5543071161048697E-2</v>
      </c>
      <c r="V574">
        <v>0.10486891385767801</v>
      </c>
      <c r="W574">
        <v>0.26029962546816499</v>
      </c>
      <c r="X574">
        <v>7.6779026217228499E-2</v>
      </c>
      <c r="Y574">
        <v>2.43445692883895E-2</v>
      </c>
      <c r="Z574">
        <v>0.245318352059925</v>
      </c>
      <c r="AA574">
        <v>2.6217228464419502E-2</v>
      </c>
      <c r="AB574">
        <v>3.9325842696629199E-2</v>
      </c>
      <c r="AC574">
        <v>2.05992509363296E-2</v>
      </c>
      <c r="AD574">
        <v>1.1235955056179799E-2</v>
      </c>
      <c r="AE574">
        <v>2.2471910112359501E-2</v>
      </c>
      <c r="AF574">
        <v>0</v>
      </c>
      <c r="AG574">
        <v>0.64800000000000002</v>
      </c>
      <c r="AH574">
        <v>0.67542857142857105</v>
      </c>
      <c r="AI574">
        <v>0.58285714285714296</v>
      </c>
      <c r="AJ574">
        <v>0.81714285714285695</v>
      </c>
      <c r="AK574">
        <v>6.1714285714285701E-2</v>
      </c>
      <c r="AL574">
        <v>0.75657142857142901</v>
      </c>
      <c r="AM574">
        <v>0.12</v>
      </c>
      <c r="AN574">
        <v>0.51314285714285701</v>
      </c>
      <c r="AO574">
        <v>0.85371428571428598</v>
      </c>
      <c r="AP574">
        <v>0.91314285714285703</v>
      </c>
      <c r="AQ574">
        <v>0.752</v>
      </c>
      <c r="AR574">
        <v>0.56685714285714295</v>
      </c>
      <c r="AS574">
        <v>0.80685714285714305</v>
      </c>
      <c r="AT574">
        <v>0.70857142857142896</v>
      </c>
      <c r="AU574">
        <v>0</v>
      </c>
      <c r="AV574">
        <v>2.72342857142857</v>
      </c>
      <c r="AW574">
        <v>1.45142857142857</v>
      </c>
      <c r="AX574">
        <v>1.76685714285714</v>
      </c>
      <c r="AY574">
        <v>2.8342857142857101</v>
      </c>
      <c r="AZ574">
        <v>8.7759999999999998</v>
      </c>
      <c r="BA574">
        <v>0.8</v>
      </c>
      <c r="BB574">
        <v>0.189714285714286</v>
      </c>
      <c r="BC574">
        <v>0.90628571428571403</v>
      </c>
      <c r="BD574">
        <v>0.63771428571428601</v>
      </c>
      <c r="BE574">
        <v>0.748571428571429</v>
      </c>
      <c r="BF574" s="233" t="str">
        <f t="shared" si="8"/>
        <v>Significant vulnerability</v>
      </c>
    </row>
    <row r="575" spans="1:58" x14ac:dyDescent="0.25">
      <c r="A575">
        <v>56248</v>
      </c>
      <c r="B575">
        <v>811</v>
      </c>
      <c r="C575">
        <v>83</v>
      </c>
      <c r="D575">
        <v>31</v>
      </c>
      <c r="E575">
        <v>39690</v>
      </c>
      <c r="F575">
        <v>28</v>
      </c>
      <c r="G575">
        <v>202</v>
      </c>
      <c r="H575">
        <v>120</v>
      </c>
      <c r="I575">
        <v>117</v>
      </c>
      <c r="J575">
        <v>38</v>
      </c>
      <c r="K575">
        <v>19</v>
      </c>
      <c r="L575">
        <v>0</v>
      </c>
      <c r="M575">
        <v>30</v>
      </c>
      <c r="N575">
        <v>16</v>
      </c>
      <c r="O575">
        <v>0</v>
      </c>
      <c r="P575">
        <v>17</v>
      </c>
      <c r="Q575">
        <v>0</v>
      </c>
      <c r="R575">
        <v>0.10234278668310701</v>
      </c>
      <c r="S575">
        <v>3.82244143033292E-2</v>
      </c>
      <c r="T575">
        <v>39690</v>
      </c>
      <c r="U575">
        <v>3.4525277435265102E-2</v>
      </c>
      <c r="V575">
        <v>0.249075215782984</v>
      </c>
      <c r="W575">
        <v>0.14796547472256499</v>
      </c>
      <c r="X575">
        <v>0.14426633785450099</v>
      </c>
      <c r="Y575">
        <v>4.6855733662145502E-2</v>
      </c>
      <c r="Z575">
        <v>2.3427866831072799E-2</v>
      </c>
      <c r="AA575">
        <v>0</v>
      </c>
      <c r="AB575">
        <v>3.69913686806412E-2</v>
      </c>
      <c r="AC575">
        <v>1.97287299630086E-2</v>
      </c>
      <c r="AD575">
        <v>0</v>
      </c>
      <c r="AE575">
        <v>2.0961775585696701E-2</v>
      </c>
      <c r="AF575">
        <v>0</v>
      </c>
      <c r="AG575">
        <v>0.67314285714285704</v>
      </c>
      <c r="AH575">
        <v>0.90057142857142902</v>
      </c>
      <c r="AI575">
        <v>0.35199999999999998</v>
      </c>
      <c r="AJ575">
        <v>0.38400000000000001</v>
      </c>
      <c r="AK575">
        <v>0.78057142857142903</v>
      </c>
      <c r="AL575">
        <v>9.71428571428571E-2</v>
      </c>
      <c r="AM575">
        <v>0.73371428571428599</v>
      </c>
      <c r="AN575">
        <v>0.89371428571428602</v>
      </c>
      <c r="AO575">
        <v>0.08</v>
      </c>
      <c r="AP575">
        <v>0</v>
      </c>
      <c r="AQ575">
        <v>0.72685714285714298</v>
      </c>
      <c r="AR575">
        <v>0.55428571428571405</v>
      </c>
      <c r="AS575">
        <v>0</v>
      </c>
      <c r="AT575">
        <v>0.67771428571428605</v>
      </c>
      <c r="AU575">
        <v>0</v>
      </c>
      <c r="AV575">
        <v>2.30971428571429</v>
      </c>
      <c r="AW575">
        <v>2.50514285714286</v>
      </c>
      <c r="AX575">
        <v>0.08</v>
      </c>
      <c r="AY575">
        <v>1.95885714285714</v>
      </c>
      <c r="AZ575">
        <v>6.8537142857142896</v>
      </c>
      <c r="BA575">
        <v>0.65028571428571402</v>
      </c>
      <c r="BB575">
        <v>0.75885714285714301</v>
      </c>
      <c r="BC575">
        <v>6.4000000000000001E-2</v>
      </c>
      <c r="BD575">
        <v>0.35542857142857098</v>
      </c>
      <c r="BE575">
        <v>0.44457142857142901</v>
      </c>
      <c r="BF575" s="233" t="str">
        <f t="shared" si="8"/>
        <v>Some vulnerability</v>
      </c>
    </row>
    <row r="576" spans="1:58" x14ac:dyDescent="0.25">
      <c r="A576">
        <v>56249</v>
      </c>
      <c r="B576">
        <v>283</v>
      </c>
      <c r="C576">
        <v>13</v>
      </c>
      <c r="D576">
        <v>4</v>
      </c>
      <c r="E576">
        <v>53933</v>
      </c>
      <c r="F576">
        <v>1</v>
      </c>
      <c r="G576">
        <v>80</v>
      </c>
      <c r="H576">
        <v>45</v>
      </c>
      <c r="I576">
        <v>39</v>
      </c>
      <c r="J576">
        <v>12</v>
      </c>
      <c r="K576">
        <v>3</v>
      </c>
      <c r="L576">
        <v>0</v>
      </c>
      <c r="M576">
        <v>0</v>
      </c>
      <c r="N576">
        <v>8</v>
      </c>
      <c r="O576">
        <v>0</v>
      </c>
      <c r="P576">
        <v>4</v>
      </c>
      <c r="Q576">
        <v>0</v>
      </c>
      <c r="R576">
        <v>4.5936395759717301E-2</v>
      </c>
      <c r="S576">
        <v>1.41342756183746E-2</v>
      </c>
      <c r="T576">
        <v>53933</v>
      </c>
      <c r="U576">
        <v>3.53356890459364E-3</v>
      </c>
      <c r="V576">
        <v>0.28268551236749101</v>
      </c>
      <c r="W576">
        <v>0.15901060070671399</v>
      </c>
      <c r="X576">
        <v>0.13780918727915201</v>
      </c>
      <c r="Y576">
        <v>4.2402826855123699E-2</v>
      </c>
      <c r="Z576">
        <v>1.06007067137809E-2</v>
      </c>
      <c r="AA576">
        <v>0</v>
      </c>
      <c r="AB576">
        <v>0</v>
      </c>
      <c r="AC576">
        <v>2.8268551236749099E-2</v>
      </c>
      <c r="AD576">
        <v>0</v>
      </c>
      <c r="AE576">
        <v>1.41342756183746E-2</v>
      </c>
      <c r="AF576">
        <v>0</v>
      </c>
      <c r="AG576">
        <v>0.19771428571428601</v>
      </c>
      <c r="AH576">
        <v>0.374857142857143</v>
      </c>
      <c r="AI576">
        <v>8.2285714285714295E-2</v>
      </c>
      <c r="AJ576">
        <v>2.17142857142857E-2</v>
      </c>
      <c r="AK576">
        <v>0.86399999999999999</v>
      </c>
      <c r="AL576">
        <v>0.124571428571429</v>
      </c>
      <c r="AM576">
        <v>0.67542857142857105</v>
      </c>
      <c r="AN576">
        <v>0.85714285714285698</v>
      </c>
      <c r="AO576">
        <v>3.54285714285714E-2</v>
      </c>
      <c r="AP576">
        <v>0</v>
      </c>
      <c r="AQ576">
        <v>0</v>
      </c>
      <c r="AR576">
        <v>0.65942857142857103</v>
      </c>
      <c r="AS576">
        <v>0</v>
      </c>
      <c r="AT576">
        <v>0.504</v>
      </c>
      <c r="AU576">
        <v>0</v>
      </c>
      <c r="AV576">
        <v>0.67657142857142905</v>
      </c>
      <c r="AW576">
        <v>2.52114285714286</v>
      </c>
      <c r="AX576">
        <v>3.54285714285714E-2</v>
      </c>
      <c r="AY576">
        <v>1.1634285714285699</v>
      </c>
      <c r="AZ576">
        <v>4.3965714285714297</v>
      </c>
      <c r="BA576">
        <v>4.4571428571428602E-2</v>
      </c>
      <c r="BB576">
        <v>0.76914285714285702</v>
      </c>
      <c r="BC576">
        <v>3.2000000000000001E-2</v>
      </c>
      <c r="BD576">
        <v>0.13142857142857101</v>
      </c>
      <c r="BE576">
        <v>7.0857142857142896E-2</v>
      </c>
      <c r="BF576" s="233" t="str">
        <f t="shared" si="8"/>
        <v>Least vulnerability</v>
      </c>
    </row>
    <row r="577" spans="1:58" x14ac:dyDescent="0.25">
      <c r="A577">
        <v>56251</v>
      </c>
      <c r="B577">
        <v>901</v>
      </c>
      <c r="C577">
        <v>46</v>
      </c>
      <c r="D577">
        <v>23</v>
      </c>
      <c r="E577">
        <v>39491</v>
      </c>
      <c r="F577">
        <v>42</v>
      </c>
      <c r="G577">
        <v>148</v>
      </c>
      <c r="H577">
        <v>198</v>
      </c>
      <c r="I577">
        <v>86</v>
      </c>
      <c r="J577">
        <v>9</v>
      </c>
      <c r="K577">
        <v>47</v>
      </c>
      <c r="L577">
        <v>14</v>
      </c>
      <c r="M577">
        <v>24</v>
      </c>
      <c r="N577">
        <v>16</v>
      </c>
      <c r="O577">
        <v>16</v>
      </c>
      <c r="P577">
        <v>5</v>
      </c>
      <c r="Q577">
        <v>0</v>
      </c>
      <c r="R577">
        <v>5.1054384017757998E-2</v>
      </c>
      <c r="S577">
        <v>2.5527192008878999E-2</v>
      </c>
      <c r="T577">
        <v>39491</v>
      </c>
      <c r="U577">
        <v>4.6614872364040001E-2</v>
      </c>
      <c r="V577">
        <v>0.16426193118756899</v>
      </c>
      <c r="W577">
        <v>0.21975582685904599</v>
      </c>
      <c r="X577">
        <v>9.5449500554939004E-2</v>
      </c>
      <c r="Y577">
        <v>9.9889012208657108E-3</v>
      </c>
      <c r="Z577">
        <v>5.2164261931187603E-2</v>
      </c>
      <c r="AA577">
        <v>1.55382907880133E-2</v>
      </c>
      <c r="AB577">
        <v>2.66370699223085E-2</v>
      </c>
      <c r="AC577">
        <v>1.7758046614872399E-2</v>
      </c>
      <c r="AD577">
        <v>1.7758046614872399E-2</v>
      </c>
      <c r="AE577">
        <v>5.5493895671476102E-3</v>
      </c>
      <c r="AF577">
        <v>0</v>
      </c>
      <c r="AG577">
        <v>0.24228571428571399</v>
      </c>
      <c r="AH577">
        <v>0.75657142857142901</v>
      </c>
      <c r="AI577">
        <v>0.36228571428571399</v>
      </c>
      <c r="AJ577">
        <v>0.58285714285714296</v>
      </c>
      <c r="AK577">
        <v>0.30171428571428599</v>
      </c>
      <c r="AL577">
        <v>0.45028571428571401</v>
      </c>
      <c r="AM577">
        <v>0.28342857142857097</v>
      </c>
      <c r="AN577">
        <v>9.1428571428571401E-2</v>
      </c>
      <c r="AO577">
        <v>0.26171428571428601</v>
      </c>
      <c r="AP577">
        <v>0.85257142857142898</v>
      </c>
      <c r="AQ577">
        <v>0.64228571428571402</v>
      </c>
      <c r="AR577">
        <v>0.52228571428571402</v>
      </c>
      <c r="AS577">
        <v>0.91542857142857104</v>
      </c>
      <c r="AT577">
        <v>0.217142857142857</v>
      </c>
      <c r="AU577">
        <v>0</v>
      </c>
      <c r="AV577">
        <v>1.944</v>
      </c>
      <c r="AW577">
        <v>1.1268571428571399</v>
      </c>
      <c r="AX577">
        <v>1.1142857142857101</v>
      </c>
      <c r="AY577">
        <v>2.2971428571428598</v>
      </c>
      <c r="AZ577">
        <v>6.4822857142857098</v>
      </c>
      <c r="BA577">
        <v>0.48228571428571398</v>
      </c>
      <c r="BB577">
        <v>7.4285714285714302E-2</v>
      </c>
      <c r="BC577">
        <v>0.61828571428571399</v>
      </c>
      <c r="BD577">
        <v>0.47542857142857098</v>
      </c>
      <c r="BE577">
        <v>0.370285714285714</v>
      </c>
      <c r="BF577" s="233" t="str">
        <f t="shared" si="8"/>
        <v>Some vulnerability</v>
      </c>
    </row>
    <row r="578" spans="1:58" x14ac:dyDescent="0.25">
      <c r="A578">
        <v>56252</v>
      </c>
      <c r="B578">
        <v>1246</v>
      </c>
      <c r="C578">
        <v>151</v>
      </c>
      <c r="D578">
        <v>15</v>
      </c>
      <c r="E578">
        <v>32871</v>
      </c>
      <c r="F578">
        <v>43</v>
      </c>
      <c r="G578">
        <v>253</v>
      </c>
      <c r="H578">
        <v>341</v>
      </c>
      <c r="I578">
        <v>160</v>
      </c>
      <c r="J578">
        <v>23</v>
      </c>
      <c r="K578">
        <v>177</v>
      </c>
      <c r="L578">
        <v>16</v>
      </c>
      <c r="M578">
        <v>43</v>
      </c>
      <c r="N578">
        <v>15</v>
      </c>
      <c r="O578">
        <v>6</v>
      </c>
      <c r="P578">
        <v>14</v>
      </c>
      <c r="Q578">
        <v>13</v>
      </c>
      <c r="R578">
        <v>0.121187800963082</v>
      </c>
      <c r="S578">
        <v>1.20385232744783E-2</v>
      </c>
      <c r="T578">
        <v>32871</v>
      </c>
      <c r="U578">
        <v>3.4510433386837902E-2</v>
      </c>
      <c r="V578">
        <v>0.203049759229534</v>
      </c>
      <c r="W578">
        <v>0.27367576243980701</v>
      </c>
      <c r="X578">
        <v>0.12841091492776899</v>
      </c>
      <c r="Y578">
        <v>1.8459069020866799E-2</v>
      </c>
      <c r="Z578">
        <v>0.14205457463884399</v>
      </c>
      <c r="AA578">
        <v>1.28410914927769E-2</v>
      </c>
      <c r="AB578">
        <v>3.4510433386837902E-2</v>
      </c>
      <c r="AC578">
        <v>1.20385232744783E-2</v>
      </c>
      <c r="AD578">
        <v>4.8154093097913303E-3</v>
      </c>
      <c r="AE578">
        <v>1.1235955056179799E-2</v>
      </c>
      <c r="AF578">
        <v>1.04333868378812E-2</v>
      </c>
      <c r="AG578">
        <v>0.76914285714285702</v>
      </c>
      <c r="AH578">
        <v>0.31885714285714301</v>
      </c>
      <c r="AI578">
        <v>0.75542857142857101</v>
      </c>
      <c r="AJ578">
        <v>0.38285714285714301</v>
      </c>
      <c r="AK578">
        <v>0.55200000000000005</v>
      </c>
      <c r="AL578">
        <v>0.82742857142857096</v>
      </c>
      <c r="AM578">
        <v>0.60457142857142898</v>
      </c>
      <c r="AN578">
        <v>0.310857142857143</v>
      </c>
      <c r="AO578">
        <v>0.70742857142857096</v>
      </c>
      <c r="AP578">
        <v>0.81714285714285695</v>
      </c>
      <c r="AQ578">
        <v>0.70628571428571396</v>
      </c>
      <c r="AR578">
        <v>0.437714285714286</v>
      </c>
      <c r="AS578">
        <v>0.50742857142857101</v>
      </c>
      <c r="AT578">
        <v>0.41485714285714298</v>
      </c>
      <c r="AU578">
        <v>0.61599999999999999</v>
      </c>
      <c r="AV578">
        <v>2.22628571428571</v>
      </c>
      <c r="AW578">
        <v>2.2948571428571398</v>
      </c>
      <c r="AX578">
        <v>1.52457142857143</v>
      </c>
      <c r="AY578">
        <v>2.6822857142857099</v>
      </c>
      <c r="AZ578">
        <v>8.7279999999999998</v>
      </c>
      <c r="BA578">
        <v>0.61828571428571399</v>
      </c>
      <c r="BB578">
        <v>0.65142857142857102</v>
      </c>
      <c r="BC578">
        <v>0.80800000000000005</v>
      </c>
      <c r="BD578">
        <v>0.59542857142857097</v>
      </c>
      <c r="BE578">
        <v>0.73714285714285699</v>
      </c>
      <c r="BF578" s="233" t="str">
        <f t="shared" si="8"/>
        <v>Significant vulnerability</v>
      </c>
    </row>
    <row r="579" spans="1:58" x14ac:dyDescent="0.25">
      <c r="A579">
        <v>56253</v>
      </c>
      <c r="B579">
        <v>833</v>
      </c>
      <c r="C579">
        <v>60</v>
      </c>
      <c r="D579">
        <v>13</v>
      </c>
      <c r="E579">
        <v>38835</v>
      </c>
      <c r="F579">
        <v>42</v>
      </c>
      <c r="G579">
        <v>211</v>
      </c>
      <c r="H579">
        <v>148</v>
      </c>
      <c r="I579">
        <v>90</v>
      </c>
      <c r="J579">
        <v>41</v>
      </c>
      <c r="K579">
        <v>29</v>
      </c>
      <c r="L579">
        <v>3</v>
      </c>
      <c r="M579">
        <v>0</v>
      </c>
      <c r="N579">
        <v>59</v>
      </c>
      <c r="O579">
        <v>1</v>
      </c>
      <c r="P579">
        <v>1</v>
      </c>
      <c r="Q579">
        <v>24</v>
      </c>
      <c r="R579">
        <v>7.2028811524609798E-2</v>
      </c>
      <c r="S579">
        <v>1.5606242496998801E-2</v>
      </c>
      <c r="T579">
        <v>38835</v>
      </c>
      <c r="U579">
        <v>5.0420168067226899E-2</v>
      </c>
      <c r="V579">
        <v>0.25330132052821103</v>
      </c>
      <c r="W579">
        <v>0.17767106842737099</v>
      </c>
      <c r="X579">
        <v>0.108043217286915</v>
      </c>
      <c r="Y579">
        <v>4.9219687875150103E-2</v>
      </c>
      <c r="Z579">
        <v>3.4813925570228103E-2</v>
      </c>
      <c r="AA579">
        <v>3.60144057623049E-3</v>
      </c>
      <c r="AB579">
        <v>0</v>
      </c>
      <c r="AC579">
        <v>7.0828331332532996E-2</v>
      </c>
      <c r="AD579">
        <v>1.20048019207683E-3</v>
      </c>
      <c r="AE579">
        <v>1.20048019207683E-3</v>
      </c>
      <c r="AF579">
        <v>2.8811524609843899E-2</v>
      </c>
      <c r="AG579">
        <v>0.437714285714286</v>
      </c>
      <c r="AH579">
        <v>0.41599999999999998</v>
      </c>
      <c r="AI579">
        <v>0.39200000000000002</v>
      </c>
      <c r="AJ579">
        <v>0.66285714285714303</v>
      </c>
      <c r="AK579">
        <v>0.78971428571428604</v>
      </c>
      <c r="AL579">
        <v>0.19657142857142901</v>
      </c>
      <c r="AM579">
        <v>0.39885714285714302</v>
      </c>
      <c r="AN579">
        <v>0.91200000000000003</v>
      </c>
      <c r="AO579">
        <v>0.14857142857142899</v>
      </c>
      <c r="AP579">
        <v>0.58057142857142896</v>
      </c>
      <c r="AQ579">
        <v>0</v>
      </c>
      <c r="AR579">
        <v>0.86057142857142899</v>
      </c>
      <c r="AS579">
        <v>0.26057142857142901</v>
      </c>
      <c r="AT579">
        <v>8.9142857142857093E-2</v>
      </c>
      <c r="AU579">
        <v>0.82742857142857096</v>
      </c>
      <c r="AV579">
        <v>1.9085714285714299</v>
      </c>
      <c r="AW579">
        <v>2.2971428571428598</v>
      </c>
      <c r="AX579">
        <v>0.72914285714285698</v>
      </c>
      <c r="AY579">
        <v>2.0377142857142898</v>
      </c>
      <c r="AZ579">
        <v>6.9725714285714302</v>
      </c>
      <c r="BA579">
        <v>0.46514285714285702</v>
      </c>
      <c r="BB579">
        <v>0.65485714285714303</v>
      </c>
      <c r="BC579">
        <v>0.38400000000000001</v>
      </c>
      <c r="BD579">
        <v>0.38971428571428601</v>
      </c>
      <c r="BE579">
        <v>0.45942857142857102</v>
      </c>
      <c r="BF579" s="233" t="str">
        <f t="shared" si="8"/>
        <v>Some vulnerability</v>
      </c>
    </row>
    <row r="580" spans="1:58" x14ac:dyDescent="0.25">
      <c r="A580">
        <v>56255</v>
      </c>
      <c r="B580">
        <v>381</v>
      </c>
      <c r="C580">
        <v>49</v>
      </c>
      <c r="D580">
        <v>1</v>
      </c>
      <c r="E580">
        <v>30196</v>
      </c>
      <c r="F580">
        <v>2</v>
      </c>
      <c r="G580">
        <v>58</v>
      </c>
      <c r="H580">
        <v>98</v>
      </c>
      <c r="I580">
        <v>53</v>
      </c>
      <c r="J580">
        <v>8</v>
      </c>
      <c r="K580">
        <v>38</v>
      </c>
      <c r="L580">
        <v>0</v>
      </c>
      <c r="M580">
        <v>28</v>
      </c>
      <c r="N580">
        <v>2</v>
      </c>
      <c r="O580">
        <v>0</v>
      </c>
      <c r="P580">
        <v>5</v>
      </c>
      <c r="Q580">
        <v>2</v>
      </c>
      <c r="R580">
        <v>0.128608923884514</v>
      </c>
      <c r="S580">
        <v>2.6246719160105E-3</v>
      </c>
      <c r="T580">
        <v>30196</v>
      </c>
      <c r="U580">
        <v>5.2493438320209999E-3</v>
      </c>
      <c r="V580">
        <v>0.15223097112860901</v>
      </c>
      <c r="W580">
        <v>0.25721784776902901</v>
      </c>
      <c r="X580">
        <v>0.139107611548556</v>
      </c>
      <c r="Y580">
        <v>2.0997375328084E-2</v>
      </c>
      <c r="Z580">
        <v>9.9737532808398893E-2</v>
      </c>
      <c r="AA580">
        <v>0</v>
      </c>
      <c r="AB580">
        <v>7.3490813648294004E-2</v>
      </c>
      <c r="AC580">
        <v>5.2493438320209999E-3</v>
      </c>
      <c r="AD580">
        <v>0</v>
      </c>
      <c r="AE580">
        <v>1.31233595800525E-2</v>
      </c>
      <c r="AF580">
        <v>5.2493438320209999E-3</v>
      </c>
      <c r="AG580">
        <v>0.80914285714285705</v>
      </c>
      <c r="AH580">
        <v>7.1999999999999995E-2</v>
      </c>
      <c r="AI580">
        <v>0.86628571428571399</v>
      </c>
      <c r="AJ580">
        <v>2.8571428571428598E-2</v>
      </c>
      <c r="AK580">
        <v>0.248</v>
      </c>
      <c r="AL580">
        <v>0.73257142857142898</v>
      </c>
      <c r="AM580">
        <v>0.68685714285714305</v>
      </c>
      <c r="AN580">
        <v>0.40457142857142903</v>
      </c>
      <c r="AO580">
        <v>0.58171428571428596</v>
      </c>
      <c r="AP580">
        <v>0</v>
      </c>
      <c r="AQ580">
        <v>0.88800000000000001</v>
      </c>
      <c r="AR580">
        <v>0.27771428571428602</v>
      </c>
      <c r="AS580">
        <v>0</v>
      </c>
      <c r="AT580">
        <v>0.48</v>
      </c>
      <c r="AU580">
        <v>0.52114285714285702</v>
      </c>
      <c r="AV580">
        <v>1.776</v>
      </c>
      <c r="AW580">
        <v>2.0720000000000001</v>
      </c>
      <c r="AX580">
        <v>0.58171428571428596</v>
      </c>
      <c r="AY580">
        <v>2.1668571428571402</v>
      </c>
      <c r="AZ580">
        <v>6.5965714285714299</v>
      </c>
      <c r="BA580">
        <v>0.41257142857142898</v>
      </c>
      <c r="BB580">
        <v>0.55771428571428605</v>
      </c>
      <c r="BC580">
        <v>0.29599999999999999</v>
      </c>
      <c r="BD580">
        <v>0.432</v>
      </c>
      <c r="BE580">
        <v>0.39771428571428602</v>
      </c>
      <c r="BF580" s="233" t="str">
        <f t="shared" ref="BF580:BF643" si="9">IF(BE580&lt;=0.25,"Least vulnerability",IF(BE580&lt;=0.5,"Some vulnerability",IF(BE580&lt;=0.75,"Significant vulnerability",IF(BE580&lt;=1,"Most vulnerability",""))))</f>
        <v>Some vulnerability</v>
      </c>
    </row>
    <row r="581" spans="1:58" x14ac:dyDescent="0.25">
      <c r="A581">
        <v>56256</v>
      </c>
      <c r="B581">
        <v>2358</v>
      </c>
      <c r="C581">
        <v>245</v>
      </c>
      <c r="D581">
        <v>7</v>
      </c>
      <c r="E581">
        <v>35875</v>
      </c>
      <c r="F581">
        <v>76</v>
      </c>
      <c r="G581">
        <v>770</v>
      </c>
      <c r="H581">
        <v>383</v>
      </c>
      <c r="I581">
        <v>469</v>
      </c>
      <c r="J581">
        <v>76</v>
      </c>
      <c r="K581">
        <v>68</v>
      </c>
      <c r="L581">
        <v>17</v>
      </c>
      <c r="M581">
        <v>130</v>
      </c>
      <c r="N581">
        <v>10</v>
      </c>
      <c r="O581">
        <v>0</v>
      </c>
      <c r="P581">
        <v>54</v>
      </c>
      <c r="Q581">
        <v>73</v>
      </c>
      <c r="R581">
        <v>0.103901611535199</v>
      </c>
      <c r="S581">
        <v>2.9686174724342699E-3</v>
      </c>
      <c r="T581">
        <v>35875</v>
      </c>
      <c r="U581">
        <v>3.2230703986429202E-2</v>
      </c>
      <c r="V581">
        <v>0.32654792196776899</v>
      </c>
      <c r="W581">
        <v>0.16242578456318901</v>
      </c>
      <c r="X581">
        <v>0.19889737065309601</v>
      </c>
      <c r="Y581">
        <v>3.2230703986429202E-2</v>
      </c>
      <c r="Z581">
        <v>2.8837998303647201E-2</v>
      </c>
      <c r="AA581">
        <v>7.2094995759117899E-3</v>
      </c>
      <c r="AB581">
        <v>5.5131467345207803E-2</v>
      </c>
      <c r="AC581">
        <v>4.2408821034775196E-3</v>
      </c>
      <c r="AD581">
        <v>0</v>
      </c>
      <c r="AE581">
        <v>2.2900763358778602E-2</v>
      </c>
      <c r="AF581">
        <v>3.0958439355385899E-2</v>
      </c>
      <c r="AG581">
        <v>0.68571428571428605</v>
      </c>
      <c r="AH581">
        <v>7.6571428571428596E-2</v>
      </c>
      <c r="AI581">
        <v>0.58514285714285696</v>
      </c>
      <c r="AJ581">
        <v>0.32228571428571401</v>
      </c>
      <c r="AK581">
        <v>0.93485714285714305</v>
      </c>
      <c r="AL581">
        <v>0.13485714285714301</v>
      </c>
      <c r="AM581">
        <v>0.94057142857142895</v>
      </c>
      <c r="AN581">
        <v>0.70285714285714296</v>
      </c>
      <c r="AO581">
        <v>0.107428571428571</v>
      </c>
      <c r="AP581">
        <v>0.70514285714285696</v>
      </c>
      <c r="AQ581">
        <v>0.84114285714285697</v>
      </c>
      <c r="AR581">
        <v>0.25600000000000001</v>
      </c>
      <c r="AS581">
        <v>0</v>
      </c>
      <c r="AT581">
        <v>0.71885714285714297</v>
      </c>
      <c r="AU581">
        <v>0.84114285714285697</v>
      </c>
      <c r="AV581">
        <v>1.6697142857142899</v>
      </c>
      <c r="AW581">
        <v>2.7131428571428602</v>
      </c>
      <c r="AX581">
        <v>0.81257142857142906</v>
      </c>
      <c r="AY581">
        <v>2.6571428571428601</v>
      </c>
      <c r="AZ581">
        <v>7.8525714285714301</v>
      </c>
      <c r="BA581">
        <v>0.36457142857142899</v>
      </c>
      <c r="BB581">
        <v>0.86171428571428599</v>
      </c>
      <c r="BC581">
        <v>0.42857142857142899</v>
      </c>
      <c r="BD581">
        <v>0.58742857142857097</v>
      </c>
      <c r="BE581">
        <v>0.58514285714285696</v>
      </c>
      <c r="BF581" s="233" t="str">
        <f t="shared" si="9"/>
        <v>Significant vulnerability</v>
      </c>
    </row>
    <row r="582" spans="1:58" x14ac:dyDescent="0.25">
      <c r="A582">
        <v>56257</v>
      </c>
      <c r="B582">
        <v>453</v>
      </c>
      <c r="C582">
        <v>94</v>
      </c>
      <c r="D582">
        <v>9</v>
      </c>
      <c r="E582">
        <v>28719</v>
      </c>
      <c r="F582">
        <v>13</v>
      </c>
      <c r="G582">
        <v>138</v>
      </c>
      <c r="H582">
        <v>108</v>
      </c>
      <c r="I582">
        <v>44</v>
      </c>
      <c r="J582">
        <v>14</v>
      </c>
      <c r="K582">
        <v>12</v>
      </c>
      <c r="L582">
        <v>0</v>
      </c>
      <c r="M582">
        <v>0</v>
      </c>
      <c r="N582">
        <v>3</v>
      </c>
      <c r="O582">
        <v>8</v>
      </c>
      <c r="P582">
        <v>3</v>
      </c>
      <c r="Q582">
        <v>0</v>
      </c>
      <c r="R582">
        <v>0.207505518763797</v>
      </c>
      <c r="S582">
        <v>1.9867549668874201E-2</v>
      </c>
      <c r="T582">
        <v>28719</v>
      </c>
      <c r="U582">
        <v>2.8697571743929399E-2</v>
      </c>
      <c r="V582">
        <v>0.30463576158940397</v>
      </c>
      <c r="W582">
        <v>0.23841059602649001</v>
      </c>
      <c r="X582">
        <v>9.7130242825607102E-2</v>
      </c>
      <c r="Y582">
        <v>3.09050772626932E-2</v>
      </c>
      <c r="Z582">
        <v>2.6490066225165601E-2</v>
      </c>
      <c r="AA582">
        <v>0</v>
      </c>
      <c r="AB582">
        <v>0</v>
      </c>
      <c r="AC582">
        <v>6.6225165562913899E-3</v>
      </c>
      <c r="AD582">
        <v>1.76600441501104E-2</v>
      </c>
      <c r="AE582">
        <v>6.6225165562913899E-3</v>
      </c>
      <c r="AF582">
        <v>0</v>
      </c>
      <c r="AG582">
        <v>0.95428571428571396</v>
      </c>
      <c r="AH582">
        <v>0.59199999999999997</v>
      </c>
      <c r="AI582">
        <v>0.91085714285714303</v>
      </c>
      <c r="AJ582">
        <v>0.26285714285714301</v>
      </c>
      <c r="AK582">
        <v>0.90057142857142902</v>
      </c>
      <c r="AL582">
        <v>0.59542857142857097</v>
      </c>
      <c r="AM582">
        <v>0.30399999999999999</v>
      </c>
      <c r="AN582">
        <v>0.68342857142857105</v>
      </c>
      <c r="AO582">
        <v>9.4857142857142904E-2</v>
      </c>
      <c r="AP582">
        <v>0</v>
      </c>
      <c r="AQ582">
        <v>0</v>
      </c>
      <c r="AR582">
        <v>0.312</v>
      </c>
      <c r="AS582">
        <v>0.91314285714285703</v>
      </c>
      <c r="AT582">
        <v>0.25600000000000001</v>
      </c>
      <c r="AU582">
        <v>0</v>
      </c>
      <c r="AV582">
        <v>2.72</v>
      </c>
      <c r="AW582">
        <v>2.4834285714285702</v>
      </c>
      <c r="AX582">
        <v>9.4857142857142904E-2</v>
      </c>
      <c r="AY582">
        <v>1.48114285714286</v>
      </c>
      <c r="AZ582">
        <v>6.7794285714285696</v>
      </c>
      <c r="BA582">
        <v>0.79885714285714304</v>
      </c>
      <c r="BB582">
        <v>0.746285714285714</v>
      </c>
      <c r="BC582">
        <v>7.6571428571428596E-2</v>
      </c>
      <c r="BD582">
        <v>0.224</v>
      </c>
      <c r="BE582">
        <v>0.43085714285714299</v>
      </c>
      <c r="BF582" s="233" t="str">
        <f t="shared" si="9"/>
        <v>Some vulnerability</v>
      </c>
    </row>
    <row r="583" spans="1:58" x14ac:dyDescent="0.25">
      <c r="A583">
        <v>56258</v>
      </c>
      <c r="B583">
        <v>15593</v>
      </c>
      <c r="C583">
        <v>2172</v>
      </c>
      <c r="D583">
        <v>236</v>
      </c>
      <c r="E583">
        <v>34701</v>
      </c>
      <c r="F583">
        <v>795</v>
      </c>
      <c r="G583">
        <v>2519</v>
      </c>
      <c r="H583">
        <v>4109</v>
      </c>
      <c r="I583">
        <v>1882</v>
      </c>
      <c r="J583">
        <v>295</v>
      </c>
      <c r="K583">
        <v>3302</v>
      </c>
      <c r="L583">
        <v>620</v>
      </c>
      <c r="M583">
        <v>1214</v>
      </c>
      <c r="N583">
        <v>108</v>
      </c>
      <c r="O583">
        <v>186</v>
      </c>
      <c r="P583">
        <v>588</v>
      </c>
      <c r="Q583">
        <v>918</v>
      </c>
      <c r="R583">
        <v>0.13929327262233099</v>
      </c>
      <c r="S583">
        <v>1.51349964727762E-2</v>
      </c>
      <c r="T583">
        <v>34701</v>
      </c>
      <c r="U583">
        <v>5.0984416084140297E-2</v>
      </c>
      <c r="V583">
        <v>0.16154684794459101</v>
      </c>
      <c r="W583">
        <v>0.26351568011287102</v>
      </c>
      <c r="X583">
        <v>0.120695183736292</v>
      </c>
      <c r="Y583">
        <v>1.8918745590970301E-2</v>
      </c>
      <c r="Z583">
        <v>0.21176168793689501</v>
      </c>
      <c r="AA583">
        <v>3.9761431411530802E-2</v>
      </c>
      <c r="AB583">
        <v>7.7855447957416807E-2</v>
      </c>
      <c r="AC583">
        <v>6.9261848265247204E-3</v>
      </c>
      <c r="AD583">
        <v>1.1928429423459201E-2</v>
      </c>
      <c r="AE583">
        <v>3.7709228499967898E-2</v>
      </c>
      <c r="AF583">
        <v>5.8872571025460098E-2</v>
      </c>
      <c r="AG583">
        <v>0.84799999999999998</v>
      </c>
      <c r="AH583">
        <v>0.40457142857142903</v>
      </c>
      <c r="AI583">
        <v>0.65942857142857103</v>
      </c>
      <c r="AJ583">
        <v>0.67657142857142905</v>
      </c>
      <c r="AK583">
        <v>0.29028571428571398</v>
      </c>
      <c r="AL583">
        <v>0.76685714285714301</v>
      </c>
      <c r="AM583">
        <v>0.52914285714285703</v>
      </c>
      <c r="AN583">
        <v>0.33600000000000002</v>
      </c>
      <c r="AO583">
        <v>0.82171428571428595</v>
      </c>
      <c r="AP583">
        <v>0.94514285714285695</v>
      </c>
      <c r="AQ583">
        <v>0.89942857142857102</v>
      </c>
      <c r="AR583">
        <v>0.32114285714285701</v>
      </c>
      <c r="AS583">
        <v>0.82285714285714295</v>
      </c>
      <c r="AT583">
        <v>0.89371428571428602</v>
      </c>
      <c r="AU583">
        <v>0.93714285714285706</v>
      </c>
      <c r="AV583">
        <v>2.5885714285714299</v>
      </c>
      <c r="AW583">
        <v>1.9222857142857099</v>
      </c>
      <c r="AX583">
        <v>1.76685714285714</v>
      </c>
      <c r="AY583">
        <v>3.8742857142857101</v>
      </c>
      <c r="AZ583">
        <v>10.151999999999999</v>
      </c>
      <c r="BA583">
        <v>0.750857142857143</v>
      </c>
      <c r="BB583">
        <v>0.44571428571428601</v>
      </c>
      <c r="BC583">
        <v>0.90628571428571403</v>
      </c>
      <c r="BD583">
        <v>0.96228571428571397</v>
      </c>
      <c r="BE583">
        <v>0.91885714285714304</v>
      </c>
      <c r="BF583" s="233" t="str">
        <f t="shared" si="9"/>
        <v>Most vulnerability</v>
      </c>
    </row>
    <row r="584" spans="1:58" x14ac:dyDescent="0.25">
      <c r="A584">
        <v>56260</v>
      </c>
      <c r="B584">
        <v>898</v>
      </c>
      <c r="C584">
        <v>55</v>
      </c>
      <c r="D584">
        <v>19</v>
      </c>
      <c r="E584">
        <v>36654</v>
      </c>
      <c r="F584">
        <v>34</v>
      </c>
      <c r="G584">
        <v>182</v>
      </c>
      <c r="H584">
        <v>152</v>
      </c>
      <c r="I584">
        <v>99</v>
      </c>
      <c r="J584">
        <v>13</v>
      </c>
      <c r="K584">
        <v>34</v>
      </c>
      <c r="L584">
        <v>0</v>
      </c>
      <c r="M584">
        <v>0</v>
      </c>
      <c r="N584">
        <v>16</v>
      </c>
      <c r="O584">
        <v>1</v>
      </c>
      <c r="P584">
        <v>2</v>
      </c>
      <c r="Q584">
        <v>0</v>
      </c>
      <c r="R584">
        <v>6.1247216035634697E-2</v>
      </c>
      <c r="S584">
        <v>2.1158129175946502E-2</v>
      </c>
      <c r="T584">
        <v>36654</v>
      </c>
      <c r="U584">
        <v>3.7861915367483297E-2</v>
      </c>
      <c r="V584">
        <v>0.202672605790646</v>
      </c>
      <c r="W584">
        <v>0.16926503340757201</v>
      </c>
      <c r="X584">
        <v>0.110244988864143</v>
      </c>
      <c r="Y584">
        <v>1.44766146993318E-2</v>
      </c>
      <c r="Z584">
        <v>3.7861915367483297E-2</v>
      </c>
      <c r="AA584">
        <v>0</v>
      </c>
      <c r="AB584">
        <v>0</v>
      </c>
      <c r="AC584">
        <v>1.7817371937639201E-2</v>
      </c>
      <c r="AD584">
        <v>1.1135857461024501E-3</v>
      </c>
      <c r="AE584">
        <v>2.2271714922049001E-3</v>
      </c>
      <c r="AF584">
        <v>0</v>
      </c>
      <c r="AG584">
        <v>0.32571428571428601</v>
      </c>
      <c r="AH584">
        <v>0.63542857142857101</v>
      </c>
      <c r="AI584">
        <v>0.52685714285714302</v>
      </c>
      <c r="AJ584">
        <v>0.45371428571428601</v>
      </c>
      <c r="AK584">
        <v>0.54742857142857104</v>
      </c>
      <c r="AL584">
        <v>0.16342857142857101</v>
      </c>
      <c r="AM584">
        <v>0.42514285714285699</v>
      </c>
      <c r="AN584">
        <v>0.19314285714285701</v>
      </c>
      <c r="AO584">
        <v>0.16457142857142901</v>
      </c>
      <c r="AP584">
        <v>0</v>
      </c>
      <c r="AQ584">
        <v>0</v>
      </c>
      <c r="AR584">
        <v>0.52342857142857102</v>
      </c>
      <c r="AS584">
        <v>0.25942857142857101</v>
      </c>
      <c r="AT584">
        <v>0.112</v>
      </c>
      <c r="AU584">
        <v>0</v>
      </c>
      <c r="AV584">
        <v>1.9417142857142899</v>
      </c>
      <c r="AW584">
        <v>1.3291428571428601</v>
      </c>
      <c r="AX584">
        <v>0.16457142857142901</v>
      </c>
      <c r="AY584">
        <v>0.89485714285714302</v>
      </c>
      <c r="AZ584">
        <v>4.3302857142857096</v>
      </c>
      <c r="BA584">
        <v>0.48114285714285698</v>
      </c>
      <c r="BB584">
        <v>0.14628571428571399</v>
      </c>
      <c r="BC584">
        <v>0.113142857142857</v>
      </c>
      <c r="BD584">
        <v>7.8857142857142903E-2</v>
      </c>
      <c r="BE584">
        <v>6.4000000000000001E-2</v>
      </c>
      <c r="BF584" s="233" t="str">
        <f t="shared" si="9"/>
        <v>Least vulnerability</v>
      </c>
    </row>
    <row r="585" spans="1:58" x14ac:dyDescent="0.25">
      <c r="A585">
        <v>56262</v>
      </c>
      <c r="B585">
        <v>693</v>
      </c>
      <c r="C585">
        <v>61</v>
      </c>
      <c r="D585">
        <v>36</v>
      </c>
      <c r="E585">
        <v>38808</v>
      </c>
      <c r="F585">
        <v>60</v>
      </c>
      <c r="G585">
        <v>154</v>
      </c>
      <c r="H585">
        <v>134</v>
      </c>
      <c r="I585">
        <v>94</v>
      </c>
      <c r="J585">
        <v>37</v>
      </c>
      <c r="K585">
        <v>238</v>
      </c>
      <c r="L585">
        <v>71</v>
      </c>
      <c r="M585">
        <v>0</v>
      </c>
      <c r="N585">
        <v>7</v>
      </c>
      <c r="O585">
        <v>14</v>
      </c>
      <c r="P585">
        <v>0</v>
      </c>
      <c r="Q585">
        <v>0</v>
      </c>
      <c r="R585">
        <v>8.8023088023088003E-2</v>
      </c>
      <c r="S585">
        <v>5.1948051948052E-2</v>
      </c>
      <c r="T585">
        <v>38808</v>
      </c>
      <c r="U585">
        <v>8.6580086580086604E-2</v>
      </c>
      <c r="V585">
        <v>0.22222222222222199</v>
      </c>
      <c r="W585">
        <v>0.19336219336219301</v>
      </c>
      <c r="X585">
        <v>0.13564213564213601</v>
      </c>
      <c r="Y585">
        <v>5.3391053391053399E-2</v>
      </c>
      <c r="Z585">
        <v>0.34343434343434298</v>
      </c>
      <c r="AA585">
        <v>0.102453102453102</v>
      </c>
      <c r="AB585">
        <v>0</v>
      </c>
      <c r="AC585">
        <v>1.01010101010101E-2</v>
      </c>
      <c r="AD585">
        <v>2.02020202020202E-2</v>
      </c>
      <c r="AE585">
        <v>0</v>
      </c>
      <c r="AF585">
        <v>0</v>
      </c>
      <c r="AG585">
        <v>0.57599999999999996</v>
      </c>
      <c r="AH585">
        <v>0.95885714285714296</v>
      </c>
      <c r="AI585">
        <v>0.39428571428571402</v>
      </c>
      <c r="AJ585">
        <v>0.93028571428571405</v>
      </c>
      <c r="AK585">
        <v>0.65257142857142902</v>
      </c>
      <c r="AL585">
        <v>0.26514285714285701</v>
      </c>
      <c r="AM585">
        <v>0.66171428571428603</v>
      </c>
      <c r="AN585">
        <v>0.93257142857142905</v>
      </c>
      <c r="AO585">
        <v>0.92685714285714305</v>
      </c>
      <c r="AP585">
        <v>0.994285714285714</v>
      </c>
      <c r="AQ585">
        <v>0</v>
      </c>
      <c r="AR585">
        <v>0.39314285714285702</v>
      </c>
      <c r="AS585">
        <v>0.93257142857142905</v>
      </c>
      <c r="AT585">
        <v>0</v>
      </c>
      <c r="AU585">
        <v>0</v>
      </c>
      <c r="AV585">
        <v>2.8594285714285701</v>
      </c>
      <c r="AW585">
        <v>2.512</v>
      </c>
      <c r="AX585">
        <v>1.9211428571428599</v>
      </c>
      <c r="AY585">
        <v>1.3257142857142901</v>
      </c>
      <c r="AZ585">
        <v>8.6182857142857205</v>
      </c>
      <c r="BA585">
        <v>0.83771428571428597</v>
      </c>
      <c r="BB585">
        <v>0.76114285714285701</v>
      </c>
      <c r="BC585">
        <v>0.97714285714285698</v>
      </c>
      <c r="BD585">
        <v>0.17714285714285699</v>
      </c>
      <c r="BE585">
        <v>0.72457142857142898</v>
      </c>
      <c r="BF585" s="233" t="str">
        <f t="shared" si="9"/>
        <v>Significant vulnerability</v>
      </c>
    </row>
    <row r="586" spans="1:58" x14ac:dyDescent="0.25">
      <c r="A586">
        <v>56263</v>
      </c>
      <c r="B586">
        <v>486</v>
      </c>
      <c r="C586">
        <v>37</v>
      </c>
      <c r="D586">
        <v>14</v>
      </c>
      <c r="E586">
        <v>35397</v>
      </c>
      <c r="F586">
        <v>10</v>
      </c>
      <c r="G586">
        <v>104</v>
      </c>
      <c r="H586">
        <v>120</v>
      </c>
      <c r="I586">
        <v>36</v>
      </c>
      <c r="J586">
        <v>7</v>
      </c>
      <c r="K586">
        <v>45</v>
      </c>
      <c r="L586">
        <v>6</v>
      </c>
      <c r="M586">
        <v>5</v>
      </c>
      <c r="N586">
        <v>4</v>
      </c>
      <c r="O586">
        <v>0</v>
      </c>
      <c r="P586">
        <v>0</v>
      </c>
      <c r="Q586">
        <v>0</v>
      </c>
      <c r="R586">
        <v>7.6131687242798396E-2</v>
      </c>
      <c r="S586">
        <v>2.8806584362139901E-2</v>
      </c>
      <c r="T586">
        <v>35397</v>
      </c>
      <c r="U586">
        <v>2.0576131687242798E-2</v>
      </c>
      <c r="V586">
        <v>0.21399176954732499</v>
      </c>
      <c r="W586">
        <v>0.24691358024691401</v>
      </c>
      <c r="X586">
        <v>7.4074074074074098E-2</v>
      </c>
      <c r="Y586">
        <v>1.4403292181070001E-2</v>
      </c>
      <c r="Z586">
        <v>9.2592592592592601E-2</v>
      </c>
      <c r="AA586">
        <v>1.2345679012345699E-2</v>
      </c>
      <c r="AB586">
        <v>1.0288065843621399E-2</v>
      </c>
      <c r="AC586">
        <v>8.23045267489712E-3</v>
      </c>
      <c r="AD586">
        <v>0</v>
      </c>
      <c r="AE586">
        <v>0</v>
      </c>
      <c r="AF586">
        <v>0</v>
      </c>
      <c r="AG586">
        <v>0.47428571428571398</v>
      </c>
      <c r="AH586">
        <v>0.81599999999999995</v>
      </c>
      <c r="AI586">
        <v>0.622857142857143</v>
      </c>
      <c r="AJ586">
        <v>0.16228571428571401</v>
      </c>
      <c r="AK586">
        <v>0.61142857142857099</v>
      </c>
      <c r="AL586">
        <v>0.66057142857142903</v>
      </c>
      <c r="AM586">
        <v>0.10171428571428601</v>
      </c>
      <c r="AN586">
        <v>0.190857142857143</v>
      </c>
      <c r="AO586">
        <v>0.53257142857142903</v>
      </c>
      <c r="AP586">
        <v>0.80800000000000005</v>
      </c>
      <c r="AQ586">
        <v>0.45371428571428601</v>
      </c>
      <c r="AR586">
        <v>0.35542857142857098</v>
      </c>
      <c r="AS586">
        <v>0</v>
      </c>
      <c r="AT586">
        <v>0</v>
      </c>
      <c r="AU586">
        <v>0</v>
      </c>
      <c r="AV586">
        <v>2.0754285714285698</v>
      </c>
      <c r="AW586">
        <v>1.5645714285714301</v>
      </c>
      <c r="AX586">
        <v>1.3405714285714301</v>
      </c>
      <c r="AY586">
        <v>0.80914285714285705</v>
      </c>
      <c r="AZ586">
        <v>5.7897142857142896</v>
      </c>
      <c r="BA586">
        <v>0.55428571428571405</v>
      </c>
      <c r="BB586">
        <v>0.252571428571429</v>
      </c>
      <c r="BC586">
        <v>0.72228571428571398</v>
      </c>
      <c r="BD586">
        <v>6.2857142857142903E-2</v>
      </c>
      <c r="BE586">
        <v>0.26057142857142901</v>
      </c>
      <c r="BF586" s="233" t="str">
        <f t="shared" si="9"/>
        <v>Some vulnerability</v>
      </c>
    </row>
    <row r="587" spans="1:58" x14ac:dyDescent="0.25">
      <c r="A587">
        <v>56264</v>
      </c>
      <c r="B587">
        <v>2175</v>
      </c>
      <c r="C587">
        <v>91</v>
      </c>
      <c r="D587">
        <v>21</v>
      </c>
      <c r="E587">
        <v>35478</v>
      </c>
      <c r="F587">
        <v>106</v>
      </c>
      <c r="G587">
        <v>461</v>
      </c>
      <c r="H587">
        <v>537</v>
      </c>
      <c r="I587">
        <v>265</v>
      </c>
      <c r="J587">
        <v>29</v>
      </c>
      <c r="K587">
        <v>219</v>
      </c>
      <c r="L587">
        <v>39</v>
      </c>
      <c r="M587">
        <v>81</v>
      </c>
      <c r="N587">
        <v>19</v>
      </c>
      <c r="O587">
        <v>5</v>
      </c>
      <c r="P587">
        <v>48</v>
      </c>
      <c r="Q587">
        <v>60</v>
      </c>
      <c r="R587">
        <v>4.1839080459770098E-2</v>
      </c>
      <c r="S587">
        <v>9.6551724137931005E-3</v>
      </c>
      <c r="T587">
        <v>35478</v>
      </c>
      <c r="U587">
        <v>4.8735632183908001E-2</v>
      </c>
      <c r="V587">
        <v>0.21195402298850599</v>
      </c>
      <c r="W587">
        <v>0.24689655172413799</v>
      </c>
      <c r="X587">
        <v>0.12183908045977</v>
      </c>
      <c r="Y587">
        <v>1.3333333333333299E-2</v>
      </c>
      <c r="Z587">
        <v>0.100689655172414</v>
      </c>
      <c r="AA587">
        <v>1.7931034482758599E-2</v>
      </c>
      <c r="AB587">
        <v>3.7241379310344797E-2</v>
      </c>
      <c r="AC587">
        <v>8.7356321839080504E-3</v>
      </c>
      <c r="AD587">
        <v>2.2988505747126402E-3</v>
      </c>
      <c r="AE587">
        <v>2.2068965517241398E-2</v>
      </c>
      <c r="AF587">
        <v>2.7586206896551699E-2</v>
      </c>
      <c r="AG587">
        <v>0.161142857142857</v>
      </c>
      <c r="AH587">
        <v>0.23085714285714301</v>
      </c>
      <c r="AI587">
        <v>0.61599999999999999</v>
      </c>
      <c r="AJ587">
        <v>0.624</v>
      </c>
      <c r="AK587">
        <v>0.60571428571428598</v>
      </c>
      <c r="AL587">
        <v>0.65942857142857103</v>
      </c>
      <c r="AM587">
        <v>0.53600000000000003</v>
      </c>
      <c r="AN587">
        <v>0.16571428571428601</v>
      </c>
      <c r="AO587">
        <v>0.58628571428571397</v>
      </c>
      <c r="AP587">
        <v>0.86857142857142899</v>
      </c>
      <c r="AQ587">
        <v>0.72914285714285698</v>
      </c>
      <c r="AR587">
        <v>0.370285714285714</v>
      </c>
      <c r="AS587">
        <v>0.33942857142857102</v>
      </c>
      <c r="AT587">
        <v>0.70399999999999996</v>
      </c>
      <c r="AU587">
        <v>0.81828571428571395</v>
      </c>
      <c r="AV587">
        <v>1.6319999999999999</v>
      </c>
      <c r="AW587">
        <v>1.96685714285714</v>
      </c>
      <c r="AX587">
        <v>1.45485714285714</v>
      </c>
      <c r="AY587">
        <v>2.96114285714286</v>
      </c>
      <c r="AZ587">
        <v>8.0148571428571405</v>
      </c>
      <c r="BA587">
        <v>0.34171428571428603</v>
      </c>
      <c r="BB587">
        <v>0.47428571428571398</v>
      </c>
      <c r="BC587">
        <v>0.77485714285714302</v>
      </c>
      <c r="BD587">
        <v>0.67542857142857105</v>
      </c>
      <c r="BE587">
        <v>0.61828571428571399</v>
      </c>
      <c r="BF587" s="233" t="str">
        <f t="shared" si="9"/>
        <v>Significant vulnerability</v>
      </c>
    </row>
    <row r="588" spans="1:58" x14ac:dyDescent="0.25">
      <c r="A588">
        <v>56265</v>
      </c>
      <c r="B588">
        <v>7666</v>
      </c>
      <c r="C588">
        <v>943</v>
      </c>
      <c r="D588">
        <v>165</v>
      </c>
      <c r="E588">
        <v>33302</v>
      </c>
      <c r="F588">
        <v>429</v>
      </c>
      <c r="G588">
        <v>1666</v>
      </c>
      <c r="H588">
        <v>1875</v>
      </c>
      <c r="I588">
        <v>1238</v>
      </c>
      <c r="J588">
        <v>281</v>
      </c>
      <c r="K588">
        <v>1089</v>
      </c>
      <c r="L588">
        <v>38</v>
      </c>
      <c r="M588">
        <v>478</v>
      </c>
      <c r="N588">
        <v>54</v>
      </c>
      <c r="O588">
        <v>58</v>
      </c>
      <c r="P588">
        <v>284</v>
      </c>
      <c r="Q588">
        <v>198</v>
      </c>
      <c r="R588">
        <v>0.12301069658231201</v>
      </c>
      <c r="S588">
        <v>2.1523610748760798E-2</v>
      </c>
      <c r="T588">
        <v>33302</v>
      </c>
      <c r="U588">
        <v>5.5961387946777998E-2</v>
      </c>
      <c r="V588">
        <v>0.21732324549960899</v>
      </c>
      <c r="W588">
        <v>0.24458648578137199</v>
      </c>
      <c r="X588">
        <v>0.161492303678581</v>
      </c>
      <c r="Y588">
        <v>3.6655361335768299E-2</v>
      </c>
      <c r="Z588">
        <v>0.142055830941821</v>
      </c>
      <c r="AA588">
        <v>4.9569527785024801E-3</v>
      </c>
      <c r="AB588">
        <v>6.2353248108531198E-2</v>
      </c>
      <c r="AC588">
        <v>7.0440907905035197E-3</v>
      </c>
      <c r="AD588">
        <v>7.56587529350378E-3</v>
      </c>
      <c r="AE588">
        <v>3.7046699713018501E-2</v>
      </c>
      <c r="AF588">
        <v>2.5828332898512898E-2</v>
      </c>
      <c r="AG588">
        <v>0.77942857142857103</v>
      </c>
      <c r="AH588">
        <v>0.65257142857142902</v>
      </c>
      <c r="AI588">
        <v>0.73028571428571398</v>
      </c>
      <c r="AJ588">
        <v>0.72799999999999998</v>
      </c>
      <c r="AK588">
        <v>0.628571428571429</v>
      </c>
      <c r="AL588">
        <v>0.64114285714285701</v>
      </c>
      <c r="AM588">
        <v>0.82285714285714295</v>
      </c>
      <c r="AN588">
        <v>0.78628571428571403</v>
      </c>
      <c r="AO588">
        <v>0.70857142857142896</v>
      </c>
      <c r="AP588">
        <v>0.63200000000000001</v>
      </c>
      <c r="AQ588">
        <v>0.85714285714285698</v>
      </c>
      <c r="AR588">
        <v>0.32571428571428601</v>
      </c>
      <c r="AS588">
        <v>0.65828571428571403</v>
      </c>
      <c r="AT588">
        <v>0.89028571428571401</v>
      </c>
      <c r="AU588">
        <v>0.79657142857142904</v>
      </c>
      <c r="AV588">
        <v>2.8902857142857101</v>
      </c>
      <c r="AW588">
        <v>2.8788571428571399</v>
      </c>
      <c r="AX588">
        <v>1.3405714285714301</v>
      </c>
      <c r="AY588">
        <v>3.528</v>
      </c>
      <c r="AZ588">
        <v>10.637714285714299</v>
      </c>
      <c r="BA588">
        <v>0.84914285714285698</v>
      </c>
      <c r="BB588">
        <v>0.93371428571428605</v>
      </c>
      <c r="BC588">
        <v>0.72114285714285697</v>
      </c>
      <c r="BD588">
        <v>0.873142857142857</v>
      </c>
      <c r="BE588">
        <v>0.95314285714285696</v>
      </c>
      <c r="BF588" s="233" t="str">
        <f t="shared" si="9"/>
        <v>Most vulnerability</v>
      </c>
    </row>
    <row r="589" spans="1:58" x14ac:dyDescent="0.25">
      <c r="A589">
        <v>56266</v>
      </c>
      <c r="B589">
        <v>1542</v>
      </c>
      <c r="C589">
        <v>124</v>
      </c>
      <c r="D589">
        <v>14</v>
      </c>
      <c r="E589">
        <v>33369</v>
      </c>
      <c r="F589">
        <v>88</v>
      </c>
      <c r="G589">
        <v>316</v>
      </c>
      <c r="H589">
        <v>359</v>
      </c>
      <c r="I589">
        <v>187</v>
      </c>
      <c r="J589">
        <v>39</v>
      </c>
      <c r="K589">
        <v>142</v>
      </c>
      <c r="L589">
        <v>1</v>
      </c>
      <c r="M589">
        <v>55</v>
      </c>
      <c r="N589">
        <v>8</v>
      </c>
      <c r="O589">
        <v>5</v>
      </c>
      <c r="P589">
        <v>6</v>
      </c>
      <c r="Q589">
        <v>41</v>
      </c>
      <c r="R589">
        <v>8.0415045395590107E-2</v>
      </c>
      <c r="S589">
        <v>9.0791180285343699E-3</v>
      </c>
      <c r="T589">
        <v>33369</v>
      </c>
      <c r="U589">
        <v>5.7068741893644602E-2</v>
      </c>
      <c r="V589">
        <v>0.20492866407263299</v>
      </c>
      <c r="W589">
        <v>0.23281452658884599</v>
      </c>
      <c r="X589">
        <v>0.12127107652399501</v>
      </c>
      <c r="Y589">
        <v>2.5291828793774299E-2</v>
      </c>
      <c r="Z589">
        <v>9.2088197146562897E-2</v>
      </c>
      <c r="AA589">
        <v>6.4850843060959801E-4</v>
      </c>
      <c r="AB589">
        <v>3.5667963683527898E-2</v>
      </c>
      <c r="AC589">
        <v>5.1880674448767797E-3</v>
      </c>
      <c r="AD589">
        <v>3.2425421530479898E-3</v>
      </c>
      <c r="AE589">
        <v>3.8910505836575902E-3</v>
      </c>
      <c r="AF589">
        <v>2.65888456549935E-2</v>
      </c>
      <c r="AG589">
        <v>0.51428571428571401</v>
      </c>
      <c r="AH589">
        <v>0.20799999999999999</v>
      </c>
      <c r="AI589">
        <v>0.72914285714285698</v>
      </c>
      <c r="AJ589">
        <v>0.74399999999999999</v>
      </c>
      <c r="AK589">
        <v>0.56000000000000005</v>
      </c>
      <c r="AL589">
        <v>0.56228571428571394</v>
      </c>
      <c r="AM589">
        <v>0.53371428571428603</v>
      </c>
      <c r="AN589">
        <v>0.53828571428571403</v>
      </c>
      <c r="AO589">
        <v>0.52800000000000002</v>
      </c>
      <c r="AP589">
        <v>0.38857142857142901</v>
      </c>
      <c r="AQ589">
        <v>0.71657142857142897</v>
      </c>
      <c r="AR589">
        <v>0.27542857142857102</v>
      </c>
      <c r="AS589">
        <v>0.40114285714285702</v>
      </c>
      <c r="AT589">
        <v>0.155428571428571</v>
      </c>
      <c r="AU589">
        <v>0.80457142857142905</v>
      </c>
      <c r="AV589">
        <v>2.19542857142857</v>
      </c>
      <c r="AW589">
        <v>2.19428571428571</v>
      </c>
      <c r="AX589">
        <v>0.91657142857142904</v>
      </c>
      <c r="AY589">
        <v>2.3531428571428599</v>
      </c>
      <c r="AZ589">
        <v>7.6594285714285704</v>
      </c>
      <c r="BA589">
        <v>0.60457142857142898</v>
      </c>
      <c r="BB589">
        <v>0.61028571428571399</v>
      </c>
      <c r="BC589">
        <v>0.49371428571428599</v>
      </c>
      <c r="BD589">
        <v>0.494857142857143</v>
      </c>
      <c r="BE589">
        <v>0.56114285714285705</v>
      </c>
      <c r="BF589" s="233" t="str">
        <f t="shared" si="9"/>
        <v>Significant vulnerability</v>
      </c>
    </row>
    <row r="590" spans="1:58" x14ac:dyDescent="0.25">
      <c r="A590">
        <v>56267</v>
      </c>
      <c r="B590">
        <v>6746</v>
      </c>
      <c r="C590">
        <v>880</v>
      </c>
      <c r="D590">
        <v>42</v>
      </c>
      <c r="E590">
        <v>39389</v>
      </c>
      <c r="F590">
        <v>302</v>
      </c>
      <c r="G590">
        <v>1091</v>
      </c>
      <c r="H590">
        <v>1412</v>
      </c>
      <c r="I590">
        <v>704</v>
      </c>
      <c r="J590">
        <v>102</v>
      </c>
      <c r="K590">
        <v>1230</v>
      </c>
      <c r="L590">
        <v>282</v>
      </c>
      <c r="M590">
        <v>467</v>
      </c>
      <c r="N590">
        <v>61</v>
      </c>
      <c r="O590">
        <v>53</v>
      </c>
      <c r="P590">
        <v>141</v>
      </c>
      <c r="Q590">
        <v>415</v>
      </c>
      <c r="R590">
        <v>0.13044767269492999</v>
      </c>
      <c r="S590">
        <v>6.2259116513489502E-3</v>
      </c>
      <c r="T590">
        <v>39389</v>
      </c>
      <c r="U590">
        <v>4.4767269493032898E-2</v>
      </c>
      <c r="V590">
        <v>0.161725466943374</v>
      </c>
      <c r="W590">
        <v>0.20930922027868401</v>
      </c>
      <c r="X590">
        <v>0.104358138155944</v>
      </c>
      <c r="Y590">
        <v>1.5120071153276E-2</v>
      </c>
      <c r="Z590">
        <v>0.18233026978950501</v>
      </c>
      <c r="AA590">
        <v>4.1802549659057199E-2</v>
      </c>
      <c r="AB590">
        <v>6.92262081233323E-2</v>
      </c>
      <c r="AC590">
        <v>9.0423954936258502E-3</v>
      </c>
      <c r="AD590">
        <v>7.8565075600355808E-3</v>
      </c>
      <c r="AE590">
        <v>2.09012748295286E-2</v>
      </c>
      <c r="AF590">
        <v>6.15179365549956E-2</v>
      </c>
      <c r="AG590">
        <v>0.81599999999999995</v>
      </c>
      <c r="AH590">
        <v>0.13828571428571401</v>
      </c>
      <c r="AI590">
        <v>0.36457142857142899</v>
      </c>
      <c r="AJ590">
        <v>0.55200000000000005</v>
      </c>
      <c r="AK590">
        <v>0.29257142857142898</v>
      </c>
      <c r="AL590">
        <v>0.36228571428571399</v>
      </c>
      <c r="AM590">
        <v>0.36685714285714299</v>
      </c>
      <c r="AN590">
        <v>0.213714285714286</v>
      </c>
      <c r="AO590">
        <v>0.78171428571428603</v>
      </c>
      <c r="AP590">
        <v>0.95428571428571396</v>
      </c>
      <c r="AQ590">
        <v>0.877714285714286</v>
      </c>
      <c r="AR590">
        <v>0.376</v>
      </c>
      <c r="AS590">
        <v>0.67085714285714304</v>
      </c>
      <c r="AT590">
        <v>0.67542857142857105</v>
      </c>
      <c r="AU590">
        <v>0.93942857142857095</v>
      </c>
      <c r="AV590">
        <v>1.8708571428571401</v>
      </c>
      <c r="AW590">
        <v>1.23542857142857</v>
      </c>
      <c r="AX590">
        <v>1.736</v>
      </c>
      <c r="AY590">
        <v>3.5394285714285698</v>
      </c>
      <c r="AZ590">
        <v>8.3817142857142795</v>
      </c>
      <c r="BA590">
        <v>0.44342857142857101</v>
      </c>
      <c r="BB590">
        <v>0.11542857142857101</v>
      </c>
      <c r="BC590">
        <v>0.89828571428571402</v>
      </c>
      <c r="BD590">
        <v>0.876571428571429</v>
      </c>
      <c r="BE590">
        <v>0.68457142857142905</v>
      </c>
      <c r="BF590" s="233" t="str">
        <f t="shared" si="9"/>
        <v>Significant vulnerability</v>
      </c>
    </row>
    <row r="591" spans="1:58" x14ac:dyDescent="0.25">
      <c r="A591">
        <v>56270</v>
      </c>
      <c r="B591">
        <v>1155</v>
      </c>
      <c r="C591">
        <v>118</v>
      </c>
      <c r="D591">
        <v>12</v>
      </c>
      <c r="E591">
        <v>27866</v>
      </c>
      <c r="F591">
        <v>69</v>
      </c>
      <c r="G591">
        <v>214</v>
      </c>
      <c r="H591">
        <v>336</v>
      </c>
      <c r="I591">
        <v>123</v>
      </c>
      <c r="J591">
        <v>40</v>
      </c>
      <c r="K591">
        <v>601</v>
      </c>
      <c r="L591">
        <v>6</v>
      </c>
      <c r="M591">
        <v>0</v>
      </c>
      <c r="N591">
        <v>52</v>
      </c>
      <c r="O591">
        <v>12</v>
      </c>
      <c r="P591">
        <v>29</v>
      </c>
      <c r="Q591">
        <v>0</v>
      </c>
      <c r="R591">
        <v>0.102164502164502</v>
      </c>
      <c r="S591">
        <v>1.03896103896104E-2</v>
      </c>
      <c r="T591">
        <v>27866</v>
      </c>
      <c r="U591">
        <v>5.9740259740259698E-2</v>
      </c>
      <c r="V591">
        <v>0.18528138528138499</v>
      </c>
      <c r="W591">
        <v>0.29090909090909101</v>
      </c>
      <c r="X591">
        <v>0.106493506493506</v>
      </c>
      <c r="Y591">
        <v>3.4632034632034597E-2</v>
      </c>
      <c r="Z591">
        <v>0.52034632034632</v>
      </c>
      <c r="AA591">
        <v>5.1948051948051896E-3</v>
      </c>
      <c r="AB591">
        <v>0</v>
      </c>
      <c r="AC591">
        <v>4.5021645021644997E-2</v>
      </c>
      <c r="AD591">
        <v>1.03896103896104E-2</v>
      </c>
      <c r="AE591">
        <v>2.51082251082251E-2</v>
      </c>
      <c r="AF591">
        <v>0</v>
      </c>
      <c r="AG591">
        <v>0.66971428571428604</v>
      </c>
      <c r="AH591">
        <v>0.253714285714286</v>
      </c>
      <c r="AI591">
        <v>0.92914285714285705</v>
      </c>
      <c r="AJ591">
        <v>0.76571428571428601</v>
      </c>
      <c r="AK591">
        <v>0.42971428571428599</v>
      </c>
      <c r="AL591">
        <v>0.89714285714285702</v>
      </c>
      <c r="AM591">
        <v>0.38857142857142901</v>
      </c>
      <c r="AN591">
        <v>0.752</v>
      </c>
      <c r="AO591">
        <v>0.96228571428571397</v>
      </c>
      <c r="AP591">
        <v>0.64342857142857102</v>
      </c>
      <c r="AQ591">
        <v>0</v>
      </c>
      <c r="AR591">
        <v>0.77257142857142902</v>
      </c>
      <c r="AS591">
        <v>0.77828571428571403</v>
      </c>
      <c r="AT591">
        <v>0.750857142857143</v>
      </c>
      <c r="AU591">
        <v>0</v>
      </c>
      <c r="AV591">
        <v>2.6182857142857099</v>
      </c>
      <c r="AW591">
        <v>2.4674285714285702</v>
      </c>
      <c r="AX591">
        <v>1.6057142857142901</v>
      </c>
      <c r="AY591">
        <v>2.30171428571429</v>
      </c>
      <c r="AZ591">
        <v>8.9931428571428604</v>
      </c>
      <c r="BA591">
        <v>0.76228571428571401</v>
      </c>
      <c r="BB591">
        <v>0.73942857142857099</v>
      </c>
      <c r="BC591">
        <v>0.85714285714285698</v>
      </c>
      <c r="BD591">
        <v>0.47771428571428598</v>
      </c>
      <c r="BE591">
        <v>0.78742857142857103</v>
      </c>
      <c r="BF591" s="233" t="str">
        <f t="shared" si="9"/>
        <v>Most vulnerability</v>
      </c>
    </row>
    <row r="592" spans="1:58" x14ac:dyDescent="0.25">
      <c r="A592">
        <v>56271</v>
      </c>
      <c r="B592">
        <v>1322</v>
      </c>
      <c r="C592">
        <v>185</v>
      </c>
      <c r="D592">
        <v>37</v>
      </c>
      <c r="E592">
        <v>31302</v>
      </c>
      <c r="F592">
        <v>83</v>
      </c>
      <c r="G592">
        <v>222</v>
      </c>
      <c r="H592">
        <v>287</v>
      </c>
      <c r="I592">
        <v>218</v>
      </c>
      <c r="J592">
        <v>45</v>
      </c>
      <c r="K592">
        <v>324</v>
      </c>
      <c r="L592">
        <v>62</v>
      </c>
      <c r="M592">
        <v>10</v>
      </c>
      <c r="N592">
        <v>11</v>
      </c>
      <c r="O592">
        <v>23</v>
      </c>
      <c r="P592">
        <v>56</v>
      </c>
      <c r="Q592">
        <v>35</v>
      </c>
      <c r="R592">
        <v>0.13993948562783701</v>
      </c>
      <c r="S592">
        <v>2.7987897125567301E-2</v>
      </c>
      <c r="T592">
        <v>31302</v>
      </c>
      <c r="U592">
        <v>6.2783661119515902E-2</v>
      </c>
      <c r="V592">
        <v>0.16792738275340399</v>
      </c>
      <c r="W592">
        <v>0.21709531013615699</v>
      </c>
      <c r="X592">
        <v>0.16490166414523399</v>
      </c>
      <c r="Y592">
        <v>3.4039334341906202E-2</v>
      </c>
      <c r="Z592">
        <v>0.245083207261725</v>
      </c>
      <c r="AA592">
        <v>4.6898638426626303E-2</v>
      </c>
      <c r="AB592">
        <v>7.5642965204235999E-3</v>
      </c>
      <c r="AC592">
        <v>8.3207261724659604E-3</v>
      </c>
      <c r="AD592">
        <v>1.7397881996974299E-2</v>
      </c>
      <c r="AE592">
        <v>4.2360060514372203E-2</v>
      </c>
      <c r="AF592">
        <v>2.6475037821482601E-2</v>
      </c>
      <c r="AG592">
        <v>0.84914285714285698</v>
      </c>
      <c r="AH592">
        <v>0.79885714285714304</v>
      </c>
      <c r="AI592">
        <v>0.82971428571428596</v>
      </c>
      <c r="AJ592">
        <v>0.79657142857142904</v>
      </c>
      <c r="AK592">
        <v>0.32571428571428601</v>
      </c>
      <c r="AL592">
        <v>0.42971428571428599</v>
      </c>
      <c r="AM592">
        <v>0.84</v>
      </c>
      <c r="AN592">
        <v>0.74285714285714299</v>
      </c>
      <c r="AO592">
        <v>0.85257142857142898</v>
      </c>
      <c r="AP592">
        <v>0.95885714285714296</v>
      </c>
      <c r="AQ592">
        <v>0.40685714285714297</v>
      </c>
      <c r="AR592">
        <v>0.35885714285714299</v>
      </c>
      <c r="AS592">
        <v>0.90857142857142903</v>
      </c>
      <c r="AT592">
        <v>0.92800000000000005</v>
      </c>
      <c r="AU592">
        <v>0.8</v>
      </c>
      <c r="AV592">
        <v>3.27428571428571</v>
      </c>
      <c r="AW592">
        <v>2.3382857142857101</v>
      </c>
      <c r="AX592">
        <v>1.8114285714285701</v>
      </c>
      <c r="AY592">
        <v>3.4022857142857101</v>
      </c>
      <c r="AZ592">
        <v>10.826285714285699</v>
      </c>
      <c r="BA592">
        <v>0.93142857142857105</v>
      </c>
      <c r="BB592">
        <v>0.67314285714285704</v>
      </c>
      <c r="BC592">
        <v>0.93028571428571405</v>
      </c>
      <c r="BD592">
        <v>0.83657142857142897</v>
      </c>
      <c r="BE592">
        <v>0.96799999999999997</v>
      </c>
      <c r="BF592" s="233" t="str">
        <f t="shared" si="9"/>
        <v>Most vulnerability</v>
      </c>
    </row>
    <row r="593" spans="1:58" x14ac:dyDescent="0.25">
      <c r="A593">
        <v>56273</v>
      </c>
      <c r="B593">
        <v>5004</v>
      </c>
      <c r="C593">
        <v>187</v>
      </c>
      <c r="D593">
        <v>50</v>
      </c>
      <c r="E593">
        <v>40973</v>
      </c>
      <c r="F593">
        <v>141</v>
      </c>
      <c r="G593">
        <v>1106</v>
      </c>
      <c r="H593">
        <v>1204</v>
      </c>
      <c r="I593">
        <v>636</v>
      </c>
      <c r="J593">
        <v>81</v>
      </c>
      <c r="K593">
        <v>225</v>
      </c>
      <c r="L593">
        <v>28</v>
      </c>
      <c r="M593">
        <v>91</v>
      </c>
      <c r="N593">
        <v>59</v>
      </c>
      <c r="O593">
        <v>5</v>
      </c>
      <c r="P593">
        <v>38</v>
      </c>
      <c r="Q593">
        <v>65</v>
      </c>
      <c r="R593">
        <v>3.7370103916866501E-2</v>
      </c>
      <c r="S593">
        <v>9.9920063948840902E-3</v>
      </c>
      <c r="T593">
        <v>40973</v>
      </c>
      <c r="U593">
        <v>2.8177458033573102E-2</v>
      </c>
      <c r="V593">
        <v>0.22102318145483599</v>
      </c>
      <c r="W593">
        <v>0.240607513988809</v>
      </c>
      <c r="X593">
        <v>0.12709832134292601</v>
      </c>
      <c r="Y593">
        <v>1.6187050359712199E-2</v>
      </c>
      <c r="Z593">
        <v>4.4964028776978401E-2</v>
      </c>
      <c r="AA593">
        <v>5.5955235811350904E-3</v>
      </c>
      <c r="AB593">
        <v>1.8185451638688999E-2</v>
      </c>
      <c r="AC593">
        <v>1.17905675459632E-2</v>
      </c>
      <c r="AD593">
        <v>9.9920063948840906E-4</v>
      </c>
      <c r="AE593">
        <v>7.5939248601119098E-3</v>
      </c>
      <c r="AF593">
        <v>1.2989608313349299E-2</v>
      </c>
      <c r="AG593">
        <v>0.13142857142857101</v>
      </c>
      <c r="AH593">
        <v>0.24342857142857099</v>
      </c>
      <c r="AI593">
        <v>0.316571428571429</v>
      </c>
      <c r="AJ593">
        <v>0.254857142857143</v>
      </c>
      <c r="AK593">
        <v>0.64571428571428602</v>
      </c>
      <c r="AL593">
        <v>0.61257142857142899</v>
      </c>
      <c r="AM593">
        <v>0.59314285714285697</v>
      </c>
      <c r="AN593">
        <v>0.24457142857142899</v>
      </c>
      <c r="AO593">
        <v>0.21257142857142899</v>
      </c>
      <c r="AP593">
        <v>0.66171428571428603</v>
      </c>
      <c r="AQ593">
        <v>0.54857142857142904</v>
      </c>
      <c r="AR593">
        <v>0.42971428571428599</v>
      </c>
      <c r="AS593">
        <v>0.250285714285714</v>
      </c>
      <c r="AT593">
        <v>0.29028571428571398</v>
      </c>
      <c r="AU593">
        <v>0.64800000000000002</v>
      </c>
      <c r="AV593">
        <v>0.94628571428571395</v>
      </c>
      <c r="AW593">
        <v>2.0960000000000001</v>
      </c>
      <c r="AX593">
        <v>0.874285714285714</v>
      </c>
      <c r="AY593">
        <v>2.1668571428571402</v>
      </c>
      <c r="AZ593">
        <v>6.0834285714285699</v>
      </c>
      <c r="BA593">
        <v>0.10285714285714299</v>
      </c>
      <c r="BB593">
        <v>0.56571428571428595</v>
      </c>
      <c r="BC593">
        <v>0.46285714285714302</v>
      </c>
      <c r="BD593">
        <v>0.432</v>
      </c>
      <c r="BE593">
        <v>0.30514285714285699</v>
      </c>
      <c r="BF593" s="233" t="str">
        <f t="shared" si="9"/>
        <v>Some vulnerability</v>
      </c>
    </row>
    <row r="594" spans="1:58" x14ac:dyDescent="0.25">
      <c r="A594">
        <v>56274</v>
      </c>
      <c r="B594">
        <v>247</v>
      </c>
      <c r="C594">
        <v>4</v>
      </c>
      <c r="D594">
        <v>0</v>
      </c>
      <c r="E594">
        <v>44117</v>
      </c>
      <c r="F594">
        <v>9</v>
      </c>
      <c r="G594">
        <v>43</v>
      </c>
      <c r="H594">
        <v>76</v>
      </c>
      <c r="I594">
        <v>20</v>
      </c>
      <c r="J594">
        <v>0</v>
      </c>
      <c r="K594">
        <v>4</v>
      </c>
      <c r="L594">
        <v>0</v>
      </c>
      <c r="M594">
        <v>0</v>
      </c>
      <c r="N594">
        <v>9</v>
      </c>
      <c r="O594">
        <v>0</v>
      </c>
      <c r="P594">
        <v>0</v>
      </c>
      <c r="Q594">
        <v>0</v>
      </c>
      <c r="R594">
        <v>1.6194331983805699E-2</v>
      </c>
      <c r="S594">
        <v>0</v>
      </c>
      <c r="T594">
        <v>44117</v>
      </c>
      <c r="U594">
        <v>3.6437246963562701E-2</v>
      </c>
      <c r="V594">
        <v>0.17408906882591099</v>
      </c>
      <c r="W594">
        <v>0.30769230769230799</v>
      </c>
      <c r="X594">
        <v>8.0971659919028299E-2</v>
      </c>
      <c r="Y594">
        <v>0</v>
      </c>
      <c r="Z594">
        <v>1.6194331983805699E-2</v>
      </c>
      <c r="AA594">
        <v>0</v>
      </c>
      <c r="AB594">
        <v>0</v>
      </c>
      <c r="AC594">
        <v>3.6437246963562701E-2</v>
      </c>
      <c r="AD594">
        <v>0</v>
      </c>
      <c r="AE594">
        <v>0</v>
      </c>
      <c r="AF594">
        <v>0</v>
      </c>
      <c r="AG594">
        <v>2.4E-2</v>
      </c>
      <c r="AH594">
        <v>0</v>
      </c>
      <c r="AI594">
        <v>0.21028571428571399</v>
      </c>
      <c r="AJ594">
        <v>0.42514285714285699</v>
      </c>
      <c r="AK594">
        <v>0.36114285714285699</v>
      </c>
      <c r="AL594">
        <v>0.94628571428571395</v>
      </c>
      <c r="AM594">
        <v>0.150857142857143</v>
      </c>
      <c r="AN594">
        <v>0</v>
      </c>
      <c r="AO594">
        <v>5.2571428571428602E-2</v>
      </c>
      <c r="AP594">
        <v>0</v>
      </c>
      <c r="AQ594">
        <v>0</v>
      </c>
      <c r="AR594">
        <v>0.71771428571428597</v>
      </c>
      <c r="AS594">
        <v>0</v>
      </c>
      <c r="AT594">
        <v>0</v>
      </c>
      <c r="AU594">
        <v>0</v>
      </c>
      <c r="AV594">
        <v>0.65942857142857103</v>
      </c>
      <c r="AW594">
        <v>1.45828571428571</v>
      </c>
      <c r="AX594">
        <v>5.2571428571428602E-2</v>
      </c>
      <c r="AY594">
        <v>0.71771428571428597</v>
      </c>
      <c r="AZ594">
        <v>2.8879999999999999</v>
      </c>
      <c r="BA594">
        <v>3.8857142857142903E-2</v>
      </c>
      <c r="BB594">
        <v>0.19428571428571401</v>
      </c>
      <c r="BC594">
        <v>4.8000000000000001E-2</v>
      </c>
      <c r="BD594">
        <v>5.4857142857142903E-2</v>
      </c>
      <c r="BE594">
        <v>5.7142857142857099E-3</v>
      </c>
      <c r="BF594" s="233" t="str">
        <f t="shared" si="9"/>
        <v>Least vulnerability</v>
      </c>
    </row>
    <row r="595" spans="1:58" x14ac:dyDescent="0.25">
      <c r="A595">
        <v>56276</v>
      </c>
      <c r="B595">
        <v>219</v>
      </c>
      <c r="C595">
        <v>25</v>
      </c>
      <c r="D595">
        <v>1</v>
      </c>
      <c r="E595">
        <v>38116</v>
      </c>
      <c r="F595">
        <v>13</v>
      </c>
      <c r="G595">
        <v>52</v>
      </c>
      <c r="H595">
        <v>25</v>
      </c>
      <c r="I595">
        <v>39</v>
      </c>
      <c r="J595">
        <v>8</v>
      </c>
      <c r="K595">
        <v>18</v>
      </c>
      <c r="L595">
        <v>0</v>
      </c>
      <c r="M595">
        <v>0</v>
      </c>
      <c r="N595">
        <v>5</v>
      </c>
      <c r="O595">
        <v>0</v>
      </c>
      <c r="P595">
        <v>0</v>
      </c>
      <c r="Q595">
        <v>0</v>
      </c>
      <c r="R595">
        <v>0.114155251141553</v>
      </c>
      <c r="S595">
        <v>4.5662100456621002E-3</v>
      </c>
      <c r="T595">
        <v>38116</v>
      </c>
      <c r="U595">
        <v>5.9360730593607303E-2</v>
      </c>
      <c r="V595">
        <v>0.23744292237442899</v>
      </c>
      <c r="W595">
        <v>0.114155251141553</v>
      </c>
      <c r="X595">
        <v>0.17808219178082199</v>
      </c>
      <c r="Y595">
        <v>3.6529680365296802E-2</v>
      </c>
      <c r="Z595">
        <v>8.2191780821917804E-2</v>
      </c>
      <c r="AA595">
        <v>0</v>
      </c>
      <c r="AB595">
        <v>0</v>
      </c>
      <c r="AC595">
        <v>2.2831050228310501E-2</v>
      </c>
      <c r="AD595">
        <v>0</v>
      </c>
      <c r="AE595">
        <v>0</v>
      </c>
      <c r="AF595">
        <v>0</v>
      </c>
      <c r="AG595">
        <v>0.74057142857142899</v>
      </c>
      <c r="AH595">
        <v>0.106285714285714</v>
      </c>
      <c r="AI595">
        <v>0.433142857142857</v>
      </c>
      <c r="AJ595">
        <v>0.76342857142857101</v>
      </c>
      <c r="AK595">
        <v>0.72914285714285698</v>
      </c>
      <c r="AL595">
        <v>6.0571428571428602E-2</v>
      </c>
      <c r="AM595">
        <v>0.89257142857142902</v>
      </c>
      <c r="AN595">
        <v>0.78514285714285703</v>
      </c>
      <c r="AO595">
        <v>0.46742857142857103</v>
      </c>
      <c r="AP595">
        <v>0</v>
      </c>
      <c r="AQ595">
        <v>0</v>
      </c>
      <c r="AR595">
        <v>0.60457142857142898</v>
      </c>
      <c r="AS595">
        <v>0</v>
      </c>
      <c r="AT595">
        <v>0</v>
      </c>
      <c r="AU595">
        <v>0</v>
      </c>
      <c r="AV595">
        <v>2.0434285714285698</v>
      </c>
      <c r="AW595">
        <v>2.4674285714285702</v>
      </c>
      <c r="AX595">
        <v>0.46742857142857103</v>
      </c>
      <c r="AY595">
        <v>0.60457142857142898</v>
      </c>
      <c r="AZ595">
        <v>5.5828571428571401</v>
      </c>
      <c r="BA595">
        <v>0.53942857142857104</v>
      </c>
      <c r="BB595">
        <v>0.73942857142857099</v>
      </c>
      <c r="BC595">
        <v>0.24457142857142899</v>
      </c>
      <c r="BD595">
        <v>4.2285714285714301E-2</v>
      </c>
      <c r="BE595">
        <v>0.22514285714285701</v>
      </c>
      <c r="BF595" s="233" t="str">
        <f t="shared" si="9"/>
        <v>Least vulnerability</v>
      </c>
    </row>
    <row r="596" spans="1:58" x14ac:dyDescent="0.25">
      <c r="A596">
        <v>56277</v>
      </c>
      <c r="B596">
        <v>3089</v>
      </c>
      <c r="C596">
        <v>373</v>
      </c>
      <c r="D596">
        <v>62</v>
      </c>
      <c r="E596">
        <v>33563</v>
      </c>
      <c r="F596">
        <v>174</v>
      </c>
      <c r="G596">
        <v>626</v>
      </c>
      <c r="H596">
        <v>736</v>
      </c>
      <c r="I596">
        <v>364</v>
      </c>
      <c r="J596">
        <v>71</v>
      </c>
      <c r="K596">
        <v>489</v>
      </c>
      <c r="L596">
        <v>4</v>
      </c>
      <c r="M596">
        <v>259</v>
      </c>
      <c r="N596">
        <v>69</v>
      </c>
      <c r="O596">
        <v>22</v>
      </c>
      <c r="P596">
        <v>119</v>
      </c>
      <c r="Q596">
        <v>111</v>
      </c>
      <c r="R596">
        <v>0.120751052120427</v>
      </c>
      <c r="S596">
        <v>2.0071220459695699E-2</v>
      </c>
      <c r="T596">
        <v>33563</v>
      </c>
      <c r="U596">
        <v>5.63289090320492E-2</v>
      </c>
      <c r="V596">
        <v>0.20265458077047599</v>
      </c>
      <c r="W596">
        <v>0.238264810618323</v>
      </c>
      <c r="X596">
        <v>0.117837487860149</v>
      </c>
      <c r="Y596">
        <v>2.2984784719974099E-2</v>
      </c>
      <c r="Z596">
        <v>0.15830365814179301</v>
      </c>
      <c r="AA596">
        <v>1.2949174490126301E-3</v>
      </c>
      <c r="AB596">
        <v>8.3845904823567505E-2</v>
      </c>
      <c r="AC596">
        <v>2.23373259954678E-2</v>
      </c>
      <c r="AD596">
        <v>7.12204596956944E-3</v>
      </c>
      <c r="AE596">
        <v>3.8523794108125599E-2</v>
      </c>
      <c r="AF596">
        <v>3.5933959210100397E-2</v>
      </c>
      <c r="AG596">
        <v>0.76685714285714301</v>
      </c>
      <c r="AH596">
        <v>0.6</v>
      </c>
      <c r="AI596">
        <v>0.71885714285714297</v>
      </c>
      <c r="AJ596">
        <v>0.73485714285714299</v>
      </c>
      <c r="AK596">
        <v>0.54628571428571404</v>
      </c>
      <c r="AL596">
        <v>0.59428571428571397</v>
      </c>
      <c r="AM596">
        <v>0.50742857142857101</v>
      </c>
      <c r="AN596">
        <v>0.47199999999999998</v>
      </c>
      <c r="AO596">
        <v>0.73714285714285699</v>
      </c>
      <c r="AP596">
        <v>0.44800000000000001</v>
      </c>
      <c r="AQ596">
        <v>0.91200000000000003</v>
      </c>
      <c r="AR596">
        <v>0.59428571428571397</v>
      </c>
      <c r="AS596">
        <v>0.63428571428571401</v>
      </c>
      <c r="AT596">
        <v>0.90171428571428602</v>
      </c>
      <c r="AU596">
        <v>0.875428571428571</v>
      </c>
      <c r="AV596">
        <v>2.8205714285714301</v>
      </c>
      <c r="AW596">
        <v>2.12</v>
      </c>
      <c r="AX596">
        <v>1.1851428571428599</v>
      </c>
      <c r="AY596">
        <v>3.9177142857142901</v>
      </c>
      <c r="AZ596">
        <v>10.043428571428599</v>
      </c>
      <c r="BA596">
        <v>0.82399999999999995</v>
      </c>
      <c r="BB596">
        <v>0.57371428571428595</v>
      </c>
      <c r="BC596">
        <v>0.65257142857142902</v>
      </c>
      <c r="BD596">
        <v>0.97257142857142898</v>
      </c>
      <c r="BE596">
        <v>0.90400000000000003</v>
      </c>
      <c r="BF596" s="233" t="str">
        <f t="shared" si="9"/>
        <v>Most vulnerability</v>
      </c>
    </row>
    <row r="597" spans="1:58" x14ac:dyDescent="0.25">
      <c r="A597">
        <v>56278</v>
      </c>
      <c r="B597">
        <v>2740</v>
      </c>
      <c r="C597">
        <v>180</v>
      </c>
      <c r="D597">
        <v>28</v>
      </c>
      <c r="E597">
        <v>36045</v>
      </c>
      <c r="F597">
        <v>133</v>
      </c>
      <c r="G597">
        <v>754</v>
      </c>
      <c r="H597">
        <v>517</v>
      </c>
      <c r="I597">
        <v>320</v>
      </c>
      <c r="J597">
        <v>102</v>
      </c>
      <c r="K597">
        <v>99</v>
      </c>
      <c r="L597">
        <v>4</v>
      </c>
      <c r="M597">
        <v>135</v>
      </c>
      <c r="N597">
        <v>45</v>
      </c>
      <c r="O597">
        <v>3</v>
      </c>
      <c r="P597">
        <v>51</v>
      </c>
      <c r="Q597">
        <v>111</v>
      </c>
      <c r="R597">
        <v>6.5693430656934296E-2</v>
      </c>
      <c r="S597">
        <v>1.02189781021898E-2</v>
      </c>
      <c r="T597">
        <v>36045</v>
      </c>
      <c r="U597">
        <v>4.8540145985401503E-2</v>
      </c>
      <c r="V597">
        <v>0.27518248175182503</v>
      </c>
      <c r="W597">
        <v>0.18868613138686099</v>
      </c>
      <c r="X597">
        <v>0.116788321167883</v>
      </c>
      <c r="Y597">
        <v>3.7226277372262799E-2</v>
      </c>
      <c r="Z597">
        <v>3.6131386861313897E-2</v>
      </c>
      <c r="AA597">
        <v>1.4598540145985401E-3</v>
      </c>
      <c r="AB597">
        <v>4.9270072992700698E-2</v>
      </c>
      <c r="AC597">
        <v>1.6423357664233602E-2</v>
      </c>
      <c r="AD597">
        <v>1.09489051094891E-3</v>
      </c>
      <c r="AE597">
        <v>1.86131386861314E-2</v>
      </c>
      <c r="AF597">
        <v>4.0510948905109499E-2</v>
      </c>
      <c r="AG597">
        <v>0.371428571428571</v>
      </c>
      <c r="AH597">
        <v>0.250285714285714</v>
      </c>
      <c r="AI597">
        <v>0.57142857142857095</v>
      </c>
      <c r="AJ597">
        <v>0.621714285714286</v>
      </c>
      <c r="AK597">
        <v>0.84799999999999998</v>
      </c>
      <c r="AL597">
        <v>0.24342857142857099</v>
      </c>
      <c r="AM597">
        <v>0.497142857142857</v>
      </c>
      <c r="AN597">
        <v>0.79657142857142904</v>
      </c>
      <c r="AO597">
        <v>0.16</v>
      </c>
      <c r="AP597">
        <v>0.45942857142857102</v>
      </c>
      <c r="AQ597">
        <v>0.80685714285714305</v>
      </c>
      <c r="AR597">
        <v>0.50857142857142901</v>
      </c>
      <c r="AS597">
        <v>0.25714285714285701</v>
      </c>
      <c r="AT597">
        <v>0.59885714285714298</v>
      </c>
      <c r="AU597">
        <v>0.90171428571428602</v>
      </c>
      <c r="AV597">
        <v>1.8148571428571401</v>
      </c>
      <c r="AW597">
        <v>2.3851428571428599</v>
      </c>
      <c r="AX597">
        <v>0.619428571428571</v>
      </c>
      <c r="AY597">
        <v>3.0731428571428601</v>
      </c>
      <c r="AZ597">
        <v>7.8925714285714301</v>
      </c>
      <c r="BA597">
        <v>0.42742857142857099</v>
      </c>
      <c r="BB597">
        <v>0.69828571428571395</v>
      </c>
      <c r="BC597">
        <v>0.32</v>
      </c>
      <c r="BD597">
        <v>0.72</v>
      </c>
      <c r="BE597">
        <v>0.59428571428571397</v>
      </c>
      <c r="BF597" s="233" t="str">
        <f t="shared" si="9"/>
        <v>Significant vulnerability</v>
      </c>
    </row>
    <row r="598" spans="1:58" x14ac:dyDescent="0.25">
      <c r="A598">
        <v>56279</v>
      </c>
      <c r="B598">
        <v>1129</v>
      </c>
      <c r="C598">
        <v>68</v>
      </c>
      <c r="D598">
        <v>19</v>
      </c>
      <c r="E598">
        <v>35296</v>
      </c>
      <c r="F598">
        <v>70</v>
      </c>
      <c r="G598">
        <v>202</v>
      </c>
      <c r="H598">
        <v>255</v>
      </c>
      <c r="I598">
        <v>156</v>
      </c>
      <c r="J598">
        <v>25</v>
      </c>
      <c r="K598">
        <v>139</v>
      </c>
      <c r="L598">
        <v>8</v>
      </c>
      <c r="M598">
        <v>0</v>
      </c>
      <c r="N598">
        <v>16</v>
      </c>
      <c r="O598">
        <v>0</v>
      </c>
      <c r="P598">
        <v>17</v>
      </c>
      <c r="Q598">
        <v>0</v>
      </c>
      <c r="R598">
        <v>6.0230292294065499E-2</v>
      </c>
      <c r="S598">
        <v>1.6829052258635999E-2</v>
      </c>
      <c r="T598">
        <v>35296</v>
      </c>
      <c r="U598">
        <v>6.2001771479185099E-2</v>
      </c>
      <c r="V598">
        <v>0.17891939769707699</v>
      </c>
      <c r="W598">
        <v>0.22586359610274601</v>
      </c>
      <c r="X598">
        <v>0.13817537643932701</v>
      </c>
      <c r="Y598">
        <v>2.21434898139947E-2</v>
      </c>
      <c r="Z598">
        <v>0.12311780336581001</v>
      </c>
      <c r="AA598">
        <v>7.0859167404782996E-3</v>
      </c>
      <c r="AB598">
        <v>0</v>
      </c>
      <c r="AC598">
        <v>1.4171833480956599E-2</v>
      </c>
      <c r="AD598">
        <v>0</v>
      </c>
      <c r="AE598">
        <v>1.5057573073516401E-2</v>
      </c>
      <c r="AF598">
        <v>0</v>
      </c>
      <c r="AG598">
        <v>0.312</v>
      </c>
      <c r="AH598">
        <v>0.47657142857142898</v>
      </c>
      <c r="AI598">
        <v>0.626285714285714</v>
      </c>
      <c r="AJ598">
        <v>0.78857142857142903</v>
      </c>
      <c r="AK598">
        <v>0.38971428571428601</v>
      </c>
      <c r="AL598">
        <v>0.50857142857142901</v>
      </c>
      <c r="AM598">
        <v>0.67885714285714305</v>
      </c>
      <c r="AN598">
        <v>0.44457142857142901</v>
      </c>
      <c r="AO598">
        <v>0.66628571428571404</v>
      </c>
      <c r="AP598">
        <v>0.70057142857142896</v>
      </c>
      <c r="AQ598">
        <v>0</v>
      </c>
      <c r="AR598">
        <v>0.46742857142857103</v>
      </c>
      <c r="AS598">
        <v>0</v>
      </c>
      <c r="AT598">
        <v>0.52800000000000002</v>
      </c>
      <c r="AU598">
        <v>0</v>
      </c>
      <c r="AV598">
        <v>2.20342857142857</v>
      </c>
      <c r="AW598">
        <v>2.0217142857142898</v>
      </c>
      <c r="AX598">
        <v>1.3668571428571401</v>
      </c>
      <c r="AY598">
        <v>0.995428571428571</v>
      </c>
      <c r="AZ598">
        <v>6.5874285714285703</v>
      </c>
      <c r="BA598">
        <v>0.60914285714285699</v>
      </c>
      <c r="BB598">
        <v>0.51428571428571401</v>
      </c>
      <c r="BC598">
        <v>0.73257142857142898</v>
      </c>
      <c r="BD598">
        <v>0.10057142857142901</v>
      </c>
      <c r="BE598">
        <v>0.39428571428571402</v>
      </c>
      <c r="BF598" s="233" t="str">
        <f t="shared" si="9"/>
        <v>Some vulnerability</v>
      </c>
    </row>
    <row r="599" spans="1:58" x14ac:dyDescent="0.25">
      <c r="A599">
        <v>56280</v>
      </c>
      <c r="B599">
        <v>499</v>
      </c>
      <c r="C599">
        <v>77</v>
      </c>
      <c r="D599">
        <v>6</v>
      </c>
      <c r="E599">
        <v>35139</v>
      </c>
      <c r="F599">
        <v>14</v>
      </c>
      <c r="G599">
        <v>91</v>
      </c>
      <c r="H599">
        <v>95</v>
      </c>
      <c r="I599">
        <v>39</v>
      </c>
      <c r="J599">
        <v>18</v>
      </c>
      <c r="K599">
        <v>27</v>
      </c>
      <c r="L599">
        <v>6</v>
      </c>
      <c r="M599">
        <v>13</v>
      </c>
      <c r="N599">
        <v>0</v>
      </c>
      <c r="O599">
        <v>0</v>
      </c>
      <c r="P599">
        <v>10</v>
      </c>
      <c r="Q599">
        <v>0</v>
      </c>
      <c r="R599">
        <v>0.15430861723446901</v>
      </c>
      <c r="S599">
        <v>1.20240480961924E-2</v>
      </c>
      <c r="T599">
        <v>35139</v>
      </c>
      <c r="U599">
        <v>2.8056112224448902E-2</v>
      </c>
      <c r="V599">
        <v>0.18236472945891799</v>
      </c>
      <c r="W599">
        <v>0.190380761523046</v>
      </c>
      <c r="X599">
        <v>7.8156312625250496E-2</v>
      </c>
      <c r="Y599">
        <v>3.6072144288577197E-2</v>
      </c>
      <c r="Z599">
        <v>5.4108216432865702E-2</v>
      </c>
      <c r="AA599">
        <v>1.20240480961924E-2</v>
      </c>
      <c r="AB599">
        <v>2.6052104208416801E-2</v>
      </c>
      <c r="AC599">
        <v>0</v>
      </c>
      <c r="AD599">
        <v>0</v>
      </c>
      <c r="AE599">
        <v>2.0040080160320599E-2</v>
      </c>
      <c r="AF599">
        <v>0</v>
      </c>
      <c r="AG599">
        <v>0.89257142857142902</v>
      </c>
      <c r="AH599">
        <v>0.317714285714286</v>
      </c>
      <c r="AI599">
        <v>0.63885714285714301</v>
      </c>
      <c r="AJ599">
        <v>0.252571428571429</v>
      </c>
      <c r="AK599">
        <v>0.41028571428571398</v>
      </c>
      <c r="AL599">
        <v>0.251428571428571</v>
      </c>
      <c r="AM599">
        <v>0.13142857142857101</v>
      </c>
      <c r="AN599">
        <v>0.77371428571428602</v>
      </c>
      <c r="AO599">
        <v>0.28000000000000003</v>
      </c>
      <c r="AP599">
        <v>0.80228571428571405</v>
      </c>
      <c r="AQ599">
        <v>0.63428571428571401</v>
      </c>
      <c r="AR599">
        <v>0</v>
      </c>
      <c r="AS599">
        <v>0</v>
      </c>
      <c r="AT599">
        <v>0.64571428571428602</v>
      </c>
      <c r="AU599">
        <v>0</v>
      </c>
      <c r="AV599">
        <v>2.1017142857142899</v>
      </c>
      <c r="AW599">
        <v>1.5668571428571401</v>
      </c>
      <c r="AX599">
        <v>1.0822857142857101</v>
      </c>
      <c r="AY599">
        <v>1.28</v>
      </c>
      <c r="AZ599">
        <v>6.0308571428571396</v>
      </c>
      <c r="BA599">
        <v>0.56571428571428595</v>
      </c>
      <c r="BB599">
        <v>0.253714285714286</v>
      </c>
      <c r="BC599">
        <v>0.59657142857142897</v>
      </c>
      <c r="BD599">
        <v>0.158857142857143</v>
      </c>
      <c r="BE599">
        <v>0.30057142857142899</v>
      </c>
      <c r="BF599" s="233" t="str">
        <f t="shared" si="9"/>
        <v>Some vulnerability</v>
      </c>
    </row>
    <row r="600" spans="1:58" x14ac:dyDescent="0.25">
      <c r="A600">
        <v>56281</v>
      </c>
      <c r="B600">
        <v>642</v>
      </c>
      <c r="C600">
        <v>45</v>
      </c>
      <c r="D600">
        <v>1</v>
      </c>
      <c r="E600">
        <v>39830</v>
      </c>
      <c r="F600">
        <v>9</v>
      </c>
      <c r="G600">
        <v>126</v>
      </c>
      <c r="H600">
        <v>187</v>
      </c>
      <c r="I600">
        <v>35</v>
      </c>
      <c r="J600">
        <v>5</v>
      </c>
      <c r="K600">
        <v>7</v>
      </c>
      <c r="L600">
        <v>0</v>
      </c>
      <c r="M600">
        <v>11</v>
      </c>
      <c r="N600">
        <v>0</v>
      </c>
      <c r="O600">
        <v>0</v>
      </c>
      <c r="P600">
        <v>3</v>
      </c>
      <c r="Q600">
        <v>20</v>
      </c>
      <c r="R600">
        <v>7.00934579439252E-2</v>
      </c>
      <c r="S600">
        <v>1.5576323987538899E-3</v>
      </c>
      <c r="T600">
        <v>39830</v>
      </c>
      <c r="U600">
        <v>1.4018691588785E-2</v>
      </c>
      <c r="V600">
        <v>0.19626168224299101</v>
      </c>
      <c r="W600">
        <v>0.291277258566978</v>
      </c>
      <c r="X600">
        <v>5.4517133956386299E-2</v>
      </c>
      <c r="Y600">
        <v>7.7881619937694704E-3</v>
      </c>
      <c r="Z600">
        <v>1.09034267912773E-2</v>
      </c>
      <c r="AA600">
        <v>0</v>
      </c>
      <c r="AB600">
        <v>1.7133956386292799E-2</v>
      </c>
      <c r="AC600">
        <v>0</v>
      </c>
      <c r="AD600">
        <v>0</v>
      </c>
      <c r="AE600">
        <v>4.6728971962616802E-3</v>
      </c>
      <c r="AF600">
        <v>3.1152647975077899E-2</v>
      </c>
      <c r="AG600">
        <v>0.41485714285714298</v>
      </c>
      <c r="AH600">
        <v>6.1714285714285701E-2</v>
      </c>
      <c r="AI600">
        <v>0.35085714285714298</v>
      </c>
      <c r="AJ600">
        <v>8.3428571428571394E-2</v>
      </c>
      <c r="AK600">
        <v>0.498285714285714</v>
      </c>
      <c r="AL600">
        <v>0.90057142857142902</v>
      </c>
      <c r="AM600">
        <v>2.8571428571428598E-2</v>
      </c>
      <c r="AN600">
        <v>5.8285714285714302E-2</v>
      </c>
      <c r="AO600">
        <v>3.6571428571428602E-2</v>
      </c>
      <c r="AP600">
        <v>0</v>
      </c>
      <c r="AQ600">
        <v>0.54057142857142904</v>
      </c>
      <c r="AR600">
        <v>0</v>
      </c>
      <c r="AS600">
        <v>0</v>
      </c>
      <c r="AT600">
        <v>0.18171428571428599</v>
      </c>
      <c r="AU600">
        <v>0.84228571428571397</v>
      </c>
      <c r="AV600">
        <v>0.91085714285714303</v>
      </c>
      <c r="AW600">
        <v>1.48571428571429</v>
      </c>
      <c r="AX600">
        <v>3.6571428571428602E-2</v>
      </c>
      <c r="AY600">
        <v>1.5645714285714301</v>
      </c>
      <c r="AZ600">
        <v>3.9977142857142902</v>
      </c>
      <c r="BA600">
        <v>9.0285714285714302E-2</v>
      </c>
      <c r="BB600">
        <v>0.216</v>
      </c>
      <c r="BC600">
        <v>3.3142857142857099E-2</v>
      </c>
      <c r="BD600">
        <v>0.246857142857143</v>
      </c>
      <c r="BE600">
        <v>3.54285714285714E-2</v>
      </c>
      <c r="BF600" s="233" t="str">
        <f t="shared" si="9"/>
        <v>Least vulnerability</v>
      </c>
    </row>
    <row r="601" spans="1:58" x14ac:dyDescent="0.25">
      <c r="A601">
        <v>56282</v>
      </c>
      <c r="B601">
        <v>1497</v>
      </c>
      <c r="C601">
        <v>194</v>
      </c>
      <c r="D601">
        <v>26</v>
      </c>
      <c r="E601">
        <v>32645</v>
      </c>
      <c r="F601">
        <v>99</v>
      </c>
      <c r="G601">
        <v>253</v>
      </c>
      <c r="H601">
        <v>389</v>
      </c>
      <c r="I601">
        <v>158</v>
      </c>
      <c r="J601">
        <v>31</v>
      </c>
      <c r="K601">
        <v>163</v>
      </c>
      <c r="L601">
        <v>11</v>
      </c>
      <c r="M601">
        <v>23</v>
      </c>
      <c r="N601">
        <v>38</v>
      </c>
      <c r="O601">
        <v>5</v>
      </c>
      <c r="P601">
        <v>19</v>
      </c>
      <c r="Q601">
        <v>8</v>
      </c>
      <c r="R601">
        <v>0.12959251837007299</v>
      </c>
      <c r="S601">
        <v>1.7368069472277901E-2</v>
      </c>
      <c r="T601">
        <v>32645</v>
      </c>
      <c r="U601">
        <v>6.6132264529058099E-2</v>
      </c>
      <c r="V601">
        <v>0.169004676018704</v>
      </c>
      <c r="W601">
        <v>0.25985303941215798</v>
      </c>
      <c r="X601">
        <v>0.105544422177689</v>
      </c>
      <c r="Y601">
        <v>2.07080828323313E-2</v>
      </c>
      <c r="Z601">
        <v>0.10888443553774201</v>
      </c>
      <c r="AA601">
        <v>7.34802939211757E-3</v>
      </c>
      <c r="AB601">
        <v>1.53640614562458E-2</v>
      </c>
      <c r="AC601">
        <v>2.5384101536406099E-2</v>
      </c>
      <c r="AD601">
        <v>3.3400133600534399E-3</v>
      </c>
      <c r="AE601">
        <v>1.26920507682031E-2</v>
      </c>
      <c r="AF601">
        <v>5.3440213760855004E-3</v>
      </c>
      <c r="AG601">
        <v>0.81142857142857105</v>
      </c>
      <c r="AH601">
        <v>0.48914285714285699</v>
      </c>
      <c r="AI601">
        <v>0.77028571428571402</v>
      </c>
      <c r="AJ601">
        <v>0.82285714285714295</v>
      </c>
      <c r="AK601">
        <v>0.33142857142857102</v>
      </c>
      <c r="AL601">
        <v>0.753142857142857</v>
      </c>
      <c r="AM601">
        <v>0.377142857142857</v>
      </c>
      <c r="AN601">
        <v>0.4</v>
      </c>
      <c r="AO601">
        <v>0.61485714285714299</v>
      </c>
      <c r="AP601">
        <v>0.70971428571428596</v>
      </c>
      <c r="AQ601">
        <v>0.52114285714285702</v>
      </c>
      <c r="AR601">
        <v>0.626285714285714</v>
      </c>
      <c r="AS601">
        <v>0.40685714285714297</v>
      </c>
      <c r="AT601">
        <v>0.46514285714285702</v>
      </c>
      <c r="AU601">
        <v>0.52228571428571402</v>
      </c>
      <c r="AV601">
        <v>2.8937142857142901</v>
      </c>
      <c r="AW601">
        <v>1.8617142857142901</v>
      </c>
      <c r="AX601">
        <v>1.3245714285714301</v>
      </c>
      <c r="AY601">
        <v>2.5417142857142898</v>
      </c>
      <c r="AZ601">
        <v>8.6217142857142903</v>
      </c>
      <c r="BA601">
        <v>0.85257142857142898</v>
      </c>
      <c r="BB601">
        <v>0.42285714285714299</v>
      </c>
      <c r="BC601">
        <v>0.71542857142857097</v>
      </c>
      <c r="BD601">
        <v>0.55657142857142905</v>
      </c>
      <c r="BE601">
        <v>0.72799999999999998</v>
      </c>
      <c r="BF601" s="233" t="str">
        <f t="shared" si="9"/>
        <v>Significant vulnerability</v>
      </c>
    </row>
    <row r="602" spans="1:58" x14ac:dyDescent="0.25">
      <c r="A602">
        <v>56283</v>
      </c>
      <c r="B602">
        <v>6410</v>
      </c>
      <c r="C602">
        <v>613</v>
      </c>
      <c r="D602">
        <v>30</v>
      </c>
      <c r="E602">
        <v>35004</v>
      </c>
      <c r="F602">
        <v>301</v>
      </c>
      <c r="G602">
        <v>1526</v>
      </c>
      <c r="H602">
        <v>1477</v>
      </c>
      <c r="I602">
        <v>740</v>
      </c>
      <c r="J602">
        <v>111</v>
      </c>
      <c r="K602">
        <v>663</v>
      </c>
      <c r="L602">
        <v>0</v>
      </c>
      <c r="M602">
        <v>215</v>
      </c>
      <c r="N602">
        <v>235</v>
      </c>
      <c r="O602">
        <v>0</v>
      </c>
      <c r="P602">
        <v>104</v>
      </c>
      <c r="Q602">
        <v>207</v>
      </c>
      <c r="R602">
        <v>9.5631825273010895E-2</v>
      </c>
      <c r="S602">
        <v>4.6801872074882997E-3</v>
      </c>
      <c r="T602">
        <v>35004</v>
      </c>
      <c r="U602">
        <v>4.6957878315132602E-2</v>
      </c>
      <c r="V602">
        <v>0.238065522620905</v>
      </c>
      <c r="W602">
        <v>0.230421216848674</v>
      </c>
      <c r="X602">
        <v>0.115444617784711</v>
      </c>
      <c r="Y602">
        <v>1.7316692667706701E-2</v>
      </c>
      <c r="Z602">
        <v>0.103432137285491</v>
      </c>
      <c r="AA602">
        <v>0</v>
      </c>
      <c r="AB602">
        <v>3.3541341653666103E-2</v>
      </c>
      <c r="AC602">
        <v>3.6661466458658303E-2</v>
      </c>
      <c r="AD602">
        <v>0</v>
      </c>
      <c r="AE602">
        <v>1.6224648985959399E-2</v>
      </c>
      <c r="AF602">
        <v>3.2293291731669303E-2</v>
      </c>
      <c r="AG602">
        <v>0.621714285714286</v>
      </c>
      <c r="AH602">
        <v>0.109714285714286</v>
      </c>
      <c r="AI602">
        <v>0.64571428571428602</v>
      </c>
      <c r="AJ602">
        <v>0.58971428571428597</v>
      </c>
      <c r="AK602">
        <v>0.73371428571428599</v>
      </c>
      <c r="AL602">
        <v>0.54171428571428604</v>
      </c>
      <c r="AM602">
        <v>0.48342857142857099</v>
      </c>
      <c r="AN602">
        <v>0.28457142857142897</v>
      </c>
      <c r="AO602">
        <v>0.59657142857142897</v>
      </c>
      <c r="AP602">
        <v>0</v>
      </c>
      <c r="AQ602">
        <v>0.69714285714285695</v>
      </c>
      <c r="AR602">
        <v>0.71885714285714297</v>
      </c>
      <c r="AS602">
        <v>0</v>
      </c>
      <c r="AT602">
        <v>0.56114285714285705</v>
      </c>
      <c r="AU602">
        <v>0.85371428571428598</v>
      </c>
      <c r="AV602">
        <v>1.96685714285714</v>
      </c>
      <c r="AW602">
        <v>2.0434285714285698</v>
      </c>
      <c r="AX602">
        <v>0.59657142857142897</v>
      </c>
      <c r="AY602">
        <v>2.8308571428571399</v>
      </c>
      <c r="AZ602">
        <v>7.4377142857142902</v>
      </c>
      <c r="BA602">
        <v>0.494857142857143</v>
      </c>
      <c r="BB602">
        <v>0.53714285714285703</v>
      </c>
      <c r="BC602">
        <v>0.30285714285714299</v>
      </c>
      <c r="BD602">
        <v>0.63428571428571401</v>
      </c>
      <c r="BE602">
        <v>0.53371428571428603</v>
      </c>
      <c r="BF602" s="233" t="str">
        <f t="shared" si="9"/>
        <v>Significant vulnerability</v>
      </c>
    </row>
    <row r="603" spans="1:58" x14ac:dyDescent="0.25">
      <c r="A603">
        <v>56284</v>
      </c>
      <c r="B603">
        <v>2108</v>
      </c>
      <c r="C603">
        <v>269</v>
      </c>
      <c r="D603">
        <v>44</v>
      </c>
      <c r="E603">
        <v>29591</v>
      </c>
      <c r="F603">
        <v>150</v>
      </c>
      <c r="G603">
        <v>399</v>
      </c>
      <c r="H603">
        <v>621</v>
      </c>
      <c r="I603">
        <v>173</v>
      </c>
      <c r="J603">
        <v>70</v>
      </c>
      <c r="K603">
        <v>460</v>
      </c>
      <c r="L603">
        <v>21</v>
      </c>
      <c r="M603">
        <v>61</v>
      </c>
      <c r="N603">
        <v>18</v>
      </c>
      <c r="O603">
        <v>10</v>
      </c>
      <c r="P603">
        <v>32</v>
      </c>
      <c r="Q603">
        <v>58</v>
      </c>
      <c r="R603">
        <v>0.127609108159393</v>
      </c>
      <c r="S603">
        <v>2.0872865275142299E-2</v>
      </c>
      <c r="T603">
        <v>29591</v>
      </c>
      <c r="U603">
        <v>7.1157495256167005E-2</v>
      </c>
      <c r="V603">
        <v>0.189278937381404</v>
      </c>
      <c r="W603">
        <v>0.294592030360531</v>
      </c>
      <c r="X603">
        <v>8.20683111954459E-2</v>
      </c>
      <c r="Y603">
        <v>3.3206831119544603E-2</v>
      </c>
      <c r="Z603">
        <v>0.21821631878557901</v>
      </c>
      <c r="AA603">
        <v>9.9620493358633794E-3</v>
      </c>
      <c r="AB603">
        <v>2.8937381404174602E-2</v>
      </c>
      <c r="AC603">
        <v>8.53889943074004E-3</v>
      </c>
      <c r="AD603">
        <v>4.7438330170778004E-3</v>
      </c>
      <c r="AE603">
        <v>1.5180265654649E-2</v>
      </c>
      <c r="AF603">
        <v>2.75142314990512E-2</v>
      </c>
      <c r="AG603">
        <v>0.80457142857142905</v>
      </c>
      <c r="AH603">
        <v>0.627428571428571</v>
      </c>
      <c r="AI603">
        <v>0.88571428571428601</v>
      </c>
      <c r="AJ603">
        <v>0.86285714285714299</v>
      </c>
      <c r="AK603">
        <v>0.45942857142857102</v>
      </c>
      <c r="AL603">
        <v>0.91542857142857104</v>
      </c>
      <c r="AM603">
        <v>0.155428571428571</v>
      </c>
      <c r="AN603">
        <v>0.72799999999999998</v>
      </c>
      <c r="AO603">
        <v>0.82857142857142896</v>
      </c>
      <c r="AP603">
        <v>0.77028571428571402</v>
      </c>
      <c r="AQ603">
        <v>0.65714285714285703</v>
      </c>
      <c r="AR603">
        <v>0.36457142857142899</v>
      </c>
      <c r="AS603">
        <v>0.502857142857143</v>
      </c>
      <c r="AT603">
        <v>0.53028571428571403</v>
      </c>
      <c r="AU603">
        <v>0.81599999999999995</v>
      </c>
      <c r="AV603">
        <v>3.1805714285714299</v>
      </c>
      <c r="AW603">
        <v>2.25828571428571</v>
      </c>
      <c r="AX603">
        <v>1.5988571428571401</v>
      </c>
      <c r="AY603">
        <v>2.8708571428571399</v>
      </c>
      <c r="AZ603">
        <v>9.9085714285714293</v>
      </c>
      <c r="BA603">
        <v>0.91200000000000003</v>
      </c>
      <c r="BB603">
        <v>0.63657142857142901</v>
      </c>
      <c r="BC603">
        <v>0.85485714285714298</v>
      </c>
      <c r="BD603">
        <v>0.64914285714285702</v>
      </c>
      <c r="BE603">
        <v>0.89600000000000002</v>
      </c>
      <c r="BF603" s="233" t="str">
        <f t="shared" si="9"/>
        <v>Most vulnerability</v>
      </c>
    </row>
    <row r="604" spans="1:58" x14ac:dyDescent="0.25">
      <c r="A604">
        <v>56285</v>
      </c>
      <c r="B604">
        <v>1145</v>
      </c>
      <c r="C604">
        <v>131</v>
      </c>
      <c r="D604">
        <v>14</v>
      </c>
      <c r="E604">
        <v>36173</v>
      </c>
      <c r="F604">
        <v>75</v>
      </c>
      <c r="G604">
        <v>194</v>
      </c>
      <c r="H604">
        <v>266</v>
      </c>
      <c r="I604">
        <v>205</v>
      </c>
      <c r="J604">
        <v>30</v>
      </c>
      <c r="K604">
        <v>95</v>
      </c>
      <c r="L604">
        <v>16</v>
      </c>
      <c r="M604">
        <v>39</v>
      </c>
      <c r="N604">
        <v>10</v>
      </c>
      <c r="O604">
        <v>9</v>
      </c>
      <c r="P604">
        <v>4</v>
      </c>
      <c r="Q604">
        <v>0</v>
      </c>
      <c r="R604">
        <v>0.11441048034934501</v>
      </c>
      <c r="S604">
        <v>1.22270742358079E-2</v>
      </c>
      <c r="T604">
        <v>36173</v>
      </c>
      <c r="U604">
        <v>6.5502183406113496E-2</v>
      </c>
      <c r="V604">
        <v>0.16943231441048001</v>
      </c>
      <c r="W604">
        <v>0.23231441048034901</v>
      </c>
      <c r="X604">
        <v>0.179039301310044</v>
      </c>
      <c r="Y604">
        <v>2.62008733624454E-2</v>
      </c>
      <c r="Z604">
        <v>8.2969432314410493E-2</v>
      </c>
      <c r="AA604">
        <v>1.39737991266376E-2</v>
      </c>
      <c r="AB604">
        <v>3.4061135371178997E-2</v>
      </c>
      <c r="AC604">
        <v>8.7336244541484694E-3</v>
      </c>
      <c r="AD604">
        <v>7.8602620087336195E-3</v>
      </c>
      <c r="AE604">
        <v>3.49344978165939E-3</v>
      </c>
      <c r="AF604">
        <v>0</v>
      </c>
      <c r="AG604">
        <v>0.74285714285714299</v>
      </c>
      <c r="AH604">
        <v>0.32457142857142901</v>
      </c>
      <c r="AI604">
        <v>0.56457142857142895</v>
      </c>
      <c r="AJ604">
        <v>0.81599999999999995</v>
      </c>
      <c r="AK604">
        <v>0.33485714285714302</v>
      </c>
      <c r="AL604">
        <v>0.55771428571428605</v>
      </c>
      <c r="AM604">
        <v>0.89600000000000002</v>
      </c>
      <c r="AN604">
        <v>0.56114285714285705</v>
      </c>
      <c r="AO604">
        <v>0.47199999999999998</v>
      </c>
      <c r="AP604">
        <v>0.83199999999999996</v>
      </c>
      <c r="AQ604">
        <v>0.70057142857142896</v>
      </c>
      <c r="AR604">
        <v>0.36914285714285699</v>
      </c>
      <c r="AS604">
        <v>0.67200000000000004</v>
      </c>
      <c r="AT604">
        <v>0.14628571428571399</v>
      </c>
      <c r="AU604">
        <v>0</v>
      </c>
      <c r="AV604">
        <v>2.448</v>
      </c>
      <c r="AW604">
        <v>2.3497142857142901</v>
      </c>
      <c r="AX604">
        <v>1.304</v>
      </c>
      <c r="AY604">
        <v>1.8879999999999999</v>
      </c>
      <c r="AZ604">
        <v>7.9897142857142898</v>
      </c>
      <c r="BA604">
        <v>0.69942857142857096</v>
      </c>
      <c r="BB604">
        <v>0.67885714285714305</v>
      </c>
      <c r="BC604">
        <v>0.70628571428571396</v>
      </c>
      <c r="BD604">
        <v>0.32685714285714301</v>
      </c>
      <c r="BE604">
        <v>0.61142857142857099</v>
      </c>
      <c r="BF604" s="233" t="str">
        <f t="shared" si="9"/>
        <v>Significant vulnerability</v>
      </c>
    </row>
    <row r="605" spans="1:58" x14ac:dyDescent="0.25">
      <c r="A605">
        <v>56287</v>
      </c>
      <c r="B605">
        <v>100</v>
      </c>
      <c r="C605">
        <v>6</v>
      </c>
      <c r="D605">
        <v>1</v>
      </c>
      <c r="E605">
        <v>21149</v>
      </c>
      <c r="F605">
        <v>7</v>
      </c>
      <c r="G605">
        <v>8</v>
      </c>
      <c r="H605">
        <v>42</v>
      </c>
      <c r="I605">
        <v>4</v>
      </c>
      <c r="J605">
        <v>0</v>
      </c>
      <c r="K605">
        <v>47</v>
      </c>
      <c r="L605">
        <v>0</v>
      </c>
      <c r="M605">
        <v>0</v>
      </c>
      <c r="N605">
        <v>1</v>
      </c>
      <c r="O605">
        <v>0</v>
      </c>
      <c r="P605">
        <v>0</v>
      </c>
      <c r="Q605">
        <v>0</v>
      </c>
      <c r="R605">
        <v>0.06</v>
      </c>
      <c r="S605">
        <v>0.01</v>
      </c>
      <c r="T605">
        <v>21149</v>
      </c>
      <c r="U605">
        <v>7.0000000000000007E-2</v>
      </c>
      <c r="V605">
        <v>0.08</v>
      </c>
      <c r="W605">
        <v>0.42</v>
      </c>
      <c r="X605">
        <v>0.04</v>
      </c>
      <c r="Y605">
        <v>0</v>
      </c>
      <c r="Z605">
        <v>0.47</v>
      </c>
      <c r="AA605">
        <v>0</v>
      </c>
      <c r="AB605">
        <v>0</v>
      </c>
      <c r="AC605">
        <v>0.01</v>
      </c>
      <c r="AD605">
        <v>0</v>
      </c>
      <c r="AE605">
        <v>0</v>
      </c>
      <c r="AF605">
        <v>0</v>
      </c>
      <c r="AG605">
        <v>0.307428571428571</v>
      </c>
      <c r="AH605">
        <v>0.24457142857142899</v>
      </c>
      <c r="AI605">
        <v>0.97599999999999998</v>
      </c>
      <c r="AJ605">
        <v>0.84685714285714297</v>
      </c>
      <c r="AK605">
        <v>2.2857142857142899E-2</v>
      </c>
      <c r="AL605">
        <v>0.994285714285714</v>
      </c>
      <c r="AM605">
        <v>9.1428571428571401E-3</v>
      </c>
      <c r="AN605">
        <v>0</v>
      </c>
      <c r="AO605">
        <v>0.95657142857142896</v>
      </c>
      <c r="AP605">
        <v>0</v>
      </c>
      <c r="AQ605">
        <v>0</v>
      </c>
      <c r="AR605">
        <v>0.39085714285714301</v>
      </c>
      <c r="AS605">
        <v>0</v>
      </c>
      <c r="AT605">
        <v>0</v>
      </c>
      <c r="AU605">
        <v>0</v>
      </c>
      <c r="AV605">
        <v>2.3748571428571399</v>
      </c>
      <c r="AW605">
        <v>1.02628571428571</v>
      </c>
      <c r="AX605">
        <v>0.95657142857142896</v>
      </c>
      <c r="AY605">
        <v>0.39085714285714301</v>
      </c>
      <c r="AZ605">
        <v>4.74857142857143</v>
      </c>
      <c r="BA605">
        <v>0.66857142857142904</v>
      </c>
      <c r="BB605">
        <v>0.04</v>
      </c>
      <c r="BC605">
        <v>0.51314285714285701</v>
      </c>
      <c r="BD605">
        <v>2.97142857142857E-2</v>
      </c>
      <c r="BE605">
        <v>0.10057142857142901</v>
      </c>
      <c r="BF605" s="233" t="str">
        <f t="shared" si="9"/>
        <v>Least vulnerability</v>
      </c>
    </row>
    <row r="606" spans="1:58" x14ac:dyDescent="0.25">
      <c r="A606">
        <v>56288</v>
      </c>
      <c r="B606">
        <v>4728</v>
      </c>
      <c r="C606">
        <v>155</v>
      </c>
      <c r="D606">
        <v>45</v>
      </c>
      <c r="E606">
        <v>55530</v>
      </c>
      <c r="F606">
        <v>69</v>
      </c>
      <c r="G606">
        <v>1160</v>
      </c>
      <c r="H606">
        <v>911</v>
      </c>
      <c r="I606">
        <v>552</v>
      </c>
      <c r="J606">
        <v>148</v>
      </c>
      <c r="K606">
        <v>266</v>
      </c>
      <c r="L606">
        <v>32</v>
      </c>
      <c r="M606">
        <v>92</v>
      </c>
      <c r="N606">
        <v>121</v>
      </c>
      <c r="O606">
        <v>4</v>
      </c>
      <c r="P606">
        <v>40</v>
      </c>
      <c r="Q606">
        <v>43</v>
      </c>
      <c r="R606">
        <v>3.2783417935702198E-2</v>
      </c>
      <c r="S606">
        <v>9.5177664974619297E-3</v>
      </c>
      <c r="T606">
        <v>55530</v>
      </c>
      <c r="U606">
        <v>1.45939086294416E-2</v>
      </c>
      <c r="V606">
        <v>0.24534686971235201</v>
      </c>
      <c r="W606">
        <v>0.19268189509306299</v>
      </c>
      <c r="X606">
        <v>0.116751269035533</v>
      </c>
      <c r="Y606">
        <v>3.1302876480541503E-2</v>
      </c>
      <c r="Z606">
        <v>5.6260575296108298E-2</v>
      </c>
      <c r="AA606">
        <v>6.7681895093062603E-3</v>
      </c>
      <c r="AB606">
        <v>1.94585448392555E-2</v>
      </c>
      <c r="AC606">
        <v>2.5592216582064301E-2</v>
      </c>
      <c r="AD606">
        <v>8.4602368866328298E-4</v>
      </c>
      <c r="AE606">
        <v>8.4602368866328308E-3</v>
      </c>
      <c r="AF606">
        <v>9.0947546531302895E-3</v>
      </c>
      <c r="AG606">
        <v>9.0285714285714302E-2</v>
      </c>
      <c r="AH606">
        <v>0.224</v>
      </c>
      <c r="AI606">
        <v>6.8571428571428603E-2</v>
      </c>
      <c r="AJ606">
        <v>8.9142857142857093E-2</v>
      </c>
      <c r="AK606">
        <v>0.77485714285714302</v>
      </c>
      <c r="AL606">
        <v>0.26400000000000001</v>
      </c>
      <c r="AM606">
        <v>0.496</v>
      </c>
      <c r="AN606">
        <v>0.69142857142857095</v>
      </c>
      <c r="AO606">
        <v>0.29257142857142898</v>
      </c>
      <c r="AP606">
        <v>0.68799999999999994</v>
      </c>
      <c r="AQ606">
        <v>0.56457142857142895</v>
      </c>
      <c r="AR606">
        <v>0.628571428571429</v>
      </c>
      <c r="AS606">
        <v>0.23771428571428599</v>
      </c>
      <c r="AT606">
        <v>0.31885714285714301</v>
      </c>
      <c r="AU606">
        <v>0.58742857142857097</v>
      </c>
      <c r="AV606">
        <v>0.47199999999999998</v>
      </c>
      <c r="AW606">
        <v>2.22628571428571</v>
      </c>
      <c r="AX606">
        <v>0.98057142857142898</v>
      </c>
      <c r="AY606">
        <v>2.3371428571428599</v>
      </c>
      <c r="AZ606">
        <v>6.016</v>
      </c>
      <c r="BA606">
        <v>1.9428571428571399E-2</v>
      </c>
      <c r="BB606">
        <v>0.619428571428571</v>
      </c>
      <c r="BC606">
        <v>0.53485714285714303</v>
      </c>
      <c r="BD606">
        <v>0.49028571428571399</v>
      </c>
      <c r="BE606">
        <v>0.29828571428571399</v>
      </c>
      <c r="BF606" s="233" t="str">
        <f t="shared" si="9"/>
        <v>Some vulnerability</v>
      </c>
    </row>
    <row r="607" spans="1:58" x14ac:dyDescent="0.25">
      <c r="A607">
        <v>56289</v>
      </c>
      <c r="B607">
        <v>616</v>
      </c>
      <c r="C607">
        <v>36</v>
      </c>
      <c r="D607">
        <v>8</v>
      </c>
      <c r="E607">
        <v>39051</v>
      </c>
      <c r="F607">
        <v>31</v>
      </c>
      <c r="G607">
        <v>178</v>
      </c>
      <c r="H607">
        <v>136</v>
      </c>
      <c r="I607">
        <v>78</v>
      </c>
      <c r="J607">
        <v>19</v>
      </c>
      <c r="K607">
        <v>4</v>
      </c>
      <c r="L607">
        <v>0</v>
      </c>
      <c r="M607">
        <v>0</v>
      </c>
      <c r="N607">
        <v>12</v>
      </c>
      <c r="O607">
        <v>2</v>
      </c>
      <c r="P607">
        <v>14</v>
      </c>
      <c r="Q607">
        <v>2</v>
      </c>
      <c r="R607">
        <v>5.8441558441558399E-2</v>
      </c>
      <c r="S607">
        <v>1.2987012987013E-2</v>
      </c>
      <c r="T607">
        <v>39051</v>
      </c>
      <c r="U607">
        <v>5.03246753246753E-2</v>
      </c>
      <c r="V607">
        <v>0.28896103896103897</v>
      </c>
      <c r="W607">
        <v>0.22077922077922099</v>
      </c>
      <c r="X607">
        <v>0.126623376623377</v>
      </c>
      <c r="Y607">
        <v>3.0844155844155799E-2</v>
      </c>
      <c r="Z607">
        <v>6.4935064935064896E-3</v>
      </c>
      <c r="AA607">
        <v>0</v>
      </c>
      <c r="AB607">
        <v>0</v>
      </c>
      <c r="AC607">
        <v>1.9480519480519501E-2</v>
      </c>
      <c r="AD607">
        <v>3.24675324675325E-3</v>
      </c>
      <c r="AE607">
        <v>2.27272727272727E-2</v>
      </c>
      <c r="AF607">
        <v>3.24675324675325E-3</v>
      </c>
      <c r="AG607">
        <v>0.29942857142857099</v>
      </c>
      <c r="AH607">
        <v>0.34628571428571397</v>
      </c>
      <c r="AI607">
        <v>0.380571428571429</v>
      </c>
      <c r="AJ607">
        <v>0.66171428571428603</v>
      </c>
      <c r="AK607">
        <v>0.875428571428571</v>
      </c>
      <c r="AL607">
        <v>0.46171428571428602</v>
      </c>
      <c r="AM607">
        <v>0.59085714285714297</v>
      </c>
      <c r="AN607">
        <v>0.68</v>
      </c>
      <c r="AO607">
        <v>2.4E-2</v>
      </c>
      <c r="AP607">
        <v>0</v>
      </c>
      <c r="AQ607">
        <v>0</v>
      </c>
      <c r="AR607">
        <v>0.55085714285714305</v>
      </c>
      <c r="AS607">
        <v>0.40228571428571402</v>
      </c>
      <c r="AT607">
        <v>0.71428571428571397</v>
      </c>
      <c r="AU607">
        <v>0.48</v>
      </c>
      <c r="AV607">
        <v>1.6879999999999999</v>
      </c>
      <c r="AW607">
        <v>2.6080000000000001</v>
      </c>
      <c r="AX607">
        <v>2.4E-2</v>
      </c>
      <c r="AY607">
        <v>2.1474285714285699</v>
      </c>
      <c r="AZ607">
        <v>6.4674285714285702</v>
      </c>
      <c r="BA607">
        <v>0.374857142857143</v>
      </c>
      <c r="BB607">
        <v>0.81371428571428595</v>
      </c>
      <c r="BC607">
        <v>2.2857142857142899E-2</v>
      </c>
      <c r="BD607">
        <v>0.42399999999999999</v>
      </c>
      <c r="BE607">
        <v>0.36685714285714299</v>
      </c>
      <c r="BF607" s="233" t="str">
        <f t="shared" si="9"/>
        <v>Some vulnerability</v>
      </c>
    </row>
    <row r="608" spans="1:58" x14ac:dyDescent="0.25">
      <c r="A608">
        <v>56291</v>
      </c>
      <c r="B608">
        <v>433</v>
      </c>
      <c r="C608">
        <v>40</v>
      </c>
      <c r="D608">
        <v>4</v>
      </c>
      <c r="E608">
        <v>37321</v>
      </c>
      <c r="F608">
        <v>14</v>
      </c>
      <c r="G608">
        <v>80</v>
      </c>
      <c r="H608">
        <v>105</v>
      </c>
      <c r="I608">
        <v>81</v>
      </c>
      <c r="J608">
        <v>12</v>
      </c>
      <c r="K608">
        <v>3</v>
      </c>
      <c r="L608">
        <v>0</v>
      </c>
      <c r="M608">
        <v>0</v>
      </c>
      <c r="N608">
        <v>9</v>
      </c>
      <c r="O608">
        <v>3</v>
      </c>
      <c r="P608">
        <v>9</v>
      </c>
      <c r="Q608">
        <v>0</v>
      </c>
      <c r="R608">
        <v>9.2378752886836002E-2</v>
      </c>
      <c r="S608">
        <v>9.2378752886835992E-3</v>
      </c>
      <c r="T608">
        <v>37321</v>
      </c>
      <c r="U608">
        <v>3.2332563510392598E-2</v>
      </c>
      <c r="V608">
        <v>0.184757505773672</v>
      </c>
      <c r="W608">
        <v>0.24249422632794501</v>
      </c>
      <c r="X608">
        <v>0.18706697459584301</v>
      </c>
      <c r="Y608">
        <v>2.7713625866050799E-2</v>
      </c>
      <c r="Z608">
        <v>6.9284064665126998E-3</v>
      </c>
      <c r="AA608">
        <v>0</v>
      </c>
      <c r="AB608">
        <v>0</v>
      </c>
      <c r="AC608">
        <v>2.0785219399538101E-2</v>
      </c>
      <c r="AD608">
        <v>6.9284064665126998E-3</v>
      </c>
      <c r="AE608">
        <v>2.0785219399538101E-2</v>
      </c>
      <c r="AF608">
        <v>0</v>
      </c>
      <c r="AG608">
        <v>0.60342857142857098</v>
      </c>
      <c r="AH608">
        <v>0.214857142857143</v>
      </c>
      <c r="AI608">
        <v>0.47885714285714298</v>
      </c>
      <c r="AJ608">
        <v>0.32342857142857101</v>
      </c>
      <c r="AK608">
        <v>0.42514285714285699</v>
      </c>
      <c r="AL608">
        <v>0.626285714285714</v>
      </c>
      <c r="AM608">
        <v>0.91428571428571404</v>
      </c>
      <c r="AN608">
        <v>0.60342857142857098</v>
      </c>
      <c r="AO608">
        <v>2.5142857142857099E-2</v>
      </c>
      <c r="AP608">
        <v>0</v>
      </c>
      <c r="AQ608">
        <v>0</v>
      </c>
      <c r="AR608">
        <v>0.57257142857142895</v>
      </c>
      <c r="AS608">
        <v>0.628571428571429</v>
      </c>
      <c r="AT608">
        <v>0.66971428571428604</v>
      </c>
      <c r="AU608">
        <v>0</v>
      </c>
      <c r="AV608">
        <v>1.6205714285714301</v>
      </c>
      <c r="AW608">
        <v>2.5691428571428601</v>
      </c>
      <c r="AX608">
        <v>2.5142857142857099E-2</v>
      </c>
      <c r="AY608">
        <v>1.8708571428571401</v>
      </c>
      <c r="AZ608">
        <v>6.0857142857142899</v>
      </c>
      <c r="BA608">
        <v>0.33828571428571402</v>
      </c>
      <c r="BB608">
        <v>0.79314285714285704</v>
      </c>
      <c r="BC608">
        <v>2.4E-2</v>
      </c>
      <c r="BD608">
        <v>0.32228571428571401</v>
      </c>
      <c r="BE608">
        <v>0.307428571428571</v>
      </c>
      <c r="BF608" s="233" t="str">
        <f t="shared" si="9"/>
        <v>Some vulnerability</v>
      </c>
    </row>
    <row r="609" spans="1:58" x14ac:dyDescent="0.25">
      <c r="A609">
        <v>56292</v>
      </c>
      <c r="B609">
        <v>591</v>
      </c>
      <c r="C609">
        <v>45</v>
      </c>
      <c r="D609">
        <v>14</v>
      </c>
      <c r="E609">
        <v>29703</v>
      </c>
      <c r="F609">
        <v>29</v>
      </c>
      <c r="G609">
        <v>75</v>
      </c>
      <c r="H609">
        <v>176</v>
      </c>
      <c r="I609">
        <v>67</v>
      </c>
      <c r="J609">
        <v>14</v>
      </c>
      <c r="K609">
        <v>55</v>
      </c>
      <c r="L609">
        <v>2</v>
      </c>
      <c r="M609">
        <v>0</v>
      </c>
      <c r="N609">
        <v>6</v>
      </c>
      <c r="O609">
        <v>2</v>
      </c>
      <c r="P609">
        <v>0</v>
      </c>
      <c r="Q609">
        <v>0</v>
      </c>
      <c r="R609">
        <v>7.6142131979695396E-2</v>
      </c>
      <c r="S609">
        <v>2.3688663282571899E-2</v>
      </c>
      <c r="T609">
        <v>29703</v>
      </c>
      <c r="U609">
        <v>4.90693739424704E-2</v>
      </c>
      <c r="V609">
        <v>0.12690355329949199</v>
      </c>
      <c r="W609">
        <v>0.29780033840947501</v>
      </c>
      <c r="X609">
        <v>0.11336717428088</v>
      </c>
      <c r="Y609">
        <v>2.3688663282571899E-2</v>
      </c>
      <c r="Z609">
        <v>9.3062605752961103E-2</v>
      </c>
      <c r="AA609">
        <v>3.3840947546531302E-3</v>
      </c>
      <c r="AB609">
        <v>0</v>
      </c>
      <c r="AC609">
        <v>1.01522842639594E-2</v>
      </c>
      <c r="AD609">
        <v>3.3840947546531302E-3</v>
      </c>
      <c r="AE609">
        <v>0</v>
      </c>
      <c r="AF609">
        <v>0</v>
      </c>
      <c r="AG609">
        <v>0.47542857142857098</v>
      </c>
      <c r="AH609">
        <v>0.71199999999999997</v>
      </c>
      <c r="AI609">
        <v>0.878857142857143</v>
      </c>
      <c r="AJ609">
        <v>0.63200000000000001</v>
      </c>
      <c r="AK609">
        <v>0.121142857142857</v>
      </c>
      <c r="AL609">
        <v>0.93028571428571405</v>
      </c>
      <c r="AM609">
        <v>0.46285714285714302</v>
      </c>
      <c r="AN609">
        <v>0.49028571428571399</v>
      </c>
      <c r="AO609">
        <v>0.53714285714285703</v>
      </c>
      <c r="AP609">
        <v>0.56799999999999995</v>
      </c>
      <c r="AQ609">
        <v>0</v>
      </c>
      <c r="AR609">
        <v>0.39428571428571402</v>
      </c>
      <c r="AS609">
        <v>0.40914285714285697</v>
      </c>
      <c r="AT609">
        <v>0</v>
      </c>
      <c r="AU609">
        <v>0</v>
      </c>
      <c r="AV609">
        <v>2.69828571428571</v>
      </c>
      <c r="AW609">
        <v>2.0045714285714298</v>
      </c>
      <c r="AX609">
        <v>1.1051428571428601</v>
      </c>
      <c r="AY609">
        <v>0.80342857142857105</v>
      </c>
      <c r="AZ609">
        <v>6.6114285714285703</v>
      </c>
      <c r="BA609">
        <v>0.78742857142857103</v>
      </c>
      <c r="BB609">
        <v>0.500571428571429</v>
      </c>
      <c r="BC609">
        <v>0.61257142857142899</v>
      </c>
      <c r="BD609">
        <v>6.1714285714285701E-2</v>
      </c>
      <c r="BE609">
        <v>0.39885714285714302</v>
      </c>
      <c r="BF609" s="233" t="str">
        <f t="shared" si="9"/>
        <v>Some vulnerability</v>
      </c>
    </row>
    <row r="610" spans="1:58" x14ac:dyDescent="0.25">
      <c r="A610">
        <v>56293</v>
      </c>
      <c r="B610">
        <v>1183</v>
      </c>
      <c r="C610">
        <v>86</v>
      </c>
      <c r="D610">
        <v>5</v>
      </c>
      <c r="E610">
        <v>33015</v>
      </c>
      <c r="F610">
        <v>40</v>
      </c>
      <c r="G610">
        <v>281</v>
      </c>
      <c r="H610">
        <v>300</v>
      </c>
      <c r="I610">
        <v>153</v>
      </c>
      <c r="J610">
        <v>23</v>
      </c>
      <c r="K610">
        <v>65</v>
      </c>
      <c r="L610">
        <v>0</v>
      </c>
      <c r="M610">
        <v>36</v>
      </c>
      <c r="N610">
        <v>1</v>
      </c>
      <c r="O610">
        <v>5</v>
      </c>
      <c r="P610">
        <v>33</v>
      </c>
      <c r="Q610">
        <v>49</v>
      </c>
      <c r="R610">
        <v>7.2696534234995794E-2</v>
      </c>
      <c r="S610">
        <v>4.22654268808115E-3</v>
      </c>
      <c r="T610">
        <v>33015</v>
      </c>
      <c r="U610">
        <v>3.38123415046492E-2</v>
      </c>
      <c r="V610">
        <v>0.237531699070161</v>
      </c>
      <c r="W610">
        <v>0.25359256128486901</v>
      </c>
      <c r="X610">
        <v>0.12933220625528299</v>
      </c>
      <c r="Y610">
        <v>1.94420963651733E-2</v>
      </c>
      <c r="Z610">
        <v>5.4945054945054903E-2</v>
      </c>
      <c r="AA610">
        <v>0</v>
      </c>
      <c r="AB610">
        <v>3.0431107354184299E-2</v>
      </c>
      <c r="AC610">
        <v>8.4530853761622998E-4</v>
      </c>
      <c r="AD610">
        <v>4.22654268808115E-3</v>
      </c>
      <c r="AE610">
        <v>2.7895181741335599E-2</v>
      </c>
      <c r="AF610">
        <v>4.1420118343195297E-2</v>
      </c>
      <c r="AG610">
        <v>0.44571428571428601</v>
      </c>
      <c r="AH610">
        <v>9.71428571428571E-2</v>
      </c>
      <c r="AI610">
        <v>0.749714285714286</v>
      </c>
      <c r="AJ610">
        <v>0.36685714285714299</v>
      </c>
      <c r="AK610">
        <v>0.73028571428571398</v>
      </c>
      <c r="AL610">
        <v>0.70742857142857096</v>
      </c>
      <c r="AM610">
        <v>0.61028571428571399</v>
      </c>
      <c r="AN610">
        <v>0.35085714285714298</v>
      </c>
      <c r="AO610">
        <v>0.28228571428571397</v>
      </c>
      <c r="AP610">
        <v>0</v>
      </c>
      <c r="AQ610">
        <v>0.66628571428571404</v>
      </c>
      <c r="AR610">
        <v>0.14514285714285699</v>
      </c>
      <c r="AS610">
        <v>0.46742857142857103</v>
      </c>
      <c r="AT610">
        <v>0.78628571428571403</v>
      </c>
      <c r="AU610">
        <v>0.90742857142857103</v>
      </c>
      <c r="AV610">
        <v>1.6594285714285699</v>
      </c>
      <c r="AW610">
        <v>2.3988571428571399</v>
      </c>
      <c r="AX610">
        <v>0.28228571428571397</v>
      </c>
      <c r="AY610">
        <v>2.9725714285714302</v>
      </c>
      <c r="AZ610">
        <v>7.3131428571428598</v>
      </c>
      <c r="BA610">
        <v>0.36</v>
      </c>
      <c r="BB610">
        <v>0.70857142857142896</v>
      </c>
      <c r="BC610">
        <v>0.16571428571428601</v>
      </c>
      <c r="BD610">
        <v>0.68</v>
      </c>
      <c r="BE610">
        <v>0.50628571428571401</v>
      </c>
      <c r="BF610" s="233" t="str">
        <f t="shared" si="9"/>
        <v>Significant vulnerability</v>
      </c>
    </row>
    <row r="611" spans="1:58" x14ac:dyDescent="0.25">
      <c r="A611">
        <v>56294</v>
      </c>
      <c r="B611">
        <v>82</v>
      </c>
      <c r="C611">
        <v>2</v>
      </c>
      <c r="D611">
        <v>0</v>
      </c>
      <c r="E611">
        <v>63865</v>
      </c>
      <c r="F611">
        <v>0</v>
      </c>
      <c r="G611">
        <v>28</v>
      </c>
      <c r="H611">
        <v>3</v>
      </c>
      <c r="I611">
        <v>4</v>
      </c>
      <c r="J611">
        <v>1</v>
      </c>
      <c r="K611">
        <v>2</v>
      </c>
      <c r="L611">
        <v>0</v>
      </c>
      <c r="M611">
        <v>0</v>
      </c>
      <c r="N611">
        <v>0</v>
      </c>
      <c r="O611">
        <v>0</v>
      </c>
      <c r="P611">
        <v>0</v>
      </c>
      <c r="Q611">
        <v>0</v>
      </c>
      <c r="R611">
        <v>2.4390243902439001E-2</v>
      </c>
      <c r="S611">
        <v>0</v>
      </c>
      <c r="T611">
        <v>63865</v>
      </c>
      <c r="U611">
        <v>0</v>
      </c>
      <c r="V611">
        <v>0.34146341463414598</v>
      </c>
      <c r="W611">
        <v>3.65853658536585E-2</v>
      </c>
      <c r="X611">
        <v>4.8780487804878099E-2</v>
      </c>
      <c r="Y611">
        <v>1.21951219512195E-2</v>
      </c>
      <c r="Z611">
        <v>2.4390243902439001E-2</v>
      </c>
      <c r="AA611">
        <v>0</v>
      </c>
      <c r="AB611">
        <v>0</v>
      </c>
      <c r="AC611">
        <v>0</v>
      </c>
      <c r="AD611">
        <v>0</v>
      </c>
      <c r="AE611">
        <v>0</v>
      </c>
      <c r="AF611">
        <v>0</v>
      </c>
      <c r="AG611">
        <v>5.14285714285714E-2</v>
      </c>
      <c r="AH611">
        <v>0</v>
      </c>
      <c r="AI611">
        <v>4.3428571428571497E-2</v>
      </c>
      <c r="AJ611">
        <v>0</v>
      </c>
      <c r="AK611">
        <v>0.94971428571428596</v>
      </c>
      <c r="AL611">
        <v>1.7142857142857099E-2</v>
      </c>
      <c r="AM611">
        <v>2.0571428571428602E-2</v>
      </c>
      <c r="AN611">
        <v>0.13142857142857101</v>
      </c>
      <c r="AO611">
        <v>8.6857142857142897E-2</v>
      </c>
      <c r="AP611">
        <v>0</v>
      </c>
      <c r="AQ611">
        <v>0</v>
      </c>
      <c r="AR611">
        <v>0</v>
      </c>
      <c r="AS611">
        <v>0</v>
      </c>
      <c r="AT611">
        <v>0</v>
      </c>
      <c r="AU611">
        <v>0</v>
      </c>
      <c r="AV611">
        <v>9.4857142857142904E-2</v>
      </c>
      <c r="AW611">
        <v>1.1188571428571401</v>
      </c>
      <c r="AX611">
        <v>8.6857142857142897E-2</v>
      </c>
      <c r="AY611">
        <v>0</v>
      </c>
      <c r="AZ611">
        <v>1.30057142857143</v>
      </c>
      <c r="BA611">
        <v>1.1428571428571399E-3</v>
      </c>
      <c r="BB611">
        <v>6.9714285714285701E-2</v>
      </c>
      <c r="BC611">
        <v>7.0857142857142896E-2</v>
      </c>
      <c r="BD611">
        <v>0</v>
      </c>
      <c r="BE611">
        <v>0</v>
      </c>
      <c r="BF611" s="233" t="str">
        <f t="shared" si="9"/>
        <v>Least vulnerability</v>
      </c>
    </row>
    <row r="612" spans="1:58" x14ac:dyDescent="0.25">
      <c r="A612">
        <v>56295</v>
      </c>
      <c r="B612">
        <v>323</v>
      </c>
      <c r="C612">
        <v>32</v>
      </c>
      <c r="D612">
        <v>8</v>
      </c>
      <c r="E612">
        <v>32940</v>
      </c>
      <c r="F612">
        <v>27</v>
      </c>
      <c r="G612">
        <v>41</v>
      </c>
      <c r="H612">
        <v>78</v>
      </c>
      <c r="I612">
        <v>46</v>
      </c>
      <c r="J612">
        <v>15</v>
      </c>
      <c r="K612">
        <v>31</v>
      </c>
      <c r="L612">
        <v>7</v>
      </c>
      <c r="M612">
        <v>0</v>
      </c>
      <c r="N612">
        <v>0</v>
      </c>
      <c r="O612">
        <v>4</v>
      </c>
      <c r="P612">
        <v>8</v>
      </c>
      <c r="Q612">
        <v>0</v>
      </c>
      <c r="R612">
        <v>9.9071207430340605E-2</v>
      </c>
      <c r="S612">
        <v>2.4767801857585099E-2</v>
      </c>
      <c r="T612">
        <v>32940</v>
      </c>
      <c r="U612">
        <v>8.3591331269349797E-2</v>
      </c>
      <c r="V612">
        <v>0.126934984520124</v>
      </c>
      <c r="W612">
        <v>0.24148606811145501</v>
      </c>
      <c r="X612">
        <v>0.142414860681115</v>
      </c>
      <c r="Y612">
        <v>4.6439628482972103E-2</v>
      </c>
      <c r="Z612">
        <v>9.5975232198142399E-2</v>
      </c>
      <c r="AA612">
        <v>2.1671826625387001E-2</v>
      </c>
      <c r="AB612">
        <v>0</v>
      </c>
      <c r="AC612">
        <v>0</v>
      </c>
      <c r="AD612">
        <v>1.23839009287926E-2</v>
      </c>
      <c r="AE612">
        <v>2.4767801857585099E-2</v>
      </c>
      <c r="AF612">
        <v>0</v>
      </c>
      <c r="AG612">
        <v>0.64685714285714302</v>
      </c>
      <c r="AH612">
        <v>0.73714285714285699</v>
      </c>
      <c r="AI612">
        <v>0.754285714285714</v>
      </c>
      <c r="AJ612">
        <v>0.91085714285714303</v>
      </c>
      <c r="AK612">
        <v>0.122285714285714</v>
      </c>
      <c r="AL612">
        <v>0.619428571428571</v>
      </c>
      <c r="AM612">
        <v>0.71657142857142897</v>
      </c>
      <c r="AN612">
        <v>0.89142857142857101</v>
      </c>
      <c r="AO612">
        <v>0.55085714285714305</v>
      </c>
      <c r="AP612">
        <v>0.88914285714285701</v>
      </c>
      <c r="AQ612">
        <v>0</v>
      </c>
      <c r="AR612">
        <v>0</v>
      </c>
      <c r="AS612">
        <v>0.83314285714285696</v>
      </c>
      <c r="AT612">
        <v>0.745142857142857</v>
      </c>
      <c r="AU612">
        <v>0</v>
      </c>
      <c r="AV612">
        <v>3.04914285714286</v>
      </c>
      <c r="AW612">
        <v>2.3497142857142901</v>
      </c>
      <c r="AX612">
        <v>1.44</v>
      </c>
      <c r="AY612">
        <v>1.5782857142857101</v>
      </c>
      <c r="AZ612">
        <v>8.4171428571428599</v>
      </c>
      <c r="BA612">
        <v>0.89028571428571401</v>
      </c>
      <c r="BB612">
        <v>0.67885714285714305</v>
      </c>
      <c r="BC612">
        <v>0.77142857142857102</v>
      </c>
      <c r="BD612">
        <v>0.249142857142857</v>
      </c>
      <c r="BE612">
        <v>0.68914285714285695</v>
      </c>
      <c r="BF612" s="233" t="str">
        <f t="shared" si="9"/>
        <v>Significant vulnerability</v>
      </c>
    </row>
    <row r="613" spans="1:58" x14ac:dyDescent="0.25">
      <c r="A613">
        <v>56296</v>
      </c>
      <c r="B613">
        <v>1858</v>
      </c>
      <c r="C613">
        <v>161</v>
      </c>
      <c r="D613">
        <v>38</v>
      </c>
      <c r="E613">
        <v>36511</v>
      </c>
      <c r="F613">
        <v>82</v>
      </c>
      <c r="G613">
        <v>542</v>
      </c>
      <c r="H613">
        <v>361</v>
      </c>
      <c r="I613">
        <v>281</v>
      </c>
      <c r="J613">
        <v>78</v>
      </c>
      <c r="K613">
        <v>216</v>
      </c>
      <c r="L613">
        <v>27</v>
      </c>
      <c r="M613">
        <v>109</v>
      </c>
      <c r="N613">
        <v>22</v>
      </c>
      <c r="O613">
        <v>10</v>
      </c>
      <c r="P613">
        <v>57</v>
      </c>
      <c r="Q613">
        <v>72</v>
      </c>
      <c r="R613">
        <v>8.6652314316469303E-2</v>
      </c>
      <c r="S613">
        <v>2.0452099031216399E-2</v>
      </c>
      <c r="T613">
        <v>36511</v>
      </c>
      <c r="U613">
        <v>4.4133476856835302E-2</v>
      </c>
      <c r="V613">
        <v>0.29171151776103299</v>
      </c>
      <c r="W613">
        <v>0.19429494079655499</v>
      </c>
      <c r="X613">
        <v>0.151237890204521</v>
      </c>
      <c r="Y613">
        <v>4.1980624327233602E-2</v>
      </c>
      <c r="Z613">
        <v>0.116254036598493</v>
      </c>
      <c r="AA613">
        <v>1.45317545748116E-2</v>
      </c>
      <c r="AB613">
        <v>5.8665231431646897E-2</v>
      </c>
      <c r="AC613">
        <v>1.18406889128095E-2</v>
      </c>
      <c r="AD613">
        <v>5.3821313240043104E-3</v>
      </c>
      <c r="AE613">
        <v>3.0678148546824501E-2</v>
      </c>
      <c r="AF613">
        <v>3.8751345532831001E-2</v>
      </c>
      <c r="AG613">
        <v>0.55885714285714305</v>
      </c>
      <c r="AH613">
        <v>0.61371428571428599</v>
      </c>
      <c r="AI613">
        <v>0.53600000000000003</v>
      </c>
      <c r="AJ613">
        <v>0.54057142857142904</v>
      </c>
      <c r="AK613">
        <v>0.88</v>
      </c>
      <c r="AL613">
        <v>0.26857142857142902</v>
      </c>
      <c r="AM613">
        <v>0.76914285714285702</v>
      </c>
      <c r="AN613">
        <v>0.85485714285714298</v>
      </c>
      <c r="AO613">
        <v>0.64114285714285701</v>
      </c>
      <c r="AP613">
        <v>0.83657142857142897</v>
      </c>
      <c r="AQ613">
        <v>0.84685714285714297</v>
      </c>
      <c r="AR613">
        <v>0.434285714285714</v>
      </c>
      <c r="AS613">
        <v>0.54971428571428604</v>
      </c>
      <c r="AT613">
        <v>0.82971428571428596</v>
      </c>
      <c r="AU613">
        <v>0.89257142857142902</v>
      </c>
      <c r="AV613">
        <v>2.2491428571428602</v>
      </c>
      <c r="AW613">
        <v>2.77257142857143</v>
      </c>
      <c r="AX613">
        <v>1.47771428571429</v>
      </c>
      <c r="AY613">
        <v>3.55314285714286</v>
      </c>
      <c r="AZ613">
        <v>10.052571428571399</v>
      </c>
      <c r="BA613">
        <v>0.625142857142857</v>
      </c>
      <c r="BB613">
        <v>0.89371428571428602</v>
      </c>
      <c r="BC613">
        <v>0.78400000000000003</v>
      </c>
      <c r="BD613">
        <v>0.878857142857143</v>
      </c>
      <c r="BE613">
        <v>0.90514285714285703</v>
      </c>
      <c r="BF613" s="233" t="str">
        <f t="shared" si="9"/>
        <v>Most vulnerability</v>
      </c>
    </row>
    <row r="614" spans="1:58" x14ac:dyDescent="0.25">
      <c r="A614">
        <v>56297</v>
      </c>
      <c r="B614">
        <v>836</v>
      </c>
      <c r="C614">
        <v>39</v>
      </c>
      <c r="D614">
        <v>8</v>
      </c>
      <c r="E614">
        <v>38396</v>
      </c>
      <c r="F614">
        <v>37</v>
      </c>
      <c r="G614">
        <v>137</v>
      </c>
      <c r="H614">
        <v>174</v>
      </c>
      <c r="I614">
        <v>81</v>
      </c>
      <c r="J614">
        <v>21</v>
      </c>
      <c r="K614">
        <v>48</v>
      </c>
      <c r="L614">
        <v>1</v>
      </c>
      <c r="M614">
        <v>8</v>
      </c>
      <c r="N614">
        <v>5</v>
      </c>
      <c r="O614">
        <v>0</v>
      </c>
      <c r="P614">
        <v>10</v>
      </c>
      <c r="Q614">
        <v>0</v>
      </c>
      <c r="R614">
        <v>4.6650717703349297E-2</v>
      </c>
      <c r="S614">
        <v>9.5693779904306199E-3</v>
      </c>
      <c r="T614">
        <v>38396</v>
      </c>
      <c r="U614">
        <v>4.4258373205741601E-2</v>
      </c>
      <c r="V614">
        <v>0.16387559808612401</v>
      </c>
      <c r="W614">
        <v>0.208133971291866</v>
      </c>
      <c r="X614">
        <v>9.6889952153110095E-2</v>
      </c>
      <c r="Y614">
        <v>2.5119617224880399E-2</v>
      </c>
      <c r="Z614">
        <v>5.7416267942583699E-2</v>
      </c>
      <c r="AA614">
        <v>1.1961722488038301E-3</v>
      </c>
      <c r="AB614">
        <v>9.5693779904306199E-3</v>
      </c>
      <c r="AC614">
        <v>5.9808612440191396E-3</v>
      </c>
      <c r="AD614">
        <v>0</v>
      </c>
      <c r="AE614">
        <v>1.19617224880383E-2</v>
      </c>
      <c r="AF614">
        <v>0</v>
      </c>
      <c r="AG614">
        <v>0.20571428571428599</v>
      </c>
      <c r="AH614">
        <v>0.22857142857142901</v>
      </c>
      <c r="AI614">
        <v>0.41371428571428598</v>
      </c>
      <c r="AJ614">
        <v>0.54285714285714304</v>
      </c>
      <c r="AK614">
        <v>0.30057142857142899</v>
      </c>
      <c r="AL614">
        <v>0.35314285714285698</v>
      </c>
      <c r="AM614">
        <v>0.29828571428571399</v>
      </c>
      <c r="AN614">
        <v>0.53257142857142903</v>
      </c>
      <c r="AO614">
        <v>0.29828571428571399</v>
      </c>
      <c r="AP614">
        <v>0.44</v>
      </c>
      <c r="AQ614">
        <v>0.44342857142857101</v>
      </c>
      <c r="AR614">
        <v>0.28914285714285698</v>
      </c>
      <c r="AS614">
        <v>0</v>
      </c>
      <c r="AT614">
        <v>0.437714285714286</v>
      </c>
      <c r="AU614">
        <v>0</v>
      </c>
      <c r="AV614">
        <v>1.3908571428571399</v>
      </c>
      <c r="AW614">
        <v>1.48457142857143</v>
      </c>
      <c r="AX614">
        <v>0.73828571428571399</v>
      </c>
      <c r="AY614">
        <v>1.1702857142857099</v>
      </c>
      <c r="AZ614">
        <v>4.7839999999999998</v>
      </c>
      <c r="BA614">
        <v>0.24457142857142899</v>
      </c>
      <c r="BB614">
        <v>0.213714285714286</v>
      </c>
      <c r="BC614">
        <v>0.38971428571428601</v>
      </c>
      <c r="BD614">
        <v>0.13485714285714301</v>
      </c>
      <c r="BE614">
        <v>0.108571428571429</v>
      </c>
      <c r="BF614" s="233" t="str">
        <f t="shared" si="9"/>
        <v>Least vulnerability</v>
      </c>
    </row>
    <row r="615" spans="1:58" x14ac:dyDescent="0.25">
      <c r="A615">
        <v>56301</v>
      </c>
      <c r="B615">
        <v>35150</v>
      </c>
      <c r="C615">
        <v>7126</v>
      </c>
      <c r="D615">
        <v>1803</v>
      </c>
      <c r="E615">
        <v>31912</v>
      </c>
      <c r="F615">
        <v>1573</v>
      </c>
      <c r="G615">
        <v>3732</v>
      </c>
      <c r="H615">
        <v>7786</v>
      </c>
      <c r="I615">
        <v>3506</v>
      </c>
      <c r="J615">
        <v>480</v>
      </c>
      <c r="K615">
        <v>11059</v>
      </c>
      <c r="L615">
        <v>893</v>
      </c>
      <c r="M615">
        <v>4514</v>
      </c>
      <c r="N615">
        <v>258</v>
      </c>
      <c r="O615">
        <v>922</v>
      </c>
      <c r="P615">
        <v>1051</v>
      </c>
      <c r="Q615">
        <v>2233</v>
      </c>
      <c r="R615">
        <v>0.20273115220483601</v>
      </c>
      <c r="S615">
        <v>5.1294452347083901E-2</v>
      </c>
      <c r="T615">
        <v>31912</v>
      </c>
      <c r="U615">
        <v>4.4751066856329999E-2</v>
      </c>
      <c r="V615">
        <v>0.106173541963016</v>
      </c>
      <c r="W615">
        <v>0.22150782361308699</v>
      </c>
      <c r="X615">
        <v>9.9743954480796607E-2</v>
      </c>
      <c r="Y615">
        <v>1.36557610241821E-2</v>
      </c>
      <c r="Z615">
        <v>0.31462304409672798</v>
      </c>
      <c r="AA615">
        <v>2.5405405405405399E-2</v>
      </c>
      <c r="AB615">
        <v>0.12842105263157899</v>
      </c>
      <c r="AC615">
        <v>7.3399715504978702E-3</v>
      </c>
      <c r="AD615">
        <v>2.6230440967283102E-2</v>
      </c>
      <c r="AE615">
        <v>2.9900426742531998E-2</v>
      </c>
      <c r="AF615">
        <v>6.35277382645804E-2</v>
      </c>
      <c r="AG615">
        <v>0.95085714285714296</v>
      </c>
      <c r="AH615">
        <v>0.95771428571428596</v>
      </c>
      <c r="AI615">
        <v>0.80228571428571405</v>
      </c>
      <c r="AJ615">
        <v>0.54971428571428604</v>
      </c>
      <c r="AK615">
        <v>6.7428571428571393E-2</v>
      </c>
      <c r="AL615">
        <v>0.47085714285714297</v>
      </c>
      <c r="AM615">
        <v>0.33142857142857102</v>
      </c>
      <c r="AN615">
        <v>0.17485714285714299</v>
      </c>
      <c r="AO615">
        <v>0.91657142857142904</v>
      </c>
      <c r="AP615">
        <v>0.90971428571428603</v>
      </c>
      <c r="AQ615">
        <v>0.95885714285714296</v>
      </c>
      <c r="AR615">
        <v>0.33142857142857102</v>
      </c>
      <c r="AS615">
        <v>0.96685714285714297</v>
      </c>
      <c r="AT615">
        <v>0.81942857142857095</v>
      </c>
      <c r="AU615">
        <v>0.94514285714285695</v>
      </c>
      <c r="AV615">
        <v>3.26057142857143</v>
      </c>
      <c r="AW615">
        <v>1.04457142857143</v>
      </c>
      <c r="AX615">
        <v>1.8262857142857101</v>
      </c>
      <c r="AY615">
        <v>4.0217142857142898</v>
      </c>
      <c r="AZ615">
        <v>10.1531428571429</v>
      </c>
      <c r="BA615">
        <v>0.92914285714285705</v>
      </c>
      <c r="BB615">
        <v>5.0285714285714302E-2</v>
      </c>
      <c r="BC615">
        <v>0.93942857142857095</v>
      </c>
      <c r="BD615">
        <v>0.98399999999999999</v>
      </c>
      <c r="BE615">
        <v>0.92</v>
      </c>
      <c r="BF615" s="233" t="str">
        <f t="shared" si="9"/>
        <v>Most vulnerability</v>
      </c>
    </row>
    <row r="616" spans="1:58" x14ac:dyDescent="0.25">
      <c r="A616">
        <v>56303</v>
      </c>
      <c r="B616">
        <v>25299</v>
      </c>
      <c r="C616">
        <v>3380</v>
      </c>
      <c r="D616">
        <v>438</v>
      </c>
      <c r="E616">
        <v>34923</v>
      </c>
      <c r="F616">
        <v>1161</v>
      </c>
      <c r="G616">
        <v>4574</v>
      </c>
      <c r="H616">
        <v>5076</v>
      </c>
      <c r="I616">
        <v>3726</v>
      </c>
      <c r="J616">
        <v>614</v>
      </c>
      <c r="K616">
        <v>5197</v>
      </c>
      <c r="L616">
        <v>251</v>
      </c>
      <c r="M616">
        <v>2787</v>
      </c>
      <c r="N616">
        <v>55</v>
      </c>
      <c r="O616">
        <v>257</v>
      </c>
      <c r="P616">
        <v>972</v>
      </c>
      <c r="Q616">
        <v>1227</v>
      </c>
      <c r="R616">
        <v>0.133602118660817</v>
      </c>
      <c r="S616">
        <v>1.73129372702478E-2</v>
      </c>
      <c r="T616">
        <v>34923</v>
      </c>
      <c r="U616">
        <v>4.5891141942369297E-2</v>
      </c>
      <c r="V616">
        <v>0.180797659986561</v>
      </c>
      <c r="W616">
        <v>0.200640341515475</v>
      </c>
      <c r="X616">
        <v>0.147278548559232</v>
      </c>
      <c r="Y616">
        <v>2.4269733981580301E-2</v>
      </c>
      <c r="Z616">
        <v>0.205423139254516</v>
      </c>
      <c r="AA616">
        <v>9.9213407644570904E-3</v>
      </c>
      <c r="AB616">
        <v>0.110162457014111</v>
      </c>
      <c r="AC616">
        <v>2.1739989722913901E-3</v>
      </c>
      <c r="AD616">
        <v>1.01585042887071E-2</v>
      </c>
      <c r="AE616">
        <v>3.8420490928495199E-2</v>
      </c>
      <c r="AF616">
        <v>4.8499940709118901E-2</v>
      </c>
      <c r="AG616">
        <v>0.83314285714285696</v>
      </c>
      <c r="AH616">
        <v>0.48799999999999999</v>
      </c>
      <c r="AI616">
        <v>0.64914285714285702</v>
      </c>
      <c r="AJ616">
        <v>0.57257142857142895</v>
      </c>
      <c r="AK616">
        <v>0.40228571428571402</v>
      </c>
      <c r="AL616">
        <v>0.30399999999999999</v>
      </c>
      <c r="AM616">
        <v>0.747428571428571</v>
      </c>
      <c r="AN616">
        <v>0.50742857142857101</v>
      </c>
      <c r="AO616">
        <v>0.81028571428571405</v>
      </c>
      <c r="AP616">
        <v>0.76914285714285702</v>
      </c>
      <c r="AQ616">
        <v>0.94057142857142895</v>
      </c>
      <c r="AR616">
        <v>0.192</v>
      </c>
      <c r="AS616">
        <v>0.77142857142857102</v>
      </c>
      <c r="AT616">
        <v>0.89942857142857102</v>
      </c>
      <c r="AU616">
        <v>0.92228571428571404</v>
      </c>
      <c r="AV616">
        <v>2.54285714285714</v>
      </c>
      <c r="AW616">
        <v>1.96114285714286</v>
      </c>
      <c r="AX616">
        <v>1.5794285714285701</v>
      </c>
      <c r="AY616">
        <v>3.72571428571429</v>
      </c>
      <c r="AZ616">
        <v>9.8091428571428594</v>
      </c>
      <c r="BA616">
        <v>0.72799999999999998</v>
      </c>
      <c r="BB616">
        <v>0.46857142857142903</v>
      </c>
      <c r="BC616">
        <v>0.84571428571428597</v>
      </c>
      <c r="BD616">
        <v>0.93257142857142905</v>
      </c>
      <c r="BE616">
        <v>0.88571428571428601</v>
      </c>
      <c r="BF616" s="233" t="str">
        <f t="shared" si="9"/>
        <v>Most vulnerability</v>
      </c>
    </row>
    <row r="617" spans="1:58" x14ac:dyDescent="0.25">
      <c r="A617">
        <v>56304</v>
      </c>
      <c r="B617">
        <v>16884</v>
      </c>
      <c r="C617">
        <v>2944</v>
      </c>
      <c r="D617">
        <v>664</v>
      </c>
      <c r="E617">
        <v>29915</v>
      </c>
      <c r="F617">
        <v>1500</v>
      </c>
      <c r="G617">
        <v>2254</v>
      </c>
      <c r="H617">
        <v>3792</v>
      </c>
      <c r="I617">
        <v>2366</v>
      </c>
      <c r="J617">
        <v>339</v>
      </c>
      <c r="K617">
        <v>6110</v>
      </c>
      <c r="L617">
        <v>799</v>
      </c>
      <c r="M617">
        <v>2996</v>
      </c>
      <c r="N617">
        <v>305</v>
      </c>
      <c r="O617">
        <v>371</v>
      </c>
      <c r="P617">
        <v>803</v>
      </c>
      <c r="Q617">
        <v>1236</v>
      </c>
      <c r="R617">
        <v>0.17436626391850299</v>
      </c>
      <c r="S617">
        <v>3.93271736555319E-2</v>
      </c>
      <c r="T617">
        <v>29915</v>
      </c>
      <c r="U617">
        <v>8.8841506751954499E-2</v>
      </c>
      <c r="V617">
        <v>0.13349917081260401</v>
      </c>
      <c r="W617">
        <v>0.224591329068941</v>
      </c>
      <c r="X617">
        <v>0.140132669983416</v>
      </c>
      <c r="Y617">
        <v>2.0078180525941701E-2</v>
      </c>
      <c r="Z617">
        <v>0.361881070836295</v>
      </c>
      <c r="AA617">
        <v>4.7322909263207799E-2</v>
      </c>
      <c r="AB617">
        <v>0.17744610281923701</v>
      </c>
      <c r="AC617">
        <v>1.8064439706230801E-2</v>
      </c>
      <c r="AD617">
        <v>2.1973466003316799E-2</v>
      </c>
      <c r="AE617">
        <v>4.7559819947879597E-2</v>
      </c>
      <c r="AF617">
        <v>7.3205401563610495E-2</v>
      </c>
      <c r="AG617">
        <v>0.92114285714285704</v>
      </c>
      <c r="AH617">
        <v>0.90628571428571403</v>
      </c>
      <c r="AI617">
        <v>0.874285714285714</v>
      </c>
      <c r="AJ617">
        <v>0.93714285714285706</v>
      </c>
      <c r="AK617">
        <v>0.14857142857142899</v>
      </c>
      <c r="AL617">
        <v>0.504</v>
      </c>
      <c r="AM617">
        <v>0.69257142857142895</v>
      </c>
      <c r="AN617">
        <v>0.373714285714286</v>
      </c>
      <c r="AO617">
        <v>0.93828571428571395</v>
      </c>
      <c r="AP617">
        <v>0.96228571428571397</v>
      </c>
      <c r="AQ617">
        <v>0.97142857142857097</v>
      </c>
      <c r="AR617">
        <v>0.53142857142857103</v>
      </c>
      <c r="AS617">
        <v>0.94857142857142895</v>
      </c>
      <c r="AT617">
        <v>0.94742857142857095</v>
      </c>
      <c r="AU617">
        <v>0.96114285714285697</v>
      </c>
      <c r="AV617">
        <v>3.6388571428571401</v>
      </c>
      <c r="AW617">
        <v>1.71885714285714</v>
      </c>
      <c r="AX617">
        <v>1.9005714285714299</v>
      </c>
      <c r="AY617">
        <v>4.3600000000000003</v>
      </c>
      <c r="AZ617">
        <v>11.618285714285699</v>
      </c>
      <c r="BA617">
        <v>0.97485714285714298</v>
      </c>
      <c r="BB617">
        <v>0.34399999999999997</v>
      </c>
      <c r="BC617">
        <v>0.96914285714285697</v>
      </c>
      <c r="BD617">
        <v>0.998857142857143</v>
      </c>
      <c r="BE617">
        <v>0.99314285714285699</v>
      </c>
      <c r="BF617" s="233" t="str">
        <f t="shared" si="9"/>
        <v>Most vulnerability</v>
      </c>
    </row>
    <row r="618" spans="1:58" x14ac:dyDescent="0.25">
      <c r="A618">
        <v>56307</v>
      </c>
      <c r="B618">
        <v>5374</v>
      </c>
      <c r="C618">
        <v>216</v>
      </c>
      <c r="D618">
        <v>127</v>
      </c>
      <c r="E618">
        <v>38945</v>
      </c>
      <c r="F618">
        <v>233</v>
      </c>
      <c r="G618">
        <v>944</v>
      </c>
      <c r="H618">
        <v>1524</v>
      </c>
      <c r="I618">
        <v>519</v>
      </c>
      <c r="J618">
        <v>63</v>
      </c>
      <c r="K618">
        <v>221</v>
      </c>
      <c r="L618">
        <v>3</v>
      </c>
      <c r="M618">
        <v>211</v>
      </c>
      <c r="N618">
        <v>46</v>
      </c>
      <c r="O618">
        <v>51</v>
      </c>
      <c r="P618">
        <v>117</v>
      </c>
      <c r="Q618">
        <v>70</v>
      </c>
      <c r="R618">
        <v>4.0193524376628202E-2</v>
      </c>
      <c r="S618">
        <v>2.36323036844064E-2</v>
      </c>
      <c r="T618">
        <v>38945</v>
      </c>
      <c r="U618">
        <v>4.33569036099739E-2</v>
      </c>
      <c r="V618">
        <v>0.17566058801637499</v>
      </c>
      <c r="W618">
        <v>0.28358764421287702</v>
      </c>
      <c r="X618">
        <v>9.6576107182731699E-2</v>
      </c>
      <c r="Y618">
        <v>1.1723111276516599E-2</v>
      </c>
      <c r="Z618">
        <v>4.1123930033494599E-2</v>
      </c>
      <c r="AA618">
        <v>5.5824339411983598E-4</v>
      </c>
      <c r="AB618">
        <v>3.9263118719761798E-2</v>
      </c>
      <c r="AC618">
        <v>8.5597320431708198E-3</v>
      </c>
      <c r="AD618">
        <v>9.4901377000372201E-3</v>
      </c>
      <c r="AE618">
        <v>2.1771492370673599E-2</v>
      </c>
      <c r="AF618">
        <v>1.30256791961295E-2</v>
      </c>
      <c r="AG618">
        <v>0.14857142857142899</v>
      </c>
      <c r="AH618">
        <v>0.70971428571428596</v>
      </c>
      <c r="AI618">
        <v>0.38742857142857101</v>
      </c>
      <c r="AJ618">
        <v>0.53028571428571403</v>
      </c>
      <c r="AK618">
        <v>0.376</v>
      </c>
      <c r="AL618">
        <v>0.870857142857143</v>
      </c>
      <c r="AM618">
        <v>0.29485714285714298</v>
      </c>
      <c r="AN618">
        <v>0.123428571428571</v>
      </c>
      <c r="AO618">
        <v>0.186285714285714</v>
      </c>
      <c r="AP618">
        <v>0.38171428571428601</v>
      </c>
      <c r="AQ618">
        <v>0.750857142857143</v>
      </c>
      <c r="AR618">
        <v>0.36571428571428599</v>
      </c>
      <c r="AS618">
        <v>0.752</v>
      </c>
      <c r="AT618">
        <v>0.69599999999999995</v>
      </c>
      <c r="AU618">
        <v>0.65028571428571402</v>
      </c>
      <c r="AV618">
        <v>1.776</v>
      </c>
      <c r="AW618">
        <v>1.6651428571428599</v>
      </c>
      <c r="AX618">
        <v>0.56799999999999995</v>
      </c>
      <c r="AY618">
        <v>3.2148571428571402</v>
      </c>
      <c r="AZ618">
        <v>7.2240000000000002</v>
      </c>
      <c r="BA618">
        <v>0.41257142857142898</v>
      </c>
      <c r="BB618">
        <v>0.308571428571429</v>
      </c>
      <c r="BC618">
        <v>0.28457142857142897</v>
      </c>
      <c r="BD618">
        <v>0.76228571428571401</v>
      </c>
      <c r="BE618">
        <v>0.496</v>
      </c>
      <c r="BF618" s="233" t="str">
        <f t="shared" si="9"/>
        <v>Some vulnerability</v>
      </c>
    </row>
    <row r="619" spans="1:58" x14ac:dyDescent="0.25">
      <c r="A619">
        <v>56308</v>
      </c>
      <c r="B619">
        <v>26369</v>
      </c>
      <c r="C619">
        <v>2287</v>
      </c>
      <c r="D619">
        <v>411</v>
      </c>
      <c r="E619">
        <v>43097</v>
      </c>
      <c r="F619">
        <v>791</v>
      </c>
      <c r="G619">
        <v>6197</v>
      </c>
      <c r="H619">
        <v>5602</v>
      </c>
      <c r="I619">
        <v>3056</v>
      </c>
      <c r="J619">
        <v>575</v>
      </c>
      <c r="K619">
        <v>1714</v>
      </c>
      <c r="L619">
        <v>102</v>
      </c>
      <c r="M619">
        <v>2359</v>
      </c>
      <c r="N619">
        <v>556</v>
      </c>
      <c r="O619">
        <v>174</v>
      </c>
      <c r="P619">
        <v>708</v>
      </c>
      <c r="Q619">
        <v>587</v>
      </c>
      <c r="R619">
        <v>8.6730630664795805E-2</v>
      </c>
      <c r="S619">
        <v>1.5586484129090999E-2</v>
      </c>
      <c r="T619">
        <v>43097</v>
      </c>
      <c r="U619">
        <v>2.99973453676666E-2</v>
      </c>
      <c r="V619">
        <v>0.23501080814592901</v>
      </c>
      <c r="W619">
        <v>0.21244643331184301</v>
      </c>
      <c r="X619">
        <v>0.11589366301338699</v>
      </c>
      <c r="Y619">
        <v>2.18059084531078E-2</v>
      </c>
      <c r="Z619">
        <v>6.5000568849785695E-2</v>
      </c>
      <c r="AA619">
        <v>3.86817854298608E-3</v>
      </c>
      <c r="AB619">
        <v>8.94611096363154E-2</v>
      </c>
      <c r="AC619">
        <v>2.1085365391179001E-2</v>
      </c>
      <c r="AD619">
        <v>6.5986575145056698E-3</v>
      </c>
      <c r="AE619">
        <v>2.6849709886609299E-2</v>
      </c>
      <c r="AF619">
        <v>2.2260988281694399E-2</v>
      </c>
      <c r="AG619">
        <v>0.56114285714285705</v>
      </c>
      <c r="AH619">
        <v>0.41371428571428598</v>
      </c>
      <c r="AI619">
        <v>0.24114285714285699</v>
      </c>
      <c r="AJ619">
        <v>0.28457142857142897</v>
      </c>
      <c r="AK619">
        <v>0.71885714285714297</v>
      </c>
      <c r="AL619">
        <v>0.38742857142857101</v>
      </c>
      <c r="AM619">
        <v>0.48571428571428599</v>
      </c>
      <c r="AN619">
        <v>0.434285714285714</v>
      </c>
      <c r="AO619">
        <v>0.34971428571428598</v>
      </c>
      <c r="AP619">
        <v>0.59314285714285697</v>
      </c>
      <c r="AQ619">
        <v>0.91885714285714304</v>
      </c>
      <c r="AR619">
        <v>0.57828571428571396</v>
      </c>
      <c r="AS619">
        <v>0.61485714285714299</v>
      </c>
      <c r="AT619">
        <v>0.77257142857142902</v>
      </c>
      <c r="AU619">
        <v>0.75885714285714301</v>
      </c>
      <c r="AV619">
        <v>1.50057142857143</v>
      </c>
      <c r="AW619">
        <v>2.0262857142857098</v>
      </c>
      <c r="AX619">
        <v>0.94285714285714295</v>
      </c>
      <c r="AY619">
        <v>3.6434285714285699</v>
      </c>
      <c r="AZ619">
        <v>8.1131428571428597</v>
      </c>
      <c r="BA619">
        <v>0.29828571428571399</v>
      </c>
      <c r="BB619">
        <v>0.52</v>
      </c>
      <c r="BC619">
        <v>0.50857142857142901</v>
      </c>
      <c r="BD619">
        <v>0.90285714285714302</v>
      </c>
      <c r="BE619">
        <v>0.64228571428571402</v>
      </c>
      <c r="BF619" s="233" t="str">
        <f t="shared" si="9"/>
        <v>Significant vulnerability</v>
      </c>
    </row>
    <row r="620" spans="1:58" x14ac:dyDescent="0.25">
      <c r="A620">
        <v>56309</v>
      </c>
      <c r="B620">
        <v>1421</v>
      </c>
      <c r="C620">
        <v>121</v>
      </c>
      <c r="D620">
        <v>26</v>
      </c>
      <c r="E620">
        <v>34030</v>
      </c>
      <c r="F620">
        <v>61</v>
      </c>
      <c r="G620">
        <v>307</v>
      </c>
      <c r="H620">
        <v>366</v>
      </c>
      <c r="I620">
        <v>147</v>
      </c>
      <c r="J620">
        <v>26</v>
      </c>
      <c r="K620">
        <v>49</v>
      </c>
      <c r="L620">
        <v>0</v>
      </c>
      <c r="M620">
        <v>15</v>
      </c>
      <c r="N620">
        <v>32</v>
      </c>
      <c r="O620">
        <v>17</v>
      </c>
      <c r="P620">
        <v>29</v>
      </c>
      <c r="Q620">
        <v>4</v>
      </c>
      <c r="R620">
        <v>8.5151301900070406E-2</v>
      </c>
      <c r="S620">
        <v>1.82969739619986E-2</v>
      </c>
      <c r="T620">
        <v>34030</v>
      </c>
      <c r="U620">
        <v>4.2927515833919801E-2</v>
      </c>
      <c r="V620">
        <v>0.216045038705137</v>
      </c>
      <c r="W620">
        <v>0.25756509500351898</v>
      </c>
      <c r="X620">
        <v>0.10344827586206901</v>
      </c>
      <c r="Y620">
        <v>1.82969739619986E-2</v>
      </c>
      <c r="Z620">
        <v>3.4482758620689703E-2</v>
      </c>
      <c r="AA620">
        <v>0</v>
      </c>
      <c r="AB620">
        <v>1.0555946516537599E-2</v>
      </c>
      <c r="AC620">
        <v>2.2519352568613701E-2</v>
      </c>
      <c r="AD620">
        <v>1.1963406052076001E-2</v>
      </c>
      <c r="AE620">
        <v>2.04081632653061E-2</v>
      </c>
      <c r="AF620">
        <v>2.81491907107671E-3</v>
      </c>
      <c r="AG620">
        <v>0.54171428571428604</v>
      </c>
      <c r="AH620">
        <v>0.53714285714285703</v>
      </c>
      <c r="AI620">
        <v>0.69828571428571395</v>
      </c>
      <c r="AJ620">
        <v>0.52114285714285702</v>
      </c>
      <c r="AK620">
        <v>0.621714285714286</v>
      </c>
      <c r="AL620">
        <v>0.73599999999999999</v>
      </c>
      <c r="AM620">
        <v>0.35771428571428598</v>
      </c>
      <c r="AN620">
        <v>0.308571428571429</v>
      </c>
      <c r="AO620">
        <v>0.14399999999999999</v>
      </c>
      <c r="AP620">
        <v>0</v>
      </c>
      <c r="AQ620">
        <v>0.45942857142857102</v>
      </c>
      <c r="AR620">
        <v>0.59885714285714298</v>
      </c>
      <c r="AS620">
        <v>0.82514285714285696</v>
      </c>
      <c r="AT620">
        <v>0.65600000000000003</v>
      </c>
      <c r="AU620">
        <v>0.47542857142857098</v>
      </c>
      <c r="AV620">
        <v>2.29828571428571</v>
      </c>
      <c r="AW620">
        <v>2.024</v>
      </c>
      <c r="AX620">
        <v>0.14399999999999999</v>
      </c>
      <c r="AY620">
        <v>3.01485714285714</v>
      </c>
      <c r="AZ620">
        <v>7.48114285714286</v>
      </c>
      <c r="BA620">
        <v>0.64800000000000002</v>
      </c>
      <c r="BB620">
        <v>0.51771428571428602</v>
      </c>
      <c r="BC620">
        <v>0.106285714285714</v>
      </c>
      <c r="BD620">
        <v>0.69599999999999995</v>
      </c>
      <c r="BE620">
        <v>0.54171428571428604</v>
      </c>
      <c r="BF620" s="233" t="str">
        <f t="shared" si="9"/>
        <v>Significant vulnerability</v>
      </c>
    </row>
    <row r="621" spans="1:58" x14ac:dyDescent="0.25">
      <c r="A621">
        <v>56310</v>
      </c>
      <c r="B621">
        <v>5209</v>
      </c>
      <c r="C621">
        <v>180</v>
      </c>
      <c r="D621">
        <v>69</v>
      </c>
      <c r="E621">
        <v>41179</v>
      </c>
      <c r="F621">
        <v>103</v>
      </c>
      <c r="G621">
        <v>787</v>
      </c>
      <c r="H621">
        <v>1139</v>
      </c>
      <c r="I621">
        <v>517</v>
      </c>
      <c r="J621">
        <v>88</v>
      </c>
      <c r="K621">
        <v>106</v>
      </c>
      <c r="L621">
        <v>0</v>
      </c>
      <c r="M621">
        <v>79</v>
      </c>
      <c r="N621">
        <v>88</v>
      </c>
      <c r="O621">
        <v>30</v>
      </c>
      <c r="P621">
        <v>34</v>
      </c>
      <c r="Q621">
        <v>30</v>
      </c>
      <c r="R621">
        <v>3.4555576886158602E-2</v>
      </c>
      <c r="S621">
        <v>1.32463044730275E-2</v>
      </c>
      <c r="T621">
        <v>41179</v>
      </c>
      <c r="U621">
        <v>1.9773468995968501E-2</v>
      </c>
      <c r="V621">
        <v>0.15108466116337099</v>
      </c>
      <c r="W621">
        <v>0.21866001151852599</v>
      </c>
      <c r="X621">
        <v>9.9251295834133196E-2</v>
      </c>
      <c r="Y621">
        <v>1.68938375887886E-2</v>
      </c>
      <c r="Z621">
        <v>2.0349395277404501E-2</v>
      </c>
      <c r="AA621">
        <v>0</v>
      </c>
      <c r="AB621">
        <v>1.5166058744480701E-2</v>
      </c>
      <c r="AC621">
        <v>1.68938375887886E-2</v>
      </c>
      <c r="AD621">
        <v>5.7592628143597604E-3</v>
      </c>
      <c r="AE621">
        <v>6.5271645229410596E-3</v>
      </c>
      <c r="AF621">
        <v>5.7592628143597604E-3</v>
      </c>
      <c r="AG621">
        <v>0.104</v>
      </c>
      <c r="AH621">
        <v>0.35542857142857098</v>
      </c>
      <c r="AI621">
        <v>0.309714285714286</v>
      </c>
      <c r="AJ621">
        <v>0.152</v>
      </c>
      <c r="AK621">
        <v>0.24</v>
      </c>
      <c r="AL621">
        <v>0.437714285714286</v>
      </c>
      <c r="AM621">
        <v>0.32571428571428601</v>
      </c>
      <c r="AN621">
        <v>0.27085714285714302</v>
      </c>
      <c r="AO621">
        <v>6.8571428571428603E-2</v>
      </c>
      <c r="AP621">
        <v>0</v>
      </c>
      <c r="AQ621">
        <v>0.51314285714285701</v>
      </c>
      <c r="AR621">
        <v>0.51085714285714301</v>
      </c>
      <c r="AS621">
        <v>0.57714285714285696</v>
      </c>
      <c r="AT621">
        <v>0.251428571428571</v>
      </c>
      <c r="AU621">
        <v>0.53142857142857103</v>
      </c>
      <c r="AV621">
        <v>0.92114285714285704</v>
      </c>
      <c r="AW621">
        <v>1.27428571428571</v>
      </c>
      <c r="AX621">
        <v>6.8571428571428603E-2</v>
      </c>
      <c r="AY621">
        <v>2.3839999999999999</v>
      </c>
      <c r="AZ621">
        <v>4.6479999999999997</v>
      </c>
      <c r="BA621">
        <v>9.4857142857142904E-2</v>
      </c>
      <c r="BB621">
        <v>0.128</v>
      </c>
      <c r="BC621">
        <v>5.7142857142857099E-2</v>
      </c>
      <c r="BD621">
        <v>0.501714285714286</v>
      </c>
      <c r="BE621">
        <v>9.4857142857142904E-2</v>
      </c>
      <c r="BF621" s="233" t="str">
        <f t="shared" si="9"/>
        <v>Least vulnerability</v>
      </c>
    </row>
    <row r="622" spans="1:58" x14ac:dyDescent="0.25">
      <c r="A622">
        <v>56311</v>
      </c>
      <c r="B622">
        <v>692</v>
      </c>
      <c r="C622">
        <v>55</v>
      </c>
      <c r="D622">
        <v>9</v>
      </c>
      <c r="E622">
        <v>31549</v>
      </c>
      <c r="F622">
        <v>18</v>
      </c>
      <c r="G622">
        <v>243</v>
      </c>
      <c r="H622">
        <v>116</v>
      </c>
      <c r="I622">
        <v>130</v>
      </c>
      <c r="J622">
        <v>39</v>
      </c>
      <c r="K622">
        <v>49</v>
      </c>
      <c r="L622">
        <v>0</v>
      </c>
      <c r="M622">
        <v>27</v>
      </c>
      <c r="N622">
        <v>18</v>
      </c>
      <c r="O622">
        <v>0</v>
      </c>
      <c r="P622">
        <v>15</v>
      </c>
      <c r="Q622">
        <v>65</v>
      </c>
      <c r="R622">
        <v>7.9479768786127197E-2</v>
      </c>
      <c r="S622">
        <v>1.3005780346820799E-2</v>
      </c>
      <c r="T622">
        <v>31549</v>
      </c>
      <c r="U622">
        <v>2.6011560693641599E-2</v>
      </c>
      <c r="V622">
        <v>0.35115606936416199</v>
      </c>
      <c r="W622">
        <v>0.16763005780346801</v>
      </c>
      <c r="X622">
        <v>0.18786127167630101</v>
      </c>
      <c r="Y622">
        <v>5.6358381502890201E-2</v>
      </c>
      <c r="Z622">
        <v>7.0809248554913301E-2</v>
      </c>
      <c r="AA622">
        <v>0</v>
      </c>
      <c r="AB622">
        <v>3.9017341040462401E-2</v>
      </c>
      <c r="AC622">
        <v>2.6011560693641599E-2</v>
      </c>
      <c r="AD622">
        <v>0</v>
      </c>
      <c r="AE622">
        <v>2.1676300578034699E-2</v>
      </c>
      <c r="AF622">
        <v>9.3930635838150298E-2</v>
      </c>
      <c r="AG622">
        <v>0.505142857142857</v>
      </c>
      <c r="AH622">
        <v>0.34971428571428598</v>
      </c>
      <c r="AI622">
        <v>0.81942857142857095</v>
      </c>
      <c r="AJ622">
        <v>0.224</v>
      </c>
      <c r="AK622">
        <v>0.95657142857142896</v>
      </c>
      <c r="AL622">
        <v>0.157714285714286</v>
      </c>
      <c r="AM622">
        <v>0.91885714285714304</v>
      </c>
      <c r="AN622">
        <v>0.94171428571428595</v>
      </c>
      <c r="AO622">
        <v>0.38971428571428601</v>
      </c>
      <c r="AP622">
        <v>0</v>
      </c>
      <c r="AQ622">
        <v>0.748571428571429</v>
      </c>
      <c r="AR622">
        <v>0.63428571428571401</v>
      </c>
      <c r="AS622">
        <v>0</v>
      </c>
      <c r="AT622">
        <v>0.69142857142857095</v>
      </c>
      <c r="AU622">
        <v>0.96914285714285697</v>
      </c>
      <c r="AV622">
        <v>1.8982857142857099</v>
      </c>
      <c r="AW622">
        <v>2.97485714285714</v>
      </c>
      <c r="AX622">
        <v>0.38971428571428601</v>
      </c>
      <c r="AY622">
        <v>3.0434285714285698</v>
      </c>
      <c r="AZ622">
        <v>8.3062857142857105</v>
      </c>
      <c r="BA622">
        <v>0.45942857142857102</v>
      </c>
      <c r="BB622">
        <v>0.96457142857142897</v>
      </c>
      <c r="BC622">
        <v>0.20914285714285699</v>
      </c>
      <c r="BD622">
        <v>0.70742857142857096</v>
      </c>
      <c r="BE622">
        <v>0.66857142857142904</v>
      </c>
      <c r="BF622" s="233" t="str">
        <f t="shared" si="9"/>
        <v>Significant vulnerability</v>
      </c>
    </row>
    <row r="623" spans="1:58" x14ac:dyDescent="0.25">
      <c r="A623">
        <v>56312</v>
      </c>
      <c r="B623">
        <v>2240</v>
      </c>
      <c r="C623">
        <v>162</v>
      </c>
      <c r="D623">
        <v>17</v>
      </c>
      <c r="E623">
        <v>33553</v>
      </c>
      <c r="F623">
        <v>114</v>
      </c>
      <c r="G623">
        <v>339</v>
      </c>
      <c r="H623">
        <v>617</v>
      </c>
      <c r="I623">
        <v>178</v>
      </c>
      <c r="J623">
        <v>39</v>
      </c>
      <c r="K623">
        <v>140</v>
      </c>
      <c r="L623">
        <v>13</v>
      </c>
      <c r="M623">
        <v>12</v>
      </c>
      <c r="N623">
        <v>63</v>
      </c>
      <c r="O623">
        <v>18</v>
      </c>
      <c r="P623">
        <v>27</v>
      </c>
      <c r="Q623">
        <v>42</v>
      </c>
      <c r="R623">
        <v>7.2321428571428606E-2</v>
      </c>
      <c r="S623">
        <v>7.5892857142857099E-3</v>
      </c>
      <c r="T623">
        <v>33553</v>
      </c>
      <c r="U623">
        <v>5.0892857142857101E-2</v>
      </c>
      <c r="V623">
        <v>0.15133928571428601</v>
      </c>
      <c r="W623">
        <v>0.27544642857142898</v>
      </c>
      <c r="X623">
        <v>7.9464285714285696E-2</v>
      </c>
      <c r="Y623">
        <v>1.74107142857143E-2</v>
      </c>
      <c r="Z623">
        <v>6.25E-2</v>
      </c>
      <c r="AA623">
        <v>5.8035714285714296E-3</v>
      </c>
      <c r="AB623">
        <v>5.3571428571428598E-3</v>
      </c>
      <c r="AC623">
        <v>2.8125000000000001E-2</v>
      </c>
      <c r="AD623">
        <v>8.0357142857142797E-3</v>
      </c>
      <c r="AE623">
        <v>1.20535714285714E-2</v>
      </c>
      <c r="AF623">
        <v>1.8749999999999999E-2</v>
      </c>
      <c r="AG623">
        <v>0.44</v>
      </c>
      <c r="AH623">
        <v>0.17485714285714299</v>
      </c>
      <c r="AI623">
        <v>0.72</v>
      </c>
      <c r="AJ623">
        <v>0.67542857142857105</v>
      </c>
      <c r="AK623">
        <v>0.24114285714285699</v>
      </c>
      <c r="AL623">
        <v>0.83657142857142897</v>
      </c>
      <c r="AM623">
        <v>0.14399999999999999</v>
      </c>
      <c r="AN623">
        <v>0.28799999999999998</v>
      </c>
      <c r="AO623">
        <v>0.33028571428571402</v>
      </c>
      <c r="AP623">
        <v>0.66400000000000003</v>
      </c>
      <c r="AQ623">
        <v>0.38400000000000001</v>
      </c>
      <c r="AR623">
        <v>0.65714285714285703</v>
      </c>
      <c r="AS623">
        <v>0.68228571428571405</v>
      </c>
      <c r="AT623">
        <v>0.44457142857142901</v>
      </c>
      <c r="AU623">
        <v>0.72799999999999998</v>
      </c>
      <c r="AV623">
        <v>2.0102857142857098</v>
      </c>
      <c r="AW623">
        <v>1.50971428571429</v>
      </c>
      <c r="AX623">
        <v>0.994285714285714</v>
      </c>
      <c r="AY623">
        <v>2.8959999999999999</v>
      </c>
      <c r="AZ623">
        <v>7.4102857142857097</v>
      </c>
      <c r="BA623">
        <v>0.51771428571428602</v>
      </c>
      <c r="BB623">
        <v>0.222857142857143</v>
      </c>
      <c r="BC623">
        <v>0.54057142857142904</v>
      </c>
      <c r="BD623">
        <v>0.65828571428571403</v>
      </c>
      <c r="BE623">
        <v>0.52914285714285703</v>
      </c>
      <c r="BF623" s="233" t="str">
        <f t="shared" si="9"/>
        <v>Significant vulnerability</v>
      </c>
    </row>
    <row r="624" spans="1:58" x14ac:dyDescent="0.25">
      <c r="A624">
        <v>56313</v>
      </c>
      <c r="B624">
        <v>45</v>
      </c>
      <c r="C624">
        <v>6</v>
      </c>
      <c r="D624">
        <v>5</v>
      </c>
      <c r="E624">
        <v>28313</v>
      </c>
      <c r="F624">
        <v>6</v>
      </c>
      <c r="G624">
        <v>12</v>
      </c>
      <c r="H624">
        <v>5</v>
      </c>
      <c r="I624">
        <v>5</v>
      </c>
      <c r="J624">
        <v>1</v>
      </c>
      <c r="K624">
        <v>0</v>
      </c>
      <c r="L624">
        <v>0</v>
      </c>
      <c r="M624">
        <v>0</v>
      </c>
      <c r="N624">
        <v>7</v>
      </c>
      <c r="O624">
        <v>0</v>
      </c>
      <c r="P624">
        <v>0</v>
      </c>
      <c r="Q624">
        <v>0</v>
      </c>
      <c r="R624">
        <v>0.133333333333333</v>
      </c>
      <c r="S624">
        <v>0.11111111111111099</v>
      </c>
      <c r="T624">
        <v>28313</v>
      </c>
      <c r="U624">
        <v>0.133333333333333</v>
      </c>
      <c r="V624">
        <v>0.266666666666667</v>
      </c>
      <c r="W624">
        <v>0.11111111111111099</v>
      </c>
      <c r="X624">
        <v>0.11111111111111099</v>
      </c>
      <c r="Y624">
        <v>2.2222222222222199E-2</v>
      </c>
      <c r="Z624">
        <v>0</v>
      </c>
      <c r="AA624">
        <v>0</v>
      </c>
      <c r="AB624">
        <v>0</v>
      </c>
      <c r="AC624">
        <v>0.155555555555556</v>
      </c>
      <c r="AD624">
        <v>0</v>
      </c>
      <c r="AE624">
        <v>0</v>
      </c>
      <c r="AF624">
        <v>0</v>
      </c>
      <c r="AG624">
        <v>0.82857142857142896</v>
      </c>
      <c r="AH624">
        <v>0.997714285714286</v>
      </c>
      <c r="AI624">
        <v>0.92114285714285704</v>
      </c>
      <c r="AJ624">
        <v>0.99085714285714299</v>
      </c>
      <c r="AK624">
        <v>0.82628571428571396</v>
      </c>
      <c r="AL624">
        <v>5.4857142857142903E-2</v>
      </c>
      <c r="AM624">
        <v>0.435428571428571</v>
      </c>
      <c r="AN624">
        <v>0.44914285714285701</v>
      </c>
      <c r="AO624">
        <v>0</v>
      </c>
      <c r="AP624">
        <v>0</v>
      </c>
      <c r="AQ624">
        <v>0</v>
      </c>
      <c r="AR624">
        <v>0.97028571428571397</v>
      </c>
      <c r="AS624">
        <v>0</v>
      </c>
      <c r="AT624">
        <v>0</v>
      </c>
      <c r="AU624">
        <v>0</v>
      </c>
      <c r="AV624">
        <v>3.73828571428571</v>
      </c>
      <c r="AW624">
        <v>1.76571428571429</v>
      </c>
      <c r="AX624">
        <v>0</v>
      </c>
      <c r="AY624">
        <v>0.97028571428571397</v>
      </c>
      <c r="AZ624">
        <v>6.4742857142857098</v>
      </c>
      <c r="BA624">
        <v>0.98171428571428598</v>
      </c>
      <c r="BB624">
        <v>0.372571428571429</v>
      </c>
      <c r="BC624">
        <v>0</v>
      </c>
      <c r="BD624">
        <v>9.2571428571428596E-2</v>
      </c>
      <c r="BE624">
        <v>0.36914285714285699</v>
      </c>
      <c r="BF624" s="233" t="str">
        <f t="shared" si="9"/>
        <v>Some vulnerability</v>
      </c>
    </row>
    <row r="625" spans="1:58" x14ac:dyDescent="0.25">
      <c r="A625">
        <v>56314</v>
      </c>
      <c r="B625">
        <v>1371</v>
      </c>
      <c r="C625">
        <v>53</v>
      </c>
      <c r="D625">
        <v>11</v>
      </c>
      <c r="E625">
        <v>38202</v>
      </c>
      <c r="F625">
        <v>74</v>
      </c>
      <c r="G625">
        <v>193</v>
      </c>
      <c r="H625">
        <v>330</v>
      </c>
      <c r="I625">
        <v>130</v>
      </c>
      <c r="J625">
        <v>28</v>
      </c>
      <c r="K625">
        <v>60</v>
      </c>
      <c r="L625">
        <v>0</v>
      </c>
      <c r="M625">
        <v>0</v>
      </c>
      <c r="N625">
        <v>36</v>
      </c>
      <c r="O625">
        <v>13</v>
      </c>
      <c r="P625">
        <v>7</v>
      </c>
      <c r="Q625">
        <v>0</v>
      </c>
      <c r="R625">
        <v>3.8657913931436902E-2</v>
      </c>
      <c r="S625">
        <v>8.0233406272793607E-3</v>
      </c>
      <c r="T625">
        <v>38202</v>
      </c>
      <c r="U625">
        <v>5.3975200583515702E-2</v>
      </c>
      <c r="V625">
        <v>0.14077315827862899</v>
      </c>
      <c r="W625">
        <v>0.240700218818381</v>
      </c>
      <c r="X625">
        <v>9.4821298322392403E-2</v>
      </c>
      <c r="Y625">
        <v>2.0423048869438399E-2</v>
      </c>
      <c r="Z625">
        <v>4.3763676148796497E-2</v>
      </c>
      <c r="AA625">
        <v>0</v>
      </c>
      <c r="AB625">
        <v>0</v>
      </c>
      <c r="AC625">
        <v>2.6258205689277898E-2</v>
      </c>
      <c r="AD625">
        <v>9.4821298322392399E-3</v>
      </c>
      <c r="AE625">
        <v>5.1057622173595902E-3</v>
      </c>
      <c r="AF625">
        <v>0</v>
      </c>
      <c r="AG625">
        <v>0.13714285714285701</v>
      </c>
      <c r="AH625">
        <v>0.186285714285714</v>
      </c>
      <c r="AI625">
        <v>0.42857142857142899</v>
      </c>
      <c r="AJ625">
        <v>0.70171428571428596</v>
      </c>
      <c r="AK625">
        <v>0.190857142857143</v>
      </c>
      <c r="AL625">
        <v>0.61371428571428599</v>
      </c>
      <c r="AM625">
        <v>0.27428571428571402</v>
      </c>
      <c r="AN625">
        <v>0.38628571428571401</v>
      </c>
      <c r="AO625">
        <v>0.20457142857142899</v>
      </c>
      <c r="AP625">
        <v>0</v>
      </c>
      <c r="AQ625">
        <v>0</v>
      </c>
      <c r="AR625">
        <v>0.63771428571428601</v>
      </c>
      <c r="AS625">
        <v>0.750857142857143</v>
      </c>
      <c r="AT625">
        <v>0.19771428571428601</v>
      </c>
      <c r="AU625">
        <v>0</v>
      </c>
      <c r="AV625">
        <v>1.45371428571429</v>
      </c>
      <c r="AW625">
        <v>1.46514285714286</v>
      </c>
      <c r="AX625">
        <v>0.20457142857142899</v>
      </c>
      <c r="AY625">
        <v>1.5862857142857101</v>
      </c>
      <c r="AZ625">
        <v>4.7097142857142904</v>
      </c>
      <c r="BA625">
        <v>0.27771428571428602</v>
      </c>
      <c r="BB625">
        <v>0.20114285714285701</v>
      </c>
      <c r="BC625">
        <v>0.13485714285714301</v>
      </c>
      <c r="BD625">
        <v>0.251428571428571</v>
      </c>
      <c r="BE625">
        <v>9.8285714285714296E-2</v>
      </c>
      <c r="BF625" s="233" t="str">
        <f t="shared" si="9"/>
        <v>Least vulnerability</v>
      </c>
    </row>
    <row r="626" spans="1:58" x14ac:dyDescent="0.25">
      <c r="A626">
        <v>56315</v>
      </c>
      <c r="B626">
        <v>1897</v>
      </c>
      <c r="C626">
        <v>140</v>
      </c>
      <c r="D626">
        <v>43</v>
      </c>
      <c r="E626">
        <v>35755</v>
      </c>
      <c r="F626">
        <v>35</v>
      </c>
      <c r="G626">
        <v>356</v>
      </c>
      <c r="H626">
        <v>478</v>
      </c>
      <c r="I626">
        <v>165</v>
      </c>
      <c r="J626">
        <v>50</v>
      </c>
      <c r="K626">
        <v>55</v>
      </c>
      <c r="L626">
        <v>0</v>
      </c>
      <c r="M626">
        <v>17</v>
      </c>
      <c r="N626">
        <v>56</v>
      </c>
      <c r="O626">
        <v>10</v>
      </c>
      <c r="P626">
        <v>18</v>
      </c>
      <c r="Q626">
        <v>0</v>
      </c>
      <c r="R626">
        <v>7.3800738007380101E-2</v>
      </c>
      <c r="S626">
        <v>2.2667369530838199E-2</v>
      </c>
      <c r="T626">
        <v>35755</v>
      </c>
      <c r="U626">
        <v>1.8450184501845001E-2</v>
      </c>
      <c r="V626">
        <v>0.18766473379019499</v>
      </c>
      <c r="W626">
        <v>0.25197680548234103</v>
      </c>
      <c r="X626">
        <v>8.6979441222983706E-2</v>
      </c>
      <c r="Y626">
        <v>2.6357406431207198E-2</v>
      </c>
      <c r="Z626">
        <v>2.8993147074327898E-2</v>
      </c>
      <c r="AA626">
        <v>0</v>
      </c>
      <c r="AB626">
        <v>8.9615181866104406E-3</v>
      </c>
      <c r="AC626">
        <v>2.9520295202952001E-2</v>
      </c>
      <c r="AD626">
        <v>5.2714812862414296E-3</v>
      </c>
      <c r="AE626">
        <v>9.4886663152345795E-3</v>
      </c>
      <c r="AF626">
        <v>0</v>
      </c>
      <c r="AG626">
        <v>0.45828571428571402</v>
      </c>
      <c r="AH626">
        <v>0.68571428571428605</v>
      </c>
      <c r="AI626">
        <v>0.59542857142857097</v>
      </c>
      <c r="AJ626">
        <v>0.14057142857142901</v>
      </c>
      <c r="AK626">
        <v>0.441142857142857</v>
      </c>
      <c r="AL626">
        <v>0.69828571428571395</v>
      </c>
      <c r="AM626">
        <v>0.20571428571428599</v>
      </c>
      <c r="AN626">
        <v>0.56457142857142895</v>
      </c>
      <c r="AO626">
        <v>0.108571428571429</v>
      </c>
      <c r="AP626">
        <v>0</v>
      </c>
      <c r="AQ626">
        <v>0.432</v>
      </c>
      <c r="AR626">
        <v>0.66857142857142904</v>
      </c>
      <c r="AS626">
        <v>0.53942857142857104</v>
      </c>
      <c r="AT626">
        <v>0.36</v>
      </c>
      <c r="AU626">
        <v>0</v>
      </c>
      <c r="AV626">
        <v>1.88</v>
      </c>
      <c r="AW626">
        <v>1.9097142857142899</v>
      </c>
      <c r="AX626">
        <v>0.108571428571429</v>
      </c>
      <c r="AY626">
        <v>2</v>
      </c>
      <c r="AZ626">
        <v>5.8982857142857101</v>
      </c>
      <c r="BA626">
        <v>0.44800000000000001</v>
      </c>
      <c r="BB626">
        <v>0.438857142857143</v>
      </c>
      <c r="BC626">
        <v>8.5714285714285701E-2</v>
      </c>
      <c r="BD626">
        <v>0.371428571428571</v>
      </c>
      <c r="BE626">
        <v>0.26971428571428602</v>
      </c>
      <c r="BF626" s="233" t="str">
        <f t="shared" si="9"/>
        <v>Some vulnerability</v>
      </c>
    </row>
    <row r="627" spans="1:58" x14ac:dyDescent="0.25">
      <c r="A627">
        <v>56316</v>
      </c>
      <c r="B627">
        <v>1493</v>
      </c>
      <c r="C627">
        <v>187</v>
      </c>
      <c r="D627">
        <v>26</v>
      </c>
      <c r="E627">
        <v>39199</v>
      </c>
      <c r="F627">
        <v>106</v>
      </c>
      <c r="G627">
        <v>297</v>
      </c>
      <c r="H627">
        <v>322</v>
      </c>
      <c r="I627">
        <v>162</v>
      </c>
      <c r="J627">
        <v>77</v>
      </c>
      <c r="K627">
        <v>188</v>
      </c>
      <c r="L627">
        <v>24</v>
      </c>
      <c r="M627">
        <v>7</v>
      </c>
      <c r="N627">
        <v>31</v>
      </c>
      <c r="O627">
        <v>16</v>
      </c>
      <c r="P627">
        <v>41</v>
      </c>
      <c r="Q627">
        <v>86</v>
      </c>
      <c r="R627">
        <v>0.125251172136638</v>
      </c>
      <c r="S627">
        <v>1.7414601473543199E-2</v>
      </c>
      <c r="T627">
        <v>39199</v>
      </c>
      <c r="U627">
        <v>7.0997990622906904E-2</v>
      </c>
      <c r="V627">
        <v>0.198928332217013</v>
      </c>
      <c r="W627">
        <v>0.21567314132618901</v>
      </c>
      <c r="X627">
        <v>0.108506363027461</v>
      </c>
      <c r="Y627">
        <v>5.1574012056262601E-2</v>
      </c>
      <c r="Z627">
        <v>0.12592096450100501</v>
      </c>
      <c r="AA627">
        <v>1.6075016744809101E-2</v>
      </c>
      <c r="AB627">
        <v>4.6885465505693202E-3</v>
      </c>
      <c r="AC627">
        <v>2.0763563295378401E-2</v>
      </c>
      <c r="AD627">
        <v>1.0716677829872699E-2</v>
      </c>
      <c r="AE627">
        <v>2.7461486939048901E-2</v>
      </c>
      <c r="AF627">
        <v>5.7602143335566E-2</v>
      </c>
      <c r="AG627">
        <v>0.79428571428571404</v>
      </c>
      <c r="AH627">
        <v>0.49371428571428599</v>
      </c>
      <c r="AI627">
        <v>0.372571428571429</v>
      </c>
      <c r="AJ627">
        <v>0.85828571428571399</v>
      </c>
      <c r="AK627">
        <v>0.52342857142857102</v>
      </c>
      <c r="AL627">
        <v>0.41714285714285698</v>
      </c>
      <c r="AM627">
        <v>0.40342857142857103</v>
      </c>
      <c r="AN627">
        <v>0.92685714285714305</v>
      </c>
      <c r="AO627">
        <v>0.67085714285714304</v>
      </c>
      <c r="AP627">
        <v>0.85714285714285698</v>
      </c>
      <c r="AQ627">
        <v>0.372571428571429</v>
      </c>
      <c r="AR627">
        <v>0.57142857142857095</v>
      </c>
      <c r="AS627">
        <v>0.79085714285714304</v>
      </c>
      <c r="AT627">
        <v>0.77828571428571403</v>
      </c>
      <c r="AU627">
        <v>0.93371428571428605</v>
      </c>
      <c r="AV627">
        <v>2.51885714285714</v>
      </c>
      <c r="AW627">
        <v>2.2708571428571398</v>
      </c>
      <c r="AX627">
        <v>1.528</v>
      </c>
      <c r="AY627">
        <v>3.44685714285714</v>
      </c>
      <c r="AZ627">
        <v>9.7645714285714291</v>
      </c>
      <c r="BA627">
        <v>0.72457142857142898</v>
      </c>
      <c r="BB627">
        <v>0.64</v>
      </c>
      <c r="BC627">
        <v>0.81142857142857105</v>
      </c>
      <c r="BD627">
        <v>0.85142857142857098</v>
      </c>
      <c r="BE627">
        <v>0.88342857142857101</v>
      </c>
      <c r="BF627" s="233" t="str">
        <f t="shared" si="9"/>
        <v>Most vulnerability</v>
      </c>
    </row>
    <row r="628" spans="1:58" x14ac:dyDescent="0.25">
      <c r="A628">
        <v>56318</v>
      </c>
      <c r="B628">
        <v>1076</v>
      </c>
      <c r="C628">
        <v>48</v>
      </c>
      <c r="D628">
        <v>12</v>
      </c>
      <c r="E628">
        <v>36175</v>
      </c>
      <c r="F628">
        <v>43</v>
      </c>
      <c r="G628">
        <v>190</v>
      </c>
      <c r="H628">
        <v>255</v>
      </c>
      <c r="I628">
        <v>99</v>
      </c>
      <c r="J628">
        <v>10</v>
      </c>
      <c r="K628">
        <v>19</v>
      </c>
      <c r="L628">
        <v>0</v>
      </c>
      <c r="M628">
        <v>0</v>
      </c>
      <c r="N628">
        <v>102</v>
      </c>
      <c r="O628">
        <v>2</v>
      </c>
      <c r="P628">
        <v>7</v>
      </c>
      <c r="Q628">
        <v>0</v>
      </c>
      <c r="R628">
        <v>4.4609665427509299E-2</v>
      </c>
      <c r="S628">
        <v>1.11524163568773E-2</v>
      </c>
      <c r="T628">
        <v>36175</v>
      </c>
      <c r="U628">
        <v>3.9962825278810399E-2</v>
      </c>
      <c r="V628">
        <v>0.176579925650558</v>
      </c>
      <c r="W628">
        <v>0.236988847583643</v>
      </c>
      <c r="X628">
        <v>9.2007434944237895E-2</v>
      </c>
      <c r="Y628">
        <v>9.2936802973977699E-3</v>
      </c>
      <c r="Z628">
        <v>1.7657992565055802E-2</v>
      </c>
      <c r="AA628">
        <v>0</v>
      </c>
      <c r="AB628">
        <v>0</v>
      </c>
      <c r="AC628">
        <v>9.4795539033457193E-2</v>
      </c>
      <c r="AD628">
        <v>1.8587360594795499E-3</v>
      </c>
      <c r="AE628">
        <v>6.5055762081784397E-3</v>
      </c>
      <c r="AF628">
        <v>0</v>
      </c>
      <c r="AG628">
        <v>0.187428571428571</v>
      </c>
      <c r="AH628">
        <v>0.28457142857142897</v>
      </c>
      <c r="AI628">
        <v>0.56342857142857095</v>
      </c>
      <c r="AJ628">
        <v>0.48685714285714299</v>
      </c>
      <c r="AK628">
        <v>0.379428571428571</v>
      </c>
      <c r="AL628">
        <v>0.58742857142857097</v>
      </c>
      <c r="AM628">
        <v>0.251428571428571</v>
      </c>
      <c r="AN628">
        <v>0.08</v>
      </c>
      <c r="AO628">
        <v>5.8285714285714302E-2</v>
      </c>
      <c r="AP628">
        <v>0</v>
      </c>
      <c r="AQ628">
        <v>0</v>
      </c>
      <c r="AR628">
        <v>0.92114285714285704</v>
      </c>
      <c r="AS628">
        <v>0.314285714285714</v>
      </c>
      <c r="AT628">
        <v>0.250285714285714</v>
      </c>
      <c r="AU628">
        <v>0</v>
      </c>
      <c r="AV628">
        <v>1.52228571428571</v>
      </c>
      <c r="AW628">
        <v>1.29828571428571</v>
      </c>
      <c r="AX628">
        <v>5.8285714285714302E-2</v>
      </c>
      <c r="AY628">
        <v>1.48571428571429</v>
      </c>
      <c r="AZ628">
        <v>4.3645714285714297</v>
      </c>
      <c r="BA628">
        <v>0.310857142857143</v>
      </c>
      <c r="BB628">
        <v>0.13600000000000001</v>
      </c>
      <c r="BC628">
        <v>5.0285714285714302E-2</v>
      </c>
      <c r="BD628">
        <v>0.22857142857142901</v>
      </c>
      <c r="BE628">
        <v>6.7428571428571393E-2</v>
      </c>
      <c r="BF628" s="233" t="str">
        <f t="shared" si="9"/>
        <v>Least vulnerability</v>
      </c>
    </row>
    <row r="629" spans="1:58" x14ac:dyDescent="0.25">
      <c r="A629">
        <v>56319</v>
      </c>
      <c r="B629">
        <v>1256</v>
      </c>
      <c r="C629">
        <v>78</v>
      </c>
      <c r="D629">
        <v>25</v>
      </c>
      <c r="E629">
        <v>56368</v>
      </c>
      <c r="F629">
        <v>40</v>
      </c>
      <c r="G629">
        <v>287</v>
      </c>
      <c r="H629">
        <v>267</v>
      </c>
      <c r="I629">
        <v>163</v>
      </c>
      <c r="J629">
        <v>43</v>
      </c>
      <c r="K629">
        <v>70</v>
      </c>
      <c r="L629">
        <v>0</v>
      </c>
      <c r="M629">
        <v>0</v>
      </c>
      <c r="N629">
        <v>24</v>
      </c>
      <c r="O629">
        <v>1</v>
      </c>
      <c r="P629">
        <v>0</v>
      </c>
      <c r="Q629">
        <v>0</v>
      </c>
      <c r="R629">
        <v>6.2101910828025499E-2</v>
      </c>
      <c r="S629">
        <v>1.99044585987261E-2</v>
      </c>
      <c r="T629">
        <v>56368</v>
      </c>
      <c r="U629">
        <v>3.1847133757961797E-2</v>
      </c>
      <c r="V629">
        <v>0.228503184713376</v>
      </c>
      <c r="W629">
        <v>0.212579617834395</v>
      </c>
      <c r="X629">
        <v>0.12977707006369399</v>
      </c>
      <c r="Y629">
        <v>3.4235668789808903E-2</v>
      </c>
      <c r="Z629">
        <v>5.5732484076433102E-2</v>
      </c>
      <c r="AA629">
        <v>0</v>
      </c>
      <c r="AB629">
        <v>0</v>
      </c>
      <c r="AC629">
        <v>1.9108280254777101E-2</v>
      </c>
      <c r="AD629">
        <v>7.9617834394904495E-4</v>
      </c>
      <c r="AE629">
        <v>0</v>
      </c>
      <c r="AF629">
        <v>0</v>
      </c>
      <c r="AG629">
        <v>0.33142857142857102</v>
      </c>
      <c r="AH629">
        <v>0.59428571428571397</v>
      </c>
      <c r="AI629">
        <v>6.1714285714285701E-2</v>
      </c>
      <c r="AJ629">
        <v>0.31885714285714301</v>
      </c>
      <c r="AK629">
        <v>0.69257142857142895</v>
      </c>
      <c r="AL629">
        <v>0.38971428571428601</v>
      </c>
      <c r="AM629">
        <v>0.61257142857142899</v>
      </c>
      <c r="AN629">
        <v>0.745142857142857</v>
      </c>
      <c r="AO629">
        <v>0.28914285714285698</v>
      </c>
      <c r="AP629">
        <v>0</v>
      </c>
      <c r="AQ629">
        <v>0</v>
      </c>
      <c r="AR629">
        <v>0.53942857142857104</v>
      </c>
      <c r="AS629">
        <v>0.23542857142857099</v>
      </c>
      <c r="AT629">
        <v>0</v>
      </c>
      <c r="AU629">
        <v>0</v>
      </c>
      <c r="AV629">
        <v>1.3062857142857101</v>
      </c>
      <c r="AW629">
        <v>2.44</v>
      </c>
      <c r="AX629">
        <v>0.28914285714285698</v>
      </c>
      <c r="AY629">
        <v>0.77485714285714302</v>
      </c>
      <c r="AZ629">
        <v>4.8102857142857101</v>
      </c>
      <c r="BA629">
        <v>0.219428571428571</v>
      </c>
      <c r="BB629">
        <v>0.72571428571428598</v>
      </c>
      <c r="BC629">
        <v>0.16914285714285701</v>
      </c>
      <c r="BD629">
        <v>5.8285714285714302E-2</v>
      </c>
      <c r="BE629">
        <v>0.113142857142857</v>
      </c>
      <c r="BF629" s="233" t="str">
        <f t="shared" si="9"/>
        <v>Least vulnerability</v>
      </c>
    </row>
    <row r="630" spans="1:58" x14ac:dyDescent="0.25">
      <c r="A630">
        <v>56320</v>
      </c>
      <c r="B630">
        <v>8447</v>
      </c>
      <c r="C630">
        <v>593</v>
      </c>
      <c r="D630">
        <v>191</v>
      </c>
      <c r="E630">
        <v>42098</v>
      </c>
      <c r="F630">
        <v>466</v>
      </c>
      <c r="G630">
        <v>1563</v>
      </c>
      <c r="H630">
        <v>2120</v>
      </c>
      <c r="I630">
        <v>822</v>
      </c>
      <c r="J630">
        <v>79</v>
      </c>
      <c r="K630">
        <v>417</v>
      </c>
      <c r="L630">
        <v>6</v>
      </c>
      <c r="M630">
        <v>307</v>
      </c>
      <c r="N630">
        <v>144</v>
      </c>
      <c r="O630">
        <v>17</v>
      </c>
      <c r="P630">
        <v>131</v>
      </c>
      <c r="Q630">
        <v>102</v>
      </c>
      <c r="R630">
        <v>7.02024387356458E-2</v>
      </c>
      <c r="S630">
        <v>2.2611578075056201E-2</v>
      </c>
      <c r="T630">
        <v>42098</v>
      </c>
      <c r="U630">
        <v>5.5167515094116298E-2</v>
      </c>
      <c r="V630">
        <v>0.18503610749378499</v>
      </c>
      <c r="W630">
        <v>0.250976678110572</v>
      </c>
      <c r="X630">
        <v>9.7312655380608501E-2</v>
      </c>
      <c r="Y630">
        <v>9.3524328163845094E-3</v>
      </c>
      <c r="Z630">
        <v>4.9366639043447402E-2</v>
      </c>
      <c r="AA630">
        <v>7.1031135314312795E-4</v>
      </c>
      <c r="AB630">
        <v>3.6344264235823397E-2</v>
      </c>
      <c r="AC630">
        <v>1.7047472475435099E-2</v>
      </c>
      <c r="AD630">
        <v>2.01254883390553E-3</v>
      </c>
      <c r="AE630">
        <v>1.5508464543625001E-2</v>
      </c>
      <c r="AF630">
        <v>1.2075293003433201E-2</v>
      </c>
      <c r="AG630">
        <v>0.41599999999999998</v>
      </c>
      <c r="AH630">
        <v>0.68457142857142905</v>
      </c>
      <c r="AI630">
        <v>0.27428571428571402</v>
      </c>
      <c r="AJ630">
        <v>0.72114285714285697</v>
      </c>
      <c r="AK630">
        <v>0.42857142857142899</v>
      </c>
      <c r="AL630">
        <v>0.69028571428571395</v>
      </c>
      <c r="AM630">
        <v>0.307428571428571</v>
      </c>
      <c r="AN630">
        <v>8.3428571428571394E-2</v>
      </c>
      <c r="AO630">
        <v>0.24228571428571399</v>
      </c>
      <c r="AP630">
        <v>0.4</v>
      </c>
      <c r="AQ630">
        <v>0.72457142857142898</v>
      </c>
      <c r="AR630">
        <v>0.51428571428571401</v>
      </c>
      <c r="AS630">
        <v>0.32228571428571401</v>
      </c>
      <c r="AT630">
        <v>0.53714285714285703</v>
      </c>
      <c r="AU630">
        <v>0.63314285714285701</v>
      </c>
      <c r="AV630">
        <v>2.0960000000000001</v>
      </c>
      <c r="AW630">
        <v>1.50971428571429</v>
      </c>
      <c r="AX630">
        <v>0.64228571428571402</v>
      </c>
      <c r="AY630">
        <v>2.73142857142857</v>
      </c>
      <c r="AZ630">
        <v>6.9794285714285698</v>
      </c>
      <c r="BA630">
        <v>0.56228571428571394</v>
      </c>
      <c r="BB630">
        <v>0.224</v>
      </c>
      <c r="BC630">
        <v>0.33371428571428602</v>
      </c>
      <c r="BD630">
        <v>0.60685714285714298</v>
      </c>
      <c r="BE630">
        <v>0.46057142857142902</v>
      </c>
      <c r="BF630" s="233" t="str">
        <f t="shared" si="9"/>
        <v>Some vulnerability</v>
      </c>
    </row>
    <row r="631" spans="1:58" x14ac:dyDescent="0.25">
      <c r="A631">
        <v>56321</v>
      </c>
      <c r="B631">
        <v>1588</v>
      </c>
      <c r="C631">
        <v>80</v>
      </c>
      <c r="D631">
        <v>77</v>
      </c>
      <c r="E631">
        <v>11182</v>
      </c>
      <c r="F631">
        <v>25</v>
      </c>
      <c r="G631">
        <v>105</v>
      </c>
      <c r="H631">
        <v>7</v>
      </c>
      <c r="I631">
        <v>202</v>
      </c>
      <c r="J631">
        <v>0</v>
      </c>
      <c r="K631">
        <v>289</v>
      </c>
      <c r="L631">
        <v>3</v>
      </c>
      <c r="M631">
        <v>0</v>
      </c>
      <c r="N631">
        <v>0</v>
      </c>
      <c r="O631">
        <v>0</v>
      </c>
      <c r="P631">
        <v>0</v>
      </c>
      <c r="Q631">
        <v>1588</v>
      </c>
      <c r="R631">
        <v>5.0377833753148603E-2</v>
      </c>
      <c r="S631">
        <v>4.8488664987405498E-2</v>
      </c>
      <c r="T631">
        <v>11182</v>
      </c>
      <c r="U631">
        <v>1.5743073047858901E-2</v>
      </c>
      <c r="V631">
        <v>6.6120906801007601E-2</v>
      </c>
      <c r="W631">
        <v>4.4080604534005004E-3</v>
      </c>
      <c r="X631">
        <v>0.12720403022669999</v>
      </c>
      <c r="Y631">
        <v>0</v>
      </c>
      <c r="Z631">
        <v>0.18198992443324899</v>
      </c>
      <c r="AA631">
        <v>1.88916876574307E-3</v>
      </c>
      <c r="AB631">
        <v>0</v>
      </c>
      <c r="AC631">
        <v>0</v>
      </c>
      <c r="AD631">
        <v>0</v>
      </c>
      <c r="AE631">
        <v>0</v>
      </c>
      <c r="AF631">
        <v>1</v>
      </c>
      <c r="AG631">
        <v>0.23657142857142899</v>
      </c>
      <c r="AH631">
        <v>0.94857142857142895</v>
      </c>
      <c r="AI631">
        <v>0.99314285714285699</v>
      </c>
      <c r="AJ631">
        <v>0.105142857142857</v>
      </c>
      <c r="AK631">
        <v>1.37142857142857E-2</v>
      </c>
      <c r="AL631">
        <v>1.0285714285714301E-2</v>
      </c>
      <c r="AM631">
        <v>0.59428571428571397</v>
      </c>
      <c r="AN631">
        <v>0</v>
      </c>
      <c r="AO631">
        <v>0.78057142857142903</v>
      </c>
      <c r="AP631">
        <v>0.49257142857142899</v>
      </c>
      <c r="AQ631">
        <v>0</v>
      </c>
      <c r="AR631">
        <v>0</v>
      </c>
      <c r="AS631">
        <v>0</v>
      </c>
      <c r="AT631">
        <v>0</v>
      </c>
      <c r="AU631">
        <v>0.997714285714286</v>
      </c>
      <c r="AV631">
        <v>2.28342857142857</v>
      </c>
      <c r="AW631">
        <v>0.61828571428571399</v>
      </c>
      <c r="AX631">
        <v>1.27314285714286</v>
      </c>
      <c r="AY631">
        <v>0.997714285714286</v>
      </c>
      <c r="AZ631">
        <v>5.1725714285714304</v>
      </c>
      <c r="BA631">
        <v>0.64342857142857102</v>
      </c>
      <c r="BB631">
        <v>1.1428571428571401E-2</v>
      </c>
      <c r="BC631">
        <v>0.68571428571428605</v>
      </c>
      <c r="BD631">
        <v>0.10285714285714299</v>
      </c>
      <c r="BE631">
        <v>0.16685714285714301</v>
      </c>
      <c r="BF631" s="233" t="str">
        <f t="shared" si="9"/>
        <v>Least vulnerability</v>
      </c>
    </row>
    <row r="632" spans="1:58" x14ac:dyDescent="0.25">
      <c r="A632">
        <v>56323</v>
      </c>
      <c r="B632">
        <v>601</v>
      </c>
      <c r="C632">
        <v>39</v>
      </c>
      <c r="D632">
        <v>10</v>
      </c>
      <c r="E632">
        <v>35896</v>
      </c>
      <c r="F632">
        <v>30</v>
      </c>
      <c r="G632">
        <v>125</v>
      </c>
      <c r="H632">
        <v>129</v>
      </c>
      <c r="I632">
        <v>64</v>
      </c>
      <c r="J632">
        <v>7</v>
      </c>
      <c r="K632">
        <v>86</v>
      </c>
      <c r="L632">
        <v>0</v>
      </c>
      <c r="M632">
        <v>5</v>
      </c>
      <c r="N632">
        <v>13</v>
      </c>
      <c r="O632">
        <v>0</v>
      </c>
      <c r="P632">
        <v>6</v>
      </c>
      <c r="Q632">
        <v>0</v>
      </c>
      <c r="R632">
        <v>6.4891846921797003E-2</v>
      </c>
      <c r="S632">
        <v>1.6638935108153102E-2</v>
      </c>
      <c r="T632">
        <v>35896</v>
      </c>
      <c r="U632">
        <v>4.9916805324459197E-2</v>
      </c>
      <c r="V632">
        <v>0.20798668885191299</v>
      </c>
      <c r="W632">
        <v>0.21464226289517499</v>
      </c>
      <c r="X632">
        <v>0.10648918469217999</v>
      </c>
      <c r="Y632">
        <v>1.16472545757072E-2</v>
      </c>
      <c r="Z632">
        <v>0.14309484193011601</v>
      </c>
      <c r="AA632">
        <v>0</v>
      </c>
      <c r="AB632">
        <v>8.3194675540765404E-3</v>
      </c>
      <c r="AC632">
        <v>2.1630615640599E-2</v>
      </c>
      <c r="AD632">
        <v>0</v>
      </c>
      <c r="AE632">
        <v>9.9833610648918502E-3</v>
      </c>
      <c r="AF632">
        <v>0</v>
      </c>
      <c r="AG632">
        <v>0.36228571428571399</v>
      </c>
      <c r="AH632">
        <v>0.46628571428571403</v>
      </c>
      <c r="AI632">
        <v>0.58399999999999996</v>
      </c>
      <c r="AJ632">
        <v>0.64800000000000002</v>
      </c>
      <c r="AK632">
        <v>0.57942857142857096</v>
      </c>
      <c r="AL632">
        <v>0.40685714285714297</v>
      </c>
      <c r="AM632">
        <v>0.38742857142857101</v>
      </c>
      <c r="AN632">
        <v>0.12</v>
      </c>
      <c r="AO632">
        <v>0.71428571428571397</v>
      </c>
      <c r="AP632">
        <v>0</v>
      </c>
      <c r="AQ632">
        <v>0.42057142857142898</v>
      </c>
      <c r="AR632">
        <v>0.58742857142857097</v>
      </c>
      <c r="AS632">
        <v>0</v>
      </c>
      <c r="AT632">
        <v>0.374857142857143</v>
      </c>
      <c r="AU632">
        <v>0</v>
      </c>
      <c r="AV632">
        <v>2.0605714285714298</v>
      </c>
      <c r="AW632">
        <v>1.49371428571429</v>
      </c>
      <c r="AX632">
        <v>0.71428571428571397</v>
      </c>
      <c r="AY632">
        <v>1.3828571428571399</v>
      </c>
      <c r="AZ632">
        <v>5.6514285714285704</v>
      </c>
      <c r="BA632">
        <v>0.54857142857142904</v>
      </c>
      <c r="BB632">
        <v>0.219428571428571</v>
      </c>
      <c r="BC632">
        <v>0.371428571428571</v>
      </c>
      <c r="BD632">
        <v>0.19885714285714301</v>
      </c>
      <c r="BE632">
        <v>0.23542857142857099</v>
      </c>
      <c r="BF632" s="233" t="str">
        <f t="shared" si="9"/>
        <v>Least vulnerability</v>
      </c>
    </row>
    <row r="633" spans="1:58" x14ac:dyDescent="0.25">
      <c r="A633">
        <v>56324</v>
      </c>
      <c r="B633">
        <v>1072</v>
      </c>
      <c r="C633">
        <v>52</v>
      </c>
      <c r="D633">
        <v>22</v>
      </c>
      <c r="E633">
        <v>41806</v>
      </c>
      <c r="F633">
        <v>33</v>
      </c>
      <c r="G633">
        <v>216</v>
      </c>
      <c r="H633">
        <v>220</v>
      </c>
      <c r="I633">
        <v>94</v>
      </c>
      <c r="J633">
        <v>30</v>
      </c>
      <c r="K633">
        <v>59</v>
      </c>
      <c r="L633">
        <v>0</v>
      </c>
      <c r="M633">
        <v>0</v>
      </c>
      <c r="N633">
        <v>39</v>
      </c>
      <c r="O633">
        <v>6</v>
      </c>
      <c r="P633">
        <v>6</v>
      </c>
      <c r="Q633">
        <v>0</v>
      </c>
      <c r="R633">
        <v>4.85074626865672E-2</v>
      </c>
      <c r="S633">
        <v>2.05223880597015E-2</v>
      </c>
      <c r="T633">
        <v>41806</v>
      </c>
      <c r="U633">
        <v>3.0783582089552199E-2</v>
      </c>
      <c r="V633">
        <v>0.201492537313433</v>
      </c>
      <c r="W633">
        <v>0.20522388059701499</v>
      </c>
      <c r="X633">
        <v>8.7686567164179094E-2</v>
      </c>
      <c r="Y633">
        <v>2.79850746268657E-2</v>
      </c>
      <c r="Z633">
        <v>5.5037313432835799E-2</v>
      </c>
      <c r="AA633">
        <v>0</v>
      </c>
      <c r="AB633">
        <v>0</v>
      </c>
      <c r="AC633">
        <v>3.6380597014925402E-2</v>
      </c>
      <c r="AD633">
        <v>5.5970149253731297E-3</v>
      </c>
      <c r="AE633">
        <v>5.5970149253731297E-3</v>
      </c>
      <c r="AF633">
        <v>0</v>
      </c>
      <c r="AG633">
        <v>0.220571428571429</v>
      </c>
      <c r="AH633">
        <v>0.61485714285714299</v>
      </c>
      <c r="AI633">
        <v>0.28914285714285698</v>
      </c>
      <c r="AJ633">
        <v>0.29257142857142898</v>
      </c>
      <c r="AK633">
        <v>0.53942857142857104</v>
      </c>
      <c r="AL633">
        <v>0.33942857142857102</v>
      </c>
      <c r="AM633">
        <v>0.217142857142857</v>
      </c>
      <c r="AN633">
        <v>0.60799999999999998</v>
      </c>
      <c r="AO633">
        <v>0.28342857142857097</v>
      </c>
      <c r="AP633">
        <v>0</v>
      </c>
      <c r="AQ633">
        <v>0</v>
      </c>
      <c r="AR633">
        <v>0.71657142857142897</v>
      </c>
      <c r="AS633">
        <v>0.56571428571428595</v>
      </c>
      <c r="AT633">
        <v>0.219428571428571</v>
      </c>
      <c r="AU633">
        <v>0</v>
      </c>
      <c r="AV633">
        <v>1.4171428571428599</v>
      </c>
      <c r="AW633">
        <v>1.704</v>
      </c>
      <c r="AX633">
        <v>0.28342857142857097</v>
      </c>
      <c r="AY633">
        <v>1.50171428571429</v>
      </c>
      <c r="AZ633">
        <v>4.9062857142857101</v>
      </c>
      <c r="BA633">
        <v>0.25714285714285701</v>
      </c>
      <c r="BB633">
        <v>0.33371428571428602</v>
      </c>
      <c r="BC633">
        <v>0.16685714285714301</v>
      </c>
      <c r="BD633">
        <v>0.23085714285714301</v>
      </c>
      <c r="BE633">
        <v>0.13371428571428601</v>
      </c>
      <c r="BF633" s="233" t="str">
        <f t="shared" si="9"/>
        <v>Least vulnerability</v>
      </c>
    </row>
    <row r="634" spans="1:58" x14ac:dyDescent="0.25">
      <c r="A634">
        <v>56325</v>
      </c>
      <c r="B634">
        <v>195</v>
      </c>
      <c r="C634">
        <v>7</v>
      </c>
      <c r="D634">
        <v>0</v>
      </c>
      <c r="E634">
        <v>40520</v>
      </c>
      <c r="F634">
        <v>11</v>
      </c>
      <c r="G634">
        <v>63</v>
      </c>
      <c r="H634">
        <v>41</v>
      </c>
      <c r="I634">
        <v>19</v>
      </c>
      <c r="J634">
        <v>1</v>
      </c>
      <c r="K634">
        <v>2</v>
      </c>
      <c r="L634">
        <v>0</v>
      </c>
      <c r="M634">
        <v>0</v>
      </c>
      <c r="N634">
        <v>0</v>
      </c>
      <c r="O634">
        <v>0</v>
      </c>
      <c r="P634">
        <v>1</v>
      </c>
      <c r="Q634">
        <v>3</v>
      </c>
      <c r="R634">
        <v>3.5897435897435902E-2</v>
      </c>
      <c r="S634">
        <v>0</v>
      </c>
      <c r="T634">
        <v>40520</v>
      </c>
      <c r="U634">
        <v>5.6410256410256397E-2</v>
      </c>
      <c r="V634">
        <v>0.32307692307692298</v>
      </c>
      <c r="W634">
        <v>0.21025641025641001</v>
      </c>
      <c r="X634">
        <v>9.7435897435897395E-2</v>
      </c>
      <c r="Y634">
        <v>5.1282051282051299E-3</v>
      </c>
      <c r="Z634">
        <v>1.02564102564103E-2</v>
      </c>
      <c r="AA634">
        <v>0</v>
      </c>
      <c r="AB634">
        <v>0</v>
      </c>
      <c r="AC634">
        <v>0</v>
      </c>
      <c r="AD634">
        <v>0</v>
      </c>
      <c r="AE634">
        <v>5.1282051282051299E-3</v>
      </c>
      <c r="AF634">
        <v>1.5384615384615399E-2</v>
      </c>
      <c r="AG634">
        <v>0.11657142857142901</v>
      </c>
      <c r="AH634">
        <v>0</v>
      </c>
      <c r="AI634">
        <v>0.33600000000000002</v>
      </c>
      <c r="AJ634">
        <v>0.73714285714285699</v>
      </c>
      <c r="AK634">
        <v>0.92457142857142904</v>
      </c>
      <c r="AL634">
        <v>0.36914285714285699</v>
      </c>
      <c r="AM634">
        <v>0.308571428571429</v>
      </c>
      <c r="AN634">
        <v>3.6571428571428602E-2</v>
      </c>
      <c r="AO634">
        <v>3.2000000000000001E-2</v>
      </c>
      <c r="AP634">
        <v>0</v>
      </c>
      <c r="AQ634">
        <v>0</v>
      </c>
      <c r="AR634">
        <v>0</v>
      </c>
      <c r="AS634">
        <v>0</v>
      </c>
      <c r="AT634">
        <v>0.19885714285714301</v>
      </c>
      <c r="AU634">
        <v>0.68685714285714305</v>
      </c>
      <c r="AV634">
        <v>1.1897142857142899</v>
      </c>
      <c r="AW634">
        <v>1.6388571428571399</v>
      </c>
      <c r="AX634">
        <v>3.2000000000000001E-2</v>
      </c>
      <c r="AY634">
        <v>0.88571428571428601</v>
      </c>
      <c r="AZ634">
        <v>3.74628571428571</v>
      </c>
      <c r="BA634">
        <v>0.182857142857143</v>
      </c>
      <c r="BB634">
        <v>0.29714285714285699</v>
      </c>
      <c r="BC634">
        <v>2.8571428571428598E-2</v>
      </c>
      <c r="BD634">
        <v>7.6571428571428596E-2</v>
      </c>
      <c r="BE634">
        <v>2.7428571428571399E-2</v>
      </c>
      <c r="BF634" s="233" t="str">
        <f t="shared" si="9"/>
        <v>Least vulnerability</v>
      </c>
    </row>
    <row r="635" spans="1:58" x14ac:dyDescent="0.25">
      <c r="A635">
        <v>56326</v>
      </c>
      <c r="B635">
        <v>1820</v>
      </c>
      <c r="C635">
        <v>232</v>
      </c>
      <c r="D635">
        <v>14</v>
      </c>
      <c r="E635">
        <v>35425</v>
      </c>
      <c r="F635">
        <v>72</v>
      </c>
      <c r="G635">
        <v>421</v>
      </c>
      <c r="H635">
        <v>471</v>
      </c>
      <c r="I635">
        <v>244</v>
      </c>
      <c r="J635">
        <v>74</v>
      </c>
      <c r="K635">
        <v>35</v>
      </c>
      <c r="L635">
        <v>0</v>
      </c>
      <c r="M635">
        <v>24</v>
      </c>
      <c r="N635">
        <v>29</v>
      </c>
      <c r="O635">
        <v>19</v>
      </c>
      <c r="P635">
        <v>26</v>
      </c>
      <c r="Q635">
        <v>35</v>
      </c>
      <c r="R635">
        <v>0.12747252747252699</v>
      </c>
      <c r="S635">
        <v>7.6923076923076901E-3</v>
      </c>
      <c r="T635">
        <v>35425</v>
      </c>
      <c r="U635">
        <v>3.95604395604396E-2</v>
      </c>
      <c r="V635">
        <v>0.231318681318681</v>
      </c>
      <c r="W635">
        <v>0.25879120879120898</v>
      </c>
      <c r="X635">
        <v>0.13406593406593401</v>
      </c>
      <c r="Y635">
        <v>4.0659340659340702E-2</v>
      </c>
      <c r="Z635">
        <v>1.9230769230769201E-2</v>
      </c>
      <c r="AA635">
        <v>0</v>
      </c>
      <c r="AB635">
        <v>1.3186813186813201E-2</v>
      </c>
      <c r="AC635">
        <v>1.5934065934065898E-2</v>
      </c>
      <c r="AD635">
        <v>1.0439560439560401E-2</v>
      </c>
      <c r="AE635">
        <v>1.4285714285714299E-2</v>
      </c>
      <c r="AF635">
        <v>1.9230769230769201E-2</v>
      </c>
      <c r="AG635">
        <v>0.80342857142857105</v>
      </c>
      <c r="AH635">
        <v>0.17828571428571399</v>
      </c>
      <c r="AI635">
        <v>0.61828571428571399</v>
      </c>
      <c r="AJ635">
        <v>0.48114285714285698</v>
      </c>
      <c r="AK635">
        <v>0.70399999999999996</v>
      </c>
      <c r="AL635">
        <v>0.74285714285714299</v>
      </c>
      <c r="AM635">
        <v>0.65028571428571402</v>
      </c>
      <c r="AN635">
        <v>0.83885714285714297</v>
      </c>
      <c r="AO635">
        <v>6.2857142857142903E-2</v>
      </c>
      <c r="AP635">
        <v>0</v>
      </c>
      <c r="AQ635">
        <v>0.49028571428571399</v>
      </c>
      <c r="AR635">
        <v>0.496</v>
      </c>
      <c r="AS635">
        <v>0.78057142857142903</v>
      </c>
      <c r="AT635">
        <v>0.51428571428571401</v>
      </c>
      <c r="AU635">
        <v>0.73485714285714299</v>
      </c>
      <c r="AV635">
        <v>2.0811428571428601</v>
      </c>
      <c r="AW635">
        <v>2.9359999999999999</v>
      </c>
      <c r="AX635">
        <v>6.2857142857142903E-2</v>
      </c>
      <c r="AY635">
        <v>3.016</v>
      </c>
      <c r="AZ635">
        <v>8.0960000000000001</v>
      </c>
      <c r="BA635">
        <v>0.55542857142857105</v>
      </c>
      <c r="BB635">
        <v>0.94857142857142895</v>
      </c>
      <c r="BC635">
        <v>5.3714285714285701E-2</v>
      </c>
      <c r="BD635">
        <v>0.69714285714285695</v>
      </c>
      <c r="BE635">
        <v>0.63771428571428601</v>
      </c>
      <c r="BF635" s="233" t="str">
        <f t="shared" si="9"/>
        <v>Significant vulnerability</v>
      </c>
    </row>
    <row r="636" spans="1:58" x14ac:dyDescent="0.25">
      <c r="A636">
        <v>56327</v>
      </c>
      <c r="B636">
        <v>806</v>
      </c>
      <c r="C636">
        <v>39</v>
      </c>
      <c r="D636">
        <v>9</v>
      </c>
      <c r="E636">
        <v>46778</v>
      </c>
      <c r="F636">
        <v>7</v>
      </c>
      <c r="G636">
        <v>249</v>
      </c>
      <c r="H636">
        <v>157</v>
      </c>
      <c r="I636">
        <v>77</v>
      </c>
      <c r="J636">
        <v>31</v>
      </c>
      <c r="K636">
        <v>23</v>
      </c>
      <c r="L636">
        <v>0</v>
      </c>
      <c r="M636">
        <v>0</v>
      </c>
      <c r="N636">
        <v>20</v>
      </c>
      <c r="O636">
        <v>3</v>
      </c>
      <c r="P636">
        <v>5</v>
      </c>
      <c r="Q636">
        <v>0</v>
      </c>
      <c r="R636">
        <v>4.8387096774193498E-2</v>
      </c>
      <c r="S636">
        <v>1.1166253101737E-2</v>
      </c>
      <c r="T636">
        <v>46778</v>
      </c>
      <c r="U636">
        <v>8.6848635235731997E-3</v>
      </c>
      <c r="V636">
        <v>0.30893300248139</v>
      </c>
      <c r="W636">
        <v>0.194789081885856</v>
      </c>
      <c r="X636">
        <v>9.5533498759305197E-2</v>
      </c>
      <c r="Y636">
        <v>3.8461538461538498E-2</v>
      </c>
      <c r="Z636">
        <v>2.8535980148883401E-2</v>
      </c>
      <c r="AA636">
        <v>0</v>
      </c>
      <c r="AB636">
        <v>0</v>
      </c>
      <c r="AC636">
        <v>2.4813895781637701E-2</v>
      </c>
      <c r="AD636">
        <v>3.7220843672456602E-3</v>
      </c>
      <c r="AE636">
        <v>6.2034739454094297E-3</v>
      </c>
      <c r="AF636">
        <v>0</v>
      </c>
      <c r="AG636">
        <v>0.218285714285714</v>
      </c>
      <c r="AH636">
        <v>0.28571428571428598</v>
      </c>
      <c r="AI636">
        <v>0.153142857142857</v>
      </c>
      <c r="AJ636">
        <v>3.77142857142857E-2</v>
      </c>
      <c r="AK636">
        <v>0.90971428571428603</v>
      </c>
      <c r="AL636">
        <v>0.27200000000000002</v>
      </c>
      <c r="AM636">
        <v>0.28571428571428598</v>
      </c>
      <c r="AN636">
        <v>0.81371428571428595</v>
      </c>
      <c r="AO636">
        <v>0.105142857142857</v>
      </c>
      <c r="AP636">
        <v>0</v>
      </c>
      <c r="AQ636">
        <v>0</v>
      </c>
      <c r="AR636">
        <v>0.622857142857143</v>
      </c>
      <c r="AS636">
        <v>0.42742857142857099</v>
      </c>
      <c r="AT636">
        <v>0.24228571428571399</v>
      </c>
      <c r="AU636">
        <v>0</v>
      </c>
      <c r="AV636">
        <v>0.69485714285714295</v>
      </c>
      <c r="AW636">
        <v>2.2811428571428598</v>
      </c>
      <c r="AX636">
        <v>0.105142857142857</v>
      </c>
      <c r="AY636">
        <v>1.29257142857143</v>
      </c>
      <c r="AZ636">
        <v>4.3737142857142901</v>
      </c>
      <c r="BA636">
        <v>4.9142857142857099E-2</v>
      </c>
      <c r="BB636">
        <v>0.64342857142857102</v>
      </c>
      <c r="BC636">
        <v>8.4571428571428603E-2</v>
      </c>
      <c r="BD636">
        <v>0.16228571428571401</v>
      </c>
      <c r="BE636">
        <v>6.8571428571428603E-2</v>
      </c>
      <c r="BF636" s="233" t="str">
        <f t="shared" si="9"/>
        <v>Least vulnerability</v>
      </c>
    </row>
    <row r="637" spans="1:58" x14ac:dyDescent="0.25">
      <c r="A637">
        <v>56328</v>
      </c>
      <c r="B637">
        <v>169</v>
      </c>
      <c r="C637">
        <v>5</v>
      </c>
      <c r="D637">
        <v>1</v>
      </c>
      <c r="E637">
        <v>43124</v>
      </c>
      <c r="F637">
        <v>7</v>
      </c>
      <c r="G637">
        <v>40</v>
      </c>
      <c r="H637">
        <v>29</v>
      </c>
      <c r="I637">
        <v>9</v>
      </c>
      <c r="J637">
        <v>1</v>
      </c>
      <c r="K637">
        <v>23</v>
      </c>
      <c r="L637">
        <v>0</v>
      </c>
      <c r="M637">
        <v>0</v>
      </c>
      <c r="N637">
        <v>0</v>
      </c>
      <c r="O637">
        <v>0</v>
      </c>
      <c r="P637">
        <v>1</v>
      </c>
      <c r="Q637">
        <v>0</v>
      </c>
      <c r="R637">
        <v>2.9585798816568001E-2</v>
      </c>
      <c r="S637">
        <v>5.9171597633136102E-3</v>
      </c>
      <c r="T637">
        <v>43124</v>
      </c>
      <c r="U637">
        <v>4.1420118343195297E-2</v>
      </c>
      <c r="V637">
        <v>0.23668639053254401</v>
      </c>
      <c r="W637">
        <v>0.171597633136095</v>
      </c>
      <c r="X637">
        <v>5.32544378698225E-2</v>
      </c>
      <c r="Y637">
        <v>5.9171597633136102E-3</v>
      </c>
      <c r="Z637">
        <v>0.13609467455621299</v>
      </c>
      <c r="AA637">
        <v>0</v>
      </c>
      <c r="AB637">
        <v>0</v>
      </c>
      <c r="AC637">
        <v>0</v>
      </c>
      <c r="AD637">
        <v>0</v>
      </c>
      <c r="AE637">
        <v>5.9171597633136102E-3</v>
      </c>
      <c r="AF637">
        <v>0</v>
      </c>
      <c r="AG637">
        <v>7.54285714285714E-2</v>
      </c>
      <c r="AH637">
        <v>0.13142857142857101</v>
      </c>
      <c r="AI637">
        <v>0.23657142857142899</v>
      </c>
      <c r="AJ637">
        <v>0.501714285714286</v>
      </c>
      <c r="AK637">
        <v>0.72571428571428598</v>
      </c>
      <c r="AL637">
        <v>0.17371428571428599</v>
      </c>
      <c r="AM637">
        <v>2.7428571428571399E-2</v>
      </c>
      <c r="AN637">
        <v>0.04</v>
      </c>
      <c r="AO637">
        <v>0.69257142857142895</v>
      </c>
      <c r="AP637">
        <v>0</v>
      </c>
      <c r="AQ637">
        <v>0</v>
      </c>
      <c r="AR637">
        <v>0</v>
      </c>
      <c r="AS637">
        <v>0</v>
      </c>
      <c r="AT637">
        <v>0.22857142857142901</v>
      </c>
      <c r="AU637">
        <v>0</v>
      </c>
      <c r="AV637">
        <v>0.94514285714285695</v>
      </c>
      <c r="AW637">
        <v>0.96685714285714297</v>
      </c>
      <c r="AX637">
        <v>0.69257142857142895</v>
      </c>
      <c r="AY637">
        <v>0.22857142857142901</v>
      </c>
      <c r="AZ637">
        <v>2.8331428571428598</v>
      </c>
      <c r="BA637">
        <v>0.10171428571428601</v>
      </c>
      <c r="BB637">
        <v>3.0857142857142899E-2</v>
      </c>
      <c r="BC637">
        <v>0.35771428571428598</v>
      </c>
      <c r="BD637">
        <v>1.9428571428571399E-2</v>
      </c>
      <c r="BE637">
        <v>4.57142857142857E-3</v>
      </c>
      <c r="BF637" s="233" t="str">
        <f t="shared" si="9"/>
        <v>Least vulnerability</v>
      </c>
    </row>
    <row r="638" spans="1:58" x14ac:dyDescent="0.25">
      <c r="A638">
        <v>56329</v>
      </c>
      <c r="B638">
        <v>7866</v>
      </c>
      <c r="C638">
        <v>577</v>
      </c>
      <c r="D638">
        <v>156</v>
      </c>
      <c r="E638">
        <v>38140</v>
      </c>
      <c r="F638">
        <v>474</v>
      </c>
      <c r="G638">
        <v>1105</v>
      </c>
      <c r="H638">
        <v>2287</v>
      </c>
      <c r="I638">
        <v>812</v>
      </c>
      <c r="J638">
        <v>103</v>
      </c>
      <c r="K638">
        <v>422</v>
      </c>
      <c r="L638">
        <v>11</v>
      </c>
      <c r="M638">
        <v>190</v>
      </c>
      <c r="N638">
        <v>229</v>
      </c>
      <c r="O638">
        <v>79</v>
      </c>
      <c r="P638">
        <v>151</v>
      </c>
      <c r="Q638">
        <v>173</v>
      </c>
      <c r="R638">
        <v>7.33536740401729E-2</v>
      </c>
      <c r="S638">
        <v>1.98321891685736E-2</v>
      </c>
      <c r="T638">
        <v>38140</v>
      </c>
      <c r="U638">
        <v>6.0259344012204397E-2</v>
      </c>
      <c r="V638">
        <v>0.14047800661073001</v>
      </c>
      <c r="W638">
        <v>0.29074497838799901</v>
      </c>
      <c r="X638">
        <v>0.103229087210781</v>
      </c>
      <c r="Y638">
        <v>1.30943300279685E-2</v>
      </c>
      <c r="Z638">
        <v>5.3648614289346599E-2</v>
      </c>
      <c r="AA638">
        <v>1.39842359521993E-3</v>
      </c>
      <c r="AB638">
        <v>2.41545893719807E-2</v>
      </c>
      <c r="AC638">
        <v>2.91126366641241E-2</v>
      </c>
      <c r="AD638">
        <v>1.00432240020341E-2</v>
      </c>
      <c r="AE638">
        <v>1.91965420798373E-2</v>
      </c>
      <c r="AF638">
        <v>2.1993389270277101E-2</v>
      </c>
      <c r="AG638">
        <v>0.45142857142857101</v>
      </c>
      <c r="AH638">
        <v>0.59085714285714297</v>
      </c>
      <c r="AI638">
        <v>0.43085714285714299</v>
      </c>
      <c r="AJ638">
        <v>0.77600000000000002</v>
      </c>
      <c r="AK638">
        <v>0.185142857142857</v>
      </c>
      <c r="AL638">
        <v>0.89600000000000002</v>
      </c>
      <c r="AM638">
        <v>0.35428571428571398</v>
      </c>
      <c r="AN638">
        <v>0.158857142857143</v>
      </c>
      <c r="AO638">
        <v>0.27885714285714303</v>
      </c>
      <c r="AP638">
        <v>0.45714285714285702</v>
      </c>
      <c r="AQ638">
        <v>0.61828571428571399</v>
      </c>
      <c r="AR638">
        <v>0.66400000000000003</v>
      </c>
      <c r="AS638">
        <v>0.77028571428571402</v>
      </c>
      <c r="AT638">
        <v>0.61028571428571399</v>
      </c>
      <c r="AU638">
        <v>0.75771428571428601</v>
      </c>
      <c r="AV638">
        <v>2.2491428571428602</v>
      </c>
      <c r="AW638">
        <v>1.5942857142857101</v>
      </c>
      <c r="AX638">
        <v>0.73599999999999999</v>
      </c>
      <c r="AY638">
        <v>3.4205714285714302</v>
      </c>
      <c r="AZ638">
        <v>8</v>
      </c>
      <c r="BA638">
        <v>0.625142857142857</v>
      </c>
      <c r="BB638">
        <v>0.27085714285714302</v>
      </c>
      <c r="BC638">
        <v>0.38857142857142901</v>
      </c>
      <c r="BD638">
        <v>0.84457142857142897</v>
      </c>
      <c r="BE638">
        <v>0.61371428571428599</v>
      </c>
      <c r="BF638" s="233" t="str">
        <f t="shared" si="9"/>
        <v>Significant vulnerability</v>
      </c>
    </row>
    <row r="639" spans="1:58" x14ac:dyDescent="0.25">
      <c r="A639">
        <v>56330</v>
      </c>
      <c r="B639">
        <v>1851</v>
      </c>
      <c r="C639">
        <v>79</v>
      </c>
      <c r="D639">
        <v>35</v>
      </c>
      <c r="E639">
        <v>32310</v>
      </c>
      <c r="F639">
        <v>60</v>
      </c>
      <c r="G639">
        <v>217</v>
      </c>
      <c r="H639">
        <v>591</v>
      </c>
      <c r="I639">
        <v>170</v>
      </c>
      <c r="J639">
        <v>38</v>
      </c>
      <c r="K639">
        <v>81</v>
      </c>
      <c r="L639">
        <v>0</v>
      </c>
      <c r="M639">
        <v>3</v>
      </c>
      <c r="N639">
        <v>89</v>
      </c>
      <c r="O639">
        <v>18</v>
      </c>
      <c r="P639">
        <v>5</v>
      </c>
      <c r="Q639">
        <v>0</v>
      </c>
      <c r="R639">
        <v>4.2679632631010302E-2</v>
      </c>
      <c r="S639">
        <v>1.8908698001080498E-2</v>
      </c>
      <c r="T639">
        <v>32310</v>
      </c>
      <c r="U639">
        <v>3.2414910858995102E-2</v>
      </c>
      <c r="V639">
        <v>0.117233927606699</v>
      </c>
      <c r="W639">
        <v>0.319286871961102</v>
      </c>
      <c r="X639">
        <v>9.1842247433819593E-2</v>
      </c>
      <c r="Y639">
        <v>2.0529443544030301E-2</v>
      </c>
      <c r="Z639">
        <v>4.3760129659643397E-2</v>
      </c>
      <c r="AA639">
        <v>0</v>
      </c>
      <c r="AB639">
        <v>1.6207455429497601E-3</v>
      </c>
      <c r="AC639">
        <v>4.8082117774176099E-2</v>
      </c>
      <c r="AD639">
        <v>9.7244732576985404E-3</v>
      </c>
      <c r="AE639">
        <v>2.7012425715829298E-3</v>
      </c>
      <c r="AF639">
        <v>0</v>
      </c>
      <c r="AG639">
        <v>0.16914285714285701</v>
      </c>
      <c r="AH639">
        <v>0.55200000000000005</v>
      </c>
      <c r="AI639">
        <v>0.78628571428571403</v>
      </c>
      <c r="AJ639">
        <v>0.32914285714285701</v>
      </c>
      <c r="AK639">
        <v>9.1428571428571401E-2</v>
      </c>
      <c r="AL639">
        <v>0.96</v>
      </c>
      <c r="AM639">
        <v>0.250285714285714</v>
      </c>
      <c r="AN639">
        <v>0.39085714285714301</v>
      </c>
      <c r="AO639">
        <v>0.20342857142857099</v>
      </c>
      <c r="AP639">
        <v>0</v>
      </c>
      <c r="AQ639">
        <v>0.32800000000000001</v>
      </c>
      <c r="AR639">
        <v>0.78171428571428603</v>
      </c>
      <c r="AS639">
        <v>0.75885714285714301</v>
      </c>
      <c r="AT639">
        <v>0.125714285714286</v>
      </c>
      <c r="AU639">
        <v>0</v>
      </c>
      <c r="AV639">
        <v>1.8365714285714301</v>
      </c>
      <c r="AW639">
        <v>1.6925714285714299</v>
      </c>
      <c r="AX639">
        <v>0.20342857142857099</v>
      </c>
      <c r="AY639">
        <v>1.99428571428571</v>
      </c>
      <c r="AZ639">
        <v>5.7268571428571402</v>
      </c>
      <c r="BA639">
        <v>0.432</v>
      </c>
      <c r="BB639">
        <v>0.32457142857142901</v>
      </c>
      <c r="BC639">
        <v>0.13371428571428601</v>
      </c>
      <c r="BD639">
        <v>0.36685714285714299</v>
      </c>
      <c r="BE639">
        <v>0.248</v>
      </c>
      <c r="BF639" s="233" t="str">
        <f t="shared" si="9"/>
        <v>Least vulnerability</v>
      </c>
    </row>
    <row r="640" spans="1:58" x14ac:dyDescent="0.25">
      <c r="A640">
        <v>56331</v>
      </c>
      <c r="B640">
        <v>2245</v>
      </c>
      <c r="C640">
        <v>81</v>
      </c>
      <c r="D640">
        <v>24</v>
      </c>
      <c r="E640">
        <v>43622</v>
      </c>
      <c r="F640">
        <v>117</v>
      </c>
      <c r="G640">
        <v>376</v>
      </c>
      <c r="H640">
        <v>677</v>
      </c>
      <c r="I640">
        <v>169</v>
      </c>
      <c r="J640">
        <v>22</v>
      </c>
      <c r="K640">
        <v>147</v>
      </c>
      <c r="L640">
        <v>29</v>
      </c>
      <c r="M640">
        <v>22</v>
      </c>
      <c r="N640">
        <v>21</v>
      </c>
      <c r="O640">
        <v>13</v>
      </c>
      <c r="P640">
        <v>16</v>
      </c>
      <c r="Q640">
        <v>0</v>
      </c>
      <c r="R640">
        <v>3.6080178173719397E-2</v>
      </c>
      <c r="S640">
        <v>1.06904231625835E-2</v>
      </c>
      <c r="T640">
        <v>43622</v>
      </c>
      <c r="U640">
        <v>5.2115812917594699E-2</v>
      </c>
      <c r="V640">
        <v>0.167483296213808</v>
      </c>
      <c r="W640">
        <v>0.30155902004454299</v>
      </c>
      <c r="X640">
        <v>7.5278396436525605E-2</v>
      </c>
      <c r="Y640">
        <v>9.7995545657015605E-3</v>
      </c>
      <c r="Z640">
        <v>6.5478841870824006E-2</v>
      </c>
      <c r="AA640">
        <v>1.29175946547884E-2</v>
      </c>
      <c r="AB640">
        <v>9.7995545657015605E-3</v>
      </c>
      <c r="AC640">
        <v>9.3541202672605805E-3</v>
      </c>
      <c r="AD640">
        <v>5.7906458797327403E-3</v>
      </c>
      <c r="AE640">
        <v>7.1269487750556804E-3</v>
      </c>
      <c r="AF640">
        <v>0</v>
      </c>
      <c r="AG640">
        <v>0.11885714285714299</v>
      </c>
      <c r="AH640">
        <v>0.26400000000000001</v>
      </c>
      <c r="AI640">
        <v>0.22857142857142901</v>
      </c>
      <c r="AJ640">
        <v>0.68571428571428605</v>
      </c>
      <c r="AK640">
        <v>0.32228571428571401</v>
      </c>
      <c r="AL640">
        <v>0.93371428571428605</v>
      </c>
      <c r="AM640">
        <v>0.108571428571429</v>
      </c>
      <c r="AN640">
        <v>8.6857142857142897E-2</v>
      </c>
      <c r="AO640">
        <v>0.35428571428571398</v>
      </c>
      <c r="AP640">
        <v>0.81828571428571395</v>
      </c>
      <c r="AQ640">
        <v>0.44800000000000001</v>
      </c>
      <c r="AR640">
        <v>0.380571428571429</v>
      </c>
      <c r="AS640">
        <v>0.57942857142857096</v>
      </c>
      <c r="AT640">
        <v>0.27771428571428602</v>
      </c>
      <c r="AU640">
        <v>0</v>
      </c>
      <c r="AV640">
        <v>1.29714285714286</v>
      </c>
      <c r="AW640">
        <v>1.45142857142857</v>
      </c>
      <c r="AX640">
        <v>1.1725714285714299</v>
      </c>
      <c r="AY640">
        <v>1.6857142857142899</v>
      </c>
      <c r="AZ640">
        <v>5.6068571428571401</v>
      </c>
      <c r="BA640">
        <v>0.21257142857142899</v>
      </c>
      <c r="BB640">
        <v>0.190857142857143</v>
      </c>
      <c r="BC640">
        <v>0.64228571428571402</v>
      </c>
      <c r="BD640">
        <v>0.27771428571428602</v>
      </c>
      <c r="BE640">
        <v>0.22857142857142901</v>
      </c>
      <c r="BF640" s="233" t="str">
        <f t="shared" si="9"/>
        <v>Least vulnerability</v>
      </c>
    </row>
    <row r="641" spans="1:58" x14ac:dyDescent="0.25">
      <c r="A641">
        <v>56332</v>
      </c>
      <c r="B641">
        <v>1639</v>
      </c>
      <c r="C641">
        <v>63</v>
      </c>
      <c r="D641">
        <v>49</v>
      </c>
      <c r="E641">
        <v>41981</v>
      </c>
      <c r="F641">
        <v>55</v>
      </c>
      <c r="G641">
        <v>302</v>
      </c>
      <c r="H641">
        <v>343</v>
      </c>
      <c r="I641">
        <v>139</v>
      </c>
      <c r="J641">
        <v>26</v>
      </c>
      <c r="K641">
        <v>91</v>
      </c>
      <c r="L641">
        <v>3</v>
      </c>
      <c r="M641">
        <v>6</v>
      </c>
      <c r="N641">
        <v>37</v>
      </c>
      <c r="O641">
        <v>0</v>
      </c>
      <c r="P641">
        <v>11</v>
      </c>
      <c r="Q641">
        <v>0</v>
      </c>
      <c r="R641">
        <v>3.8438071995118998E-2</v>
      </c>
      <c r="S641">
        <v>2.9896278218425901E-2</v>
      </c>
      <c r="T641">
        <v>41981</v>
      </c>
      <c r="U641">
        <v>3.35570469798658E-2</v>
      </c>
      <c r="V641">
        <v>0.18425869432580799</v>
      </c>
      <c r="W641">
        <v>0.20927394752898101</v>
      </c>
      <c r="X641">
        <v>8.4807809640024406E-2</v>
      </c>
      <c r="Y641">
        <v>1.5863331299572899E-2</v>
      </c>
      <c r="Z641">
        <v>5.5521659548505201E-2</v>
      </c>
      <c r="AA641">
        <v>1.8303843807199499E-3</v>
      </c>
      <c r="AB641">
        <v>3.6607687614398999E-3</v>
      </c>
      <c r="AC641">
        <v>2.2574740695546099E-2</v>
      </c>
      <c r="AD641">
        <v>0</v>
      </c>
      <c r="AE641">
        <v>6.7114093959731499E-3</v>
      </c>
      <c r="AF641">
        <v>0</v>
      </c>
      <c r="AG641">
        <v>0.13485714285714301</v>
      </c>
      <c r="AH641">
        <v>0.83428571428571396</v>
      </c>
      <c r="AI641">
        <v>0.27885714285714303</v>
      </c>
      <c r="AJ641">
        <v>0.36114285714285699</v>
      </c>
      <c r="AK641">
        <v>0.42057142857142898</v>
      </c>
      <c r="AL641">
        <v>0.36114285714285699</v>
      </c>
      <c r="AM641">
        <v>0.18171428571428599</v>
      </c>
      <c r="AN641">
        <v>0.23657142857142899</v>
      </c>
      <c r="AO641">
        <v>0.28685714285714298</v>
      </c>
      <c r="AP641">
        <v>0.48914285714285699</v>
      </c>
      <c r="AQ641">
        <v>0.35657142857142898</v>
      </c>
      <c r="AR641">
        <v>0.60114285714285698</v>
      </c>
      <c r="AS641">
        <v>0</v>
      </c>
      <c r="AT641">
        <v>0.26171428571428601</v>
      </c>
      <c r="AU641">
        <v>0</v>
      </c>
      <c r="AV641">
        <v>1.6091428571428601</v>
      </c>
      <c r="AW641">
        <v>1.2</v>
      </c>
      <c r="AX641">
        <v>0.77600000000000002</v>
      </c>
      <c r="AY641">
        <v>1.21942857142857</v>
      </c>
      <c r="AZ641">
        <v>4.80457142857143</v>
      </c>
      <c r="BA641">
        <v>0.33600000000000002</v>
      </c>
      <c r="BB641">
        <v>0.10057142857142901</v>
      </c>
      <c r="BC641">
        <v>0.41142857142857098</v>
      </c>
      <c r="BD641">
        <v>0.14628571428571399</v>
      </c>
      <c r="BE641">
        <v>0.109714285714286</v>
      </c>
      <c r="BF641" s="233" t="str">
        <f t="shared" si="9"/>
        <v>Least vulnerability</v>
      </c>
    </row>
    <row r="642" spans="1:58" x14ac:dyDescent="0.25">
      <c r="A642">
        <v>56334</v>
      </c>
      <c r="B642">
        <v>5875</v>
      </c>
      <c r="C642">
        <v>598</v>
      </c>
      <c r="D642">
        <v>19</v>
      </c>
      <c r="E642">
        <v>39181</v>
      </c>
      <c r="F642">
        <v>183</v>
      </c>
      <c r="G642">
        <v>1555</v>
      </c>
      <c r="H642">
        <v>1235</v>
      </c>
      <c r="I642">
        <v>786</v>
      </c>
      <c r="J642">
        <v>226</v>
      </c>
      <c r="K642">
        <v>309</v>
      </c>
      <c r="L642">
        <v>4</v>
      </c>
      <c r="M642">
        <v>281</v>
      </c>
      <c r="N642">
        <v>91</v>
      </c>
      <c r="O642">
        <v>18</v>
      </c>
      <c r="P642">
        <v>158</v>
      </c>
      <c r="Q642">
        <v>126</v>
      </c>
      <c r="R642">
        <v>0.10178723404255299</v>
      </c>
      <c r="S642">
        <v>3.2340425531914899E-3</v>
      </c>
      <c r="T642">
        <v>39181</v>
      </c>
      <c r="U642">
        <v>3.1148936170212801E-2</v>
      </c>
      <c r="V642">
        <v>0.26468085106382999</v>
      </c>
      <c r="W642">
        <v>0.21021276595744701</v>
      </c>
      <c r="X642">
        <v>0.13378723404255299</v>
      </c>
      <c r="Y642">
        <v>3.8468085106382999E-2</v>
      </c>
      <c r="Z642">
        <v>5.2595744680851098E-2</v>
      </c>
      <c r="AA642">
        <v>6.8085106382978695E-4</v>
      </c>
      <c r="AB642">
        <v>4.7829787234042603E-2</v>
      </c>
      <c r="AC642">
        <v>1.54893617021277E-2</v>
      </c>
      <c r="AD642">
        <v>3.0638297872340398E-3</v>
      </c>
      <c r="AE642">
        <v>2.68936170212766E-2</v>
      </c>
      <c r="AF642">
        <v>2.14468085106383E-2</v>
      </c>
      <c r="AG642">
        <v>0.66514285714285704</v>
      </c>
      <c r="AH642">
        <v>0.08</v>
      </c>
      <c r="AI642">
        <v>0.376</v>
      </c>
      <c r="AJ642">
        <v>0.30057142857142899</v>
      </c>
      <c r="AK642">
        <v>0.81714285714285695</v>
      </c>
      <c r="AL642">
        <v>0.36799999999999999</v>
      </c>
      <c r="AM642">
        <v>0.64685714285714302</v>
      </c>
      <c r="AN642">
        <v>0.81485714285714295</v>
      </c>
      <c r="AO642">
        <v>0.26400000000000001</v>
      </c>
      <c r="AP642">
        <v>0.39428571428571402</v>
      </c>
      <c r="AQ642">
        <v>0.8</v>
      </c>
      <c r="AR642">
        <v>0.49142857142857099</v>
      </c>
      <c r="AS642">
        <v>0.39085714285714301</v>
      </c>
      <c r="AT642">
        <v>0.77371428571428602</v>
      </c>
      <c r="AU642">
        <v>0.753142857142857</v>
      </c>
      <c r="AV642">
        <v>1.4217142857142899</v>
      </c>
      <c r="AW642">
        <v>2.6468571428571401</v>
      </c>
      <c r="AX642">
        <v>0.65828571428571403</v>
      </c>
      <c r="AY642">
        <v>3.2091428571428602</v>
      </c>
      <c r="AZ642">
        <v>7.9359999999999999</v>
      </c>
      <c r="BA642">
        <v>0.26057142857142901</v>
      </c>
      <c r="BB642">
        <v>0.83314285714285696</v>
      </c>
      <c r="BC642">
        <v>0.34171428571428603</v>
      </c>
      <c r="BD642">
        <v>0.76</v>
      </c>
      <c r="BE642">
        <v>0.6</v>
      </c>
      <c r="BF642" s="233" t="str">
        <f t="shared" si="9"/>
        <v>Significant vulnerability</v>
      </c>
    </row>
    <row r="643" spans="1:58" x14ac:dyDescent="0.25">
      <c r="A643">
        <v>56335</v>
      </c>
      <c r="B643">
        <v>227</v>
      </c>
      <c r="C643">
        <v>11</v>
      </c>
      <c r="D643">
        <v>1</v>
      </c>
      <c r="E643">
        <v>30793</v>
      </c>
      <c r="F643">
        <v>7</v>
      </c>
      <c r="G643">
        <v>42</v>
      </c>
      <c r="H643">
        <v>60</v>
      </c>
      <c r="I643">
        <v>10</v>
      </c>
      <c r="J643">
        <v>5</v>
      </c>
      <c r="K643">
        <v>0</v>
      </c>
      <c r="L643">
        <v>0</v>
      </c>
      <c r="M643">
        <v>0</v>
      </c>
      <c r="N643">
        <v>0</v>
      </c>
      <c r="O643">
        <v>0</v>
      </c>
      <c r="P643">
        <v>1</v>
      </c>
      <c r="Q643">
        <v>0</v>
      </c>
      <c r="R643">
        <v>4.8458149779735699E-2</v>
      </c>
      <c r="S643">
        <v>4.4052863436123404E-3</v>
      </c>
      <c r="T643">
        <v>30793</v>
      </c>
      <c r="U643">
        <v>3.0837004405286299E-2</v>
      </c>
      <c r="V643">
        <v>0.185022026431718</v>
      </c>
      <c r="W643">
        <v>0.26431718061673998</v>
      </c>
      <c r="X643">
        <v>4.4052863436123399E-2</v>
      </c>
      <c r="Y643">
        <v>2.2026431718061699E-2</v>
      </c>
      <c r="Z643">
        <v>0</v>
      </c>
      <c r="AA643">
        <v>0</v>
      </c>
      <c r="AB643">
        <v>0</v>
      </c>
      <c r="AC643">
        <v>0</v>
      </c>
      <c r="AD643">
        <v>0</v>
      </c>
      <c r="AE643">
        <v>4.4052863436123404E-3</v>
      </c>
      <c r="AF643">
        <v>0</v>
      </c>
      <c r="AG643">
        <v>0.219428571428571</v>
      </c>
      <c r="AH643">
        <v>9.9428571428571394E-2</v>
      </c>
      <c r="AI643">
        <v>0.84799999999999998</v>
      </c>
      <c r="AJ643">
        <v>0.29485714285714298</v>
      </c>
      <c r="AK643">
        <v>0.42742857142857099</v>
      </c>
      <c r="AL643">
        <v>0.77371428571428602</v>
      </c>
      <c r="AM643">
        <v>1.1428571428571401E-2</v>
      </c>
      <c r="AN643">
        <v>0.44</v>
      </c>
      <c r="AO643">
        <v>0</v>
      </c>
      <c r="AP643">
        <v>0</v>
      </c>
      <c r="AQ643">
        <v>0</v>
      </c>
      <c r="AR643">
        <v>0</v>
      </c>
      <c r="AS643">
        <v>0</v>
      </c>
      <c r="AT643">
        <v>0.17142857142857101</v>
      </c>
      <c r="AU643">
        <v>0</v>
      </c>
      <c r="AV643">
        <v>1.46171428571429</v>
      </c>
      <c r="AW643">
        <v>1.6525714285714299</v>
      </c>
      <c r="AX643">
        <v>0</v>
      </c>
      <c r="AY643">
        <v>0.17142857142857101</v>
      </c>
      <c r="AZ643">
        <v>3.28571428571429</v>
      </c>
      <c r="BA643">
        <v>0.28342857142857097</v>
      </c>
      <c r="BB643">
        <v>0.29942857142857099</v>
      </c>
      <c r="BC643">
        <v>0</v>
      </c>
      <c r="BD643">
        <v>1.7142857142857099E-2</v>
      </c>
      <c r="BE643">
        <v>1.37142857142857E-2</v>
      </c>
      <c r="BF643" s="233" t="str">
        <f t="shared" si="9"/>
        <v>Least vulnerability</v>
      </c>
    </row>
    <row r="644" spans="1:58" x14ac:dyDescent="0.25">
      <c r="A644">
        <v>56336</v>
      </c>
      <c r="B644">
        <v>1590</v>
      </c>
      <c r="C644">
        <v>109</v>
      </c>
      <c r="D644">
        <v>11</v>
      </c>
      <c r="E644">
        <v>43987</v>
      </c>
      <c r="F644">
        <v>67</v>
      </c>
      <c r="G644">
        <v>440</v>
      </c>
      <c r="H644">
        <v>245</v>
      </c>
      <c r="I644">
        <v>200</v>
      </c>
      <c r="J644">
        <v>39</v>
      </c>
      <c r="K644">
        <v>49</v>
      </c>
      <c r="L644">
        <v>0</v>
      </c>
      <c r="M644">
        <v>22</v>
      </c>
      <c r="N644">
        <v>96</v>
      </c>
      <c r="O644">
        <v>13</v>
      </c>
      <c r="P644">
        <v>8</v>
      </c>
      <c r="Q644">
        <v>2</v>
      </c>
      <c r="R644">
        <v>6.8553459119496896E-2</v>
      </c>
      <c r="S644">
        <v>6.9182389937106903E-3</v>
      </c>
      <c r="T644">
        <v>43987</v>
      </c>
      <c r="U644">
        <v>4.2138364779874198E-2</v>
      </c>
      <c r="V644">
        <v>0.276729559748428</v>
      </c>
      <c r="W644">
        <v>0.15408805031446501</v>
      </c>
      <c r="X644">
        <v>0.12578616352201299</v>
      </c>
      <c r="Y644">
        <v>2.4528301886792499E-2</v>
      </c>
      <c r="Z644">
        <v>3.0817610062893099E-2</v>
      </c>
      <c r="AA644">
        <v>0</v>
      </c>
      <c r="AB644">
        <v>1.38364779874214E-2</v>
      </c>
      <c r="AC644">
        <v>6.0377358490565997E-2</v>
      </c>
      <c r="AD644">
        <v>8.1761006289308193E-3</v>
      </c>
      <c r="AE644">
        <v>5.0314465408805003E-3</v>
      </c>
      <c r="AF644">
        <v>1.2578616352201301E-3</v>
      </c>
      <c r="AG644">
        <v>0.39657142857142902</v>
      </c>
      <c r="AH644">
        <v>0.161142857142857</v>
      </c>
      <c r="AI644">
        <v>0.216</v>
      </c>
      <c r="AJ644">
        <v>0.51085714285714301</v>
      </c>
      <c r="AK644">
        <v>0.85142857142857098</v>
      </c>
      <c r="AL644">
        <v>0.109714285714286</v>
      </c>
      <c r="AM644">
        <v>0.57828571428571396</v>
      </c>
      <c r="AN644">
        <v>0.52</v>
      </c>
      <c r="AO644">
        <v>0.123428571428571</v>
      </c>
      <c r="AP644">
        <v>0</v>
      </c>
      <c r="AQ644">
        <v>0.500571428571429</v>
      </c>
      <c r="AR644">
        <v>0.82742857142857096</v>
      </c>
      <c r="AS644">
        <v>0.68571428571428605</v>
      </c>
      <c r="AT644">
        <v>0.19314285714285701</v>
      </c>
      <c r="AU644">
        <v>0.42971428571428599</v>
      </c>
      <c r="AV644">
        <v>1.28457142857143</v>
      </c>
      <c r="AW644">
        <v>2.0594285714285698</v>
      </c>
      <c r="AX644">
        <v>0.123428571428571</v>
      </c>
      <c r="AY644">
        <v>2.6365714285714299</v>
      </c>
      <c r="AZ644">
        <v>6.1040000000000001</v>
      </c>
      <c r="BA644">
        <v>0.21028571428571399</v>
      </c>
      <c r="BB644">
        <v>0.55200000000000005</v>
      </c>
      <c r="BC644">
        <v>9.6000000000000002E-2</v>
      </c>
      <c r="BD644">
        <v>0.58171428571428596</v>
      </c>
      <c r="BE644">
        <v>0.314285714285714</v>
      </c>
      <c r="BF644" s="233" t="str">
        <f t="shared" ref="BF644:BF707" si="10">IF(BE644&lt;=0.25,"Least vulnerability",IF(BE644&lt;=0.5,"Some vulnerability",IF(BE644&lt;=0.75,"Significant vulnerability",IF(BE644&lt;=1,"Most vulnerability",""))))</f>
        <v>Some vulnerability</v>
      </c>
    </row>
    <row r="645" spans="1:58" x14ac:dyDescent="0.25">
      <c r="A645">
        <v>56338</v>
      </c>
      <c r="B645">
        <v>1583</v>
      </c>
      <c r="C645">
        <v>163</v>
      </c>
      <c r="D645">
        <v>47</v>
      </c>
      <c r="E645">
        <v>34985</v>
      </c>
      <c r="F645">
        <v>139</v>
      </c>
      <c r="G645">
        <v>372</v>
      </c>
      <c r="H645">
        <v>274</v>
      </c>
      <c r="I645">
        <v>228</v>
      </c>
      <c r="J645">
        <v>66</v>
      </c>
      <c r="K645">
        <v>108</v>
      </c>
      <c r="L645">
        <v>0</v>
      </c>
      <c r="M645">
        <v>0</v>
      </c>
      <c r="N645">
        <v>82</v>
      </c>
      <c r="O645">
        <v>15</v>
      </c>
      <c r="P645">
        <v>3</v>
      </c>
      <c r="Q645">
        <v>0</v>
      </c>
      <c r="R645">
        <v>0.102969046114972</v>
      </c>
      <c r="S645">
        <v>2.9690461149715699E-2</v>
      </c>
      <c r="T645">
        <v>34985</v>
      </c>
      <c r="U645">
        <v>8.7807959570435898E-2</v>
      </c>
      <c r="V645">
        <v>0.234996841440303</v>
      </c>
      <c r="W645">
        <v>0.17308907138344901</v>
      </c>
      <c r="X645">
        <v>0.144030322173089</v>
      </c>
      <c r="Y645">
        <v>4.1692987997473202E-2</v>
      </c>
      <c r="Z645">
        <v>6.8224889450410595E-2</v>
      </c>
      <c r="AA645">
        <v>0</v>
      </c>
      <c r="AB645">
        <v>0</v>
      </c>
      <c r="AC645">
        <v>5.1800379027163598E-2</v>
      </c>
      <c r="AD645">
        <v>9.4756790903348098E-3</v>
      </c>
      <c r="AE645">
        <v>1.8951358180669599E-3</v>
      </c>
      <c r="AF645">
        <v>0</v>
      </c>
      <c r="AG645">
        <v>0.67771428571428605</v>
      </c>
      <c r="AH645">
        <v>0.82857142857142896</v>
      </c>
      <c r="AI645">
        <v>0.64800000000000002</v>
      </c>
      <c r="AJ645">
        <v>0.93485714285714305</v>
      </c>
      <c r="AK645">
        <v>0.71771428571428597</v>
      </c>
      <c r="AL645">
        <v>0.17599999999999999</v>
      </c>
      <c r="AM645">
        <v>0.73257142857142898</v>
      </c>
      <c r="AN645">
        <v>0.85257142857142898</v>
      </c>
      <c r="AO645">
        <v>0.36799999999999999</v>
      </c>
      <c r="AP645">
        <v>0</v>
      </c>
      <c r="AQ645">
        <v>0</v>
      </c>
      <c r="AR645">
        <v>0.8</v>
      </c>
      <c r="AS645">
        <v>0.749714285714286</v>
      </c>
      <c r="AT645">
        <v>0.105142857142857</v>
      </c>
      <c r="AU645">
        <v>0</v>
      </c>
      <c r="AV645">
        <v>3.0891428571428601</v>
      </c>
      <c r="AW645">
        <v>2.47885714285714</v>
      </c>
      <c r="AX645">
        <v>0.36799999999999999</v>
      </c>
      <c r="AY645">
        <v>1.6548571428571399</v>
      </c>
      <c r="AZ645">
        <v>7.5908571428571401</v>
      </c>
      <c r="BA645">
        <v>0.89485714285714302</v>
      </c>
      <c r="BB645">
        <v>0.74399999999999999</v>
      </c>
      <c r="BC645">
        <v>0.19885714285714301</v>
      </c>
      <c r="BD645">
        <v>0.26857142857142902</v>
      </c>
      <c r="BE645">
        <v>0.55428571428571405</v>
      </c>
      <c r="BF645" s="233" t="str">
        <f t="shared" si="10"/>
        <v>Significant vulnerability</v>
      </c>
    </row>
    <row r="646" spans="1:58" x14ac:dyDescent="0.25">
      <c r="A646">
        <v>56339</v>
      </c>
      <c r="B646">
        <v>1009</v>
      </c>
      <c r="C646">
        <v>93</v>
      </c>
      <c r="D646">
        <v>23</v>
      </c>
      <c r="E646">
        <v>28683</v>
      </c>
      <c r="F646">
        <v>71</v>
      </c>
      <c r="G646">
        <v>187</v>
      </c>
      <c r="H646">
        <v>275</v>
      </c>
      <c r="I646">
        <v>155</v>
      </c>
      <c r="J646">
        <v>38</v>
      </c>
      <c r="K646">
        <v>92</v>
      </c>
      <c r="L646">
        <v>16</v>
      </c>
      <c r="M646">
        <v>15</v>
      </c>
      <c r="N646">
        <v>14</v>
      </c>
      <c r="O646">
        <v>0</v>
      </c>
      <c r="P646">
        <v>10</v>
      </c>
      <c r="Q646">
        <v>5</v>
      </c>
      <c r="R646">
        <v>9.2170465807730403E-2</v>
      </c>
      <c r="S646">
        <v>2.2794846382557001E-2</v>
      </c>
      <c r="T646">
        <v>28683</v>
      </c>
      <c r="U646">
        <v>7.0366699702675894E-2</v>
      </c>
      <c r="V646">
        <v>0.185332011892963</v>
      </c>
      <c r="W646">
        <v>0.27254707631318098</v>
      </c>
      <c r="X646">
        <v>0.15361744301288399</v>
      </c>
      <c r="Y646">
        <v>3.76610505450942E-2</v>
      </c>
      <c r="Z646">
        <v>9.1179385530227905E-2</v>
      </c>
      <c r="AA646">
        <v>1.5857284440039601E-2</v>
      </c>
      <c r="AB646">
        <v>1.48662041625372E-2</v>
      </c>
      <c r="AC646">
        <v>1.38751238850347E-2</v>
      </c>
      <c r="AD646">
        <v>0</v>
      </c>
      <c r="AE646">
        <v>9.9108027750247803E-3</v>
      </c>
      <c r="AF646">
        <v>4.9554013875123901E-3</v>
      </c>
      <c r="AG646">
        <v>0.6</v>
      </c>
      <c r="AH646">
        <v>0.68799999999999994</v>
      </c>
      <c r="AI646">
        <v>0.91314285714285703</v>
      </c>
      <c r="AJ646">
        <v>0.85142857142857098</v>
      </c>
      <c r="AK646">
        <v>0.433142857142857</v>
      </c>
      <c r="AL646">
        <v>0.82285714285714295</v>
      </c>
      <c r="AM646">
        <v>0.78400000000000003</v>
      </c>
      <c r="AN646">
        <v>0.80457142857142905</v>
      </c>
      <c r="AO646">
        <v>0.51885714285714302</v>
      </c>
      <c r="AP646">
        <v>0.85485714285714298</v>
      </c>
      <c r="AQ646">
        <v>0.51085714285714301</v>
      </c>
      <c r="AR646">
        <v>0.46171428571428602</v>
      </c>
      <c r="AS646">
        <v>0</v>
      </c>
      <c r="AT646">
        <v>0.371428571428571</v>
      </c>
      <c r="AU646">
        <v>0.51542857142857101</v>
      </c>
      <c r="AV646">
        <v>3.0525714285714298</v>
      </c>
      <c r="AW646">
        <v>2.8445714285714301</v>
      </c>
      <c r="AX646">
        <v>1.3737142857142901</v>
      </c>
      <c r="AY646">
        <v>1.8594285714285701</v>
      </c>
      <c r="AZ646">
        <v>9.1302857142857103</v>
      </c>
      <c r="BA646">
        <v>0.89142857142857101</v>
      </c>
      <c r="BB646">
        <v>0.91657142857142904</v>
      </c>
      <c r="BC646">
        <v>0.73485714285714299</v>
      </c>
      <c r="BD646">
        <v>0.31885714285714301</v>
      </c>
      <c r="BE646">
        <v>0.80800000000000005</v>
      </c>
      <c r="BF646" s="233" t="str">
        <f t="shared" si="10"/>
        <v>Most vulnerability</v>
      </c>
    </row>
    <row r="647" spans="1:58" x14ac:dyDescent="0.25">
      <c r="A647">
        <v>56340</v>
      </c>
      <c r="B647">
        <v>2294</v>
      </c>
      <c r="C647">
        <v>132</v>
      </c>
      <c r="D647">
        <v>20</v>
      </c>
      <c r="E647">
        <v>36776</v>
      </c>
      <c r="F647">
        <v>60</v>
      </c>
      <c r="G647">
        <v>283</v>
      </c>
      <c r="H647">
        <v>584</v>
      </c>
      <c r="I647">
        <v>183</v>
      </c>
      <c r="J647">
        <v>51</v>
      </c>
      <c r="K647">
        <v>23</v>
      </c>
      <c r="L647">
        <v>2</v>
      </c>
      <c r="M647">
        <v>34</v>
      </c>
      <c r="N647">
        <v>50</v>
      </c>
      <c r="O647">
        <v>8</v>
      </c>
      <c r="P647">
        <v>11</v>
      </c>
      <c r="Q647">
        <v>0</v>
      </c>
      <c r="R647">
        <v>5.7541412380122101E-2</v>
      </c>
      <c r="S647">
        <v>8.7183958151700099E-3</v>
      </c>
      <c r="T647">
        <v>36776</v>
      </c>
      <c r="U647">
        <v>2.615518744551E-2</v>
      </c>
      <c r="V647">
        <v>0.123365300784656</v>
      </c>
      <c r="W647">
        <v>0.25457715780296403</v>
      </c>
      <c r="X647">
        <v>7.9773321708805606E-2</v>
      </c>
      <c r="Y647">
        <v>2.2231909328683502E-2</v>
      </c>
      <c r="Z647">
        <v>1.00261551874455E-2</v>
      </c>
      <c r="AA647">
        <v>8.7183958151700101E-4</v>
      </c>
      <c r="AB647">
        <v>1.4821272885788999E-2</v>
      </c>
      <c r="AC647">
        <v>2.1795989537925001E-2</v>
      </c>
      <c r="AD647">
        <v>3.4873583260680002E-3</v>
      </c>
      <c r="AE647">
        <v>4.7951176983435104E-3</v>
      </c>
      <c r="AF647">
        <v>0</v>
      </c>
      <c r="AG647">
        <v>0.29142857142857098</v>
      </c>
      <c r="AH647">
        <v>0.20114285714285701</v>
      </c>
      <c r="AI647">
        <v>0.51771428571428602</v>
      </c>
      <c r="AJ647">
        <v>0.22628571428571401</v>
      </c>
      <c r="AK647">
        <v>0.11657142857142901</v>
      </c>
      <c r="AL647">
        <v>0.71657142857142897</v>
      </c>
      <c r="AM647">
        <v>0.14742857142857099</v>
      </c>
      <c r="AN647">
        <v>0.45028571428571401</v>
      </c>
      <c r="AO647">
        <v>3.0857142857142899E-2</v>
      </c>
      <c r="AP647">
        <v>0.41371428571428598</v>
      </c>
      <c r="AQ647">
        <v>0.50971428571428601</v>
      </c>
      <c r="AR647">
        <v>0.58971428571428597</v>
      </c>
      <c r="AS647">
        <v>0.41371428571428598</v>
      </c>
      <c r="AT647">
        <v>0.184</v>
      </c>
      <c r="AU647">
        <v>0</v>
      </c>
      <c r="AV647">
        <v>1.23657142857143</v>
      </c>
      <c r="AW647">
        <v>1.4308571428571399</v>
      </c>
      <c r="AX647">
        <v>0.44457142857142901</v>
      </c>
      <c r="AY647">
        <v>1.69714285714286</v>
      </c>
      <c r="AZ647">
        <v>4.8091428571428603</v>
      </c>
      <c r="BA647">
        <v>0.19657142857142901</v>
      </c>
      <c r="BB647">
        <v>0.186285714285714</v>
      </c>
      <c r="BC647">
        <v>0.23428571428571399</v>
      </c>
      <c r="BD647">
        <v>0.28114285714285697</v>
      </c>
      <c r="BE647">
        <v>0.112</v>
      </c>
      <c r="BF647" s="233" t="str">
        <f t="shared" si="10"/>
        <v>Least vulnerability</v>
      </c>
    </row>
    <row r="648" spans="1:58" x14ac:dyDescent="0.25">
      <c r="A648">
        <v>56342</v>
      </c>
      <c r="B648">
        <v>2692</v>
      </c>
      <c r="C648">
        <v>301</v>
      </c>
      <c r="D648">
        <v>89</v>
      </c>
      <c r="E648">
        <v>39620</v>
      </c>
      <c r="F648">
        <v>161</v>
      </c>
      <c r="G648">
        <v>832</v>
      </c>
      <c r="H648">
        <v>443</v>
      </c>
      <c r="I648">
        <v>659</v>
      </c>
      <c r="J648">
        <v>138</v>
      </c>
      <c r="K648">
        <v>261</v>
      </c>
      <c r="L648">
        <v>6</v>
      </c>
      <c r="M648">
        <v>43</v>
      </c>
      <c r="N648">
        <v>473</v>
      </c>
      <c r="O648">
        <v>15</v>
      </c>
      <c r="P648">
        <v>52</v>
      </c>
      <c r="Q648">
        <v>12</v>
      </c>
      <c r="R648">
        <v>0.11181277860326901</v>
      </c>
      <c r="S648">
        <v>3.3060921248142597E-2</v>
      </c>
      <c r="T648">
        <v>39620</v>
      </c>
      <c r="U648">
        <v>5.9806835066864801E-2</v>
      </c>
      <c r="V648">
        <v>0.30906389301634501</v>
      </c>
      <c r="W648">
        <v>0.164561664190193</v>
      </c>
      <c r="X648">
        <v>0.24479940564635999</v>
      </c>
      <c r="Y648">
        <v>5.1263001485884099E-2</v>
      </c>
      <c r="Z648">
        <v>9.69539375928678E-2</v>
      </c>
      <c r="AA648">
        <v>2.2288261515601799E-3</v>
      </c>
      <c r="AB648">
        <v>1.5973254086181301E-2</v>
      </c>
      <c r="AC648">
        <v>0.17570579494799399</v>
      </c>
      <c r="AD648">
        <v>5.5720653789004503E-3</v>
      </c>
      <c r="AE648">
        <v>1.9316493313521501E-2</v>
      </c>
      <c r="AF648">
        <v>4.4576523031203599E-3</v>
      </c>
      <c r="AG648">
        <v>0.72571428571428598</v>
      </c>
      <c r="AH648">
        <v>0.86628571428571399</v>
      </c>
      <c r="AI648">
        <v>0.35657142857142898</v>
      </c>
      <c r="AJ648">
        <v>0.76914285714285702</v>
      </c>
      <c r="AK648">
        <v>0.91085714285714303</v>
      </c>
      <c r="AL648">
        <v>0.14057142857142901</v>
      </c>
      <c r="AM648">
        <v>0.97828571428571398</v>
      </c>
      <c r="AN648">
        <v>0.92571428571428604</v>
      </c>
      <c r="AO648">
        <v>0.55428571428571405</v>
      </c>
      <c r="AP648">
        <v>0.50857142857142901</v>
      </c>
      <c r="AQ648">
        <v>0.53142857142857103</v>
      </c>
      <c r="AR648">
        <v>0.98171428571428598</v>
      </c>
      <c r="AS648">
        <v>0.56342857142857095</v>
      </c>
      <c r="AT648">
        <v>0.61714285714285699</v>
      </c>
      <c r="AU648">
        <v>0.50971428571428601</v>
      </c>
      <c r="AV648">
        <v>2.71771428571429</v>
      </c>
      <c r="AW648">
        <v>2.9554285714285702</v>
      </c>
      <c r="AX648">
        <v>1.0628571428571401</v>
      </c>
      <c r="AY648">
        <v>3.20342857142857</v>
      </c>
      <c r="AZ648">
        <v>9.9394285714285697</v>
      </c>
      <c r="BA648">
        <v>0.79771428571428604</v>
      </c>
      <c r="BB648">
        <v>0.95657142857142896</v>
      </c>
      <c r="BC648">
        <v>0.58285714285714296</v>
      </c>
      <c r="BD648">
        <v>0.75771428571428601</v>
      </c>
      <c r="BE648">
        <v>0.89714285714285702</v>
      </c>
      <c r="BF648" s="233" t="str">
        <f t="shared" si="10"/>
        <v>Most vulnerability</v>
      </c>
    </row>
    <row r="649" spans="1:58" x14ac:dyDescent="0.25">
      <c r="A649">
        <v>56343</v>
      </c>
      <c r="B649">
        <v>845</v>
      </c>
      <c r="C649">
        <v>38</v>
      </c>
      <c r="D649">
        <v>19</v>
      </c>
      <c r="E649">
        <v>43098</v>
      </c>
      <c r="F649">
        <v>16</v>
      </c>
      <c r="G649">
        <v>231</v>
      </c>
      <c r="H649">
        <v>152</v>
      </c>
      <c r="I649">
        <v>141</v>
      </c>
      <c r="J649">
        <v>32</v>
      </c>
      <c r="K649">
        <v>19</v>
      </c>
      <c r="L649">
        <v>2</v>
      </c>
      <c r="M649">
        <v>0</v>
      </c>
      <c r="N649">
        <v>32</v>
      </c>
      <c r="O649">
        <v>2</v>
      </c>
      <c r="P649">
        <v>7</v>
      </c>
      <c r="Q649">
        <v>0</v>
      </c>
      <c r="R649">
        <v>4.4970414201183397E-2</v>
      </c>
      <c r="S649">
        <v>2.2485207100591698E-2</v>
      </c>
      <c r="T649">
        <v>43098</v>
      </c>
      <c r="U649">
        <v>1.8934911242603599E-2</v>
      </c>
      <c r="V649">
        <v>0.273372781065089</v>
      </c>
      <c r="W649">
        <v>0.179881656804734</v>
      </c>
      <c r="X649">
        <v>0.16686390532544401</v>
      </c>
      <c r="Y649">
        <v>3.7869822485207101E-2</v>
      </c>
      <c r="Z649">
        <v>2.2485207100591698E-2</v>
      </c>
      <c r="AA649">
        <v>2.3668639053254399E-3</v>
      </c>
      <c r="AB649">
        <v>0</v>
      </c>
      <c r="AC649">
        <v>3.7869822485207101E-2</v>
      </c>
      <c r="AD649">
        <v>2.3668639053254399E-3</v>
      </c>
      <c r="AE649">
        <v>8.2840236686390501E-3</v>
      </c>
      <c r="AF649">
        <v>0</v>
      </c>
      <c r="AG649">
        <v>0.188571428571429</v>
      </c>
      <c r="AH649">
        <v>0.67885714285714305</v>
      </c>
      <c r="AI649">
        <v>0.24</v>
      </c>
      <c r="AJ649">
        <v>0.14399999999999999</v>
      </c>
      <c r="AK649">
        <v>0.84114285714285697</v>
      </c>
      <c r="AL649">
        <v>0.20457142857142899</v>
      </c>
      <c r="AM649">
        <v>0.85142857142857098</v>
      </c>
      <c r="AN649">
        <v>0.80800000000000005</v>
      </c>
      <c r="AO649">
        <v>7.1999999999999995E-2</v>
      </c>
      <c r="AP649">
        <v>0.51657142857142901</v>
      </c>
      <c r="AQ649">
        <v>0</v>
      </c>
      <c r="AR649">
        <v>0.72685714285714298</v>
      </c>
      <c r="AS649">
        <v>0.34628571428571397</v>
      </c>
      <c r="AT649">
        <v>0.312</v>
      </c>
      <c r="AU649">
        <v>0</v>
      </c>
      <c r="AV649">
        <v>1.25142857142857</v>
      </c>
      <c r="AW649">
        <v>2.7051428571428602</v>
      </c>
      <c r="AX649">
        <v>0.58857142857142897</v>
      </c>
      <c r="AY649">
        <v>1.3851428571428599</v>
      </c>
      <c r="AZ649">
        <v>5.9302857142857102</v>
      </c>
      <c r="BA649">
        <v>0.20228571428571401</v>
      </c>
      <c r="BB649">
        <v>0.85942857142857099</v>
      </c>
      <c r="BC649">
        <v>0.30057142857142899</v>
      </c>
      <c r="BD649">
        <v>0.20114285714285701</v>
      </c>
      <c r="BE649">
        <v>0.27542857142857102</v>
      </c>
      <c r="BF649" s="233" t="str">
        <f t="shared" si="10"/>
        <v>Some vulnerability</v>
      </c>
    </row>
    <row r="650" spans="1:58" x14ac:dyDescent="0.25">
      <c r="A650">
        <v>56345</v>
      </c>
      <c r="B650">
        <v>15121</v>
      </c>
      <c r="C650">
        <v>1912</v>
      </c>
      <c r="D650">
        <v>357</v>
      </c>
      <c r="E650">
        <v>33448</v>
      </c>
      <c r="F650">
        <v>819</v>
      </c>
      <c r="G650">
        <v>3408</v>
      </c>
      <c r="H650">
        <v>3304</v>
      </c>
      <c r="I650">
        <v>2189</v>
      </c>
      <c r="J650">
        <v>266</v>
      </c>
      <c r="K650">
        <v>802</v>
      </c>
      <c r="L650">
        <v>20</v>
      </c>
      <c r="M650">
        <v>502</v>
      </c>
      <c r="N650">
        <v>228</v>
      </c>
      <c r="O650">
        <v>28</v>
      </c>
      <c r="P650">
        <v>470</v>
      </c>
      <c r="Q650">
        <v>443</v>
      </c>
      <c r="R650">
        <v>0.12644666358045101</v>
      </c>
      <c r="S650">
        <v>2.3609549632960799E-2</v>
      </c>
      <c r="T650">
        <v>33448</v>
      </c>
      <c r="U650">
        <v>5.41630844520865E-2</v>
      </c>
      <c r="V650">
        <v>0.225381919185239</v>
      </c>
      <c r="W650">
        <v>0.21850406719132301</v>
      </c>
      <c r="X650">
        <v>0.144765557833477</v>
      </c>
      <c r="Y650">
        <v>1.7591429138284501E-2</v>
      </c>
      <c r="Z650">
        <v>5.3038820183850303E-2</v>
      </c>
      <c r="AA650">
        <v>1.3226638449837999E-3</v>
      </c>
      <c r="AB650">
        <v>3.3198862509093298E-2</v>
      </c>
      <c r="AC650">
        <v>1.50783678328153E-2</v>
      </c>
      <c r="AD650">
        <v>1.8517293829773201E-3</v>
      </c>
      <c r="AE650">
        <v>3.1082600357119201E-2</v>
      </c>
      <c r="AF650">
        <v>2.92970041663911E-2</v>
      </c>
      <c r="AG650">
        <v>0.79885714285714304</v>
      </c>
      <c r="AH650">
        <v>0.70742857142857096</v>
      </c>
      <c r="AI650">
        <v>0.72457142857142898</v>
      </c>
      <c r="AJ650">
        <v>0.70628571428571396</v>
      </c>
      <c r="AK650">
        <v>0.67428571428571404</v>
      </c>
      <c r="AL650">
        <v>0.434285714285714</v>
      </c>
      <c r="AM650">
        <v>0.73599999999999999</v>
      </c>
      <c r="AN650">
        <v>0.29257142857142898</v>
      </c>
      <c r="AO650">
        <v>0.26971428571428602</v>
      </c>
      <c r="AP650">
        <v>0.45257142857142901</v>
      </c>
      <c r="AQ650">
        <v>0.69257142857142895</v>
      </c>
      <c r="AR650">
        <v>0.48457142857142899</v>
      </c>
      <c r="AS650">
        <v>0.312</v>
      </c>
      <c r="AT650">
        <v>0.83314285714285696</v>
      </c>
      <c r="AU650">
        <v>0.82971428571428596</v>
      </c>
      <c r="AV650">
        <v>2.9371428571428599</v>
      </c>
      <c r="AW650">
        <v>2.1371428571428601</v>
      </c>
      <c r="AX650">
        <v>0.72228571428571398</v>
      </c>
      <c r="AY650">
        <v>3.1520000000000001</v>
      </c>
      <c r="AZ650">
        <v>8.9485714285714302</v>
      </c>
      <c r="BA650">
        <v>0.86171428571428599</v>
      </c>
      <c r="BB650">
        <v>0.58171428571428596</v>
      </c>
      <c r="BC650">
        <v>0.374857142857143</v>
      </c>
      <c r="BD650">
        <v>0.73828571428571399</v>
      </c>
      <c r="BE650">
        <v>0.77942857142857103</v>
      </c>
      <c r="BF650" s="233" t="str">
        <f t="shared" si="10"/>
        <v>Most vulnerability</v>
      </c>
    </row>
    <row r="651" spans="1:58" x14ac:dyDescent="0.25">
      <c r="A651">
        <v>56347</v>
      </c>
      <c r="B651">
        <v>8109</v>
      </c>
      <c r="C651">
        <v>914</v>
      </c>
      <c r="D651">
        <v>163</v>
      </c>
      <c r="E651">
        <v>28416</v>
      </c>
      <c r="F651">
        <v>973</v>
      </c>
      <c r="G651">
        <v>1590</v>
      </c>
      <c r="H651">
        <v>2073</v>
      </c>
      <c r="I651">
        <v>931</v>
      </c>
      <c r="J651">
        <v>117</v>
      </c>
      <c r="K651">
        <v>1787</v>
      </c>
      <c r="L651">
        <v>590</v>
      </c>
      <c r="M651">
        <v>329</v>
      </c>
      <c r="N651">
        <v>199</v>
      </c>
      <c r="O651">
        <v>185</v>
      </c>
      <c r="P651">
        <v>223</v>
      </c>
      <c r="Q651">
        <v>215</v>
      </c>
      <c r="R651">
        <v>0.112714268097176</v>
      </c>
      <c r="S651">
        <v>2.0101122209890201E-2</v>
      </c>
      <c r="T651">
        <v>28416</v>
      </c>
      <c r="U651">
        <v>0.119990134418547</v>
      </c>
      <c r="V651">
        <v>0.19607843137254899</v>
      </c>
      <c r="W651">
        <v>0.25564187939326699</v>
      </c>
      <c r="X651">
        <v>0.11481070415587601</v>
      </c>
      <c r="Y651">
        <v>1.4428412874583799E-2</v>
      </c>
      <c r="Z651">
        <v>0.22037242569984</v>
      </c>
      <c r="AA651">
        <v>7.2758663213713201E-2</v>
      </c>
      <c r="AB651">
        <v>4.0572203724257003E-2</v>
      </c>
      <c r="AC651">
        <v>2.4540633863608299E-2</v>
      </c>
      <c r="AD651">
        <v>2.28141571093846E-2</v>
      </c>
      <c r="AE651">
        <v>2.7500308299420399E-2</v>
      </c>
      <c r="AF651">
        <v>2.6513750154149699E-2</v>
      </c>
      <c r="AG651">
        <v>0.73485714285714299</v>
      </c>
      <c r="AH651">
        <v>0.60114285714285698</v>
      </c>
      <c r="AI651">
        <v>0.91885714285714304</v>
      </c>
      <c r="AJ651">
        <v>0.98171428571428598</v>
      </c>
      <c r="AK651">
        <v>0.497142857142857</v>
      </c>
      <c r="AL651">
        <v>0.72685714285714298</v>
      </c>
      <c r="AM651">
        <v>0.48</v>
      </c>
      <c r="AN651">
        <v>0.192</v>
      </c>
      <c r="AO651">
        <v>0.83085714285714296</v>
      </c>
      <c r="AP651">
        <v>0.98171428571428598</v>
      </c>
      <c r="AQ651">
        <v>0.76</v>
      </c>
      <c r="AR651">
        <v>0.619428571428571</v>
      </c>
      <c r="AS651">
        <v>0.95314285714285696</v>
      </c>
      <c r="AT651">
        <v>0.77942857142857103</v>
      </c>
      <c r="AU651">
        <v>0.80114285714285705</v>
      </c>
      <c r="AV651">
        <v>3.23657142857143</v>
      </c>
      <c r="AW651">
        <v>1.8959999999999999</v>
      </c>
      <c r="AX651">
        <v>1.8125714285714301</v>
      </c>
      <c r="AY651">
        <v>3.9131428571428599</v>
      </c>
      <c r="AZ651">
        <v>10.858285714285699</v>
      </c>
      <c r="BA651">
        <v>0.92571428571428604</v>
      </c>
      <c r="BB651">
        <v>0.43085714285714299</v>
      </c>
      <c r="BC651">
        <v>0.93371428571428605</v>
      </c>
      <c r="BD651">
        <v>0.97028571428571397</v>
      </c>
      <c r="BE651">
        <v>0.96914285714285697</v>
      </c>
      <c r="BF651" s="233" t="str">
        <f t="shared" si="10"/>
        <v>Most vulnerability</v>
      </c>
    </row>
    <row r="652" spans="1:58" x14ac:dyDescent="0.25">
      <c r="A652">
        <v>56349</v>
      </c>
      <c r="B652">
        <v>769</v>
      </c>
      <c r="C652">
        <v>38</v>
      </c>
      <c r="D652">
        <v>3</v>
      </c>
      <c r="E652">
        <v>41252</v>
      </c>
      <c r="F652">
        <v>16</v>
      </c>
      <c r="G652">
        <v>135</v>
      </c>
      <c r="H652">
        <v>171</v>
      </c>
      <c r="I652">
        <v>61</v>
      </c>
      <c r="J652">
        <v>7</v>
      </c>
      <c r="K652">
        <v>30</v>
      </c>
      <c r="L652">
        <v>0</v>
      </c>
      <c r="M652">
        <v>0</v>
      </c>
      <c r="N652">
        <v>18</v>
      </c>
      <c r="O652">
        <v>1</v>
      </c>
      <c r="P652">
        <v>1</v>
      </c>
      <c r="Q652">
        <v>0</v>
      </c>
      <c r="R652">
        <v>4.94148244473342E-2</v>
      </c>
      <c r="S652">
        <v>3.90117035110533E-3</v>
      </c>
      <c r="T652">
        <v>41252</v>
      </c>
      <c r="U652">
        <v>2.08062418725618E-2</v>
      </c>
      <c r="V652">
        <v>0.17555266579973999</v>
      </c>
      <c r="W652">
        <v>0.22236671001300401</v>
      </c>
      <c r="X652">
        <v>7.93237971391417E-2</v>
      </c>
      <c r="Y652">
        <v>9.10273081924577E-3</v>
      </c>
      <c r="Z652">
        <v>3.9011703511053299E-2</v>
      </c>
      <c r="AA652">
        <v>0</v>
      </c>
      <c r="AB652">
        <v>0</v>
      </c>
      <c r="AC652">
        <v>2.3407022106632001E-2</v>
      </c>
      <c r="AD652">
        <v>1.3003901170351099E-3</v>
      </c>
      <c r="AE652">
        <v>1.3003901170351099E-3</v>
      </c>
      <c r="AF652">
        <v>0</v>
      </c>
      <c r="AG652">
        <v>0.23085714285714301</v>
      </c>
      <c r="AH652">
        <v>9.0285714285714302E-2</v>
      </c>
      <c r="AI652">
        <v>0.30514285714285699</v>
      </c>
      <c r="AJ652">
        <v>0.16571428571428601</v>
      </c>
      <c r="AK652">
        <v>0.374857142857143</v>
      </c>
      <c r="AL652">
        <v>0.47771428571428598</v>
      </c>
      <c r="AM652">
        <v>0.14171428571428599</v>
      </c>
      <c r="AN652">
        <v>7.7714285714285694E-2</v>
      </c>
      <c r="AO652">
        <v>0.17485714285714299</v>
      </c>
      <c r="AP652">
        <v>0</v>
      </c>
      <c r="AQ652">
        <v>0</v>
      </c>
      <c r="AR652">
        <v>0.60914285714285699</v>
      </c>
      <c r="AS652">
        <v>0.26628571428571401</v>
      </c>
      <c r="AT652">
        <v>9.2571428571428596E-2</v>
      </c>
      <c r="AU652">
        <v>0</v>
      </c>
      <c r="AV652">
        <v>0.79200000000000004</v>
      </c>
      <c r="AW652">
        <v>1.0720000000000001</v>
      </c>
      <c r="AX652">
        <v>0.17485714285714299</v>
      </c>
      <c r="AY652">
        <v>0.96799999999999997</v>
      </c>
      <c r="AZ652">
        <v>3.00685714285714</v>
      </c>
      <c r="BA652">
        <v>7.0857142857142896E-2</v>
      </c>
      <c r="BB652">
        <v>5.4857142857142903E-2</v>
      </c>
      <c r="BC652">
        <v>0.11885714285714299</v>
      </c>
      <c r="BD652">
        <v>9.1428571428571401E-2</v>
      </c>
      <c r="BE652">
        <v>9.1428571428571401E-3</v>
      </c>
      <c r="BF652" s="233" t="str">
        <f t="shared" si="10"/>
        <v>Least vulnerability</v>
      </c>
    </row>
    <row r="653" spans="1:58" x14ac:dyDescent="0.25">
      <c r="A653">
        <v>56350</v>
      </c>
      <c r="B653">
        <v>391</v>
      </c>
      <c r="C653">
        <v>77</v>
      </c>
      <c r="D653">
        <v>12</v>
      </c>
      <c r="E653">
        <v>28909</v>
      </c>
      <c r="F653">
        <v>31</v>
      </c>
      <c r="G653">
        <v>140</v>
      </c>
      <c r="H653">
        <v>61</v>
      </c>
      <c r="I653">
        <v>89</v>
      </c>
      <c r="J653">
        <v>49</v>
      </c>
      <c r="K653">
        <v>32</v>
      </c>
      <c r="L653">
        <v>0</v>
      </c>
      <c r="M653">
        <v>0</v>
      </c>
      <c r="N653">
        <v>66</v>
      </c>
      <c r="O653">
        <v>0</v>
      </c>
      <c r="P653">
        <v>4</v>
      </c>
      <c r="Q653">
        <v>0</v>
      </c>
      <c r="R653">
        <v>0.19693094629155999</v>
      </c>
      <c r="S653">
        <v>3.0690537084398999E-2</v>
      </c>
      <c r="T653">
        <v>28909</v>
      </c>
      <c r="U653">
        <v>7.9283887468030695E-2</v>
      </c>
      <c r="V653">
        <v>0.35805626598465501</v>
      </c>
      <c r="W653">
        <v>0.15601023017902799</v>
      </c>
      <c r="X653">
        <v>0.227621483375959</v>
      </c>
      <c r="Y653">
        <v>0.12531969309462901</v>
      </c>
      <c r="Z653">
        <v>8.1841432225063904E-2</v>
      </c>
      <c r="AA653">
        <v>0</v>
      </c>
      <c r="AB653">
        <v>0</v>
      </c>
      <c r="AC653">
        <v>0.168797953964194</v>
      </c>
      <c r="AD653">
        <v>0</v>
      </c>
      <c r="AE653">
        <v>1.0230179028133E-2</v>
      </c>
      <c r="AF653">
        <v>0</v>
      </c>
      <c r="AG653">
        <v>0.94514285714285695</v>
      </c>
      <c r="AH653">
        <v>0.84342857142857097</v>
      </c>
      <c r="AI653">
        <v>0.90628571428571403</v>
      </c>
      <c r="AJ653">
        <v>0.89828571428571402</v>
      </c>
      <c r="AK653">
        <v>0.96114285714285697</v>
      </c>
      <c r="AL653">
        <v>0.114285714285714</v>
      </c>
      <c r="AM653">
        <v>0.96457142857142897</v>
      </c>
      <c r="AN653">
        <v>0.99314285714285699</v>
      </c>
      <c r="AO653">
        <v>0.46057142857142902</v>
      </c>
      <c r="AP653">
        <v>0</v>
      </c>
      <c r="AQ653">
        <v>0</v>
      </c>
      <c r="AR653">
        <v>0.97828571428571398</v>
      </c>
      <c r="AS653">
        <v>0</v>
      </c>
      <c r="AT653">
        <v>0.38285714285714301</v>
      </c>
      <c r="AU653">
        <v>0</v>
      </c>
      <c r="AV653">
        <v>3.5931428571428601</v>
      </c>
      <c r="AW653">
        <v>3.03314285714286</v>
      </c>
      <c r="AX653">
        <v>0.46057142857142902</v>
      </c>
      <c r="AY653">
        <v>1.3611428571428601</v>
      </c>
      <c r="AZ653">
        <v>8.4480000000000004</v>
      </c>
      <c r="BA653">
        <v>0.97028571428571397</v>
      </c>
      <c r="BB653">
        <v>0.97942857142857098</v>
      </c>
      <c r="BC653">
        <v>0.24114285714285699</v>
      </c>
      <c r="BD653">
        <v>0.188571428571429</v>
      </c>
      <c r="BE653">
        <v>0.70057142857142896</v>
      </c>
      <c r="BF653" s="233" t="str">
        <f t="shared" si="10"/>
        <v>Significant vulnerability</v>
      </c>
    </row>
    <row r="654" spans="1:58" x14ac:dyDescent="0.25">
      <c r="A654">
        <v>56352</v>
      </c>
      <c r="B654">
        <v>5912</v>
      </c>
      <c r="C654">
        <v>348</v>
      </c>
      <c r="D654">
        <v>57</v>
      </c>
      <c r="E654">
        <v>34648</v>
      </c>
      <c r="F654">
        <v>328</v>
      </c>
      <c r="G654">
        <v>1243</v>
      </c>
      <c r="H654">
        <v>1440</v>
      </c>
      <c r="I654">
        <v>542</v>
      </c>
      <c r="J654">
        <v>242</v>
      </c>
      <c r="K654">
        <v>769</v>
      </c>
      <c r="L654">
        <v>89</v>
      </c>
      <c r="M654">
        <v>246</v>
      </c>
      <c r="N654">
        <v>122</v>
      </c>
      <c r="O654">
        <v>9</v>
      </c>
      <c r="P654">
        <v>127</v>
      </c>
      <c r="Q654">
        <v>94</v>
      </c>
      <c r="R654">
        <v>5.8863328822733402E-2</v>
      </c>
      <c r="S654">
        <v>9.6414073071718499E-3</v>
      </c>
      <c r="T654">
        <v>34648</v>
      </c>
      <c r="U654">
        <v>5.5480378890392403E-2</v>
      </c>
      <c r="V654">
        <v>0.21025033829499301</v>
      </c>
      <c r="W654">
        <v>0.243572395128552</v>
      </c>
      <c r="X654">
        <v>9.1677943166441095E-2</v>
      </c>
      <c r="Y654">
        <v>4.09336941813261E-2</v>
      </c>
      <c r="Z654">
        <v>0.13007442489851201</v>
      </c>
      <c r="AA654">
        <v>1.5054127198917499E-2</v>
      </c>
      <c r="AB654">
        <v>4.1610284167794297E-2</v>
      </c>
      <c r="AC654">
        <v>2.0635994587280101E-2</v>
      </c>
      <c r="AD654">
        <v>1.5223274695534499E-3</v>
      </c>
      <c r="AE654">
        <v>2.1481732070365401E-2</v>
      </c>
      <c r="AF654">
        <v>1.5899864682002701E-2</v>
      </c>
      <c r="AG654">
        <v>0.30514285714285699</v>
      </c>
      <c r="AH654">
        <v>0.22971428571428601</v>
      </c>
      <c r="AI654">
        <v>0.66285714285714303</v>
      </c>
      <c r="AJ654">
        <v>0.72571428571428598</v>
      </c>
      <c r="AK654">
        <v>0.59657142857142897</v>
      </c>
      <c r="AL654">
        <v>0.63542857142857101</v>
      </c>
      <c r="AM654">
        <v>0.249142857142857</v>
      </c>
      <c r="AN654">
        <v>0.84114285714285697</v>
      </c>
      <c r="AO654">
        <v>0.67885714285714305</v>
      </c>
      <c r="AP654">
        <v>0.84685714285714297</v>
      </c>
      <c r="AQ654">
        <v>0.76342857142857101</v>
      </c>
      <c r="AR654">
        <v>0.56914285714285695</v>
      </c>
      <c r="AS654">
        <v>0.28799999999999998</v>
      </c>
      <c r="AT654">
        <v>0.68799999999999994</v>
      </c>
      <c r="AU654">
        <v>0.69485714285714295</v>
      </c>
      <c r="AV654">
        <v>1.9234285714285699</v>
      </c>
      <c r="AW654">
        <v>2.3222857142857101</v>
      </c>
      <c r="AX654">
        <v>1.52571428571429</v>
      </c>
      <c r="AY654">
        <v>3.0034285714285698</v>
      </c>
      <c r="AZ654">
        <v>8.7748571428571402</v>
      </c>
      <c r="BA654">
        <v>0.47542857142857098</v>
      </c>
      <c r="BB654">
        <v>0.66628571428571404</v>
      </c>
      <c r="BC654">
        <v>0.80914285714285705</v>
      </c>
      <c r="BD654">
        <v>0.69142857142857095</v>
      </c>
      <c r="BE654">
        <v>0.747428571428571</v>
      </c>
      <c r="BF654" s="233" t="str">
        <f t="shared" si="10"/>
        <v>Significant vulnerability</v>
      </c>
    </row>
    <row r="655" spans="1:58" x14ac:dyDescent="0.25">
      <c r="A655">
        <v>56353</v>
      </c>
      <c r="B655">
        <v>9409</v>
      </c>
      <c r="C655">
        <v>942</v>
      </c>
      <c r="D655">
        <v>202</v>
      </c>
      <c r="E655">
        <v>35359</v>
      </c>
      <c r="F655">
        <v>541</v>
      </c>
      <c r="G655">
        <v>1379</v>
      </c>
      <c r="H655">
        <v>2233</v>
      </c>
      <c r="I655">
        <v>1374</v>
      </c>
      <c r="J655">
        <v>208</v>
      </c>
      <c r="K655">
        <v>641</v>
      </c>
      <c r="L655">
        <v>36</v>
      </c>
      <c r="M655">
        <v>378</v>
      </c>
      <c r="N655">
        <v>393</v>
      </c>
      <c r="O655">
        <v>54</v>
      </c>
      <c r="P655">
        <v>305</v>
      </c>
      <c r="Q655">
        <v>178</v>
      </c>
      <c r="R655">
        <v>0.100116909342119</v>
      </c>
      <c r="S655">
        <v>2.14688064618982E-2</v>
      </c>
      <c r="T655">
        <v>35359</v>
      </c>
      <c r="U655">
        <v>5.7498140078648098E-2</v>
      </c>
      <c r="V655">
        <v>0.146561802529493</v>
      </c>
      <c r="W655">
        <v>0.237325964502072</v>
      </c>
      <c r="X655">
        <v>0.14603039642895099</v>
      </c>
      <c r="Y655">
        <v>2.21064937825486E-2</v>
      </c>
      <c r="Z655">
        <v>6.8126262089488798E-2</v>
      </c>
      <c r="AA655">
        <v>3.82612392390265E-3</v>
      </c>
      <c r="AB655">
        <v>4.0174301200977799E-2</v>
      </c>
      <c r="AC655">
        <v>4.17685195026039E-2</v>
      </c>
      <c r="AD655">
        <v>5.73918588585397E-3</v>
      </c>
      <c r="AE655">
        <v>3.2415772133064097E-2</v>
      </c>
      <c r="AF655">
        <v>1.8918057179296399E-2</v>
      </c>
      <c r="AG655">
        <v>0.65371428571428603</v>
      </c>
      <c r="AH655">
        <v>0.64685714285714302</v>
      </c>
      <c r="AI655">
        <v>0.625142857142857</v>
      </c>
      <c r="AJ655">
        <v>0.749714285714286</v>
      </c>
      <c r="AK655">
        <v>0.21142857142857099</v>
      </c>
      <c r="AL655">
        <v>0.58857142857142897</v>
      </c>
      <c r="AM655">
        <v>0.74285714285714299</v>
      </c>
      <c r="AN655">
        <v>0.44342857142857101</v>
      </c>
      <c r="AO655">
        <v>0.36685714285714299</v>
      </c>
      <c r="AP655">
        <v>0.59199999999999997</v>
      </c>
      <c r="AQ655">
        <v>0.75657142857142901</v>
      </c>
      <c r="AR655">
        <v>0.752</v>
      </c>
      <c r="AS655">
        <v>0.57599999999999996</v>
      </c>
      <c r="AT655">
        <v>0.84685714285714297</v>
      </c>
      <c r="AU655">
        <v>0.72914285714285698</v>
      </c>
      <c r="AV655">
        <v>2.6754285714285699</v>
      </c>
      <c r="AW655">
        <v>1.98628571428571</v>
      </c>
      <c r="AX655">
        <v>0.95885714285714296</v>
      </c>
      <c r="AY655">
        <v>3.6605714285714299</v>
      </c>
      <c r="AZ655">
        <v>9.2811428571428607</v>
      </c>
      <c r="BA655">
        <v>0.78057142857142903</v>
      </c>
      <c r="BB655">
        <v>0.48799999999999999</v>
      </c>
      <c r="BC655">
        <v>0.51542857142857101</v>
      </c>
      <c r="BD655">
        <v>0.91085714285714303</v>
      </c>
      <c r="BE655">
        <v>0.82628571428571396</v>
      </c>
      <c r="BF655" s="233" t="str">
        <f t="shared" si="10"/>
        <v>Most vulnerability</v>
      </c>
    </row>
    <row r="656" spans="1:58" x14ac:dyDescent="0.25">
      <c r="A656">
        <v>56354</v>
      </c>
      <c r="B656">
        <v>1365</v>
      </c>
      <c r="C656">
        <v>146</v>
      </c>
      <c r="D656">
        <v>12</v>
      </c>
      <c r="E656">
        <v>44400</v>
      </c>
      <c r="F656">
        <v>52</v>
      </c>
      <c r="G656">
        <v>311</v>
      </c>
      <c r="H656">
        <v>277</v>
      </c>
      <c r="I656">
        <v>134</v>
      </c>
      <c r="J656">
        <v>24</v>
      </c>
      <c r="K656">
        <v>31</v>
      </c>
      <c r="L656">
        <v>2</v>
      </c>
      <c r="M656">
        <v>0</v>
      </c>
      <c r="N656">
        <v>69</v>
      </c>
      <c r="O656">
        <v>4</v>
      </c>
      <c r="P656">
        <v>7</v>
      </c>
      <c r="Q656">
        <v>0</v>
      </c>
      <c r="R656">
        <v>0.106959706959707</v>
      </c>
      <c r="S656">
        <v>8.7912087912087895E-3</v>
      </c>
      <c r="T656">
        <v>44400</v>
      </c>
      <c r="U656">
        <v>3.8095238095238099E-2</v>
      </c>
      <c r="V656">
        <v>0.227838827838828</v>
      </c>
      <c r="W656">
        <v>0.20293040293040299</v>
      </c>
      <c r="X656">
        <v>9.8168498168498194E-2</v>
      </c>
      <c r="Y656">
        <v>1.75824175824176E-2</v>
      </c>
      <c r="Z656">
        <v>2.2710622710622699E-2</v>
      </c>
      <c r="AA656">
        <v>1.46520146520147E-3</v>
      </c>
      <c r="AB656">
        <v>0</v>
      </c>
      <c r="AC656">
        <v>5.0549450549450599E-2</v>
      </c>
      <c r="AD656">
        <v>2.93040293040293E-3</v>
      </c>
      <c r="AE656">
        <v>5.1282051282051299E-3</v>
      </c>
      <c r="AF656">
        <v>0</v>
      </c>
      <c r="AG656">
        <v>0.70285714285714296</v>
      </c>
      <c r="AH656">
        <v>0.20228571428571401</v>
      </c>
      <c r="AI656">
        <v>0.2</v>
      </c>
      <c r="AJ656">
        <v>0.45714285714285702</v>
      </c>
      <c r="AK656">
        <v>0.69028571428571395</v>
      </c>
      <c r="AL656">
        <v>0.32457142857142901</v>
      </c>
      <c r="AM656">
        <v>0.312</v>
      </c>
      <c r="AN656">
        <v>0.29142857142857098</v>
      </c>
      <c r="AO656">
        <v>7.6571428571428596E-2</v>
      </c>
      <c r="AP656">
        <v>0.46171428571428602</v>
      </c>
      <c r="AQ656">
        <v>0</v>
      </c>
      <c r="AR656">
        <v>0.79314285714285704</v>
      </c>
      <c r="AS656">
        <v>0.38171428571428601</v>
      </c>
      <c r="AT656">
        <v>0.19885714285714301</v>
      </c>
      <c r="AU656">
        <v>0</v>
      </c>
      <c r="AV656">
        <v>1.5622857142857101</v>
      </c>
      <c r="AW656">
        <v>1.6182857142857101</v>
      </c>
      <c r="AX656">
        <v>0.53828571428571403</v>
      </c>
      <c r="AY656">
        <v>1.3737142857142901</v>
      </c>
      <c r="AZ656">
        <v>5.0925714285714303</v>
      </c>
      <c r="BA656">
        <v>0.32228571428571401</v>
      </c>
      <c r="BB656">
        <v>0.28000000000000003</v>
      </c>
      <c r="BC656">
        <v>0.26742857142857102</v>
      </c>
      <c r="BD656">
        <v>0.19314285714285701</v>
      </c>
      <c r="BE656">
        <v>0.155428571428571</v>
      </c>
      <c r="BF656" s="233" t="str">
        <f t="shared" si="10"/>
        <v>Least vulnerability</v>
      </c>
    </row>
    <row r="657" spans="1:58" x14ac:dyDescent="0.25">
      <c r="A657">
        <v>56355</v>
      </c>
      <c r="B657">
        <v>626</v>
      </c>
      <c r="C657">
        <v>54</v>
      </c>
      <c r="D657">
        <v>2</v>
      </c>
      <c r="E657">
        <v>31285</v>
      </c>
      <c r="F657">
        <v>3</v>
      </c>
      <c r="G657">
        <v>59</v>
      </c>
      <c r="H657">
        <v>222</v>
      </c>
      <c r="I657">
        <v>43</v>
      </c>
      <c r="J657">
        <v>5</v>
      </c>
      <c r="K657">
        <v>8</v>
      </c>
      <c r="L657">
        <v>0</v>
      </c>
      <c r="M657">
        <v>5</v>
      </c>
      <c r="N657">
        <v>5</v>
      </c>
      <c r="O657">
        <v>0</v>
      </c>
      <c r="P657">
        <v>14</v>
      </c>
      <c r="Q657">
        <v>0</v>
      </c>
      <c r="R657">
        <v>8.6261980830670895E-2</v>
      </c>
      <c r="S657">
        <v>3.1948881789137401E-3</v>
      </c>
      <c r="T657">
        <v>31285</v>
      </c>
      <c r="U657">
        <v>4.7923322683706103E-3</v>
      </c>
      <c r="V657">
        <v>9.4249201277955302E-2</v>
      </c>
      <c r="W657">
        <v>0.35463258785942497</v>
      </c>
      <c r="X657">
        <v>6.8690095846645399E-2</v>
      </c>
      <c r="Y657">
        <v>7.9872204472843395E-3</v>
      </c>
      <c r="Z657">
        <v>1.2779552715655E-2</v>
      </c>
      <c r="AA657">
        <v>0</v>
      </c>
      <c r="AB657">
        <v>7.9872204472843395E-3</v>
      </c>
      <c r="AC657">
        <v>7.9872204472843395E-3</v>
      </c>
      <c r="AD657">
        <v>0</v>
      </c>
      <c r="AE657">
        <v>2.23642172523962E-2</v>
      </c>
      <c r="AF657">
        <v>0</v>
      </c>
      <c r="AG657">
        <v>0.55542857142857105</v>
      </c>
      <c r="AH657">
        <v>7.7714285714285694E-2</v>
      </c>
      <c r="AI657">
        <v>0.83314285714285696</v>
      </c>
      <c r="AJ657">
        <v>2.7428571428571399E-2</v>
      </c>
      <c r="AK657">
        <v>3.8857142857142903E-2</v>
      </c>
      <c r="AL657">
        <v>0.98857142857142899</v>
      </c>
      <c r="AM657">
        <v>6.9714285714285701E-2</v>
      </c>
      <c r="AN657">
        <v>6.4000000000000001E-2</v>
      </c>
      <c r="AO657">
        <v>4.2285714285714301E-2</v>
      </c>
      <c r="AP657">
        <v>0</v>
      </c>
      <c r="AQ657">
        <v>0.41371428571428598</v>
      </c>
      <c r="AR657">
        <v>0.35085714285714298</v>
      </c>
      <c r="AS657">
        <v>0</v>
      </c>
      <c r="AT657">
        <v>0.70742857142857096</v>
      </c>
      <c r="AU657">
        <v>0</v>
      </c>
      <c r="AV657">
        <v>1.49371428571429</v>
      </c>
      <c r="AW657">
        <v>1.1611428571428599</v>
      </c>
      <c r="AX657">
        <v>4.2285714285714301E-2</v>
      </c>
      <c r="AY657">
        <v>1.472</v>
      </c>
      <c r="AZ657">
        <v>4.1691428571428597</v>
      </c>
      <c r="BA657">
        <v>0.29485714285714298</v>
      </c>
      <c r="BB657">
        <v>8.9142857142857093E-2</v>
      </c>
      <c r="BC657">
        <v>3.77142857142857E-2</v>
      </c>
      <c r="BD657">
        <v>0.219428571428571</v>
      </c>
      <c r="BE657">
        <v>4.6857142857142903E-2</v>
      </c>
      <c r="BF657" s="233" t="str">
        <f t="shared" si="10"/>
        <v>Least vulnerability</v>
      </c>
    </row>
    <row r="658" spans="1:58" x14ac:dyDescent="0.25">
      <c r="A658">
        <v>56356</v>
      </c>
      <c r="B658">
        <v>267</v>
      </c>
      <c r="C658">
        <v>1</v>
      </c>
      <c r="D658">
        <v>0</v>
      </c>
      <c r="E658">
        <v>31754</v>
      </c>
      <c r="F658">
        <v>7</v>
      </c>
      <c r="G658">
        <v>53</v>
      </c>
      <c r="H658">
        <v>74</v>
      </c>
      <c r="I658">
        <v>19</v>
      </c>
      <c r="J658">
        <v>2</v>
      </c>
      <c r="K658">
        <v>4</v>
      </c>
      <c r="L658">
        <v>0</v>
      </c>
      <c r="M658">
        <v>0</v>
      </c>
      <c r="N658">
        <v>2</v>
      </c>
      <c r="O658">
        <v>1</v>
      </c>
      <c r="P658">
        <v>1</v>
      </c>
      <c r="Q658">
        <v>22</v>
      </c>
      <c r="R658">
        <v>3.7453183520599299E-3</v>
      </c>
      <c r="S658">
        <v>0</v>
      </c>
      <c r="T658">
        <v>31754</v>
      </c>
      <c r="U658">
        <v>2.6217228464419502E-2</v>
      </c>
      <c r="V658">
        <v>0.19850187265917599</v>
      </c>
      <c r="W658">
        <v>0.27715355805243402</v>
      </c>
      <c r="X658">
        <v>7.1161048689138598E-2</v>
      </c>
      <c r="Y658">
        <v>7.4906367041198503E-3</v>
      </c>
      <c r="Z658">
        <v>1.4981273408239701E-2</v>
      </c>
      <c r="AA658">
        <v>0</v>
      </c>
      <c r="AB658">
        <v>0</v>
      </c>
      <c r="AC658">
        <v>7.4906367041198503E-3</v>
      </c>
      <c r="AD658">
        <v>3.7453183520599299E-3</v>
      </c>
      <c r="AE658">
        <v>3.7453183520599299E-3</v>
      </c>
      <c r="AF658">
        <v>8.2397003745318304E-2</v>
      </c>
      <c r="AG658">
        <v>1.37142857142857E-2</v>
      </c>
      <c r="AH658">
        <v>0</v>
      </c>
      <c r="AI658">
        <v>0.81028571428571405</v>
      </c>
      <c r="AJ658">
        <v>0.22857142857142901</v>
      </c>
      <c r="AK658">
        <v>0.51885714285714302</v>
      </c>
      <c r="AL658">
        <v>0.84685714285714297</v>
      </c>
      <c r="AM658">
        <v>8.3428571428571394E-2</v>
      </c>
      <c r="AN658">
        <v>5.6000000000000001E-2</v>
      </c>
      <c r="AO658">
        <v>4.57142857142857E-2</v>
      </c>
      <c r="AP658">
        <v>0</v>
      </c>
      <c r="AQ658">
        <v>0</v>
      </c>
      <c r="AR658">
        <v>0.33828571428571402</v>
      </c>
      <c r="AS658">
        <v>0.434285714285714</v>
      </c>
      <c r="AT658">
        <v>0.153142857142857</v>
      </c>
      <c r="AU658">
        <v>0.96571428571428597</v>
      </c>
      <c r="AV658">
        <v>1.05257142857143</v>
      </c>
      <c r="AW658">
        <v>1.50514285714286</v>
      </c>
      <c r="AX658">
        <v>4.57142857142857E-2</v>
      </c>
      <c r="AY658">
        <v>1.8914285714285699</v>
      </c>
      <c r="AZ658">
        <v>4.49485714285714</v>
      </c>
      <c r="BA658">
        <v>0.13485714285714301</v>
      </c>
      <c r="BB658">
        <v>0.221714285714286</v>
      </c>
      <c r="BC658">
        <v>4.1142857142857099E-2</v>
      </c>
      <c r="BD658">
        <v>0.32914285714285701</v>
      </c>
      <c r="BE658">
        <v>8.3428571428571394E-2</v>
      </c>
      <c r="BF658" s="233" t="str">
        <f t="shared" si="10"/>
        <v>Least vulnerability</v>
      </c>
    </row>
    <row r="659" spans="1:58" x14ac:dyDescent="0.25">
      <c r="A659">
        <v>56357</v>
      </c>
      <c r="B659">
        <v>1164</v>
      </c>
      <c r="C659">
        <v>46</v>
      </c>
      <c r="D659">
        <v>22</v>
      </c>
      <c r="E659">
        <v>35000</v>
      </c>
      <c r="F659">
        <v>54</v>
      </c>
      <c r="G659">
        <v>125</v>
      </c>
      <c r="H659">
        <v>375</v>
      </c>
      <c r="I659">
        <v>103</v>
      </c>
      <c r="J659">
        <v>19</v>
      </c>
      <c r="K659">
        <v>20</v>
      </c>
      <c r="L659">
        <v>16</v>
      </c>
      <c r="M659">
        <v>0</v>
      </c>
      <c r="N659">
        <v>35</v>
      </c>
      <c r="O659">
        <v>0</v>
      </c>
      <c r="P659">
        <v>0</v>
      </c>
      <c r="Q659">
        <v>0</v>
      </c>
      <c r="R659">
        <v>3.9518900343642603E-2</v>
      </c>
      <c r="S659">
        <v>1.89003436426117E-2</v>
      </c>
      <c r="T659">
        <v>35000</v>
      </c>
      <c r="U659">
        <v>4.6391752577319603E-2</v>
      </c>
      <c r="V659">
        <v>0.10738831615120301</v>
      </c>
      <c r="W659">
        <v>0.32216494845360799</v>
      </c>
      <c r="X659">
        <v>8.8487972508591098E-2</v>
      </c>
      <c r="Y659">
        <v>1.6323024054982802E-2</v>
      </c>
      <c r="Z659">
        <v>1.71821305841924E-2</v>
      </c>
      <c r="AA659">
        <v>1.3745704467354E-2</v>
      </c>
      <c r="AB659">
        <v>0</v>
      </c>
      <c r="AC659">
        <v>3.0068728522336802E-2</v>
      </c>
      <c r="AD659">
        <v>0</v>
      </c>
      <c r="AE659">
        <v>0</v>
      </c>
      <c r="AF659">
        <v>0</v>
      </c>
      <c r="AG659">
        <v>0.14399999999999999</v>
      </c>
      <c r="AH659">
        <v>0.55085714285714305</v>
      </c>
      <c r="AI659">
        <v>0.64685714285714302</v>
      </c>
      <c r="AJ659">
        <v>0.57942857142857096</v>
      </c>
      <c r="AK659">
        <v>7.0857142857142896E-2</v>
      </c>
      <c r="AL659">
        <v>0.96799999999999997</v>
      </c>
      <c r="AM659">
        <v>0.220571428571429</v>
      </c>
      <c r="AN659">
        <v>0.250285714285714</v>
      </c>
      <c r="AO659">
        <v>5.4857142857142903E-2</v>
      </c>
      <c r="AP659">
        <v>0.82857142857142896</v>
      </c>
      <c r="AQ659">
        <v>0</v>
      </c>
      <c r="AR659">
        <v>0.67428571428571404</v>
      </c>
      <c r="AS659">
        <v>0</v>
      </c>
      <c r="AT659">
        <v>0</v>
      </c>
      <c r="AU659">
        <v>0</v>
      </c>
      <c r="AV659">
        <v>1.9211428571428599</v>
      </c>
      <c r="AW659">
        <v>1.50971428571429</v>
      </c>
      <c r="AX659">
        <v>0.88342857142857101</v>
      </c>
      <c r="AY659">
        <v>0.67428571428571404</v>
      </c>
      <c r="AZ659">
        <v>4.9885714285714302</v>
      </c>
      <c r="BA659">
        <v>0.47314285714285698</v>
      </c>
      <c r="BB659">
        <v>0.224</v>
      </c>
      <c r="BC659">
        <v>0.47314285714285698</v>
      </c>
      <c r="BD659">
        <v>5.14285714285714E-2</v>
      </c>
      <c r="BE659">
        <v>0.14171428571428599</v>
      </c>
      <c r="BF659" s="233" t="str">
        <f t="shared" si="10"/>
        <v>Least vulnerability</v>
      </c>
    </row>
    <row r="660" spans="1:58" x14ac:dyDescent="0.25">
      <c r="A660">
        <v>56358</v>
      </c>
      <c r="B660">
        <v>3181</v>
      </c>
      <c r="C660">
        <v>351</v>
      </c>
      <c r="D660">
        <v>70</v>
      </c>
      <c r="E660">
        <v>31930</v>
      </c>
      <c r="F660">
        <v>220</v>
      </c>
      <c r="G660">
        <v>599</v>
      </c>
      <c r="H660">
        <v>733</v>
      </c>
      <c r="I660">
        <v>507</v>
      </c>
      <c r="J660">
        <v>90</v>
      </c>
      <c r="K660">
        <v>157</v>
      </c>
      <c r="L660">
        <v>0</v>
      </c>
      <c r="M660">
        <v>6</v>
      </c>
      <c r="N660">
        <v>209</v>
      </c>
      <c r="O660">
        <v>29</v>
      </c>
      <c r="P660">
        <v>19</v>
      </c>
      <c r="Q660">
        <v>15</v>
      </c>
      <c r="R660">
        <v>0.110342659541025</v>
      </c>
      <c r="S660">
        <v>2.20056585979252E-2</v>
      </c>
      <c r="T660">
        <v>31930</v>
      </c>
      <c r="U660">
        <v>6.9160641307764906E-2</v>
      </c>
      <c r="V660">
        <v>0.18830556428796</v>
      </c>
      <c r="W660">
        <v>0.23043068217541701</v>
      </c>
      <c r="X660">
        <v>0.159383841559258</v>
      </c>
      <c r="Y660">
        <v>2.8292989625903799E-2</v>
      </c>
      <c r="Z660">
        <v>4.9355548569632202E-2</v>
      </c>
      <c r="AA660">
        <v>0</v>
      </c>
      <c r="AB660">
        <v>1.88619930839359E-3</v>
      </c>
      <c r="AC660">
        <v>6.57026092423766E-2</v>
      </c>
      <c r="AD660">
        <v>9.1166299905689994E-3</v>
      </c>
      <c r="AE660">
        <v>5.9729644765796897E-3</v>
      </c>
      <c r="AF660">
        <v>4.7154982709839699E-3</v>
      </c>
      <c r="AG660">
        <v>0.71771428571428597</v>
      </c>
      <c r="AH660">
        <v>0.66514285714285704</v>
      </c>
      <c r="AI660">
        <v>0.80114285714285705</v>
      </c>
      <c r="AJ660">
        <v>0.84</v>
      </c>
      <c r="AK660">
        <v>0.45028571428571401</v>
      </c>
      <c r="AL660">
        <v>0.54285714285714304</v>
      </c>
      <c r="AM660">
        <v>0.80914285714285705</v>
      </c>
      <c r="AN660">
        <v>0.61714285714285699</v>
      </c>
      <c r="AO660">
        <v>0.24114285714285699</v>
      </c>
      <c r="AP660">
        <v>0</v>
      </c>
      <c r="AQ660">
        <v>0.33257142857142902</v>
      </c>
      <c r="AR660">
        <v>0.84799999999999998</v>
      </c>
      <c r="AS660">
        <v>0.73257142857142898</v>
      </c>
      <c r="AT660">
        <v>0.23085714285714301</v>
      </c>
      <c r="AU660">
        <v>0.51314285714285701</v>
      </c>
      <c r="AV660">
        <v>3.024</v>
      </c>
      <c r="AW660">
        <v>2.4194285714285702</v>
      </c>
      <c r="AX660">
        <v>0.24114285714285699</v>
      </c>
      <c r="AY660">
        <v>2.6571428571428601</v>
      </c>
      <c r="AZ660">
        <v>8.3417142857142892</v>
      </c>
      <c r="BA660">
        <v>0.88228571428571401</v>
      </c>
      <c r="BB660">
        <v>0.72114285714285697</v>
      </c>
      <c r="BC660">
        <v>0.14514285714285699</v>
      </c>
      <c r="BD660">
        <v>0.58628571428571397</v>
      </c>
      <c r="BE660">
        <v>0.67542857142857105</v>
      </c>
      <c r="BF660" s="233" t="str">
        <f t="shared" si="10"/>
        <v>Significant vulnerability</v>
      </c>
    </row>
    <row r="661" spans="1:58" x14ac:dyDescent="0.25">
      <c r="A661">
        <v>56359</v>
      </c>
      <c r="B661">
        <v>3549</v>
      </c>
      <c r="C661">
        <v>700</v>
      </c>
      <c r="D661">
        <v>123</v>
      </c>
      <c r="E661">
        <v>28112</v>
      </c>
      <c r="F661">
        <v>309</v>
      </c>
      <c r="G661">
        <v>746</v>
      </c>
      <c r="H661">
        <v>969</v>
      </c>
      <c r="I661">
        <v>813</v>
      </c>
      <c r="J661">
        <v>131</v>
      </c>
      <c r="K661">
        <v>1343</v>
      </c>
      <c r="L661">
        <v>11</v>
      </c>
      <c r="M661">
        <v>164</v>
      </c>
      <c r="N661">
        <v>257</v>
      </c>
      <c r="O661">
        <v>60</v>
      </c>
      <c r="P661">
        <v>162</v>
      </c>
      <c r="Q661">
        <v>142</v>
      </c>
      <c r="R661">
        <v>0.19723865877711999</v>
      </c>
      <c r="S661">
        <v>3.4657650042265398E-2</v>
      </c>
      <c r="T661">
        <v>28112</v>
      </c>
      <c r="U661">
        <v>8.7066779374471701E-2</v>
      </c>
      <c r="V661">
        <v>0.21020005635390299</v>
      </c>
      <c r="W661">
        <v>0.27303465765004198</v>
      </c>
      <c r="X661">
        <v>0.22907861369399801</v>
      </c>
      <c r="Y661">
        <v>3.6911806142575401E-2</v>
      </c>
      <c r="Z661">
        <v>0.378416455339532</v>
      </c>
      <c r="AA661">
        <v>3.0994646379261799E-3</v>
      </c>
      <c r="AB661">
        <v>4.6210200056353901E-2</v>
      </c>
      <c r="AC661">
        <v>7.2414764722457003E-2</v>
      </c>
      <c r="AD661">
        <v>1.69061707523246E-2</v>
      </c>
      <c r="AE661">
        <v>4.5646661031276403E-2</v>
      </c>
      <c r="AF661">
        <v>4.0011270780501498E-2</v>
      </c>
      <c r="AG661">
        <v>0.94628571428571395</v>
      </c>
      <c r="AH661">
        <v>0.875428571428571</v>
      </c>
      <c r="AI661">
        <v>0.92571428571428604</v>
      </c>
      <c r="AJ661">
        <v>0.93257142857142905</v>
      </c>
      <c r="AK661">
        <v>0.59542857142857097</v>
      </c>
      <c r="AL661">
        <v>0.82628571428571396</v>
      </c>
      <c r="AM661">
        <v>0.96571428571428597</v>
      </c>
      <c r="AN661">
        <v>0.79314285714285704</v>
      </c>
      <c r="AO661">
        <v>0.94285714285714295</v>
      </c>
      <c r="AP661">
        <v>0.54742857142857104</v>
      </c>
      <c r="AQ661">
        <v>0.79200000000000004</v>
      </c>
      <c r="AR661">
        <v>0.86742857142857099</v>
      </c>
      <c r="AS661">
        <v>0.90285714285714302</v>
      </c>
      <c r="AT661">
        <v>0.93942857142857095</v>
      </c>
      <c r="AU661">
        <v>0.89942857142857102</v>
      </c>
      <c r="AV661">
        <v>3.68</v>
      </c>
      <c r="AW661">
        <v>3.1805714285714299</v>
      </c>
      <c r="AX661">
        <v>1.49028571428571</v>
      </c>
      <c r="AY661">
        <v>4.4011428571428599</v>
      </c>
      <c r="AZ661">
        <v>12.752000000000001</v>
      </c>
      <c r="BA661">
        <v>0.97942857142857098</v>
      </c>
      <c r="BB661">
        <v>0.98857142857142899</v>
      </c>
      <c r="BC661">
        <v>0.79314285714285704</v>
      </c>
      <c r="BD661">
        <v>1</v>
      </c>
      <c r="BE661">
        <v>1</v>
      </c>
      <c r="BF661" s="233" t="str">
        <f t="shared" si="10"/>
        <v>Most vulnerability</v>
      </c>
    </row>
    <row r="662" spans="1:58" x14ac:dyDescent="0.25">
      <c r="A662">
        <v>56360</v>
      </c>
      <c r="B662">
        <v>3748</v>
      </c>
      <c r="C662">
        <v>286</v>
      </c>
      <c r="D662">
        <v>37</v>
      </c>
      <c r="E662">
        <v>35554</v>
      </c>
      <c r="F662">
        <v>189</v>
      </c>
      <c r="G662">
        <v>1120</v>
      </c>
      <c r="H662">
        <v>708</v>
      </c>
      <c r="I662">
        <v>624</v>
      </c>
      <c r="J662">
        <v>134</v>
      </c>
      <c r="K662">
        <v>85</v>
      </c>
      <c r="L662">
        <v>10</v>
      </c>
      <c r="M662">
        <v>134</v>
      </c>
      <c r="N662">
        <v>298</v>
      </c>
      <c r="O662">
        <v>15</v>
      </c>
      <c r="P662">
        <v>158</v>
      </c>
      <c r="Q662">
        <v>66</v>
      </c>
      <c r="R662">
        <v>7.6307363927427999E-2</v>
      </c>
      <c r="S662">
        <v>9.8719316969050203E-3</v>
      </c>
      <c r="T662">
        <v>35554</v>
      </c>
      <c r="U662">
        <v>5.04268943436499E-2</v>
      </c>
      <c r="V662">
        <v>0.29882604055496298</v>
      </c>
      <c r="W662">
        <v>0.18890074706510099</v>
      </c>
      <c r="X662">
        <v>0.16648879402347899</v>
      </c>
      <c r="Y662">
        <v>3.5752401280683001E-2</v>
      </c>
      <c r="Z662">
        <v>2.26787620064034E-2</v>
      </c>
      <c r="AA662">
        <v>2.66808964781217E-3</v>
      </c>
      <c r="AB662">
        <v>3.5752401280683001E-2</v>
      </c>
      <c r="AC662">
        <v>7.9509071504802603E-2</v>
      </c>
      <c r="AD662">
        <v>4.0021344717182496E-3</v>
      </c>
      <c r="AE662">
        <v>4.2155816435432203E-2</v>
      </c>
      <c r="AF662">
        <v>1.7609391675560301E-2</v>
      </c>
      <c r="AG662">
        <v>0.47657142857142898</v>
      </c>
      <c r="AH662">
        <v>0.23542857142857099</v>
      </c>
      <c r="AI662">
        <v>0.60571428571428598</v>
      </c>
      <c r="AJ662">
        <v>0.66400000000000003</v>
      </c>
      <c r="AK662">
        <v>0.89257142857142902</v>
      </c>
      <c r="AL662">
        <v>0.24457142857142899</v>
      </c>
      <c r="AM662">
        <v>0.84799999999999998</v>
      </c>
      <c r="AN662">
        <v>0.76914285714285702</v>
      </c>
      <c r="AO662">
        <v>7.54285714285714E-2</v>
      </c>
      <c r="AP662">
        <v>0.53142857142857103</v>
      </c>
      <c r="AQ662">
        <v>0.71771428571428597</v>
      </c>
      <c r="AR662">
        <v>0.88914285714285701</v>
      </c>
      <c r="AS662">
        <v>0.45600000000000002</v>
      </c>
      <c r="AT662">
        <v>0.92571428571428604</v>
      </c>
      <c r="AU662">
        <v>0.71428571428571397</v>
      </c>
      <c r="AV662">
        <v>1.98171428571429</v>
      </c>
      <c r="AW662">
        <v>2.75428571428571</v>
      </c>
      <c r="AX662">
        <v>0.60685714285714298</v>
      </c>
      <c r="AY662">
        <v>3.7028571428571402</v>
      </c>
      <c r="AZ662">
        <v>9.0457142857142898</v>
      </c>
      <c r="BA662">
        <v>0.50628571428571401</v>
      </c>
      <c r="BB662">
        <v>0.88</v>
      </c>
      <c r="BC662">
        <v>0.308571428571429</v>
      </c>
      <c r="BD662">
        <v>0.92571428571428604</v>
      </c>
      <c r="BE662">
        <v>0.79657142857142904</v>
      </c>
      <c r="BF662" s="233" t="str">
        <f t="shared" si="10"/>
        <v>Most vulnerability</v>
      </c>
    </row>
    <row r="663" spans="1:58" x14ac:dyDescent="0.25">
      <c r="A663">
        <v>56361</v>
      </c>
      <c r="B663">
        <v>2650</v>
      </c>
      <c r="C663">
        <v>242</v>
      </c>
      <c r="D663">
        <v>44</v>
      </c>
      <c r="E663">
        <v>31142</v>
      </c>
      <c r="F663">
        <v>132</v>
      </c>
      <c r="G663">
        <v>595</v>
      </c>
      <c r="H663">
        <v>633</v>
      </c>
      <c r="I663">
        <v>278</v>
      </c>
      <c r="J663">
        <v>67</v>
      </c>
      <c r="K663">
        <v>109</v>
      </c>
      <c r="L663">
        <v>0</v>
      </c>
      <c r="M663">
        <v>37</v>
      </c>
      <c r="N663">
        <v>79</v>
      </c>
      <c r="O663">
        <v>26</v>
      </c>
      <c r="P663">
        <v>50</v>
      </c>
      <c r="Q663">
        <v>74</v>
      </c>
      <c r="R663">
        <v>9.1320754716981103E-2</v>
      </c>
      <c r="S663">
        <v>1.6603773584905699E-2</v>
      </c>
      <c r="T663">
        <v>31142</v>
      </c>
      <c r="U663">
        <v>4.9811320754717003E-2</v>
      </c>
      <c r="V663">
        <v>0.22452830188679199</v>
      </c>
      <c r="W663">
        <v>0.23886792452830199</v>
      </c>
      <c r="X663">
        <v>0.104905660377358</v>
      </c>
      <c r="Y663">
        <v>2.52830188679245E-2</v>
      </c>
      <c r="Z663">
        <v>4.1132075471698101E-2</v>
      </c>
      <c r="AA663">
        <v>0</v>
      </c>
      <c r="AB663">
        <v>1.39622641509434E-2</v>
      </c>
      <c r="AC663">
        <v>2.9811320754716999E-2</v>
      </c>
      <c r="AD663">
        <v>9.81132075471698E-3</v>
      </c>
      <c r="AE663">
        <v>1.88679245283019E-2</v>
      </c>
      <c r="AF663">
        <v>2.7924528301886801E-2</v>
      </c>
      <c r="AG663">
        <v>0.59428571428571397</v>
      </c>
      <c r="AH663">
        <v>0.46285714285714302</v>
      </c>
      <c r="AI663">
        <v>0.83542857142857097</v>
      </c>
      <c r="AJ663">
        <v>0.64571428571428602</v>
      </c>
      <c r="AK663">
        <v>0.66971428571428604</v>
      </c>
      <c r="AL663">
        <v>0.60114285714285698</v>
      </c>
      <c r="AM663">
        <v>0.36914285714285699</v>
      </c>
      <c r="AN663">
        <v>0.53714285714285703</v>
      </c>
      <c r="AO663">
        <v>0.187428571428571</v>
      </c>
      <c r="AP663">
        <v>0</v>
      </c>
      <c r="AQ663">
        <v>0.501714285714286</v>
      </c>
      <c r="AR663">
        <v>0.67200000000000004</v>
      </c>
      <c r="AS663">
        <v>0.76228571428571401</v>
      </c>
      <c r="AT663">
        <v>0.60457142857142898</v>
      </c>
      <c r="AU663">
        <v>0.82285714285714295</v>
      </c>
      <c r="AV663">
        <v>2.5382857142857098</v>
      </c>
      <c r="AW663">
        <v>2.1771428571428602</v>
      </c>
      <c r="AX663">
        <v>0.187428571428571</v>
      </c>
      <c r="AY663">
        <v>3.3634285714285701</v>
      </c>
      <c r="AZ663">
        <v>8.2662857142857096</v>
      </c>
      <c r="BA663">
        <v>0.72685714285714298</v>
      </c>
      <c r="BB663">
        <v>0.60228571428571398</v>
      </c>
      <c r="BC663">
        <v>0.124571428571429</v>
      </c>
      <c r="BD663">
        <v>0.82514285714285696</v>
      </c>
      <c r="BE663">
        <v>0.66400000000000003</v>
      </c>
      <c r="BF663" s="233" t="str">
        <f t="shared" si="10"/>
        <v>Significant vulnerability</v>
      </c>
    </row>
    <row r="664" spans="1:58" x14ac:dyDescent="0.25">
      <c r="A664">
        <v>56362</v>
      </c>
      <c r="B664">
        <v>5659</v>
      </c>
      <c r="C664">
        <v>257</v>
      </c>
      <c r="D664">
        <v>51</v>
      </c>
      <c r="E664">
        <v>40540</v>
      </c>
      <c r="F664">
        <v>229</v>
      </c>
      <c r="G664">
        <v>1373</v>
      </c>
      <c r="H664">
        <v>1188</v>
      </c>
      <c r="I664">
        <v>536</v>
      </c>
      <c r="J664">
        <v>107</v>
      </c>
      <c r="K664">
        <v>357</v>
      </c>
      <c r="L664">
        <v>18</v>
      </c>
      <c r="M664">
        <v>270</v>
      </c>
      <c r="N664">
        <v>67</v>
      </c>
      <c r="O664">
        <v>24</v>
      </c>
      <c r="P664">
        <v>82</v>
      </c>
      <c r="Q664">
        <v>60</v>
      </c>
      <c r="R664">
        <v>4.5414384166813898E-2</v>
      </c>
      <c r="S664">
        <v>9.0121929669552906E-3</v>
      </c>
      <c r="T664">
        <v>40540</v>
      </c>
      <c r="U664">
        <v>4.04665135182894E-2</v>
      </c>
      <c r="V664">
        <v>0.24262237144371801</v>
      </c>
      <c r="W664">
        <v>0.209931083230253</v>
      </c>
      <c r="X664">
        <v>9.4716380986039905E-2</v>
      </c>
      <c r="Y664">
        <v>1.8907934264004202E-2</v>
      </c>
      <c r="Z664">
        <v>6.3085350768687001E-2</v>
      </c>
      <c r="AA664">
        <v>3.18077398833716E-3</v>
      </c>
      <c r="AB664">
        <v>4.7711609825057399E-2</v>
      </c>
      <c r="AC664">
        <v>1.1839547623255E-2</v>
      </c>
      <c r="AD664">
        <v>4.2410319844495498E-3</v>
      </c>
      <c r="AE664">
        <v>1.4490192613536E-2</v>
      </c>
      <c r="AF664">
        <v>1.06025799611239E-2</v>
      </c>
      <c r="AG664">
        <v>0.190857142857143</v>
      </c>
      <c r="AH664">
        <v>0.20685714285714299</v>
      </c>
      <c r="AI664">
        <v>0.33485714285714302</v>
      </c>
      <c r="AJ664">
        <v>0.49142857142857099</v>
      </c>
      <c r="AK664">
        <v>0.76114285714285701</v>
      </c>
      <c r="AL664">
        <v>0.36571428571428599</v>
      </c>
      <c r="AM664">
        <v>0.27314285714285702</v>
      </c>
      <c r="AN664">
        <v>0.33485714285714302</v>
      </c>
      <c r="AO664">
        <v>0.33600000000000002</v>
      </c>
      <c r="AP664">
        <v>0.55542857142857105</v>
      </c>
      <c r="AQ664">
        <v>0.79771428571428604</v>
      </c>
      <c r="AR664">
        <v>0.433142857142857</v>
      </c>
      <c r="AS664">
        <v>0.46971428571428597</v>
      </c>
      <c r="AT664">
        <v>0.51885714285714302</v>
      </c>
      <c r="AU664">
        <v>0.621714285714286</v>
      </c>
      <c r="AV664">
        <v>1.224</v>
      </c>
      <c r="AW664">
        <v>1.73485714285714</v>
      </c>
      <c r="AX664">
        <v>0.89142857142857101</v>
      </c>
      <c r="AY664">
        <v>2.8411428571428599</v>
      </c>
      <c r="AZ664">
        <v>6.6914285714285704</v>
      </c>
      <c r="BA664">
        <v>0.190857142857143</v>
      </c>
      <c r="BB664">
        <v>0.35314285714285698</v>
      </c>
      <c r="BC664">
        <v>0.47885714285714298</v>
      </c>
      <c r="BD664">
        <v>0.63885714285714301</v>
      </c>
      <c r="BE664">
        <v>0.41599999999999998</v>
      </c>
      <c r="BF664" s="233" t="str">
        <f t="shared" si="10"/>
        <v>Some vulnerability</v>
      </c>
    </row>
    <row r="665" spans="1:58" x14ac:dyDescent="0.25">
      <c r="A665">
        <v>56363</v>
      </c>
      <c r="B665">
        <v>247</v>
      </c>
      <c r="C665">
        <v>22</v>
      </c>
      <c r="D665">
        <v>8</v>
      </c>
      <c r="E665">
        <v>28737</v>
      </c>
      <c r="F665">
        <v>6</v>
      </c>
      <c r="G665">
        <v>36</v>
      </c>
      <c r="H665">
        <v>62</v>
      </c>
      <c r="I665">
        <v>38</v>
      </c>
      <c r="J665">
        <v>4</v>
      </c>
      <c r="K665">
        <v>8</v>
      </c>
      <c r="L665">
        <v>0</v>
      </c>
      <c r="M665">
        <v>0</v>
      </c>
      <c r="N665">
        <v>1</v>
      </c>
      <c r="O665">
        <v>0</v>
      </c>
      <c r="P665">
        <v>0</v>
      </c>
      <c r="Q665">
        <v>0</v>
      </c>
      <c r="R665">
        <v>8.9068825910931196E-2</v>
      </c>
      <c r="S665">
        <v>3.2388663967611302E-2</v>
      </c>
      <c r="T665">
        <v>28737</v>
      </c>
      <c r="U665">
        <v>2.4291497975708499E-2</v>
      </c>
      <c r="V665">
        <v>0.145748987854251</v>
      </c>
      <c r="W665">
        <v>0.251012145748988</v>
      </c>
      <c r="X665">
        <v>0.15384615384615399</v>
      </c>
      <c r="Y665">
        <v>1.6194331983805699E-2</v>
      </c>
      <c r="Z665">
        <v>3.2388663967611302E-2</v>
      </c>
      <c r="AA665">
        <v>0</v>
      </c>
      <c r="AB665">
        <v>0</v>
      </c>
      <c r="AC665">
        <v>4.0485829959514196E-3</v>
      </c>
      <c r="AD665">
        <v>0</v>
      </c>
      <c r="AE665">
        <v>0</v>
      </c>
      <c r="AF665">
        <v>0</v>
      </c>
      <c r="AG665">
        <v>0.58171428571428596</v>
      </c>
      <c r="AH665">
        <v>0.85485714285714298</v>
      </c>
      <c r="AI665">
        <v>0.90971428571428603</v>
      </c>
      <c r="AJ665">
        <v>0.20228571428571401</v>
      </c>
      <c r="AK665">
        <v>0.20799999999999999</v>
      </c>
      <c r="AL665">
        <v>0.69142857142857095</v>
      </c>
      <c r="AM665">
        <v>0.78628571428571403</v>
      </c>
      <c r="AN665">
        <v>0.245714285714286</v>
      </c>
      <c r="AO665">
        <v>0.13371428571428601</v>
      </c>
      <c r="AP665">
        <v>0</v>
      </c>
      <c r="AQ665">
        <v>0</v>
      </c>
      <c r="AR665">
        <v>0.250285714285714</v>
      </c>
      <c r="AS665">
        <v>0</v>
      </c>
      <c r="AT665">
        <v>0</v>
      </c>
      <c r="AU665">
        <v>0</v>
      </c>
      <c r="AV665">
        <v>2.5485714285714298</v>
      </c>
      <c r="AW665">
        <v>1.9314285714285699</v>
      </c>
      <c r="AX665">
        <v>0.13371428571428601</v>
      </c>
      <c r="AY665">
        <v>0.250285714285714</v>
      </c>
      <c r="AZ665">
        <v>4.8639999999999999</v>
      </c>
      <c r="BA665">
        <v>0.72914285714285698</v>
      </c>
      <c r="BB665">
        <v>0.44914285714285701</v>
      </c>
      <c r="BC665">
        <v>0.10171428571428601</v>
      </c>
      <c r="BD665">
        <v>2.17142857142857E-2</v>
      </c>
      <c r="BE665">
        <v>0.121142857142857</v>
      </c>
      <c r="BF665" s="233" t="str">
        <f t="shared" si="10"/>
        <v>Least vulnerability</v>
      </c>
    </row>
    <row r="666" spans="1:58" x14ac:dyDescent="0.25">
      <c r="A666">
        <v>56364</v>
      </c>
      <c r="B666">
        <v>5736</v>
      </c>
      <c r="C666">
        <v>498</v>
      </c>
      <c r="D666">
        <v>94</v>
      </c>
      <c r="E666">
        <v>33049</v>
      </c>
      <c r="F666">
        <v>277</v>
      </c>
      <c r="G666">
        <v>992</v>
      </c>
      <c r="H666">
        <v>1517</v>
      </c>
      <c r="I666">
        <v>607</v>
      </c>
      <c r="J666">
        <v>115</v>
      </c>
      <c r="K666">
        <v>261</v>
      </c>
      <c r="L666">
        <v>29</v>
      </c>
      <c r="M666">
        <v>77</v>
      </c>
      <c r="N666">
        <v>160</v>
      </c>
      <c r="O666">
        <v>47</v>
      </c>
      <c r="P666">
        <v>75</v>
      </c>
      <c r="Q666">
        <v>133</v>
      </c>
      <c r="R666">
        <v>8.68200836820084E-2</v>
      </c>
      <c r="S666">
        <v>1.63877266387727E-2</v>
      </c>
      <c r="T666">
        <v>33049</v>
      </c>
      <c r="U666">
        <v>4.8291492329149199E-2</v>
      </c>
      <c r="V666">
        <v>0.17294281729428199</v>
      </c>
      <c r="W666">
        <v>0.26447001394700098</v>
      </c>
      <c r="X666">
        <v>0.10582287308228699</v>
      </c>
      <c r="Y666">
        <v>2.0048814504881499E-2</v>
      </c>
      <c r="Z666">
        <v>4.5502092050209199E-2</v>
      </c>
      <c r="AA666">
        <v>5.0557880055787999E-3</v>
      </c>
      <c r="AB666">
        <v>1.34239888423989E-2</v>
      </c>
      <c r="AC666">
        <v>2.78940027894003E-2</v>
      </c>
      <c r="AD666">
        <v>8.1938633193863308E-3</v>
      </c>
      <c r="AE666">
        <v>1.3075313807531399E-2</v>
      </c>
      <c r="AF666">
        <v>2.3186889818689001E-2</v>
      </c>
      <c r="AG666">
        <v>0.56571428571428595</v>
      </c>
      <c r="AH666">
        <v>0.45485714285714302</v>
      </c>
      <c r="AI666">
        <v>0.748571428571429</v>
      </c>
      <c r="AJ666">
        <v>0.61599999999999999</v>
      </c>
      <c r="AK666">
        <v>0.35657142857142898</v>
      </c>
      <c r="AL666">
        <v>0.77485714285714302</v>
      </c>
      <c r="AM666">
        <v>0.379428571428571</v>
      </c>
      <c r="AN666">
        <v>0.372571428571429</v>
      </c>
      <c r="AO666">
        <v>0.216</v>
      </c>
      <c r="AP666">
        <v>0.63885714285714301</v>
      </c>
      <c r="AQ666">
        <v>0.494857142857143</v>
      </c>
      <c r="AR666">
        <v>0.65485714285714303</v>
      </c>
      <c r="AS666">
        <v>0.68685714285714305</v>
      </c>
      <c r="AT666">
        <v>0.47657142857142898</v>
      </c>
      <c r="AU666">
        <v>0.76571428571428601</v>
      </c>
      <c r="AV666">
        <v>2.3851428571428599</v>
      </c>
      <c r="AW666">
        <v>1.8834285714285699</v>
      </c>
      <c r="AX666">
        <v>0.85485714285714298</v>
      </c>
      <c r="AY666">
        <v>3.0788571428571401</v>
      </c>
      <c r="AZ666">
        <v>8.2022857142857095</v>
      </c>
      <c r="BA666">
        <v>0.67314285714285704</v>
      </c>
      <c r="BB666">
        <v>0.42742857142857099</v>
      </c>
      <c r="BC666">
        <v>0.45371428571428601</v>
      </c>
      <c r="BD666">
        <v>0.72228571428571398</v>
      </c>
      <c r="BE666">
        <v>0.65257142857142902</v>
      </c>
      <c r="BF666" s="233" t="str">
        <f t="shared" si="10"/>
        <v>Significant vulnerability</v>
      </c>
    </row>
    <row r="667" spans="1:58" x14ac:dyDescent="0.25">
      <c r="A667">
        <v>56367</v>
      </c>
      <c r="B667">
        <v>7046</v>
      </c>
      <c r="C667">
        <v>324</v>
      </c>
      <c r="D667">
        <v>101</v>
      </c>
      <c r="E667">
        <v>38485</v>
      </c>
      <c r="F667">
        <v>257</v>
      </c>
      <c r="G667">
        <v>880</v>
      </c>
      <c r="H667">
        <v>1735</v>
      </c>
      <c r="I667">
        <v>453</v>
      </c>
      <c r="J667">
        <v>149</v>
      </c>
      <c r="K667">
        <v>348</v>
      </c>
      <c r="L667">
        <v>23</v>
      </c>
      <c r="M667">
        <v>43</v>
      </c>
      <c r="N667">
        <v>351</v>
      </c>
      <c r="O667">
        <v>60</v>
      </c>
      <c r="P667">
        <v>38</v>
      </c>
      <c r="Q667">
        <v>7</v>
      </c>
      <c r="R667">
        <v>4.59835367584445E-2</v>
      </c>
      <c r="S667">
        <v>1.43343741129719E-2</v>
      </c>
      <c r="T667">
        <v>38485</v>
      </c>
      <c r="U667">
        <v>3.6474595515185899E-2</v>
      </c>
      <c r="V667">
        <v>0.12489355662787401</v>
      </c>
      <c r="W667">
        <v>0.24623900085154701</v>
      </c>
      <c r="X667">
        <v>6.42917967641215E-2</v>
      </c>
      <c r="Y667">
        <v>2.1146749929037801E-2</v>
      </c>
      <c r="Z667">
        <v>4.9389724666477397E-2</v>
      </c>
      <c r="AA667">
        <v>3.2642634118648902E-3</v>
      </c>
      <c r="AB667">
        <v>6.1027533352256604E-3</v>
      </c>
      <c r="AC667">
        <v>4.98154981549815E-2</v>
      </c>
      <c r="AD667">
        <v>8.5154697700823203E-3</v>
      </c>
      <c r="AE667">
        <v>5.3931308543854698E-3</v>
      </c>
      <c r="AF667">
        <v>9.9347147317626998E-4</v>
      </c>
      <c r="AG667">
        <v>0.19885714285714301</v>
      </c>
      <c r="AH667">
        <v>0.38171428571428601</v>
      </c>
      <c r="AI667">
        <v>0.40914285714285697</v>
      </c>
      <c r="AJ667">
        <v>0.42628571428571399</v>
      </c>
      <c r="AK667">
        <v>0.11885714285714299</v>
      </c>
      <c r="AL667">
        <v>0.65600000000000003</v>
      </c>
      <c r="AM667">
        <v>5.94285714285714E-2</v>
      </c>
      <c r="AN667">
        <v>0.41028571428571398</v>
      </c>
      <c r="AO667">
        <v>0.24342857142857099</v>
      </c>
      <c r="AP667">
        <v>0.56114285714285705</v>
      </c>
      <c r="AQ667">
        <v>0.39085714285714301</v>
      </c>
      <c r="AR667">
        <v>0.78971428571428604</v>
      </c>
      <c r="AS667">
        <v>0.71199999999999997</v>
      </c>
      <c r="AT667">
        <v>0.21142857142857099</v>
      </c>
      <c r="AU667">
        <v>0.42057142857142898</v>
      </c>
      <c r="AV667">
        <v>1.4159999999999999</v>
      </c>
      <c r="AW667">
        <v>1.24457142857143</v>
      </c>
      <c r="AX667">
        <v>0.80457142857142905</v>
      </c>
      <c r="AY667">
        <v>2.5245714285714298</v>
      </c>
      <c r="AZ667">
        <v>5.9897142857142898</v>
      </c>
      <c r="BA667">
        <v>0.25600000000000001</v>
      </c>
      <c r="BB667">
        <v>0.11771428571428599</v>
      </c>
      <c r="BC667">
        <v>0.42399999999999999</v>
      </c>
      <c r="BD667">
        <v>0.55314285714285705</v>
      </c>
      <c r="BE667">
        <v>0.29028571428571398</v>
      </c>
      <c r="BF667" s="233" t="str">
        <f t="shared" si="10"/>
        <v>Some vulnerability</v>
      </c>
    </row>
    <row r="668" spans="1:58" x14ac:dyDescent="0.25">
      <c r="A668">
        <v>56368</v>
      </c>
      <c r="B668">
        <v>4087</v>
      </c>
      <c r="C668">
        <v>228</v>
      </c>
      <c r="D668">
        <v>75</v>
      </c>
      <c r="E668">
        <v>39067</v>
      </c>
      <c r="F668">
        <v>184</v>
      </c>
      <c r="G668">
        <v>884</v>
      </c>
      <c r="H668">
        <v>895</v>
      </c>
      <c r="I668">
        <v>406</v>
      </c>
      <c r="J668">
        <v>84</v>
      </c>
      <c r="K668">
        <v>200</v>
      </c>
      <c r="L668">
        <v>17</v>
      </c>
      <c r="M668">
        <v>10</v>
      </c>
      <c r="N668">
        <v>130</v>
      </c>
      <c r="O668">
        <v>3</v>
      </c>
      <c r="P668">
        <v>11</v>
      </c>
      <c r="Q668">
        <v>17</v>
      </c>
      <c r="R668">
        <v>5.5786640567653499E-2</v>
      </c>
      <c r="S668">
        <v>1.8350868607780801E-2</v>
      </c>
      <c r="T668">
        <v>39067</v>
      </c>
      <c r="U668">
        <v>4.5020797651088802E-2</v>
      </c>
      <c r="V668">
        <v>0.216295571323709</v>
      </c>
      <c r="W668">
        <v>0.21898703205285</v>
      </c>
      <c r="X668">
        <v>9.9339368730119906E-2</v>
      </c>
      <c r="Y668">
        <v>2.0552972840714501E-2</v>
      </c>
      <c r="Z668">
        <v>4.89356496207487E-2</v>
      </c>
      <c r="AA668">
        <v>4.1595302177636403E-3</v>
      </c>
      <c r="AB668">
        <v>2.4467824810374401E-3</v>
      </c>
      <c r="AC668">
        <v>3.18081722534867E-2</v>
      </c>
      <c r="AD668">
        <v>7.3403474431123098E-4</v>
      </c>
      <c r="AE668">
        <v>2.6914607291411798E-3</v>
      </c>
      <c r="AF668">
        <v>4.1595302177636403E-3</v>
      </c>
      <c r="AG668">
        <v>0.28228571428571397</v>
      </c>
      <c r="AH668">
        <v>0.53942857142857104</v>
      </c>
      <c r="AI668">
        <v>0.377142857142857</v>
      </c>
      <c r="AJ668">
        <v>0.55885714285714305</v>
      </c>
      <c r="AK668">
        <v>0.624</v>
      </c>
      <c r="AL668">
        <v>0.441142857142857</v>
      </c>
      <c r="AM668">
        <v>0.32685714285714301</v>
      </c>
      <c r="AN668">
        <v>0.39428571428571402</v>
      </c>
      <c r="AO668">
        <v>0.23771428571428599</v>
      </c>
      <c r="AP668">
        <v>0.60571428571428598</v>
      </c>
      <c r="AQ668">
        <v>0.34171428571428603</v>
      </c>
      <c r="AR668">
        <v>0.69142857142857095</v>
      </c>
      <c r="AS668">
        <v>0.23314285714285701</v>
      </c>
      <c r="AT668">
        <v>0.124571428571429</v>
      </c>
      <c r="AU668">
        <v>0.504</v>
      </c>
      <c r="AV668">
        <v>1.75771428571429</v>
      </c>
      <c r="AW668">
        <v>1.78628571428571</v>
      </c>
      <c r="AX668">
        <v>0.84342857142857097</v>
      </c>
      <c r="AY668">
        <v>1.8948571428571399</v>
      </c>
      <c r="AZ668">
        <v>6.2822857142857096</v>
      </c>
      <c r="BA668">
        <v>0.40114285714285702</v>
      </c>
      <c r="BB668">
        <v>0.38400000000000001</v>
      </c>
      <c r="BC668">
        <v>0.44571428571428601</v>
      </c>
      <c r="BD668">
        <v>0.33257142857142902</v>
      </c>
      <c r="BE668">
        <v>0.34285714285714303</v>
      </c>
      <c r="BF668" s="233" t="str">
        <f t="shared" si="10"/>
        <v>Some vulnerability</v>
      </c>
    </row>
    <row r="669" spans="1:58" x14ac:dyDescent="0.25">
      <c r="A669">
        <v>56369</v>
      </c>
      <c r="B669">
        <v>459</v>
      </c>
      <c r="C669">
        <v>80</v>
      </c>
      <c r="D669">
        <v>0</v>
      </c>
      <c r="E669">
        <v>28911</v>
      </c>
      <c r="F669">
        <v>54</v>
      </c>
      <c r="G669">
        <v>77</v>
      </c>
      <c r="H669">
        <v>114</v>
      </c>
      <c r="I669">
        <v>33</v>
      </c>
      <c r="J669">
        <v>33</v>
      </c>
      <c r="K669">
        <v>73</v>
      </c>
      <c r="L669">
        <v>35</v>
      </c>
      <c r="M669">
        <v>70</v>
      </c>
      <c r="N669">
        <v>0</v>
      </c>
      <c r="O669">
        <v>0</v>
      </c>
      <c r="P669">
        <v>14</v>
      </c>
      <c r="Q669">
        <v>0</v>
      </c>
      <c r="R669">
        <v>0.174291938997821</v>
      </c>
      <c r="S669">
        <v>0</v>
      </c>
      <c r="T669">
        <v>28911</v>
      </c>
      <c r="U669">
        <v>0.11764705882352899</v>
      </c>
      <c r="V669">
        <v>0.167755991285403</v>
      </c>
      <c r="W669">
        <v>0.24836601307189499</v>
      </c>
      <c r="X669">
        <v>7.1895424836601302E-2</v>
      </c>
      <c r="Y669">
        <v>7.1895424836601302E-2</v>
      </c>
      <c r="Z669">
        <v>0.15904139433551201</v>
      </c>
      <c r="AA669">
        <v>7.6252723311546797E-2</v>
      </c>
      <c r="AB669">
        <v>0.15250544662309401</v>
      </c>
      <c r="AC669">
        <v>0</v>
      </c>
      <c r="AD669">
        <v>0</v>
      </c>
      <c r="AE669">
        <v>3.0501089324618699E-2</v>
      </c>
      <c r="AF669">
        <v>0</v>
      </c>
      <c r="AG669">
        <v>0.92</v>
      </c>
      <c r="AH669">
        <v>0</v>
      </c>
      <c r="AI669">
        <v>0.90514285714285703</v>
      </c>
      <c r="AJ669">
        <v>0.97942857142857098</v>
      </c>
      <c r="AK669">
        <v>0.32342857142857101</v>
      </c>
      <c r="AL669">
        <v>0.67200000000000004</v>
      </c>
      <c r="AM669">
        <v>8.5714285714285701E-2</v>
      </c>
      <c r="AN669">
        <v>0.97028571428571397</v>
      </c>
      <c r="AO669">
        <v>0.73828571428571399</v>
      </c>
      <c r="AP669">
        <v>0.98285714285714298</v>
      </c>
      <c r="AQ669">
        <v>0.96799999999999997</v>
      </c>
      <c r="AR669">
        <v>0</v>
      </c>
      <c r="AS669">
        <v>0</v>
      </c>
      <c r="AT669">
        <v>0.82628571428571396</v>
      </c>
      <c r="AU669">
        <v>0</v>
      </c>
      <c r="AV669">
        <v>2.80457142857143</v>
      </c>
      <c r="AW669">
        <v>2.0514285714285698</v>
      </c>
      <c r="AX669">
        <v>1.72114285714286</v>
      </c>
      <c r="AY669">
        <v>1.79428571428571</v>
      </c>
      <c r="AZ669">
        <v>8.3714285714285701</v>
      </c>
      <c r="BA669">
        <v>0.82057142857142895</v>
      </c>
      <c r="BB669">
        <v>0.54742857142857104</v>
      </c>
      <c r="BC669">
        <v>0.89028571428571401</v>
      </c>
      <c r="BD669">
        <v>0.30628571428571399</v>
      </c>
      <c r="BE669">
        <v>0.68228571428571405</v>
      </c>
      <c r="BF669" s="233" t="str">
        <f t="shared" si="10"/>
        <v>Significant vulnerability</v>
      </c>
    </row>
    <row r="670" spans="1:58" x14ac:dyDescent="0.25">
      <c r="A670">
        <v>56371</v>
      </c>
      <c r="B670">
        <v>101</v>
      </c>
      <c r="C670">
        <v>28</v>
      </c>
      <c r="D670">
        <v>2</v>
      </c>
      <c r="E670">
        <v>22850</v>
      </c>
      <c r="F670">
        <v>19</v>
      </c>
      <c r="G670">
        <v>19</v>
      </c>
      <c r="H670">
        <v>28</v>
      </c>
      <c r="I670">
        <v>5</v>
      </c>
      <c r="J670">
        <v>9</v>
      </c>
      <c r="K670">
        <v>5</v>
      </c>
      <c r="L670">
        <v>4</v>
      </c>
      <c r="M670">
        <v>0</v>
      </c>
      <c r="N670">
        <v>2</v>
      </c>
      <c r="O670">
        <v>0</v>
      </c>
      <c r="P670">
        <v>2</v>
      </c>
      <c r="Q670">
        <v>0</v>
      </c>
      <c r="R670">
        <v>0.27722772277227697</v>
      </c>
      <c r="S670">
        <v>1.9801980198019799E-2</v>
      </c>
      <c r="T670">
        <v>22850</v>
      </c>
      <c r="U670">
        <v>0.18811881188118801</v>
      </c>
      <c r="V670">
        <v>0.18811881188118801</v>
      </c>
      <c r="W670">
        <v>0.27722772277227697</v>
      </c>
      <c r="X670">
        <v>4.95049504950495E-2</v>
      </c>
      <c r="Y670">
        <v>8.9108910891089105E-2</v>
      </c>
      <c r="Z670">
        <v>4.95049504950495E-2</v>
      </c>
      <c r="AA670">
        <v>3.9603960396039598E-2</v>
      </c>
      <c r="AB670">
        <v>0</v>
      </c>
      <c r="AC670">
        <v>1.9801980198019799E-2</v>
      </c>
      <c r="AD670">
        <v>0</v>
      </c>
      <c r="AE670">
        <v>1.9801980198019799E-2</v>
      </c>
      <c r="AF670">
        <v>0</v>
      </c>
      <c r="AG670">
        <v>0.97714285714285698</v>
      </c>
      <c r="AH670">
        <v>0.58628571428571397</v>
      </c>
      <c r="AI670">
        <v>0.97371428571428598</v>
      </c>
      <c r="AJ670">
        <v>0.998857142857143</v>
      </c>
      <c r="AK670">
        <v>0.44800000000000001</v>
      </c>
      <c r="AL670">
        <v>0.84799999999999998</v>
      </c>
      <c r="AM670">
        <v>2.17142857142857E-2</v>
      </c>
      <c r="AN670">
        <v>0.98171428571428598</v>
      </c>
      <c r="AO670">
        <v>0.24457142857142899</v>
      </c>
      <c r="AP670">
        <v>0.94399999999999995</v>
      </c>
      <c r="AQ670">
        <v>0</v>
      </c>
      <c r="AR670">
        <v>0.55657142857142905</v>
      </c>
      <c r="AS670">
        <v>0</v>
      </c>
      <c r="AT670">
        <v>0.63428571428571401</v>
      </c>
      <c r="AU670">
        <v>0</v>
      </c>
      <c r="AV670">
        <v>3.536</v>
      </c>
      <c r="AW670">
        <v>2.29942857142857</v>
      </c>
      <c r="AX670">
        <v>1.1885714285714299</v>
      </c>
      <c r="AY670">
        <v>1.1908571428571399</v>
      </c>
      <c r="AZ670">
        <v>8.2148571428571397</v>
      </c>
      <c r="BA670">
        <v>0.96571428571428597</v>
      </c>
      <c r="BB670">
        <v>0.65714285714285703</v>
      </c>
      <c r="BC670">
        <v>0.65485714285714303</v>
      </c>
      <c r="BD670">
        <v>0.13942857142857101</v>
      </c>
      <c r="BE670">
        <v>0.65600000000000003</v>
      </c>
      <c r="BF670" s="233" t="str">
        <f t="shared" si="10"/>
        <v>Significant vulnerability</v>
      </c>
    </row>
    <row r="671" spans="1:58" x14ac:dyDescent="0.25">
      <c r="A671">
        <v>56373</v>
      </c>
      <c r="B671">
        <v>3240</v>
      </c>
      <c r="C671">
        <v>336</v>
      </c>
      <c r="D671">
        <v>84</v>
      </c>
      <c r="E671">
        <v>38665</v>
      </c>
      <c r="F671">
        <v>116</v>
      </c>
      <c r="G671">
        <v>450</v>
      </c>
      <c r="H671">
        <v>856</v>
      </c>
      <c r="I671">
        <v>320</v>
      </c>
      <c r="J671">
        <v>86</v>
      </c>
      <c r="K671">
        <v>145</v>
      </c>
      <c r="L671">
        <v>3</v>
      </c>
      <c r="M671">
        <v>62</v>
      </c>
      <c r="N671">
        <v>68</v>
      </c>
      <c r="O671">
        <v>20</v>
      </c>
      <c r="P671">
        <v>39</v>
      </c>
      <c r="Q671">
        <v>28</v>
      </c>
      <c r="R671">
        <v>0.10370370370370401</v>
      </c>
      <c r="S671">
        <v>2.5925925925925901E-2</v>
      </c>
      <c r="T671">
        <v>38665</v>
      </c>
      <c r="U671">
        <v>3.5802469135802498E-2</v>
      </c>
      <c r="V671">
        <v>0.13888888888888901</v>
      </c>
      <c r="W671">
        <v>0.264197530864198</v>
      </c>
      <c r="X671">
        <v>9.8765432098765399E-2</v>
      </c>
      <c r="Y671">
        <v>2.6543209876543201E-2</v>
      </c>
      <c r="Z671">
        <v>4.4753086419753098E-2</v>
      </c>
      <c r="AA671">
        <v>9.2592592592592596E-4</v>
      </c>
      <c r="AB671">
        <v>1.91358024691358E-2</v>
      </c>
      <c r="AC671">
        <v>2.09876543209877E-2</v>
      </c>
      <c r="AD671">
        <v>6.17283950617284E-3</v>
      </c>
      <c r="AE671">
        <v>1.2037037037037001E-2</v>
      </c>
      <c r="AF671">
        <v>8.6419753086419693E-3</v>
      </c>
      <c r="AG671">
        <v>0.68457142857142905</v>
      </c>
      <c r="AH671">
        <v>0.76342857142857101</v>
      </c>
      <c r="AI671">
        <v>0.39771428571428602</v>
      </c>
      <c r="AJ671">
        <v>0.40914285714285697</v>
      </c>
      <c r="AK671">
        <v>0.17828571428571399</v>
      </c>
      <c r="AL671">
        <v>0.77257142857142902</v>
      </c>
      <c r="AM671">
        <v>0.32228571428571401</v>
      </c>
      <c r="AN671">
        <v>0.56914285714285695</v>
      </c>
      <c r="AO671">
        <v>0.21142857142857099</v>
      </c>
      <c r="AP671">
        <v>0.41485714285714298</v>
      </c>
      <c r="AQ671">
        <v>0.55885714285714305</v>
      </c>
      <c r="AR671">
        <v>0.57599999999999996</v>
      </c>
      <c r="AS671">
        <v>0.60114285714285698</v>
      </c>
      <c r="AT671">
        <v>0.442285714285714</v>
      </c>
      <c r="AU671">
        <v>0.57942857142857096</v>
      </c>
      <c r="AV671">
        <v>2.2548571428571398</v>
      </c>
      <c r="AW671">
        <v>1.8422857142857101</v>
      </c>
      <c r="AX671">
        <v>0.626285714285714</v>
      </c>
      <c r="AY671">
        <v>2.75771428571429</v>
      </c>
      <c r="AZ671">
        <v>7.48114285714286</v>
      </c>
      <c r="BA671">
        <v>0.629714285714286</v>
      </c>
      <c r="BB671">
        <v>0.41142857142857098</v>
      </c>
      <c r="BC671">
        <v>0.32457142857142901</v>
      </c>
      <c r="BD671">
        <v>0.61028571428571399</v>
      </c>
      <c r="BE671">
        <v>0.54171428571428604</v>
      </c>
      <c r="BF671" s="233" t="str">
        <f t="shared" si="10"/>
        <v>Significant vulnerability</v>
      </c>
    </row>
    <row r="672" spans="1:58" x14ac:dyDescent="0.25">
      <c r="A672">
        <v>56374</v>
      </c>
      <c r="B672">
        <v>10049</v>
      </c>
      <c r="C672">
        <v>1552</v>
      </c>
      <c r="D672">
        <v>161</v>
      </c>
      <c r="E672">
        <v>35594</v>
      </c>
      <c r="F672">
        <v>414</v>
      </c>
      <c r="G672">
        <v>1345</v>
      </c>
      <c r="H672">
        <v>1890</v>
      </c>
      <c r="I672">
        <v>1084</v>
      </c>
      <c r="J672">
        <v>175</v>
      </c>
      <c r="K672">
        <v>1256</v>
      </c>
      <c r="L672">
        <v>76</v>
      </c>
      <c r="M672">
        <v>336</v>
      </c>
      <c r="N672">
        <v>25</v>
      </c>
      <c r="O672">
        <v>76</v>
      </c>
      <c r="P672">
        <v>77</v>
      </c>
      <c r="Q672">
        <v>1565</v>
      </c>
      <c r="R672">
        <v>0.154443228181909</v>
      </c>
      <c r="S672">
        <v>1.6021494676087201E-2</v>
      </c>
      <c r="T672">
        <v>35594</v>
      </c>
      <c r="U672">
        <v>4.11981291670813E-2</v>
      </c>
      <c r="V672">
        <v>0.13384416359836801</v>
      </c>
      <c r="W672">
        <v>0.18807841576276199</v>
      </c>
      <c r="X672">
        <v>0.10787142999303399</v>
      </c>
      <c r="Y672">
        <v>1.7414668126181702E-2</v>
      </c>
      <c r="Z672">
        <v>0.12498756095133801</v>
      </c>
      <c r="AA672">
        <v>7.5629415862274903E-3</v>
      </c>
      <c r="AB672">
        <v>3.3436162802268903E-2</v>
      </c>
      <c r="AC672">
        <v>2.4878097323116702E-3</v>
      </c>
      <c r="AD672">
        <v>7.5629415862274903E-3</v>
      </c>
      <c r="AE672">
        <v>7.66245397551995E-3</v>
      </c>
      <c r="AF672">
        <v>0.15573688924271101</v>
      </c>
      <c r="AG672">
        <v>0.89371428571428602</v>
      </c>
      <c r="AH672">
        <v>0.438857142857143</v>
      </c>
      <c r="AI672">
        <v>0.60114285714285698</v>
      </c>
      <c r="AJ672">
        <v>0.499428571428571</v>
      </c>
      <c r="AK672">
        <v>0.150857142857143</v>
      </c>
      <c r="AL672">
        <v>0.24</v>
      </c>
      <c r="AM672">
        <v>0.39542857142857102</v>
      </c>
      <c r="AN672">
        <v>0.28914285714285698</v>
      </c>
      <c r="AO672">
        <v>0.66971428571428604</v>
      </c>
      <c r="AP672">
        <v>0.71771428571428597</v>
      </c>
      <c r="AQ672">
        <v>0.69599999999999995</v>
      </c>
      <c r="AR672">
        <v>0.20114285714285701</v>
      </c>
      <c r="AS672">
        <v>0.65714285714285703</v>
      </c>
      <c r="AT672">
        <v>0.29485714285714298</v>
      </c>
      <c r="AU672">
        <v>0.98057142857142898</v>
      </c>
      <c r="AV672">
        <v>2.4331428571428599</v>
      </c>
      <c r="AW672">
        <v>1.0754285714285701</v>
      </c>
      <c r="AX672">
        <v>1.3874285714285699</v>
      </c>
      <c r="AY672">
        <v>2.8297142857142901</v>
      </c>
      <c r="AZ672">
        <v>7.7257142857142904</v>
      </c>
      <c r="BA672">
        <v>0.69142857142857095</v>
      </c>
      <c r="BB672">
        <v>5.6000000000000001E-2</v>
      </c>
      <c r="BC672">
        <v>0.746285714285714</v>
      </c>
      <c r="BD672">
        <v>0.63314285714285701</v>
      </c>
      <c r="BE672">
        <v>0.56799999999999995</v>
      </c>
      <c r="BF672" s="233" t="str">
        <f t="shared" si="10"/>
        <v>Significant vulnerability</v>
      </c>
    </row>
    <row r="673" spans="1:58" x14ac:dyDescent="0.25">
      <c r="A673">
        <v>56375</v>
      </c>
      <c r="B673">
        <v>782</v>
      </c>
      <c r="C673">
        <v>22</v>
      </c>
      <c r="D673">
        <v>20</v>
      </c>
      <c r="E673">
        <v>41992</v>
      </c>
      <c r="F673">
        <v>12</v>
      </c>
      <c r="G673">
        <v>102</v>
      </c>
      <c r="H673">
        <v>144</v>
      </c>
      <c r="I673">
        <v>84</v>
      </c>
      <c r="J673">
        <v>41</v>
      </c>
      <c r="K673">
        <v>23</v>
      </c>
      <c r="L673">
        <v>1</v>
      </c>
      <c r="M673">
        <v>0</v>
      </c>
      <c r="N673">
        <v>0</v>
      </c>
      <c r="O673">
        <v>4</v>
      </c>
      <c r="P673">
        <v>6</v>
      </c>
      <c r="Q673">
        <v>0</v>
      </c>
      <c r="R673">
        <v>2.81329923273657E-2</v>
      </c>
      <c r="S673">
        <v>2.5575447570332501E-2</v>
      </c>
      <c r="T673">
        <v>41992</v>
      </c>
      <c r="U673">
        <v>1.5345268542199499E-2</v>
      </c>
      <c r="V673">
        <v>0.13043478260869601</v>
      </c>
      <c r="W673">
        <v>0.18414322250639401</v>
      </c>
      <c r="X673">
        <v>0.10741687979539601</v>
      </c>
      <c r="Y673">
        <v>5.24296675191816E-2</v>
      </c>
      <c r="Z673">
        <v>2.9411764705882401E-2</v>
      </c>
      <c r="AA673">
        <v>1.27877237851662E-3</v>
      </c>
      <c r="AB673">
        <v>0</v>
      </c>
      <c r="AC673">
        <v>0</v>
      </c>
      <c r="AD673">
        <v>5.1150895140665001E-3</v>
      </c>
      <c r="AE673">
        <v>7.6726342710997401E-3</v>
      </c>
      <c r="AF673">
        <v>0</v>
      </c>
      <c r="AG673">
        <v>7.3142857142857107E-2</v>
      </c>
      <c r="AH673">
        <v>0.75771428571428601</v>
      </c>
      <c r="AI673">
        <v>0.27771428571428602</v>
      </c>
      <c r="AJ673">
        <v>9.4857142857142904E-2</v>
      </c>
      <c r="AK673">
        <v>0.13485714285714301</v>
      </c>
      <c r="AL673">
        <v>0.220571428571429</v>
      </c>
      <c r="AM673">
        <v>0.39428571428571402</v>
      </c>
      <c r="AN673">
        <v>0.92914285714285705</v>
      </c>
      <c r="AO673">
        <v>0.114285714285714</v>
      </c>
      <c r="AP673">
        <v>0.44685714285714301</v>
      </c>
      <c r="AQ673">
        <v>0</v>
      </c>
      <c r="AR673">
        <v>0</v>
      </c>
      <c r="AS673">
        <v>0.52685714285714302</v>
      </c>
      <c r="AT673">
        <v>0.29828571428571399</v>
      </c>
      <c r="AU673">
        <v>0</v>
      </c>
      <c r="AV673">
        <v>1.20342857142857</v>
      </c>
      <c r="AW673">
        <v>1.6788571428571399</v>
      </c>
      <c r="AX673">
        <v>0.56114285714285705</v>
      </c>
      <c r="AY673">
        <v>0.82514285714285696</v>
      </c>
      <c r="AZ673">
        <v>4.2685714285714296</v>
      </c>
      <c r="BA673">
        <v>0.187428571428571</v>
      </c>
      <c r="BB673">
        <v>0.316571428571429</v>
      </c>
      <c r="BC673">
        <v>0.27657142857142902</v>
      </c>
      <c r="BD673">
        <v>6.8571428571428603E-2</v>
      </c>
      <c r="BE673">
        <v>5.94285714285714E-2</v>
      </c>
      <c r="BF673" s="233" t="str">
        <f t="shared" si="10"/>
        <v>Least vulnerability</v>
      </c>
    </row>
    <row r="674" spans="1:58" x14ac:dyDescent="0.25">
      <c r="A674">
        <v>56376</v>
      </c>
      <c r="B674">
        <v>301</v>
      </c>
      <c r="C674">
        <v>57</v>
      </c>
      <c r="D674">
        <v>0</v>
      </c>
      <c r="E674">
        <v>32174</v>
      </c>
      <c r="F674">
        <v>31</v>
      </c>
      <c r="G674">
        <v>51</v>
      </c>
      <c r="H674">
        <v>66</v>
      </c>
      <c r="I674">
        <v>29</v>
      </c>
      <c r="J674">
        <v>2</v>
      </c>
      <c r="K674">
        <v>6</v>
      </c>
      <c r="L674">
        <v>3</v>
      </c>
      <c r="M674">
        <v>15</v>
      </c>
      <c r="N674">
        <v>1</v>
      </c>
      <c r="O674">
        <v>1</v>
      </c>
      <c r="P674">
        <v>10</v>
      </c>
      <c r="Q674">
        <v>0</v>
      </c>
      <c r="R674">
        <v>0.18936877076412001</v>
      </c>
      <c r="S674">
        <v>0</v>
      </c>
      <c r="T674">
        <v>32174</v>
      </c>
      <c r="U674">
        <v>0.102990033222591</v>
      </c>
      <c r="V674">
        <v>0.16943521594684399</v>
      </c>
      <c r="W674">
        <v>0.21926910299003299</v>
      </c>
      <c r="X674">
        <v>9.6345514950166106E-2</v>
      </c>
      <c r="Y674">
        <v>6.6445182724252502E-3</v>
      </c>
      <c r="Z674">
        <v>1.9933554817275701E-2</v>
      </c>
      <c r="AA674">
        <v>9.9667774086378697E-3</v>
      </c>
      <c r="AB674">
        <v>4.9833887043189397E-2</v>
      </c>
      <c r="AC674">
        <v>3.3222591362126199E-3</v>
      </c>
      <c r="AD674">
        <v>3.3222591362126199E-3</v>
      </c>
      <c r="AE674">
        <v>3.32225913621262E-2</v>
      </c>
      <c r="AF674">
        <v>0</v>
      </c>
      <c r="AG674">
        <v>0.93828571428571395</v>
      </c>
      <c r="AH674">
        <v>0</v>
      </c>
      <c r="AI674">
        <v>0.78971428571428604</v>
      </c>
      <c r="AJ674">
        <v>0.96</v>
      </c>
      <c r="AK674">
        <v>0.33600000000000002</v>
      </c>
      <c r="AL674">
        <v>0.44342857142857101</v>
      </c>
      <c r="AM674">
        <v>0.29257142857142898</v>
      </c>
      <c r="AN674">
        <v>4.8000000000000001E-2</v>
      </c>
      <c r="AO674">
        <v>6.6285714285714295E-2</v>
      </c>
      <c r="AP674">
        <v>0.77142857142857102</v>
      </c>
      <c r="AQ674">
        <v>0.80914285714285705</v>
      </c>
      <c r="AR674">
        <v>0.22857142857142901</v>
      </c>
      <c r="AS674">
        <v>0.40571428571428603</v>
      </c>
      <c r="AT674">
        <v>0.85714285714285698</v>
      </c>
      <c r="AU674">
        <v>0</v>
      </c>
      <c r="AV674">
        <v>2.6880000000000002</v>
      </c>
      <c r="AW674">
        <v>1.1200000000000001</v>
      </c>
      <c r="AX674">
        <v>0.83771428571428597</v>
      </c>
      <c r="AY674">
        <v>2.30057142857143</v>
      </c>
      <c r="AZ674">
        <v>6.9462857142857102</v>
      </c>
      <c r="BA674">
        <v>0.78400000000000003</v>
      </c>
      <c r="BB674">
        <v>7.0857142857142896E-2</v>
      </c>
      <c r="BC674">
        <v>0.442285714285714</v>
      </c>
      <c r="BD674">
        <v>0.47657142857142898</v>
      </c>
      <c r="BE674">
        <v>0.45485714285714302</v>
      </c>
      <c r="BF674" s="233" t="str">
        <f t="shared" si="10"/>
        <v>Some vulnerability</v>
      </c>
    </row>
    <row r="675" spans="1:58" x14ac:dyDescent="0.25">
      <c r="A675">
        <v>56377</v>
      </c>
      <c r="B675">
        <v>20852</v>
      </c>
      <c r="C675">
        <v>1450</v>
      </c>
      <c r="D675">
        <v>287</v>
      </c>
      <c r="E675">
        <v>40834</v>
      </c>
      <c r="F675">
        <v>592</v>
      </c>
      <c r="G675">
        <v>2801</v>
      </c>
      <c r="H675">
        <v>5974</v>
      </c>
      <c r="I675">
        <v>2221</v>
      </c>
      <c r="J675">
        <v>239</v>
      </c>
      <c r="K675">
        <v>2178</v>
      </c>
      <c r="L675">
        <v>94</v>
      </c>
      <c r="M675">
        <v>2401</v>
      </c>
      <c r="N675">
        <v>219</v>
      </c>
      <c r="O675">
        <v>201</v>
      </c>
      <c r="P675">
        <v>270</v>
      </c>
      <c r="Q675">
        <v>221</v>
      </c>
      <c r="R675">
        <v>6.9537694225973501E-2</v>
      </c>
      <c r="S675">
        <v>1.3763667753692701E-2</v>
      </c>
      <c r="T675">
        <v>40834</v>
      </c>
      <c r="U675">
        <v>2.8390562056397499E-2</v>
      </c>
      <c r="V675">
        <v>0.13432764243238099</v>
      </c>
      <c r="W675">
        <v>0.28649530021101099</v>
      </c>
      <c r="X675">
        <v>0.106512564741991</v>
      </c>
      <c r="Y675">
        <v>1.14617302896605E-2</v>
      </c>
      <c r="Z675">
        <v>0.10445041243046201</v>
      </c>
      <c r="AA675">
        <v>4.5079608670631098E-3</v>
      </c>
      <c r="AB675">
        <v>0.115144830232112</v>
      </c>
      <c r="AC675">
        <v>1.0502589679647E-2</v>
      </c>
      <c r="AD675">
        <v>9.6393631306349505E-3</v>
      </c>
      <c r="AE675">
        <v>1.29483982351813E-2</v>
      </c>
      <c r="AF675">
        <v>1.0598503740648401E-2</v>
      </c>
      <c r="AG675">
        <v>0.40571428571428603</v>
      </c>
      <c r="AH675">
        <v>0.36685714285714299</v>
      </c>
      <c r="AI675">
        <v>0.32342857142857101</v>
      </c>
      <c r="AJ675">
        <v>0.25942857142857101</v>
      </c>
      <c r="AK675">
        <v>0.156571428571429</v>
      </c>
      <c r="AL675">
        <v>0.88457142857142901</v>
      </c>
      <c r="AM675">
        <v>0.38971428571428601</v>
      </c>
      <c r="AN675">
        <v>0.11542857142857101</v>
      </c>
      <c r="AO675">
        <v>0.60457142857142898</v>
      </c>
      <c r="AP675">
        <v>0.61714285714285699</v>
      </c>
      <c r="AQ675">
        <v>0.94628571428571395</v>
      </c>
      <c r="AR675">
        <v>0.40457142857142903</v>
      </c>
      <c r="AS675">
        <v>0.75542857142857101</v>
      </c>
      <c r="AT675">
        <v>0.47199999999999998</v>
      </c>
      <c r="AU675">
        <v>0.620571428571429</v>
      </c>
      <c r="AV675">
        <v>1.3554285714285701</v>
      </c>
      <c r="AW675">
        <v>1.54628571428571</v>
      </c>
      <c r="AX675">
        <v>1.22171428571429</v>
      </c>
      <c r="AY675">
        <v>3.1988571428571402</v>
      </c>
      <c r="AZ675">
        <v>7.3222857142857096</v>
      </c>
      <c r="BA675">
        <v>0.23542857142857099</v>
      </c>
      <c r="BB675">
        <v>0.24228571428571399</v>
      </c>
      <c r="BC675">
        <v>0.67085714285714304</v>
      </c>
      <c r="BD675">
        <v>0.754285714285714</v>
      </c>
      <c r="BE675">
        <v>0.50857142857142901</v>
      </c>
      <c r="BF675" s="233" t="str">
        <f t="shared" si="10"/>
        <v>Significant vulnerability</v>
      </c>
    </row>
    <row r="676" spans="1:58" x14ac:dyDescent="0.25">
      <c r="A676">
        <v>56378</v>
      </c>
      <c r="B676">
        <v>8517</v>
      </c>
      <c r="C676">
        <v>1059</v>
      </c>
      <c r="D676">
        <v>213</v>
      </c>
      <c r="E676">
        <v>34511</v>
      </c>
      <c r="F676">
        <v>516</v>
      </c>
      <c r="G676">
        <v>1767</v>
      </c>
      <c r="H676">
        <v>1931</v>
      </c>
      <c r="I676">
        <v>1280</v>
      </c>
      <c r="J676">
        <v>260</v>
      </c>
      <c r="K676">
        <v>773</v>
      </c>
      <c r="L676">
        <v>55</v>
      </c>
      <c r="M676">
        <v>391</v>
      </c>
      <c r="N676">
        <v>139</v>
      </c>
      <c r="O676">
        <v>17</v>
      </c>
      <c r="P676">
        <v>217</v>
      </c>
      <c r="Q676">
        <v>209</v>
      </c>
      <c r="R676">
        <v>0.124339556181754</v>
      </c>
      <c r="S676">
        <v>2.50088059175766E-2</v>
      </c>
      <c r="T676">
        <v>34511</v>
      </c>
      <c r="U676">
        <v>6.0584712927087003E-2</v>
      </c>
      <c r="V676">
        <v>0.20746741810496699</v>
      </c>
      <c r="W676">
        <v>0.22672302453915699</v>
      </c>
      <c r="X676">
        <v>0.15028765997416901</v>
      </c>
      <c r="Y676">
        <v>3.0527180932253099E-2</v>
      </c>
      <c r="Z676">
        <v>9.0759657156275694E-2</v>
      </c>
      <c r="AA676">
        <v>6.4576728895150903E-3</v>
      </c>
      <c r="AB676">
        <v>4.5908183632734502E-2</v>
      </c>
      <c r="AC676">
        <v>1.6320300575319899E-2</v>
      </c>
      <c r="AD676">
        <v>1.9960079840319399E-3</v>
      </c>
      <c r="AE676">
        <v>2.5478454854995902E-2</v>
      </c>
      <c r="AF676">
        <v>2.4539156980157299E-2</v>
      </c>
      <c r="AG676">
        <v>0.78742857142857103</v>
      </c>
      <c r="AH676">
        <v>0.74399999999999999</v>
      </c>
      <c r="AI676">
        <v>0.67314285714285704</v>
      </c>
      <c r="AJ676">
        <v>0.78171428571428603</v>
      </c>
      <c r="AK676">
        <v>0.57257142857142895</v>
      </c>
      <c r="AL676">
        <v>0.51542857142857101</v>
      </c>
      <c r="AM676">
        <v>0.76342857142857101</v>
      </c>
      <c r="AN676">
        <v>0.66971428571428604</v>
      </c>
      <c r="AO676">
        <v>0.51771428571428602</v>
      </c>
      <c r="AP676">
        <v>0.67885714285714305</v>
      </c>
      <c r="AQ676">
        <v>0.78857142857142903</v>
      </c>
      <c r="AR676">
        <v>0.504</v>
      </c>
      <c r="AS676">
        <v>0.32114285714285701</v>
      </c>
      <c r="AT676">
        <v>0.75542857142857101</v>
      </c>
      <c r="AU676">
        <v>0.77942857142857103</v>
      </c>
      <c r="AV676">
        <v>2.9862857142857102</v>
      </c>
      <c r="AW676">
        <v>2.52114285714286</v>
      </c>
      <c r="AX676">
        <v>1.19657142857143</v>
      </c>
      <c r="AY676">
        <v>3.1485714285714299</v>
      </c>
      <c r="AZ676">
        <v>9.8525714285714301</v>
      </c>
      <c r="BA676">
        <v>0.874285714285714</v>
      </c>
      <c r="BB676">
        <v>0.77028571428571402</v>
      </c>
      <c r="BC676">
        <v>0.65828571428571403</v>
      </c>
      <c r="BD676">
        <v>0.73599999999999999</v>
      </c>
      <c r="BE676">
        <v>0.89028571428571401</v>
      </c>
      <c r="BF676" s="233" t="str">
        <f t="shared" si="10"/>
        <v>Most vulnerability</v>
      </c>
    </row>
    <row r="677" spans="1:58" x14ac:dyDescent="0.25">
      <c r="A677">
        <v>56379</v>
      </c>
      <c r="B677">
        <v>17251</v>
      </c>
      <c r="C677">
        <v>1155</v>
      </c>
      <c r="D677">
        <v>253</v>
      </c>
      <c r="E677">
        <v>37251</v>
      </c>
      <c r="F677">
        <v>600</v>
      </c>
      <c r="G677">
        <v>2492</v>
      </c>
      <c r="H677">
        <v>4557</v>
      </c>
      <c r="I677">
        <v>1807</v>
      </c>
      <c r="J677">
        <v>462</v>
      </c>
      <c r="K677">
        <v>1677</v>
      </c>
      <c r="L677">
        <v>35</v>
      </c>
      <c r="M677">
        <v>1642</v>
      </c>
      <c r="N677">
        <v>100</v>
      </c>
      <c r="O677">
        <v>92</v>
      </c>
      <c r="P677">
        <v>357</v>
      </c>
      <c r="Q677">
        <v>544</v>
      </c>
      <c r="R677">
        <v>6.6952640426641896E-2</v>
      </c>
      <c r="S677">
        <v>1.46658164744073E-2</v>
      </c>
      <c r="T677">
        <v>37251</v>
      </c>
      <c r="U677">
        <v>3.4780592429424398E-2</v>
      </c>
      <c r="V677">
        <v>0.14445539389020901</v>
      </c>
      <c r="W677">
        <v>0.26415859950147802</v>
      </c>
      <c r="X677">
        <v>0.104747550866616</v>
      </c>
      <c r="Y677">
        <v>2.6781056170656799E-2</v>
      </c>
      <c r="Z677">
        <v>9.7211755840241207E-2</v>
      </c>
      <c r="AA677">
        <v>2.0288678917164201E-3</v>
      </c>
      <c r="AB677">
        <v>9.5182887948524697E-2</v>
      </c>
      <c r="AC677">
        <v>5.7967654049040597E-3</v>
      </c>
      <c r="AD677">
        <v>5.3330241725117397E-3</v>
      </c>
      <c r="AE677">
        <v>2.0694452495507502E-2</v>
      </c>
      <c r="AF677">
        <v>3.15344038026781E-2</v>
      </c>
      <c r="AG677">
        <v>0.38857142857142901</v>
      </c>
      <c r="AH677">
        <v>0.38628571428571401</v>
      </c>
      <c r="AI677">
        <v>0.48457142857142899</v>
      </c>
      <c r="AJ677">
        <v>0.38742857142857101</v>
      </c>
      <c r="AK677">
        <v>0.20228571428571401</v>
      </c>
      <c r="AL677">
        <v>0.77142857142857102</v>
      </c>
      <c r="AM677">
        <v>0.36799999999999999</v>
      </c>
      <c r="AN677">
        <v>0.57371428571428595</v>
      </c>
      <c r="AO677">
        <v>0.55771428571428605</v>
      </c>
      <c r="AP677">
        <v>0.498285714285714</v>
      </c>
      <c r="AQ677">
        <v>0.92457142857142904</v>
      </c>
      <c r="AR677">
        <v>0.28685714285714298</v>
      </c>
      <c r="AS677">
        <v>0.54628571428571404</v>
      </c>
      <c r="AT677">
        <v>0.66400000000000003</v>
      </c>
      <c r="AU677">
        <v>0.85028571428571398</v>
      </c>
      <c r="AV677">
        <v>1.6468571428571399</v>
      </c>
      <c r="AW677">
        <v>1.9154285714285699</v>
      </c>
      <c r="AX677">
        <v>1.056</v>
      </c>
      <c r="AY677">
        <v>3.2719999999999998</v>
      </c>
      <c r="AZ677">
        <v>7.8902857142857101</v>
      </c>
      <c r="BA677">
        <v>0.34971428571428598</v>
      </c>
      <c r="BB677">
        <v>0.442285714285714</v>
      </c>
      <c r="BC677">
        <v>0.57942857142857096</v>
      </c>
      <c r="BD677">
        <v>0.78742857142857103</v>
      </c>
      <c r="BE677">
        <v>0.59314285714285697</v>
      </c>
      <c r="BF677" s="233" t="str">
        <f t="shared" si="10"/>
        <v>Significant vulnerability</v>
      </c>
    </row>
    <row r="678" spans="1:58" x14ac:dyDescent="0.25">
      <c r="A678">
        <v>56381</v>
      </c>
      <c r="B678">
        <v>2315</v>
      </c>
      <c r="C678">
        <v>238</v>
      </c>
      <c r="D678">
        <v>15</v>
      </c>
      <c r="E678">
        <v>37217</v>
      </c>
      <c r="F678">
        <v>109</v>
      </c>
      <c r="G678">
        <v>588</v>
      </c>
      <c r="H678">
        <v>460</v>
      </c>
      <c r="I678">
        <v>337</v>
      </c>
      <c r="J678">
        <v>74</v>
      </c>
      <c r="K678">
        <v>176</v>
      </c>
      <c r="L678">
        <v>0</v>
      </c>
      <c r="M678">
        <v>80</v>
      </c>
      <c r="N678">
        <v>25</v>
      </c>
      <c r="O678">
        <v>7</v>
      </c>
      <c r="P678">
        <v>55</v>
      </c>
      <c r="Q678">
        <v>84</v>
      </c>
      <c r="R678">
        <v>0.10280777537797001</v>
      </c>
      <c r="S678">
        <v>6.4794816414686799E-3</v>
      </c>
      <c r="T678">
        <v>37217</v>
      </c>
      <c r="U678">
        <v>4.7084233261339099E-2</v>
      </c>
      <c r="V678">
        <v>0.25399568034557202</v>
      </c>
      <c r="W678">
        <v>0.19870410367170599</v>
      </c>
      <c r="X678">
        <v>0.14557235421166301</v>
      </c>
      <c r="Y678">
        <v>3.19654427645788E-2</v>
      </c>
      <c r="Z678">
        <v>7.6025917926565906E-2</v>
      </c>
      <c r="AA678">
        <v>0</v>
      </c>
      <c r="AB678">
        <v>3.4557235421166302E-2</v>
      </c>
      <c r="AC678">
        <v>1.07991360691145E-2</v>
      </c>
      <c r="AD678">
        <v>3.0237580993520501E-3</v>
      </c>
      <c r="AE678">
        <v>2.3758099352051799E-2</v>
      </c>
      <c r="AF678">
        <v>3.62850971922246E-2</v>
      </c>
      <c r="AG678">
        <v>0.67542857142857105</v>
      </c>
      <c r="AH678">
        <v>0.14857142857142899</v>
      </c>
      <c r="AI678">
        <v>0.49028571428571399</v>
      </c>
      <c r="AJ678">
        <v>0.59314285714285697</v>
      </c>
      <c r="AK678">
        <v>0.79085714285714304</v>
      </c>
      <c r="AL678">
        <v>0.29142857142857098</v>
      </c>
      <c r="AM678">
        <v>0.74171428571428599</v>
      </c>
      <c r="AN678">
        <v>0.69942857142857096</v>
      </c>
      <c r="AO678">
        <v>0.42171428571428599</v>
      </c>
      <c r="AP678">
        <v>0</v>
      </c>
      <c r="AQ678">
        <v>0.70742857142857096</v>
      </c>
      <c r="AR678">
        <v>0.41142857142857098</v>
      </c>
      <c r="AS678">
        <v>0.38857142857142901</v>
      </c>
      <c r="AT678">
        <v>0.73371428571428599</v>
      </c>
      <c r="AU678">
        <v>0.88</v>
      </c>
      <c r="AV678">
        <v>1.9074285714285699</v>
      </c>
      <c r="AW678">
        <v>2.5234285714285698</v>
      </c>
      <c r="AX678">
        <v>0.42171428571428599</v>
      </c>
      <c r="AY678">
        <v>3.1211428571428601</v>
      </c>
      <c r="AZ678">
        <v>7.9737142857142898</v>
      </c>
      <c r="BA678">
        <v>0.46400000000000002</v>
      </c>
      <c r="BB678">
        <v>0.77142857142857102</v>
      </c>
      <c r="BC678">
        <v>0.224</v>
      </c>
      <c r="BD678">
        <v>0.73371428571428599</v>
      </c>
      <c r="BE678">
        <v>0.60914285714285699</v>
      </c>
      <c r="BF678" s="233" t="str">
        <f t="shared" si="10"/>
        <v>Significant vulnerability</v>
      </c>
    </row>
    <row r="679" spans="1:58" x14ac:dyDescent="0.25">
      <c r="A679">
        <v>56382</v>
      </c>
      <c r="B679">
        <v>1360</v>
      </c>
      <c r="C679">
        <v>91</v>
      </c>
      <c r="D679">
        <v>22</v>
      </c>
      <c r="E679">
        <v>35576</v>
      </c>
      <c r="F679">
        <v>43</v>
      </c>
      <c r="G679">
        <v>283</v>
      </c>
      <c r="H679">
        <v>295</v>
      </c>
      <c r="I679">
        <v>166</v>
      </c>
      <c r="J679">
        <v>47</v>
      </c>
      <c r="K679">
        <v>40</v>
      </c>
      <c r="L679">
        <v>0</v>
      </c>
      <c r="M679">
        <v>23</v>
      </c>
      <c r="N679">
        <v>61</v>
      </c>
      <c r="O679">
        <v>5</v>
      </c>
      <c r="P679">
        <v>7</v>
      </c>
      <c r="Q679">
        <v>0</v>
      </c>
      <c r="R679">
        <v>6.6911764705882407E-2</v>
      </c>
      <c r="S679">
        <v>1.6176470588235299E-2</v>
      </c>
      <c r="T679">
        <v>35576</v>
      </c>
      <c r="U679">
        <v>3.16176470588235E-2</v>
      </c>
      <c r="V679">
        <v>0.20808823529411799</v>
      </c>
      <c r="W679">
        <v>0.216911764705882</v>
      </c>
      <c r="X679">
        <v>0.122058823529412</v>
      </c>
      <c r="Y679">
        <v>3.4558823529411802E-2</v>
      </c>
      <c r="Z679">
        <v>2.9411764705882401E-2</v>
      </c>
      <c r="AA679">
        <v>0</v>
      </c>
      <c r="AB679">
        <v>1.69117647058824E-2</v>
      </c>
      <c r="AC679">
        <v>4.4852941176470602E-2</v>
      </c>
      <c r="AD679">
        <v>3.6764705882352902E-3</v>
      </c>
      <c r="AE679">
        <v>5.14705882352941E-3</v>
      </c>
      <c r="AF679">
        <v>0</v>
      </c>
      <c r="AG679">
        <v>0.38514285714285701</v>
      </c>
      <c r="AH679">
        <v>0.441142857142857</v>
      </c>
      <c r="AI679">
        <v>0.60457142857142898</v>
      </c>
      <c r="AJ679">
        <v>0.314285714285714</v>
      </c>
      <c r="AK679">
        <v>0.58057142857142896</v>
      </c>
      <c r="AL679">
        <v>0.42742857142857099</v>
      </c>
      <c r="AM679">
        <v>0.54057142857142904</v>
      </c>
      <c r="AN679">
        <v>0.750857142857143</v>
      </c>
      <c r="AO679">
        <v>0.114285714285714</v>
      </c>
      <c r="AP679">
        <v>0</v>
      </c>
      <c r="AQ679">
        <v>0.53714285714285703</v>
      </c>
      <c r="AR679">
        <v>0.77142857142857102</v>
      </c>
      <c r="AS679">
        <v>0.42399999999999999</v>
      </c>
      <c r="AT679">
        <v>0.20114285714285701</v>
      </c>
      <c r="AU679">
        <v>0</v>
      </c>
      <c r="AV679">
        <v>1.74514285714286</v>
      </c>
      <c r="AW679">
        <v>2.29942857142857</v>
      </c>
      <c r="AX679">
        <v>0.114285714285714</v>
      </c>
      <c r="AY679">
        <v>1.9337142857142899</v>
      </c>
      <c r="AZ679">
        <v>6.0925714285714303</v>
      </c>
      <c r="BA679">
        <v>0.39314285714285702</v>
      </c>
      <c r="BB679">
        <v>0.65714285714285703</v>
      </c>
      <c r="BC679">
        <v>9.0285714285714302E-2</v>
      </c>
      <c r="BD679">
        <v>0.34628571428571397</v>
      </c>
      <c r="BE679">
        <v>0.312</v>
      </c>
      <c r="BF679" s="233" t="str">
        <f t="shared" si="10"/>
        <v>Some vulnerability</v>
      </c>
    </row>
    <row r="680" spans="1:58" x14ac:dyDescent="0.25">
      <c r="A680">
        <v>56384</v>
      </c>
      <c r="B680">
        <v>324</v>
      </c>
      <c r="C680">
        <v>12</v>
      </c>
      <c r="D680">
        <v>7</v>
      </c>
      <c r="E680">
        <v>30120</v>
      </c>
      <c r="F680">
        <v>36</v>
      </c>
      <c r="G680">
        <v>51</v>
      </c>
      <c r="H680">
        <v>83</v>
      </c>
      <c r="I680">
        <v>41</v>
      </c>
      <c r="J680">
        <v>2</v>
      </c>
      <c r="K680">
        <v>42</v>
      </c>
      <c r="L680">
        <v>17</v>
      </c>
      <c r="M680">
        <v>16</v>
      </c>
      <c r="N680">
        <v>0</v>
      </c>
      <c r="O680">
        <v>5</v>
      </c>
      <c r="P680">
        <v>19</v>
      </c>
      <c r="Q680">
        <v>0</v>
      </c>
      <c r="R680">
        <v>3.7037037037037E-2</v>
      </c>
      <c r="S680">
        <v>2.1604938271604899E-2</v>
      </c>
      <c r="T680">
        <v>30120</v>
      </c>
      <c r="U680">
        <v>0.11111111111111099</v>
      </c>
      <c r="V680">
        <v>0.157407407407407</v>
      </c>
      <c r="W680">
        <v>0.25617283950617298</v>
      </c>
      <c r="X680">
        <v>0.12654320987654299</v>
      </c>
      <c r="Y680">
        <v>6.17283950617284E-3</v>
      </c>
      <c r="Z680">
        <v>0.12962962962963001</v>
      </c>
      <c r="AA680">
        <v>5.2469135802469098E-2</v>
      </c>
      <c r="AB680">
        <v>4.9382716049382699E-2</v>
      </c>
      <c r="AC680">
        <v>0</v>
      </c>
      <c r="AD680">
        <v>1.54320987654321E-2</v>
      </c>
      <c r="AE680">
        <v>5.8641975308642E-2</v>
      </c>
      <c r="AF680">
        <v>0</v>
      </c>
      <c r="AG680">
        <v>0.126857142857143</v>
      </c>
      <c r="AH680">
        <v>0.65600000000000003</v>
      </c>
      <c r="AI680">
        <v>0.869714285714286</v>
      </c>
      <c r="AJ680">
        <v>0.97028571428571397</v>
      </c>
      <c r="AK680">
        <v>0.27085714285714302</v>
      </c>
      <c r="AL680">
        <v>0.72914285714285698</v>
      </c>
      <c r="AM680">
        <v>0.58857142857142897</v>
      </c>
      <c r="AN680">
        <v>4.34285714285714E-2</v>
      </c>
      <c r="AO680">
        <v>0.67542857142857105</v>
      </c>
      <c r="AP680">
        <v>0.97371428571428598</v>
      </c>
      <c r="AQ680">
        <v>0.80800000000000005</v>
      </c>
      <c r="AR680">
        <v>0</v>
      </c>
      <c r="AS680">
        <v>0.88457142857142901</v>
      </c>
      <c r="AT680">
        <v>0.96228571428571397</v>
      </c>
      <c r="AU680">
        <v>0</v>
      </c>
      <c r="AV680">
        <v>2.6228571428571401</v>
      </c>
      <c r="AW680">
        <v>1.6319999999999999</v>
      </c>
      <c r="AX680">
        <v>1.6491428571428599</v>
      </c>
      <c r="AY680">
        <v>2.6548571428571401</v>
      </c>
      <c r="AZ680">
        <v>8.5588571428571392</v>
      </c>
      <c r="BA680">
        <v>0.76457142857142901</v>
      </c>
      <c r="BB680">
        <v>0.29257142857142898</v>
      </c>
      <c r="BC680">
        <v>0.874285714285714</v>
      </c>
      <c r="BD680">
        <v>0.58514285714285696</v>
      </c>
      <c r="BE680">
        <v>0.71885714285714297</v>
      </c>
      <c r="BF680" s="233" t="str">
        <f t="shared" si="10"/>
        <v>Significant vulnerability</v>
      </c>
    </row>
    <row r="681" spans="1:58" x14ac:dyDescent="0.25">
      <c r="A681">
        <v>56385</v>
      </c>
      <c r="B681">
        <v>876</v>
      </c>
      <c r="C681">
        <v>85</v>
      </c>
      <c r="D681">
        <v>2</v>
      </c>
      <c r="E681">
        <v>35414</v>
      </c>
      <c r="F681">
        <v>30</v>
      </c>
      <c r="G681">
        <v>217</v>
      </c>
      <c r="H681">
        <v>174</v>
      </c>
      <c r="I681">
        <v>126</v>
      </c>
      <c r="J681">
        <v>36</v>
      </c>
      <c r="K681">
        <v>22</v>
      </c>
      <c r="L681">
        <v>0</v>
      </c>
      <c r="M681">
        <v>0</v>
      </c>
      <c r="N681">
        <v>39</v>
      </c>
      <c r="O681">
        <v>4</v>
      </c>
      <c r="P681">
        <v>6</v>
      </c>
      <c r="Q681">
        <v>0</v>
      </c>
      <c r="R681">
        <v>9.7031963470319602E-2</v>
      </c>
      <c r="S681">
        <v>2.2831050228310501E-3</v>
      </c>
      <c r="T681">
        <v>35414</v>
      </c>
      <c r="U681">
        <v>3.42465753424658E-2</v>
      </c>
      <c r="V681">
        <v>0.24771689497716901</v>
      </c>
      <c r="W681">
        <v>0.198630136986301</v>
      </c>
      <c r="X681">
        <v>0.14383561643835599</v>
      </c>
      <c r="Y681">
        <v>4.1095890410958902E-2</v>
      </c>
      <c r="Z681">
        <v>2.51141552511416E-2</v>
      </c>
      <c r="AA681">
        <v>0</v>
      </c>
      <c r="AB681">
        <v>0</v>
      </c>
      <c r="AC681">
        <v>4.4520547945205498E-2</v>
      </c>
      <c r="AD681">
        <v>4.5662100456621002E-3</v>
      </c>
      <c r="AE681">
        <v>6.8493150684931503E-3</v>
      </c>
      <c r="AF681">
        <v>0</v>
      </c>
      <c r="AG681">
        <v>0.63771428571428601</v>
      </c>
      <c r="AH681">
        <v>6.6285714285714295E-2</v>
      </c>
      <c r="AI681">
        <v>0.619428571428571</v>
      </c>
      <c r="AJ681">
        <v>0.372571428571429</v>
      </c>
      <c r="AK681">
        <v>0.77828571428571403</v>
      </c>
      <c r="AL681">
        <v>0.29028571428571398</v>
      </c>
      <c r="AM681">
        <v>0.72914285714285698</v>
      </c>
      <c r="AN681">
        <v>0.84685714285714297</v>
      </c>
      <c r="AO681">
        <v>9.0285714285714302E-2</v>
      </c>
      <c r="AP681">
        <v>0</v>
      </c>
      <c r="AQ681">
        <v>0</v>
      </c>
      <c r="AR681">
        <v>0.76800000000000002</v>
      </c>
      <c r="AS681">
        <v>0.48342857142857099</v>
      </c>
      <c r="AT681">
        <v>0.26628571428571401</v>
      </c>
      <c r="AU681">
        <v>0</v>
      </c>
      <c r="AV681">
        <v>1.696</v>
      </c>
      <c r="AW681">
        <v>2.6445714285714299</v>
      </c>
      <c r="AX681">
        <v>9.0285714285714302E-2</v>
      </c>
      <c r="AY681">
        <v>1.51771428571429</v>
      </c>
      <c r="AZ681">
        <v>5.9485714285714302</v>
      </c>
      <c r="BA681">
        <v>0.377142857142857</v>
      </c>
      <c r="BB681">
        <v>0.83199999999999996</v>
      </c>
      <c r="BC681">
        <v>7.1999999999999995E-2</v>
      </c>
      <c r="BD681">
        <v>0.23428571428571399</v>
      </c>
      <c r="BE681">
        <v>0.28114285714285697</v>
      </c>
      <c r="BF681" s="233" t="str">
        <f t="shared" si="10"/>
        <v>Some vulnerability</v>
      </c>
    </row>
    <row r="682" spans="1:58" x14ac:dyDescent="0.25">
      <c r="A682">
        <v>56386</v>
      </c>
      <c r="B682">
        <v>654</v>
      </c>
      <c r="C682">
        <v>59</v>
      </c>
      <c r="D682">
        <v>20</v>
      </c>
      <c r="E682">
        <v>32027</v>
      </c>
      <c r="F682">
        <v>53</v>
      </c>
      <c r="G682">
        <v>200</v>
      </c>
      <c r="H682">
        <v>117</v>
      </c>
      <c r="I682">
        <v>204</v>
      </c>
      <c r="J682">
        <v>61</v>
      </c>
      <c r="K682">
        <v>93</v>
      </c>
      <c r="L682">
        <v>0</v>
      </c>
      <c r="M682">
        <v>21</v>
      </c>
      <c r="N682">
        <v>127</v>
      </c>
      <c r="O682">
        <v>3</v>
      </c>
      <c r="P682">
        <v>17</v>
      </c>
      <c r="Q682">
        <v>18</v>
      </c>
      <c r="R682">
        <v>9.0214067278287499E-2</v>
      </c>
      <c r="S682">
        <v>3.0581039755351699E-2</v>
      </c>
      <c r="T682">
        <v>32027</v>
      </c>
      <c r="U682">
        <v>8.1039755351681994E-2</v>
      </c>
      <c r="V682">
        <v>0.30581039755351702</v>
      </c>
      <c r="W682">
        <v>0.17889908256880699</v>
      </c>
      <c r="X682">
        <v>0.31192660550458701</v>
      </c>
      <c r="Y682">
        <v>9.3272171253822603E-2</v>
      </c>
      <c r="Z682">
        <v>0.142201834862385</v>
      </c>
      <c r="AA682">
        <v>0</v>
      </c>
      <c r="AB682">
        <v>3.2110091743119303E-2</v>
      </c>
      <c r="AC682">
        <v>0.19418960244648301</v>
      </c>
      <c r="AD682">
        <v>4.5871559633027499E-3</v>
      </c>
      <c r="AE682">
        <v>2.5993883792048901E-2</v>
      </c>
      <c r="AF682">
        <v>2.7522935779816501E-2</v>
      </c>
      <c r="AG682">
        <v>0.58857142857142897</v>
      </c>
      <c r="AH682">
        <v>0.84228571428571397</v>
      </c>
      <c r="AI682">
        <v>0.79542857142857104</v>
      </c>
      <c r="AJ682">
        <v>0.90285714285714302</v>
      </c>
      <c r="AK682">
        <v>0.90285714285714302</v>
      </c>
      <c r="AL682">
        <v>0.20114285714285701</v>
      </c>
      <c r="AM682">
        <v>0.99314285714285699</v>
      </c>
      <c r="AN682">
        <v>0.98514285714285699</v>
      </c>
      <c r="AO682">
        <v>0.70971428571428596</v>
      </c>
      <c r="AP682">
        <v>0</v>
      </c>
      <c r="AQ682">
        <v>0.68114285714285705</v>
      </c>
      <c r="AR682">
        <v>0.98857142857142899</v>
      </c>
      <c r="AS682">
        <v>0.48457142857142899</v>
      </c>
      <c r="AT682">
        <v>0.76228571428571401</v>
      </c>
      <c r="AU682">
        <v>0.81714285714285695</v>
      </c>
      <c r="AV682">
        <v>3.1291428571428601</v>
      </c>
      <c r="AW682">
        <v>3.0822857142857099</v>
      </c>
      <c r="AX682">
        <v>0.70971428571428596</v>
      </c>
      <c r="AY682">
        <v>3.73371428571429</v>
      </c>
      <c r="AZ682">
        <v>10.6548571428571</v>
      </c>
      <c r="BA682">
        <v>0.90514285714285703</v>
      </c>
      <c r="BB682">
        <v>0.98514285714285699</v>
      </c>
      <c r="BC682">
        <v>0.36914285714285699</v>
      </c>
      <c r="BD682">
        <v>0.93485714285714305</v>
      </c>
      <c r="BE682">
        <v>0.95542857142857096</v>
      </c>
      <c r="BF682" s="233" t="str">
        <f t="shared" si="10"/>
        <v>Most vulnerability</v>
      </c>
    </row>
    <row r="683" spans="1:58" x14ac:dyDescent="0.25">
      <c r="A683">
        <v>56387</v>
      </c>
      <c r="B683">
        <v>7703</v>
      </c>
      <c r="C683">
        <v>1932</v>
      </c>
      <c r="D683">
        <v>207</v>
      </c>
      <c r="E683">
        <v>28205</v>
      </c>
      <c r="F683">
        <v>657</v>
      </c>
      <c r="G683">
        <v>1709</v>
      </c>
      <c r="H683">
        <v>1640</v>
      </c>
      <c r="I683">
        <v>1291</v>
      </c>
      <c r="J683">
        <v>276</v>
      </c>
      <c r="K683">
        <v>3244</v>
      </c>
      <c r="L683">
        <v>675</v>
      </c>
      <c r="M683">
        <v>1652</v>
      </c>
      <c r="N683">
        <v>0</v>
      </c>
      <c r="O683">
        <v>302</v>
      </c>
      <c r="P683">
        <v>223</v>
      </c>
      <c r="Q683">
        <v>72</v>
      </c>
      <c r="R683">
        <v>0.25081137219265198</v>
      </c>
      <c r="S683">
        <v>2.6872647020641301E-2</v>
      </c>
      <c r="T683">
        <v>28205</v>
      </c>
      <c r="U683">
        <v>8.5291444891600704E-2</v>
      </c>
      <c r="V683">
        <v>0.22186161235882099</v>
      </c>
      <c r="W683">
        <v>0.21290406335194101</v>
      </c>
      <c r="X683">
        <v>0.16759704011424101</v>
      </c>
      <c r="Y683">
        <v>3.5830196027521702E-2</v>
      </c>
      <c r="Z683">
        <v>0.421134622874205</v>
      </c>
      <c r="AA683">
        <v>8.7628196806439004E-2</v>
      </c>
      <c r="AB683">
        <v>0.21446189796183299</v>
      </c>
      <c r="AC683">
        <v>0</v>
      </c>
      <c r="AD683">
        <v>3.9205504348954999E-2</v>
      </c>
      <c r="AE683">
        <v>2.8949759833830999E-2</v>
      </c>
      <c r="AF683">
        <v>9.3470076593534998E-3</v>
      </c>
      <c r="AG683">
        <v>0.97028571428571397</v>
      </c>
      <c r="AH683">
        <v>0.78057142857142903</v>
      </c>
      <c r="AI683">
        <v>0.92342857142857104</v>
      </c>
      <c r="AJ683">
        <v>0.92228571428571404</v>
      </c>
      <c r="AK683">
        <v>0.65142857142857102</v>
      </c>
      <c r="AL683">
        <v>0.39200000000000002</v>
      </c>
      <c r="AM683">
        <v>0.85257142857142898</v>
      </c>
      <c r="AN683">
        <v>0.77028571428571402</v>
      </c>
      <c r="AO683">
        <v>0.95199999999999996</v>
      </c>
      <c r="AP683">
        <v>0.98742857142857099</v>
      </c>
      <c r="AQ683">
        <v>0.97485714285714298</v>
      </c>
      <c r="AR683">
        <v>0</v>
      </c>
      <c r="AS683">
        <v>0.99199999999999999</v>
      </c>
      <c r="AT683">
        <v>0.80114285714285705</v>
      </c>
      <c r="AU683">
        <v>0.59314285714285697</v>
      </c>
      <c r="AV683">
        <v>3.5965714285714299</v>
      </c>
      <c r="AW683">
        <v>2.6662857142857099</v>
      </c>
      <c r="AX683">
        <v>1.9394285714285699</v>
      </c>
      <c r="AY683">
        <v>3.3611428571428599</v>
      </c>
      <c r="AZ683">
        <v>11.5634285714286</v>
      </c>
      <c r="BA683">
        <v>0.97142857142857097</v>
      </c>
      <c r="BB683">
        <v>0.83885714285714297</v>
      </c>
      <c r="BC683">
        <v>0.98399999999999999</v>
      </c>
      <c r="BD683">
        <v>0.81942857142857095</v>
      </c>
      <c r="BE683">
        <v>0.99199999999999999</v>
      </c>
      <c r="BF683" s="233" t="str">
        <f t="shared" si="10"/>
        <v>Most vulnerability</v>
      </c>
    </row>
    <row r="684" spans="1:58" x14ac:dyDescent="0.25">
      <c r="A684">
        <v>56389</v>
      </c>
      <c r="B684">
        <v>77</v>
      </c>
      <c r="C684">
        <v>24</v>
      </c>
      <c r="D684">
        <v>4</v>
      </c>
      <c r="E684">
        <v>25787</v>
      </c>
      <c r="F684">
        <v>0</v>
      </c>
      <c r="G684">
        <v>1</v>
      </c>
      <c r="H684">
        <v>16</v>
      </c>
      <c r="I684">
        <v>9</v>
      </c>
      <c r="J684">
        <v>0</v>
      </c>
      <c r="K684">
        <v>0</v>
      </c>
      <c r="L684">
        <v>0</v>
      </c>
      <c r="M684">
        <v>0</v>
      </c>
      <c r="N684">
        <v>0</v>
      </c>
      <c r="O684">
        <v>0</v>
      </c>
      <c r="P684">
        <v>0</v>
      </c>
      <c r="Q684">
        <v>0</v>
      </c>
      <c r="R684">
        <v>0.31168831168831201</v>
      </c>
      <c r="S684">
        <v>5.1948051948052E-2</v>
      </c>
      <c r="T684">
        <v>25787</v>
      </c>
      <c r="U684">
        <v>0</v>
      </c>
      <c r="V684">
        <v>1.2987012987013E-2</v>
      </c>
      <c r="W684">
        <v>0.207792207792208</v>
      </c>
      <c r="X684">
        <v>0.11688311688311701</v>
      </c>
      <c r="Y684">
        <v>0</v>
      </c>
      <c r="Z684">
        <v>0</v>
      </c>
      <c r="AA684">
        <v>0</v>
      </c>
      <c r="AB684">
        <v>0</v>
      </c>
      <c r="AC684">
        <v>0</v>
      </c>
      <c r="AD684">
        <v>0</v>
      </c>
      <c r="AE684">
        <v>0</v>
      </c>
      <c r="AF684">
        <v>0</v>
      </c>
      <c r="AG684">
        <v>0.98628571428571399</v>
      </c>
      <c r="AH684">
        <v>0.95885714285714296</v>
      </c>
      <c r="AI684">
        <v>0.94742857142857095</v>
      </c>
      <c r="AJ684">
        <v>0</v>
      </c>
      <c r="AK684">
        <v>3.4285714285714301E-3</v>
      </c>
      <c r="AL684">
        <v>0.35199999999999998</v>
      </c>
      <c r="AM684">
        <v>0.498285714285714</v>
      </c>
      <c r="AN684">
        <v>0</v>
      </c>
      <c r="AO684">
        <v>0</v>
      </c>
      <c r="AP684">
        <v>0</v>
      </c>
      <c r="AQ684">
        <v>0</v>
      </c>
      <c r="AR684">
        <v>0</v>
      </c>
      <c r="AS684">
        <v>0</v>
      </c>
      <c r="AT684">
        <v>0</v>
      </c>
      <c r="AU684">
        <v>0</v>
      </c>
      <c r="AV684">
        <v>2.8925714285714301</v>
      </c>
      <c r="AW684">
        <v>0.85371428571428598</v>
      </c>
      <c r="AX684">
        <v>0</v>
      </c>
      <c r="AY684">
        <v>0</v>
      </c>
      <c r="AZ684">
        <v>3.74628571428571</v>
      </c>
      <c r="BA684">
        <v>0.85142857142857098</v>
      </c>
      <c r="BB684">
        <v>2.17142857142857E-2</v>
      </c>
      <c r="BC684">
        <v>0</v>
      </c>
      <c r="BD684">
        <v>0</v>
      </c>
      <c r="BE684">
        <v>2.7428571428571399E-2</v>
      </c>
      <c r="BF684" s="233" t="str">
        <f t="shared" si="10"/>
        <v>Least vulnerability</v>
      </c>
    </row>
    <row r="685" spans="1:58" x14ac:dyDescent="0.25">
      <c r="A685">
        <v>56401</v>
      </c>
      <c r="B685">
        <v>31347</v>
      </c>
      <c r="C685">
        <v>3744</v>
      </c>
      <c r="D685">
        <v>831</v>
      </c>
      <c r="E685">
        <v>33237</v>
      </c>
      <c r="F685">
        <v>1450</v>
      </c>
      <c r="G685">
        <v>5976</v>
      </c>
      <c r="H685">
        <v>7129</v>
      </c>
      <c r="I685">
        <v>4643</v>
      </c>
      <c r="J685">
        <v>662</v>
      </c>
      <c r="K685">
        <v>1943</v>
      </c>
      <c r="L685">
        <v>72</v>
      </c>
      <c r="M685">
        <v>1203</v>
      </c>
      <c r="N685">
        <v>1122</v>
      </c>
      <c r="O685">
        <v>195</v>
      </c>
      <c r="P685">
        <v>749</v>
      </c>
      <c r="Q685">
        <v>784</v>
      </c>
      <c r="R685">
        <v>0.119437266724088</v>
      </c>
      <c r="S685">
        <v>2.65097138482151E-2</v>
      </c>
      <c r="T685">
        <v>33237</v>
      </c>
      <c r="U685">
        <v>4.6256420072096197E-2</v>
      </c>
      <c r="V685">
        <v>0.19064025265575699</v>
      </c>
      <c r="W685">
        <v>0.22742208185791299</v>
      </c>
      <c r="X685">
        <v>0.14811624716878799</v>
      </c>
      <c r="Y685">
        <v>2.11184483363639E-2</v>
      </c>
      <c r="Z685">
        <v>6.1983602896608897E-2</v>
      </c>
      <c r="AA685">
        <v>2.2968705139247798E-3</v>
      </c>
      <c r="AB685">
        <v>3.8376878170159799E-2</v>
      </c>
      <c r="AC685">
        <v>3.5792898841994401E-2</v>
      </c>
      <c r="AD685">
        <v>6.22069097521294E-3</v>
      </c>
      <c r="AE685">
        <v>2.3893833540689701E-2</v>
      </c>
      <c r="AF685">
        <v>2.5010367818291999E-2</v>
      </c>
      <c r="AG685">
        <v>0.76114285714285701</v>
      </c>
      <c r="AH685">
        <v>0.77257142857142902</v>
      </c>
      <c r="AI685">
        <v>0.73828571428571399</v>
      </c>
      <c r="AJ685">
        <v>0.57828571428571396</v>
      </c>
      <c r="AK685">
        <v>0.47085714285714297</v>
      </c>
      <c r="AL685">
        <v>0.52114285714285702</v>
      </c>
      <c r="AM685">
        <v>0.752</v>
      </c>
      <c r="AN685">
        <v>0.40799999999999997</v>
      </c>
      <c r="AO685">
        <v>0.32685714285714301</v>
      </c>
      <c r="AP685">
        <v>0.51428571428571401</v>
      </c>
      <c r="AQ685">
        <v>0.74057142857142899</v>
      </c>
      <c r="AR685">
        <v>0.71542857142857097</v>
      </c>
      <c r="AS685">
        <v>0.60228571428571398</v>
      </c>
      <c r="AT685">
        <v>0.73714285714285699</v>
      </c>
      <c r="AU685">
        <v>0.78742857142857103</v>
      </c>
      <c r="AV685">
        <v>2.8502857142857101</v>
      </c>
      <c r="AW685">
        <v>2.1520000000000001</v>
      </c>
      <c r="AX685">
        <v>0.84114285714285697</v>
      </c>
      <c r="AY685">
        <v>3.5828571428571401</v>
      </c>
      <c r="AZ685">
        <v>9.4262857142857097</v>
      </c>
      <c r="BA685">
        <v>0.83314285714285696</v>
      </c>
      <c r="BB685">
        <v>0.59199999999999997</v>
      </c>
      <c r="BC685">
        <v>0.44342857142857101</v>
      </c>
      <c r="BD685">
        <v>0.88800000000000001</v>
      </c>
      <c r="BE685">
        <v>0.84685714285714297</v>
      </c>
      <c r="BF685" s="233" t="str">
        <f t="shared" si="10"/>
        <v>Most vulnerability</v>
      </c>
    </row>
    <row r="686" spans="1:58" x14ac:dyDescent="0.25">
      <c r="A686">
        <v>56425</v>
      </c>
      <c r="B686">
        <v>8626</v>
      </c>
      <c r="C686">
        <v>965</v>
      </c>
      <c r="D686">
        <v>127</v>
      </c>
      <c r="E686">
        <v>36180</v>
      </c>
      <c r="F686">
        <v>150</v>
      </c>
      <c r="G686">
        <v>2042</v>
      </c>
      <c r="H686">
        <v>1872</v>
      </c>
      <c r="I686">
        <v>1238</v>
      </c>
      <c r="J686">
        <v>179</v>
      </c>
      <c r="K686">
        <v>406</v>
      </c>
      <c r="L686">
        <v>10</v>
      </c>
      <c r="M686">
        <v>877</v>
      </c>
      <c r="N686">
        <v>78</v>
      </c>
      <c r="O686">
        <v>8</v>
      </c>
      <c r="P686">
        <v>238</v>
      </c>
      <c r="Q686">
        <v>129</v>
      </c>
      <c r="R686">
        <v>0.111871087410155</v>
      </c>
      <c r="S686">
        <v>1.47229306747044E-2</v>
      </c>
      <c r="T686">
        <v>36180</v>
      </c>
      <c r="U686">
        <v>1.7389288198469698E-2</v>
      </c>
      <c r="V686">
        <v>0.23672617667516799</v>
      </c>
      <c r="W686">
        <v>0.217018316716902</v>
      </c>
      <c r="X686">
        <v>0.14351959193137001</v>
      </c>
      <c r="Y686">
        <v>2.0751217250173901E-2</v>
      </c>
      <c r="Z686">
        <v>4.70670067238581E-2</v>
      </c>
      <c r="AA686">
        <v>1.1592858798979799E-3</v>
      </c>
      <c r="AB686">
        <v>0.101669371667053</v>
      </c>
      <c r="AC686">
        <v>9.0424298632042696E-3</v>
      </c>
      <c r="AD686">
        <v>9.2742870391838603E-4</v>
      </c>
      <c r="AE686">
        <v>2.7591003941572E-2</v>
      </c>
      <c r="AF686">
        <v>1.4954787850684E-2</v>
      </c>
      <c r="AG686">
        <v>0.72799999999999998</v>
      </c>
      <c r="AH686">
        <v>0.39085714285714301</v>
      </c>
      <c r="AI686">
        <v>0.56228571428571394</v>
      </c>
      <c r="AJ686">
        <v>0.13257142857142901</v>
      </c>
      <c r="AK686">
        <v>0.72799999999999998</v>
      </c>
      <c r="AL686">
        <v>0.42857142857142899</v>
      </c>
      <c r="AM686">
        <v>0.72799999999999998</v>
      </c>
      <c r="AN686">
        <v>0.40114285714285702</v>
      </c>
      <c r="AO686">
        <v>0.22628571428571401</v>
      </c>
      <c r="AP686">
        <v>0.436571428571429</v>
      </c>
      <c r="AQ686">
        <v>0.93257142857142905</v>
      </c>
      <c r="AR686">
        <v>0.377142857142857</v>
      </c>
      <c r="AS686">
        <v>0.24114285714285699</v>
      </c>
      <c r="AT686">
        <v>0.78285714285714303</v>
      </c>
      <c r="AU686">
        <v>0.68114285714285705</v>
      </c>
      <c r="AV686">
        <v>1.8137142857142901</v>
      </c>
      <c r="AW686">
        <v>2.28571428571429</v>
      </c>
      <c r="AX686">
        <v>0.66285714285714303</v>
      </c>
      <c r="AY686">
        <v>3.01485714285714</v>
      </c>
      <c r="AZ686">
        <v>7.7771428571428602</v>
      </c>
      <c r="BA686">
        <v>0.42628571428571399</v>
      </c>
      <c r="BB686">
        <v>0.64685714285714302</v>
      </c>
      <c r="BC686">
        <v>0.34514285714285697</v>
      </c>
      <c r="BD686">
        <v>0.69485714285714295</v>
      </c>
      <c r="BE686">
        <v>0.57257142857142895</v>
      </c>
      <c r="BF686" s="233" t="str">
        <f t="shared" si="10"/>
        <v>Significant vulnerability</v>
      </c>
    </row>
    <row r="687" spans="1:58" x14ac:dyDescent="0.25">
      <c r="A687">
        <v>56431</v>
      </c>
      <c r="B687">
        <v>8958</v>
      </c>
      <c r="C687">
        <v>1035</v>
      </c>
      <c r="D687">
        <v>163</v>
      </c>
      <c r="E687">
        <v>34326</v>
      </c>
      <c r="F687">
        <v>437</v>
      </c>
      <c r="G687">
        <v>3143</v>
      </c>
      <c r="H687">
        <v>1475</v>
      </c>
      <c r="I687">
        <v>1714</v>
      </c>
      <c r="J687">
        <v>385</v>
      </c>
      <c r="K687">
        <v>429</v>
      </c>
      <c r="L687">
        <v>6</v>
      </c>
      <c r="M687">
        <v>288</v>
      </c>
      <c r="N687">
        <v>567</v>
      </c>
      <c r="O687">
        <v>22</v>
      </c>
      <c r="P687">
        <v>233</v>
      </c>
      <c r="Q687">
        <v>239</v>
      </c>
      <c r="R687">
        <v>0.11553918285331501</v>
      </c>
      <c r="S687">
        <v>1.8196025898638099E-2</v>
      </c>
      <c r="T687">
        <v>34326</v>
      </c>
      <c r="U687">
        <v>4.8783210538066502E-2</v>
      </c>
      <c r="V687">
        <v>0.350859566867604</v>
      </c>
      <c r="W687">
        <v>0.16465728957356601</v>
      </c>
      <c r="X687">
        <v>0.19133735208752001</v>
      </c>
      <c r="Y687">
        <v>4.2978343380218803E-2</v>
      </c>
      <c r="Z687">
        <v>4.7890154052243797E-2</v>
      </c>
      <c r="AA687">
        <v>6.6979236436704598E-4</v>
      </c>
      <c r="AB687">
        <v>3.2150033489618202E-2</v>
      </c>
      <c r="AC687">
        <v>6.32953784326859E-2</v>
      </c>
      <c r="AD687">
        <v>2.4559053360124999E-3</v>
      </c>
      <c r="AE687">
        <v>2.6010270149587001E-2</v>
      </c>
      <c r="AF687">
        <v>2.6680062513953998E-2</v>
      </c>
      <c r="AG687">
        <v>0.749714285714286</v>
      </c>
      <c r="AH687">
        <v>0.52914285714285703</v>
      </c>
      <c r="AI687">
        <v>0.68</v>
      </c>
      <c r="AJ687">
        <v>0.626285714285714</v>
      </c>
      <c r="AK687">
        <v>0.95542857142857096</v>
      </c>
      <c r="AL687">
        <v>0.14171428571428599</v>
      </c>
      <c r="AM687">
        <v>0.93028571428571405</v>
      </c>
      <c r="AN687">
        <v>0.86514285714285699</v>
      </c>
      <c r="AO687">
        <v>0.22971428571428601</v>
      </c>
      <c r="AP687">
        <v>0.39314285714285702</v>
      </c>
      <c r="AQ687">
        <v>0.68342857142857105</v>
      </c>
      <c r="AR687">
        <v>0.84</v>
      </c>
      <c r="AS687">
        <v>0.34971428571428598</v>
      </c>
      <c r="AT687">
        <v>0.76342857142857101</v>
      </c>
      <c r="AU687">
        <v>0.80800000000000005</v>
      </c>
      <c r="AV687">
        <v>2.5851428571428601</v>
      </c>
      <c r="AW687">
        <v>2.8925714285714301</v>
      </c>
      <c r="AX687">
        <v>0.622857142857143</v>
      </c>
      <c r="AY687">
        <v>3.4445714285714302</v>
      </c>
      <c r="AZ687">
        <v>9.54514285714286</v>
      </c>
      <c r="BA687">
        <v>0.748571428571429</v>
      </c>
      <c r="BB687">
        <v>0.93485714285714305</v>
      </c>
      <c r="BC687">
        <v>0.32342857142857101</v>
      </c>
      <c r="BD687">
        <v>0.85028571428571398</v>
      </c>
      <c r="BE687">
        <v>0.85599999999999998</v>
      </c>
      <c r="BF687" s="233" t="str">
        <f t="shared" si="10"/>
        <v>Most vulnerability</v>
      </c>
    </row>
    <row r="688" spans="1:58" x14ac:dyDescent="0.25">
      <c r="A688">
        <v>56433</v>
      </c>
      <c r="B688">
        <v>1584</v>
      </c>
      <c r="C688">
        <v>158</v>
      </c>
      <c r="D688">
        <v>20</v>
      </c>
      <c r="E688">
        <v>34427</v>
      </c>
      <c r="F688">
        <v>68</v>
      </c>
      <c r="G688">
        <v>485</v>
      </c>
      <c r="H688">
        <v>219</v>
      </c>
      <c r="I688">
        <v>291</v>
      </c>
      <c r="J688">
        <v>68</v>
      </c>
      <c r="K688">
        <v>94</v>
      </c>
      <c r="L688">
        <v>0</v>
      </c>
      <c r="M688">
        <v>0</v>
      </c>
      <c r="N688">
        <v>132</v>
      </c>
      <c r="O688">
        <v>1</v>
      </c>
      <c r="P688">
        <v>34</v>
      </c>
      <c r="Q688">
        <v>8</v>
      </c>
      <c r="R688">
        <v>9.9747474747474807E-2</v>
      </c>
      <c r="S688">
        <v>1.26262626262626E-2</v>
      </c>
      <c r="T688">
        <v>34427</v>
      </c>
      <c r="U688">
        <v>4.29292929292929E-2</v>
      </c>
      <c r="V688">
        <v>0.30618686868686901</v>
      </c>
      <c r="W688">
        <v>0.138257575757576</v>
      </c>
      <c r="X688">
        <v>0.18371212121212099</v>
      </c>
      <c r="Y688">
        <v>4.29292929292929E-2</v>
      </c>
      <c r="Z688">
        <v>5.9343434343434302E-2</v>
      </c>
      <c r="AA688">
        <v>0</v>
      </c>
      <c r="AB688">
        <v>0</v>
      </c>
      <c r="AC688">
        <v>8.3333333333333301E-2</v>
      </c>
      <c r="AD688">
        <v>6.3131313131313104E-4</v>
      </c>
      <c r="AE688">
        <v>2.1464646464646499E-2</v>
      </c>
      <c r="AF688">
        <v>5.0505050505050501E-3</v>
      </c>
      <c r="AG688">
        <v>0.65142857142857102</v>
      </c>
      <c r="AH688">
        <v>0.33600000000000002</v>
      </c>
      <c r="AI688">
        <v>0.67542857142857105</v>
      </c>
      <c r="AJ688">
        <v>0.52228571428571402</v>
      </c>
      <c r="AK688">
        <v>0.90400000000000003</v>
      </c>
      <c r="AL688">
        <v>8.4571428571428603E-2</v>
      </c>
      <c r="AM688">
        <v>0.90514285714285703</v>
      </c>
      <c r="AN688">
        <v>0.86171428571428599</v>
      </c>
      <c r="AO688">
        <v>0.308571428571429</v>
      </c>
      <c r="AP688">
        <v>0</v>
      </c>
      <c r="AQ688">
        <v>0</v>
      </c>
      <c r="AR688">
        <v>0.90400000000000003</v>
      </c>
      <c r="AS688">
        <v>0.22857142857142901</v>
      </c>
      <c r="AT688">
        <v>0.68571428571428605</v>
      </c>
      <c r="AU688">
        <v>0.51885714285714302</v>
      </c>
      <c r="AV688">
        <v>2.1851428571428602</v>
      </c>
      <c r="AW688">
        <v>2.75542857142857</v>
      </c>
      <c r="AX688">
        <v>0.308571428571429</v>
      </c>
      <c r="AY688">
        <v>2.3371428571428599</v>
      </c>
      <c r="AZ688">
        <v>7.5862857142857099</v>
      </c>
      <c r="BA688">
        <v>0.59885714285714298</v>
      </c>
      <c r="BB688">
        <v>0.88228571428571401</v>
      </c>
      <c r="BC688">
        <v>0.18057142857142899</v>
      </c>
      <c r="BD688">
        <v>0.49028571428571399</v>
      </c>
      <c r="BE688">
        <v>0.55314285714285705</v>
      </c>
      <c r="BF688" s="233" t="str">
        <f t="shared" si="10"/>
        <v>Significant vulnerability</v>
      </c>
    </row>
    <row r="689" spans="1:58" x14ac:dyDescent="0.25">
      <c r="A689">
        <v>56434</v>
      </c>
      <c r="B689">
        <v>231</v>
      </c>
      <c r="C689">
        <v>12</v>
      </c>
      <c r="D689">
        <v>11</v>
      </c>
      <c r="E689">
        <v>26982</v>
      </c>
      <c r="F689">
        <v>35</v>
      </c>
      <c r="G689">
        <v>31</v>
      </c>
      <c r="H689">
        <v>66</v>
      </c>
      <c r="I689">
        <v>32</v>
      </c>
      <c r="J689">
        <v>2</v>
      </c>
      <c r="K689">
        <v>22</v>
      </c>
      <c r="L689">
        <v>0</v>
      </c>
      <c r="M689">
        <v>0</v>
      </c>
      <c r="N689">
        <v>4</v>
      </c>
      <c r="O689">
        <v>5</v>
      </c>
      <c r="P689">
        <v>20</v>
      </c>
      <c r="Q689">
        <v>0</v>
      </c>
      <c r="R689">
        <v>5.1948051948052E-2</v>
      </c>
      <c r="S689">
        <v>4.7619047619047603E-2</v>
      </c>
      <c r="T689">
        <v>26982</v>
      </c>
      <c r="U689">
        <v>0.15151515151515199</v>
      </c>
      <c r="V689">
        <v>0.13419913419913401</v>
      </c>
      <c r="W689">
        <v>0.28571428571428598</v>
      </c>
      <c r="X689">
        <v>0.138528138528139</v>
      </c>
      <c r="Y689">
        <v>8.6580086580086597E-3</v>
      </c>
      <c r="Z689">
        <v>9.5238095238095205E-2</v>
      </c>
      <c r="AA689">
        <v>0</v>
      </c>
      <c r="AB689">
        <v>0</v>
      </c>
      <c r="AC689">
        <v>1.7316017316017299E-2</v>
      </c>
      <c r="AD689">
        <v>2.1645021645021599E-2</v>
      </c>
      <c r="AE689">
        <v>8.6580086580086604E-2</v>
      </c>
      <c r="AF689">
        <v>0</v>
      </c>
      <c r="AG689">
        <v>0.253714285714286</v>
      </c>
      <c r="AH689">
        <v>0.94514285714285695</v>
      </c>
      <c r="AI689">
        <v>0.94057142857142895</v>
      </c>
      <c r="AJ689">
        <v>0.99314285714285699</v>
      </c>
      <c r="AK689">
        <v>0.155428571428571</v>
      </c>
      <c r="AL689">
        <v>0.88114285714285701</v>
      </c>
      <c r="AM689">
        <v>0.68114285714285705</v>
      </c>
      <c r="AN689">
        <v>7.0857142857142896E-2</v>
      </c>
      <c r="AO689">
        <v>0.54971428571428604</v>
      </c>
      <c r="AP689">
        <v>0</v>
      </c>
      <c r="AQ689">
        <v>0</v>
      </c>
      <c r="AR689">
        <v>0.51885714285714302</v>
      </c>
      <c r="AS689">
        <v>0.94399999999999995</v>
      </c>
      <c r="AT689">
        <v>0.98285714285714298</v>
      </c>
      <c r="AU689">
        <v>0</v>
      </c>
      <c r="AV689">
        <v>3.1325714285714299</v>
      </c>
      <c r="AW689">
        <v>1.78857142857143</v>
      </c>
      <c r="AX689">
        <v>0.54971428571428604</v>
      </c>
      <c r="AY689">
        <v>2.4457142857142902</v>
      </c>
      <c r="AZ689">
        <v>7.9165714285714301</v>
      </c>
      <c r="BA689">
        <v>0.90742857142857103</v>
      </c>
      <c r="BB689">
        <v>0.38742857142857101</v>
      </c>
      <c r="BC689">
        <v>0.27314285714285702</v>
      </c>
      <c r="BD689">
        <v>0.52342857142857102</v>
      </c>
      <c r="BE689">
        <v>0.59657142857142897</v>
      </c>
      <c r="BF689" s="233" t="str">
        <f t="shared" si="10"/>
        <v>Significant vulnerability</v>
      </c>
    </row>
    <row r="690" spans="1:58" x14ac:dyDescent="0.25">
      <c r="A690">
        <v>56435</v>
      </c>
      <c r="B690">
        <v>2833</v>
      </c>
      <c r="C690">
        <v>333</v>
      </c>
      <c r="D690">
        <v>66</v>
      </c>
      <c r="E690">
        <v>31286</v>
      </c>
      <c r="F690">
        <v>140</v>
      </c>
      <c r="G690">
        <v>735</v>
      </c>
      <c r="H690">
        <v>543</v>
      </c>
      <c r="I690">
        <v>399</v>
      </c>
      <c r="J690">
        <v>76</v>
      </c>
      <c r="K690">
        <v>294</v>
      </c>
      <c r="L690">
        <v>1</v>
      </c>
      <c r="M690">
        <v>0</v>
      </c>
      <c r="N690">
        <v>189</v>
      </c>
      <c r="O690">
        <v>17</v>
      </c>
      <c r="P690">
        <v>46</v>
      </c>
      <c r="Q690">
        <v>42</v>
      </c>
      <c r="R690">
        <v>0.11754324038122101</v>
      </c>
      <c r="S690">
        <v>2.3296858453935799E-2</v>
      </c>
      <c r="T690">
        <v>31286</v>
      </c>
      <c r="U690">
        <v>4.9417578538651599E-2</v>
      </c>
      <c r="V690">
        <v>0.25944228732792102</v>
      </c>
      <c r="W690">
        <v>0.19166960818919901</v>
      </c>
      <c r="X690">
        <v>0.140840098835157</v>
      </c>
      <c r="Y690">
        <v>2.68266854924109E-2</v>
      </c>
      <c r="Z690">
        <v>0.103776914931168</v>
      </c>
      <c r="AA690">
        <v>3.5298270384751098E-4</v>
      </c>
      <c r="AB690">
        <v>0</v>
      </c>
      <c r="AC690">
        <v>6.6713731027179701E-2</v>
      </c>
      <c r="AD690">
        <v>6.0007059654077002E-3</v>
      </c>
      <c r="AE690">
        <v>1.62372043769855E-2</v>
      </c>
      <c r="AF690">
        <v>1.4825273561595499E-2</v>
      </c>
      <c r="AG690">
        <v>0.75542857142857101</v>
      </c>
      <c r="AH690">
        <v>0.70057142857142896</v>
      </c>
      <c r="AI690">
        <v>0.83199999999999996</v>
      </c>
      <c r="AJ690">
        <v>0.63885714285714301</v>
      </c>
      <c r="AK690">
        <v>0.80457142857142905</v>
      </c>
      <c r="AL690">
        <v>0.25828571428571401</v>
      </c>
      <c r="AM690">
        <v>0.69942857142857096</v>
      </c>
      <c r="AN690">
        <v>0.57714285714285696</v>
      </c>
      <c r="AO690">
        <v>0.59771428571428598</v>
      </c>
      <c r="AP690">
        <v>0.36342857142857099</v>
      </c>
      <c r="AQ690">
        <v>0</v>
      </c>
      <c r="AR690">
        <v>0.85371428571428598</v>
      </c>
      <c r="AS690">
        <v>0.59199999999999997</v>
      </c>
      <c r="AT690">
        <v>0.56228571428571394</v>
      </c>
      <c r="AU690">
        <v>0.67771428571428605</v>
      </c>
      <c r="AV690">
        <v>2.9268571428571399</v>
      </c>
      <c r="AW690">
        <v>2.3394285714285701</v>
      </c>
      <c r="AX690">
        <v>0.96114285714285697</v>
      </c>
      <c r="AY690">
        <v>2.6857142857142899</v>
      </c>
      <c r="AZ690">
        <v>8.9131428571428604</v>
      </c>
      <c r="BA690">
        <v>0.85828571428571399</v>
      </c>
      <c r="BB690">
        <v>0.67657142857142905</v>
      </c>
      <c r="BC690">
        <v>0.51771428571428602</v>
      </c>
      <c r="BD690">
        <v>0.59771428571428598</v>
      </c>
      <c r="BE690">
        <v>0.77142857142857102</v>
      </c>
      <c r="BF690" s="233" t="str">
        <f t="shared" si="10"/>
        <v>Most vulnerability</v>
      </c>
    </row>
    <row r="691" spans="1:58" x14ac:dyDescent="0.25">
      <c r="A691">
        <v>56437</v>
      </c>
      <c r="B691">
        <v>1351</v>
      </c>
      <c r="C691">
        <v>143</v>
      </c>
      <c r="D691">
        <v>33</v>
      </c>
      <c r="E691">
        <v>23753</v>
      </c>
      <c r="F691">
        <v>154</v>
      </c>
      <c r="G691">
        <v>208</v>
      </c>
      <c r="H691">
        <v>401</v>
      </c>
      <c r="I691">
        <v>212</v>
      </c>
      <c r="J691">
        <v>18</v>
      </c>
      <c r="K691">
        <v>63</v>
      </c>
      <c r="L691">
        <v>22</v>
      </c>
      <c r="M691">
        <v>42</v>
      </c>
      <c r="N691">
        <v>29</v>
      </c>
      <c r="O691">
        <v>21</v>
      </c>
      <c r="P691">
        <v>69</v>
      </c>
      <c r="Q691">
        <v>0</v>
      </c>
      <c r="R691">
        <v>0.105847520355292</v>
      </c>
      <c r="S691">
        <v>2.4426350851221301E-2</v>
      </c>
      <c r="T691">
        <v>23753</v>
      </c>
      <c r="U691">
        <v>0.113989637305699</v>
      </c>
      <c r="V691">
        <v>0.153960029607698</v>
      </c>
      <c r="W691">
        <v>0.29681717246484102</v>
      </c>
      <c r="X691">
        <v>0.15692079940784601</v>
      </c>
      <c r="Y691">
        <v>1.3323464100666199E-2</v>
      </c>
      <c r="Z691">
        <v>4.6632124352331598E-2</v>
      </c>
      <c r="AA691">
        <v>1.62842339008142E-2</v>
      </c>
      <c r="AB691">
        <v>3.10880829015544E-2</v>
      </c>
      <c r="AC691">
        <v>2.1465581051073299E-2</v>
      </c>
      <c r="AD691">
        <v>1.55440414507772E-2</v>
      </c>
      <c r="AE691">
        <v>5.1073279052553697E-2</v>
      </c>
      <c r="AF691">
        <v>0</v>
      </c>
      <c r="AG691">
        <v>0.69371428571428595</v>
      </c>
      <c r="AH691">
        <v>0.72342857142857098</v>
      </c>
      <c r="AI691">
        <v>0.96571428571428597</v>
      </c>
      <c r="AJ691">
        <v>0.97599999999999998</v>
      </c>
      <c r="AK691">
        <v>0.25714285714285701</v>
      </c>
      <c r="AL691">
        <v>0.92457142857142904</v>
      </c>
      <c r="AM691">
        <v>0.8</v>
      </c>
      <c r="AN691">
        <v>0.16342857142857101</v>
      </c>
      <c r="AO691">
        <v>0.222857142857143</v>
      </c>
      <c r="AP691">
        <v>0.85942857142857099</v>
      </c>
      <c r="AQ691">
        <v>0.67314285714285704</v>
      </c>
      <c r="AR691">
        <v>0.58514285714285696</v>
      </c>
      <c r="AS691">
        <v>0.88685714285714301</v>
      </c>
      <c r="AT691">
        <v>0.95428571428571396</v>
      </c>
      <c r="AU691">
        <v>0</v>
      </c>
      <c r="AV691">
        <v>3.3588571428571399</v>
      </c>
      <c r="AW691">
        <v>2.1451428571428601</v>
      </c>
      <c r="AX691">
        <v>1.0822857142857101</v>
      </c>
      <c r="AY691">
        <v>3.0994285714285699</v>
      </c>
      <c r="AZ691">
        <v>9.6857142857142904</v>
      </c>
      <c r="BA691">
        <v>0.94171428571428595</v>
      </c>
      <c r="BB691">
        <v>0.58514285714285696</v>
      </c>
      <c r="BC691">
        <v>0.59657142857142897</v>
      </c>
      <c r="BD691">
        <v>0.72685714285714298</v>
      </c>
      <c r="BE691">
        <v>0.878857142857143</v>
      </c>
      <c r="BF691" s="233" t="str">
        <f t="shared" si="10"/>
        <v>Most vulnerability</v>
      </c>
    </row>
    <row r="692" spans="1:58" x14ac:dyDescent="0.25">
      <c r="A692">
        <v>56438</v>
      </c>
      <c r="B692">
        <v>2796</v>
      </c>
      <c r="C692">
        <v>344</v>
      </c>
      <c r="D692">
        <v>72</v>
      </c>
      <c r="E692">
        <v>30377</v>
      </c>
      <c r="F692">
        <v>135</v>
      </c>
      <c r="G692">
        <v>669</v>
      </c>
      <c r="H692">
        <v>677</v>
      </c>
      <c r="I692">
        <v>350</v>
      </c>
      <c r="J692">
        <v>109</v>
      </c>
      <c r="K692">
        <v>292</v>
      </c>
      <c r="L692">
        <v>33</v>
      </c>
      <c r="M692">
        <v>44</v>
      </c>
      <c r="N692">
        <v>144</v>
      </c>
      <c r="O692">
        <v>38</v>
      </c>
      <c r="P692">
        <v>44</v>
      </c>
      <c r="Q692">
        <v>28</v>
      </c>
      <c r="R692">
        <v>0.123032904148784</v>
      </c>
      <c r="S692">
        <v>2.5751072961373401E-2</v>
      </c>
      <c r="T692">
        <v>30377</v>
      </c>
      <c r="U692">
        <v>4.8283261802575098E-2</v>
      </c>
      <c r="V692">
        <v>0.23927038626609401</v>
      </c>
      <c r="W692">
        <v>0.24213161659513599</v>
      </c>
      <c r="X692">
        <v>0.125178826895565</v>
      </c>
      <c r="Y692">
        <v>3.8984263233190299E-2</v>
      </c>
      <c r="Z692">
        <v>0.104434907010014</v>
      </c>
      <c r="AA692">
        <v>1.18025751072961E-2</v>
      </c>
      <c r="AB692">
        <v>1.57367668097282E-2</v>
      </c>
      <c r="AC692">
        <v>5.1502145922746802E-2</v>
      </c>
      <c r="AD692">
        <v>1.35908440629471E-2</v>
      </c>
      <c r="AE692">
        <v>1.57367668097282E-2</v>
      </c>
      <c r="AF692">
        <v>1.00143061516452E-2</v>
      </c>
      <c r="AG692">
        <v>0.78057142857142903</v>
      </c>
      <c r="AH692">
        <v>0.75885714285714301</v>
      </c>
      <c r="AI692">
        <v>0.85942857142857099</v>
      </c>
      <c r="AJ692">
        <v>0.61485714285714299</v>
      </c>
      <c r="AK692">
        <v>0.74285714285714299</v>
      </c>
      <c r="AL692">
        <v>0.624</v>
      </c>
      <c r="AM692">
        <v>0.57257142857142895</v>
      </c>
      <c r="AN692">
        <v>0.82171428571428595</v>
      </c>
      <c r="AO692">
        <v>0.60342857142857098</v>
      </c>
      <c r="AP692">
        <v>0.80114285714285705</v>
      </c>
      <c r="AQ692">
        <v>0.52457142857142902</v>
      </c>
      <c r="AR692">
        <v>0.79771428571428604</v>
      </c>
      <c r="AS692">
        <v>0.85828571428571399</v>
      </c>
      <c r="AT692">
        <v>0.54742857142857104</v>
      </c>
      <c r="AU692">
        <v>0.61142857142857099</v>
      </c>
      <c r="AV692">
        <v>3.0137142857142898</v>
      </c>
      <c r="AW692">
        <v>2.7611428571428598</v>
      </c>
      <c r="AX692">
        <v>1.4045714285714299</v>
      </c>
      <c r="AY692">
        <v>3.3394285714285701</v>
      </c>
      <c r="AZ692">
        <v>10.518857142857099</v>
      </c>
      <c r="BA692">
        <v>0.877714285714286</v>
      </c>
      <c r="BB692">
        <v>0.88914285714285701</v>
      </c>
      <c r="BC692">
        <v>0.75885714285714301</v>
      </c>
      <c r="BD692">
        <v>0.80914285714285705</v>
      </c>
      <c r="BE692">
        <v>0.94857142857142895</v>
      </c>
      <c r="BF692" s="233" t="str">
        <f t="shared" si="10"/>
        <v>Most vulnerability</v>
      </c>
    </row>
    <row r="693" spans="1:58" x14ac:dyDescent="0.25">
      <c r="A693">
        <v>56440</v>
      </c>
      <c r="B693">
        <v>1401</v>
      </c>
      <c r="C693">
        <v>233</v>
      </c>
      <c r="D693">
        <v>29</v>
      </c>
      <c r="E693">
        <v>24179</v>
      </c>
      <c r="F693">
        <v>105</v>
      </c>
      <c r="G693">
        <v>352</v>
      </c>
      <c r="H693">
        <v>394</v>
      </c>
      <c r="I693">
        <v>191</v>
      </c>
      <c r="J693">
        <v>37</v>
      </c>
      <c r="K693">
        <v>124</v>
      </c>
      <c r="L693">
        <v>12</v>
      </c>
      <c r="M693">
        <v>27</v>
      </c>
      <c r="N693">
        <v>29</v>
      </c>
      <c r="O693">
        <v>40</v>
      </c>
      <c r="P693">
        <v>46</v>
      </c>
      <c r="Q693">
        <v>61</v>
      </c>
      <c r="R693">
        <v>0.166309778729479</v>
      </c>
      <c r="S693">
        <v>2.06995003568879E-2</v>
      </c>
      <c r="T693">
        <v>24179</v>
      </c>
      <c r="U693">
        <v>7.4946466809421797E-2</v>
      </c>
      <c r="V693">
        <v>0.25124910778015702</v>
      </c>
      <c r="W693">
        <v>0.28122769450392598</v>
      </c>
      <c r="X693">
        <v>0.13633119200571001</v>
      </c>
      <c r="Y693">
        <v>2.64097073518915E-2</v>
      </c>
      <c r="Z693">
        <v>8.8508208422555301E-2</v>
      </c>
      <c r="AA693">
        <v>8.5653104925053503E-3</v>
      </c>
      <c r="AB693">
        <v>1.9271948608137E-2</v>
      </c>
      <c r="AC693">
        <v>2.06995003568879E-2</v>
      </c>
      <c r="AD693">
        <v>2.8551034975017799E-2</v>
      </c>
      <c r="AE693">
        <v>3.2833690221270501E-2</v>
      </c>
      <c r="AF693">
        <v>4.3540328336902197E-2</v>
      </c>
      <c r="AG693">
        <v>0.91085714285714303</v>
      </c>
      <c r="AH693">
        <v>0.620571428571429</v>
      </c>
      <c r="AI693">
        <v>0.96</v>
      </c>
      <c r="AJ693">
        <v>0.878857142857143</v>
      </c>
      <c r="AK693">
        <v>0.78514285714285703</v>
      </c>
      <c r="AL693">
        <v>0.85714285714285698</v>
      </c>
      <c r="AM693">
        <v>0.66514285714285704</v>
      </c>
      <c r="AN693">
        <v>0.56571428571428595</v>
      </c>
      <c r="AO693">
        <v>0.50857142857142901</v>
      </c>
      <c r="AP693">
        <v>0.74057142857142899</v>
      </c>
      <c r="AQ693">
        <v>0.56114285714285705</v>
      </c>
      <c r="AR693">
        <v>0.57028571428571395</v>
      </c>
      <c r="AS693">
        <v>0.97485714285714298</v>
      </c>
      <c r="AT693">
        <v>0.85142857142857098</v>
      </c>
      <c r="AU693">
        <v>0.91314285714285703</v>
      </c>
      <c r="AV693">
        <v>3.3702857142857101</v>
      </c>
      <c r="AW693">
        <v>2.8731428571428599</v>
      </c>
      <c r="AX693">
        <v>1.24914285714286</v>
      </c>
      <c r="AY693">
        <v>3.8708571428571399</v>
      </c>
      <c r="AZ693">
        <v>11.363428571428599</v>
      </c>
      <c r="BA693">
        <v>0.94399999999999995</v>
      </c>
      <c r="BB693">
        <v>0.93028571428571405</v>
      </c>
      <c r="BC693">
        <v>0.67885714285714305</v>
      </c>
      <c r="BD693">
        <v>0.96114285714285697</v>
      </c>
      <c r="BE693">
        <v>0.98857142857142899</v>
      </c>
      <c r="BF693" s="233" t="str">
        <f t="shared" si="10"/>
        <v>Most vulnerability</v>
      </c>
    </row>
    <row r="694" spans="1:58" x14ac:dyDescent="0.25">
      <c r="A694">
        <v>56441</v>
      </c>
      <c r="B694">
        <v>3601</v>
      </c>
      <c r="C694">
        <v>543</v>
      </c>
      <c r="D694">
        <v>86</v>
      </c>
      <c r="E694">
        <v>35246</v>
      </c>
      <c r="F694">
        <v>234</v>
      </c>
      <c r="G694">
        <v>1106</v>
      </c>
      <c r="H694">
        <v>601</v>
      </c>
      <c r="I694">
        <v>871</v>
      </c>
      <c r="J694">
        <v>94</v>
      </c>
      <c r="K694">
        <v>367</v>
      </c>
      <c r="L694">
        <v>2</v>
      </c>
      <c r="M694">
        <v>291</v>
      </c>
      <c r="N694">
        <v>99</v>
      </c>
      <c r="O694">
        <v>36</v>
      </c>
      <c r="P694">
        <v>171</v>
      </c>
      <c r="Q694">
        <v>126</v>
      </c>
      <c r="R694">
        <v>0.150791446820328</v>
      </c>
      <c r="S694">
        <v>2.3882254929186299E-2</v>
      </c>
      <c r="T694">
        <v>35246</v>
      </c>
      <c r="U694">
        <v>6.4981949458483707E-2</v>
      </c>
      <c r="V694">
        <v>0.307136906414885</v>
      </c>
      <c r="W694">
        <v>0.16689808386559299</v>
      </c>
      <c r="X694">
        <v>0.24187725631769</v>
      </c>
      <c r="Y694">
        <v>2.6103860038878102E-2</v>
      </c>
      <c r="Z694">
        <v>0.101916134407109</v>
      </c>
      <c r="AA694">
        <v>5.5540127742293799E-4</v>
      </c>
      <c r="AB694">
        <v>8.0810885865037499E-2</v>
      </c>
      <c r="AC694">
        <v>2.74923632324354E-2</v>
      </c>
      <c r="AD694">
        <v>9.9972229936128795E-3</v>
      </c>
      <c r="AE694">
        <v>4.7486809219661197E-2</v>
      </c>
      <c r="AF694">
        <v>3.4990280477645103E-2</v>
      </c>
      <c r="AG694">
        <v>0.88114285714285701</v>
      </c>
      <c r="AH694">
        <v>0.71542857142857097</v>
      </c>
      <c r="AI694">
        <v>0.63200000000000001</v>
      </c>
      <c r="AJ694">
        <v>0.81028571428571405</v>
      </c>
      <c r="AK694">
        <v>0.90742857142857103</v>
      </c>
      <c r="AL694">
        <v>0.153142857142857</v>
      </c>
      <c r="AM694">
        <v>0.97371428571428598</v>
      </c>
      <c r="AN694">
        <v>0.55771428571428605</v>
      </c>
      <c r="AO694">
        <v>0.59199999999999997</v>
      </c>
      <c r="AP694">
        <v>0.380571428571429</v>
      </c>
      <c r="AQ694">
        <v>0.90514285714285703</v>
      </c>
      <c r="AR694">
        <v>0.65257142857142902</v>
      </c>
      <c r="AS694">
        <v>0.76800000000000002</v>
      </c>
      <c r="AT694">
        <v>0.94628571428571395</v>
      </c>
      <c r="AU694">
        <v>0.86857142857142899</v>
      </c>
      <c r="AV694">
        <v>3.03885714285714</v>
      </c>
      <c r="AW694">
        <v>2.5920000000000001</v>
      </c>
      <c r="AX694">
        <v>0.97257142857142898</v>
      </c>
      <c r="AY694">
        <v>4.1405714285714303</v>
      </c>
      <c r="AZ694">
        <v>10.744</v>
      </c>
      <c r="BA694">
        <v>0.88571428571428601</v>
      </c>
      <c r="BB694">
        <v>0.80914285714285705</v>
      </c>
      <c r="BC694">
        <v>0.52914285714285703</v>
      </c>
      <c r="BD694">
        <v>0.99085714285714299</v>
      </c>
      <c r="BE694">
        <v>0.96114285714285697</v>
      </c>
      <c r="BF694" s="233" t="str">
        <f t="shared" si="10"/>
        <v>Most vulnerability</v>
      </c>
    </row>
    <row r="695" spans="1:58" x14ac:dyDescent="0.25">
      <c r="A695">
        <v>56442</v>
      </c>
      <c r="B695">
        <v>2688</v>
      </c>
      <c r="C695">
        <v>191</v>
      </c>
      <c r="D695">
        <v>29</v>
      </c>
      <c r="E695">
        <v>53931</v>
      </c>
      <c r="F695">
        <v>75</v>
      </c>
      <c r="G695">
        <v>1118</v>
      </c>
      <c r="H695">
        <v>314</v>
      </c>
      <c r="I695">
        <v>452</v>
      </c>
      <c r="J695">
        <v>135</v>
      </c>
      <c r="K695">
        <v>40</v>
      </c>
      <c r="L695">
        <v>0</v>
      </c>
      <c r="M695">
        <v>104</v>
      </c>
      <c r="N695">
        <v>176</v>
      </c>
      <c r="O695">
        <v>0</v>
      </c>
      <c r="P695">
        <v>42</v>
      </c>
      <c r="Q695">
        <v>20</v>
      </c>
      <c r="R695">
        <v>7.1056547619047603E-2</v>
      </c>
      <c r="S695">
        <v>1.07886904761905E-2</v>
      </c>
      <c r="T695">
        <v>53931</v>
      </c>
      <c r="U695">
        <v>2.7901785714285698E-2</v>
      </c>
      <c r="V695">
        <v>0.41592261904761901</v>
      </c>
      <c r="W695">
        <v>0.116815476190476</v>
      </c>
      <c r="X695">
        <v>0.168154761904762</v>
      </c>
      <c r="Y695">
        <v>5.0223214285714302E-2</v>
      </c>
      <c r="Z695">
        <v>1.4880952380952399E-2</v>
      </c>
      <c r="AA695">
        <v>0</v>
      </c>
      <c r="AB695">
        <v>3.8690476190476199E-2</v>
      </c>
      <c r="AC695">
        <v>6.5476190476190493E-2</v>
      </c>
      <c r="AD695">
        <v>0</v>
      </c>
      <c r="AE695">
        <v>1.5625E-2</v>
      </c>
      <c r="AF695">
        <v>7.4404761904761901E-3</v>
      </c>
      <c r="AG695">
        <v>0.42742857142857099</v>
      </c>
      <c r="AH695">
        <v>0.27200000000000002</v>
      </c>
      <c r="AI695">
        <v>8.3428571428571394E-2</v>
      </c>
      <c r="AJ695">
        <v>0.250285714285714</v>
      </c>
      <c r="AK695">
        <v>0.98628571428571399</v>
      </c>
      <c r="AL695">
        <v>6.2857142857142903E-2</v>
      </c>
      <c r="AM695">
        <v>0.85599999999999998</v>
      </c>
      <c r="AN695">
        <v>0.91657142857142904</v>
      </c>
      <c r="AO695">
        <v>4.4571428571428602E-2</v>
      </c>
      <c r="AP695">
        <v>0</v>
      </c>
      <c r="AQ695">
        <v>0.74399999999999999</v>
      </c>
      <c r="AR695">
        <v>0.84571428571428597</v>
      </c>
      <c r="AS695">
        <v>0</v>
      </c>
      <c r="AT695">
        <v>0.54057142857142904</v>
      </c>
      <c r="AU695">
        <v>0.56114285714285705</v>
      </c>
      <c r="AV695">
        <v>1.03314285714286</v>
      </c>
      <c r="AW695">
        <v>2.8217142857142901</v>
      </c>
      <c r="AX695">
        <v>4.4571428571428602E-2</v>
      </c>
      <c r="AY695">
        <v>2.6914285714285699</v>
      </c>
      <c r="AZ695">
        <v>6.5908571428571401</v>
      </c>
      <c r="BA695">
        <v>0.130285714285714</v>
      </c>
      <c r="BB695">
        <v>0.90971428571428603</v>
      </c>
      <c r="BC695">
        <v>0.04</v>
      </c>
      <c r="BD695">
        <v>0.6</v>
      </c>
      <c r="BE695">
        <v>0.39542857142857102</v>
      </c>
      <c r="BF695" s="233" t="str">
        <f t="shared" si="10"/>
        <v>Some vulnerability</v>
      </c>
    </row>
    <row r="696" spans="1:58" x14ac:dyDescent="0.25">
      <c r="A696">
        <v>56443</v>
      </c>
      <c r="B696">
        <v>1375</v>
      </c>
      <c r="C696">
        <v>106</v>
      </c>
      <c r="D696">
        <v>9</v>
      </c>
      <c r="E696">
        <v>47203</v>
      </c>
      <c r="F696">
        <v>47</v>
      </c>
      <c r="G696">
        <v>379</v>
      </c>
      <c r="H696">
        <v>218</v>
      </c>
      <c r="I696">
        <v>174</v>
      </c>
      <c r="J696">
        <v>40</v>
      </c>
      <c r="K696">
        <v>27</v>
      </c>
      <c r="L696">
        <v>0</v>
      </c>
      <c r="M696">
        <v>0</v>
      </c>
      <c r="N696">
        <v>74</v>
      </c>
      <c r="O696">
        <v>7</v>
      </c>
      <c r="P696">
        <v>29</v>
      </c>
      <c r="Q696">
        <v>6</v>
      </c>
      <c r="R696">
        <v>7.7090909090909099E-2</v>
      </c>
      <c r="S696">
        <v>6.5454545454545496E-3</v>
      </c>
      <c r="T696">
        <v>47203</v>
      </c>
      <c r="U696">
        <v>3.4181818181818202E-2</v>
      </c>
      <c r="V696">
        <v>0.27563636363636401</v>
      </c>
      <c r="W696">
        <v>0.15854545454545499</v>
      </c>
      <c r="X696">
        <v>0.12654545454545499</v>
      </c>
      <c r="Y696">
        <v>2.9090909090909101E-2</v>
      </c>
      <c r="Z696">
        <v>1.9636363636363601E-2</v>
      </c>
      <c r="AA696">
        <v>0</v>
      </c>
      <c r="AB696">
        <v>0</v>
      </c>
      <c r="AC696">
        <v>5.38181818181818E-2</v>
      </c>
      <c r="AD696">
        <v>5.0909090909090904E-3</v>
      </c>
      <c r="AE696">
        <v>2.1090909090909101E-2</v>
      </c>
      <c r="AF696">
        <v>4.3636363636363603E-3</v>
      </c>
      <c r="AG696">
        <v>0.48</v>
      </c>
      <c r="AH696">
        <v>0.153142857142857</v>
      </c>
      <c r="AI696">
        <v>0.14628571428571399</v>
      </c>
      <c r="AJ696">
        <v>0.370285714285714</v>
      </c>
      <c r="AK696">
        <v>0.85028571428571398</v>
      </c>
      <c r="AL696">
        <v>0.122285714285714</v>
      </c>
      <c r="AM696">
        <v>0.58971428571428597</v>
      </c>
      <c r="AN696">
        <v>0.64228571428571402</v>
      </c>
      <c r="AO696">
        <v>6.51428571428571E-2</v>
      </c>
      <c r="AP696">
        <v>0</v>
      </c>
      <c r="AQ696">
        <v>0</v>
      </c>
      <c r="AR696">
        <v>0.80685714285714305</v>
      </c>
      <c r="AS696">
        <v>0.52571428571428602</v>
      </c>
      <c r="AT696">
        <v>0.67885714285714305</v>
      </c>
      <c r="AU696">
        <v>0.50628571428571401</v>
      </c>
      <c r="AV696">
        <v>1.1497142857142899</v>
      </c>
      <c r="AW696">
        <v>2.20457142857143</v>
      </c>
      <c r="AX696">
        <v>6.51428571428571E-2</v>
      </c>
      <c r="AY696">
        <v>2.5177142857142898</v>
      </c>
      <c r="AZ696">
        <v>5.9371428571428604</v>
      </c>
      <c r="BA696">
        <v>0.16685714285714301</v>
      </c>
      <c r="BB696">
        <v>0.61257142857142899</v>
      </c>
      <c r="BC696">
        <v>5.4857142857142903E-2</v>
      </c>
      <c r="BD696">
        <v>0.54628571428571404</v>
      </c>
      <c r="BE696">
        <v>0.27771428571428602</v>
      </c>
      <c r="BF696" s="233" t="str">
        <f t="shared" si="10"/>
        <v>Some vulnerability</v>
      </c>
    </row>
    <row r="697" spans="1:58" x14ac:dyDescent="0.25">
      <c r="A697">
        <v>56444</v>
      </c>
      <c r="B697">
        <v>3305</v>
      </c>
      <c r="C697">
        <v>233</v>
      </c>
      <c r="D697">
        <v>71</v>
      </c>
      <c r="E697">
        <v>40472</v>
      </c>
      <c r="F697">
        <v>135</v>
      </c>
      <c r="G697">
        <v>879</v>
      </c>
      <c r="H697">
        <v>760</v>
      </c>
      <c r="I697">
        <v>471</v>
      </c>
      <c r="J697">
        <v>69</v>
      </c>
      <c r="K697">
        <v>179</v>
      </c>
      <c r="L697">
        <v>0</v>
      </c>
      <c r="M697">
        <v>77</v>
      </c>
      <c r="N697">
        <v>184</v>
      </c>
      <c r="O697">
        <v>18</v>
      </c>
      <c r="P697">
        <v>27</v>
      </c>
      <c r="Q697">
        <v>20</v>
      </c>
      <c r="R697">
        <v>7.0499243570347994E-2</v>
      </c>
      <c r="S697">
        <v>2.1482602118003E-2</v>
      </c>
      <c r="T697">
        <v>40472</v>
      </c>
      <c r="U697">
        <v>4.0847201210287398E-2</v>
      </c>
      <c r="V697">
        <v>0.26596066565809401</v>
      </c>
      <c r="W697">
        <v>0.22995461422087701</v>
      </c>
      <c r="X697">
        <v>0.142511346444781</v>
      </c>
      <c r="Y697">
        <v>2.0877458396369099E-2</v>
      </c>
      <c r="Z697">
        <v>5.4160363086233003E-2</v>
      </c>
      <c r="AA697">
        <v>0</v>
      </c>
      <c r="AB697">
        <v>2.3298033282904699E-2</v>
      </c>
      <c r="AC697">
        <v>5.5673222390317703E-2</v>
      </c>
      <c r="AD697">
        <v>5.4462934947049901E-3</v>
      </c>
      <c r="AE697">
        <v>8.1694402420574904E-3</v>
      </c>
      <c r="AF697">
        <v>6.0514372163388798E-3</v>
      </c>
      <c r="AG697">
        <v>0.42171428571428599</v>
      </c>
      <c r="AH697">
        <v>0.64800000000000002</v>
      </c>
      <c r="AI697">
        <v>0.33828571428571402</v>
      </c>
      <c r="AJ697">
        <v>0.496</v>
      </c>
      <c r="AK697">
        <v>0.81942857142857095</v>
      </c>
      <c r="AL697">
        <v>0.53714285714285703</v>
      </c>
      <c r="AM697">
        <v>0.72</v>
      </c>
      <c r="AN697">
        <v>0.40342857142857103</v>
      </c>
      <c r="AO697">
        <v>0.28114285714285697</v>
      </c>
      <c r="AP697">
        <v>0</v>
      </c>
      <c r="AQ697">
        <v>0.60799999999999998</v>
      </c>
      <c r="AR697">
        <v>0.81028571428571405</v>
      </c>
      <c r="AS697">
        <v>0.55314285714285705</v>
      </c>
      <c r="AT697">
        <v>0.30514285714285699</v>
      </c>
      <c r="AU697">
        <v>0.53828571428571403</v>
      </c>
      <c r="AV697">
        <v>1.9039999999999999</v>
      </c>
      <c r="AW697">
        <v>2.48</v>
      </c>
      <c r="AX697">
        <v>0.28114285714285697</v>
      </c>
      <c r="AY697">
        <v>2.8148571428571398</v>
      </c>
      <c r="AZ697">
        <v>7.48</v>
      </c>
      <c r="BA697">
        <v>0.46285714285714302</v>
      </c>
      <c r="BB697">
        <v>0.745142857142857</v>
      </c>
      <c r="BC697">
        <v>0.16457142857142901</v>
      </c>
      <c r="BD697">
        <v>0.628571428571429</v>
      </c>
      <c r="BE697">
        <v>0.54057142857142904</v>
      </c>
      <c r="BF697" s="233" t="str">
        <f t="shared" si="10"/>
        <v>Significant vulnerability</v>
      </c>
    </row>
    <row r="698" spans="1:58" x14ac:dyDescent="0.25">
      <c r="A698">
        <v>56446</v>
      </c>
      <c r="B698">
        <v>1604</v>
      </c>
      <c r="C698">
        <v>222</v>
      </c>
      <c r="D698">
        <v>26</v>
      </c>
      <c r="E698">
        <v>27175</v>
      </c>
      <c r="F698">
        <v>104</v>
      </c>
      <c r="G698">
        <v>341</v>
      </c>
      <c r="H698">
        <v>435</v>
      </c>
      <c r="I698">
        <v>182</v>
      </c>
      <c r="J698">
        <v>63</v>
      </c>
      <c r="K698">
        <v>176</v>
      </c>
      <c r="L698">
        <v>10</v>
      </c>
      <c r="M698">
        <v>8</v>
      </c>
      <c r="N698">
        <v>68</v>
      </c>
      <c r="O698">
        <v>21</v>
      </c>
      <c r="P698">
        <v>31</v>
      </c>
      <c r="Q698">
        <v>1</v>
      </c>
      <c r="R698">
        <v>0.138403990024938</v>
      </c>
      <c r="S698">
        <v>1.6209476309226901E-2</v>
      </c>
      <c r="T698">
        <v>27175</v>
      </c>
      <c r="U698">
        <v>6.4837905236907703E-2</v>
      </c>
      <c r="V698">
        <v>0.212593516209476</v>
      </c>
      <c r="W698">
        <v>0.27119700748129699</v>
      </c>
      <c r="X698">
        <v>0.113466334164589</v>
      </c>
      <c r="Y698">
        <v>3.9276807980049899E-2</v>
      </c>
      <c r="Z698">
        <v>0.109725685785536</v>
      </c>
      <c r="AA698">
        <v>6.2344139650872803E-3</v>
      </c>
      <c r="AB698">
        <v>4.9875311720698296E-3</v>
      </c>
      <c r="AC698">
        <v>4.2394014962593499E-2</v>
      </c>
      <c r="AD698">
        <v>1.30922693266833E-2</v>
      </c>
      <c r="AE698">
        <v>1.9326683291770601E-2</v>
      </c>
      <c r="AF698">
        <v>6.2344139650872795E-4</v>
      </c>
      <c r="AG698">
        <v>0.84685714285714297</v>
      </c>
      <c r="AH698">
        <v>0.44685714285714301</v>
      </c>
      <c r="AI698">
        <v>0.93942857142857095</v>
      </c>
      <c r="AJ698">
        <v>0.80914285714285705</v>
      </c>
      <c r="AK698">
        <v>0.60799999999999998</v>
      </c>
      <c r="AL698">
        <v>0.81828571428571395</v>
      </c>
      <c r="AM698">
        <v>0.46628571428571403</v>
      </c>
      <c r="AN698">
        <v>0.82514285714285696</v>
      </c>
      <c r="AO698">
        <v>0.619428571428571</v>
      </c>
      <c r="AP698">
        <v>0.66971428571428604</v>
      </c>
      <c r="AQ698">
        <v>0.379428571428571</v>
      </c>
      <c r="AR698">
        <v>0.754285714285714</v>
      </c>
      <c r="AS698">
        <v>0.84685714285714297</v>
      </c>
      <c r="AT698">
        <v>0.61828571428571399</v>
      </c>
      <c r="AU698">
        <v>0.40571428571428603</v>
      </c>
      <c r="AV698">
        <v>3.0422857142857098</v>
      </c>
      <c r="AW698">
        <v>2.71771428571429</v>
      </c>
      <c r="AX698">
        <v>1.28914285714286</v>
      </c>
      <c r="AY698">
        <v>3.0045714285714298</v>
      </c>
      <c r="AZ698">
        <v>10.0537142857143</v>
      </c>
      <c r="BA698">
        <v>0.88800000000000001</v>
      </c>
      <c r="BB698">
        <v>0.86399999999999999</v>
      </c>
      <c r="BC698">
        <v>0.70057142857142896</v>
      </c>
      <c r="BD698">
        <v>0.69257142857142895</v>
      </c>
      <c r="BE698">
        <v>0.90628571428571403</v>
      </c>
      <c r="BF698" s="233" t="str">
        <f t="shared" si="10"/>
        <v>Most vulnerability</v>
      </c>
    </row>
    <row r="699" spans="1:58" x14ac:dyDescent="0.25">
      <c r="A699">
        <v>56447</v>
      </c>
      <c r="B699">
        <v>846</v>
      </c>
      <c r="C699">
        <v>59</v>
      </c>
      <c r="D699">
        <v>12</v>
      </c>
      <c r="E699">
        <v>42940</v>
      </c>
      <c r="F699">
        <v>29</v>
      </c>
      <c r="G699">
        <v>314</v>
      </c>
      <c r="H699">
        <v>128</v>
      </c>
      <c r="I699">
        <v>97</v>
      </c>
      <c r="J699">
        <v>32</v>
      </c>
      <c r="K699">
        <v>11</v>
      </c>
      <c r="L699">
        <v>0</v>
      </c>
      <c r="M699">
        <v>0</v>
      </c>
      <c r="N699">
        <v>37</v>
      </c>
      <c r="O699">
        <v>0</v>
      </c>
      <c r="P699">
        <v>8</v>
      </c>
      <c r="Q699">
        <v>0</v>
      </c>
      <c r="R699">
        <v>6.9739952718676099E-2</v>
      </c>
      <c r="S699">
        <v>1.41843971631206E-2</v>
      </c>
      <c r="T699">
        <v>42940</v>
      </c>
      <c r="U699">
        <v>3.4278959810874698E-2</v>
      </c>
      <c r="V699">
        <v>0.37115839243498799</v>
      </c>
      <c r="W699">
        <v>0.15130023640661899</v>
      </c>
      <c r="X699">
        <v>0.114657210401891</v>
      </c>
      <c r="Y699">
        <v>3.7825059101654797E-2</v>
      </c>
      <c r="Z699">
        <v>1.30023640661939E-2</v>
      </c>
      <c r="AA699">
        <v>0</v>
      </c>
      <c r="AB699">
        <v>0</v>
      </c>
      <c r="AC699">
        <v>4.3735224586288403E-2</v>
      </c>
      <c r="AD699">
        <v>0</v>
      </c>
      <c r="AE699">
        <v>9.4562647754137096E-3</v>
      </c>
      <c r="AF699">
        <v>0</v>
      </c>
      <c r="AG699">
        <v>0.40685714285714297</v>
      </c>
      <c r="AH699">
        <v>0.377142857142857</v>
      </c>
      <c r="AI699">
        <v>0.245714285714286</v>
      </c>
      <c r="AJ699">
        <v>0.373714285714286</v>
      </c>
      <c r="AK699">
        <v>0.96799999999999997</v>
      </c>
      <c r="AL699">
        <v>0.105142857142857</v>
      </c>
      <c r="AM699">
        <v>0.47885714285714298</v>
      </c>
      <c r="AN699">
        <v>0.80685714285714305</v>
      </c>
      <c r="AO699">
        <v>4.34285714285714E-2</v>
      </c>
      <c r="AP699">
        <v>0</v>
      </c>
      <c r="AQ699">
        <v>0</v>
      </c>
      <c r="AR699">
        <v>0.76228571428571401</v>
      </c>
      <c r="AS699">
        <v>0</v>
      </c>
      <c r="AT699">
        <v>0.35885714285714299</v>
      </c>
      <c r="AU699">
        <v>0</v>
      </c>
      <c r="AV699">
        <v>1.4034285714285699</v>
      </c>
      <c r="AW699">
        <v>2.3588571428571399</v>
      </c>
      <c r="AX699">
        <v>4.34285714285714E-2</v>
      </c>
      <c r="AY699">
        <v>1.1211428571428601</v>
      </c>
      <c r="AZ699">
        <v>4.9268571428571404</v>
      </c>
      <c r="BA699">
        <v>0.250285714285714</v>
      </c>
      <c r="BB699">
        <v>0.68457142857142905</v>
      </c>
      <c r="BC699">
        <v>3.8857142857142903E-2</v>
      </c>
      <c r="BD699">
        <v>0.125714285714286</v>
      </c>
      <c r="BE699">
        <v>0.13828571428571401</v>
      </c>
      <c r="BF699" s="233" t="str">
        <f t="shared" si="10"/>
        <v>Least vulnerability</v>
      </c>
    </row>
    <row r="700" spans="1:58" x14ac:dyDescent="0.25">
      <c r="A700">
        <v>56448</v>
      </c>
      <c r="B700">
        <v>396</v>
      </c>
      <c r="C700">
        <v>37</v>
      </c>
      <c r="D700">
        <v>4</v>
      </c>
      <c r="E700">
        <v>43181</v>
      </c>
      <c r="F700">
        <v>9</v>
      </c>
      <c r="G700">
        <v>180</v>
      </c>
      <c r="H700">
        <v>18</v>
      </c>
      <c r="I700">
        <v>67</v>
      </c>
      <c r="J700">
        <v>12</v>
      </c>
      <c r="K700">
        <v>5</v>
      </c>
      <c r="L700">
        <v>0</v>
      </c>
      <c r="M700">
        <v>0</v>
      </c>
      <c r="N700">
        <v>31</v>
      </c>
      <c r="O700">
        <v>3</v>
      </c>
      <c r="P700">
        <v>2</v>
      </c>
      <c r="Q700">
        <v>0</v>
      </c>
      <c r="R700">
        <v>9.3434343434343398E-2</v>
      </c>
      <c r="S700">
        <v>1.01010101010101E-2</v>
      </c>
      <c r="T700">
        <v>43181</v>
      </c>
      <c r="U700">
        <v>2.27272727272727E-2</v>
      </c>
      <c r="V700">
        <v>0.45454545454545497</v>
      </c>
      <c r="W700">
        <v>4.5454545454545497E-2</v>
      </c>
      <c r="X700">
        <v>0.169191919191919</v>
      </c>
      <c r="Y700">
        <v>3.03030303030303E-2</v>
      </c>
      <c r="Z700">
        <v>1.26262626262626E-2</v>
      </c>
      <c r="AA700">
        <v>0</v>
      </c>
      <c r="AB700">
        <v>0</v>
      </c>
      <c r="AC700">
        <v>7.8282828282828301E-2</v>
      </c>
      <c r="AD700">
        <v>7.5757575757575803E-3</v>
      </c>
      <c r="AE700">
        <v>5.0505050505050501E-3</v>
      </c>
      <c r="AF700">
        <v>0</v>
      </c>
      <c r="AG700">
        <v>0.61028571428571399</v>
      </c>
      <c r="AH700">
        <v>0.246857142857143</v>
      </c>
      <c r="AI700">
        <v>0.23542857142857099</v>
      </c>
      <c r="AJ700">
        <v>0.189714285714286</v>
      </c>
      <c r="AK700">
        <v>0.99199999999999999</v>
      </c>
      <c r="AL700">
        <v>2.0571428571428602E-2</v>
      </c>
      <c r="AM700">
        <v>0.85828571428571399</v>
      </c>
      <c r="AN700">
        <v>0.66400000000000003</v>
      </c>
      <c r="AO700">
        <v>4.1142857142857099E-2</v>
      </c>
      <c r="AP700">
        <v>0</v>
      </c>
      <c r="AQ700">
        <v>0</v>
      </c>
      <c r="AR700">
        <v>0.88571428571428601</v>
      </c>
      <c r="AS700">
        <v>0.65942857142857103</v>
      </c>
      <c r="AT700">
        <v>0.19542857142857101</v>
      </c>
      <c r="AU700">
        <v>0</v>
      </c>
      <c r="AV700">
        <v>1.28228571428571</v>
      </c>
      <c r="AW700">
        <v>2.53485714285714</v>
      </c>
      <c r="AX700">
        <v>4.1142857142857099E-2</v>
      </c>
      <c r="AY700">
        <v>1.74057142857143</v>
      </c>
      <c r="AZ700">
        <v>5.5988571428571401</v>
      </c>
      <c r="BA700">
        <v>0.20914285714285699</v>
      </c>
      <c r="BB700">
        <v>0.77714285714285702</v>
      </c>
      <c r="BC700">
        <v>3.6571428571428602E-2</v>
      </c>
      <c r="BD700">
        <v>0.29599999999999999</v>
      </c>
      <c r="BE700">
        <v>0.22742857142857101</v>
      </c>
      <c r="BF700" s="233" t="str">
        <f t="shared" si="10"/>
        <v>Least vulnerability</v>
      </c>
    </row>
    <row r="701" spans="1:58" x14ac:dyDescent="0.25">
      <c r="A701">
        <v>56449</v>
      </c>
      <c r="B701">
        <v>1955</v>
      </c>
      <c r="C701">
        <v>144</v>
      </c>
      <c r="D701">
        <v>34</v>
      </c>
      <c r="E701">
        <v>33382</v>
      </c>
      <c r="F701">
        <v>120</v>
      </c>
      <c r="G701">
        <v>338</v>
      </c>
      <c r="H701">
        <v>497</v>
      </c>
      <c r="I701">
        <v>165</v>
      </c>
      <c r="J701">
        <v>60</v>
      </c>
      <c r="K701">
        <v>194</v>
      </c>
      <c r="L701">
        <v>7</v>
      </c>
      <c r="M701">
        <v>0</v>
      </c>
      <c r="N701">
        <v>68</v>
      </c>
      <c r="O701">
        <v>20</v>
      </c>
      <c r="P701">
        <v>4</v>
      </c>
      <c r="Q701">
        <v>0</v>
      </c>
      <c r="R701">
        <v>7.3657289002557497E-2</v>
      </c>
      <c r="S701">
        <v>1.7391304347826101E-2</v>
      </c>
      <c r="T701">
        <v>33382</v>
      </c>
      <c r="U701">
        <v>6.1381074168797997E-2</v>
      </c>
      <c r="V701">
        <v>0.172890025575448</v>
      </c>
      <c r="W701">
        <v>0.25421994884910498</v>
      </c>
      <c r="X701">
        <v>8.4398976982097196E-2</v>
      </c>
      <c r="Y701">
        <v>3.0690537084398999E-2</v>
      </c>
      <c r="Z701">
        <v>9.9232736572890001E-2</v>
      </c>
      <c r="AA701">
        <v>3.58056265984655E-3</v>
      </c>
      <c r="AB701">
        <v>0</v>
      </c>
      <c r="AC701">
        <v>3.4782608695652202E-2</v>
      </c>
      <c r="AD701">
        <v>1.0230179028133E-2</v>
      </c>
      <c r="AE701">
        <v>2.0460358056266E-3</v>
      </c>
      <c r="AF701">
        <v>0</v>
      </c>
      <c r="AG701">
        <v>0.45600000000000002</v>
      </c>
      <c r="AH701">
        <v>0.49028571428571399</v>
      </c>
      <c r="AI701">
        <v>0.72799999999999998</v>
      </c>
      <c r="AJ701">
        <v>0.78285714285714303</v>
      </c>
      <c r="AK701">
        <v>0.35542857142857098</v>
      </c>
      <c r="AL701">
        <v>0.71428571428571397</v>
      </c>
      <c r="AM701">
        <v>0.17942857142857099</v>
      </c>
      <c r="AN701">
        <v>0.67542857142857105</v>
      </c>
      <c r="AO701">
        <v>0.57942857142857096</v>
      </c>
      <c r="AP701">
        <v>0.57942857142857096</v>
      </c>
      <c r="AQ701">
        <v>0</v>
      </c>
      <c r="AR701">
        <v>0.70742857142857096</v>
      </c>
      <c r="AS701">
        <v>0.77485714285714302</v>
      </c>
      <c r="AT701">
        <v>0.107428571428571</v>
      </c>
      <c r="AU701">
        <v>0</v>
      </c>
      <c r="AV701">
        <v>2.45714285714286</v>
      </c>
      <c r="AW701">
        <v>1.9245714285714299</v>
      </c>
      <c r="AX701">
        <v>1.1588571428571399</v>
      </c>
      <c r="AY701">
        <v>1.5897142857142901</v>
      </c>
      <c r="AZ701">
        <v>7.1302857142857103</v>
      </c>
      <c r="BA701">
        <v>0.70399999999999996</v>
      </c>
      <c r="BB701">
        <v>0.44800000000000001</v>
      </c>
      <c r="BC701">
        <v>0.63771428571428601</v>
      </c>
      <c r="BD701">
        <v>0.252571428571429</v>
      </c>
      <c r="BE701">
        <v>0.48342857142857099</v>
      </c>
      <c r="BF701" s="233" t="str">
        <f t="shared" si="10"/>
        <v>Some vulnerability</v>
      </c>
    </row>
    <row r="702" spans="1:58" x14ac:dyDescent="0.25">
      <c r="A702">
        <v>56450</v>
      </c>
      <c r="B702">
        <v>1021</v>
      </c>
      <c r="C702">
        <v>80</v>
      </c>
      <c r="D702">
        <v>31</v>
      </c>
      <c r="E702">
        <v>34515</v>
      </c>
      <c r="F702">
        <v>123</v>
      </c>
      <c r="G702">
        <v>333</v>
      </c>
      <c r="H702">
        <v>153</v>
      </c>
      <c r="I702">
        <v>194</v>
      </c>
      <c r="J702">
        <v>83</v>
      </c>
      <c r="K702">
        <v>202</v>
      </c>
      <c r="L702">
        <v>10</v>
      </c>
      <c r="M702">
        <v>52</v>
      </c>
      <c r="N702">
        <v>184</v>
      </c>
      <c r="O702">
        <v>7</v>
      </c>
      <c r="P702">
        <v>9</v>
      </c>
      <c r="Q702">
        <v>0</v>
      </c>
      <c r="R702">
        <v>7.8354554358472106E-2</v>
      </c>
      <c r="S702">
        <v>3.0362389813907899E-2</v>
      </c>
      <c r="T702">
        <v>34515</v>
      </c>
      <c r="U702">
        <v>0.12047012732615101</v>
      </c>
      <c r="V702">
        <v>0.32615083251714</v>
      </c>
      <c r="W702">
        <v>0.149853085210578</v>
      </c>
      <c r="X702">
        <v>0.19000979431929499</v>
      </c>
      <c r="Y702">
        <v>8.12928501469148E-2</v>
      </c>
      <c r="Z702">
        <v>0.19784524975514201</v>
      </c>
      <c r="AA702">
        <v>9.7943192948090098E-3</v>
      </c>
      <c r="AB702">
        <v>5.0930460333006897E-2</v>
      </c>
      <c r="AC702">
        <v>0.18021547502448601</v>
      </c>
      <c r="AD702">
        <v>6.8560235063663101E-3</v>
      </c>
      <c r="AE702">
        <v>8.8148873653281102E-3</v>
      </c>
      <c r="AF702">
        <v>0</v>
      </c>
      <c r="AG702">
        <v>0.494857142857143</v>
      </c>
      <c r="AH702">
        <v>0.84114285714285697</v>
      </c>
      <c r="AI702">
        <v>0.67200000000000004</v>
      </c>
      <c r="AJ702">
        <v>0.98399999999999999</v>
      </c>
      <c r="AK702">
        <v>0.93371428571428605</v>
      </c>
      <c r="AL702">
        <v>9.9428571428571394E-2</v>
      </c>
      <c r="AM702">
        <v>0.92571428571428604</v>
      </c>
      <c r="AN702">
        <v>0.97714285714285698</v>
      </c>
      <c r="AO702">
        <v>0.80114285714285705</v>
      </c>
      <c r="AP702">
        <v>0.76571428571428601</v>
      </c>
      <c r="AQ702">
        <v>0.81714285714285695</v>
      </c>
      <c r="AR702">
        <v>0.98399999999999999</v>
      </c>
      <c r="AS702">
        <v>0.627428571428571</v>
      </c>
      <c r="AT702">
        <v>0.33600000000000002</v>
      </c>
      <c r="AU702">
        <v>0</v>
      </c>
      <c r="AV702">
        <v>2.992</v>
      </c>
      <c r="AW702">
        <v>2.9359999999999999</v>
      </c>
      <c r="AX702">
        <v>1.5668571428571401</v>
      </c>
      <c r="AY702">
        <v>2.76457142857143</v>
      </c>
      <c r="AZ702">
        <v>10.2594285714286</v>
      </c>
      <c r="BA702">
        <v>0.875428571428571</v>
      </c>
      <c r="BB702">
        <v>0.94857142857142895</v>
      </c>
      <c r="BC702">
        <v>0.83199999999999996</v>
      </c>
      <c r="BD702">
        <v>0.61371428571428599</v>
      </c>
      <c r="BE702">
        <v>0.92342857142857104</v>
      </c>
      <c r="BF702" s="233" t="str">
        <f t="shared" si="10"/>
        <v>Most vulnerability</v>
      </c>
    </row>
    <row r="703" spans="1:58" x14ac:dyDescent="0.25">
      <c r="A703">
        <v>56452</v>
      </c>
      <c r="B703">
        <v>1832</v>
      </c>
      <c r="C703">
        <v>127</v>
      </c>
      <c r="D703">
        <v>45</v>
      </c>
      <c r="E703">
        <v>43800</v>
      </c>
      <c r="F703">
        <v>79</v>
      </c>
      <c r="G703">
        <v>738</v>
      </c>
      <c r="H703">
        <v>148</v>
      </c>
      <c r="I703">
        <v>336</v>
      </c>
      <c r="J703">
        <v>77</v>
      </c>
      <c r="K703">
        <v>140</v>
      </c>
      <c r="L703">
        <v>1</v>
      </c>
      <c r="M703">
        <v>34</v>
      </c>
      <c r="N703">
        <v>191</v>
      </c>
      <c r="O703">
        <v>7</v>
      </c>
      <c r="P703">
        <v>35</v>
      </c>
      <c r="Q703">
        <v>43</v>
      </c>
      <c r="R703">
        <v>6.9323144104803502E-2</v>
      </c>
      <c r="S703">
        <v>2.4563318777292599E-2</v>
      </c>
      <c r="T703">
        <v>43800</v>
      </c>
      <c r="U703">
        <v>4.3122270742358103E-2</v>
      </c>
      <c r="V703">
        <v>0.402838427947598</v>
      </c>
      <c r="W703">
        <v>8.0786026200873398E-2</v>
      </c>
      <c r="X703">
        <v>0.183406113537118</v>
      </c>
      <c r="Y703">
        <v>4.20305676855895E-2</v>
      </c>
      <c r="Z703">
        <v>7.6419213973799097E-2</v>
      </c>
      <c r="AA703">
        <v>5.4585152838427901E-4</v>
      </c>
      <c r="AB703">
        <v>1.85589519650655E-2</v>
      </c>
      <c r="AC703">
        <v>0.104257641921397</v>
      </c>
      <c r="AD703">
        <v>3.82096069868996E-3</v>
      </c>
      <c r="AE703">
        <v>1.9104803493449798E-2</v>
      </c>
      <c r="AF703">
        <v>2.3471615720523999E-2</v>
      </c>
      <c r="AG703">
        <v>0.40228571428571402</v>
      </c>
      <c r="AH703">
        <v>0.73028571428571398</v>
      </c>
      <c r="AI703">
        <v>0.22628571428571401</v>
      </c>
      <c r="AJ703">
        <v>0.52800000000000002</v>
      </c>
      <c r="AK703">
        <v>0.98057142857142898</v>
      </c>
      <c r="AL703">
        <v>3.6571428571428602E-2</v>
      </c>
      <c r="AM703">
        <v>0.90400000000000003</v>
      </c>
      <c r="AN703">
        <v>0.85599999999999998</v>
      </c>
      <c r="AO703">
        <v>0.42285714285714299</v>
      </c>
      <c r="AP703">
        <v>0.377142857142857</v>
      </c>
      <c r="AQ703">
        <v>0.55314285714285705</v>
      </c>
      <c r="AR703">
        <v>0.93600000000000005</v>
      </c>
      <c r="AS703">
        <v>0.44457142857142901</v>
      </c>
      <c r="AT703">
        <v>0.60685714285714298</v>
      </c>
      <c r="AU703">
        <v>0.76685714285714301</v>
      </c>
      <c r="AV703">
        <v>1.8868571428571399</v>
      </c>
      <c r="AW703">
        <v>2.7771428571428598</v>
      </c>
      <c r="AX703">
        <v>0.8</v>
      </c>
      <c r="AY703">
        <v>3.3074285714285701</v>
      </c>
      <c r="AZ703">
        <v>8.7714285714285705</v>
      </c>
      <c r="BA703">
        <v>0.45142857142857101</v>
      </c>
      <c r="BB703">
        <v>0.89485714285714302</v>
      </c>
      <c r="BC703">
        <v>0.42057142857142898</v>
      </c>
      <c r="BD703">
        <v>0.79542857142857104</v>
      </c>
      <c r="BE703">
        <v>0.745142857142857</v>
      </c>
      <c r="BF703" s="233" t="str">
        <f t="shared" si="10"/>
        <v>Significant vulnerability</v>
      </c>
    </row>
    <row r="704" spans="1:58" x14ac:dyDescent="0.25">
      <c r="A704">
        <v>56453</v>
      </c>
      <c r="B704">
        <v>818</v>
      </c>
      <c r="C704">
        <v>58</v>
      </c>
      <c r="D704">
        <v>12</v>
      </c>
      <c r="E704">
        <v>34635</v>
      </c>
      <c r="F704">
        <v>69</v>
      </c>
      <c r="G704">
        <v>141</v>
      </c>
      <c r="H704">
        <v>166</v>
      </c>
      <c r="I704">
        <v>125</v>
      </c>
      <c r="J704">
        <v>11</v>
      </c>
      <c r="K704">
        <v>65</v>
      </c>
      <c r="L704">
        <v>1</v>
      </c>
      <c r="M704">
        <v>0</v>
      </c>
      <c r="N704">
        <v>81</v>
      </c>
      <c r="O704">
        <v>6</v>
      </c>
      <c r="P704">
        <v>23</v>
      </c>
      <c r="Q704">
        <v>0</v>
      </c>
      <c r="R704">
        <v>7.0904645476772596E-2</v>
      </c>
      <c r="S704">
        <v>1.46699266503667E-2</v>
      </c>
      <c r="T704">
        <v>34635</v>
      </c>
      <c r="U704">
        <v>8.4352078239608802E-2</v>
      </c>
      <c r="V704">
        <v>0.172371638141809</v>
      </c>
      <c r="W704">
        <v>0.20293398533007301</v>
      </c>
      <c r="X704">
        <v>0.15281173594132</v>
      </c>
      <c r="Y704">
        <v>1.3447432762836199E-2</v>
      </c>
      <c r="Z704">
        <v>7.9462102689486599E-2</v>
      </c>
      <c r="AA704">
        <v>1.22249388753056E-3</v>
      </c>
      <c r="AB704">
        <v>0</v>
      </c>
      <c r="AC704">
        <v>9.9022004889975507E-2</v>
      </c>
      <c r="AD704">
        <v>7.3349633251833697E-3</v>
      </c>
      <c r="AE704">
        <v>2.81173594132029E-2</v>
      </c>
      <c r="AF704">
        <v>0</v>
      </c>
      <c r="AG704">
        <v>0.42399999999999999</v>
      </c>
      <c r="AH704">
        <v>0.38742857142857101</v>
      </c>
      <c r="AI704">
        <v>0.66400000000000003</v>
      </c>
      <c r="AJ704">
        <v>0.92</v>
      </c>
      <c r="AK704">
        <v>0.35314285714285698</v>
      </c>
      <c r="AL704">
        <v>0.32571428571428601</v>
      </c>
      <c r="AM704">
        <v>0.77828571428571403</v>
      </c>
      <c r="AN704">
        <v>0.17142857142857101</v>
      </c>
      <c r="AO704">
        <v>0.44571428571428601</v>
      </c>
      <c r="AP704">
        <v>0.441142857142857</v>
      </c>
      <c r="AQ704">
        <v>0</v>
      </c>
      <c r="AR704">
        <v>0.92457142857142904</v>
      </c>
      <c r="AS704">
        <v>0.64342857142857102</v>
      </c>
      <c r="AT704">
        <v>0.79085714285714304</v>
      </c>
      <c r="AU704">
        <v>0</v>
      </c>
      <c r="AV704">
        <v>2.3954285714285701</v>
      </c>
      <c r="AW704">
        <v>1.6285714285714299</v>
      </c>
      <c r="AX704">
        <v>0.88685714285714301</v>
      </c>
      <c r="AY704">
        <v>2.3588571428571399</v>
      </c>
      <c r="AZ704">
        <v>7.26971428571429</v>
      </c>
      <c r="BA704">
        <v>0.68</v>
      </c>
      <c r="BB704">
        <v>0.29028571428571398</v>
      </c>
      <c r="BC704">
        <v>0.47542857142857098</v>
      </c>
      <c r="BD704">
        <v>0.496</v>
      </c>
      <c r="BE704">
        <v>0.501714285714286</v>
      </c>
      <c r="BF704" s="233" t="str">
        <f t="shared" si="10"/>
        <v>Significant vulnerability</v>
      </c>
    </row>
    <row r="705" spans="1:58" x14ac:dyDescent="0.25">
      <c r="A705">
        <v>56455</v>
      </c>
      <c r="B705">
        <v>1588</v>
      </c>
      <c r="C705">
        <v>134</v>
      </c>
      <c r="D705">
        <v>70</v>
      </c>
      <c r="E705">
        <v>30218</v>
      </c>
      <c r="F705">
        <v>86</v>
      </c>
      <c r="G705">
        <v>305</v>
      </c>
      <c r="H705">
        <v>459</v>
      </c>
      <c r="I705">
        <v>252</v>
      </c>
      <c r="J705">
        <v>61</v>
      </c>
      <c r="K705">
        <v>154</v>
      </c>
      <c r="L705">
        <v>0</v>
      </c>
      <c r="M705">
        <v>51</v>
      </c>
      <c r="N705">
        <v>50</v>
      </c>
      <c r="O705">
        <v>4</v>
      </c>
      <c r="P705">
        <v>29</v>
      </c>
      <c r="Q705">
        <v>0</v>
      </c>
      <c r="R705">
        <v>8.4382871536523907E-2</v>
      </c>
      <c r="S705">
        <v>4.4080604534005002E-2</v>
      </c>
      <c r="T705">
        <v>30218</v>
      </c>
      <c r="U705">
        <v>5.4156171284634798E-2</v>
      </c>
      <c r="V705">
        <v>0.192065491183879</v>
      </c>
      <c r="W705">
        <v>0.28904282115869001</v>
      </c>
      <c r="X705">
        <v>0.158690176322418</v>
      </c>
      <c r="Y705">
        <v>3.84130982367758E-2</v>
      </c>
      <c r="Z705">
        <v>9.6977329974811094E-2</v>
      </c>
      <c r="AA705">
        <v>0</v>
      </c>
      <c r="AB705">
        <v>3.21158690176322E-2</v>
      </c>
      <c r="AC705">
        <v>3.1486146095717898E-2</v>
      </c>
      <c r="AD705">
        <v>2.5188916876574298E-3</v>
      </c>
      <c r="AE705">
        <v>1.82619647355164E-2</v>
      </c>
      <c r="AF705">
        <v>0</v>
      </c>
      <c r="AG705">
        <v>0.53485714285714303</v>
      </c>
      <c r="AH705">
        <v>0.93257142857142905</v>
      </c>
      <c r="AI705">
        <v>0.86399999999999999</v>
      </c>
      <c r="AJ705">
        <v>0.70514285714285696</v>
      </c>
      <c r="AK705">
        <v>0.47314285714285698</v>
      </c>
      <c r="AL705">
        <v>0.88800000000000001</v>
      </c>
      <c r="AM705">
        <v>0.80685714285714305</v>
      </c>
      <c r="AN705">
        <v>0.81257142857142906</v>
      </c>
      <c r="AO705">
        <v>0.55542857142857105</v>
      </c>
      <c r="AP705">
        <v>0</v>
      </c>
      <c r="AQ705">
        <v>0.68228571428571405</v>
      </c>
      <c r="AR705">
        <v>0.68799999999999994</v>
      </c>
      <c r="AS705">
        <v>0.35771428571428598</v>
      </c>
      <c r="AT705">
        <v>0.58971428571428597</v>
      </c>
      <c r="AU705">
        <v>0</v>
      </c>
      <c r="AV705">
        <v>3.0365714285714298</v>
      </c>
      <c r="AW705">
        <v>2.9805714285714302</v>
      </c>
      <c r="AX705">
        <v>0.55542857142857105</v>
      </c>
      <c r="AY705">
        <v>2.3177142857142901</v>
      </c>
      <c r="AZ705">
        <v>8.8902857142857101</v>
      </c>
      <c r="BA705">
        <v>0.88342857142857101</v>
      </c>
      <c r="BB705">
        <v>0.96685714285714297</v>
      </c>
      <c r="BC705">
        <v>0.27542857142857102</v>
      </c>
      <c r="BD705">
        <v>0.48228571428571398</v>
      </c>
      <c r="BE705">
        <v>0.76914285714285702</v>
      </c>
      <c r="BF705" s="233" t="str">
        <f t="shared" si="10"/>
        <v>Most vulnerability</v>
      </c>
    </row>
    <row r="706" spans="1:58" x14ac:dyDescent="0.25">
      <c r="A706">
        <v>56458</v>
      </c>
      <c r="B706">
        <v>356</v>
      </c>
      <c r="C706">
        <v>18</v>
      </c>
      <c r="D706">
        <v>20</v>
      </c>
      <c r="E706">
        <v>31295</v>
      </c>
      <c r="F706">
        <v>5</v>
      </c>
      <c r="G706">
        <v>91</v>
      </c>
      <c r="H706">
        <v>63</v>
      </c>
      <c r="I706">
        <v>71</v>
      </c>
      <c r="J706">
        <v>4</v>
      </c>
      <c r="K706">
        <v>22</v>
      </c>
      <c r="L706">
        <v>0</v>
      </c>
      <c r="M706">
        <v>0</v>
      </c>
      <c r="N706">
        <v>27</v>
      </c>
      <c r="O706">
        <v>4</v>
      </c>
      <c r="P706">
        <v>3</v>
      </c>
      <c r="Q706">
        <v>0</v>
      </c>
      <c r="R706">
        <v>5.0561797752809001E-2</v>
      </c>
      <c r="S706">
        <v>5.6179775280898903E-2</v>
      </c>
      <c r="T706">
        <v>31295</v>
      </c>
      <c r="U706">
        <v>1.40449438202247E-2</v>
      </c>
      <c r="V706">
        <v>0.25561797752809001</v>
      </c>
      <c r="W706">
        <v>0.176966292134831</v>
      </c>
      <c r="X706">
        <v>0.199438202247191</v>
      </c>
      <c r="Y706">
        <v>1.1235955056179799E-2</v>
      </c>
      <c r="Z706">
        <v>6.1797752808988797E-2</v>
      </c>
      <c r="AA706">
        <v>0</v>
      </c>
      <c r="AB706">
        <v>0</v>
      </c>
      <c r="AC706">
        <v>7.5842696629213502E-2</v>
      </c>
      <c r="AD706">
        <v>1.1235955056179799E-2</v>
      </c>
      <c r="AE706">
        <v>8.4269662921348295E-3</v>
      </c>
      <c r="AF706">
        <v>0</v>
      </c>
      <c r="AG706">
        <v>0.24</v>
      </c>
      <c r="AH706">
        <v>0.96571428571428597</v>
      </c>
      <c r="AI706">
        <v>0.83085714285714296</v>
      </c>
      <c r="AJ706">
        <v>8.4571428571428603E-2</v>
      </c>
      <c r="AK706">
        <v>0.79657142857142904</v>
      </c>
      <c r="AL706">
        <v>0.192</v>
      </c>
      <c r="AM706">
        <v>0.94171428571428595</v>
      </c>
      <c r="AN706">
        <v>0.112</v>
      </c>
      <c r="AO706">
        <v>0.32457142857142901</v>
      </c>
      <c r="AP706">
        <v>0</v>
      </c>
      <c r="AQ706">
        <v>0</v>
      </c>
      <c r="AR706">
        <v>0.877714285714286</v>
      </c>
      <c r="AS706">
        <v>0.80685714285714305</v>
      </c>
      <c r="AT706">
        <v>0.316571428571429</v>
      </c>
      <c r="AU706">
        <v>0</v>
      </c>
      <c r="AV706">
        <v>2.1211428571428601</v>
      </c>
      <c r="AW706">
        <v>2.0422857142857098</v>
      </c>
      <c r="AX706">
        <v>0.32457142857142901</v>
      </c>
      <c r="AY706">
        <v>2.00114285714286</v>
      </c>
      <c r="AZ706">
        <v>6.48914285714286</v>
      </c>
      <c r="BA706">
        <v>0.57828571428571396</v>
      </c>
      <c r="BB706">
        <v>0.53257142857142903</v>
      </c>
      <c r="BC706">
        <v>0.189714285714286</v>
      </c>
      <c r="BD706">
        <v>0.373714285714286</v>
      </c>
      <c r="BE706">
        <v>0.371428571428571</v>
      </c>
      <c r="BF706" s="233" t="str">
        <f t="shared" si="10"/>
        <v>Some vulnerability</v>
      </c>
    </row>
    <row r="707" spans="1:58" x14ac:dyDescent="0.25">
      <c r="A707">
        <v>56461</v>
      </c>
      <c r="B707">
        <v>3351</v>
      </c>
      <c r="C707">
        <v>290</v>
      </c>
      <c r="D707">
        <v>67</v>
      </c>
      <c r="E707">
        <v>38277</v>
      </c>
      <c r="F707">
        <v>150</v>
      </c>
      <c r="G707">
        <v>667</v>
      </c>
      <c r="H707">
        <v>749</v>
      </c>
      <c r="I707">
        <v>429</v>
      </c>
      <c r="J707">
        <v>96</v>
      </c>
      <c r="K707">
        <v>422</v>
      </c>
      <c r="L707">
        <v>23</v>
      </c>
      <c r="M707">
        <v>4</v>
      </c>
      <c r="N707">
        <v>221</v>
      </c>
      <c r="O707">
        <v>22</v>
      </c>
      <c r="P707">
        <v>22</v>
      </c>
      <c r="Q707">
        <v>3</v>
      </c>
      <c r="R707">
        <v>8.6541330945986303E-2</v>
      </c>
      <c r="S707">
        <v>1.9994031632348599E-2</v>
      </c>
      <c r="T707">
        <v>38277</v>
      </c>
      <c r="U707">
        <v>4.4762757385855001E-2</v>
      </c>
      <c r="V707">
        <v>0.19904506117576801</v>
      </c>
      <c r="W707">
        <v>0.22351536854670201</v>
      </c>
      <c r="X707">
        <v>0.128021486123545</v>
      </c>
      <c r="Y707">
        <v>2.8648164726947201E-2</v>
      </c>
      <c r="Z707">
        <v>0.125932557445539</v>
      </c>
      <c r="AA707">
        <v>6.8636227991644297E-3</v>
      </c>
      <c r="AB707">
        <v>1.19367353028947E-3</v>
      </c>
      <c r="AC707">
        <v>6.5950462548493002E-2</v>
      </c>
      <c r="AD707">
        <v>6.5652044165920602E-3</v>
      </c>
      <c r="AE707">
        <v>6.5652044165920602E-3</v>
      </c>
      <c r="AF707">
        <v>8.9525514771709904E-4</v>
      </c>
      <c r="AG707">
        <v>0.55771428571428605</v>
      </c>
      <c r="AH707">
        <v>0.59885714285714298</v>
      </c>
      <c r="AI707">
        <v>0.42171428571428599</v>
      </c>
      <c r="AJ707">
        <v>0.55085714285714305</v>
      </c>
      <c r="AK707">
        <v>0.52571428571428602</v>
      </c>
      <c r="AL707">
        <v>0.49257142857142899</v>
      </c>
      <c r="AM707">
        <v>0.60228571428571398</v>
      </c>
      <c r="AN707">
        <v>0.629714285714286</v>
      </c>
      <c r="AO707">
        <v>0.67200000000000004</v>
      </c>
      <c r="AP707">
        <v>0.69142857142857095</v>
      </c>
      <c r="AQ707">
        <v>0.32</v>
      </c>
      <c r="AR707">
        <v>0.85028571428571398</v>
      </c>
      <c r="AS707">
        <v>0.61371428571428599</v>
      </c>
      <c r="AT707">
        <v>0.253714285714286</v>
      </c>
      <c r="AU707">
        <v>0.41371428571428598</v>
      </c>
      <c r="AV707">
        <v>2.1291428571428601</v>
      </c>
      <c r="AW707">
        <v>2.25028571428571</v>
      </c>
      <c r="AX707">
        <v>1.3634285714285701</v>
      </c>
      <c r="AY707">
        <v>2.4514285714285702</v>
      </c>
      <c r="AZ707">
        <v>8.1942857142857104</v>
      </c>
      <c r="BA707">
        <v>0.58171428571428596</v>
      </c>
      <c r="BB707">
        <v>0.629714285714286</v>
      </c>
      <c r="BC707">
        <v>0.73028571428571398</v>
      </c>
      <c r="BD707">
        <v>0.52800000000000002</v>
      </c>
      <c r="BE707">
        <v>0.65142857142857102</v>
      </c>
      <c r="BF707" s="233" t="str">
        <f t="shared" si="10"/>
        <v>Significant vulnerability</v>
      </c>
    </row>
    <row r="708" spans="1:58" x14ac:dyDescent="0.25">
      <c r="A708">
        <v>56464</v>
      </c>
      <c r="B708">
        <v>4858</v>
      </c>
      <c r="C708">
        <v>575</v>
      </c>
      <c r="D708">
        <v>62</v>
      </c>
      <c r="E708">
        <v>25904</v>
      </c>
      <c r="F708">
        <v>222</v>
      </c>
      <c r="G708">
        <v>951</v>
      </c>
      <c r="H708">
        <v>1587</v>
      </c>
      <c r="I708">
        <v>634</v>
      </c>
      <c r="J708">
        <v>103</v>
      </c>
      <c r="K708">
        <v>254</v>
      </c>
      <c r="L708">
        <v>6</v>
      </c>
      <c r="M708">
        <v>77</v>
      </c>
      <c r="N708">
        <v>280</v>
      </c>
      <c r="O708">
        <v>114</v>
      </c>
      <c r="P708">
        <v>67</v>
      </c>
      <c r="Q708">
        <v>77</v>
      </c>
      <c r="R708">
        <v>0.118361465623713</v>
      </c>
      <c r="S708">
        <v>1.2762453684643901E-2</v>
      </c>
      <c r="T708">
        <v>25904</v>
      </c>
      <c r="U708">
        <v>4.5697818032112002E-2</v>
      </c>
      <c r="V708">
        <v>0.19575957184026299</v>
      </c>
      <c r="W708">
        <v>0.32667764512144898</v>
      </c>
      <c r="X708">
        <v>0.13050638122684199</v>
      </c>
      <c r="Y708">
        <v>2.12021407986826E-2</v>
      </c>
      <c r="Z708">
        <v>5.2284890901605603E-2</v>
      </c>
      <c r="AA708">
        <v>1.2350761630300501E-3</v>
      </c>
      <c r="AB708">
        <v>1.5850144092219E-2</v>
      </c>
      <c r="AC708">
        <v>5.7636887608069197E-2</v>
      </c>
      <c r="AD708">
        <v>2.3466447097571001E-2</v>
      </c>
      <c r="AE708">
        <v>1.3791683820502301E-2</v>
      </c>
      <c r="AF708">
        <v>1.5850144092219E-2</v>
      </c>
      <c r="AG708">
        <v>0.75771428571428601</v>
      </c>
      <c r="AH708">
        <v>0.34057142857142902</v>
      </c>
      <c r="AI708">
        <v>0.94628571428571395</v>
      </c>
      <c r="AJ708">
        <v>0.56914285714285695</v>
      </c>
      <c r="AK708">
        <v>0.49257142857142899</v>
      </c>
      <c r="AL708">
        <v>0.97371428571428598</v>
      </c>
      <c r="AM708">
        <v>0.621714285714286</v>
      </c>
      <c r="AN708">
        <v>0.41599999999999998</v>
      </c>
      <c r="AO708">
        <v>0.26285714285714301</v>
      </c>
      <c r="AP708">
        <v>0.442285714285714</v>
      </c>
      <c r="AQ708">
        <v>0.52685714285714302</v>
      </c>
      <c r="AR708">
        <v>0.81828571428571395</v>
      </c>
      <c r="AS708">
        <v>0.95885714285714296</v>
      </c>
      <c r="AT708">
        <v>0.496</v>
      </c>
      <c r="AU708">
        <v>0.69257142857142895</v>
      </c>
      <c r="AV708">
        <v>2.6137142857142899</v>
      </c>
      <c r="AW708">
        <v>2.504</v>
      </c>
      <c r="AX708">
        <v>0.70514285714285696</v>
      </c>
      <c r="AY708">
        <v>3.4925714285714302</v>
      </c>
      <c r="AZ708">
        <v>9.3154285714285692</v>
      </c>
      <c r="BA708">
        <v>0.76</v>
      </c>
      <c r="BB708">
        <v>0.75657142857142901</v>
      </c>
      <c r="BC708">
        <v>0.36457142857142899</v>
      </c>
      <c r="BD708">
        <v>0.86171428571428599</v>
      </c>
      <c r="BE708">
        <v>0.83199999999999996</v>
      </c>
      <c r="BF708" s="233" t="str">
        <f t="shared" ref="BF708:BF771" si="11">IF(BE708&lt;=0.25,"Least vulnerability",IF(BE708&lt;=0.5,"Some vulnerability",IF(BE708&lt;=0.75,"Significant vulnerability",IF(BE708&lt;=1,"Most vulnerability",""))))</f>
        <v>Most vulnerability</v>
      </c>
    </row>
    <row r="709" spans="1:58" x14ac:dyDescent="0.25">
      <c r="A709">
        <v>56465</v>
      </c>
      <c r="B709">
        <v>2241</v>
      </c>
      <c r="C709">
        <v>95</v>
      </c>
      <c r="D709">
        <v>154</v>
      </c>
      <c r="E709">
        <v>38842</v>
      </c>
      <c r="F709">
        <v>109</v>
      </c>
      <c r="G709">
        <v>631</v>
      </c>
      <c r="H709">
        <v>338</v>
      </c>
      <c r="I709">
        <v>313</v>
      </c>
      <c r="J709">
        <v>76</v>
      </c>
      <c r="K709">
        <v>112</v>
      </c>
      <c r="L709">
        <v>0</v>
      </c>
      <c r="M709">
        <v>0</v>
      </c>
      <c r="N709">
        <v>121</v>
      </c>
      <c r="O709">
        <v>13</v>
      </c>
      <c r="P709">
        <v>10</v>
      </c>
      <c r="Q709">
        <v>0</v>
      </c>
      <c r="R709">
        <v>4.2391789379741203E-2</v>
      </c>
      <c r="S709">
        <v>6.8719321731369895E-2</v>
      </c>
      <c r="T709">
        <v>38842</v>
      </c>
      <c r="U709">
        <v>4.8639000446229402E-2</v>
      </c>
      <c r="V709">
        <v>0.28157072735386002</v>
      </c>
      <c r="W709">
        <v>0.1508255243195</v>
      </c>
      <c r="X709">
        <v>0.1396697902722</v>
      </c>
      <c r="Y709">
        <v>3.3913431503793001E-2</v>
      </c>
      <c r="Z709">
        <v>4.9977688531905401E-2</v>
      </c>
      <c r="AA709">
        <v>0</v>
      </c>
      <c r="AB709">
        <v>0</v>
      </c>
      <c r="AC709">
        <v>5.3993752788933501E-2</v>
      </c>
      <c r="AD709">
        <v>5.8009817045961603E-3</v>
      </c>
      <c r="AE709">
        <v>4.4622936189201304E-3</v>
      </c>
      <c r="AF709">
        <v>0</v>
      </c>
      <c r="AG709">
        <v>0.16457142857142901</v>
      </c>
      <c r="AH709">
        <v>0.98171428571428598</v>
      </c>
      <c r="AI709">
        <v>0.39085714285714301</v>
      </c>
      <c r="AJ709">
        <v>0.622857142857143</v>
      </c>
      <c r="AK709">
        <v>0.86285714285714299</v>
      </c>
      <c r="AL709">
        <v>0.10171428571428601</v>
      </c>
      <c r="AM709">
        <v>0.69028571428571395</v>
      </c>
      <c r="AN709">
        <v>0.74171428571428599</v>
      </c>
      <c r="AO709">
        <v>0.248</v>
      </c>
      <c r="AP709">
        <v>0</v>
      </c>
      <c r="AQ709">
        <v>0</v>
      </c>
      <c r="AR709">
        <v>0.80800000000000005</v>
      </c>
      <c r="AS709">
        <v>0.58057142857142896</v>
      </c>
      <c r="AT709">
        <v>0.17485714285714299</v>
      </c>
      <c r="AU709">
        <v>0</v>
      </c>
      <c r="AV709">
        <v>2.16</v>
      </c>
      <c r="AW709">
        <v>2.3965714285714301</v>
      </c>
      <c r="AX709">
        <v>0.248</v>
      </c>
      <c r="AY709">
        <v>1.5634285714285701</v>
      </c>
      <c r="AZ709">
        <v>6.3680000000000003</v>
      </c>
      <c r="BA709">
        <v>0.59085714285714297</v>
      </c>
      <c r="BB709">
        <v>0.70628571428571396</v>
      </c>
      <c r="BC709">
        <v>0.14742857142857099</v>
      </c>
      <c r="BD709">
        <v>0.245714285714286</v>
      </c>
      <c r="BE709">
        <v>0.35199999999999998</v>
      </c>
      <c r="BF709" s="233" t="str">
        <f t="shared" si="11"/>
        <v>Some vulnerability</v>
      </c>
    </row>
    <row r="710" spans="1:58" x14ac:dyDescent="0.25">
      <c r="A710">
        <v>56466</v>
      </c>
      <c r="B710">
        <v>3036</v>
      </c>
      <c r="C710">
        <v>282</v>
      </c>
      <c r="D710">
        <v>30</v>
      </c>
      <c r="E710">
        <v>31063</v>
      </c>
      <c r="F710">
        <v>166</v>
      </c>
      <c r="G710">
        <v>824</v>
      </c>
      <c r="H710">
        <v>560</v>
      </c>
      <c r="I710">
        <v>448</v>
      </c>
      <c r="J710">
        <v>121</v>
      </c>
      <c r="K710">
        <v>262</v>
      </c>
      <c r="L710">
        <v>2</v>
      </c>
      <c r="M710">
        <v>73</v>
      </c>
      <c r="N710">
        <v>345</v>
      </c>
      <c r="O710">
        <v>14</v>
      </c>
      <c r="P710">
        <v>83</v>
      </c>
      <c r="Q710">
        <v>11</v>
      </c>
      <c r="R710">
        <v>9.2885375494071207E-2</v>
      </c>
      <c r="S710">
        <v>9.8814229249011894E-3</v>
      </c>
      <c r="T710">
        <v>31063</v>
      </c>
      <c r="U710">
        <v>5.4677206851119903E-2</v>
      </c>
      <c r="V710">
        <v>0.27140974967061898</v>
      </c>
      <c r="W710">
        <v>0.18445322793148899</v>
      </c>
      <c r="X710">
        <v>0.14756258234519101</v>
      </c>
      <c r="Y710">
        <v>3.9855072463768099E-2</v>
      </c>
      <c r="Z710">
        <v>8.6297760210803695E-2</v>
      </c>
      <c r="AA710">
        <v>6.5876152832674596E-4</v>
      </c>
      <c r="AB710">
        <v>2.4044795783926199E-2</v>
      </c>
      <c r="AC710">
        <v>0.11363636363636399</v>
      </c>
      <c r="AD710">
        <v>4.61133069828722E-3</v>
      </c>
      <c r="AE710">
        <v>2.7338603425559899E-2</v>
      </c>
      <c r="AF710">
        <v>3.6231884057971002E-3</v>
      </c>
      <c r="AG710">
        <v>0.60571428571428598</v>
      </c>
      <c r="AH710">
        <v>0.23771428571428599</v>
      </c>
      <c r="AI710">
        <v>0.83885714285714297</v>
      </c>
      <c r="AJ710">
        <v>0.71428571428571397</v>
      </c>
      <c r="AK710">
        <v>0.83657142857142897</v>
      </c>
      <c r="AL710">
        <v>0.222857142857143</v>
      </c>
      <c r="AM710">
        <v>0.749714285714286</v>
      </c>
      <c r="AN710">
        <v>0.82971428571428596</v>
      </c>
      <c r="AO710">
        <v>0.49257142857142899</v>
      </c>
      <c r="AP710">
        <v>0.39085714285714301</v>
      </c>
      <c r="AQ710">
        <v>0.61714285714285699</v>
      </c>
      <c r="AR710">
        <v>0.94857142857142895</v>
      </c>
      <c r="AS710">
        <v>0.48685714285714299</v>
      </c>
      <c r="AT710">
        <v>0.77600000000000002</v>
      </c>
      <c r="AU710">
        <v>0.49142857142857099</v>
      </c>
      <c r="AV710">
        <v>2.3965714285714301</v>
      </c>
      <c r="AW710">
        <v>2.6388571428571401</v>
      </c>
      <c r="AX710">
        <v>0.88342857142857101</v>
      </c>
      <c r="AY710">
        <v>3.32</v>
      </c>
      <c r="AZ710">
        <v>9.2388571428571407</v>
      </c>
      <c r="BA710">
        <v>0.68114285714285705</v>
      </c>
      <c r="BB710">
        <v>0.82971428571428596</v>
      </c>
      <c r="BC710">
        <v>0.47314285714285698</v>
      </c>
      <c r="BD710">
        <v>0.79885714285714304</v>
      </c>
      <c r="BE710">
        <v>0.82285714285714295</v>
      </c>
      <c r="BF710" s="233" t="str">
        <f t="shared" si="11"/>
        <v>Most vulnerability</v>
      </c>
    </row>
    <row r="711" spans="1:58" x14ac:dyDescent="0.25">
      <c r="A711">
        <v>56467</v>
      </c>
      <c r="B711">
        <v>2719</v>
      </c>
      <c r="C711">
        <v>168</v>
      </c>
      <c r="D711">
        <v>68</v>
      </c>
      <c r="E711">
        <v>36633</v>
      </c>
      <c r="F711">
        <v>88</v>
      </c>
      <c r="G711">
        <v>819</v>
      </c>
      <c r="H711">
        <v>557</v>
      </c>
      <c r="I711">
        <v>368</v>
      </c>
      <c r="J711">
        <v>62</v>
      </c>
      <c r="K711">
        <v>229</v>
      </c>
      <c r="L711">
        <v>5</v>
      </c>
      <c r="M711">
        <v>7</v>
      </c>
      <c r="N711">
        <v>213</v>
      </c>
      <c r="O711">
        <v>16</v>
      </c>
      <c r="P711">
        <v>29</v>
      </c>
      <c r="Q711">
        <v>27</v>
      </c>
      <c r="R711">
        <v>6.1787421846267003E-2</v>
      </c>
      <c r="S711">
        <v>2.5009194556822399E-2</v>
      </c>
      <c r="T711">
        <v>36633</v>
      </c>
      <c r="U711">
        <v>3.2364840014711301E-2</v>
      </c>
      <c r="V711">
        <v>0.301213681500552</v>
      </c>
      <c r="W711">
        <v>0.204854726002207</v>
      </c>
      <c r="X711">
        <v>0.135343876425156</v>
      </c>
      <c r="Y711">
        <v>2.2802500919455699E-2</v>
      </c>
      <c r="Z711">
        <v>8.4222140492828307E-2</v>
      </c>
      <c r="AA711">
        <v>1.8389113644722301E-3</v>
      </c>
      <c r="AB711">
        <v>2.57447591026113E-3</v>
      </c>
      <c r="AC711">
        <v>7.8337624126517097E-2</v>
      </c>
      <c r="AD711">
        <v>5.8845163663111396E-3</v>
      </c>
      <c r="AE711">
        <v>1.06656859139389E-2</v>
      </c>
      <c r="AF711">
        <v>9.9301213681500591E-3</v>
      </c>
      <c r="AG711">
        <v>0.32800000000000001</v>
      </c>
      <c r="AH711">
        <v>0.745142857142857</v>
      </c>
      <c r="AI711">
        <v>0.52914285714285703</v>
      </c>
      <c r="AJ711">
        <v>0.32685714285714301</v>
      </c>
      <c r="AK711">
        <v>0.89714285714285702</v>
      </c>
      <c r="AL711">
        <v>0.33714285714285702</v>
      </c>
      <c r="AM711">
        <v>0.66057142857142903</v>
      </c>
      <c r="AN711">
        <v>0.46514285714285702</v>
      </c>
      <c r="AO711">
        <v>0.47885714285714298</v>
      </c>
      <c r="AP711">
        <v>0.49028571428571399</v>
      </c>
      <c r="AQ711">
        <v>0.34399999999999997</v>
      </c>
      <c r="AR711">
        <v>0.88685714285714301</v>
      </c>
      <c r="AS711">
        <v>0.58628571428571397</v>
      </c>
      <c r="AT711">
        <v>0.39542857142857102</v>
      </c>
      <c r="AU711">
        <v>0.60799999999999998</v>
      </c>
      <c r="AV711">
        <v>1.9291428571428599</v>
      </c>
      <c r="AW711">
        <v>2.36</v>
      </c>
      <c r="AX711">
        <v>0.96914285714285697</v>
      </c>
      <c r="AY711">
        <v>2.8205714285714301</v>
      </c>
      <c r="AZ711">
        <v>8.0788571428571405</v>
      </c>
      <c r="BA711">
        <v>0.47771428571428598</v>
      </c>
      <c r="BB711">
        <v>0.68571428571428605</v>
      </c>
      <c r="BC711">
        <v>0.52342857142857102</v>
      </c>
      <c r="BD711">
        <v>0.63085714285714301</v>
      </c>
      <c r="BE711">
        <v>0.63542857142857101</v>
      </c>
      <c r="BF711" s="233" t="str">
        <f t="shared" si="11"/>
        <v>Significant vulnerability</v>
      </c>
    </row>
    <row r="712" spans="1:58" x14ac:dyDescent="0.25">
      <c r="A712">
        <v>56468</v>
      </c>
      <c r="B712">
        <v>4522</v>
      </c>
      <c r="C712">
        <v>245</v>
      </c>
      <c r="D712">
        <v>67</v>
      </c>
      <c r="E712">
        <v>52698</v>
      </c>
      <c r="F712">
        <v>145</v>
      </c>
      <c r="G712">
        <v>1211</v>
      </c>
      <c r="H712">
        <v>720</v>
      </c>
      <c r="I712">
        <v>411</v>
      </c>
      <c r="J712">
        <v>107</v>
      </c>
      <c r="K712">
        <v>355</v>
      </c>
      <c r="L712">
        <v>23</v>
      </c>
      <c r="M712">
        <v>17</v>
      </c>
      <c r="N712">
        <v>143</v>
      </c>
      <c r="O712">
        <v>0</v>
      </c>
      <c r="P712">
        <v>16</v>
      </c>
      <c r="Q712">
        <v>4</v>
      </c>
      <c r="R712">
        <v>5.41795665634675E-2</v>
      </c>
      <c r="S712">
        <v>1.4816452896948299E-2</v>
      </c>
      <c r="T712">
        <v>52698</v>
      </c>
      <c r="U712">
        <v>3.2065457762052198E-2</v>
      </c>
      <c r="V712">
        <v>0.26780185758513902</v>
      </c>
      <c r="W712">
        <v>0.15922158337018999</v>
      </c>
      <c r="X712">
        <v>9.0888987173816896E-2</v>
      </c>
      <c r="Y712">
        <v>2.3662096417514399E-2</v>
      </c>
      <c r="Z712">
        <v>7.8505086245024294E-2</v>
      </c>
      <c r="AA712">
        <v>5.0862450243255204E-3</v>
      </c>
      <c r="AB712">
        <v>3.7593984962406E-3</v>
      </c>
      <c r="AC712">
        <v>3.1623175586023899E-2</v>
      </c>
      <c r="AD712">
        <v>0</v>
      </c>
      <c r="AE712">
        <v>3.53825740822645E-3</v>
      </c>
      <c r="AF712">
        <v>8.8456435205661195E-4</v>
      </c>
      <c r="AG712">
        <v>0.26742857142857102</v>
      </c>
      <c r="AH712">
        <v>0.39200000000000002</v>
      </c>
      <c r="AI712">
        <v>9.2571428571428499E-2</v>
      </c>
      <c r="AJ712">
        <v>0.32114285714285701</v>
      </c>
      <c r="AK712">
        <v>0.82971428571428596</v>
      </c>
      <c r="AL712">
        <v>0.126857142857143</v>
      </c>
      <c r="AM712">
        <v>0.23771428571428599</v>
      </c>
      <c r="AN712">
        <v>0.48799999999999999</v>
      </c>
      <c r="AO712">
        <v>0.441142857142857</v>
      </c>
      <c r="AP712">
        <v>0.64</v>
      </c>
      <c r="AQ712">
        <v>0.35885714285714299</v>
      </c>
      <c r="AR712">
        <v>0.69028571428571395</v>
      </c>
      <c r="AS712">
        <v>0</v>
      </c>
      <c r="AT712">
        <v>0.14857142857142899</v>
      </c>
      <c r="AU712">
        <v>0.41257142857142898</v>
      </c>
      <c r="AV712">
        <v>1.0731428571428601</v>
      </c>
      <c r="AW712">
        <v>1.6822857142857099</v>
      </c>
      <c r="AX712">
        <v>1.0811428571428601</v>
      </c>
      <c r="AY712">
        <v>1.6102857142857101</v>
      </c>
      <c r="AZ712">
        <v>5.44685714285714</v>
      </c>
      <c r="BA712">
        <v>0.14171428571428599</v>
      </c>
      <c r="BB712">
        <v>0.32</v>
      </c>
      <c r="BC712">
        <v>0.59542857142857097</v>
      </c>
      <c r="BD712">
        <v>0.25600000000000001</v>
      </c>
      <c r="BE712">
        <v>0.20114285714285701</v>
      </c>
      <c r="BF712" s="233" t="str">
        <f t="shared" si="11"/>
        <v>Least vulnerability</v>
      </c>
    </row>
    <row r="713" spans="1:58" x14ac:dyDescent="0.25">
      <c r="A713">
        <v>56469</v>
      </c>
      <c r="B713">
        <v>950</v>
      </c>
      <c r="C713">
        <v>102</v>
      </c>
      <c r="D713">
        <v>22</v>
      </c>
      <c r="E713">
        <v>34128</v>
      </c>
      <c r="F713">
        <v>69</v>
      </c>
      <c r="G713">
        <v>346</v>
      </c>
      <c r="H713">
        <v>106</v>
      </c>
      <c r="I713">
        <v>230</v>
      </c>
      <c r="J713">
        <v>57</v>
      </c>
      <c r="K713">
        <v>90</v>
      </c>
      <c r="L713">
        <v>0</v>
      </c>
      <c r="M713">
        <v>0</v>
      </c>
      <c r="N713">
        <v>126</v>
      </c>
      <c r="O713">
        <v>1</v>
      </c>
      <c r="P713">
        <v>4</v>
      </c>
      <c r="Q713">
        <v>0</v>
      </c>
      <c r="R713">
        <v>0.107368421052632</v>
      </c>
      <c r="S713">
        <v>2.31578947368421E-2</v>
      </c>
      <c r="T713">
        <v>34128</v>
      </c>
      <c r="U713">
        <v>7.2631578947368394E-2</v>
      </c>
      <c r="V713">
        <v>0.36421052631578898</v>
      </c>
      <c r="W713">
        <v>0.111578947368421</v>
      </c>
      <c r="X713">
        <v>0.24210526315789499</v>
      </c>
      <c r="Y713">
        <v>0.06</v>
      </c>
      <c r="Z713">
        <v>9.4736842105263203E-2</v>
      </c>
      <c r="AA713">
        <v>0</v>
      </c>
      <c r="AB713">
        <v>0</v>
      </c>
      <c r="AC713">
        <v>0.13263157894736799</v>
      </c>
      <c r="AD713">
        <v>1.0526315789473699E-3</v>
      </c>
      <c r="AE713">
        <v>4.2105263157894701E-3</v>
      </c>
      <c r="AF713">
        <v>0</v>
      </c>
      <c r="AG713">
        <v>0.70399999999999996</v>
      </c>
      <c r="AH713">
        <v>0.69599999999999995</v>
      </c>
      <c r="AI713">
        <v>0.68914285714285695</v>
      </c>
      <c r="AJ713">
        <v>0.869714285714286</v>
      </c>
      <c r="AK713">
        <v>0.96457142857142897</v>
      </c>
      <c r="AL713">
        <v>5.6000000000000001E-2</v>
      </c>
      <c r="AM713">
        <v>0.97599999999999998</v>
      </c>
      <c r="AN713">
        <v>0.94857142857142895</v>
      </c>
      <c r="AO713">
        <v>0.54628571428571404</v>
      </c>
      <c r="AP713">
        <v>0</v>
      </c>
      <c r="AQ713">
        <v>0</v>
      </c>
      <c r="AR713">
        <v>0.96</v>
      </c>
      <c r="AS713">
        <v>0.254857142857143</v>
      </c>
      <c r="AT713">
        <v>0.16571428571428601</v>
      </c>
      <c r="AU713">
        <v>0</v>
      </c>
      <c r="AV713">
        <v>2.95885714285714</v>
      </c>
      <c r="AW713">
        <v>2.9451428571428599</v>
      </c>
      <c r="AX713">
        <v>0.54628571428571404</v>
      </c>
      <c r="AY713">
        <v>1.3805714285714299</v>
      </c>
      <c r="AZ713">
        <v>7.8308571428571403</v>
      </c>
      <c r="BA713">
        <v>0.86742857142857099</v>
      </c>
      <c r="BB713">
        <v>0.95314285714285696</v>
      </c>
      <c r="BC713">
        <v>0.27200000000000002</v>
      </c>
      <c r="BD713">
        <v>0.19771428571428601</v>
      </c>
      <c r="BE713">
        <v>0.58285714285714296</v>
      </c>
      <c r="BF713" s="233" t="str">
        <f t="shared" si="11"/>
        <v>Significant vulnerability</v>
      </c>
    </row>
    <row r="714" spans="1:58" x14ac:dyDescent="0.25">
      <c r="A714">
        <v>56470</v>
      </c>
      <c r="B714">
        <v>10653</v>
      </c>
      <c r="C714">
        <v>1132</v>
      </c>
      <c r="D714">
        <v>189</v>
      </c>
      <c r="E714">
        <v>38296</v>
      </c>
      <c r="F714">
        <v>524</v>
      </c>
      <c r="G714">
        <v>2977</v>
      </c>
      <c r="H714">
        <v>2141</v>
      </c>
      <c r="I714">
        <v>1621</v>
      </c>
      <c r="J714">
        <v>397</v>
      </c>
      <c r="K714">
        <v>856</v>
      </c>
      <c r="L714">
        <v>53</v>
      </c>
      <c r="M714">
        <v>770</v>
      </c>
      <c r="N714">
        <v>525</v>
      </c>
      <c r="O714">
        <v>114</v>
      </c>
      <c r="P714">
        <v>341</v>
      </c>
      <c r="Q714">
        <v>247</v>
      </c>
      <c r="R714">
        <v>0.106261147094715</v>
      </c>
      <c r="S714">
        <v>1.7741481272880898E-2</v>
      </c>
      <c r="T714">
        <v>38296</v>
      </c>
      <c r="U714">
        <v>4.9188022153383998E-2</v>
      </c>
      <c r="V714">
        <v>0.279451797615695</v>
      </c>
      <c r="W714">
        <v>0.200976250821365</v>
      </c>
      <c r="X714">
        <v>0.15216370975312099</v>
      </c>
      <c r="Y714">
        <v>3.7266497700178397E-2</v>
      </c>
      <c r="Z714">
        <v>8.0352952220031901E-2</v>
      </c>
      <c r="AA714">
        <v>4.97512437810945E-3</v>
      </c>
      <c r="AB714">
        <v>7.2280108889514694E-2</v>
      </c>
      <c r="AC714">
        <v>4.9281892424669099E-2</v>
      </c>
      <c r="AD714">
        <v>1.07012109264996E-2</v>
      </c>
      <c r="AE714">
        <v>3.20097625082136E-2</v>
      </c>
      <c r="AF714">
        <v>2.3185957007415801E-2</v>
      </c>
      <c r="AG714">
        <v>0.69828571428571395</v>
      </c>
      <c r="AH714">
        <v>0.502857142857143</v>
      </c>
      <c r="AI714">
        <v>0.41942857142857098</v>
      </c>
      <c r="AJ714">
        <v>0.63542857142857101</v>
      </c>
      <c r="AK714">
        <v>0.86057142857142899</v>
      </c>
      <c r="AL714">
        <v>0.309714285714286</v>
      </c>
      <c r="AM714">
        <v>0.77485714285714302</v>
      </c>
      <c r="AN714">
        <v>0.79771428571428604</v>
      </c>
      <c r="AO714">
        <v>0.44914285714285701</v>
      </c>
      <c r="AP714">
        <v>0.63314285714285701</v>
      </c>
      <c r="AQ714">
        <v>0.88457142857142901</v>
      </c>
      <c r="AR714">
        <v>0.78742857142857103</v>
      </c>
      <c r="AS714">
        <v>0.78857142857142903</v>
      </c>
      <c r="AT714">
        <v>0.84342857142857097</v>
      </c>
      <c r="AU714">
        <v>0.76457142857142901</v>
      </c>
      <c r="AV714">
        <v>2.2559999999999998</v>
      </c>
      <c r="AW714">
        <v>2.7428571428571402</v>
      </c>
      <c r="AX714">
        <v>1.0822857142857101</v>
      </c>
      <c r="AY714">
        <v>4.0685714285714303</v>
      </c>
      <c r="AZ714">
        <v>10.1497142857143</v>
      </c>
      <c r="BA714">
        <v>0.63085714285714301</v>
      </c>
      <c r="BB714">
        <v>0.875428571428571</v>
      </c>
      <c r="BC714">
        <v>0.59657142857142897</v>
      </c>
      <c r="BD714">
        <v>0.98628571428571399</v>
      </c>
      <c r="BE714">
        <v>0.91771428571428604</v>
      </c>
      <c r="BF714" s="233" t="str">
        <f t="shared" si="11"/>
        <v>Most vulnerability</v>
      </c>
    </row>
    <row r="715" spans="1:58" x14ac:dyDescent="0.25">
      <c r="A715">
        <v>56472</v>
      </c>
      <c r="B715">
        <v>8521</v>
      </c>
      <c r="C715">
        <v>469</v>
      </c>
      <c r="D715">
        <v>256</v>
      </c>
      <c r="E715">
        <v>38124</v>
      </c>
      <c r="F715">
        <v>245</v>
      </c>
      <c r="G715">
        <v>1931</v>
      </c>
      <c r="H715">
        <v>2046</v>
      </c>
      <c r="I715">
        <v>1016</v>
      </c>
      <c r="J715">
        <v>190</v>
      </c>
      <c r="K715">
        <v>595</v>
      </c>
      <c r="L715">
        <v>8</v>
      </c>
      <c r="M715">
        <v>461</v>
      </c>
      <c r="N715">
        <v>188</v>
      </c>
      <c r="O715">
        <v>27</v>
      </c>
      <c r="P715">
        <v>59</v>
      </c>
      <c r="Q715">
        <v>55</v>
      </c>
      <c r="R715">
        <v>5.5040488205609701E-2</v>
      </c>
      <c r="S715">
        <v>3.0043422133552398E-2</v>
      </c>
      <c r="T715">
        <v>38124</v>
      </c>
      <c r="U715">
        <v>2.8752493838751302E-2</v>
      </c>
      <c r="V715">
        <v>0.22661659429644401</v>
      </c>
      <c r="W715">
        <v>0.24011266283300101</v>
      </c>
      <c r="X715">
        <v>0.11923483159253601</v>
      </c>
      <c r="Y715">
        <v>2.22978523647459E-2</v>
      </c>
      <c r="Z715">
        <v>6.9827485036967493E-2</v>
      </c>
      <c r="AA715">
        <v>9.3885694167351202E-4</v>
      </c>
      <c r="AB715">
        <v>5.4101631263936197E-2</v>
      </c>
      <c r="AC715">
        <v>2.20631381293275E-2</v>
      </c>
      <c r="AD715">
        <v>3.1686421781481002E-3</v>
      </c>
      <c r="AE715">
        <v>6.9240699448421504E-3</v>
      </c>
      <c r="AF715">
        <v>6.4546414740053997E-3</v>
      </c>
      <c r="AG715">
        <v>0.27200000000000002</v>
      </c>
      <c r="AH715">
        <v>0.83657142857142897</v>
      </c>
      <c r="AI715">
        <v>0.432</v>
      </c>
      <c r="AJ715">
        <v>0.26514285714285701</v>
      </c>
      <c r="AK715">
        <v>0.67885714285714305</v>
      </c>
      <c r="AL715">
        <v>0.61142857142857099</v>
      </c>
      <c r="AM715">
        <v>0.51771428571428602</v>
      </c>
      <c r="AN715">
        <v>0.45257142857142901</v>
      </c>
      <c r="AO715">
        <v>0.378285714285714</v>
      </c>
      <c r="AP715">
        <v>0.41942857142857098</v>
      </c>
      <c r="AQ715">
        <v>0.83314285714285696</v>
      </c>
      <c r="AR715">
        <v>0.59199999999999997</v>
      </c>
      <c r="AS715">
        <v>0.39771428571428602</v>
      </c>
      <c r="AT715">
        <v>0.27085714285714302</v>
      </c>
      <c r="AU715">
        <v>0.54628571428571404</v>
      </c>
      <c r="AV715">
        <v>1.80571428571429</v>
      </c>
      <c r="AW715">
        <v>2.26057142857143</v>
      </c>
      <c r="AX715">
        <v>0.79771428571428604</v>
      </c>
      <c r="AY715">
        <v>2.64</v>
      </c>
      <c r="AZ715">
        <v>7.5039999999999996</v>
      </c>
      <c r="BA715">
        <v>0.42171428571428599</v>
      </c>
      <c r="BB715">
        <v>0.63771428571428601</v>
      </c>
      <c r="BC715">
        <v>0.41942857142857098</v>
      </c>
      <c r="BD715">
        <v>0.58285714285714296</v>
      </c>
      <c r="BE715">
        <v>0.54742857142857104</v>
      </c>
      <c r="BF715" s="233" t="str">
        <f t="shared" si="11"/>
        <v>Significant vulnerability</v>
      </c>
    </row>
    <row r="716" spans="1:58" x14ac:dyDescent="0.25">
      <c r="A716">
        <v>56473</v>
      </c>
      <c r="B716">
        <v>3264</v>
      </c>
      <c r="C716">
        <v>211</v>
      </c>
      <c r="D716">
        <v>58</v>
      </c>
      <c r="E716">
        <v>37061</v>
      </c>
      <c r="F716">
        <v>95</v>
      </c>
      <c r="G716">
        <v>610</v>
      </c>
      <c r="H716">
        <v>691</v>
      </c>
      <c r="I716">
        <v>459</v>
      </c>
      <c r="J716">
        <v>94</v>
      </c>
      <c r="K716">
        <v>113</v>
      </c>
      <c r="L716">
        <v>5</v>
      </c>
      <c r="M716">
        <v>0</v>
      </c>
      <c r="N716">
        <v>190</v>
      </c>
      <c r="O716">
        <v>16</v>
      </c>
      <c r="P716">
        <v>17</v>
      </c>
      <c r="Q716">
        <v>13</v>
      </c>
      <c r="R716">
        <v>6.4644607843137303E-2</v>
      </c>
      <c r="S716">
        <v>1.7769607843137299E-2</v>
      </c>
      <c r="T716">
        <v>37061</v>
      </c>
      <c r="U716">
        <v>2.9105392156862701E-2</v>
      </c>
      <c r="V716">
        <v>0.18688725490196101</v>
      </c>
      <c r="W716">
        <v>0.21170343137254899</v>
      </c>
      <c r="X716">
        <v>0.140625</v>
      </c>
      <c r="Y716">
        <v>2.8799019607843101E-2</v>
      </c>
      <c r="Z716">
        <v>3.4620098039215702E-2</v>
      </c>
      <c r="AA716">
        <v>1.5318627450980401E-3</v>
      </c>
      <c r="AB716">
        <v>0</v>
      </c>
      <c r="AC716">
        <v>5.8210784313725498E-2</v>
      </c>
      <c r="AD716">
        <v>4.9019607843137298E-3</v>
      </c>
      <c r="AE716">
        <v>5.2083333333333296E-3</v>
      </c>
      <c r="AF716">
        <v>3.9828431372549E-3</v>
      </c>
      <c r="AG716">
        <v>0.35657142857142898</v>
      </c>
      <c r="AH716">
        <v>0.50742857142857101</v>
      </c>
      <c r="AI716">
        <v>0.501714285714286</v>
      </c>
      <c r="AJ716">
        <v>0.27085714285714302</v>
      </c>
      <c r="AK716">
        <v>0.437714285714286</v>
      </c>
      <c r="AL716">
        <v>0.380571428571429</v>
      </c>
      <c r="AM716">
        <v>0.69828571428571395</v>
      </c>
      <c r="AN716">
        <v>0.63428571428571401</v>
      </c>
      <c r="AO716">
        <v>0.14514285714285699</v>
      </c>
      <c r="AP716">
        <v>0.46628571428571403</v>
      </c>
      <c r="AQ716">
        <v>0</v>
      </c>
      <c r="AR716">
        <v>0.81942857142857095</v>
      </c>
      <c r="AS716">
        <v>0.51314285714285701</v>
      </c>
      <c r="AT716">
        <v>0.20685714285714299</v>
      </c>
      <c r="AU716">
        <v>0.500571428571429</v>
      </c>
      <c r="AV716">
        <v>1.6365714285714299</v>
      </c>
      <c r="AW716">
        <v>2.1508571428571401</v>
      </c>
      <c r="AX716">
        <v>0.61142857142857099</v>
      </c>
      <c r="AY716">
        <v>2.04</v>
      </c>
      <c r="AZ716">
        <v>6.4388571428571399</v>
      </c>
      <c r="BA716">
        <v>0.34628571428571397</v>
      </c>
      <c r="BB716">
        <v>0.58971428571428597</v>
      </c>
      <c r="BC716">
        <v>0.312</v>
      </c>
      <c r="BD716">
        <v>0.39085714285714301</v>
      </c>
      <c r="BE716">
        <v>0.36228571428571399</v>
      </c>
      <c r="BF716" s="233" t="str">
        <f t="shared" si="11"/>
        <v>Some vulnerability</v>
      </c>
    </row>
    <row r="717" spans="1:58" x14ac:dyDescent="0.25">
      <c r="A717">
        <v>56474</v>
      </c>
      <c r="B717">
        <v>4444</v>
      </c>
      <c r="C717">
        <v>472</v>
      </c>
      <c r="D717">
        <v>87</v>
      </c>
      <c r="E717">
        <v>34836</v>
      </c>
      <c r="F717">
        <v>235</v>
      </c>
      <c r="G717">
        <v>1120</v>
      </c>
      <c r="H717">
        <v>898</v>
      </c>
      <c r="I717">
        <v>685</v>
      </c>
      <c r="J717">
        <v>182</v>
      </c>
      <c r="K717">
        <v>439</v>
      </c>
      <c r="L717">
        <v>0</v>
      </c>
      <c r="M717">
        <v>169</v>
      </c>
      <c r="N717">
        <v>224</v>
      </c>
      <c r="O717">
        <v>40</v>
      </c>
      <c r="P717">
        <v>87</v>
      </c>
      <c r="Q717">
        <v>109</v>
      </c>
      <c r="R717">
        <v>0.10621062106210601</v>
      </c>
      <c r="S717">
        <v>1.9576957695769601E-2</v>
      </c>
      <c r="T717">
        <v>34836</v>
      </c>
      <c r="U717">
        <v>5.2880288028802902E-2</v>
      </c>
      <c r="V717">
        <v>0.25202520252025201</v>
      </c>
      <c r="W717">
        <v>0.202070207020702</v>
      </c>
      <c r="X717">
        <v>0.15414041404140399</v>
      </c>
      <c r="Y717">
        <v>4.0954095409541001E-2</v>
      </c>
      <c r="Z717">
        <v>9.8784878487848796E-2</v>
      </c>
      <c r="AA717">
        <v>0</v>
      </c>
      <c r="AB717">
        <v>3.8028802880288003E-2</v>
      </c>
      <c r="AC717">
        <v>5.0405040504050397E-2</v>
      </c>
      <c r="AD717">
        <v>9.0009000900089994E-3</v>
      </c>
      <c r="AE717">
        <v>1.9576957695769601E-2</v>
      </c>
      <c r="AF717">
        <v>2.45274527452745E-2</v>
      </c>
      <c r="AG717">
        <v>0.69714285714285695</v>
      </c>
      <c r="AH717">
        <v>0.57028571428571395</v>
      </c>
      <c r="AI717">
        <v>0.65371428571428603</v>
      </c>
      <c r="AJ717">
        <v>0.69257142857142895</v>
      </c>
      <c r="AK717">
        <v>0.78742857142857103</v>
      </c>
      <c r="AL717">
        <v>0.317714285714286</v>
      </c>
      <c r="AM717">
        <v>0.79200000000000004</v>
      </c>
      <c r="AN717">
        <v>0.84342857142857097</v>
      </c>
      <c r="AO717">
        <v>0.57371428571428595</v>
      </c>
      <c r="AP717">
        <v>0</v>
      </c>
      <c r="AQ717">
        <v>0.73828571428571399</v>
      </c>
      <c r="AR717">
        <v>0.79200000000000004</v>
      </c>
      <c r="AS717">
        <v>0.73142857142857098</v>
      </c>
      <c r="AT717">
        <v>0.627428571428571</v>
      </c>
      <c r="AU717">
        <v>0.77714285714285702</v>
      </c>
      <c r="AV717">
        <v>2.6137142857142899</v>
      </c>
      <c r="AW717">
        <v>2.74057142857143</v>
      </c>
      <c r="AX717">
        <v>0.57371428571428595</v>
      </c>
      <c r="AY717">
        <v>3.6662857142857099</v>
      </c>
      <c r="AZ717">
        <v>9.5942857142857108</v>
      </c>
      <c r="BA717">
        <v>0.76</v>
      </c>
      <c r="BB717">
        <v>0.874285714285714</v>
      </c>
      <c r="BC717">
        <v>0.29028571428571398</v>
      </c>
      <c r="BD717">
        <v>0.91428571428571404</v>
      </c>
      <c r="BE717">
        <v>0.86514285714285699</v>
      </c>
      <c r="BF717" s="233" t="str">
        <f t="shared" si="11"/>
        <v>Most vulnerability</v>
      </c>
    </row>
    <row r="718" spans="1:58" x14ac:dyDescent="0.25">
      <c r="A718">
        <v>56475</v>
      </c>
      <c r="B718">
        <v>1722</v>
      </c>
      <c r="C718">
        <v>180</v>
      </c>
      <c r="D718">
        <v>55</v>
      </c>
      <c r="E718">
        <v>30185</v>
      </c>
      <c r="F718">
        <v>104</v>
      </c>
      <c r="G718">
        <v>301</v>
      </c>
      <c r="H718">
        <v>386</v>
      </c>
      <c r="I718">
        <v>225</v>
      </c>
      <c r="J718">
        <v>59</v>
      </c>
      <c r="K718">
        <v>63</v>
      </c>
      <c r="L718">
        <v>3</v>
      </c>
      <c r="M718">
        <v>23</v>
      </c>
      <c r="N718">
        <v>103</v>
      </c>
      <c r="O718">
        <v>9</v>
      </c>
      <c r="P718">
        <v>15</v>
      </c>
      <c r="Q718">
        <v>14</v>
      </c>
      <c r="R718">
        <v>0.104529616724739</v>
      </c>
      <c r="S718">
        <v>3.1939605110336798E-2</v>
      </c>
      <c r="T718">
        <v>30185</v>
      </c>
      <c r="U718">
        <v>6.0394889663182301E-2</v>
      </c>
      <c r="V718">
        <v>0.17479674796747999</v>
      </c>
      <c r="W718">
        <v>0.22415795586527301</v>
      </c>
      <c r="X718">
        <v>0.13066202090592299</v>
      </c>
      <c r="Y718">
        <v>3.4262485481997701E-2</v>
      </c>
      <c r="Z718">
        <v>3.65853658536585E-2</v>
      </c>
      <c r="AA718">
        <v>1.74216027874564E-3</v>
      </c>
      <c r="AB718">
        <v>1.33565621370499E-2</v>
      </c>
      <c r="AC718">
        <v>5.9814169570267098E-2</v>
      </c>
      <c r="AD718">
        <v>5.2264808362369299E-3</v>
      </c>
      <c r="AE718">
        <v>8.7108013937282208E-3</v>
      </c>
      <c r="AF718">
        <v>8.1300813008130107E-3</v>
      </c>
      <c r="AG718">
        <v>0.69028571428571395</v>
      </c>
      <c r="AH718">
        <v>0.85028571428571398</v>
      </c>
      <c r="AI718">
        <v>0.86742857142857099</v>
      </c>
      <c r="AJ718">
        <v>0.77942857142857103</v>
      </c>
      <c r="AK718">
        <v>0.36799999999999999</v>
      </c>
      <c r="AL718">
        <v>0.498285714285714</v>
      </c>
      <c r="AM718">
        <v>0.625142857142857</v>
      </c>
      <c r="AN718">
        <v>0.746285714285714</v>
      </c>
      <c r="AO718">
        <v>0.161142857142857</v>
      </c>
      <c r="AP718">
        <v>0.48571428571428599</v>
      </c>
      <c r="AQ718">
        <v>0.49257142857142899</v>
      </c>
      <c r="AR718">
        <v>0.82285714285714295</v>
      </c>
      <c r="AS718">
        <v>0.53600000000000003</v>
      </c>
      <c r="AT718">
        <v>0.33142857142857102</v>
      </c>
      <c r="AU718">
        <v>0.57371428571428595</v>
      </c>
      <c r="AV718">
        <v>3.1874285714285699</v>
      </c>
      <c r="AW718">
        <v>2.23771428571429</v>
      </c>
      <c r="AX718">
        <v>0.64685714285714302</v>
      </c>
      <c r="AY718">
        <v>2.75657142857143</v>
      </c>
      <c r="AZ718">
        <v>8.8285714285714292</v>
      </c>
      <c r="BA718">
        <v>0.91428571428571404</v>
      </c>
      <c r="BB718">
        <v>0.624</v>
      </c>
      <c r="BC718">
        <v>0.33828571428571402</v>
      </c>
      <c r="BD718">
        <v>0.60914285714285699</v>
      </c>
      <c r="BE718">
        <v>0.75542857142857101</v>
      </c>
      <c r="BF718" s="233" t="str">
        <f t="shared" si="11"/>
        <v>Most vulnerability</v>
      </c>
    </row>
    <row r="719" spans="1:58" x14ac:dyDescent="0.25">
      <c r="A719">
        <v>56477</v>
      </c>
      <c r="B719">
        <v>2608</v>
      </c>
      <c r="C719">
        <v>317</v>
      </c>
      <c r="D719">
        <v>30</v>
      </c>
      <c r="E719">
        <v>29839</v>
      </c>
      <c r="F719">
        <v>164</v>
      </c>
      <c r="G719">
        <v>515</v>
      </c>
      <c r="H719">
        <v>644</v>
      </c>
      <c r="I719">
        <v>372</v>
      </c>
      <c r="J719">
        <v>76</v>
      </c>
      <c r="K719">
        <v>156</v>
      </c>
      <c r="L719">
        <v>8</v>
      </c>
      <c r="M719">
        <v>52</v>
      </c>
      <c r="N719">
        <v>172</v>
      </c>
      <c r="O719">
        <v>30</v>
      </c>
      <c r="P719">
        <v>54</v>
      </c>
      <c r="Q719">
        <v>3</v>
      </c>
      <c r="R719">
        <v>0.121549079754601</v>
      </c>
      <c r="S719">
        <v>1.15030674846626E-2</v>
      </c>
      <c r="T719">
        <v>29839</v>
      </c>
      <c r="U719">
        <v>6.2883435582822098E-2</v>
      </c>
      <c r="V719">
        <v>0.19746932515337401</v>
      </c>
      <c r="W719">
        <v>0.246932515337423</v>
      </c>
      <c r="X719">
        <v>0.14263803680981599</v>
      </c>
      <c r="Y719">
        <v>2.9141104294478502E-2</v>
      </c>
      <c r="Z719">
        <v>5.98159509202454E-2</v>
      </c>
      <c r="AA719">
        <v>3.0674846625766898E-3</v>
      </c>
      <c r="AB719">
        <v>1.99386503067485E-2</v>
      </c>
      <c r="AC719">
        <v>6.5950920245398795E-2</v>
      </c>
      <c r="AD719">
        <v>1.15030674846626E-2</v>
      </c>
      <c r="AE719">
        <v>2.0705521472392598E-2</v>
      </c>
      <c r="AF719">
        <v>1.1503067484662599E-3</v>
      </c>
      <c r="AG719">
        <v>0.77257142857142902</v>
      </c>
      <c r="AH719">
        <v>0.30171428571428599</v>
      </c>
      <c r="AI719">
        <v>0.875428571428571</v>
      </c>
      <c r="AJ719">
        <v>0.80114285714285705</v>
      </c>
      <c r="AK719">
        <v>0.50742857142857101</v>
      </c>
      <c r="AL719">
        <v>0.66171428571428603</v>
      </c>
      <c r="AM719">
        <v>0.72342857142857098</v>
      </c>
      <c r="AN719">
        <v>0.64457142857142902</v>
      </c>
      <c r="AO719">
        <v>0.312</v>
      </c>
      <c r="AP719">
        <v>0.54628571428571404</v>
      </c>
      <c r="AQ719">
        <v>0.57257142857142895</v>
      </c>
      <c r="AR719">
        <v>0.85142857142857098</v>
      </c>
      <c r="AS719">
        <v>0.81485714285714295</v>
      </c>
      <c r="AT719">
        <v>0.66628571428571404</v>
      </c>
      <c r="AU719">
        <v>0.42742857142857099</v>
      </c>
      <c r="AV719">
        <v>2.7508571428571398</v>
      </c>
      <c r="AW719">
        <v>2.53714285714286</v>
      </c>
      <c r="AX719">
        <v>0.85828571428571399</v>
      </c>
      <c r="AY719">
        <v>3.3325714285714301</v>
      </c>
      <c r="AZ719">
        <v>9.4788571428571409</v>
      </c>
      <c r="BA719">
        <v>0.80914285714285705</v>
      </c>
      <c r="BB719">
        <v>0.77942857142857103</v>
      </c>
      <c r="BC719">
        <v>0.45600000000000002</v>
      </c>
      <c r="BD719">
        <v>0.80685714285714305</v>
      </c>
      <c r="BE719">
        <v>0.85142857142857098</v>
      </c>
      <c r="BF719" s="233" t="str">
        <f t="shared" si="11"/>
        <v>Most vulnerability</v>
      </c>
    </row>
    <row r="720" spans="1:58" x14ac:dyDescent="0.25">
      <c r="A720">
        <v>56479</v>
      </c>
      <c r="B720">
        <v>4891</v>
      </c>
      <c r="C720">
        <v>759</v>
      </c>
      <c r="D720">
        <v>77</v>
      </c>
      <c r="E720">
        <v>27965</v>
      </c>
      <c r="F720">
        <v>244</v>
      </c>
      <c r="G720">
        <v>1205</v>
      </c>
      <c r="H720">
        <v>1199</v>
      </c>
      <c r="I720">
        <v>781</v>
      </c>
      <c r="J720">
        <v>169</v>
      </c>
      <c r="K720">
        <v>639</v>
      </c>
      <c r="L720">
        <v>0</v>
      </c>
      <c r="M720">
        <v>156</v>
      </c>
      <c r="N720">
        <v>195</v>
      </c>
      <c r="O720">
        <v>51</v>
      </c>
      <c r="P720">
        <v>115</v>
      </c>
      <c r="Q720">
        <v>149</v>
      </c>
      <c r="R720">
        <v>0.15518298916376999</v>
      </c>
      <c r="S720">
        <v>1.5743201799223099E-2</v>
      </c>
      <c r="T720">
        <v>27965</v>
      </c>
      <c r="U720">
        <v>4.9887548558577001E-2</v>
      </c>
      <c r="V720">
        <v>0.24637088529953</v>
      </c>
      <c r="W720">
        <v>0.24514414230218801</v>
      </c>
      <c r="X720">
        <v>0.15968104682069101</v>
      </c>
      <c r="Y720">
        <v>3.4553261091801298E-2</v>
      </c>
      <c r="Z720">
        <v>0.130648129216929</v>
      </c>
      <c r="AA720">
        <v>0</v>
      </c>
      <c r="AB720">
        <v>3.1895317930893501E-2</v>
      </c>
      <c r="AC720">
        <v>3.9869147413616801E-2</v>
      </c>
      <c r="AD720">
        <v>1.04273154774075E-2</v>
      </c>
      <c r="AE720">
        <v>2.3512574115722801E-2</v>
      </c>
      <c r="AF720">
        <v>3.04641177673277E-2</v>
      </c>
      <c r="AG720">
        <v>0.89600000000000002</v>
      </c>
      <c r="AH720">
        <v>0.42399999999999999</v>
      </c>
      <c r="AI720">
        <v>0.92800000000000005</v>
      </c>
      <c r="AJ720">
        <v>0.64685714285714302</v>
      </c>
      <c r="AK720">
        <v>0.77600000000000002</v>
      </c>
      <c r="AL720">
        <v>0.64685714285714302</v>
      </c>
      <c r="AM720">
        <v>0.81028571428571405</v>
      </c>
      <c r="AN720">
        <v>0.749714285714286</v>
      </c>
      <c r="AO720">
        <v>0.68114285714285705</v>
      </c>
      <c r="AP720">
        <v>0</v>
      </c>
      <c r="AQ720">
        <v>0.67771428571428605</v>
      </c>
      <c r="AR720">
        <v>0.73942857142857099</v>
      </c>
      <c r="AS720">
        <v>0.77942857142857103</v>
      </c>
      <c r="AT720">
        <v>0.72914285714285698</v>
      </c>
      <c r="AU720">
        <v>0.83314285714285696</v>
      </c>
      <c r="AV720">
        <v>2.8948571428571399</v>
      </c>
      <c r="AW720">
        <v>2.98285714285714</v>
      </c>
      <c r="AX720">
        <v>0.68114285714285705</v>
      </c>
      <c r="AY720">
        <v>3.7588571428571398</v>
      </c>
      <c r="AZ720">
        <v>10.317714285714301</v>
      </c>
      <c r="BA720">
        <v>0.85371428571428598</v>
      </c>
      <c r="BB720">
        <v>0.96914285714285697</v>
      </c>
      <c r="BC720">
        <v>0.35428571428571398</v>
      </c>
      <c r="BD720">
        <v>0.94171428571428595</v>
      </c>
      <c r="BE720">
        <v>0.92685714285714305</v>
      </c>
      <c r="BF720" s="233" t="str">
        <f t="shared" si="11"/>
        <v>Most vulnerability</v>
      </c>
    </row>
    <row r="721" spans="1:58" x14ac:dyDescent="0.25">
      <c r="A721">
        <v>56481</v>
      </c>
      <c r="B721">
        <v>2375</v>
      </c>
      <c r="C721">
        <v>157</v>
      </c>
      <c r="D721">
        <v>73</v>
      </c>
      <c r="E721">
        <v>29008</v>
      </c>
      <c r="F721">
        <v>113</v>
      </c>
      <c r="G721">
        <v>461</v>
      </c>
      <c r="H721">
        <v>685</v>
      </c>
      <c r="I721">
        <v>246</v>
      </c>
      <c r="J721">
        <v>98</v>
      </c>
      <c r="K721">
        <v>280</v>
      </c>
      <c r="L721">
        <v>0</v>
      </c>
      <c r="M721">
        <v>0</v>
      </c>
      <c r="N721">
        <v>121</v>
      </c>
      <c r="O721">
        <v>37</v>
      </c>
      <c r="P721">
        <v>26</v>
      </c>
      <c r="Q721">
        <v>0</v>
      </c>
      <c r="R721">
        <v>6.6105263157894695E-2</v>
      </c>
      <c r="S721">
        <v>3.0736842105263201E-2</v>
      </c>
      <c r="T721">
        <v>29008</v>
      </c>
      <c r="U721">
        <v>4.7578947368421103E-2</v>
      </c>
      <c r="V721">
        <v>0.194105263157895</v>
      </c>
      <c r="W721">
        <v>0.28842105263157902</v>
      </c>
      <c r="X721">
        <v>0.10357894736842101</v>
      </c>
      <c r="Y721">
        <v>4.12631578947368E-2</v>
      </c>
      <c r="Z721">
        <v>0.117894736842105</v>
      </c>
      <c r="AA721">
        <v>0</v>
      </c>
      <c r="AB721">
        <v>0</v>
      </c>
      <c r="AC721">
        <v>5.0947368421052602E-2</v>
      </c>
      <c r="AD721">
        <v>1.55789473684211E-2</v>
      </c>
      <c r="AE721">
        <v>1.09473684210526E-2</v>
      </c>
      <c r="AF721">
        <v>0</v>
      </c>
      <c r="AG721">
        <v>0.376</v>
      </c>
      <c r="AH721">
        <v>0.84457142857142897</v>
      </c>
      <c r="AI721">
        <v>0.90171428571428602</v>
      </c>
      <c r="AJ721">
        <v>0.60228571428571398</v>
      </c>
      <c r="AK721">
        <v>0.48457142857142899</v>
      </c>
      <c r="AL721">
        <v>0.88685714285714301</v>
      </c>
      <c r="AM721">
        <v>0.36</v>
      </c>
      <c r="AN721">
        <v>0.84914285714285698</v>
      </c>
      <c r="AO721">
        <v>0.64914285714285702</v>
      </c>
      <c r="AP721">
        <v>0</v>
      </c>
      <c r="AQ721">
        <v>0</v>
      </c>
      <c r="AR721">
        <v>0.79428571428571404</v>
      </c>
      <c r="AS721">
        <v>0.88800000000000001</v>
      </c>
      <c r="AT721">
        <v>0.40685714285714297</v>
      </c>
      <c r="AU721">
        <v>0</v>
      </c>
      <c r="AV721">
        <v>2.72457142857143</v>
      </c>
      <c r="AW721">
        <v>2.5805714285714298</v>
      </c>
      <c r="AX721">
        <v>0.64914285714285702</v>
      </c>
      <c r="AY721">
        <v>2.0891428571428601</v>
      </c>
      <c r="AZ721">
        <v>8.0434285714285707</v>
      </c>
      <c r="BA721">
        <v>0.80114285714285705</v>
      </c>
      <c r="BB721">
        <v>0.8</v>
      </c>
      <c r="BC721">
        <v>0.34057142857142902</v>
      </c>
      <c r="BD721">
        <v>0.40799999999999997</v>
      </c>
      <c r="BE721">
        <v>0.622857142857143</v>
      </c>
      <c r="BF721" s="233" t="str">
        <f t="shared" si="11"/>
        <v>Significant vulnerability</v>
      </c>
    </row>
    <row r="722" spans="1:58" x14ac:dyDescent="0.25">
      <c r="A722">
        <v>56482</v>
      </c>
      <c r="B722">
        <v>7456</v>
      </c>
      <c r="C722">
        <v>1016</v>
      </c>
      <c r="D722">
        <v>297</v>
      </c>
      <c r="E722">
        <v>28486</v>
      </c>
      <c r="F722">
        <v>369</v>
      </c>
      <c r="G722">
        <v>1331</v>
      </c>
      <c r="H722">
        <v>1931</v>
      </c>
      <c r="I722">
        <v>1204</v>
      </c>
      <c r="J722">
        <v>207</v>
      </c>
      <c r="K722">
        <v>572</v>
      </c>
      <c r="L722">
        <v>28</v>
      </c>
      <c r="M722">
        <v>556</v>
      </c>
      <c r="N722">
        <v>86</v>
      </c>
      <c r="O722">
        <v>200</v>
      </c>
      <c r="P722">
        <v>404</v>
      </c>
      <c r="Q722">
        <v>263</v>
      </c>
      <c r="R722">
        <v>0.136266094420601</v>
      </c>
      <c r="S722">
        <v>3.9833690987124498E-2</v>
      </c>
      <c r="T722">
        <v>28486</v>
      </c>
      <c r="U722">
        <v>4.94903433476395E-2</v>
      </c>
      <c r="V722">
        <v>0.17851394849785401</v>
      </c>
      <c r="W722">
        <v>0.25898605150214599</v>
      </c>
      <c r="X722">
        <v>0.16148068669527901</v>
      </c>
      <c r="Y722">
        <v>2.77628755364807E-2</v>
      </c>
      <c r="Z722">
        <v>7.6716738197424902E-2</v>
      </c>
      <c r="AA722">
        <v>3.7553648068669502E-3</v>
      </c>
      <c r="AB722">
        <v>7.4570815450643799E-2</v>
      </c>
      <c r="AC722">
        <v>1.15343347639485E-2</v>
      </c>
      <c r="AD722">
        <v>2.6824034334763901E-2</v>
      </c>
      <c r="AE722">
        <v>5.4184549356223202E-2</v>
      </c>
      <c r="AF722">
        <v>3.5273605150214597E-2</v>
      </c>
      <c r="AG722">
        <v>0.84</v>
      </c>
      <c r="AH722">
        <v>0.90971428571428603</v>
      </c>
      <c r="AI722">
        <v>0.91542857142857104</v>
      </c>
      <c r="AJ722">
        <v>0.64</v>
      </c>
      <c r="AK722">
        <v>0.38742857142857101</v>
      </c>
      <c r="AL722">
        <v>0.74399999999999999</v>
      </c>
      <c r="AM722">
        <v>0.82171428571428595</v>
      </c>
      <c r="AN722">
        <v>0.60457142857142898</v>
      </c>
      <c r="AO722">
        <v>0.42742857142857099</v>
      </c>
      <c r="AP722">
        <v>0.58857142857142897</v>
      </c>
      <c r="AQ722">
        <v>0.89142857142857101</v>
      </c>
      <c r="AR722">
        <v>0.42628571428571399</v>
      </c>
      <c r="AS722">
        <v>0.97028571428571397</v>
      </c>
      <c r="AT722">
        <v>0.96</v>
      </c>
      <c r="AU722">
        <v>0.869714285714286</v>
      </c>
      <c r="AV722">
        <v>3.3051428571428598</v>
      </c>
      <c r="AW722">
        <v>2.5577142857142898</v>
      </c>
      <c r="AX722">
        <v>1.016</v>
      </c>
      <c r="AY722">
        <v>4.1177142857142899</v>
      </c>
      <c r="AZ722">
        <v>10.9965714285714</v>
      </c>
      <c r="BA722">
        <v>0.93371428571428605</v>
      </c>
      <c r="BB722">
        <v>0.79085714285714304</v>
      </c>
      <c r="BC722">
        <v>0.56114285714285705</v>
      </c>
      <c r="BD722">
        <v>0.98742857142857099</v>
      </c>
      <c r="BE722">
        <v>0.97714285714285698</v>
      </c>
      <c r="BF722" s="233" t="str">
        <f t="shared" si="11"/>
        <v>Most vulnerability</v>
      </c>
    </row>
    <row r="723" spans="1:58" x14ac:dyDescent="0.25">
      <c r="A723">
        <v>56484</v>
      </c>
      <c r="B723">
        <v>3178</v>
      </c>
      <c r="C723">
        <v>476</v>
      </c>
      <c r="D723">
        <v>96</v>
      </c>
      <c r="E723">
        <v>37570</v>
      </c>
      <c r="F723">
        <v>129</v>
      </c>
      <c r="G723">
        <v>1057</v>
      </c>
      <c r="H723">
        <v>528</v>
      </c>
      <c r="I723">
        <v>621</v>
      </c>
      <c r="J723">
        <v>117</v>
      </c>
      <c r="K723">
        <v>801</v>
      </c>
      <c r="L723">
        <v>8</v>
      </c>
      <c r="M723">
        <v>166</v>
      </c>
      <c r="N723">
        <v>253</v>
      </c>
      <c r="O723">
        <v>36</v>
      </c>
      <c r="P723">
        <v>128</v>
      </c>
      <c r="Q723">
        <v>122</v>
      </c>
      <c r="R723">
        <v>0.14977973568281899</v>
      </c>
      <c r="S723">
        <v>3.02076777847703E-2</v>
      </c>
      <c r="T723">
        <v>37570</v>
      </c>
      <c r="U723">
        <v>4.0591567023285098E-2</v>
      </c>
      <c r="V723">
        <v>0.33259911894273098</v>
      </c>
      <c r="W723">
        <v>0.166142227816237</v>
      </c>
      <c r="X723">
        <v>0.19540591567023299</v>
      </c>
      <c r="Y723">
        <v>3.6815607300188798E-2</v>
      </c>
      <c r="Z723">
        <v>0.25204531151667697</v>
      </c>
      <c r="AA723">
        <v>2.5173064820641902E-3</v>
      </c>
      <c r="AB723">
        <v>5.2234109502831999E-2</v>
      </c>
      <c r="AC723">
        <v>7.9609817495280094E-2</v>
      </c>
      <c r="AD723">
        <v>1.13278791692889E-2</v>
      </c>
      <c r="AE723">
        <v>4.0276903713027098E-2</v>
      </c>
      <c r="AF723">
        <v>3.83889238514789E-2</v>
      </c>
      <c r="AG723">
        <v>0.876571428571429</v>
      </c>
      <c r="AH723">
        <v>0.83885714285714297</v>
      </c>
      <c r="AI723">
        <v>0.46514285714285702</v>
      </c>
      <c r="AJ723">
        <v>0.49371428571428599</v>
      </c>
      <c r="AK723">
        <v>0.94171428571428595</v>
      </c>
      <c r="AL723">
        <v>0.14742857142857099</v>
      </c>
      <c r="AM723">
        <v>0.93600000000000005</v>
      </c>
      <c r="AN723">
        <v>0.78971428571428604</v>
      </c>
      <c r="AO723">
        <v>0.86057142857142899</v>
      </c>
      <c r="AP723">
        <v>0.52457142857142902</v>
      </c>
      <c r="AQ723">
        <v>0.82857142857142896</v>
      </c>
      <c r="AR723">
        <v>0.89028571428571401</v>
      </c>
      <c r="AS723">
        <v>0.81257142857142906</v>
      </c>
      <c r="AT723">
        <v>0.91085714285714303</v>
      </c>
      <c r="AU723">
        <v>0.88914285714285701</v>
      </c>
      <c r="AV723">
        <v>2.6742857142857099</v>
      </c>
      <c r="AW723">
        <v>2.8148571428571398</v>
      </c>
      <c r="AX723">
        <v>1.3851428571428599</v>
      </c>
      <c r="AY723">
        <v>4.3314285714285701</v>
      </c>
      <c r="AZ723">
        <v>11.205714285714301</v>
      </c>
      <c r="BA723">
        <v>0.77942857142857103</v>
      </c>
      <c r="BB723">
        <v>0.90628571428571403</v>
      </c>
      <c r="BC723">
        <v>0.74399999999999999</v>
      </c>
      <c r="BD723">
        <v>0.997714285714286</v>
      </c>
      <c r="BE723">
        <v>0.98285714285714298</v>
      </c>
      <c r="BF723" s="233" t="str">
        <f t="shared" si="11"/>
        <v>Most vulnerability</v>
      </c>
    </row>
    <row r="724" spans="1:58" x14ac:dyDescent="0.25">
      <c r="A724">
        <v>56501</v>
      </c>
      <c r="B724">
        <v>18085</v>
      </c>
      <c r="C724">
        <v>1715</v>
      </c>
      <c r="D724">
        <v>341</v>
      </c>
      <c r="E724">
        <v>42333</v>
      </c>
      <c r="F724">
        <v>698</v>
      </c>
      <c r="G724">
        <v>4084</v>
      </c>
      <c r="H724">
        <v>3983</v>
      </c>
      <c r="I724">
        <v>2471</v>
      </c>
      <c r="J724">
        <v>476</v>
      </c>
      <c r="K724">
        <v>1521</v>
      </c>
      <c r="L724">
        <v>17</v>
      </c>
      <c r="M724">
        <v>984</v>
      </c>
      <c r="N724">
        <v>529</v>
      </c>
      <c r="O724">
        <v>185</v>
      </c>
      <c r="P724">
        <v>386</v>
      </c>
      <c r="Q724">
        <v>392</v>
      </c>
      <c r="R724">
        <v>9.4829969588056395E-2</v>
      </c>
      <c r="S724">
        <v>1.8855405031794299E-2</v>
      </c>
      <c r="T724">
        <v>42333</v>
      </c>
      <c r="U724">
        <v>3.85955211501244E-2</v>
      </c>
      <c r="V724">
        <v>0.22582250483826399</v>
      </c>
      <c r="W724">
        <v>0.22023776610450599</v>
      </c>
      <c r="X724">
        <v>0.13663256842687299</v>
      </c>
      <c r="Y724">
        <v>2.6320154824440101E-2</v>
      </c>
      <c r="Z724">
        <v>8.4102847663809793E-2</v>
      </c>
      <c r="AA724">
        <v>9.4000552944429098E-4</v>
      </c>
      <c r="AB724">
        <v>5.4409731821951898E-2</v>
      </c>
      <c r="AC724">
        <v>2.9250760298590001E-2</v>
      </c>
      <c r="AD724">
        <v>1.02294719380702E-2</v>
      </c>
      <c r="AE724">
        <v>2.13436549626763E-2</v>
      </c>
      <c r="AF724">
        <v>2.16754216201272E-2</v>
      </c>
      <c r="AG724">
        <v>0.61714285714285699</v>
      </c>
      <c r="AH724">
        <v>0.54971428571428604</v>
      </c>
      <c r="AI724">
        <v>0.26171428571428601</v>
      </c>
      <c r="AJ724">
        <v>0.46857142857142903</v>
      </c>
      <c r="AK724">
        <v>0.67542857142857105</v>
      </c>
      <c r="AL724">
        <v>0.45600000000000002</v>
      </c>
      <c r="AM724">
        <v>0.66742857142857104</v>
      </c>
      <c r="AN724">
        <v>0.56342857142857095</v>
      </c>
      <c r="AO724">
        <v>0.47657142857142898</v>
      </c>
      <c r="AP724">
        <v>0.42057142857142898</v>
      </c>
      <c r="AQ724">
        <v>0.83542857142857097</v>
      </c>
      <c r="AR724">
        <v>0.66742857142857104</v>
      </c>
      <c r="AS724">
        <v>0.77371428571428602</v>
      </c>
      <c r="AT724">
        <v>0.68342857142857105</v>
      </c>
      <c r="AU724">
        <v>0.754285714285714</v>
      </c>
      <c r="AV724">
        <v>1.8971428571428599</v>
      </c>
      <c r="AW724">
        <v>2.3622857142857101</v>
      </c>
      <c r="AX724">
        <v>0.89714285714285702</v>
      </c>
      <c r="AY724">
        <v>3.71428571428571</v>
      </c>
      <c r="AZ724">
        <v>8.8708571428571403</v>
      </c>
      <c r="BA724">
        <v>0.45828571428571402</v>
      </c>
      <c r="BB724">
        <v>0.68685714285714305</v>
      </c>
      <c r="BC724">
        <v>0.48114285714285698</v>
      </c>
      <c r="BD724">
        <v>0.93028571428571405</v>
      </c>
      <c r="BE724">
        <v>0.76571428571428601</v>
      </c>
      <c r="BF724" s="233" t="str">
        <f t="shared" si="11"/>
        <v>Most vulnerability</v>
      </c>
    </row>
    <row r="725" spans="1:58" x14ac:dyDescent="0.25">
      <c r="A725">
        <v>56510</v>
      </c>
      <c r="B725">
        <v>2275</v>
      </c>
      <c r="C725">
        <v>281</v>
      </c>
      <c r="D725">
        <v>82</v>
      </c>
      <c r="E725">
        <v>36164</v>
      </c>
      <c r="F725">
        <v>102</v>
      </c>
      <c r="G725">
        <v>479</v>
      </c>
      <c r="H725">
        <v>516</v>
      </c>
      <c r="I725">
        <v>316</v>
      </c>
      <c r="J725">
        <v>72</v>
      </c>
      <c r="K725">
        <v>199</v>
      </c>
      <c r="L725">
        <v>3</v>
      </c>
      <c r="M725">
        <v>111</v>
      </c>
      <c r="N725">
        <v>19</v>
      </c>
      <c r="O725">
        <v>6</v>
      </c>
      <c r="P725">
        <v>79</v>
      </c>
      <c r="Q725">
        <v>70</v>
      </c>
      <c r="R725">
        <v>0.123516483516484</v>
      </c>
      <c r="S725">
        <v>3.6043956043956001E-2</v>
      </c>
      <c r="T725">
        <v>36164</v>
      </c>
      <c r="U725">
        <v>4.4835164835164802E-2</v>
      </c>
      <c r="V725">
        <v>0.21054945054945101</v>
      </c>
      <c r="W725">
        <v>0.22681318681318699</v>
      </c>
      <c r="X725">
        <v>0.138901098901099</v>
      </c>
      <c r="Y725">
        <v>3.16483516483516E-2</v>
      </c>
      <c r="Z725">
        <v>8.7472527472527498E-2</v>
      </c>
      <c r="AA725">
        <v>1.31868131868132E-3</v>
      </c>
      <c r="AB725">
        <v>4.8791208791208802E-2</v>
      </c>
      <c r="AC725">
        <v>8.3516483516483508E-3</v>
      </c>
      <c r="AD725">
        <v>2.63736263736264E-3</v>
      </c>
      <c r="AE725">
        <v>3.4725274725274702E-2</v>
      </c>
      <c r="AF725">
        <v>3.0769230769230799E-2</v>
      </c>
      <c r="AG725">
        <v>0.78171428571428603</v>
      </c>
      <c r="AH725">
        <v>0.88685714285714301</v>
      </c>
      <c r="AI725">
        <v>0.56571428571428595</v>
      </c>
      <c r="AJ725">
        <v>0.55314285714285705</v>
      </c>
      <c r="AK725">
        <v>0.59885714285714298</v>
      </c>
      <c r="AL725">
        <v>0.51771428571428602</v>
      </c>
      <c r="AM725">
        <v>0.68342857142857105</v>
      </c>
      <c r="AN725">
        <v>0.69257142857142895</v>
      </c>
      <c r="AO725">
        <v>0.502857142857143</v>
      </c>
      <c r="AP725">
        <v>0.45142857142857101</v>
      </c>
      <c r="AQ725">
        <v>0.80457142857142905</v>
      </c>
      <c r="AR725">
        <v>0.36228571428571399</v>
      </c>
      <c r="AS725">
        <v>0.36114285714285699</v>
      </c>
      <c r="AT725">
        <v>0.878857142857143</v>
      </c>
      <c r="AU725">
        <v>0.83885714285714297</v>
      </c>
      <c r="AV725">
        <v>2.78742857142857</v>
      </c>
      <c r="AW725">
        <v>2.4925714285714302</v>
      </c>
      <c r="AX725">
        <v>0.95428571428571396</v>
      </c>
      <c r="AY725">
        <v>3.24571428571429</v>
      </c>
      <c r="AZ725">
        <v>9.48</v>
      </c>
      <c r="BA725">
        <v>0.81714285714285695</v>
      </c>
      <c r="BB725">
        <v>0.750857142857143</v>
      </c>
      <c r="BC725">
        <v>0.51085714285714301</v>
      </c>
      <c r="BD725">
        <v>0.77371428571428602</v>
      </c>
      <c r="BE725">
        <v>0.85257142857142898</v>
      </c>
      <c r="BF725" s="233" t="str">
        <f t="shared" si="11"/>
        <v>Most vulnerability</v>
      </c>
    </row>
    <row r="726" spans="1:58" x14ac:dyDescent="0.25">
      <c r="A726">
        <v>56511</v>
      </c>
      <c r="B726">
        <v>1937</v>
      </c>
      <c r="C726">
        <v>100</v>
      </c>
      <c r="D726">
        <v>38</v>
      </c>
      <c r="E726">
        <v>46087</v>
      </c>
      <c r="F726">
        <v>109</v>
      </c>
      <c r="G726">
        <v>466</v>
      </c>
      <c r="H726">
        <v>452</v>
      </c>
      <c r="I726">
        <v>256</v>
      </c>
      <c r="J726">
        <v>63</v>
      </c>
      <c r="K726">
        <v>209</v>
      </c>
      <c r="L726">
        <v>0</v>
      </c>
      <c r="M726">
        <v>13</v>
      </c>
      <c r="N726">
        <v>145</v>
      </c>
      <c r="O726">
        <v>13</v>
      </c>
      <c r="P726">
        <v>16</v>
      </c>
      <c r="Q726">
        <v>0</v>
      </c>
      <c r="R726">
        <v>5.1626226122870399E-2</v>
      </c>
      <c r="S726">
        <v>1.9617965926690802E-2</v>
      </c>
      <c r="T726">
        <v>46087</v>
      </c>
      <c r="U726">
        <v>5.6272586473928798E-2</v>
      </c>
      <c r="V726">
        <v>0.24057821373257601</v>
      </c>
      <c r="W726">
        <v>0.23335054207537401</v>
      </c>
      <c r="X726">
        <v>0.132163138874548</v>
      </c>
      <c r="Y726">
        <v>3.2524522457408403E-2</v>
      </c>
      <c r="Z726">
        <v>0.107898812596799</v>
      </c>
      <c r="AA726">
        <v>0</v>
      </c>
      <c r="AB726">
        <v>6.7114093959731499E-3</v>
      </c>
      <c r="AC726">
        <v>7.4858027878162106E-2</v>
      </c>
      <c r="AD726">
        <v>6.7114093959731499E-3</v>
      </c>
      <c r="AE726">
        <v>8.2601961796592693E-3</v>
      </c>
      <c r="AF726">
        <v>0</v>
      </c>
      <c r="AG726">
        <v>0.249142857142857</v>
      </c>
      <c r="AH726">
        <v>0.57599999999999996</v>
      </c>
      <c r="AI726">
        <v>0.16</v>
      </c>
      <c r="AJ726">
        <v>0.73257142857142898</v>
      </c>
      <c r="AK726">
        <v>0.749714285714286</v>
      </c>
      <c r="AL726">
        <v>0.56799999999999995</v>
      </c>
      <c r="AM726">
        <v>0.64</v>
      </c>
      <c r="AN726">
        <v>0.70971428571428596</v>
      </c>
      <c r="AO726">
        <v>0.61257142857142899</v>
      </c>
      <c r="AP726">
        <v>0</v>
      </c>
      <c r="AQ726">
        <v>0.39771428571428602</v>
      </c>
      <c r="AR726">
        <v>0.873142857142857</v>
      </c>
      <c r="AS726">
        <v>0.620571428571429</v>
      </c>
      <c r="AT726">
        <v>0.309714285714286</v>
      </c>
      <c r="AU726">
        <v>0</v>
      </c>
      <c r="AV726">
        <v>1.71771428571429</v>
      </c>
      <c r="AW726">
        <v>2.6674285714285699</v>
      </c>
      <c r="AX726">
        <v>0.61257142857142899</v>
      </c>
      <c r="AY726">
        <v>2.2011428571428602</v>
      </c>
      <c r="AZ726">
        <v>7.1988571428571397</v>
      </c>
      <c r="BA726">
        <v>0.38400000000000001</v>
      </c>
      <c r="BB726">
        <v>0.84</v>
      </c>
      <c r="BC726">
        <v>0.314285714285714</v>
      </c>
      <c r="BD726">
        <v>0.44571428571428601</v>
      </c>
      <c r="BE726">
        <v>0.49257142857142899</v>
      </c>
      <c r="BF726" s="233" t="str">
        <f t="shared" si="11"/>
        <v>Some vulnerability</v>
      </c>
    </row>
    <row r="727" spans="1:58" x14ac:dyDescent="0.25">
      <c r="A727">
        <v>56514</v>
      </c>
      <c r="B727">
        <v>3943</v>
      </c>
      <c r="C727">
        <v>199</v>
      </c>
      <c r="D727">
        <v>30</v>
      </c>
      <c r="E727">
        <v>41973</v>
      </c>
      <c r="F727">
        <v>142</v>
      </c>
      <c r="G727">
        <v>557</v>
      </c>
      <c r="H727">
        <v>1121</v>
      </c>
      <c r="I727">
        <v>303</v>
      </c>
      <c r="J727">
        <v>90</v>
      </c>
      <c r="K727">
        <v>279</v>
      </c>
      <c r="L727">
        <v>0</v>
      </c>
      <c r="M727">
        <v>60</v>
      </c>
      <c r="N727">
        <v>30</v>
      </c>
      <c r="O727">
        <v>5</v>
      </c>
      <c r="P727">
        <v>56</v>
      </c>
      <c r="Q727">
        <v>37</v>
      </c>
      <c r="R727">
        <v>5.0469185899061603E-2</v>
      </c>
      <c r="S727">
        <v>7.6084199847831603E-3</v>
      </c>
      <c r="T727">
        <v>41973</v>
      </c>
      <c r="U727">
        <v>3.6013187927973603E-2</v>
      </c>
      <c r="V727">
        <v>0.141262997717474</v>
      </c>
      <c r="W727">
        <v>0.28430129343139698</v>
      </c>
      <c r="X727">
        <v>7.68450418463099E-2</v>
      </c>
      <c r="Y727">
        <v>2.2825259954349499E-2</v>
      </c>
      <c r="Z727">
        <v>7.0758305858483403E-2</v>
      </c>
      <c r="AA727">
        <v>0</v>
      </c>
      <c r="AB727">
        <v>1.52168399695663E-2</v>
      </c>
      <c r="AC727">
        <v>7.6084199847831603E-3</v>
      </c>
      <c r="AD727">
        <v>1.2680699974638599E-3</v>
      </c>
      <c r="AE727">
        <v>1.4202383971595201E-2</v>
      </c>
      <c r="AF727">
        <v>9.3837179812325602E-3</v>
      </c>
      <c r="AG727">
        <v>0.23771428571428599</v>
      </c>
      <c r="AH727">
        <v>0.17599999999999999</v>
      </c>
      <c r="AI727">
        <v>0.28114285714285697</v>
      </c>
      <c r="AJ727">
        <v>0.41485714285714298</v>
      </c>
      <c r="AK727">
        <v>0.19314285714285701</v>
      </c>
      <c r="AL727">
        <v>0.874285714285714</v>
      </c>
      <c r="AM727">
        <v>0.121142857142857</v>
      </c>
      <c r="AN727">
        <v>0.46628571428571403</v>
      </c>
      <c r="AO727">
        <v>0.38742857142857101</v>
      </c>
      <c r="AP727">
        <v>0</v>
      </c>
      <c r="AQ727">
        <v>0.51657142857142901</v>
      </c>
      <c r="AR727">
        <v>0.34742857142857098</v>
      </c>
      <c r="AS727">
        <v>0.26400000000000001</v>
      </c>
      <c r="AT727">
        <v>0.50971428571428601</v>
      </c>
      <c r="AU727">
        <v>0.59428571428571397</v>
      </c>
      <c r="AV727">
        <v>1.1097142857142901</v>
      </c>
      <c r="AW727">
        <v>1.6548571428571399</v>
      </c>
      <c r="AX727">
        <v>0.38742857142857101</v>
      </c>
      <c r="AY727">
        <v>2.2320000000000002</v>
      </c>
      <c r="AZ727">
        <v>5.3840000000000003</v>
      </c>
      <c r="BA727">
        <v>0.155428571428571</v>
      </c>
      <c r="BB727">
        <v>0.30057142857142899</v>
      </c>
      <c r="BC727">
        <v>0.20799999999999999</v>
      </c>
      <c r="BD727">
        <v>0.45485714285714302</v>
      </c>
      <c r="BE727">
        <v>0.19428571428571401</v>
      </c>
      <c r="BF727" s="233" t="str">
        <f t="shared" si="11"/>
        <v>Least vulnerability</v>
      </c>
    </row>
    <row r="728" spans="1:58" x14ac:dyDescent="0.25">
      <c r="A728">
        <v>56515</v>
      </c>
      <c r="B728">
        <v>2799</v>
      </c>
      <c r="C728">
        <v>104</v>
      </c>
      <c r="D728">
        <v>62</v>
      </c>
      <c r="E728">
        <v>44689</v>
      </c>
      <c r="F728">
        <v>83</v>
      </c>
      <c r="G728">
        <v>1107</v>
      </c>
      <c r="H728">
        <v>384</v>
      </c>
      <c r="I728">
        <v>354</v>
      </c>
      <c r="J728">
        <v>71</v>
      </c>
      <c r="K728">
        <v>177</v>
      </c>
      <c r="L728">
        <v>1</v>
      </c>
      <c r="M728">
        <v>63</v>
      </c>
      <c r="N728">
        <v>148</v>
      </c>
      <c r="O728">
        <v>10</v>
      </c>
      <c r="P728">
        <v>48</v>
      </c>
      <c r="Q728">
        <v>69</v>
      </c>
      <c r="R728">
        <v>3.7156127188281499E-2</v>
      </c>
      <c r="S728">
        <v>2.2150768131475498E-2</v>
      </c>
      <c r="T728">
        <v>44689</v>
      </c>
      <c r="U728">
        <v>2.9653447659878499E-2</v>
      </c>
      <c r="V728">
        <v>0.39549839228295802</v>
      </c>
      <c r="W728">
        <v>0.13719185423365499</v>
      </c>
      <c r="X728">
        <v>0.12647374062165101</v>
      </c>
      <c r="Y728">
        <v>2.5366202215076801E-2</v>
      </c>
      <c r="Z728">
        <v>6.3236870310825297E-2</v>
      </c>
      <c r="AA728">
        <v>3.57270453733476E-4</v>
      </c>
      <c r="AB728">
        <v>2.2508038585209E-2</v>
      </c>
      <c r="AC728">
        <v>5.2876027152554503E-2</v>
      </c>
      <c r="AD728">
        <v>3.5727045373347599E-3</v>
      </c>
      <c r="AE728">
        <v>1.7148981779206901E-2</v>
      </c>
      <c r="AF728">
        <v>2.4651661307609901E-2</v>
      </c>
      <c r="AG728">
        <v>0.129142857142857</v>
      </c>
      <c r="AH728">
        <v>0.67085714285714304</v>
      </c>
      <c r="AI728">
        <v>0.19314285714285701</v>
      </c>
      <c r="AJ728">
        <v>0.27657142857142902</v>
      </c>
      <c r="AK728">
        <v>0.97714285714285698</v>
      </c>
      <c r="AL728">
        <v>8.3428571428571394E-2</v>
      </c>
      <c r="AM728">
        <v>0.58742857142857097</v>
      </c>
      <c r="AN728">
        <v>0.54285714285714304</v>
      </c>
      <c r="AO728">
        <v>0.33714285714285702</v>
      </c>
      <c r="AP728">
        <v>0.36457142857142899</v>
      </c>
      <c r="AQ728">
        <v>0.60342857142857098</v>
      </c>
      <c r="AR728">
        <v>0.80228571428571405</v>
      </c>
      <c r="AS728">
        <v>0.41828571428571398</v>
      </c>
      <c r="AT728">
        <v>0.57371428571428595</v>
      </c>
      <c r="AU728">
        <v>0.78171428571428603</v>
      </c>
      <c r="AV728">
        <v>1.26971428571429</v>
      </c>
      <c r="AW728">
        <v>2.1908571428571402</v>
      </c>
      <c r="AX728">
        <v>0.70171428571428596</v>
      </c>
      <c r="AY728">
        <v>3.1794285714285699</v>
      </c>
      <c r="AZ728">
        <v>7.3417142857142901</v>
      </c>
      <c r="BA728">
        <v>0.20685714285714299</v>
      </c>
      <c r="BB728">
        <v>0.60685714285714298</v>
      </c>
      <c r="BC728">
        <v>0.36228571428571399</v>
      </c>
      <c r="BD728">
        <v>0.747428571428571</v>
      </c>
      <c r="BE728">
        <v>0.51314285714285701</v>
      </c>
      <c r="BF728" s="233" t="str">
        <f t="shared" si="11"/>
        <v>Significant vulnerability</v>
      </c>
    </row>
    <row r="729" spans="1:58" x14ac:dyDescent="0.25">
      <c r="A729">
        <v>56516</v>
      </c>
      <c r="B729">
        <v>320</v>
      </c>
      <c r="C729">
        <v>22</v>
      </c>
      <c r="D729">
        <v>3</v>
      </c>
      <c r="E729">
        <v>38186</v>
      </c>
      <c r="F729">
        <v>3</v>
      </c>
      <c r="G729">
        <v>53</v>
      </c>
      <c r="H729">
        <v>91</v>
      </c>
      <c r="I729">
        <v>25</v>
      </c>
      <c r="J729">
        <v>3</v>
      </c>
      <c r="K729">
        <v>32</v>
      </c>
      <c r="L729">
        <v>4</v>
      </c>
      <c r="M729">
        <v>0</v>
      </c>
      <c r="N729">
        <v>14</v>
      </c>
      <c r="O729">
        <v>4</v>
      </c>
      <c r="P729">
        <v>4</v>
      </c>
      <c r="Q729">
        <v>0</v>
      </c>
      <c r="R729">
        <v>6.8750000000000006E-2</v>
      </c>
      <c r="S729">
        <v>9.3749999999999997E-3</v>
      </c>
      <c r="T729">
        <v>38186</v>
      </c>
      <c r="U729">
        <v>9.3749999999999997E-3</v>
      </c>
      <c r="V729">
        <v>0.16562499999999999</v>
      </c>
      <c r="W729">
        <v>0.28437499999999999</v>
      </c>
      <c r="X729">
        <v>7.8125E-2</v>
      </c>
      <c r="Y729">
        <v>9.3749999999999997E-3</v>
      </c>
      <c r="Z729">
        <v>0.1</v>
      </c>
      <c r="AA729">
        <v>1.2500000000000001E-2</v>
      </c>
      <c r="AB729">
        <v>0</v>
      </c>
      <c r="AC729">
        <v>4.3749999999999997E-2</v>
      </c>
      <c r="AD729">
        <v>1.2500000000000001E-2</v>
      </c>
      <c r="AE729">
        <v>1.2500000000000001E-2</v>
      </c>
      <c r="AF729">
        <v>0</v>
      </c>
      <c r="AG729">
        <v>0.39885714285714302</v>
      </c>
      <c r="AH729">
        <v>0.221714285714286</v>
      </c>
      <c r="AI729">
        <v>0.42971428571428599</v>
      </c>
      <c r="AJ729">
        <v>5.0285714285714302E-2</v>
      </c>
      <c r="AK729">
        <v>0.310857142857143</v>
      </c>
      <c r="AL729">
        <v>0.875428571428571</v>
      </c>
      <c r="AM729">
        <v>0.130285714285714</v>
      </c>
      <c r="AN729">
        <v>8.4571428571428603E-2</v>
      </c>
      <c r="AO729">
        <v>0.58285714285714296</v>
      </c>
      <c r="AP729">
        <v>0.81257142857142906</v>
      </c>
      <c r="AQ729">
        <v>0</v>
      </c>
      <c r="AR729">
        <v>0.76342857142857101</v>
      </c>
      <c r="AS729">
        <v>0.83657142857142897</v>
      </c>
      <c r="AT729">
        <v>0.45600000000000002</v>
      </c>
      <c r="AU729">
        <v>0</v>
      </c>
      <c r="AV729">
        <v>1.1005714285714301</v>
      </c>
      <c r="AW729">
        <v>1.4011428571428599</v>
      </c>
      <c r="AX729">
        <v>1.3954285714285699</v>
      </c>
      <c r="AY729">
        <v>2.056</v>
      </c>
      <c r="AZ729">
        <v>5.9531428571428604</v>
      </c>
      <c r="BA729">
        <v>0.152</v>
      </c>
      <c r="BB729">
        <v>0.17599999999999999</v>
      </c>
      <c r="BC729">
        <v>0.752</v>
      </c>
      <c r="BD729">
        <v>0.4</v>
      </c>
      <c r="BE729">
        <v>0.28228571428571397</v>
      </c>
      <c r="BF729" s="233" t="str">
        <f t="shared" si="11"/>
        <v>Some vulnerability</v>
      </c>
    </row>
    <row r="730" spans="1:58" x14ac:dyDescent="0.25">
      <c r="A730">
        <v>56517</v>
      </c>
      <c r="B730">
        <v>279</v>
      </c>
      <c r="C730">
        <v>24</v>
      </c>
      <c r="D730">
        <v>3</v>
      </c>
      <c r="E730">
        <v>43884</v>
      </c>
      <c r="F730">
        <v>12</v>
      </c>
      <c r="G730">
        <v>54</v>
      </c>
      <c r="H730">
        <v>82</v>
      </c>
      <c r="I730">
        <v>14</v>
      </c>
      <c r="J730">
        <v>1</v>
      </c>
      <c r="K730">
        <v>6</v>
      </c>
      <c r="L730">
        <v>0</v>
      </c>
      <c r="M730">
        <v>0</v>
      </c>
      <c r="N730">
        <v>0</v>
      </c>
      <c r="O730">
        <v>0</v>
      </c>
      <c r="P730">
        <v>3</v>
      </c>
      <c r="Q730">
        <v>0</v>
      </c>
      <c r="R730">
        <v>8.6021505376344107E-2</v>
      </c>
      <c r="S730">
        <v>1.0752688172042999E-2</v>
      </c>
      <c r="T730">
        <v>43884</v>
      </c>
      <c r="U730">
        <v>4.3010752688171998E-2</v>
      </c>
      <c r="V730">
        <v>0.19354838709677399</v>
      </c>
      <c r="W730">
        <v>0.29390681003584201</v>
      </c>
      <c r="X730">
        <v>5.01792114695341E-2</v>
      </c>
      <c r="Y730">
        <v>3.5842293906810001E-3</v>
      </c>
      <c r="Z730">
        <v>2.1505376344085999E-2</v>
      </c>
      <c r="AA730">
        <v>0</v>
      </c>
      <c r="AB730">
        <v>0</v>
      </c>
      <c r="AC730">
        <v>0</v>
      </c>
      <c r="AD730">
        <v>0</v>
      </c>
      <c r="AE730">
        <v>1.0752688172042999E-2</v>
      </c>
      <c r="AF730">
        <v>0</v>
      </c>
      <c r="AG730">
        <v>0.55085714285714305</v>
      </c>
      <c r="AH730">
        <v>0.26857142857142902</v>
      </c>
      <c r="AI730">
        <v>0.220571428571429</v>
      </c>
      <c r="AJ730">
        <v>0.52457142857142902</v>
      </c>
      <c r="AK730">
        <v>0.48114285714285698</v>
      </c>
      <c r="AL730">
        <v>0.91314285714285703</v>
      </c>
      <c r="AM730">
        <v>2.2857142857142899E-2</v>
      </c>
      <c r="AN730">
        <v>3.2000000000000001E-2</v>
      </c>
      <c r="AO730">
        <v>6.9714285714285701E-2</v>
      </c>
      <c r="AP730">
        <v>0</v>
      </c>
      <c r="AQ730">
        <v>0</v>
      </c>
      <c r="AR730">
        <v>0</v>
      </c>
      <c r="AS730">
        <v>0</v>
      </c>
      <c r="AT730">
        <v>0.39885714285714302</v>
      </c>
      <c r="AU730">
        <v>0</v>
      </c>
      <c r="AV730">
        <v>1.5645714285714301</v>
      </c>
      <c r="AW730">
        <v>1.44914285714286</v>
      </c>
      <c r="AX730">
        <v>6.9714285714285701E-2</v>
      </c>
      <c r="AY730">
        <v>0.39885714285714302</v>
      </c>
      <c r="AZ730">
        <v>3.4822857142857102</v>
      </c>
      <c r="BA730">
        <v>0.32342857142857101</v>
      </c>
      <c r="BB730">
        <v>0.187428571428571</v>
      </c>
      <c r="BC730">
        <v>5.8285714285714302E-2</v>
      </c>
      <c r="BD730">
        <v>3.0857142857142899E-2</v>
      </c>
      <c r="BE730">
        <v>2.0571428571428602E-2</v>
      </c>
      <c r="BF730" s="233" t="str">
        <f t="shared" si="11"/>
        <v>Least vulnerability</v>
      </c>
    </row>
    <row r="731" spans="1:58" x14ac:dyDescent="0.25">
      <c r="A731">
        <v>56518</v>
      </c>
      <c r="B731">
        <v>402</v>
      </c>
      <c r="C731">
        <v>84</v>
      </c>
      <c r="D731">
        <v>0</v>
      </c>
      <c r="E731">
        <v>27568</v>
      </c>
      <c r="F731">
        <v>30</v>
      </c>
      <c r="G731">
        <v>68</v>
      </c>
      <c r="H731">
        <v>125</v>
      </c>
      <c r="I731">
        <v>44</v>
      </c>
      <c r="J731">
        <v>19</v>
      </c>
      <c r="K731">
        <v>29</v>
      </c>
      <c r="L731">
        <v>1</v>
      </c>
      <c r="M731">
        <v>0</v>
      </c>
      <c r="N731">
        <v>35</v>
      </c>
      <c r="O731">
        <v>5</v>
      </c>
      <c r="P731">
        <v>11</v>
      </c>
      <c r="Q731">
        <v>0</v>
      </c>
      <c r="R731">
        <v>0.20895522388059701</v>
      </c>
      <c r="S731">
        <v>0</v>
      </c>
      <c r="T731">
        <v>27568</v>
      </c>
      <c r="U731">
        <v>7.4626865671641798E-2</v>
      </c>
      <c r="V731">
        <v>0.16915422885572101</v>
      </c>
      <c r="W731">
        <v>0.31094527363184099</v>
      </c>
      <c r="X731">
        <v>0.109452736318408</v>
      </c>
      <c r="Y731">
        <v>4.7263681592039801E-2</v>
      </c>
      <c r="Z731">
        <v>7.2139303482587097E-2</v>
      </c>
      <c r="AA731">
        <v>2.4875621890547298E-3</v>
      </c>
      <c r="AB731">
        <v>0</v>
      </c>
      <c r="AC731">
        <v>8.7064676616915401E-2</v>
      </c>
      <c r="AD731">
        <v>1.24378109452736E-2</v>
      </c>
      <c r="AE731">
        <v>2.7363184079602001E-2</v>
      </c>
      <c r="AF731">
        <v>0</v>
      </c>
      <c r="AG731">
        <v>0.95542857142857096</v>
      </c>
      <c r="AH731">
        <v>0</v>
      </c>
      <c r="AI731">
        <v>0.93485714285714305</v>
      </c>
      <c r="AJ731">
        <v>0.876571428571429</v>
      </c>
      <c r="AK731">
        <v>0.33257142857142902</v>
      </c>
      <c r="AL731">
        <v>0.95199999999999996</v>
      </c>
      <c r="AM731">
        <v>0.41371428571428598</v>
      </c>
      <c r="AN731">
        <v>0.89828571428571402</v>
      </c>
      <c r="AO731">
        <v>0.39542857142857102</v>
      </c>
      <c r="AP731">
        <v>0.52342857142857102</v>
      </c>
      <c r="AQ731">
        <v>0</v>
      </c>
      <c r="AR731">
        <v>0.90742857142857103</v>
      </c>
      <c r="AS731">
        <v>0.83428571428571396</v>
      </c>
      <c r="AT731">
        <v>0.77714285714285702</v>
      </c>
      <c r="AU731">
        <v>0</v>
      </c>
      <c r="AV731">
        <v>2.7668571428571398</v>
      </c>
      <c r="AW731">
        <v>2.5965714285714299</v>
      </c>
      <c r="AX731">
        <v>0.91885714285714304</v>
      </c>
      <c r="AY731">
        <v>2.51885714285714</v>
      </c>
      <c r="AZ731">
        <v>8.8011428571428603</v>
      </c>
      <c r="BA731">
        <v>0.81257142857142906</v>
      </c>
      <c r="BB731">
        <v>0.81028571428571405</v>
      </c>
      <c r="BC731">
        <v>0.496</v>
      </c>
      <c r="BD731">
        <v>0.54742857142857104</v>
      </c>
      <c r="BE731">
        <v>0.752</v>
      </c>
      <c r="BF731" s="233" t="str">
        <f t="shared" si="11"/>
        <v>Most vulnerability</v>
      </c>
    </row>
    <row r="732" spans="1:58" x14ac:dyDescent="0.25">
      <c r="A732">
        <v>56519</v>
      </c>
      <c r="B732">
        <v>304</v>
      </c>
      <c r="C732">
        <v>34</v>
      </c>
      <c r="D732">
        <v>2</v>
      </c>
      <c r="E732">
        <v>28833</v>
      </c>
      <c r="F732">
        <v>10</v>
      </c>
      <c r="G732">
        <v>82</v>
      </c>
      <c r="H732">
        <v>81</v>
      </c>
      <c r="I732">
        <v>53</v>
      </c>
      <c r="J732">
        <v>7</v>
      </c>
      <c r="K732">
        <v>78</v>
      </c>
      <c r="L732">
        <v>0</v>
      </c>
      <c r="M732">
        <v>0</v>
      </c>
      <c r="N732">
        <v>22</v>
      </c>
      <c r="O732">
        <v>7</v>
      </c>
      <c r="P732">
        <v>3</v>
      </c>
      <c r="Q732">
        <v>0</v>
      </c>
      <c r="R732">
        <v>0.11184210526315801</v>
      </c>
      <c r="S732">
        <v>6.5789473684210497E-3</v>
      </c>
      <c r="T732">
        <v>28833</v>
      </c>
      <c r="U732">
        <v>3.2894736842105303E-2</v>
      </c>
      <c r="V732">
        <v>0.269736842105263</v>
      </c>
      <c r="W732">
        <v>0.26644736842105299</v>
      </c>
      <c r="X732">
        <v>0.17434210526315799</v>
      </c>
      <c r="Y732">
        <v>2.30263157894737E-2</v>
      </c>
      <c r="Z732">
        <v>0.25657894736842102</v>
      </c>
      <c r="AA732">
        <v>0</v>
      </c>
      <c r="AB732">
        <v>0</v>
      </c>
      <c r="AC732">
        <v>7.2368421052631596E-2</v>
      </c>
      <c r="AD732">
        <v>2.30263157894737E-2</v>
      </c>
      <c r="AE732">
        <v>9.8684210526315801E-3</v>
      </c>
      <c r="AF732">
        <v>0</v>
      </c>
      <c r="AG732">
        <v>0.72685714285714298</v>
      </c>
      <c r="AH732">
        <v>0.155428571428571</v>
      </c>
      <c r="AI732">
        <v>0.90857142857142903</v>
      </c>
      <c r="AJ732">
        <v>0.34514285714285697</v>
      </c>
      <c r="AK732">
        <v>0.83314285714285696</v>
      </c>
      <c r="AL732">
        <v>0.78742857142857103</v>
      </c>
      <c r="AM732">
        <v>0.876571428571429</v>
      </c>
      <c r="AN732">
        <v>0.47314285714285698</v>
      </c>
      <c r="AO732">
        <v>0.86514285714285699</v>
      </c>
      <c r="AP732">
        <v>0</v>
      </c>
      <c r="AQ732">
        <v>0</v>
      </c>
      <c r="AR732">
        <v>0.86628571428571399</v>
      </c>
      <c r="AS732">
        <v>0.95428571428571396</v>
      </c>
      <c r="AT732">
        <v>0.370285714285714</v>
      </c>
      <c r="AU732">
        <v>0</v>
      </c>
      <c r="AV732">
        <v>2.1360000000000001</v>
      </c>
      <c r="AW732">
        <v>2.9702857142857102</v>
      </c>
      <c r="AX732">
        <v>0.86514285714285699</v>
      </c>
      <c r="AY732">
        <v>2.1908571428571402</v>
      </c>
      <c r="AZ732">
        <v>8.1622857142857104</v>
      </c>
      <c r="BA732">
        <v>0.58399999999999996</v>
      </c>
      <c r="BB732">
        <v>0.96228571428571397</v>
      </c>
      <c r="BC732">
        <v>0.45714285714285702</v>
      </c>
      <c r="BD732">
        <v>0.441142857142857</v>
      </c>
      <c r="BE732">
        <v>0.64800000000000002</v>
      </c>
      <c r="BF732" s="233" t="str">
        <f t="shared" si="11"/>
        <v>Significant vulnerability</v>
      </c>
    </row>
    <row r="733" spans="1:58" x14ac:dyDescent="0.25">
      <c r="A733">
        <v>56520</v>
      </c>
      <c r="B733">
        <v>3889</v>
      </c>
      <c r="C733">
        <v>700</v>
      </c>
      <c r="D733">
        <v>137</v>
      </c>
      <c r="E733">
        <v>36738</v>
      </c>
      <c r="F733">
        <v>202</v>
      </c>
      <c r="G733">
        <v>733</v>
      </c>
      <c r="H733">
        <v>786</v>
      </c>
      <c r="I733">
        <v>694</v>
      </c>
      <c r="J733">
        <v>135</v>
      </c>
      <c r="K733">
        <v>234</v>
      </c>
      <c r="L733">
        <v>13</v>
      </c>
      <c r="M733">
        <v>317</v>
      </c>
      <c r="N733">
        <v>121</v>
      </c>
      <c r="O733">
        <v>22</v>
      </c>
      <c r="P733">
        <v>115</v>
      </c>
      <c r="Q733">
        <v>135</v>
      </c>
      <c r="R733">
        <v>0.179994857289792</v>
      </c>
      <c r="S733">
        <v>3.5227564926716401E-2</v>
      </c>
      <c r="T733">
        <v>36738</v>
      </c>
      <c r="U733">
        <v>5.19413731036256E-2</v>
      </c>
      <c r="V733">
        <v>0.188480329133453</v>
      </c>
      <c r="W733">
        <v>0.202108511185395</v>
      </c>
      <c r="X733">
        <v>0.17845204422730801</v>
      </c>
      <c r="Y733">
        <v>3.4713293905888398E-2</v>
      </c>
      <c r="Z733">
        <v>6.0169709436873199E-2</v>
      </c>
      <c r="AA733">
        <v>3.3427616353818501E-3</v>
      </c>
      <c r="AB733">
        <v>8.1511956801234298E-2</v>
      </c>
      <c r="AC733">
        <v>3.1113396760092601E-2</v>
      </c>
      <c r="AD733">
        <v>5.6569812291077399E-3</v>
      </c>
      <c r="AE733">
        <v>2.95705836976086E-2</v>
      </c>
      <c r="AF733">
        <v>3.4713293905888398E-2</v>
      </c>
      <c r="AG733">
        <v>0.93142857142857105</v>
      </c>
      <c r="AH733">
        <v>0.88114285714285701</v>
      </c>
      <c r="AI733">
        <v>0.51885714285714302</v>
      </c>
      <c r="AJ733">
        <v>0.68342857142857105</v>
      </c>
      <c r="AK733">
        <v>0.45257142857142901</v>
      </c>
      <c r="AL733">
        <v>0.31885714285714301</v>
      </c>
      <c r="AM733">
        <v>0.89371428571428602</v>
      </c>
      <c r="AN733">
        <v>0.75542857142857101</v>
      </c>
      <c r="AO733">
        <v>0.314285714285714</v>
      </c>
      <c r="AP733">
        <v>0.56571428571428595</v>
      </c>
      <c r="AQ733">
        <v>0.90742857142857103</v>
      </c>
      <c r="AR733">
        <v>0.68457142857142905</v>
      </c>
      <c r="AS733">
        <v>0.57028571428571395</v>
      </c>
      <c r="AT733">
        <v>0.81028571428571405</v>
      </c>
      <c r="AU733">
        <v>0.86742857142857099</v>
      </c>
      <c r="AV733">
        <v>3.01485714285714</v>
      </c>
      <c r="AW733">
        <v>2.4205714285714302</v>
      </c>
      <c r="AX733">
        <v>0.88</v>
      </c>
      <c r="AY733">
        <v>3.84</v>
      </c>
      <c r="AZ733">
        <v>10.155428571428599</v>
      </c>
      <c r="BA733">
        <v>0.878857142857143</v>
      </c>
      <c r="BB733">
        <v>0.72228571428571398</v>
      </c>
      <c r="BC733">
        <v>0.47085714285714297</v>
      </c>
      <c r="BD733">
        <v>0.95314285714285696</v>
      </c>
      <c r="BE733">
        <v>0.92114285714285704</v>
      </c>
      <c r="BF733" s="233" t="str">
        <f t="shared" si="11"/>
        <v>Most vulnerability</v>
      </c>
    </row>
    <row r="734" spans="1:58" x14ac:dyDescent="0.25">
      <c r="A734">
        <v>56521</v>
      </c>
      <c r="B734">
        <v>795</v>
      </c>
      <c r="C734">
        <v>94</v>
      </c>
      <c r="D734">
        <v>22</v>
      </c>
      <c r="E734">
        <v>37264</v>
      </c>
      <c r="F734">
        <v>55</v>
      </c>
      <c r="G734">
        <v>147</v>
      </c>
      <c r="H734">
        <v>138</v>
      </c>
      <c r="I734">
        <v>136</v>
      </c>
      <c r="J734">
        <v>16</v>
      </c>
      <c r="K734">
        <v>234</v>
      </c>
      <c r="L734">
        <v>3</v>
      </c>
      <c r="M734">
        <v>0</v>
      </c>
      <c r="N734">
        <v>64</v>
      </c>
      <c r="O734">
        <v>0</v>
      </c>
      <c r="P734">
        <v>7</v>
      </c>
      <c r="Q734">
        <v>0</v>
      </c>
      <c r="R734">
        <v>0.11823899371069201</v>
      </c>
      <c r="S734">
        <v>2.7672955974842799E-2</v>
      </c>
      <c r="T734">
        <v>37264</v>
      </c>
      <c r="U734">
        <v>6.9182389937106903E-2</v>
      </c>
      <c r="V734">
        <v>0.18490566037735801</v>
      </c>
      <c r="W734">
        <v>0.17358490566037699</v>
      </c>
      <c r="X734">
        <v>0.17106918238993701</v>
      </c>
      <c r="Y734">
        <v>2.0125786163522001E-2</v>
      </c>
      <c r="Z734">
        <v>0.29433962264150898</v>
      </c>
      <c r="AA734">
        <v>3.77358490566038E-3</v>
      </c>
      <c r="AB734">
        <v>0</v>
      </c>
      <c r="AC734">
        <v>8.0503144654088005E-2</v>
      </c>
      <c r="AD734">
        <v>0</v>
      </c>
      <c r="AE734">
        <v>8.8050314465408803E-3</v>
      </c>
      <c r="AF734">
        <v>0</v>
      </c>
      <c r="AG734">
        <v>0.75657142857142901</v>
      </c>
      <c r="AH734">
        <v>0.79314285714285704</v>
      </c>
      <c r="AI734">
        <v>0.48342857142857099</v>
      </c>
      <c r="AJ734">
        <v>0.84114285714285697</v>
      </c>
      <c r="AK734">
        <v>0.42628571428571399</v>
      </c>
      <c r="AL734">
        <v>0.17828571428571399</v>
      </c>
      <c r="AM734">
        <v>0.86399999999999999</v>
      </c>
      <c r="AN734">
        <v>0.376</v>
      </c>
      <c r="AO734">
        <v>0.90400000000000003</v>
      </c>
      <c r="AP734">
        <v>0.58971428571428597</v>
      </c>
      <c r="AQ734">
        <v>0</v>
      </c>
      <c r="AR734">
        <v>0.89485714285714302</v>
      </c>
      <c r="AS734">
        <v>0</v>
      </c>
      <c r="AT734">
        <v>0.33485714285714302</v>
      </c>
      <c r="AU734">
        <v>0</v>
      </c>
      <c r="AV734">
        <v>2.8742857142857101</v>
      </c>
      <c r="AW734">
        <v>1.8445714285714301</v>
      </c>
      <c r="AX734">
        <v>1.49371428571429</v>
      </c>
      <c r="AY734">
        <v>1.22971428571429</v>
      </c>
      <c r="AZ734">
        <v>7.4422857142857204</v>
      </c>
      <c r="BA734">
        <v>0.84228571428571397</v>
      </c>
      <c r="BB734">
        <v>0.41257142857142898</v>
      </c>
      <c r="BC734">
        <v>0.79657142857142904</v>
      </c>
      <c r="BD734">
        <v>0.150857142857143</v>
      </c>
      <c r="BE734">
        <v>0.53485714285714303</v>
      </c>
      <c r="BF734" s="233" t="str">
        <f t="shared" si="11"/>
        <v>Significant vulnerability</v>
      </c>
    </row>
    <row r="735" spans="1:58" x14ac:dyDescent="0.25">
      <c r="A735">
        <v>56522</v>
      </c>
      <c r="B735">
        <v>505</v>
      </c>
      <c r="C735">
        <v>10</v>
      </c>
      <c r="D735">
        <v>11</v>
      </c>
      <c r="E735">
        <v>33178</v>
      </c>
      <c r="F735">
        <v>16</v>
      </c>
      <c r="G735">
        <v>105</v>
      </c>
      <c r="H735">
        <v>126</v>
      </c>
      <c r="I735">
        <v>48</v>
      </c>
      <c r="J735">
        <v>10</v>
      </c>
      <c r="K735">
        <v>76</v>
      </c>
      <c r="L735">
        <v>0</v>
      </c>
      <c r="M735">
        <v>6</v>
      </c>
      <c r="N735">
        <v>27</v>
      </c>
      <c r="O735">
        <v>2</v>
      </c>
      <c r="P735">
        <v>11</v>
      </c>
      <c r="Q735">
        <v>0</v>
      </c>
      <c r="R735">
        <v>1.9801980198019799E-2</v>
      </c>
      <c r="S735">
        <v>2.1782178217821802E-2</v>
      </c>
      <c r="T735">
        <v>33178</v>
      </c>
      <c r="U735">
        <v>3.1683168316831697E-2</v>
      </c>
      <c r="V735">
        <v>0.20792079207920799</v>
      </c>
      <c r="W735">
        <v>0.24950495049505</v>
      </c>
      <c r="X735">
        <v>9.5049504950495106E-2</v>
      </c>
      <c r="Y735">
        <v>1.9801980198019799E-2</v>
      </c>
      <c r="Z735">
        <v>0.15049504950494999</v>
      </c>
      <c r="AA735">
        <v>0</v>
      </c>
      <c r="AB735">
        <v>1.18811881188119E-2</v>
      </c>
      <c r="AC735">
        <v>5.3465346534653499E-2</v>
      </c>
      <c r="AD735">
        <v>3.9603960396039596E-3</v>
      </c>
      <c r="AE735">
        <v>2.1782178217821802E-2</v>
      </c>
      <c r="AF735">
        <v>0</v>
      </c>
      <c r="AG735">
        <v>3.4285714285714301E-2</v>
      </c>
      <c r="AH735">
        <v>0.66057142857142903</v>
      </c>
      <c r="AI735">
        <v>0.74171428571428599</v>
      </c>
      <c r="AJ735">
        <v>0.315428571428571</v>
      </c>
      <c r="AK735">
        <v>0.57714285714285696</v>
      </c>
      <c r="AL735">
        <v>0.68</v>
      </c>
      <c r="AM735">
        <v>0.27885714285714303</v>
      </c>
      <c r="AN735">
        <v>0.36342857142857099</v>
      </c>
      <c r="AO735">
        <v>0.72914285714285698</v>
      </c>
      <c r="AP735">
        <v>0</v>
      </c>
      <c r="AQ735">
        <v>0.47657142857142898</v>
      </c>
      <c r="AR735">
        <v>0.80457142857142905</v>
      </c>
      <c r="AS735">
        <v>0.45371428571428601</v>
      </c>
      <c r="AT735">
        <v>0.69714285714285695</v>
      </c>
      <c r="AU735">
        <v>0</v>
      </c>
      <c r="AV735">
        <v>1.752</v>
      </c>
      <c r="AW735">
        <v>1.8994285714285699</v>
      </c>
      <c r="AX735">
        <v>0.72914285714285698</v>
      </c>
      <c r="AY735">
        <v>2.4319999999999999</v>
      </c>
      <c r="AZ735">
        <v>6.8125714285714301</v>
      </c>
      <c r="BA735">
        <v>0.39885714285714302</v>
      </c>
      <c r="BB735">
        <v>0.434285714285714</v>
      </c>
      <c r="BC735">
        <v>0.38400000000000001</v>
      </c>
      <c r="BD735">
        <v>0.51885714285714302</v>
      </c>
      <c r="BE735">
        <v>0.44</v>
      </c>
      <c r="BF735" s="233" t="str">
        <f t="shared" si="11"/>
        <v>Some vulnerability</v>
      </c>
    </row>
    <row r="736" spans="1:58" x14ac:dyDescent="0.25">
      <c r="A736">
        <v>56523</v>
      </c>
      <c r="B736">
        <v>395</v>
      </c>
      <c r="C736">
        <v>26</v>
      </c>
      <c r="D736">
        <v>5</v>
      </c>
      <c r="E736">
        <v>37890</v>
      </c>
      <c r="F736">
        <v>17</v>
      </c>
      <c r="G736">
        <v>88</v>
      </c>
      <c r="H736">
        <v>106</v>
      </c>
      <c r="I736">
        <v>43</v>
      </c>
      <c r="J736">
        <v>13</v>
      </c>
      <c r="K736">
        <v>31</v>
      </c>
      <c r="L736">
        <v>0</v>
      </c>
      <c r="M736">
        <v>9</v>
      </c>
      <c r="N736">
        <v>15</v>
      </c>
      <c r="O736">
        <v>0</v>
      </c>
      <c r="P736">
        <v>6</v>
      </c>
      <c r="Q736">
        <v>0</v>
      </c>
      <c r="R736">
        <v>6.58227848101266E-2</v>
      </c>
      <c r="S736">
        <v>1.26582278481013E-2</v>
      </c>
      <c r="T736">
        <v>37890</v>
      </c>
      <c r="U736">
        <v>4.3037974683544297E-2</v>
      </c>
      <c r="V736">
        <v>0.22278481012658199</v>
      </c>
      <c r="W736">
        <v>0.26835443037974699</v>
      </c>
      <c r="X736">
        <v>0.10886075949367099</v>
      </c>
      <c r="Y736">
        <v>3.29113924050633E-2</v>
      </c>
      <c r="Z736">
        <v>7.8481012658227794E-2</v>
      </c>
      <c r="AA736">
        <v>0</v>
      </c>
      <c r="AB736">
        <v>2.2784810126582299E-2</v>
      </c>
      <c r="AC736">
        <v>3.7974683544303799E-2</v>
      </c>
      <c r="AD736">
        <v>0</v>
      </c>
      <c r="AE736">
        <v>1.5189873417721499E-2</v>
      </c>
      <c r="AF736">
        <v>0</v>
      </c>
      <c r="AG736">
        <v>0.373714285714286</v>
      </c>
      <c r="AH736">
        <v>0.33714285714285702</v>
      </c>
      <c r="AI736">
        <v>0.44457142857142901</v>
      </c>
      <c r="AJ736">
        <v>0.52571428571428602</v>
      </c>
      <c r="AK736">
        <v>0.65828571428571403</v>
      </c>
      <c r="AL736">
        <v>0.8</v>
      </c>
      <c r="AM736">
        <v>0.40799999999999997</v>
      </c>
      <c r="AN736">
        <v>0.72342857142857098</v>
      </c>
      <c r="AO736">
        <v>0.438857142857143</v>
      </c>
      <c r="AP736">
        <v>0</v>
      </c>
      <c r="AQ736">
        <v>0.60571428571428598</v>
      </c>
      <c r="AR736">
        <v>0.72914285714285698</v>
      </c>
      <c r="AS736">
        <v>0</v>
      </c>
      <c r="AT736">
        <v>0.53142857142857103</v>
      </c>
      <c r="AU736">
        <v>0</v>
      </c>
      <c r="AV736">
        <v>1.6811428571428599</v>
      </c>
      <c r="AW736">
        <v>2.5897142857142899</v>
      </c>
      <c r="AX736">
        <v>0.438857142857143</v>
      </c>
      <c r="AY736">
        <v>1.8662857142857101</v>
      </c>
      <c r="AZ736">
        <v>6.5759999999999996</v>
      </c>
      <c r="BA736">
        <v>0.371428571428571</v>
      </c>
      <c r="BB736">
        <v>0.80685714285714305</v>
      </c>
      <c r="BC736">
        <v>0.22971428571428601</v>
      </c>
      <c r="BD736">
        <v>0.32114285714285701</v>
      </c>
      <c r="BE736">
        <v>0.38857142857142901</v>
      </c>
      <c r="BF736" s="233" t="str">
        <f t="shared" si="11"/>
        <v>Some vulnerability</v>
      </c>
    </row>
    <row r="737" spans="1:58" x14ac:dyDescent="0.25">
      <c r="A737">
        <v>56524</v>
      </c>
      <c r="B737">
        <v>706</v>
      </c>
      <c r="C737">
        <v>40</v>
      </c>
      <c r="D737">
        <v>12</v>
      </c>
      <c r="E737">
        <v>44539</v>
      </c>
      <c r="F737">
        <v>22</v>
      </c>
      <c r="G737">
        <v>210</v>
      </c>
      <c r="H737">
        <v>150</v>
      </c>
      <c r="I737">
        <v>80</v>
      </c>
      <c r="J737">
        <v>14</v>
      </c>
      <c r="K737">
        <v>44</v>
      </c>
      <c r="L737">
        <v>1</v>
      </c>
      <c r="M737">
        <v>2</v>
      </c>
      <c r="N737">
        <v>91</v>
      </c>
      <c r="O737">
        <v>10</v>
      </c>
      <c r="P737">
        <v>6</v>
      </c>
      <c r="Q737">
        <v>7</v>
      </c>
      <c r="R737">
        <v>5.6657223796034002E-2</v>
      </c>
      <c r="S737">
        <v>1.69971671388102E-2</v>
      </c>
      <c r="T737">
        <v>44539</v>
      </c>
      <c r="U737">
        <v>3.1161473087818699E-2</v>
      </c>
      <c r="V737">
        <v>0.297450424929178</v>
      </c>
      <c r="W737">
        <v>0.21246458923512701</v>
      </c>
      <c r="X737">
        <v>0.113314447592068</v>
      </c>
      <c r="Y737">
        <v>1.9830028328611901E-2</v>
      </c>
      <c r="Z737">
        <v>6.2322946175637398E-2</v>
      </c>
      <c r="AA737">
        <v>1.4164305949008499E-3</v>
      </c>
      <c r="AB737">
        <v>2.8328611898016999E-3</v>
      </c>
      <c r="AC737">
        <v>0.128895184135977</v>
      </c>
      <c r="AD737">
        <v>1.4164305949008501E-2</v>
      </c>
      <c r="AE737">
        <v>8.4985835694051E-3</v>
      </c>
      <c r="AF737">
        <v>9.9150141643059506E-3</v>
      </c>
      <c r="AG737">
        <v>0.28799999999999998</v>
      </c>
      <c r="AH737">
        <v>0.47885714285714298</v>
      </c>
      <c r="AI737">
        <v>0.19657142857142901</v>
      </c>
      <c r="AJ737">
        <v>0.30171428571428599</v>
      </c>
      <c r="AK737">
        <v>0.89142857142857101</v>
      </c>
      <c r="AL737">
        <v>0.38857142857142901</v>
      </c>
      <c r="AM737">
        <v>0.46171428571428602</v>
      </c>
      <c r="AN737">
        <v>0.36457142857142899</v>
      </c>
      <c r="AO737">
        <v>0.32914285714285701</v>
      </c>
      <c r="AP737">
        <v>0.45828571428571402</v>
      </c>
      <c r="AQ737">
        <v>0.34628571428571397</v>
      </c>
      <c r="AR737">
        <v>0.95885714285714296</v>
      </c>
      <c r="AS737">
        <v>0.870857142857143</v>
      </c>
      <c r="AT737">
        <v>0.32228571428571401</v>
      </c>
      <c r="AU737">
        <v>0.60685714285714298</v>
      </c>
      <c r="AV737">
        <v>1.26514285714286</v>
      </c>
      <c r="AW737">
        <v>2.1062857142857099</v>
      </c>
      <c r="AX737">
        <v>0.78742857142857103</v>
      </c>
      <c r="AY737">
        <v>3.1051428571428601</v>
      </c>
      <c r="AZ737">
        <v>7.2640000000000002</v>
      </c>
      <c r="BA737">
        <v>0.20571428571428599</v>
      </c>
      <c r="BB737">
        <v>0.56914285714285695</v>
      </c>
      <c r="BC737">
        <v>0.41485714285714298</v>
      </c>
      <c r="BD737">
        <v>0.72914285714285698</v>
      </c>
      <c r="BE737">
        <v>0.499428571428571</v>
      </c>
      <c r="BF737" s="233" t="str">
        <f t="shared" si="11"/>
        <v>Some vulnerability</v>
      </c>
    </row>
    <row r="738" spans="1:58" x14ac:dyDescent="0.25">
      <c r="A738">
        <v>56525</v>
      </c>
      <c r="B738">
        <v>75</v>
      </c>
      <c r="C738">
        <v>0</v>
      </c>
      <c r="D738">
        <v>4</v>
      </c>
      <c r="E738">
        <v>35797</v>
      </c>
      <c r="F738">
        <v>8</v>
      </c>
      <c r="G738">
        <v>29</v>
      </c>
      <c r="H738">
        <v>5</v>
      </c>
      <c r="I738">
        <v>22</v>
      </c>
      <c r="J738">
        <v>0</v>
      </c>
      <c r="K738">
        <v>5</v>
      </c>
      <c r="L738">
        <v>0</v>
      </c>
      <c r="M738">
        <v>0</v>
      </c>
      <c r="N738">
        <v>0</v>
      </c>
      <c r="O738">
        <v>0</v>
      </c>
      <c r="P738">
        <v>0</v>
      </c>
      <c r="Q738">
        <v>0</v>
      </c>
      <c r="R738">
        <v>0</v>
      </c>
      <c r="S738">
        <v>5.3333333333333302E-2</v>
      </c>
      <c r="T738">
        <v>35797</v>
      </c>
      <c r="U738">
        <v>0.10666666666666701</v>
      </c>
      <c r="V738">
        <v>0.38666666666666699</v>
      </c>
      <c r="W738">
        <v>6.6666666666666693E-2</v>
      </c>
      <c r="X738">
        <v>0.293333333333333</v>
      </c>
      <c r="Y738">
        <v>0</v>
      </c>
      <c r="Z738">
        <v>6.6666666666666693E-2</v>
      </c>
      <c r="AA738">
        <v>0</v>
      </c>
      <c r="AB738">
        <v>0</v>
      </c>
      <c r="AC738">
        <v>0</v>
      </c>
      <c r="AD738">
        <v>0</v>
      </c>
      <c r="AE738">
        <v>0</v>
      </c>
      <c r="AF738">
        <v>0</v>
      </c>
      <c r="AG738">
        <v>0</v>
      </c>
      <c r="AH738">
        <v>0.96114285714285697</v>
      </c>
      <c r="AI738">
        <v>0.58971428571428597</v>
      </c>
      <c r="AJ738">
        <v>0.96457142857142897</v>
      </c>
      <c r="AK738">
        <v>0.97257142857142898</v>
      </c>
      <c r="AL738">
        <v>2.97142857142857E-2</v>
      </c>
      <c r="AM738">
        <v>0.98971428571428599</v>
      </c>
      <c r="AN738">
        <v>0</v>
      </c>
      <c r="AO738">
        <v>0.36114285714285699</v>
      </c>
      <c r="AP738">
        <v>0</v>
      </c>
      <c r="AQ738">
        <v>0</v>
      </c>
      <c r="AR738">
        <v>0</v>
      </c>
      <c r="AS738">
        <v>0</v>
      </c>
      <c r="AT738">
        <v>0</v>
      </c>
      <c r="AU738">
        <v>0</v>
      </c>
      <c r="AV738">
        <v>2.5154285714285698</v>
      </c>
      <c r="AW738">
        <v>1.992</v>
      </c>
      <c r="AX738">
        <v>0.36114285714285699</v>
      </c>
      <c r="AY738">
        <v>0</v>
      </c>
      <c r="AZ738">
        <v>4.8685714285714301</v>
      </c>
      <c r="BA738">
        <v>0.72228571428571398</v>
      </c>
      <c r="BB738">
        <v>0.49142857142857099</v>
      </c>
      <c r="BC738">
        <v>0.19771428571428601</v>
      </c>
      <c r="BD738">
        <v>0</v>
      </c>
      <c r="BE738">
        <v>0.124571428571429</v>
      </c>
      <c r="BF738" s="233" t="str">
        <f t="shared" si="11"/>
        <v>Least vulnerability</v>
      </c>
    </row>
    <row r="739" spans="1:58" x14ac:dyDescent="0.25">
      <c r="A739">
        <v>56527</v>
      </c>
      <c r="B739">
        <v>895</v>
      </c>
      <c r="C739">
        <v>90</v>
      </c>
      <c r="D739">
        <v>15</v>
      </c>
      <c r="E739">
        <v>30263</v>
      </c>
      <c r="F739">
        <v>43</v>
      </c>
      <c r="G739">
        <v>153</v>
      </c>
      <c r="H739">
        <v>222</v>
      </c>
      <c r="I739">
        <v>101</v>
      </c>
      <c r="J739">
        <v>29</v>
      </c>
      <c r="K739">
        <v>34</v>
      </c>
      <c r="L739">
        <v>1</v>
      </c>
      <c r="M739">
        <v>22</v>
      </c>
      <c r="N739">
        <v>23</v>
      </c>
      <c r="O739">
        <v>7</v>
      </c>
      <c r="P739">
        <v>14</v>
      </c>
      <c r="Q739">
        <v>0</v>
      </c>
      <c r="R739">
        <v>0.100558659217877</v>
      </c>
      <c r="S739">
        <v>1.67597765363128E-2</v>
      </c>
      <c r="T739">
        <v>30263</v>
      </c>
      <c r="U739">
        <v>4.80446927374302E-2</v>
      </c>
      <c r="V739">
        <v>0.17094972067039099</v>
      </c>
      <c r="W739">
        <v>0.24804469273742999</v>
      </c>
      <c r="X739">
        <v>0.112849162011173</v>
      </c>
      <c r="Y739">
        <v>3.2402234636871502E-2</v>
      </c>
      <c r="Z739">
        <v>3.7988826815642501E-2</v>
      </c>
      <c r="AA739">
        <v>1.1173184357541901E-3</v>
      </c>
      <c r="AB739">
        <v>2.4581005586592201E-2</v>
      </c>
      <c r="AC739">
        <v>2.5698324022346401E-2</v>
      </c>
      <c r="AD739">
        <v>7.82122905027933E-3</v>
      </c>
      <c r="AE739">
        <v>1.5642458100558702E-2</v>
      </c>
      <c r="AF739">
        <v>0</v>
      </c>
      <c r="AG739">
        <v>0.65714285714285703</v>
      </c>
      <c r="AH739">
        <v>0.46971428571428597</v>
      </c>
      <c r="AI739">
        <v>0.86285714285714299</v>
      </c>
      <c r="AJ739">
        <v>0.60799999999999998</v>
      </c>
      <c r="AK739">
        <v>0.34628571428571397</v>
      </c>
      <c r="AL739">
        <v>0.66857142857142904</v>
      </c>
      <c r="AM739">
        <v>0.45371428571428601</v>
      </c>
      <c r="AN739">
        <v>0.70628571428571396</v>
      </c>
      <c r="AO739">
        <v>0.16685714285714301</v>
      </c>
      <c r="AP739">
        <v>0.434285714285714</v>
      </c>
      <c r="AQ739">
        <v>0.622857142857143</v>
      </c>
      <c r="AR739">
        <v>0.629714285714286</v>
      </c>
      <c r="AS739">
        <v>0.66971428571428604</v>
      </c>
      <c r="AT739">
        <v>0.54285714285714304</v>
      </c>
      <c r="AU739">
        <v>0</v>
      </c>
      <c r="AV739">
        <v>2.5977142857142899</v>
      </c>
      <c r="AW739">
        <v>2.1748571428571402</v>
      </c>
      <c r="AX739">
        <v>0.60114285714285698</v>
      </c>
      <c r="AY739">
        <v>2.46514285714286</v>
      </c>
      <c r="AZ739">
        <v>7.8388571428571403</v>
      </c>
      <c r="BA739">
        <v>0.754285714285714</v>
      </c>
      <c r="BB739">
        <v>0.60114285714285698</v>
      </c>
      <c r="BC739">
        <v>0.30514285714285699</v>
      </c>
      <c r="BD739">
        <v>0.53371428571428603</v>
      </c>
      <c r="BE739">
        <v>0.58399999999999996</v>
      </c>
      <c r="BF739" s="233" t="str">
        <f t="shared" si="11"/>
        <v>Significant vulnerability</v>
      </c>
    </row>
    <row r="740" spans="1:58" x14ac:dyDescent="0.25">
      <c r="A740">
        <v>56528</v>
      </c>
      <c r="B740">
        <v>1721</v>
      </c>
      <c r="C740">
        <v>189</v>
      </c>
      <c r="D740">
        <v>60</v>
      </c>
      <c r="E740">
        <v>40243</v>
      </c>
      <c r="F740">
        <v>56</v>
      </c>
      <c r="G740">
        <v>477</v>
      </c>
      <c r="H740">
        <v>305</v>
      </c>
      <c r="I740">
        <v>199</v>
      </c>
      <c r="J740">
        <v>41</v>
      </c>
      <c r="K740">
        <v>60</v>
      </c>
      <c r="L740">
        <v>2</v>
      </c>
      <c r="M740">
        <v>0</v>
      </c>
      <c r="N740">
        <v>229</v>
      </c>
      <c r="O740">
        <v>5</v>
      </c>
      <c r="P740">
        <v>18</v>
      </c>
      <c r="Q740">
        <v>0</v>
      </c>
      <c r="R740">
        <v>0.109819872167345</v>
      </c>
      <c r="S740">
        <v>3.48634514816967E-2</v>
      </c>
      <c r="T740">
        <v>40243</v>
      </c>
      <c r="U740">
        <v>3.25392213829169E-2</v>
      </c>
      <c r="V740">
        <v>0.27716443927948903</v>
      </c>
      <c r="W740">
        <v>0.177222545031958</v>
      </c>
      <c r="X740">
        <v>0.115630447414294</v>
      </c>
      <c r="Y740">
        <v>2.38233585124927E-2</v>
      </c>
      <c r="Z740">
        <v>3.48634514816967E-2</v>
      </c>
      <c r="AA740">
        <v>1.16211504938989E-3</v>
      </c>
      <c r="AB740">
        <v>0</v>
      </c>
      <c r="AC740">
        <v>0.13306217315514199</v>
      </c>
      <c r="AD740">
        <v>2.9052876234747201E-3</v>
      </c>
      <c r="AE740">
        <v>1.0459035444508999E-2</v>
      </c>
      <c r="AF740">
        <v>0</v>
      </c>
      <c r="AG740">
        <v>0.71428571428571397</v>
      </c>
      <c r="AH740">
        <v>0.878857142857143</v>
      </c>
      <c r="AI740">
        <v>0.34285714285714303</v>
      </c>
      <c r="AJ740">
        <v>0.33485714285714302</v>
      </c>
      <c r="AK740">
        <v>0.85371428571428598</v>
      </c>
      <c r="AL740">
        <v>0.19428571428571401</v>
      </c>
      <c r="AM740">
        <v>0.48457142857142899</v>
      </c>
      <c r="AN740">
        <v>0.49371428571428599</v>
      </c>
      <c r="AO740">
        <v>0.14971428571428599</v>
      </c>
      <c r="AP740">
        <v>0.437714285714286</v>
      </c>
      <c r="AQ740">
        <v>0</v>
      </c>
      <c r="AR740">
        <v>0.96114285714285697</v>
      </c>
      <c r="AS740">
        <v>0.378285714285714</v>
      </c>
      <c r="AT740">
        <v>0.39200000000000002</v>
      </c>
      <c r="AU740">
        <v>0</v>
      </c>
      <c r="AV740">
        <v>2.2708571428571398</v>
      </c>
      <c r="AW740">
        <v>2.0262857142857098</v>
      </c>
      <c r="AX740">
        <v>0.58742857142857097</v>
      </c>
      <c r="AY740">
        <v>1.73142857142857</v>
      </c>
      <c r="AZ740">
        <v>6.6159999999999997</v>
      </c>
      <c r="BA740">
        <v>0.63542857142857101</v>
      </c>
      <c r="BB740">
        <v>0.52</v>
      </c>
      <c r="BC740">
        <v>0.29942857142857099</v>
      </c>
      <c r="BD740">
        <v>0.29142857142857098</v>
      </c>
      <c r="BE740">
        <v>0.4</v>
      </c>
      <c r="BF740" s="233" t="str">
        <f t="shared" si="11"/>
        <v>Some vulnerability</v>
      </c>
    </row>
    <row r="741" spans="1:58" x14ac:dyDescent="0.25">
      <c r="A741">
        <v>56529</v>
      </c>
      <c r="B741">
        <v>4621</v>
      </c>
      <c r="C741">
        <v>463</v>
      </c>
      <c r="D741">
        <v>29</v>
      </c>
      <c r="E741">
        <v>43804</v>
      </c>
      <c r="F741">
        <v>172</v>
      </c>
      <c r="G741">
        <v>564</v>
      </c>
      <c r="H741">
        <v>1104</v>
      </c>
      <c r="I741">
        <v>630</v>
      </c>
      <c r="J741">
        <v>80</v>
      </c>
      <c r="K741">
        <v>614</v>
      </c>
      <c r="L741">
        <v>57</v>
      </c>
      <c r="M741">
        <v>279</v>
      </c>
      <c r="N741">
        <v>126</v>
      </c>
      <c r="O741">
        <v>0</v>
      </c>
      <c r="P741">
        <v>134</v>
      </c>
      <c r="Q741">
        <v>8</v>
      </c>
      <c r="R741">
        <v>0.10019476303830301</v>
      </c>
      <c r="S741">
        <v>6.2756979008872496E-3</v>
      </c>
      <c r="T741">
        <v>43804</v>
      </c>
      <c r="U741">
        <v>3.7221380653538201E-2</v>
      </c>
      <c r="V741">
        <v>0.122051504003462</v>
      </c>
      <c r="W741">
        <v>0.23890932698550099</v>
      </c>
      <c r="X741">
        <v>0.136334126812378</v>
      </c>
      <c r="Y741">
        <v>1.7312270071413099E-2</v>
      </c>
      <c r="Z741">
        <v>0.132871672798096</v>
      </c>
      <c r="AA741">
        <v>1.23349924258818E-2</v>
      </c>
      <c r="AB741">
        <v>6.0376541874053197E-2</v>
      </c>
      <c r="AC741">
        <v>2.72668253624757E-2</v>
      </c>
      <c r="AD741">
        <v>0</v>
      </c>
      <c r="AE741">
        <v>2.8998052369617E-2</v>
      </c>
      <c r="AF741">
        <v>1.73122700714131E-3</v>
      </c>
      <c r="AG741">
        <v>0.65485714285714303</v>
      </c>
      <c r="AH741">
        <v>0.14057142857142901</v>
      </c>
      <c r="AI741">
        <v>0.22514285714285701</v>
      </c>
      <c r="AJ741">
        <v>0.436571428571429</v>
      </c>
      <c r="AK741">
        <v>0.107428571428571</v>
      </c>
      <c r="AL741">
        <v>0.60228571428571398</v>
      </c>
      <c r="AM741">
        <v>0.66628571428571404</v>
      </c>
      <c r="AN741">
        <v>0.28342857142857097</v>
      </c>
      <c r="AO741">
        <v>0.68457142857142905</v>
      </c>
      <c r="AP741">
        <v>0.80685714285714305</v>
      </c>
      <c r="AQ741">
        <v>0.85485714285714298</v>
      </c>
      <c r="AR741">
        <v>0.64800000000000002</v>
      </c>
      <c r="AS741">
        <v>0</v>
      </c>
      <c r="AT741">
        <v>0.80228571428571405</v>
      </c>
      <c r="AU741">
        <v>0.442285714285714</v>
      </c>
      <c r="AV741">
        <v>1.45714285714286</v>
      </c>
      <c r="AW741">
        <v>1.6594285714285699</v>
      </c>
      <c r="AX741">
        <v>1.49142857142857</v>
      </c>
      <c r="AY741">
        <v>2.74742857142857</v>
      </c>
      <c r="AZ741">
        <v>7.3554285714285701</v>
      </c>
      <c r="BA741">
        <v>0.28000000000000003</v>
      </c>
      <c r="BB741">
        <v>0.30399999999999999</v>
      </c>
      <c r="BC741">
        <v>0.79542857142857104</v>
      </c>
      <c r="BD741">
        <v>0.60799999999999998</v>
      </c>
      <c r="BE741">
        <v>0.51542857142857101</v>
      </c>
      <c r="BF741" s="233" t="str">
        <f t="shared" si="11"/>
        <v>Significant vulnerability</v>
      </c>
    </row>
    <row r="742" spans="1:58" x14ac:dyDescent="0.25">
      <c r="A742">
        <v>56531</v>
      </c>
      <c r="B742">
        <v>1915</v>
      </c>
      <c r="C742">
        <v>230</v>
      </c>
      <c r="D742">
        <v>37</v>
      </c>
      <c r="E742">
        <v>41888</v>
      </c>
      <c r="F742">
        <v>106</v>
      </c>
      <c r="G742">
        <v>409</v>
      </c>
      <c r="H742">
        <v>466</v>
      </c>
      <c r="I742">
        <v>317</v>
      </c>
      <c r="J742">
        <v>63</v>
      </c>
      <c r="K742">
        <v>135</v>
      </c>
      <c r="L742">
        <v>0</v>
      </c>
      <c r="M742">
        <v>84</v>
      </c>
      <c r="N742">
        <v>39</v>
      </c>
      <c r="O742">
        <v>18</v>
      </c>
      <c r="P742">
        <v>27</v>
      </c>
      <c r="Q742">
        <v>29</v>
      </c>
      <c r="R742">
        <v>0.120104438642298</v>
      </c>
      <c r="S742">
        <v>1.9321148825065301E-2</v>
      </c>
      <c r="T742">
        <v>41888</v>
      </c>
      <c r="U742">
        <v>5.5352480417754597E-2</v>
      </c>
      <c r="V742">
        <v>0.21357702349869501</v>
      </c>
      <c r="W742">
        <v>0.24334203655352499</v>
      </c>
      <c r="X742">
        <v>0.165535248041775</v>
      </c>
      <c r="Y742">
        <v>3.28981723237598E-2</v>
      </c>
      <c r="Z742">
        <v>7.0496083550913802E-2</v>
      </c>
      <c r="AA742">
        <v>0</v>
      </c>
      <c r="AB742">
        <v>4.3864229765013099E-2</v>
      </c>
      <c r="AC742">
        <v>2.0365535248041799E-2</v>
      </c>
      <c r="AD742">
        <v>9.3994778067885108E-3</v>
      </c>
      <c r="AE742">
        <v>1.4099216710182799E-2</v>
      </c>
      <c r="AF742">
        <v>1.51436031331593E-2</v>
      </c>
      <c r="AG742">
        <v>0.76571428571428601</v>
      </c>
      <c r="AH742">
        <v>0.56228571428571394</v>
      </c>
      <c r="AI742">
        <v>0.28342857142857097</v>
      </c>
      <c r="AJ742">
        <v>0.72342857142857098</v>
      </c>
      <c r="AK742">
        <v>0.61028571428571399</v>
      </c>
      <c r="AL742">
        <v>0.63200000000000001</v>
      </c>
      <c r="AM742">
        <v>0.84457142857142897</v>
      </c>
      <c r="AN742">
        <v>0.72228571428571398</v>
      </c>
      <c r="AO742">
        <v>0.38400000000000001</v>
      </c>
      <c r="AP742">
        <v>0</v>
      </c>
      <c r="AQ742">
        <v>0.77371428571428602</v>
      </c>
      <c r="AR742">
        <v>0.56342857142857095</v>
      </c>
      <c r="AS742">
        <v>0.745142857142857</v>
      </c>
      <c r="AT742">
        <v>0.501714285714286</v>
      </c>
      <c r="AU742">
        <v>0.68228571428571405</v>
      </c>
      <c r="AV742">
        <v>2.3348571428571399</v>
      </c>
      <c r="AW742">
        <v>2.8091428571428598</v>
      </c>
      <c r="AX742">
        <v>0.38400000000000001</v>
      </c>
      <c r="AY742">
        <v>3.26628571428571</v>
      </c>
      <c r="AZ742">
        <v>8.79428571428571</v>
      </c>
      <c r="BA742">
        <v>0.66057142857142903</v>
      </c>
      <c r="BB742">
        <v>0.90400000000000003</v>
      </c>
      <c r="BC742">
        <v>0.20571428571428599</v>
      </c>
      <c r="BD742">
        <v>0.78400000000000003</v>
      </c>
      <c r="BE742">
        <v>0.750857142857143</v>
      </c>
      <c r="BF742" s="233" t="str">
        <f t="shared" si="11"/>
        <v>Most vulnerability</v>
      </c>
    </row>
    <row r="743" spans="1:58" x14ac:dyDescent="0.25">
      <c r="A743">
        <v>56533</v>
      </c>
      <c r="B743">
        <v>282</v>
      </c>
      <c r="C743">
        <v>10</v>
      </c>
      <c r="D743">
        <v>5</v>
      </c>
      <c r="E743">
        <v>29545</v>
      </c>
      <c r="F743">
        <v>24</v>
      </c>
      <c r="G743">
        <v>39</v>
      </c>
      <c r="H743">
        <v>63</v>
      </c>
      <c r="I743">
        <v>52</v>
      </c>
      <c r="J743">
        <v>9</v>
      </c>
      <c r="K743">
        <v>13</v>
      </c>
      <c r="L743">
        <v>0</v>
      </c>
      <c r="M743">
        <v>0</v>
      </c>
      <c r="N743">
        <v>19</v>
      </c>
      <c r="O743">
        <v>6</v>
      </c>
      <c r="P743">
        <v>5</v>
      </c>
      <c r="Q743">
        <v>8</v>
      </c>
      <c r="R743">
        <v>3.54609929078014E-2</v>
      </c>
      <c r="S743">
        <v>1.77304964539007E-2</v>
      </c>
      <c r="T743">
        <v>29545</v>
      </c>
      <c r="U743">
        <v>8.5106382978723402E-2</v>
      </c>
      <c r="V743">
        <v>0.13829787234042601</v>
      </c>
      <c r="W743">
        <v>0.22340425531914901</v>
      </c>
      <c r="X743">
        <v>0.184397163120567</v>
      </c>
      <c r="Y743">
        <v>3.1914893617021302E-2</v>
      </c>
      <c r="Z743">
        <v>4.6099290780141799E-2</v>
      </c>
      <c r="AA743">
        <v>0</v>
      </c>
      <c r="AB743">
        <v>0</v>
      </c>
      <c r="AC743">
        <v>6.7375886524822695E-2</v>
      </c>
      <c r="AD743">
        <v>2.1276595744680899E-2</v>
      </c>
      <c r="AE743">
        <v>1.77304964539007E-2</v>
      </c>
      <c r="AF743">
        <v>2.8368794326241099E-2</v>
      </c>
      <c r="AG743">
        <v>0.114285714285714</v>
      </c>
      <c r="AH743">
        <v>0.501714285714286</v>
      </c>
      <c r="AI743">
        <v>0.88914285714285701</v>
      </c>
      <c r="AJ743">
        <v>0.92114285714285704</v>
      </c>
      <c r="AK743">
        <v>0.17485714285714299</v>
      </c>
      <c r="AL743">
        <v>0.48799999999999999</v>
      </c>
      <c r="AM743">
        <v>0.90628571428571403</v>
      </c>
      <c r="AN743">
        <v>0.69828571428571395</v>
      </c>
      <c r="AO743">
        <v>0.219428571428571</v>
      </c>
      <c r="AP743">
        <v>0</v>
      </c>
      <c r="AQ743">
        <v>0</v>
      </c>
      <c r="AR743">
        <v>0.85599999999999998</v>
      </c>
      <c r="AS743">
        <v>0.93942857142857095</v>
      </c>
      <c r="AT743">
        <v>0.58057142857142896</v>
      </c>
      <c r="AU743">
        <v>0.82399999999999995</v>
      </c>
      <c r="AV743">
        <v>2.4262857142857102</v>
      </c>
      <c r="AW743">
        <v>2.26742857142857</v>
      </c>
      <c r="AX743">
        <v>0.219428571428571</v>
      </c>
      <c r="AY743">
        <v>3.2</v>
      </c>
      <c r="AZ743">
        <v>8.1131428571428597</v>
      </c>
      <c r="BA743">
        <v>0.68914285714285695</v>
      </c>
      <c r="BB743">
        <v>0.63885714285714301</v>
      </c>
      <c r="BC743">
        <v>0.13942857142857101</v>
      </c>
      <c r="BD743">
        <v>0.75542857142857101</v>
      </c>
      <c r="BE743">
        <v>0.64228571428571402</v>
      </c>
      <c r="BF743" s="233" t="str">
        <f t="shared" si="11"/>
        <v>Significant vulnerability</v>
      </c>
    </row>
    <row r="744" spans="1:58" x14ac:dyDescent="0.25">
      <c r="A744">
        <v>56534</v>
      </c>
      <c r="B744">
        <v>1284</v>
      </c>
      <c r="C744">
        <v>84</v>
      </c>
      <c r="D744">
        <v>11</v>
      </c>
      <c r="E744">
        <v>43600</v>
      </c>
      <c r="F744">
        <v>97</v>
      </c>
      <c r="G744">
        <v>252</v>
      </c>
      <c r="H744">
        <v>285</v>
      </c>
      <c r="I744">
        <v>111</v>
      </c>
      <c r="J744">
        <v>37</v>
      </c>
      <c r="K744">
        <v>134</v>
      </c>
      <c r="L744">
        <v>1</v>
      </c>
      <c r="M744">
        <v>0</v>
      </c>
      <c r="N744">
        <v>106</v>
      </c>
      <c r="O744">
        <v>5</v>
      </c>
      <c r="P744">
        <v>28</v>
      </c>
      <c r="Q744">
        <v>0</v>
      </c>
      <c r="R744">
        <v>6.5420560747663503E-2</v>
      </c>
      <c r="S744">
        <v>8.5669781931464201E-3</v>
      </c>
      <c r="T744">
        <v>43600</v>
      </c>
      <c r="U744">
        <v>7.5545171339563899E-2</v>
      </c>
      <c r="V744">
        <v>0.19626168224299101</v>
      </c>
      <c r="W744">
        <v>0.22196261682242999</v>
      </c>
      <c r="X744">
        <v>8.6448598130841103E-2</v>
      </c>
      <c r="Y744">
        <v>2.8816199376946999E-2</v>
      </c>
      <c r="Z744">
        <v>0.104361370716511</v>
      </c>
      <c r="AA744">
        <v>7.7881619937694702E-4</v>
      </c>
      <c r="AB744">
        <v>0</v>
      </c>
      <c r="AC744">
        <v>8.2554517133956395E-2</v>
      </c>
      <c r="AD744">
        <v>3.89408099688474E-3</v>
      </c>
      <c r="AE744">
        <v>2.1806853582554499E-2</v>
      </c>
      <c r="AF744">
        <v>0</v>
      </c>
      <c r="AG744">
        <v>0.36685714285714299</v>
      </c>
      <c r="AH744">
        <v>0.19657142857142901</v>
      </c>
      <c r="AI744">
        <v>0.23085714285714301</v>
      </c>
      <c r="AJ744">
        <v>0.88228571428571401</v>
      </c>
      <c r="AK744">
        <v>0.498285714285714</v>
      </c>
      <c r="AL744">
        <v>0.47428571428571398</v>
      </c>
      <c r="AM744">
        <v>0.20114285714285701</v>
      </c>
      <c r="AN744">
        <v>0.63542857142857101</v>
      </c>
      <c r="AO744">
        <v>0.60228571428571398</v>
      </c>
      <c r="AP744">
        <v>0.40571428571428603</v>
      </c>
      <c r="AQ744">
        <v>0</v>
      </c>
      <c r="AR744">
        <v>0.89828571428571402</v>
      </c>
      <c r="AS744">
        <v>0.45257142857142901</v>
      </c>
      <c r="AT744">
        <v>0.69828571428571395</v>
      </c>
      <c r="AU744">
        <v>0</v>
      </c>
      <c r="AV744">
        <v>1.6765714285714299</v>
      </c>
      <c r="AW744">
        <v>1.8091428571428601</v>
      </c>
      <c r="AX744">
        <v>1.008</v>
      </c>
      <c r="AY744">
        <v>2.04914285714286</v>
      </c>
      <c r="AZ744">
        <v>6.54285714285714</v>
      </c>
      <c r="BA744">
        <v>0.36799999999999999</v>
      </c>
      <c r="BB744">
        <v>0.39885714285714302</v>
      </c>
      <c r="BC744">
        <v>0.55771428571428605</v>
      </c>
      <c r="BD744">
        <v>0.39542857142857102</v>
      </c>
      <c r="BE744">
        <v>0.38400000000000001</v>
      </c>
      <c r="BF744" s="233" t="str">
        <f t="shared" si="11"/>
        <v>Some vulnerability</v>
      </c>
    </row>
    <row r="745" spans="1:58" x14ac:dyDescent="0.25">
      <c r="A745">
        <v>56535</v>
      </c>
      <c r="B745">
        <v>1242</v>
      </c>
      <c r="C745">
        <v>175</v>
      </c>
      <c r="D745">
        <v>11</v>
      </c>
      <c r="E745">
        <v>32165</v>
      </c>
      <c r="F745">
        <v>70</v>
      </c>
      <c r="G745">
        <v>391</v>
      </c>
      <c r="H745">
        <v>295</v>
      </c>
      <c r="I745">
        <v>175</v>
      </c>
      <c r="J745">
        <v>71</v>
      </c>
      <c r="K745">
        <v>117</v>
      </c>
      <c r="L745">
        <v>0</v>
      </c>
      <c r="M745">
        <v>38</v>
      </c>
      <c r="N745">
        <v>93</v>
      </c>
      <c r="O745">
        <v>16</v>
      </c>
      <c r="P745">
        <v>39</v>
      </c>
      <c r="Q745">
        <v>70</v>
      </c>
      <c r="R745">
        <v>0.14090177133655399</v>
      </c>
      <c r="S745">
        <v>8.8566827697262492E-3</v>
      </c>
      <c r="T745">
        <v>32165</v>
      </c>
      <c r="U745">
        <v>5.6360708534621599E-2</v>
      </c>
      <c r="V745">
        <v>0.31481481481481499</v>
      </c>
      <c r="W745">
        <v>0.23752012882447701</v>
      </c>
      <c r="X745">
        <v>0.14090177133655399</v>
      </c>
      <c r="Y745">
        <v>5.7165861513687598E-2</v>
      </c>
      <c r="Z745">
        <v>9.4202898550724598E-2</v>
      </c>
      <c r="AA745">
        <v>0</v>
      </c>
      <c r="AB745">
        <v>3.0595813204508899E-2</v>
      </c>
      <c r="AC745">
        <v>7.4879227053140096E-2</v>
      </c>
      <c r="AD745">
        <v>1.2882447665056401E-2</v>
      </c>
      <c r="AE745">
        <v>3.1400966183574901E-2</v>
      </c>
      <c r="AF745">
        <v>5.6360708534621599E-2</v>
      </c>
      <c r="AG745">
        <v>0.85257142857142898</v>
      </c>
      <c r="AH745">
        <v>0.20342857142857099</v>
      </c>
      <c r="AI745">
        <v>0.79200000000000004</v>
      </c>
      <c r="AJ745">
        <v>0.73599999999999999</v>
      </c>
      <c r="AK745">
        <v>0.91428571428571404</v>
      </c>
      <c r="AL745">
        <v>0.59085714285714297</v>
      </c>
      <c r="AM745">
        <v>0.70057142857142896</v>
      </c>
      <c r="AN745">
        <v>0.94399999999999995</v>
      </c>
      <c r="AO745">
        <v>0.54285714285714304</v>
      </c>
      <c r="AP745">
        <v>0</v>
      </c>
      <c r="AQ745">
        <v>0.67085714285714304</v>
      </c>
      <c r="AR745">
        <v>0.874285714285714</v>
      </c>
      <c r="AS745">
        <v>0.84342857142857097</v>
      </c>
      <c r="AT745">
        <v>0.83771428571428597</v>
      </c>
      <c r="AU745">
        <v>0.93142857142857105</v>
      </c>
      <c r="AV745">
        <v>2.5840000000000001</v>
      </c>
      <c r="AW745">
        <v>3.1497142857142899</v>
      </c>
      <c r="AX745">
        <v>0.54285714285714304</v>
      </c>
      <c r="AY745">
        <v>4.1577142857142899</v>
      </c>
      <c r="AZ745">
        <v>10.4342857142857</v>
      </c>
      <c r="BA745">
        <v>0.747428571428571</v>
      </c>
      <c r="BB745">
        <v>0.98742857142857099</v>
      </c>
      <c r="BC745">
        <v>0.27085714285714302</v>
      </c>
      <c r="BD745">
        <v>0.99199999999999999</v>
      </c>
      <c r="BE745">
        <v>0.94057142857142895</v>
      </c>
      <c r="BF745" s="233" t="str">
        <f t="shared" si="11"/>
        <v>Most vulnerability</v>
      </c>
    </row>
    <row r="746" spans="1:58" x14ac:dyDescent="0.25">
      <c r="A746">
        <v>56536</v>
      </c>
      <c r="B746">
        <v>407</v>
      </c>
      <c r="C746">
        <v>52</v>
      </c>
      <c r="D746">
        <v>12</v>
      </c>
      <c r="E746">
        <v>39197</v>
      </c>
      <c r="F746">
        <v>17</v>
      </c>
      <c r="G746">
        <v>113</v>
      </c>
      <c r="H746">
        <v>98</v>
      </c>
      <c r="I746">
        <v>35</v>
      </c>
      <c r="J746">
        <v>16</v>
      </c>
      <c r="K746">
        <v>40</v>
      </c>
      <c r="L746">
        <v>1</v>
      </c>
      <c r="M746">
        <v>0</v>
      </c>
      <c r="N746">
        <v>3</v>
      </c>
      <c r="O746">
        <v>3</v>
      </c>
      <c r="P746">
        <v>2</v>
      </c>
      <c r="Q746">
        <v>0</v>
      </c>
      <c r="R746">
        <v>0.12776412776412799</v>
      </c>
      <c r="S746">
        <v>2.9484029484029499E-2</v>
      </c>
      <c r="T746">
        <v>39197</v>
      </c>
      <c r="U746">
        <v>4.1769041769041802E-2</v>
      </c>
      <c r="V746">
        <v>0.27764127764127799</v>
      </c>
      <c r="W746">
        <v>0.240786240786241</v>
      </c>
      <c r="X746">
        <v>8.5995085995085999E-2</v>
      </c>
      <c r="Y746">
        <v>3.9312039312039297E-2</v>
      </c>
      <c r="Z746">
        <v>9.8280098280098302E-2</v>
      </c>
      <c r="AA746">
        <v>2.45700245700246E-3</v>
      </c>
      <c r="AB746">
        <v>0</v>
      </c>
      <c r="AC746">
        <v>7.3710073710073704E-3</v>
      </c>
      <c r="AD746">
        <v>7.3710073710073704E-3</v>
      </c>
      <c r="AE746">
        <v>4.9140049140049104E-3</v>
      </c>
      <c r="AF746">
        <v>0</v>
      </c>
      <c r="AG746">
        <v>0.80571428571428605</v>
      </c>
      <c r="AH746">
        <v>0.82742857142857096</v>
      </c>
      <c r="AI746">
        <v>0.373714285714286</v>
      </c>
      <c r="AJ746">
        <v>0.50742857142857101</v>
      </c>
      <c r="AK746">
        <v>0.85599999999999998</v>
      </c>
      <c r="AL746">
        <v>0.61485714285714299</v>
      </c>
      <c r="AM746">
        <v>0.19428571428571401</v>
      </c>
      <c r="AN746">
        <v>0.82628571428571396</v>
      </c>
      <c r="AO746">
        <v>0.57028571428571395</v>
      </c>
      <c r="AP746">
        <v>0.52228571428571402</v>
      </c>
      <c r="AQ746">
        <v>0</v>
      </c>
      <c r="AR746">
        <v>0.33600000000000002</v>
      </c>
      <c r="AS746">
        <v>0.64571428571428602</v>
      </c>
      <c r="AT746">
        <v>0.187428571428571</v>
      </c>
      <c r="AU746">
        <v>0</v>
      </c>
      <c r="AV746">
        <v>2.5142857142857098</v>
      </c>
      <c r="AW746">
        <v>2.4914285714285702</v>
      </c>
      <c r="AX746">
        <v>1.0925714285714301</v>
      </c>
      <c r="AY746">
        <v>1.1691428571428599</v>
      </c>
      <c r="AZ746">
        <v>7.26742857142857</v>
      </c>
      <c r="BA746">
        <v>0.72114285714285697</v>
      </c>
      <c r="BB746">
        <v>0.748571428571429</v>
      </c>
      <c r="BC746">
        <v>0.60571428571428598</v>
      </c>
      <c r="BD746">
        <v>0.13257142857142901</v>
      </c>
      <c r="BE746">
        <v>0.500571428571429</v>
      </c>
      <c r="BF746" s="233" t="str">
        <f t="shared" si="11"/>
        <v>Significant vulnerability</v>
      </c>
    </row>
    <row r="747" spans="1:58" x14ac:dyDescent="0.25">
      <c r="A747">
        <v>56537</v>
      </c>
      <c r="B747">
        <v>19870</v>
      </c>
      <c r="C747">
        <v>1478</v>
      </c>
      <c r="D747">
        <v>553</v>
      </c>
      <c r="E747">
        <v>34910</v>
      </c>
      <c r="F747">
        <v>724</v>
      </c>
      <c r="G747">
        <v>4461</v>
      </c>
      <c r="H747">
        <v>4383</v>
      </c>
      <c r="I747">
        <v>3469</v>
      </c>
      <c r="J747">
        <v>479</v>
      </c>
      <c r="K747">
        <v>1620</v>
      </c>
      <c r="L747">
        <v>21</v>
      </c>
      <c r="M747">
        <v>1184</v>
      </c>
      <c r="N747">
        <v>302</v>
      </c>
      <c r="O747">
        <v>71</v>
      </c>
      <c r="P747">
        <v>666</v>
      </c>
      <c r="Q747">
        <v>748</v>
      </c>
      <c r="R747">
        <v>7.4383492702566695E-2</v>
      </c>
      <c r="S747">
        <v>2.78309008555611E-2</v>
      </c>
      <c r="T747">
        <v>34910</v>
      </c>
      <c r="U747">
        <v>3.6436839456467002E-2</v>
      </c>
      <c r="V747">
        <v>0.224509310518369</v>
      </c>
      <c r="W747">
        <v>0.22058379466532499</v>
      </c>
      <c r="X747">
        <v>0.174584801207851</v>
      </c>
      <c r="Y747">
        <v>2.4106693507800699E-2</v>
      </c>
      <c r="Z747">
        <v>8.1529944640161001E-2</v>
      </c>
      <c r="AA747">
        <v>1.0568696527428301E-3</v>
      </c>
      <c r="AB747">
        <v>5.9587317564167103E-2</v>
      </c>
      <c r="AC747">
        <v>1.51987921489683E-2</v>
      </c>
      <c r="AD747">
        <v>3.5732259687971798E-3</v>
      </c>
      <c r="AE747">
        <v>3.3517866129843997E-2</v>
      </c>
      <c r="AF747">
        <v>3.7644690488173101E-2</v>
      </c>
      <c r="AG747">
        <v>0.46400000000000002</v>
      </c>
      <c r="AH747">
        <v>0.79542857142857104</v>
      </c>
      <c r="AI747">
        <v>0.65028571428571402</v>
      </c>
      <c r="AJ747">
        <v>0.42399999999999999</v>
      </c>
      <c r="AK747">
        <v>0.66857142857142904</v>
      </c>
      <c r="AL747">
        <v>0.45828571428571402</v>
      </c>
      <c r="AM747">
        <v>0.878857142857143</v>
      </c>
      <c r="AN747">
        <v>0.498285714285714</v>
      </c>
      <c r="AO747">
        <v>0.45942857142857102</v>
      </c>
      <c r="AP747">
        <v>0.42857142857142899</v>
      </c>
      <c r="AQ747">
        <v>0.85257142857142898</v>
      </c>
      <c r="AR747">
        <v>0.48685714285714299</v>
      </c>
      <c r="AS747">
        <v>0.41942857142857098</v>
      </c>
      <c r="AT747">
        <v>0.86171428571428599</v>
      </c>
      <c r="AU747">
        <v>0.88571428571428601</v>
      </c>
      <c r="AV747">
        <v>2.3337142857142901</v>
      </c>
      <c r="AW747">
        <v>2.504</v>
      </c>
      <c r="AX747">
        <v>0.88800000000000001</v>
      </c>
      <c r="AY747">
        <v>3.5062857142857098</v>
      </c>
      <c r="AZ747">
        <v>9.2319999999999993</v>
      </c>
      <c r="BA747">
        <v>0.65942857142857103</v>
      </c>
      <c r="BB747">
        <v>0.75657142857142901</v>
      </c>
      <c r="BC747">
        <v>0.47771428571428598</v>
      </c>
      <c r="BD747">
        <v>0.86742857142857099</v>
      </c>
      <c r="BE747">
        <v>0.82171428571428595</v>
      </c>
      <c r="BF747" s="233" t="str">
        <f t="shared" si="11"/>
        <v>Most vulnerability</v>
      </c>
    </row>
    <row r="748" spans="1:58" x14ac:dyDescent="0.25">
      <c r="A748">
        <v>56540</v>
      </c>
      <c r="B748">
        <v>1916</v>
      </c>
      <c r="C748">
        <v>184</v>
      </c>
      <c r="D748">
        <v>44</v>
      </c>
      <c r="E748">
        <v>33578</v>
      </c>
      <c r="F748">
        <v>82</v>
      </c>
      <c r="G748">
        <v>457</v>
      </c>
      <c r="H748">
        <v>500</v>
      </c>
      <c r="I748">
        <v>203</v>
      </c>
      <c r="J748">
        <v>54</v>
      </c>
      <c r="K748">
        <v>84</v>
      </c>
      <c r="L748">
        <v>9</v>
      </c>
      <c r="M748">
        <v>48</v>
      </c>
      <c r="N748">
        <v>51</v>
      </c>
      <c r="O748">
        <v>14</v>
      </c>
      <c r="P748">
        <v>56</v>
      </c>
      <c r="Q748">
        <v>51</v>
      </c>
      <c r="R748">
        <v>9.6033402922755695E-2</v>
      </c>
      <c r="S748">
        <v>2.2964509394572001E-2</v>
      </c>
      <c r="T748">
        <v>33578</v>
      </c>
      <c r="U748">
        <v>4.2797494780793303E-2</v>
      </c>
      <c r="V748">
        <v>0.238517745302714</v>
      </c>
      <c r="W748">
        <v>0.26096033402922802</v>
      </c>
      <c r="X748">
        <v>0.105949895615866</v>
      </c>
      <c r="Y748">
        <v>2.8183716075156601E-2</v>
      </c>
      <c r="Z748">
        <v>4.3841336116910198E-2</v>
      </c>
      <c r="AA748">
        <v>4.6972860125261001E-3</v>
      </c>
      <c r="AB748">
        <v>2.5052192066805801E-2</v>
      </c>
      <c r="AC748">
        <v>2.6617954070981199E-2</v>
      </c>
      <c r="AD748">
        <v>7.3068893528183696E-3</v>
      </c>
      <c r="AE748">
        <v>2.9227557411273499E-2</v>
      </c>
      <c r="AF748">
        <v>2.6617954070981199E-2</v>
      </c>
      <c r="AG748">
        <v>0.627428571428571</v>
      </c>
      <c r="AH748">
        <v>0.68914285714285695</v>
      </c>
      <c r="AI748">
        <v>0.71657142857142897</v>
      </c>
      <c r="AJ748">
        <v>0.51771428571428602</v>
      </c>
      <c r="AK748">
        <v>0.73485714285714299</v>
      </c>
      <c r="AL748">
        <v>0.76114285714285701</v>
      </c>
      <c r="AM748">
        <v>0.38171428571428601</v>
      </c>
      <c r="AN748">
        <v>0.61371428571428599</v>
      </c>
      <c r="AO748">
        <v>0.20685714285714299</v>
      </c>
      <c r="AP748">
        <v>0.622857142857143</v>
      </c>
      <c r="AQ748">
        <v>0.626285714285714</v>
      </c>
      <c r="AR748">
        <v>0.64228571428571402</v>
      </c>
      <c r="AS748">
        <v>0.64228571428571402</v>
      </c>
      <c r="AT748">
        <v>0.80685714285714305</v>
      </c>
      <c r="AU748">
        <v>0.80571428571428605</v>
      </c>
      <c r="AV748">
        <v>2.55085714285714</v>
      </c>
      <c r="AW748">
        <v>2.4914285714285702</v>
      </c>
      <c r="AX748">
        <v>0.82971428571428596</v>
      </c>
      <c r="AY748">
        <v>3.5234285714285698</v>
      </c>
      <c r="AZ748">
        <v>9.3954285714285692</v>
      </c>
      <c r="BA748">
        <v>0.73142857142857098</v>
      </c>
      <c r="BB748">
        <v>0.748571428571429</v>
      </c>
      <c r="BC748">
        <v>0.437714285714286</v>
      </c>
      <c r="BD748">
        <v>0.872</v>
      </c>
      <c r="BE748">
        <v>0.84228571428571397</v>
      </c>
      <c r="BF748" s="233" t="str">
        <f t="shared" si="11"/>
        <v>Most vulnerability</v>
      </c>
    </row>
    <row r="749" spans="1:58" x14ac:dyDescent="0.25">
      <c r="A749">
        <v>56541</v>
      </c>
      <c r="B749">
        <v>47</v>
      </c>
      <c r="C749">
        <v>2</v>
      </c>
      <c r="D749">
        <v>2</v>
      </c>
      <c r="E749">
        <v>44011</v>
      </c>
      <c r="F749">
        <v>0</v>
      </c>
      <c r="G749">
        <v>15</v>
      </c>
      <c r="H749">
        <v>13</v>
      </c>
      <c r="I749">
        <v>0</v>
      </c>
      <c r="J749">
        <v>6</v>
      </c>
      <c r="K749">
        <v>0</v>
      </c>
      <c r="L749">
        <v>0</v>
      </c>
      <c r="M749">
        <v>0</v>
      </c>
      <c r="N749">
        <v>17</v>
      </c>
      <c r="O749">
        <v>0</v>
      </c>
      <c r="P749">
        <v>0</v>
      </c>
      <c r="Q749">
        <v>0</v>
      </c>
      <c r="R749">
        <v>4.2553191489361701E-2</v>
      </c>
      <c r="S749">
        <v>4.2553191489361701E-2</v>
      </c>
      <c r="T749">
        <v>44011</v>
      </c>
      <c r="U749">
        <v>0</v>
      </c>
      <c r="V749">
        <v>0.319148936170213</v>
      </c>
      <c r="W749">
        <v>0.27659574468085102</v>
      </c>
      <c r="X749">
        <v>0</v>
      </c>
      <c r="Y749">
        <v>0.12765957446808501</v>
      </c>
      <c r="Z749">
        <v>0</v>
      </c>
      <c r="AA749">
        <v>0</v>
      </c>
      <c r="AB749">
        <v>0</v>
      </c>
      <c r="AC749">
        <v>0.36170212765957399</v>
      </c>
      <c r="AD749">
        <v>0</v>
      </c>
      <c r="AE749">
        <v>0</v>
      </c>
      <c r="AF749">
        <v>0</v>
      </c>
      <c r="AG749">
        <v>0.16685714285714301</v>
      </c>
      <c r="AH749">
        <v>0.92571428571428604</v>
      </c>
      <c r="AI749">
        <v>0.214857142857143</v>
      </c>
      <c r="AJ749">
        <v>0</v>
      </c>
      <c r="AK749">
        <v>0.91771428571428604</v>
      </c>
      <c r="AL749">
        <v>0.84228571428571397</v>
      </c>
      <c r="AM749">
        <v>0</v>
      </c>
      <c r="AN749">
        <v>0.994285714285714</v>
      </c>
      <c r="AO749">
        <v>0</v>
      </c>
      <c r="AP749">
        <v>0</v>
      </c>
      <c r="AQ749">
        <v>0</v>
      </c>
      <c r="AR749">
        <v>0.997714285714286</v>
      </c>
      <c r="AS749">
        <v>0</v>
      </c>
      <c r="AT749">
        <v>0</v>
      </c>
      <c r="AU749">
        <v>0</v>
      </c>
      <c r="AV749">
        <v>1.3074285714285701</v>
      </c>
      <c r="AW749">
        <v>2.75428571428571</v>
      </c>
      <c r="AX749">
        <v>0</v>
      </c>
      <c r="AY749">
        <v>0.997714285714286</v>
      </c>
      <c r="AZ749">
        <v>5.0594285714285698</v>
      </c>
      <c r="BA749">
        <v>0.220571428571429</v>
      </c>
      <c r="BB749">
        <v>0.88</v>
      </c>
      <c r="BC749">
        <v>0</v>
      </c>
      <c r="BD749">
        <v>0.10285714285714299</v>
      </c>
      <c r="BE749">
        <v>0.150857142857143</v>
      </c>
      <c r="BF749" s="233" t="str">
        <f t="shared" si="11"/>
        <v>Least vulnerability</v>
      </c>
    </row>
    <row r="750" spans="1:58" x14ac:dyDescent="0.25">
      <c r="A750">
        <v>56542</v>
      </c>
      <c r="B750">
        <v>2434</v>
      </c>
      <c r="C750">
        <v>368</v>
      </c>
      <c r="D750">
        <v>55</v>
      </c>
      <c r="E750">
        <v>31322</v>
      </c>
      <c r="F750">
        <v>181</v>
      </c>
      <c r="G750">
        <v>666</v>
      </c>
      <c r="H750">
        <v>543</v>
      </c>
      <c r="I750">
        <v>367</v>
      </c>
      <c r="J750">
        <v>66</v>
      </c>
      <c r="K750">
        <v>209</v>
      </c>
      <c r="L750">
        <v>5</v>
      </c>
      <c r="M750">
        <v>58</v>
      </c>
      <c r="N750">
        <v>81</v>
      </c>
      <c r="O750">
        <v>9</v>
      </c>
      <c r="P750">
        <v>61</v>
      </c>
      <c r="Q750">
        <v>140</v>
      </c>
      <c r="R750">
        <v>0.151191454396056</v>
      </c>
      <c r="S750">
        <v>2.2596548890714899E-2</v>
      </c>
      <c r="T750">
        <v>31322</v>
      </c>
      <c r="U750">
        <v>7.4363188167625299E-2</v>
      </c>
      <c r="V750">
        <v>0.27362366474938399</v>
      </c>
      <c r="W750">
        <v>0.22308956450287601</v>
      </c>
      <c r="X750">
        <v>0.150780608052588</v>
      </c>
      <c r="Y750">
        <v>2.7115858668857799E-2</v>
      </c>
      <c r="Z750">
        <v>8.5866885784716504E-2</v>
      </c>
      <c r="AA750">
        <v>2.0542317173377202E-3</v>
      </c>
      <c r="AB750">
        <v>2.3829087921117501E-2</v>
      </c>
      <c r="AC750">
        <v>3.3278553820870999E-2</v>
      </c>
      <c r="AD750">
        <v>3.69761709120789E-3</v>
      </c>
      <c r="AE750">
        <v>2.5061626951520099E-2</v>
      </c>
      <c r="AF750">
        <v>5.7518488085456003E-2</v>
      </c>
      <c r="AG750">
        <v>0.88457142857142901</v>
      </c>
      <c r="AH750">
        <v>0.68342857142857105</v>
      </c>
      <c r="AI750">
        <v>0.82857142857142896</v>
      </c>
      <c r="AJ750">
        <v>0.874285714285714</v>
      </c>
      <c r="AK750">
        <v>0.84342857142857097</v>
      </c>
      <c r="AL750">
        <v>0.48457142857142899</v>
      </c>
      <c r="AM750">
        <v>0.76571428571428601</v>
      </c>
      <c r="AN750">
        <v>0.58971428571428597</v>
      </c>
      <c r="AO750">
        <v>0.48914285714285699</v>
      </c>
      <c r="AP750">
        <v>0.499428571428571</v>
      </c>
      <c r="AQ750">
        <v>0.61257142857142899</v>
      </c>
      <c r="AR750">
        <v>0.69828571428571395</v>
      </c>
      <c r="AS750">
        <v>0.42514285714285699</v>
      </c>
      <c r="AT750">
        <v>0.749714285714286</v>
      </c>
      <c r="AU750">
        <v>0.93257142857142905</v>
      </c>
      <c r="AV750">
        <v>3.2708571428571398</v>
      </c>
      <c r="AW750">
        <v>2.6834285714285699</v>
      </c>
      <c r="AX750">
        <v>0.98857142857142899</v>
      </c>
      <c r="AY750">
        <v>3.4182857142857102</v>
      </c>
      <c r="AZ750">
        <v>10.3611428571429</v>
      </c>
      <c r="BA750">
        <v>0.93028571428571405</v>
      </c>
      <c r="BB750">
        <v>0.85257142857142898</v>
      </c>
      <c r="BC750">
        <v>0.53828571428571403</v>
      </c>
      <c r="BD750">
        <v>0.84342857142857097</v>
      </c>
      <c r="BE750">
        <v>0.93028571428571405</v>
      </c>
      <c r="BF750" s="233" t="str">
        <f t="shared" si="11"/>
        <v>Most vulnerability</v>
      </c>
    </row>
    <row r="751" spans="1:58" x14ac:dyDescent="0.25">
      <c r="A751">
        <v>56543</v>
      </c>
      <c r="B751">
        <v>231</v>
      </c>
      <c r="C751">
        <v>27</v>
      </c>
      <c r="D751">
        <v>3</v>
      </c>
      <c r="E751">
        <v>31764</v>
      </c>
      <c r="F751">
        <v>27</v>
      </c>
      <c r="G751">
        <v>33</v>
      </c>
      <c r="H751">
        <v>59</v>
      </c>
      <c r="I751">
        <v>37</v>
      </c>
      <c r="J751">
        <v>13</v>
      </c>
      <c r="K751">
        <v>8</v>
      </c>
      <c r="L751">
        <v>0</v>
      </c>
      <c r="M751">
        <v>0</v>
      </c>
      <c r="N751">
        <v>10</v>
      </c>
      <c r="O751">
        <v>0</v>
      </c>
      <c r="P751">
        <v>0</v>
      </c>
      <c r="Q751">
        <v>0</v>
      </c>
      <c r="R751">
        <v>0.11688311688311701</v>
      </c>
      <c r="S751">
        <v>1.2987012987013E-2</v>
      </c>
      <c r="T751">
        <v>31764</v>
      </c>
      <c r="U751">
        <v>0.11688311688311701</v>
      </c>
      <c r="V751">
        <v>0.14285714285714299</v>
      </c>
      <c r="W751">
        <v>0.25541125541125498</v>
      </c>
      <c r="X751">
        <v>0.16017316017316</v>
      </c>
      <c r="Y751">
        <v>5.62770562770563E-2</v>
      </c>
      <c r="Z751">
        <v>3.4632034632034597E-2</v>
      </c>
      <c r="AA751">
        <v>0</v>
      </c>
      <c r="AB751">
        <v>0</v>
      </c>
      <c r="AC751">
        <v>4.3290043290043302E-2</v>
      </c>
      <c r="AD751">
        <v>0</v>
      </c>
      <c r="AE751">
        <v>0</v>
      </c>
      <c r="AF751">
        <v>0</v>
      </c>
      <c r="AG751">
        <v>0.752</v>
      </c>
      <c r="AH751">
        <v>0.34628571428571397</v>
      </c>
      <c r="AI751">
        <v>0.80914285714285705</v>
      </c>
      <c r="AJ751">
        <v>0.97828571428571398</v>
      </c>
      <c r="AK751">
        <v>0.19657142857142901</v>
      </c>
      <c r="AL751">
        <v>0.72114285714285697</v>
      </c>
      <c r="AM751">
        <v>0.81142857142857105</v>
      </c>
      <c r="AN751">
        <v>0.94057142857142895</v>
      </c>
      <c r="AO751">
        <v>0.14628571428571399</v>
      </c>
      <c r="AP751">
        <v>0</v>
      </c>
      <c r="AQ751">
        <v>0</v>
      </c>
      <c r="AR751">
        <v>0.76</v>
      </c>
      <c r="AS751">
        <v>0</v>
      </c>
      <c r="AT751">
        <v>0</v>
      </c>
      <c r="AU751">
        <v>0</v>
      </c>
      <c r="AV751">
        <v>2.8857142857142901</v>
      </c>
      <c r="AW751">
        <v>2.6697142857142899</v>
      </c>
      <c r="AX751">
        <v>0.14628571428571399</v>
      </c>
      <c r="AY751">
        <v>0.76</v>
      </c>
      <c r="AZ751">
        <v>6.4617142857142902</v>
      </c>
      <c r="BA751">
        <v>0.84571428571428597</v>
      </c>
      <c r="BB751">
        <v>0.84457142857142897</v>
      </c>
      <c r="BC751">
        <v>0.107428571428571</v>
      </c>
      <c r="BD751">
        <v>5.7142857142857099E-2</v>
      </c>
      <c r="BE751">
        <v>0.36457142857142899</v>
      </c>
      <c r="BF751" s="233" t="str">
        <f t="shared" si="11"/>
        <v>Some vulnerability</v>
      </c>
    </row>
    <row r="752" spans="1:58" x14ac:dyDescent="0.25">
      <c r="A752">
        <v>56544</v>
      </c>
      <c r="B752">
        <v>5683</v>
      </c>
      <c r="C752">
        <v>625</v>
      </c>
      <c r="D752">
        <v>103</v>
      </c>
      <c r="E752">
        <v>34153</v>
      </c>
      <c r="F752">
        <v>313</v>
      </c>
      <c r="G752">
        <v>1098</v>
      </c>
      <c r="H752">
        <v>1383</v>
      </c>
      <c r="I752">
        <v>773</v>
      </c>
      <c r="J752">
        <v>130</v>
      </c>
      <c r="K752">
        <v>818</v>
      </c>
      <c r="L752">
        <v>43</v>
      </c>
      <c r="M752">
        <v>64</v>
      </c>
      <c r="N752">
        <v>340</v>
      </c>
      <c r="O752">
        <v>42</v>
      </c>
      <c r="P752">
        <v>116</v>
      </c>
      <c r="Q752">
        <v>72</v>
      </c>
      <c r="R752">
        <v>0.10997712475804999</v>
      </c>
      <c r="S752">
        <v>1.8124230160126702E-2</v>
      </c>
      <c r="T752">
        <v>34153</v>
      </c>
      <c r="U752">
        <v>5.5076544078831599E-2</v>
      </c>
      <c r="V752">
        <v>0.19320781277494301</v>
      </c>
      <c r="W752">
        <v>0.24335738166461399</v>
      </c>
      <c r="X752">
        <v>0.13601970790075699</v>
      </c>
      <c r="Y752">
        <v>2.28752419496745E-2</v>
      </c>
      <c r="Z752">
        <v>0.14393806088333599</v>
      </c>
      <c r="AA752">
        <v>7.5664261833538601E-3</v>
      </c>
      <c r="AB752">
        <v>1.1261657575224401E-2</v>
      </c>
      <c r="AC752">
        <v>5.9827555868379401E-2</v>
      </c>
      <c r="AD752">
        <v>7.3904627837409797E-3</v>
      </c>
      <c r="AE752">
        <v>2.0411754355094101E-2</v>
      </c>
      <c r="AF752">
        <v>1.2669364772127399E-2</v>
      </c>
      <c r="AG752">
        <v>0.71657142857142897</v>
      </c>
      <c r="AH752">
        <v>0.52457142857142902</v>
      </c>
      <c r="AI752">
        <v>0.68799999999999994</v>
      </c>
      <c r="AJ752">
        <v>0.71885714285714297</v>
      </c>
      <c r="AK752">
        <v>0.48</v>
      </c>
      <c r="AL752">
        <v>0.63314285714285701</v>
      </c>
      <c r="AM752">
        <v>0.66400000000000003</v>
      </c>
      <c r="AN752">
        <v>0.46857142857142903</v>
      </c>
      <c r="AO752">
        <v>0.71657142857142897</v>
      </c>
      <c r="AP752">
        <v>0.71885714285714297</v>
      </c>
      <c r="AQ752">
        <v>0.46742857142857103</v>
      </c>
      <c r="AR752">
        <v>0.82399999999999995</v>
      </c>
      <c r="AS752">
        <v>0.64800000000000002</v>
      </c>
      <c r="AT752">
        <v>0.65828571428571403</v>
      </c>
      <c r="AU752">
        <v>0.64342857142857102</v>
      </c>
      <c r="AV752">
        <v>2.6480000000000001</v>
      </c>
      <c r="AW752">
        <v>2.24571428571429</v>
      </c>
      <c r="AX752">
        <v>1.4354285714285699</v>
      </c>
      <c r="AY752">
        <v>3.2411428571428602</v>
      </c>
      <c r="AZ752">
        <v>9.5702857142857098</v>
      </c>
      <c r="BA752">
        <v>0.77257142857142902</v>
      </c>
      <c r="BB752">
        <v>0.627428571428571</v>
      </c>
      <c r="BC752">
        <v>0.76914285714285702</v>
      </c>
      <c r="BD752">
        <v>0.77028571428571402</v>
      </c>
      <c r="BE752">
        <v>0.86171428571428599</v>
      </c>
      <c r="BF752" s="233" t="str">
        <f t="shared" si="11"/>
        <v>Most vulnerability</v>
      </c>
    </row>
    <row r="753" spans="1:58" x14ac:dyDescent="0.25">
      <c r="A753">
        <v>56545</v>
      </c>
      <c r="B753">
        <v>660</v>
      </c>
      <c r="C753">
        <v>26</v>
      </c>
      <c r="D753">
        <v>5</v>
      </c>
      <c r="E753">
        <v>37216</v>
      </c>
      <c r="F753">
        <v>32</v>
      </c>
      <c r="G753">
        <v>125</v>
      </c>
      <c r="H753">
        <v>180</v>
      </c>
      <c r="I753">
        <v>59</v>
      </c>
      <c r="J753">
        <v>21</v>
      </c>
      <c r="K753">
        <v>82</v>
      </c>
      <c r="L753">
        <v>0</v>
      </c>
      <c r="M753">
        <v>0</v>
      </c>
      <c r="N753">
        <v>13</v>
      </c>
      <c r="O753">
        <v>2</v>
      </c>
      <c r="P753">
        <v>1</v>
      </c>
      <c r="Q753">
        <v>0</v>
      </c>
      <c r="R753">
        <v>3.9393939393939398E-2</v>
      </c>
      <c r="S753">
        <v>7.5757575757575803E-3</v>
      </c>
      <c r="T753">
        <v>37216</v>
      </c>
      <c r="U753">
        <v>4.8484848484848499E-2</v>
      </c>
      <c r="V753">
        <v>0.189393939393939</v>
      </c>
      <c r="W753">
        <v>0.27272727272727298</v>
      </c>
      <c r="X753">
        <v>8.9393939393939401E-2</v>
      </c>
      <c r="Y753">
        <v>3.1818181818181801E-2</v>
      </c>
      <c r="Z753">
        <v>0.124242424242424</v>
      </c>
      <c r="AA753">
        <v>0</v>
      </c>
      <c r="AB753">
        <v>0</v>
      </c>
      <c r="AC753">
        <v>1.9696969696969699E-2</v>
      </c>
      <c r="AD753">
        <v>3.0303030303030299E-3</v>
      </c>
      <c r="AE753">
        <v>1.5151515151515199E-3</v>
      </c>
      <c r="AF753">
        <v>0</v>
      </c>
      <c r="AG753">
        <v>0.14171428571428599</v>
      </c>
      <c r="AH753">
        <v>0.17371428571428599</v>
      </c>
      <c r="AI753">
        <v>0.49142857142857099</v>
      </c>
      <c r="AJ753">
        <v>0.619428571428571</v>
      </c>
      <c r="AK753">
        <v>0.46057142857142902</v>
      </c>
      <c r="AL753">
        <v>0.82514285714285696</v>
      </c>
      <c r="AM753">
        <v>0.22628571428571401</v>
      </c>
      <c r="AN753">
        <v>0.69599999999999995</v>
      </c>
      <c r="AO753">
        <v>0.66857142857142904</v>
      </c>
      <c r="AP753">
        <v>0</v>
      </c>
      <c r="AQ753">
        <v>0</v>
      </c>
      <c r="AR753">
        <v>0.55314285714285705</v>
      </c>
      <c r="AS753">
        <v>0.38971428571428601</v>
      </c>
      <c r="AT753">
        <v>9.6000000000000002E-2</v>
      </c>
      <c r="AU753">
        <v>0</v>
      </c>
      <c r="AV753">
        <v>1.4262857142857099</v>
      </c>
      <c r="AW753">
        <v>2.2080000000000002</v>
      </c>
      <c r="AX753">
        <v>0.66857142857142904</v>
      </c>
      <c r="AY753">
        <v>1.03885714285714</v>
      </c>
      <c r="AZ753">
        <v>5.3417142857142901</v>
      </c>
      <c r="BA753">
        <v>0.26400000000000001</v>
      </c>
      <c r="BB753">
        <v>0.61485714285714299</v>
      </c>
      <c r="BC753">
        <v>0.34857142857142898</v>
      </c>
      <c r="BD753">
        <v>0.11542857142857101</v>
      </c>
      <c r="BE753">
        <v>0.186285714285714</v>
      </c>
      <c r="BF753" s="233" t="str">
        <f t="shared" si="11"/>
        <v>Least vulnerability</v>
      </c>
    </row>
    <row r="754" spans="1:58" x14ac:dyDescent="0.25">
      <c r="A754">
        <v>56546</v>
      </c>
      <c r="B754">
        <v>233</v>
      </c>
      <c r="C754">
        <v>14</v>
      </c>
      <c r="D754">
        <v>5</v>
      </c>
      <c r="E754">
        <v>39524</v>
      </c>
      <c r="F754">
        <v>18</v>
      </c>
      <c r="G754">
        <v>43</v>
      </c>
      <c r="H754">
        <v>54</v>
      </c>
      <c r="I754">
        <v>26</v>
      </c>
      <c r="J754">
        <v>15</v>
      </c>
      <c r="K754">
        <v>38</v>
      </c>
      <c r="L754">
        <v>0</v>
      </c>
      <c r="M754">
        <v>0</v>
      </c>
      <c r="N754">
        <v>9</v>
      </c>
      <c r="O754">
        <v>0</v>
      </c>
      <c r="P754">
        <v>0</v>
      </c>
      <c r="Q754">
        <v>0</v>
      </c>
      <c r="R754">
        <v>6.0085836909871203E-2</v>
      </c>
      <c r="S754">
        <v>2.14592274678112E-2</v>
      </c>
      <c r="T754">
        <v>39524</v>
      </c>
      <c r="U754">
        <v>7.7253218884120206E-2</v>
      </c>
      <c r="V754">
        <v>0.184549356223176</v>
      </c>
      <c r="W754">
        <v>0.23175965665236101</v>
      </c>
      <c r="X754">
        <v>0.111587982832618</v>
      </c>
      <c r="Y754">
        <v>6.43776824034335E-2</v>
      </c>
      <c r="Z754">
        <v>0.16309012875536499</v>
      </c>
      <c r="AA754">
        <v>0</v>
      </c>
      <c r="AB754">
        <v>0</v>
      </c>
      <c r="AC754">
        <v>3.8626609442060103E-2</v>
      </c>
      <c r="AD754">
        <v>0</v>
      </c>
      <c r="AE754">
        <v>0</v>
      </c>
      <c r="AF754">
        <v>0</v>
      </c>
      <c r="AG754">
        <v>0.308571428571429</v>
      </c>
      <c r="AH754">
        <v>0.64457142857142902</v>
      </c>
      <c r="AI754">
        <v>0.36</v>
      </c>
      <c r="AJ754">
        <v>0.89028571428571401</v>
      </c>
      <c r="AK754">
        <v>0.42285714285714299</v>
      </c>
      <c r="AL754">
        <v>0.55085714285714305</v>
      </c>
      <c r="AM754">
        <v>0.438857142857143</v>
      </c>
      <c r="AN754">
        <v>0.95771428571428596</v>
      </c>
      <c r="AO754">
        <v>0.746285714285714</v>
      </c>
      <c r="AP754">
        <v>0</v>
      </c>
      <c r="AQ754">
        <v>0</v>
      </c>
      <c r="AR754">
        <v>0.73371428571428599</v>
      </c>
      <c r="AS754">
        <v>0</v>
      </c>
      <c r="AT754">
        <v>0</v>
      </c>
      <c r="AU754">
        <v>0</v>
      </c>
      <c r="AV754">
        <v>2.20342857142857</v>
      </c>
      <c r="AW754">
        <v>2.3702857142857101</v>
      </c>
      <c r="AX754">
        <v>0.746285714285714</v>
      </c>
      <c r="AY754">
        <v>0.73371428571428599</v>
      </c>
      <c r="AZ754">
        <v>6.0537142857142898</v>
      </c>
      <c r="BA754">
        <v>0.60799999999999998</v>
      </c>
      <c r="BB754">
        <v>0.69257142857142895</v>
      </c>
      <c r="BC754">
        <v>0.39428571428571402</v>
      </c>
      <c r="BD754">
        <v>5.6000000000000001E-2</v>
      </c>
      <c r="BE754">
        <v>0.30399999999999999</v>
      </c>
      <c r="BF754" s="233" t="str">
        <f t="shared" si="11"/>
        <v>Some vulnerability</v>
      </c>
    </row>
    <row r="755" spans="1:58" x14ac:dyDescent="0.25">
      <c r="A755">
        <v>56547</v>
      </c>
      <c r="B755">
        <v>2868</v>
      </c>
      <c r="C755">
        <v>212</v>
      </c>
      <c r="D755">
        <v>35</v>
      </c>
      <c r="E755">
        <v>35392</v>
      </c>
      <c r="F755">
        <v>127</v>
      </c>
      <c r="G755">
        <v>430</v>
      </c>
      <c r="H755">
        <v>840</v>
      </c>
      <c r="I755">
        <v>293</v>
      </c>
      <c r="J755">
        <v>55</v>
      </c>
      <c r="K755">
        <v>423</v>
      </c>
      <c r="L755">
        <v>0</v>
      </c>
      <c r="M755">
        <v>2</v>
      </c>
      <c r="N755">
        <v>111</v>
      </c>
      <c r="O755">
        <v>8</v>
      </c>
      <c r="P755">
        <v>30</v>
      </c>
      <c r="Q755">
        <v>0</v>
      </c>
      <c r="R755">
        <v>7.3919107391910696E-2</v>
      </c>
      <c r="S755">
        <v>1.22036262203626E-2</v>
      </c>
      <c r="T755">
        <v>35392</v>
      </c>
      <c r="U755">
        <v>4.4281729428172899E-2</v>
      </c>
      <c r="V755">
        <v>0.149930264993027</v>
      </c>
      <c r="W755">
        <v>0.29288702928870303</v>
      </c>
      <c r="X755">
        <v>0.102161785216179</v>
      </c>
      <c r="Y755">
        <v>1.91771269177127E-2</v>
      </c>
      <c r="Z755">
        <v>0.14748953974895401</v>
      </c>
      <c r="AA755">
        <v>0</v>
      </c>
      <c r="AB755">
        <v>6.9735006973500695E-4</v>
      </c>
      <c r="AC755">
        <v>3.8702928870292898E-2</v>
      </c>
      <c r="AD755">
        <v>2.78940027894003E-3</v>
      </c>
      <c r="AE755">
        <v>1.0460251046025101E-2</v>
      </c>
      <c r="AF755">
        <v>0</v>
      </c>
      <c r="AG755">
        <v>0.45942857142857102</v>
      </c>
      <c r="AH755">
        <v>0.32342857142857101</v>
      </c>
      <c r="AI755">
        <v>0.624</v>
      </c>
      <c r="AJ755">
        <v>0.54400000000000004</v>
      </c>
      <c r="AK755">
        <v>0.23200000000000001</v>
      </c>
      <c r="AL755">
        <v>0.90514285714285703</v>
      </c>
      <c r="AM755">
        <v>0.34628571428571397</v>
      </c>
      <c r="AN755">
        <v>0.34399999999999997</v>
      </c>
      <c r="AO755">
        <v>0.72571428571428598</v>
      </c>
      <c r="AP755">
        <v>0</v>
      </c>
      <c r="AQ755">
        <v>0.313142857142857</v>
      </c>
      <c r="AR755">
        <v>0.73485714285714299</v>
      </c>
      <c r="AS755">
        <v>0.372571428571429</v>
      </c>
      <c r="AT755">
        <v>0.39314285714285702</v>
      </c>
      <c r="AU755">
        <v>0</v>
      </c>
      <c r="AV755">
        <v>1.95085714285714</v>
      </c>
      <c r="AW755">
        <v>1.8274285714285701</v>
      </c>
      <c r="AX755">
        <v>0.72571428571428598</v>
      </c>
      <c r="AY755">
        <v>1.8137142857142901</v>
      </c>
      <c r="AZ755">
        <v>6.3177142857142901</v>
      </c>
      <c r="BA755">
        <v>0.48571428571428599</v>
      </c>
      <c r="BB755">
        <v>0.40342857142857103</v>
      </c>
      <c r="BC755">
        <v>0.378285714285714</v>
      </c>
      <c r="BD755">
        <v>0.309714285714286</v>
      </c>
      <c r="BE755">
        <v>0.34628571428571397</v>
      </c>
      <c r="BF755" s="233" t="str">
        <f t="shared" si="11"/>
        <v>Some vulnerability</v>
      </c>
    </row>
    <row r="756" spans="1:58" x14ac:dyDescent="0.25">
      <c r="A756">
        <v>56548</v>
      </c>
      <c r="B756">
        <v>754</v>
      </c>
      <c r="C756">
        <v>26</v>
      </c>
      <c r="D756">
        <v>3</v>
      </c>
      <c r="E756">
        <v>34881</v>
      </c>
      <c r="F756">
        <v>53</v>
      </c>
      <c r="G756">
        <v>165</v>
      </c>
      <c r="H756">
        <v>184</v>
      </c>
      <c r="I756">
        <v>92</v>
      </c>
      <c r="J756">
        <v>34</v>
      </c>
      <c r="K756">
        <v>171</v>
      </c>
      <c r="L756">
        <v>4</v>
      </c>
      <c r="M756">
        <v>26</v>
      </c>
      <c r="N756">
        <v>10</v>
      </c>
      <c r="O756">
        <v>16</v>
      </c>
      <c r="P756">
        <v>26</v>
      </c>
      <c r="Q756">
        <v>44</v>
      </c>
      <c r="R756">
        <v>3.4482758620689703E-2</v>
      </c>
      <c r="S756">
        <v>3.9787798408488098E-3</v>
      </c>
      <c r="T756">
        <v>34881</v>
      </c>
      <c r="U756">
        <v>7.0291777188328894E-2</v>
      </c>
      <c r="V756">
        <v>0.21883289124668401</v>
      </c>
      <c r="W756">
        <v>0.24403183023872699</v>
      </c>
      <c r="X756">
        <v>0.12201591511936299</v>
      </c>
      <c r="Y756">
        <v>4.5092838196286497E-2</v>
      </c>
      <c r="Z756">
        <v>0.22679045092838199</v>
      </c>
      <c r="AA756">
        <v>5.3050397877984099E-3</v>
      </c>
      <c r="AB756">
        <v>3.4482758620689703E-2</v>
      </c>
      <c r="AC756">
        <v>1.3262599469495999E-2</v>
      </c>
      <c r="AD756">
        <v>2.1220159151193602E-2</v>
      </c>
      <c r="AE756">
        <v>3.4482758620689703E-2</v>
      </c>
      <c r="AF756">
        <v>5.8355437665782502E-2</v>
      </c>
      <c r="AG756">
        <v>0.10285714285714299</v>
      </c>
      <c r="AH756">
        <v>9.1428571428571401E-2</v>
      </c>
      <c r="AI756">
        <v>0.65257142857142902</v>
      </c>
      <c r="AJ756">
        <v>0.85028571428571398</v>
      </c>
      <c r="AK756">
        <v>0.63657142857142901</v>
      </c>
      <c r="AL756">
        <v>0.63885714285714301</v>
      </c>
      <c r="AM756">
        <v>0.53828571428571403</v>
      </c>
      <c r="AN756">
        <v>0.88</v>
      </c>
      <c r="AO756">
        <v>0.83771428571428597</v>
      </c>
      <c r="AP756">
        <v>0.64914285714285702</v>
      </c>
      <c r="AQ756">
        <v>0.70514285714285696</v>
      </c>
      <c r="AR756">
        <v>0.45714285714285702</v>
      </c>
      <c r="AS756">
        <v>0.93828571428571395</v>
      </c>
      <c r="AT756">
        <v>0.874285714285714</v>
      </c>
      <c r="AU756">
        <v>0.93600000000000005</v>
      </c>
      <c r="AV756">
        <v>1.69714285714286</v>
      </c>
      <c r="AW756">
        <v>2.6937142857142899</v>
      </c>
      <c r="AX756">
        <v>1.48685714285714</v>
      </c>
      <c r="AY756">
        <v>3.9108571428571399</v>
      </c>
      <c r="AZ756">
        <v>9.78857142857143</v>
      </c>
      <c r="BA756">
        <v>0.378285714285714</v>
      </c>
      <c r="BB756">
        <v>0.85371428571428598</v>
      </c>
      <c r="BC756">
        <v>0.79085714285714304</v>
      </c>
      <c r="BD756">
        <v>0.96799999999999997</v>
      </c>
      <c r="BE756">
        <v>0.88457142857142901</v>
      </c>
      <c r="BF756" s="233" t="str">
        <f t="shared" si="11"/>
        <v>Most vulnerability</v>
      </c>
    </row>
    <row r="757" spans="1:58" x14ac:dyDescent="0.25">
      <c r="A757">
        <v>56549</v>
      </c>
      <c r="B757">
        <v>4839</v>
      </c>
      <c r="C757">
        <v>304</v>
      </c>
      <c r="D757">
        <v>43</v>
      </c>
      <c r="E757">
        <v>42321</v>
      </c>
      <c r="F757">
        <v>160</v>
      </c>
      <c r="G757">
        <v>827</v>
      </c>
      <c r="H757">
        <v>1486</v>
      </c>
      <c r="I757">
        <v>460</v>
      </c>
      <c r="J757">
        <v>65</v>
      </c>
      <c r="K757">
        <v>118</v>
      </c>
      <c r="L757">
        <v>0</v>
      </c>
      <c r="M757">
        <v>214</v>
      </c>
      <c r="N757">
        <v>92</v>
      </c>
      <c r="O757">
        <v>47</v>
      </c>
      <c r="P757">
        <v>58</v>
      </c>
      <c r="Q757">
        <v>72</v>
      </c>
      <c r="R757">
        <v>6.2822897292829097E-2</v>
      </c>
      <c r="S757">
        <v>8.8861334986567505E-3</v>
      </c>
      <c r="T757">
        <v>42321</v>
      </c>
      <c r="U757">
        <v>3.3064682785699497E-2</v>
      </c>
      <c r="V757">
        <v>0.17090307914858399</v>
      </c>
      <c r="W757">
        <v>0.30708824137218399</v>
      </c>
      <c r="X757">
        <v>9.5060963008886099E-2</v>
      </c>
      <c r="Y757">
        <v>1.3432527381690399E-2</v>
      </c>
      <c r="Z757">
        <v>2.4385203554453401E-2</v>
      </c>
      <c r="AA757">
        <v>0</v>
      </c>
      <c r="AB757">
        <v>4.4224013225873098E-2</v>
      </c>
      <c r="AC757">
        <v>1.9012192601777202E-2</v>
      </c>
      <c r="AD757">
        <v>9.7127505682992298E-3</v>
      </c>
      <c r="AE757">
        <v>1.1985947509816099E-2</v>
      </c>
      <c r="AF757">
        <v>1.48791072535648E-2</v>
      </c>
      <c r="AG757">
        <v>0.33942857142857102</v>
      </c>
      <c r="AH757">
        <v>0.20457142857142899</v>
      </c>
      <c r="AI757">
        <v>0.26514285714285701</v>
      </c>
      <c r="AJ757">
        <v>0.35428571428571398</v>
      </c>
      <c r="AK757">
        <v>0.34514285714285697</v>
      </c>
      <c r="AL757">
        <v>0.94514285714285695</v>
      </c>
      <c r="AM757">
        <v>0.28000000000000003</v>
      </c>
      <c r="AN757">
        <v>0.17028571428571401</v>
      </c>
      <c r="AO757">
        <v>8.5714285714285701E-2</v>
      </c>
      <c r="AP757">
        <v>0</v>
      </c>
      <c r="AQ757">
        <v>0.77714285714285702</v>
      </c>
      <c r="AR757">
        <v>0.53828571428571403</v>
      </c>
      <c r="AS757">
        <v>0.75771428571428601</v>
      </c>
      <c r="AT757">
        <v>0.438857142857143</v>
      </c>
      <c r="AU757">
        <v>0.68</v>
      </c>
      <c r="AV757">
        <v>1.1634285714285699</v>
      </c>
      <c r="AW757">
        <v>1.74057142857143</v>
      </c>
      <c r="AX757">
        <v>8.5714285714285701E-2</v>
      </c>
      <c r="AY757">
        <v>3.1920000000000002</v>
      </c>
      <c r="AZ757">
        <v>6.1817142857142899</v>
      </c>
      <c r="BA757">
        <v>0.17371428571428599</v>
      </c>
      <c r="BB757">
        <v>0.35657142857142898</v>
      </c>
      <c r="BC757">
        <v>6.9714285714285701E-2</v>
      </c>
      <c r="BD757">
        <v>0.753142857142857</v>
      </c>
      <c r="BE757">
        <v>0.33142857142857102</v>
      </c>
      <c r="BF757" s="233" t="str">
        <f t="shared" si="11"/>
        <v>Some vulnerability</v>
      </c>
    </row>
    <row r="758" spans="1:58" x14ac:dyDescent="0.25">
      <c r="A758">
        <v>56550</v>
      </c>
      <c r="B758">
        <v>267</v>
      </c>
      <c r="C758">
        <v>27</v>
      </c>
      <c r="D758">
        <v>6</v>
      </c>
      <c r="E758">
        <v>35951</v>
      </c>
      <c r="F758">
        <v>7</v>
      </c>
      <c r="G758">
        <v>44</v>
      </c>
      <c r="H758">
        <v>67</v>
      </c>
      <c r="I758">
        <v>31</v>
      </c>
      <c r="J758">
        <v>2</v>
      </c>
      <c r="K758">
        <v>21</v>
      </c>
      <c r="L758">
        <v>0</v>
      </c>
      <c r="M758">
        <v>7</v>
      </c>
      <c r="N758">
        <v>10</v>
      </c>
      <c r="O758">
        <v>0</v>
      </c>
      <c r="P758">
        <v>2</v>
      </c>
      <c r="Q758">
        <v>0</v>
      </c>
      <c r="R758">
        <v>0.101123595505618</v>
      </c>
      <c r="S758">
        <v>2.2471910112359501E-2</v>
      </c>
      <c r="T758">
        <v>35951</v>
      </c>
      <c r="U758">
        <v>2.6217228464419502E-2</v>
      </c>
      <c r="V758">
        <v>0.164794007490637</v>
      </c>
      <c r="W758">
        <v>0.25093632958801498</v>
      </c>
      <c r="X758">
        <v>0.116104868913858</v>
      </c>
      <c r="Y758">
        <v>7.4906367041198503E-3</v>
      </c>
      <c r="Z758">
        <v>7.8651685393258397E-2</v>
      </c>
      <c r="AA758">
        <v>0</v>
      </c>
      <c r="AB758">
        <v>2.6217228464419502E-2</v>
      </c>
      <c r="AC758">
        <v>3.7453183520599301E-2</v>
      </c>
      <c r="AD758">
        <v>0</v>
      </c>
      <c r="AE758">
        <v>7.4906367041198503E-3</v>
      </c>
      <c r="AF758">
        <v>0</v>
      </c>
      <c r="AG758">
        <v>0.66057142857142903</v>
      </c>
      <c r="AH758">
        <v>0.67542857142857105</v>
      </c>
      <c r="AI758">
        <v>0.57714285714285696</v>
      </c>
      <c r="AJ758">
        <v>0.22857142857142901</v>
      </c>
      <c r="AK758">
        <v>0.30628571428571399</v>
      </c>
      <c r="AL758">
        <v>0.68914285714285695</v>
      </c>
      <c r="AM758">
        <v>0.48799999999999999</v>
      </c>
      <c r="AN758">
        <v>5.6000000000000001E-2</v>
      </c>
      <c r="AO758">
        <v>0.442285714285714</v>
      </c>
      <c r="AP758">
        <v>0</v>
      </c>
      <c r="AQ758">
        <v>0.63885714285714301</v>
      </c>
      <c r="AR758">
        <v>0.72114285714285697</v>
      </c>
      <c r="AS758">
        <v>0</v>
      </c>
      <c r="AT758">
        <v>0.28799999999999998</v>
      </c>
      <c r="AU758">
        <v>0</v>
      </c>
      <c r="AV758">
        <v>2.1417142857142899</v>
      </c>
      <c r="AW758">
        <v>1.53942857142857</v>
      </c>
      <c r="AX758">
        <v>0.442285714285714</v>
      </c>
      <c r="AY758">
        <v>1.6479999999999999</v>
      </c>
      <c r="AZ758">
        <v>5.7714285714285696</v>
      </c>
      <c r="BA758">
        <v>0.58514285714285696</v>
      </c>
      <c r="BB758">
        <v>0.24</v>
      </c>
      <c r="BC758">
        <v>0.23200000000000001</v>
      </c>
      <c r="BD758">
        <v>0.26514285714285701</v>
      </c>
      <c r="BE758">
        <v>0.25714285714285701</v>
      </c>
      <c r="BF758" s="233" t="str">
        <f t="shared" si="11"/>
        <v>Some vulnerability</v>
      </c>
    </row>
    <row r="759" spans="1:58" x14ac:dyDescent="0.25">
      <c r="A759">
        <v>56551</v>
      </c>
      <c r="B759">
        <v>2191</v>
      </c>
      <c r="C759">
        <v>273</v>
      </c>
      <c r="D759">
        <v>24</v>
      </c>
      <c r="E759">
        <v>34681</v>
      </c>
      <c r="F759">
        <v>152</v>
      </c>
      <c r="G759">
        <v>741</v>
      </c>
      <c r="H759">
        <v>401</v>
      </c>
      <c r="I759">
        <v>360</v>
      </c>
      <c r="J759">
        <v>106</v>
      </c>
      <c r="K759">
        <v>151</v>
      </c>
      <c r="L759">
        <v>53</v>
      </c>
      <c r="M759">
        <v>41</v>
      </c>
      <c r="N759">
        <v>112</v>
      </c>
      <c r="O759">
        <v>13</v>
      </c>
      <c r="P759">
        <v>35</v>
      </c>
      <c r="Q759">
        <v>46</v>
      </c>
      <c r="R759">
        <v>0.124600638977636</v>
      </c>
      <c r="S759">
        <v>1.09539023277042E-2</v>
      </c>
      <c r="T759">
        <v>34681</v>
      </c>
      <c r="U759">
        <v>6.9374714742126906E-2</v>
      </c>
      <c r="V759">
        <v>0.33820173436786899</v>
      </c>
      <c r="W759">
        <v>0.183021451392058</v>
      </c>
      <c r="X759">
        <v>0.16430853491556399</v>
      </c>
      <c r="Y759">
        <v>4.8379735280693698E-2</v>
      </c>
      <c r="Z759">
        <v>6.8918302145139193E-2</v>
      </c>
      <c r="AA759">
        <v>2.4189867640346901E-2</v>
      </c>
      <c r="AB759">
        <v>1.8712916476494802E-2</v>
      </c>
      <c r="AC759">
        <v>5.1118210862619799E-2</v>
      </c>
      <c r="AD759">
        <v>5.9333637608397997E-3</v>
      </c>
      <c r="AE759">
        <v>1.59744408945687E-2</v>
      </c>
      <c r="AF759">
        <v>2.09949794614331E-2</v>
      </c>
      <c r="AG759">
        <v>0.78971428571428604</v>
      </c>
      <c r="AH759">
        <v>0.27885714285714303</v>
      </c>
      <c r="AI759">
        <v>0.66171428571428603</v>
      </c>
      <c r="AJ759">
        <v>0.84342857142857097</v>
      </c>
      <c r="AK759">
        <v>0.94628571428571395</v>
      </c>
      <c r="AL759">
        <v>0.216</v>
      </c>
      <c r="AM759">
        <v>0.83542857142857097</v>
      </c>
      <c r="AN759">
        <v>0.90628571428571403</v>
      </c>
      <c r="AO759">
        <v>0.373714285714286</v>
      </c>
      <c r="AP759">
        <v>0.90171428571428602</v>
      </c>
      <c r="AQ759">
        <v>0.55542857142857105</v>
      </c>
      <c r="AR759">
        <v>0.79542857142857104</v>
      </c>
      <c r="AS759">
        <v>0.58971428571428597</v>
      </c>
      <c r="AT759">
        <v>0.55542857142857105</v>
      </c>
      <c r="AU759">
        <v>0.750857142857143</v>
      </c>
      <c r="AV759">
        <v>2.5737142857142898</v>
      </c>
      <c r="AW759">
        <v>2.9039999999999999</v>
      </c>
      <c r="AX759">
        <v>1.27542857142857</v>
      </c>
      <c r="AY759">
        <v>3.2468571428571402</v>
      </c>
      <c r="AZ759">
        <v>10</v>
      </c>
      <c r="BA759">
        <v>0.73942857142857099</v>
      </c>
      <c r="BB759">
        <v>0.93828571428571395</v>
      </c>
      <c r="BC759">
        <v>0.68914285714285695</v>
      </c>
      <c r="BD759">
        <v>0.77600000000000002</v>
      </c>
      <c r="BE759">
        <v>0.90171428571428602</v>
      </c>
      <c r="BF759" s="233" t="str">
        <f t="shared" si="11"/>
        <v>Most vulnerability</v>
      </c>
    </row>
    <row r="760" spans="1:58" x14ac:dyDescent="0.25">
      <c r="A760">
        <v>56552</v>
      </c>
      <c r="B760">
        <v>540</v>
      </c>
      <c r="C760">
        <v>52</v>
      </c>
      <c r="D760">
        <v>11</v>
      </c>
      <c r="E760">
        <v>29618</v>
      </c>
      <c r="F760">
        <v>27</v>
      </c>
      <c r="G760">
        <v>130</v>
      </c>
      <c r="H760">
        <v>176</v>
      </c>
      <c r="I760">
        <v>56</v>
      </c>
      <c r="J760">
        <v>19</v>
      </c>
      <c r="K760">
        <v>96</v>
      </c>
      <c r="L760">
        <v>0</v>
      </c>
      <c r="M760">
        <v>1</v>
      </c>
      <c r="N760">
        <v>39</v>
      </c>
      <c r="O760">
        <v>2</v>
      </c>
      <c r="P760">
        <v>17</v>
      </c>
      <c r="Q760">
        <v>0</v>
      </c>
      <c r="R760">
        <v>9.6296296296296297E-2</v>
      </c>
      <c r="S760">
        <v>2.03703703703704E-2</v>
      </c>
      <c r="T760">
        <v>29618</v>
      </c>
      <c r="U760">
        <v>0.05</v>
      </c>
      <c r="V760">
        <v>0.240740740740741</v>
      </c>
      <c r="W760">
        <v>0.32592592592592601</v>
      </c>
      <c r="X760">
        <v>0.10370370370370401</v>
      </c>
      <c r="Y760">
        <v>3.5185185185185201E-2</v>
      </c>
      <c r="Z760">
        <v>0.17777777777777801</v>
      </c>
      <c r="AA760">
        <v>0</v>
      </c>
      <c r="AB760">
        <v>1.85185185185185E-3</v>
      </c>
      <c r="AC760">
        <v>7.2222222222222202E-2</v>
      </c>
      <c r="AD760">
        <v>3.7037037037036999E-3</v>
      </c>
      <c r="AE760">
        <v>3.1481481481481499E-2</v>
      </c>
      <c r="AF760">
        <v>0</v>
      </c>
      <c r="AG760">
        <v>0.628571428571429</v>
      </c>
      <c r="AH760">
        <v>0.61142857142857099</v>
      </c>
      <c r="AI760">
        <v>0.88114285714285701</v>
      </c>
      <c r="AJ760">
        <v>0.65485714285714303</v>
      </c>
      <c r="AK760">
        <v>0.750857142857143</v>
      </c>
      <c r="AL760">
        <v>0.97257142857142898</v>
      </c>
      <c r="AM760">
        <v>0.36114285714285699</v>
      </c>
      <c r="AN760">
        <v>0.76342857142857101</v>
      </c>
      <c r="AO760">
        <v>0.77371428571428602</v>
      </c>
      <c r="AP760">
        <v>0</v>
      </c>
      <c r="AQ760">
        <v>0.33142857142857102</v>
      </c>
      <c r="AR760">
        <v>0.86514285714285699</v>
      </c>
      <c r="AS760">
        <v>0.42628571428571399</v>
      </c>
      <c r="AT760">
        <v>0.84</v>
      </c>
      <c r="AU760">
        <v>0</v>
      </c>
      <c r="AV760">
        <v>2.7759999999999998</v>
      </c>
      <c r="AW760">
        <v>2.8479999999999999</v>
      </c>
      <c r="AX760">
        <v>0.77371428571428602</v>
      </c>
      <c r="AY760">
        <v>2.46285714285714</v>
      </c>
      <c r="AZ760">
        <v>8.8605714285714292</v>
      </c>
      <c r="BA760">
        <v>0.81371428571428595</v>
      </c>
      <c r="BB760">
        <v>0.91771428571428604</v>
      </c>
      <c r="BC760">
        <v>0.41028571428571398</v>
      </c>
      <c r="BD760">
        <v>0.53257142857142903</v>
      </c>
      <c r="BE760">
        <v>0.76228571428571401</v>
      </c>
      <c r="BF760" s="233" t="str">
        <f t="shared" si="11"/>
        <v>Most vulnerability</v>
      </c>
    </row>
    <row r="761" spans="1:58" x14ac:dyDescent="0.25">
      <c r="A761">
        <v>56553</v>
      </c>
      <c r="B761">
        <v>197</v>
      </c>
      <c r="C761">
        <v>5</v>
      </c>
      <c r="D761">
        <v>0</v>
      </c>
      <c r="E761">
        <v>50925</v>
      </c>
      <c r="F761">
        <v>9</v>
      </c>
      <c r="G761">
        <v>81</v>
      </c>
      <c r="H761">
        <v>17</v>
      </c>
      <c r="I761">
        <v>7</v>
      </c>
      <c r="J761">
        <v>44</v>
      </c>
      <c r="K761">
        <v>0</v>
      </c>
      <c r="L761">
        <v>0</v>
      </c>
      <c r="M761">
        <v>0</v>
      </c>
      <c r="N761">
        <v>6</v>
      </c>
      <c r="O761">
        <v>0</v>
      </c>
      <c r="P761">
        <v>3</v>
      </c>
      <c r="Q761">
        <v>0</v>
      </c>
      <c r="R761">
        <v>2.5380710659898501E-2</v>
      </c>
      <c r="S761">
        <v>0</v>
      </c>
      <c r="T761">
        <v>50925</v>
      </c>
      <c r="U761">
        <v>4.5685279187817299E-2</v>
      </c>
      <c r="V761">
        <v>0.41116751269035501</v>
      </c>
      <c r="W761">
        <v>8.6294416243654803E-2</v>
      </c>
      <c r="X761">
        <v>3.5532994923857898E-2</v>
      </c>
      <c r="Y761">
        <v>0.22335025380710699</v>
      </c>
      <c r="Z761">
        <v>0</v>
      </c>
      <c r="AA761">
        <v>0</v>
      </c>
      <c r="AB761">
        <v>0</v>
      </c>
      <c r="AC761">
        <v>3.0456852791878201E-2</v>
      </c>
      <c r="AD761">
        <v>0</v>
      </c>
      <c r="AE761">
        <v>1.5228426395939101E-2</v>
      </c>
      <c r="AF761">
        <v>0</v>
      </c>
      <c r="AG761">
        <v>5.6000000000000001E-2</v>
      </c>
      <c r="AH761">
        <v>0</v>
      </c>
      <c r="AI761">
        <v>0.112</v>
      </c>
      <c r="AJ761">
        <v>0.56799999999999995</v>
      </c>
      <c r="AK761">
        <v>0.98285714285714298</v>
      </c>
      <c r="AL761">
        <v>4.1142857142857099E-2</v>
      </c>
      <c r="AM761">
        <v>5.7142857142857099E-3</v>
      </c>
      <c r="AN761">
        <v>0.998857142857143</v>
      </c>
      <c r="AO761">
        <v>0</v>
      </c>
      <c r="AP761">
        <v>0</v>
      </c>
      <c r="AQ761">
        <v>0</v>
      </c>
      <c r="AR761">
        <v>0.68</v>
      </c>
      <c r="AS761">
        <v>0</v>
      </c>
      <c r="AT761">
        <v>0.53257142857142903</v>
      </c>
      <c r="AU761">
        <v>0</v>
      </c>
      <c r="AV761">
        <v>0.73599999999999999</v>
      </c>
      <c r="AW761">
        <v>2.0285714285714298</v>
      </c>
      <c r="AX761">
        <v>0</v>
      </c>
      <c r="AY761">
        <v>1.21257142857143</v>
      </c>
      <c r="AZ761">
        <v>3.97714285714286</v>
      </c>
      <c r="BA761">
        <v>5.6000000000000001E-2</v>
      </c>
      <c r="BB761">
        <v>0.52228571428571402</v>
      </c>
      <c r="BC761">
        <v>0</v>
      </c>
      <c r="BD761">
        <v>0.14399999999999999</v>
      </c>
      <c r="BE761">
        <v>3.3142857142857099E-2</v>
      </c>
      <c r="BF761" s="233" t="str">
        <f t="shared" si="11"/>
        <v>Least vulnerability</v>
      </c>
    </row>
    <row r="762" spans="1:58" x14ac:dyDescent="0.25">
      <c r="A762">
        <v>56554</v>
      </c>
      <c r="B762">
        <v>2698</v>
      </c>
      <c r="C762">
        <v>117</v>
      </c>
      <c r="D762">
        <v>25</v>
      </c>
      <c r="E762">
        <v>41851</v>
      </c>
      <c r="F762">
        <v>137</v>
      </c>
      <c r="G762">
        <v>631</v>
      </c>
      <c r="H762">
        <v>626</v>
      </c>
      <c r="I762">
        <v>443</v>
      </c>
      <c r="J762">
        <v>91</v>
      </c>
      <c r="K762">
        <v>236</v>
      </c>
      <c r="L762">
        <v>0</v>
      </c>
      <c r="M762">
        <v>6</v>
      </c>
      <c r="N762">
        <v>130</v>
      </c>
      <c r="O762">
        <v>5</v>
      </c>
      <c r="P762">
        <v>18</v>
      </c>
      <c r="Q762">
        <v>42</v>
      </c>
      <c r="R762">
        <v>4.3365455893254301E-2</v>
      </c>
      <c r="S762">
        <v>9.2661230541141604E-3</v>
      </c>
      <c r="T762">
        <v>41851</v>
      </c>
      <c r="U762">
        <v>5.0778354336545602E-2</v>
      </c>
      <c r="V762">
        <v>0.23387694588584099</v>
      </c>
      <c r="W762">
        <v>0.232023721275019</v>
      </c>
      <c r="X762">
        <v>0.164195700518903</v>
      </c>
      <c r="Y762">
        <v>3.3728687916975503E-2</v>
      </c>
      <c r="Z762">
        <v>8.7472201630837701E-2</v>
      </c>
      <c r="AA762">
        <v>0</v>
      </c>
      <c r="AB762">
        <v>2.2238695329874002E-3</v>
      </c>
      <c r="AC762">
        <v>4.8183839881393603E-2</v>
      </c>
      <c r="AD762">
        <v>1.8532246108228299E-3</v>
      </c>
      <c r="AE762">
        <v>6.6716085989621896E-3</v>
      </c>
      <c r="AF762">
        <v>1.5567086730911801E-2</v>
      </c>
      <c r="AG762">
        <v>0.17599999999999999</v>
      </c>
      <c r="AH762">
        <v>0.216</v>
      </c>
      <c r="AI762">
        <v>0.28685714285714298</v>
      </c>
      <c r="AJ762">
        <v>0.67085714285714304</v>
      </c>
      <c r="AK762">
        <v>0.71085714285714297</v>
      </c>
      <c r="AL762">
        <v>0.55314285714285705</v>
      </c>
      <c r="AM762">
        <v>0.83314285714285696</v>
      </c>
      <c r="AN762">
        <v>0.73714285714285699</v>
      </c>
      <c r="AO762">
        <v>0.501714285714286</v>
      </c>
      <c r="AP762">
        <v>0</v>
      </c>
      <c r="AQ762">
        <v>0.33714285714285702</v>
      </c>
      <c r="AR762">
        <v>0.78285714285714303</v>
      </c>
      <c r="AS762">
        <v>0.313142857142857</v>
      </c>
      <c r="AT762">
        <v>0.25942857142857101</v>
      </c>
      <c r="AU762">
        <v>0.68914285714285695</v>
      </c>
      <c r="AV762">
        <v>1.3497142857142901</v>
      </c>
      <c r="AW762">
        <v>2.8342857142857101</v>
      </c>
      <c r="AX762">
        <v>0.501714285714286</v>
      </c>
      <c r="AY762">
        <v>2.3817142857142901</v>
      </c>
      <c r="AZ762">
        <v>7.0674285714285698</v>
      </c>
      <c r="BA762">
        <v>0.23314285714285701</v>
      </c>
      <c r="BB762">
        <v>0.91542857142857104</v>
      </c>
      <c r="BC762">
        <v>0.25600000000000001</v>
      </c>
      <c r="BD762">
        <v>0.500571428571429</v>
      </c>
      <c r="BE762">
        <v>0.47085714285714297</v>
      </c>
      <c r="BF762" s="233" t="str">
        <f t="shared" si="11"/>
        <v>Some vulnerability</v>
      </c>
    </row>
    <row r="763" spans="1:58" x14ac:dyDescent="0.25">
      <c r="A763">
        <v>56556</v>
      </c>
      <c r="B763">
        <v>1303</v>
      </c>
      <c r="C763">
        <v>230</v>
      </c>
      <c r="D763">
        <v>20</v>
      </c>
      <c r="E763">
        <v>25590</v>
      </c>
      <c r="F763">
        <v>66</v>
      </c>
      <c r="G763">
        <v>286</v>
      </c>
      <c r="H763">
        <v>333</v>
      </c>
      <c r="I763">
        <v>106</v>
      </c>
      <c r="J763">
        <v>15</v>
      </c>
      <c r="K763">
        <v>283</v>
      </c>
      <c r="L763">
        <v>13</v>
      </c>
      <c r="M763">
        <v>88</v>
      </c>
      <c r="N763">
        <v>37</v>
      </c>
      <c r="O763">
        <v>23</v>
      </c>
      <c r="P763">
        <v>37</v>
      </c>
      <c r="Q763">
        <v>89</v>
      </c>
      <c r="R763">
        <v>0.17651573292402101</v>
      </c>
      <c r="S763">
        <v>1.53491941673062E-2</v>
      </c>
      <c r="T763">
        <v>25590</v>
      </c>
      <c r="U763">
        <v>5.0652340752110503E-2</v>
      </c>
      <c r="V763">
        <v>0.219493476592479</v>
      </c>
      <c r="W763">
        <v>0.25556408288564902</v>
      </c>
      <c r="X763">
        <v>8.1350729086722903E-2</v>
      </c>
      <c r="Y763">
        <v>1.15118956254797E-2</v>
      </c>
      <c r="Z763">
        <v>0.21719109746738299</v>
      </c>
      <c r="AA763">
        <v>9.9769762087490391E-3</v>
      </c>
      <c r="AB763">
        <v>6.7536454336147397E-2</v>
      </c>
      <c r="AC763">
        <v>2.8396009209516501E-2</v>
      </c>
      <c r="AD763">
        <v>1.7651573292402099E-2</v>
      </c>
      <c r="AE763">
        <v>2.8396009209516501E-2</v>
      </c>
      <c r="AF763">
        <v>6.8303914044512706E-2</v>
      </c>
      <c r="AG763">
        <v>0.93028571428571405</v>
      </c>
      <c r="AH763">
        <v>0.40685714285714297</v>
      </c>
      <c r="AI763">
        <v>0.95085714285714296</v>
      </c>
      <c r="AJ763">
        <v>0.66628571428571404</v>
      </c>
      <c r="AK763">
        <v>0.64</v>
      </c>
      <c r="AL763">
        <v>0.72571428571428598</v>
      </c>
      <c r="AM763">
        <v>0.153142857142857</v>
      </c>
      <c r="AN763">
        <v>0.11771428571428599</v>
      </c>
      <c r="AO763">
        <v>0.82742857142857096</v>
      </c>
      <c r="AP763">
        <v>0.77257142857142902</v>
      </c>
      <c r="AQ763">
        <v>0.870857142857143</v>
      </c>
      <c r="AR763">
        <v>0.66057142857142903</v>
      </c>
      <c r="AS763">
        <v>0.91200000000000003</v>
      </c>
      <c r="AT763">
        <v>0.79657142857142904</v>
      </c>
      <c r="AU763">
        <v>0.95085714285714296</v>
      </c>
      <c r="AV763">
        <v>2.9542857142857102</v>
      </c>
      <c r="AW763">
        <v>1.6365714285714299</v>
      </c>
      <c r="AX763">
        <v>1.6</v>
      </c>
      <c r="AY763">
        <v>4.1908571428571397</v>
      </c>
      <c r="AZ763">
        <v>10.381714285714301</v>
      </c>
      <c r="BA763">
        <v>0.86628571428571399</v>
      </c>
      <c r="BB763">
        <v>0.29371428571428598</v>
      </c>
      <c r="BC763">
        <v>0.85599999999999998</v>
      </c>
      <c r="BD763">
        <v>0.995428571428571</v>
      </c>
      <c r="BE763">
        <v>0.93257142857142905</v>
      </c>
      <c r="BF763" s="233" t="str">
        <f t="shared" si="11"/>
        <v>Most vulnerability</v>
      </c>
    </row>
    <row r="764" spans="1:58" x14ac:dyDescent="0.25">
      <c r="A764">
        <v>56557</v>
      </c>
      <c r="B764">
        <v>2863</v>
      </c>
      <c r="C764">
        <v>590</v>
      </c>
      <c r="D764">
        <v>121</v>
      </c>
      <c r="E764">
        <v>24836</v>
      </c>
      <c r="F764">
        <v>275</v>
      </c>
      <c r="G764">
        <v>478</v>
      </c>
      <c r="H764">
        <v>888</v>
      </c>
      <c r="I764">
        <v>468</v>
      </c>
      <c r="J764">
        <v>77</v>
      </c>
      <c r="K764">
        <v>1570</v>
      </c>
      <c r="L764">
        <v>10</v>
      </c>
      <c r="M764">
        <v>120</v>
      </c>
      <c r="N764">
        <v>74</v>
      </c>
      <c r="O764">
        <v>50</v>
      </c>
      <c r="P764">
        <v>71</v>
      </c>
      <c r="Q764">
        <v>77</v>
      </c>
      <c r="R764">
        <v>0.20607754104086601</v>
      </c>
      <c r="S764">
        <v>4.2263360111770898E-2</v>
      </c>
      <c r="T764">
        <v>24836</v>
      </c>
      <c r="U764">
        <v>9.6053091163115598E-2</v>
      </c>
      <c r="V764">
        <v>0.166957736639888</v>
      </c>
      <c r="W764">
        <v>0.310164163464897</v>
      </c>
      <c r="X764">
        <v>0.16346489696122901</v>
      </c>
      <c r="Y764">
        <v>2.6894865525672398E-2</v>
      </c>
      <c r="Z764">
        <v>0.54837582954942399</v>
      </c>
      <c r="AA764">
        <v>3.49283967865875E-3</v>
      </c>
      <c r="AB764">
        <v>4.1914076143905001E-2</v>
      </c>
      <c r="AC764">
        <v>2.5847013622074699E-2</v>
      </c>
      <c r="AD764">
        <v>1.74641983932937E-2</v>
      </c>
      <c r="AE764">
        <v>2.4799161718477101E-2</v>
      </c>
      <c r="AF764">
        <v>2.6894865525672398E-2</v>
      </c>
      <c r="AG764">
        <v>0.95314285714285696</v>
      </c>
      <c r="AH764">
        <v>0.92342857142857104</v>
      </c>
      <c r="AI764">
        <v>0.95314285714285696</v>
      </c>
      <c r="AJ764">
        <v>0.95085714285714296</v>
      </c>
      <c r="AK764">
        <v>0.31885714285714301</v>
      </c>
      <c r="AL764">
        <v>0.95085714285714296</v>
      </c>
      <c r="AM764">
        <v>0.83085714285714296</v>
      </c>
      <c r="AN764">
        <v>0.58057142857142896</v>
      </c>
      <c r="AO764">
        <v>0.96685714285714297</v>
      </c>
      <c r="AP764">
        <v>0.57714285714285696</v>
      </c>
      <c r="AQ764">
        <v>0.76571428571428601</v>
      </c>
      <c r="AR764">
        <v>0.63085714285714301</v>
      </c>
      <c r="AS764">
        <v>0.90971428571428603</v>
      </c>
      <c r="AT764">
        <v>0.747428571428571</v>
      </c>
      <c r="AU764">
        <v>0.81257142857142906</v>
      </c>
      <c r="AV764">
        <v>3.78057142857143</v>
      </c>
      <c r="AW764">
        <v>2.6811428571428602</v>
      </c>
      <c r="AX764">
        <v>1.544</v>
      </c>
      <c r="AY764">
        <v>3.8662857142857101</v>
      </c>
      <c r="AZ764">
        <v>11.872</v>
      </c>
      <c r="BA764">
        <v>0.98628571428571399</v>
      </c>
      <c r="BB764">
        <v>0.84914285714285698</v>
      </c>
      <c r="BC764">
        <v>0.81942857142857095</v>
      </c>
      <c r="BD764">
        <v>0.96</v>
      </c>
      <c r="BE764">
        <v>0.996571428571429</v>
      </c>
      <c r="BF764" s="233" t="str">
        <f t="shared" si="11"/>
        <v>Most vulnerability</v>
      </c>
    </row>
    <row r="765" spans="1:58" x14ac:dyDescent="0.25">
      <c r="A765">
        <v>56560</v>
      </c>
      <c r="B765">
        <v>43860</v>
      </c>
      <c r="C765">
        <v>7678</v>
      </c>
      <c r="D765">
        <v>1091</v>
      </c>
      <c r="E765">
        <v>36021</v>
      </c>
      <c r="F765">
        <v>1577</v>
      </c>
      <c r="G765">
        <v>5719</v>
      </c>
      <c r="H765">
        <v>10659</v>
      </c>
      <c r="I765">
        <v>5371</v>
      </c>
      <c r="J765">
        <v>1122</v>
      </c>
      <c r="K765">
        <v>7908</v>
      </c>
      <c r="L765">
        <v>307</v>
      </c>
      <c r="M765">
        <v>5119</v>
      </c>
      <c r="N765">
        <v>189</v>
      </c>
      <c r="O765">
        <v>451</v>
      </c>
      <c r="P765">
        <v>1794</v>
      </c>
      <c r="Q765">
        <v>1144</v>
      </c>
      <c r="R765">
        <v>0.175056999544004</v>
      </c>
      <c r="S765">
        <v>2.4874601003191998E-2</v>
      </c>
      <c r="T765">
        <v>36021</v>
      </c>
      <c r="U765">
        <v>3.5955312357501101E-2</v>
      </c>
      <c r="V765">
        <v>0.130392156862745</v>
      </c>
      <c r="W765">
        <v>0.24302325581395301</v>
      </c>
      <c r="X765">
        <v>0.122457820337437</v>
      </c>
      <c r="Y765">
        <v>2.5581395348837199E-2</v>
      </c>
      <c r="Z765">
        <v>0.180300957592339</v>
      </c>
      <c r="AA765">
        <v>6.9995440036479699E-3</v>
      </c>
      <c r="AB765">
        <v>0.11671226630187</v>
      </c>
      <c r="AC765">
        <v>4.30916552667579E-3</v>
      </c>
      <c r="AD765">
        <v>1.0282717738258101E-2</v>
      </c>
      <c r="AE765">
        <v>4.0902872777017797E-2</v>
      </c>
      <c r="AF765">
        <v>2.6082991336069301E-2</v>
      </c>
      <c r="AG765">
        <v>0.92571428571428604</v>
      </c>
      <c r="AH765">
        <v>0.73942857142857099</v>
      </c>
      <c r="AI765">
        <v>0.57257142857142895</v>
      </c>
      <c r="AJ765">
        <v>0.41371428571428598</v>
      </c>
      <c r="AK765">
        <v>0.13371428571428601</v>
      </c>
      <c r="AL765">
        <v>0.629714285714286</v>
      </c>
      <c r="AM765">
        <v>0.54628571428571404</v>
      </c>
      <c r="AN765">
        <v>0.54514285714285704</v>
      </c>
      <c r="AO765">
        <v>0.77942857142857103</v>
      </c>
      <c r="AP765">
        <v>0.69599999999999995</v>
      </c>
      <c r="AQ765">
        <v>0.95085714285714296</v>
      </c>
      <c r="AR765">
        <v>0.25714285714285701</v>
      </c>
      <c r="AS765">
        <v>0.77600000000000002</v>
      </c>
      <c r="AT765">
        <v>0.91771428571428604</v>
      </c>
      <c r="AU765">
        <v>0.79771428571428604</v>
      </c>
      <c r="AV765">
        <v>2.6514285714285699</v>
      </c>
      <c r="AW765">
        <v>1.8548571428571401</v>
      </c>
      <c r="AX765">
        <v>1.47542857142857</v>
      </c>
      <c r="AY765">
        <v>3.69942857142857</v>
      </c>
      <c r="AZ765">
        <v>9.6811428571428593</v>
      </c>
      <c r="BA765">
        <v>0.77371428571428602</v>
      </c>
      <c r="BB765">
        <v>0.42057142857142898</v>
      </c>
      <c r="BC765">
        <v>0.78057142857142903</v>
      </c>
      <c r="BD765">
        <v>0.92342857142857104</v>
      </c>
      <c r="BE765">
        <v>0.877714285714286</v>
      </c>
      <c r="BF765" s="233" t="str">
        <f t="shared" si="11"/>
        <v>Most vulnerability</v>
      </c>
    </row>
    <row r="766" spans="1:58" x14ac:dyDescent="0.25">
      <c r="A766">
        <v>56562</v>
      </c>
      <c r="B766">
        <v>502</v>
      </c>
      <c r="C766">
        <v>9</v>
      </c>
      <c r="D766">
        <v>30</v>
      </c>
      <c r="E766">
        <v>6359</v>
      </c>
      <c r="F766">
        <v>0</v>
      </c>
      <c r="G766">
        <v>0</v>
      </c>
      <c r="H766">
        <v>4</v>
      </c>
      <c r="I766">
        <v>59</v>
      </c>
      <c r="J766">
        <v>0</v>
      </c>
      <c r="K766">
        <v>21</v>
      </c>
      <c r="L766">
        <v>0</v>
      </c>
      <c r="M766">
        <v>9</v>
      </c>
      <c r="N766">
        <v>0</v>
      </c>
      <c r="O766">
        <v>0</v>
      </c>
      <c r="P766">
        <v>0</v>
      </c>
      <c r="Q766">
        <v>493</v>
      </c>
      <c r="R766">
        <v>1.7928286852589601E-2</v>
      </c>
      <c r="S766">
        <v>5.97609561752988E-2</v>
      </c>
      <c r="T766">
        <v>6359</v>
      </c>
      <c r="U766">
        <v>0</v>
      </c>
      <c r="V766">
        <v>0</v>
      </c>
      <c r="W766">
        <v>7.9681274900398405E-3</v>
      </c>
      <c r="X766">
        <v>0.117529880478088</v>
      </c>
      <c r="Y766">
        <v>0</v>
      </c>
      <c r="Z766">
        <v>4.1832669322709203E-2</v>
      </c>
      <c r="AA766">
        <v>0</v>
      </c>
      <c r="AB766">
        <v>1.7928286852589601E-2</v>
      </c>
      <c r="AC766">
        <v>0</v>
      </c>
      <c r="AD766">
        <v>0</v>
      </c>
      <c r="AE766">
        <v>0</v>
      </c>
      <c r="AF766">
        <v>0.98207171314741004</v>
      </c>
      <c r="AG766">
        <v>2.97142857142857E-2</v>
      </c>
      <c r="AH766">
        <v>0.97142857142857097</v>
      </c>
      <c r="AI766">
        <v>0.997714285714286</v>
      </c>
      <c r="AJ766">
        <v>0</v>
      </c>
      <c r="AK766">
        <v>0</v>
      </c>
      <c r="AL766">
        <v>1.1428571428571401E-2</v>
      </c>
      <c r="AM766">
        <v>0.50628571428571401</v>
      </c>
      <c r="AN766">
        <v>0</v>
      </c>
      <c r="AO766">
        <v>0.189714285714286</v>
      </c>
      <c r="AP766">
        <v>0</v>
      </c>
      <c r="AQ766">
        <v>0.54628571428571404</v>
      </c>
      <c r="AR766">
        <v>0</v>
      </c>
      <c r="AS766">
        <v>0</v>
      </c>
      <c r="AT766">
        <v>0</v>
      </c>
      <c r="AU766">
        <v>0.995428571428571</v>
      </c>
      <c r="AV766">
        <v>1.99885714285714</v>
      </c>
      <c r="AW766">
        <v>0.51771428571428602</v>
      </c>
      <c r="AX766">
        <v>0.189714285714286</v>
      </c>
      <c r="AY766">
        <v>1.54171428571429</v>
      </c>
      <c r="AZ766">
        <v>4.2480000000000002</v>
      </c>
      <c r="BA766">
        <v>0.51314285714285701</v>
      </c>
      <c r="BB766">
        <v>6.8571428571428603E-3</v>
      </c>
      <c r="BC766">
        <v>0.126857142857143</v>
      </c>
      <c r="BD766">
        <v>0.23885714285714299</v>
      </c>
      <c r="BE766">
        <v>5.7142857142857099E-2</v>
      </c>
      <c r="BF766" s="233" t="str">
        <f t="shared" si="11"/>
        <v>Least vulnerability</v>
      </c>
    </row>
    <row r="767" spans="1:58" x14ac:dyDescent="0.25">
      <c r="A767">
        <v>56563</v>
      </c>
      <c r="B767">
        <v>1449</v>
      </c>
      <c r="C767">
        <v>0</v>
      </c>
      <c r="D767">
        <v>118</v>
      </c>
      <c r="E767">
        <v>5951</v>
      </c>
      <c r="F767">
        <v>0</v>
      </c>
      <c r="G767">
        <v>0</v>
      </c>
      <c r="H767">
        <v>0</v>
      </c>
      <c r="I767">
        <v>134</v>
      </c>
      <c r="J767">
        <v>0</v>
      </c>
      <c r="K767">
        <v>186</v>
      </c>
      <c r="L767">
        <v>0</v>
      </c>
      <c r="M767">
        <v>0</v>
      </c>
      <c r="N767">
        <v>0</v>
      </c>
      <c r="O767">
        <v>0</v>
      </c>
      <c r="P767">
        <v>0</v>
      </c>
      <c r="Q767">
        <v>1449</v>
      </c>
      <c r="R767">
        <v>0</v>
      </c>
      <c r="S767">
        <v>8.1435472739820602E-2</v>
      </c>
      <c r="T767">
        <v>5951</v>
      </c>
      <c r="U767">
        <v>0</v>
      </c>
      <c r="V767">
        <v>0</v>
      </c>
      <c r="W767">
        <v>0</v>
      </c>
      <c r="X767">
        <v>9.2477570738440304E-2</v>
      </c>
      <c r="Y767">
        <v>0</v>
      </c>
      <c r="Z767">
        <v>0.12836438923395399</v>
      </c>
      <c r="AA767">
        <v>0</v>
      </c>
      <c r="AB767">
        <v>0</v>
      </c>
      <c r="AC767">
        <v>0</v>
      </c>
      <c r="AD767">
        <v>0</v>
      </c>
      <c r="AE767">
        <v>0</v>
      </c>
      <c r="AF767">
        <v>1</v>
      </c>
      <c r="AG767">
        <v>0</v>
      </c>
      <c r="AH767">
        <v>0.99085714285714299</v>
      </c>
      <c r="AI767">
        <v>0.998857142857143</v>
      </c>
      <c r="AJ767">
        <v>0</v>
      </c>
      <c r="AK767">
        <v>0</v>
      </c>
      <c r="AL767">
        <v>0</v>
      </c>
      <c r="AM767">
        <v>0.26057142857142901</v>
      </c>
      <c r="AN767">
        <v>0</v>
      </c>
      <c r="AO767">
        <v>0.67314285714285704</v>
      </c>
      <c r="AP767">
        <v>0</v>
      </c>
      <c r="AQ767">
        <v>0</v>
      </c>
      <c r="AR767">
        <v>0</v>
      </c>
      <c r="AS767">
        <v>0</v>
      </c>
      <c r="AT767">
        <v>0</v>
      </c>
      <c r="AU767">
        <v>0.997714285714286</v>
      </c>
      <c r="AV767">
        <v>1.98971428571429</v>
      </c>
      <c r="AW767">
        <v>0.26057142857142901</v>
      </c>
      <c r="AX767">
        <v>0.67314285714285704</v>
      </c>
      <c r="AY767">
        <v>0.997714285714286</v>
      </c>
      <c r="AZ767">
        <v>3.9211428571428599</v>
      </c>
      <c r="BA767">
        <v>0.50857142857142901</v>
      </c>
      <c r="BB767">
        <v>4.57142857142857E-3</v>
      </c>
      <c r="BC767">
        <v>0.34971428571428598</v>
      </c>
      <c r="BD767">
        <v>0.10285714285714299</v>
      </c>
      <c r="BE767">
        <v>3.2000000000000001E-2</v>
      </c>
      <c r="BF767" s="233" t="str">
        <f t="shared" si="11"/>
        <v>Least vulnerability</v>
      </c>
    </row>
    <row r="768" spans="1:58" x14ac:dyDescent="0.25">
      <c r="A768">
        <v>56565</v>
      </c>
      <c r="B768">
        <v>121</v>
      </c>
      <c r="C768">
        <v>55</v>
      </c>
      <c r="D768">
        <v>0</v>
      </c>
      <c r="E768">
        <v>18046</v>
      </c>
      <c r="F768">
        <v>2</v>
      </c>
      <c r="G768">
        <v>2</v>
      </c>
      <c r="H768">
        <v>44</v>
      </c>
      <c r="I768">
        <v>9</v>
      </c>
      <c r="J768">
        <v>0</v>
      </c>
      <c r="K768">
        <v>25</v>
      </c>
      <c r="L768">
        <v>0</v>
      </c>
      <c r="M768">
        <v>0</v>
      </c>
      <c r="N768">
        <v>1</v>
      </c>
      <c r="O768">
        <v>4</v>
      </c>
      <c r="P768">
        <v>0</v>
      </c>
      <c r="Q768">
        <v>0</v>
      </c>
      <c r="R768">
        <v>0.45454545454545497</v>
      </c>
      <c r="S768">
        <v>0</v>
      </c>
      <c r="T768">
        <v>18046</v>
      </c>
      <c r="U768">
        <v>1.6528925619834701E-2</v>
      </c>
      <c r="V768">
        <v>1.6528925619834701E-2</v>
      </c>
      <c r="W768">
        <v>0.36363636363636398</v>
      </c>
      <c r="X768">
        <v>7.43801652892562E-2</v>
      </c>
      <c r="Y768">
        <v>0</v>
      </c>
      <c r="Z768">
        <v>0.206611570247934</v>
      </c>
      <c r="AA768">
        <v>0</v>
      </c>
      <c r="AB768">
        <v>0</v>
      </c>
      <c r="AC768">
        <v>8.2644628099173608E-3</v>
      </c>
      <c r="AD768">
        <v>3.3057851239669402E-2</v>
      </c>
      <c r="AE768">
        <v>0</v>
      </c>
      <c r="AF768">
        <v>0</v>
      </c>
      <c r="AG768">
        <v>0.995428571428571</v>
      </c>
      <c r="AH768">
        <v>0</v>
      </c>
      <c r="AI768">
        <v>0.98057142857142898</v>
      </c>
      <c r="AJ768">
        <v>0.122285714285714</v>
      </c>
      <c r="AK768">
        <v>4.57142857142857E-3</v>
      </c>
      <c r="AL768">
        <v>0.98971428571428599</v>
      </c>
      <c r="AM768">
        <v>0.105142857142857</v>
      </c>
      <c r="AN768">
        <v>0</v>
      </c>
      <c r="AO768">
        <v>0.81257142857142906</v>
      </c>
      <c r="AP768">
        <v>0</v>
      </c>
      <c r="AQ768">
        <v>0</v>
      </c>
      <c r="AR768">
        <v>0.35657142857142898</v>
      </c>
      <c r="AS768">
        <v>0.98171428571428598</v>
      </c>
      <c r="AT768">
        <v>0</v>
      </c>
      <c r="AU768">
        <v>0</v>
      </c>
      <c r="AV768">
        <v>2.0982857142857099</v>
      </c>
      <c r="AW768">
        <v>1.0994285714285701</v>
      </c>
      <c r="AX768">
        <v>0.81257142857142906</v>
      </c>
      <c r="AY768">
        <v>1.3382857142857101</v>
      </c>
      <c r="AZ768">
        <v>5.3485714285714296</v>
      </c>
      <c r="BA768">
        <v>0.56342857142857095</v>
      </c>
      <c r="BB768">
        <v>6.2857142857142903E-2</v>
      </c>
      <c r="BC768">
        <v>0.42857142857142899</v>
      </c>
      <c r="BD768">
        <v>0.182857142857143</v>
      </c>
      <c r="BE768">
        <v>0.188571428571429</v>
      </c>
      <c r="BF768" s="233" t="str">
        <f t="shared" si="11"/>
        <v>Least vulnerability</v>
      </c>
    </row>
    <row r="769" spans="1:58" x14ac:dyDescent="0.25">
      <c r="A769">
        <v>56566</v>
      </c>
      <c r="B769">
        <v>613</v>
      </c>
      <c r="C769">
        <v>259</v>
      </c>
      <c r="D769">
        <v>38</v>
      </c>
      <c r="E769">
        <v>17462</v>
      </c>
      <c r="F769">
        <v>54</v>
      </c>
      <c r="G769">
        <v>78</v>
      </c>
      <c r="H769">
        <v>217</v>
      </c>
      <c r="I769">
        <v>146</v>
      </c>
      <c r="J769">
        <v>20</v>
      </c>
      <c r="K769">
        <v>579</v>
      </c>
      <c r="L769">
        <v>2</v>
      </c>
      <c r="M769">
        <v>4</v>
      </c>
      <c r="N769">
        <v>23</v>
      </c>
      <c r="O769">
        <v>17</v>
      </c>
      <c r="P769">
        <v>45</v>
      </c>
      <c r="Q769">
        <v>0</v>
      </c>
      <c r="R769">
        <v>0.42251223491027701</v>
      </c>
      <c r="S769">
        <v>6.19902120717781E-2</v>
      </c>
      <c r="T769">
        <v>17462</v>
      </c>
      <c r="U769">
        <v>8.8091353996737398E-2</v>
      </c>
      <c r="V769">
        <v>0.127243066884176</v>
      </c>
      <c r="W769">
        <v>0.35399673735725901</v>
      </c>
      <c r="X769">
        <v>0.23817292006525301</v>
      </c>
      <c r="Y769">
        <v>3.2626427406198998E-2</v>
      </c>
      <c r="Z769">
        <v>0.94453507340946197</v>
      </c>
      <c r="AA769">
        <v>3.2626427406199001E-3</v>
      </c>
      <c r="AB769">
        <v>6.5252854812398002E-3</v>
      </c>
      <c r="AC769">
        <v>3.7520391517128902E-2</v>
      </c>
      <c r="AD769">
        <v>2.77324632952692E-2</v>
      </c>
      <c r="AE769">
        <v>7.3409461663947795E-2</v>
      </c>
      <c r="AF769">
        <v>0</v>
      </c>
      <c r="AG769">
        <v>0.99199999999999999</v>
      </c>
      <c r="AH769">
        <v>0.97599999999999998</v>
      </c>
      <c r="AI769">
        <v>0.98285714285714298</v>
      </c>
      <c r="AJ769">
        <v>0.93600000000000005</v>
      </c>
      <c r="AK769">
        <v>0.123428571428571</v>
      </c>
      <c r="AL769">
        <v>0.98742857142857099</v>
      </c>
      <c r="AM769">
        <v>0.97257142857142898</v>
      </c>
      <c r="AN769">
        <v>0.71314285714285697</v>
      </c>
      <c r="AO769">
        <v>0.996571428571429</v>
      </c>
      <c r="AP769">
        <v>0.56000000000000005</v>
      </c>
      <c r="AQ769">
        <v>0.39657142857142902</v>
      </c>
      <c r="AR769">
        <v>0.72228571428571398</v>
      </c>
      <c r="AS769">
        <v>0.97371428571428598</v>
      </c>
      <c r="AT769">
        <v>0.97257142857142898</v>
      </c>
      <c r="AU769">
        <v>0</v>
      </c>
      <c r="AV769">
        <v>3.8868571428571399</v>
      </c>
      <c r="AW769">
        <v>2.79657142857143</v>
      </c>
      <c r="AX769">
        <v>1.55657142857143</v>
      </c>
      <c r="AY769">
        <v>3.0651428571428601</v>
      </c>
      <c r="AZ769">
        <v>11.305142857142901</v>
      </c>
      <c r="BA769">
        <v>0.997714285714286</v>
      </c>
      <c r="BB769">
        <v>0.90057142857142902</v>
      </c>
      <c r="BC769">
        <v>0.82857142857142896</v>
      </c>
      <c r="BD769">
        <v>0.71657142857142897</v>
      </c>
      <c r="BE769">
        <v>0.98514285714285699</v>
      </c>
      <c r="BF769" s="233" t="str">
        <f t="shared" si="11"/>
        <v>Most vulnerability</v>
      </c>
    </row>
    <row r="770" spans="1:58" x14ac:dyDescent="0.25">
      <c r="A770">
        <v>56567</v>
      </c>
      <c r="B770">
        <v>3163</v>
      </c>
      <c r="C770">
        <v>249</v>
      </c>
      <c r="D770">
        <v>50</v>
      </c>
      <c r="E770">
        <v>32706</v>
      </c>
      <c r="F770">
        <v>146</v>
      </c>
      <c r="G770">
        <v>620</v>
      </c>
      <c r="H770">
        <v>803</v>
      </c>
      <c r="I770">
        <v>250</v>
      </c>
      <c r="J770">
        <v>86</v>
      </c>
      <c r="K770">
        <v>188</v>
      </c>
      <c r="L770">
        <v>4</v>
      </c>
      <c r="M770">
        <v>125</v>
      </c>
      <c r="N770">
        <v>96</v>
      </c>
      <c r="O770">
        <v>43</v>
      </c>
      <c r="P770">
        <v>82</v>
      </c>
      <c r="Q770">
        <v>47</v>
      </c>
      <c r="R770">
        <v>7.8722731583939304E-2</v>
      </c>
      <c r="S770">
        <v>1.5807777426493801E-2</v>
      </c>
      <c r="T770">
        <v>32706</v>
      </c>
      <c r="U770">
        <v>4.6158710085362001E-2</v>
      </c>
      <c r="V770">
        <v>0.19601644008852401</v>
      </c>
      <c r="W770">
        <v>0.25387290546949098</v>
      </c>
      <c r="X770">
        <v>7.9038887132469204E-2</v>
      </c>
      <c r="Y770">
        <v>2.7189377173569399E-2</v>
      </c>
      <c r="Z770">
        <v>5.9437243123616798E-2</v>
      </c>
      <c r="AA770">
        <v>1.2646221941195099E-3</v>
      </c>
      <c r="AB770">
        <v>3.9519443566234602E-2</v>
      </c>
      <c r="AC770">
        <v>3.03509326588682E-2</v>
      </c>
      <c r="AD770">
        <v>1.35946885867847E-2</v>
      </c>
      <c r="AE770">
        <v>2.5924754979449901E-2</v>
      </c>
      <c r="AF770">
        <v>1.48593107809042E-2</v>
      </c>
      <c r="AG770">
        <v>0.502857142857143</v>
      </c>
      <c r="AH770">
        <v>0.42971428571428599</v>
      </c>
      <c r="AI770">
        <v>0.76685714285714301</v>
      </c>
      <c r="AJ770">
        <v>0.57714285714285696</v>
      </c>
      <c r="AK770">
        <v>0.494857142857143</v>
      </c>
      <c r="AL770">
        <v>0.71199999999999997</v>
      </c>
      <c r="AM770">
        <v>0.13828571428571401</v>
      </c>
      <c r="AN770">
        <v>0.59314285714285697</v>
      </c>
      <c r="AO770">
        <v>0.310857142857143</v>
      </c>
      <c r="AP770">
        <v>0.44457142857142901</v>
      </c>
      <c r="AQ770">
        <v>0.753142857142857</v>
      </c>
      <c r="AR770">
        <v>0.67657142857142905</v>
      </c>
      <c r="AS770">
        <v>0.85942857142857099</v>
      </c>
      <c r="AT770">
        <v>0.76114285714285701</v>
      </c>
      <c r="AU770">
        <v>0.67885714285714305</v>
      </c>
      <c r="AV770">
        <v>2.27657142857143</v>
      </c>
      <c r="AW770">
        <v>1.9382857142857099</v>
      </c>
      <c r="AX770">
        <v>0.75542857142857101</v>
      </c>
      <c r="AY770">
        <v>3.7291428571428602</v>
      </c>
      <c r="AZ770">
        <v>8.6994285714285695</v>
      </c>
      <c r="BA770">
        <v>0.64</v>
      </c>
      <c r="BB770">
        <v>0.45485714285714302</v>
      </c>
      <c r="BC770">
        <v>0.40228571428571402</v>
      </c>
      <c r="BD770">
        <v>0.93371428571428605</v>
      </c>
      <c r="BE770">
        <v>0.73485714285714299</v>
      </c>
      <c r="BF770" s="233" t="str">
        <f t="shared" si="11"/>
        <v>Significant vulnerability</v>
      </c>
    </row>
    <row r="771" spans="1:58" x14ac:dyDescent="0.25">
      <c r="A771">
        <v>56568</v>
      </c>
      <c r="B771">
        <v>138</v>
      </c>
      <c r="C771">
        <v>38</v>
      </c>
      <c r="D771">
        <v>7</v>
      </c>
      <c r="E771">
        <v>25732</v>
      </c>
      <c r="F771">
        <v>15</v>
      </c>
      <c r="G771">
        <v>29</v>
      </c>
      <c r="H771">
        <v>27</v>
      </c>
      <c r="I771">
        <v>15</v>
      </c>
      <c r="J771">
        <v>6</v>
      </c>
      <c r="K771">
        <v>57</v>
      </c>
      <c r="L771">
        <v>0</v>
      </c>
      <c r="M771">
        <v>0</v>
      </c>
      <c r="N771">
        <v>9</v>
      </c>
      <c r="O771">
        <v>1</v>
      </c>
      <c r="P771">
        <v>0</v>
      </c>
      <c r="Q771">
        <v>0</v>
      </c>
      <c r="R771">
        <v>0.27536231884057999</v>
      </c>
      <c r="S771">
        <v>5.0724637681159403E-2</v>
      </c>
      <c r="T771">
        <v>25732</v>
      </c>
      <c r="U771">
        <v>0.108695652173913</v>
      </c>
      <c r="V771">
        <v>0.21014492753623201</v>
      </c>
      <c r="W771">
        <v>0.19565217391304299</v>
      </c>
      <c r="X771">
        <v>0.108695652173913</v>
      </c>
      <c r="Y771">
        <v>4.3478260869565202E-2</v>
      </c>
      <c r="Z771">
        <v>0.41304347826087001</v>
      </c>
      <c r="AA771">
        <v>0</v>
      </c>
      <c r="AB771">
        <v>0</v>
      </c>
      <c r="AC771">
        <v>6.5217391304347797E-2</v>
      </c>
      <c r="AD771">
        <v>7.2463768115942004E-3</v>
      </c>
      <c r="AE771">
        <v>0</v>
      </c>
      <c r="AF771">
        <v>0</v>
      </c>
      <c r="AG771">
        <v>0.97599999999999998</v>
      </c>
      <c r="AH771">
        <v>0.95657142857142896</v>
      </c>
      <c r="AI771">
        <v>0.94857142857142895</v>
      </c>
      <c r="AJ771">
        <v>0.96799999999999997</v>
      </c>
      <c r="AK771">
        <v>0.59428571428571397</v>
      </c>
      <c r="AL771">
        <v>0.27428571428571402</v>
      </c>
      <c r="AM771">
        <v>0.40685714285714297</v>
      </c>
      <c r="AN771">
        <v>0.86857142857142899</v>
      </c>
      <c r="AO771">
        <v>0.95085714285714296</v>
      </c>
      <c r="AP771">
        <v>0</v>
      </c>
      <c r="AQ771">
        <v>0</v>
      </c>
      <c r="AR771">
        <v>0.84342857142857097</v>
      </c>
      <c r="AS771">
        <v>0.64</v>
      </c>
      <c r="AT771">
        <v>0</v>
      </c>
      <c r="AU771">
        <v>0</v>
      </c>
      <c r="AV771">
        <v>3.8491428571428599</v>
      </c>
      <c r="AW771">
        <v>2.1440000000000001</v>
      </c>
      <c r="AX771">
        <v>0.95085714285714296</v>
      </c>
      <c r="AY771">
        <v>1.48342857142857</v>
      </c>
      <c r="AZ771">
        <v>8.4274285714285693</v>
      </c>
      <c r="BA771">
        <v>0.995428571428571</v>
      </c>
      <c r="BB771">
        <v>0.58399999999999996</v>
      </c>
      <c r="BC771">
        <v>0.50971428571428601</v>
      </c>
      <c r="BD771">
        <v>0.22742857142857101</v>
      </c>
      <c r="BE771">
        <v>0.69714285714285695</v>
      </c>
      <c r="BF771" s="233" t="str">
        <f t="shared" si="11"/>
        <v>Significant vulnerability</v>
      </c>
    </row>
    <row r="772" spans="1:58" x14ac:dyDescent="0.25">
      <c r="A772">
        <v>56569</v>
      </c>
      <c r="B772">
        <v>1275</v>
      </c>
      <c r="C772">
        <v>211</v>
      </c>
      <c r="D772">
        <v>32</v>
      </c>
      <c r="E772">
        <v>30040</v>
      </c>
      <c r="F772">
        <v>73</v>
      </c>
      <c r="G772">
        <v>259</v>
      </c>
      <c r="H772">
        <v>356</v>
      </c>
      <c r="I772">
        <v>229</v>
      </c>
      <c r="J772">
        <v>19</v>
      </c>
      <c r="K772">
        <v>710</v>
      </c>
      <c r="L772">
        <v>0</v>
      </c>
      <c r="M772">
        <v>25</v>
      </c>
      <c r="N772">
        <v>126</v>
      </c>
      <c r="O772">
        <v>29</v>
      </c>
      <c r="P772">
        <v>47</v>
      </c>
      <c r="Q772">
        <v>0</v>
      </c>
      <c r="R772">
        <v>0.16549019607843099</v>
      </c>
      <c r="S772">
        <v>2.5098039215686301E-2</v>
      </c>
      <c r="T772">
        <v>30040</v>
      </c>
      <c r="U772">
        <v>5.7254901960784303E-2</v>
      </c>
      <c r="V772">
        <v>0.203137254901961</v>
      </c>
      <c r="W772">
        <v>0.27921568627450999</v>
      </c>
      <c r="X772">
        <v>0.179607843137255</v>
      </c>
      <c r="Y772">
        <v>1.49019607843137E-2</v>
      </c>
      <c r="Z772">
        <v>0.55686274509803901</v>
      </c>
      <c r="AA772">
        <v>0</v>
      </c>
      <c r="AB772">
        <v>1.9607843137254902E-2</v>
      </c>
      <c r="AC772">
        <v>9.8823529411764699E-2</v>
      </c>
      <c r="AD772">
        <v>2.2745098039215698E-2</v>
      </c>
      <c r="AE772">
        <v>3.6862745098039197E-2</v>
      </c>
      <c r="AF772">
        <v>0</v>
      </c>
      <c r="AG772">
        <v>0.90857142857142903</v>
      </c>
      <c r="AH772">
        <v>0.747428571428571</v>
      </c>
      <c r="AI772">
        <v>0.872</v>
      </c>
      <c r="AJ772">
        <v>0.748571428571429</v>
      </c>
      <c r="AK772">
        <v>0.55314285714285705</v>
      </c>
      <c r="AL772">
        <v>0.85371428571428598</v>
      </c>
      <c r="AM772">
        <v>0.89828571428571402</v>
      </c>
      <c r="AN772">
        <v>0.20685714285714299</v>
      </c>
      <c r="AO772">
        <v>0.97142857142857097</v>
      </c>
      <c r="AP772">
        <v>0</v>
      </c>
      <c r="AQ772">
        <v>0.56571428571428595</v>
      </c>
      <c r="AR772">
        <v>0.92342857142857104</v>
      </c>
      <c r="AS772">
        <v>0.95199999999999996</v>
      </c>
      <c r="AT772">
        <v>0.88800000000000001</v>
      </c>
      <c r="AU772">
        <v>0</v>
      </c>
      <c r="AV772">
        <v>3.27657142857143</v>
      </c>
      <c r="AW772">
        <v>2.512</v>
      </c>
      <c r="AX772">
        <v>0.97142857142857097</v>
      </c>
      <c r="AY772">
        <v>3.3291428571428598</v>
      </c>
      <c r="AZ772">
        <v>10.0891428571429</v>
      </c>
      <c r="BA772">
        <v>0.93257142857142905</v>
      </c>
      <c r="BB772">
        <v>0.76114285714285701</v>
      </c>
      <c r="BC772">
        <v>0.52800000000000002</v>
      </c>
      <c r="BD772">
        <v>0.80457142857142905</v>
      </c>
      <c r="BE772">
        <v>0.90971428571428603</v>
      </c>
      <c r="BF772" s="233" t="str">
        <f t="shared" ref="BF772:BF835" si="12">IF(BE772&lt;=0.25,"Least vulnerability",IF(BE772&lt;=0.5,"Some vulnerability",IF(BE772&lt;=0.75,"Significant vulnerability",IF(BE772&lt;=1,"Most vulnerability",""))))</f>
        <v>Most vulnerability</v>
      </c>
    </row>
    <row r="773" spans="1:58" x14ac:dyDescent="0.25">
      <c r="A773">
        <v>56570</v>
      </c>
      <c r="B773">
        <v>1162</v>
      </c>
      <c r="C773">
        <v>112</v>
      </c>
      <c r="D773">
        <v>53</v>
      </c>
      <c r="E773">
        <v>32368</v>
      </c>
      <c r="F773">
        <v>40</v>
      </c>
      <c r="G773">
        <v>303</v>
      </c>
      <c r="H773">
        <v>210</v>
      </c>
      <c r="I773">
        <v>177</v>
      </c>
      <c r="J773">
        <v>42</v>
      </c>
      <c r="K773">
        <v>121</v>
      </c>
      <c r="L773">
        <v>0</v>
      </c>
      <c r="M773">
        <v>23</v>
      </c>
      <c r="N773">
        <v>106</v>
      </c>
      <c r="O773">
        <v>7</v>
      </c>
      <c r="P773">
        <v>3</v>
      </c>
      <c r="Q773">
        <v>0</v>
      </c>
      <c r="R773">
        <v>9.6385542168674704E-2</v>
      </c>
      <c r="S773">
        <v>4.5611015490533598E-2</v>
      </c>
      <c r="T773">
        <v>32368</v>
      </c>
      <c r="U773">
        <v>3.4423407917383797E-2</v>
      </c>
      <c r="V773">
        <v>0.26075731497418198</v>
      </c>
      <c r="W773">
        <v>0.180722891566265</v>
      </c>
      <c r="X773">
        <v>0.15232358003442301</v>
      </c>
      <c r="Y773">
        <v>3.6144578313252997E-2</v>
      </c>
      <c r="Z773">
        <v>0.104130808950086</v>
      </c>
      <c r="AA773">
        <v>0</v>
      </c>
      <c r="AB773">
        <v>1.9793459552495701E-2</v>
      </c>
      <c r="AC773">
        <v>9.1222030981067098E-2</v>
      </c>
      <c r="AD773">
        <v>6.0240963855421699E-3</v>
      </c>
      <c r="AE773">
        <v>2.5817555938037898E-3</v>
      </c>
      <c r="AF773">
        <v>0</v>
      </c>
      <c r="AG773">
        <v>0.63200000000000001</v>
      </c>
      <c r="AH773">
        <v>0.94171428571428595</v>
      </c>
      <c r="AI773">
        <v>0.78400000000000003</v>
      </c>
      <c r="AJ773">
        <v>0.378285714285714</v>
      </c>
      <c r="AK773">
        <v>0.80914285714285705</v>
      </c>
      <c r="AL773">
        <v>0.21028571428571399</v>
      </c>
      <c r="AM773">
        <v>0.77600000000000002</v>
      </c>
      <c r="AN773">
        <v>0.77485714285714302</v>
      </c>
      <c r="AO773">
        <v>0.6</v>
      </c>
      <c r="AP773">
        <v>0</v>
      </c>
      <c r="AQ773">
        <v>0.57028571428571395</v>
      </c>
      <c r="AR773">
        <v>0.91657142857142904</v>
      </c>
      <c r="AS773">
        <v>0.59314285714285697</v>
      </c>
      <c r="AT773">
        <v>0.122285714285714</v>
      </c>
      <c r="AU773">
        <v>0</v>
      </c>
      <c r="AV773">
        <v>2.7360000000000002</v>
      </c>
      <c r="AW773">
        <v>2.5702857142857098</v>
      </c>
      <c r="AX773">
        <v>0.6</v>
      </c>
      <c r="AY773">
        <v>2.20228571428571</v>
      </c>
      <c r="AZ773">
        <v>8.1085714285714303</v>
      </c>
      <c r="BA773">
        <v>0.80457142857142905</v>
      </c>
      <c r="BB773">
        <v>0.79657142857142904</v>
      </c>
      <c r="BC773">
        <v>0.30399999999999999</v>
      </c>
      <c r="BD773">
        <v>0.44685714285714301</v>
      </c>
      <c r="BE773">
        <v>0.63885714285714301</v>
      </c>
      <c r="BF773" s="233" t="str">
        <f t="shared" si="12"/>
        <v>Significant vulnerability</v>
      </c>
    </row>
    <row r="774" spans="1:58" x14ac:dyDescent="0.25">
      <c r="A774">
        <v>56571</v>
      </c>
      <c r="B774">
        <v>1716</v>
      </c>
      <c r="C774">
        <v>107</v>
      </c>
      <c r="D774">
        <v>22</v>
      </c>
      <c r="E774">
        <v>50802</v>
      </c>
      <c r="F774">
        <v>50</v>
      </c>
      <c r="G774">
        <v>575</v>
      </c>
      <c r="H774">
        <v>243</v>
      </c>
      <c r="I774">
        <v>194</v>
      </c>
      <c r="J774">
        <v>38</v>
      </c>
      <c r="K774">
        <v>68</v>
      </c>
      <c r="L774">
        <v>0</v>
      </c>
      <c r="M774">
        <v>0</v>
      </c>
      <c r="N774">
        <v>173</v>
      </c>
      <c r="O774">
        <v>7</v>
      </c>
      <c r="P774">
        <v>11</v>
      </c>
      <c r="Q774">
        <v>0</v>
      </c>
      <c r="R774">
        <v>6.2354312354312401E-2</v>
      </c>
      <c r="S774">
        <v>1.2820512820512799E-2</v>
      </c>
      <c r="T774">
        <v>50802</v>
      </c>
      <c r="U774">
        <v>2.9137529137529102E-2</v>
      </c>
      <c r="V774">
        <v>0.33508158508158498</v>
      </c>
      <c r="W774">
        <v>0.141608391608392</v>
      </c>
      <c r="X774">
        <v>0.113053613053613</v>
      </c>
      <c r="Y774">
        <v>2.2144522144522099E-2</v>
      </c>
      <c r="Z774">
        <v>3.9627039627039597E-2</v>
      </c>
      <c r="AA774">
        <v>0</v>
      </c>
      <c r="AB774">
        <v>0</v>
      </c>
      <c r="AC774">
        <v>0.100815850815851</v>
      </c>
      <c r="AD774">
        <v>4.0792540792540799E-3</v>
      </c>
      <c r="AE774">
        <v>6.41025641025641E-3</v>
      </c>
      <c r="AF774">
        <v>0</v>
      </c>
      <c r="AG774">
        <v>0.33371428571428602</v>
      </c>
      <c r="AH774">
        <v>0.34285714285714303</v>
      </c>
      <c r="AI774">
        <v>0.11542857142857101</v>
      </c>
      <c r="AJ774">
        <v>0.27314285714285702</v>
      </c>
      <c r="AK774">
        <v>0.94285714285714295</v>
      </c>
      <c r="AL774">
        <v>8.9142857142857093E-2</v>
      </c>
      <c r="AM774">
        <v>0.45828571428571402</v>
      </c>
      <c r="AN774">
        <v>0.44571428571428601</v>
      </c>
      <c r="AO774">
        <v>0.17942857142857099</v>
      </c>
      <c r="AP774">
        <v>0</v>
      </c>
      <c r="AQ774">
        <v>0</v>
      </c>
      <c r="AR774">
        <v>0.93028571428571405</v>
      </c>
      <c r="AS774">
        <v>0.46057142857142902</v>
      </c>
      <c r="AT774">
        <v>0.248</v>
      </c>
      <c r="AU774">
        <v>0</v>
      </c>
      <c r="AV774">
        <v>1.0651428571428601</v>
      </c>
      <c r="AW774">
        <v>1.9359999999999999</v>
      </c>
      <c r="AX774">
        <v>0.17942857142857099</v>
      </c>
      <c r="AY774">
        <v>1.6388571428571399</v>
      </c>
      <c r="AZ774">
        <v>4.8194285714285696</v>
      </c>
      <c r="BA774">
        <v>0.13942857142857101</v>
      </c>
      <c r="BB774">
        <v>0.45257142857142901</v>
      </c>
      <c r="BC774">
        <v>0.122285714285714</v>
      </c>
      <c r="BD774">
        <v>0.26171428571428601</v>
      </c>
      <c r="BE774">
        <v>0.114285714285714</v>
      </c>
      <c r="BF774" s="233" t="str">
        <f t="shared" si="12"/>
        <v>Least vulnerability</v>
      </c>
    </row>
    <row r="775" spans="1:58" x14ac:dyDescent="0.25">
      <c r="A775">
        <v>56572</v>
      </c>
      <c r="B775">
        <v>5854</v>
      </c>
      <c r="C775">
        <v>736</v>
      </c>
      <c r="D775">
        <v>123</v>
      </c>
      <c r="E775">
        <v>37336</v>
      </c>
      <c r="F775">
        <v>550</v>
      </c>
      <c r="G775">
        <v>1408</v>
      </c>
      <c r="H775">
        <v>1287</v>
      </c>
      <c r="I775">
        <v>569</v>
      </c>
      <c r="J775">
        <v>119</v>
      </c>
      <c r="K775">
        <v>1511</v>
      </c>
      <c r="L775">
        <v>292</v>
      </c>
      <c r="M775">
        <v>206</v>
      </c>
      <c r="N775">
        <v>287</v>
      </c>
      <c r="O775">
        <v>105</v>
      </c>
      <c r="P775">
        <v>186</v>
      </c>
      <c r="Q775">
        <v>54</v>
      </c>
      <c r="R775">
        <v>0.125725999316707</v>
      </c>
      <c r="S775">
        <v>2.1011274342330001E-2</v>
      </c>
      <c r="T775">
        <v>37336</v>
      </c>
      <c r="U775">
        <v>9.3952852750256194E-2</v>
      </c>
      <c r="V775">
        <v>0.240519303040656</v>
      </c>
      <c r="W775">
        <v>0.21984967543559999</v>
      </c>
      <c r="X775">
        <v>9.7198496754356004E-2</v>
      </c>
      <c r="Y775">
        <v>2.0327980867782699E-2</v>
      </c>
      <c r="Z775">
        <v>0.25811411001024898</v>
      </c>
      <c r="AA775">
        <v>4.9880423641954198E-2</v>
      </c>
      <c r="AB775">
        <v>3.5189613939186903E-2</v>
      </c>
      <c r="AC775">
        <v>4.9026306798770097E-2</v>
      </c>
      <c r="AD775">
        <v>1.7936453706867101E-2</v>
      </c>
      <c r="AE775">
        <v>3.1773146566450299E-2</v>
      </c>
      <c r="AF775">
        <v>9.2244619063887902E-3</v>
      </c>
      <c r="AG775">
        <v>0.79542857142857104</v>
      </c>
      <c r="AH775">
        <v>0.629714285714286</v>
      </c>
      <c r="AI775">
        <v>0.47771428571428598</v>
      </c>
      <c r="AJ775">
        <v>0.94628571428571395</v>
      </c>
      <c r="AK775">
        <v>0.748571428571429</v>
      </c>
      <c r="AL775">
        <v>0.45257142857142901</v>
      </c>
      <c r="AM775">
        <v>0.30628571428571399</v>
      </c>
      <c r="AN775">
        <v>0.38285714285714301</v>
      </c>
      <c r="AO775">
        <v>0.86742857142857099</v>
      </c>
      <c r="AP775">
        <v>0.96799999999999997</v>
      </c>
      <c r="AQ775">
        <v>0.71199999999999997</v>
      </c>
      <c r="AR775">
        <v>0.78628571428571403</v>
      </c>
      <c r="AS775">
        <v>0.91657142857142904</v>
      </c>
      <c r="AT775">
        <v>0.84114285714285697</v>
      </c>
      <c r="AU775">
        <v>0.59199999999999997</v>
      </c>
      <c r="AV775">
        <v>2.8491428571428599</v>
      </c>
      <c r="AW775">
        <v>1.8902857142857099</v>
      </c>
      <c r="AX775">
        <v>1.8354285714285701</v>
      </c>
      <c r="AY775">
        <v>3.8479999999999999</v>
      </c>
      <c r="AZ775">
        <v>10.422857142857101</v>
      </c>
      <c r="BA775">
        <v>0.83199999999999996</v>
      </c>
      <c r="BB775">
        <v>0.42971428571428599</v>
      </c>
      <c r="BC775">
        <v>0.94514285714285695</v>
      </c>
      <c r="BD775">
        <v>0.95542857142857096</v>
      </c>
      <c r="BE775">
        <v>0.93828571428571395</v>
      </c>
      <c r="BF775" s="233" t="str">
        <f t="shared" si="12"/>
        <v>Most vulnerability</v>
      </c>
    </row>
    <row r="776" spans="1:58" x14ac:dyDescent="0.25">
      <c r="A776">
        <v>56573</v>
      </c>
      <c r="B776">
        <v>6733</v>
      </c>
      <c r="C776">
        <v>696</v>
      </c>
      <c r="D776">
        <v>428</v>
      </c>
      <c r="E776">
        <v>37903</v>
      </c>
      <c r="F776">
        <v>416</v>
      </c>
      <c r="G776">
        <v>1565</v>
      </c>
      <c r="H776">
        <v>1551</v>
      </c>
      <c r="I776">
        <v>1155</v>
      </c>
      <c r="J776">
        <v>273</v>
      </c>
      <c r="K776">
        <v>767</v>
      </c>
      <c r="L776">
        <v>88</v>
      </c>
      <c r="M776">
        <v>296</v>
      </c>
      <c r="N776">
        <v>178</v>
      </c>
      <c r="O776">
        <v>50</v>
      </c>
      <c r="P776">
        <v>131</v>
      </c>
      <c r="Q776">
        <v>171</v>
      </c>
      <c r="R776">
        <v>0.103371454032378</v>
      </c>
      <c r="S776">
        <v>6.3567503341749598E-2</v>
      </c>
      <c r="T776">
        <v>37903</v>
      </c>
      <c r="U776">
        <v>6.1785236892915499E-2</v>
      </c>
      <c r="V776">
        <v>0.23243724936878099</v>
      </c>
      <c r="W776">
        <v>0.230357938511808</v>
      </c>
      <c r="X776">
        <v>0.17154314570028201</v>
      </c>
      <c r="Y776">
        <v>4.0546561710975801E-2</v>
      </c>
      <c r="Z776">
        <v>0.11391653052131299</v>
      </c>
      <c r="AA776">
        <v>1.3069953958116699E-2</v>
      </c>
      <c r="AB776">
        <v>4.3962572404574497E-2</v>
      </c>
      <c r="AC776">
        <v>2.6436952324372501E-2</v>
      </c>
      <c r="AD776">
        <v>7.4261102034754202E-3</v>
      </c>
      <c r="AE776">
        <v>1.9456408733105598E-2</v>
      </c>
      <c r="AF776">
        <v>2.53972968958859E-2</v>
      </c>
      <c r="AG776">
        <v>0.68342857142857105</v>
      </c>
      <c r="AH776">
        <v>0.97828571428571398</v>
      </c>
      <c r="AI776">
        <v>0.442285714285714</v>
      </c>
      <c r="AJ776">
        <v>0.78514285714285703</v>
      </c>
      <c r="AK776">
        <v>0.70857142857142896</v>
      </c>
      <c r="AL776">
        <v>0.54057142857142904</v>
      </c>
      <c r="AM776">
        <v>0.86742857142857099</v>
      </c>
      <c r="AN776">
        <v>0.83657142857142897</v>
      </c>
      <c r="AO776">
        <v>0.63085714285714301</v>
      </c>
      <c r="AP776">
        <v>0.82057142857142895</v>
      </c>
      <c r="AQ776">
        <v>0.77485714285714302</v>
      </c>
      <c r="AR776">
        <v>0.64114285714285701</v>
      </c>
      <c r="AS776">
        <v>0.65028571428571402</v>
      </c>
      <c r="AT776">
        <v>0.624</v>
      </c>
      <c r="AU776">
        <v>0.79200000000000004</v>
      </c>
      <c r="AV776">
        <v>2.8891428571428599</v>
      </c>
      <c r="AW776">
        <v>2.95314285714286</v>
      </c>
      <c r="AX776">
        <v>1.45142857142857</v>
      </c>
      <c r="AY776">
        <v>3.4822857142857102</v>
      </c>
      <c r="AZ776">
        <v>10.776</v>
      </c>
      <c r="BA776">
        <v>0.84799999999999998</v>
      </c>
      <c r="BB776">
        <v>0.95542857142857096</v>
      </c>
      <c r="BC776">
        <v>0.77257142857142902</v>
      </c>
      <c r="BD776">
        <v>0.85828571428571399</v>
      </c>
      <c r="BE776">
        <v>0.96228571428571397</v>
      </c>
      <c r="BF776" s="233" t="str">
        <f t="shared" si="12"/>
        <v>Most vulnerability</v>
      </c>
    </row>
    <row r="777" spans="1:58" x14ac:dyDescent="0.25">
      <c r="A777">
        <v>56574</v>
      </c>
      <c r="B777">
        <v>282</v>
      </c>
      <c r="C777">
        <v>22</v>
      </c>
      <c r="D777">
        <v>19</v>
      </c>
      <c r="E777">
        <v>43051</v>
      </c>
      <c r="F777">
        <v>8</v>
      </c>
      <c r="G777">
        <v>43</v>
      </c>
      <c r="H777">
        <v>34</v>
      </c>
      <c r="I777">
        <v>38</v>
      </c>
      <c r="J777">
        <v>2</v>
      </c>
      <c r="K777">
        <v>31</v>
      </c>
      <c r="L777">
        <v>0</v>
      </c>
      <c r="M777">
        <v>0</v>
      </c>
      <c r="N777">
        <v>1</v>
      </c>
      <c r="O777">
        <v>0</v>
      </c>
      <c r="P777">
        <v>2</v>
      </c>
      <c r="Q777">
        <v>0</v>
      </c>
      <c r="R777">
        <v>7.8014184397163094E-2</v>
      </c>
      <c r="S777">
        <v>6.7375886524822695E-2</v>
      </c>
      <c r="T777">
        <v>43051</v>
      </c>
      <c r="U777">
        <v>2.8368794326241099E-2</v>
      </c>
      <c r="V777">
        <v>0.15248226950354599</v>
      </c>
      <c r="W777">
        <v>0.120567375886525</v>
      </c>
      <c r="X777">
        <v>0.134751773049645</v>
      </c>
      <c r="Y777">
        <v>7.09219858156028E-3</v>
      </c>
      <c r="Z777">
        <v>0.109929078014184</v>
      </c>
      <c r="AA777">
        <v>0</v>
      </c>
      <c r="AB777">
        <v>0</v>
      </c>
      <c r="AC777">
        <v>3.54609929078014E-3</v>
      </c>
      <c r="AD777">
        <v>0</v>
      </c>
      <c r="AE777">
        <v>7.09219858156028E-3</v>
      </c>
      <c r="AF777">
        <v>0</v>
      </c>
      <c r="AG777">
        <v>0.48914285714285699</v>
      </c>
      <c r="AH777">
        <v>0.98057142857142898</v>
      </c>
      <c r="AI777">
        <v>0.24228571428571399</v>
      </c>
      <c r="AJ777">
        <v>0.25828571428571401</v>
      </c>
      <c r="AK777">
        <v>0.249142857142857</v>
      </c>
      <c r="AL777">
        <v>6.51428571428571E-2</v>
      </c>
      <c r="AM777">
        <v>0.65600000000000003</v>
      </c>
      <c r="AN777">
        <v>5.14285714285714E-2</v>
      </c>
      <c r="AO777">
        <v>0.620571428571429</v>
      </c>
      <c r="AP777">
        <v>0</v>
      </c>
      <c r="AQ777">
        <v>0</v>
      </c>
      <c r="AR777">
        <v>0.23771428571428599</v>
      </c>
      <c r="AS777">
        <v>0</v>
      </c>
      <c r="AT777">
        <v>0.27542857142857102</v>
      </c>
      <c r="AU777">
        <v>0</v>
      </c>
      <c r="AV777">
        <v>1.97028571428571</v>
      </c>
      <c r="AW777">
        <v>1.02171428571429</v>
      </c>
      <c r="AX777">
        <v>0.620571428571429</v>
      </c>
      <c r="AY777">
        <v>0.51314285714285701</v>
      </c>
      <c r="AZ777">
        <v>4.1257142857142899</v>
      </c>
      <c r="BA777">
        <v>0.500571428571429</v>
      </c>
      <c r="BB777">
        <v>3.8857142857142903E-2</v>
      </c>
      <c r="BC777">
        <v>0.32114285714285701</v>
      </c>
      <c r="BD777">
        <v>0.04</v>
      </c>
      <c r="BE777">
        <v>4.2285714285714301E-2</v>
      </c>
      <c r="BF777" s="233" t="str">
        <f t="shared" si="12"/>
        <v>Least vulnerability</v>
      </c>
    </row>
    <row r="778" spans="1:58" x14ac:dyDescent="0.25">
      <c r="A778">
        <v>56575</v>
      </c>
      <c r="B778">
        <v>648</v>
      </c>
      <c r="C778">
        <v>139</v>
      </c>
      <c r="D778">
        <v>23</v>
      </c>
      <c r="E778">
        <v>29603</v>
      </c>
      <c r="F778">
        <v>27</v>
      </c>
      <c r="G778">
        <v>200</v>
      </c>
      <c r="H778">
        <v>158</v>
      </c>
      <c r="I778">
        <v>150</v>
      </c>
      <c r="J778">
        <v>21</v>
      </c>
      <c r="K778">
        <v>366</v>
      </c>
      <c r="L778">
        <v>0</v>
      </c>
      <c r="M778">
        <v>2</v>
      </c>
      <c r="N778">
        <v>51</v>
      </c>
      <c r="O778">
        <v>13</v>
      </c>
      <c r="P778">
        <v>24</v>
      </c>
      <c r="Q778">
        <v>0</v>
      </c>
      <c r="R778">
        <v>0.21450617283950599</v>
      </c>
      <c r="S778">
        <v>3.5493827160493797E-2</v>
      </c>
      <c r="T778">
        <v>29603</v>
      </c>
      <c r="U778">
        <v>4.1666666666666699E-2</v>
      </c>
      <c r="V778">
        <v>0.30864197530864201</v>
      </c>
      <c r="W778">
        <v>0.24382716049382699</v>
      </c>
      <c r="X778">
        <v>0.23148148148148101</v>
      </c>
      <c r="Y778">
        <v>3.2407407407407399E-2</v>
      </c>
      <c r="Z778">
        <v>0.56481481481481499</v>
      </c>
      <c r="AA778">
        <v>0</v>
      </c>
      <c r="AB778">
        <v>3.08641975308642E-3</v>
      </c>
      <c r="AC778">
        <v>7.8703703703703706E-2</v>
      </c>
      <c r="AD778">
        <v>2.00617283950617E-2</v>
      </c>
      <c r="AE778">
        <v>3.7037037037037E-2</v>
      </c>
      <c r="AF778">
        <v>0</v>
      </c>
      <c r="AG778">
        <v>0.96</v>
      </c>
      <c r="AH778">
        <v>0.88342857142857101</v>
      </c>
      <c r="AI778">
        <v>0.88342857142857101</v>
      </c>
      <c r="AJ778">
        <v>0.505142857142857</v>
      </c>
      <c r="AK778">
        <v>0.90857142857142903</v>
      </c>
      <c r="AL778">
        <v>0.63657142857142901</v>
      </c>
      <c r="AM778">
        <v>0.96799999999999997</v>
      </c>
      <c r="AN778">
        <v>0.70742857142857096</v>
      </c>
      <c r="AO778">
        <v>0.97257142857142898</v>
      </c>
      <c r="AP778">
        <v>0</v>
      </c>
      <c r="AQ778">
        <v>0.34857142857142898</v>
      </c>
      <c r="AR778">
        <v>0.88800000000000001</v>
      </c>
      <c r="AS778">
        <v>0.93142857142857105</v>
      </c>
      <c r="AT778">
        <v>0.88914285714285701</v>
      </c>
      <c r="AU778">
        <v>0</v>
      </c>
      <c r="AV778">
        <v>3.2320000000000002</v>
      </c>
      <c r="AW778">
        <v>3.22057142857143</v>
      </c>
      <c r="AX778">
        <v>0.97257142857142898</v>
      </c>
      <c r="AY778">
        <v>3.05714285714286</v>
      </c>
      <c r="AZ778">
        <v>10.4822857142857</v>
      </c>
      <c r="BA778">
        <v>0.92457142857142904</v>
      </c>
      <c r="BB778">
        <v>0.995428571428571</v>
      </c>
      <c r="BC778">
        <v>0.52914285714285703</v>
      </c>
      <c r="BD778">
        <v>0.71085714285714297</v>
      </c>
      <c r="BE778">
        <v>0.94285714285714295</v>
      </c>
      <c r="BF778" s="233" t="str">
        <f t="shared" si="12"/>
        <v>Most vulnerability</v>
      </c>
    </row>
    <row r="779" spans="1:58" x14ac:dyDescent="0.25">
      <c r="A779">
        <v>56576</v>
      </c>
      <c r="B779">
        <v>860</v>
      </c>
      <c r="C779">
        <v>87</v>
      </c>
      <c r="D779">
        <v>12</v>
      </c>
      <c r="E779">
        <v>39962</v>
      </c>
      <c r="F779">
        <v>39</v>
      </c>
      <c r="G779">
        <v>307</v>
      </c>
      <c r="H779">
        <v>140</v>
      </c>
      <c r="I779">
        <v>161</v>
      </c>
      <c r="J779">
        <v>30</v>
      </c>
      <c r="K779">
        <v>27</v>
      </c>
      <c r="L779">
        <v>0</v>
      </c>
      <c r="M779">
        <v>3</v>
      </c>
      <c r="N779">
        <v>86</v>
      </c>
      <c r="O779">
        <v>4</v>
      </c>
      <c r="P779">
        <v>17</v>
      </c>
      <c r="Q779">
        <v>14</v>
      </c>
      <c r="R779">
        <v>0.101162790697674</v>
      </c>
      <c r="S779">
        <v>1.3953488372093001E-2</v>
      </c>
      <c r="T779">
        <v>39962</v>
      </c>
      <c r="U779">
        <v>4.5348837209302301E-2</v>
      </c>
      <c r="V779">
        <v>0.35697674418604702</v>
      </c>
      <c r="W779">
        <v>0.162790697674419</v>
      </c>
      <c r="X779">
        <v>0.187209302325581</v>
      </c>
      <c r="Y779">
        <v>3.4883720930232599E-2</v>
      </c>
      <c r="Z779">
        <v>3.1395348837209298E-2</v>
      </c>
      <c r="AA779">
        <v>0</v>
      </c>
      <c r="AB779">
        <v>3.4883720930232601E-3</v>
      </c>
      <c r="AC779">
        <v>0.1</v>
      </c>
      <c r="AD779">
        <v>4.65116279069767E-3</v>
      </c>
      <c r="AE779">
        <v>1.9767441860465099E-2</v>
      </c>
      <c r="AF779">
        <v>1.6279069767441898E-2</v>
      </c>
      <c r="AG779">
        <v>0.66285714285714303</v>
      </c>
      <c r="AH779">
        <v>0.370285714285714</v>
      </c>
      <c r="AI779">
        <v>0.34971428571428598</v>
      </c>
      <c r="AJ779">
        <v>0.56457142857142895</v>
      </c>
      <c r="AK779">
        <v>0.96</v>
      </c>
      <c r="AL779">
        <v>0.13600000000000001</v>
      </c>
      <c r="AM779">
        <v>0.91542857142857104</v>
      </c>
      <c r="AN779">
        <v>0.75657142857142901</v>
      </c>
      <c r="AO779">
        <v>0.126857142857143</v>
      </c>
      <c r="AP779">
        <v>0</v>
      </c>
      <c r="AQ779">
        <v>0.35428571428571398</v>
      </c>
      <c r="AR779">
        <v>0.92800000000000005</v>
      </c>
      <c r="AS779">
        <v>0.49142857142857099</v>
      </c>
      <c r="AT779">
        <v>0.63314285714285701</v>
      </c>
      <c r="AU779">
        <v>0.70057142857142896</v>
      </c>
      <c r="AV779">
        <v>1.94742857142857</v>
      </c>
      <c r="AW779">
        <v>2.7679999999999998</v>
      </c>
      <c r="AX779">
        <v>0.126857142857143</v>
      </c>
      <c r="AY779">
        <v>3.1074285714285699</v>
      </c>
      <c r="AZ779">
        <v>7.9497142857142897</v>
      </c>
      <c r="BA779">
        <v>0.48457142857142899</v>
      </c>
      <c r="BB779">
        <v>0.89142857142857101</v>
      </c>
      <c r="BC779">
        <v>9.71428571428571E-2</v>
      </c>
      <c r="BD779">
        <v>0.73028571428571398</v>
      </c>
      <c r="BE779">
        <v>0.60342857142857098</v>
      </c>
      <c r="BF779" s="233" t="str">
        <f t="shared" si="12"/>
        <v>Significant vulnerability</v>
      </c>
    </row>
    <row r="780" spans="1:58" x14ac:dyDescent="0.25">
      <c r="A780">
        <v>56578</v>
      </c>
      <c r="B780">
        <v>713</v>
      </c>
      <c r="C780">
        <v>39</v>
      </c>
      <c r="D780">
        <v>10</v>
      </c>
      <c r="E780">
        <v>43979</v>
      </c>
      <c r="F780">
        <v>21</v>
      </c>
      <c r="G780">
        <v>168</v>
      </c>
      <c r="H780">
        <v>161</v>
      </c>
      <c r="I780">
        <v>53</v>
      </c>
      <c r="J780">
        <v>21</v>
      </c>
      <c r="K780">
        <v>62</v>
      </c>
      <c r="L780">
        <v>0</v>
      </c>
      <c r="M780">
        <v>0</v>
      </c>
      <c r="N780">
        <v>62</v>
      </c>
      <c r="O780">
        <v>10</v>
      </c>
      <c r="P780">
        <v>0</v>
      </c>
      <c r="Q780">
        <v>0</v>
      </c>
      <c r="R780">
        <v>5.4698457223001401E-2</v>
      </c>
      <c r="S780">
        <v>1.40252454417952E-2</v>
      </c>
      <c r="T780">
        <v>43979</v>
      </c>
      <c r="U780">
        <v>2.9453015427769999E-2</v>
      </c>
      <c r="V780">
        <v>0.23562412342215999</v>
      </c>
      <c r="W780">
        <v>0.225806451612903</v>
      </c>
      <c r="X780">
        <v>7.4333800841514697E-2</v>
      </c>
      <c r="Y780">
        <v>2.9453015427769999E-2</v>
      </c>
      <c r="Z780">
        <v>8.6956521739130405E-2</v>
      </c>
      <c r="AA780">
        <v>0</v>
      </c>
      <c r="AB780">
        <v>0</v>
      </c>
      <c r="AC780">
        <v>8.6956521739130405E-2</v>
      </c>
      <c r="AD780">
        <v>1.40252454417952E-2</v>
      </c>
      <c r="AE780">
        <v>0</v>
      </c>
      <c r="AF780">
        <v>0</v>
      </c>
      <c r="AG780">
        <v>0.26971428571428602</v>
      </c>
      <c r="AH780">
        <v>0.372571428571429</v>
      </c>
      <c r="AI780">
        <v>0.217142857142857</v>
      </c>
      <c r="AJ780">
        <v>0.27428571428571402</v>
      </c>
      <c r="AK780">
        <v>0.72228571428571398</v>
      </c>
      <c r="AL780">
        <v>0.50742857142857101</v>
      </c>
      <c r="AM780">
        <v>0.10285714285714299</v>
      </c>
      <c r="AN780">
        <v>0.65257142857142902</v>
      </c>
      <c r="AO780">
        <v>0.496</v>
      </c>
      <c r="AP780">
        <v>0</v>
      </c>
      <c r="AQ780">
        <v>0</v>
      </c>
      <c r="AR780">
        <v>0.90628571428571403</v>
      </c>
      <c r="AS780">
        <v>0.86514285714285699</v>
      </c>
      <c r="AT780">
        <v>0</v>
      </c>
      <c r="AU780">
        <v>0</v>
      </c>
      <c r="AV780">
        <v>1.1337142857142899</v>
      </c>
      <c r="AW780">
        <v>1.98514285714286</v>
      </c>
      <c r="AX780">
        <v>0.496</v>
      </c>
      <c r="AY780">
        <v>1.77142857142857</v>
      </c>
      <c r="AZ780">
        <v>5.3862857142857097</v>
      </c>
      <c r="BA780">
        <v>0.16228571428571401</v>
      </c>
      <c r="BB780">
        <v>0.48571428571428599</v>
      </c>
      <c r="BC780">
        <v>0.252571428571429</v>
      </c>
      <c r="BD780">
        <v>0.30399999999999999</v>
      </c>
      <c r="BE780">
        <v>0.19542857142857101</v>
      </c>
      <c r="BF780" s="233" t="str">
        <f t="shared" si="12"/>
        <v>Least vulnerability</v>
      </c>
    </row>
    <row r="781" spans="1:58" x14ac:dyDescent="0.25">
      <c r="A781">
        <v>56579</v>
      </c>
      <c r="B781">
        <v>1105</v>
      </c>
      <c r="C781">
        <v>54</v>
      </c>
      <c r="D781">
        <v>5</v>
      </c>
      <c r="E781">
        <v>37894</v>
      </c>
      <c r="F781">
        <v>15</v>
      </c>
      <c r="G781">
        <v>160</v>
      </c>
      <c r="H781">
        <v>297</v>
      </c>
      <c r="I781">
        <v>100</v>
      </c>
      <c r="J781">
        <v>22</v>
      </c>
      <c r="K781">
        <v>102</v>
      </c>
      <c r="L781">
        <v>0</v>
      </c>
      <c r="M781">
        <v>9</v>
      </c>
      <c r="N781">
        <v>16</v>
      </c>
      <c r="O781">
        <v>3</v>
      </c>
      <c r="P781">
        <v>5</v>
      </c>
      <c r="Q781">
        <v>0</v>
      </c>
      <c r="R781">
        <v>4.8868778280543E-2</v>
      </c>
      <c r="S781">
        <v>4.5248868778280504E-3</v>
      </c>
      <c r="T781">
        <v>37894</v>
      </c>
      <c r="U781">
        <v>1.35746606334842E-2</v>
      </c>
      <c r="V781">
        <v>0.144796380090498</v>
      </c>
      <c r="W781">
        <v>0.26877828054298603</v>
      </c>
      <c r="X781">
        <v>9.0497737556561098E-2</v>
      </c>
      <c r="Y781">
        <v>1.9909502262443399E-2</v>
      </c>
      <c r="Z781">
        <v>9.2307692307692299E-2</v>
      </c>
      <c r="AA781">
        <v>0</v>
      </c>
      <c r="AB781">
        <v>8.1447963800905E-3</v>
      </c>
      <c r="AC781">
        <v>1.44796380090498E-2</v>
      </c>
      <c r="AD781">
        <v>2.7149321266968299E-3</v>
      </c>
      <c r="AE781">
        <v>4.5248868778280504E-3</v>
      </c>
      <c r="AF781">
        <v>0</v>
      </c>
      <c r="AG781">
        <v>0.22514285714285701</v>
      </c>
      <c r="AH781">
        <v>0.10285714285714299</v>
      </c>
      <c r="AI781">
        <v>0.44342857142857101</v>
      </c>
      <c r="AJ781">
        <v>8.11428571428571E-2</v>
      </c>
      <c r="AK781">
        <v>0.20457142857142899</v>
      </c>
      <c r="AL781">
        <v>0.80342857142857105</v>
      </c>
      <c r="AM781">
        <v>0.23085714285714301</v>
      </c>
      <c r="AN781">
        <v>0.36799999999999999</v>
      </c>
      <c r="AO781">
        <v>0.53028571428571403</v>
      </c>
      <c r="AP781">
        <v>0</v>
      </c>
      <c r="AQ781">
        <v>0.41485714285714298</v>
      </c>
      <c r="AR781">
        <v>0.47428571428571398</v>
      </c>
      <c r="AS781">
        <v>0.36457142857142899</v>
      </c>
      <c r="AT781">
        <v>0.17714285714285699</v>
      </c>
      <c r="AU781">
        <v>0</v>
      </c>
      <c r="AV781">
        <v>0.85257142857142898</v>
      </c>
      <c r="AW781">
        <v>1.6068571428571401</v>
      </c>
      <c r="AX781">
        <v>0.53028571428571403</v>
      </c>
      <c r="AY781">
        <v>1.4308571428571399</v>
      </c>
      <c r="AZ781">
        <v>4.4205714285714297</v>
      </c>
      <c r="BA781">
        <v>7.8857142857142903E-2</v>
      </c>
      <c r="BB781">
        <v>0.27428571428571402</v>
      </c>
      <c r="BC781">
        <v>0.26514285714285701</v>
      </c>
      <c r="BD781">
        <v>0.21257142857142899</v>
      </c>
      <c r="BE781">
        <v>7.1999999999999995E-2</v>
      </c>
      <c r="BF781" s="233" t="str">
        <f t="shared" si="12"/>
        <v>Least vulnerability</v>
      </c>
    </row>
    <row r="782" spans="1:58" x14ac:dyDescent="0.25">
      <c r="A782">
        <v>56580</v>
      </c>
      <c r="B782">
        <v>1253</v>
      </c>
      <c r="C782">
        <v>50</v>
      </c>
      <c r="D782">
        <v>21</v>
      </c>
      <c r="E782">
        <v>44707</v>
      </c>
      <c r="F782">
        <v>20</v>
      </c>
      <c r="G782">
        <v>142</v>
      </c>
      <c r="H782">
        <v>410</v>
      </c>
      <c r="I782">
        <v>69</v>
      </c>
      <c r="J782">
        <v>27</v>
      </c>
      <c r="K782">
        <v>111</v>
      </c>
      <c r="L782">
        <v>0</v>
      </c>
      <c r="M782">
        <v>2</v>
      </c>
      <c r="N782">
        <v>17</v>
      </c>
      <c r="O782">
        <v>0</v>
      </c>
      <c r="P782">
        <v>23</v>
      </c>
      <c r="Q782">
        <v>0</v>
      </c>
      <c r="R782">
        <v>3.9904229848363899E-2</v>
      </c>
      <c r="S782">
        <v>1.67597765363128E-2</v>
      </c>
      <c r="T782">
        <v>44707</v>
      </c>
      <c r="U782">
        <v>1.5961691939345601E-2</v>
      </c>
      <c r="V782">
        <v>0.113328012769354</v>
      </c>
      <c r="W782">
        <v>0.327214684756584</v>
      </c>
      <c r="X782">
        <v>5.5067837190742201E-2</v>
      </c>
      <c r="Y782">
        <v>2.15482841181165E-2</v>
      </c>
      <c r="Z782">
        <v>8.8587390263367899E-2</v>
      </c>
      <c r="AA782">
        <v>0</v>
      </c>
      <c r="AB782">
        <v>1.59616919393456E-3</v>
      </c>
      <c r="AC782">
        <v>1.3567438148443699E-2</v>
      </c>
      <c r="AD782">
        <v>0</v>
      </c>
      <c r="AE782">
        <v>1.8355945730247399E-2</v>
      </c>
      <c r="AF782">
        <v>0</v>
      </c>
      <c r="AG782">
        <v>0.14742857142857099</v>
      </c>
      <c r="AH782">
        <v>0.46971428571428597</v>
      </c>
      <c r="AI782">
        <v>0.192</v>
      </c>
      <c r="AJ782">
        <v>0.110857142857143</v>
      </c>
      <c r="AK782">
        <v>8.3428571428571394E-2</v>
      </c>
      <c r="AL782">
        <v>0.97485714285714298</v>
      </c>
      <c r="AM782">
        <v>2.97142857142857E-2</v>
      </c>
      <c r="AN782">
        <v>0.42285714285714299</v>
      </c>
      <c r="AO782">
        <v>0.50971428571428601</v>
      </c>
      <c r="AP782">
        <v>0</v>
      </c>
      <c r="AQ782">
        <v>0.32685714285714301</v>
      </c>
      <c r="AR782">
        <v>0.45828571428571402</v>
      </c>
      <c r="AS782">
        <v>0</v>
      </c>
      <c r="AT782">
        <v>0.59428571428571397</v>
      </c>
      <c r="AU782">
        <v>0</v>
      </c>
      <c r="AV782">
        <v>0.92</v>
      </c>
      <c r="AW782">
        <v>1.51085714285714</v>
      </c>
      <c r="AX782">
        <v>0.50971428571428601</v>
      </c>
      <c r="AY782">
        <v>1.3794285714285699</v>
      </c>
      <c r="AZ782">
        <v>4.32</v>
      </c>
      <c r="BA782">
        <v>9.3714285714285694E-2</v>
      </c>
      <c r="BB782">
        <v>0.22742857142857101</v>
      </c>
      <c r="BC782">
        <v>0.25714285714285701</v>
      </c>
      <c r="BD782">
        <v>0.19542857142857101</v>
      </c>
      <c r="BE782">
        <v>6.1714285714285701E-2</v>
      </c>
      <c r="BF782" s="233" t="str">
        <f t="shared" si="12"/>
        <v>Least vulnerability</v>
      </c>
    </row>
    <row r="783" spans="1:58" x14ac:dyDescent="0.25">
      <c r="A783">
        <v>56581</v>
      </c>
      <c r="B783">
        <v>262</v>
      </c>
      <c r="C783">
        <v>27</v>
      </c>
      <c r="D783">
        <v>13</v>
      </c>
      <c r="E783">
        <v>32383</v>
      </c>
      <c r="F783">
        <v>21</v>
      </c>
      <c r="G783">
        <v>64</v>
      </c>
      <c r="H783">
        <v>42</v>
      </c>
      <c r="I783">
        <v>36</v>
      </c>
      <c r="J783">
        <v>21</v>
      </c>
      <c r="K783">
        <v>58</v>
      </c>
      <c r="L783">
        <v>0</v>
      </c>
      <c r="M783">
        <v>0</v>
      </c>
      <c r="N783">
        <v>3</v>
      </c>
      <c r="O783">
        <v>4</v>
      </c>
      <c r="P783">
        <v>6</v>
      </c>
      <c r="Q783">
        <v>0</v>
      </c>
      <c r="R783">
        <v>0.103053435114504</v>
      </c>
      <c r="S783">
        <v>4.9618320610687001E-2</v>
      </c>
      <c r="T783">
        <v>32383</v>
      </c>
      <c r="U783">
        <v>8.0152671755725199E-2</v>
      </c>
      <c r="V783">
        <v>0.244274809160305</v>
      </c>
      <c r="W783">
        <v>0.16030534351145001</v>
      </c>
      <c r="X783">
        <v>0.13740458015267201</v>
      </c>
      <c r="Y783">
        <v>8.0152671755725199E-2</v>
      </c>
      <c r="Z783">
        <v>0.221374045801527</v>
      </c>
      <c r="AA783">
        <v>0</v>
      </c>
      <c r="AB783">
        <v>0</v>
      </c>
      <c r="AC783">
        <v>1.1450381679389301E-2</v>
      </c>
      <c r="AD783">
        <v>1.5267175572519101E-2</v>
      </c>
      <c r="AE783">
        <v>2.2900763358778602E-2</v>
      </c>
      <c r="AF783">
        <v>0</v>
      </c>
      <c r="AG783">
        <v>0.67885714285714305</v>
      </c>
      <c r="AH783">
        <v>0.95199999999999996</v>
      </c>
      <c r="AI783">
        <v>0.78057142857142903</v>
      </c>
      <c r="AJ783">
        <v>0.90171428571428602</v>
      </c>
      <c r="AK783">
        <v>0.76914285714285702</v>
      </c>
      <c r="AL783">
        <v>0.129142857142857</v>
      </c>
      <c r="AM783">
        <v>0.67200000000000004</v>
      </c>
      <c r="AN783">
        <v>0.97485714285714298</v>
      </c>
      <c r="AO783">
        <v>0.83314285714285696</v>
      </c>
      <c r="AP783">
        <v>0</v>
      </c>
      <c r="AQ783">
        <v>0</v>
      </c>
      <c r="AR783">
        <v>0.42399999999999999</v>
      </c>
      <c r="AS783">
        <v>0.88114285714285701</v>
      </c>
      <c r="AT783">
        <v>0.71885714285714297</v>
      </c>
      <c r="AU783">
        <v>0</v>
      </c>
      <c r="AV783">
        <v>3.3131428571428598</v>
      </c>
      <c r="AW783">
        <v>2.54514285714286</v>
      </c>
      <c r="AX783">
        <v>0.83314285714285696</v>
      </c>
      <c r="AY783">
        <v>2.024</v>
      </c>
      <c r="AZ783">
        <v>8.7154285714285695</v>
      </c>
      <c r="BA783">
        <v>0.93600000000000005</v>
      </c>
      <c r="BB783">
        <v>0.78285714285714303</v>
      </c>
      <c r="BC783">
        <v>0.441142857142857</v>
      </c>
      <c r="BD783">
        <v>0.38400000000000001</v>
      </c>
      <c r="BE783">
        <v>0.73599999999999999</v>
      </c>
      <c r="BF783" s="233" t="str">
        <f t="shared" si="12"/>
        <v>Significant vulnerability</v>
      </c>
    </row>
    <row r="784" spans="1:58" x14ac:dyDescent="0.25">
      <c r="A784">
        <v>56583</v>
      </c>
      <c r="B784">
        <v>165</v>
      </c>
      <c r="C784">
        <v>4</v>
      </c>
      <c r="D784">
        <v>0</v>
      </c>
      <c r="E784">
        <v>35542</v>
      </c>
      <c r="F784">
        <v>7</v>
      </c>
      <c r="G784">
        <v>29</v>
      </c>
      <c r="H784">
        <v>43</v>
      </c>
      <c r="I784">
        <v>28</v>
      </c>
      <c r="J784">
        <v>2</v>
      </c>
      <c r="K784">
        <v>4</v>
      </c>
      <c r="L784">
        <v>0</v>
      </c>
      <c r="M784">
        <v>0</v>
      </c>
      <c r="N784">
        <v>8</v>
      </c>
      <c r="O784">
        <v>0</v>
      </c>
      <c r="P784">
        <v>0</v>
      </c>
      <c r="Q784">
        <v>0</v>
      </c>
      <c r="R784">
        <v>2.4242424242424201E-2</v>
      </c>
      <c r="S784">
        <v>0</v>
      </c>
      <c r="T784">
        <v>35542</v>
      </c>
      <c r="U784">
        <v>4.2424242424242399E-2</v>
      </c>
      <c r="V784">
        <v>0.175757575757576</v>
      </c>
      <c r="W784">
        <v>0.26060606060606101</v>
      </c>
      <c r="X784">
        <v>0.16969696969697001</v>
      </c>
      <c r="Y784">
        <v>1.21212121212121E-2</v>
      </c>
      <c r="Z784">
        <v>2.4242424242424201E-2</v>
      </c>
      <c r="AA784">
        <v>0</v>
      </c>
      <c r="AB784">
        <v>0</v>
      </c>
      <c r="AC784">
        <v>4.8484848484848499E-2</v>
      </c>
      <c r="AD784">
        <v>0</v>
      </c>
      <c r="AE784">
        <v>0</v>
      </c>
      <c r="AF784">
        <v>0</v>
      </c>
      <c r="AG784">
        <v>5.0285714285714302E-2</v>
      </c>
      <c r="AH784">
        <v>0</v>
      </c>
      <c r="AI784">
        <v>0.60799999999999998</v>
      </c>
      <c r="AJ784">
        <v>0.51428571428571401</v>
      </c>
      <c r="AK784">
        <v>0.377142857142857</v>
      </c>
      <c r="AL784">
        <v>0.75885714285714301</v>
      </c>
      <c r="AM784">
        <v>0.86171428571428599</v>
      </c>
      <c r="AN784">
        <v>0.130285714285714</v>
      </c>
      <c r="AO784">
        <v>8.4571428571428603E-2</v>
      </c>
      <c r="AP784">
        <v>0</v>
      </c>
      <c r="AQ784">
        <v>0</v>
      </c>
      <c r="AR784">
        <v>0.78514285714285703</v>
      </c>
      <c r="AS784">
        <v>0</v>
      </c>
      <c r="AT784">
        <v>0</v>
      </c>
      <c r="AU784">
        <v>0</v>
      </c>
      <c r="AV784">
        <v>1.1725714285714299</v>
      </c>
      <c r="AW784">
        <v>2.1280000000000001</v>
      </c>
      <c r="AX784">
        <v>8.4571428571428603E-2</v>
      </c>
      <c r="AY784">
        <v>0.78514285714285703</v>
      </c>
      <c r="AZ784">
        <v>4.1702857142857104</v>
      </c>
      <c r="BA784">
        <v>0.17599999999999999</v>
      </c>
      <c r="BB784">
        <v>0.57714285714285696</v>
      </c>
      <c r="BC784">
        <v>6.8571428571428603E-2</v>
      </c>
      <c r="BD784">
        <v>5.94285714285714E-2</v>
      </c>
      <c r="BE784">
        <v>4.8000000000000001E-2</v>
      </c>
      <c r="BF784" s="233" t="str">
        <f t="shared" si="12"/>
        <v>Least vulnerability</v>
      </c>
    </row>
    <row r="785" spans="1:58" x14ac:dyDescent="0.25">
      <c r="A785">
        <v>56584</v>
      </c>
      <c r="B785">
        <v>1386</v>
      </c>
      <c r="C785">
        <v>101</v>
      </c>
      <c r="D785">
        <v>37</v>
      </c>
      <c r="E785">
        <v>37394</v>
      </c>
      <c r="F785">
        <v>72</v>
      </c>
      <c r="G785">
        <v>324</v>
      </c>
      <c r="H785">
        <v>336</v>
      </c>
      <c r="I785">
        <v>237</v>
      </c>
      <c r="J785">
        <v>42</v>
      </c>
      <c r="K785">
        <v>135</v>
      </c>
      <c r="L785">
        <v>0</v>
      </c>
      <c r="M785">
        <v>76</v>
      </c>
      <c r="N785">
        <v>33</v>
      </c>
      <c r="O785">
        <v>0</v>
      </c>
      <c r="P785">
        <v>13</v>
      </c>
      <c r="Q785">
        <v>37</v>
      </c>
      <c r="R785">
        <v>7.2871572871572907E-2</v>
      </c>
      <c r="S785">
        <v>2.6695526695526699E-2</v>
      </c>
      <c r="T785">
        <v>37394</v>
      </c>
      <c r="U785">
        <v>5.1948051948052E-2</v>
      </c>
      <c r="V785">
        <v>0.23376623376623401</v>
      </c>
      <c r="W785">
        <v>0.24242424242424199</v>
      </c>
      <c r="X785">
        <v>0.17099567099567101</v>
      </c>
      <c r="Y785">
        <v>3.03030303030303E-2</v>
      </c>
      <c r="Z785">
        <v>9.7402597402597393E-2</v>
      </c>
      <c r="AA785">
        <v>0</v>
      </c>
      <c r="AB785">
        <v>5.4834054834054798E-2</v>
      </c>
      <c r="AC785">
        <v>2.3809523809523801E-2</v>
      </c>
      <c r="AD785">
        <v>0</v>
      </c>
      <c r="AE785">
        <v>9.3795093795093799E-3</v>
      </c>
      <c r="AF785">
        <v>2.6695526695526699E-2</v>
      </c>
      <c r="AG785">
        <v>0.44800000000000001</v>
      </c>
      <c r="AH785">
        <v>0.77600000000000002</v>
      </c>
      <c r="AI785">
        <v>0.47428571428571398</v>
      </c>
      <c r="AJ785">
        <v>0.68457142857142905</v>
      </c>
      <c r="AK785">
        <v>0.70971428571428596</v>
      </c>
      <c r="AL785">
        <v>0.625142857142857</v>
      </c>
      <c r="AM785">
        <v>0.86285714285714299</v>
      </c>
      <c r="AN785">
        <v>0.66400000000000003</v>
      </c>
      <c r="AO785">
        <v>0.56228571428571394</v>
      </c>
      <c r="AP785">
        <v>0</v>
      </c>
      <c r="AQ785">
        <v>0.83885714285714297</v>
      </c>
      <c r="AR785">
        <v>0.61257142857142899</v>
      </c>
      <c r="AS785">
        <v>0</v>
      </c>
      <c r="AT785">
        <v>0.35657142857142898</v>
      </c>
      <c r="AU785">
        <v>0.81028571428571405</v>
      </c>
      <c r="AV785">
        <v>2.3828571428571399</v>
      </c>
      <c r="AW785">
        <v>2.8617142857142901</v>
      </c>
      <c r="AX785">
        <v>0.56228571428571394</v>
      </c>
      <c r="AY785">
        <v>2.6182857142857099</v>
      </c>
      <c r="AZ785">
        <v>8.4251428571428608</v>
      </c>
      <c r="BA785">
        <v>0.67085714285714304</v>
      </c>
      <c r="BB785">
        <v>0.92342857142857104</v>
      </c>
      <c r="BC785">
        <v>0.28000000000000003</v>
      </c>
      <c r="BD785">
        <v>0.57371428571428595</v>
      </c>
      <c r="BE785">
        <v>0.69599999999999995</v>
      </c>
      <c r="BF785" s="233" t="str">
        <f t="shared" si="12"/>
        <v>Significant vulnerability</v>
      </c>
    </row>
    <row r="786" spans="1:58" x14ac:dyDescent="0.25">
      <c r="A786">
        <v>56585</v>
      </c>
      <c r="B786">
        <v>1063</v>
      </c>
      <c r="C786">
        <v>162</v>
      </c>
      <c r="D786">
        <v>12</v>
      </c>
      <c r="E786">
        <v>32642</v>
      </c>
      <c r="F786">
        <v>51</v>
      </c>
      <c r="G786">
        <v>343</v>
      </c>
      <c r="H786">
        <v>241</v>
      </c>
      <c r="I786">
        <v>222</v>
      </c>
      <c r="J786">
        <v>68</v>
      </c>
      <c r="K786">
        <v>55</v>
      </c>
      <c r="L786">
        <v>0</v>
      </c>
      <c r="M786">
        <v>47</v>
      </c>
      <c r="N786">
        <v>46</v>
      </c>
      <c r="O786">
        <v>3</v>
      </c>
      <c r="P786">
        <v>26</v>
      </c>
      <c r="Q786">
        <v>35</v>
      </c>
      <c r="R786">
        <v>0.15239887111947301</v>
      </c>
      <c r="S786">
        <v>1.12888052681091E-2</v>
      </c>
      <c r="T786">
        <v>32642</v>
      </c>
      <c r="U786">
        <v>4.79774223894638E-2</v>
      </c>
      <c r="V786">
        <v>0.32267168391345202</v>
      </c>
      <c r="W786">
        <v>0.22671683913452501</v>
      </c>
      <c r="X786">
        <v>0.20884289746001899</v>
      </c>
      <c r="Y786">
        <v>6.3969896519285002E-2</v>
      </c>
      <c r="Z786">
        <v>5.1740357478833501E-2</v>
      </c>
      <c r="AA786">
        <v>0</v>
      </c>
      <c r="AB786">
        <v>4.4214487300094099E-2</v>
      </c>
      <c r="AC786">
        <v>4.3273753527751598E-2</v>
      </c>
      <c r="AD786">
        <v>2.8222013170272802E-3</v>
      </c>
      <c r="AE786">
        <v>2.4459078080903099E-2</v>
      </c>
      <c r="AF786">
        <v>3.2925682031984899E-2</v>
      </c>
      <c r="AG786">
        <v>0.88914285714285701</v>
      </c>
      <c r="AH786">
        <v>0.29028571428571398</v>
      </c>
      <c r="AI786">
        <v>0.77142857142857102</v>
      </c>
      <c r="AJ786">
        <v>0.60685714285714298</v>
      </c>
      <c r="AK786">
        <v>0.92342857142857104</v>
      </c>
      <c r="AL786">
        <v>0.51428571428571401</v>
      </c>
      <c r="AM786">
        <v>0.95314285714285696</v>
      </c>
      <c r="AN786">
        <v>0.95542857142857096</v>
      </c>
      <c r="AO786">
        <v>0.25828571428571401</v>
      </c>
      <c r="AP786">
        <v>0</v>
      </c>
      <c r="AQ786">
        <v>0.77600000000000002</v>
      </c>
      <c r="AR786">
        <v>0.75885714285714301</v>
      </c>
      <c r="AS786">
        <v>0.374857142857143</v>
      </c>
      <c r="AT786">
        <v>0.74057142857142899</v>
      </c>
      <c r="AU786">
        <v>0.85599999999999998</v>
      </c>
      <c r="AV786">
        <v>2.5577142857142898</v>
      </c>
      <c r="AW786">
        <v>3.3462857142857101</v>
      </c>
      <c r="AX786">
        <v>0.25828571428571401</v>
      </c>
      <c r="AY786">
        <v>3.5062857142857098</v>
      </c>
      <c r="AZ786">
        <v>9.6685714285714308</v>
      </c>
      <c r="BA786">
        <v>0.73371428571428599</v>
      </c>
      <c r="BB786">
        <v>0.998857142857143</v>
      </c>
      <c r="BC786">
        <v>0.157714285714286</v>
      </c>
      <c r="BD786">
        <v>0.86742857142857099</v>
      </c>
      <c r="BE786">
        <v>0.874285714285714</v>
      </c>
      <c r="BF786" s="233" t="str">
        <f t="shared" si="12"/>
        <v>Most vulnerability</v>
      </c>
    </row>
    <row r="787" spans="1:58" x14ac:dyDescent="0.25">
      <c r="A787">
        <v>56586</v>
      </c>
      <c r="B787">
        <v>1808</v>
      </c>
      <c r="C787">
        <v>112</v>
      </c>
      <c r="D787">
        <v>27</v>
      </c>
      <c r="E787">
        <v>41055</v>
      </c>
      <c r="F787">
        <v>85</v>
      </c>
      <c r="G787">
        <v>484</v>
      </c>
      <c r="H787">
        <v>368</v>
      </c>
      <c r="I787">
        <v>229</v>
      </c>
      <c r="J787">
        <v>59</v>
      </c>
      <c r="K787">
        <v>86</v>
      </c>
      <c r="L787">
        <v>1</v>
      </c>
      <c r="M787">
        <v>10</v>
      </c>
      <c r="N787">
        <v>118</v>
      </c>
      <c r="O787">
        <v>2</v>
      </c>
      <c r="P787">
        <v>13</v>
      </c>
      <c r="Q787">
        <v>0</v>
      </c>
      <c r="R787">
        <v>6.1946902654867297E-2</v>
      </c>
      <c r="S787">
        <v>1.4933628318584099E-2</v>
      </c>
      <c r="T787">
        <v>41055</v>
      </c>
      <c r="U787">
        <v>4.7013274336283203E-2</v>
      </c>
      <c r="V787">
        <v>0.26769911504424798</v>
      </c>
      <c r="W787">
        <v>0.20353982300885001</v>
      </c>
      <c r="X787">
        <v>0.126659292035398</v>
      </c>
      <c r="Y787">
        <v>3.2632743362831902E-2</v>
      </c>
      <c r="Z787">
        <v>4.7566371681415899E-2</v>
      </c>
      <c r="AA787">
        <v>5.5309734513274303E-4</v>
      </c>
      <c r="AB787">
        <v>5.5309734513274301E-3</v>
      </c>
      <c r="AC787">
        <v>6.5265486725663693E-2</v>
      </c>
      <c r="AD787">
        <v>1.10619469026549E-3</v>
      </c>
      <c r="AE787">
        <v>7.1902654867256601E-3</v>
      </c>
      <c r="AF787">
        <v>0</v>
      </c>
      <c r="AG787">
        <v>0.32914285714285701</v>
      </c>
      <c r="AH787">
        <v>0.39657142857142902</v>
      </c>
      <c r="AI787">
        <v>0.313142857142857</v>
      </c>
      <c r="AJ787">
        <v>0.59085714285714297</v>
      </c>
      <c r="AK787">
        <v>0.82857142857142896</v>
      </c>
      <c r="AL787">
        <v>0.32800000000000001</v>
      </c>
      <c r="AM787">
        <v>0.59199999999999997</v>
      </c>
      <c r="AN787">
        <v>0.71542857142857097</v>
      </c>
      <c r="AO787">
        <v>0.22857142857142901</v>
      </c>
      <c r="AP787">
        <v>0.379428571428571</v>
      </c>
      <c r="AQ787">
        <v>0.38742857142857101</v>
      </c>
      <c r="AR787">
        <v>0.84457142857142897</v>
      </c>
      <c r="AS787">
        <v>0.25828571428571401</v>
      </c>
      <c r="AT787">
        <v>0.27885714285714303</v>
      </c>
      <c r="AU787">
        <v>0</v>
      </c>
      <c r="AV787">
        <v>1.6297142857142899</v>
      </c>
      <c r="AW787">
        <v>2.464</v>
      </c>
      <c r="AX787">
        <v>0.60799999999999998</v>
      </c>
      <c r="AY787">
        <v>1.76914285714286</v>
      </c>
      <c r="AZ787">
        <v>6.47085714285714</v>
      </c>
      <c r="BA787">
        <v>0.34057142857142902</v>
      </c>
      <c r="BB787">
        <v>0.73599999999999999</v>
      </c>
      <c r="BC787">
        <v>0.309714285714286</v>
      </c>
      <c r="BD787">
        <v>0.30171428571428599</v>
      </c>
      <c r="BE787">
        <v>0.36799999999999999</v>
      </c>
      <c r="BF787" s="233" t="str">
        <f t="shared" si="12"/>
        <v>Some vulnerability</v>
      </c>
    </row>
    <row r="788" spans="1:58" x14ac:dyDescent="0.25">
      <c r="A788">
        <v>56587</v>
      </c>
      <c r="B788">
        <v>1203</v>
      </c>
      <c r="C788">
        <v>79</v>
      </c>
      <c r="D788">
        <v>12</v>
      </c>
      <c r="E788">
        <v>46221</v>
      </c>
      <c r="F788">
        <v>42</v>
      </c>
      <c r="G788">
        <v>389</v>
      </c>
      <c r="H788">
        <v>205</v>
      </c>
      <c r="I788">
        <v>137</v>
      </c>
      <c r="J788">
        <v>37</v>
      </c>
      <c r="K788">
        <v>28</v>
      </c>
      <c r="L788">
        <v>0</v>
      </c>
      <c r="M788">
        <v>6</v>
      </c>
      <c r="N788">
        <v>75</v>
      </c>
      <c r="O788">
        <v>0</v>
      </c>
      <c r="P788">
        <v>7</v>
      </c>
      <c r="Q788">
        <v>0</v>
      </c>
      <c r="R788">
        <v>6.5669160432252696E-2</v>
      </c>
      <c r="S788">
        <v>9.9750623441396506E-3</v>
      </c>
      <c r="T788">
        <v>46221</v>
      </c>
      <c r="U788">
        <v>3.4912718204488803E-2</v>
      </c>
      <c r="V788">
        <v>0.32335827098919401</v>
      </c>
      <c r="W788">
        <v>0.17040731504571899</v>
      </c>
      <c r="X788">
        <v>0.11388196176226099</v>
      </c>
      <c r="Y788">
        <v>3.07564422277639E-2</v>
      </c>
      <c r="Z788">
        <v>2.3275145469659201E-2</v>
      </c>
      <c r="AA788">
        <v>0</v>
      </c>
      <c r="AB788">
        <v>4.9875311720698296E-3</v>
      </c>
      <c r="AC788">
        <v>6.23441396508728E-2</v>
      </c>
      <c r="AD788">
        <v>0</v>
      </c>
      <c r="AE788">
        <v>5.8187863674148002E-3</v>
      </c>
      <c r="AF788">
        <v>0</v>
      </c>
      <c r="AG788">
        <v>0.370285714285714</v>
      </c>
      <c r="AH788">
        <v>0.24228571428571399</v>
      </c>
      <c r="AI788">
        <v>0.158857142857143</v>
      </c>
      <c r="AJ788">
        <v>0.39085714285714301</v>
      </c>
      <c r="AK788">
        <v>0.92571428571428604</v>
      </c>
      <c r="AL788">
        <v>0.16914285714285701</v>
      </c>
      <c r="AM788">
        <v>0.47199999999999998</v>
      </c>
      <c r="AN788">
        <v>0.67657142857142905</v>
      </c>
      <c r="AO788">
        <v>7.8857142857142903E-2</v>
      </c>
      <c r="AP788">
        <v>0</v>
      </c>
      <c r="AQ788">
        <v>0.379428571428571</v>
      </c>
      <c r="AR788">
        <v>0.83085714285714296</v>
      </c>
      <c r="AS788">
        <v>0</v>
      </c>
      <c r="AT788">
        <v>0.222857142857143</v>
      </c>
      <c r="AU788">
        <v>0</v>
      </c>
      <c r="AV788">
        <v>1.1622857142857099</v>
      </c>
      <c r="AW788">
        <v>2.24342857142857</v>
      </c>
      <c r="AX788">
        <v>7.8857142857142903E-2</v>
      </c>
      <c r="AY788">
        <v>1.4331428571428599</v>
      </c>
      <c r="AZ788">
        <v>4.9177142857142897</v>
      </c>
      <c r="BA788">
        <v>0.17257142857142899</v>
      </c>
      <c r="BB788">
        <v>0.626285714285714</v>
      </c>
      <c r="BC788">
        <v>6.2857142857142903E-2</v>
      </c>
      <c r="BD788">
        <v>0.213714285714286</v>
      </c>
      <c r="BE788">
        <v>0.13600000000000001</v>
      </c>
      <c r="BF788" s="233" t="str">
        <f t="shared" si="12"/>
        <v>Least vulnerability</v>
      </c>
    </row>
    <row r="789" spans="1:58" x14ac:dyDescent="0.25">
      <c r="A789">
        <v>56588</v>
      </c>
      <c r="B789">
        <v>461</v>
      </c>
      <c r="C789">
        <v>6</v>
      </c>
      <c r="D789">
        <v>22</v>
      </c>
      <c r="E789">
        <v>36279</v>
      </c>
      <c r="F789">
        <v>29</v>
      </c>
      <c r="G789">
        <v>156</v>
      </c>
      <c r="H789">
        <v>77</v>
      </c>
      <c r="I789">
        <v>75</v>
      </c>
      <c r="J789">
        <v>17</v>
      </c>
      <c r="K789">
        <v>24</v>
      </c>
      <c r="L789">
        <v>0</v>
      </c>
      <c r="M789">
        <v>0</v>
      </c>
      <c r="N789">
        <v>19</v>
      </c>
      <c r="O789">
        <v>0</v>
      </c>
      <c r="P789">
        <v>8</v>
      </c>
      <c r="Q789">
        <v>0</v>
      </c>
      <c r="R789">
        <v>1.30151843817787E-2</v>
      </c>
      <c r="S789">
        <v>4.7722342733188698E-2</v>
      </c>
      <c r="T789">
        <v>36279</v>
      </c>
      <c r="U789">
        <v>6.2906724511930606E-2</v>
      </c>
      <c r="V789">
        <v>0.338394793926247</v>
      </c>
      <c r="W789">
        <v>0.167028199566161</v>
      </c>
      <c r="X789">
        <v>0.16268980477223399</v>
      </c>
      <c r="Y789">
        <v>3.6876355748373099E-2</v>
      </c>
      <c r="Z789">
        <v>5.2060737527115E-2</v>
      </c>
      <c r="AA789">
        <v>0</v>
      </c>
      <c r="AB789">
        <v>0</v>
      </c>
      <c r="AC789">
        <v>4.1214750542299401E-2</v>
      </c>
      <c r="AD789">
        <v>0</v>
      </c>
      <c r="AE789">
        <v>1.7353579175705E-2</v>
      </c>
      <c r="AF789">
        <v>0</v>
      </c>
      <c r="AG789">
        <v>2.17142857142857E-2</v>
      </c>
      <c r="AH789">
        <v>0.94628571428571395</v>
      </c>
      <c r="AI789">
        <v>0.55657142857142805</v>
      </c>
      <c r="AJ789">
        <v>0.80228571428571405</v>
      </c>
      <c r="AK789">
        <v>0.94742857142857095</v>
      </c>
      <c r="AL789">
        <v>0.155428571428571</v>
      </c>
      <c r="AM789">
        <v>0.82628571428571396</v>
      </c>
      <c r="AN789">
        <v>0.79200000000000004</v>
      </c>
      <c r="AO789">
        <v>0.26057142857142901</v>
      </c>
      <c r="AP789">
        <v>0</v>
      </c>
      <c r="AQ789">
        <v>0</v>
      </c>
      <c r="AR789">
        <v>0.747428571428571</v>
      </c>
      <c r="AS789">
        <v>0</v>
      </c>
      <c r="AT789">
        <v>0.57714285714285696</v>
      </c>
      <c r="AU789">
        <v>0</v>
      </c>
      <c r="AV789">
        <v>2.3268571428571398</v>
      </c>
      <c r="AW789">
        <v>2.7211428571428602</v>
      </c>
      <c r="AX789">
        <v>0.26057142857142901</v>
      </c>
      <c r="AY789">
        <v>1.3245714285714301</v>
      </c>
      <c r="AZ789">
        <v>6.6331428571428601</v>
      </c>
      <c r="BA789">
        <v>0.65714285714285703</v>
      </c>
      <c r="BB789">
        <v>0.86514285714285699</v>
      </c>
      <c r="BC789">
        <v>0.158857142857143</v>
      </c>
      <c r="BD789">
        <v>0.17599999999999999</v>
      </c>
      <c r="BE789">
        <v>0.40342857142857103</v>
      </c>
      <c r="BF789" s="233" t="str">
        <f t="shared" si="12"/>
        <v>Some vulnerability</v>
      </c>
    </row>
    <row r="790" spans="1:58" x14ac:dyDescent="0.25">
      <c r="A790">
        <v>56589</v>
      </c>
      <c r="B790">
        <v>1819</v>
      </c>
      <c r="C790">
        <v>240</v>
      </c>
      <c r="D790">
        <v>76</v>
      </c>
      <c r="E790">
        <v>28439</v>
      </c>
      <c r="F790">
        <v>105</v>
      </c>
      <c r="G790">
        <v>381</v>
      </c>
      <c r="H790">
        <v>531</v>
      </c>
      <c r="I790">
        <v>326</v>
      </c>
      <c r="J790">
        <v>70</v>
      </c>
      <c r="K790">
        <v>1005</v>
      </c>
      <c r="L790">
        <v>0</v>
      </c>
      <c r="M790">
        <v>16</v>
      </c>
      <c r="N790">
        <v>139</v>
      </c>
      <c r="O790">
        <v>24</v>
      </c>
      <c r="P790">
        <v>37</v>
      </c>
      <c r="Q790">
        <v>0</v>
      </c>
      <c r="R790">
        <v>0.13194062671797699</v>
      </c>
      <c r="S790">
        <v>4.1781198460692698E-2</v>
      </c>
      <c r="T790">
        <v>28439</v>
      </c>
      <c r="U790">
        <v>5.7724024189114903E-2</v>
      </c>
      <c r="V790">
        <v>0.20945574491478799</v>
      </c>
      <c r="W790">
        <v>0.29191863661352402</v>
      </c>
      <c r="X790">
        <v>0.17921935129191899</v>
      </c>
      <c r="Y790">
        <v>3.8482682792743299E-2</v>
      </c>
      <c r="Z790">
        <v>0.55250137438152802</v>
      </c>
      <c r="AA790">
        <v>0</v>
      </c>
      <c r="AB790">
        <v>8.7960417811984593E-3</v>
      </c>
      <c r="AC790">
        <v>7.6415612974161606E-2</v>
      </c>
      <c r="AD790">
        <v>1.31940626717977E-2</v>
      </c>
      <c r="AE790">
        <v>2.0340846619021399E-2</v>
      </c>
      <c r="AF790">
        <v>0</v>
      </c>
      <c r="AG790">
        <v>0.81942857142857095</v>
      </c>
      <c r="AH790">
        <v>0.91885714285714304</v>
      </c>
      <c r="AI790">
        <v>0.91771428571428604</v>
      </c>
      <c r="AJ790">
        <v>0.753142857142857</v>
      </c>
      <c r="AK790">
        <v>0.58971428571428597</v>
      </c>
      <c r="AL790">
        <v>0.90171428571428602</v>
      </c>
      <c r="AM790">
        <v>0.89714285714285702</v>
      </c>
      <c r="AN790">
        <v>0.81599999999999995</v>
      </c>
      <c r="AO790">
        <v>0.96914285714285697</v>
      </c>
      <c r="AP790">
        <v>0</v>
      </c>
      <c r="AQ790">
        <v>0.42857142857142899</v>
      </c>
      <c r="AR790">
        <v>0.88</v>
      </c>
      <c r="AS790">
        <v>0.84914285714285698</v>
      </c>
      <c r="AT790">
        <v>0.65257142857142902</v>
      </c>
      <c r="AU790">
        <v>0</v>
      </c>
      <c r="AV790">
        <v>3.4091428571428599</v>
      </c>
      <c r="AW790">
        <v>3.20457142857143</v>
      </c>
      <c r="AX790">
        <v>0.96914285714285697</v>
      </c>
      <c r="AY790">
        <v>2.8102857142857101</v>
      </c>
      <c r="AZ790">
        <v>10.3931428571429</v>
      </c>
      <c r="BA790">
        <v>0.94971428571428596</v>
      </c>
      <c r="BB790">
        <v>0.99314285714285699</v>
      </c>
      <c r="BC790">
        <v>0.52457142857142902</v>
      </c>
      <c r="BD790">
        <v>0.625142857142857</v>
      </c>
      <c r="BE790">
        <v>0.93371428571428605</v>
      </c>
      <c r="BF790" s="233" t="str">
        <f t="shared" si="12"/>
        <v>Most vulnerability</v>
      </c>
    </row>
    <row r="791" spans="1:58" x14ac:dyDescent="0.25">
      <c r="A791">
        <v>56590</v>
      </c>
      <c r="B791">
        <v>368</v>
      </c>
      <c r="C791">
        <v>40</v>
      </c>
      <c r="D791">
        <v>1</v>
      </c>
      <c r="E791">
        <v>41658</v>
      </c>
      <c r="F791">
        <v>4</v>
      </c>
      <c r="G791">
        <v>98</v>
      </c>
      <c r="H791">
        <v>64</v>
      </c>
      <c r="I791">
        <v>63</v>
      </c>
      <c r="J791">
        <v>4</v>
      </c>
      <c r="K791">
        <v>43</v>
      </c>
      <c r="L791">
        <v>0</v>
      </c>
      <c r="M791">
        <v>0</v>
      </c>
      <c r="N791">
        <v>16</v>
      </c>
      <c r="O791">
        <v>2</v>
      </c>
      <c r="P791">
        <v>14</v>
      </c>
      <c r="Q791">
        <v>0</v>
      </c>
      <c r="R791">
        <v>0.108695652173913</v>
      </c>
      <c r="S791">
        <v>2.7173913043478299E-3</v>
      </c>
      <c r="T791">
        <v>41658</v>
      </c>
      <c r="U791">
        <v>1.0869565217391301E-2</v>
      </c>
      <c r="V791">
        <v>0.26630434782608697</v>
      </c>
      <c r="W791">
        <v>0.173913043478261</v>
      </c>
      <c r="X791">
        <v>0.171195652173913</v>
      </c>
      <c r="Y791">
        <v>1.0869565217391301E-2</v>
      </c>
      <c r="Z791">
        <v>0.116847826086957</v>
      </c>
      <c r="AA791">
        <v>0</v>
      </c>
      <c r="AB791">
        <v>0</v>
      </c>
      <c r="AC791">
        <v>4.3478260869565202E-2</v>
      </c>
      <c r="AD791">
        <v>5.4347826086956503E-3</v>
      </c>
      <c r="AE791">
        <v>3.8043478260869602E-2</v>
      </c>
      <c r="AF791">
        <v>0</v>
      </c>
      <c r="AG791">
        <v>0.71314285714285697</v>
      </c>
      <c r="AH791">
        <v>7.3142857142857107E-2</v>
      </c>
      <c r="AI791">
        <v>0.29371428571428598</v>
      </c>
      <c r="AJ791">
        <v>6.2857142857142903E-2</v>
      </c>
      <c r="AK791">
        <v>0.82399999999999995</v>
      </c>
      <c r="AL791">
        <v>0.17942857142857099</v>
      </c>
      <c r="AM791">
        <v>0.86514285714285699</v>
      </c>
      <c r="AN791">
        <v>0.105142857142857</v>
      </c>
      <c r="AO791">
        <v>0.64457142857142902</v>
      </c>
      <c r="AP791">
        <v>0</v>
      </c>
      <c r="AQ791">
        <v>0</v>
      </c>
      <c r="AR791">
        <v>0.76114285714285701</v>
      </c>
      <c r="AS791">
        <v>0.55200000000000005</v>
      </c>
      <c r="AT791">
        <v>0.89714285714285702</v>
      </c>
      <c r="AU791">
        <v>0</v>
      </c>
      <c r="AV791">
        <v>1.1428571428571399</v>
      </c>
      <c r="AW791">
        <v>1.97371428571429</v>
      </c>
      <c r="AX791">
        <v>0.64457142857142902</v>
      </c>
      <c r="AY791">
        <v>2.21028571428571</v>
      </c>
      <c r="AZ791">
        <v>5.9714285714285698</v>
      </c>
      <c r="BA791">
        <v>0.16342857142857101</v>
      </c>
      <c r="BB791">
        <v>0.47657142857142898</v>
      </c>
      <c r="BC791">
        <v>0.33600000000000002</v>
      </c>
      <c r="BD791">
        <v>0.44800000000000001</v>
      </c>
      <c r="BE791">
        <v>0.28799999999999998</v>
      </c>
      <c r="BF791" s="233" t="str">
        <f t="shared" si="12"/>
        <v>Some vulnerability</v>
      </c>
    </row>
    <row r="792" spans="1:58" x14ac:dyDescent="0.25">
      <c r="A792">
        <v>56591</v>
      </c>
      <c r="B792">
        <v>683</v>
      </c>
      <c r="C792">
        <v>373</v>
      </c>
      <c r="D792">
        <v>47</v>
      </c>
      <c r="E792">
        <v>16320</v>
      </c>
      <c r="F792">
        <v>56</v>
      </c>
      <c r="G792">
        <v>57</v>
      </c>
      <c r="H792">
        <v>261</v>
      </c>
      <c r="I792">
        <v>199</v>
      </c>
      <c r="J792">
        <v>4</v>
      </c>
      <c r="K792">
        <v>556</v>
      </c>
      <c r="L792">
        <v>1</v>
      </c>
      <c r="M792">
        <v>20</v>
      </c>
      <c r="N792">
        <v>19</v>
      </c>
      <c r="O792">
        <v>20</v>
      </c>
      <c r="P792">
        <v>88</v>
      </c>
      <c r="Q792">
        <v>0</v>
      </c>
      <c r="R792">
        <v>0.546120058565154</v>
      </c>
      <c r="S792">
        <v>6.8814055636895993E-2</v>
      </c>
      <c r="T792">
        <v>16320</v>
      </c>
      <c r="U792">
        <v>8.1991215226940001E-2</v>
      </c>
      <c r="V792">
        <v>8.3455344070278201E-2</v>
      </c>
      <c r="W792">
        <v>0.382137628111274</v>
      </c>
      <c r="X792">
        <v>0.29136163982430502</v>
      </c>
      <c r="Y792">
        <v>5.8565153733528604E-3</v>
      </c>
      <c r="Z792">
        <v>0.81405563689604699</v>
      </c>
      <c r="AA792">
        <v>1.4641288433382099E-3</v>
      </c>
      <c r="AB792">
        <v>2.92825768667643E-2</v>
      </c>
      <c r="AC792">
        <v>2.78184480234261E-2</v>
      </c>
      <c r="AD792">
        <v>2.92825768667643E-2</v>
      </c>
      <c r="AE792">
        <v>0.12884333821376301</v>
      </c>
      <c r="AF792">
        <v>0</v>
      </c>
      <c r="AG792">
        <v>0.996571428571429</v>
      </c>
      <c r="AH792">
        <v>0.98285714285714298</v>
      </c>
      <c r="AI792">
        <v>0.98971428571428599</v>
      </c>
      <c r="AJ792">
        <v>0.90628571428571403</v>
      </c>
      <c r="AK792">
        <v>2.5142857142857099E-2</v>
      </c>
      <c r="AL792">
        <v>0.99085714285714299</v>
      </c>
      <c r="AM792">
        <v>0.98857142857142899</v>
      </c>
      <c r="AN792">
        <v>3.8857142857142903E-2</v>
      </c>
      <c r="AO792">
        <v>0.99314285714285699</v>
      </c>
      <c r="AP792">
        <v>0.46057142857142902</v>
      </c>
      <c r="AQ792">
        <v>0.65942857142857103</v>
      </c>
      <c r="AR792">
        <v>0.65371428571428603</v>
      </c>
      <c r="AS792">
        <v>0.97599999999999998</v>
      </c>
      <c r="AT792">
        <v>0.99314285714285699</v>
      </c>
      <c r="AU792">
        <v>0</v>
      </c>
      <c r="AV792">
        <v>3.8754285714285701</v>
      </c>
      <c r="AW792">
        <v>2.0434285714285698</v>
      </c>
      <c r="AX792">
        <v>1.45371428571429</v>
      </c>
      <c r="AY792">
        <v>3.28228571428571</v>
      </c>
      <c r="AZ792">
        <v>10.6548571428571</v>
      </c>
      <c r="BA792">
        <v>0.996571428571429</v>
      </c>
      <c r="BB792">
        <v>0.53714285714285703</v>
      </c>
      <c r="BC792">
        <v>0.77371428571428602</v>
      </c>
      <c r="BD792">
        <v>0.79200000000000004</v>
      </c>
      <c r="BE792">
        <v>0.95542857142857096</v>
      </c>
      <c r="BF792" s="233" t="str">
        <f t="shared" si="12"/>
        <v>Most vulnerability</v>
      </c>
    </row>
    <row r="793" spans="1:58" x14ac:dyDescent="0.25">
      <c r="A793">
        <v>56592</v>
      </c>
      <c r="B793">
        <v>527</v>
      </c>
      <c r="C793">
        <v>57</v>
      </c>
      <c r="D793">
        <v>3</v>
      </c>
      <c r="E793">
        <v>29468</v>
      </c>
      <c r="F793">
        <v>60</v>
      </c>
      <c r="G793">
        <v>84</v>
      </c>
      <c r="H793">
        <v>185</v>
      </c>
      <c r="I793">
        <v>50</v>
      </c>
      <c r="J793">
        <v>15</v>
      </c>
      <c r="K793">
        <v>36</v>
      </c>
      <c r="L793">
        <v>8</v>
      </c>
      <c r="M793">
        <v>8</v>
      </c>
      <c r="N793">
        <v>16</v>
      </c>
      <c r="O793">
        <v>21</v>
      </c>
      <c r="P793">
        <v>16</v>
      </c>
      <c r="Q793">
        <v>0</v>
      </c>
      <c r="R793">
        <v>0.108159392789374</v>
      </c>
      <c r="S793">
        <v>5.6925996204933603E-3</v>
      </c>
      <c r="T793">
        <v>29468</v>
      </c>
      <c r="U793">
        <v>0.113851992409867</v>
      </c>
      <c r="V793">
        <v>0.15939278937381399</v>
      </c>
      <c r="W793">
        <v>0.35104364326375698</v>
      </c>
      <c r="X793">
        <v>9.4876660341555993E-2</v>
      </c>
      <c r="Y793">
        <v>2.8462998102466799E-2</v>
      </c>
      <c r="Z793">
        <v>6.8311195445920306E-2</v>
      </c>
      <c r="AA793">
        <v>1.5180265654649E-2</v>
      </c>
      <c r="AB793">
        <v>1.5180265654649E-2</v>
      </c>
      <c r="AC793">
        <v>3.0360531309297899E-2</v>
      </c>
      <c r="AD793">
        <v>3.9848197343453497E-2</v>
      </c>
      <c r="AE793">
        <v>3.0360531309297899E-2</v>
      </c>
      <c r="AF793">
        <v>0</v>
      </c>
      <c r="AG793">
        <v>0.70742857142857096</v>
      </c>
      <c r="AH793">
        <v>0.126857142857143</v>
      </c>
      <c r="AI793">
        <v>0.89600000000000002</v>
      </c>
      <c r="AJ793">
        <v>0.97485714285714298</v>
      </c>
      <c r="AK793">
        <v>0.27885714285714303</v>
      </c>
      <c r="AL793">
        <v>0.98514285714285699</v>
      </c>
      <c r="AM793">
        <v>0.27657142857142902</v>
      </c>
      <c r="AN793">
        <v>0.620571428571429</v>
      </c>
      <c r="AO793">
        <v>0.370285714285714</v>
      </c>
      <c r="AP793">
        <v>0.84914285714285698</v>
      </c>
      <c r="AQ793">
        <v>0.51542857142857101</v>
      </c>
      <c r="AR793">
        <v>0.67771428571428605</v>
      </c>
      <c r="AS793">
        <v>0.99314285714285699</v>
      </c>
      <c r="AT793">
        <v>0.82514285714285696</v>
      </c>
      <c r="AU793">
        <v>0</v>
      </c>
      <c r="AV793">
        <v>2.7051428571428602</v>
      </c>
      <c r="AW793">
        <v>2.1611428571428601</v>
      </c>
      <c r="AX793">
        <v>1.21942857142857</v>
      </c>
      <c r="AY793">
        <v>3.0114285714285698</v>
      </c>
      <c r="AZ793">
        <v>9.0971428571428596</v>
      </c>
      <c r="BA793">
        <v>0.79428571428571404</v>
      </c>
      <c r="BB793">
        <v>0.59428571428571397</v>
      </c>
      <c r="BC793">
        <v>0.66971428571428604</v>
      </c>
      <c r="BD793">
        <v>0.69371428571428595</v>
      </c>
      <c r="BE793">
        <v>0.80342857142857105</v>
      </c>
      <c r="BF793" s="233" t="str">
        <f t="shared" si="12"/>
        <v>Most vulnerability</v>
      </c>
    </row>
    <row r="794" spans="1:58" x14ac:dyDescent="0.25">
      <c r="A794">
        <v>56594</v>
      </c>
      <c r="B794">
        <v>512</v>
      </c>
      <c r="C794">
        <v>8</v>
      </c>
      <c r="D794">
        <v>8</v>
      </c>
      <c r="E794">
        <v>48477</v>
      </c>
      <c r="F794">
        <v>11</v>
      </c>
      <c r="G794">
        <v>98</v>
      </c>
      <c r="H794">
        <v>121</v>
      </c>
      <c r="I794">
        <v>36</v>
      </c>
      <c r="J794">
        <v>20</v>
      </c>
      <c r="K794">
        <v>90</v>
      </c>
      <c r="L794">
        <v>0</v>
      </c>
      <c r="M794">
        <v>0</v>
      </c>
      <c r="N794">
        <v>7</v>
      </c>
      <c r="O794">
        <v>11</v>
      </c>
      <c r="P794">
        <v>6</v>
      </c>
      <c r="Q794">
        <v>0</v>
      </c>
      <c r="R794">
        <v>1.5625E-2</v>
      </c>
      <c r="S794">
        <v>1.5625E-2</v>
      </c>
      <c r="T794">
        <v>48477</v>
      </c>
      <c r="U794">
        <v>2.1484375E-2</v>
      </c>
      <c r="V794">
        <v>0.19140625</v>
      </c>
      <c r="W794">
        <v>0.236328125</v>
      </c>
      <c r="X794">
        <v>7.03125E-2</v>
      </c>
      <c r="Y794">
        <v>3.90625E-2</v>
      </c>
      <c r="Z794">
        <v>0.17578125</v>
      </c>
      <c r="AA794">
        <v>0</v>
      </c>
      <c r="AB794">
        <v>0</v>
      </c>
      <c r="AC794">
        <v>1.3671875E-2</v>
      </c>
      <c r="AD794">
        <v>2.1484375E-2</v>
      </c>
      <c r="AE794">
        <v>1.171875E-2</v>
      </c>
      <c r="AF794">
        <v>0</v>
      </c>
      <c r="AG794">
        <v>2.2857142857142899E-2</v>
      </c>
      <c r="AH794">
        <v>0.41714285714285698</v>
      </c>
      <c r="AI794">
        <v>0.13714285714285701</v>
      </c>
      <c r="AJ794">
        <v>0.17485714285714299</v>
      </c>
      <c r="AK794">
        <v>0.47199999999999998</v>
      </c>
      <c r="AL794">
        <v>0.58399999999999996</v>
      </c>
      <c r="AM794">
        <v>7.6571428571428596E-2</v>
      </c>
      <c r="AN794">
        <v>0.82285714285714295</v>
      </c>
      <c r="AO794">
        <v>0.77028571428571402</v>
      </c>
      <c r="AP794">
        <v>0</v>
      </c>
      <c r="AQ794">
        <v>0</v>
      </c>
      <c r="AR794">
        <v>0.46057142857142902</v>
      </c>
      <c r="AS794">
        <v>0.94171428571428595</v>
      </c>
      <c r="AT794">
        <v>0.43085714285714299</v>
      </c>
      <c r="AU794">
        <v>0</v>
      </c>
      <c r="AV794">
        <v>0.752</v>
      </c>
      <c r="AW794">
        <v>1.95542857142857</v>
      </c>
      <c r="AX794">
        <v>0.77028571428571402</v>
      </c>
      <c r="AY794">
        <v>1.8331428571428601</v>
      </c>
      <c r="AZ794">
        <v>5.3108571428571398</v>
      </c>
      <c r="BA794">
        <v>5.94285714285714E-2</v>
      </c>
      <c r="BB794">
        <v>0.46400000000000002</v>
      </c>
      <c r="BC794">
        <v>0.40914285714285697</v>
      </c>
      <c r="BD794">
        <v>0.312</v>
      </c>
      <c r="BE794">
        <v>0.18171428571428599</v>
      </c>
      <c r="BF794" s="233" t="str">
        <f t="shared" si="12"/>
        <v>Least vulnerability</v>
      </c>
    </row>
    <row r="795" spans="1:58" x14ac:dyDescent="0.25">
      <c r="A795">
        <v>56601</v>
      </c>
      <c r="B795">
        <v>34476</v>
      </c>
      <c r="C795">
        <v>4606</v>
      </c>
      <c r="D795">
        <v>648</v>
      </c>
      <c r="E795">
        <v>34562</v>
      </c>
      <c r="F795">
        <v>1242</v>
      </c>
      <c r="G795">
        <v>5941</v>
      </c>
      <c r="H795">
        <v>7833</v>
      </c>
      <c r="I795">
        <v>4879</v>
      </c>
      <c r="J795">
        <v>710</v>
      </c>
      <c r="K795">
        <v>6739</v>
      </c>
      <c r="L795">
        <v>117</v>
      </c>
      <c r="M795">
        <v>2279</v>
      </c>
      <c r="N795">
        <v>1668</v>
      </c>
      <c r="O795">
        <v>195</v>
      </c>
      <c r="P795">
        <v>905</v>
      </c>
      <c r="Q795">
        <v>1764</v>
      </c>
      <c r="R795">
        <v>0.13360018563638501</v>
      </c>
      <c r="S795">
        <v>1.8795683954054999E-2</v>
      </c>
      <c r="T795">
        <v>34562</v>
      </c>
      <c r="U795">
        <v>3.6025060911938703E-2</v>
      </c>
      <c r="V795">
        <v>0.17232277526395201</v>
      </c>
      <c r="W795">
        <v>0.227201531500174</v>
      </c>
      <c r="X795">
        <v>0.14151873767258399</v>
      </c>
      <c r="Y795">
        <v>2.0594036431140501E-2</v>
      </c>
      <c r="Z795">
        <v>0.195469311985149</v>
      </c>
      <c r="AA795">
        <v>3.3936651583710399E-3</v>
      </c>
      <c r="AB795">
        <v>6.6103956375449593E-2</v>
      </c>
      <c r="AC795">
        <v>4.8381482770622999E-2</v>
      </c>
      <c r="AD795">
        <v>5.6561085972850703E-3</v>
      </c>
      <c r="AE795">
        <v>2.6250145028425601E-2</v>
      </c>
      <c r="AF795">
        <v>5.1166028541594202E-2</v>
      </c>
      <c r="AG795">
        <v>0.83199999999999996</v>
      </c>
      <c r="AH795">
        <v>0.54628571428571404</v>
      </c>
      <c r="AI795">
        <v>0.66857142857142904</v>
      </c>
      <c r="AJ795">
        <v>0.41599999999999998</v>
      </c>
      <c r="AK795">
        <v>0.35199999999999998</v>
      </c>
      <c r="AL795">
        <v>0.52</v>
      </c>
      <c r="AM795">
        <v>0.70628571428571396</v>
      </c>
      <c r="AN795">
        <v>0.39542857142857102</v>
      </c>
      <c r="AO795">
        <v>0.79542857142857104</v>
      </c>
      <c r="AP795">
        <v>0.56914285714285695</v>
      </c>
      <c r="AQ795">
        <v>0.86628571428571399</v>
      </c>
      <c r="AR795">
        <v>0.78400000000000003</v>
      </c>
      <c r="AS795">
        <v>0.56914285714285695</v>
      </c>
      <c r="AT795">
        <v>0.76685714285714301</v>
      </c>
      <c r="AU795">
        <v>0.92800000000000005</v>
      </c>
      <c r="AV795">
        <v>2.46285714285714</v>
      </c>
      <c r="AW795">
        <v>1.97371428571429</v>
      </c>
      <c r="AX795">
        <v>1.3645714285714301</v>
      </c>
      <c r="AY795">
        <v>3.9142857142857101</v>
      </c>
      <c r="AZ795">
        <v>9.7154285714285695</v>
      </c>
      <c r="BA795">
        <v>0.70628571428571396</v>
      </c>
      <c r="BB795">
        <v>0.47657142857142898</v>
      </c>
      <c r="BC795">
        <v>0.73142857142857098</v>
      </c>
      <c r="BD795">
        <v>0.97142857142857097</v>
      </c>
      <c r="BE795">
        <v>0.88114285714285701</v>
      </c>
      <c r="BF795" s="233" t="str">
        <f t="shared" si="12"/>
        <v>Most vulnerability</v>
      </c>
    </row>
    <row r="796" spans="1:58" x14ac:dyDescent="0.25">
      <c r="A796">
        <v>56621</v>
      </c>
      <c r="B796">
        <v>4482</v>
      </c>
      <c r="C796">
        <v>543</v>
      </c>
      <c r="D796">
        <v>165</v>
      </c>
      <c r="E796">
        <v>30821</v>
      </c>
      <c r="F796">
        <v>349</v>
      </c>
      <c r="G796">
        <v>912</v>
      </c>
      <c r="H796">
        <v>1075</v>
      </c>
      <c r="I796">
        <v>814</v>
      </c>
      <c r="J796">
        <v>76</v>
      </c>
      <c r="K796">
        <v>1017</v>
      </c>
      <c r="L796">
        <v>3</v>
      </c>
      <c r="M796">
        <v>149</v>
      </c>
      <c r="N796">
        <v>299</v>
      </c>
      <c r="O796">
        <v>53</v>
      </c>
      <c r="P796">
        <v>128</v>
      </c>
      <c r="Q796">
        <v>120</v>
      </c>
      <c r="R796">
        <v>0.121151271753681</v>
      </c>
      <c r="S796">
        <v>3.6813922356091003E-2</v>
      </c>
      <c r="T796">
        <v>30821</v>
      </c>
      <c r="U796">
        <v>7.78670236501562E-2</v>
      </c>
      <c r="V796">
        <v>0.20348058902275801</v>
      </c>
      <c r="W796">
        <v>0.23984828201695699</v>
      </c>
      <c r="X796">
        <v>0.18161535029004899</v>
      </c>
      <c r="Y796">
        <v>1.6956715751896501E-2</v>
      </c>
      <c r="Z796">
        <v>0.22690763052208801</v>
      </c>
      <c r="AA796">
        <v>6.6934404283801904E-4</v>
      </c>
      <c r="AB796">
        <v>3.3244087460954898E-2</v>
      </c>
      <c r="AC796">
        <v>6.6711289602855897E-2</v>
      </c>
      <c r="AD796">
        <v>1.1825078090138301E-2</v>
      </c>
      <c r="AE796">
        <v>2.8558679161088799E-2</v>
      </c>
      <c r="AF796">
        <v>2.6773761713520701E-2</v>
      </c>
      <c r="AG796">
        <v>0.76800000000000002</v>
      </c>
      <c r="AH796">
        <v>0.89371428571428602</v>
      </c>
      <c r="AI796">
        <v>0.84571428571428597</v>
      </c>
      <c r="AJ796">
        <v>0.89600000000000002</v>
      </c>
      <c r="AK796">
        <v>0.55428571428571405</v>
      </c>
      <c r="AL796">
        <v>0.60914285714285699</v>
      </c>
      <c r="AM796">
        <v>0.90057142857142902</v>
      </c>
      <c r="AN796">
        <v>0.27428571428571402</v>
      </c>
      <c r="AO796">
        <v>0.84</v>
      </c>
      <c r="AP796">
        <v>0.39200000000000002</v>
      </c>
      <c r="AQ796">
        <v>0.69485714285714295</v>
      </c>
      <c r="AR796">
        <v>0.85257142857142898</v>
      </c>
      <c r="AS796">
        <v>0.82057142857142895</v>
      </c>
      <c r="AT796">
        <v>0.79771428571428604</v>
      </c>
      <c r="AU796">
        <v>0.81142857142857105</v>
      </c>
      <c r="AV796">
        <v>3.4034285714285701</v>
      </c>
      <c r="AW796">
        <v>2.3382857142857101</v>
      </c>
      <c r="AX796">
        <v>1.232</v>
      </c>
      <c r="AY796">
        <v>3.97714285714286</v>
      </c>
      <c r="AZ796">
        <v>10.9508571428571</v>
      </c>
      <c r="BA796">
        <v>0.94742857142857095</v>
      </c>
      <c r="BB796">
        <v>0.67314285714285704</v>
      </c>
      <c r="BC796">
        <v>0.67542857142857105</v>
      </c>
      <c r="BD796">
        <v>0.97485714285714298</v>
      </c>
      <c r="BE796">
        <v>0.97599999999999998</v>
      </c>
      <c r="BF796" s="233" t="str">
        <f t="shared" si="12"/>
        <v>Most vulnerability</v>
      </c>
    </row>
    <row r="797" spans="1:58" x14ac:dyDescent="0.25">
      <c r="A797">
        <v>56623</v>
      </c>
      <c r="B797">
        <v>2657</v>
      </c>
      <c r="C797">
        <v>351</v>
      </c>
      <c r="D797">
        <v>28</v>
      </c>
      <c r="E797">
        <v>39626</v>
      </c>
      <c r="F797">
        <v>54</v>
      </c>
      <c r="G797">
        <v>848</v>
      </c>
      <c r="H797">
        <v>402</v>
      </c>
      <c r="I797">
        <v>378</v>
      </c>
      <c r="J797">
        <v>82</v>
      </c>
      <c r="K797">
        <v>200</v>
      </c>
      <c r="L797">
        <v>1</v>
      </c>
      <c r="M797">
        <v>99</v>
      </c>
      <c r="N797">
        <v>471</v>
      </c>
      <c r="O797">
        <v>0</v>
      </c>
      <c r="P797">
        <v>35</v>
      </c>
      <c r="Q797">
        <v>54</v>
      </c>
      <c r="R797">
        <v>0.132103876552503</v>
      </c>
      <c r="S797">
        <v>1.0538200978547199E-2</v>
      </c>
      <c r="T797">
        <v>39626</v>
      </c>
      <c r="U797">
        <v>2.0323673315769699E-2</v>
      </c>
      <c r="V797">
        <v>0.31915694392171601</v>
      </c>
      <c r="W797">
        <v>0.15129845690628499</v>
      </c>
      <c r="X797">
        <v>0.142265713210388</v>
      </c>
      <c r="Y797">
        <v>3.0861874294316902E-2</v>
      </c>
      <c r="Z797">
        <v>7.5272864132480202E-2</v>
      </c>
      <c r="AA797">
        <v>3.76364320662401E-4</v>
      </c>
      <c r="AB797">
        <v>3.7260067745577698E-2</v>
      </c>
      <c r="AC797">
        <v>0.17726759503199099</v>
      </c>
      <c r="AD797">
        <v>0</v>
      </c>
      <c r="AE797">
        <v>1.3172751223184001E-2</v>
      </c>
      <c r="AF797">
        <v>2.0323673315769699E-2</v>
      </c>
      <c r="AG797">
        <v>0.82057142857142895</v>
      </c>
      <c r="AH797">
        <v>0.26171428571428601</v>
      </c>
      <c r="AI797">
        <v>0.35542857142857098</v>
      </c>
      <c r="AJ797">
        <v>0.158857142857143</v>
      </c>
      <c r="AK797">
        <v>0.91885714285714304</v>
      </c>
      <c r="AL797">
        <v>0.104</v>
      </c>
      <c r="AM797">
        <v>0.71428571428571397</v>
      </c>
      <c r="AN797">
        <v>0.68114285714285705</v>
      </c>
      <c r="AO797">
        <v>0.41371428571428598</v>
      </c>
      <c r="AP797">
        <v>0.36685714285714299</v>
      </c>
      <c r="AQ797">
        <v>0.73028571428571398</v>
      </c>
      <c r="AR797">
        <v>0.98285714285714298</v>
      </c>
      <c r="AS797">
        <v>0</v>
      </c>
      <c r="AT797">
        <v>0.48342857142857099</v>
      </c>
      <c r="AU797">
        <v>0.74399999999999999</v>
      </c>
      <c r="AV797">
        <v>1.5965714285714301</v>
      </c>
      <c r="AW797">
        <v>2.4182857142857102</v>
      </c>
      <c r="AX797">
        <v>0.78057142857142903</v>
      </c>
      <c r="AY797">
        <v>2.9405714285714302</v>
      </c>
      <c r="AZ797">
        <v>7.7359999999999998</v>
      </c>
      <c r="BA797">
        <v>0.33142857142857102</v>
      </c>
      <c r="BB797">
        <v>0.71885714285714297</v>
      </c>
      <c r="BC797">
        <v>0.41257142857142898</v>
      </c>
      <c r="BD797">
        <v>0.66971428571428604</v>
      </c>
      <c r="BE797">
        <v>0.56914285714285695</v>
      </c>
      <c r="BF797" s="233" t="str">
        <f t="shared" si="12"/>
        <v>Significant vulnerability</v>
      </c>
    </row>
    <row r="798" spans="1:58" x14ac:dyDescent="0.25">
      <c r="A798">
        <v>56626</v>
      </c>
      <c r="B798">
        <v>314</v>
      </c>
      <c r="C798">
        <v>181</v>
      </c>
      <c r="D798">
        <v>9</v>
      </c>
      <c r="E798">
        <v>16883</v>
      </c>
      <c r="F798">
        <v>38</v>
      </c>
      <c r="G798">
        <v>22</v>
      </c>
      <c r="H798">
        <v>134</v>
      </c>
      <c r="I798">
        <v>39</v>
      </c>
      <c r="J798">
        <v>4</v>
      </c>
      <c r="K798">
        <v>223</v>
      </c>
      <c r="L798">
        <v>13</v>
      </c>
      <c r="M798">
        <v>0</v>
      </c>
      <c r="N798">
        <v>51</v>
      </c>
      <c r="O798">
        <v>12</v>
      </c>
      <c r="P798">
        <v>2</v>
      </c>
      <c r="Q798">
        <v>0</v>
      </c>
      <c r="R798">
        <v>0.57643312101910804</v>
      </c>
      <c r="S798">
        <v>2.8662420382165599E-2</v>
      </c>
      <c r="T798">
        <v>16883</v>
      </c>
      <c r="U798">
        <v>0.121019108280255</v>
      </c>
      <c r="V798">
        <v>7.0063694267515894E-2</v>
      </c>
      <c r="W798">
        <v>0.42675159235668803</v>
      </c>
      <c r="X798">
        <v>0.124203821656051</v>
      </c>
      <c r="Y798">
        <v>1.27388535031847E-2</v>
      </c>
      <c r="Z798">
        <v>0.71019108280254795</v>
      </c>
      <c r="AA798">
        <v>4.1401273885350302E-2</v>
      </c>
      <c r="AB798">
        <v>0</v>
      </c>
      <c r="AC798">
        <v>0.162420382165605</v>
      </c>
      <c r="AD798">
        <v>3.8216560509554097E-2</v>
      </c>
      <c r="AE798">
        <v>6.3694267515923596E-3</v>
      </c>
      <c r="AF798">
        <v>0</v>
      </c>
      <c r="AG798">
        <v>0.997714285714286</v>
      </c>
      <c r="AH798">
        <v>0.81371428571428595</v>
      </c>
      <c r="AI798">
        <v>0.98742857142857099</v>
      </c>
      <c r="AJ798">
        <v>0.98514285714285699</v>
      </c>
      <c r="AK798">
        <v>1.7142857142857099E-2</v>
      </c>
      <c r="AL798">
        <v>0.995428571428571</v>
      </c>
      <c r="AM798">
        <v>0.56342857142857095</v>
      </c>
      <c r="AN798">
        <v>0.14742857142857099</v>
      </c>
      <c r="AO798">
        <v>0.98857142857142899</v>
      </c>
      <c r="AP798">
        <v>0.95085714285714296</v>
      </c>
      <c r="AQ798">
        <v>0</v>
      </c>
      <c r="AR798">
        <v>0.97599999999999998</v>
      </c>
      <c r="AS798">
        <v>0.99085714285714299</v>
      </c>
      <c r="AT798">
        <v>0.245714285714286</v>
      </c>
      <c r="AU798">
        <v>0</v>
      </c>
      <c r="AV798">
        <v>3.7839999999999998</v>
      </c>
      <c r="AW798">
        <v>1.72342857142857</v>
      </c>
      <c r="AX798">
        <v>1.9394285714285699</v>
      </c>
      <c r="AY798">
        <v>2.21257142857143</v>
      </c>
      <c r="AZ798">
        <v>9.6594285714285704</v>
      </c>
      <c r="BA798">
        <v>0.98971428571428599</v>
      </c>
      <c r="BB798">
        <v>0.34628571428571397</v>
      </c>
      <c r="BC798">
        <v>0.98399999999999999</v>
      </c>
      <c r="BD798">
        <v>0.45028571428571401</v>
      </c>
      <c r="BE798">
        <v>0.873142857142857</v>
      </c>
      <c r="BF798" s="233" t="str">
        <f t="shared" si="12"/>
        <v>Most vulnerability</v>
      </c>
    </row>
    <row r="799" spans="1:58" x14ac:dyDescent="0.25">
      <c r="A799">
        <v>56627</v>
      </c>
      <c r="B799">
        <v>206</v>
      </c>
      <c r="C799">
        <v>38</v>
      </c>
      <c r="D799">
        <v>12</v>
      </c>
      <c r="E799">
        <v>31958</v>
      </c>
      <c r="F799">
        <v>23</v>
      </c>
      <c r="G799">
        <v>89</v>
      </c>
      <c r="H799">
        <v>8</v>
      </c>
      <c r="I799">
        <v>61</v>
      </c>
      <c r="J799">
        <v>2</v>
      </c>
      <c r="K799">
        <v>9</v>
      </c>
      <c r="L799">
        <v>0</v>
      </c>
      <c r="M799">
        <v>20</v>
      </c>
      <c r="N799">
        <v>28</v>
      </c>
      <c r="O799">
        <v>0</v>
      </c>
      <c r="P799">
        <v>2</v>
      </c>
      <c r="Q799">
        <v>0</v>
      </c>
      <c r="R799">
        <v>0.18446601941747601</v>
      </c>
      <c r="S799">
        <v>5.8252427184466E-2</v>
      </c>
      <c r="T799">
        <v>31958</v>
      </c>
      <c r="U799">
        <v>0.111650485436893</v>
      </c>
      <c r="V799">
        <v>0.43203883495145601</v>
      </c>
      <c r="W799">
        <v>3.8834951456310697E-2</v>
      </c>
      <c r="X799">
        <v>0.29611650485436902</v>
      </c>
      <c r="Y799">
        <v>9.7087378640776708E-3</v>
      </c>
      <c r="Z799">
        <v>4.3689320388349502E-2</v>
      </c>
      <c r="AA799">
        <v>0</v>
      </c>
      <c r="AB799">
        <v>9.7087378640776698E-2</v>
      </c>
      <c r="AC799">
        <v>0.13592233009708701</v>
      </c>
      <c r="AD799">
        <v>0</v>
      </c>
      <c r="AE799">
        <v>9.7087378640776708E-3</v>
      </c>
      <c r="AF799">
        <v>0</v>
      </c>
      <c r="AG799">
        <v>0.93485714285714305</v>
      </c>
      <c r="AH799">
        <v>0.96914285714285697</v>
      </c>
      <c r="AI799">
        <v>0.79771428571428604</v>
      </c>
      <c r="AJ799">
        <v>0.97142857142857097</v>
      </c>
      <c r="AK799">
        <v>0.98857142857142899</v>
      </c>
      <c r="AL799">
        <v>1.8285714285714301E-2</v>
      </c>
      <c r="AM799">
        <v>0.99085714285714299</v>
      </c>
      <c r="AN799">
        <v>8.5714285714285701E-2</v>
      </c>
      <c r="AO799">
        <v>0.20114285714285701</v>
      </c>
      <c r="AP799">
        <v>0</v>
      </c>
      <c r="AQ799">
        <v>0.92800000000000005</v>
      </c>
      <c r="AR799">
        <v>0.96342857142857097</v>
      </c>
      <c r="AS799">
        <v>0</v>
      </c>
      <c r="AT799">
        <v>0.36685714285714299</v>
      </c>
      <c r="AU799">
        <v>0</v>
      </c>
      <c r="AV799">
        <v>3.6731428571428602</v>
      </c>
      <c r="AW799">
        <v>2.0834285714285699</v>
      </c>
      <c r="AX799">
        <v>0.20114285714285701</v>
      </c>
      <c r="AY799">
        <v>2.25828571428571</v>
      </c>
      <c r="AZ799">
        <v>8.2159999999999993</v>
      </c>
      <c r="BA799">
        <v>0.97714285714285698</v>
      </c>
      <c r="BB799">
        <v>0.56228571428571394</v>
      </c>
      <c r="BC799">
        <v>0.13142857142857101</v>
      </c>
      <c r="BD799">
        <v>0.46171428571428602</v>
      </c>
      <c r="BE799">
        <v>0.65714285714285703</v>
      </c>
      <c r="BF799" s="233" t="str">
        <f t="shared" si="12"/>
        <v>Significant vulnerability</v>
      </c>
    </row>
    <row r="800" spans="1:58" x14ac:dyDescent="0.25">
      <c r="A800">
        <v>56628</v>
      </c>
      <c r="B800">
        <v>1543</v>
      </c>
      <c r="C800">
        <v>133</v>
      </c>
      <c r="D800">
        <v>10</v>
      </c>
      <c r="E800">
        <v>31416</v>
      </c>
      <c r="F800">
        <v>81</v>
      </c>
      <c r="G800">
        <v>646</v>
      </c>
      <c r="H800">
        <v>234</v>
      </c>
      <c r="I800">
        <v>387</v>
      </c>
      <c r="J800">
        <v>75</v>
      </c>
      <c r="K800">
        <v>120</v>
      </c>
      <c r="L800">
        <v>0</v>
      </c>
      <c r="M800">
        <v>52</v>
      </c>
      <c r="N800">
        <v>112</v>
      </c>
      <c r="O800">
        <v>12</v>
      </c>
      <c r="P800">
        <v>41</v>
      </c>
      <c r="Q800">
        <v>221</v>
      </c>
      <c r="R800">
        <v>8.6195722618276099E-2</v>
      </c>
      <c r="S800">
        <v>6.4808813998703798E-3</v>
      </c>
      <c r="T800">
        <v>31416</v>
      </c>
      <c r="U800">
        <v>5.24951393389501E-2</v>
      </c>
      <c r="V800">
        <v>0.418664938431627</v>
      </c>
      <c r="W800">
        <v>0.151652624756967</v>
      </c>
      <c r="X800">
        <v>0.250810110174984</v>
      </c>
      <c r="Y800">
        <v>4.8606610499027897E-2</v>
      </c>
      <c r="Z800">
        <v>7.7770576798444596E-2</v>
      </c>
      <c r="AA800">
        <v>0</v>
      </c>
      <c r="AB800">
        <v>3.3700583279325999E-2</v>
      </c>
      <c r="AC800">
        <v>7.2585871678548297E-2</v>
      </c>
      <c r="AD800">
        <v>7.7770576798444598E-3</v>
      </c>
      <c r="AE800">
        <v>2.6571613739468598E-2</v>
      </c>
      <c r="AF800">
        <v>0.143227478937135</v>
      </c>
      <c r="AG800">
        <v>0.55428571428571405</v>
      </c>
      <c r="AH800">
        <v>0.14971428571428599</v>
      </c>
      <c r="AI800">
        <v>0.82285714285714295</v>
      </c>
      <c r="AJ800">
        <v>0.69142857142857095</v>
      </c>
      <c r="AK800">
        <v>0.98742857142857099</v>
      </c>
      <c r="AL800">
        <v>0.106285714285714</v>
      </c>
      <c r="AM800">
        <v>0.98057142857142898</v>
      </c>
      <c r="AN800">
        <v>0.90857142857142903</v>
      </c>
      <c r="AO800">
        <v>0.435428571428571</v>
      </c>
      <c r="AP800">
        <v>0</v>
      </c>
      <c r="AQ800">
        <v>0.69828571428571395</v>
      </c>
      <c r="AR800">
        <v>0.86857142857142899</v>
      </c>
      <c r="AS800">
        <v>0.66628571428571404</v>
      </c>
      <c r="AT800">
        <v>0.76914285714285702</v>
      </c>
      <c r="AU800">
        <v>0.97828571428571398</v>
      </c>
      <c r="AV800">
        <v>2.21828571428571</v>
      </c>
      <c r="AW800">
        <v>2.98285714285714</v>
      </c>
      <c r="AX800">
        <v>0.435428571428571</v>
      </c>
      <c r="AY800">
        <v>3.9805714285714302</v>
      </c>
      <c r="AZ800">
        <v>9.6171428571428592</v>
      </c>
      <c r="BA800">
        <v>0.61599999999999999</v>
      </c>
      <c r="BB800">
        <v>0.96799999999999997</v>
      </c>
      <c r="BC800">
        <v>0.22857142857142901</v>
      </c>
      <c r="BD800">
        <v>0.97599999999999998</v>
      </c>
      <c r="BE800">
        <v>0.869714285714286</v>
      </c>
      <c r="BF800" s="233" t="str">
        <f t="shared" si="12"/>
        <v>Most vulnerability</v>
      </c>
    </row>
    <row r="801" spans="1:58" x14ac:dyDescent="0.25">
      <c r="A801">
        <v>56629</v>
      </c>
      <c r="B801">
        <v>191</v>
      </c>
      <c r="C801">
        <v>0</v>
      </c>
      <c r="D801">
        <v>0</v>
      </c>
      <c r="E801">
        <v>38249</v>
      </c>
      <c r="F801">
        <v>0</v>
      </c>
      <c r="G801">
        <v>63</v>
      </c>
      <c r="H801">
        <v>31</v>
      </c>
      <c r="I801">
        <v>47</v>
      </c>
      <c r="J801">
        <v>0</v>
      </c>
      <c r="K801">
        <v>0</v>
      </c>
      <c r="L801">
        <v>0</v>
      </c>
      <c r="M801">
        <v>0</v>
      </c>
      <c r="N801">
        <v>41</v>
      </c>
      <c r="O801">
        <v>0</v>
      </c>
      <c r="P801">
        <v>15</v>
      </c>
      <c r="Q801">
        <v>0</v>
      </c>
      <c r="R801">
        <v>0</v>
      </c>
      <c r="S801">
        <v>0</v>
      </c>
      <c r="T801">
        <v>38249</v>
      </c>
      <c r="U801">
        <v>0</v>
      </c>
      <c r="V801">
        <v>0.32984293193717301</v>
      </c>
      <c r="W801">
        <v>0.162303664921466</v>
      </c>
      <c r="X801">
        <v>0.24607329842931899</v>
      </c>
      <c r="Y801">
        <v>0</v>
      </c>
      <c r="Z801">
        <v>0</v>
      </c>
      <c r="AA801">
        <v>0</v>
      </c>
      <c r="AB801">
        <v>0</v>
      </c>
      <c r="AC801">
        <v>0.21465968586387399</v>
      </c>
      <c r="AD801">
        <v>0</v>
      </c>
      <c r="AE801">
        <v>7.8534031413612607E-2</v>
      </c>
      <c r="AF801">
        <v>0</v>
      </c>
      <c r="AG801">
        <v>0</v>
      </c>
      <c r="AH801">
        <v>0</v>
      </c>
      <c r="AI801">
        <v>0.42399999999999999</v>
      </c>
      <c r="AJ801">
        <v>0</v>
      </c>
      <c r="AK801">
        <v>0.93828571428571395</v>
      </c>
      <c r="AL801">
        <v>0.13257142857142901</v>
      </c>
      <c r="AM801">
        <v>0.97942857142857098</v>
      </c>
      <c r="AN801">
        <v>0</v>
      </c>
      <c r="AO801">
        <v>0</v>
      </c>
      <c r="AP801">
        <v>0</v>
      </c>
      <c r="AQ801">
        <v>0</v>
      </c>
      <c r="AR801">
        <v>0.99085714285714299</v>
      </c>
      <c r="AS801">
        <v>0</v>
      </c>
      <c r="AT801">
        <v>0.97714285714285698</v>
      </c>
      <c r="AU801">
        <v>0</v>
      </c>
      <c r="AV801">
        <v>0.42399999999999999</v>
      </c>
      <c r="AW801">
        <v>2.0502857142857098</v>
      </c>
      <c r="AX801">
        <v>0</v>
      </c>
      <c r="AY801">
        <v>1.968</v>
      </c>
      <c r="AZ801">
        <v>4.4422857142857097</v>
      </c>
      <c r="BA801">
        <v>1.6E-2</v>
      </c>
      <c r="BB801">
        <v>0.54628571428571404</v>
      </c>
      <c r="BC801">
        <v>0</v>
      </c>
      <c r="BD801">
        <v>0.35885714285714299</v>
      </c>
      <c r="BE801">
        <v>7.4285714285714302E-2</v>
      </c>
      <c r="BF801" s="233" t="str">
        <f t="shared" si="12"/>
        <v>Least vulnerability</v>
      </c>
    </row>
    <row r="802" spans="1:58" x14ac:dyDescent="0.25">
      <c r="A802">
        <v>56630</v>
      </c>
      <c r="B802">
        <v>2086</v>
      </c>
      <c r="C802">
        <v>399</v>
      </c>
      <c r="D802">
        <v>51</v>
      </c>
      <c r="E802">
        <v>28979</v>
      </c>
      <c r="F802">
        <v>155</v>
      </c>
      <c r="G802">
        <v>477</v>
      </c>
      <c r="H802">
        <v>433</v>
      </c>
      <c r="I802">
        <v>325</v>
      </c>
      <c r="J802">
        <v>52</v>
      </c>
      <c r="K802">
        <v>276</v>
      </c>
      <c r="L802">
        <v>0</v>
      </c>
      <c r="M802">
        <v>114</v>
      </c>
      <c r="N802">
        <v>128</v>
      </c>
      <c r="O802">
        <v>35</v>
      </c>
      <c r="P802">
        <v>37</v>
      </c>
      <c r="Q802">
        <v>71</v>
      </c>
      <c r="R802">
        <v>0.19127516778523501</v>
      </c>
      <c r="S802">
        <v>2.4448705656759301E-2</v>
      </c>
      <c r="T802">
        <v>28979</v>
      </c>
      <c r="U802">
        <v>7.4304889741131294E-2</v>
      </c>
      <c r="V802">
        <v>0.228667305848514</v>
      </c>
      <c r="W802">
        <v>0.20757430488974099</v>
      </c>
      <c r="X802">
        <v>0.155800575263663</v>
      </c>
      <c r="Y802">
        <v>2.4928092042186E-2</v>
      </c>
      <c r="Z802">
        <v>0.132310642377756</v>
      </c>
      <c r="AA802">
        <v>0</v>
      </c>
      <c r="AB802">
        <v>5.46500479386385E-2</v>
      </c>
      <c r="AC802">
        <v>6.1361457334611701E-2</v>
      </c>
      <c r="AD802">
        <v>1.67785234899329E-2</v>
      </c>
      <c r="AE802">
        <v>1.7737296260786201E-2</v>
      </c>
      <c r="AF802">
        <v>3.4036433365292398E-2</v>
      </c>
      <c r="AG802">
        <v>0.94057142857142895</v>
      </c>
      <c r="AH802">
        <v>0.72457142857142898</v>
      </c>
      <c r="AI802">
        <v>0.90285714285714302</v>
      </c>
      <c r="AJ802">
        <v>0.873142857142857</v>
      </c>
      <c r="AK802">
        <v>0.69371428571428595</v>
      </c>
      <c r="AL802">
        <v>0.34857142857142898</v>
      </c>
      <c r="AM802">
        <v>0.79771428571428604</v>
      </c>
      <c r="AN802">
        <v>0.52914285714285703</v>
      </c>
      <c r="AO802">
        <v>0.68342857142857105</v>
      </c>
      <c r="AP802">
        <v>0</v>
      </c>
      <c r="AQ802">
        <v>0.83657142857142897</v>
      </c>
      <c r="AR802">
        <v>0.82857142857142896</v>
      </c>
      <c r="AS802">
        <v>0.89942857142857102</v>
      </c>
      <c r="AT802">
        <v>0.58171428571428596</v>
      </c>
      <c r="AU802">
        <v>0.86514285714285699</v>
      </c>
      <c r="AV802">
        <v>3.4411428571428599</v>
      </c>
      <c r="AW802">
        <v>2.3691428571428599</v>
      </c>
      <c r="AX802">
        <v>0.68342857142857105</v>
      </c>
      <c r="AY802">
        <v>4.0114285714285698</v>
      </c>
      <c r="AZ802">
        <v>10.5051428571429</v>
      </c>
      <c r="BA802">
        <v>0.95542857142857096</v>
      </c>
      <c r="BB802">
        <v>0.69142857142857095</v>
      </c>
      <c r="BC802">
        <v>0.35657142857142898</v>
      </c>
      <c r="BD802">
        <v>0.98171428571428598</v>
      </c>
      <c r="BE802">
        <v>0.94514285714285695</v>
      </c>
      <c r="BF802" s="233" t="str">
        <f t="shared" si="12"/>
        <v>Most vulnerability</v>
      </c>
    </row>
    <row r="803" spans="1:58" x14ac:dyDescent="0.25">
      <c r="A803">
        <v>56633</v>
      </c>
      <c r="B803">
        <v>4804</v>
      </c>
      <c r="C803">
        <v>1178</v>
      </c>
      <c r="D803">
        <v>311</v>
      </c>
      <c r="E803">
        <v>23885</v>
      </c>
      <c r="F803">
        <v>356</v>
      </c>
      <c r="G803">
        <v>729</v>
      </c>
      <c r="H803">
        <v>1626</v>
      </c>
      <c r="I803">
        <v>846</v>
      </c>
      <c r="J803">
        <v>140</v>
      </c>
      <c r="K803">
        <v>3268</v>
      </c>
      <c r="L803">
        <v>9</v>
      </c>
      <c r="M803">
        <v>75</v>
      </c>
      <c r="N803">
        <v>491</v>
      </c>
      <c r="O803">
        <v>105</v>
      </c>
      <c r="P803">
        <v>143</v>
      </c>
      <c r="Q803">
        <v>6</v>
      </c>
      <c r="R803">
        <v>0.245212323064113</v>
      </c>
      <c r="S803">
        <v>6.4737718567860106E-2</v>
      </c>
      <c r="T803">
        <v>23885</v>
      </c>
      <c r="U803">
        <v>7.4104912572855994E-2</v>
      </c>
      <c r="V803">
        <v>0.15174854288093301</v>
      </c>
      <c r="W803">
        <v>0.338467943380516</v>
      </c>
      <c r="X803">
        <v>0.17610324729392199</v>
      </c>
      <c r="Y803">
        <v>2.9142381348875899E-2</v>
      </c>
      <c r="Z803">
        <v>0.68026644462947505</v>
      </c>
      <c r="AA803">
        <v>1.87343880099917E-3</v>
      </c>
      <c r="AB803">
        <v>1.56119900083264E-2</v>
      </c>
      <c r="AC803">
        <v>0.10220649458784301</v>
      </c>
      <c r="AD803">
        <v>2.1856786011657001E-2</v>
      </c>
      <c r="AE803">
        <v>2.9766860949208999E-2</v>
      </c>
      <c r="AF803">
        <v>1.24895920066611E-3</v>
      </c>
      <c r="AG803">
        <v>0.96799999999999997</v>
      </c>
      <c r="AH803">
        <v>0.97942857142857098</v>
      </c>
      <c r="AI803">
        <v>0.96342857142857097</v>
      </c>
      <c r="AJ803">
        <v>0.872</v>
      </c>
      <c r="AK803">
        <v>0.24457142857142899</v>
      </c>
      <c r="AL803">
        <v>0.98285714285714298</v>
      </c>
      <c r="AM803">
        <v>0.88228571428571401</v>
      </c>
      <c r="AN803">
        <v>0.64571428571428602</v>
      </c>
      <c r="AO803">
        <v>0.98514285714285699</v>
      </c>
      <c r="AP803">
        <v>0.49142857142857099</v>
      </c>
      <c r="AQ803">
        <v>0.52342857142857102</v>
      </c>
      <c r="AR803">
        <v>0.93371428571428605</v>
      </c>
      <c r="AS803">
        <v>0.94628571428571395</v>
      </c>
      <c r="AT803">
        <v>0.81257142857142906</v>
      </c>
      <c r="AU803">
        <v>0.42857142857142899</v>
      </c>
      <c r="AV803">
        <v>3.7828571428571398</v>
      </c>
      <c r="AW803">
        <v>2.75542857142857</v>
      </c>
      <c r="AX803">
        <v>1.47657142857143</v>
      </c>
      <c r="AY803">
        <v>3.6445714285714299</v>
      </c>
      <c r="AZ803">
        <v>11.659428571428601</v>
      </c>
      <c r="BA803">
        <v>0.98857142857142899</v>
      </c>
      <c r="BB803">
        <v>0.88228571428571401</v>
      </c>
      <c r="BC803">
        <v>0.78171428571428603</v>
      </c>
      <c r="BD803">
        <v>0.90400000000000003</v>
      </c>
      <c r="BE803">
        <v>0.995428571428571</v>
      </c>
      <c r="BF803" s="233" t="str">
        <f t="shared" si="12"/>
        <v>Most vulnerability</v>
      </c>
    </row>
    <row r="804" spans="1:58" x14ac:dyDescent="0.25">
      <c r="A804">
        <v>56634</v>
      </c>
      <c r="B804">
        <v>1835</v>
      </c>
      <c r="C804">
        <v>177</v>
      </c>
      <c r="D804">
        <v>36</v>
      </c>
      <c r="E804">
        <v>32369</v>
      </c>
      <c r="F804">
        <v>159</v>
      </c>
      <c r="G804">
        <v>321</v>
      </c>
      <c r="H804">
        <v>533</v>
      </c>
      <c r="I804">
        <v>302</v>
      </c>
      <c r="J804">
        <v>61</v>
      </c>
      <c r="K804">
        <v>208</v>
      </c>
      <c r="L804">
        <v>10</v>
      </c>
      <c r="M804">
        <v>46</v>
      </c>
      <c r="N804">
        <v>46</v>
      </c>
      <c r="O804">
        <v>67</v>
      </c>
      <c r="P804">
        <v>55</v>
      </c>
      <c r="Q804">
        <v>27</v>
      </c>
      <c r="R804">
        <v>9.6457765667574899E-2</v>
      </c>
      <c r="S804">
        <v>1.9618528610354201E-2</v>
      </c>
      <c r="T804">
        <v>32369</v>
      </c>
      <c r="U804">
        <v>8.6648501362397795E-2</v>
      </c>
      <c r="V804">
        <v>0.17493188010899199</v>
      </c>
      <c r="W804">
        <v>0.29046321525885599</v>
      </c>
      <c r="X804">
        <v>0.164577656675749</v>
      </c>
      <c r="Y804">
        <v>3.3242506811989099E-2</v>
      </c>
      <c r="Z804">
        <v>0.11335149863760199</v>
      </c>
      <c r="AA804">
        <v>5.4495912806539499E-3</v>
      </c>
      <c r="AB804">
        <v>2.5068119891008201E-2</v>
      </c>
      <c r="AC804">
        <v>2.5068119891008201E-2</v>
      </c>
      <c r="AD804">
        <v>3.6512261580381497E-2</v>
      </c>
      <c r="AE804">
        <v>2.9972752043596701E-2</v>
      </c>
      <c r="AF804">
        <v>1.4713896457765699E-2</v>
      </c>
      <c r="AG804">
        <v>0.63314285714285701</v>
      </c>
      <c r="AH804">
        <v>0.57714285714285696</v>
      </c>
      <c r="AI804">
        <v>0.78285714285714303</v>
      </c>
      <c r="AJ804">
        <v>0.93142857142857105</v>
      </c>
      <c r="AK804">
        <v>0.372571428571429</v>
      </c>
      <c r="AL804">
        <v>0.89257142857142902</v>
      </c>
      <c r="AM804">
        <v>0.83771428571428597</v>
      </c>
      <c r="AN804">
        <v>0.72914285714285698</v>
      </c>
      <c r="AO804">
        <v>0.628571428571429</v>
      </c>
      <c r="AP804">
        <v>0.65714285714285703</v>
      </c>
      <c r="AQ804">
        <v>0.627428571428571</v>
      </c>
      <c r="AR804">
        <v>0.625142857142857</v>
      </c>
      <c r="AS804">
        <v>0.98971428571428599</v>
      </c>
      <c r="AT804">
        <v>0.82171428571428595</v>
      </c>
      <c r="AU804">
        <v>0.67542857142857105</v>
      </c>
      <c r="AV804">
        <v>2.9245714285714302</v>
      </c>
      <c r="AW804">
        <v>2.8319999999999999</v>
      </c>
      <c r="AX804">
        <v>1.28571428571429</v>
      </c>
      <c r="AY804">
        <v>3.73942857142857</v>
      </c>
      <c r="AZ804">
        <v>10.781714285714299</v>
      </c>
      <c r="BA804">
        <v>0.85714285714285698</v>
      </c>
      <c r="BB804">
        <v>0.91200000000000003</v>
      </c>
      <c r="BC804">
        <v>0.69942857142857096</v>
      </c>
      <c r="BD804">
        <v>0.93828571428571395</v>
      </c>
      <c r="BE804">
        <v>0.96342857142857097</v>
      </c>
      <c r="BF804" s="233" t="str">
        <f t="shared" si="12"/>
        <v>Most vulnerability</v>
      </c>
    </row>
    <row r="805" spans="1:58" x14ac:dyDescent="0.25">
      <c r="A805">
        <v>56636</v>
      </c>
      <c r="B805">
        <v>4938</v>
      </c>
      <c r="C805">
        <v>704</v>
      </c>
      <c r="D805">
        <v>100</v>
      </c>
      <c r="E805">
        <v>30360</v>
      </c>
      <c r="F805">
        <v>247</v>
      </c>
      <c r="G805">
        <v>1208</v>
      </c>
      <c r="H805">
        <v>1036</v>
      </c>
      <c r="I805">
        <v>828</v>
      </c>
      <c r="J805">
        <v>134</v>
      </c>
      <c r="K805">
        <v>1033</v>
      </c>
      <c r="L805">
        <v>20</v>
      </c>
      <c r="M805">
        <v>60</v>
      </c>
      <c r="N805">
        <v>360</v>
      </c>
      <c r="O805">
        <v>23</v>
      </c>
      <c r="P805">
        <v>81</v>
      </c>
      <c r="Q805">
        <v>81</v>
      </c>
      <c r="R805">
        <v>0.14256784123126801</v>
      </c>
      <c r="S805">
        <v>2.0251113811259599E-2</v>
      </c>
      <c r="T805">
        <v>30360</v>
      </c>
      <c r="U805">
        <v>5.0020251113811302E-2</v>
      </c>
      <c r="V805">
        <v>0.244633454840016</v>
      </c>
      <c r="W805">
        <v>0.20980153908464999</v>
      </c>
      <c r="X805">
        <v>0.16767922235723001</v>
      </c>
      <c r="Y805">
        <v>2.7136492507087901E-2</v>
      </c>
      <c r="Z805">
        <v>0.20919400567031199</v>
      </c>
      <c r="AA805">
        <v>4.0502227622519196E-3</v>
      </c>
      <c r="AB805">
        <v>1.21506682867558E-2</v>
      </c>
      <c r="AC805">
        <v>7.2904009720534596E-2</v>
      </c>
      <c r="AD805">
        <v>4.6577561765897097E-3</v>
      </c>
      <c r="AE805">
        <v>1.6403402187120299E-2</v>
      </c>
      <c r="AF805">
        <v>1.6403402187120299E-2</v>
      </c>
      <c r="AG805">
        <v>0.85714285714285698</v>
      </c>
      <c r="AH805">
        <v>0.60342857142857098</v>
      </c>
      <c r="AI805">
        <v>0.86057142857142899</v>
      </c>
      <c r="AJ805">
        <v>0.65714285714285703</v>
      </c>
      <c r="AK805">
        <v>0.77142857142857102</v>
      </c>
      <c r="AL805">
        <v>0.36457142857142899</v>
      </c>
      <c r="AM805">
        <v>0.85371428571428598</v>
      </c>
      <c r="AN805">
        <v>0.59085714285714297</v>
      </c>
      <c r="AO805">
        <v>0.81714285714285695</v>
      </c>
      <c r="AP805">
        <v>0.60342857142857098</v>
      </c>
      <c r="AQ805">
        <v>0.47885714285714298</v>
      </c>
      <c r="AR805">
        <v>0.869714285714286</v>
      </c>
      <c r="AS805">
        <v>0.494857142857143</v>
      </c>
      <c r="AT805">
        <v>0.56685714285714295</v>
      </c>
      <c r="AU805">
        <v>0.70171428571428596</v>
      </c>
      <c r="AV805">
        <v>2.9782857142857102</v>
      </c>
      <c r="AW805">
        <v>2.5805714285714298</v>
      </c>
      <c r="AX805">
        <v>1.4205714285714299</v>
      </c>
      <c r="AY805">
        <v>3.1120000000000001</v>
      </c>
      <c r="AZ805">
        <v>10.091428571428599</v>
      </c>
      <c r="BA805">
        <v>0.873142857142857</v>
      </c>
      <c r="BB805">
        <v>0.8</v>
      </c>
      <c r="BC805">
        <v>0.76571428571428601</v>
      </c>
      <c r="BD805">
        <v>0.73257142857142898</v>
      </c>
      <c r="BE805">
        <v>0.91085714285714303</v>
      </c>
      <c r="BF805" s="233" t="str">
        <f t="shared" si="12"/>
        <v>Most vulnerability</v>
      </c>
    </row>
    <row r="806" spans="1:58" x14ac:dyDescent="0.25">
      <c r="A806">
        <v>56637</v>
      </c>
      <c r="B806">
        <v>168</v>
      </c>
      <c r="C806">
        <v>12</v>
      </c>
      <c r="D806">
        <v>5</v>
      </c>
      <c r="E806">
        <v>35286</v>
      </c>
      <c r="F806">
        <v>11</v>
      </c>
      <c r="G806">
        <v>34</v>
      </c>
      <c r="H806">
        <v>28</v>
      </c>
      <c r="I806">
        <v>22</v>
      </c>
      <c r="J806">
        <v>5</v>
      </c>
      <c r="K806">
        <v>12</v>
      </c>
      <c r="L806">
        <v>0</v>
      </c>
      <c r="M806">
        <v>0</v>
      </c>
      <c r="N806">
        <v>15</v>
      </c>
      <c r="O806">
        <v>0</v>
      </c>
      <c r="P806">
        <v>0</v>
      </c>
      <c r="Q806">
        <v>0</v>
      </c>
      <c r="R806">
        <v>7.1428571428571397E-2</v>
      </c>
      <c r="S806">
        <v>2.9761904761904798E-2</v>
      </c>
      <c r="T806">
        <v>35286</v>
      </c>
      <c r="U806">
        <v>6.5476190476190493E-2</v>
      </c>
      <c r="V806">
        <v>0.202380952380952</v>
      </c>
      <c r="W806">
        <v>0.16666666666666699</v>
      </c>
      <c r="X806">
        <v>0.13095238095238099</v>
      </c>
      <c r="Y806">
        <v>2.9761904761904798E-2</v>
      </c>
      <c r="Z806">
        <v>7.1428571428571397E-2</v>
      </c>
      <c r="AA806">
        <v>0</v>
      </c>
      <c r="AB806">
        <v>0</v>
      </c>
      <c r="AC806">
        <v>8.9285714285714302E-2</v>
      </c>
      <c r="AD806">
        <v>0</v>
      </c>
      <c r="AE806">
        <v>0</v>
      </c>
      <c r="AF806">
        <v>0</v>
      </c>
      <c r="AG806">
        <v>0.432</v>
      </c>
      <c r="AH806">
        <v>0.82971428571428596</v>
      </c>
      <c r="AI806">
        <v>0.629714285714286</v>
      </c>
      <c r="AJ806">
        <v>0.81485714285714295</v>
      </c>
      <c r="AK806">
        <v>0.54400000000000004</v>
      </c>
      <c r="AL806">
        <v>0.152</v>
      </c>
      <c r="AM806">
        <v>0.628571428571429</v>
      </c>
      <c r="AN806">
        <v>0.65600000000000003</v>
      </c>
      <c r="AO806">
        <v>0.39314285714285702</v>
      </c>
      <c r="AP806">
        <v>0</v>
      </c>
      <c r="AQ806">
        <v>0</v>
      </c>
      <c r="AR806">
        <v>0.91200000000000003</v>
      </c>
      <c r="AS806">
        <v>0</v>
      </c>
      <c r="AT806">
        <v>0</v>
      </c>
      <c r="AU806">
        <v>0</v>
      </c>
      <c r="AV806">
        <v>2.70628571428571</v>
      </c>
      <c r="AW806">
        <v>1.98057142857143</v>
      </c>
      <c r="AX806">
        <v>0.39314285714285702</v>
      </c>
      <c r="AY806">
        <v>0.91200000000000003</v>
      </c>
      <c r="AZ806">
        <v>5.992</v>
      </c>
      <c r="BA806">
        <v>0.79657142857142904</v>
      </c>
      <c r="BB806">
        <v>0.48457142857142899</v>
      </c>
      <c r="BC806">
        <v>0.21257142857142899</v>
      </c>
      <c r="BD806">
        <v>8.11428571428571E-2</v>
      </c>
      <c r="BE806">
        <v>0.29142857142857098</v>
      </c>
      <c r="BF806" s="233" t="str">
        <f t="shared" si="12"/>
        <v>Some vulnerability</v>
      </c>
    </row>
    <row r="807" spans="1:58" x14ac:dyDescent="0.25">
      <c r="A807">
        <v>56639</v>
      </c>
      <c r="B807">
        <v>368</v>
      </c>
      <c r="C807">
        <v>44</v>
      </c>
      <c r="D807">
        <v>9</v>
      </c>
      <c r="E807">
        <v>26926</v>
      </c>
      <c r="F807">
        <v>33</v>
      </c>
      <c r="G807">
        <v>136</v>
      </c>
      <c r="H807">
        <v>37</v>
      </c>
      <c r="I807">
        <v>111</v>
      </c>
      <c r="J807">
        <v>24</v>
      </c>
      <c r="K807">
        <v>43</v>
      </c>
      <c r="L807">
        <v>0</v>
      </c>
      <c r="M807">
        <v>0</v>
      </c>
      <c r="N807">
        <v>37</v>
      </c>
      <c r="O807">
        <v>4</v>
      </c>
      <c r="P807">
        <v>1</v>
      </c>
      <c r="Q807">
        <v>0</v>
      </c>
      <c r="R807">
        <v>0.119565217391304</v>
      </c>
      <c r="S807">
        <v>2.4456521739130401E-2</v>
      </c>
      <c r="T807">
        <v>26926</v>
      </c>
      <c r="U807">
        <v>8.9673913043478298E-2</v>
      </c>
      <c r="V807">
        <v>0.36956521739130399</v>
      </c>
      <c r="W807">
        <v>0.10054347826087</v>
      </c>
      <c r="X807">
        <v>0.30163043478260898</v>
      </c>
      <c r="Y807">
        <v>6.5217391304347797E-2</v>
      </c>
      <c r="Z807">
        <v>0.116847826086957</v>
      </c>
      <c r="AA807">
        <v>0</v>
      </c>
      <c r="AB807">
        <v>0</v>
      </c>
      <c r="AC807">
        <v>0.10054347826087</v>
      </c>
      <c r="AD807">
        <v>1.0869565217391301E-2</v>
      </c>
      <c r="AE807">
        <v>2.7173913043478299E-3</v>
      </c>
      <c r="AF807">
        <v>0</v>
      </c>
      <c r="AG807">
        <v>0.76228571428571401</v>
      </c>
      <c r="AH807">
        <v>0.72571428571428598</v>
      </c>
      <c r="AI807">
        <v>0.94171428571428595</v>
      </c>
      <c r="AJ807">
        <v>0.93942857142857095</v>
      </c>
      <c r="AK807">
        <v>0.96685714285714297</v>
      </c>
      <c r="AL807">
        <v>4.6857142857142903E-2</v>
      </c>
      <c r="AM807">
        <v>0.99199999999999999</v>
      </c>
      <c r="AN807">
        <v>0.95885714285714296</v>
      </c>
      <c r="AO807">
        <v>0.64457142857142902</v>
      </c>
      <c r="AP807">
        <v>0</v>
      </c>
      <c r="AQ807">
        <v>0</v>
      </c>
      <c r="AR807">
        <v>0.92914285714285705</v>
      </c>
      <c r="AS807">
        <v>0.79428571428571404</v>
      </c>
      <c r="AT807">
        <v>0.128</v>
      </c>
      <c r="AU807">
        <v>0</v>
      </c>
      <c r="AV807">
        <v>3.3691428571428599</v>
      </c>
      <c r="AW807">
        <v>2.9645714285714302</v>
      </c>
      <c r="AX807">
        <v>0.64457142857142902</v>
      </c>
      <c r="AY807">
        <v>1.8514285714285701</v>
      </c>
      <c r="AZ807">
        <v>8.8297142857142905</v>
      </c>
      <c r="BA807">
        <v>0.94285714285714295</v>
      </c>
      <c r="BB807">
        <v>0.96</v>
      </c>
      <c r="BC807">
        <v>0.33600000000000002</v>
      </c>
      <c r="BD807">
        <v>0.315428571428571</v>
      </c>
      <c r="BE807">
        <v>0.75657142857142901</v>
      </c>
      <c r="BF807" s="233" t="str">
        <f t="shared" si="12"/>
        <v>Most vulnerability</v>
      </c>
    </row>
    <row r="808" spans="1:58" x14ac:dyDescent="0.25">
      <c r="A808">
        <v>56641</v>
      </c>
      <c r="B808">
        <v>406</v>
      </c>
      <c r="C808">
        <v>63</v>
      </c>
      <c r="D808">
        <v>39</v>
      </c>
      <c r="E808">
        <v>24518</v>
      </c>
      <c r="F808">
        <v>35</v>
      </c>
      <c r="G808">
        <v>97</v>
      </c>
      <c r="H808">
        <v>106</v>
      </c>
      <c r="I808">
        <v>77</v>
      </c>
      <c r="J808">
        <v>9</v>
      </c>
      <c r="K808">
        <v>236</v>
      </c>
      <c r="L808">
        <v>6</v>
      </c>
      <c r="M808">
        <v>0</v>
      </c>
      <c r="N808">
        <v>33</v>
      </c>
      <c r="O808">
        <v>3</v>
      </c>
      <c r="P808">
        <v>17</v>
      </c>
      <c r="Q808">
        <v>0</v>
      </c>
      <c r="R808">
        <v>0.15517241379310301</v>
      </c>
      <c r="S808">
        <v>9.6059113300492605E-2</v>
      </c>
      <c r="T808">
        <v>24518</v>
      </c>
      <c r="U808">
        <v>8.6206896551724102E-2</v>
      </c>
      <c r="V808">
        <v>0.23891625615763501</v>
      </c>
      <c r="W808">
        <v>0.26108374384236499</v>
      </c>
      <c r="X808">
        <v>0.18965517241379301</v>
      </c>
      <c r="Y808">
        <v>2.2167487684729099E-2</v>
      </c>
      <c r="Z808">
        <v>0.58128078817733997</v>
      </c>
      <c r="AA808">
        <v>1.47783251231527E-2</v>
      </c>
      <c r="AB808">
        <v>0</v>
      </c>
      <c r="AC808">
        <v>8.1280788177339899E-2</v>
      </c>
      <c r="AD808">
        <v>7.38916256157635E-3</v>
      </c>
      <c r="AE808">
        <v>4.1871921182266E-2</v>
      </c>
      <c r="AF808">
        <v>0</v>
      </c>
      <c r="AG808">
        <v>0.89485714285714302</v>
      </c>
      <c r="AH808">
        <v>0.994285714285714</v>
      </c>
      <c r="AI808">
        <v>0.95542857142857096</v>
      </c>
      <c r="AJ808">
        <v>0.92685714285714305</v>
      </c>
      <c r="AK808">
        <v>0.74171428571428599</v>
      </c>
      <c r="AL808">
        <v>0.76228571428571401</v>
      </c>
      <c r="AM808">
        <v>0.92457142857142904</v>
      </c>
      <c r="AN808">
        <v>0.44685714285714301</v>
      </c>
      <c r="AO808">
        <v>0.97714285714285698</v>
      </c>
      <c r="AP808">
        <v>0.83885714285714297</v>
      </c>
      <c r="AQ808">
        <v>0</v>
      </c>
      <c r="AR808">
        <v>0.89714285714285702</v>
      </c>
      <c r="AS808">
        <v>0.64685714285714302</v>
      </c>
      <c r="AT808">
        <v>0.92342857142857104</v>
      </c>
      <c r="AU808">
        <v>0</v>
      </c>
      <c r="AV808">
        <v>3.77142857142857</v>
      </c>
      <c r="AW808">
        <v>2.8754285714285701</v>
      </c>
      <c r="AX808">
        <v>1.8160000000000001</v>
      </c>
      <c r="AY808">
        <v>2.4674285714285702</v>
      </c>
      <c r="AZ808">
        <v>10.9302857142857</v>
      </c>
      <c r="BA808">
        <v>0.98399999999999999</v>
      </c>
      <c r="BB808">
        <v>0.93257142857142905</v>
      </c>
      <c r="BC808">
        <v>0.93600000000000005</v>
      </c>
      <c r="BD808">
        <v>0.53485714285714303</v>
      </c>
      <c r="BE808">
        <v>0.97257142857142898</v>
      </c>
      <c r="BF808" s="233" t="str">
        <f t="shared" si="12"/>
        <v>Most vulnerability</v>
      </c>
    </row>
    <row r="809" spans="1:58" x14ac:dyDescent="0.25">
      <c r="A809">
        <v>56644</v>
      </c>
      <c r="B809">
        <v>683</v>
      </c>
      <c r="C809">
        <v>104</v>
      </c>
      <c r="D809">
        <v>19</v>
      </c>
      <c r="E809">
        <v>31069</v>
      </c>
      <c r="F809">
        <v>72</v>
      </c>
      <c r="G809">
        <v>166</v>
      </c>
      <c r="H809">
        <v>150</v>
      </c>
      <c r="I809">
        <v>108</v>
      </c>
      <c r="J809">
        <v>35</v>
      </c>
      <c r="K809">
        <v>38</v>
      </c>
      <c r="L809">
        <v>0</v>
      </c>
      <c r="M809">
        <v>0</v>
      </c>
      <c r="N809">
        <v>52</v>
      </c>
      <c r="O809">
        <v>8</v>
      </c>
      <c r="P809">
        <v>55</v>
      </c>
      <c r="Q809">
        <v>0</v>
      </c>
      <c r="R809">
        <v>0.15226939970717401</v>
      </c>
      <c r="S809">
        <v>2.78184480234261E-2</v>
      </c>
      <c r="T809">
        <v>31069</v>
      </c>
      <c r="U809">
        <v>0.10541727672035101</v>
      </c>
      <c r="V809">
        <v>0.24304538799414299</v>
      </c>
      <c r="W809">
        <v>0.21961932650073199</v>
      </c>
      <c r="X809">
        <v>0.15812591508052701</v>
      </c>
      <c r="Y809">
        <v>5.1244509516837497E-2</v>
      </c>
      <c r="Z809">
        <v>5.5636896046852097E-2</v>
      </c>
      <c r="AA809">
        <v>0</v>
      </c>
      <c r="AB809">
        <v>0</v>
      </c>
      <c r="AC809">
        <v>7.6134699853587104E-2</v>
      </c>
      <c r="AD809">
        <v>1.17130307467057E-2</v>
      </c>
      <c r="AE809">
        <v>8.0527086383601801E-2</v>
      </c>
      <c r="AF809">
        <v>0</v>
      </c>
      <c r="AG809">
        <v>0.88685714285714301</v>
      </c>
      <c r="AH809">
        <v>0.79428571428571404</v>
      </c>
      <c r="AI809">
        <v>0.83771428571428597</v>
      </c>
      <c r="AJ809">
        <v>0.96228571428571397</v>
      </c>
      <c r="AK809">
        <v>0.76228571428571401</v>
      </c>
      <c r="AL809">
        <v>0.44914285714285701</v>
      </c>
      <c r="AM809">
        <v>0.80228571428571405</v>
      </c>
      <c r="AN809">
        <v>0.92457142857142904</v>
      </c>
      <c r="AO809">
        <v>0.28799999999999998</v>
      </c>
      <c r="AP809">
        <v>0</v>
      </c>
      <c r="AQ809">
        <v>0</v>
      </c>
      <c r="AR809">
        <v>0.878857142857143</v>
      </c>
      <c r="AS809">
        <v>0.81828571428571395</v>
      </c>
      <c r="AT809">
        <v>0.97828571428571398</v>
      </c>
      <c r="AU809">
        <v>0</v>
      </c>
      <c r="AV809">
        <v>3.48114285714286</v>
      </c>
      <c r="AW809">
        <v>2.9382857142857102</v>
      </c>
      <c r="AX809">
        <v>0.28799999999999998</v>
      </c>
      <c r="AY809">
        <v>2.6754285714285699</v>
      </c>
      <c r="AZ809">
        <v>9.3828571428571408</v>
      </c>
      <c r="BA809">
        <v>0.96228571428571397</v>
      </c>
      <c r="BB809">
        <v>0.95085714285714296</v>
      </c>
      <c r="BC809">
        <v>0.16800000000000001</v>
      </c>
      <c r="BD809">
        <v>0.59314285714285697</v>
      </c>
      <c r="BE809">
        <v>0.84114285714285697</v>
      </c>
      <c r="BF809" s="233" t="str">
        <f t="shared" si="12"/>
        <v>Most vulnerability</v>
      </c>
    </row>
    <row r="810" spans="1:58" x14ac:dyDescent="0.25">
      <c r="A810">
        <v>56646</v>
      </c>
      <c r="B810">
        <v>328</v>
      </c>
      <c r="C810">
        <v>38</v>
      </c>
      <c r="D810">
        <v>6</v>
      </c>
      <c r="E810">
        <v>26181</v>
      </c>
      <c r="F810">
        <v>25</v>
      </c>
      <c r="G810">
        <v>67</v>
      </c>
      <c r="H810">
        <v>91</v>
      </c>
      <c r="I810">
        <v>26</v>
      </c>
      <c r="J810">
        <v>21</v>
      </c>
      <c r="K810">
        <v>43</v>
      </c>
      <c r="L810">
        <v>0</v>
      </c>
      <c r="M810">
        <v>0</v>
      </c>
      <c r="N810">
        <v>31</v>
      </c>
      <c r="O810">
        <v>3</v>
      </c>
      <c r="P810">
        <v>0</v>
      </c>
      <c r="Q810">
        <v>0</v>
      </c>
      <c r="R810">
        <v>0.115853658536585</v>
      </c>
      <c r="S810">
        <v>1.8292682926829298E-2</v>
      </c>
      <c r="T810">
        <v>26181</v>
      </c>
      <c r="U810">
        <v>7.6219512195121894E-2</v>
      </c>
      <c r="V810">
        <v>0.20426829268292701</v>
      </c>
      <c r="W810">
        <v>0.27743902439024398</v>
      </c>
      <c r="X810">
        <v>7.9268292682926803E-2</v>
      </c>
      <c r="Y810">
        <v>6.4024390243902399E-2</v>
      </c>
      <c r="Z810">
        <v>0.13109756097561001</v>
      </c>
      <c r="AA810">
        <v>0</v>
      </c>
      <c r="AB810">
        <v>0</v>
      </c>
      <c r="AC810">
        <v>9.4512195121951206E-2</v>
      </c>
      <c r="AD810">
        <v>9.1463414634146301E-3</v>
      </c>
      <c r="AE810">
        <v>0</v>
      </c>
      <c r="AF810">
        <v>0</v>
      </c>
      <c r="AG810">
        <v>0.750857142857143</v>
      </c>
      <c r="AH810">
        <v>0.53600000000000003</v>
      </c>
      <c r="AI810">
        <v>0.94514285714285695</v>
      </c>
      <c r="AJ810">
        <v>0.88457142857142901</v>
      </c>
      <c r="AK810">
        <v>0.55657142857142905</v>
      </c>
      <c r="AL810">
        <v>0.84914285714285698</v>
      </c>
      <c r="AM810">
        <v>0.14057142857142901</v>
      </c>
      <c r="AN810">
        <v>0.95657142857142896</v>
      </c>
      <c r="AO810">
        <v>0.68228571428571405</v>
      </c>
      <c r="AP810">
        <v>0</v>
      </c>
      <c r="AQ810">
        <v>0</v>
      </c>
      <c r="AR810">
        <v>0.91885714285714304</v>
      </c>
      <c r="AS810">
        <v>0.73599999999999999</v>
      </c>
      <c r="AT810">
        <v>0</v>
      </c>
      <c r="AU810">
        <v>0</v>
      </c>
      <c r="AV810">
        <v>3.1165714285714299</v>
      </c>
      <c r="AW810">
        <v>2.50285714285714</v>
      </c>
      <c r="AX810">
        <v>0.68228571428571405</v>
      </c>
      <c r="AY810">
        <v>1.6548571428571399</v>
      </c>
      <c r="AZ810">
        <v>7.9565714285714302</v>
      </c>
      <c r="BA810">
        <v>0.90057142857142902</v>
      </c>
      <c r="BB810">
        <v>0.75542857142857101</v>
      </c>
      <c r="BC810">
        <v>0.35542857142857098</v>
      </c>
      <c r="BD810">
        <v>0.26857142857142902</v>
      </c>
      <c r="BE810">
        <v>0.60571428571428598</v>
      </c>
      <c r="BF810" s="233" t="str">
        <f t="shared" si="12"/>
        <v>Significant vulnerability</v>
      </c>
    </row>
    <row r="811" spans="1:58" x14ac:dyDescent="0.25">
      <c r="A811">
        <v>56647</v>
      </c>
      <c r="B811">
        <v>833</v>
      </c>
      <c r="C811">
        <v>31</v>
      </c>
      <c r="D811">
        <v>7</v>
      </c>
      <c r="E811">
        <v>32857</v>
      </c>
      <c r="F811">
        <v>81</v>
      </c>
      <c r="G811">
        <v>153</v>
      </c>
      <c r="H811">
        <v>166</v>
      </c>
      <c r="I811">
        <v>97</v>
      </c>
      <c r="J811">
        <v>27</v>
      </c>
      <c r="K811">
        <v>42</v>
      </c>
      <c r="L811">
        <v>0</v>
      </c>
      <c r="M811">
        <v>0</v>
      </c>
      <c r="N811">
        <v>98</v>
      </c>
      <c r="O811">
        <v>3</v>
      </c>
      <c r="P811">
        <v>9</v>
      </c>
      <c r="Q811">
        <v>0</v>
      </c>
      <c r="R811">
        <v>3.7214885954381799E-2</v>
      </c>
      <c r="S811">
        <v>8.4033613445378096E-3</v>
      </c>
      <c r="T811">
        <v>32857</v>
      </c>
      <c r="U811">
        <v>9.7238895558223307E-2</v>
      </c>
      <c r="V811">
        <v>0.183673469387755</v>
      </c>
      <c r="W811">
        <v>0.19927971188475399</v>
      </c>
      <c r="X811">
        <v>0.116446578631453</v>
      </c>
      <c r="Y811">
        <v>3.2412965186074401E-2</v>
      </c>
      <c r="Z811">
        <v>5.0420168067226899E-2</v>
      </c>
      <c r="AA811">
        <v>0</v>
      </c>
      <c r="AB811">
        <v>0</v>
      </c>
      <c r="AC811">
        <v>0.11764705882352899</v>
      </c>
      <c r="AD811">
        <v>3.60144057623049E-3</v>
      </c>
      <c r="AE811">
        <v>1.08043217286915E-2</v>
      </c>
      <c r="AF811">
        <v>0</v>
      </c>
      <c r="AG811">
        <v>0.130285714285714</v>
      </c>
      <c r="AH811">
        <v>0.192</v>
      </c>
      <c r="AI811">
        <v>0.75771428571428601</v>
      </c>
      <c r="AJ811">
        <v>0.95428571428571396</v>
      </c>
      <c r="AK811">
        <v>0.41714285714285698</v>
      </c>
      <c r="AL811">
        <v>0.29371428571428598</v>
      </c>
      <c r="AM811">
        <v>0.49142857142857099</v>
      </c>
      <c r="AN811">
        <v>0.70857142857142896</v>
      </c>
      <c r="AO811">
        <v>0.251428571428571</v>
      </c>
      <c r="AP811">
        <v>0</v>
      </c>
      <c r="AQ811">
        <v>0</v>
      </c>
      <c r="AR811">
        <v>0.95085714285714296</v>
      </c>
      <c r="AS811">
        <v>0.42171428571428599</v>
      </c>
      <c r="AT811">
        <v>0.40114285714285702</v>
      </c>
      <c r="AU811">
        <v>0</v>
      </c>
      <c r="AV811">
        <v>2.0342857142857098</v>
      </c>
      <c r="AW811">
        <v>1.9108571428571399</v>
      </c>
      <c r="AX811">
        <v>0.251428571428571</v>
      </c>
      <c r="AY811">
        <v>1.77371428571429</v>
      </c>
      <c r="AZ811">
        <v>5.9702857142857102</v>
      </c>
      <c r="BA811">
        <v>0.53142857142857103</v>
      </c>
      <c r="BB811">
        <v>0.441142857142857</v>
      </c>
      <c r="BC811">
        <v>0.150857142857143</v>
      </c>
      <c r="BD811">
        <v>0.30514285714285699</v>
      </c>
      <c r="BE811">
        <v>0.28685714285714298</v>
      </c>
      <c r="BF811" s="233" t="str">
        <f t="shared" si="12"/>
        <v>Some vulnerability</v>
      </c>
    </row>
    <row r="812" spans="1:58" x14ac:dyDescent="0.25">
      <c r="A812">
        <v>56649</v>
      </c>
      <c r="B812">
        <v>8892</v>
      </c>
      <c r="C812">
        <v>1110</v>
      </c>
      <c r="D812">
        <v>252</v>
      </c>
      <c r="E812">
        <v>36701</v>
      </c>
      <c r="F812">
        <v>464</v>
      </c>
      <c r="G812">
        <v>2175</v>
      </c>
      <c r="H812">
        <v>1697</v>
      </c>
      <c r="I812">
        <v>1642</v>
      </c>
      <c r="J812">
        <v>468</v>
      </c>
      <c r="K812">
        <v>840</v>
      </c>
      <c r="L812">
        <v>9</v>
      </c>
      <c r="M812">
        <v>414</v>
      </c>
      <c r="N812">
        <v>280</v>
      </c>
      <c r="O812">
        <v>0</v>
      </c>
      <c r="P812">
        <v>338</v>
      </c>
      <c r="Q812">
        <v>293</v>
      </c>
      <c r="R812">
        <v>0.124831309041835</v>
      </c>
      <c r="S812">
        <v>2.8340080971659899E-2</v>
      </c>
      <c r="T812">
        <v>36701</v>
      </c>
      <c r="U812">
        <v>5.2181736392262701E-2</v>
      </c>
      <c r="V812">
        <v>0.244601889338731</v>
      </c>
      <c r="W812">
        <v>0.19084570400359899</v>
      </c>
      <c r="X812">
        <v>0.18466036887089499</v>
      </c>
      <c r="Y812">
        <v>5.2631578947368397E-2</v>
      </c>
      <c r="Z812">
        <v>9.4466936572199706E-2</v>
      </c>
      <c r="AA812">
        <v>1.0121457489878499E-3</v>
      </c>
      <c r="AB812">
        <v>4.6558704453441298E-2</v>
      </c>
      <c r="AC812">
        <v>3.1488978857399902E-2</v>
      </c>
      <c r="AD812">
        <v>0</v>
      </c>
      <c r="AE812">
        <v>3.8011695906432698E-2</v>
      </c>
      <c r="AF812">
        <v>3.2950967161493497E-2</v>
      </c>
      <c r="AG812">
        <v>0.79085714285714304</v>
      </c>
      <c r="AH812">
        <v>0.81028571428571405</v>
      </c>
      <c r="AI812">
        <v>0.52228571428571402</v>
      </c>
      <c r="AJ812">
        <v>0.68799999999999994</v>
      </c>
      <c r="AK812">
        <v>0.77028571428571402</v>
      </c>
      <c r="AL812">
        <v>0.25600000000000001</v>
      </c>
      <c r="AM812">
        <v>0.90857142857142903</v>
      </c>
      <c r="AN812">
        <v>0.93142857142857105</v>
      </c>
      <c r="AO812">
        <v>0.54400000000000004</v>
      </c>
      <c r="AP812">
        <v>0.42514285714285699</v>
      </c>
      <c r="AQ812">
        <v>0.79314285714285704</v>
      </c>
      <c r="AR812">
        <v>0.68914285714285695</v>
      </c>
      <c r="AS812">
        <v>0</v>
      </c>
      <c r="AT812">
        <v>0.89600000000000002</v>
      </c>
      <c r="AU812">
        <v>0.85714285714285698</v>
      </c>
      <c r="AV812">
        <v>2.8114285714285701</v>
      </c>
      <c r="AW812">
        <v>2.8662857142857101</v>
      </c>
      <c r="AX812">
        <v>0.96914285714285697</v>
      </c>
      <c r="AY812">
        <v>3.23542857142857</v>
      </c>
      <c r="AZ812">
        <v>9.8822857142857092</v>
      </c>
      <c r="BA812">
        <v>0.82171428571428595</v>
      </c>
      <c r="BB812">
        <v>0.92571428571428604</v>
      </c>
      <c r="BC812">
        <v>0.52457142857142902</v>
      </c>
      <c r="BD812">
        <v>0.76800000000000002</v>
      </c>
      <c r="BE812">
        <v>0.89371428571428602</v>
      </c>
      <c r="BF812" s="233" t="str">
        <f t="shared" si="12"/>
        <v>Most vulnerability</v>
      </c>
    </row>
    <row r="813" spans="1:58" x14ac:dyDescent="0.25">
      <c r="A813">
        <v>56650</v>
      </c>
      <c r="B813">
        <v>958</v>
      </c>
      <c r="C813">
        <v>161</v>
      </c>
      <c r="D813">
        <v>13</v>
      </c>
      <c r="E813">
        <v>34004</v>
      </c>
      <c r="F813">
        <v>38</v>
      </c>
      <c r="G813">
        <v>309</v>
      </c>
      <c r="H813">
        <v>169</v>
      </c>
      <c r="I813">
        <v>167</v>
      </c>
      <c r="J813">
        <v>48</v>
      </c>
      <c r="K813">
        <v>198</v>
      </c>
      <c r="L813">
        <v>0</v>
      </c>
      <c r="M813">
        <v>13</v>
      </c>
      <c r="N813">
        <v>87</v>
      </c>
      <c r="O813">
        <v>3</v>
      </c>
      <c r="P813">
        <v>6</v>
      </c>
      <c r="Q813">
        <v>26</v>
      </c>
      <c r="R813">
        <v>0.16805845511482301</v>
      </c>
      <c r="S813">
        <v>1.3569937369519801E-2</v>
      </c>
      <c r="T813">
        <v>34004</v>
      </c>
      <c r="U813">
        <v>3.9665970772442598E-2</v>
      </c>
      <c r="V813">
        <v>0.32254697286012501</v>
      </c>
      <c r="W813">
        <v>0.176409185803758</v>
      </c>
      <c r="X813">
        <v>0.174321503131524</v>
      </c>
      <c r="Y813">
        <v>5.01043841336117E-2</v>
      </c>
      <c r="Z813">
        <v>0.20668058455114799</v>
      </c>
      <c r="AA813">
        <v>0</v>
      </c>
      <c r="AB813">
        <v>1.3569937369519801E-2</v>
      </c>
      <c r="AC813">
        <v>9.08141962421712E-2</v>
      </c>
      <c r="AD813">
        <v>3.1315240083507299E-3</v>
      </c>
      <c r="AE813">
        <v>6.2630480167014599E-3</v>
      </c>
      <c r="AF813">
        <v>2.7139874739039699E-2</v>
      </c>
      <c r="AG813">
        <v>0.91542857142857104</v>
      </c>
      <c r="AH813">
        <v>0.36114285714285699</v>
      </c>
      <c r="AI813">
        <v>0.70399999999999996</v>
      </c>
      <c r="AJ813">
        <v>0.48457142857142899</v>
      </c>
      <c r="AK813">
        <v>0.92228571428571404</v>
      </c>
      <c r="AL813">
        <v>0.189714285714286</v>
      </c>
      <c r="AM813">
        <v>0.875428571428571</v>
      </c>
      <c r="AN813">
        <v>0.91542857142857104</v>
      </c>
      <c r="AO813">
        <v>0.81371428571428595</v>
      </c>
      <c r="AP813">
        <v>0</v>
      </c>
      <c r="AQ813">
        <v>0.497142857142857</v>
      </c>
      <c r="AR813">
        <v>0.91542857142857104</v>
      </c>
      <c r="AS813">
        <v>0.39542857142857102</v>
      </c>
      <c r="AT813">
        <v>0.24457142857142899</v>
      </c>
      <c r="AU813">
        <v>0.81485714285714295</v>
      </c>
      <c r="AV813">
        <v>2.46514285714286</v>
      </c>
      <c r="AW813">
        <v>2.9028571428571399</v>
      </c>
      <c r="AX813">
        <v>0.81371428571428595</v>
      </c>
      <c r="AY813">
        <v>2.8674285714285701</v>
      </c>
      <c r="AZ813">
        <v>9.0491428571428596</v>
      </c>
      <c r="BA813">
        <v>0.70857142857142896</v>
      </c>
      <c r="BB813">
        <v>0.93714285714285706</v>
      </c>
      <c r="BC813">
        <v>0.43085714285714299</v>
      </c>
      <c r="BD813">
        <v>0.64685714285714302</v>
      </c>
      <c r="BE813">
        <v>0.79771428571428604</v>
      </c>
      <c r="BF813" s="233" t="str">
        <f t="shared" si="12"/>
        <v>Most vulnerability</v>
      </c>
    </row>
    <row r="814" spans="1:58" x14ac:dyDescent="0.25">
      <c r="A814">
        <v>56651</v>
      </c>
      <c r="B814">
        <v>618</v>
      </c>
      <c r="C814">
        <v>89</v>
      </c>
      <c r="D814">
        <v>10</v>
      </c>
      <c r="E814">
        <v>29468</v>
      </c>
      <c r="F814">
        <v>42</v>
      </c>
      <c r="G814">
        <v>100</v>
      </c>
      <c r="H814">
        <v>204</v>
      </c>
      <c r="I814">
        <v>59</v>
      </c>
      <c r="J814">
        <v>15</v>
      </c>
      <c r="K814">
        <v>125</v>
      </c>
      <c r="L814">
        <v>1</v>
      </c>
      <c r="M814">
        <v>0</v>
      </c>
      <c r="N814">
        <v>74</v>
      </c>
      <c r="O814">
        <v>8</v>
      </c>
      <c r="P814">
        <v>7</v>
      </c>
      <c r="Q814">
        <v>0</v>
      </c>
      <c r="R814">
        <v>0.144012944983819</v>
      </c>
      <c r="S814">
        <v>1.6181229773462799E-2</v>
      </c>
      <c r="T814">
        <v>29468</v>
      </c>
      <c r="U814">
        <v>6.7961165048543701E-2</v>
      </c>
      <c r="V814">
        <v>0.16181229773462799</v>
      </c>
      <c r="W814">
        <v>0.33009708737864102</v>
      </c>
      <c r="X814">
        <v>9.5469255663430397E-2</v>
      </c>
      <c r="Y814">
        <v>2.4271844660194199E-2</v>
      </c>
      <c r="Z814">
        <v>0.202265372168285</v>
      </c>
      <c r="AA814">
        <v>1.6181229773462799E-3</v>
      </c>
      <c r="AB814">
        <v>0</v>
      </c>
      <c r="AC814">
        <v>0.119741100323625</v>
      </c>
      <c r="AD814">
        <v>1.2944983818770199E-2</v>
      </c>
      <c r="AE814">
        <v>1.13268608414239E-2</v>
      </c>
      <c r="AF814">
        <v>0</v>
      </c>
      <c r="AG814">
        <v>0.86285714285714299</v>
      </c>
      <c r="AH814">
        <v>0.44342857142857101</v>
      </c>
      <c r="AI814">
        <v>0.89600000000000002</v>
      </c>
      <c r="AJ814">
        <v>0.83542857142857097</v>
      </c>
      <c r="AK814">
        <v>0.29371428571428598</v>
      </c>
      <c r="AL814">
        <v>0.97714285714285698</v>
      </c>
      <c r="AM814">
        <v>0.28457142857142897</v>
      </c>
      <c r="AN814">
        <v>0.50857142857142901</v>
      </c>
      <c r="AO814">
        <v>0.80571428571428605</v>
      </c>
      <c r="AP814">
        <v>0.47657142857142898</v>
      </c>
      <c r="AQ814">
        <v>0</v>
      </c>
      <c r="AR814">
        <v>0.95314285714285696</v>
      </c>
      <c r="AS814">
        <v>0.84571428571428597</v>
      </c>
      <c r="AT814">
        <v>0.41714285714285698</v>
      </c>
      <c r="AU814">
        <v>0</v>
      </c>
      <c r="AV814">
        <v>3.0377142857142898</v>
      </c>
      <c r="AW814">
        <v>2.0640000000000001</v>
      </c>
      <c r="AX814">
        <v>1.28228571428571</v>
      </c>
      <c r="AY814">
        <v>2.2160000000000002</v>
      </c>
      <c r="AZ814">
        <v>8.6</v>
      </c>
      <c r="BA814">
        <v>0.88457142857142901</v>
      </c>
      <c r="BB814">
        <v>0.55428571428571405</v>
      </c>
      <c r="BC814">
        <v>0.69599999999999995</v>
      </c>
      <c r="BD814">
        <v>0.45257142857142901</v>
      </c>
      <c r="BE814">
        <v>0.72342857142857098</v>
      </c>
      <c r="BF814" s="233" t="str">
        <f t="shared" si="12"/>
        <v>Significant vulnerability</v>
      </c>
    </row>
    <row r="815" spans="1:58" x14ac:dyDescent="0.25">
      <c r="A815">
        <v>56652</v>
      </c>
      <c r="B815">
        <v>406</v>
      </c>
      <c r="C815">
        <v>45</v>
      </c>
      <c r="D815">
        <v>25</v>
      </c>
      <c r="E815">
        <v>29603</v>
      </c>
      <c r="F815">
        <v>34</v>
      </c>
      <c r="G815">
        <v>107</v>
      </c>
      <c r="H815">
        <v>119</v>
      </c>
      <c r="I815">
        <v>60</v>
      </c>
      <c r="J815">
        <v>6</v>
      </c>
      <c r="K815">
        <v>13</v>
      </c>
      <c r="L815">
        <v>0</v>
      </c>
      <c r="M815">
        <v>0</v>
      </c>
      <c r="N815">
        <v>24</v>
      </c>
      <c r="O815">
        <v>8</v>
      </c>
      <c r="P815">
        <v>12</v>
      </c>
      <c r="Q815">
        <v>0</v>
      </c>
      <c r="R815">
        <v>0.110837438423645</v>
      </c>
      <c r="S815">
        <v>6.1576354679802998E-2</v>
      </c>
      <c r="T815">
        <v>29603</v>
      </c>
      <c r="U815">
        <v>8.3743842364532001E-2</v>
      </c>
      <c r="V815">
        <v>0.26354679802955699</v>
      </c>
      <c r="W815">
        <v>0.29310344827586199</v>
      </c>
      <c r="X815">
        <v>0.147783251231527</v>
      </c>
      <c r="Y815">
        <v>1.47783251231527E-2</v>
      </c>
      <c r="Z815">
        <v>3.2019704433497498E-2</v>
      </c>
      <c r="AA815">
        <v>0</v>
      </c>
      <c r="AB815">
        <v>0</v>
      </c>
      <c r="AC815">
        <v>5.91133004926108E-2</v>
      </c>
      <c r="AD815">
        <v>1.9704433497536901E-2</v>
      </c>
      <c r="AE815">
        <v>2.95566502463054E-2</v>
      </c>
      <c r="AF815">
        <v>0</v>
      </c>
      <c r="AG815">
        <v>0.72114285714285697</v>
      </c>
      <c r="AH815">
        <v>0.97485714285714298</v>
      </c>
      <c r="AI815">
        <v>0.88342857142857101</v>
      </c>
      <c r="AJ815">
        <v>0.91200000000000003</v>
      </c>
      <c r="AK815">
        <v>0.81371428571428595</v>
      </c>
      <c r="AL815">
        <v>0.90628571428571403</v>
      </c>
      <c r="AM815">
        <v>0.750857142857143</v>
      </c>
      <c r="AN815">
        <v>0.2</v>
      </c>
      <c r="AO815">
        <v>0.13142857142857101</v>
      </c>
      <c r="AP815">
        <v>0</v>
      </c>
      <c r="AQ815">
        <v>0</v>
      </c>
      <c r="AR815">
        <v>0.82171428571428595</v>
      </c>
      <c r="AS815">
        <v>0.93028571428571405</v>
      </c>
      <c r="AT815">
        <v>0.80914285714285705</v>
      </c>
      <c r="AU815">
        <v>0</v>
      </c>
      <c r="AV815">
        <v>3.4914285714285702</v>
      </c>
      <c r="AW815">
        <v>2.6708571428571402</v>
      </c>
      <c r="AX815">
        <v>0.13142857142857101</v>
      </c>
      <c r="AY815">
        <v>2.5611428571428601</v>
      </c>
      <c r="AZ815">
        <v>8.8548571428571403</v>
      </c>
      <c r="BA815">
        <v>0.96342857142857097</v>
      </c>
      <c r="BB815">
        <v>0.84571428571428597</v>
      </c>
      <c r="BC815">
        <v>0.10057142857142901</v>
      </c>
      <c r="BD815">
        <v>0.55885714285714305</v>
      </c>
      <c r="BE815">
        <v>0.76114285714285701</v>
      </c>
      <c r="BF815" s="233" t="str">
        <f t="shared" si="12"/>
        <v>Most vulnerability</v>
      </c>
    </row>
    <row r="816" spans="1:58" x14ac:dyDescent="0.25">
      <c r="A816">
        <v>56653</v>
      </c>
      <c r="B816">
        <v>1243</v>
      </c>
      <c r="C816">
        <v>80</v>
      </c>
      <c r="D816">
        <v>15</v>
      </c>
      <c r="E816">
        <v>37573</v>
      </c>
      <c r="F816">
        <v>60</v>
      </c>
      <c r="G816">
        <v>340</v>
      </c>
      <c r="H816">
        <v>167</v>
      </c>
      <c r="I816">
        <v>176</v>
      </c>
      <c r="J816">
        <v>60</v>
      </c>
      <c r="K816">
        <v>49</v>
      </c>
      <c r="L816">
        <v>6</v>
      </c>
      <c r="M816">
        <v>26</v>
      </c>
      <c r="N816">
        <v>103</v>
      </c>
      <c r="O816">
        <v>7</v>
      </c>
      <c r="P816">
        <v>13</v>
      </c>
      <c r="Q816">
        <v>55</v>
      </c>
      <c r="R816">
        <v>6.4360418342719203E-2</v>
      </c>
      <c r="S816">
        <v>1.20675784392599E-2</v>
      </c>
      <c r="T816">
        <v>37573</v>
      </c>
      <c r="U816">
        <v>4.8270313757039399E-2</v>
      </c>
      <c r="V816">
        <v>0.27353177795655698</v>
      </c>
      <c r="W816">
        <v>0.13435237329042601</v>
      </c>
      <c r="X816">
        <v>0.14159292035398199</v>
      </c>
      <c r="Y816">
        <v>4.8270313757039399E-2</v>
      </c>
      <c r="Z816">
        <v>3.9420756234915498E-2</v>
      </c>
      <c r="AA816">
        <v>4.82703137570394E-3</v>
      </c>
      <c r="AB816">
        <v>2.0917135961383799E-2</v>
      </c>
      <c r="AC816">
        <v>8.2864038616250996E-2</v>
      </c>
      <c r="AD816">
        <v>5.6315366049879299E-3</v>
      </c>
      <c r="AE816">
        <v>1.0458567980691899E-2</v>
      </c>
      <c r="AF816">
        <v>4.4247787610619503E-2</v>
      </c>
      <c r="AG816">
        <v>0.35314285714285698</v>
      </c>
      <c r="AH816">
        <v>0.32</v>
      </c>
      <c r="AI816">
        <v>0.46400000000000002</v>
      </c>
      <c r="AJ816">
        <v>0.61371428571428599</v>
      </c>
      <c r="AK816">
        <v>0.84228571428571397</v>
      </c>
      <c r="AL816">
        <v>8.11428571428571E-2</v>
      </c>
      <c r="AM816">
        <v>0.70857142857142896</v>
      </c>
      <c r="AN816">
        <v>0.90514285714285703</v>
      </c>
      <c r="AO816">
        <v>0.17828571428571399</v>
      </c>
      <c r="AP816">
        <v>0.625142857142857</v>
      </c>
      <c r="AQ816">
        <v>0.58514285714285696</v>
      </c>
      <c r="AR816">
        <v>0.90285714285714302</v>
      </c>
      <c r="AS816">
        <v>0.56799999999999995</v>
      </c>
      <c r="AT816">
        <v>0.39085714285714301</v>
      </c>
      <c r="AU816">
        <v>0.91542857142857104</v>
      </c>
      <c r="AV816">
        <v>1.75085714285714</v>
      </c>
      <c r="AW816">
        <v>2.53714285714286</v>
      </c>
      <c r="AX816">
        <v>0.80342857142857105</v>
      </c>
      <c r="AY816">
        <v>3.3622857142857101</v>
      </c>
      <c r="AZ816">
        <v>8.4537142857142893</v>
      </c>
      <c r="BA816">
        <v>0.39657142857142902</v>
      </c>
      <c r="BB816">
        <v>0.77828571428571403</v>
      </c>
      <c r="BC816">
        <v>0.42171428571428599</v>
      </c>
      <c r="BD816">
        <v>0.82171428571428595</v>
      </c>
      <c r="BE816">
        <v>0.70171428571428596</v>
      </c>
      <c r="BF816" s="233" t="str">
        <f t="shared" si="12"/>
        <v>Significant vulnerability</v>
      </c>
    </row>
    <row r="817" spans="1:58" x14ac:dyDescent="0.25">
      <c r="A817">
        <v>56654</v>
      </c>
      <c r="B817">
        <v>63</v>
      </c>
      <c r="C817">
        <v>0</v>
      </c>
      <c r="D817">
        <v>0</v>
      </c>
      <c r="E817">
        <v>36563</v>
      </c>
      <c r="F817">
        <v>4</v>
      </c>
      <c r="G817">
        <v>18</v>
      </c>
      <c r="H817">
        <v>17</v>
      </c>
      <c r="I817">
        <v>3</v>
      </c>
      <c r="J817">
        <v>0</v>
      </c>
      <c r="K817">
        <v>19</v>
      </c>
      <c r="L817">
        <v>0</v>
      </c>
      <c r="M817">
        <v>0</v>
      </c>
      <c r="N817">
        <v>0</v>
      </c>
      <c r="O817">
        <v>2</v>
      </c>
      <c r="P817">
        <v>3</v>
      </c>
      <c r="Q817">
        <v>0</v>
      </c>
      <c r="R817">
        <v>0</v>
      </c>
      <c r="S817">
        <v>0</v>
      </c>
      <c r="T817">
        <v>36563</v>
      </c>
      <c r="U817">
        <v>6.3492063492063502E-2</v>
      </c>
      <c r="V817">
        <v>0.28571428571428598</v>
      </c>
      <c r="W817">
        <v>0.26984126984126999</v>
      </c>
      <c r="X817">
        <v>4.7619047619047603E-2</v>
      </c>
      <c r="Y817">
        <v>0</v>
      </c>
      <c r="Z817">
        <v>0.30158730158730201</v>
      </c>
      <c r="AA817">
        <v>0</v>
      </c>
      <c r="AB817">
        <v>0</v>
      </c>
      <c r="AC817">
        <v>0</v>
      </c>
      <c r="AD817">
        <v>3.1746031746031703E-2</v>
      </c>
      <c r="AE817">
        <v>4.7619047619047603E-2</v>
      </c>
      <c r="AF817">
        <v>0</v>
      </c>
      <c r="AG817">
        <v>0</v>
      </c>
      <c r="AH817">
        <v>0</v>
      </c>
      <c r="AI817">
        <v>0.53371428571428603</v>
      </c>
      <c r="AJ817">
        <v>0.80685714285714305</v>
      </c>
      <c r="AK817">
        <v>0.86857142857142899</v>
      </c>
      <c r="AL817">
        <v>0.80800000000000005</v>
      </c>
      <c r="AM817">
        <v>1.7142857142857099E-2</v>
      </c>
      <c r="AN817">
        <v>0</v>
      </c>
      <c r="AO817">
        <v>0.90971428571428603</v>
      </c>
      <c r="AP817">
        <v>0</v>
      </c>
      <c r="AQ817">
        <v>0</v>
      </c>
      <c r="AR817">
        <v>0</v>
      </c>
      <c r="AS817">
        <v>0.97942857142857098</v>
      </c>
      <c r="AT817">
        <v>0.94857142857142895</v>
      </c>
      <c r="AU817">
        <v>0</v>
      </c>
      <c r="AV817">
        <v>1.3405714285714301</v>
      </c>
      <c r="AW817">
        <v>1.6937142857142899</v>
      </c>
      <c r="AX817">
        <v>0.90971428571428603</v>
      </c>
      <c r="AY817">
        <v>1.9279999999999999</v>
      </c>
      <c r="AZ817">
        <v>5.8719999999999999</v>
      </c>
      <c r="BA817">
        <v>0.22742857142857101</v>
      </c>
      <c r="BB817">
        <v>0.32685714285714301</v>
      </c>
      <c r="BC817">
        <v>0.49142857142857099</v>
      </c>
      <c r="BD817">
        <v>0.34057142857142902</v>
      </c>
      <c r="BE817">
        <v>0.26628571428571401</v>
      </c>
      <c r="BF817" s="233" t="str">
        <f t="shared" si="12"/>
        <v>Some vulnerability</v>
      </c>
    </row>
    <row r="818" spans="1:58" x14ac:dyDescent="0.25">
      <c r="A818">
        <v>56655</v>
      </c>
      <c r="B818">
        <v>1446</v>
      </c>
      <c r="C818">
        <v>179</v>
      </c>
      <c r="D818">
        <v>38</v>
      </c>
      <c r="E818">
        <v>35290</v>
      </c>
      <c r="F818">
        <v>54</v>
      </c>
      <c r="G818">
        <v>708</v>
      </c>
      <c r="H818">
        <v>140</v>
      </c>
      <c r="I818">
        <v>237</v>
      </c>
      <c r="J818">
        <v>95</v>
      </c>
      <c r="K818">
        <v>246</v>
      </c>
      <c r="L818">
        <v>0</v>
      </c>
      <c r="M818">
        <v>2</v>
      </c>
      <c r="N818">
        <v>137</v>
      </c>
      <c r="O818">
        <v>7</v>
      </c>
      <c r="P818">
        <v>49</v>
      </c>
      <c r="Q818">
        <v>0</v>
      </c>
      <c r="R818">
        <v>0.12378976486860301</v>
      </c>
      <c r="S818">
        <v>2.6279391424619599E-2</v>
      </c>
      <c r="T818">
        <v>35290</v>
      </c>
      <c r="U818">
        <v>3.7344398340249003E-2</v>
      </c>
      <c r="V818">
        <v>0.48962655601659699</v>
      </c>
      <c r="W818">
        <v>9.6818810511756601E-2</v>
      </c>
      <c r="X818">
        <v>0.163900414937759</v>
      </c>
      <c r="Y818">
        <v>6.5698478561549103E-2</v>
      </c>
      <c r="Z818">
        <v>0.170124481327801</v>
      </c>
      <c r="AA818">
        <v>0</v>
      </c>
      <c r="AB818">
        <v>1.3831258644536699E-3</v>
      </c>
      <c r="AC818">
        <v>9.4744121715076096E-2</v>
      </c>
      <c r="AD818">
        <v>4.8409405255878304E-3</v>
      </c>
      <c r="AE818">
        <v>3.3886583679114797E-2</v>
      </c>
      <c r="AF818">
        <v>0</v>
      </c>
      <c r="AG818">
        <v>0.78400000000000003</v>
      </c>
      <c r="AH818">
        <v>0.76800000000000002</v>
      </c>
      <c r="AI818">
        <v>0.628571428571429</v>
      </c>
      <c r="AJ818">
        <v>0.442285714285714</v>
      </c>
      <c r="AK818">
        <v>0.994285714285714</v>
      </c>
      <c r="AL818">
        <v>4.4571428571428602E-2</v>
      </c>
      <c r="AM818">
        <v>0.83199999999999996</v>
      </c>
      <c r="AN818">
        <v>0.96114285714285697</v>
      </c>
      <c r="AO818">
        <v>0.75885714285714301</v>
      </c>
      <c r="AP818">
        <v>0</v>
      </c>
      <c r="AQ818">
        <v>0.32114285714285701</v>
      </c>
      <c r="AR818">
        <v>0.92</v>
      </c>
      <c r="AS818">
        <v>0.51085714285714301</v>
      </c>
      <c r="AT818">
        <v>0.86742857142857099</v>
      </c>
      <c r="AU818">
        <v>0</v>
      </c>
      <c r="AV818">
        <v>2.6228571428571401</v>
      </c>
      <c r="AW818">
        <v>2.8319999999999999</v>
      </c>
      <c r="AX818">
        <v>0.75885714285714301</v>
      </c>
      <c r="AY818">
        <v>2.6194285714285699</v>
      </c>
      <c r="AZ818">
        <v>8.8331428571428603</v>
      </c>
      <c r="BA818">
        <v>0.76457142857142901</v>
      </c>
      <c r="BB818">
        <v>0.91200000000000003</v>
      </c>
      <c r="BC818">
        <v>0.40342857142857103</v>
      </c>
      <c r="BD818">
        <v>0.57599999999999996</v>
      </c>
      <c r="BE818">
        <v>0.75771428571428601</v>
      </c>
      <c r="BF818" s="233" t="str">
        <f t="shared" si="12"/>
        <v>Most vulnerability</v>
      </c>
    </row>
    <row r="819" spans="1:58" x14ac:dyDescent="0.25">
      <c r="A819">
        <v>56657</v>
      </c>
      <c r="B819">
        <v>194</v>
      </c>
      <c r="C819">
        <v>21</v>
      </c>
      <c r="D819">
        <v>5</v>
      </c>
      <c r="E819">
        <v>33173</v>
      </c>
      <c r="F819">
        <v>13</v>
      </c>
      <c r="G819">
        <v>102</v>
      </c>
      <c r="H819">
        <v>9</v>
      </c>
      <c r="I819">
        <v>36</v>
      </c>
      <c r="J819">
        <v>9</v>
      </c>
      <c r="K819">
        <v>2</v>
      </c>
      <c r="L819">
        <v>0</v>
      </c>
      <c r="M819">
        <v>0</v>
      </c>
      <c r="N819">
        <v>6</v>
      </c>
      <c r="O819">
        <v>0</v>
      </c>
      <c r="P819">
        <v>2</v>
      </c>
      <c r="Q819">
        <v>0</v>
      </c>
      <c r="R819">
        <v>0.108247422680412</v>
      </c>
      <c r="S819">
        <v>2.57731958762887E-2</v>
      </c>
      <c r="T819">
        <v>33173</v>
      </c>
      <c r="U819">
        <v>6.7010309278350499E-2</v>
      </c>
      <c r="V819">
        <v>0.52577319587628901</v>
      </c>
      <c r="W819">
        <v>4.6391752577319603E-2</v>
      </c>
      <c r="X819">
        <v>0.185567010309278</v>
      </c>
      <c r="Y819">
        <v>4.6391752577319603E-2</v>
      </c>
      <c r="Z819">
        <v>1.03092783505155E-2</v>
      </c>
      <c r="AA819">
        <v>0</v>
      </c>
      <c r="AB819">
        <v>0</v>
      </c>
      <c r="AC819">
        <v>3.09278350515464E-2</v>
      </c>
      <c r="AD819">
        <v>0</v>
      </c>
      <c r="AE819">
        <v>1.03092783505155E-2</v>
      </c>
      <c r="AF819">
        <v>0</v>
      </c>
      <c r="AG819">
        <v>0.70971428571428596</v>
      </c>
      <c r="AH819">
        <v>0.76</v>
      </c>
      <c r="AI819">
        <v>0.74285714285714299</v>
      </c>
      <c r="AJ819">
        <v>0.82857142857142896</v>
      </c>
      <c r="AK819">
        <v>0.995428571428571</v>
      </c>
      <c r="AL819">
        <v>2.17142857142857E-2</v>
      </c>
      <c r="AM819">
        <v>0.90971428571428603</v>
      </c>
      <c r="AN819">
        <v>0.89028571428571401</v>
      </c>
      <c r="AO819">
        <v>3.4285714285714301E-2</v>
      </c>
      <c r="AP819">
        <v>0</v>
      </c>
      <c r="AQ819">
        <v>0</v>
      </c>
      <c r="AR819">
        <v>0.68228571428571405</v>
      </c>
      <c r="AS819">
        <v>0</v>
      </c>
      <c r="AT819">
        <v>0.38628571428571401</v>
      </c>
      <c r="AU819">
        <v>0</v>
      </c>
      <c r="AV819">
        <v>3.04114285714286</v>
      </c>
      <c r="AW819">
        <v>2.8171428571428598</v>
      </c>
      <c r="AX819">
        <v>3.4285714285714301E-2</v>
      </c>
      <c r="AY819">
        <v>1.0685714285714301</v>
      </c>
      <c r="AZ819">
        <v>6.9611428571428604</v>
      </c>
      <c r="BA819">
        <v>0.88685714285714301</v>
      </c>
      <c r="BB819">
        <v>0.90742857142857103</v>
      </c>
      <c r="BC819">
        <v>3.0857142857142899E-2</v>
      </c>
      <c r="BD819">
        <v>0.12</v>
      </c>
      <c r="BE819">
        <v>0.45714285714285702</v>
      </c>
      <c r="BF819" s="233" t="str">
        <f t="shared" si="12"/>
        <v>Some vulnerability</v>
      </c>
    </row>
    <row r="820" spans="1:58" x14ac:dyDescent="0.25">
      <c r="A820">
        <v>56658</v>
      </c>
      <c r="B820">
        <v>0</v>
      </c>
      <c r="C820">
        <v>0</v>
      </c>
      <c r="D820">
        <v>0</v>
      </c>
      <c r="E820" t="s">
        <v>137</v>
      </c>
      <c r="F820">
        <v>0</v>
      </c>
      <c r="G820">
        <v>0</v>
      </c>
      <c r="H820">
        <v>0</v>
      </c>
      <c r="I820">
        <v>0</v>
      </c>
      <c r="J820">
        <v>0</v>
      </c>
      <c r="K820">
        <v>0</v>
      </c>
      <c r="L820">
        <v>0</v>
      </c>
      <c r="M820">
        <v>0</v>
      </c>
      <c r="N820">
        <v>0</v>
      </c>
      <c r="O820">
        <v>0</v>
      </c>
      <c r="P820">
        <v>0</v>
      </c>
      <c r="Q820">
        <v>0</v>
      </c>
      <c r="R820" t="s">
        <v>137</v>
      </c>
      <c r="S820" t="s">
        <v>137</v>
      </c>
      <c r="T820" t="s">
        <v>137</v>
      </c>
      <c r="U820" t="s">
        <v>137</v>
      </c>
      <c r="V820" t="s">
        <v>137</v>
      </c>
      <c r="W820" t="s">
        <v>137</v>
      </c>
      <c r="X820" t="s">
        <v>137</v>
      </c>
      <c r="Y820" t="s">
        <v>137</v>
      </c>
      <c r="Z820" t="s">
        <v>137</v>
      </c>
      <c r="AA820" t="s">
        <v>137</v>
      </c>
      <c r="AB820" t="s">
        <v>137</v>
      </c>
      <c r="AC820" t="s">
        <v>137</v>
      </c>
      <c r="AD820" t="s">
        <v>137</v>
      </c>
      <c r="AE820" t="s">
        <v>137</v>
      </c>
      <c r="AF820" t="s">
        <v>137</v>
      </c>
      <c r="AG820" t="s">
        <v>137</v>
      </c>
      <c r="AH820" t="s">
        <v>137</v>
      </c>
      <c r="AI820" t="s">
        <v>137</v>
      </c>
      <c r="AJ820" t="s">
        <v>137</v>
      </c>
      <c r="AK820" t="s">
        <v>137</v>
      </c>
      <c r="AL820" t="s">
        <v>137</v>
      </c>
      <c r="AM820" t="s">
        <v>137</v>
      </c>
      <c r="AN820" t="s">
        <v>137</v>
      </c>
      <c r="AO820" t="s">
        <v>137</v>
      </c>
      <c r="AP820" t="s">
        <v>137</v>
      </c>
      <c r="AQ820" t="s">
        <v>137</v>
      </c>
      <c r="AR820" t="s">
        <v>137</v>
      </c>
      <c r="AS820" t="s">
        <v>137</v>
      </c>
      <c r="AT820" t="s">
        <v>137</v>
      </c>
      <c r="AU820" t="s">
        <v>137</v>
      </c>
      <c r="AV820" t="s">
        <v>137</v>
      </c>
      <c r="AW820" t="s">
        <v>137</v>
      </c>
      <c r="AX820" t="s">
        <v>137</v>
      </c>
      <c r="AY820" t="s">
        <v>137</v>
      </c>
      <c r="AZ820" t="s">
        <v>137</v>
      </c>
      <c r="BA820" t="s">
        <v>137</v>
      </c>
      <c r="BB820" t="s">
        <v>137</v>
      </c>
      <c r="BC820" t="s">
        <v>137</v>
      </c>
      <c r="BD820" t="s">
        <v>137</v>
      </c>
      <c r="BE820" t="s">
        <v>137</v>
      </c>
      <c r="BF820" s="233" t="str">
        <f t="shared" si="12"/>
        <v/>
      </c>
    </row>
    <row r="821" spans="1:58" x14ac:dyDescent="0.25">
      <c r="A821">
        <v>56659</v>
      </c>
      <c r="B821">
        <v>173</v>
      </c>
      <c r="C821">
        <v>18</v>
      </c>
      <c r="D821">
        <v>4</v>
      </c>
      <c r="E821">
        <v>48612</v>
      </c>
      <c r="F821">
        <v>10</v>
      </c>
      <c r="G821">
        <v>40</v>
      </c>
      <c r="H821">
        <v>40</v>
      </c>
      <c r="I821">
        <v>17</v>
      </c>
      <c r="J821">
        <v>4</v>
      </c>
      <c r="K821">
        <v>35</v>
      </c>
      <c r="L821">
        <v>0</v>
      </c>
      <c r="M821">
        <v>0</v>
      </c>
      <c r="N821">
        <v>19</v>
      </c>
      <c r="O821">
        <v>3</v>
      </c>
      <c r="P821">
        <v>2</v>
      </c>
      <c r="Q821">
        <v>0</v>
      </c>
      <c r="R821">
        <v>0.10404624277456601</v>
      </c>
      <c r="S821">
        <v>2.3121387283237E-2</v>
      </c>
      <c r="T821">
        <v>48612</v>
      </c>
      <c r="U821">
        <v>5.7803468208092498E-2</v>
      </c>
      <c r="V821">
        <v>0.23121387283236999</v>
      </c>
      <c r="W821">
        <v>0.23121387283236999</v>
      </c>
      <c r="X821">
        <v>9.8265895953757204E-2</v>
      </c>
      <c r="Y821">
        <v>2.3121387283237E-2</v>
      </c>
      <c r="Z821">
        <v>0.20231213872832399</v>
      </c>
      <c r="AA821">
        <v>0</v>
      </c>
      <c r="AB821">
        <v>0</v>
      </c>
      <c r="AC821">
        <v>0.109826589595376</v>
      </c>
      <c r="AD821">
        <v>1.7341040462427699E-2</v>
      </c>
      <c r="AE821">
        <v>1.15606936416185E-2</v>
      </c>
      <c r="AF821">
        <v>0</v>
      </c>
      <c r="AG821">
        <v>0.68799999999999994</v>
      </c>
      <c r="AH821">
        <v>0.69485714285714295</v>
      </c>
      <c r="AI821">
        <v>0.13371428571428601</v>
      </c>
      <c r="AJ821">
        <v>0.754285714285714</v>
      </c>
      <c r="AK821">
        <v>0.70285714285714296</v>
      </c>
      <c r="AL821">
        <v>0.54628571428571404</v>
      </c>
      <c r="AM821">
        <v>0.315428571428571</v>
      </c>
      <c r="AN821">
        <v>0.47771428571428598</v>
      </c>
      <c r="AO821">
        <v>0.80685714285714305</v>
      </c>
      <c r="AP821">
        <v>0</v>
      </c>
      <c r="AQ821">
        <v>0</v>
      </c>
      <c r="AR821">
        <v>0.94514285714285695</v>
      </c>
      <c r="AS821">
        <v>0.90514285714285703</v>
      </c>
      <c r="AT821">
        <v>0.42285714285714299</v>
      </c>
      <c r="AU821">
        <v>0</v>
      </c>
      <c r="AV821">
        <v>2.2708571428571398</v>
      </c>
      <c r="AW821">
        <v>2.0422857142857098</v>
      </c>
      <c r="AX821">
        <v>0.80685714285714305</v>
      </c>
      <c r="AY821">
        <v>2.2731428571428598</v>
      </c>
      <c r="AZ821">
        <v>7.3931428571428599</v>
      </c>
      <c r="BA821">
        <v>0.63542857142857101</v>
      </c>
      <c r="BB821">
        <v>0.53257142857142903</v>
      </c>
      <c r="BC821">
        <v>0.42514285714285699</v>
      </c>
      <c r="BD821">
        <v>0.46742857142857103</v>
      </c>
      <c r="BE821">
        <v>0.52457142857142902</v>
      </c>
      <c r="BF821" s="233" t="str">
        <f t="shared" si="12"/>
        <v>Significant vulnerability</v>
      </c>
    </row>
    <row r="822" spans="1:58" x14ac:dyDescent="0.25">
      <c r="A822">
        <v>56660</v>
      </c>
      <c r="B822">
        <v>306</v>
      </c>
      <c r="C822">
        <v>35</v>
      </c>
      <c r="D822">
        <v>6</v>
      </c>
      <c r="E822">
        <v>29535</v>
      </c>
      <c r="F822">
        <v>12</v>
      </c>
      <c r="G822">
        <v>126</v>
      </c>
      <c r="H822">
        <v>52</v>
      </c>
      <c r="I822">
        <v>45</v>
      </c>
      <c r="J822">
        <v>10</v>
      </c>
      <c r="K822">
        <v>20</v>
      </c>
      <c r="L822">
        <v>0</v>
      </c>
      <c r="M822">
        <v>0</v>
      </c>
      <c r="N822">
        <v>22</v>
      </c>
      <c r="O822">
        <v>0</v>
      </c>
      <c r="P822">
        <v>0</v>
      </c>
      <c r="Q822">
        <v>0</v>
      </c>
      <c r="R822">
        <v>0.11437908496731999</v>
      </c>
      <c r="S822">
        <v>1.9607843137254902E-2</v>
      </c>
      <c r="T822">
        <v>29535</v>
      </c>
      <c r="U822">
        <v>3.9215686274509803E-2</v>
      </c>
      <c r="V822">
        <v>0.41176470588235298</v>
      </c>
      <c r="W822">
        <v>0.16993464052287599</v>
      </c>
      <c r="X822">
        <v>0.14705882352941199</v>
      </c>
      <c r="Y822">
        <v>3.2679738562091498E-2</v>
      </c>
      <c r="Z822">
        <v>6.5359477124182996E-2</v>
      </c>
      <c r="AA822">
        <v>0</v>
      </c>
      <c r="AB822">
        <v>0</v>
      </c>
      <c r="AC822">
        <v>7.1895424836601302E-2</v>
      </c>
      <c r="AD822">
        <v>0</v>
      </c>
      <c r="AE822">
        <v>0</v>
      </c>
      <c r="AF822">
        <v>0</v>
      </c>
      <c r="AG822">
        <v>0.74171428571428599</v>
      </c>
      <c r="AH822">
        <v>0.57371428571428595</v>
      </c>
      <c r="AI822">
        <v>0.89028571428571401</v>
      </c>
      <c r="AJ822">
        <v>0.47885714285714298</v>
      </c>
      <c r="AK822">
        <v>0.98399999999999999</v>
      </c>
      <c r="AL822">
        <v>0.16800000000000001</v>
      </c>
      <c r="AM822">
        <v>0.746285714285714</v>
      </c>
      <c r="AN822">
        <v>0.71657142857142897</v>
      </c>
      <c r="AO822">
        <v>0.35199999999999998</v>
      </c>
      <c r="AP822">
        <v>0</v>
      </c>
      <c r="AQ822">
        <v>0</v>
      </c>
      <c r="AR822">
        <v>0.86285714285714299</v>
      </c>
      <c r="AS822">
        <v>0</v>
      </c>
      <c r="AT822">
        <v>0</v>
      </c>
      <c r="AU822">
        <v>0</v>
      </c>
      <c r="AV822">
        <v>2.6845714285714299</v>
      </c>
      <c r="AW822">
        <v>2.6148571428571401</v>
      </c>
      <c r="AX822">
        <v>0.35199999999999998</v>
      </c>
      <c r="AY822">
        <v>0.86285714285714299</v>
      </c>
      <c r="AZ822">
        <v>6.5142857142857098</v>
      </c>
      <c r="BA822">
        <v>0.78171428571428603</v>
      </c>
      <c r="BB822">
        <v>0.81942857142857095</v>
      </c>
      <c r="BC822">
        <v>0.19542857142857101</v>
      </c>
      <c r="BD822">
        <v>7.3142857142857107E-2</v>
      </c>
      <c r="BE822">
        <v>0.376</v>
      </c>
      <c r="BF822" s="233" t="str">
        <f t="shared" si="12"/>
        <v>Some vulnerability</v>
      </c>
    </row>
    <row r="823" spans="1:58" x14ac:dyDescent="0.25">
      <c r="A823">
        <v>56661</v>
      </c>
      <c r="B823">
        <v>976</v>
      </c>
      <c r="C823">
        <v>90</v>
      </c>
      <c r="D823">
        <v>9</v>
      </c>
      <c r="E823">
        <v>32809</v>
      </c>
      <c r="F823">
        <v>37</v>
      </c>
      <c r="G823">
        <v>299</v>
      </c>
      <c r="H823">
        <v>210</v>
      </c>
      <c r="I823">
        <v>172</v>
      </c>
      <c r="J823">
        <v>13</v>
      </c>
      <c r="K823">
        <v>107</v>
      </c>
      <c r="L823">
        <v>0</v>
      </c>
      <c r="M823">
        <v>12</v>
      </c>
      <c r="N823">
        <v>88</v>
      </c>
      <c r="O823">
        <v>5</v>
      </c>
      <c r="P823">
        <v>14</v>
      </c>
      <c r="Q823">
        <v>9</v>
      </c>
      <c r="R823">
        <v>9.2213114754098394E-2</v>
      </c>
      <c r="S823">
        <v>9.2213114754098394E-3</v>
      </c>
      <c r="T823">
        <v>32809</v>
      </c>
      <c r="U823">
        <v>3.7909836065573799E-2</v>
      </c>
      <c r="V823">
        <v>0.30635245901639302</v>
      </c>
      <c r="W823">
        <v>0.215163934426229</v>
      </c>
      <c r="X823">
        <v>0.17622950819672101</v>
      </c>
      <c r="Y823">
        <v>1.33196721311475E-2</v>
      </c>
      <c r="Z823">
        <v>0.10963114754098401</v>
      </c>
      <c r="AA823">
        <v>0</v>
      </c>
      <c r="AB823">
        <v>1.2295081967213101E-2</v>
      </c>
      <c r="AC823">
        <v>9.0163934426229497E-2</v>
      </c>
      <c r="AD823">
        <v>5.1229508196721299E-3</v>
      </c>
      <c r="AE823">
        <v>1.4344262295082E-2</v>
      </c>
      <c r="AF823">
        <v>9.2213114754098394E-3</v>
      </c>
      <c r="AG823">
        <v>0.60114285714285698</v>
      </c>
      <c r="AH823">
        <v>0.21257142857142899</v>
      </c>
      <c r="AI823">
        <v>0.76</v>
      </c>
      <c r="AJ823">
        <v>0.45485714285714302</v>
      </c>
      <c r="AK823">
        <v>0.90514285714285703</v>
      </c>
      <c r="AL823">
        <v>0.41257142857142898</v>
      </c>
      <c r="AM823">
        <v>0.88457142857142901</v>
      </c>
      <c r="AN823">
        <v>0.16228571428571401</v>
      </c>
      <c r="AO823">
        <v>0.61828571428571399</v>
      </c>
      <c r="AP823">
        <v>0</v>
      </c>
      <c r="AQ823">
        <v>0.48228571428571398</v>
      </c>
      <c r="AR823">
        <v>0.91428571428571404</v>
      </c>
      <c r="AS823">
        <v>0.52914285714285703</v>
      </c>
      <c r="AT823">
        <v>0.51542857142857101</v>
      </c>
      <c r="AU823">
        <v>0.59085714285714297</v>
      </c>
      <c r="AV823">
        <v>2.0285714285714298</v>
      </c>
      <c r="AW823">
        <v>2.3645714285714301</v>
      </c>
      <c r="AX823">
        <v>0.61828571428571399</v>
      </c>
      <c r="AY823">
        <v>3.032</v>
      </c>
      <c r="AZ823">
        <v>8.0434285714285707</v>
      </c>
      <c r="BA823">
        <v>0.52685714285714302</v>
      </c>
      <c r="BB823">
        <v>0.69028571428571395</v>
      </c>
      <c r="BC823">
        <v>0.31885714285714301</v>
      </c>
      <c r="BD823">
        <v>0.70399999999999996</v>
      </c>
      <c r="BE823">
        <v>0.622857142857143</v>
      </c>
      <c r="BF823" s="233" t="str">
        <f t="shared" si="12"/>
        <v>Significant vulnerability</v>
      </c>
    </row>
    <row r="824" spans="1:58" x14ac:dyDescent="0.25">
      <c r="A824">
        <v>56662</v>
      </c>
      <c r="B824">
        <v>581</v>
      </c>
      <c r="C824">
        <v>61</v>
      </c>
      <c r="D824">
        <v>25</v>
      </c>
      <c r="E824">
        <v>40969</v>
      </c>
      <c r="F824">
        <v>13</v>
      </c>
      <c r="G824">
        <v>240</v>
      </c>
      <c r="H824">
        <v>37</v>
      </c>
      <c r="I824">
        <v>85</v>
      </c>
      <c r="J824">
        <v>29</v>
      </c>
      <c r="K824">
        <v>46</v>
      </c>
      <c r="L824">
        <v>0</v>
      </c>
      <c r="M824">
        <v>0</v>
      </c>
      <c r="N824">
        <v>94</v>
      </c>
      <c r="O824">
        <v>13</v>
      </c>
      <c r="P824">
        <v>7</v>
      </c>
      <c r="Q824">
        <v>0</v>
      </c>
      <c r="R824">
        <v>0.104991394148021</v>
      </c>
      <c r="S824">
        <v>4.3029259896729802E-2</v>
      </c>
      <c r="T824">
        <v>40969</v>
      </c>
      <c r="U824">
        <v>2.2375215146299501E-2</v>
      </c>
      <c r="V824">
        <v>0.41308089500860601</v>
      </c>
      <c r="W824">
        <v>6.3683304647160099E-2</v>
      </c>
      <c r="X824">
        <v>0.14629948364888101</v>
      </c>
      <c r="Y824">
        <v>4.9913941480206503E-2</v>
      </c>
      <c r="Z824">
        <v>7.9173838209982805E-2</v>
      </c>
      <c r="AA824">
        <v>0</v>
      </c>
      <c r="AB824">
        <v>0</v>
      </c>
      <c r="AC824">
        <v>0.161790017211704</v>
      </c>
      <c r="AD824">
        <v>2.2375215146299501E-2</v>
      </c>
      <c r="AE824">
        <v>1.20481927710843E-2</v>
      </c>
      <c r="AF824">
        <v>0</v>
      </c>
      <c r="AG824">
        <v>0.69142857142857095</v>
      </c>
      <c r="AH824">
        <v>0.93142857142857105</v>
      </c>
      <c r="AI824">
        <v>0.317714285714286</v>
      </c>
      <c r="AJ824">
        <v>0.184</v>
      </c>
      <c r="AK824">
        <v>0.98514285714285699</v>
      </c>
      <c r="AL824">
        <v>2.7428571428571399E-2</v>
      </c>
      <c r="AM824">
        <v>0.74399999999999999</v>
      </c>
      <c r="AN824">
        <v>0.91428571428571404</v>
      </c>
      <c r="AO824">
        <v>0.44457142857142901</v>
      </c>
      <c r="AP824">
        <v>0</v>
      </c>
      <c r="AQ824">
        <v>0</v>
      </c>
      <c r="AR824">
        <v>0.97485714285714298</v>
      </c>
      <c r="AS824">
        <v>0.95085714285714296</v>
      </c>
      <c r="AT824">
        <v>0.44342857142857101</v>
      </c>
      <c r="AU824">
        <v>0</v>
      </c>
      <c r="AV824">
        <v>2.1245714285714299</v>
      </c>
      <c r="AW824">
        <v>2.6708571428571402</v>
      </c>
      <c r="AX824">
        <v>0.44457142857142901</v>
      </c>
      <c r="AY824">
        <v>2.3691428571428599</v>
      </c>
      <c r="AZ824">
        <v>7.6091428571428601</v>
      </c>
      <c r="BA824">
        <v>0.58057142857142896</v>
      </c>
      <c r="BB824">
        <v>0.84571428571428597</v>
      </c>
      <c r="BC824">
        <v>0.23428571428571399</v>
      </c>
      <c r="BD824">
        <v>0.498285714285714</v>
      </c>
      <c r="BE824">
        <v>0.55885714285714305</v>
      </c>
      <c r="BF824" s="233" t="str">
        <f t="shared" si="12"/>
        <v>Significant vulnerability</v>
      </c>
    </row>
    <row r="825" spans="1:58" x14ac:dyDescent="0.25">
      <c r="A825">
        <v>56663</v>
      </c>
      <c r="B825">
        <v>153</v>
      </c>
      <c r="C825">
        <v>22</v>
      </c>
      <c r="D825">
        <v>0</v>
      </c>
      <c r="E825">
        <v>30690</v>
      </c>
      <c r="F825">
        <v>11</v>
      </c>
      <c r="G825">
        <v>42</v>
      </c>
      <c r="H825">
        <v>11</v>
      </c>
      <c r="I825">
        <v>32</v>
      </c>
      <c r="J825">
        <v>10</v>
      </c>
      <c r="K825">
        <v>40</v>
      </c>
      <c r="L825">
        <v>0</v>
      </c>
      <c r="M825">
        <v>0</v>
      </c>
      <c r="N825">
        <v>38</v>
      </c>
      <c r="O825">
        <v>0</v>
      </c>
      <c r="P825">
        <v>10</v>
      </c>
      <c r="Q825">
        <v>0</v>
      </c>
      <c r="R825">
        <v>0.14379084967320299</v>
      </c>
      <c r="S825">
        <v>0</v>
      </c>
      <c r="T825">
        <v>30690</v>
      </c>
      <c r="U825">
        <v>7.1895424836601302E-2</v>
      </c>
      <c r="V825">
        <v>0.27450980392156898</v>
      </c>
      <c r="W825">
        <v>7.1895424836601302E-2</v>
      </c>
      <c r="X825">
        <v>0.20915032679738599</v>
      </c>
      <c r="Y825">
        <v>6.5359477124182996E-2</v>
      </c>
      <c r="Z825">
        <v>0.26143790849673199</v>
      </c>
      <c r="AA825">
        <v>0</v>
      </c>
      <c r="AB825">
        <v>0</v>
      </c>
      <c r="AC825">
        <v>0.24836601307189499</v>
      </c>
      <c r="AD825">
        <v>0</v>
      </c>
      <c r="AE825">
        <v>6.5359477124182996E-2</v>
      </c>
      <c r="AF825">
        <v>0</v>
      </c>
      <c r="AG825">
        <v>0.86057142857142899</v>
      </c>
      <c r="AH825">
        <v>0</v>
      </c>
      <c r="AI825">
        <v>0.85142857142857098</v>
      </c>
      <c r="AJ825">
        <v>0.86628571428571399</v>
      </c>
      <c r="AK825">
        <v>0.84571428571428597</v>
      </c>
      <c r="AL825">
        <v>3.4285714285714301E-2</v>
      </c>
      <c r="AM825">
        <v>0.95542857142857096</v>
      </c>
      <c r="AN825">
        <v>0.96</v>
      </c>
      <c r="AO825">
        <v>0.875428571428571</v>
      </c>
      <c r="AP825">
        <v>0</v>
      </c>
      <c r="AQ825">
        <v>0</v>
      </c>
      <c r="AR825">
        <v>0.994285714285714</v>
      </c>
      <c r="AS825">
        <v>0</v>
      </c>
      <c r="AT825">
        <v>0.96799999999999997</v>
      </c>
      <c r="AU825">
        <v>0</v>
      </c>
      <c r="AV825">
        <v>2.5782857142857099</v>
      </c>
      <c r="AW825">
        <v>2.79542857142857</v>
      </c>
      <c r="AX825">
        <v>0.875428571428571</v>
      </c>
      <c r="AY825">
        <v>1.96228571428571</v>
      </c>
      <c r="AZ825">
        <v>8.21142857142857</v>
      </c>
      <c r="BA825">
        <v>0.74057142857142899</v>
      </c>
      <c r="BB825">
        <v>0.89942857142857102</v>
      </c>
      <c r="BC825">
        <v>0.46400000000000002</v>
      </c>
      <c r="BD825">
        <v>0.35771428571428598</v>
      </c>
      <c r="BE825">
        <v>0.65485714285714303</v>
      </c>
      <c r="BF825" s="233" t="str">
        <f t="shared" si="12"/>
        <v>Significant vulnerability</v>
      </c>
    </row>
    <row r="826" spans="1:58" x14ac:dyDescent="0.25">
      <c r="A826">
        <v>56666</v>
      </c>
      <c r="B826">
        <v>1202</v>
      </c>
      <c r="C826">
        <v>467</v>
      </c>
      <c r="D826">
        <v>92</v>
      </c>
      <c r="E826">
        <v>11163</v>
      </c>
      <c r="F826">
        <v>144</v>
      </c>
      <c r="G826">
        <v>107</v>
      </c>
      <c r="H826">
        <v>592</v>
      </c>
      <c r="I826">
        <v>194</v>
      </c>
      <c r="J826">
        <v>12</v>
      </c>
      <c r="K826">
        <v>1193</v>
      </c>
      <c r="L826">
        <v>0</v>
      </c>
      <c r="M826">
        <v>0</v>
      </c>
      <c r="N826">
        <v>0</v>
      </c>
      <c r="O826">
        <v>26</v>
      </c>
      <c r="P826">
        <v>14</v>
      </c>
      <c r="Q826">
        <v>0</v>
      </c>
      <c r="R826">
        <v>0.38851913477537398</v>
      </c>
      <c r="S826">
        <v>7.6539101497504203E-2</v>
      </c>
      <c r="T826">
        <v>11163</v>
      </c>
      <c r="U826">
        <v>0.119800332778702</v>
      </c>
      <c r="V826">
        <v>8.9018302828619E-2</v>
      </c>
      <c r="W826">
        <v>0.49251247920133101</v>
      </c>
      <c r="X826">
        <v>0.16139767054908499</v>
      </c>
      <c r="Y826">
        <v>9.9833610648918502E-3</v>
      </c>
      <c r="Z826">
        <v>0.99251247920133101</v>
      </c>
      <c r="AA826">
        <v>0</v>
      </c>
      <c r="AB826">
        <v>0</v>
      </c>
      <c r="AC826">
        <v>0</v>
      </c>
      <c r="AD826">
        <v>2.1630615640599E-2</v>
      </c>
      <c r="AE826">
        <v>1.16472545757072E-2</v>
      </c>
      <c r="AF826">
        <v>0</v>
      </c>
      <c r="AG826">
        <v>0.98971428571428599</v>
      </c>
      <c r="AH826">
        <v>0.98742857142857099</v>
      </c>
      <c r="AI826">
        <v>0.994285714285714</v>
      </c>
      <c r="AJ826">
        <v>0.98057142857142898</v>
      </c>
      <c r="AK826">
        <v>3.4285714285714301E-2</v>
      </c>
      <c r="AL826">
        <v>0.997714285714286</v>
      </c>
      <c r="AM826">
        <v>0.82057142857142895</v>
      </c>
      <c r="AN826">
        <v>9.0285714285714302E-2</v>
      </c>
      <c r="AO826">
        <v>1</v>
      </c>
      <c r="AP826">
        <v>0</v>
      </c>
      <c r="AQ826">
        <v>0</v>
      </c>
      <c r="AR826">
        <v>0</v>
      </c>
      <c r="AS826">
        <v>0.94285714285714295</v>
      </c>
      <c r="AT826">
        <v>0.42628571428571399</v>
      </c>
      <c r="AU826">
        <v>0</v>
      </c>
      <c r="AV826">
        <v>3.952</v>
      </c>
      <c r="AW826">
        <v>1.94285714285714</v>
      </c>
      <c r="AX826">
        <v>1</v>
      </c>
      <c r="AY826">
        <v>1.3691428571428601</v>
      </c>
      <c r="AZ826">
        <v>8.2639999999999993</v>
      </c>
      <c r="BA826">
        <v>0.998857142857143</v>
      </c>
      <c r="BB826">
        <v>0.45942857142857102</v>
      </c>
      <c r="BC826">
        <v>0.55085714285714305</v>
      </c>
      <c r="BD826">
        <v>0.190857142857143</v>
      </c>
      <c r="BE826">
        <v>0.66285714285714303</v>
      </c>
      <c r="BF826" s="233" t="str">
        <f t="shared" si="12"/>
        <v>Significant vulnerability</v>
      </c>
    </row>
    <row r="827" spans="1:58" x14ac:dyDescent="0.25">
      <c r="A827">
        <v>56667</v>
      </c>
      <c r="B827">
        <v>785</v>
      </c>
      <c r="C827">
        <v>98</v>
      </c>
      <c r="D827">
        <v>35</v>
      </c>
      <c r="E827">
        <v>35973</v>
      </c>
      <c r="F827">
        <v>55</v>
      </c>
      <c r="G827">
        <v>136</v>
      </c>
      <c r="H827">
        <v>214</v>
      </c>
      <c r="I827">
        <v>102</v>
      </c>
      <c r="J827">
        <v>10</v>
      </c>
      <c r="K827">
        <v>37</v>
      </c>
      <c r="L827">
        <v>1</v>
      </c>
      <c r="M827">
        <v>0</v>
      </c>
      <c r="N827">
        <v>83</v>
      </c>
      <c r="O827">
        <v>12</v>
      </c>
      <c r="P827">
        <v>15</v>
      </c>
      <c r="Q827">
        <v>0</v>
      </c>
      <c r="R827">
        <v>0.12484076433121</v>
      </c>
      <c r="S827">
        <v>4.4585987261146501E-2</v>
      </c>
      <c r="T827">
        <v>35973</v>
      </c>
      <c r="U827">
        <v>7.0063694267515894E-2</v>
      </c>
      <c r="V827">
        <v>0.17324840764331201</v>
      </c>
      <c r="W827">
        <v>0.27261146496815303</v>
      </c>
      <c r="X827">
        <v>0.12993630573248399</v>
      </c>
      <c r="Y827">
        <v>1.27388535031847E-2</v>
      </c>
      <c r="Z827">
        <v>4.7133757961783401E-2</v>
      </c>
      <c r="AA827">
        <v>1.27388535031847E-3</v>
      </c>
      <c r="AB827">
        <v>0</v>
      </c>
      <c r="AC827">
        <v>0.105732484076433</v>
      </c>
      <c r="AD827">
        <v>1.5286624203821699E-2</v>
      </c>
      <c r="AE827">
        <v>1.9108280254777101E-2</v>
      </c>
      <c r="AF827">
        <v>0</v>
      </c>
      <c r="AG827">
        <v>0.79200000000000004</v>
      </c>
      <c r="AH827">
        <v>0.93714285714285706</v>
      </c>
      <c r="AI827">
        <v>0.57485714285714296</v>
      </c>
      <c r="AJ827">
        <v>0.84914285714285698</v>
      </c>
      <c r="AK827">
        <v>0.36</v>
      </c>
      <c r="AL827">
        <v>0.82399999999999995</v>
      </c>
      <c r="AM827">
        <v>0.61485714285714299</v>
      </c>
      <c r="AN827">
        <v>0.14742857142857099</v>
      </c>
      <c r="AO827">
        <v>0.22742857142857101</v>
      </c>
      <c r="AP827">
        <v>0.44571428571428601</v>
      </c>
      <c r="AQ827">
        <v>0</v>
      </c>
      <c r="AR827">
        <v>0.93942857142857095</v>
      </c>
      <c r="AS827">
        <v>0.88228571428571401</v>
      </c>
      <c r="AT827">
        <v>0.60799999999999998</v>
      </c>
      <c r="AU827">
        <v>0</v>
      </c>
      <c r="AV827">
        <v>3.1531428571428601</v>
      </c>
      <c r="AW827">
        <v>1.94628571428571</v>
      </c>
      <c r="AX827">
        <v>0.67314285714285704</v>
      </c>
      <c r="AY827">
        <v>2.4297142857142902</v>
      </c>
      <c r="AZ827">
        <v>8.2022857142857095</v>
      </c>
      <c r="BA827">
        <v>0.90857142857142903</v>
      </c>
      <c r="BB827">
        <v>0.46057142857142902</v>
      </c>
      <c r="BC827">
        <v>0.34971428571428598</v>
      </c>
      <c r="BD827">
        <v>0.51771428571428602</v>
      </c>
      <c r="BE827">
        <v>0.65257142857142902</v>
      </c>
      <c r="BF827" s="233" t="str">
        <f t="shared" si="12"/>
        <v>Significant vulnerability</v>
      </c>
    </row>
    <row r="828" spans="1:58" x14ac:dyDescent="0.25">
      <c r="A828">
        <v>56668</v>
      </c>
      <c r="B828">
        <v>213</v>
      </c>
      <c r="C828">
        <v>2</v>
      </c>
      <c r="D828">
        <v>0</v>
      </c>
      <c r="E828">
        <v>45749</v>
      </c>
      <c r="F828">
        <v>7</v>
      </c>
      <c r="G828">
        <v>69</v>
      </c>
      <c r="H828">
        <v>40</v>
      </c>
      <c r="I828">
        <v>12</v>
      </c>
      <c r="J828">
        <v>25</v>
      </c>
      <c r="K828">
        <v>5</v>
      </c>
      <c r="L828">
        <v>0</v>
      </c>
      <c r="M828">
        <v>0</v>
      </c>
      <c r="N828">
        <v>2</v>
      </c>
      <c r="O828">
        <v>0</v>
      </c>
      <c r="P828">
        <v>0</v>
      </c>
      <c r="Q828">
        <v>15</v>
      </c>
      <c r="R828">
        <v>9.3896713615023494E-3</v>
      </c>
      <c r="S828">
        <v>0</v>
      </c>
      <c r="T828">
        <v>45749</v>
      </c>
      <c r="U828">
        <v>3.2863849765258198E-2</v>
      </c>
      <c r="V828">
        <v>0.323943661971831</v>
      </c>
      <c r="W828">
        <v>0.18779342723004699</v>
      </c>
      <c r="X828">
        <v>5.63380281690141E-2</v>
      </c>
      <c r="Y828">
        <v>0.117370892018779</v>
      </c>
      <c r="Z828">
        <v>2.3474178403755899E-2</v>
      </c>
      <c r="AA828">
        <v>0</v>
      </c>
      <c r="AB828">
        <v>0</v>
      </c>
      <c r="AC828">
        <v>9.3896713615023494E-3</v>
      </c>
      <c r="AD828">
        <v>0</v>
      </c>
      <c r="AE828">
        <v>0</v>
      </c>
      <c r="AF828">
        <v>7.0422535211267595E-2</v>
      </c>
      <c r="AG828">
        <v>1.7142857142857099E-2</v>
      </c>
      <c r="AH828">
        <v>0</v>
      </c>
      <c r="AI828">
        <v>0.17142857142857101</v>
      </c>
      <c r="AJ828">
        <v>0.34399999999999997</v>
      </c>
      <c r="AK828">
        <v>0.92685714285714305</v>
      </c>
      <c r="AL828">
        <v>0.23657142857142899</v>
      </c>
      <c r="AM828">
        <v>3.6571428571428602E-2</v>
      </c>
      <c r="AN828">
        <v>0.99085714285714299</v>
      </c>
      <c r="AO828">
        <v>8.2285714285714295E-2</v>
      </c>
      <c r="AP828">
        <v>0</v>
      </c>
      <c r="AQ828">
        <v>0</v>
      </c>
      <c r="AR828">
        <v>0.38171428571428601</v>
      </c>
      <c r="AS828">
        <v>0</v>
      </c>
      <c r="AT828">
        <v>0</v>
      </c>
      <c r="AU828">
        <v>0.95428571428571396</v>
      </c>
      <c r="AV828">
        <v>0.53257142857142803</v>
      </c>
      <c r="AW828">
        <v>2.1908571428571402</v>
      </c>
      <c r="AX828">
        <v>8.2285714285714295E-2</v>
      </c>
      <c r="AY828">
        <v>1.3360000000000001</v>
      </c>
      <c r="AZ828">
        <v>4.1417142857142899</v>
      </c>
      <c r="BA828">
        <v>2.2857142857142899E-2</v>
      </c>
      <c r="BB828">
        <v>0.60685714285714298</v>
      </c>
      <c r="BC828">
        <v>6.6285714285714295E-2</v>
      </c>
      <c r="BD828">
        <v>0.18171428571428599</v>
      </c>
      <c r="BE828">
        <v>4.34285714285714E-2</v>
      </c>
      <c r="BF828" s="233" t="str">
        <f t="shared" si="12"/>
        <v>Least vulnerability</v>
      </c>
    </row>
    <row r="829" spans="1:58" x14ac:dyDescent="0.25">
      <c r="A829">
        <v>56669</v>
      </c>
      <c r="B829">
        <v>261</v>
      </c>
      <c r="C829">
        <v>21</v>
      </c>
      <c r="D829">
        <v>0</v>
      </c>
      <c r="E829">
        <v>35795</v>
      </c>
      <c r="F829">
        <v>26</v>
      </c>
      <c r="G829">
        <v>101</v>
      </c>
      <c r="H829">
        <v>28</v>
      </c>
      <c r="I829">
        <v>83</v>
      </c>
      <c r="J829">
        <v>38</v>
      </c>
      <c r="K829">
        <v>10</v>
      </c>
      <c r="L829">
        <v>0</v>
      </c>
      <c r="M829">
        <v>0</v>
      </c>
      <c r="N829">
        <v>23</v>
      </c>
      <c r="O829">
        <v>0</v>
      </c>
      <c r="P829">
        <v>3</v>
      </c>
      <c r="Q829">
        <v>8</v>
      </c>
      <c r="R829">
        <v>8.04597701149425E-2</v>
      </c>
      <c r="S829">
        <v>0</v>
      </c>
      <c r="T829">
        <v>35795</v>
      </c>
      <c r="U829">
        <v>9.9616858237547901E-2</v>
      </c>
      <c r="V829">
        <v>0.38697318007662801</v>
      </c>
      <c r="W829">
        <v>0.10727969348659</v>
      </c>
      <c r="X829">
        <v>0.31800766283524901</v>
      </c>
      <c r="Y829">
        <v>0.145593869731801</v>
      </c>
      <c r="Z829">
        <v>3.8314176245210697E-2</v>
      </c>
      <c r="AA829">
        <v>0</v>
      </c>
      <c r="AB829">
        <v>0</v>
      </c>
      <c r="AC829">
        <v>8.8122605363984696E-2</v>
      </c>
      <c r="AD829">
        <v>0</v>
      </c>
      <c r="AE829">
        <v>1.1494252873563199E-2</v>
      </c>
      <c r="AF829">
        <v>3.0651340996168602E-2</v>
      </c>
      <c r="AG829">
        <v>0.51542857142857101</v>
      </c>
      <c r="AH829">
        <v>0</v>
      </c>
      <c r="AI829">
        <v>0.59085714285714297</v>
      </c>
      <c r="AJ829">
        <v>0.95885714285714296</v>
      </c>
      <c r="AK829">
        <v>0.97371428571428598</v>
      </c>
      <c r="AL829">
        <v>5.2571428571428602E-2</v>
      </c>
      <c r="AM829">
        <v>0.994285714285714</v>
      </c>
      <c r="AN829">
        <v>0.995428571428571</v>
      </c>
      <c r="AO829">
        <v>0.17142857142857101</v>
      </c>
      <c r="AP829">
        <v>0</v>
      </c>
      <c r="AQ829">
        <v>0</v>
      </c>
      <c r="AR829">
        <v>0.91085714285714303</v>
      </c>
      <c r="AS829">
        <v>0</v>
      </c>
      <c r="AT829">
        <v>0.41942857142857098</v>
      </c>
      <c r="AU829">
        <v>0.83771428571428597</v>
      </c>
      <c r="AV829">
        <v>2.0651428571428601</v>
      </c>
      <c r="AW829">
        <v>3.016</v>
      </c>
      <c r="AX829">
        <v>0.17142857142857101</v>
      </c>
      <c r="AY829">
        <v>2.1680000000000001</v>
      </c>
      <c r="AZ829">
        <v>7.4205714285714297</v>
      </c>
      <c r="BA829">
        <v>0.55200000000000005</v>
      </c>
      <c r="BB829">
        <v>0.97599999999999998</v>
      </c>
      <c r="BC829">
        <v>0.11657142857142901</v>
      </c>
      <c r="BD829">
        <v>0.434285714285714</v>
      </c>
      <c r="BE829">
        <v>0.53142857142857103</v>
      </c>
      <c r="BF829" s="233" t="str">
        <f t="shared" si="12"/>
        <v>Significant vulnerability</v>
      </c>
    </row>
    <row r="830" spans="1:58" x14ac:dyDescent="0.25">
      <c r="A830">
        <v>56670</v>
      </c>
      <c r="B830">
        <v>1228</v>
      </c>
      <c r="C830">
        <v>549</v>
      </c>
      <c r="D830">
        <v>73</v>
      </c>
      <c r="E830">
        <v>14822</v>
      </c>
      <c r="F830">
        <v>88</v>
      </c>
      <c r="G830">
        <v>80</v>
      </c>
      <c r="H830">
        <v>499</v>
      </c>
      <c r="I830">
        <v>285</v>
      </c>
      <c r="J830">
        <v>0</v>
      </c>
      <c r="K830">
        <v>1181</v>
      </c>
      <c r="L830">
        <v>0</v>
      </c>
      <c r="M830">
        <v>0</v>
      </c>
      <c r="N830">
        <v>28</v>
      </c>
      <c r="O830">
        <v>74</v>
      </c>
      <c r="P830">
        <v>60</v>
      </c>
      <c r="Q830">
        <v>23</v>
      </c>
      <c r="R830">
        <v>0.44706840390879499</v>
      </c>
      <c r="S830">
        <v>5.9446254071661202E-2</v>
      </c>
      <c r="T830">
        <v>14822</v>
      </c>
      <c r="U830">
        <v>7.1661237785016305E-2</v>
      </c>
      <c r="V830">
        <v>6.5146579804560303E-2</v>
      </c>
      <c r="W830">
        <v>0.40635179153094497</v>
      </c>
      <c r="X830">
        <v>0.232084690553746</v>
      </c>
      <c r="Y830">
        <v>0</v>
      </c>
      <c r="Z830">
        <v>0.96172638436482105</v>
      </c>
      <c r="AA830">
        <v>0</v>
      </c>
      <c r="AB830">
        <v>0</v>
      </c>
      <c r="AC830">
        <v>2.2801302931596101E-2</v>
      </c>
      <c r="AD830">
        <v>6.0260586319218198E-2</v>
      </c>
      <c r="AE830">
        <v>4.8859934853420203E-2</v>
      </c>
      <c r="AF830">
        <v>1.8729641693811101E-2</v>
      </c>
      <c r="AG830">
        <v>0.99314285714285699</v>
      </c>
      <c r="AH830">
        <v>0.97028571428571397</v>
      </c>
      <c r="AI830">
        <v>0.99199999999999999</v>
      </c>
      <c r="AJ830">
        <v>0.86399999999999999</v>
      </c>
      <c r="AK830">
        <v>1.25714285714286E-2</v>
      </c>
      <c r="AL830">
        <v>0.99199999999999999</v>
      </c>
      <c r="AM830">
        <v>0.96914285714285697</v>
      </c>
      <c r="AN830">
        <v>0</v>
      </c>
      <c r="AO830">
        <v>0.997714285714286</v>
      </c>
      <c r="AP830">
        <v>0</v>
      </c>
      <c r="AQ830">
        <v>0</v>
      </c>
      <c r="AR830">
        <v>0.60342857142857098</v>
      </c>
      <c r="AS830">
        <v>0.996571428571429</v>
      </c>
      <c r="AT830">
        <v>0.94971428571428596</v>
      </c>
      <c r="AU830">
        <v>0.72685714285714298</v>
      </c>
      <c r="AV830">
        <v>3.8194285714285701</v>
      </c>
      <c r="AW830">
        <v>1.97371428571429</v>
      </c>
      <c r="AX830">
        <v>0.997714285714286</v>
      </c>
      <c r="AY830">
        <v>3.27657142857143</v>
      </c>
      <c r="AZ830">
        <v>10.0674285714286</v>
      </c>
      <c r="BA830">
        <v>0.99314285714285699</v>
      </c>
      <c r="BB830">
        <v>0.47657142857142898</v>
      </c>
      <c r="BC830">
        <v>0.54742857142857104</v>
      </c>
      <c r="BD830">
        <v>0.79085714285714304</v>
      </c>
      <c r="BE830">
        <v>0.90742857142857103</v>
      </c>
      <c r="BF830" s="233" t="str">
        <f t="shared" si="12"/>
        <v>Most vulnerability</v>
      </c>
    </row>
    <row r="831" spans="1:58" x14ac:dyDescent="0.25">
      <c r="A831">
        <v>56671</v>
      </c>
      <c r="B831">
        <v>2960</v>
      </c>
      <c r="C831">
        <v>626</v>
      </c>
      <c r="D831">
        <v>234</v>
      </c>
      <c r="E831">
        <v>17938</v>
      </c>
      <c r="F831">
        <v>227</v>
      </c>
      <c r="G831">
        <v>189</v>
      </c>
      <c r="H831">
        <v>1241</v>
      </c>
      <c r="I831">
        <v>311</v>
      </c>
      <c r="J831">
        <v>64</v>
      </c>
      <c r="K831">
        <v>2904</v>
      </c>
      <c r="L831">
        <v>0</v>
      </c>
      <c r="M831">
        <v>0</v>
      </c>
      <c r="N831">
        <v>114</v>
      </c>
      <c r="O831">
        <v>108</v>
      </c>
      <c r="P831">
        <v>118</v>
      </c>
      <c r="Q831">
        <v>65</v>
      </c>
      <c r="R831">
        <v>0.21148648648648599</v>
      </c>
      <c r="S831">
        <v>7.9054054054054093E-2</v>
      </c>
      <c r="T831">
        <v>17938</v>
      </c>
      <c r="U831">
        <v>7.6689189189189197E-2</v>
      </c>
      <c r="V831">
        <v>6.3851351351351393E-2</v>
      </c>
      <c r="W831">
        <v>0.419256756756757</v>
      </c>
      <c r="X831">
        <v>0.10506756756756799</v>
      </c>
      <c r="Y831">
        <v>2.1621621621621599E-2</v>
      </c>
      <c r="Z831">
        <v>0.98108108108108105</v>
      </c>
      <c r="AA831">
        <v>0</v>
      </c>
      <c r="AB831">
        <v>0</v>
      </c>
      <c r="AC831">
        <v>3.8513513513513502E-2</v>
      </c>
      <c r="AD831">
        <v>3.6486486486486502E-2</v>
      </c>
      <c r="AE831">
        <v>3.9864864864864902E-2</v>
      </c>
      <c r="AF831">
        <v>2.1959459459459499E-2</v>
      </c>
      <c r="AG831">
        <v>0.95657142857142896</v>
      </c>
      <c r="AH831">
        <v>0.98971428571428599</v>
      </c>
      <c r="AI831">
        <v>0.98171428571428598</v>
      </c>
      <c r="AJ831">
        <v>0.88571428571428601</v>
      </c>
      <c r="AK831">
        <v>1.1428571428571401E-2</v>
      </c>
      <c r="AL831">
        <v>0.99314285714285699</v>
      </c>
      <c r="AM831">
        <v>0.372571428571429</v>
      </c>
      <c r="AN831">
        <v>0.42514285714285699</v>
      </c>
      <c r="AO831">
        <v>0.998857142857143</v>
      </c>
      <c r="AP831">
        <v>0</v>
      </c>
      <c r="AQ831">
        <v>0</v>
      </c>
      <c r="AR831">
        <v>0.73257142857142898</v>
      </c>
      <c r="AS831">
        <v>0.98857142857142899</v>
      </c>
      <c r="AT831">
        <v>0.90628571428571403</v>
      </c>
      <c r="AU831">
        <v>0.75657142857142901</v>
      </c>
      <c r="AV831">
        <v>3.8137142857142901</v>
      </c>
      <c r="AW831">
        <v>1.80228571428571</v>
      </c>
      <c r="AX831">
        <v>0.998857142857143</v>
      </c>
      <c r="AY831">
        <v>3.3839999999999999</v>
      </c>
      <c r="AZ831">
        <v>9.9988571428571404</v>
      </c>
      <c r="BA831">
        <v>0.99199999999999999</v>
      </c>
      <c r="BB831">
        <v>0.39542857142857102</v>
      </c>
      <c r="BC831">
        <v>0.54971428571428604</v>
      </c>
      <c r="BD831">
        <v>0.83085714285714296</v>
      </c>
      <c r="BE831">
        <v>0.90057142857142902</v>
      </c>
      <c r="BF831" s="233" t="str">
        <f t="shared" si="12"/>
        <v>Most vulnerability</v>
      </c>
    </row>
    <row r="832" spans="1:58" x14ac:dyDescent="0.25">
      <c r="A832">
        <v>56672</v>
      </c>
      <c r="B832">
        <v>1960</v>
      </c>
      <c r="C832">
        <v>292</v>
      </c>
      <c r="D832">
        <v>48</v>
      </c>
      <c r="E832">
        <v>35801</v>
      </c>
      <c r="F832">
        <v>73</v>
      </c>
      <c r="G832">
        <v>657</v>
      </c>
      <c r="H832">
        <v>333</v>
      </c>
      <c r="I832">
        <v>332</v>
      </c>
      <c r="J832">
        <v>89</v>
      </c>
      <c r="K832">
        <v>362</v>
      </c>
      <c r="L832">
        <v>8</v>
      </c>
      <c r="M832">
        <v>42</v>
      </c>
      <c r="N832">
        <v>162</v>
      </c>
      <c r="O832">
        <v>21</v>
      </c>
      <c r="P832">
        <v>23</v>
      </c>
      <c r="Q832">
        <v>70</v>
      </c>
      <c r="R832">
        <v>0.14897959183673501</v>
      </c>
      <c r="S832">
        <v>2.4489795918367301E-2</v>
      </c>
      <c r="T832">
        <v>35801</v>
      </c>
      <c r="U832">
        <v>3.7244897959183697E-2</v>
      </c>
      <c r="V832">
        <v>0.33520408163265297</v>
      </c>
      <c r="W832">
        <v>0.16989795918367301</v>
      </c>
      <c r="X832">
        <v>0.16938775510204099</v>
      </c>
      <c r="Y832">
        <v>4.5408163265306098E-2</v>
      </c>
      <c r="Z832">
        <v>0.18469387755102001</v>
      </c>
      <c r="AA832">
        <v>4.0816326530612197E-3</v>
      </c>
      <c r="AB832">
        <v>2.1428571428571401E-2</v>
      </c>
      <c r="AC832">
        <v>8.2653061224489802E-2</v>
      </c>
      <c r="AD832">
        <v>1.0714285714285701E-2</v>
      </c>
      <c r="AE832">
        <v>1.1734693877551E-2</v>
      </c>
      <c r="AF832">
        <v>3.5714285714285698E-2</v>
      </c>
      <c r="AG832">
        <v>0.875428571428571</v>
      </c>
      <c r="AH832">
        <v>0.72685714285714298</v>
      </c>
      <c r="AI832">
        <v>0.58857142857142897</v>
      </c>
      <c r="AJ832">
        <v>0.437714285714286</v>
      </c>
      <c r="AK832">
        <v>0.94399999999999995</v>
      </c>
      <c r="AL832">
        <v>0.16685714285714301</v>
      </c>
      <c r="AM832">
        <v>0.86057142857142899</v>
      </c>
      <c r="AN832">
        <v>0.88342857142857101</v>
      </c>
      <c r="AO832">
        <v>0.78400000000000003</v>
      </c>
      <c r="AP832">
        <v>0.60457142857142898</v>
      </c>
      <c r="AQ832">
        <v>0.59085714285714297</v>
      </c>
      <c r="AR832">
        <v>0.90057142857142902</v>
      </c>
      <c r="AS832">
        <v>0.78971428571428604</v>
      </c>
      <c r="AT832">
        <v>0.432</v>
      </c>
      <c r="AU832">
        <v>0.872</v>
      </c>
      <c r="AV832">
        <v>2.6285714285714299</v>
      </c>
      <c r="AW832">
        <v>2.8548571428571399</v>
      </c>
      <c r="AX832">
        <v>1.3885714285714299</v>
      </c>
      <c r="AY832">
        <v>3.5851428571428601</v>
      </c>
      <c r="AZ832">
        <v>10.4571428571429</v>
      </c>
      <c r="BA832">
        <v>0.76800000000000002</v>
      </c>
      <c r="BB832">
        <v>0.92114285714285704</v>
      </c>
      <c r="BC832">
        <v>0.748571428571429</v>
      </c>
      <c r="BD832">
        <v>0.89028571428571401</v>
      </c>
      <c r="BE832">
        <v>0.94171428571428595</v>
      </c>
      <c r="BF832" s="233" t="str">
        <f t="shared" si="12"/>
        <v>Most vulnerability</v>
      </c>
    </row>
    <row r="833" spans="1:58" x14ac:dyDescent="0.25">
      <c r="A833">
        <v>56673</v>
      </c>
      <c r="B833">
        <v>529</v>
      </c>
      <c r="C833">
        <v>28</v>
      </c>
      <c r="D833">
        <v>0</v>
      </c>
      <c r="E833">
        <v>27424</v>
      </c>
      <c r="F833">
        <v>14</v>
      </c>
      <c r="G833">
        <v>56</v>
      </c>
      <c r="H833">
        <v>166</v>
      </c>
      <c r="I833">
        <v>38</v>
      </c>
      <c r="J833">
        <v>30</v>
      </c>
      <c r="K833">
        <v>32</v>
      </c>
      <c r="L833">
        <v>0</v>
      </c>
      <c r="M833">
        <v>0</v>
      </c>
      <c r="N833">
        <v>270</v>
      </c>
      <c r="O833">
        <v>13</v>
      </c>
      <c r="P833">
        <v>5</v>
      </c>
      <c r="Q833">
        <v>0</v>
      </c>
      <c r="R833">
        <v>5.2930056710774998E-2</v>
      </c>
      <c r="S833">
        <v>0</v>
      </c>
      <c r="T833">
        <v>27424</v>
      </c>
      <c r="U833">
        <v>2.6465028355387499E-2</v>
      </c>
      <c r="V833">
        <v>0.10586011342155</v>
      </c>
      <c r="W833">
        <v>0.31379962192816602</v>
      </c>
      <c r="X833">
        <v>7.1833648393194699E-2</v>
      </c>
      <c r="Y833">
        <v>5.6710775047259E-2</v>
      </c>
      <c r="Z833">
        <v>6.0491493383742899E-2</v>
      </c>
      <c r="AA833">
        <v>0</v>
      </c>
      <c r="AB833">
        <v>0</v>
      </c>
      <c r="AC833">
        <v>0.51039697542533102</v>
      </c>
      <c r="AD833">
        <v>2.4574669187145601E-2</v>
      </c>
      <c r="AE833">
        <v>9.4517958412098299E-3</v>
      </c>
      <c r="AF833">
        <v>0</v>
      </c>
      <c r="AG833">
        <v>0.25942857142857101</v>
      </c>
      <c r="AH833">
        <v>0</v>
      </c>
      <c r="AI833">
        <v>0.93714285714285706</v>
      </c>
      <c r="AJ833">
        <v>0.23314285714285701</v>
      </c>
      <c r="AK833">
        <v>6.6285714285714295E-2</v>
      </c>
      <c r="AL833">
        <v>0.95314285714285696</v>
      </c>
      <c r="AM833">
        <v>8.4571428571428603E-2</v>
      </c>
      <c r="AN833">
        <v>0.94285714285714295</v>
      </c>
      <c r="AO833">
        <v>0.316571428571429</v>
      </c>
      <c r="AP833">
        <v>0</v>
      </c>
      <c r="AQ833">
        <v>0</v>
      </c>
      <c r="AR833">
        <v>1</v>
      </c>
      <c r="AS833">
        <v>0.96114285714285697</v>
      </c>
      <c r="AT833">
        <v>0.35771428571428598</v>
      </c>
      <c r="AU833">
        <v>0</v>
      </c>
      <c r="AV833">
        <v>1.4297142857142899</v>
      </c>
      <c r="AW833">
        <v>2.04685714285714</v>
      </c>
      <c r="AX833">
        <v>0.316571428571429</v>
      </c>
      <c r="AY833">
        <v>2.3188571428571398</v>
      </c>
      <c r="AZ833">
        <v>6.1120000000000001</v>
      </c>
      <c r="BA833">
        <v>0.26514285714285701</v>
      </c>
      <c r="BB833">
        <v>0.54285714285714304</v>
      </c>
      <c r="BC833">
        <v>0.184</v>
      </c>
      <c r="BD833">
        <v>0.48342857142857099</v>
      </c>
      <c r="BE833">
        <v>0.316571428571429</v>
      </c>
      <c r="BF833" s="233" t="str">
        <f t="shared" si="12"/>
        <v>Some vulnerability</v>
      </c>
    </row>
    <row r="834" spans="1:58" x14ac:dyDescent="0.25">
      <c r="A834">
        <v>56676</v>
      </c>
      <c r="B834">
        <v>1729</v>
      </c>
      <c r="C834">
        <v>159</v>
      </c>
      <c r="D834">
        <v>66</v>
      </c>
      <c r="E834">
        <v>37427</v>
      </c>
      <c r="F834">
        <v>133</v>
      </c>
      <c r="G834">
        <v>388</v>
      </c>
      <c r="H834">
        <v>359</v>
      </c>
      <c r="I834">
        <v>277</v>
      </c>
      <c r="J834">
        <v>64</v>
      </c>
      <c r="K834">
        <v>131</v>
      </c>
      <c r="L834">
        <v>0</v>
      </c>
      <c r="M834">
        <v>0</v>
      </c>
      <c r="N834">
        <v>198</v>
      </c>
      <c r="O834">
        <v>8</v>
      </c>
      <c r="P834">
        <v>35</v>
      </c>
      <c r="Q834">
        <v>0</v>
      </c>
      <c r="R834">
        <v>9.1960670908039305E-2</v>
      </c>
      <c r="S834">
        <v>3.8172353961827603E-2</v>
      </c>
      <c r="T834">
        <v>37427</v>
      </c>
      <c r="U834">
        <v>7.69230769230769E-2</v>
      </c>
      <c r="V834">
        <v>0.224407171775593</v>
      </c>
      <c r="W834">
        <v>0.20763447079236599</v>
      </c>
      <c r="X834">
        <v>0.160208212839792</v>
      </c>
      <c r="Y834">
        <v>3.7015615962984402E-2</v>
      </c>
      <c r="Z834">
        <v>7.5766338924233706E-2</v>
      </c>
      <c r="AA834">
        <v>0</v>
      </c>
      <c r="AB834">
        <v>0</v>
      </c>
      <c r="AC834">
        <v>0.114517061885483</v>
      </c>
      <c r="AD834">
        <v>4.6269519953730503E-3</v>
      </c>
      <c r="AE834">
        <v>2.0242914979757099E-2</v>
      </c>
      <c r="AF834">
        <v>0</v>
      </c>
      <c r="AG834">
        <v>0.59771428571428598</v>
      </c>
      <c r="AH834">
        <v>0.89942857142857102</v>
      </c>
      <c r="AI834">
        <v>0.47199999999999998</v>
      </c>
      <c r="AJ834">
        <v>0.88914285714285701</v>
      </c>
      <c r="AK834">
        <v>0.66742857142857104</v>
      </c>
      <c r="AL834">
        <v>0.35085714285714298</v>
      </c>
      <c r="AM834">
        <v>0.81257142857142906</v>
      </c>
      <c r="AN834">
        <v>0.79428571428571404</v>
      </c>
      <c r="AO834">
        <v>0.41942857142857098</v>
      </c>
      <c r="AP834">
        <v>0</v>
      </c>
      <c r="AQ834">
        <v>0</v>
      </c>
      <c r="AR834">
        <v>0.94971428571428596</v>
      </c>
      <c r="AS834">
        <v>0.48799999999999999</v>
      </c>
      <c r="AT834">
        <v>0.64800000000000002</v>
      </c>
      <c r="AU834">
        <v>0</v>
      </c>
      <c r="AV834">
        <v>2.8582857142857101</v>
      </c>
      <c r="AW834">
        <v>2.6251428571428601</v>
      </c>
      <c r="AX834">
        <v>0.41942857142857098</v>
      </c>
      <c r="AY834">
        <v>2.0857142857142899</v>
      </c>
      <c r="AZ834">
        <v>7.9885714285714302</v>
      </c>
      <c r="BA834">
        <v>0.83657142857142897</v>
      </c>
      <c r="BB834">
        <v>0.82399999999999995</v>
      </c>
      <c r="BC834">
        <v>0.222857142857143</v>
      </c>
      <c r="BD834">
        <v>0.40457142857142903</v>
      </c>
      <c r="BE834">
        <v>0.61028571428571399</v>
      </c>
      <c r="BF834" s="233" t="str">
        <f t="shared" si="12"/>
        <v>Significant vulnerability</v>
      </c>
    </row>
    <row r="835" spans="1:58" x14ac:dyDescent="0.25">
      <c r="A835">
        <v>56678</v>
      </c>
      <c r="B835">
        <v>1755</v>
      </c>
      <c r="C835">
        <v>137</v>
      </c>
      <c r="D835">
        <v>34</v>
      </c>
      <c r="E835">
        <v>31728</v>
      </c>
      <c r="F835">
        <v>66</v>
      </c>
      <c r="G835">
        <v>247</v>
      </c>
      <c r="H835">
        <v>477</v>
      </c>
      <c r="I835">
        <v>236</v>
      </c>
      <c r="J835">
        <v>30</v>
      </c>
      <c r="K835">
        <v>212</v>
      </c>
      <c r="L835">
        <v>1</v>
      </c>
      <c r="M835">
        <v>0</v>
      </c>
      <c r="N835">
        <v>190</v>
      </c>
      <c r="O835">
        <v>14</v>
      </c>
      <c r="P835">
        <v>18</v>
      </c>
      <c r="Q835">
        <v>0</v>
      </c>
      <c r="R835">
        <v>7.8062678062678095E-2</v>
      </c>
      <c r="S835">
        <v>1.93732193732194E-2</v>
      </c>
      <c r="T835">
        <v>31728</v>
      </c>
      <c r="U835">
        <v>3.7606837606837598E-2</v>
      </c>
      <c r="V835">
        <v>0.140740740740741</v>
      </c>
      <c r="W835">
        <v>0.27179487179487199</v>
      </c>
      <c r="X835">
        <v>0.13447293447293401</v>
      </c>
      <c r="Y835">
        <v>1.7094017094017099E-2</v>
      </c>
      <c r="Z835">
        <v>0.120797720797721</v>
      </c>
      <c r="AA835">
        <v>5.6980056980056998E-4</v>
      </c>
      <c r="AB835">
        <v>0</v>
      </c>
      <c r="AC835">
        <v>0.108262108262108</v>
      </c>
      <c r="AD835">
        <v>7.9772079772079795E-3</v>
      </c>
      <c r="AE835">
        <v>1.02564102564103E-2</v>
      </c>
      <c r="AF835">
        <v>0</v>
      </c>
      <c r="AG835">
        <v>0.49142857142857099</v>
      </c>
      <c r="AH835">
        <v>0.56342857142857095</v>
      </c>
      <c r="AI835">
        <v>0.81371428571428595</v>
      </c>
      <c r="AJ835">
        <v>0.44685714285714301</v>
      </c>
      <c r="AK835">
        <v>0.188571428571429</v>
      </c>
      <c r="AL835">
        <v>0.81942857142857095</v>
      </c>
      <c r="AM835">
        <v>0.65371428571428603</v>
      </c>
      <c r="AN835">
        <v>0.27771428571428602</v>
      </c>
      <c r="AO835">
        <v>0.65600000000000003</v>
      </c>
      <c r="AP835">
        <v>0.38285714285714301</v>
      </c>
      <c r="AQ835">
        <v>0</v>
      </c>
      <c r="AR835">
        <v>0.94399999999999995</v>
      </c>
      <c r="AS835">
        <v>0.67657142857142905</v>
      </c>
      <c r="AT835">
        <v>0.38400000000000001</v>
      </c>
      <c r="AU835">
        <v>0</v>
      </c>
      <c r="AV835">
        <v>2.3154285714285701</v>
      </c>
      <c r="AW835">
        <v>1.9394285714285699</v>
      </c>
      <c r="AX835">
        <v>1.03885714285714</v>
      </c>
      <c r="AY835">
        <v>2.0045714285714298</v>
      </c>
      <c r="AZ835">
        <v>7.2982857142857096</v>
      </c>
      <c r="BA835">
        <v>0.65485714285714303</v>
      </c>
      <c r="BB835">
        <v>0.45600000000000002</v>
      </c>
      <c r="BC835">
        <v>0.57371428571428595</v>
      </c>
      <c r="BD835">
        <v>0.374857142857143</v>
      </c>
      <c r="BE835">
        <v>0.505142857142857</v>
      </c>
      <c r="BF835" s="233" t="str">
        <f t="shared" si="12"/>
        <v>Significant vulnerability</v>
      </c>
    </row>
    <row r="836" spans="1:58" x14ac:dyDescent="0.25">
      <c r="A836">
        <v>56680</v>
      </c>
      <c r="B836">
        <v>113</v>
      </c>
      <c r="C836">
        <v>9</v>
      </c>
      <c r="D836">
        <v>3</v>
      </c>
      <c r="E836">
        <v>36582</v>
      </c>
      <c r="F836">
        <v>4</v>
      </c>
      <c r="G836">
        <v>49</v>
      </c>
      <c r="H836">
        <v>16</v>
      </c>
      <c r="I836">
        <v>30</v>
      </c>
      <c r="J836">
        <v>14</v>
      </c>
      <c r="K836">
        <v>6</v>
      </c>
      <c r="L836">
        <v>0</v>
      </c>
      <c r="M836">
        <v>0</v>
      </c>
      <c r="N836">
        <v>14</v>
      </c>
      <c r="O836">
        <v>0</v>
      </c>
      <c r="P836">
        <v>2</v>
      </c>
      <c r="Q836">
        <v>0</v>
      </c>
      <c r="R836">
        <v>7.9646017699115002E-2</v>
      </c>
      <c r="S836">
        <v>2.6548672566371698E-2</v>
      </c>
      <c r="T836">
        <v>36582</v>
      </c>
      <c r="U836">
        <v>3.5398230088495602E-2</v>
      </c>
      <c r="V836">
        <v>0.43362831858407103</v>
      </c>
      <c r="W836">
        <v>0.14159292035398199</v>
      </c>
      <c r="X836">
        <v>0.265486725663717</v>
      </c>
      <c r="Y836">
        <v>0.123893805309735</v>
      </c>
      <c r="Z836">
        <v>5.3097345132743397E-2</v>
      </c>
      <c r="AA836">
        <v>0</v>
      </c>
      <c r="AB836">
        <v>0</v>
      </c>
      <c r="AC836">
        <v>0.123893805309735</v>
      </c>
      <c r="AD836">
        <v>0</v>
      </c>
      <c r="AE836">
        <v>1.7699115044247801E-2</v>
      </c>
      <c r="AF836">
        <v>0</v>
      </c>
      <c r="AG836">
        <v>0.50628571428571401</v>
      </c>
      <c r="AH836">
        <v>0.77371428571428602</v>
      </c>
      <c r="AI836">
        <v>0.53257142857142903</v>
      </c>
      <c r="AJ836">
        <v>0.4</v>
      </c>
      <c r="AK836">
        <v>0.98971428571428599</v>
      </c>
      <c r="AL836">
        <v>8.7999999999999995E-2</v>
      </c>
      <c r="AM836">
        <v>0.98399999999999999</v>
      </c>
      <c r="AN836">
        <v>0.99199999999999999</v>
      </c>
      <c r="AO836">
        <v>0.27200000000000002</v>
      </c>
      <c r="AP836">
        <v>0</v>
      </c>
      <c r="AQ836">
        <v>0</v>
      </c>
      <c r="AR836">
        <v>0.95542857142857096</v>
      </c>
      <c r="AS836">
        <v>0</v>
      </c>
      <c r="AT836">
        <v>0.57942857142857096</v>
      </c>
      <c r="AU836">
        <v>0</v>
      </c>
      <c r="AV836">
        <v>2.21257142857143</v>
      </c>
      <c r="AW836">
        <v>3.0537142857142898</v>
      </c>
      <c r="AX836">
        <v>0.27200000000000002</v>
      </c>
      <c r="AY836">
        <v>1.53485714285714</v>
      </c>
      <c r="AZ836">
        <v>7.0731428571428596</v>
      </c>
      <c r="BA836">
        <v>0.61371428571428599</v>
      </c>
      <c r="BB836">
        <v>0.98057142857142898</v>
      </c>
      <c r="BC836">
        <v>0.16228571428571401</v>
      </c>
      <c r="BD836">
        <v>0.23657142857142899</v>
      </c>
      <c r="BE836">
        <v>0.47428571428571398</v>
      </c>
      <c r="BF836" s="233" t="str">
        <f t="shared" ref="BF836:BF882" si="13">IF(BE836&lt;=0.25,"Least vulnerability",IF(BE836&lt;=0.5,"Some vulnerability",IF(BE836&lt;=0.75,"Significant vulnerability",IF(BE836&lt;=1,"Most vulnerability",""))))</f>
        <v>Some vulnerability</v>
      </c>
    </row>
    <row r="837" spans="1:58" x14ac:dyDescent="0.25">
      <c r="A837">
        <v>56681</v>
      </c>
      <c r="B837">
        <v>258</v>
      </c>
      <c r="C837">
        <v>53</v>
      </c>
      <c r="D837">
        <v>11</v>
      </c>
      <c r="E837">
        <v>28409</v>
      </c>
      <c r="F837">
        <v>29</v>
      </c>
      <c r="G837">
        <v>75</v>
      </c>
      <c r="H837">
        <v>24</v>
      </c>
      <c r="I837">
        <v>60</v>
      </c>
      <c r="J837">
        <v>10</v>
      </c>
      <c r="K837">
        <v>87</v>
      </c>
      <c r="L837">
        <v>0</v>
      </c>
      <c r="M837">
        <v>0</v>
      </c>
      <c r="N837">
        <v>31</v>
      </c>
      <c r="O837">
        <v>0</v>
      </c>
      <c r="P837">
        <v>5</v>
      </c>
      <c r="Q837">
        <v>0</v>
      </c>
      <c r="R837">
        <v>0.20542635658914701</v>
      </c>
      <c r="S837">
        <v>4.2635658914728702E-2</v>
      </c>
      <c r="T837">
        <v>28409</v>
      </c>
      <c r="U837">
        <v>0.112403100775194</v>
      </c>
      <c r="V837">
        <v>0.290697674418605</v>
      </c>
      <c r="W837">
        <v>9.3023255813953501E-2</v>
      </c>
      <c r="X837">
        <v>0.232558139534884</v>
      </c>
      <c r="Y837">
        <v>3.8759689922480599E-2</v>
      </c>
      <c r="Z837">
        <v>0.337209302325581</v>
      </c>
      <c r="AA837">
        <v>0</v>
      </c>
      <c r="AB837">
        <v>0</v>
      </c>
      <c r="AC837">
        <v>0.12015503875969</v>
      </c>
      <c r="AD837">
        <v>0</v>
      </c>
      <c r="AE837">
        <v>1.9379844961240299E-2</v>
      </c>
      <c r="AF837">
        <v>0</v>
      </c>
      <c r="AG837">
        <v>0.95199999999999996</v>
      </c>
      <c r="AH837">
        <v>0.92685714285714305</v>
      </c>
      <c r="AI837">
        <v>0.92</v>
      </c>
      <c r="AJ837">
        <v>0.97257142857142898</v>
      </c>
      <c r="AK837">
        <v>0.877714285714286</v>
      </c>
      <c r="AL837">
        <v>4.34285714285714E-2</v>
      </c>
      <c r="AM837">
        <v>0.97028571428571397</v>
      </c>
      <c r="AN837">
        <v>0.82057142857142895</v>
      </c>
      <c r="AO837">
        <v>0.92342857142857104</v>
      </c>
      <c r="AP837">
        <v>0</v>
      </c>
      <c r="AQ837">
        <v>0</v>
      </c>
      <c r="AR837">
        <v>0.95428571428571396</v>
      </c>
      <c r="AS837">
        <v>0</v>
      </c>
      <c r="AT837">
        <v>0.620571428571429</v>
      </c>
      <c r="AU837">
        <v>0</v>
      </c>
      <c r="AV837">
        <v>3.77142857142857</v>
      </c>
      <c r="AW837">
        <v>2.7120000000000002</v>
      </c>
      <c r="AX837">
        <v>0.92342857142857104</v>
      </c>
      <c r="AY837">
        <v>1.5748571428571401</v>
      </c>
      <c r="AZ837">
        <v>8.9817142857142898</v>
      </c>
      <c r="BA837">
        <v>0.98399999999999999</v>
      </c>
      <c r="BB837">
        <v>0.86057142857142899</v>
      </c>
      <c r="BC837">
        <v>0.499428571428571</v>
      </c>
      <c r="BD837">
        <v>0.248</v>
      </c>
      <c r="BE837">
        <v>0.78628571428571403</v>
      </c>
      <c r="BF837" s="233" t="str">
        <f t="shared" si="13"/>
        <v>Most vulnerability</v>
      </c>
    </row>
    <row r="838" spans="1:58" x14ac:dyDescent="0.25">
      <c r="A838">
        <v>56683</v>
      </c>
      <c r="B838">
        <v>607</v>
      </c>
      <c r="C838">
        <v>39</v>
      </c>
      <c r="D838">
        <v>10</v>
      </c>
      <c r="E838">
        <v>49530</v>
      </c>
      <c r="F838">
        <v>27</v>
      </c>
      <c r="G838">
        <v>152</v>
      </c>
      <c r="H838">
        <v>113</v>
      </c>
      <c r="I838">
        <v>80</v>
      </c>
      <c r="J838">
        <v>12</v>
      </c>
      <c r="K838">
        <v>47</v>
      </c>
      <c r="L838">
        <v>2</v>
      </c>
      <c r="M838">
        <v>0</v>
      </c>
      <c r="N838">
        <v>64</v>
      </c>
      <c r="O838">
        <v>1</v>
      </c>
      <c r="P838">
        <v>2</v>
      </c>
      <c r="Q838">
        <v>0</v>
      </c>
      <c r="R838">
        <v>6.4250411861614495E-2</v>
      </c>
      <c r="S838">
        <v>1.6474464579901201E-2</v>
      </c>
      <c r="T838">
        <v>49530</v>
      </c>
      <c r="U838">
        <v>4.4481054365733103E-2</v>
      </c>
      <c r="V838">
        <v>0.25041186161449802</v>
      </c>
      <c r="W838">
        <v>0.18616144975288301</v>
      </c>
      <c r="X838">
        <v>0.131795716639209</v>
      </c>
      <c r="Y838">
        <v>1.97693574958814E-2</v>
      </c>
      <c r="Z838">
        <v>7.7429983525535401E-2</v>
      </c>
      <c r="AA838">
        <v>3.2948929159802298E-3</v>
      </c>
      <c r="AB838">
        <v>0</v>
      </c>
      <c r="AC838">
        <v>0.10543657331136699</v>
      </c>
      <c r="AD838">
        <v>1.6474464579901199E-3</v>
      </c>
      <c r="AE838">
        <v>3.2948929159802298E-3</v>
      </c>
      <c r="AF838">
        <v>0</v>
      </c>
      <c r="AG838">
        <v>0.35085714285714298</v>
      </c>
      <c r="AH838">
        <v>0.45828571428571402</v>
      </c>
      <c r="AI838">
        <v>0.125714285714286</v>
      </c>
      <c r="AJ838">
        <v>0.54628571428571404</v>
      </c>
      <c r="AK838">
        <v>0.78400000000000003</v>
      </c>
      <c r="AL838">
        <v>0.22742857142857101</v>
      </c>
      <c r="AM838">
        <v>0.63314285714285701</v>
      </c>
      <c r="AN838">
        <v>0.36228571428571399</v>
      </c>
      <c r="AO838">
        <v>0.433142857142857</v>
      </c>
      <c r="AP838">
        <v>0.56342857142857095</v>
      </c>
      <c r="AQ838">
        <v>0</v>
      </c>
      <c r="AR838">
        <v>0.93828571428571395</v>
      </c>
      <c r="AS838">
        <v>0.30057142857142899</v>
      </c>
      <c r="AT838">
        <v>0.14057142857142901</v>
      </c>
      <c r="AU838">
        <v>0</v>
      </c>
      <c r="AV838">
        <v>1.48114285714286</v>
      </c>
      <c r="AW838">
        <v>2.00685714285714</v>
      </c>
      <c r="AX838">
        <v>0.996571428571429</v>
      </c>
      <c r="AY838">
        <v>1.3794285714285699</v>
      </c>
      <c r="AZ838">
        <v>5.8639999999999999</v>
      </c>
      <c r="BA838">
        <v>0.29142857142857098</v>
      </c>
      <c r="BB838">
        <v>0.502857142857143</v>
      </c>
      <c r="BC838">
        <v>0.54400000000000004</v>
      </c>
      <c r="BD838">
        <v>0.19542857142857101</v>
      </c>
      <c r="BE838">
        <v>0.26514285714285701</v>
      </c>
      <c r="BF838" s="233" t="str">
        <f t="shared" si="13"/>
        <v>Some vulnerability</v>
      </c>
    </row>
    <row r="839" spans="1:58" x14ac:dyDescent="0.25">
      <c r="A839">
        <v>56684</v>
      </c>
      <c r="B839">
        <v>400</v>
      </c>
      <c r="C839">
        <v>56</v>
      </c>
      <c r="D839">
        <v>6</v>
      </c>
      <c r="E839">
        <v>34541</v>
      </c>
      <c r="F839">
        <v>14</v>
      </c>
      <c r="G839">
        <v>83</v>
      </c>
      <c r="H839">
        <v>92</v>
      </c>
      <c r="I839">
        <v>29</v>
      </c>
      <c r="J839">
        <v>8</v>
      </c>
      <c r="K839">
        <v>9</v>
      </c>
      <c r="L839">
        <v>0</v>
      </c>
      <c r="M839">
        <v>0</v>
      </c>
      <c r="N839">
        <v>30</v>
      </c>
      <c r="O839">
        <v>0</v>
      </c>
      <c r="P839">
        <v>2</v>
      </c>
      <c r="Q839">
        <v>0</v>
      </c>
      <c r="R839">
        <v>0.14000000000000001</v>
      </c>
      <c r="S839">
        <v>1.4999999999999999E-2</v>
      </c>
      <c r="T839">
        <v>34541</v>
      </c>
      <c r="U839">
        <v>3.5000000000000003E-2</v>
      </c>
      <c r="V839">
        <v>0.20749999999999999</v>
      </c>
      <c r="W839">
        <v>0.23</v>
      </c>
      <c r="X839">
        <v>7.2499999999999995E-2</v>
      </c>
      <c r="Y839">
        <v>0.02</v>
      </c>
      <c r="Z839">
        <v>2.2499999999999999E-2</v>
      </c>
      <c r="AA839">
        <v>0</v>
      </c>
      <c r="AB839">
        <v>0</v>
      </c>
      <c r="AC839">
        <v>7.4999999999999997E-2</v>
      </c>
      <c r="AD839">
        <v>0</v>
      </c>
      <c r="AE839">
        <v>5.0000000000000001E-3</v>
      </c>
      <c r="AF839">
        <v>0</v>
      </c>
      <c r="AG839">
        <v>0.85028571428571398</v>
      </c>
      <c r="AH839">
        <v>0.39885714285714302</v>
      </c>
      <c r="AI839">
        <v>0.66971428571428604</v>
      </c>
      <c r="AJ839">
        <v>0.39428571428571402</v>
      </c>
      <c r="AK839">
        <v>0.57371428571428595</v>
      </c>
      <c r="AL839">
        <v>0.53942857142857104</v>
      </c>
      <c r="AM839">
        <v>9.1428571428571401E-2</v>
      </c>
      <c r="AN839">
        <v>0.370285714285714</v>
      </c>
      <c r="AO839">
        <v>7.3142857142857107E-2</v>
      </c>
      <c r="AP839">
        <v>0</v>
      </c>
      <c r="AQ839">
        <v>0</v>
      </c>
      <c r="AR839">
        <v>0.875428571428571</v>
      </c>
      <c r="AS839">
        <v>0</v>
      </c>
      <c r="AT839">
        <v>0.190857142857143</v>
      </c>
      <c r="AU839">
        <v>0</v>
      </c>
      <c r="AV839">
        <v>2.3131428571428598</v>
      </c>
      <c r="AW839">
        <v>1.5748571428571401</v>
      </c>
      <c r="AX839">
        <v>7.3142857142857107E-2</v>
      </c>
      <c r="AY839">
        <v>1.0662857142857101</v>
      </c>
      <c r="AZ839">
        <v>5.0274285714285698</v>
      </c>
      <c r="BA839">
        <v>0.65142857142857102</v>
      </c>
      <c r="BB839">
        <v>0.25828571428571401</v>
      </c>
      <c r="BC839">
        <v>6.0571428571428602E-2</v>
      </c>
      <c r="BD839">
        <v>0.11885714285714299</v>
      </c>
      <c r="BE839">
        <v>0.14628571428571399</v>
      </c>
      <c r="BF839" s="233" t="str">
        <f t="shared" si="13"/>
        <v>Least vulnerability</v>
      </c>
    </row>
    <row r="840" spans="1:58" x14ac:dyDescent="0.25">
      <c r="A840">
        <v>56685</v>
      </c>
      <c r="B840">
        <v>95</v>
      </c>
      <c r="C840">
        <v>13</v>
      </c>
      <c r="D840">
        <v>0</v>
      </c>
      <c r="E840">
        <v>41319</v>
      </c>
      <c r="F840">
        <v>8</v>
      </c>
      <c r="G840">
        <v>51</v>
      </c>
      <c r="H840">
        <v>3</v>
      </c>
      <c r="I840">
        <v>35</v>
      </c>
      <c r="J840">
        <v>9</v>
      </c>
      <c r="K840">
        <v>3</v>
      </c>
      <c r="L840">
        <v>0</v>
      </c>
      <c r="M840">
        <v>1</v>
      </c>
      <c r="N840">
        <v>32</v>
      </c>
      <c r="O840">
        <v>0</v>
      </c>
      <c r="P840">
        <v>0</v>
      </c>
      <c r="Q840">
        <v>0</v>
      </c>
      <c r="R840">
        <v>0.13684210526315799</v>
      </c>
      <c r="S840">
        <v>0</v>
      </c>
      <c r="T840">
        <v>41319</v>
      </c>
      <c r="U840">
        <v>8.42105263157895E-2</v>
      </c>
      <c r="V840">
        <v>0.53684210526315801</v>
      </c>
      <c r="W840">
        <v>3.1578947368421102E-2</v>
      </c>
      <c r="X840">
        <v>0.36842105263157898</v>
      </c>
      <c r="Y840">
        <v>9.4736842105263203E-2</v>
      </c>
      <c r="Z840">
        <v>3.1578947368421102E-2</v>
      </c>
      <c r="AA840">
        <v>0</v>
      </c>
      <c r="AB840">
        <v>1.05263157894737E-2</v>
      </c>
      <c r="AC840">
        <v>0.336842105263158</v>
      </c>
      <c r="AD840">
        <v>0</v>
      </c>
      <c r="AE840">
        <v>0</v>
      </c>
      <c r="AF840">
        <v>0</v>
      </c>
      <c r="AG840">
        <v>0.84114285714285697</v>
      </c>
      <c r="AH840">
        <v>0</v>
      </c>
      <c r="AI840">
        <v>0.29828571428571399</v>
      </c>
      <c r="AJ840">
        <v>0.91885714285714304</v>
      </c>
      <c r="AK840">
        <v>0.997714285714286</v>
      </c>
      <c r="AL840">
        <v>1.37142857142857E-2</v>
      </c>
      <c r="AM840">
        <v>0.998857142857143</v>
      </c>
      <c r="AN840">
        <v>0.98628571428571399</v>
      </c>
      <c r="AO840">
        <v>0.130285714285714</v>
      </c>
      <c r="AP840">
        <v>0</v>
      </c>
      <c r="AQ840">
        <v>0.45828571428571402</v>
      </c>
      <c r="AR840">
        <v>0.996571428571429</v>
      </c>
      <c r="AS840">
        <v>0</v>
      </c>
      <c r="AT840">
        <v>0</v>
      </c>
      <c r="AU840">
        <v>0</v>
      </c>
      <c r="AV840">
        <v>2.0582857142857098</v>
      </c>
      <c r="AW840">
        <v>2.9965714285714302</v>
      </c>
      <c r="AX840">
        <v>0.130285714285714</v>
      </c>
      <c r="AY840">
        <v>1.45485714285714</v>
      </c>
      <c r="AZ840">
        <v>6.64</v>
      </c>
      <c r="BA840">
        <v>0.54742857142857104</v>
      </c>
      <c r="BB840">
        <v>0.97257142857142898</v>
      </c>
      <c r="BC840">
        <v>9.9428571428571394E-2</v>
      </c>
      <c r="BD840">
        <v>0.217142857142857</v>
      </c>
      <c r="BE840">
        <v>0.40457142857142903</v>
      </c>
      <c r="BF840" s="233" t="str">
        <f t="shared" si="13"/>
        <v>Some vulnerability</v>
      </c>
    </row>
    <row r="841" spans="1:58" x14ac:dyDescent="0.25">
      <c r="A841">
        <v>56686</v>
      </c>
      <c r="B841">
        <v>1027</v>
      </c>
      <c r="C841">
        <v>71</v>
      </c>
      <c r="D841">
        <v>16</v>
      </c>
      <c r="E841">
        <v>30172</v>
      </c>
      <c r="F841">
        <v>69</v>
      </c>
      <c r="G841">
        <v>194</v>
      </c>
      <c r="H841">
        <v>238</v>
      </c>
      <c r="I841">
        <v>149</v>
      </c>
      <c r="J841">
        <v>64</v>
      </c>
      <c r="K841">
        <v>73</v>
      </c>
      <c r="L841">
        <v>0</v>
      </c>
      <c r="M841">
        <v>0</v>
      </c>
      <c r="N841">
        <v>164</v>
      </c>
      <c r="O841">
        <v>0</v>
      </c>
      <c r="P841">
        <v>4</v>
      </c>
      <c r="Q841">
        <v>0</v>
      </c>
      <c r="R841">
        <v>6.91333982473223E-2</v>
      </c>
      <c r="S841">
        <v>1.5579357351509299E-2</v>
      </c>
      <c r="T841">
        <v>30172</v>
      </c>
      <c r="U841">
        <v>6.7185978578383598E-2</v>
      </c>
      <c r="V841">
        <v>0.18889970788704999</v>
      </c>
      <c r="W841">
        <v>0.23174294060369999</v>
      </c>
      <c r="X841">
        <v>0.14508276533593001</v>
      </c>
      <c r="Y841">
        <v>6.2317429406037003E-2</v>
      </c>
      <c r="Z841">
        <v>7.1080817916261002E-2</v>
      </c>
      <c r="AA841">
        <v>0</v>
      </c>
      <c r="AB841">
        <v>0</v>
      </c>
      <c r="AC841">
        <v>0.15968841285297</v>
      </c>
      <c r="AD841">
        <v>0</v>
      </c>
      <c r="AE841">
        <v>3.8948393378773101E-3</v>
      </c>
      <c r="AF841">
        <v>0</v>
      </c>
      <c r="AG841">
        <v>0.4</v>
      </c>
      <c r="AH841">
        <v>0.41257142857142898</v>
      </c>
      <c r="AI841">
        <v>0.86857142857142899</v>
      </c>
      <c r="AJ841">
        <v>0.82971428571428596</v>
      </c>
      <c r="AK841">
        <v>0.45485714285714302</v>
      </c>
      <c r="AL841">
        <v>0.54971428571428604</v>
      </c>
      <c r="AM841">
        <v>0.73942857142857099</v>
      </c>
      <c r="AN841">
        <v>0.95085714285714296</v>
      </c>
      <c r="AO841">
        <v>0.39085714285714301</v>
      </c>
      <c r="AP841">
        <v>0</v>
      </c>
      <c r="AQ841">
        <v>0</v>
      </c>
      <c r="AR841">
        <v>0.97371428571428598</v>
      </c>
      <c r="AS841">
        <v>0</v>
      </c>
      <c r="AT841">
        <v>0.156571428571429</v>
      </c>
      <c r="AU841">
        <v>0</v>
      </c>
      <c r="AV841">
        <v>2.51085714285714</v>
      </c>
      <c r="AW841">
        <v>2.6948571428571402</v>
      </c>
      <c r="AX841">
        <v>0.39085714285714301</v>
      </c>
      <c r="AY841">
        <v>1.1302857142857099</v>
      </c>
      <c r="AZ841">
        <v>6.7268571428571402</v>
      </c>
      <c r="BA841">
        <v>0.71771428571428597</v>
      </c>
      <c r="BB841">
        <v>0.85599999999999998</v>
      </c>
      <c r="BC841">
        <v>0.21028571428571399</v>
      </c>
      <c r="BD841">
        <v>0.126857142857143</v>
      </c>
      <c r="BE841">
        <v>0.42285714285714299</v>
      </c>
      <c r="BF841" s="233" t="str">
        <f t="shared" si="13"/>
        <v>Some vulnerability</v>
      </c>
    </row>
    <row r="842" spans="1:58" x14ac:dyDescent="0.25">
      <c r="A842">
        <v>56688</v>
      </c>
      <c r="B842">
        <v>113</v>
      </c>
      <c r="C842">
        <v>12</v>
      </c>
      <c r="D842">
        <v>5</v>
      </c>
      <c r="E842">
        <v>33600</v>
      </c>
      <c r="F842">
        <v>1</v>
      </c>
      <c r="G842">
        <v>52</v>
      </c>
      <c r="H842">
        <v>25</v>
      </c>
      <c r="I842">
        <v>15</v>
      </c>
      <c r="J842">
        <v>3</v>
      </c>
      <c r="K842">
        <v>0</v>
      </c>
      <c r="L842">
        <v>0</v>
      </c>
      <c r="M842">
        <v>0</v>
      </c>
      <c r="N842">
        <v>4</v>
      </c>
      <c r="O842">
        <v>3</v>
      </c>
      <c r="P842">
        <v>0</v>
      </c>
      <c r="Q842">
        <v>0</v>
      </c>
      <c r="R842">
        <v>0.106194690265487</v>
      </c>
      <c r="S842">
        <v>4.4247787610619503E-2</v>
      </c>
      <c r="T842">
        <v>33600</v>
      </c>
      <c r="U842">
        <v>8.8495575221238902E-3</v>
      </c>
      <c r="V842">
        <v>0.46017699115044203</v>
      </c>
      <c r="W842">
        <v>0.221238938053097</v>
      </c>
      <c r="X842">
        <v>0.132743362831858</v>
      </c>
      <c r="Y842">
        <v>2.6548672566371698E-2</v>
      </c>
      <c r="Z842">
        <v>0</v>
      </c>
      <c r="AA842">
        <v>0</v>
      </c>
      <c r="AB842">
        <v>0</v>
      </c>
      <c r="AC842">
        <v>3.5398230088495602E-2</v>
      </c>
      <c r="AD842">
        <v>2.6548672566371698E-2</v>
      </c>
      <c r="AE842">
        <v>0</v>
      </c>
      <c r="AF842">
        <v>0</v>
      </c>
      <c r="AG842">
        <v>0.69599999999999995</v>
      </c>
      <c r="AH842">
        <v>0.93371428571428605</v>
      </c>
      <c r="AI842">
        <v>0.71542857142857097</v>
      </c>
      <c r="AJ842">
        <v>0.04</v>
      </c>
      <c r="AK842">
        <v>0.99314285714285699</v>
      </c>
      <c r="AL842">
        <v>0.46400000000000002</v>
      </c>
      <c r="AM842">
        <v>0.64228571428571402</v>
      </c>
      <c r="AN842">
        <v>0.57028571428571395</v>
      </c>
      <c r="AO842">
        <v>0</v>
      </c>
      <c r="AP842">
        <v>0</v>
      </c>
      <c r="AQ842">
        <v>0</v>
      </c>
      <c r="AR842">
        <v>0.71085714285714297</v>
      </c>
      <c r="AS842">
        <v>0.96799999999999997</v>
      </c>
      <c r="AT842">
        <v>0</v>
      </c>
      <c r="AU842">
        <v>0</v>
      </c>
      <c r="AV842">
        <v>2.3851428571428599</v>
      </c>
      <c r="AW842">
        <v>2.6697142857142899</v>
      </c>
      <c r="AX842">
        <v>0</v>
      </c>
      <c r="AY842">
        <v>1.6788571428571399</v>
      </c>
      <c r="AZ842">
        <v>6.7337142857142904</v>
      </c>
      <c r="BA842">
        <v>0.67314285714285704</v>
      </c>
      <c r="BB842">
        <v>0.84342857142857097</v>
      </c>
      <c r="BC842">
        <v>0</v>
      </c>
      <c r="BD842">
        <v>0.27657142857142902</v>
      </c>
      <c r="BE842">
        <v>0.42742857142857099</v>
      </c>
      <c r="BF842" s="233" t="str">
        <f t="shared" si="13"/>
        <v>Some vulnerability</v>
      </c>
    </row>
    <row r="843" spans="1:58" x14ac:dyDescent="0.25">
      <c r="A843">
        <v>56701</v>
      </c>
      <c r="B843">
        <v>12898</v>
      </c>
      <c r="C843">
        <v>1199</v>
      </c>
      <c r="D843">
        <v>128</v>
      </c>
      <c r="E843">
        <v>37664</v>
      </c>
      <c r="F843">
        <v>426</v>
      </c>
      <c r="G843">
        <v>2433</v>
      </c>
      <c r="H843">
        <v>2819</v>
      </c>
      <c r="I843">
        <v>1958</v>
      </c>
      <c r="J843">
        <v>226</v>
      </c>
      <c r="K843">
        <v>1472</v>
      </c>
      <c r="L843">
        <v>40</v>
      </c>
      <c r="M843">
        <v>923</v>
      </c>
      <c r="N843">
        <v>598</v>
      </c>
      <c r="O843">
        <v>66</v>
      </c>
      <c r="P843">
        <v>277</v>
      </c>
      <c r="Q843">
        <v>273</v>
      </c>
      <c r="R843">
        <v>9.2960148860288402E-2</v>
      </c>
      <c r="S843">
        <v>9.9240192277872501E-3</v>
      </c>
      <c r="T843">
        <v>37664</v>
      </c>
      <c r="U843">
        <v>3.30283764924795E-2</v>
      </c>
      <c r="V843">
        <v>0.18863389672817499</v>
      </c>
      <c r="W843">
        <v>0.21856101721197099</v>
      </c>
      <c r="X843">
        <v>0.151806481625058</v>
      </c>
      <c r="Y843">
        <v>1.75220964490619E-2</v>
      </c>
      <c r="Z843">
        <v>0.11412622111955301</v>
      </c>
      <c r="AA843">
        <v>3.1012560086835202E-3</v>
      </c>
      <c r="AB843">
        <v>7.1561482400372106E-2</v>
      </c>
      <c r="AC843">
        <v>4.6363777329818598E-2</v>
      </c>
      <c r="AD843">
        <v>5.1170724143277998E-3</v>
      </c>
      <c r="AE843">
        <v>2.1476197860133401E-2</v>
      </c>
      <c r="AF843">
        <v>2.1166072259264999E-2</v>
      </c>
      <c r="AG843">
        <v>0.60799999999999998</v>
      </c>
      <c r="AH843">
        <v>0.24114285714285699</v>
      </c>
      <c r="AI843">
        <v>0.45942857142857102</v>
      </c>
      <c r="AJ843">
        <v>0.34971428571428598</v>
      </c>
      <c r="AK843">
        <v>0.45371428571428601</v>
      </c>
      <c r="AL843">
        <v>0.436571428571429</v>
      </c>
      <c r="AM843">
        <v>0.77257142857142902</v>
      </c>
      <c r="AN843">
        <v>0.29028571428571398</v>
      </c>
      <c r="AO843">
        <v>0.63200000000000001</v>
      </c>
      <c r="AP843">
        <v>0.54857142857142904</v>
      </c>
      <c r="AQ843">
        <v>0.88228571428571401</v>
      </c>
      <c r="AR843">
        <v>0.77600000000000002</v>
      </c>
      <c r="AS843">
        <v>0.52800000000000002</v>
      </c>
      <c r="AT843">
        <v>0.68685714285714305</v>
      </c>
      <c r="AU843">
        <v>0.752</v>
      </c>
      <c r="AV843">
        <v>1.6582857142857099</v>
      </c>
      <c r="AW843">
        <v>1.95314285714286</v>
      </c>
      <c r="AX843">
        <v>1.1805714285714299</v>
      </c>
      <c r="AY843">
        <v>3.6251428571428601</v>
      </c>
      <c r="AZ843">
        <v>8.4171428571428599</v>
      </c>
      <c r="BA843">
        <v>0.35771428571428598</v>
      </c>
      <c r="BB843">
        <v>0.46285714285714302</v>
      </c>
      <c r="BC843">
        <v>0.64685714285714302</v>
      </c>
      <c r="BD843">
        <v>0.89942857142857102</v>
      </c>
      <c r="BE843">
        <v>0.68914285714285695</v>
      </c>
      <c r="BF843" s="233" t="str">
        <f t="shared" si="13"/>
        <v>Significant vulnerability</v>
      </c>
    </row>
    <row r="844" spans="1:58" x14ac:dyDescent="0.25">
      <c r="A844">
        <v>56710</v>
      </c>
      <c r="B844">
        <v>400</v>
      </c>
      <c r="C844">
        <v>25</v>
      </c>
      <c r="D844">
        <v>3</v>
      </c>
      <c r="E844">
        <v>37556</v>
      </c>
      <c r="F844">
        <v>25</v>
      </c>
      <c r="G844">
        <v>110</v>
      </c>
      <c r="H844">
        <v>99</v>
      </c>
      <c r="I844">
        <v>50</v>
      </c>
      <c r="J844">
        <v>22</v>
      </c>
      <c r="K844">
        <v>89</v>
      </c>
      <c r="L844">
        <v>2</v>
      </c>
      <c r="M844">
        <v>4</v>
      </c>
      <c r="N844">
        <v>25</v>
      </c>
      <c r="O844">
        <v>4</v>
      </c>
      <c r="P844">
        <v>9</v>
      </c>
      <c r="Q844">
        <v>0</v>
      </c>
      <c r="R844">
        <v>6.25E-2</v>
      </c>
      <c r="S844">
        <v>7.4999999999999997E-3</v>
      </c>
      <c r="T844">
        <v>37556</v>
      </c>
      <c r="U844">
        <v>6.25E-2</v>
      </c>
      <c r="V844">
        <v>0.27500000000000002</v>
      </c>
      <c r="W844">
        <v>0.2475</v>
      </c>
      <c r="X844">
        <v>0.125</v>
      </c>
      <c r="Y844">
        <v>5.5E-2</v>
      </c>
      <c r="Z844">
        <v>0.2225</v>
      </c>
      <c r="AA844">
        <v>5.0000000000000001E-3</v>
      </c>
      <c r="AB844">
        <v>0.01</v>
      </c>
      <c r="AC844">
        <v>6.25E-2</v>
      </c>
      <c r="AD844">
        <v>0.01</v>
      </c>
      <c r="AE844">
        <v>2.2499999999999999E-2</v>
      </c>
      <c r="AF844">
        <v>0</v>
      </c>
      <c r="AG844">
        <v>0.33485714285714302</v>
      </c>
      <c r="AH844">
        <v>0.17142857142857101</v>
      </c>
      <c r="AI844">
        <v>0.46628571428571403</v>
      </c>
      <c r="AJ844">
        <v>0.79200000000000004</v>
      </c>
      <c r="AK844">
        <v>0.84685714285714297</v>
      </c>
      <c r="AL844">
        <v>0.66628571428571404</v>
      </c>
      <c r="AM844">
        <v>0.56914285714285695</v>
      </c>
      <c r="AN844">
        <v>0.93714285714285706</v>
      </c>
      <c r="AO844">
        <v>0.83428571428571396</v>
      </c>
      <c r="AP844">
        <v>0.63657142857142901</v>
      </c>
      <c r="AQ844">
        <v>0.45142857142857101</v>
      </c>
      <c r="AR844">
        <v>0.83314285714285696</v>
      </c>
      <c r="AS844">
        <v>0.76914285714285702</v>
      </c>
      <c r="AT844">
        <v>0.71085714285714297</v>
      </c>
      <c r="AU844">
        <v>0</v>
      </c>
      <c r="AV844">
        <v>1.76457142857143</v>
      </c>
      <c r="AW844">
        <v>3.0194285714285698</v>
      </c>
      <c r="AX844">
        <v>1.47085714285714</v>
      </c>
      <c r="AY844">
        <v>2.76457142857143</v>
      </c>
      <c r="AZ844">
        <v>9.0194285714285698</v>
      </c>
      <c r="BA844">
        <v>0.40685714285714297</v>
      </c>
      <c r="BB844">
        <v>0.97714285714285698</v>
      </c>
      <c r="BC844">
        <v>0.77714285714285702</v>
      </c>
      <c r="BD844">
        <v>0.61371428571428599</v>
      </c>
      <c r="BE844">
        <v>0.79200000000000004</v>
      </c>
      <c r="BF844" s="233" t="str">
        <f t="shared" si="13"/>
        <v>Most vulnerability</v>
      </c>
    </row>
    <row r="845" spans="1:58" x14ac:dyDescent="0.25">
      <c r="A845">
        <v>56711</v>
      </c>
      <c r="B845">
        <v>65</v>
      </c>
      <c r="C845">
        <v>0</v>
      </c>
      <c r="D845">
        <v>0</v>
      </c>
      <c r="E845">
        <v>17429</v>
      </c>
      <c r="F845">
        <v>0</v>
      </c>
      <c r="G845">
        <v>8</v>
      </c>
      <c r="H845">
        <v>0</v>
      </c>
      <c r="I845">
        <v>0</v>
      </c>
      <c r="J845">
        <v>0</v>
      </c>
      <c r="K845">
        <v>57</v>
      </c>
      <c r="L845">
        <v>0</v>
      </c>
      <c r="M845">
        <v>0</v>
      </c>
      <c r="N845">
        <v>31</v>
      </c>
      <c r="O845">
        <v>0</v>
      </c>
      <c r="P845">
        <v>0</v>
      </c>
      <c r="Q845">
        <v>0</v>
      </c>
      <c r="R845">
        <v>0</v>
      </c>
      <c r="S845">
        <v>0</v>
      </c>
      <c r="T845">
        <v>17429</v>
      </c>
      <c r="U845">
        <v>0</v>
      </c>
      <c r="V845">
        <v>0.123076923076923</v>
      </c>
      <c r="W845">
        <v>0</v>
      </c>
      <c r="X845">
        <v>0</v>
      </c>
      <c r="Y845">
        <v>0</v>
      </c>
      <c r="Z845">
        <v>0.87692307692307703</v>
      </c>
      <c r="AA845">
        <v>0</v>
      </c>
      <c r="AB845">
        <v>0</v>
      </c>
      <c r="AC845">
        <v>0.47692307692307701</v>
      </c>
      <c r="AD845">
        <v>0</v>
      </c>
      <c r="AE845">
        <v>0</v>
      </c>
      <c r="AF845">
        <v>0</v>
      </c>
      <c r="AG845">
        <v>0</v>
      </c>
      <c r="AH845">
        <v>0</v>
      </c>
      <c r="AI845">
        <v>0.98399999999999999</v>
      </c>
      <c r="AJ845">
        <v>0</v>
      </c>
      <c r="AK845">
        <v>0.110857142857143</v>
      </c>
      <c r="AL845">
        <v>0</v>
      </c>
      <c r="AM845">
        <v>0</v>
      </c>
      <c r="AN845">
        <v>0</v>
      </c>
      <c r="AO845">
        <v>0.994285714285714</v>
      </c>
      <c r="AP845">
        <v>0</v>
      </c>
      <c r="AQ845">
        <v>0</v>
      </c>
      <c r="AR845">
        <v>0.998857142857143</v>
      </c>
      <c r="AS845">
        <v>0</v>
      </c>
      <c r="AT845">
        <v>0</v>
      </c>
      <c r="AU845">
        <v>0</v>
      </c>
      <c r="AV845">
        <v>0.98399999999999999</v>
      </c>
      <c r="AW845">
        <v>0.110857142857143</v>
      </c>
      <c r="AX845">
        <v>0.994285714285714</v>
      </c>
      <c r="AY845">
        <v>0.998857142857143</v>
      </c>
      <c r="AZ845">
        <v>3.0880000000000001</v>
      </c>
      <c r="BA845">
        <v>0.113142857142857</v>
      </c>
      <c r="BB845">
        <v>2.2857142857142898E-3</v>
      </c>
      <c r="BC845">
        <v>0.54057142857142904</v>
      </c>
      <c r="BD845">
        <v>0.107428571428571</v>
      </c>
      <c r="BE845">
        <v>1.1428571428571401E-2</v>
      </c>
      <c r="BF845" s="233" t="str">
        <f t="shared" si="13"/>
        <v>Least vulnerability</v>
      </c>
    </row>
    <row r="846" spans="1:58" x14ac:dyDescent="0.25">
      <c r="A846">
        <v>56713</v>
      </c>
      <c r="B846">
        <v>986</v>
      </c>
      <c r="C846">
        <v>26</v>
      </c>
      <c r="D846">
        <v>6</v>
      </c>
      <c r="E846">
        <v>40708</v>
      </c>
      <c r="F846">
        <v>71</v>
      </c>
      <c r="G846">
        <v>194</v>
      </c>
      <c r="H846">
        <v>261</v>
      </c>
      <c r="I846">
        <v>109</v>
      </c>
      <c r="J846">
        <v>38</v>
      </c>
      <c r="K846">
        <v>48</v>
      </c>
      <c r="L846">
        <v>1</v>
      </c>
      <c r="M846">
        <v>17</v>
      </c>
      <c r="N846">
        <v>19</v>
      </c>
      <c r="O846">
        <v>0</v>
      </c>
      <c r="P846">
        <v>42</v>
      </c>
      <c r="Q846">
        <v>4</v>
      </c>
      <c r="R846">
        <v>2.6369168356997999E-2</v>
      </c>
      <c r="S846">
        <v>6.08519269776876E-3</v>
      </c>
      <c r="T846">
        <v>40708</v>
      </c>
      <c r="U846">
        <v>7.2008113590263698E-2</v>
      </c>
      <c r="V846">
        <v>0.196754563894523</v>
      </c>
      <c r="W846">
        <v>0.26470588235294101</v>
      </c>
      <c r="X846">
        <v>0.110547667342799</v>
      </c>
      <c r="Y846">
        <v>3.8539553752535503E-2</v>
      </c>
      <c r="Z846">
        <v>4.8681541582150101E-2</v>
      </c>
      <c r="AA846">
        <v>1.01419878296146E-3</v>
      </c>
      <c r="AB846">
        <v>1.72413793103448E-2</v>
      </c>
      <c r="AC846">
        <v>1.92697768762677E-2</v>
      </c>
      <c r="AD846">
        <v>0</v>
      </c>
      <c r="AE846">
        <v>4.2596348884381303E-2</v>
      </c>
      <c r="AF846">
        <v>4.05679513184584E-3</v>
      </c>
      <c r="AG846">
        <v>6.2857142857142903E-2</v>
      </c>
      <c r="AH846">
        <v>0.13371428571428601</v>
      </c>
      <c r="AI846">
        <v>0.32914285714285701</v>
      </c>
      <c r="AJ846">
        <v>0.86742857142857099</v>
      </c>
      <c r="AK846">
        <v>0.504</v>
      </c>
      <c r="AL846">
        <v>0.77942857142857103</v>
      </c>
      <c r="AM846">
        <v>0.42971428571428599</v>
      </c>
      <c r="AN846">
        <v>0.81828571428571395</v>
      </c>
      <c r="AO846">
        <v>0.23657142857142899</v>
      </c>
      <c r="AP846">
        <v>0.42628571428571399</v>
      </c>
      <c r="AQ846">
        <v>0.54171428571428604</v>
      </c>
      <c r="AR846">
        <v>0.54514285714285704</v>
      </c>
      <c r="AS846">
        <v>0</v>
      </c>
      <c r="AT846">
        <v>0.93028571428571405</v>
      </c>
      <c r="AU846">
        <v>0.502857142857143</v>
      </c>
      <c r="AV846">
        <v>1.3931428571428599</v>
      </c>
      <c r="AW846">
        <v>2.5314285714285698</v>
      </c>
      <c r="AX846">
        <v>0.66285714285714303</v>
      </c>
      <c r="AY846">
        <v>2.52</v>
      </c>
      <c r="AZ846">
        <v>7.1074285714285699</v>
      </c>
      <c r="BA846">
        <v>0.246857142857143</v>
      </c>
      <c r="BB846">
        <v>0.77600000000000002</v>
      </c>
      <c r="BC846">
        <v>0.34514285714285697</v>
      </c>
      <c r="BD846">
        <v>0.54971428571428604</v>
      </c>
      <c r="BE846">
        <v>0.47771428571428598</v>
      </c>
      <c r="BF846" s="233" t="str">
        <f t="shared" si="13"/>
        <v>Some vulnerability</v>
      </c>
    </row>
    <row r="847" spans="1:58" x14ac:dyDescent="0.25">
      <c r="A847">
        <v>56714</v>
      </c>
      <c r="B847">
        <v>1203</v>
      </c>
      <c r="C847">
        <v>135</v>
      </c>
      <c r="D847">
        <v>25</v>
      </c>
      <c r="E847">
        <v>33826</v>
      </c>
      <c r="F847">
        <v>21</v>
      </c>
      <c r="G847">
        <v>219</v>
      </c>
      <c r="H847">
        <v>281</v>
      </c>
      <c r="I847">
        <v>105</v>
      </c>
      <c r="J847">
        <v>47</v>
      </c>
      <c r="K847">
        <v>50</v>
      </c>
      <c r="L847">
        <v>0</v>
      </c>
      <c r="M847">
        <v>13</v>
      </c>
      <c r="N847">
        <v>76</v>
      </c>
      <c r="O847">
        <v>3</v>
      </c>
      <c r="P847">
        <v>13</v>
      </c>
      <c r="Q847">
        <v>0</v>
      </c>
      <c r="R847">
        <v>0.11221945137157099</v>
      </c>
      <c r="S847">
        <v>2.0781379883624301E-2</v>
      </c>
      <c r="T847">
        <v>33826</v>
      </c>
      <c r="U847">
        <v>1.7456359102244402E-2</v>
      </c>
      <c r="V847">
        <v>0.182044887780549</v>
      </c>
      <c r="W847">
        <v>0.233582709891937</v>
      </c>
      <c r="X847">
        <v>8.7281795511221894E-2</v>
      </c>
      <c r="Y847">
        <v>3.9068994181213602E-2</v>
      </c>
      <c r="Z847">
        <v>4.1562759767248499E-2</v>
      </c>
      <c r="AA847">
        <v>0</v>
      </c>
      <c r="AB847">
        <v>1.08063175394846E-2</v>
      </c>
      <c r="AC847">
        <v>6.31753948462178E-2</v>
      </c>
      <c r="AD847">
        <v>2.4937655860349101E-3</v>
      </c>
      <c r="AE847">
        <v>1.08063175394846E-2</v>
      </c>
      <c r="AF847">
        <v>0</v>
      </c>
      <c r="AG847">
        <v>0.73028571428571398</v>
      </c>
      <c r="AH847">
        <v>0.626285714285714</v>
      </c>
      <c r="AI847">
        <v>0.70857142857142896</v>
      </c>
      <c r="AJ847">
        <v>0.13485714285714301</v>
      </c>
      <c r="AK847">
        <v>0.40914285714285697</v>
      </c>
      <c r="AL847">
        <v>0.56914285714285695</v>
      </c>
      <c r="AM847">
        <v>0.21257142857142899</v>
      </c>
      <c r="AN847">
        <v>0.82399999999999995</v>
      </c>
      <c r="AO847">
        <v>0.188571428571429</v>
      </c>
      <c r="AP847">
        <v>0</v>
      </c>
      <c r="AQ847">
        <v>0.46171428571428602</v>
      </c>
      <c r="AR847">
        <v>0.83885714285714297</v>
      </c>
      <c r="AS847">
        <v>0.35657142857142898</v>
      </c>
      <c r="AT847">
        <v>0.40228571428571402</v>
      </c>
      <c r="AU847">
        <v>0</v>
      </c>
      <c r="AV847">
        <v>2.2000000000000002</v>
      </c>
      <c r="AW847">
        <v>2.01485714285714</v>
      </c>
      <c r="AX847">
        <v>0.188571428571429</v>
      </c>
      <c r="AY847">
        <v>2.0594285714285698</v>
      </c>
      <c r="AZ847">
        <v>6.46285714285714</v>
      </c>
      <c r="BA847">
        <v>0.60685714285714298</v>
      </c>
      <c r="BB847">
        <v>0.50971428571428601</v>
      </c>
      <c r="BC847">
        <v>0.125714285714286</v>
      </c>
      <c r="BD847">
        <v>0.40114285714285702</v>
      </c>
      <c r="BE847">
        <v>0.36571428571428599</v>
      </c>
      <c r="BF847" s="233" t="str">
        <f t="shared" si="13"/>
        <v>Some vulnerability</v>
      </c>
    </row>
    <row r="848" spans="1:58" x14ac:dyDescent="0.25">
      <c r="A848">
        <v>56715</v>
      </c>
      <c r="B848">
        <v>303</v>
      </c>
      <c r="C848">
        <v>43</v>
      </c>
      <c r="D848">
        <v>0</v>
      </c>
      <c r="E848">
        <v>36864</v>
      </c>
      <c r="F848">
        <v>20</v>
      </c>
      <c r="G848">
        <v>120</v>
      </c>
      <c r="H848">
        <v>44</v>
      </c>
      <c r="I848">
        <v>62</v>
      </c>
      <c r="J848">
        <v>33</v>
      </c>
      <c r="K848">
        <v>8</v>
      </c>
      <c r="L848">
        <v>0</v>
      </c>
      <c r="M848">
        <v>0</v>
      </c>
      <c r="N848">
        <v>9</v>
      </c>
      <c r="O848">
        <v>0</v>
      </c>
      <c r="P848">
        <v>1</v>
      </c>
      <c r="Q848">
        <v>0</v>
      </c>
      <c r="R848">
        <v>0.14191419141914199</v>
      </c>
      <c r="S848">
        <v>0</v>
      </c>
      <c r="T848">
        <v>36864</v>
      </c>
      <c r="U848">
        <v>6.6006600660066E-2</v>
      </c>
      <c r="V848">
        <v>0.396039603960396</v>
      </c>
      <c r="W848">
        <v>0.145214521452145</v>
      </c>
      <c r="X848">
        <v>0.20462046204620499</v>
      </c>
      <c r="Y848">
        <v>0.10891089108910899</v>
      </c>
      <c r="Z848">
        <v>2.6402640264026399E-2</v>
      </c>
      <c r="AA848">
        <v>0</v>
      </c>
      <c r="AB848">
        <v>0</v>
      </c>
      <c r="AC848">
        <v>2.9702970297029702E-2</v>
      </c>
      <c r="AD848">
        <v>0</v>
      </c>
      <c r="AE848">
        <v>3.3003300330032999E-3</v>
      </c>
      <c r="AF848">
        <v>0</v>
      </c>
      <c r="AG848">
        <v>0.85599999999999998</v>
      </c>
      <c r="AH848">
        <v>0</v>
      </c>
      <c r="AI848">
        <v>0.51200000000000001</v>
      </c>
      <c r="AJ848">
        <v>0.82057142857142895</v>
      </c>
      <c r="AK848">
        <v>0.97828571428571398</v>
      </c>
      <c r="AL848">
        <v>9.2571428571428596E-2</v>
      </c>
      <c r="AM848">
        <v>0.95085714285714296</v>
      </c>
      <c r="AN848">
        <v>0.98857142857142899</v>
      </c>
      <c r="AO848">
        <v>9.3714285714285694E-2</v>
      </c>
      <c r="AP848">
        <v>0</v>
      </c>
      <c r="AQ848">
        <v>0</v>
      </c>
      <c r="AR848">
        <v>0.67085714285714304</v>
      </c>
      <c r="AS848">
        <v>0</v>
      </c>
      <c r="AT848">
        <v>0.14171428571428599</v>
      </c>
      <c r="AU848">
        <v>0</v>
      </c>
      <c r="AV848">
        <v>2.1885714285714299</v>
      </c>
      <c r="AW848">
        <v>3.0102857142857098</v>
      </c>
      <c r="AX848">
        <v>9.3714285714285694E-2</v>
      </c>
      <c r="AY848">
        <v>0.81257142857142906</v>
      </c>
      <c r="AZ848">
        <v>6.1051428571428596</v>
      </c>
      <c r="BA848">
        <v>0.6</v>
      </c>
      <c r="BB848">
        <v>0.97485714285714298</v>
      </c>
      <c r="BC848">
        <v>7.54285714285714E-2</v>
      </c>
      <c r="BD848">
        <v>6.51428571428571E-2</v>
      </c>
      <c r="BE848">
        <v>0.315428571428571</v>
      </c>
      <c r="BF848" s="233" t="str">
        <f t="shared" si="13"/>
        <v>Some vulnerability</v>
      </c>
    </row>
    <row r="849" spans="1:58" x14ac:dyDescent="0.25">
      <c r="A849">
        <v>56716</v>
      </c>
      <c r="B849">
        <v>9048</v>
      </c>
      <c r="C849">
        <v>1150</v>
      </c>
      <c r="D849">
        <v>160</v>
      </c>
      <c r="E849">
        <v>32693</v>
      </c>
      <c r="F849">
        <v>366</v>
      </c>
      <c r="G849">
        <v>1842</v>
      </c>
      <c r="H849">
        <v>1797</v>
      </c>
      <c r="I849">
        <v>1184</v>
      </c>
      <c r="J849">
        <v>265</v>
      </c>
      <c r="K849">
        <v>1730</v>
      </c>
      <c r="L849">
        <v>67</v>
      </c>
      <c r="M849">
        <v>653</v>
      </c>
      <c r="N849">
        <v>136</v>
      </c>
      <c r="O849">
        <v>34</v>
      </c>
      <c r="P849">
        <v>314</v>
      </c>
      <c r="Q849">
        <v>864</v>
      </c>
      <c r="R849">
        <v>0.12709991158267001</v>
      </c>
      <c r="S849">
        <v>1.7683465959328001E-2</v>
      </c>
      <c r="T849">
        <v>32693</v>
      </c>
      <c r="U849">
        <v>4.0450928381962903E-2</v>
      </c>
      <c r="V849">
        <v>0.203580901856764</v>
      </c>
      <c r="W849">
        <v>0.198607427055703</v>
      </c>
      <c r="X849">
        <v>0.130857648099027</v>
      </c>
      <c r="Y849">
        <v>2.9288240495137001E-2</v>
      </c>
      <c r="Z849">
        <v>0.19120247568523399</v>
      </c>
      <c r="AA849">
        <v>7.4049513704686097E-3</v>
      </c>
      <c r="AB849">
        <v>7.2170645446507503E-2</v>
      </c>
      <c r="AC849">
        <v>1.5030946065428799E-2</v>
      </c>
      <c r="AD849">
        <v>3.7577365163572098E-3</v>
      </c>
      <c r="AE849">
        <v>3.4703801945181301E-2</v>
      </c>
      <c r="AF849">
        <v>9.5490716180371304E-2</v>
      </c>
      <c r="AG849">
        <v>0.80114285714285705</v>
      </c>
      <c r="AH849">
        <v>0.499428571428571</v>
      </c>
      <c r="AI849">
        <v>0.76914285714285702</v>
      </c>
      <c r="AJ849">
        <v>0.49028571428571399</v>
      </c>
      <c r="AK849">
        <v>0.55542857142857105</v>
      </c>
      <c r="AL849">
        <v>0.28914285714285698</v>
      </c>
      <c r="AM849">
        <v>0.627428571428571</v>
      </c>
      <c r="AN849">
        <v>0.64914285714285702</v>
      </c>
      <c r="AO849">
        <v>0.79200000000000004</v>
      </c>
      <c r="AP849">
        <v>0.71428571428571397</v>
      </c>
      <c r="AQ849">
        <v>0.88342857142857101</v>
      </c>
      <c r="AR849">
        <v>0.48228571428571398</v>
      </c>
      <c r="AS849">
        <v>0.436571428571429</v>
      </c>
      <c r="AT849">
        <v>0.876571428571429</v>
      </c>
      <c r="AU849">
        <v>0.97028571428571397</v>
      </c>
      <c r="AV849">
        <v>2.56</v>
      </c>
      <c r="AW849">
        <v>2.1211428571428601</v>
      </c>
      <c r="AX849">
        <v>1.50628571428571</v>
      </c>
      <c r="AY849">
        <v>3.6491428571428601</v>
      </c>
      <c r="AZ849">
        <v>9.8365714285714301</v>
      </c>
      <c r="BA849">
        <v>0.73485714285714299</v>
      </c>
      <c r="BB849">
        <v>0.57485714285714296</v>
      </c>
      <c r="BC849">
        <v>0.80228571428571405</v>
      </c>
      <c r="BD849">
        <v>0.90742857142857103</v>
      </c>
      <c r="BE849">
        <v>0.88800000000000001</v>
      </c>
      <c r="BF849" s="233" t="str">
        <f t="shared" si="13"/>
        <v>Most vulnerability</v>
      </c>
    </row>
    <row r="850" spans="1:58" x14ac:dyDescent="0.25">
      <c r="A850">
        <v>56720</v>
      </c>
      <c r="B850">
        <v>9</v>
      </c>
      <c r="C850">
        <v>7</v>
      </c>
      <c r="D850">
        <v>0</v>
      </c>
      <c r="E850">
        <v>20844</v>
      </c>
      <c r="F850">
        <v>0</v>
      </c>
      <c r="G850">
        <v>4</v>
      </c>
      <c r="H850">
        <v>0</v>
      </c>
      <c r="I850">
        <v>0</v>
      </c>
      <c r="J850">
        <v>0</v>
      </c>
      <c r="K850">
        <v>0</v>
      </c>
      <c r="L850">
        <v>0</v>
      </c>
      <c r="M850">
        <v>0</v>
      </c>
      <c r="N850">
        <v>0</v>
      </c>
      <c r="O850">
        <v>0</v>
      </c>
      <c r="P850">
        <v>0</v>
      </c>
      <c r="Q850">
        <v>0</v>
      </c>
      <c r="R850">
        <v>0.77777777777777801</v>
      </c>
      <c r="S850">
        <v>0</v>
      </c>
      <c r="T850">
        <v>20844</v>
      </c>
      <c r="U850">
        <v>0</v>
      </c>
      <c r="V850">
        <v>0.44444444444444398</v>
      </c>
      <c r="W850">
        <v>0</v>
      </c>
      <c r="X850">
        <v>0</v>
      </c>
      <c r="Y850">
        <v>0</v>
      </c>
      <c r="Z850">
        <v>0</v>
      </c>
      <c r="AA850">
        <v>0</v>
      </c>
      <c r="AB850">
        <v>0</v>
      </c>
      <c r="AC850">
        <v>0</v>
      </c>
      <c r="AD850">
        <v>0</v>
      </c>
      <c r="AE850">
        <v>0</v>
      </c>
      <c r="AF850">
        <v>0</v>
      </c>
      <c r="AG850">
        <v>1</v>
      </c>
      <c r="AH850">
        <v>0</v>
      </c>
      <c r="AI850">
        <v>0.97828571428571398</v>
      </c>
      <c r="AJ850">
        <v>0</v>
      </c>
      <c r="AK850">
        <v>0.99085714285714299</v>
      </c>
      <c r="AL850">
        <v>0</v>
      </c>
      <c r="AM850">
        <v>0</v>
      </c>
      <c r="AN850">
        <v>0</v>
      </c>
      <c r="AO850">
        <v>0</v>
      </c>
      <c r="AP850">
        <v>0</v>
      </c>
      <c r="AQ850">
        <v>0</v>
      </c>
      <c r="AR850">
        <v>0</v>
      </c>
      <c r="AS850">
        <v>0</v>
      </c>
      <c r="AT850">
        <v>0</v>
      </c>
      <c r="AU850">
        <v>0</v>
      </c>
      <c r="AV850">
        <v>1.97828571428571</v>
      </c>
      <c r="AW850">
        <v>0.99085714285714299</v>
      </c>
      <c r="AX850">
        <v>0</v>
      </c>
      <c r="AY850">
        <v>0</v>
      </c>
      <c r="AZ850">
        <v>2.96914285714286</v>
      </c>
      <c r="BA850">
        <v>0.505142857142857</v>
      </c>
      <c r="BB850">
        <v>3.4285714285714301E-2</v>
      </c>
      <c r="BC850">
        <v>0</v>
      </c>
      <c r="BD850">
        <v>0</v>
      </c>
      <c r="BE850">
        <v>8.0000000000000002E-3</v>
      </c>
      <c r="BF850" s="233" t="str">
        <f t="shared" si="13"/>
        <v>Least vulnerability</v>
      </c>
    </row>
    <row r="851" spans="1:58" x14ac:dyDescent="0.25">
      <c r="A851">
        <v>56721</v>
      </c>
      <c r="B851">
        <v>10905</v>
      </c>
      <c r="C851">
        <v>1013</v>
      </c>
      <c r="D851">
        <v>191</v>
      </c>
      <c r="E851">
        <v>35945</v>
      </c>
      <c r="F851">
        <v>390</v>
      </c>
      <c r="G851">
        <v>1254</v>
      </c>
      <c r="H851">
        <v>3109</v>
      </c>
      <c r="I851">
        <v>1432</v>
      </c>
      <c r="J851">
        <v>162</v>
      </c>
      <c r="K851">
        <v>1959</v>
      </c>
      <c r="L851">
        <v>53</v>
      </c>
      <c r="M851">
        <v>926</v>
      </c>
      <c r="N851">
        <v>138</v>
      </c>
      <c r="O851">
        <v>136</v>
      </c>
      <c r="P851">
        <v>258</v>
      </c>
      <c r="Q851">
        <v>140</v>
      </c>
      <c r="R851">
        <v>9.2893168271435095E-2</v>
      </c>
      <c r="S851">
        <v>1.7514901421366299E-2</v>
      </c>
      <c r="T851">
        <v>35945</v>
      </c>
      <c r="U851">
        <v>3.5763411279229697E-2</v>
      </c>
      <c r="V851">
        <v>0.11499312242090801</v>
      </c>
      <c r="W851">
        <v>0.28509857863365401</v>
      </c>
      <c r="X851">
        <v>0.13131591013296701</v>
      </c>
      <c r="Y851">
        <v>1.4855570839064599E-2</v>
      </c>
      <c r="Z851">
        <v>0.179642365887208</v>
      </c>
      <c r="AA851">
        <v>4.86015589179276E-3</v>
      </c>
      <c r="AB851">
        <v>8.4915176524529998E-2</v>
      </c>
      <c r="AC851">
        <v>1.26547455295736E-2</v>
      </c>
      <c r="AD851">
        <v>1.24713434204493E-2</v>
      </c>
      <c r="AE851">
        <v>2.3658872077028902E-2</v>
      </c>
      <c r="AF851">
        <v>1.2838147638697801E-2</v>
      </c>
      <c r="AG851">
        <v>0.60685714285714298</v>
      </c>
      <c r="AH851">
        <v>0.497142857142857</v>
      </c>
      <c r="AI851">
        <v>0.57828571428571396</v>
      </c>
      <c r="AJ851">
        <v>0.40685714285714297</v>
      </c>
      <c r="AK851">
        <v>8.7999999999999995E-2</v>
      </c>
      <c r="AL851">
        <v>0.877714285714286</v>
      </c>
      <c r="AM851">
        <v>0.63085714285714301</v>
      </c>
      <c r="AN851">
        <v>0.20571428571428599</v>
      </c>
      <c r="AO851">
        <v>0.77828571428571403</v>
      </c>
      <c r="AP851">
        <v>0.627428571428571</v>
      </c>
      <c r="AQ851">
        <v>0.91428571428571404</v>
      </c>
      <c r="AR851">
        <v>0.45257142857142901</v>
      </c>
      <c r="AS851">
        <v>0.83542857142857097</v>
      </c>
      <c r="AT851">
        <v>0.73142857142857098</v>
      </c>
      <c r="AU851">
        <v>0.64571428571428602</v>
      </c>
      <c r="AV851">
        <v>2.0891428571428601</v>
      </c>
      <c r="AW851">
        <v>1.80228571428571</v>
      </c>
      <c r="AX851">
        <v>1.4057142857142899</v>
      </c>
      <c r="AY851">
        <v>3.5794285714285698</v>
      </c>
      <c r="AZ851">
        <v>8.8765714285714292</v>
      </c>
      <c r="BA851">
        <v>0.55771428571428605</v>
      </c>
      <c r="BB851">
        <v>0.39542857142857102</v>
      </c>
      <c r="BC851">
        <v>0.76</v>
      </c>
      <c r="BD851">
        <v>0.88685714285714301</v>
      </c>
      <c r="BE851">
        <v>0.76685714285714301</v>
      </c>
      <c r="BF851" s="233" t="str">
        <f t="shared" si="13"/>
        <v>Most vulnerability</v>
      </c>
    </row>
    <row r="852" spans="1:58" x14ac:dyDescent="0.25">
      <c r="A852">
        <v>56722</v>
      </c>
      <c r="B852">
        <v>357</v>
      </c>
      <c r="C852">
        <v>13</v>
      </c>
      <c r="D852">
        <v>7</v>
      </c>
      <c r="E852">
        <v>37668</v>
      </c>
      <c r="F852">
        <v>9</v>
      </c>
      <c r="G852">
        <v>67</v>
      </c>
      <c r="H852">
        <v>82</v>
      </c>
      <c r="I852">
        <v>45</v>
      </c>
      <c r="J852">
        <v>17</v>
      </c>
      <c r="K852">
        <v>36</v>
      </c>
      <c r="L852">
        <v>3</v>
      </c>
      <c r="M852">
        <v>0</v>
      </c>
      <c r="N852">
        <v>8</v>
      </c>
      <c r="O852">
        <v>0</v>
      </c>
      <c r="P852">
        <v>2</v>
      </c>
      <c r="Q852">
        <v>0</v>
      </c>
      <c r="R852">
        <v>3.64145658263305E-2</v>
      </c>
      <c r="S852">
        <v>1.9607843137254902E-2</v>
      </c>
      <c r="T852">
        <v>37668</v>
      </c>
      <c r="U852">
        <v>2.5210084033613401E-2</v>
      </c>
      <c r="V852">
        <v>0.18767507002801101</v>
      </c>
      <c r="W852">
        <v>0.22969187675069999</v>
      </c>
      <c r="X852">
        <v>0.126050420168067</v>
      </c>
      <c r="Y852">
        <v>4.7619047619047603E-2</v>
      </c>
      <c r="Z852">
        <v>0.10084033613445401</v>
      </c>
      <c r="AA852">
        <v>8.4033613445378096E-3</v>
      </c>
      <c r="AB852">
        <v>0</v>
      </c>
      <c r="AC852">
        <v>2.2408963585434202E-2</v>
      </c>
      <c r="AD852">
        <v>0</v>
      </c>
      <c r="AE852">
        <v>5.60224089635854E-3</v>
      </c>
      <c r="AF852">
        <v>0</v>
      </c>
      <c r="AG852">
        <v>0.122285714285714</v>
      </c>
      <c r="AH852">
        <v>0.57371428571428595</v>
      </c>
      <c r="AI852">
        <v>0.45828571428571402</v>
      </c>
      <c r="AJ852">
        <v>0.21257142857142899</v>
      </c>
      <c r="AK852">
        <v>0.442285714285714</v>
      </c>
      <c r="AL852">
        <v>0.53485714285714303</v>
      </c>
      <c r="AM852">
        <v>0.58171428571428596</v>
      </c>
      <c r="AN852">
        <v>0.90057142857142902</v>
      </c>
      <c r="AO852">
        <v>0.58742857142857097</v>
      </c>
      <c r="AP852">
        <v>0.73828571428571399</v>
      </c>
      <c r="AQ852">
        <v>0</v>
      </c>
      <c r="AR852">
        <v>0.59542857142857097</v>
      </c>
      <c r="AS852">
        <v>0</v>
      </c>
      <c r="AT852">
        <v>0.220571428571429</v>
      </c>
      <c r="AU852">
        <v>0</v>
      </c>
      <c r="AV852">
        <v>1.3668571428571401</v>
      </c>
      <c r="AW852">
        <v>2.4594285714285702</v>
      </c>
      <c r="AX852">
        <v>1.3257142857142901</v>
      </c>
      <c r="AY852">
        <v>0.81599999999999995</v>
      </c>
      <c r="AZ852">
        <v>5.968</v>
      </c>
      <c r="BA852">
        <v>0.24114285714285699</v>
      </c>
      <c r="BB852">
        <v>0.73371428571428599</v>
      </c>
      <c r="BC852">
        <v>0.71657142857142897</v>
      </c>
      <c r="BD852">
        <v>6.6285714285714295E-2</v>
      </c>
      <c r="BE852">
        <v>0.28571428571428598</v>
      </c>
      <c r="BF852" s="233" t="str">
        <f t="shared" si="13"/>
        <v>Some vulnerability</v>
      </c>
    </row>
    <row r="853" spans="1:58" x14ac:dyDescent="0.25">
      <c r="A853">
        <v>56723</v>
      </c>
      <c r="B853">
        <v>827</v>
      </c>
      <c r="C853">
        <v>53</v>
      </c>
      <c r="D853">
        <v>19</v>
      </c>
      <c r="E853">
        <v>45443</v>
      </c>
      <c r="F853">
        <v>15</v>
      </c>
      <c r="G853">
        <v>139</v>
      </c>
      <c r="H853">
        <v>185</v>
      </c>
      <c r="I853">
        <v>68</v>
      </c>
      <c r="J853">
        <v>23</v>
      </c>
      <c r="K853">
        <v>73</v>
      </c>
      <c r="L853">
        <v>6</v>
      </c>
      <c r="M853">
        <v>15</v>
      </c>
      <c r="N853">
        <v>17</v>
      </c>
      <c r="O853">
        <v>4</v>
      </c>
      <c r="P853">
        <v>12</v>
      </c>
      <c r="Q853">
        <v>0</v>
      </c>
      <c r="R853">
        <v>6.4087061668681999E-2</v>
      </c>
      <c r="S853">
        <v>2.2974607013301101E-2</v>
      </c>
      <c r="T853">
        <v>45443</v>
      </c>
      <c r="U853">
        <v>1.8137847642079801E-2</v>
      </c>
      <c r="V853">
        <v>0.16807738814994</v>
      </c>
      <c r="W853">
        <v>0.223700120918984</v>
      </c>
      <c r="X853">
        <v>8.2224909310761804E-2</v>
      </c>
      <c r="Y853">
        <v>2.7811366384522401E-2</v>
      </c>
      <c r="Z853">
        <v>8.8270858524788401E-2</v>
      </c>
      <c r="AA853">
        <v>7.2551390568319201E-3</v>
      </c>
      <c r="AB853">
        <v>1.8137847642079801E-2</v>
      </c>
      <c r="AC853">
        <v>2.0556227327690399E-2</v>
      </c>
      <c r="AD853">
        <v>4.8367593712212798E-3</v>
      </c>
      <c r="AE853">
        <v>1.45102781136638E-2</v>
      </c>
      <c r="AF853">
        <v>0</v>
      </c>
      <c r="AG853">
        <v>0.34514285714285697</v>
      </c>
      <c r="AH853">
        <v>0.69028571428571395</v>
      </c>
      <c r="AI853">
        <v>0.17485714285714299</v>
      </c>
      <c r="AJ853">
        <v>0.13714285714285701</v>
      </c>
      <c r="AK853">
        <v>0.32685714285714301</v>
      </c>
      <c r="AL853">
        <v>0.49371428571428599</v>
      </c>
      <c r="AM853">
        <v>0.156571428571429</v>
      </c>
      <c r="AN853">
        <v>0.60571428571428598</v>
      </c>
      <c r="AO853">
        <v>0.50742857142857101</v>
      </c>
      <c r="AP853">
        <v>0.70742857142857096</v>
      </c>
      <c r="AQ853">
        <v>0.54742857142857104</v>
      </c>
      <c r="AR853">
        <v>0.56571428571428595</v>
      </c>
      <c r="AS853">
        <v>0.50971428571428601</v>
      </c>
      <c r="AT853">
        <v>0.52</v>
      </c>
      <c r="AU853">
        <v>0</v>
      </c>
      <c r="AV853">
        <v>1.3474285714285701</v>
      </c>
      <c r="AW853">
        <v>1.5828571428571401</v>
      </c>
      <c r="AX853">
        <v>1.21485714285714</v>
      </c>
      <c r="AY853">
        <v>2.1428571428571401</v>
      </c>
      <c r="AZ853">
        <v>6.2880000000000003</v>
      </c>
      <c r="BA853">
        <v>0.23085714285714301</v>
      </c>
      <c r="BB853">
        <v>0.26285714285714301</v>
      </c>
      <c r="BC853">
        <v>0.66628571428571404</v>
      </c>
      <c r="BD853">
        <v>0.42285714285714299</v>
      </c>
      <c r="BE853">
        <v>0.34399999999999997</v>
      </c>
      <c r="BF853" s="233" t="str">
        <f t="shared" si="13"/>
        <v>Some vulnerability</v>
      </c>
    </row>
    <row r="854" spans="1:58" x14ac:dyDescent="0.25">
      <c r="A854">
        <v>56724</v>
      </c>
      <c r="B854">
        <v>109</v>
      </c>
      <c r="C854">
        <v>5</v>
      </c>
      <c r="D854">
        <v>3</v>
      </c>
      <c r="E854">
        <v>33565</v>
      </c>
      <c r="F854">
        <v>9</v>
      </c>
      <c r="G854">
        <v>43</v>
      </c>
      <c r="H854">
        <v>22</v>
      </c>
      <c r="I854">
        <v>12</v>
      </c>
      <c r="J854">
        <v>4</v>
      </c>
      <c r="K854">
        <v>3</v>
      </c>
      <c r="L854">
        <v>0</v>
      </c>
      <c r="M854">
        <v>0</v>
      </c>
      <c r="N854">
        <v>24</v>
      </c>
      <c r="O854">
        <v>0</v>
      </c>
      <c r="P854">
        <v>2</v>
      </c>
      <c r="Q854">
        <v>0</v>
      </c>
      <c r="R854">
        <v>4.5871559633027498E-2</v>
      </c>
      <c r="S854">
        <v>2.7522935779816501E-2</v>
      </c>
      <c r="T854">
        <v>33565</v>
      </c>
      <c r="U854">
        <v>8.2568807339449504E-2</v>
      </c>
      <c r="V854">
        <v>0.394495412844037</v>
      </c>
      <c r="W854">
        <v>0.201834862385321</v>
      </c>
      <c r="X854">
        <v>0.11009174311926601</v>
      </c>
      <c r="Y854">
        <v>3.6697247706422E-2</v>
      </c>
      <c r="Z854">
        <v>2.7522935779816501E-2</v>
      </c>
      <c r="AA854">
        <v>0</v>
      </c>
      <c r="AB854">
        <v>0</v>
      </c>
      <c r="AC854">
        <v>0.22018348623853201</v>
      </c>
      <c r="AD854">
        <v>0</v>
      </c>
      <c r="AE854">
        <v>1.8348623853211E-2</v>
      </c>
      <c r="AF854">
        <v>0</v>
      </c>
      <c r="AG854">
        <v>0.19542857142857101</v>
      </c>
      <c r="AH854">
        <v>0.78971428571428604</v>
      </c>
      <c r="AI854">
        <v>0.71771428571428597</v>
      </c>
      <c r="AJ854">
        <v>0.90857142857142903</v>
      </c>
      <c r="AK854">
        <v>0.97485714285714298</v>
      </c>
      <c r="AL854">
        <v>0.315428571428571</v>
      </c>
      <c r="AM854">
        <v>0.42399999999999999</v>
      </c>
      <c r="AN854">
        <v>0.78742857142857103</v>
      </c>
      <c r="AO854">
        <v>0.10171428571428601</v>
      </c>
      <c r="AP854">
        <v>0</v>
      </c>
      <c r="AQ854">
        <v>0</v>
      </c>
      <c r="AR854">
        <v>0.99199999999999999</v>
      </c>
      <c r="AS854">
        <v>0</v>
      </c>
      <c r="AT854">
        <v>0.59314285714285697</v>
      </c>
      <c r="AU854">
        <v>0</v>
      </c>
      <c r="AV854">
        <v>2.6114285714285699</v>
      </c>
      <c r="AW854">
        <v>2.5017142857142902</v>
      </c>
      <c r="AX854">
        <v>0.10171428571428601</v>
      </c>
      <c r="AY854">
        <v>1.5851428571428601</v>
      </c>
      <c r="AZ854">
        <v>6.8</v>
      </c>
      <c r="BA854">
        <v>0.75885714285714301</v>
      </c>
      <c r="BB854">
        <v>0.753142857142857</v>
      </c>
      <c r="BC854">
        <v>8.2285714285714295E-2</v>
      </c>
      <c r="BD854">
        <v>0.250285714285714</v>
      </c>
      <c r="BE854">
        <v>0.435428571428571</v>
      </c>
      <c r="BF854" s="233" t="str">
        <f t="shared" si="13"/>
        <v>Some vulnerability</v>
      </c>
    </row>
    <row r="855" spans="1:58" x14ac:dyDescent="0.25">
      <c r="A855">
        <v>56725</v>
      </c>
      <c r="B855">
        <v>971</v>
      </c>
      <c r="C855">
        <v>65</v>
      </c>
      <c r="D855">
        <v>9</v>
      </c>
      <c r="E855">
        <v>35295</v>
      </c>
      <c r="F855">
        <v>11</v>
      </c>
      <c r="G855">
        <v>171</v>
      </c>
      <c r="H855">
        <v>257</v>
      </c>
      <c r="I855">
        <v>93</v>
      </c>
      <c r="J855">
        <v>43</v>
      </c>
      <c r="K855">
        <v>60</v>
      </c>
      <c r="L855">
        <v>0</v>
      </c>
      <c r="M855">
        <v>0</v>
      </c>
      <c r="N855">
        <v>70</v>
      </c>
      <c r="O855">
        <v>2</v>
      </c>
      <c r="P855">
        <v>15</v>
      </c>
      <c r="Q855">
        <v>0</v>
      </c>
      <c r="R855">
        <v>6.6941297631307906E-2</v>
      </c>
      <c r="S855">
        <v>9.26879505664264E-3</v>
      </c>
      <c r="T855">
        <v>35295</v>
      </c>
      <c r="U855">
        <v>1.13285272914521E-2</v>
      </c>
      <c r="V855">
        <v>0.17610710607621</v>
      </c>
      <c r="W855">
        <v>0.264675592173018</v>
      </c>
      <c r="X855">
        <v>9.5777548918640598E-2</v>
      </c>
      <c r="Y855">
        <v>4.4284243048403699E-2</v>
      </c>
      <c r="Z855">
        <v>6.1791967044284198E-2</v>
      </c>
      <c r="AA855">
        <v>0</v>
      </c>
      <c r="AB855">
        <v>0</v>
      </c>
      <c r="AC855">
        <v>7.2090628218331607E-2</v>
      </c>
      <c r="AD855">
        <v>2.0597322348094699E-3</v>
      </c>
      <c r="AE855">
        <v>1.54479917610711E-2</v>
      </c>
      <c r="AF855">
        <v>0</v>
      </c>
      <c r="AG855">
        <v>0.38742857142857101</v>
      </c>
      <c r="AH855">
        <v>0.217142857142857</v>
      </c>
      <c r="AI855">
        <v>0.627428571428571</v>
      </c>
      <c r="AJ855">
        <v>6.8571428571428603E-2</v>
      </c>
      <c r="AK855">
        <v>0.378285714285714</v>
      </c>
      <c r="AL855">
        <v>0.77828571428571403</v>
      </c>
      <c r="AM855">
        <v>0.28799999999999998</v>
      </c>
      <c r="AN855">
        <v>0.875428571428571</v>
      </c>
      <c r="AO855">
        <v>0.32342857142857101</v>
      </c>
      <c r="AP855">
        <v>0</v>
      </c>
      <c r="AQ855">
        <v>0</v>
      </c>
      <c r="AR855">
        <v>0.86399999999999999</v>
      </c>
      <c r="AS855">
        <v>0.32457142857142901</v>
      </c>
      <c r="AT855">
        <v>0.53485714285714303</v>
      </c>
      <c r="AU855">
        <v>0</v>
      </c>
      <c r="AV855">
        <v>1.30057142857143</v>
      </c>
      <c r="AW855">
        <v>2.3199999999999998</v>
      </c>
      <c r="AX855">
        <v>0.32342857142857101</v>
      </c>
      <c r="AY855">
        <v>1.72342857142857</v>
      </c>
      <c r="AZ855">
        <v>5.6674285714285704</v>
      </c>
      <c r="BA855">
        <v>0.216</v>
      </c>
      <c r="BB855">
        <v>0.66514285714285704</v>
      </c>
      <c r="BC855">
        <v>0.188571428571429</v>
      </c>
      <c r="BD855">
        <v>0.28914285714285698</v>
      </c>
      <c r="BE855">
        <v>0.24</v>
      </c>
      <c r="BF855" s="233" t="str">
        <f t="shared" si="13"/>
        <v>Least vulnerability</v>
      </c>
    </row>
    <row r="856" spans="1:58" x14ac:dyDescent="0.25">
      <c r="A856">
        <v>56726</v>
      </c>
      <c r="B856">
        <v>1521</v>
      </c>
      <c r="C856">
        <v>69</v>
      </c>
      <c r="D856">
        <v>17</v>
      </c>
      <c r="E856">
        <v>35579</v>
      </c>
      <c r="F856">
        <v>59</v>
      </c>
      <c r="G856">
        <v>275</v>
      </c>
      <c r="H856">
        <v>392</v>
      </c>
      <c r="I856">
        <v>158</v>
      </c>
      <c r="J856">
        <v>29</v>
      </c>
      <c r="K856">
        <v>149</v>
      </c>
      <c r="L856">
        <v>0</v>
      </c>
      <c r="M856">
        <v>13</v>
      </c>
      <c r="N856">
        <v>95</v>
      </c>
      <c r="O856">
        <v>9</v>
      </c>
      <c r="P856">
        <v>13</v>
      </c>
      <c r="Q856">
        <v>49</v>
      </c>
      <c r="R856">
        <v>4.5364891518737703E-2</v>
      </c>
      <c r="S856">
        <v>1.1176857330703499E-2</v>
      </c>
      <c r="T856">
        <v>35579</v>
      </c>
      <c r="U856">
        <v>3.8790269559500302E-2</v>
      </c>
      <c r="V856">
        <v>0.18080210387902701</v>
      </c>
      <c r="W856">
        <v>0.25772518080210399</v>
      </c>
      <c r="X856">
        <v>0.10387902695595</v>
      </c>
      <c r="Y856">
        <v>1.9066403681788299E-2</v>
      </c>
      <c r="Z856">
        <v>9.7961867192636401E-2</v>
      </c>
      <c r="AA856">
        <v>0</v>
      </c>
      <c r="AB856">
        <v>8.5470085470085496E-3</v>
      </c>
      <c r="AC856">
        <v>6.2458908612754799E-2</v>
      </c>
      <c r="AD856">
        <v>5.9171597633136102E-3</v>
      </c>
      <c r="AE856">
        <v>8.5470085470085496E-3</v>
      </c>
      <c r="AF856">
        <v>3.2215647600262999E-2</v>
      </c>
      <c r="AG856">
        <v>0.189714285714286</v>
      </c>
      <c r="AH856">
        <v>0.28685714285714298</v>
      </c>
      <c r="AI856">
        <v>0.60342857142857098</v>
      </c>
      <c r="AJ856">
        <v>0.47314285714285698</v>
      </c>
      <c r="AK856">
        <v>0.40342857142857103</v>
      </c>
      <c r="AL856">
        <v>0.73828571428571399</v>
      </c>
      <c r="AM856">
        <v>0.36228571428571399</v>
      </c>
      <c r="AN856">
        <v>0.34057142857142902</v>
      </c>
      <c r="AO856">
        <v>0.56799999999999995</v>
      </c>
      <c r="AP856">
        <v>0</v>
      </c>
      <c r="AQ856">
        <v>0.42285714285714299</v>
      </c>
      <c r="AR856">
        <v>0.83199999999999996</v>
      </c>
      <c r="AS856">
        <v>0.58857142857142897</v>
      </c>
      <c r="AT856">
        <v>0.32342857142857101</v>
      </c>
      <c r="AU856">
        <v>0.85257142857142898</v>
      </c>
      <c r="AV856">
        <v>1.55314285714286</v>
      </c>
      <c r="AW856">
        <v>1.8445714285714301</v>
      </c>
      <c r="AX856">
        <v>0.56799999999999995</v>
      </c>
      <c r="AY856">
        <v>3.0194285714285698</v>
      </c>
      <c r="AZ856">
        <v>6.9851428571428604</v>
      </c>
      <c r="BA856">
        <v>0.32114285714285701</v>
      </c>
      <c r="BB856">
        <v>0.41257142857142898</v>
      </c>
      <c r="BC856">
        <v>0.28342857142857097</v>
      </c>
      <c r="BD856">
        <v>0.69828571428571395</v>
      </c>
      <c r="BE856">
        <v>0.46171428571428602</v>
      </c>
      <c r="BF856" s="233" t="str">
        <f t="shared" si="13"/>
        <v>Some vulnerability</v>
      </c>
    </row>
    <row r="857" spans="1:58" x14ac:dyDescent="0.25">
      <c r="A857">
        <v>56727</v>
      </c>
      <c r="B857">
        <v>879</v>
      </c>
      <c r="C857">
        <v>41</v>
      </c>
      <c r="D857">
        <v>2</v>
      </c>
      <c r="E857">
        <v>39978</v>
      </c>
      <c r="F857">
        <v>68</v>
      </c>
      <c r="G857">
        <v>161</v>
      </c>
      <c r="H857">
        <v>172</v>
      </c>
      <c r="I857">
        <v>62</v>
      </c>
      <c r="J857">
        <v>18</v>
      </c>
      <c r="K857">
        <v>69</v>
      </c>
      <c r="L857">
        <v>0</v>
      </c>
      <c r="M857">
        <v>0</v>
      </c>
      <c r="N857">
        <v>105</v>
      </c>
      <c r="O857">
        <v>0</v>
      </c>
      <c r="P857">
        <v>3</v>
      </c>
      <c r="Q857">
        <v>0</v>
      </c>
      <c r="R857">
        <v>4.6643913538111502E-2</v>
      </c>
      <c r="S857">
        <v>2.2753128555176301E-3</v>
      </c>
      <c r="T857">
        <v>39978</v>
      </c>
      <c r="U857">
        <v>7.7360637087599493E-2</v>
      </c>
      <c r="V857">
        <v>0.18316268486917001</v>
      </c>
      <c r="W857">
        <v>0.195676905574517</v>
      </c>
      <c r="X857">
        <v>7.0534698521046602E-2</v>
      </c>
      <c r="Y857">
        <v>2.0477815699658699E-2</v>
      </c>
      <c r="Z857">
        <v>7.8498293515358405E-2</v>
      </c>
      <c r="AA857">
        <v>0</v>
      </c>
      <c r="AB857">
        <v>0</v>
      </c>
      <c r="AC857">
        <v>0.119453924914676</v>
      </c>
      <c r="AD857">
        <v>0</v>
      </c>
      <c r="AE857">
        <v>3.4129692832764501E-3</v>
      </c>
      <c r="AF857">
        <v>0</v>
      </c>
      <c r="AG857">
        <v>0.20457142857142899</v>
      </c>
      <c r="AH857">
        <v>6.51428571428571E-2</v>
      </c>
      <c r="AI857">
        <v>0.34857142857142898</v>
      </c>
      <c r="AJ857">
        <v>0.89257142857142902</v>
      </c>
      <c r="AK857">
        <v>0.41371428571428598</v>
      </c>
      <c r="AL857">
        <v>0.27657142857142902</v>
      </c>
      <c r="AM857">
        <v>7.7714285714285694E-2</v>
      </c>
      <c r="AN857">
        <v>0.38857142857142901</v>
      </c>
      <c r="AO857">
        <v>0.44</v>
      </c>
      <c r="AP857">
        <v>0</v>
      </c>
      <c r="AQ857">
        <v>0</v>
      </c>
      <c r="AR857">
        <v>0.95199999999999996</v>
      </c>
      <c r="AS857">
        <v>0</v>
      </c>
      <c r="AT857">
        <v>0.14514285714285699</v>
      </c>
      <c r="AU857">
        <v>0</v>
      </c>
      <c r="AV857">
        <v>1.51085714285714</v>
      </c>
      <c r="AW857">
        <v>1.1565714285714299</v>
      </c>
      <c r="AX857">
        <v>0.44</v>
      </c>
      <c r="AY857">
        <v>1.0971428571428601</v>
      </c>
      <c r="AZ857">
        <v>4.2045714285714304</v>
      </c>
      <c r="BA857">
        <v>0.30628571428571399</v>
      </c>
      <c r="BB857">
        <v>8.5714285714285701E-2</v>
      </c>
      <c r="BC857">
        <v>0.23085714285714301</v>
      </c>
      <c r="BD857">
        <v>0.123428571428571</v>
      </c>
      <c r="BE857">
        <v>5.0285714285714302E-2</v>
      </c>
      <c r="BF857" s="233" t="str">
        <f t="shared" si="13"/>
        <v>Least vulnerability</v>
      </c>
    </row>
    <row r="858" spans="1:58" x14ac:dyDescent="0.25">
      <c r="A858">
        <v>56728</v>
      </c>
      <c r="B858">
        <v>1135</v>
      </c>
      <c r="C858">
        <v>99</v>
      </c>
      <c r="D858">
        <v>7</v>
      </c>
      <c r="E858">
        <v>38284</v>
      </c>
      <c r="F858">
        <v>33</v>
      </c>
      <c r="G858">
        <v>322</v>
      </c>
      <c r="H858">
        <v>253</v>
      </c>
      <c r="I858">
        <v>120</v>
      </c>
      <c r="J858">
        <v>50</v>
      </c>
      <c r="K858">
        <v>106</v>
      </c>
      <c r="L858">
        <v>5</v>
      </c>
      <c r="M858">
        <v>22</v>
      </c>
      <c r="N858">
        <v>13</v>
      </c>
      <c r="O858">
        <v>6</v>
      </c>
      <c r="P858">
        <v>24</v>
      </c>
      <c r="Q858">
        <v>83</v>
      </c>
      <c r="R858">
        <v>8.7224669603524194E-2</v>
      </c>
      <c r="S858">
        <v>6.1674008810572696E-3</v>
      </c>
      <c r="T858">
        <v>38284</v>
      </c>
      <c r="U858">
        <v>2.9074889867841399E-2</v>
      </c>
      <c r="V858">
        <v>0.28370044052863402</v>
      </c>
      <c r="W858">
        <v>0.222907488986784</v>
      </c>
      <c r="X858">
        <v>0.105726872246696</v>
      </c>
      <c r="Y858">
        <v>4.4052863436123399E-2</v>
      </c>
      <c r="Z858">
        <v>9.3392070484581494E-2</v>
      </c>
      <c r="AA858">
        <v>4.4052863436123404E-3</v>
      </c>
      <c r="AB858">
        <v>1.93832599118943E-2</v>
      </c>
      <c r="AC858">
        <v>1.14537444933921E-2</v>
      </c>
      <c r="AD858">
        <v>5.2863436123347998E-3</v>
      </c>
      <c r="AE858">
        <v>2.1145374449339199E-2</v>
      </c>
      <c r="AF858">
        <v>7.3127753303964801E-2</v>
      </c>
      <c r="AG858">
        <v>0.56914285714285695</v>
      </c>
      <c r="AH858">
        <v>0.13485714285714301</v>
      </c>
      <c r="AI858">
        <v>0.42057142857142898</v>
      </c>
      <c r="AJ858">
        <v>0.26971428571428602</v>
      </c>
      <c r="AK858">
        <v>0.86628571428571399</v>
      </c>
      <c r="AL858">
        <v>0.48342857142857099</v>
      </c>
      <c r="AM858">
        <v>0.378285714285714</v>
      </c>
      <c r="AN858">
        <v>0.873142857142857</v>
      </c>
      <c r="AO858">
        <v>0.53828571428571403</v>
      </c>
      <c r="AP858">
        <v>0.61257142857142899</v>
      </c>
      <c r="AQ858">
        <v>0.56228571428571394</v>
      </c>
      <c r="AR858">
        <v>0.42514285714285699</v>
      </c>
      <c r="AS858">
        <v>0.54171428571428604</v>
      </c>
      <c r="AT858">
        <v>0.68114285714285705</v>
      </c>
      <c r="AU858">
        <v>0.96</v>
      </c>
      <c r="AV858">
        <v>1.3942857142857099</v>
      </c>
      <c r="AW858">
        <v>2.6011428571428601</v>
      </c>
      <c r="AX858">
        <v>1.1508571428571399</v>
      </c>
      <c r="AY858">
        <v>3.1702857142857099</v>
      </c>
      <c r="AZ858">
        <v>8.3165714285714305</v>
      </c>
      <c r="BA858">
        <v>0.248</v>
      </c>
      <c r="BB858">
        <v>0.81257142857142906</v>
      </c>
      <c r="BC858">
        <v>0.63542857142857101</v>
      </c>
      <c r="BD858">
        <v>0.74285714285714299</v>
      </c>
      <c r="BE858">
        <v>0.67085714285714304</v>
      </c>
      <c r="BF858" s="233" t="str">
        <f t="shared" si="13"/>
        <v>Significant vulnerability</v>
      </c>
    </row>
    <row r="859" spans="1:58" x14ac:dyDescent="0.25">
      <c r="A859">
        <v>56729</v>
      </c>
      <c r="B859">
        <v>127</v>
      </c>
      <c r="C859">
        <v>21</v>
      </c>
      <c r="D859">
        <v>0</v>
      </c>
      <c r="E859">
        <v>28229</v>
      </c>
      <c r="F859">
        <v>7</v>
      </c>
      <c r="G859">
        <v>19</v>
      </c>
      <c r="H859">
        <v>42</v>
      </c>
      <c r="I859">
        <v>7</v>
      </c>
      <c r="J859">
        <v>2</v>
      </c>
      <c r="K859">
        <v>1</v>
      </c>
      <c r="L859">
        <v>0</v>
      </c>
      <c r="M859">
        <v>0</v>
      </c>
      <c r="N859">
        <v>25</v>
      </c>
      <c r="O859">
        <v>0</v>
      </c>
      <c r="P859">
        <v>0</v>
      </c>
      <c r="Q859">
        <v>0</v>
      </c>
      <c r="R859">
        <v>0.16535433070866101</v>
      </c>
      <c r="S859">
        <v>0</v>
      </c>
      <c r="T859">
        <v>28229</v>
      </c>
      <c r="U859">
        <v>5.5118110236220499E-2</v>
      </c>
      <c r="V859">
        <v>0.14960629921259799</v>
      </c>
      <c r="W859">
        <v>0.33070866141732302</v>
      </c>
      <c r="X859">
        <v>5.5118110236220499E-2</v>
      </c>
      <c r="Y859">
        <v>1.5748031496062999E-2</v>
      </c>
      <c r="Z859">
        <v>7.8740157480314994E-3</v>
      </c>
      <c r="AA859">
        <v>0</v>
      </c>
      <c r="AB859">
        <v>0</v>
      </c>
      <c r="AC859">
        <v>0.196850393700787</v>
      </c>
      <c r="AD859">
        <v>0</v>
      </c>
      <c r="AE859">
        <v>0</v>
      </c>
      <c r="AF859">
        <v>0</v>
      </c>
      <c r="AG859">
        <v>0.90742857142857103</v>
      </c>
      <c r="AH859">
        <v>0</v>
      </c>
      <c r="AI859">
        <v>0.92228571428571404</v>
      </c>
      <c r="AJ859">
        <v>0.72</v>
      </c>
      <c r="AK859">
        <v>0.22971428571428601</v>
      </c>
      <c r="AL859">
        <v>0.97828571428571398</v>
      </c>
      <c r="AM859">
        <v>3.0857142857142899E-2</v>
      </c>
      <c r="AN859">
        <v>0.23085714285714301</v>
      </c>
      <c r="AO859">
        <v>2.6285714285714301E-2</v>
      </c>
      <c r="AP859">
        <v>0</v>
      </c>
      <c r="AQ859">
        <v>0</v>
      </c>
      <c r="AR859">
        <v>0.98971428571428599</v>
      </c>
      <c r="AS859">
        <v>0</v>
      </c>
      <c r="AT859">
        <v>0</v>
      </c>
      <c r="AU859">
        <v>0</v>
      </c>
      <c r="AV859">
        <v>2.5497142857142898</v>
      </c>
      <c r="AW859">
        <v>1.46971428571429</v>
      </c>
      <c r="AX859">
        <v>2.6285714285714301E-2</v>
      </c>
      <c r="AY859">
        <v>0.98971428571428599</v>
      </c>
      <c r="AZ859">
        <v>5.0354285714285698</v>
      </c>
      <c r="BA859">
        <v>0.73028571428571398</v>
      </c>
      <c r="BB859">
        <v>0.20457142857142899</v>
      </c>
      <c r="BC859">
        <v>2.5142857142857099E-2</v>
      </c>
      <c r="BD859">
        <v>9.71428571428571E-2</v>
      </c>
      <c r="BE859">
        <v>0.14742857142857099</v>
      </c>
      <c r="BF859" s="233" t="str">
        <f t="shared" si="13"/>
        <v>Least vulnerability</v>
      </c>
    </row>
    <row r="860" spans="1:58" x14ac:dyDescent="0.25">
      <c r="A860">
        <v>56731</v>
      </c>
      <c r="B860">
        <v>116</v>
      </c>
      <c r="C860">
        <v>16</v>
      </c>
      <c r="D860">
        <v>2</v>
      </c>
      <c r="E860">
        <v>23674</v>
      </c>
      <c r="F860">
        <v>2</v>
      </c>
      <c r="G860">
        <v>16</v>
      </c>
      <c r="H860">
        <v>33</v>
      </c>
      <c r="I860">
        <v>24</v>
      </c>
      <c r="J860">
        <v>3</v>
      </c>
      <c r="K860">
        <v>0</v>
      </c>
      <c r="L860">
        <v>0</v>
      </c>
      <c r="M860">
        <v>0</v>
      </c>
      <c r="N860">
        <v>0</v>
      </c>
      <c r="O860">
        <v>0</v>
      </c>
      <c r="P860">
        <v>0</v>
      </c>
      <c r="Q860">
        <v>0</v>
      </c>
      <c r="R860">
        <v>0.13793103448275901</v>
      </c>
      <c r="S860">
        <v>1.72413793103448E-2</v>
      </c>
      <c r="T860">
        <v>23674</v>
      </c>
      <c r="U860">
        <v>1.72413793103448E-2</v>
      </c>
      <c r="V860">
        <v>0.13793103448275901</v>
      </c>
      <c r="W860">
        <v>0.28448275862069</v>
      </c>
      <c r="X860">
        <v>0.20689655172413801</v>
      </c>
      <c r="Y860">
        <v>2.5862068965517199E-2</v>
      </c>
      <c r="Z860">
        <v>0</v>
      </c>
      <c r="AA860">
        <v>0</v>
      </c>
      <c r="AB860">
        <v>0</v>
      </c>
      <c r="AC860">
        <v>0</v>
      </c>
      <c r="AD860">
        <v>0</v>
      </c>
      <c r="AE860">
        <v>0</v>
      </c>
      <c r="AF860">
        <v>0</v>
      </c>
      <c r="AG860">
        <v>0.84342857142857097</v>
      </c>
      <c r="AH860">
        <v>0.48685714285714299</v>
      </c>
      <c r="AI860">
        <v>0.96799999999999997</v>
      </c>
      <c r="AJ860">
        <v>0.129142857142857</v>
      </c>
      <c r="AK860">
        <v>0.17028571428571401</v>
      </c>
      <c r="AL860">
        <v>0.876571428571429</v>
      </c>
      <c r="AM860">
        <v>0.95199999999999996</v>
      </c>
      <c r="AN860">
        <v>0.55314285714285705</v>
      </c>
      <c r="AO860">
        <v>0</v>
      </c>
      <c r="AP860">
        <v>0</v>
      </c>
      <c r="AQ860">
        <v>0</v>
      </c>
      <c r="AR860">
        <v>0</v>
      </c>
      <c r="AS860">
        <v>0</v>
      </c>
      <c r="AT860">
        <v>0</v>
      </c>
      <c r="AU860">
        <v>0</v>
      </c>
      <c r="AV860">
        <v>2.4274285714285702</v>
      </c>
      <c r="AW860">
        <v>2.552</v>
      </c>
      <c r="AX860">
        <v>0</v>
      </c>
      <c r="AY860">
        <v>0</v>
      </c>
      <c r="AZ860">
        <v>4.9794285714285698</v>
      </c>
      <c r="BA860">
        <v>0.69028571428571395</v>
      </c>
      <c r="BB860">
        <v>0.78400000000000003</v>
      </c>
      <c r="BC860">
        <v>0</v>
      </c>
      <c r="BD860">
        <v>0</v>
      </c>
      <c r="BE860">
        <v>0.13942857142857101</v>
      </c>
      <c r="BF860" s="233" t="str">
        <f t="shared" si="13"/>
        <v>Least vulnerability</v>
      </c>
    </row>
    <row r="861" spans="1:58" x14ac:dyDescent="0.25">
      <c r="A861">
        <v>56732</v>
      </c>
      <c r="B861">
        <v>1006</v>
      </c>
      <c r="C861">
        <v>100</v>
      </c>
      <c r="D861">
        <v>13</v>
      </c>
      <c r="E861">
        <v>30298</v>
      </c>
      <c r="F861">
        <v>22</v>
      </c>
      <c r="G861">
        <v>268</v>
      </c>
      <c r="H861">
        <v>177</v>
      </c>
      <c r="I861">
        <v>101</v>
      </c>
      <c r="J861">
        <v>41</v>
      </c>
      <c r="K861">
        <v>33</v>
      </c>
      <c r="L861">
        <v>2</v>
      </c>
      <c r="M861">
        <v>77</v>
      </c>
      <c r="N861">
        <v>32</v>
      </c>
      <c r="O861">
        <v>11</v>
      </c>
      <c r="P861">
        <v>37</v>
      </c>
      <c r="Q861">
        <v>72</v>
      </c>
      <c r="R861">
        <v>9.9403578528827002E-2</v>
      </c>
      <c r="S861">
        <v>1.2922465208747499E-2</v>
      </c>
      <c r="T861">
        <v>30298</v>
      </c>
      <c r="U861">
        <v>2.1868787276341901E-2</v>
      </c>
      <c r="V861">
        <v>0.26640159045725598</v>
      </c>
      <c r="W861">
        <v>0.17594433399602399</v>
      </c>
      <c r="X861">
        <v>0.10039761431411499</v>
      </c>
      <c r="Y861">
        <v>4.0755467196819099E-2</v>
      </c>
      <c r="Z861">
        <v>3.2803180914512897E-2</v>
      </c>
      <c r="AA861">
        <v>1.9880715705765401E-3</v>
      </c>
      <c r="AB861">
        <v>7.6540755467196797E-2</v>
      </c>
      <c r="AC861">
        <v>3.18091451292246E-2</v>
      </c>
      <c r="AD861">
        <v>1.0934393638170999E-2</v>
      </c>
      <c r="AE861">
        <v>3.6779324055666002E-2</v>
      </c>
      <c r="AF861">
        <v>7.1570576540755507E-2</v>
      </c>
      <c r="AG861">
        <v>0.64914285714285702</v>
      </c>
      <c r="AH861">
        <v>0.34514285714285697</v>
      </c>
      <c r="AI861">
        <v>0.86171428571428599</v>
      </c>
      <c r="AJ861">
        <v>0.17942857142857099</v>
      </c>
      <c r="AK861">
        <v>0.82514285714285696</v>
      </c>
      <c r="AL861">
        <v>0.188571428571429</v>
      </c>
      <c r="AM861">
        <v>0.33485714285714302</v>
      </c>
      <c r="AN861">
        <v>0.84</v>
      </c>
      <c r="AO861">
        <v>0.13714285714285701</v>
      </c>
      <c r="AP861">
        <v>0.496</v>
      </c>
      <c r="AQ861">
        <v>0.89485714285714302</v>
      </c>
      <c r="AR861">
        <v>0.69257142857142895</v>
      </c>
      <c r="AS861">
        <v>0.79542857142857104</v>
      </c>
      <c r="AT861">
        <v>0.88685714285714301</v>
      </c>
      <c r="AU861">
        <v>0.95771428571428596</v>
      </c>
      <c r="AV861">
        <v>2.0354285714285698</v>
      </c>
      <c r="AW861">
        <v>2.1885714285714299</v>
      </c>
      <c r="AX861">
        <v>0.63314285714285701</v>
      </c>
      <c r="AY861">
        <v>4.22742857142857</v>
      </c>
      <c r="AZ861">
        <v>9.0845714285714294</v>
      </c>
      <c r="BA861">
        <v>0.53371428571428603</v>
      </c>
      <c r="BB861">
        <v>0.60571428571428598</v>
      </c>
      <c r="BC861">
        <v>0.32800000000000001</v>
      </c>
      <c r="BD861">
        <v>0.996571428571429</v>
      </c>
      <c r="BE861">
        <v>0.80114285714285705</v>
      </c>
      <c r="BF861" s="233" t="str">
        <f t="shared" si="13"/>
        <v>Most vulnerability</v>
      </c>
    </row>
    <row r="862" spans="1:58" x14ac:dyDescent="0.25">
      <c r="A862">
        <v>56733</v>
      </c>
      <c r="B862">
        <v>368</v>
      </c>
      <c r="C862">
        <v>20</v>
      </c>
      <c r="D862">
        <v>1</v>
      </c>
      <c r="E862">
        <v>46574</v>
      </c>
      <c r="F862">
        <v>8</v>
      </c>
      <c r="G862">
        <v>81</v>
      </c>
      <c r="H862">
        <v>84</v>
      </c>
      <c r="I862">
        <v>31</v>
      </c>
      <c r="J862">
        <v>17</v>
      </c>
      <c r="K862">
        <v>29</v>
      </c>
      <c r="L862">
        <v>0</v>
      </c>
      <c r="M862">
        <v>0</v>
      </c>
      <c r="N862">
        <v>12</v>
      </c>
      <c r="O862">
        <v>0</v>
      </c>
      <c r="P862">
        <v>5</v>
      </c>
      <c r="Q862">
        <v>0</v>
      </c>
      <c r="R862">
        <v>5.4347826086956499E-2</v>
      </c>
      <c r="S862">
        <v>2.7173913043478299E-3</v>
      </c>
      <c r="T862">
        <v>46574</v>
      </c>
      <c r="U862">
        <v>2.1739130434782601E-2</v>
      </c>
      <c r="V862">
        <v>0.220108695652174</v>
      </c>
      <c r="W862">
        <v>0.22826086956521699</v>
      </c>
      <c r="X862">
        <v>8.4239130434782594E-2</v>
      </c>
      <c r="Y862">
        <v>4.6195652173912999E-2</v>
      </c>
      <c r="Z862">
        <v>7.8804347826087001E-2</v>
      </c>
      <c r="AA862">
        <v>0</v>
      </c>
      <c r="AB862">
        <v>0</v>
      </c>
      <c r="AC862">
        <v>3.2608695652173898E-2</v>
      </c>
      <c r="AD862">
        <v>0</v>
      </c>
      <c r="AE862">
        <v>1.3586956521739101E-2</v>
      </c>
      <c r="AF862">
        <v>0</v>
      </c>
      <c r="AG862">
        <v>0.26857142857142902</v>
      </c>
      <c r="AH862">
        <v>7.3142857142857107E-2</v>
      </c>
      <c r="AI862">
        <v>0.154285714285714</v>
      </c>
      <c r="AJ862">
        <v>0.17828571428571399</v>
      </c>
      <c r="AK862">
        <v>0.64228571428571402</v>
      </c>
      <c r="AL862">
        <v>0.52571428571428602</v>
      </c>
      <c r="AM862">
        <v>0.17828571428571399</v>
      </c>
      <c r="AN862">
        <v>0.88685714285714301</v>
      </c>
      <c r="AO862">
        <v>0.44342857142857101</v>
      </c>
      <c r="AP862">
        <v>0</v>
      </c>
      <c r="AQ862">
        <v>0</v>
      </c>
      <c r="AR862">
        <v>0.69371428571428595</v>
      </c>
      <c r="AS862">
        <v>0</v>
      </c>
      <c r="AT862">
        <v>0.48914285714285699</v>
      </c>
      <c r="AU862">
        <v>0</v>
      </c>
      <c r="AV862">
        <v>0.67428571428571404</v>
      </c>
      <c r="AW862">
        <v>2.2331428571428602</v>
      </c>
      <c r="AX862">
        <v>0.44342857142857101</v>
      </c>
      <c r="AY862">
        <v>1.1828571428571399</v>
      </c>
      <c r="AZ862">
        <v>4.5337142857142902</v>
      </c>
      <c r="BA862">
        <v>4.34285714285714E-2</v>
      </c>
      <c r="BB862">
        <v>0.622857142857143</v>
      </c>
      <c r="BC862">
        <v>0.23314285714285701</v>
      </c>
      <c r="BD862">
        <v>0.13714285714285701</v>
      </c>
      <c r="BE862">
        <v>8.7999999999999995E-2</v>
      </c>
      <c r="BF862" s="233" t="str">
        <f t="shared" si="13"/>
        <v>Least vulnerability</v>
      </c>
    </row>
    <row r="863" spans="1:58" x14ac:dyDescent="0.25">
      <c r="A863">
        <v>56734</v>
      </c>
      <c r="B863">
        <v>596</v>
      </c>
      <c r="C863">
        <v>142</v>
      </c>
      <c r="D863">
        <v>33</v>
      </c>
      <c r="E863">
        <v>36330</v>
      </c>
      <c r="F863">
        <v>23</v>
      </c>
      <c r="G863">
        <v>203</v>
      </c>
      <c r="H863">
        <v>75</v>
      </c>
      <c r="I863">
        <v>105</v>
      </c>
      <c r="J863">
        <v>17</v>
      </c>
      <c r="K863">
        <v>51</v>
      </c>
      <c r="L863">
        <v>0</v>
      </c>
      <c r="M863">
        <v>11</v>
      </c>
      <c r="N863">
        <v>38</v>
      </c>
      <c r="O863">
        <v>3</v>
      </c>
      <c r="P863">
        <v>8</v>
      </c>
      <c r="Q863">
        <v>165</v>
      </c>
      <c r="R863">
        <v>0.238255033557047</v>
      </c>
      <c r="S863">
        <v>5.5369127516778499E-2</v>
      </c>
      <c r="T863">
        <v>36330</v>
      </c>
      <c r="U863">
        <v>3.8590604026845603E-2</v>
      </c>
      <c r="V863">
        <v>0.34060402684563801</v>
      </c>
      <c r="W863">
        <v>0.12583892617449699</v>
      </c>
      <c r="X863">
        <v>0.17617449664429499</v>
      </c>
      <c r="Y863">
        <v>2.85234899328859E-2</v>
      </c>
      <c r="Z863">
        <v>8.5570469798657706E-2</v>
      </c>
      <c r="AA863">
        <v>0</v>
      </c>
      <c r="AB863">
        <v>1.84563758389262E-2</v>
      </c>
      <c r="AC863">
        <v>6.3758389261744999E-2</v>
      </c>
      <c r="AD863">
        <v>5.0335570469798698E-3</v>
      </c>
      <c r="AE863">
        <v>1.34228187919463E-2</v>
      </c>
      <c r="AF863">
        <v>0.27684563758389302</v>
      </c>
      <c r="AG863">
        <v>0.96571428571428597</v>
      </c>
      <c r="AH863">
        <v>0.96342857142857097</v>
      </c>
      <c r="AI863">
        <v>0.55085714285714305</v>
      </c>
      <c r="AJ863">
        <v>0.46742857142857103</v>
      </c>
      <c r="AK863">
        <v>0.94857142857142895</v>
      </c>
      <c r="AL863">
        <v>6.9714285714285701E-2</v>
      </c>
      <c r="AM863">
        <v>0.88342857142857101</v>
      </c>
      <c r="AN863">
        <v>0.621714285714286</v>
      </c>
      <c r="AO863">
        <v>0.48571428571428599</v>
      </c>
      <c r="AP863">
        <v>0</v>
      </c>
      <c r="AQ863">
        <v>0.55200000000000005</v>
      </c>
      <c r="AR863">
        <v>0.84114285714285697</v>
      </c>
      <c r="AS863">
        <v>0.52114285714285702</v>
      </c>
      <c r="AT863">
        <v>0.48571428571428599</v>
      </c>
      <c r="AU863">
        <v>0.99199999999999999</v>
      </c>
      <c r="AV863">
        <v>2.9474285714285702</v>
      </c>
      <c r="AW863">
        <v>2.5234285714285698</v>
      </c>
      <c r="AX863">
        <v>0.48571428571428599</v>
      </c>
      <c r="AY863">
        <v>3.3919999999999999</v>
      </c>
      <c r="AZ863">
        <v>9.3485714285714305</v>
      </c>
      <c r="BA863">
        <v>0.86514285714285699</v>
      </c>
      <c r="BB863">
        <v>0.77257142857142902</v>
      </c>
      <c r="BC863">
        <v>0.250285714285714</v>
      </c>
      <c r="BD863">
        <v>0.83199999999999996</v>
      </c>
      <c r="BE863">
        <v>0.83542857142857097</v>
      </c>
      <c r="BF863" s="233" t="str">
        <f t="shared" si="13"/>
        <v>Most vulnerability</v>
      </c>
    </row>
    <row r="864" spans="1:58" x14ac:dyDescent="0.25">
      <c r="A864">
        <v>56735</v>
      </c>
      <c r="B864">
        <v>732</v>
      </c>
      <c r="C864">
        <v>57</v>
      </c>
      <c r="D864">
        <v>8</v>
      </c>
      <c r="E864">
        <v>31892</v>
      </c>
      <c r="F864">
        <v>17</v>
      </c>
      <c r="G864">
        <v>162</v>
      </c>
      <c r="H864">
        <v>199</v>
      </c>
      <c r="I864">
        <v>52</v>
      </c>
      <c r="J864">
        <v>8</v>
      </c>
      <c r="K864">
        <v>59</v>
      </c>
      <c r="L864">
        <v>0</v>
      </c>
      <c r="M864">
        <v>24</v>
      </c>
      <c r="N864">
        <v>41</v>
      </c>
      <c r="O864">
        <v>6</v>
      </c>
      <c r="P864">
        <v>4</v>
      </c>
      <c r="Q864">
        <v>0</v>
      </c>
      <c r="R864">
        <v>7.7868852459016397E-2</v>
      </c>
      <c r="S864">
        <v>1.0928961748633901E-2</v>
      </c>
      <c r="T864">
        <v>31892</v>
      </c>
      <c r="U864">
        <v>2.3224043715847E-2</v>
      </c>
      <c r="V864">
        <v>0.22131147540983601</v>
      </c>
      <c r="W864">
        <v>0.27185792349726801</v>
      </c>
      <c r="X864">
        <v>7.10382513661202E-2</v>
      </c>
      <c r="Y864">
        <v>1.0928961748633901E-2</v>
      </c>
      <c r="Z864">
        <v>8.0601092896174897E-2</v>
      </c>
      <c r="AA864">
        <v>0</v>
      </c>
      <c r="AB864">
        <v>3.2786885245901599E-2</v>
      </c>
      <c r="AC864">
        <v>5.6010928961748599E-2</v>
      </c>
      <c r="AD864">
        <v>8.1967213114754103E-3</v>
      </c>
      <c r="AE864">
        <v>5.4644808743169399E-3</v>
      </c>
      <c r="AF864">
        <v>0</v>
      </c>
      <c r="AG864">
        <v>0.48457142857142899</v>
      </c>
      <c r="AH864">
        <v>0.27657142857142902</v>
      </c>
      <c r="AI864">
        <v>0.80342857142857105</v>
      </c>
      <c r="AJ864">
        <v>0.19542857142857101</v>
      </c>
      <c r="AK864">
        <v>0.64685714285714302</v>
      </c>
      <c r="AL864">
        <v>0.82057142857142895</v>
      </c>
      <c r="AM864">
        <v>8.11428571428571E-2</v>
      </c>
      <c r="AN864">
        <v>0.107428571428571</v>
      </c>
      <c r="AO864">
        <v>0.45142857142857101</v>
      </c>
      <c r="AP864">
        <v>0</v>
      </c>
      <c r="AQ864">
        <v>0.68799999999999994</v>
      </c>
      <c r="AR864">
        <v>0.81257142857142906</v>
      </c>
      <c r="AS864">
        <v>0.68799999999999994</v>
      </c>
      <c r="AT864">
        <v>0.216</v>
      </c>
      <c r="AU864">
        <v>0</v>
      </c>
      <c r="AV864">
        <v>1.76</v>
      </c>
      <c r="AW864">
        <v>1.6559999999999999</v>
      </c>
      <c r="AX864">
        <v>0.45142857142857101</v>
      </c>
      <c r="AY864">
        <v>2.4045714285714301</v>
      </c>
      <c r="AZ864">
        <v>6.2720000000000002</v>
      </c>
      <c r="BA864">
        <v>0.40342857142857103</v>
      </c>
      <c r="BB864">
        <v>0.30171428571428599</v>
      </c>
      <c r="BC864">
        <v>0.23657142857142899</v>
      </c>
      <c r="BD864">
        <v>0.51200000000000001</v>
      </c>
      <c r="BE864">
        <v>0.34171428571428603</v>
      </c>
      <c r="BF864" s="233" t="str">
        <f t="shared" si="13"/>
        <v>Some vulnerability</v>
      </c>
    </row>
    <row r="865" spans="1:58" x14ac:dyDescent="0.25">
      <c r="A865">
        <v>56736</v>
      </c>
      <c r="B865">
        <v>650</v>
      </c>
      <c r="C865">
        <v>43</v>
      </c>
      <c r="D865">
        <v>8</v>
      </c>
      <c r="E865">
        <v>45410</v>
      </c>
      <c r="F865">
        <v>39</v>
      </c>
      <c r="G865">
        <v>211</v>
      </c>
      <c r="H865">
        <v>103</v>
      </c>
      <c r="I865">
        <v>54</v>
      </c>
      <c r="J865">
        <v>32</v>
      </c>
      <c r="K865">
        <v>19</v>
      </c>
      <c r="L865">
        <v>0</v>
      </c>
      <c r="M865">
        <v>0</v>
      </c>
      <c r="N865">
        <v>87</v>
      </c>
      <c r="O865">
        <v>1</v>
      </c>
      <c r="P865">
        <v>6</v>
      </c>
      <c r="Q865">
        <v>0</v>
      </c>
      <c r="R865">
        <v>6.6153846153846202E-2</v>
      </c>
      <c r="S865">
        <v>1.2307692307692301E-2</v>
      </c>
      <c r="T865">
        <v>45410</v>
      </c>
      <c r="U865">
        <v>0.06</v>
      </c>
      <c r="V865">
        <v>0.32461538461538503</v>
      </c>
      <c r="W865">
        <v>0.15846153846153799</v>
      </c>
      <c r="X865">
        <v>8.3076923076923104E-2</v>
      </c>
      <c r="Y865">
        <v>4.9230769230769203E-2</v>
      </c>
      <c r="Z865">
        <v>2.9230769230769199E-2</v>
      </c>
      <c r="AA865">
        <v>0</v>
      </c>
      <c r="AB865">
        <v>0</v>
      </c>
      <c r="AC865">
        <v>0.133846153846154</v>
      </c>
      <c r="AD865">
        <v>1.53846153846154E-3</v>
      </c>
      <c r="AE865">
        <v>9.2307692307692299E-3</v>
      </c>
      <c r="AF865">
        <v>0</v>
      </c>
      <c r="AG865">
        <v>0.377142857142857</v>
      </c>
      <c r="AH865">
        <v>0.32800000000000001</v>
      </c>
      <c r="AI865">
        <v>0.17599999999999999</v>
      </c>
      <c r="AJ865">
        <v>0.77371428571428602</v>
      </c>
      <c r="AK865">
        <v>0.92914285714285705</v>
      </c>
      <c r="AL865">
        <v>0.121142857142857</v>
      </c>
      <c r="AM865">
        <v>0.16571428571428601</v>
      </c>
      <c r="AN865">
        <v>0.91314285714285703</v>
      </c>
      <c r="AO865">
        <v>0.109714285714286</v>
      </c>
      <c r="AP865">
        <v>0</v>
      </c>
      <c r="AQ865">
        <v>0</v>
      </c>
      <c r="AR865">
        <v>0.96228571428571397</v>
      </c>
      <c r="AS865">
        <v>0.29142857142857098</v>
      </c>
      <c r="AT865">
        <v>0.34971428571428598</v>
      </c>
      <c r="AU865">
        <v>0</v>
      </c>
      <c r="AV865">
        <v>1.6548571428571399</v>
      </c>
      <c r="AW865">
        <v>2.1291428571428601</v>
      </c>
      <c r="AX865">
        <v>0.109714285714286</v>
      </c>
      <c r="AY865">
        <v>1.6034285714285701</v>
      </c>
      <c r="AZ865">
        <v>5.49714285714286</v>
      </c>
      <c r="BA865">
        <v>0.35428571428571398</v>
      </c>
      <c r="BB865">
        <v>0.57828571428571396</v>
      </c>
      <c r="BC865">
        <v>8.6857142857142897E-2</v>
      </c>
      <c r="BD865">
        <v>0.254857142857143</v>
      </c>
      <c r="BE865">
        <v>0.20685714285714299</v>
      </c>
      <c r="BF865" s="233" t="str">
        <f t="shared" si="13"/>
        <v>Least vulnerability</v>
      </c>
    </row>
    <row r="866" spans="1:58" x14ac:dyDescent="0.25">
      <c r="A866">
        <v>56737</v>
      </c>
      <c r="B866">
        <v>719</v>
      </c>
      <c r="C866">
        <v>56</v>
      </c>
      <c r="D866">
        <v>9</v>
      </c>
      <c r="E866">
        <v>37227</v>
      </c>
      <c r="F866">
        <v>41</v>
      </c>
      <c r="G866">
        <v>205</v>
      </c>
      <c r="H866">
        <v>152</v>
      </c>
      <c r="I866">
        <v>124</v>
      </c>
      <c r="J866">
        <v>31</v>
      </c>
      <c r="K866">
        <v>16</v>
      </c>
      <c r="L866">
        <v>0</v>
      </c>
      <c r="M866">
        <v>22</v>
      </c>
      <c r="N866">
        <v>75</v>
      </c>
      <c r="O866">
        <v>1</v>
      </c>
      <c r="P866">
        <v>9</v>
      </c>
      <c r="Q866">
        <v>3</v>
      </c>
      <c r="R866">
        <v>7.7885952712100096E-2</v>
      </c>
      <c r="S866">
        <v>1.25173852573018E-2</v>
      </c>
      <c r="T866">
        <v>37227</v>
      </c>
      <c r="U866">
        <v>5.7023643949930501E-2</v>
      </c>
      <c r="V866">
        <v>0.28511821974965201</v>
      </c>
      <c r="W866">
        <v>0.21140472878998601</v>
      </c>
      <c r="X866">
        <v>0.17246175243393599</v>
      </c>
      <c r="Y866">
        <v>4.3115438108483999E-2</v>
      </c>
      <c r="Z866">
        <v>2.22531293463143E-2</v>
      </c>
      <c r="AA866">
        <v>0</v>
      </c>
      <c r="AB866">
        <v>3.0598052851182202E-2</v>
      </c>
      <c r="AC866">
        <v>0.10431154381084801</v>
      </c>
      <c r="AD866">
        <v>1.39082058414465E-3</v>
      </c>
      <c r="AE866">
        <v>1.25173852573018E-2</v>
      </c>
      <c r="AF866">
        <v>4.1724617524339404E-3</v>
      </c>
      <c r="AG866">
        <v>0.48571428571428599</v>
      </c>
      <c r="AH866">
        <v>0.33485714285714302</v>
      </c>
      <c r="AI866">
        <v>0.48914285714285699</v>
      </c>
      <c r="AJ866">
        <v>0.74285714285714299</v>
      </c>
      <c r="AK866">
        <v>0.86742857142857099</v>
      </c>
      <c r="AL866">
        <v>0.377142857142857</v>
      </c>
      <c r="AM866">
        <v>0.86857142857142899</v>
      </c>
      <c r="AN866">
        <v>0.86628571428571399</v>
      </c>
      <c r="AO866">
        <v>7.0857142857142896E-2</v>
      </c>
      <c r="AP866">
        <v>0</v>
      </c>
      <c r="AQ866">
        <v>0.67200000000000004</v>
      </c>
      <c r="AR866">
        <v>0.93714285714285706</v>
      </c>
      <c r="AS866">
        <v>0.27428571428571402</v>
      </c>
      <c r="AT866">
        <v>0.45714285714285702</v>
      </c>
      <c r="AU866">
        <v>0.505142857142857</v>
      </c>
      <c r="AV866">
        <v>2.0525714285714298</v>
      </c>
      <c r="AW866">
        <v>2.9794285714285702</v>
      </c>
      <c r="AX866">
        <v>7.0857142857142896E-2</v>
      </c>
      <c r="AY866">
        <v>2.8457142857142901</v>
      </c>
      <c r="AZ866">
        <v>7.9485714285714302</v>
      </c>
      <c r="BA866">
        <v>0.54514285714285704</v>
      </c>
      <c r="BB866">
        <v>0.96571428571428597</v>
      </c>
      <c r="BC866">
        <v>5.94285714285714E-2</v>
      </c>
      <c r="BD866">
        <v>0.64114285714285701</v>
      </c>
      <c r="BE866">
        <v>0.60114285714285698</v>
      </c>
      <c r="BF866" s="233" t="str">
        <f t="shared" si="13"/>
        <v>Significant vulnerability</v>
      </c>
    </row>
    <row r="867" spans="1:58" x14ac:dyDescent="0.25">
      <c r="A867">
        <v>56738</v>
      </c>
      <c r="B867">
        <v>1435</v>
      </c>
      <c r="C867">
        <v>93</v>
      </c>
      <c r="D867">
        <v>31</v>
      </c>
      <c r="E867">
        <v>33415</v>
      </c>
      <c r="F867">
        <v>86</v>
      </c>
      <c r="G867">
        <v>338</v>
      </c>
      <c r="H867">
        <v>353</v>
      </c>
      <c r="I867">
        <v>130</v>
      </c>
      <c r="J867">
        <v>44</v>
      </c>
      <c r="K867">
        <v>84</v>
      </c>
      <c r="L867">
        <v>4</v>
      </c>
      <c r="M867">
        <v>2</v>
      </c>
      <c r="N867">
        <v>94</v>
      </c>
      <c r="O867">
        <v>14</v>
      </c>
      <c r="P867">
        <v>11</v>
      </c>
      <c r="Q867">
        <v>0</v>
      </c>
      <c r="R867">
        <v>6.4808362369337999E-2</v>
      </c>
      <c r="S867">
        <v>2.1602787456446001E-2</v>
      </c>
      <c r="T867">
        <v>33415</v>
      </c>
      <c r="U867">
        <v>5.9930313588850197E-2</v>
      </c>
      <c r="V867">
        <v>0.235540069686411</v>
      </c>
      <c r="W867">
        <v>0.24599303135888501</v>
      </c>
      <c r="X867">
        <v>9.0592334494773497E-2</v>
      </c>
      <c r="Y867">
        <v>3.06620209059233E-2</v>
      </c>
      <c r="Z867">
        <v>5.8536585365853697E-2</v>
      </c>
      <c r="AA867">
        <v>2.7874564459930301E-3</v>
      </c>
      <c r="AB867">
        <v>1.39372822299652E-3</v>
      </c>
      <c r="AC867">
        <v>6.5505226480836204E-2</v>
      </c>
      <c r="AD867">
        <v>9.7560975609756097E-3</v>
      </c>
      <c r="AE867">
        <v>7.6655052264808397E-3</v>
      </c>
      <c r="AF867">
        <v>0</v>
      </c>
      <c r="AG867">
        <v>0.36</v>
      </c>
      <c r="AH867">
        <v>0.65485714285714303</v>
      </c>
      <c r="AI867">
        <v>0.72571428571428598</v>
      </c>
      <c r="AJ867">
        <v>0.77257142857142902</v>
      </c>
      <c r="AK867">
        <v>0.72114285714285697</v>
      </c>
      <c r="AL867">
        <v>0.65257142857142902</v>
      </c>
      <c r="AM867">
        <v>0.23428571428571399</v>
      </c>
      <c r="AN867">
        <v>0.67314285714285704</v>
      </c>
      <c r="AO867">
        <v>0.30514285714285699</v>
      </c>
      <c r="AP867">
        <v>0.53942857142857104</v>
      </c>
      <c r="AQ867">
        <v>0.32228571428571401</v>
      </c>
      <c r="AR867">
        <v>0.84685714285714297</v>
      </c>
      <c r="AS867">
        <v>0.76114285714285701</v>
      </c>
      <c r="AT867">
        <v>0.29714285714285699</v>
      </c>
      <c r="AU867">
        <v>0</v>
      </c>
      <c r="AV867">
        <v>2.51314285714286</v>
      </c>
      <c r="AW867">
        <v>2.2811428571428598</v>
      </c>
      <c r="AX867">
        <v>0.84457142857142897</v>
      </c>
      <c r="AY867">
        <v>2.22742857142857</v>
      </c>
      <c r="AZ867">
        <v>7.8662857142857101</v>
      </c>
      <c r="BA867">
        <v>0.72</v>
      </c>
      <c r="BB867">
        <v>0.64342857142857102</v>
      </c>
      <c r="BC867">
        <v>0.44685714285714301</v>
      </c>
      <c r="BD867">
        <v>0.45371428571428601</v>
      </c>
      <c r="BE867">
        <v>0.58742857142857097</v>
      </c>
      <c r="BF867" s="233" t="str">
        <f t="shared" si="13"/>
        <v>Significant vulnerability</v>
      </c>
    </row>
    <row r="868" spans="1:58" x14ac:dyDescent="0.25">
      <c r="A868">
        <v>56742</v>
      </c>
      <c r="B868">
        <v>834</v>
      </c>
      <c r="C868">
        <v>115</v>
      </c>
      <c r="D868">
        <v>2</v>
      </c>
      <c r="E868">
        <v>33260</v>
      </c>
      <c r="F868">
        <v>21</v>
      </c>
      <c r="G868">
        <v>128</v>
      </c>
      <c r="H868">
        <v>253</v>
      </c>
      <c r="I868">
        <v>93</v>
      </c>
      <c r="J868">
        <v>19</v>
      </c>
      <c r="K868">
        <v>44</v>
      </c>
      <c r="L868">
        <v>0</v>
      </c>
      <c r="M868">
        <v>3</v>
      </c>
      <c r="N868">
        <v>22</v>
      </c>
      <c r="O868">
        <v>7</v>
      </c>
      <c r="P868">
        <v>21</v>
      </c>
      <c r="Q868">
        <v>0</v>
      </c>
      <c r="R868">
        <v>0.13788968824940001</v>
      </c>
      <c r="S868">
        <v>2.3980815347721799E-3</v>
      </c>
      <c r="T868">
        <v>33260</v>
      </c>
      <c r="U868">
        <v>2.5179856115107899E-2</v>
      </c>
      <c r="V868">
        <v>0.15347721822541999</v>
      </c>
      <c r="W868">
        <v>0.303357314148681</v>
      </c>
      <c r="X868">
        <v>0.111510791366906</v>
      </c>
      <c r="Y868">
        <v>2.2781774580335701E-2</v>
      </c>
      <c r="Z868">
        <v>5.2757793764988001E-2</v>
      </c>
      <c r="AA868">
        <v>0</v>
      </c>
      <c r="AB868">
        <v>3.5971223021582701E-3</v>
      </c>
      <c r="AC868">
        <v>2.6378896882494E-2</v>
      </c>
      <c r="AD868">
        <v>8.3932853717026395E-3</v>
      </c>
      <c r="AE868">
        <v>2.5179856115107899E-2</v>
      </c>
      <c r="AF868">
        <v>0</v>
      </c>
      <c r="AG868">
        <v>0.84228571428571397</v>
      </c>
      <c r="AH868">
        <v>6.9714285714285701E-2</v>
      </c>
      <c r="AI868">
        <v>0.73485714285714299</v>
      </c>
      <c r="AJ868">
        <v>0.21142857142857099</v>
      </c>
      <c r="AK868">
        <v>0.253714285714286</v>
      </c>
      <c r="AL868">
        <v>0.94171428571428595</v>
      </c>
      <c r="AM868">
        <v>0.437714285714286</v>
      </c>
      <c r="AN868">
        <v>0.46285714285714302</v>
      </c>
      <c r="AO868">
        <v>0.26628571428571401</v>
      </c>
      <c r="AP868">
        <v>0</v>
      </c>
      <c r="AQ868">
        <v>0.35542857142857098</v>
      </c>
      <c r="AR868">
        <v>0.64</v>
      </c>
      <c r="AS868">
        <v>0.70057142857142896</v>
      </c>
      <c r="AT868">
        <v>0.752</v>
      </c>
      <c r="AU868">
        <v>0</v>
      </c>
      <c r="AV868">
        <v>1.8582857142857101</v>
      </c>
      <c r="AW868">
        <v>2.0960000000000001</v>
      </c>
      <c r="AX868">
        <v>0.26628571428571401</v>
      </c>
      <c r="AY868">
        <v>2.448</v>
      </c>
      <c r="AZ868">
        <v>6.6685714285714299</v>
      </c>
      <c r="BA868">
        <v>0.438857142857143</v>
      </c>
      <c r="BB868">
        <v>0.56571428571428595</v>
      </c>
      <c r="BC868">
        <v>0.16</v>
      </c>
      <c r="BD868">
        <v>0.52457142857142902</v>
      </c>
      <c r="BE868">
        <v>0.41142857142857098</v>
      </c>
      <c r="BF868" s="233" t="str">
        <f t="shared" si="13"/>
        <v>Some vulnerability</v>
      </c>
    </row>
    <row r="869" spans="1:58" x14ac:dyDescent="0.25">
      <c r="A869">
        <v>56744</v>
      </c>
      <c r="B869">
        <v>600</v>
      </c>
      <c r="C869">
        <v>5</v>
      </c>
      <c r="D869">
        <v>5</v>
      </c>
      <c r="E869">
        <v>38388</v>
      </c>
      <c r="F869">
        <v>26</v>
      </c>
      <c r="G869">
        <v>88</v>
      </c>
      <c r="H869">
        <v>192</v>
      </c>
      <c r="I869">
        <v>46</v>
      </c>
      <c r="J869">
        <v>15</v>
      </c>
      <c r="K869">
        <v>151</v>
      </c>
      <c r="L869">
        <v>17</v>
      </c>
      <c r="M869">
        <v>0</v>
      </c>
      <c r="N869">
        <v>46</v>
      </c>
      <c r="O869">
        <v>3</v>
      </c>
      <c r="P869">
        <v>4</v>
      </c>
      <c r="Q869">
        <v>0</v>
      </c>
      <c r="R869">
        <v>8.3333333333333297E-3</v>
      </c>
      <c r="S869">
        <v>8.3333333333333297E-3</v>
      </c>
      <c r="T869">
        <v>38388</v>
      </c>
      <c r="U869">
        <v>4.33333333333333E-2</v>
      </c>
      <c r="V869">
        <v>0.146666666666667</v>
      </c>
      <c r="W869">
        <v>0.32</v>
      </c>
      <c r="X869">
        <v>7.6666666666666702E-2</v>
      </c>
      <c r="Y869">
        <v>2.5000000000000001E-2</v>
      </c>
      <c r="Z869">
        <v>0.25166666666666698</v>
      </c>
      <c r="AA869">
        <v>2.8333333333333301E-2</v>
      </c>
      <c r="AB869">
        <v>0</v>
      </c>
      <c r="AC869">
        <v>7.6666666666666702E-2</v>
      </c>
      <c r="AD869">
        <v>5.0000000000000001E-3</v>
      </c>
      <c r="AE869">
        <v>6.6666666666666697E-3</v>
      </c>
      <c r="AF869">
        <v>0</v>
      </c>
      <c r="AG869">
        <v>1.6E-2</v>
      </c>
      <c r="AH869">
        <v>0.190857142857143</v>
      </c>
      <c r="AI869">
        <v>0.41599999999999998</v>
      </c>
      <c r="AJ869">
        <v>0.52914285714285703</v>
      </c>
      <c r="AK869">
        <v>0.213714285714286</v>
      </c>
      <c r="AL869">
        <v>0.96228571428571397</v>
      </c>
      <c r="AM869">
        <v>0.11885714285714299</v>
      </c>
      <c r="AN869">
        <v>0.53028571428571403</v>
      </c>
      <c r="AO869">
        <v>0.85942857142857099</v>
      </c>
      <c r="AP869">
        <v>0.92</v>
      </c>
      <c r="AQ869">
        <v>0</v>
      </c>
      <c r="AR869">
        <v>0.88114285714285701</v>
      </c>
      <c r="AS869">
        <v>0.51771428571428602</v>
      </c>
      <c r="AT869">
        <v>0.25828571428571401</v>
      </c>
      <c r="AU869">
        <v>0</v>
      </c>
      <c r="AV869">
        <v>1.1519999999999999</v>
      </c>
      <c r="AW869">
        <v>1.8251428571428601</v>
      </c>
      <c r="AX869">
        <v>1.77942857142857</v>
      </c>
      <c r="AY869">
        <v>1.6571428571428599</v>
      </c>
      <c r="AZ869">
        <v>6.4137142857142901</v>
      </c>
      <c r="BA869">
        <v>0.16914285714285701</v>
      </c>
      <c r="BB869">
        <v>0.40114285714285702</v>
      </c>
      <c r="BC869">
        <v>0.91200000000000003</v>
      </c>
      <c r="BD869">
        <v>0.27085714285714302</v>
      </c>
      <c r="BE869">
        <v>0.35885714285714299</v>
      </c>
      <c r="BF869" s="233" t="str">
        <f t="shared" si="13"/>
        <v>Some vulnerability</v>
      </c>
    </row>
    <row r="870" spans="1:58" x14ac:dyDescent="0.25">
      <c r="A870">
        <v>56748</v>
      </c>
      <c r="B870">
        <v>608</v>
      </c>
      <c r="C870">
        <v>24</v>
      </c>
      <c r="D870">
        <v>4</v>
      </c>
      <c r="E870">
        <v>40423</v>
      </c>
      <c r="F870">
        <v>19</v>
      </c>
      <c r="G870">
        <v>115</v>
      </c>
      <c r="H870">
        <v>122</v>
      </c>
      <c r="I870">
        <v>81</v>
      </c>
      <c r="J870">
        <v>33</v>
      </c>
      <c r="K870">
        <v>81</v>
      </c>
      <c r="L870">
        <v>3</v>
      </c>
      <c r="M870">
        <v>6</v>
      </c>
      <c r="N870">
        <v>28</v>
      </c>
      <c r="O870">
        <v>2</v>
      </c>
      <c r="P870">
        <v>5</v>
      </c>
      <c r="Q870">
        <v>0</v>
      </c>
      <c r="R870">
        <v>3.94736842105263E-2</v>
      </c>
      <c r="S870">
        <v>6.5789473684210497E-3</v>
      </c>
      <c r="T870">
        <v>40423</v>
      </c>
      <c r="U870">
        <v>3.125E-2</v>
      </c>
      <c r="V870">
        <v>0.189144736842105</v>
      </c>
      <c r="W870">
        <v>0.20065789473684201</v>
      </c>
      <c r="X870">
        <v>0.13322368421052599</v>
      </c>
      <c r="Y870">
        <v>5.42763157894737E-2</v>
      </c>
      <c r="Z870">
        <v>0.13322368421052599</v>
      </c>
      <c r="AA870">
        <v>4.9342105263157901E-3</v>
      </c>
      <c r="AB870">
        <v>9.8684210526315801E-3</v>
      </c>
      <c r="AC870">
        <v>4.6052631578947401E-2</v>
      </c>
      <c r="AD870">
        <v>3.28947368421053E-3</v>
      </c>
      <c r="AE870">
        <v>8.2236842105263205E-3</v>
      </c>
      <c r="AF870">
        <v>0</v>
      </c>
      <c r="AG870">
        <v>0.14285714285714299</v>
      </c>
      <c r="AH870">
        <v>0.155428571428571</v>
      </c>
      <c r="AI870">
        <v>0.33942857142857102</v>
      </c>
      <c r="AJ870">
        <v>0.30628571428571399</v>
      </c>
      <c r="AK870">
        <v>0.45600000000000002</v>
      </c>
      <c r="AL870">
        <v>0.30514285714285699</v>
      </c>
      <c r="AM870">
        <v>0.64342857142857102</v>
      </c>
      <c r="AN870">
        <v>0.93371428571428605</v>
      </c>
      <c r="AO870">
        <v>0.68571428571428605</v>
      </c>
      <c r="AP870">
        <v>0.629714285714286</v>
      </c>
      <c r="AQ870">
        <v>0.45028571428571401</v>
      </c>
      <c r="AR870">
        <v>0.77485714285714302</v>
      </c>
      <c r="AS870">
        <v>0.40457142857142903</v>
      </c>
      <c r="AT870">
        <v>0.307428571428571</v>
      </c>
      <c r="AU870">
        <v>0</v>
      </c>
      <c r="AV870">
        <v>0.94399999999999995</v>
      </c>
      <c r="AW870">
        <v>2.3382857142857101</v>
      </c>
      <c r="AX870">
        <v>1.3154285714285701</v>
      </c>
      <c r="AY870">
        <v>1.9371428571428599</v>
      </c>
      <c r="AZ870">
        <v>6.53485714285714</v>
      </c>
      <c r="BA870">
        <v>0.10057142857142901</v>
      </c>
      <c r="BB870">
        <v>0.67542857142857105</v>
      </c>
      <c r="BC870">
        <v>0.71085714285714297</v>
      </c>
      <c r="BD870">
        <v>0.34857142857142898</v>
      </c>
      <c r="BE870">
        <v>0.38171428571428601</v>
      </c>
      <c r="BF870" s="233" t="str">
        <f t="shared" si="13"/>
        <v>Some vulnerability</v>
      </c>
    </row>
    <row r="871" spans="1:58" x14ac:dyDescent="0.25">
      <c r="A871">
        <v>56750</v>
      </c>
      <c r="B871">
        <v>2306</v>
      </c>
      <c r="C871">
        <v>184</v>
      </c>
      <c r="D871">
        <v>24</v>
      </c>
      <c r="E871">
        <v>35039</v>
      </c>
      <c r="F871">
        <v>81</v>
      </c>
      <c r="G871">
        <v>529</v>
      </c>
      <c r="H871">
        <v>558</v>
      </c>
      <c r="I871">
        <v>286</v>
      </c>
      <c r="J871">
        <v>83</v>
      </c>
      <c r="K871">
        <v>212</v>
      </c>
      <c r="L871">
        <v>3</v>
      </c>
      <c r="M871">
        <v>89</v>
      </c>
      <c r="N871">
        <v>96</v>
      </c>
      <c r="O871">
        <v>26</v>
      </c>
      <c r="P871">
        <v>47</v>
      </c>
      <c r="Q871">
        <v>39</v>
      </c>
      <c r="R871">
        <v>7.9791847354726803E-2</v>
      </c>
      <c r="S871">
        <v>1.040763226366E-2</v>
      </c>
      <c r="T871">
        <v>35039</v>
      </c>
      <c r="U871">
        <v>3.5125758889852601E-2</v>
      </c>
      <c r="V871">
        <v>0.22940156114484</v>
      </c>
      <c r="W871">
        <v>0.241977450130095</v>
      </c>
      <c r="X871">
        <v>0.12402428447528201</v>
      </c>
      <c r="Y871">
        <v>3.5993061578490901E-2</v>
      </c>
      <c r="Z871">
        <v>9.1934084995663495E-2</v>
      </c>
      <c r="AA871">
        <v>1.3009540329575E-3</v>
      </c>
      <c r="AB871">
        <v>3.8594969644405903E-2</v>
      </c>
      <c r="AC871">
        <v>4.1630529054640097E-2</v>
      </c>
      <c r="AD871">
        <v>1.12749349522984E-2</v>
      </c>
      <c r="AE871">
        <v>2.0381613183000899E-2</v>
      </c>
      <c r="AF871">
        <v>1.69124024284475E-2</v>
      </c>
      <c r="AG871">
        <v>0.50857142857142901</v>
      </c>
      <c r="AH871">
        <v>0.254857142857143</v>
      </c>
      <c r="AI871">
        <v>0.64342857142857102</v>
      </c>
      <c r="AJ871">
        <v>0.39657142857142902</v>
      </c>
      <c r="AK871">
        <v>0.69714285714285695</v>
      </c>
      <c r="AL871">
        <v>0.622857142857143</v>
      </c>
      <c r="AM871">
        <v>0.56228571428571394</v>
      </c>
      <c r="AN871">
        <v>0.77257142857142902</v>
      </c>
      <c r="AO871">
        <v>0.52457142857142902</v>
      </c>
      <c r="AP871">
        <v>0.45028571428571401</v>
      </c>
      <c r="AQ871">
        <v>0.74285714285714299</v>
      </c>
      <c r="AR871">
        <v>0.748571428571429</v>
      </c>
      <c r="AS871">
        <v>0.80914285714285705</v>
      </c>
      <c r="AT871">
        <v>0.65485714285714303</v>
      </c>
      <c r="AU871">
        <v>0.70399999999999996</v>
      </c>
      <c r="AV871">
        <v>1.80342857142857</v>
      </c>
      <c r="AW871">
        <v>2.6548571428571401</v>
      </c>
      <c r="AX871">
        <v>0.97485714285714298</v>
      </c>
      <c r="AY871">
        <v>3.6594285714285699</v>
      </c>
      <c r="AZ871">
        <v>9.0925714285714303</v>
      </c>
      <c r="BA871">
        <v>0.42057142857142898</v>
      </c>
      <c r="BB871">
        <v>0.83771428571428597</v>
      </c>
      <c r="BC871">
        <v>0.53142857142857103</v>
      </c>
      <c r="BD871">
        <v>0.90971428571428603</v>
      </c>
      <c r="BE871">
        <v>0.80228571428571405</v>
      </c>
      <c r="BF871" s="233" t="str">
        <f t="shared" si="13"/>
        <v>Most vulnerability</v>
      </c>
    </row>
    <row r="872" spans="1:58" x14ac:dyDescent="0.25">
      <c r="A872">
        <v>56751</v>
      </c>
      <c r="B872">
        <v>5744</v>
      </c>
      <c r="C872">
        <v>550</v>
      </c>
      <c r="D872">
        <v>102</v>
      </c>
      <c r="E872">
        <v>36453</v>
      </c>
      <c r="F872">
        <v>322</v>
      </c>
      <c r="G872">
        <v>1119</v>
      </c>
      <c r="H872">
        <v>1408</v>
      </c>
      <c r="I872">
        <v>522</v>
      </c>
      <c r="J872">
        <v>121</v>
      </c>
      <c r="K872">
        <v>500</v>
      </c>
      <c r="L872">
        <v>12</v>
      </c>
      <c r="M872">
        <v>296</v>
      </c>
      <c r="N872">
        <v>269</v>
      </c>
      <c r="O872">
        <v>14</v>
      </c>
      <c r="P872">
        <v>124</v>
      </c>
      <c r="Q872">
        <v>98</v>
      </c>
      <c r="R872">
        <v>9.5752089136490207E-2</v>
      </c>
      <c r="S872">
        <v>1.7757660167130901E-2</v>
      </c>
      <c r="T872">
        <v>36453</v>
      </c>
      <c r="U872">
        <v>5.6058495821726999E-2</v>
      </c>
      <c r="V872">
        <v>0.19481197771587699</v>
      </c>
      <c r="W872">
        <v>0.245125348189415</v>
      </c>
      <c r="X872">
        <v>9.0877437325905294E-2</v>
      </c>
      <c r="Y872">
        <v>2.1065459610027901E-2</v>
      </c>
      <c r="Z872">
        <v>8.70473537604457E-2</v>
      </c>
      <c r="AA872">
        <v>2.0891364902507E-3</v>
      </c>
      <c r="AB872">
        <v>5.1532033426183801E-2</v>
      </c>
      <c r="AC872">
        <v>4.6831476323119799E-2</v>
      </c>
      <c r="AD872">
        <v>2.43732590529248E-3</v>
      </c>
      <c r="AE872">
        <v>2.1587743732590502E-2</v>
      </c>
      <c r="AF872">
        <v>1.7061281337047401E-2</v>
      </c>
      <c r="AG872">
        <v>0.622857142857143</v>
      </c>
      <c r="AH872">
        <v>0.505142857142857</v>
      </c>
      <c r="AI872">
        <v>0.53714285714285703</v>
      </c>
      <c r="AJ872">
        <v>0.73142857142857098</v>
      </c>
      <c r="AK872">
        <v>0.48914285714285699</v>
      </c>
      <c r="AL872">
        <v>0.64571428571428602</v>
      </c>
      <c r="AM872">
        <v>0.23657142857142899</v>
      </c>
      <c r="AN872">
        <v>0.40571428571428603</v>
      </c>
      <c r="AO872">
        <v>0.499428571428571</v>
      </c>
      <c r="AP872">
        <v>0.502857142857143</v>
      </c>
      <c r="AQ872">
        <v>0.82399999999999995</v>
      </c>
      <c r="AR872">
        <v>0.77942857142857103</v>
      </c>
      <c r="AS872">
        <v>0.34857142857142898</v>
      </c>
      <c r="AT872">
        <v>0.68914285714285695</v>
      </c>
      <c r="AU872">
        <v>0.70742857142857096</v>
      </c>
      <c r="AV872">
        <v>2.3965714285714301</v>
      </c>
      <c r="AW872">
        <v>1.77714285714286</v>
      </c>
      <c r="AX872">
        <v>1.00228571428571</v>
      </c>
      <c r="AY872">
        <v>3.3485714285714301</v>
      </c>
      <c r="AZ872">
        <v>8.5245714285714307</v>
      </c>
      <c r="BA872">
        <v>0.68114285714285705</v>
      </c>
      <c r="BB872">
        <v>0.378285714285714</v>
      </c>
      <c r="BC872">
        <v>0.55542857142857105</v>
      </c>
      <c r="BD872">
        <v>0.81371428571428595</v>
      </c>
      <c r="BE872">
        <v>0.71542857142857097</v>
      </c>
      <c r="BF872" s="233" t="str">
        <f t="shared" si="13"/>
        <v>Significant vulnerability</v>
      </c>
    </row>
    <row r="873" spans="1:58" x14ac:dyDescent="0.25">
      <c r="A873">
        <v>56754</v>
      </c>
      <c r="B873">
        <v>483</v>
      </c>
      <c r="C873">
        <v>25</v>
      </c>
      <c r="D873">
        <v>2</v>
      </c>
      <c r="E873">
        <v>39277</v>
      </c>
      <c r="F873">
        <v>24</v>
      </c>
      <c r="G873">
        <v>42</v>
      </c>
      <c r="H873">
        <v>118</v>
      </c>
      <c r="I873">
        <v>28</v>
      </c>
      <c r="J873">
        <v>9</v>
      </c>
      <c r="K873">
        <v>47</v>
      </c>
      <c r="L873">
        <v>1</v>
      </c>
      <c r="M873">
        <v>2</v>
      </c>
      <c r="N873">
        <v>27</v>
      </c>
      <c r="O873">
        <v>0</v>
      </c>
      <c r="P873">
        <v>10</v>
      </c>
      <c r="Q873">
        <v>0</v>
      </c>
      <c r="R873">
        <v>5.1759834368530003E-2</v>
      </c>
      <c r="S873">
        <v>4.1407867494824002E-3</v>
      </c>
      <c r="T873">
        <v>39277</v>
      </c>
      <c r="U873">
        <v>4.9689440993788803E-2</v>
      </c>
      <c r="V873">
        <v>8.6956521739130405E-2</v>
      </c>
      <c r="W873">
        <v>0.244306418219462</v>
      </c>
      <c r="X873">
        <v>5.7971014492753603E-2</v>
      </c>
      <c r="Y873">
        <v>1.8633540372670801E-2</v>
      </c>
      <c r="Z873">
        <v>9.7308488612836405E-2</v>
      </c>
      <c r="AA873">
        <v>2.0703933747412001E-3</v>
      </c>
      <c r="AB873">
        <v>4.1407867494824002E-3</v>
      </c>
      <c r="AC873">
        <v>5.5900621118012403E-2</v>
      </c>
      <c r="AD873">
        <v>0</v>
      </c>
      <c r="AE873">
        <v>2.0703933747412001E-2</v>
      </c>
      <c r="AF873">
        <v>0</v>
      </c>
      <c r="AG873">
        <v>0.251428571428571</v>
      </c>
      <c r="AH873">
        <v>9.6000000000000002E-2</v>
      </c>
      <c r="AI873">
        <v>0.370285714285714</v>
      </c>
      <c r="AJ873">
        <v>0.64342857142857102</v>
      </c>
      <c r="AK873">
        <v>3.3142857142857099E-2</v>
      </c>
      <c r="AL873">
        <v>0.64</v>
      </c>
      <c r="AM873">
        <v>3.8857142857142903E-2</v>
      </c>
      <c r="AN873">
        <v>0.32228571428571401</v>
      </c>
      <c r="AO873">
        <v>0.55885714285714305</v>
      </c>
      <c r="AP873">
        <v>0.501714285714286</v>
      </c>
      <c r="AQ873">
        <v>0.36342857142857099</v>
      </c>
      <c r="AR873">
        <v>0.81142857142857105</v>
      </c>
      <c r="AS873">
        <v>0</v>
      </c>
      <c r="AT873">
        <v>0.66514285714285704</v>
      </c>
      <c r="AU873">
        <v>0</v>
      </c>
      <c r="AV873">
        <v>1.3611428571428601</v>
      </c>
      <c r="AW873">
        <v>1.03428571428571</v>
      </c>
      <c r="AX873">
        <v>1.0605714285714301</v>
      </c>
      <c r="AY873">
        <v>1.84</v>
      </c>
      <c r="AZ873">
        <v>5.2960000000000003</v>
      </c>
      <c r="BA873">
        <v>0.23885714285714299</v>
      </c>
      <c r="BB873">
        <v>4.34285714285714E-2</v>
      </c>
      <c r="BC873">
        <v>0.58171428571428596</v>
      </c>
      <c r="BD873">
        <v>0.314285714285714</v>
      </c>
      <c r="BE873">
        <v>0.17942857142857099</v>
      </c>
      <c r="BF873" s="233" t="str">
        <f t="shared" si="13"/>
        <v>Least vulnerability</v>
      </c>
    </row>
    <row r="874" spans="1:58" x14ac:dyDescent="0.25">
      <c r="A874">
        <v>56755</v>
      </c>
      <c r="B874">
        <v>65</v>
      </c>
      <c r="C874">
        <v>2</v>
      </c>
      <c r="D874">
        <v>1</v>
      </c>
      <c r="E874">
        <v>50346</v>
      </c>
      <c r="F874">
        <v>3</v>
      </c>
      <c r="G874">
        <v>19</v>
      </c>
      <c r="H874">
        <v>8</v>
      </c>
      <c r="I874">
        <v>3</v>
      </c>
      <c r="J874">
        <v>5</v>
      </c>
      <c r="K874">
        <v>1</v>
      </c>
      <c r="L874">
        <v>0</v>
      </c>
      <c r="M874">
        <v>0</v>
      </c>
      <c r="N874">
        <v>1</v>
      </c>
      <c r="O874">
        <v>0</v>
      </c>
      <c r="P874">
        <v>2</v>
      </c>
      <c r="Q874">
        <v>0</v>
      </c>
      <c r="R874">
        <v>3.0769230769230799E-2</v>
      </c>
      <c r="S874">
        <v>1.5384615384615399E-2</v>
      </c>
      <c r="T874">
        <v>50346</v>
      </c>
      <c r="U874">
        <v>4.6153846153846198E-2</v>
      </c>
      <c r="V874">
        <v>0.29230769230769199</v>
      </c>
      <c r="W874">
        <v>0.123076923076923</v>
      </c>
      <c r="X874">
        <v>4.6153846153846198E-2</v>
      </c>
      <c r="Y874">
        <v>7.69230769230769E-2</v>
      </c>
      <c r="Z874">
        <v>1.5384615384615399E-2</v>
      </c>
      <c r="AA874">
        <v>0</v>
      </c>
      <c r="AB874">
        <v>0</v>
      </c>
      <c r="AC874">
        <v>1.5384615384615399E-2</v>
      </c>
      <c r="AD874">
        <v>0</v>
      </c>
      <c r="AE874">
        <v>3.0769230769230799E-2</v>
      </c>
      <c r="AF874">
        <v>0</v>
      </c>
      <c r="AG874">
        <v>0.08</v>
      </c>
      <c r="AH874">
        <v>0.40799999999999997</v>
      </c>
      <c r="AI874">
        <v>0.11885714285714299</v>
      </c>
      <c r="AJ874">
        <v>0.57599999999999996</v>
      </c>
      <c r="AK874">
        <v>0.88342857142857101</v>
      </c>
      <c r="AL874">
        <v>6.7428571428571393E-2</v>
      </c>
      <c r="AM874">
        <v>1.48571428571429E-2</v>
      </c>
      <c r="AN874">
        <v>0.97371428571428598</v>
      </c>
      <c r="AO874">
        <v>5.0285714285714302E-2</v>
      </c>
      <c r="AP874">
        <v>0</v>
      </c>
      <c r="AQ874">
        <v>0</v>
      </c>
      <c r="AR874">
        <v>0.48914285714285699</v>
      </c>
      <c r="AS874">
        <v>0</v>
      </c>
      <c r="AT874">
        <v>0.83199999999999996</v>
      </c>
      <c r="AU874">
        <v>0</v>
      </c>
      <c r="AV874">
        <v>1.1828571428571399</v>
      </c>
      <c r="AW874">
        <v>1.9394285714285699</v>
      </c>
      <c r="AX874">
        <v>5.0285714285714302E-2</v>
      </c>
      <c r="AY874">
        <v>1.3211428571428601</v>
      </c>
      <c r="AZ874">
        <v>4.4937142857142902</v>
      </c>
      <c r="BA874">
        <v>0.17828571428571399</v>
      </c>
      <c r="BB874">
        <v>0.45714285714285702</v>
      </c>
      <c r="BC874">
        <v>4.57142857142857E-2</v>
      </c>
      <c r="BD874">
        <v>0.17485714285714299</v>
      </c>
      <c r="BE874">
        <v>8.2285714285714295E-2</v>
      </c>
      <c r="BF874" s="233" t="str">
        <f t="shared" si="13"/>
        <v>Least vulnerability</v>
      </c>
    </row>
    <row r="875" spans="1:58" x14ac:dyDescent="0.25">
      <c r="A875">
        <v>56756</v>
      </c>
      <c r="B875">
        <v>655</v>
      </c>
      <c r="C875">
        <v>119</v>
      </c>
      <c r="D875">
        <v>6</v>
      </c>
      <c r="E875">
        <v>34043</v>
      </c>
      <c r="F875">
        <v>7</v>
      </c>
      <c r="G875">
        <v>73</v>
      </c>
      <c r="H875">
        <v>169</v>
      </c>
      <c r="I875">
        <v>57</v>
      </c>
      <c r="J875">
        <v>8</v>
      </c>
      <c r="K875">
        <v>186</v>
      </c>
      <c r="L875">
        <v>12</v>
      </c>
      <c r="M875">
        <v>0</v>
      </c>
      <c r="N875">
        <v>93</v>
      </c>
      <c r="O875">
        <v>1</v>
      </c>
      <c r="P875">
        <v>0</v>
      </c>
      <c r="Q875">
        <v>0</v>
      </c>
      <c r="R875">
        <v>0.181679389312977</v>
      </c>
      <c r="S875">
        <v>9.1603053435114507E-3</v>
      </c>
      <c r="T875">
        <v>34043</v>
      </c>
      <c r="U875">
        <v>1.0687022900763401E-2</v>
      </c>
      <c r="V875">
        <v>0.111450381679389</v>
      </c>
      <c r="W875">
        <v>0.25801526717557199</v>
      </c>
      <c r="X875">
        <v>8.7022900763358793E-2</v>
      </c>
      <c r="Y875">
        <v>1.22137404580153E-2</v>
      </c>
      <c r="Z875">
        <v>0.283969465648855</v>
      </c>
      <c r="AA875">
        <v>1.8320610687022901E-2</v>
      </c>
      <c r="AB875">
        <v>0</v>
      </c>
      <c r="AC875">
        <v>0.141984732824427</v>
      </c>
      <c r="AD875">
        <v>1.5267175572519099E-3</v>
      </c>
      <c r="AE875">
        <v>0</v>
      </c>
      <c r="AF875">
        <v>0</v>
      </c>
      <c r="AG875">
        <v>0.93257142857142905</v>
      </c>
      <c r="AH875">
        <v>0.20914285714285699</v>
      </c>
      <c r="AI875">
        <v>0.69714285714285695</v>
      </c>
      <c r="AJ875">
        <v>6.0571428571428602E-2</v>
      </c>
      <c r="AK875">
        <v>8.11428571428571E-2</v>
      </c>
      <c r="AL875">
        <v>0.74057142857142899</v>
      </c>
      <c r="AM875">
        <v>0.20685714285714299</v>
      </c>
      <c r="AN875">
        <v>0.13371428571428601</v>
      </c>
      <c r="AO875">
        <v>0.89485714285714302</v>
      </c>
      <c r="AP875">
        <v>0.869714285714286</v>
      </c>
      <c r="AQ875">
        <v>0</v>
      </c>
      <c r="AR875">
        <v>0.96685714285714297</v>
      </c>
      <c r="AS875">
        <v>0.29028571428571398</v>
      </c>
      <c r="AT875">
        <v>0</v>
      </c>
      <c r="AU875">
        <v>0</v>
      </c>
      <c r="AV875">
        <v>1.8994285714285699</v>
      </c>
      <c r="AW875">
        <v>1.1622857142857099</v>
      </c>
      <c r="AX875">
        <v>1.76457142857143</v>
      </c>
      <c r="AY875">
        <v>1.25714285714286</v>
      </c>
      <c r="AZ875">
        <v>6.0834285714285699</v>
      </c>
      <c r="BA875">
        <v>0.46057142857142902</v>
      </c>
      <c r="BB875">
        <v>9.0285714285714302E-2</v>
      </c>
      <c r="BC875">
        <v>0.90514285714285703</v>
      </c>
      <c r="BD875">
        <v>0.155428571428571</v>
      </c>
      <c r="BE875">
        <v>0.30514285714285699</v>
      </c>
      <c r="BF875" s="233" t="str">
        <f t="shared" si="13"/>
        <v>Some vulnerability</v>
      </c>
    </row>
    <row r="876" spans="1:58" x14ac:dyDescent="0.25">
      <c r="A876">
        <v>56757</v>
      </c>
      <c r="B876">
        <v>807</v>
      </c>
      <c r="C876">
        <v>55</v>
      </c>
      <c r="D876">
        <v>15</v>
      </c>
      <c r="E876">
        <v>38747</v>
      </c>
      <c r="F876">
        <v>50</v>
      </c>
      <c r="G876">
        <v>203</v>
      </c>
      <c r="H876">
        <v>122</v>
      </c>
      <c r="I876">
        <v>88</v>
      </c>
      <c r="J876">
        <v>18</v>
      </c>
      <c r="K876">
        <v>68</v>
      </c>
      <c r="L876">
        <v>24</v>
      </c>
      <c r="M876">
        <v>33</v>
      </c>
      <c r="N876">
        <v>16</v>
      </c>
      <c r="O876">
        <v>7</v>
      </c>
      <c r="P876">
        <v>5</v>
      </c>
      <c r="Q876">
        <v>60</v>
      </c>
      <c r="R876">
        <v>6.8153655514250303E-2</v>
      </c>
      <c r="S876">
        <v>1.8587360594795502E-2</v>
      </c>
      <c r="T876">
        <v>38747</v>
      </c>
      <c r="U876">
        <v>6.1957868649318501E-2</v>
      </c>
      <c r="V876">
        <v>0.25154894671623301</v>
      </c>
      <c r="W876">
        <v>0.151177199504337</v>
      </c>
      <c r="X876">
        <v>0.1090458488228</v>
      </c>
      <c r="Y876">
        <v>2.2304832713754601E-2</v>
      </c>
      <c r="Z876">
        <v>8.4262701363073095E-2</v>
      </c>
      <c r="AA876">
        <v>2.9739776951672899E-2</v>
      </c>
      <c r="AB876">
        <v>4.08921933085502E-2</v>
      </c>
      <c r="AC876">
        <v>1.9826517967781902E-2</v>
      </c>
      <c r="AD876">
        <v>8.6741016109045908E-3</v>
      </c>
      <c r="AE876">
        <v>6.1957868649318501E-3</v>
      </c>
      <c r="AF876">
        <v>7.4349442379182201E-2</v>
      </c>
      <c r="AG876">
        <v>0.39314285714285702</v>
      </c>
      <c r="AH876">
        <v>0.54285714285714304</v>
      </c>
      <c r="AI876">
        <v>0.39542857142857102</v>
      </c>
      <c r="AJ876">
        <v>0.78742857142857103</v>
      </c>
      <c r="AK876">
        <v>0.78628571428571403</v>
      </c>
      <c r="AL876">
        <v>0.10285714285714299</v>
      </c>
      <c r="AM876">
        <v>0.41028571428571398</v>
      </c>
      <c r="AN876">
        <v>0.45371428571428601</v>
      </c>
      <c r="AO876">
        <v>0.48</v>
      </c>
      <c r="AP876">
        <v>0.92685714285714305</v>
      </c>
      <c r="AQ876">
        <v>0.76114285714285701</v>
      </c>
      <c r="AR876">
        <v>0.55771428571428605</v>
      </c>
      <c r="AS876">
        <v>0.71885714285714297</v>
      </c>
      <c r="AT876">
        <v>0.24114285714285699</v>
      </c>
      <c r="AU876">
        <v>0.96228571428571397</v>
      </c>
      <c r="AV876">
        <v>2.1188571428571401</v>
      </c>
      <c r="AW876">
        <v>1.75314285714286</v>
      </c>
      <c r="AX876">
        <v>1.4068571428571399</v>
      </c>
      <c r="AY876">
        <v>3.2411428571428602</v>
      </c>
      <c r="AZ876">
        <v>8.52</v>
      </c>
      <c r="BA876">
        <v>0.57599999999999996</v>
      </c>
      <c r="BB876">
        <v>0.36457142857142899</v>
      </c>
      <c r="BC876">
        <v>0.76228571428571401</v>
      </c>
      <c r="BD876">
        <v>0.77028571428571402</v>
      </c>
      <c r="BE876">
        <v>0.71428571428571397</v>
      </c>
      <c r="BF876" s="233" t="str">
        <f t="shared" si="13"/>
        <v>Significant vulnerability</v>
      </c>
    </row>
    <row r="877" spans="1:58" x14ac:dyDescent="0.25">
      <c r="A877">
        <v>56758</v>
      </c>
      <c r="B877">
        <v>326</v>
      </c>
      <c r="C877">
        <v>12</v>
      </c>
      <c r="D877">
        <v>12</v>
      </c>
      <c r="E877">
        <v>34104</v>
      </c>
      <c r="F877">
        <v>15</v>
      </c>
      <c r="G877">
        <v>110</v>
      </c>
      <c r="H877">
        <v>60</v>
      </c>
      <c r="I877">
        <v>71</v>
      </c>
      <c r="J877">
        <v>14</v>
      </c>
      <c r="K877">
        <v>5</v>
      </c>
      <c r="L877">
        <v>0</v>
      </c>
      <c r="M877">
        <v>0</v>
      </c>
      <c r="N877">
        <v>27</v>
      </c>
      <c r="O877">
        <v>2</v>
      </c>
      <c r="P877">
        <v>0</v>
      </c>
      <c r="Q877">
        <v>0</v>
      </c>
      <c r="R877">
        <v>3.6809815950920199E-2</v>
      </c>
      <c r="S877">
        <v>3.6809815950920199E-2</v>
      </c>
      <c r="T877">
        <v>34104</v>
      </c>
      <c r="U877">
        <v>4.6012269938650298E-2</v>
      </c>
      <c r="V877">
        <v>0.33742331288343602</v>
      </c>
      <c r="W877">
        <v>0.184049079754601</v>
      </c>
      <c r="X877">
        <v>0.217791411042945</v>
      </c>
      <c r="Y877">
        <v>4.2944785276073601E-2</v>
      </c>
      <c r="Z877">
        <v>1.5337423312883401E-2</v>
      </c>
      <c r="AA877">
        <v>0</v>
      </c>
      <c r="AB877">
        <v>0</v>
      </c>
      <c r="AC877">
        <v>8.2822085889570504E-2</v>
      </c>
      <c r="AD877">
        <v>6.13496932515337E-3</v>
      </c>
      <c r="AE877">
        <v>0</v>
      </c>
      <c r="AF877">
        <v>0</v>
      </c>
      <c r="AG877">
        <v>0.124571428571429</v>
      </c>
      <c r="AH877">
        <v>0.89257142857142902</v>
      </c>
      <c r="AI877">
        <v>0.69142857142857195</v>
      </c>
      <c r="AJ877">
        <v>0.57371428571428595</v>
      </c>
      <c r="AK877">
        <v>0.94514285714285695</v>
      </c>
      <c r="AL877">
        <v>0.219428571428571</v>
      </c>
      <c r="AM877">
        <v>0.96114285714285697</v>
      </c>
      <c r="AN877">
        <v>0.86399999999999999</v>
      </c>
      <c r="AO877">
        <v>4.8000000000000001E-2</v>
      </c>
      <c r="AP877">
        <v>0</v>
      </c>
      <c r="AQ877">
        <v>0</v>
      </c>
      <c r="AR877">
        <v>0.90171428571428602</v>
      </c>
      <c r="AS877">
        <v>0.6</v>
      </c>
      <c r="AT877">
        <v>0</v>
      </c>
      <c r="AU877">
        <v>0</v>
      </c>
      <c r="AV877">
        <v>2.28228571428571</v>
      </c>
      <c r="AW877">
        <v>2.9897142857142902</v>
      </c>
      <c r="AX877">
        <v>4.8000000000000001E-2</v>
      </c>
      <c r="AY877">
        <v>1.50171428571429</v>
      </c>
      <c r="AZ877">
        <v>6.8217142857142896</v>
      </c>
      <c r="BA877">
        <v>0.64228571428571402</v>
      </c>
      <c r="BB877">
        <v>0.97142857142857097</v>
      </c>
      <c r="BC877">
        <v>4.34285714285714E-2</v>
      </c>
      <c r="BD877">
        <v>0.23085714285714301</v>
      </c>
      <c r="BE877">
        <v>0.441142857142857</v>
      </c>
      <c r="BF877" s="233" t="str">
        <f t="shared" si="13"/>
        <v>Some vulnerability</v>
      </c>
    </row>
    <row r="878" spans="1:58" x14ac:dyDescent="0.25">
      <c r="A878">
        <v>56759</v>
      </c>
      <c r="B878">
        <v>367</v>
      </c>
      <c r="C878">
        <v>23</v>
      </c>
      <c r="D878">
        <v>34</v>
      </c>
      <c r="E878">
        <v>35131</v>
      </c>
      <c r="F878">
        <v>20</v>
      </c>
      <c r="G878">
        <v>57</v>
      </c>
      <c r="H878">
        <v>70</v>
      </c>
      <c r="I878">
        <v>43</v>
      </c>
      <c r="J878">
        <v>9</v>
      </c>
      <c r="K878">
        <v>18</v>
      </c>
      <c r="L878">
        <v>0</v>
      </c>
      <c r="M878">
        <v>0</v>
      </c>
      <c r="N878">
        <v>25</v>
      </c>
      <c r="O878">
        <v>0</v>
      </c>
      <c r="P878">
        <v>3</v>
      </c>
      <c r="Q878">
        <v>0</v>
      </c>
      <c r="R878">
        <v>6.2670299727520404E-2</v>
      </c>
      <c r="S878">
        <v>9.2643051771117202E-2</v>
      </c>
      <c r="T878">
        <v>35131</v>
      </c>
      <c r="U878">
        <v>5.4495912806539502E-2</v>
      </c>
      <c r="V878">
        <v>0.15531335149863801</v>
      </c>
      <c r="W878">
        <v>0.19073569482288799</v>
      </c>
      <c r="X878">
        <v>0.11716621253406</v>
      </c>
      <c r="Y878">
        <v>2.4523160762942801E-2</v>
      </c>
      <c r="Z878">
        <v>4.9046321525885603E-2</v>
      </c>
      <c r="AA878">
        <v>0</v>
      </c>
      <c r="AB878">
        <v>0</v>
      </c>
      <c r="AC878">
        <v>6.8119891008174394E-2</v>
      </c>
      <c r="AD878">
        <v>0</v>
      </c>
      <c r="AE878">
        <v>8.1743869209809292E-3</v>
      </c>
      <c r="AF878">
        <v>0</v>
      </c>
      <c r="AG878">
        <v>0.33828571428571402</v>
      </c>
      <c r="AH878">
        <v>0.99314285714285699</v>
      </c>
      <c r="AI878">
        <v>0.64114285714285701</v>
      </c>
      <c r="AJ878">
        <v>0.71199999999999997</v>
      </c>
      <c r="AK878">
        <v>0.26171428571428601</v>
      </c>
      <c r="AL878">
        <v>0.254857142857143</v>
      </c>
      <c r="AM878">
        <v>0.502857142857143</v>
      </c>
      <c r="AN878">
        <v>0.51885714285714302</v>
      </c>
      <c r="AO878">
        <v>0.24</v>
      </c>
      <c r="AP878">
        <v>0</v>
      </c>
      <c r="AQ878">
        <v>0</v>
      </c>
      <c r="AR878">
        <v>0.85714285714285698</v>
      </c>
      <c r="AS878">
        <v>0</v>
      </c>
      <c r="AT878">
        <v>0.30628571428571399</v>
      </c>
      <c r="AU878">
        <v>0</v>
      </c>
      <c r="AV878">
        <v>2.6845714285714299</v>
      </c>
      <c r="AW878">
        <v>1.53828571428571</v>
      </c>
      <c r="AX878">
        <v>0.24</v>
      </c>
      <c r="AY878">
        <v>1.1634285714285699</v>
      </c>
      <c r="AZ878">
        <v>5.6262857142857099</v>
      </c>
      <c r="BA878">
        <v>0.78171428571428603</v>
      </c>
      <c r="BB878">
        <v>0.23885714285714299</v>
      </c>
      <c r="BC878">
        <v>0.14399999999999999</v>
      </c>
      <c r="BD878">
        <v>0.130285714285714</v>
      </c>
      <c r="BE878">
        <v>0.23314285714285701</v>
      </c>
      <c r="BF878" s="233" t="str">
        <f t="shared" si="13"/>
        <v>Least vulnerability</v>
      </c>
    </row>
    <row r="879" spans="1:58" x14ac:dyDescent="0.25">
      <c r="A879">
        <v>56760</v>
      </c>
      <c r="B879">
        <v>405</v>
      </c>
      <c r="C879">
        <v>27</v>
      </c>
      <c r="D879">
        <v>4</v>
      </c>
      <c r="E879">
        <v>44984</v>
      </c>
      <c r="F879">
        <v>5</v>
      </c>
      <c r="G879">
        <v>80</v>
      </c>
      <c r="H879">
        <v>51</v>
      </c>
      <c r="I879">
        <v>68</v>
      </c>
      <c r="J879">
        <v>34</v>
      </c>
      <c r="K879">
        <v>33</v>
      </c>
      <c r="L879">
        <v>0</v>
      </c>
      <c r="M879">
        <v>1</v>
      </c>
      <c r="N879">
        <v>43</v>
      </c>
      <c r="O879">
        <v>1</v>
      </c>
      <c r="P879">
        <v>6</v>
      </c>
      <c r="Q879">
        <v>0</v>
      </c>
      <c r="R879">
        <v>6.6666666666666693E-2</v>
      </c>
      <c r="S879">
        <v>9.8765432098765395E-3</v>
      </c>
      <c r="T879">
        <v>44984</v>
      </c>
      <c r="U879">
        <v>1.2345679012345699E-2</v>
      </c>
      <c r="V879">
        <v>0.19753086419753099</v>
      </c>
      <c r="W879">
        <v>0.125925925925926</v>
      </c>
      <c r="X879">
        <v>0.16790123456790099</v>
      </c>
      <c r="Y879">
        <v>8.3950617283950604E-2</v>
      </c>
      <c r="Z879">
        <v>8.1481481481481502E-2</v>
      </c>
      <c r="AA879">
        <v>0</v>
      </c>
      <c r="AB879">
        <v>2.4691358024691401E-3</v>
      </c>
      <c r="AC879">
        <v>0.106172839506173</v>
      </c>
      <c r="AD879">
        <v>2.4691358024691401E-3</v>
      </c>
      <c r="AE879">
        <v>1.48148148148148E-2</v>
      </c>
      <c r="AF879">
        <v>0</v>
      </c>
      <c r="AG879">
        <v>0.38171428571428601</v>
      </c>
      <c r="AH879">
        <v>0.23657142857142899</v>
      </c>
      <c r="AI879">
        <v>0.185142857142857</v>
      </c>
      <c r="AJ879">
        <v>7.4285714285714302E-2</v>
      </c>
      <c r="AK879">
        <v>0.50857142857142901</v>
      </c>
      <c r="AL879">
        <v>7.0857142857142896E-2</v>
      </c>
      <c r="AM879">
        <v>0.85485714285714298</v>
      </c>
      <c r="AN879">
        <v>0.97828571428571398</v>
      </c>
      <c r="AO879">
        <v>0.45828571428571402</v>
      </c>
      <c r="AP879">
        <v>0</v>
      </c>
      <c r="AQ879">
        <v>0.34285714285714303</v>
      </c>
      <c r="AR879">
        <v>0.94057142857142895</v>
      </c>
      <c r="AS879">
        <v>0.35428571428571398</v>
      </c>
      <c r="AT879">
        <v>0.52571428571428602</v>
      </c>
      <c r="AU879">
        <v>0</v>
      </c>
      <c r="AV879">
        <v>0.877714285714286</v>
      </c>
      <c r="AW879">
        <v>2.4125714285714301</v>
      </c>
      <c r="AX879">
        <v>0.45828571428571402</v>
      </c>
      <c r="AY879">
        <v>2.1634285714285699</v>
      </c>
      <c r="AZ879">
        <v>5.9119999999999999</v>
      </c>
      <c r="BA879">
        <v>8.4571428571428603E-2</v>
      </c>
      <c r="BB879">
        <v>0.71542857142857097</v>
      </c>
      <c r="BC879">
        <v>0.24</v>
      </c>
      <c r="BD879">
        <v>0.43085714285714299</v>
      </c>
      <c r="BE879">
        <v>0.27200000000000002</v>
      </c>
      <c r="BF879" s="233" t="str">
        <f t="shared" si="13"/>
        <v>Some vulnerability</v>
      </c>
    </row>
    <row r="880" spans="1:58" x14ac:dyDescent="0.25">
      <c r="A880">
        <v>56761</v>
      </c>
      <c r="B880">
        <v>388</v>
      </c>
      <c r="C880">
        <v>16</v>
      </c>
      <c r="D880">
        <v>4</v>
      </c>
      <c r="E880">
        <v>37495</v>
      </c>
      <c r="F880">
        <v>19</v>
      </c>
      <c r="G880">
        <v>85</v>
      </c>
      <c r="H880">
        <v>65</v>
      </c>
      <c r="I880">
        <v>58</v>
      </c>
      <c r="J880">
        <v>10</v>
      </c>
      <c r="K880">
        <v>19</v>
      </c>
      <c r="L880">
        <v>0</v>
      </c>
      <c r="M880">
        <v>0</v>
      </c>
      <c r="N880">
        <v>49</v>
      </c>
      <c r="O880">
        <v>2</v>
      </c>
      <c r="P880">
        <v>0</v>
      </c>
      <c r="Q880">
        <v>0</v>
      </c>
      <c r="R880">
        <v>4.1237113402061903E-2</v>
      </c>
      <c r="S880">
        <v>1.03092783505155E-2</v>
      </c>
      <c r="T880">
        <v>37495</v>
      </c>
      <c r="U880">
        <v>4.8969072164948502E-2</v>
      </c>
      <c r="V880">
        <v>0.219072164948454</v>
      </c>
      <c r="W880">
        <v>0.167525773195876</v>
      </c>
      <c r="X880">
        <v>0.149484536082474</v>
      </c>
      <c r="Y880">
        <v>2.57731958762887E-2</v>
      </c>
      <c r="Z880">
        <v>4.8969072164948502E-2</v>
      </c>
      <c r="AA880">
        <v>0</v>
      </c>
      <c r="AB880">
        <v>0</v>
      </c>
      <c r="AC880">
        <v>0.12628865979381401</v>
      </c>
      <c r="AD880">
        <v>5.1546391752577301E-3</v>
      </c>
      <c r="AE880">
        <v>0</v>
      </c>
      <c r="AF880">
        <v>0</v>
      </c>
      <c r="AG880">
        <v>0.155428571428571</v>
      </c>
      <c r="AH880">
        <v>0.251428571428571</v>
      </c>
      <c r="AI880">
        <v>0.46857142857142903</v>
      </c>
      <c r="AJ880">
        <v>0.629714285714286</v>
      </c>
      <c r="AK880">
        <v>0.63771428571428601</v>
      </c>
      <c r="AL880">
        <v>0.156571428571429</v>
      </c>
      <c r="AM880">
        <v>0.75771428571428601</v>
      </c>
      <c r="AN880">
        <v>0.55085714285714305</v>
      </c>
      <c r="AO880">
        <v>0.23885714285714299</v>
      </c>
      <c r="AP880">
        <v>0</v>
      </c>
      <c r="AQ880">
        <v>0</v>
      </c>
      <c r="AR880">
        <v>0.95771428571428596</v>
      </c>
      <c r="AS880">
        <v>0.53028571428571403</v>
      </c>
      <c r="AT880">
        <v>0</v>
      </c>
      <c r="AU880">
        <v>0</v>
      </c>
      <c r="AV880">
        <v>1.50514285714286</v>
      </c>
      <c r="AW880">
        <v>2.1028571428571401</v>
      </c>
      <c r="AX880">
        <v>0.23885714285714299</v>
      </c>
      <c r="AY880">
        <v>1.488</v>
      </c>
      <c r="AZ880">
        <v>5.3348571428571399</v>
      </c>
      <c r="BA880">
        <v>0.29942857142857099</v>
      </c>
      <c r="BB880">
        <v>0.56799999999999995</v>
      </c>
      <c r="BC880">
        <v>0.14285714285714299</v>
      </c>
      <c r="BD880">
        <v>0.22971428571428601</v>
      </c>
      <c r="BE880">
        <v>0.185142857142857</v>
      </c>
      <c r="BF880" s="233" t="str">
        <f t="shared" si="13"/>
        <v>Least vulnerability</v>
      </c>
    </row>
    <row r="881" spans="1:58" x14ac:dyDescent="0.25">
      <c r="A881">
        <v>56762</v>
      </c>
      <c r="B881">
        <v>2407</v>
      </c>
      <c r="C881">
        <v>320</v>
      </c>
      <c r="D881">
        <v>17</v>
      </c>
      <c r="E881">
        <v>31608</v>
      </c>
      <c r="F881">
        <v>96</v>
      </c>
      <c r="G881">
        <v>536</v>
      </c>
      <c r="H881">
        <v>643</v>
      </c>
      <c r="I881">
        <v>371</v>
      </c>
      <c r="J881">
        <v>59</v>
      </c>
      <c r="K881">
        <v>172</v>
      </c>
      <c r="L881">
        <v>2</v>
      </c>
      <c r="M881">
        <v>132</v>
      </c>
      <c r="N881">
        <v>26</v>
      </c>
      <c r="O881">
        <v>16</v>
      </c>
      <c r="P881">
        <v>59</v>
      </c>
      <c r="Q881">
        <v>67</v>
      </c>
      <c r="R881">
        <v>0.13294557540506899</v>
      </c>
      <c r="S881">
        <v>7.0627336933942698E-3</v>
      </c>
      <c r="T881">
        <v>31608</v>
      </c>
      <c r="U881">
        <v>3.9883672621520601E-2</v>
      </c>
      <c r="V881">
        <v>0.22268383880348999</v>
      </c>
      <c r="W881">
        <v>0.26713751557956</v>
      </c>
      <c r="X881">
        <v>0.15413377648525101</v>
      </c>
      <c r="Y881">
        <v>2.4511840465309499E-2</v>
      </c>
      <c r="Z881">
        <v>7.1458246780224305E-2</v>
      </c>
      <c r="AA881">
        <v>8.3090984628167799E-4</v>
      </c>
      <c r="AB881">
        <v>5.4840049854590803E-2</v>
      </c>
      <c r="AC881">
        <v>1.08018280016618E-2</v>
      </c>
      <c r="AD881">
        <v>6.64727877025343E-3</v>
      </c>
      <c r="AE881">
        <v>2.4511840465309499E-2</v>
      </c>
      <c r="AF881">
        <v>2.78354798504362E-2</v>
      </c>
      <c r="AG881">
        <v>0.82514285714285696</v>
      </c>
      <c r="AH881">
        <v>0.16342857142857101</v>
      </c>
      <c r="AI881">
        <v>0.81599999999999995</v>
      </c>
      <c r="AJ881">
        <v>0.48571428571428599</v>
      </c>
      <c r="AK881">
        <v>0.65714285714285703</v>
      </c>
      <c r="AL881">
        <v>0.79085714285714304</v>
      </c>
      <c r="AM881">
        <v>0.79085714285714304</v>
      </c>
      <c r="AN881">
        <v>0.51657142857142901</v>
      </c>
      <c r="AO881">
        <v>0.39428571428571402</v>
      </c>
      <c r="AP881">
        <v>0.40914285714285697</v>
      </c>
      <c r="AQ881">
        <v>0.84</v>
      </c>
      <c r="AR881">
        <v>0.41257142857142898</v>
      </c>
      <c r="AS881">
        <v>0.61828571428571399</v>
      </c>
      <c r="AT881">
        <v>0.74285714285714299</v>
      </c>
      <c r="AU881">
        <v>0.82057142857142895</v>
      </c>
      <c r="AV881">
        <v>2.29028571428571</v>
      </c>
      <c r="AW881">
        <v>2.75542857142857</v>
      </c>
      <c r="AX881">
        <v>0.80342857142857105</v>
      </c>
      <c r="AY881">
        <v>3.4342857142857102</v>
      </c>
      <c r="AZ881">
        <v>9.2834285714285691</v>
      </c>
      <c r="BA881">
        <v>0.64571428571428602</v>
      </c>
      <c r="BB881">
        <v>0.88228571428571401</v>
      </c>
      <c r="BC881">
        <v>0.42171428571428599</v>
      </c>
      <c r="BD881">
        <v>0.84799999999999998</v>
      </c>
      <c r="BE881">
        <v>0.82857142857142896</v>
      </c>
      <c r="BF881" s="233" t="str">
        <f t="shared" si="13"/>
        <v>Most vulnerability</v>
      </c>
    </row>
    <row r="882" spans="1:58" x14ac:dyDescent="0.25">
      <c r="A882">
        <v>56763</v>
      </c>
      <c r="B882">
        <v>5201</v>
      </c>
      <c r="C882">
        <v>611</v>
      </c>
      <c r="D882">
        <v>189</v>
      </c>
      <c r="E882">
        <v>37298</v>
      </c>
      <c r="F882">
        <v>281</v>
      </c>
      <c r="G882">
        <v>936</v>
      </c>
      <c r="H882">
        <v>1179</v>
      </c>
      <c r="I882">
        <v>677</v>
      </c>
      <c r="J882">
        <v>120</v>
      </c>
      <c r="K882">
        <v>618</v>
      </c>
      <c r="L882">
        <v>56</v>
      </c>
      <c r="M882">
        <v>372</v>
      </c>
      <c r="N882">
        <v>339</v>
      </c>
      <c r="O882">
        <v>20</v>
      </c>
      <c r="P882">
        <v>155</v>
      </c>
      <c r="Q882">
        <v>63</v>
      </c>
      <c r="R882">
        <v>0.117477408190733</v>
      </c>
      <c r="S882">
        <v>3.6339165545087503E-2</v>
      </c>
      <c r="T882">
        <v>37298</v>
      </c>
      <c r="U882">
        <v>5.4028071524706803E-2</v>
      </c>
      <c r="V882">
        <v>0.17996539127090899</v>
      </c>
      <c r="W882">
        <v>0.226687175543165</v>
      </c>
      <c r="X882">
        <v>0.130167275523938</v>
      </c>
      <c r="Y882">
        <v>2.3072486060373001E-2</v>
      </c>
      <c r="Z882">
        <v>0.11882330321092099</v>
      </c>
      <c r="AA882">
        <v>1.0767160161507401E-2</v>
      </c>
      <c r="AB882">
        <v>7.1524706787156306E-2</v>
      </c>
      <c r="AC882">
        <v>6.5179773120553702E-2</v>
      </c>
      <c r="AD882">
        <v>3.8454143433955001E-3</v>
      </c>
      <c r="AE882">
        <v>2.9801961161315099E-2</v>
      </c>
      <c r="AF882">
        <v>1.21130551816958E-2</v>
      </c>
      <c r="AG882">
        <v>0.754285714285714</v>
      </c>
      <c r="AH882">
        <v>0.88914285714285701</v>
      </c>
      <c r="AI882">
        <v>0.48114285714285698</v>
      </c>
      <c r="AJ882">
        <v>0.70285714285714296</v>
      </c>
      <c r="AK882">
        <v>0.39542857142857102</v>
      </c>
      <c r="AL882">
        <v>0.51314285714285701</v>
      </c>
      <c r="AM882">
        <v>0.61828571428571399</v>
      </c>
      <c r="AN882">
        <v>0.47542857142857098</v>
      </c>
      <c r="AO882">
        <v>0.65142857142857102</v>
      </c>
      <c r="AP882">
        <v>0.78400000000000003</v>
      </c>
      <c r="AQ882">
        <v>0.88114285714285701</v>
      </c>
      <c r="AR882">
        <v>0.84228571428571397</v>
      </c>
      <c r="AS882">
        <v>0.44685714285714301</v>
      </c>
      <c r="AT882">
        <v>0.81485714285714295</v>
      </c>
      <c r="AU882">
        <v>0.63428571428571401</v>
      </c>
      <c r="AV882">
        <v>2.8274285714285701</v>
      </c>
      <c r="AW882">
        <v>2.0022857142857098</v>
      </c>
      <c r="AX882">
        <v>1.4354285714285699</v>
      </c>
      <c r="AY882">
        <v>3.6194285714285699</v>
      </c>
      <c r="AZ882">
        <v>9.8845714285714301</v>
      </c>
      <c r="BA882">
        <v>0.82628571428571396</v>
      </c>
      <c r="BB882">
        <v>0.499428571428571</v>
      </c>
      <c r="BC882">
        <v>0.76914285714285702</v>
      </c>
      <c r="BD882">
        <v>0.89714285714285702</v>
      </c>
      <c r="BE882">
        <v>0.89485714285714302</v>
      </c>
      <c r="BF882" s="233" t="str">
        <f t="shared" si="13"/>
        <v>Most vulnerability</v>
      </c>
    </row>
  </sheetData>
  <sheetProtection algorithmName="SHA-512" hashValue="1krssbHfJRA2hQgyq2AHeR2XYSgnxbiFXG+02ySkJWB7qL+yVGyePJ9/tPZQ+koGhrldeWdebeXvTa9Qzs2Sfg==" saltValue="t/HCLyJVWQICBySCpnpcbA==" spinCount="100000" sheet="1" objects="1" scenarios="1" selectLockedCells="1" selectUnlockedCells="1"/>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9C8434-10BE-4497-BEFE-978E14C3AEB4}">
  <dimension ref="A1:BD384"/>
  <sheetViews>
    <sheetView zoomScale="90" zoomScaleNormal="90" workbookViewId="0">
      <pane ySplit="1" topLeftCell="A2" activePane="bottomLeft" state="frozen"/>
      <selection pane="bottomLeft"/>
    </sheetView>
  </sheetViews>
  <sheetFormatPr defaultColWidth="9.140625" defaultRowHeight="15" x14ac:dyDescent="0.25"/>
  <cols>
    <col min="1" max="1" width="24.7109375" style="427" customWidth="1"/>
    <col min="2" max="2" width="18.7109375" style="428" customWidth="1"/>
    <col min="3" max="3" width="18.7109375" style="429" customWidth="1"/>
    <col min="4" max="4" width="18.7109375" style="428" customWidth="1"/>
    <col min="5" max="6" width="14.7109375" style="430" customWidth="1"/>
    <col min="7" max="7" width="14.7109375" style="431" customWidth="1"/>
    <col min="8" max="8" width="17.7109375" style="432" customWidth="1"/>
    <col min="9" max="9" width="17.28515625" style="432" customWidth="1"/>
    <col min="10" max="10" width="24.85546875" style="433" customWidth="1"/>
    <col min="11" max="56" width="9.140625" style="216"/>
    <col min="57" max="16384" width="9.140625" style="217"/>
  </cols>
  <sheetData>
    <row r="1" spans="1:56" s="434" customFormat="1" ht="45" customHeight="1" thickBot="1" x14ac:dyDescent="0.25">
      <c r="A1" s="81" t="s">
        <v>339</v>
      </c>
      <c r="B1" s="82" t="s">
        <v>126</v>
      </c>
      <c r="C1" s="82" t="s">
        <v>340</v>
      </c>
      <c r="D1" s="82" t="s">
        <v>125</v>
      </c>
      <c r="E1" s="83" t="s">
        <v>341</v>
      </c>
      <c r="F1" s="83" t="s">
        <v>342</v>
      </c>
      <c r="G1" s="84" t="s">
        <v>343</v>
      </c>
      <c r="H1" s="82" t="s">
        <v>344</v>
      </c>
      <c r="I1" s="85" t="s">
        <v>345</v>
      </c>
      <c r="J1" s="425" t="s">
        <v>950</v>
      </c>
      <c r="K1" s="426"/>
      <c r="L1" s="426"/>
      <c r="M1" s="426"/>
      <c r="N1" s="426"/>
      <c r="O1" s="426"/>
      <c r="P1" s="426"/>
      <c r="Q1" s="426"/>
      <c r="R1" s="426"/>
      <c r="S1" s="426"/>
      <c r="T1" s="426"/>
      <c r="U1" s="426"/>
      <c r="V1" s="426"/>
      <c r="W1" s="426"/>
      <c r="X1" s="426"/>
      <c r="Y1" s="426"/>
      <c r="Z1" s="426"/>
      <c r="AA1" s="426"/>
      <c r="AB1" s="426"/>
      <c r="AC1" s="426"/>
      <c r="AD1" s="426"/>
      <c r="AE1" s="426"/>
      <c r="AF1" s="426"/>
      <c r="AG1" s="426"/>
      <c r="AH1" s="426"/>
      <c r="AI1" s="426"/>
      <c r="AJ1" s="426"/>
      <c r="AK1" s="426"/>
      <c r="AL1" s="426"/>
      <c r="AM1" s="426"/>
      <c r="AN1" s="426"/>
      <c r="AO1" s="426"/>
      <c r="AP1" s="426"/>
      <c r="AQ1" s="426"/>
      <c r="AR1" s="426"/>
      <c r="AS1" s="426"/>
      <c r="AT1" s="426"/>
      <c r="AU1" s="426"/>
      <c r="AV1" s="426"/>
      <c r="AW1" s="426"/>
      <c r="AX1" s="426"/>
      <c r="AY1" s="426"/>
      <c r="AZ1" s="426"/>
      <c r="BA1" s="426"/>
      <c r="BB1" s="426"/>
      <c r="BC1" s="426"/>
      <c r="BD1" s="426"/>
    </row>
    <row r="2" spans="1:56" s="218" customFormat="1" ht="15.75" customHeight="1" x14ac:dyDescent="0.25">
      <c r="A2" s="415" t="s">
        <v>325</v>
      </c>
      <c r="B2" s="416" t="s">
        <v>246</v>
      </c>
      <c r="C2" s="417">
        <v>55720</v>
      </c>
      <c r="D2" s="416" t="s">
        <v>579</v>
      </c>
      <c r="E2" s="418">
        <v>17468</v>
      </c>
      <c r="F2" s="418">
        <v>854</v>
      </c>
      <c r="G2" s="348">
        <f>Table2[[#This Row],[Uninsured ('#)]]/Table2[[#This Row],[Population ('#)]]</f>
        <v>4.8889397755896499E-2</v>
      </c>
      <c r="H2" s="419" t="s">
        <v>347</v>
      </c>
      <c r="I2" s="419" t="s">
        <v>346</v>
      </c>
      <c r="J2" s="420" t="str">
        <f>_xlfn.IFNA(VLOOKUP($C2,'Backsheet - SVI'!$A$1:$BZ$1000,58,FALSE),"N/A")</f>
        <v>Most vulnerability</v>
      </c>
    </row>
    <row r="3" spans="1:56" s="218" customFormat="1" ht="15.75" customHeight="1" x14ac:dyDescent="0.25">
      <c r="A3" s="415" t="s">
        <v>325</v>
      </c>
      <c r="B3" s="416" t="s">
        <v>268</v>
      </c>
      <c r="C3" s="417">
        <v>55744</v>
      </c>
      <c r="D3" s="416" t="s">
        <v>580</v>
      </c>
      <c r="E3" s="418">
        <v>19691</v>
      </c>
      <c r="F3" s="418">
        <v>854</v>
      </c>
      <c r="G3" s="348">
        <f>Table2[[#This Row],[Uninsured ('#)]]/Table2[[#This Row],[Population ('#)]]</f>
        <v>4.3370067543547816E-2</v>
      </c>
      <c r="H3" s="419" t="s">
        <v>347</v>
      </c>
      <c r="I3" s="419" t="s">
        <v>346</v>
      </c>
      <c r="J3" s="420" t="str">
        <f>_xlfn.IFNA(VLOOKUP($C3,'Backsheet - SVI'!$A$1:$BZ$1000,58,FALSE),"N/A")</f>
        <v>Most vulnerability</v>
      </c>
    </row>
    <row r="4" spans="1:56" s="218" customFormat="1" ht="15.75" customHeight="1" x14ac:dyDescent="0.25">
      <c r="A4" s="415" t="s">
        <v>325</v>
      </c>
      <c r="B4" s="416" t="s">
        <v>306</v>
      </c>
      <c r="C4" s="417">
        <v>55811</v>
      </c>
      <c r="D4" s="416" t="s">
        <v>581</v>
      </c>
      <c r="E4" s="418">
        <v>27049</v>
      </c>
      <c r="F4" s="418">
        <v>768</v>
      </c>
      <c r="G4" s="348">
        <f>Table2[[#This Row],[Uninsured ('#)]]/Table2[[#This Row],[Population ('#)]]</f>
        <v>2.8392916558837664E-2</v>
      </c>
      <c r="H4" s="419" t="s">
        <v>347</v>
      </c>
      <c r="I4" s="419" t="s">
        <v>346</v>
      </c>
      <c r="J4" s="420" t="str">
        <f>_xlfn.IFNA(VLOOKUP($C4,'Backsheet - SVI'!$A$1:$BZ$1000,58,FALSE),"N/A")</f>
        <v>Significant vulnerability</v>
      </c>
    </row>
    <row r="5" spans="1:56" s="218" customFormat="1" ht="15.75" customHeight="1" x14ac:dyDescent="0.25">
      <c r="A5" s="415" t="s">
        <v>325</v>
      </c>
      <c r="B5" s="416" t="s">
        <v>306</v>
      </c>
      <c r="C5" s="417">
        <v>55803</v>
      </c>
      <c r="D5" s="416" t="s">
        <v>581</v>
      </c>
      <c r="E5" s="418">
        <v>17581</v>
      </c>
      <c r="F5" s="418">
        <v>604</v>
      </c>
      <c r="G5" s="348">
        <f>Table2[[#This Row],[Uninsured ('#)]]/Table2[[#This Row],[Population ('#)]]</f>
        <v>3.4355269893635174E-2</v>
      </c>
      <c r="H5" s="419" t="s">
        <v>346</v>
      </c>
      <c r="I5" s="419" t="s">
        <v>346</v>
      </c>
      <c r="J5" s="420" t="str">
        <f>_xlfn.IFNA(VLOOKUP($C5,'Backsheet - SVI'!$A$1:$BZ$1000,58,FALSE),"N/A")</f>
        <v>Some vulnerability</v>
      </c>
    </row>
    <row r="6" spans="1:56" s="218" customFormat="1" ht="15.75" customHeight="1" x14ac:dyDescent="0.25">
      <c r="A6" s="415" t="s">
        <v>325</v>
      </c>
      <c r="B6" s="416" t="s">
        <v>273</v>
      </c>
      <c r="C6" s="417">
        <v>56649</v>
      </c>
      <c r="D6" s="416" t="s">
        <v>582</v>
      </c>
      <c r="E6" s="418">
        <v>8944</v>
      </c>
      <c r="F6" s="418">
        <v>595</v>
      </c>
      <c r="G6" s="348">
        <f>Table2[[#This Row],[Uninsured ('#)]]/Table2[[#This Row],[Population ('#)]]</f>
        <v>6.652504472271914E-2</v>
      </c>
      <c r="H6" s="419" t="s">
        <v>346</v>
      </c>
      <c r="I6" s="419" t="s">
        <v>346</v>
      </c>
      <c r="J6" s="420" t="str">
        <f>_xlfn.IFNA(VLOOKUP($C6,'Backsheet - SVI'!$A$1:$BZ$1000,58,FALSE),"N/A")</f>
        <v>Most vulnerability</v>
      </c>
    </row>
    <row r="7" spans="1:56" s="218" customFormat="1" ht="15.75" customHeight="1" x14ac:dyDescent="0.25">
      <c r="A7" s="415" t="s">
        <v>325</v>
      </c>
      <c r="B7" s="416" t="s">
        <v>306</v>
      </c>
      <c r="C7" s="417">
        <v>55746</v>
      </c>
      <c r="D7" s="416" t="s">
        <v>583</v>
      </c>
      <c r="E7" s="418">
        <v>16902</v>
      </c>
      <c r="F7" s="418">
        <v>570</v>
      </c>
      <c r="G7" s="348">
        <f>Table2[[#This Row],[Uninsured ('#)]]/Table2[[#This Row],[Population ('#)]]</f>
        <v>3.3723819666311682E-2</v>
      </c>
      <c r="H7" s="419" t="s">
        <v>346</v>
      </c>
      <c r="I7" s="419" t="s">
        <v>346</v>
      </c>
      <c r="J7" s="420" t="str">
        <f>_xlfn.IFNA(VLOOKUP($C7,'Backsheet - SVI'!$A$1:$BZ$1000,58,FALSE),"N/A")</f>
        <v>Most vulnerability</v>
      </c>
    </row>
    <row r="8" spans="1:56" s="218" customFormat="1" ht="15.75" customHeight="1" x14ac:dyDescent="0.25">
      <c r="A8" s="415" t="s">
        <v>325</v>
      </c>
      <c r="B8" s="416" t="s">
        <v>306</v>
      </c>
      <c r="C8" s="417">
        <v>55806</v>
      </c>
      <c r="D8" s="416" t="s">
        <v>581</v>
      </c>
      <c r="E8" s="418">
        <v>9260</v>
      </c>
      <c r="F8" s="418">
        <v>550</v>
      </c>
      <c r="G8" s="348">
        <f>Table2[[#This Row],[Uninsured ('#)]]/Table2[[#This Row],[Population ('#)]]</f>
        <v>5.9395248380129592E-2</v>
      </c>
      <c r="H8" s="419" t="s">
        <v>346</v>
      </c>
      <c r="I8" s="419" t="s">
        <v>346</v>
      </c>
      <c r="J8" s="420" t="str">
        <f>_xlfn.IFNA(VLOOKUP($C8,'Backsheet - SVI'!$A$1:$BZ$1000,58,FALSE),"N/A")</f>
        <v>Most vulnerability</v>
      </c>
    </row>
    <row r="9" spans="1:56" s="218" customFormat="1" ht="15.75" customHeight="1" x14ac:dyDescent="0.25">
      <c r="A9" s="415" t="s">
        <v>325</v>
      </c>
      <c r="B9" s="416" t="s">
        <v>306</v>
      </c>
      <c r="C9" s="417">
        <v>55805</v>
      </c>
      <c r="D9" s="416" t="s">
        <v>581</v>
      </c>
      <c r="E9" s="418">
        <v>10076</v>
      </c>
      <c r="F9" s="418">
        <v>488</v>
      </c>
      <c r="G9" s="348">
        <f>Table2[[#This Row],[Uninsured ('#)]]/Table2[[#This Row],[Population ('#)]]</f>
        <v>4.8431917427550618E-2</v>
      </c>
      <c r="H9" s="419" t="s">
        <v>346</v>
      </c>
      <c r="I9" s="419" t="s">
        <v>346</v>
      </c>
      <c r="J9" s="421" t="str">
        <f>_xlfn.IFNA(VLOOKUP($C9,'Backsheet - SVI'!$A$1:$BZ$1000,58,FALSE),"N/A")</f>
        <v>Most vulnerability</v>
      </c>
    </row>
    <row r="10" spans="1:56" s="218" customFormat="1" ht="15.75" customHeight="1" x14ac:dyDescent="0.25">
      <c r="A10" s="415" t="s">
        <v>325</v>
      </c>
      <c r="B10" s="416" t="s">
        <v>306</v>
      </c>
      <c r="C10" s="417">
        <v>55804</v>
      </c>
      <c r="D10" s="416" t="s">
        <v>581</v>
      </c>
      <c r="E10" s="418">
        <v>15537</v>
      </c>
      <c r="F10" s="418">
        <v>483</v>
      </c>
      <c r="G10" s="348">
        <f>Table2[[#This Row],[Uninsured ('#)]]/Table2[[#This Row],[Population ('#)]]</f>
        <v>3.1087082448349103E-2</v>
      </c>
      <c r="H10" s="419" t="s">
        <v>346</v>
      </c>
      <c r="I10" s="419" t="s">
        <v>346</v>
      </c>
      <c r="J10" s="421" t="str">
        <f>_xlfn.IFNA(VLOOKUP($C10,'Backsheet - SVI'!$A$1:$BZ$1000,58,FALSE),"N/A")</f>
        <v>Least vulnerability</v>
      </c>
    </row>
    <row r="11" spans="1:56" s="218" customFormat="1" ht="15.75" customHeight="1" x14ac:dyDescent="0.25">
      <c r="A11" s="415" t="s">
        <v>325</v>
      </c>
      <c r="B11" s="416" t="s">
        <v>238</v>
      </c>
      <c r="C11" s="417">
        <v>56431</v>
      </c>
      <c r="D11" s="416" t="s">
        <v>238</v>
      </c>
      <c r="E11" s="418">
        <v>8669</v>
      </c>
      <c r="F11" s="418">
        <v>480</v>
      </c>
      <c r="G11" s="348">
        <f>Table2[[#This Row],[Uninsured ('#)]]/Table2[[#This Row],[Population ('#)]]</f>
        <v>5.5369708155496598E-2</v>
      </c>
      <c r="H11" s="419" t="s">
        <v>346</v>
      </c>
      <c r="I11" s="419" t="s">
        <v>346</v>
      </c>
      <c r="J11" s="421" t="str">
        <f>_xlfn.IFNA(VLOOKUP($C11,'Backsheet - SVI'!$A$1:$BZ$1000,58,FALSE),"N/A")</f>
        <v>Most vulnerability</v>
      </c>
    </row>
    <row r="12" spans="1:56" s="218" customFormat="1" ht="15.75" customHeight="1" x14ac:dyDescent="0.25">
      <c r="A12" s="415" t="s">
        <v>325</v>
      </c>
      <c r="B12" s="416" t="s">
        <v>306</v>
      </c>
      <c r="C12" s="417">
        <v>55812</v>
      </c>
      <c r="D12" s="416" t="s">
        <v>581</v>
      </c>
      <c r="E12" s="418">
        <v>11493</v>
      </c>
      <c r="F12" s="418">
        <v>431</v>
      </c>
      <c r="G12" s="348">
        <f>Table2[[#This Row],[Uninsured ('#)]]/Table2[[#This Row],[Population ('#)]]</f>
        <v>3.7501087618550422E-2</v>
      </c>
      <c r="H12" s="419" t="s">
        <v>346</v>
      </c>
      <c r="I12" s="419" t="s">
        <v>346</v>
      </c>
      <c r="J12" s="421" t="str">
        <f>_xlfn.IFNA(VLOOKUP($C12,'Backsheet - SVI'!$A$1:$BZ$1000,58,FALSE),"N/A")</f>
        <v>Significant vulnerability</v>
      </c>
    </row>
    <row r="13" spans="1:56" s="218" customFormat="1" ht="15.75" customHeight="1" x14ac:dyDescent="0.25">
      <c r="A13" s="415" t="s">
        <v>325</v>
      </c>
      <c r="B13" s="416" t="s">
        <v>306</v>
      </c>
      <c r="C13" s="417">
        <v>55731</v>
      </c>
      <c r="D13" s="416" t="s">
        <v>584</v>
      </c>
      <c r="E13" s="418">
        <v>5260</v>
      </c>
      <c r="F13" s="418">
        <v>416</v>
      </c>
      <c r="G13" s="348">
        <f>Table2[[#This Row],[Uninsured ('#)]]/Table2[[#This Row],[Population ('#)]]</f>
        <v>7.9087452471482883E-2</v>
      </c>
      <c r="H13" s="419" t="s">
        <v>346</v>
      </c>
      <c r="I13" s="419" t="s">
        <v>346</v>
      </c>
      <c r="J13" s="421" t="str">
        <f>_xlfn.IFNA(VLOOKUP($C13,'Backsheet - SVI'!$A$1:$BZ$1000,58,FALSE),"N/A")</f>
        <v>Significant vulnerability</v>
      </c>
    </row>
    <row r="14" spans="1:56" s="218" customFormat="1" ht="15.75" customHeight="1" x14ac:dyDescent="0.25">
      <c r="A14" s="415" t="s">
        <v>325</v>
      </c>
      <c r="B14" s="416" t="s">
        <v>275</v>
      </c>
      <c r="C14" s="417">
        <v>55616</v>
      </c>
      <c r="D14" s="416" t="s">
        <v>585</v>
      </c>
      <c r="E14" s="418">
        <v>7287</v>
      </c>
      <c r="F14" s="418">
        <v>379</v>
      </c>
      <c r="G14" s="348">
        <f>Table2[[#This Row],[Uninsured ('#)]]/Table2[[#This Row],[Population ('#)]]</f>
        <v>5.2010429532043365E-2</v>
      </c>
      <c r="H14" s="419" t="s">
        <v>346</v>
      </c>
      <c r="I14" s="419" t="s">
        <v>346</v>
      </c>
      <c r="J14" s="420" t="str">
        <f>_xlfn.IFNA(VLOOKUP($C14,'Backsheet - SVI'!$A$1:$BZ$1000,58,FALSE),"N/A")</f>
        <v>Significant vulnerability</v>
      </c>
    </row>
    <row r="15" spans="1:56" s="218" customFormat="1" ht="15.75" customHeight="1" x14ac:dyDescent="0.25">
      <c r="A15" s="415" t="s">
        <v>325</v>
      </c>
      <c r="B15" s="416" t="s">
        <v>306</v>
      </c>
      <c r="C15" s="417">
        <v>55807</v>
      </c>
      <c r="D15" s="416" t="s">
        <v>581</v>
      </c>
      <c r="E15" s="418">
        <v>9011</v>
      </c>
      <c r="F15" s="418">
        <v>377</v>
      </c>
      <c r="G15" s="348">
        <f>Table2[[#This Row],[Uninsured ('#)]]/Table2[[#This Row],[Population ('#)]]</f>
        <v>4.1837753856397736E-2</v>
      </c>
      <c r="H15" s="419" t="s">
        <v>346</v>
      </c>
      <c r="I15" s="419" t="s">
        <v>346</v>
      </c>
      <c r="J15" s="420" t="str">
        <f>_xlfn.IFNA(VLOOKUP($C15,'Backsheet - SVI'!$A$1:$BZ$1000,58,FALSE),"N/A")</f>
        <v>Most vulnerability</v>
      </c>
    </row>
    <row r="16" spans="1:56" s="218" customFormat="1" ht="15.75" customHeight="1" x14ac:dyDescent="0.25">
      <c r="A16" s="415" t="s">
        <v>325</v>
      </c>
      <c r="B16" s="416" t="s">
        <v>306</v>
      </c>
      <c r="C16" s="417">
        <v>55792</v>
      </c>
      <c r="D16" s="416" t="s">
        <v>586</v>
      </c>
      <c r="E16" s="418">
        <v>9741</v>
      </c>
      <c r="F16" s="418">
        <v>355</v>
      </c>
      <c r="G16" s="348">
        <f>Table2[[#This Row],[Uninsured ('#)]]/Table2[[#This Row],[Population ('#)]]</f>
        <v>3.6443896930499951E-2</v>
      </c>
      <c r="H16" s="419" t="s">
        <v>346</v>
      </c>
      <c r="I16" s="419" t="s">
        <v>346</v>
      </c>
      <c r="J16" s="420" t="str">
        <f>_xlfn.IFNA(VLOOKUP($C16,'Backsheet - SVI'!$A$1:$BZ$1000,58,FALSE),"N/A")</f>
        <v>Most vulnerability</v>
      </c>
    </row>
    <row r="17" spans="1:10" s="218" customFormat="1" ht="15.75" customHeight="1" x14ac:dyDescent="0.25">
      <c r="A17" s="415" t="s">
        <v>325</v>
      </c>
      <c r="B17" s="416" t="s">
        <v>268</v>
      </c>
      <c r="C17" s="417">
        <v>56636</v>
      </c>
      <c r="D17" s="416" t="s">
        <v>587</v>
      </c>
      <c r="E17" s="418">
        <v>5058</v>
      </c>
      <c r="F17" s="418">
        <v>352</v>
      </c>
      <c r="G17" s="348">
        <f>Table2[[#This Row],[Uninsured ('#)]]/Table2[[#This Row],[Population ('#)]]</f>
        <v>6.9592724396994862E-2</v>
      </c>
      <c r="H17" s="419" t="s">
        <v>346</v>
      </c>
      <c r="I17" s="419" t="s">
        <v>346</v>
      </c>
      <c r="J17" s="420" t="str">
        <f>_xlfn.IFNA(VLOOKUP($C17,'Backsheet - SVI'!$A$1:$BZ$1000,58,FALSE),"N/A")</f>
        <v>Most vulnerability</v>
      </c>
    </row>
    <row r="18" spans="1:10" s="218" customFormat="1" ht="15.75" customHeight="1" x14ac:dyDescent="0.25">
      <c r="A18" s="415" t="s">
        <v>325</v>
      </c>
      <c r="B18" s="416" t="s">
        <v>306</v>
      </c>
      <c r="C18" s="417">
        <v>55808</v>
      </c>
      <c r="D18" s="416" t="s">
        <v>581</v>
      </c>
      <c r="E18" s="418">
        <v>5672</v>
      </c>
      <c r="F18" s="418">
        <v>283</v>
      </c>
      <c r="G18" s="348">
        <f>Table2[[#This Row],[Uninsured ('#)]]/Table2[[#This Row],[Population ('#)]]</f>
        <v>4.9894217207334272E-2</v>
      </c>
      <c r="H18" s="419" t="s">
        <v>346</v>
      </c>
      <c r="I18" s="419" t="s">
        <v>346</v>
      </c>
      <c r="J18" s="420" t="str">
        <f>_xlfn.IFNA(VLOOKUP($C18,'Backsheet - SVI'!$A$1:$BZ$1000,58,FALSE),"N/A")</f>
        <v>Most vulnerability</v>
      </c>
    </row>
    <row r="19" spans="1:10" s="218" customFormat="1" ht="15.75" customHeight="1" x14ac:dyDescent="0.25">
      <c r="A19" s="415" t="s">
        <v>325</v>
      </c>
      <c r="B19" s="416" t="s">
        <v>306</v>
      </c>
      <c r="C19" s="417">
        <v>55734</v>
      </c>
      <c r="D19" s="416" t="s">
        <v>588</v>
      </c>
      <c r="E19" s="418">
        <v>6357</v>
      </c>
      <c r="F19" s="418">
        <v>267</v>
      </c>
      <c r="G19" s="348">
        <f>Table2[[#This Row],[Uninsured ('#)]]/Table2[[#This Row],[Population ('#)]]</f>
        <v>4.2000943841434636E-2</v>
      </c>
      <c r="H19" s="419" t="s">
        <v>346</v>
      </c>
      <c r="I19" s="419" t="s">
        <v>346</v>
      </c>
      <c r="J19" s="420" t="str">
        <f>_xlfn.IFNA(VLOOKUP($C19,'Backsheet - SVI'!$A$1:$BZ$1000,58,FALSE),"N/A")</f>
        <v>Significant vulnerability</v>
      </c>
    </row>
    <row r="20" spans="1:10" s="218" customFormat="1" ht="15.75" customHeight="1" x14ac:dyDescent="0.25">
      <c r="A20" s="415" t="s">
        <v>325</v>
      </c>
      <c r="B20" s="416" t="s">
        <v>306</v>
      </c>
      <c r="C20" s="417">
        <v>55810</v>
      </c>
      <c r="D20" s="416" t="s">
        <v>589</v>
      </c>
      <c r="E20" s="418">
        <v>7792</v>
      </c>
      <c r="F20" s="418">
        <v>229</v>
      </c>
      <c r="G20" s="348">
        <f>Table2[[#This Row],[Uninsured ('#)]]/Table2[[#This Row],[Population ('#)]]</f>
        <v>2.9389117043121148E-2</v>
      </c>
      <c r="H20" s="419" t="s">
        <v>346</v>
      </c>
      <c r="I20" s="419" t="s">
        <v>346</v>
      </c>
      <c r="J20" s="420" t="str">
        <f>_xlfn.IFNA(VLOOKUP($C20,'Backsheet - SVI'!$A$1:$BZ$1000,58,FALSE),"N/A")</f>
        <v>Significant vulnerability</v>
      </c>
    </row>
    <row r="21" spans="1:10" s="218" customFormat="1" ht="15.75" customHeight="1" x14ac:dyDescent="0.25">
      <c r="A21" s="415" t="s">
        <v>325</v>
      </c>
      <c r="B21" s="416" t="s">
        <v>268</v>
      </c>
      <c r="C21" s="417">
        <v>55709</v>
      </c>
      <c r="D21" s="416" t="s">
        <v>590</v>
      </c>
      <c r="E21" s="418">
        <v>4354</v>
      </c>
      <c r="F21" s="418">
        <v>220</v>
      </c>
      <c r="G21" s="348">
        <f>Table2[[#This Row],[Uninsured ('#)]]/Table2[[#This Row],[Population ('#)]]</f>
        <v>5.0528249885163065E-2</v>
      </c>
      <c r="H21" s="419" t="s">
        <v>346</v>
      </c>
      <c r="I21" s="419" t="s">
        <v>346</v>
      </c>
      <c r="J21" s="420" t="str">
        <f>_xlfn.IFNA(VLOOKUP($C21,'Backsheet - SVI'!$A$1:$BZ$1000,58,FALSE),"N/A")</f>
        <v>Significant vulnerability</v>
      </c>
    </row>
    <row r="22" spans="1:10" s="218" customFormat="1" ht="15.75" customHeight="1" x14ac:dyDescent="0.25">
      <c r="A22" s="415" t="s">
        <v>325</v>
      </c>
      <c r="B22" s="416" t="s">
        <v>238</v>
      </c>
      <c r="C22" s="417">
        <v>55760</v>
      </c>
      <c r="D22" s="416" t="s">
        <v>591</v>
      </c>
      <c r="E22" s="418">
        <v>2957</v>
      </c>
      <c r="F22" s="418">
        <v>157</v>
      </c>
      <c r="G22" s="348">
        <f>Table2[[#This Row],[Uninsured ('#)]]/Table2[[#This Row],[Population ('#)]]</f>
        <v>5.3094352384173149E-2</v>
      </c>
      <c r="H22" s="419" t="s">
        <v>346</v>
      </c>
      <c r="I22" s="419" t="s">
        <v>346</v>
      </c>
      <c r="J22" s="420" t="str">
        <f>_xlfn.IFNA(VLOOKUP($C22,'Backsheet - SVI'!$A$1:$BZ$1000,58,FALSE),"N/A")</f>
        <v>Most vulnerability</v>
      </c>
    </row>
    <row r="23" spans="1:10" s="218" customFormat="1" ht="15.75" customHeight="1" x14ac:dyDescent="0.25">
      <c r="A23" s="415" t="s">
        <v>325</v>
      </c>
      <c r="B23" s="416" t="s">
        <v>246</v>
      </c>
      <c r="C23" s="417">
        <v>55718</v>
      </c>
      <c r="D23" s="416" t="s">
        <v>246</v>
      </c>
      <c r="E23" s="418">
        <v>2991</v>
      </c>
      <c r="F23" s="418">
        <v>141</v>
      </c>
      <c r="G23" s="348">
        <f>Table2[[#This Row],[Uninsured ('#)]]/Table2[[#This Row],[Population ('#)]]</f>
        <v>4.7141424272818457E-2</v>
      </c>
      <c r="H23" s="419" t="s">
        <v>346</v>
      </c>
      <c r="I23" s="419" t="s">
        <v>346</v>
      </c>
      <c r="J23" s="420" t="str">
        <f>_xlfn.IFNA(VLOOKUP($C23,'Backsheet - SVI'!$A$1:$BZ$1000,58,FALSE),"N/A")</f>
        <v>Significant vulnerability</v>
      </c>
    </row>
    <row r="24" spans="1:10" s="218" customFormat="1" ht="15.75" customHeight="1" x14ac:dyDescent="0.25">
      <c r="A24" s="415" t="s">
        <v>325</v>
      </c>
      <c r="B24" s="416" t="s">
        <v>306</v>
      </c>
      <c r="C24" s="417">
        <v>55771</v>
      </c>
      <c r="D24" s="416" t="s">
        <v>592</v>
      </c>
      <c r="E24" s="418">
        <v>1658</v>
      </c>
      <c r="F24" s="418">
        <v>139</v>
      </c>
      <c r="G24" s="348">
        <f>Table2[[#This Row],[Uninsured ('#)]]/Table2[[#This Row],[Population ('#)]]</f>
        <v>8.3835946924004826E-2</v>
      </c>
      <c r="H24" s="419" t="s">
        <v>346</v>
      </c>
      <c r="I24" s="419" t="s">
        <v>347</v>
      </c>
      <c r="J24" s="420" t="str">
        <f>_xlfn.IFNA(VLOOKUP($C24,'Backsheet - SVI'!$A$1:$BZ$1000,58,FALSE),"N/A")</f>
        <v>Most vulnerability</v>
      </c>
    </row>
    <row r="25" spans="1:10" s="218" customFormat="1" ht="15.75" customHeight="1" x14ac:dyDescent="0.25">
      <c r="A25" s="415" t="s">
        <v>325</v>
      </c>
      <c r="B25" s="416" t="s">
        <v>246</v>
      </c>
      <c r="C25" s="417">
        <v>55707</v>
      </c>
      <c r="D25" s="416" t="s">
        <v>593</v>
      </c>
      <c r="E25" s="418">
        <v>3175</v>
      </c>
      <c r="F25" s="418">
        <v>129</v>
      </c>
      <c r="G25" s="348">
        <f>Table2[[#This Row],[Uninsured ('#)]]/Table2[[#This Row],[Population ('#)]]</f>
        <v>4.0629921259842522E-2</v>
      </c>
      <c r="H25" s="419" t="s">
        <v>346</v>
      </c>
      <c r="I25" s="419" t="s">
        <v>346</v>
      </c>
      <c r="J25" s="420" t="str">
        <f>_xlfn.IFNA(VLOOKUP($C25,'Backsheet - SVI'!$A$1:$BZ$1000,58,FALSE),"N/A")</f>
        <v>Significant vulnerability</v>
      </c>
    </row>
    <row r="26" spans="1:10" s="218" customFormat="1" ht="15.75" customHeight="1" x14ac:dyDescent="0.25">
      <c r="A26" s="415" t="s">
        <v>325</v>
      </c>
      <c r="B26" s="416" t="s">
        <v>238</v>
      </c>
      <c r="C26" s="417">
        <v>55785</v>
      </c>
      <c r="D26" s="416" t="s">
        <v>594</v>
      </c>
      <c r="E26" s="418">
        <v>288</v>
      </c>
      <c r="F26" s="418">
        <v>86</v>
      </c>
      <c r="G26" s="348">
        <f>Table2[[#This Row],[Uninsured ('#)]]/Table2[[#This Row],[Population ('#)]]</f>
        <v>0.2986111111111111</v>
      </c>
      <c r="H26" s="419" t="s">
        <v>346</v>
      </c>
      <c r="I26" s="419" t="s">
        <v>347</v>
      </c>
      <c r="J26" s="420" t="str">
        <f>_xlfn.IFNA(VLOOKUP($C26,'Backsheet - SVI'!$A$1:$BZ$1000,58,FALSE),"N/A")</f>
        <v>Some vulnerability</v>
      </c>
    </row>
    <row r="27" spans="1:10" s="218" customFormat="1" ht="15.75" customHeight="1" x14ac:dyDescent="0.25">
      <c r="A27" s="415" t="s">
        <v>325</v>
      </c>
      <c r="B27" s="416" t="s">
        <v>275</v>
      </c>
      <c r="C27" s="417">
        <v>55614</v>
      </c>
      <c r="D27" s="416" t="s">
        <v>595</v>
      </c>
      <c r="E27" s="418">
        <v>2196</v>
      </c>
      <c r="F27" s="418">
        <v>78</v>
      </c>
      <c r="G27" s="348">
        <f>Table2[[#This Row],[Uninsured ('#)]]/Table2[[#This Row],[Population ('#)]]</f>
        <v>3.5519125683060107E-2</v>
      </c>
      <c r="H27" s="419" t="s">
        <v>346</v>
      </c>
      <c r="I27" s="419" t="s">
        <v>346</v>
      </c>
      <c r="J27" s="420" t="str">
        <f>_xlfn.IFNA(VLOOKUP($C27,'Backsheet - SVI'!$A$1:$BZ$1000,58,FALSE),"N/A")</f>
        <v>Most vulnerability</v>
      </c>
    </row>
    <row r="28" spans="1:10" s="218" customFormat="1" ht="15.75" customHeight="1" x14ac:dyDescent="0.25">
      <c r="A28" s="415" t="s">
        <v>325</v>
      </c>
      <c r="B28" s="416" t="s">
        <v>238</v>
      </c>
      <c r="C28" s="417">
        <v>55748</v>
      </c>
      <c r="D28" s="416" t="s">
        <v>596</v>
      </c>
      <c r="E28" s="418">
        <v>1431</v>
      </c>
      <c r="F28" s="418">
        <v>76</v>
      </c>
      <c r="G28" s="348">
        <f>Table2[[#This Row],[Uninsured ('#)]]/Table2[[#This Row],[Population ('#)]]</f>
        <v>5.3109713487071976E-2</v>
      </c>
      <c r="H28" s="419" t="s">
        <v>346</v>
      </c>
      <c r="I28" s="419" t="s">
        <v>346</v>
      </c>
      <c r="J28" s="420" t="str">
        <f>_xlfn.IFNA(VLOOKUP($C28,'Backsheet - SVI'!$A$1:$BZ$1000,58,FALSE),"N/A")</f>
        <v>Most vulnerability</v>
      </c>
    </row>
    <row r="29" spans="1:10" s="218" customFormat="1" ht="15.75" customHeight="1" x14ac:dyDescent="0.25">
      <c r="A29" s="415" t="s">
        <v>325</v>
      </c>
      <c r="B29" s="416" t="s">
        <v>253</v>
      </c>
      <c r="C29" s="417">
        <v>55605</v>
      </c>
      <c r="D29" s="416" t="s">
        <v>597</v>
      </c>
      <c r="E29" s="418">
        <v>620</v>
      </c>
      <c r="F29" s="418">
        <v>70</v>
      </c>
      <c r="G29" s="348">
        <f>Table2[[#This Row],[Uninsured ('#)]]/Table2[[#This Row],[Population ('#)]]</f>
        <v>0.11290322580645161</v>
      </c>
      <c r="H29" s="419" t="s">
        <v>346</v>
      </c>
      <c r="I29" s="419" t="s">
        <v>347</v>
      </c>
      <c r="J29" s="420" t="str">
        <f>_xlfn.IFNA(VLOOKUP($C29,'Backsheet - SVI'!$A$1:$BZ$1000,58,FALSE),"N/A")</f>
        <v>Most vulnerability</v>
      </c>
    </row>
    <row r="30" spans="1:10" s="218" customFormat="1" ht="15.75" customHeight="1" x14ac:dyDescent="0.25">
      <c r="A30" s="415" t="s">
        <v>325</v>
      </c>
      <c r="B30" s="416" t="s">
        <v>306</v>
      </c>
      <c r="C30" s="417">
        <v>55732</v>
      </c>
      <c r="D30" s="416" t="s">
        <v>598</v>
      </c>
      <c r="E30" s="418">
        <v>1406</v>
      </c>
      <c r="F30" s="418">
        <v>67</v>
      </c>
      <c r="G30" s="348">
        <f>Table2[[#This Row],[Uninsured ('#)]]/Table2[[#This Row],[Population ('#)]]</f>
        <v>4.7652916073968703E-2</v>
      </c>
      <c r="H30" s="419" t="s">
        <v>346</v>
      </c>
      <c r="I30" s="419" t="s">
        <v>346</v>
      </c>
      <c r="J30" s="420" t="str">
        <f>_xlfn.IFNA(VLOOKUP($C30,'Backsheet - SVI'!$A$1:$BZ$1000,58,FALSE),"N/A")</f>
        <v>Significant vulnerability</v>
      </c>
    </row>
    <row r="31" spans="1:10" s="218" customFormat="1" ht="15.75" customHeight="1" x14ac:dyDescent="0.25">
      <c r="A31" s="415" t="s">
        <v>325</v>
      </c>
      <c r="B31" s="416" t="s">
        <v>306</v>
      </c>
      <c r="C31" s="417">
        <v>55723</v>
      </c>
      <c r="D31" s="416" t="s">
        <v>253</v>
      </c>
      <c r="E31" s="418">
        <v>1962</v>
      </c>
      <c r="F31" s="418">
        <v>61</v>
      </c>
      <c r="G31" s="348">
        <f>Table2[[#This Row],[Uninsured ('#)]]/Table2[[#This Row],[Population ('#)]]</f>
        <v>3.109072375127421E-2</v>
      </c>
      <c r="H31" s="419" t="s">
        <v>346</v>
      </c>
      <c r="I31" s="419" t="s">
        <v>346</v>
      </c>
      <c r="J31" s="420" t="str">
        <f>_xlfn.IFNA(VLOOKUP($C31,'Backsheet - SVI'!$A$1:$BZ$1000,58,FALSE),"N/A")</f>
        <v>Most vulnerability</v>
      </c>
    </row>
    <row r="32" spans="1:10" s="218" customFormat="1" ht="15.75" customHeight="1" x14ac:dyDescent="0.25">
      <c r="A32" s="415" t="s">
        <v>325</v>
      </c>
      <c r="B32" s="416" t="s">
        <v>273</v>
      </c>
      <c r="C32" s="417">
        <v>56661</v>
      </c>
      <c r="D32" s="416" t="s">
        <v>599</v>
      </c>
      <c r="E32" s="418">
        <v>990</v>
      </c>
      <c r="F32" s="418">
        <v>54</v>
      </c>
      <c r="G32" s="348">
        <f>Table2[[#This Row],[Uninsured ('#)]]/Table2[[#This Row],[Population ('#)]]</f>
        <v>5.4545454545454543E-2</v>
      </c>
      <c r="H32" s="419" t="s">
        <v>346</v>
      </c>
      <c r="I32" s="419" t="s">
        <v>346</v>
      </c>
      <c r="J32" s="420" t="str">
        <f>_xlfn.IFNA(VLOOKUP($C32,'Backsheet - SVI'!$A$1:$BZ$1000,58,FALSE),"N/A")</f>
        <v>Significant vulnerability</v>
      </c>
    </row>
    <row r="33" spans="1:10" s="218" customFormat="1" ht="15.75" customHeight="1" x14ac:dyDescent="0.25">
      <c r="A33" s="415" t="s">
        <v>325</v>
      </c>
      <c r="B33" s="416" t="s">
        <v>306</v>
      </c>
      <c r="C33" s="417">
        <v>55790</v>
      </c>
      <c r="D33" s="416" t="s">
        <v>600</v>
      </c>
      <c r="E33" s="418">
        <v>1840</v>
      </c>
      <c r="F33" s="418">
        <v>53</v>
      </c>
      <c r="G33" s="348">
        <f>Table2[[#This Row],[Uninsured ('#)]]/Table2[[#This Row],[Population ('#)]]</f>
        <v>2.8804347826086957E-2</v>
      </c>
      <c r="H33" s="419" t="s">
        <v>346</v>
      </c>
      <c r="I33" s="419" t="s">
        <v>346</v>
      </c>
      <c r="J33" s="420" t="str">
        <f>_xlfn.IFNA(VLOOKUP($C33,'Backsheet - SVI'!$A$1:$BZ$1000,58,FALSE),"N/A")</f>
        <v>Most vulnerability</v>
      </c>
    </row>
    <row r="34" spans="1:10" s="218" customFormat="1" ht="15.75" customHeight="1" x14ac:dyDescent="0.25">
      <c r="A34" s="415" t="s">
        <v>326</v>
      </c>
      <c r="B34" s="416" t="s">
        <v>308</v>
      </c>
      <c r="C34" s="417">
        <v>55330</v>
      </c>
      <c r="D34" s="416" t="s">
        <v>601</v>
      </c>
      <c r="E34" s="418">
        <v>42852</v>
      </c>
      <c r="F34" s="418">
        <v>1402</v>
      </c>
      <c r="G34" s="348">
        <f>Table2[[#This Row],[Uninsured ('#)]]/Table2[[#This Row],[Population ('#)]]</f>
        <v>3.2717259404461865E-2</v>
      </c>
      <c r="H34" s="419" t="s">
        <v>347</v>
      </c>
      <c r="I34" s="419" t="s">
        <v>346</v>
      </c>
      <c r="J34" s="420" t="str">
        <f>_xlfn.IFNA(VLOOKUP($C34,'Backsheet - SVI'!$A$1:$BZ$1000,58,FALSE),"N/A")</f>
        <v>Some vulnerability</v>
      </c>
    </row>
    <row r="35" spans="1:10" s="218" customFormat="1" ht="15.75" customHeight="1" x14ac:dyDescent="0.25">
      <c r="A35" s="415" t="s">
        <v>326</v>
      </c>
      <c r="B35" s="416" t="s">
        <v>310</v>
      </c>
      <c r="C35" s="417">
        <v>56303</v>
      </c>
      <c r="D35" s="416" t="s">
        <v>602</v>
      </c>
      <c r="E35" s="418">
        <v>24140</v>
      </c>
      <c r="F35" s="418">
        <v>1338</v>
      </c>
      <c r="G35" s="348">
        <f>Table2[[#This Row],[Uninsured ('#)]]/Table2[[#This Row],[Population ('#)]]</f>
        <v>5.5426677713338854E-2</v>
      </c>
      <c r="H35" s="419" t="s">
        <v>347</v>
      </c>
      <c r="I35" s="419" t="s">
        <v>347</v>
      </c>
      <c r="J35" s="420" t="str">
        <f>_xlfn.IFNA(VLOOKUP($C35,'Backsheet - SVI'!$A$1:$BZ$1000,58,FALSE),"N/A")</f>
        <v>Most vulnerability</v>
      </c>
    </row>
    <row r="36" spans="1:10" s="218" customFormat="1" ht="15.75" customHeight="1" x14ac:dyDescent="0.25">
      <c r="A36" s="415" t="s">
        <v>326</v>
      </c>
      <c r="B36" s="416" t="s">
        <v>323</v>
      </c>
      <c r="C36" s="417">
        <v>55313</v>
      </c>
      <c r="D36" s="416" t="s">
        <v>603</v>
      </c>
      <c r="E36" s="418">
        <v>24767</v>
      </c>
      <c r="F36" s="418">
        <v>1224</v>
      </c>
      <c r="G36" s="348">
        <f>Table2[[#This Row],[Uninsured ('#)]]/Table2[[#This Row],[Population ('#)]]</f>
        <v>4.9420599991924739E-2</v>
      </c>
      <c r="H36" s="419" t="s">
        <v>347</v>
      </c>
      <c r="I36" s="419" t="s">
        <v>346</v>
      </c>
      <c r="J36" s="420" t="str">
        <f>_xlfn.IFNA(VLOOKUP($C36,'Backsheet - SVI'!$A$1:$BZ$1000,58,FALSE),"N/A")</f>
        <v>Significant vulnerability</v>
      </c>
    </row>
    <row r="37" spans="1:10" s="218" customFormat="1" ht="15.75" customHeight="1" x14ac:dyDescent="0.25">
      <c r="A37" s="415" t="s">
        <v>326</v>
      </c>
      <c r="B37" s="416" t="s">
        <v>310</v>
      </c>
      <c r="C37" s="417">
        <v>56301</v>
      </c>
      <c r="D37" s="416" t="s">
        <v>602</v>
      </c>
      <c r="E37" s="418">
        <v>35291</v>
      </c>
      <c r="F37" s="418">
        <v>1224</v>
      </c>
      <c r="G37" s="348">
        <f>Table2[[#This Row],[Uninsured ('#)]]/Table2[[#This Row],[Population ('#)]]</f>
        <v>3.4683063670624237E-2</v>
      </c>
      <c r="H37" s="419" t="s">
        <v>346</v>
      </c>
      <c r="I37" s="419" t="s">
        <v>346</v>
      </c>
      <c r="J37" s="420" t="str">
        <f>_xlfn.IFNA(VLOOKUP($C37,'Backsheet - SVI'!$A$1:$BZ$1000,58,FALSE),"N/A")</f>
        <v>Most vulnerability</v>
      </c>
    </row>
    <row r="38" spans="1:10" s="218" customFormat="1" ht="15.75" customHeight="1" x14ac:dyDescent="0.25">
      <c r="A38" s="415" t="s">
        <v>326</v>
      </c>
      <c r="B38" s="416" t="s">
        <v>323</v>
      </c>
      <c r="C38" s="417">
        <v>55362</v>
      </c>
      <c r="D38" s="416" t="s">
        <v>604</v>
      </c>
      <c r="E38" s="418">
        <v>19508</v>
      </c>
      <c r="F38" s="418">
        <v>1076</v>
      </c>
      <c r="G38" s="348">
        <f>Table2[[#This Row],[Uninsured ('#)]]/Table2[[#This Row],[Population ('#)]]</f>
        <v>5.5156858724625793E-2</v>
      </c>
      <c r="H38" s="419" t="s">
        <v>346</v>
      </c>
      <c r="I38" s="419" t="s">
        <v>346</v>
      </c>
      <c r="J38" s="420" t="str">
        <f>_xlfn.IFNA(VLOOKUP($C38,'Backsheet - SVI'!$A$1:$BZ$1000,58,FALSE),"N/A")</f>
        <v>Significant vulnerability</v>
      </c>
    </row>
    <row r="39" spans="1:10" s="218" customFormat="1" ht="15.75" customHeight="1" x14ac:dyDescent="0.25">
      <c r="A39" s="415" t="s">
        <v>326</v>
      </c>
      <c r="B39" s="416" t="s">
        <v>308</v>
      </c>
      <c r="C39" s="417">
        <v>55309</v>
      </c>
      <c r="D39" s="416" t="s">
        <v>605</v>
      </c>
      <c r="E39" s="418">
        <v>20132</v>
      </c>
      <c r="F39" s="418">
        <v>788</v>
      </c>
      <c r="G39" s="349">
        <f>Table2[[#This Row],[Uninsured ('#)]]/Table2[[#This Row],[Population ('#)]]</f>
        <v>3.9141665010927876E-2</v>
      </c>
      <c r="H39" s="350" t="s">
        <v>346</v>
      </c>
      <c r="I39" s="350" t="s">
        <v>346</v>
      </c>
      <c r="J39" s="420" t="str">
        <f>_xlfn.IFNA(VLOOKUP($C39,'Backsheet - SVI'!$A$1:$BZ$1000,58,FALSE),"N/A")</f>
        <v>Least vulnerability</v>
      </c>
    </row>
    <row r="40" spans="1:10" s="218" customFormat="1" ht="15.75" customHeight="1" x14ac:dyDescent="0.25">
      <c r="A40" s="415" t="s">
        <v>326</v>
      </c>
      <c r="B40" s="416" t="s">
        <v>308</v>
      </c>
      <c r="C40" s="417">
        <v>56304</v>
      </c>
      <c r="D40" s="416" t="s">
        <v>602</v>
      </c>
      <c r="E40" s="418">
        <v>15521</v>
      </c>
      <c r="F40" s="418">
        <v>711</v>
      </c>
      <c r="G40" s="348">
        <f>Table2[[#This Row],[Uninsured ('#)]]/Table2[[#This Row],[Population ('#)]]</f>
        <v>4.5808904065459698E-2</v>
      </c>
      <c r="H40" s="419" t="s">
        <v>346</v>
      </c>
      <c r="I40" s="419" t="s">
        <v>346</v>
      </c>
      <c r="J40" s="420" t="str">
        <f>_xlfn.IFNA(VLOOKUP($C40,'Backsheet - SVI'!$A$1:$BZ$1000,58,FALSE),"N/A")</f>
        <v>Most vulnerability</v>
      </c>
    </row>
    <row r="41" spans="1:10" s="218" customFormat="1" ht="15.75" customHeight="1" x14ac:dyDescent="0.25">
      <c r="A41" s="415" t="s">
        <v>326</v>
      </c>
      <c r="B41" s="416" t="s">
        <v>310</v>
      </c>
      <c r="C41" s="417">
        <v>56378</v>
      </c>
      <c r="D41" s="416" t="s">
        <v>606</v>
      </c>
      <c r="E41" s="418">
        <v>8184</v>
      </c>
      <c r="F41" s="418">
        <v>676</v>
      </c>
      <c r="G41" s="348">
        <f>Table2[[#This Row],[Uninsured ('#)]]/Table2[[#This Row],[Population ('#)]]</f>
        <v>8.2600195503421306E-2</v>
      </c>
      <c r="H41" s="419" t="s">
        <v>346</v>
      </c>
      <c r="I41" s="419" t="s">
        <v>347</v>
      </c>
      <c r="J41" s="421" t="str">
        <f>_xlfn.IFNA(VLOOKUP($C41,'Backsheet - SVI'!$A$1:$BZ$1000,58,FALSE),"N/A")</f>
        <v>Most vulnerability</v>
      </c>
    </row>
    <row r="42" spans="1:10" s="218" customFormat="1" ht="15.75" customHeight="1" x14ac:dyDescent="0.25">
      <c r="A42" s="415" t="s">
        <v>326</v>
      </c>
      <c r="B42" s="416" t="s">
        <v>308</v>
      </c>
      <c r="C42" s="417">
        <v>55398</v>
      </c>
      <c r="D42" s="416" t="s">
        <v>607</v>
      </c>
      <c r="E42" s="418">
        <v>16703</v>
      </c>
      <c r="F42" s="418">
        <v>609</v>
      </c>
      <c r="G42" s="348">
        <f>Table2[[#This Row],[Uninsured ('#)]]/Table2[[#This Row],[Population ('#)]]</f>
        <v>3.6460516074956595E-2</v>
      </c>
      <c r="H42" s="419" t="s">
        <v>346</v>
      </c>
      <c r="I42" s="419" t="s">
        <v>346</v>
      </c>
      <c r="J42" s="421" t="str">
        <f>_xlfn.IFNA(VLOOKUP($C42,'Backsheet - SVI'!$A$1:$BZ$1000,58,FALSE),"N/A")</f>
        <v>Some vulnerability</v>
      </c>
    </row>
    <row r="43" spans="1:10" s="218" customFormat="1" ht="15.75" customHeight="1" x14ac:dyDescent="0.25">
      <c r="A43" s="415" t="s">
        <v>326</v>
      </c>
      <c r="B43" s="416" t="s">
        <v>310</v>
      </c>
      <c r="C43" s="417">
        <v>56377</v>
      </c>
      <c r="D43" s="416" t="s">
        <v>608</v>
      </c>
      <c r="E43" s="418">
        <v>20419</v>
      </c>
      <c r="F43" s="418">
        <v>405</v>
      </c>
      <c r="G43" s="349">
        <f>Table2[[#This Row],[Uninsured ('#)]]/Table2[[#This Row],[Population ('#)]]</f>
        <v>1.9834467897546403E-2</v>
      </c>
      <c r="H43" s="350" t="s">
        <v>346</v>
      </c>
      <c r="I43" s="350" t="s">
        <v>346</v>
      </c>
      <c r="J43" s="420" t="str">
        <f>_xlfn.IFNA(VLOOKUP($C43,'Backsheet - SVI'!$A$1:$BZ$1000,58,FALSE),"N/A")</f>
        <v>Significant vulnerability</v>
      </c>
    </row>
    <row r="44" spans="1:10" s="218" customFormat="1" ht="15.75" customHeight="1" x14ac:dyDescent="0.25">
      <c r="A44" s="415" t="s">
        <v>326</v>
      </c>
      <c r="B44" s="416" t="s">
        <v>242</v>
      </c>
      <c r="C44" s="417">
        <v>56329</v>
      </c>
      <c r="D44" s="416" t="s">
        <v>609</v>
      </c>
      <c r="E44" s="418">
        <v>7618</v>
      </c>
      <c r="F44" s="418">
        <v>394</v>
      </c>
      <c r="G44" s="348">
        <f>Table2[[#This Row],[Uninsured ('#)]]/Table2[[#This Row],[Population ('#)]]</f>
        <v>5.1719611446573902E-2</v>
      </c>
      <c r="H44" s="419" t="s">
        <v>346</v>
      </c>
      <c r="I44" s="419" t="s">
        <v>346</v>
      </c>
      <c r="J44" s="420" t="str">
        <f>_xlfn.IFNA(VLOOKUP($C44,'Backsheet - SVI'!$A$1:$BZ$1000,58,FALSE),"N/A")</f>
        <v>Significant vulnerability</v>
      </c>
    </row>
    <row r="45" spans="1:10" s="218" customFormat="1" ht="15.75" customHeight="1" x14ac:dyDescent="0.25">
      <c r="A45" s="415" t="s">
        <v>326</v>
      </c>
      <c r="B45" s="416" t="s">
        <v>310</v>
      </c>
      <c r="C45" s="417">
        <v>56352</v>
      </c>
      <c r="D45" s="416" t="s">
        <v>610</v>
      </c>
      <c r="E45" s="418">
        <v>5809</v>
      </c>
      <c r="F45" s="418">
        <v>386</v>
      </c>
      <c r="G45" s="348">
        <f>Table2[[#This Row],[Uninsured ('#)]]/Table2[[#This Row],[Population ('#)]]</f>
        <v>6.6448614219314861E-2</v>
      </c>
      <c r="H45" s="419" t="s">
        <v>346</v>
      </c>
      <c r="I45" s="419" t="s">
        <v>347</v>
      </c>
      <c r="J45" s="420" t="str">
        <f>_xlfn.IFNA(VLOOKUP($C45,'Backsheet - SVI'!$A$1:$BZ$1000,58,FALSE),"N/A")</f>
        <v>Significant vulnerability</v>
      </c>
    </row>
    <row r="46" spans="1:10" s="218" customFormat="1" ht="15.75" customHeight="1" x14ac:dyDescent="0.25">
      <c r="A46" s="415" t="s">
        <v>326</v>
      </c>
      <c r="B46" s="416" t="s">
        <v>242</v>
      </c>
      <c r="C46" s="417">
        <v>56379</v>
      </c>
      <c r="D46" s="416" t="s">
        <v>611</v>
      </c>
      <c r="E46" s="418">
        <v>16851</v>
      </c>
      <c r="F46" s="418">
        <v>371</v>
      </c>
      <c r="G46" s="348">
        <f>Table2[[#This Row],[Uninsured ('#)]]/Table2[[#This Row],[Population ('#)]]</f>
        <v>2.2016497537238146E-2</v>
      </c>
      <c r="H46" s="419" t="s">
        <v>346</v>
      </c>
      <c r="I46" s="419" t="s">
        <v>346</v>
      </c>
      <c r="J46" s="420" t="str">
        <f>_xlfn.IFNA(VLOOKUP($C46,'Backsheet - SVI'!$A$1:$BZ$1000,58,FALSE),"N/A")</f>
        <v>Significant vulnerability</v>
      </c>
    </row>
    <row r="47" spans="1:10" s="218" customFormat="1" ht="15.75" customHeight="1" x14ac:dyDescent="0.25">
      <c r="A47" s="415" t="s">
        <v>326</v>
      </c>
      <c r="B47" s="416" t="s">
        <v>310</v>
      </c>
      <c r="C47" s="417">
        <v>56387</v>
      </c>
      <c r="D47" s="416" t="s">
        <v>612</v>
      </c>
      <c r="E47" s="418">
        <v>7713</v>
      </c>
      <c r="F47" s="418">
        <v>351</v>
      </c>
      <c r="G47" s="348">
        <f>Table2[[#This Row],[Uninsured ('#)]]/Table2[[#This Row],[Population ('#)]]</f>
        <v>4.5507584597432905E-2</v>
      </c>
      <c r="H47" s="419" t="s">
        <v>346</v>
      </c>
      <c r="I47" s="419" t="s">
        <v>346</v>
      </c>
      <c r="J47" s="420" t="str">
        <f>_xlfn.IFNA(VLOOKUP($C47,'Backsheet - SVI'!$A$1:$BZ$1000,58,FALSE),"N/A")</f>
        <v>Most vulnerability</v>
      </c>
    </row>
    <row r="48" spans="1:10" s="218" customFormat="1" ht="15.75" customHeight="1" x14ac:dyDescent="0.25">
      <c r="A48" s="415" t="s">
        <v>326</v>
      </c>
      <c r="B48" s="416" t="s">
        <v>310</v>
      </c>
      <c r="C48" s="417">
        <v>56320</v>
      </c>
      <c r="D48" s="416" t="s">
        <v>613</v>
      </c>
      <c r="E48" s="418">
        <v>8149</v>
      </c>
      <c r="F48" s="418">
        <v>267</v>
      </c>
      <c r="G48" s="348">
        <f>Table2[[#This Row],[Uninsured ('#)]]/Table2[[#This Row],[Population ('#)]]</f>
        <v>3.2764756411829674E-2</v>
      </c>
      <c r="H48" s="419" t="s">
        <v>346</v>
      </c>
      <c r="I48" s="419" t="s">
        <v>346</v>
      </c>
      <c r="J48" s="420" t="str">
        <f>_xlfn.IFNA(VLOOKUP($C48,'Backsheet - SVI'!$A$1:$BZ$1000,58,FALSE),"N/A")</f>
        <v>Some vulnerability</v>
      </c>
    </row>
    <row r="49" spans="1:10" s="218" customFormat="1" ht="15.75" customHeight="1" x14ac:dyDescent="0.25">
      <c r="A49" s="415" t="s">
        <v>326</v>
      </c>
      <c r="B49" s="416" t="s">
        <v>310</v>
      </c>
      <c r="C49" s="417">
        <v>56362</v>
      </c>
      <c r="D49" s="416" t="s">
        <v>614</v>
      </c>
      <c r="E49" s="418">
        <v>5250</v>
      </c>
      <c r="F49" s="418">
        <v>262</v>
      </c>
      <c r="G49" s="348">
        <f>Table2[[#This Row],[Uninsured ('#)]]/Table2[[#This Row],[Population ('#)]]</f>
        <v>4.9904761904761903E-2</v>
      </c>
      <c r="H49" s="419" t="s">
        <v>346</v>
      </c>
      <c r="I49" s="419" t="s">
        <v>346</v>
      </c>
      <c r="J49" s="420" t="str">
        <f>_xlfn.IFNA(VLOOKUP($C49,'Backsheet - SVI'!$A$1:$BZ$1000,58,FALSE),"N/A")</f>
        <v>Some vulnerability</v>
      </c>
    </row>
    <row r="50" spans="1:10" s="218" customFormat="1" ht="15.75" customHeight="1" x14ac:dyDescent="0.25">
      <c r="A50" s="415" t="s">
        <v>326</v>
      </c>
      <c r="B50" s="416" t="s">
        <v>323</v>
      </c>
      <c r="C50" s="417">
        <v>55363</v>
      </c>
      <c r="D50" s="416" t="s">
        <v>615</v>
      </c>
      <c r="E50" s="418">
        <v>5465</v>
      </c>
      <c r="F50" s="418">
        <v>229</v>
      </c>
      <c r="G50" s="348">
        <f>Table2[[#This Row],[Uninsured ('#)]]/Table2[[#This Row],[Population ('#)]]</f>
        <v>4.1903019213174748E-2</v>
      </c>
      <c r="H50" s="419" t="s">
        <v>346</v>
      </c>
      <c r="I50" s="419" t="s">
        <v>346</v>
      </c>
      <c r="J50" s="420" t="str">
        <f>_xlfn.IFNA(VLOOKUP($C50,'Backsheet - SVI'!$A$1:$BZ$1000,58,FALSE),"N/A")</f>
        <v>Significant vulnerability</v>
      </c>
    </row>
    <row r="51" spans="1:10" s="218" customFormat="1" ht="15.75" customHeight="1" x14ac:dyDescent="0.25">
      <c r="A51" s="415" t="s">
        <v>326</v>
      </c>
      <c r="B51" s="416" t="s">
        <v>323</v>
      </c>
      <c r="C51" s="417">
        <v>55320</v>
      </c>
      <c r="D51" s="416" t="s">
        <v>252</v>
      </c>
      <c r="E51" s="418">
        <v>5258</v>
      </c>
      <c r="F51" s="418">
        <v>203</v>
      </c>
      <c r="G51" s="348">
        <f>Table2[[#This Row],[Uninsured ('#)]]/Table2[[#This Row],[Population ('#)]]</f>
        <v>3.8607835678965384E-2</v>
      </c>
      <c r="H51" s="419" t="s">
        <v>346</v>
      </c>
      <c r="I51" s="419" t="s">
        <v>346</v>
      </c>
      <c r="J51" s="420" t="str">
        <f>_xlfn.IFNA(VLOOKUP($C51,'Backsheet - SVI'!$A$1:$BZ$1000,58,FALSE),"N/A")</f>
        <v>Least vulnerability</v>
      </c>
    </row>
    <row r="52" spans="1:10" s="216" customFormat="1" ht="15.75" customHeight="1" x14ac:dyDescent="0.25">
      <c r="A52" s="415" t="s">
        <v>326</v>
      </c>
      <c r="B52" s="416" t="s">
        <v>310</v>
      </c>
      <c r="C52" s="417">
        <v>56307</v>
      </c>
      <c r="D52" s="416" t="s">
        <v>616</v>
      </c>
      <c r="E52" s="418">
        <v>5276</v>
      </c>
      <c r="F52" s="418">
        <v>193</v>
      </c>
      <c r="G52" s="348">
        <f>Table2[[#This Row],[Uninsured ('#)]]/Table2[[#This Row],[Population ('#)]]</f>
        <v>3.6580742987111448E-2</v>
      </c>
      <c r="H52" s="419" t="s">
        <v>346</v>
      </c>
      <c r="I52" s="419" t="s">
        <v>346</v>
      </c>
      <c r="J52" s="420" t="str">
        <f>_xlfn.IFNA(VLOOKUP($C52,'Backsheet - SVI'!$A$1:$BZ$1000,58,FALSE),"N/A")</f>
        <v>Some vulnerability</v>
      </c>
    </row>
    <row r="53" spans="1:10" s="216" customFormat="1" ht="15.75" customHeight="1" x14ac:dyDescent="0.25">
      <c r="A53" s="415" t="s">
        <v>326</v>
      </c>
      <c r="B53" s="416" t="s">
        <v>323</v>
      </c>
      <c r="C53" s="417">
        <v>55302</v>
      </c>
      <c r="D53" s="416" t="s">
        <v>617</v>
      </c>
      <c r="E53" s="418">
        <v>7100</v>
      </c>
      <c r="F53" s="418">
        <v>169</v>
      </c>
      <c r="G53" s="348">
        <f>Table2[[#This Row],[Uninsured ('#)]]/Table2[[#This Row],[Population ('#)]]</f>
        <v>2.3802816901408452E-2</v>
      </c>
      <c r="H53" s="419" t="s">
        <v>346</v>
      </c>
      <c r="I53" s="419" t="s">
        <v>346</v>
      </c>
      <c r="J53" s="420" t="str">
        <f>_xlfn.IFNA(VLOOKUP($C53,'Backsheet - SVI'!$A$1:$BZ$1000,58,FALSE),"N/A")</f>
        <v>Some vulnerability</v>
      </c>
    </row>
    <row r="54" spans="1:10" s="216" customFormat="1" ht="15.75" customHeight="1" x14ac:dyDescent="0.25">
      <c r="A54" s="415" t="s">
        <v>326</v>
      </c>
      <c r="B54" s="416" t="s">
        <v>310</v>
      </c>
      <c r="C54" s="417">
        <v>55382</v>
      </c>
      <c r="D54" s="416" t="s">
        <v>618</v>
      </c>
      <c r="E54" s="418">
        <v>3532</v>
      </c>
      <c r="F54" s="418">
        <v>159</v>
      </c>
      <c r="G54" s="349">
        <f>Table2[[#This Row],[Uninsured ('#)]]/Table2[[#This Row],[Population ('#)]]</f>
        <v>4.5016987542468856E-2</v>
      </c>
      <c r="H54" s="350" t="s">
        <v>346</v>
      </c>
      <c r="I54" s="350" t="s">
        <v>346</v>
      </c>
      <c r="J54" s="420" t="str">
        <f>_xlfn.IFNA(VLOOKUP($C54,'Backsheet - SVI'!$A$1:$BZ$1000,58,FALSE),"N/A")</f>
        <v>Some vulnerability</v>
      </c>
    </row>
    <row r="55" spans="1:10" s="216" customFormat="1" ht="15.75" customHeight="1" x14ac:dyDescent="0.25">
      <c r="A55" s="415" t="s">
        <v>326</v>
      </c>
      <c r="B55" s="416" t="s">
        <v>323</v>
      </c>
      <c r="C55" s="417">
        <v>55349</v>
      </c>
      <c r="D55" s="416" t="s">
        <v>619</v>
      </c>
      <c r="E55" s="418">
        <v>3503</v>
      </c>
      <c r="F55" s="418">
        <v>121</v>
      </c>
      <c r="G55" s="348">
        <f>Table2[[#This Row],[Uninsured ('#)]]/Table2[[#This Row],[Population ('#)]]</f>
        <v>3.454182129603197E-2</v>
      </c>
      <c r="H55" s="419" t="s">
        <v>346</v>
      </c>
      <c r="I55" s="419" t="s">
        <v>346</v>
      </c>
      <c r="J55" s="420" t="str">
        <f>_xlfn.IFNA(VLOOKUP($C55,'Backsheet - SVI'!$A$1:$BZ$1000,58,FALSE),"N/A")</f>
        <v>Some vulnerability</v>
      </c>
    </row>
    <row r="56" spans="1:10" s="216" customFormat="1" ht="15.75" customHeight="1" x14ac:dyDescent="0.25">
      <c r="A56" s="415" t="s">
        <v>326</v>
      </c>
      <c r="B56" s="416" t="s">
        <v>308</v>
      </c>
      <c r="C56" s="417">
        <v>55319</v>
      </c>
      <c r="D56" s="416" t="s">
        <v>620</v>
      </c>
      <c r="E56" s="418">
        <v>5387</v>
      </c>
      <c r="F56" s="418">
        <v>106</v>
      </c>
      <c r="G56" s="349">
        <f>Table2[[#This Row],[Uninsured ('#)]]/Table2[[#This Row],[Population ('#)]]</f>
        <v>1.9677000185632076E-2</v>
      </c>
      <c r="H56" s="350" t="s">
        <v>346</v>
      </c>
      <c r="I56" s="350" t="s">
        <v>346</v>
      </c>
      <c r="J56" s="420" t="str">
        <f>_xlfn.IFNA(VLOOKUP($C56,'Backsheet - SVI'!$A$1:$BZ$1000,58,FALSE),"N/A")</f>
        <v>Least vulnerability</v>
      </c>
    </row>
    <row r="57" spans="1:10" s="216" customFormat="1" ht="15.75" customHeight="1" x14ac:dyDescent="0.25">
      <c r="A57" s="415" t="s">
        <v>326</v>
      </c>
      <c r="B57" s="416" t="s">
        <v>310</v>
      </c>
      <c r="C57" s="417">
        <v>56312</v>
      </c>
      <c r="D57" s="416" t="s">
        <v>621</v>
      </c>
      <c r="E57" s="418">
        <v>2401</v>
      </c>
      <c r="F57" s="418">
        <v>85</v>
      </c>
      <c r="G57" s="348">
        <f>Table2[[#This Row],[Uninsured ('#)]]/Table2[[#This Row],[Population ('#)]]</f>
        <v>3.5401915868388173E-2</v>
      </c>
      <c r="H57" s="419" t="s">
        <v>346</v>
      </c>
      <c r="I57" s="419" t="s">
        <v>346</v>
      </c>
      <c r="J57" s="420" t="str">
        <f>_xlfn.IFNA(VLOOKUP($C57,'Backsheet - SVI'!$A$1:$BZ$1000,58,FALSE),"N/A")</f>
        <v>Significant vulnerability</v>
      </c>
    </row>
    <row r="58" spans="1:10" s="216" customFormat="1" ht="15.75" customHeight="1" x14ac:dyDescent="0.25">
      <c r="A58" s="415" t="s">
        <v>327</v>
      </c>
      <c r="B58" s="416" t="s">
        <v>267</v>
      </c>
      <c r="C58" s="417">
        <v>55040</v>
      </c>
      <c r="D58" s="416" t="s">
        <v>267</v>
      </c>
      <c r="E58" s="418">
        <v>14096</v>
      </c>
      <c r="F58" s="418">
        <v>832</v>
      </c>
      <c r="G58" s="348">
        <f>Table2[[#This Row],[Uninsured ('#)]]/Table2[[#This Row],[Population ('#)]]</f>
        <v>5.9023836549375708E-2</v>
      </c>
      <c r="H58" s="419" t="s">
        <v>347</v>
      </c>
      <c r="I58" s="419" t="s">
        <v>346</v>
      </c>
      <c r="J58" s="420" t="str">
        <f>_xlfn.IFNA(VLOOKUP($C58,'Backsheet - SVI'!$A$1:$BZ$1000,58,FALSE),"N/A")</f>
        <v>Significant vulnerability</v>
      </c>
    </row>
    <row r="59" spans="1:10" s="216" customFormat="1" ht="15.75" customHeight="1" x14ac:dyDescent="0.25">
      <c r="A59" s="415" t="s">
        <v>327</v>
      </c>
      <c r="B59" s="416" t="s">
        <v>285</v>
      </c>
      <c r="C59" s="417">
        <v>55371</v>
      </c>
      <c r="D59" s="416" t="s">
        <v>622</v>
      </c>
      <c r="E59" s="418">
        <v>17286</v>
      </c>
      <c r="F59" s="418">
        <v>687</v>
      </c>
      <c r="G59" s="348">
        <f>Table2[[#This Row],[Uninsured ('#)]]/Table2[[#This Row],[Population ('#)]]</f>
        <v>3.9743144741409234E-2</v>
      </c>
      <c r="H59" s="419" t="s">
        <v>347</v>
      </c>
      <c r="I59" s="419" t="s">
        <v>346</v>
      </c>
      <c r="J59" s="421" t="str">
        <f>_xlfn.IFNA(VLOOKUP($C59,'Backsheet - SVI'!$A$1:$BZ$1000,58,FALSE),"N/A")</f>
        <v>Significant vulnerability</v>
      </c>
    </row>
    <row r="60" spans="1:10" s="216" customFormat="1" ht="15.75" customHeight="1" x14ac:dyDescent="0.25">
      <c r="A60" s="415" t="s">
        <v>327</v>
      </c>
      <c r="B60" s="416" t="s">
        <v>270</v>
      </c>
      <c r="C60" s="417">
        <v>55051</v>
      </c>
      <c r="D60" s="416" t="s">
        <v>623</v>
      </c>
      <c r="E60" s="418">
        <v>9313</v>
      </c>
      <c r="F60" s="418">
        <v>619</v>
      </c>
      <c r="G60" s="348">
        <f>Table2[[#This Row],[Uninsured ('#)]]/Table2[[#This Row],[Population ('#)]]</f>
        <v>6.6466230001073767E-2</v>
      </c>
      <c r="H60" s="419" t="s">
        <v>347</v>
      </c>
      <c r="I60" s="419" t="s">
        <v>346</v>
      </c>
      <c r="J60" s="421" t="str">
        <f>_xlfn.IFNA(VLOOKUP($C60,'Backsheet - SVI'!$A$1:$BZ$1000,58,FALSE),"N/A")</f>
        <v>Most vulnerability</v>
      </c>
    </row>
    <row r="61" spans="1:10" s="216" customFormat="1" ht="15.75" customHeight="1" x14ac:dyDescent="0.25">
      <c r="A61" s="415" t="s">
        <v>327</v>
      </c>
      <c r="B61" s="416" t="s">
        <v>267</v>
      </c>
      <c r="C61" s="417">
        <v>55008</v>
      </c>
      <c r="D61" s="416" t="s">
        <v>624</v>
      </c>
      <c r="E61" s="418">
        <v>15222</v>
      </c>
      <c r="F61" s="418">
        <v>619</v>
      </c>
      <c r="G61" s="348">
        <f>Table2[[#This Row],[Uninsured ('#)]]/Table2[[#This Row],[Population ('#)]]</f>
        <v>4.0664827223755091E-2</v>
      </c>
      <c r="H61" s="419" t="s">
        <v>346</v>
      </c>
      <c r="I61" s="419" t="s">
        <v>346</v>
      </c>
      <c r="J61" s="421" t="str">
        <f>_xlfn.IFNA(VLOOKUP($C61,'Backsheet - SVI'!$A$1:$BZ$1000,58,FALSE),"N/A")</f>
        <v>Significant vulnerability</v>
      </c>
    </row>
    <row r="62" spans="1:10" s="216" customFormat="1" ht="15.75" customHeight="1" x14ac:dyDescent="0.25">
      <c r="A62" s="415" t="s">
        <v>327</v>
      </c>
      <c r="B62" s="416" t="s">
        <v>250</v>
      </c>
      <c r="C62" s="417">
        <v>55056</v>
      </c>
      <c r="D62" s="416" t="s">
        <v>625</v>
      </c>
      <c r="E62" s="418">
        <v>13995</v>
      </c>
      <c r="F62" s="418">
        <v>559</v>
      </c>
      <c r="G62" s="348">
        <f>Table2[[#This Row],[Uninsured ('#)]]/Table2[[#This Row],[Population ('#)]]</f>
        <v>3.9942836727402641E-2</v>
      </c>
      <c r="H62" s="419" t="s">
        <v>346</v>
      </c>
      <c r="I62" s="419" t="s">
        <v>346</v>
      </c>
      <c r="J62" s="420" t="str">
        <f>_xlfn.IFNA(VLOOKUP($C62,'Backsheet - SVI'!$A$1:$BZ$1000,58,FALSE),"N/A")</f>
        <v>Some vulnerability</v>
      </c>
    </row>
    <row r="63" spans="1:10" s="216" customFormat="1" ht="15.75" customHeight="1" x14ac:dyDescent="0.25">
      <c r="A63" s="415" t="s">
        <v>327</v>
      </c>
      <c r="B63" s="416" t="s">
        <v>250</v>
      </c>
      <c r="C63" s="417">
        <v>55092</v>
      </c>
      <c r="D63" s="416" t="s">
        <v>626</v>
      </c>
      <c r="E63" s="418">
        <v>11176</v>
      </c>
      <c r="F63" s="418">
        <v>544</v>
      </c>
      <c r="G63" s="348">
        <f>Table2[[#This Row],[Uninsured ('#)]]/Table2[[#This Row],[Population ('#)]]</f>
        <v>4.8675733715103794E-2</v>
      </c>
      <c r="H63" s="419" t="s">
        <v>346</v>
      </c>
      <c r="I63" s="419" t="s">
        <v>346</v>
      </c>
      <c r="J63" s="420" t="str">
        <f>_xlfn.IFNA(VLOOKUP($C63,'Backsheet - SVI'!$A$1:$BZ$1000,58,FALSE),"N/A")</f>
        <v>Some vulnerability</v>
      </c>
    </row>
    <row r="64" spans="1:10" s="216" customFormat="1" ht="15.75" customHeight="1" x14ac:dyDescent="0.25">
      <c r="A64" s="415" t="s">
        <v>327</v>
      </c>
      <c r="B64" s="416" t="s">
        <v>295</v>
      </c>
      <c r="C64" s="417">
        <v>55063</v>
      </c>
      <c r="D64" s="416" t="s">
        <v>627</v>
      </c>
      <c r="E64" s="418">
        <v>9300</v>
      </c>
      <c r="F64" s="418">
        <v>475</v>
      </c>
      <c r="G64" s="348">
        <f>Table2[[#This Row],[Uninsured ('#)]]/Table2[[#This Row],[Population ('#)]]</f>
        <v>5.1075268817204304E-2</v>
      </c>
      <c r="H64" s="419" t="s">
        <v>346</v>
      </c>
      <c r="I64" s="419" t="s">
        <v>346</v>
      </c>
      <c r="J64" s="421" t="str">
        <f>_xlfn.IFNA(VLOOKUP($C64,'Backsheet - SVI'!$A$1:$BZ$1000,58,FALSE),"N/A")</f>
        <v>Most vulnerability</v>
      </c>
    </row>
    <row r="65" spans="1:10" s="216" customFormat="1" ht="15.75" customHeight="1" x14ac:dyDescent="0.25">
      <c r="A65" s="415" t="s">
        <v>327</v>
      </c>
      <c r="B65" s="416" t="s">
        <v>285</v>
      </c>
      <c r="C65" s="417">
        <v>56353</v>
      </c>
      <c r="D65" s="416" t="s">
        <v>628</v>
      </c>
      <c r="E65" s="418">
        <v>9310</v>
      </c>
      <c r="F65" s="418">
        <v>460</v>
      </c>
      <c r="G65" s="348">
        <f>Table2[[#This Row],[Uninsured ('#)]]/Table2[[#This Row],[Population ('#)]]</f>
        <v>4.9409237379162189E-2</v>
      </c>
      <c r="H65" s="419" t="s">
        <v>346</v>
      </c>
      <c r="I65" s="419" t="s">
        <v>346</v>
      </c>
      <c r="J65" s="421" t="str">
        <f>_xlfn.IFNA(VLOOKUP($C65,'Backsheet - SVI'!$A$1:$BZ$1000,58,FALSE),"N/A")</f>
        <v>Most vulnerability</v>
      </c>
    </row>
    <row r="66" spans="1:10" s="216" customFormat="1" ht="15.75" customHeight="1" x14ac:dyDescent="0.25">
      <c r="A66" s="415" t="s">
        <v>327</v>
      </c>
      <c r="B66" s="416" t="s">
        <v>285</v>
      </c>
      <c r="C66" s="417">
        <v>56359</v>
      </c>
      <c r="D66" s="416" t="s">
        <v>629</v>
      </c>
      <c r="E66" s="418">
        <v>3411</v>
      </c>
      <c r="F66" s="418">
        <v>380</v>
      </c>
      <c r="G66" s="348">
        <f>Table2[[#This Row],[Uninsured ('#)]]/Table2[[#This Row],[Population ('#)]]</f>
        <v>0.11140428026971562</v>
      </c>
      <c r="H66" s="419" t="s">
        <v>346</v>
      </c>
      <c r="I66" s="419" t="s">
        <v>347</v>
      </c>
      <c r="J66" s="420" t="str">
        <f>_xlfn.IFNA(VLOOKUP($C66,'Backsheet - SVI'!$A$1:$BZ$1000,58,FALSE),"N/A")</f>
        <v>Most vulnerability</v>
      </c>
    </row>
    <row r="67" spans="1:10" s="216" customFormat="1" ht="15.75" customHeight="1" x14ac:dyDescent="0.25">
      <c r="A67" s="415" t="s">
        <v>327</v>
      </c>
      <c r="B67" s="416" t="s">
        <v>295</v>
      </c>
      <c r="C67" s="417">
        <v>55037</v>
      </c>
      <c r="D67" s="416" t="s">
        <v>630</v>
      </c>
      <c r="E67" s="418">
        <v>5018</v>
      </c>
      <c r="F67" s="418">
        <v>311</v>
      </c>
      <c r="G67" s="348">
        <f>Table2[[#This Row],[Uninsured ('#)]]/Table2[[#This Row],[Population ('#)]]</f>
        <v>6.1976883220406537E-2</v>
      </c>
      <c r="H67" s="419" t="s">
        <v>346</v>
      </c>
      <c r="I67" s="419" t="s">
        <v>346</v>
      </c>
      <c r="J67" s="420" t="str">
        <f>_xlfn.IFNA(VLOOKUP($C67,'Backsheet - SVI'!$A$1:$BZ$1000,58,FALSE),"N/A")</f>
        <v>Most vulnerability</v>
      </c>
    </row>
    <row r="68" spans="1:10" s="216" customFormat="1" ht="15.75" customHeight="1" x14ac:dyDescent="0.25">
      <c r="A68" s="415" t="s">
        <v>327</v>
      </c>
      <c r="B68" s="416" t="s">
        <v>295</v>
      </c>
      <c r="C68" s="417">
        <v>55072</v>
      </c>
      <c r="D68" s="416" t="s">
        <v>631</v>
      </c>
      <c r="E68" s="418">
        <v>3332</v>
      </c>
      <c r="F68" s="418">
        <v>305</v>
      </c>
      <c r="G68" s="348">
        <f>Table2[[#This Row],[Uninsured ('#)]]/Table2[[#This Row],[Population ('#)]]</f>
        <v>9.1536614645858341E-2</v>
      </c>
      <c r="H68" s="419" t="s">
        <v>346</v>
      </c>
      <c r="I68" s="419" t="s">
        <v>347</v>
      </c>
      <c r="J68" s="420" t="str">
        <f>_xlfn.IFNA(VLOOKUP($C68,'Backsheet - SVI'!$A$1:$BZ$1000,58,FALSE),"N/A")</f>
        <v>Most vulnerability</v>
      </c>
    </row>
    <row r="69" spans="1:10" s="216" customFormat="1" ht="15.75" customHeight="1" x14ac:dyDescent="0.25">
      <c r="A69" s="415" t="s">
        <v>327</v>
      </c>
      <c r="B69" s="416" t="s">
        <v>267</v>
      </c>
      <c r="C69" s="417">
        <v>55006</v>
      </c>
      <c r="D69" s="416" t="s">
        <v>632</v>
      </c>
      <c r="E69" s="418">
        <v>3535</v>
      </c>
      <c r="F69" s="418">
        <v>231</v>
      </c>
      <c r="G69" s="348">
        <f>Table2[[#This Row],[Uninsured ('#)]]/Table2[[#This Row],[Population ('#)]]</f>
        <v>6.5346534653465349E-2</v>
      </c>
      <c r="H69" s="419" t="s">
        <v>346</v>
      </c>
      <c r="I69" s="419" t="s">
        <v>346</v>
      </c>
      <c r="J69" s="420" t="str">
        <f>_xlfn.IFNA(VLOOKUP($C69,'Backsheet - SVI'!$A$1:$BZ$1000,58,FALSE),"N/A")</f>
        <v>Most vulnerability</v>
      </c>
    </row>
    <row r="70" spans="1:10" s="216" customFormat="1" ht="15.75" customHeight="1" x14ac:dyDescent="0.25">
      <c r="A70" s="415" t="s">
        <v>327</v>
      </c>
      <c r="B70" s="416" t="s">
        <v>250</v>
      </c>
      <c r="C70" s="417">
        <v>55069</v>
      </c>
      <c r="D70" s="416" t="s">
        <v>633</v>
      </c>
      <c r="E70" s="418">
        <v>4639</v>
      </c>
      <c r="F70" s="418">
        <v>219</v>
      </c>
      <c r="G70" s="348">
        <f>Table2[[#This Row],[Uninsured ('#)]]/Table2[[#This Row],[Population ('#)]]</f>
        <v>4.7208450097003668E-2</v>
      </c>
      <c r="H70" s="419" t="s">
        <v>346</v>
      </c>
      <c r="I70" s="419" t="s">
        <v>346</v>
      </c>
      <c r="J70" s="420" t="str">
        <f>_xlfn.IFNA(VLOOKUP($C70,'Backsheet - SVI'!$A$1:$BZ$1000,58,FALSE),"N/A")</f>
        <v>Significant vulnerability</v>
      </c>
    </row>
    <row r="71" spans="1:10" s="216" customFormat="1" ht="15.75" customHeight="1" x14ac:dyDescent="0.25">
      <c r="A71" s="415" t="s">
        <v>327</v>
      </c>
      <c r="B71" s="416" t="s">
        <v>250</v>
      </c>
      <c r="C71" s="417">
        <v>55079</v>
      </c>
      <c r="D71" s="416" t="s">
        <v>634</v>
      </c>
      <c r="E71" s="418">
        <v>8835</v>
      </c>
      <c r="F71" s="418">
        <v>183</v>
      </c>
      <c r="G71" s="348">
        <f>Table2[[#This Row],[Uninsured ('#)]]/Table2[[#This Row],[Population ('#)]]</f>
        <v>2.0713073005093379E-2</v>
      </c>
      <c r="H71" s="419" t="s">
        <v>346</v>
      </c>
      <c r="I71" s="419" t="s">
        <v>346</v>
      </c>
      <c r="J71" s="420" t="str">
        <f>_xlfn.IFNA(VLOOKUP($C71,'Backsheet - SVI'!$A$1:$BZ$1000,58,FALSE),"N/A")</f>
        <v>Some vulnerability</v>
      </c>
    </row>
    <row r="72" spans="1:10" s="216" customFormat="1" ht="15.75" customHeight="1" x14ac:dyDescent="0.25">
      <c r="A72" s="415" t="s">
        <v>327</v>
      </c>
      <c r="B72" s="416" t="s">
        <v>270</v>
      </c>
      <c r="C72" s="417">
        <v>56358</v>
      </c>
      <c r="D72" s="416" t="s">
        <v>635</v>
      </c>
      <c r="E72" s="418">
        <v>3190</v>
      </c>
      <c r="F72" s="418">
        <v>176</v>
      </c>
      <c r="G72" s="349">
        <f>Table2[[#This Row],[Uninsured ('#)]]/Table2[[#This Row],[Population ('#)]]</f>
        <v>5.5172413793103448E-2</v>
      </c>
      <c r="H72" s="350" t="s">
        <v>346</v>
      </c>
      <c r="I72" s="350" t="s">
        <v>346</v>
      </c>
      <c r="J72" s="420" t="str">
        <f>_xlfn.IFNA(VLOOKUP($C72,'Backsheet - SVI'!$A$1:$BZ$1000,58,FALSE),"N/A")</f>
        <v>Significant vulnerability</v>
      </c>
    </row>
    <row r="73" spans="1:10" s="216" customFormat="1" ht="15.75" customHeight="1" x14ac:dyDescent="0.25">
      <c r="A73" s="415" t="s">
        <v>327</v>
      </c>
      <c r="B73" s="416" t="s">
        <v>270</v>
      </c>
      <c r="C73" s="417">
        <v>55007</v>
      </c>
      <c r="D73" s="416" t="s">
        <v>636</v>
      </c>
      <c r="E73" s="418">
        <v>2316</v>
      </c>
      <c r="F73" s="418">
        <v>152</v>
      </c>
      <c r="G73" s="348">
        <f>Table2[[#This Row],[Uninsured ('#)]]/Table2[[#This Row],[Population ('#)]]</f>
        <v>6.563039723661486E-2</v>
      </c>
      <c r="H73" s="419" t="s">
        <v>346</v>
      </c>
      <c r="I73" s="419" t="s">
        <v>346</v>
      </c>
      <c r="J73" s="420" t="str">
        <f>_xlfn.IFNA(VLOOKUP($C73,'Backsheet - SVI'!$A$1:$BZ$1000,58,FALSE),"N/A")</f>
        <v>Significant vulnerability</v>
      </c>
    </row>
    <row r="74" spans="1:10" s="216" customFormat="1" ht="15.75" customHeight="1" x14ac:dyDescent="0.25">
      <c r="A74" s="415" t="s">
        <v>327</v>
      </c>
      <c r="B74" s="416" t="s">
        <v>295</v>
      </c>
      <c r="C74" s="417">
        <v>55795</v>
      </c>
      <c r="D74" s="416" t="s">
        <v>637</v>
      </c>
      <c r="E74" s="418">
        <v>1691</v>
      </c>
      <c r="F74" s="418">
        <v>128</v>
      </c>
      <c r="G74" s="348">
        <f>Table2[[#This Row],[Uninsured ('#)]]/Table2[[#This Row],[Population ('#)]]</f>
        <v>7.5694855115316387E-2</v>
      </c>
      <c r="H74" s="419" t="s">
        <v>346</v>
      </c>
      <c r="I74" s="419" t="s">
        <v>347</v>
      </c>
      <c r="J74" s="420" t="str">
        <f>_xlfn.IFNA(VLOOKUP($C74,'Backsheet - SVI'!$A$1:$BZ$1000,58,FALSE),"N/A")</f>
        <v>Most vulnerability</v>
      </c>
    </row>
    <row r="75" spans="1:10" s="216" customFormat="1" ht="15.75" customHeight="1" x14ac:dyDescent="0.25">
      <c r="A75" s="415" t="s">
        <v>327</v>
      </c>
      <c r="B75" s="416" t="s">
        <v>285</v>
      </c>
      <c r="C75" s="417">
        <v>56342</v>
      </c>
      <c r="D75" s="416" t="s">
        <v>638</v>
      </c>
      <c r="E75" s="418">
        <v>2569</v>
      </c>
      <c r="F75" s="418">
        <v>128</v>
      </c>
      <c r="G75" s="348">
        <f>Table2[[#This Row],[Uninsured ('#)]]/Table2[[#This Row],[Population ('#)]]</f>
        <v>4.9824834565978977E-2</v>
      </c>
      <c r="H75" s="419" t="s">
        <v>346</v>
      </c>
      <c r="I75" s="419" t="s">
        <v>346</v>
      </c>
      <c r="J75" s="420" t="str">
        <f>_xlfn.IFNA(VLOOKUP($C75,'Backsheet - SVI'!$A$1:$BZ$1000,58,FALSE),"N/A")</f>
        <v>Most vulnerability</v>
      </c>
    </row>
    <row r="76" spans="1:10" s="216" customFormat="1" ht="15.75" customHeight="1" x14ac:dyDescent="0.25">
      <c r="A76" s="415" t="s">
        <v>327</v>
      </c>
      <c r="B76" s="416" t="s">
        <v>295</v>
      </c>
      <c r="C76" s="417">
        <v>55735</v>
      </c>
      <c r="D76" s="416" t="s">
        <v>639</v>
      </c>
      <c r="E76" s="418">
        <v>1739</v>
      </c>
      <c r="F76" s="418">
        <v>124</v>
      </c>
      <c r="G76" s="348">
        <f>Table2[[#This Row],[Uninsured ('#)]]/Table2[[#This Row],[Population ('#)]]</f>
        <v>7.1305347901092581E-2</v>
      </c>
      <c r="H76" s="419" t="s">
        <v>346</v>
      </c>
      <c r="I76" s="419" t="s">
        <v>346</v>
      </c>
      <c r="J76" s="420" t="str">
        <f>_xlfn.IFNA(VLOOKUP($C76,'Backsheet - SVI'!$A$1:$BZ$1000,58,FALSE),"N/A")</f>
        <v>Most vulnerability</v>
      </c>
    </row>
    <row r="77" spans="1:10" s="216" customFormat="1" ht="15.75" customHeight="1" x14ac:dyDescent="0.25">
      <c r="A77" s="415" t="s">
        <v>327</v>
      </c>
      <c r="B77" s="416" t="s">
        <v>267</v>
      </c>
      <c r="C77" s="417">
        <v>55080</v>
      </c>
      <c r="D77" s="416" t="s">
        <v>640</v>
      </c>
      <c r="E77" s="418">
        <v>3189</v>
      </c>
      <c r="F77" s="418">
        <v>117</v>
      </c>
      <c r="G77" s="348">
        <f>Table2[[#This Row],[Uninsured ('#)]]/Table2[[#This Row],[Population ('#)]]</f>
        <v>3.6688617121354655E-2</v>
      </c>
      <c r="H77" s="419" t="s">
        <v>346</v>
      </c>
      <c r="I77" s="419" t="s">
        <v>346</v>
      </c>
      <c r="J77" s="420" t="str">
        <f>_xlfn.IFNA(VLOOKUP($C77,'Backsheet - SVI'!$A$1:$BZ$1000,58,FALSE),"N/A")</f>
        <v>Least vulnerability</v>
      </c>
    </row>
    <row r="78" spans="1:10" s="216" customFormat="1" ht="15.75" customHeight="1" x14ac:dyDescent="0.25">
      <c r="A78" s="415" t="s">
        <v>327</v>
      </c>
      <c r="B78" s="416" t="s">
        <v>295</v>
      </c>
      <c r="C78" s="417">
        <v>55783</v>
      </c>
      <c r="D78" s="416" t="s">
        <v>641</v>
      </c>
      <c r="E78" s="418">
        <v>2348</v>
      </c>
      <c r="F78" s="418">
        <v>106</v>
      </c>
      <c r="G78" s="348">
        <f>Table2[[#This Row],[Uninsured ('#)]]/Table2[[#This Row],[Population ('#)]]</f>
        <v>4.5144804088586031E-2</v>
      </c>
      <c r="H78" s="419" t="s">
        <v>346</v>
      </c>
      <c r="I78" s="419" t="s">
        <v>346</v>
      </c>
      <c r="J78" s="420" t="str">
        <f>_xlfn.IFNA(VLOOKUP($C78,'Backsheet - SVI'!$A$1:$BZ$1000,58,FALSE),"N/A")</f>
        <v>Significant vulnerability</v>
      </c>
    </row>
    <row r="79" spans="1:10" s="216" customFormat="1" ht="15.75" customHeight="1" x14ac:dyDescent="0.25">
      <c r="A79" s="415" t="s">
        <v>327</v>
      </c>
      <c r="B79" s="416" t="s">
        <v>250</v>
      </c>
      <c r="C79" s="417">
        <v>55032</v>
      </c>
      <c r="D79" s="416" t="s">
        <v>642</v>
      </c>
      <c r="E79" s="418">
        <v>3433</v>
      </c>
      <c r="F79" s="418">
        <v>94</v>
      </c>
      <c r="G79" s="348">
        <f>Table2[[#This Row],[Uninsured ('#)]]/Table2[[#This Row],[Population ('#)]]</f>
        <v>2.7381299155257791E-2</v>
      </c>
      <c r="H79" s="419" t="s">
        <v>346</v>
      </c>
      <c r="I79" s="419" t="s">
        <v>346</v>
      </c>
      <c r="J79" s="420" t="str">
        <f>_xlfn.IFNA(VLOOKUP($C79,'Backsheet - SVI'!$A$1:$BZ$1000,58,FALSE),"N/A")</f>
        <v>Some vulnerability</v>
      </c>
    </row>
    <row r="80" spans="1:10" s="216" customFormat="1" ht="15.75" customHeight="1" x14ac:dyDescent="0.25">
      <c r="A80" s="415" t="s">
        <v>327</v>
      </c>
      <c r="B80" s="416" t="s">
        <v>250</v>
      </c>
      <c r="C80" s="417">
        <v>55084</v>
      </c>
      <c r="D80" s="416" t="s">
        <v>643</v>
      </c>
      <c r="E80" s="418">
        <v>1853</v>
      </c>
      <c r="F80" s="418">
        <v>62</v>
      </c>
      <c r="G80" s="348">
        <f>Table2[[#This Row],[Uninsured ('#)]]/Table2[[#This Row],[Population ('#)]]</f>
        <v>3.3459255261737722E-2</v>
      </c>
      <c r="H80" s="419" t="s">
        <v>346</v>
      </c>
      <c r="I80" s="419" t="s">
        <v>346</v>
      </c>
      <c r="J80" s="420" t="str">
        <f>_xlfn.IFNA(VLOOKUP($C80,'Backsheet - SVI'!$A$1:$BZ$1000,58,FALSE),"N/A")</f>
        <v>Some vulnerability</v>
      </c>
    </row>
    <row r="81" spans="1:10" s="216" customFormat="1" ht="15.75" customHeight="1" x14ac:dyDescent="0.25">
      <c r="A81" s="415" t="s">
        <v>328</v>
      </c>
      <c r="B81" s="416" t="s">
        <v>241</v>
      </c>
      <c r="C81" s="417">
        <v>56601</v>
      </c>
      <c r="D81" s="416" t="s">
        <v>644</v>
      </c>
      <c r="E81" s="418">
        <v>33753</v>
      </c>
      <c r="F81" s="418">
        <v>1960</v>
      </c>
      <c r="G81" s="348">
        <f>Table2[[#This Row],[Uninsured ('#)]]/Table2[[#This Row],[Population ('#)]]</f>
        <v>5.8068912392972474E-2</v>
      </c>
      <c r="H81" s="419" t="s">
        <v>347</v>
      </c>
      <c r="I81" s="419" t="s">
        <v>346</v>
      </c>
      <c r="J81" s="420" t="str">
        <f>_xlfn.IFNA(VLOOKUP($C81,'Backsheet - SVI'!$A$1:$BZ$1000,58,FALSE),"N/A")</f>
        <v>Most vulnerability</v>
      </c>
    </row>
    <row r="82" spans="1:10" s="216" customFormat="1" ht="15.75" customHeight="1" x14ac:dyDescent="0.25">
      <c r="A82" s="415" t="s">
        <v>328</v>
      </c>
      <c r="B82" s="416" t="s">
        <v>241</v>
      </c>
      <c r="C82" s="417">
        <v>56671</v>
      </c>
      <c r="D82" s="416" t="s">
        <v>300</v>
      </c>
      <c r="E82" s="418">
        <v>3034</v>
      </c>
      <c r="F82" s="418">
        <v>899</v>
      </c>
      <c r="G82" s="348">
        <f>Table2[[#This Row],[Uninsured ('#)]]/Table2[[#This Row],[Population ('#)]]</f>
        <v>0.29630850362557681</v>
      </c>
      <c r="H82" s="419" t="s">
        <v>347</v>
      </c>
      <c r="I82" s="419" t="s">
        <v>347</v>
      </c>
      <c r="J82" s="420" t="str">
        <f>_xlfn.IFNA(VLOOKUP($C82,'Backsheet - SVI'!$A$1:$BZ$1000,58,FALSE),"N/A")</f>
        <v>Most vulnerability</v>
      </c>
    </row>
    <row r="83" spans="1:10" s="216" customFormat="1" ht="15.75" customHeight="1" x14ac:dyDescent="0.25">
      <c r="A83" s="415" t="s">
        <v>328</v>
      </c>
      <c r="B83" s="416" t="s">
        <v>266</v>
      </c>
      <c r="C83" s="417">
        <v>56470</v>
      </c>
      <c r="D83" s="416" t="s">
        <v>645</v>
      </c>
      <c r="E83" s="418">
        <v>10420</v>
      </c>
      <c r="F83" s="418">
        <v>772</v>
      </c>
      <c r="G83" s="349">
        <f>Table2[[#This Row],[Uninsured ('#)]]/Table2[[#This Row],[Population ('#)]]</f>
        <v>7.4088291746641069E-2</v>
      </c>
      <c r="H83" s="350" t="s">
        <v>347</v>
      </c>
      <c r="I83" s="350" t="s">
        <v>346</v>
      </c>
      <c r="J83" s="420" t="str">
        <f>_xlfn.IFNA(VLOOKUP($C83,'Backsheet - SVI'!$A$1:$BZ$1000,58,FALSE),"N/A")</f>
        <v>Most vulnerability</v>
      </c>
    </row>
    <row r="84" spans="1:10" s="216" customFormat="1" ht="15.75" customHeight="1" x14ac:dyDescent="0.25">
      <c r="A84" s="415" t="s">
        <v>328</v>
      </c>
      <c r="B84" s="416" t="s">
        <v>281</v>
      </c>
      <c r="C84" s="417">
        <v>56557</v>
      </c>
      <c r="D84" s="416" t="s">
        <v>281</v>
      </c>
      <c r="E84" s="418">
        <v>2805</v>
      </c>
      <c r="F84" s="418">
        <v>439</v>
      </c>
      <c r="G84" s="348">
        <f>Table2[[#This Row],[Uninsured ('#)]]/Table2[[#This Row],[Population ('#)]]</f>
        <v>0.15650623885918002</v>
      </c>
      <c r="H84" s="419" t="s">
        <v>346</v>
      </c>
      <c r="I84" s="419" t="s">
        <v>347</v>
      </c>
      <c r="J84" s="421" t="str">
        <f>_xlfn.IFNA(VLOOKUP($C84,'Backsheet - SVI'!$A$1:$BZ$1000,58,FALSE),"N/A")</f>
        <v>Most vulnerability</v>
      </c>
    </row>
    <row r="85" spans="1:10" s="216" customFormat="1" ht="15.75" customHeight="1" x14ac:dyDescent="0.25">
      <c r="A85" s="415" t="s">
        <v>328</v>
      </c>
      <c r="B85" s="416" t="s">
        <v>252</v>
      </c>
      <c r="C85" s="417">
        <v>56634</v>
      </c>
      <c r="D85" s="416" t="s">
        <v>646</v>
      </c>
      <c r="E85" s="418">
        <v>1746</v>
      </c>
      <c r="F85" s="418">
        <v>334</v>
      </c>
      <c r="G85" s="348">
        <f>Table2[[#This Row],[Uninsured ('#)]]/Table2[[#This Row],[Population ('#)]]</f>
        <v>0.19129438717067582</v>
      </c>
      <c r="H85" s="419" t="s">
        <v>346</v>
      </c>
      <c r="I85" s="419" t="s">
        <v>347</v>
      </c>
      <c r="J85" s="420" t="str">
        <f>_xlfn.IFNA(VLOOKUP($C85,'Backsheet - SVI'!$A$1:$BZ$1000,58,FALSE),"N/A")</f>
        <v>Most vulnerability</v>
      </c>
    </row>
    <row r="86" spans="1:10" s="216" customFormat="1" ht="15.75" customHeight="1" x14ac:dyDescent="0.25">
      <c r="A86" s="415" t="s">
        <v>328</v>
      </c>
      <c r="B86" s="416" t="s">
        <v>252</v>
      </c>
      <c r="C86" s="417">
        <v>56621</v>
      </c>
      <c r="D86" s="416" t="s">
        <v>647</v>
      </c>
      <c r="E86" s="418">
        <v>4402</v>
      </c>
      <c r="F86" s="418">
        <v>333</v>
      </c>
      <c r="G86" s="348">
        <f>Table2[[#This Row],[Uninsured ('#)]]/Table2[[#This Row],[Population ('#)]]</f>
        <v>7.5647432985006813E-2</v>
      </c>
      <c r="H86" s="419" t="s">
        <v>346</v>
      </c>
      <c r="I86" s="419" t="s">
        <v>346</v>
      </c>
      <c r="J86" s="420" t="str">
        <f>_xlfn.IFNA(VLOOKUP($C86,'Backsheet - SVI'!$A$1:$BZ$1000,58,FALSE),"N/A")</f>
        <v>Most vulnerability</v>
      </c>
    </row>
    <row r="87" spans="1:10" s="216" customFormat="1" ht="15.75" customHeight="1" x14ac:dyDescent="0.25">
      <c r="A87" s="415" t="s">
        <v>328</v>
      </c>
      <c r="B87" s="416" t="s">
        <v>281</v>
      </c>
      <c r="C87" s="417">
        <v>56589</v>
      </c>
      <c r="D87" s="416" t="s">
        <v>648</v>
      </c>
      <c r="E87" s="418">
        <v>1896</v>
      </c>
      <c r="F87" s="418">
        <v>250</v>
      </c>
      <c r="G87" s="348">
        <f>Table2[[#This Row],[Uninsured ('#)]]/Table2[[#This Row],[Population ('#)]]</f>
        <v>0.13185654008438819</v>
      </c>
      <c r="H87" s="419" t="s">
        <v>346</v>
      </c>
      <c r="I87" s="419" t="s">
        <v>346</v>
      </c>
      <c r="J87" s="420" t="str">
        <f>_xlfn.IFNA(VLOOKUP($C87,'Backsheet - SVI'!$A$1:$BZ$1000,58,FALSE),"N/A")</f>
        <v>Most vulnerability</v>
      </c>
    </row>
    <row r="88" spans="1:10" s="216" customFormat="1" ht="15.75" customHeight="1" x14ac:dyDescent="0.25">
      <c r="A88" s="415" t="s">
        <v>328</v>
      </c>
      <c r="B88" s="416" t="s">
        <v>266</v>
      </c>
      <c r="C88" s="417">
        <v>56461</v>
      </c>
      <c r="D88" s="416" t="s">
        <v>649</v>
      </c>
      <c r="E88" s="418">
        <v>3188</v>
      </c>
      <c r="F88" s="418">
        <v>198</v>
      </c>
      <c r="G88" s="348">
        <f>Table2[[#This Row],[Uninsured ('#)]]/Table2[[#This Row],[Population ('#)]]</f>
        <v>6.2107904642409034E-2</v>
      </c>
      <c r="H88" s="419" t="s">
        <v>346</v>
      </c>
      <c r="I88" s="419" t="s">
        <v>346</v>
      </c>
      <c r="J88" s="420" t="str">
        <f>_xlfn.IFNA(VLOOKUP($C88,'Backsheet - SVI'!$A$1:$BZ$1000,58,FALSE),"N/A")</f>
        <v>Significant vulnerability</v>
      </c>
    </row>
    <row r="89" spans="1:10" s="216" customFormat="1" ht="15.75" customHeight="1" x14ac:dyDescent="0.25">
      <c r="A89" s="415" t="s">
        <v>328</v>
      </c>
      <c r="B89" s="416" t="s">
        <v>266</v>
      </c>
      <c r="C89" s="417">
        <v>56467</v>
      </c>
      <c r="D89" s="416" t="s">
        <v>650</v>
      </c>
      <c r="E89" s="418">
        <v>2705</v>
      </c>
      <c r="F89" s="418">
        <v>146</v>
      </c>
      <c r="G89" s="348">
        <f>Table2[[#This Row],[Uninsured ('#)]]/Table2[[#This Row],[Population ('#)]]</f>
        <v>5.3974121996303144E-2</v>
      </c>
      <c r="H89" s="419" t="s">
        <v>346</v>
      </c>
      <c r="I89" s="419" t="s">
        <v>346</v>
      </c>
      <c r="J89" s="420" t="str">
        <f>_xlfn.IFNA(VLOOKUP($C89,'Backsheet - SVI'!$A$1:$BZ$1000,58,FALSE),"N/A")</f>
        <v>Significant vulnerability</v>
      </c>
    </row>
    <row r="90" spans="1:10" s="216" customFormat="1" ht="15.75" customHeight="1" x14ac:dyDescent="0.25">
      <c r="A90" s="415" t="s">
        <v>328</v>
      </c>
      <c r="B90" s="416" t="s">
        <v>241</v>
      </c>
      <c r="C90" s="417">
        <v>56630</v>
      </c>
      <c r="D90" s="416" t="s">
        <v>651</v>
      </c>
      <c r="E90" s="418">
        <v>2056</v>
      </c>
      <c r="F90" s="418">
        <v>133</v>
      </c>
      <c r="G90" s="348">
        <f>Table2[[#This Row],[Uninsured ('#)]]/Table2[[#This Row],[Population ('#)]]</f>
        <v>6.4688715953307399E-2</v>
      </c>
      <c r="H90" s="419" t="s">
        <v>346</v>
      </c>
      <c r="I90" s="419" t="s">
        <v>346</v>
      </c>
      <c r="J90" s="420" t="str">
        <f>_xlfn.IFNA(VLOOKUP($C90,'Backsheet - SVI'!$A$1:$BZ$1000,58,FALSE),"N/A")</f>
        <v>Most vulnerability</v>
      </c>
    </row>
    <row r="91" spans="1:10" s="216" customFormat="1" ht="15.75" customHeight="1" x14ac:dyDescent="0.25">
      <c r="A91" s="415" t="s">
        <v>328</v>
      </c>
      <c r="B91" s="416" t="s">
        <v>252</v>
      </c>
      <c r="C91" s="417">
        <v>56676</v>
      </c>
      <c r="D91" s="416" t="s">
        <v>652</v>
      </c>
      <c r="E91" s="418">
        <v>1686</v>
      </c>
      <c r="F91" s="418">
        <v>124</v>
      </c>
      <c r="G91" s="349">
        <f>Table2[[#This Row],[Uninsured ('#)]]/Table2[[#This Row],[Population ('#)]]</f>
        <v>7.354685646500593E-2</v>
      </c>
      <c r="H91" s="350" t="s">
        <v>346</v>
      </c>
      <c r="I91" s="350" t="s">
        <v>346</v>
      </c>
      <c r="J91" s="420" t="str">
        <f>_xlfn.IFNA(VLOOKUP($C91,'Backsheet - SVI'!$A$1:$BZ$1000,58,FALSE),"N/A")</f>
        <v>Significant vulnerability</v>
      </c>
    </row>
    <row r="92" spans="1:10" s="216" customFormat="1" ht="15.75" customHeight="1" x14ac:dyDescent="0.25">
      <c r="A92" s="415" t="s">
        <v>328</v>
      </c>
      <c r="B92" s="416" t="s">
        <v>281</v>
      </c>
      <c r="C92" s="417">
        <v>56566</v>
      </c>
      <c r="D92" s="416" t="s">
        <v>653</v>
      </c>
      <c r="E92" s="418">
        <v>683</v>
      </c>
      <c r="F92" s="418">
        <v>96</v>
      </c>
      <c r="G92" s="348">
        <f>Table2[[#This Row],[Uninsured ('#)]]/Table2[[#This Row],[Population ('#)]]</f>
        <v>0.14055636896046853</v>
      </c>
      <c r="H92" s="419" t="s">
        <v>346</v>
      </c>
      <c r="I92" s="419" t="s">
        <v>346</v>
      </c>
      <c r="J92" s="420" t="str">
        <f>_xlfn.IFNA(VLOOKUP($C92,'Backsheet - SVI'!$A$1:$BZ$1000,58,FALSE),"N/A")</f>
        <v>Most vulnerability</v>
      </c>
    </row>
    <row r="93" spans="1:10" s="216" customFormat="1" ht="15.75" customHeight="1" x14ac:dyDescent="0.25">
      <c r="A93" s="415" t="s">
        <v>328</v>
      </c>
      <c r="B93" s="416" t="s">
        <v>281</v>
      </c>
      <c r="C93" s="417">
        <v>56651</v>
      </c>
      <c r="D93" s="416" t="s">
        <v>654</v>
      </c>
      <c r="E93" s="418">
        <v>574</v>
      </c>
      <c r="F93" s="418">
        <v>87</v>
      </c>
      <c r="G93" s="348">
        <f>Table2[[#This Row],[Uninsured ('#)]]/Table2[[#This Row],[Population ('#)]]</f>
        <v>0.15156794425087108</v>
      </c>
      <c r="H93" s="419" t="s">
        <v>346</v>
      </c>
      <c r="I93" s="419" t="s">
        <v>346</v>
      </c>
      <c r="J93" s="420" t="str">
        <f>_xlfn.IFNA(VLOOKUP($C93,'Backsheet - SVI'!$A$1:$BZ$1000,58,FALSE),"N/A")</f>
        <v>Significant vulnerability</v>
      </c>
    </row>
    <row r="94" spans="1:10" s="216" customFormat="1" ht="15.75" customHeight="1" x14ac:dyDescent="0.25">
      <c r="A94" s="415" t="s">
        <v>328</v>
      </c>
      <c r="B94" s="416" t="s">
        <v>266</v>
      </c>
      <c r="C94" s="417">
        <v>56433</v>
      </c>
      <c r="D94" s="416" t="s">
        <v>655</v>
      </c>
      <c r="E94" s="418">
        <v>1556</v>
      </c>
      <c r="F94" s="418">
        <v>62</v>
      </c>
      <c r="G94" s="348">
        <f>Table2[[#This Row],[Uninsured ('#)]]/Table2[[#This Row],[Population ('#)]]</f>
        <v>3.9845758354755782E-2</v>
      </c>
      <c r="H94" s="419" t="s">
        <v>346</v>
      </c>
      <c r="I94" s="419" t="s">
        <v>346</v>
      </c>
      <c r="J94" s="420" t="str">
        <f>_xlfn.IFNA(VLOOKUP($C94,'Backsheet - SVI'!$A$1:$BZ$1000,58,FALSE),"N/A")</f>
        <v>Significant vulnerability</v>
      </c>
    </row>
    <row r="95" spans="1:10" s="216" customFormat="1" ht="15.75" customHeight="1" x14ac:dyDescent="0.25">
      <c r="A95" s="415" t="s">
        <v>328</v>
      </c>
      <c r="B95" s="416" t="s">
        <v>252</v>
      </c>
      <c r="C95" s="417">
        <v>56652</v>
      </c>
      <c r="D95" s="416" t="s">
        <v>656</v>
      </c>
      <c r="E95" s="418">
        <v>474</v>
      </c>
      <c r="F95" s="418">
        <v>58</v>
      </c>
      <c r="G95" s="348">
        <f>Table2[[#This Row],[Uninsured ('#)]]/Table2[[#This Row],[Population ('#)]]</f>
        <v>0.12236286919831224</v>
      </c>
      <c r="H95" s="419" t="s">
        <v>346</v>
      </c>
      <c r="I95" s="419" t="s">
        <v>346</v>
      </c>
      <c r="J95" s="420" t="str">
        <f>_xlfn.IFNA(VLOOKUP($C95,'Backsheet - SVI'!$A$1:$BZ$1000,58,FALSE),"N/A")</f>
        <v>Most vulnerability</v>
      </c>
    </row>
    <row r="96" spans="1:10" s="216" customFormat="1" ht="15.75" customHeight="1" x14ac:dyDescent="0.25">
      <c r="A96" s="415" t="s">
        <v>329</v>
      </c>
      <c r="B96" s="416" t="s">
        <v>255</v>
      </c>
      <c r="C96" s="417">
        <v>56401</v>
      </c>
      <c r="D96" s="416" t="s">
        <v>657</v>
      </c>
      <c r="E96" s="418">
        <v>30323</v>
      </c>
      <c r="F96" s="418">
        <v>1998</v>
      </c>
      <c r="G96" s="348">
        <f>Table2[[#This Row],[Uninsured ('#)]]/Table2[[#This Row],[Population ('#)]]</f>
        <v>6.5890578109026154E-2</v>
      </c>
      <c r="H96" s="419" t="s">
        <v>347</v>
      </c>
      <c r="I96" s="419" t="s">
        <v>346</v>
      </c>
      <c r="J96" s="420" t="str">
        <f>_xlfn.IFNA(VLOOKUP($C96,'Backsheet - SVI'!$A$1:$BZ$1000,58,FALSE),"N/A")</f>
        <v>Most vulnerability</v>
      </c>
    </row>
    <row r="97" spans="1:10" s="216" customFormat="1" ht="15.75" customHeight="1" x14ac:dyDescent="0.25">
      <c r="A97" s="415" t="s">
        <v>329</v>
      </c>
      <c r="B97" s="416" t="s">
        <v>314</v>
      </c>
      <c r="C97" s="417">
        <v>56347</v>
      </c>
      <c r="D97" s="416" t="s">
        <v>658</v>
      </c>
      <c r="E97" s="418">
        <v>7964</v>
      </c>
      <c r="F97" s="418">
        <v>1084</v>
      </c>
      <c r="G97" s="422">
        <f>Table2[[#This Row],[Uninsured ('#)]]/Table2[[#This Row],[Population ('#)]]</f>
        <v>0.13611250627825214</v>
      </c>
      <c r="H97" s="350" t="s">
        <v>347</v>
      </c>
      <c r="I97" s="350" t="s">
        <v>346</v>
      </c>
      <c r="J97" s="420" t="str">
        <f>_xlfn.IFNA(VLOOKUP($C97,'Backsheet - SVI'!$A$1:$BZ$1000,58,FALSE),"N/A")</f>
        <v>Most vulnerability</v>
      </c>
    </row>
    <row r="98" spans="1:10" s="216" customFormat="1" ht="15.75" customHeight="1" x14ac:dyDescent="0.25">
      <c r="A98" s="415" t="s">
        <v>329</v>
      </c>
      <c r="B98" s="416" t="s">
        <v>286</v>
      </c>
      <c r="C98" s="417">
        <v>56345</v>
      </c>
      <c r="D98" s="416" t="s">
        <v>659</v>
      </c>
      <c r="E98" s="418">
        <v>14758</v>
      </c>
      <c r="F98" s="418">
        <v>718</v>
      </c>
      <c r="G98" s="348">
        <f>Table2[[#This Row],[Uninsured ('#)]]/Table2[[#This Row],[Population ('#)]]</f>
        <v>4.8651578804716086E-2</v>
      </c>
      <c r="H98" s="419" t="s">
        <v>347</v>
      </c>
      <c r="I98" s="419" t="s">
        <v>346</v>
      </c>
      <c r="J98" s="420" t="str">
        <f>_xlfn.IFNA(VLOOKUP($C98,'Backsheet - SVI'!$A$1:$BZ$1000,58,FALSE),"N/A")</f>
        <v>Most vulnerability</v>
      </c>
    </row>
    <row r="99" spans="1:10" s="216" customFormat="1" ht="15.75" customHeight="1" x14ac:dyDescent="0.25">
      <c r="A99" s="415" t="s">
        <v>329</v>
      </c>
      <c r="B99" s="416" t="s">
        <v>248</v>
      </c>
      <c r="C99" s="417">
        <v>56633</v>
      </c>
      <c r="D99" s="416" t="s">
        <v>660</v>
      </c>
      <c r="E99" s="418">
        <v>4895</v>
      </c>
      <c r="F99" s="418">
        <v>698</v>
      </c>
      <c r="G99" s="348">
        <f>Table2[[#This Row],[Uninsured ('#)]]/Table2[[#This Row],[Population ('#)]]</f>
        <v>0.14259448416751788</v>
      </c>
      <c r="H99" s="419" t="s">
        <v>346</v>
      </c>
      <c r="I99" s="419" t="s">
        <v>346</v>
      </c>
      <c r="J99" s="420" t="str">
        <f>_xlfn.IFNA(VLOOKUP($C99,'Backsheet - SVI'!$A$1:$BZ$1000,58,FALSE),"N/A")</f>
        <v>Most vulnerability</v>
      </c>
    </row>
    <row r="100" spans="1:10" s="216" customFormat="1" ht="15.75" customHeight="1" x14ac:dyDescent="0.25">
      <c r="A100" s="415" t="s">
        <v>329</v>
      </c>
      <c r="B100" s="416" t="s">
        <v>255</v>
      </c>
      <c r="C100" s="417">
        <v>56472</v>
      </c>
      <c r="D100" s="416" t="s">
        <v>661</v>
      </c>
      <c r="E100" s="418">
        <v>8400</v>
      </c>
      <c r="F100" s="418">
        <v>552</v>
      </c>
      <c r="G100" s="348">
        <f>Table2[[#This Row],[Uninsured ('#)]]/Table2[[#This Row],[Population ('#)]]</f>
        <v>6.5714285714285711E-2</v>
      </c>
      <c r="H100" s="419" t="s">
        <v>346</v>
      </c>
      <c r="I100" s="419" t="s">
        <v>346</v>
      </c>
      <c r="J100" s="420" t="str">
        <f>_xlfn.IFNA(VLOOKUP($C100,'Backsheet - SVI'!$A$1:$BZ$1000,58,FALSE),"N/A")</f>
        <v>Significant vulnerability</v>
      </c>
    </row>
    <row r="101" spans="1:10" s="216" customFormat="1" ht="15.75" customHeight="1" x14ac:dyDescent="0.25">
      <c r="A101" s="415" t="s">
        <v>329</v>
      </c>
      <c r="B101" s="416" t="s">
        <v>317</v>
      </c>
      <c r="C101" s="417">
        <v>56482</v>
      </c>
      <c r="D101" s="416" t="s">
        <v>317</v>
      </c>
      <c r="E101" s="418">
        <v>7263</v>
      </c>
      <c r="F101" s="418">
        <v>537</v>
      </c>
      <c r="G101" s="348">
        <f>Table2[[#This Row],[Uninsured ('#)]]/Table2[[#This Row],[Population ('#)]]</f>
        <v>7.3936389921520032E-2</v>
      </c>
      <c r="H101" s="419" t="s">
        <v>346</v>
      </c>
      <c r="I101" s="419" t="s">
        <v>346</v>
      </c>
      <c r="J101" s="420" t="str">
        <f>_xlfn.IFNA(VLOOKUP($C101,'Backsheet - SVI'!$A$1:$BZ$1000,58,FALSE),"N/A")</f>
        <v>Most vulnerability</v>
      </c>
    </row>
    <row r="102" spans="1:10" s="216" customFormat="1" ht="15.75" customHeight="1" x14ac:dyDescent="0.25">
      <c r="A102" s="415" t="s">
        <v>329</v>
      </c>
      <c r="B102" s="416" t="s">
        <v>255</v>
      </c>
      <c r="C102" s="417">
        <v>56441</v>
      </c>
      <c r="D102" s="416" t="s">
        <v>662</v>
      </c>
      <c r="E102" s="418">
        <v>3777</v>
      </c>
      <c r="F102" s="418">
        <v>376</v>
      </c>
      <c r="G102" s="348">
        <f>Table2[[#This Row],[Uninsured ('#)]]/Table2[[#This Row],[Population ('#)]]</f>
        <v>9.9549907333862861E-2</v>
      </c>
      <c r="H102" s="419" t="s">
        <v>346</v>
      </c>
      <c r="I102" s="419" t="s">
        <v>346</v>
      </c>
      <c r="J102" s="420" t="str">
        <f>_xlfn.IFNA(VLOOKUP($C102,'Backsheet - SVI'!$A$1:$BZ$1000,58,FALSE),"N/A")</f>
        <v>Most vulnerability</v>
      </c>
    </row>
    <row r="103" spans="1:10" s="216" customFormat="1" ht="15.75" customHeight="1" x14ac:dyDescent="0.25">
      <c r="A103" s="415" t="s">
        <v>329</v>
      </c>
      <c r="B103" s="416" t="s">
        <v>248</v>
      </c>
      <c r="C103" s="417">
        <v>56435</v>
      </c>
      <c r="D103" s="416" t="s">
        <v>663</v>
      </c>
      <c r="E103" s="418">
        <v>2768</v>
      </c>
      <c r="F103" s="418">
        <v>313</v>
      </c>
      <c r="G103" s="348">
        <f>Table2[[#This Row],[Uninsured ('#)]]/Table2[[#This Row],[Population ('#)]]</f>
        <v>0.11307803468208093</v>
      </c>
      <c r="H103" s="419" t="s">
        <v>346</v>
      </c>
      <c r="I103" s="419" t="s">
        <v>346</v>
      </c>
      <c r="J103" s="420" t="str">
        <f>_xlfn.IFNA(VLOOKUP($C103,'Backsheet - SVI'!$A$1:$BZ$1000,58,FALSE),"N/A")</f>
        <v>Most vulnerability</v>
      </c>
    </row>
    <row r="104" spans="1:10" s="216" customFormat="1" ht="15.75" customHeight="1" x14ac:dyDescent="0.25">
      <c r="A104" s="415" t="s">
        <v>329</v>
      </c>
      <c r="B104" s="416" t="s">
        <v>248</v>
      </c>
      <c r="C104" s="417">
        <v>56474</v>
      </c>
      <c r="D104" s="416" t="s">
        <v>664</v>
      </c>
      <c r="E104" s="418">
        <v>4361</v>
      </c>
      <c r="F104" s="418">
        <v>308</v>
      </c>
      <c r="G104" s="348">
        <f>Table2[[#This Row],[Uninsured ('#)]]/Table2[[#This Row],[Population ('#)]]</f>
        <v>7.0626003210272875E-2</v>
      </c>
      <c r="H104" s="419" t="s">
        <v>346</v>
      </c>
      <c r="I104" s="419" t="s">
        <v>346</v>
      </c>
      <c r="J104" s="420" t="str">
        <f>_xlfn.IFNA(VLOOKUP($C104,'Backsheet - SVI'!$A$1:$BZ$1000,58,FALSE),"N/A")</f>
        <v>Most vulnerability</v>
      </c>
    </row>
    <row r="105" spans="1:10" s="216" customFormat="1" ht="15.75" customHeight="1" x14ac:dyDescent="0.25">
      <c r="A105" s="415" t="s">
        <v>329</v>
      </c>
      <c r="B105" s="416" t="s">
        <v>286</v>
      </c>
      <c r="C105" s="417">
        <v>56364</v>
      </c>
      <c r="D105" s="416" t="s">
        <v>665</v>
      </c>
      <c r="E105" s="418">
        <v>5740</v>
      </c>
      <c r="F105" s="418">
        <v>306</v>
      </c>
      <c r="G105" s="348">
        <f>Table2[[#This Row],[Uninsured ('#)]]/Table2[[#This Row],[Population ('#)]]</f>
        <v>5.3310104529616723E-2</v>
      </c>
      <c r="H105" s="419" t="s">
        <v>346</v>
      </c>
      <c r="I105" s="419" t="s">
        <v>346</v>
      </c>
      <c r="J105" s="420" t="str">
        <f>_xlfn.IFNA(VLOOKUP($C105,'Backsheet - SVI'!$A$1:$BZ$1000,58,FALSE),"N/A")</f>
        <v>Significant vulnerability</v>
      </c>
    </row>
    <row r="106" spans="1:10" s="216" customFormat="1" x14ac:dyDescent="0.25">
      <c r="A106" s="415" t="s">
        <v>329</v>
      </c>
      <c r="B106" s="416" t="s">
        <v>314</v>
      </c>
      <c r="C106" s="417">
        <v>56440</v>
      </c>
      <c r="D106" s="416" t="s">
        <v>666</v>
      </c>
      <c r="E106" s="418">
        <v>1313</v>
      </c>
      <c r="F106" s="418">
        <v>296</v>
      </c>
      <c r="G106" s="349">
        <f>Table2[[#This Row],[Uninsured ('#)]]/Table2[[#This Row],[Population ('#)]]</f>
        <v>0.22543792840822544</v>
      </c>
      <c r="H106" s="350" t="s">
        <v>346</v>
      </c>
      <c r="I106" s="350" t="s">
        <v>347</v>
      </c>
      <c r="J106" s="420" t="str">
        <f>_xlfn.IFNA(VLOOKUP($C106,'Backsheet - SVI'!$A$1:$BZ$1000,58,FALSE),"N/A")</f>
        <v>Most vulnerability</v>
      </c>
    </row>
    <row r="107" spans="1:10" s="216" customFormat="1" x14ac:dyDescent="0.25">
      <c r="A107" s="415" t="s">
        <v>329</v>
      </c>
      <c r="B107" s="416" t="s">
        <v>314</v>
      </c>
      <c r="C107" s="417">
        <v>56446</v>
      </c>
      <c r="D107" s="416" t="s">
        <v>667</v>
      </c>
      <c r="E107" s="418">
        <v>1842</v>
      </c>
      <c r="F107" s="418">
        <v>279</v>
      </c>
      <c r="G107" s="348">
        <f>Table2[[#This Row],[Uninsured ('#)]]/Table2[[#This Row],[Population ('#)]]</f>
        <v>0.15146579804560262</v>
      </c>
      <c r="H107" s="419" t="s">
        <v>346</v>
      </c>
      <c r="I107" s="419" t="s">
        <v>346</v>
      </c>
      <c r="J107" s="420" t="str">
        <f>_xlfn.IFNA(VLOOKUP($C107,'Backsheet - SVI'!$A$1:$BZ$1000,58,FALSE),"N/A")</f>
        <v>Most vulnerability</v>
      </c>
    </row>
    <row r="108" spans="1:10" s="216" customFormat="1" x14ac:dyDescent="0.25">
      <c r="A108" s="415" t="s">
        <v>329</v>
      </c>
      <c r="B108" s="416" t="s">
        <v>255</v>
      </c>
      <c r="C108" s="417">
        <v>56468</v>
      </c>
      <c r="D108" s="416" t="s">
        <v>668</v>
      </c>
      <c r="E108" s="418">
        <v>4220</v>
      </c>
      <c r="F108" s="418">
        <v>264</v>
      </c>
      <c r="G108" s="348">
        <f>Table2[[#This Row],[Uninsured ('#)]]/Table2[[#This Row],[Population ('#)]]</f>
        <v>6.2559241706161131E-2</v>
      </c>
      <c r="H108" s="419" t="s">
        <v>346</v>
      </c>
      <c r="I108" s="419" t="s">
        <v>346</v>
      </c>
      <c r="J108" s="420" t="str">
        <f>_xlfn.IFNA(VLOOKUP($C108,'Backsheet - SVI'!$A$1:$BZ$1000,58,FALSE),"N/A")</f>
        <v>Least vulnerability</v>
      </c>
    </row>
    <row r="109" spans="1:10" s="216" customFormat="1" x14ac:dyDescent="0.25">
      <c r="A109" s="415" t="s">
        <v>329</v>
      </c>
      <c r="B109" s="416" t="s">
        <v>314</v>
      </c>
      <c r="C109" s="417">
        <v>56438</v>
      </c>
      <c r="D109" s="416" t="s">
        <v>669</v>
      </c>
      <c r="E109" s="418">
        <v>2700</v>
      </c>
      <c r="F109" s="418">
        <v>252</v>
      </c>
      <c r="G109" s="348">
        <f>Table2[[#This Row],[Uninsured ('#)]]/Table2[[#This Row],[Population ('#)]]</f>
        <v>9.3333333333333338E-2</v>
      </c>
      <c r="H109" s="419" t="s">
        <v>346</v>
      </c>
      <c r="I109" s="419" t="s">
        <v>346</v>
      </c>
      <c r="J109" s="420" t="str">
        <f>_xlfn.IFNA(VLOOKUP($C109,'Backsheet - SVI'!$A$1:$BZ$1000,58,FALSE),"N/A")</f>
        <v>Most vulnerability</v>
      </c>
    </row>
    <row r="110" spans="1:10" s="70" customFormat="1" x14ac:dyDescent="0.25">
      <c r="A110" s="415" t="s">
        <v>329</v>
      </c>
      <c r="B110" s="416" t="s">
        <v>314</v>
      </c>
      <c r="C110" s="417">
        <v>56437</v>
      </c>
      <c r="D110" s="416" t="s">
        <v>670</v>
      </c>
      <c r="E110" s="418">
        <v>1376</v>
      </c>
      <c r="F110" s="418">
        <v>238</v>
      </c>
      <c r="G110" s="348">
        <f>Table2[[#This Row],[Uninsured ('#)]]/Table2[[#This Row],[Population ('#)]]</f>
        <v>0.17296511627906977</v>
      </c>
      <c r="H110" s="419" t="s">
        <v>346</v>
      </c>
      <c r="I110" s="419" t="s">
        <v>347</v>
      </c>
      <c r="J110" s="420" t="str">
        <f>_xlfn.IFNA(VLOOKUP($C110,'Backsheet - SVI'!$A$1:$BZ$1000,58,FALSE),"N/A")</f>
        <v>Most vulnerability</v>
      </c>
    </row>
    <row r="111" spans="1:10" s="70" customFormat="1" ht="14.25" customHeight="1" x14ac:dyDescent="0.25">
      <c r="A111" s="415" t="s">
        <v>329</v>
      </c>
      <c r="B111" s="416" t="s">
        <v>317</v>
      </c>
      <c r="C111" s="417">
        <v>56477</v>
      </c>
      <c r="D111" s="416" t="s">
        <v>671</v>
      </c>
      <c r="E111" s="418">
        <v>2807</v>
      </c>
      <c r="F111" s="418">
        <v>216</v>
      </c>
      <c r="G111" s="349">
        <f>Table2[[#This Row],[Uninsured ('#)]]/Table2[[#This Row],[Population ('#)]]</f>
        <v>7.6950480940505883E-2</v>
      </c>
      <c r="H111" s="350" t="s">
        <v>346</v>
      </c>
      <c r="I111" s="350" t="s">
        <v>346</v>
      </c>
      <c r="J111" s="420" t="str">
        <f>_xlfn.IFNA(VLOOKUP($C111,'Backsheet - SVI'!$A$1:$BZ$1000,58,FALSE),"N/A")</f>
        <v>Most vulnerability</v>
      </c>
    </row>
    <row r="112" spans="1:10" s="70" customFormat="1" x14ac:dyDescent="0.25">
      <c r="A112" s="415" t="s">
        <v>329</v>
      </c>
      <c r="B112" s="416" t="s">
        <v>248</v>
      </c>
      <c r="C112" s="417">
        <v>56484</v>
      </c>
      <c r="D112" s="416" t="s">
        <v>672</v>
      </c>
      <c r="E112" s="418">
        <v>3131</v>
      </c>
      <c r="F112" s="418">
        <v>207</v>
      </c>
      <c r="G112" s="348">
        <f>Table2[[#This Row],[Uninsured ('#)]]/Table2[[#This Row],[Population ('#)]]</f>
        <v>6.6113062919195151E-2</v>
      </c>
      <c r="H112" s="419" t="s">
        <v>346</v>
      </c>
      <c r="I112" s="419" t="s">
        <v>346</v>
      </c>
      <c r="J112" s="420" t="str">
        <f>_xlfn.IFNA(VLOOKUP($C112,'Backsheet - SVI'!$A$1:$BZ$1000,58,FALSE),"N/A")</f>
        <v>Most vulnerability</v>
      </c>
    </row>
    <row r="113" spans="1:10" s="70" customFormat="1" x14ac:dyDescent="0.25">
      <c r="A113" s="415" t="s">
        <v>329</v>
      </c>
      <c r="B113" s="416" t="s">
        <v>314</v>
      </c>
      <c r="C113" s="417">
        <v>56479</v>
      </c>
      <c r="D113" s="416" t="s">
        <v>673</v>
      </c>
      <c r="E113" s="418">
        <v>4664</v>
      </c>
      <c r="F113" s="418">
        <v>203</v>
      </c>
      <c r="G113" s="348">
        <f>Table2[[#This Row],[Uninsured ('#)]]/Table2[[#This Row],[Population ('#)]]</f>
        <v>4.3524871355060037E-2</v>
      </c>
      <c r="H113" s="419" t="s">
        <v>346</v>
      </c>
      <c r="I113" s="419" t="s">
        <v>346</v>
      </c>
      <c r="J113" s="420" t="str">
        <f>_xlfn.IFNA(VLOOKUP($C113,'Backsheet - SVI'!$A$1:$BZ$1000,58,FALSE),"N/A")</f>
        <v>Most vulnerability</v>
      </c>
    </row>
    <row r="114" spans="1:10" s="70" customFormat="1" x14ac:dyDescent="0.25">
      <c r="A114" s="415" t="s">
        <v>329</v>
      </c>
      <c r="B114" s="416" t="s">
        <v>317</v>
      </c>
      <c r="C114" s="417">
        <v>56464</v>
      </c>
      <c r="D114" s="416" t="s">
        <v>674</v>
      </c>
      <c r="E114" s="418">
        <v>4748</v>
      </c>
      <c r="F114" s="418">
        <v>196</v>
      </c>
      <c r="G114" s="349">
        <f>Table2[[#This Row],[Uninsured ('#)]]/Table2[[#This Row],[Population ('#)]]</f>
        <v>4.1280539174389216E-2</v>
      </c>
      <c r="H114" s="350" t="s">
        <v>346</v>
      </c>
      <c r="I114" s="350" t="s">
        <v>346</v>
      </c>
      <c r="J114" s="420" t="str">
        <f>_xlfn.IFNA(VLOOKUP($C114,'Backsheet - SVI'!$A$1:$BZ$1000,58,FALSE),"N/A")</f>
        <v>Most vulnerability</v>
      </c>
    </row>
    <row r="115" spans="1:10" s="70" customFormat="1" x14ac:dyDescent="0.25">
      <c r="A115" s="415" t="s">
        <v>329</v>
      </c>
      <c r="B115" s="416" t="s">
        <v>317</v>
      </c>
      <c r="C115" s="417">
        <v>56481</v>
      </c>
      <c r="D115" s="416" t="s">
        <v>675</v>
      </c>
      <c r="E115" s="418">
        <v>2401</v>
      </c>
      <c r="F115" s="418">
        <v>181</v>
      </c>
      <c r="G115" s="348">
        <f>Table2[[#This Row],[Uninsured ('#)]]/Table2[[#This Row],[Population ('#)]]</f>
        <v>7.5385256143273641E-2</v>
      </c>
      <c r="H115" s="419" t="s">
        <v>346</v>
      </c>
      <c r="I115" s="419" t="s">
        <v>346</v>
      </c>
      <c r="J115" s="420" t="str">
        <f>_xlfn.IFNA(VLOOKUP($C115,'Backsheet - SVI'!$A$1:$BZ$1000,58,FALSE),"N/A")</f>
        <v>Significant vulnerability</v>
      </c>
    </row>
    <row r="116" spans="1:10" s="70" customFormat="1" x14ac:dyDescent="0.25">
      <c r="A116" s="415" t="s">
        <v>329</v>
      </c>
      <c r="B116" s="416" t="s">
        <v>255</v>
      </c>
      <c r="C116" s="417">
        <v>56425</v>
      </c>
      <c r="D116" s="416" t="s">
        <v>676</v>
      </c>
      <c r="E116" s="418">
        <v>8474</v>
      </c>
      <c r="F116" s="418">
        <v>179</v>
      </c>
      <c r="G116" s="348">
        <f>Table2[[#This Row],[Uninsured ('#)]]/Table2[[#This Row],[Population ('#)]]</f>
        <v>2.1123436393674769E-2</v>
      </c>
      <c r="H116" s="419" t="s">
        <v>346</v>
      </c>
      <c r="I116" s="419" t="s">
        <v>346</v>
      </c>
      <c r="J116" s="420" t="str">
        <f>_xlfn.IFNA(VLOOKUP($C116,'Backsheet - SVI'!$A$1:$BZ$1000,58,FALSE),"N/A")</f>
        <v>Significant vulnerability</v>
      </c>
    </row>
    <row r="117" spans="1:10" s="70" customFormat="1" x14ac:dyDescent="0.25">
      <c r="A117" s="415" t="s">
        <v>329</v>
      </c>
      <c r="B117" s="416" t="s">
        <v>286</v>
      </c>
      <c r="C117" s="417">
        <v>56466</v>
      </c>
      <c r="D117" s="416" t="s">
        <v>677</v>
      </c>
      <c r="E117" s="418">
        <v>2861</v>
      </c>
      <c r="F117" s="418">
        <v>170</v>
      </c>
      <c r="G117" s="348">
        <f>Table2[[#This Row],[Uninsured ('#)]]/Table2[[#This Row],[Population ('#)]]</f>
        <v>5.9419783292555053E-2</v>
      </c>
      <c r="H117" s="419" t="s">
        <v>346</v>
      </c>
      <c r="I117" s="419" t="s">
        <v>346</v>
      </c>
      <c r="J117" s="420" t="str">
        <f>_xlfn.IFNA(VLOOKUP($C117,'Backsheet - SVI'!$A$1:$BZ$1000,58,FALSE),"N/A")</f>
        <v>Most vulnerability</v>
      </c>
    </row>
    <row r="118" spans="1:10" s="70" customFormat="1" x14ac:dyDescent="0.25">
      <c r="A118" s="415" t="s">
        <v>329</v>
      </c>
      <c r="B118" s="416" t="s">
        <v>248</v>
      </c>
      <c r="C118" s="417">
        <v>56672</v>
      </c>
      <c r="D118" s="416" t="s">
        <v>678</v>
      </c>
      <c r="E118" s="418">
        <v>1879</v>
      </c>
      <c r="F118" s="418">
        <v>151</v>
      </c>
      <c r="G118" s="348">
        <f>Table2[[#This Row],[Uninsured ('#)]]/Table2[[#This Row],[Population ('#)]]</f>
        <v>8.0361894624800423E-2</v>
      </c>
      <c r="H118" s="419" t="s">
        <v>346</v>
      </c>
      <c r="I118" s="419" t="s">
        <v>346</v>
      </c>
      <c r="J118" s="420" t="str">
        <f>_xlfn.IFNA(VLOOKUP($C118,'Backsheet - SVI'!$A$1:$BZ$1000,58,FALSE),"N/A")</f>
        <v>Most vulnerability</v>
      </c>
    </row>
    <row r="119" spans="1:10" s="70" customFormat="1" x14ac:dyDescent="0.25">
      <c r="A119" s="415" t="s">
        <v>329</v>
      </c>
      <c r="B119" s="416" t="s">
        <v>255</v>
      </c>
      <c r="C119" s="417">
        <v>56449</v>
      </c>
      <c r="D119" s="416" t="s">
        <v>679</v>
      </c>
      <c r="E119" s="418">
        <v>1962</v>
      </c>
      <c r="F119" s="418">
        <v>137</v>
      </c>
      <c r="G119" s="348">
        <f>Table2[[#This Row],[Uninsured ('#)]]/Table2[[#This Row],[Population ('#)]]</f>
        <v>6.9826707441386346E-2</v>
      </c>
      <c r="H119" s="419" t="s">
        <v>346</v>
      </c>
      <c r="I119" s="419" t="s">
        <v>346</v>
      </c>
      <c r="J119" s="420" t="str">
        <f>_xlfn.IFNA(VLOOKUP($C119,'Backsheet - SVI'!$A$1:$BZ$1000,58,FALSE),"N/A")</f>
        <v>Some vulnerability</v>
      </c>
    </row>
    <row r="120" spans="1:10" s="70" customFormat="1" x14ac:dyDescent="0.25">
      <c r="A120" s="415" t="s">
        <v>329</v>
      </c>
      <c r="B120" s="416" t="s">
        <v>255</v>
      </c>
      <c r="C120" s="417">
        <v>56465</v>
      </c>
      <c r="D120" s="416" t="s">
        <v>680</v>
      </c>
      <c r="E120" s="418">
        <v>2165</v>
      </c>
      <c r="F120" s="418">
        <v>111</v>
      </c>
      <c r="G120" s="348">
        <f>Table2[[#This Row],[Uninsured ('#)]]/Table2[[#This Row],[Population ('#)]]</f>
        <v>5.1270207852193994E-2</v>
      </c>
      <c r="H120" s="419" t="s">
        <v>346</v>
      </c>
      <c r="I120" s="419" t="s">
        <v>346</v>
      </c>
      <c r="J120" s="420" t="str">
        <f>_xlfn.IFNA(VLOOKUP($C120,'Backsheet - SVI'!$A$1:$BZ$1000,58,FALSE),"N/A")</f>
        <v>Some vulnerability</v>
      </c>
    </row>
    <row r="121" spans="1:10" s="70" customFormat="1" x14ac:dyDescent="0.25">
      <c r="A121" s="415" t="s">
        <v>329</v>
      </c>
      <c r="B121" s="416" t="s">
        <v>286</v>
      </c>
      <c r="C121" s="417">
        <v>56373</v>
      </c>
      <c r="D121" s="416" t="s">
        <v>681</v>
      </c>
      <c r="E121" s="418">
        <v>3090</v>
      </c>
      <c r="F121" s="418">
        <v>110</v>
      </c>
      <c r="G121" s="349">
        <f>Table2[[#This Row],[Uninsured ('#)]]/Table2[[#This Row],[Population ('#)]]</f>
        <v>3.5598705501618123E-2</v>
      </c>
      <c r="H121" s="350" t="s">
        <v>346</v>
      </c>
      <c r="I121" s="350" t="s">
        <v>346</v>
      </c>
      <c r="J121" s="420" t="str">
        <f>_xlfn.IFNA(VLOOKUP($C121,'Backsheet - SVI'!$A$1:$BZ$1000,58,FALSE),"N/A")</f>
        <v>Significant vulnerability</v>
      </c>
    </row>
    <row r="122" spans="1:10" s="70" customFormat="1" x14ac:dyDescent="0.25">
      <c r="A122" s="415" t="s">
        <v>329</v>
      </c>
      <c r="B122" s="416" t="s">
        <v>314</v>
      </c>
      <c r="C122" s="417">
        <v>56434</v>
      </c>
      <c r="D122" s="416" t="s">
        <v>682</v>
      </c>
      <c r="E122" s="418">
        <v>242</v>
      </c>
      <c r="F122" s="418">
        <v>107</v>
      </c>
      <c r="G122" s="348">
        <f>Table2[[#This Row],[Uninsured ('#)]]/Table2[[#This Row],[Population ('#)]]</f>
        <v>0.44214876033057854</v>
      </c>
      <c r="H122" s="419" t="s">
        <v>346</v>
      </c>
      <c r="I122" s="419" t="s">
        <v>347</v>
      </c>
      <c r="J122" s="420" t="str">
        <f>_xlfn.IFNA(VLOOKUP($C122,'Backsheet - SVI'!$A$1:$BZ$1000,58,FALSE),"N/A")</f>
        <v>Significant vulnerability</v>
      </c>
    </row>
    <row r="123" spans="1:10" s="216" customFormat="1" x14ac:dyDescent="0.25">
      <c r="A123" s="415" t="s">
        <v>329</v>
      </c>
      <c r="B123" s="416" t="s">
        <v>248</v>
      </c>
      <c r="C123" s="417">
        <v>56473</v>
      </c>
      <c r="D123" s="416" t="s">
        <v>683</v>
      </c>
      <c r="E123" s="418">
        <v>3238</v>
      </c>
      <c r="F123" s="418">
        <v>103</v>
      </c>
      <c r="G123" s="348">
        <f>Table2[[#This Row],[Uninsured ('#)]]/Table2[[#This Row],[Population ('#)]]</f>
        <v>3.1809759110562073E-2</v>
      </c>
      <c r="H123" s="419" t="s">
        <v>346</v>
      </c>
      <c r="I123" s="419" t="s">
        <v>346</v>
      </c>
      <c r="J123" s="420" t="str">
        <f>_xlfn.IFNA(VLOOKUP($C123,'Backsheet - SVI'!$A$1:$BZ$1000,58,FALSE),"N/A")</f>
        <v>Some vulnerability</v>
      </c>
    </row>
    <row r="124" spans="1:10" s="216" customFormat="1" x14ac:dyDescent="0.25">
      <c r="A124" s="415" t="s">
        <v>329</v>
      </c>
      <c r="B124" s="416" t="s">
        <v>248</v>
      </c>
      <c r="C124" s="417">
        <v>56655</v>
      </c>
      <c r="D124" s="416" t="s">
        <v>684</v>
      </c>
      <c r="E124" s="418">
        <v>1420</v>
      </c>
      <c r="F124" s="418">
        <v>81</v>
      </c>
      <c r="G124" s="348">
        <f>Table2[[#This Row],[Uninsured ('#)]]/Table2[[#This Row],[Population ('#)]]</f>
        <v>5.7042253521126761E-2</v>
      </c>
      <c r="H124" s="419" t="s">
        <v>346</v>
      </c>
      <c r="I124" s="419" t="s">
        <v>346</v>
      </c>
      <c r="J124" s="420" t="str">
        <f>_xlfn.IFNA(VLOOKUP($C124,'Backsheet - SVI'!$A$1:$BZ$1000,58,FALSE),"N/A")</f>
        <v>Most vulnerability</v>
      </c>
    </row>
    <row r="125" spans="1:10" s="216" customFormat="1" x14ac:dyDescent="0.25">
      <c r="A125" s="415" t="s">
        <v>329</v>
      </c>
      <c r="B125" s="416" t="s">
        <v>255</v>
      </c>
      <c r="C125" s="417">
        <v>56450</v>
      </c>
      <c r="D125" s="416" t="s">
        <v>685</v>
      </c>
      <c r="E125" s="418">
        <v>1014</v>
      </c>
      <c r="F125" s="418">
        <v>80</v>
      </c>
      <c r="G125" s="348">
        <f>Table2[[#This Row],[Uninsured ('#)]]/Table2[[#This Row],[Population ('#)]]</f>
        <v>7.8895463510848127E-2</v>
      </c>
      <c r="H125" s="419" t="s">
        <v>346</v>
      </c>
      <c r="I125" s="419" t="s">
        <v>346</v>
      </c>
      <c r="J125" s="420" t="str">
        <f>_xlfn.IFNA(VLOOKUP($C125,'Backsheet - SVI'!$A$1:$BZ$1000,58,FALSE),"N/A")</f>
        <v>Most vulnerability</v>
      </c>
    </row>
    <row r="126" spans="1:10" s="216" customFormat="1" x14ac:dyDescent="0.25">
      <c r="A126" s="415" t="s">
        <v>329</v>
      </c>
      <c r="B126" s="416" t="s">
        <v>248</v>
      </c>
      <c r="C126" s="417">
        <v>56452</v>
      </c>
      <c r="D126" s="416" t="s">
        <v>686</v>
      </c>
      <c r="E126" s="418">
        <v>1848</v>
      </c>
      <c r="F126" s="418">
        <v>61</v>
      </c>
      <c r="G126" s="348">
        <f>Table2[[#This Row],[Uninsured ('#)]]/Table2[[#This Row],[Population ('#)]]</f>
        <v>3.3008658008658008E-2</v>
      </c>
      <c r="H126" s="419" t="s">
        <v>346</v>
      </c>
      <c r="I126" s="419" t="s">
        <v>346</v>
      </c>
      <c r="J126" s="420" t="str">
        <f>_xlfn.IFNA(VLOOKUP($C126,'Backsheet - SVI'!$A$1:$BZ$1000,58,FALSE),"N/A")</f>
        <v>Significant vulnerability</v>
      </c>
    </row>
    <row r="127" spans="1:10" s="216" customFormat="1" x14ac:dyDescent="0.25">
      <c r="A127" s="415" t="s">
        <v>330</v>
      </c>
      <c r="B127" s="416" t="s">
        <v>297</v>
      </c>
      <c r="C127" s="417">
        <v>56721</v>
      </c>
      <c r="D127" s="416" t="s">
        <v>687</v>
      </c>
      <c r="E127" s="418">
        <v>10802</v>
      </c>
      <c r="F127" s="418">
        <v>438</v>
      </c>
      <c r="G127" s="348">
        <f>Table2[[#This Row],[Uninsured ('#)]]/Table2[[#This Row],[Population ('#)]]</f>
        <v>4.054804665802629E-2</v>
      </c>
      <c r="H127" s="419" t="s">
        <v>347</v>
      </c>
      <c r="I127" s="419" t="s">
        <v>346</v>
      </c>
      <c r="J127" s="421" t="str">
        <f>_xlfn.IFNA(VLOOKUP($C127,'Backsheet - SVI'!$A$1:$BZ$1000,58,FALSE),"N/A")</f>
        <v>Most vulnerability</v>
      </c>
    </row>
    <row r="128" spans="1:10" s="216" customFormat="1" x14ac:dyDescent="0.25">
      <c r="A128" s="415" t="s">
        <v>330</v>
      </c>
      <c r="B128" s="416" t="s">
        <v>305</v>
      </c>
      <c r="C128" s="417">
        <v>56763</v>
      </c>
      <c r="D128" s="416" t="s">
        <v>688</v>
      </c>
      <c r="E128" s="418">
        <v>5160</v>
      </c>
      <c r="F128" s="418">
        <v>406</v>
      </c>
      <c r="G128" s="348">
        <f>Table2[[#This Row],[Uninsured ('#)]]/Table2[[#This Row],[Population ('#)]]</f>
        <v>7.8682170542635654E-2</v>
      </c>
      <c r="H128" s="419" t="s">
        <v>347</v>
      </c>
      <c r="I128" s="419" t="s">
        <v>347</v>
      </c>
      <c r="J128" s="420" t="str">
        <f>_xlfn.IFNA(VLOOKUP($C128,'Backsheet - SVI'!$A$1:$BZ$1000,58,FALSE),"N/A")</f>
        <v>Most vulnerability</v>
      </c>
    </row>
    <row r="129" spans="1:10" s="216" customFormat="1" x14ac:dyDescent="0.25">
      <c r="A129" s="415" t="s">
        <v>330</v>
      </c>
      <c r="B129" s="416" t="s">
        <v>294</v>
      </c>
      <c r="C129" s="417">
        <v>56701</v>
      </c>
      <c r="D129" s="416" t="s">
        <v>689</v>
      </c>
      <c r="E129" s="418">
        <v>12763</v>
      </c>
      <c r="F129" s="418">
        <v>332</v>
      </c>
      <c r="G129" s="348">
        <f>Table2[[#This Row],[Uninsured ('#)]]/Table2[[#This Row],[Population ('#)]]</f>
        <v>2.6012692940531223E-2</v>
      </c>
      <c r="H129" s="419" t="s">
        <v>347</v>
      </c>
      <c r="I129" s="419" t="s">
        <v>346</v>
      </c>
      <c r="J129" s="420" t="str">
        <f>_xlfn.IFNA(VLOOKUP($C129,'Backsheet - SVI'!$A$1:$BZ$1000,58,FALSE),"N/A")</f>
        <v>Significant vulnerability</v>
      </c>
    </row>
    <row r="130" spans="1:10" s="216" customFormat="1" x14ac:dyDescent="0.25">
      <c r="A130" s="415" t="s">
        <v>330</v>
      </c>
      <c r="B130" s="416" t="s">
        <v>305</v>
      </c>
      <c r="C130" s="417">
        <v>56751</v>
      </c>
      <c r="D130" s="416" t="s">
        <v>305</v>
      </c>
      <c r="E130" s="418">
        <v>5647</v>
      </c>
      <c r="F130" s="418">
        <v>207</v>
      </c>
      <c r="G130" s="348">
        <f>Table2[[#This Row],[Uninsured ('#)]]/Table2[[#This Row],[Population ('#)]]</f>
        <v>3.6656631839915001E-2</v>
      </c>
      <c r="H130" s="419" t="s">
        <v>346</v>
      </c>
      <c r="I130" s="419" t="s">
        <v>346</v>
      </c>
      <c r="J130" s="420" t="str">
        <f>_xlfn.IFNA(VLOOKUP($C130,'Backsheet - SVI'!$A$1:$BZ$1000,58,FALSE),"N/A")</f>
        <v>Significant vulnerability</v>
      </c>
    </row>
    <row r="131" spans="1:10" s="216" customFormat="1" x14ac:dyDescent="0.25">
      <c r="A131" s="415" t="s">
        <v>330</v>
      </c>
      <c r="B131" s="416" t="s">
        <v>297</v>
      </c>
      <c r="C131" s="417">
        <v>56540</v>
      </c>
      <c r="D131" s="416" t="s">
        <v>690</v>
      </c>
      <c r="E131" s="418">
        <v>1866</v>
      </c>
      <c r="F131" s="418">
        <v>178</v>
      </c>
      <c r="G131" s="349">
        <f>Table2[[#This Row],[Uninsured ('#)]]/Table2[[#This Row],[Population ('#)]]</f>
        <v>9.5391211146838156E-2</v>
      </c>
      <c r="H131" s="350" t="s">
        <v>346</v>
      </c>
      <c r="I131" s="350" t="s">
        <v>347</v>
      </c>
      <c r="J131" s="420" t="str">
        <f>_xlfn.IFNA(VLOOKUP($C131,'Backsheet - SVI'!$A$1:$BZ$1000,58,FALSE),"N/A")</f>
        <v>Most vulnerability</v>
      </c>
    </row>
    <row r="132" spans="1:10" s="216" customFormat="1" x14ac:dyDescent="0.25">
      <c r="A132" s="415" t="s">
        <v>330</v>
      </c>
      <c r="B132" s="416" t="s">
        <v>297</v>
      </c>
      <c r="C132" s="417">
        <v>56542</v>
      </c>
      <c r="D132" s="416" t="s">
        <v>691</v>
      </c>
      <c r="E132" s="418">
        <v>2439</v>
      </c>
      <c r="F132" s="418">
        <v>118</v>
      </c>
      <c r="G132" s="348">
        <f>Table2[[#This Row],[Uninsured ('#)]]/Table2[[#This Row],[Population ('#)]]</f>
        <v>4.8380483804838045E-2</v>
      </c>
      <c r="H132" s="419" t="s">
        <v>346</v>
      </c>
      <c r="I132" s="419" t="s">
        <v>346</v>
      </c>
      <c r="J132" s="420" t="str">
        <f>_xlfn.IFNA(VLOOKUP($C132,'Backsheet - SVI'!$A$1:$BZ$1000,58,FALSE),"N/A")</f>
        <v>Most vulnerability</v>
      </c>
    </row>
    <row r="133" spans="1:10" s="216" customFormat="1" x14ac:dyDescent="0.25">
      <c r="A133" s="423" t="s">
        <v>330</v>
      </c>
      <c r="B133" s="416" t="s">
        <v>282</v>
      </c>
      <c r="C133" s="417">
        <v>56762</v>
      </c>
      <c r="D133" s="416" t="s">
        <v>692</v>
      </c>
      <c r="E133" s="418">
        <v>2390</v>
      </c>
      <c r="F133" s="418">
        <v>111</v>
      </c>
      <c r="G133" s="348">
        <f>Table2[[#This Row],[Uninsured ('#)]]/Table2[[#This Row],[Population ('#)]]</f>
        <v>4.6443514644351466E-2</v>
      </c>
      <c r="H133" s="419" t="s">
        <v>346</v>
      </c>
      <c r="I133" s="419" t="s">
        <v>346</v>
      </c>
      <c r="J133" s="420" t="str">
        <f>_xlfn.IFNA(VLOOKUP($C133,'Backsheet - SVI'!$A$1:$BZ$1000,58,FALSE),"N/A")</f>
        <v>Most vulnerability</v>
      </c>
    </row>
    <row r="134" spans="1:10" s="216" customFormat="1" x14ac:dyDescent="0.25">
      <c r="A134" s="415" t="s">
        <v>330</v>
      </c>
      <c r="B134" s="416" t="s">
        <v>291</v>
      </c>
      <c r="C134" s="417">
        <v>56510</v>
      </c>
      <c r="D134" s="416" t="s">
        <v>693</v>
      </c>
      <c r="E134" s="418">
        <v>2291</v>
      </c>
      <c r="F134" s="418">
        <v>96</v>
      </c>
      <c r="G134" s="348">
        <f>Table2[[#This Row],[Uninsured ('#)]]/Table2[[#This Row],[Population ('#)]]</f>
        <v>4.1903099083369706E-2</v>
      </c>
      <c r="H134" s="419" t="s">
        <v>346</v>
      </c>
      <c r="I134" s="419" t="s">
        <v>346</v>
      </c>
      <c r="J134" s="420" t="str">
        <f>_xlfn.IFNA(VLOOKUP($C134,'Backsheet - SVI'!$A$1:$BZ$1000,58,FALSE),"N/A")</f>
        <v>Most vulnerability</v>
      </c>
    </row>
    <row r="135" spans="1:10" s="216" customFormat="1" x14ac:dyDescent="0.25">
      <c r="A135" s="415" t="s">
        <v>330</v>
      </c>
      <c r="B135" s="416" t="s">
        <v>291</v>
      </c>
      <c r="C135" s="417">
        <v>56584</v>
      </c>
      <c r="D135" s="416" t="s">
        <v>694</v>
      </c>
      <c r="E135" s="418">
        <v>1313</v>
      </c>
      <c r="F135" s="418">
        <v>69</v>
      </c>
      <c r="G135" s="348">
        <f>Table2[[#This Row],[Uninsured ('#)]]/Table2[[#This Row],[Population ('#)]]</f>
        <v>5.2551408987052552E-2</v>
      </c>
      <c r="H135" s="419" t="s">
        <v>346</v>
      </c>
      <c r="I135" s="419" t="s">
        <v>346</v>
      </c>
      <c r="J135" s="420" t="str">
        <f>_xlfn.IFNA(VLOOKUP($C135,'Backsheet - SVI'!$A$1:$BZ$1000,58,FALSE),"N/A")</f>
        <v>Significant vulnerability</v>
      </c>
    </row>
    <row r="136" spans="1:10" s="216" customFormat="1" x14ac:dyDescent="0.25">
      <c r="A136" s="415" t="s">
        <v>330</v>
      </c>
      <c r="B136" s="416" t="s">
        <v>297</v>
      </c>
      <c r="C136" s="417">
        <v>56556</v>
      </c>
      <c r="D136" s="416" t="s">
        <v>695</v>
      </c>
      <c r="E136" s="418">
        <v>1171</v>
      </c>
      <c r="F136" s="418">
        <v>60</v>
      </c>
      <c r="G136" s="348">
        <f>Table2[[#This Row],[Uninsured ('#)]]/Table2[[#This Row],[Population ('#)]]</f>
        <v>5.1238257899231428E-2</v>
      </c>
      <c r="H136" s="419" t="s">
        <v>346</v>
      </c>
      <c r="I136" s="419" t="s">
        <v>346</v>
      </c>
      <c r="J136" s="420" t="str">
        <f>_xlfn.IFNA(VLOOKUP($C136,'Backsheet - SVI'!$A$1:$BZ$1000,58,FALSE),"N/A")</f>
        <v>Most vulnerability</v>
      </c>
    </row>
    <row r="137" spans="1:10" s="70" customFormat="1" x14ac:dyDescent="0.25">
      <c r="A137" s="415" t="s">
        <v>330</v>
      </c>
      <c r="B137" s="416" t="s">
        <v>300</v>
      </c>
      <c r="C137" s="417">
        <v>56750</v>
      </c>
      <c r="D137" s="416" t="s">
        <v>696</v>
      </c>
      <c r="E137" s="418">
        <v>2313</v>
      </c>
      <c r="F137" s="418">
        <v>60</v>
      </c>
      <c r="G137" s="348">
        <f>Table2[[#This Row],[Uninsured ('#)]]/Table2[[#This Row],[Population ('#)]]</f>
        <v>2.5940337224383919E-2</v>
      </c>
      <c r="H137" s="419" t="s">
        <v>346</v>
      </c>
      <c r="I137" s="419" t="s">
        <v>346</v>
      </c>
      <c r="J137" s="420" t="str">
        <f>_xlfn.IFNA(VLOOKUP($C137,'Backsheet - SVI'!$A$1:$BZ$1000,58,FALSE),"N/A")</f>
        <v>Most vulnerability</v>
      </c>
    </row>
    <row r="138" spans="1:10" s="70" customFormat="1" x14ac:dyDescent="0.25">
      <c r="A138" s="415" t="s">
        <v>330</v>
      </c>
      <c r="B138" s="416" t="s">
        <v>282</v>
      </c>
      <c r="C138" s="417">
        <v>56727</v>
      </c>
      <c r="D138" s="416" t="s">
        <v>697</v>
      </c>
      <c r="E138" s="418">
        <v>892</v>
      </c>
      <c r="F138" s="418">
        <v>54</v>
      </c>
      <c r="G138" s="348">
        <f>Table2[[#This Row],[Uninsured ('#)]]/Table2[[#This Row],[Population ('#)]]</f>
        <v>6.0538116591928252E-2</v>
      </c>
      <c r="H138" s="419" t="s">
        <v>346</v>
      </c>
      <c r="I138" s="419" t="s">
        <v>347</v>
      </c>
      <c r="J138" s="420" t="str">
        <f>_xlfn.IFNA(VLOOKUP($C138,'Backsheet - SVI'!$A$1:$BZ$1000,58,FALSE),"N/A")</f>
        <v>Least vulnerability</v>
      </c>
    </row>
    <row r="139" spans="1:10" s="70" customFormat="1" x14ac:dyDescent="0.25">
      <c r="A139" s="415" t="s">
        <v>331</v>
      </c>
      <c r="B139" s="416" t="s">
        <v>244</v>
      </c>
      <c r="C139" s="417">
        <v>56001</v>
      </c>
      <c r="D139" s="416" t="s">
        <v>698</v>
      </c>
      <c r="E139" s="418">
        <v>49652</v>
      </c>
      <c r="F139" s="418">
        <v>1719</v>
      </c>
      <c r="G139" s="348">
        <f>Table2[[#This Row],[Uninsured ('#)]]/Table2[[#This Row],[Population ('#)]]</f>
        <v>3.4620961894787722E-2</v>
      </c>
      <c r="H139" s="419" t="s">
        <v>347</v>
      </c>
      <c r="I139" s="419" t="s">
        <v>346</v>
      </c>
      <c r="J139" s="420" t="str">
        <f>_xlfn.IFNA(VLOOKUP($C139,'Backsheet - SVI'!$A$1:$BZ$1000,58,FALSE),"N/A")</f>
        <v>Most vulnerability</v>
      </c>
    </row>
    <row r="140" spans="1:10" s="70" customFormat="1" x14ac:dyDescent="0.25">
      <c r="A140" s="415" t="s">
        <v>331</v>
      </c>
      <c r="B140" s="416" t="s">
        <v>283</v>
      </c>
      <c r="C140" s="417">
        <v>56031</v>
      </c>
      <c r="D140" s="416" t="s">
        <v>699</v>
      </c>
      <c r="E140" s="418">
        <v>11851</v>
      </c>
      <c r="F140" s="418">
        <v>786</v>
      </c>
      <c r="G140" s="348">
        <f>Table2[[#This Row],[Uninsured ('#)]]/Table2[[#This Row],[Population ('#)]]</f>
        <v>6.6323517002784577E-2</v>
      </c>
      <c r="H140" s="419" t="s">
        <v>347</v>
      </c>
      <c r="I140" s="419" t="s">
        <v>346</v>
      </c>
      <c r="J140" s="420" t="str">
        <f>_xlfn.IFNA(VLOOKUP($C140,'Backsheet - SVI'!$A$1:$BZ$1000,58,FALSE),"N/A")</f>
        <v>Most vulnerability</v>
      </c>
    </row>
    <row r="141" spans="1:10" s="70" customFormat="1" x14ac:dyDescent="0.25">
      <c r="A141" s="415" t="s">
        <v>331</v>
      </c>
      <c r="B141" s="416" t="s">
        <v>245</v>
      </c>
      <c r="C141" s="417">
        <v>56073</v>
      </c>
      <c r="D141" s="416" t="s">
        <v>700</v>
      </c>
      <c r="E141" s="418">
        <v>17248</v>
      </c>
      <c r="F141" s="418">
        <v>774</v>
      </c>
      <c r="G141" s="348">
        <f>Table2[[#This Row],[Uninsured ('#)]]/Table2[[#This Row],[Population ('#)]]</f>
        <v>4.4874768089053801E-2</v>
      </c>
      <c r="H141" s="419" t="s">
        <v>347</v>
      </c>
      <c r="I141" s="419" t="s">
        <v>346</v>
      </c>
      <c r="J141" s="420" t="str">
        <f>_xlfn.IFNA(VLOOKUP($C141,'Backsheet - SVI'!$A$1:$BZ$1000,58,FALSE),"N/A")</f>
        <v>Significant vulnerability</v>
      </c>
    </row>
    <row r="142" spans="1:10" s="70" customFormat="1" x14ac:dyDescent="0.25">
      <c r="A142" s="415" t="s">
        <v>331</v>
      </c>
      <c r="B142" s="416" t="s">
        <v>320</v>
      </c>
      <c r="C142" s="417">
        <v>56081</v>
      </c>
      <c r="D142" s="416" t="s">
        <v>701</v>
      </c>
      <c r="E142" s="418">
        <v>6039</v>
      </c>
      <c r="F142" s="418">
        <v>596</v>
      </c>
      <c r="G142" s="348">
        <f>Table2[[#This Row],[Uninsured ('#)]]/Table2[[#This Row],[Population ('#)]]</f>
        <v>9.8691836396754426E-2</v>
      </c>
      <c r="H142" s="419" t="s">
        <v>346</v>
      </c>
      <c r="I142" s="419" t="s">
        <v>347</v>
      </c>
      <c r="J142" s="420" t="str">
        <f>_xlfn.IFNA(VLOOKUP($C142,'Backsheet - SVI'!$A$1:$BZ$1000,58,FALSE),"N/A")</f>
        <v>Most vulnerability</v>
      </c>
    </row>
    <row r="143" spans="1:10" s="70" customFormat="1" x14ac:dyDescent="0.25">
      <c r="A143" s="415" t="s">
        <v>331</v>
      </c>
      <c r="B143" s="416" t="s">
        <v>318</v>
      </c>
      <c r="C143" s="417">
        <v>56093</v>
      </c>
      <c r="D143" s="416" t="s">
        <v>318</v>
      </c>
      <c r="E143" s="418">
        <v>11992</v>
      </c>
      <c r="F143" s="418">
        <v>554</v>
      </c>
      <c r="G143" s="348">
        <f>Table2[[#This Row],[Uninsured ('#)]]/Table2[[#This Row],[Population ('#)]]</f>
        <v>4.6197464976651101E-2</v>
      </c>
      <c r="H143" s="419" t="s">
        <v>346</v>
      </c>
      <c r="I143" s="419" t="s">
        <v>346</v>
      </c>
      <c r="J143" s="420" t="str">
        <f>_xlfn.IFNA(VLOOKUP($C143,'Backsheet - SVI'!$A$1:$BZ$1000,58,FALSE),"N/A")</f>
        <v>Significant vulnerability</v>
      </c>
    </row>
    <row r="144" spans="1:10" s="70" customFormat="1" x14ac:dyDescent="0.25">
      <c r="A144" s="415" t="s">
        <v>331</v>
      </c>
      <c r="B144" s="416" t="s">
        <v>289</v>
      </c>
      <c r="C144" s="417">
        <v>56082</v>
      </c>
      <c r="D144" s="416" t="s">
        <v>702</v>
      </c>
      <c r="E144" s="418">
        <v>14003</v>
      </c>
      <c r="F144" s="418">
        <v>504</v>
      </c>
      <c r="G144" s="348">
        <f>Table2[[#This Row],[Uninsured ('#)]]/Table2[[#This Row],[Population ('#)]]</f>
        <v>3.5992287366992788E-2</v>
      </c>
      <c r="H144" s="419" t="s">
        <v>346</v>
      </c>
      <c r="I144" s="419" t="s">
        <v>346</v>
      </c>
      <c r="J144" s="421" t="str">
        <f>_xlfn.IFNA(VLOOKUP($C144,'Backsheet - SVI'!$A$1:$BZ$1000,58,FALSE),"N/A")</f>
        <v>Most vulnerability</v>
      </c>
    </row>
    <row r="145" spans="1:56" s="70" customFormat="1" x14ac:dyDescent="0.25">
      <c r="A145" s="415" t="s">
        <v>331</v>
      </c>
      <c r="B145" s="416" t="s">
        <v>289</v>
      </c>
      <c r="C145" s="417">
        <v>56003</v>
      </c>
      <c r="D145" s="416" t="s">
        <v>703</v>
      </c>
      <c r="E145" s="418">
        <v>15418</v>
      </c>
      <c r="F145" s="418">
        <v>475</v>
      </c>
      <c r="G145" s="348">
        <f>Table2[[#This Row],[Uninsured ('#)]]/Table2[[#This Row],[Population ('#)]]</f>
        <v>3.0808146322480218E-2</v>
      </c>
      <c r="H145" s="419" t="s">
        <v>346</v>
      </c>
      <c r="I145" s="419" t="s">
        <v>346</v>
      </c>
      <c r="J145" s="421" t="str">
        <f>_xlfn.IFNA(VLOOKUP($C145,'Backsheet - SVI'!$A$1:$BZ$1000,58,FALSE),"N/A")</f>
        <v>Some vulnerability</v>
      </c>
    </row>
    <row r="146" spans="1:56" s="70" customFormat="1" x14ac:dyDescent="0.25">
      <c r="A146" s="423" t="s">
        <v>331</v>
      </c>
      <c r="B146" s="416" t="s">
        <v>277</v>
      </c>
      <c r="C146" s="417">
        <v>56057</v>
      </c>
      <c r="D146" s="416" t="s">
        <v>704</v>
      </c>
      <c r="E146" s="418">
        <v>4007</v>
      </c>
      <c r="F146" s="418">
        <v>383</v>
      </c>
      <c r="G146" s="348">
        <f>Table2[[#This Row],[Uninsured ('#)]]/Table2[[#This Row],[Population ('#)]]</f>
        <v>9.5582730222111306E-2</v>
      </c>
      <c r="H146" s="419" t="s">
        <v>346</v>
      </c>
      <c r="I146" s="419" t="s">
        <v>346</v>
      </c>
      <c r="J146" s="420" t="str">
        <f>_xlfn.IFNA(VLOOKUP($C146,'Backsheet - SVI'!$A$1:$BZ$1000,58,FALSE),"N/A")</f>
        <v>Significant vulnerability</v>
      </c>
    </row>
    <row r="147" spans="1:56" s="70" customFormat="1" x14ac:dyDescent="0.25">
      <c r="A147" s="415" t="s">
        <v>331</v>
      </c>
      <c r="B147" s="416" t="s">
        <v>259</v>
      </c>
      <c r="C147" s="417">
        <v>56013</v>
      </c>
      <c r="D147" s="416" t="s">
        <v>244</v>
      </c>
      <c r="E147" s="418">
        <v>4397</v>
      </c>
      <c r="F147" s="418">
        <v>277</v>
      </c>
      <c r="G147" s="348">
        <f>Table2[[#This Row],[Uninsured ('#)]]/Table2[[#This Row],[Population ('#)]]</f>
        <v>6.2997498294291562E-2</v>
      </c>
      <c r="H147" s="419" t="s">
        <v>346</v>
      </c>
      <c r="I147" s="419" t="s">
        <v>346</v>
      </c>
      <c r="J147" s="420" t="str">
        <f>_xlfn.IFNA(VLOOKUP($C147,'Backsheet - SVI'!$A$1:$BZ$1000,58,FALSE),"N/A")</f>
        <v>Significant vulnerability</v>
      </c>
    </row>
    <row r="148" spans="1:56" s="70" customFormat="1" x14ac:dyDescent="0.25">
      <c r="A148" s="415" t="s">
        <v>331</v>
      </c>
      <c r="B148" s="416" t="s">
        <v>320</v>
      </c>
      <c r="C148" s="417">
        <v>56062</v>
      </c>
      <c r="D148" s="416" t="s">
        <v>705</v>
      </c>
      <c r="E148" s="418">
        <v>3289</v>
      </c>
      <c r="F148" s="418">
        <v>244</v>
      </c>
      <c r="G148" s="348">
        <f>Table2[[#This Row],[Uninsured ('#)]]/Table2[[#This Row],[Population ('#)]]</f>
        <v>7.4186682882335056E-2</v>
      </c>
      <c r="H148" s="419" t="s">
        <v>346</v>
      </c>
      <c r="I148" s="419" t="s">
        <v>346</v>
      </c>
      <c r="J148" s="420" t="str">
        <f>_xlfn.IFNA(VLOOKUP($C148,'Backsheet - SVI'!$A$1:$BZ$1000,58,FALSE),"N/A")</f>
        <v>Most vulnerability</v>
      </c>
    </row>
    <row r="149" spans="1:56" customFormat="1" x14ac:dyDescent="0.25">
      <c r="A149" s="415" t="s">
        <v>331</v>
      </c>
      <c r="B149" s="416" t="s">
        <v>277</v>
      </c>
      <c r="C149" s="417">
        <v>56069</v>
      </c>
      <c r="D149" s="416" t="s">
        <v>706</v>
      </c>
      <c r="E149" s="418">
        <v>4781</v>
      </c>
      <c r="F149" s="418">
        <v>218</v>
      </c>
      <c r="G149" s="348">
        <f>Table2[[#This Row],[Uninsured ('#)]]/Table2[[#This Row],[Population ('#)]]</f>
        <v>4.5597155406818655E-2</v>
      </c>
      <c r="H149" s="419" t="s">
        <v>346</v>
      </c>
      <c r="I149" s="419" t="s">
        <v>346</v>
      </c>
      <c r="J149" s="420" t="str">
        <f>_xlfn.IFNA(VLOOKUP($C149,'Backsheet - SVI'!$A$1:$BZ$1000,58,FALSE),"N/A")</f>
        <v>Significant vulnerability</v>
      </c>
      <c r="K149" s="70"/>
      <c r="L149" s="70"/>
      <c r="M149" s="70"/>
      <c r="N149" s="70"/>
      <c r="O149" s="70"/>
      <c r="P149" s="70"/>
      <c r="Q149" s="70"/>
      <c r="R149" s="70"/>
      <c r="S149" s="70"/>
      <c r="T149" s="70"/>
      <c r="U149" s="70"/>
      <c r="V149" s="70"/>
      <c r="W149" s="70"/>
      <c r="X149" s="70"/>
      <c r="Y149" s="70"/>
      <c r="Z149" s="70"/>
      <c r="AA149" s="70"/>
      <c r="AB149" s="70"/>
      <c r="AC149" s="70"/>
      <c r="AD149" s="70"/>
      <c r="AE149" s="70"/>
      <c r="AF149" s="70"/>
      <c r="AG149" s="70"/>
      <c r="AH149" s="70"/>
      <c r="AI149" s="70"/>
      <c r="AJ149" s="70"/>
      <c r="AK149" s="70"/>
      <c r="AL149" s="70"/>
      <c r="AM149" s="70"/>
      <c r="AN149" s="70"/>
      <c r="AO149" s="70"/>
      <c r="AP149" s="70"/>
      <c r="AQ149" s="70"/>
      <c r="AR149" s="70"/>
      <c r="AS149" s="70"/>
      <c r="AT149" s="70"/>
      <c r="AU149" s="70"/>
      <c r="AV149" s="70"/>
      <c r="AW149" s="70"/>
      <c r="AX149" s="70"/>
      <c r="AY149" s="70"/>
      <c r="AZ149" s="70"/>
      <c r="BA149" s="70"/>
      <c r="BB149" s="70"/>
      <c r="BC149" s="70"/>
      <c r="BD149" s="70"/>
    </row>
    <row r="150" spans="1:56" customFormat="1" x14ac:dyDescent="0.25">
      <c r="A150" s="415" t="s">
        <v>331</v>
      </c>
      <c r="B150" s="416" t="s">
        <v>309</v>
      </c>
      <c r="C150" s="417">
        <v>55334</v>
      </c>
      <c r="D150" s="416" t="s">
        <v>707</v>
      </c>
      <c r="E150" s="418">
        <v>2614</v>
      </c>
      <c r="F150" s="418">
        <v>170</v>
      </c>
      <c r="G150" s="348">
        <f>Table2[[#This Row],[Uninsured ('#)]]/Table2[[#This Row],[Population ('#)]]</f>
        <v>6.5034429992348888E-2</v>
      </c>
      <c r="H150" s="419" t="s">
        <v>346</v>
      </c>
      <c r="I150" s="419" t="s">
        <v>346</v>
      </c>
      <c r="J150" s="420" t="str">
        <f>_xlfn.IFNA(VLOOKUP($C150,'Backsheet - SVI'!$A$1:$BZ$1000,58,FALSE),"N/A")</f>
        <v>Significant vulnerability</v>
      </c>
      <c r="K150" s="70"/>
      <c r="L150" s="70"/>
      <c r="M150" s="70"/>
      <c r="N150" s="70"/>
      <c r="O150" s="70"/>
      <c r="P150" s="70"/>
      <c r="Q150" s="70"/>
      <c r="R150" s="70"/>
      <c r="S150" s="70"/>
      <c r="T150" s="70"/>
      <c r="U150" s="70"/>
      <c r="V150" s="70"/>
      <c r="W150" s="70"/>
      <c r="X150" s="70"/>
      <c r="Y150" s="70"/>
      <c r="Z150" s="70"/>
      <c r="AA150" s="70"/>
      <c r="AB150" s="70"/>
      <c r="AC150" s="70"/>
      <c r="AD150" s="70"/>
      <c r="AE150" s="70"/>
      <c r="AF150" s="70"/>
      <c r="AG150" s="70"/>
      <c r="AH150" s="70"/>
      <c r="AI150" s="70"/>
      <c r="AJ150" s="70"/>
      <c r="AK150" s="70"/>
      <c r="AL150" s="70"/>
      <c r="AM150" s="70"/>
      <c r="AN150" s="70"/>
      <c r="AO150" s="70"/>
      <c r="AP150" s="70"/>
      <c r="AQ150" s="70"/>
      <c r="AR150" s="70"/>
      <c r="AS150" s="70"/>
      <c r="AT150" s="70"/>
      <c r="AU150" s="70"/>
      <c r="AV150" s="70"/>
      <c r="AW150" s="70"/>
      <c r="AX150" s="70"/>
      <c r="AY150" s="70"/>
      <c r="AZ150" s="70"/>
      <c r="BA150" s="70"/>
      <c r="BB150" s="70"/>
      <c r="BC150" s="70"/>
      <c r="BD150" s="70"/>
    </row>
    <row r="151" spans="1:56" customFormat="1" x14ac:dyDescent="0.25">
      <c r="A151" s="415" t="s">
        <v>331</v>
      </c>
      <c r="B151" s="416" t="s">
        <v>244</v>
      </c>
      <c r="C151" s="417">
        <v>56065</v>
      </c>
      <c r="D151" s="416" t="s">
        <v>708</v>
      </c>
      <c r="E151" s="418">
        <v>2629</v>
      </c>
      <c r="F151" s="418">
        <v>142</v>
      </c>
      <c r="G151" s="348">
        <f>Table2[[#This Row],[Uninsured ('#)]]/Table2[[#This Row],[Population ('#)]]</f>
        <v>5.401293267402054E-2</v>
      </c>
      <c r="H151" s="419" t="s">
        <v>346</v>
      </c>
      <c r="I151" s="419" t="s">
        <v>346</v>
      </c>
      <c r="J151" s="420" t="str">
        <f>_xlfn.IFNA(VLOOKUP($C151,'Backsheet - SVI'!$A$1:$BZ$1000,58,FALSE),"N/A")</f>
        <v>Some vulnerability</v>
      </c>
      <c r="K151" s="70"/>
      <c r="L151" s="70"/>
      <c r="M151" s="70"/>
      <c r="N151" s="70"/>
      <c r="O151" s="70"/>
      <c r="P151" s="70"/>
      <c r="Q151" s="70"/>
      <c r="R151" s="70"/>
      <c r="S151" s="70"/>
      <c r="T151" s="70"/>
      <c r="U151" s="70"/>
      <c r="V151" s="70"/>
      <c r="W151" s="70"/>
      <c r="X151" s="70"/>
      <c r="Y151" s="70"/>
      <c r="Z151" s="70"/>
      <c r="AA151" s="70"/>
      <c r="AB151" s="70"/>
      <c r="AC151" s="70"/>
      <c r="AD151" s="70"/>
      <c r="AE151" s="70"/>
      <c r="AF151" s="70"/>
      <c r="AG151" s="70"/>
      <c r="AH151" s="70"/>
      <c r="AI151" s="70"/>
      <c r="AJ151" s="70"/>
      <c r="AK151" s="70"/>
      <c r="AL151" s="70"/>
      <c r="AM151" s="70"/>
      <c r="AN151" s="70"/>
      <c r="AO151" s="70"/>
      <c r="AP151" s="70"/>
      <c r="AQ151" s="70"/>
      <c r="AR151" s="70"/>
      <c r="AS151" s="70"/>
      <c r="AT151" s="70"/>
      <c r="AU151" s="70"/>
      <c r="AV151" s="70"/>
      <c r="AW151" s="70"/>
      <c r="AX151" s="70"/>
      <c r="AY151" s="70"/>
      <c r="AZ151" s="70"/>
      <c r="BA151" s="70"/>
      <c r="BB151" s="70"/>
      <c r="BC151" s="70"/>
      <c r="BD151" s="70"/>
    </row>
    <row r="152" spans="1:56" customFormat="1" x14ac:dyDescent="0.25">
      <c r="A152" s="415" t="s">
        <v>331</v>
      </c>
      <c r="B152" s="416" t="s">
        <v>320</v>
      </c>
      <c r="C152" s="417">
        <v>56060</v>
      </c>
      <c r="D152" s="416" t="s">
        <v>709</v>
      </c>
      <c r="E152" s="418">
        <v>482</v>
      </c>
      <c r="F152" s="418">
        <v>134</v>
      </c>
      <c r="G152" s="348">
        <f>Table2[[#This Row],[Uninsured ('#)]]/Table2[[#This Row],[Population ('#)]]</f>
        <v>0.27800829875518673</v>
      </c>
      <c r="H152" s="419" t="s">
        <v>346</v>
      </c>
      <c r="I152" s="419" t="s">
        <v>347</v>
      </c>
      <c r="J152" s="420" t="str">
        <f>_xlfn.IFNA(VLOOKUP($C152,'Backsheet - SVI'!$A$1:$BZ$1000,58,FALSE),"N/A")</f>
        <v>Some vulnerability</v>
      </c>
      <c r="K152" s="70"/>
      <c r="L152" s="70"/>
      <c r="M152" s="70"/>
      <c r="N152" s="70"/>
      <c r="O152" s="70"/>
      <c r="P152" s="70"/>
      <c r="Q152" s="70"/>
      <c r="R152" s="70"/>
      <c r="S152" s="70"/>
      <c r="T152" s="70"/>
      <c r="U152" s="70"/>
      <c r="V152" s="70"/>
      <c r="W152" s="70"/>
      <c r="X152" s="70"/>
      <c r="Y152" s="70"/>
      <c r="Z152" s="70"/>
      <c r="AA152" s="70"/>
      <c r="AB152" s="70"/>
      <c r="AC152" s="70"/>
      <c r="AD152" s="70"/>
      <c r="AE152" s="70"/>
      <c r="AF152" s="70"/>
      <c r="AG152" s="70"/>
      <c r="AH152" s="70"/>
      <c r="AI152" s="70"/>
      <c r="AJ152" s="70"/>
      <c r="AK152" s="70"/>
      <c r="AL152" s="70"/>
      <c r="AM152" s="70"/>
      <c r="AN152" s="70"/>
      <c r="AO152" s="70"/>
      <c r="AP152" s="70"/>
      <c r="AQ152" s="70"/>
      <c r="AR152" s="70"/>
      <c r="AS152" s="70"/>
      <c r="AT152" s="70"/>
      <c r="AU152" s="70"/>
      <c r="AV152" s="70"/>
      <c r="AW152" s="70"/>
      <c r="AX152" s="70"/>
      <c r="AY152" s="70"/>
      <c r="AZ152" s="70"/>
      <c r="BA152" s="70"/>
      <c r="BB152" s="70"/>
      <c r="BC152" s="70"/>
      <c r="BD152" s="70"/>
    </row>
    <row r="153" spans="1:56" customFormat="1" x14ac:dyDescent="0.25">
      <c r="A153" s="415" t="s">
        <v>331</v>
      </c>
      <c r="B153" s="416" t="s">
        <v>277</v>
      </c>
      <c r="C153" s="417">
        <v>56096</v>
      </c>
      <c r="D153" s="416" t="s">
        <v>710</v>
      </c>
      <c r="E153" s="418">
        <v>2687</v>
      </c>
      <c r="F153" s="418">
        <v>122</v>
      </c>
      <c r="G153" s="349">
        <f>Table2[[#This Row],[Uninsured ('#)]]/Table2[[#This Row],[Population ('#)]]</f>
        <v>4.5403796055080013E-2</v>
      </c>
      <c r="H153" s="350" t="s">
        <v>346</v>
      </c>
      <c r="I153" s="350" t="s">
        <v>346</v>
      </c>
      <c r="J153" s="420" t="str">
        <f>_xlfn.IFNA(VLOOKUP($C153,'Backsheet - SVI'!$A$1:$BZ$1000,58,FALSE),"N/A")</f>
        <v>Significant vulnerability</v>
      </c>
      <c r="K153" s="70"/>
      <c r="L153" s="70"/>
      <c r="M153" s="70"/>
      <c r="N153" s="70"/>
      <c r="O153" s="70"/>
      <c r="P153" s="70"/>
      <c r="Q153" s="70"/>
      <c r="R153" s="70"/>
      <c r="S153" s="70"/>
      <c r="T153" s="70"/>
      <c r="U153" s="70"/>
      <c r="V153" s="70"/>
      <c r="W153" s="70"/>
      <c r="X153" s="70"/>
      <c r="Y153" s="70"/>
      <c r="Z153" s="70"/>
      <c r="AA153" s="70"/>
      <c r="AB153" s="70"/>
      <c r="AC153" s="70"/>
      <c r="AD153" s="70"/>
      <c r="AE153" s="70"/>
      <c r="AF153" s="70"/>
      <c r="AG153" s="70"/>
      <c r="AH153" s="70"/>
      <c r="AI153" s="70"/>
      <c r="AJ153" s="70"/>
      <c r="AK153" s="70"/>
      <c r="AL153" s="70"/>
      <c r="AM153" s="70"/>
      <c r="AN153" s="70"/>
      <c r="AO153" s="70"/>
      <c r="AP153" s="70"/>
      <c r="AQ153" s="70"/>
      <c r="AR153" s="70"/>
      <c r="AS153" s="70"/>
      <c r="AT153" s="70"/>
      <c r="AU153" s="70"/>
      <c r="AV153" s="70"/>
      <c r="AW153" s="70"/>
      <c r="AX153" s="70"/>
      <c r="AY153" s="70"/>
      <c r="AZ153" s="70"/>
      <c r="BA153" s="70"/>
      <c r="BB153" s="70"/>
      <c r="BC153" s="70"/>
      <c r="BD153" s="70"/>
    </row>
    <row r="154" spans="1:56" customFormat="1" x14ac:dyDescent="0.25">
      <c r="A154" s="415" t="s">
        <v>331</v>
      </c>
      <c r="B154" s="416" t="s">
        <v>318</v>
      </c>
      <c r="C154" s="417">
        <v>56048</v>
      </c>
      <c r="D154" s="416" t="s">
        <v>711</v>
      </c>
      <c r="E154" s="418">
        <v>4271</v>
      </c>
      <c r="F154" s="418">
        <v>121</v>
      </c>
      <c r="G154" s="348">
        <f>Table2[[#This Row],[Uninsured ('#)]]/Table2[[#This Row],[Population ('#)]]</f>
        <v>2.8330601732615313E-2</v>
      </c>
      <c r="H154" s="419" t="s">
        <v>346</v>
      </c>
      <c r="I154" s="419" t="s">
        <v>346</v>
      </c>
      <c r="J154" s="420" t="str">
        <f>_xlfn.IFNA(VLOOKUP($C154,'Backsheet - SVI'!$A$1:$BZ$1000,58,FALSE),"N/A")</f>
        <v>Least vulnerability</v>
      </c>
      <c r="K154" s="70"/>
      <c r="L154" s="70"/>
      <c r="M154" s="70"/>
      <c r="N154" s="70"/>
      <c r="O154" s="70"/>
      <c r="P154" s="70"/>
      <c r="Q154" s="70"/>
      <c r="R154" s="70"/>
      <c r="S154" s="70"/>
      <c r="T154" s="70"/>
      <c r="U154" s="70"/>
      <c r="V154" s="70"/>
      <c r="W154" s="70"/>
      <c r="X154" s="70"/>
      <c r="Y154" s="70"/>
      <c r="Z154" s="70"/>
      <c r="AA154" s="70"/>
      <c r="AB154" s="70"/>
      <c r="AC154" s="70"/>
      <c r="AD154" s="70"/>
      <c r="AE154" s="70"/>
      <c r="AF154" s="70"/>
      <c r="AG154" s="70"/>
      <c r="AH154" s="70"/>
      <c r="AI154" s="70"/>
      <c r="AJ154" s="70"/>
      <c r="AK154" s="70"/>
      <c r="AL154" s="70"/>
      <c r="AM154" s="70"/>
      <c r="AN154" s="70"/>
      <c r="AO154" s="70"/>
      <c r="AP154" s="70"/>
      <c r="AQ154" s="70"/>
      <c r="AR154" s="70"/>
      <c r="AS154" s="70"/>
      <c r="AT154" s="70"/>
      <c r="AU154" s="70"/>
      <c r="AV154" s="70"/>
      <c r="AW154" s="70"/>
      <c r="AX154" s="70"/>
      <c r="AY154" s="70"/>
      <c r="AZ154" s="70"/>
      <c r="BA154" s="70"/>
      <c r="BB154" s="70"/>
      <c r="BC154" s="70"/>
      <c r="BD154" s="70"/>
    </row>
    <row r="155" spans="1:56" customFormat="1" x14ac:dyDescent="0.25">
      <c r="A155" s="415" t="s">
        <v>331</v>
      </c>
      <c r="B155" s="416" t="s">
        <v>259</v>
      </c>
      <c r="C155" s="417">
        <v>56097</v>
      </c>
      <c r="D155" s="416" t="s">
        <v>712</v>
      </c>
      <c r="E155" s="418">
        <v>3585</v>
      </c>
      <c r="F155" s="418">
        <v>111</v>
      </c>
      <c r="G155" s="348">
        <f>Table2[[#This Row],[Uninsured ('#)]]/Table2[[#This Row],[Population ('#)]]</f>
        <v>3.0962343096234309E-2</v>
      </c>
      <c r="H155" s="419" t="s">
        <v>346</v>
      </c>
      <c r="I155" s="419" t="s">
        <v>346</v>
      </c>
      <c r="J155" s="420" t="str">
        <f>_xlfn.IFNA(VLOOKUP($C155,'Backsheet - SVI'!$A$1:$BZ$1000,58,FALSE),"N/A")</f>
        <v>Significant vulnerability</v>
      </c>
      <c r="K155" s="70"/>
      <c r="L155" s="70"/>
      <c r="M155" s="70"/>
      <c r="N155" s="70"/>
      <c r="O155" s="70"/>
      <c r="P155" s="70"/>
      <c r="Q155" s="70"/>
      <c r="R155" s="70"/>
      <c r="S155" s="70"/>
      <c r="T155" s="70"/>
      <c r="U155" s="70"/>
      <c r="V155" s="70"/>
      <c r="W155" s="70"/>
      <c r="X155" s="70"/>
      <c r="Y155" s="70"/>
      <c r="Z155" s="70"/>
      <c r="AA155" s="70"/>
      <c r="AB155" s="70"/>
      <c r="AC155" s="70"/>
      <c r="AD155" s="70"/>
      <c r="AE155" s="70"/>
      <c r="AF155" s="70"/>
      <c r="AG155" s="70"/>
      <c r="AH155" s="70"/>
      <c r="AI155" s="70"/>
      <c r="AJ155" s="70"/>
      <c r="AK155" s="70"/>
      <c r="AL155" s="70"/>
      <c r="AM155" s="70"/>
      <c r="AN155" s="70"/>
      <c r="AO155" s="70"/>
      <c r="AP155" s="70"/>
      <c r="AQ155" s="70"/>
      <c r="AR155" s="70"/>
      <c r="AS155" s="70"/>
      <c r="AT155" s="70"/>
      <c r="AU155" s="70"/>
      <c r="AV155" s="70"/>
      <c r="AW155" s="70"/>
      <c r="AX155" s="70"/>
      <c r="AY155" s="70"/>
      <c r="AZ155" s="70"/>
      <c r="BA155" s="70"/>
      <c r="BB155" s="70"/>
      <c r="BC155" s="70"/>
      <c r="BD155" s="70"/>
    </row>
    <row r="156" spans="1:56" customFormat="1" x14ac:dyDescent="0.25">
      <c r="A156" s="415" t="s">
        <v>331</v>
      </c>
      <c r="B156" s="416" t="s">
        <v>320</v>
      </c>
      <c r="C156" s="417">
        <v>56120</v>
      </c>
      <c r="D156" s="416" t="s">
        <v>713</v>
      </c>
      <c r="E156" s="418">
        <v>961</v>
      </c>
      <c r="F156" s="418">
        <v>94</v>
      </c>
      <c r="G156" s="349">
        <f>Table2[[#This Row],[Uninsured ('#)]]/Table2[[#This Row],[Population ('#)]]</f>
        <v>9.7814776274713841E-2</v>
      </c>
      <c r="H156" s="350" t="s">
        <v>346</v>
      </c>
      <c r="I156" s="350" t="s">
        <v>347</v>
      </c>
      <c r="J156" s="420" t="str">
        <f>_xlfn.IFNA(VLOOKUP($C156,'Backsheet - SVI'!$A$1:$BZ$1000,58,FALSE),"N/A")</f>
        <v>Most vulnerability</v>
      </c>
      <c r="K156" s="70"/>
      <c r="L156" s="70"/>
      <c r="M156" s="70"/>
      <c r="N156" s="70"/>
      <c r="O156" s="70"/>
      <c r="P156" s="70"/>
      <c r="Q156" s="70"/>
      <c r="R156" s="70"/>
      <c r="S156" s="70"/>
      <c r="T156" s="70"/>
      <c r="U156" s="70"/>
      <c r="V156" s="70"/>
      <c r="W156" s="70"/>
      <c r="X156" s="70"/>
      <c r="Y156" s="70"/>
      <c r="Z156" s="70"/>
      <c r="AA156" s="70"/>
      <c r="AB156" s="70"/>
      <c r="AC156" s="70"/>
      <c r="AD156" s="70"/>
      <c r="AE156" s="70"/>
      <c r="AF156" s="70"/>
      <c r="AG156" s="70"/>
      <c r="AH156" s="70"/>
      <c r="AI156" s="70"/>
      <c r="AJ156" s="70"/>
      <c r="AK156" s="70"/>
      <c r="AL156" s="70"/>
      <c r="AM156" s="70"/>
      <c r="AN156" s="70"/>
      <c r="AO156" s="70"/>
      <c r="AP156" s="70"/>
      <c r="AQ156" s="70"/>
      <c r="AR156" s="70"/>
      <c r="AS156" s="70"/>
      <c r="AT156" s="70"/>
      <c r="AU156" s="70"/>
      <c r="AV156" s="70"/>
      <c r="AW156" s="70"/>
      <c r="AX156" s="70"/>
      <c r="AY156" s="70"/>
      <c r="AZ156" s="70"/>
      <c r="BA156" s="70"/>
      <c r="BB156" s="70"/>
      <c r="BC156" s="70"/>
      <c r="BD156" s="70"/>
    </row>
    <row r="157" spans="1:56" customFormat="1" x14ac:dyDescent="0.25">
      <c r="A157" s="415" t="s">
        <v>331</v>
      </c>
      <c r="B157" s="416" t="s">
        <v>244</v>
      </c>
      <c r="C157" s="417">
        <v>56010</v>
      </c>
      <c r="D157" s="416" t="s">
        <v>714</v>
      </c>
      <c r="E157" s="418">
        <v>1152</v>
      </c>
      <c r="F157" s="418">
        <v>92</v>
      </c>
      <c r="G157" s="348">
        <f>Table2[[#This Row],[Uninsured ('#)]]/Table2[[#This Row],[Population ('#)]]</f>
        <v>7.9861111111111105E-2</v>
      </c>
      <c r="H157" s="419" t="s">
        <v>346</v>
      </c>
      <c r="I157" s="419" t="s">
        <v>346</v>
      </c>
      <c r="J157" s="420" t="str">
        <f>_xlfn.IFNA(VLOOKUP($C157,'Backsheet - SVI'!$A$1:$BZ$1000,58,FALSE),"N/A")</f>
        <v>Some vulnerability</v>
      </c>
      <c r="K157" s="70"/>
      <c r="L157" s="70"/>
      <c r="M157" s="70"/>
      <c r="N157" s="70"/>
      <c r="O157" s="70"/>
      <c r="P157" s="70"/>
      <c r="Q157" s="70"/>
      <c r="R157" s="70"/>
      <c r="S157" s="70"/>
      <c r="T157" s="70"/>
      <c r="U157" s="70"/>
      <c r="V157" s="70"/>
      <c r="W157" s="70"/>
      <c r="X157" s="70"/>
      <c r="Y157" s="70"/>
      <c r="Z157" s="70"/>
      <c r="AA157" s="70"/>
      <c r="AB157" s="70"/>
      <c r="AC157" s="70"/>
      <c r="AD157" s="70"/>
      <c r="AE157" s="70"/>
      <c r="AF157" s="70"/>
      <c r="AG157" s="70"/>
      <c r="AH157" s="70"/>
      <c r="AI157" s="70"/>
      <c r="AJ157" s="70"/>
      <c r="AK157" s="70"/>
      <c r="AL157" s="70"/>
      <c r="AM157" s="70"/>
      <c r="AN157" s="70"/>
      <c r="AO157" s="70"/>
      <c r="AP157" s="70"/>
      <c r="AQ157" s="70"/>
      <c r="AR157" s="70"/>
      <c r="AS157" s="70"/>
      <c r="AT157" s="70"/>
      <c r="AU157" s="70"/>
      <c r="AV157" s="70"/>
      <c r="AW157" s="70"/>
      <c r="AX157" s="70"/>
      <c r="AY157" s="70"/>
      <c r="AZ157" s="70"/>
      <c r="BA157" s="70"/>
      <c r="BB157" s="70"/>
      <c r="BC157" s="70"/>
      <c r="BD157" s="70"/>
    </row>
    <row r="158" spans="1:56" customFormat="1" x14ac:dyDescent="0.25">
      <c r="A158" s="415" t="s">
        <v>331</v>
      </c>
      <c r="B158" s="416" t="s">
        <v>245</v>
      </c>
      <c r="C158" s="417">
        <v>56087</v>
      </c>
      <c r="D158" s="416" t="s">
        <v>715</v>
      </c>
      <c r="E158" s="418">
        <v>3020</v>
      </c>
      <c r="F158" s="418">
        <v>90</v>
      </c>
      <c r="G158" s="349">
        <f>Table2[[#This Row],[Uninsured ('#)]]/Table2[[#This Row],[Population ('#)]]</f>
        <v>2.9801324503311258E-2</v>
      </c>
      <c r="H158" s="350" t="s">
        <v>346</v>
      </c>
      <c r="I158" s="350" t="s">
        <v>346</v>
      </c>
      <c r="J158" s="420" t="str">
        <f>_xlfn.IFNA(VLOOKUP($C158,'Backsheet - SVI'!$A$1:$BZ$1000,58,FALSE),"N/A")</f>
        <v>Significant vulnerability</v>
      </c>
      <c r="K158" s="70"/>
      <c r="L158" s="70"/>
      <c r="M158" s="70"/>
      <c r="N158" s="70"/>
      <c r="O158" s="70"/>
      <c r="P158" s="70"/>
      <c r="Q158" s="70"/>
      <c r="R158" s="70"/>
      <c r="S158" s="70"/>
      <c r="T158" s="70"/>
      <c r="U158" s="70"/>
      <c r="V158" s="70"/>
      <c r="W158" s="70"/>
      <c r="X158" s="70"/>
      <c r="Y158" s="70"/>
      <c r="Z158" s="70"/>
      <c r="AA158" s="70"/>
      <c r="AB158" s="70"/>
      <c r="AC158" s="70"/>
      <c r="AD158" s="70"/>
      <c r="AE158" s="70"/>
      <c r="AF158" s="70"/>
      <c r="AG158" s="70"/>
      <c r="AH158" s="70"/>
      <c r="AI158" s="70"/>
      <c r="AJ158" s="70"/>
      <c r="AK158" s="70"/>
      <c r="AL158" s="70"/>
      <c r="AM158" s="70"/>
      <c r="AN158" s="70"/>
      <c r="AO158" s="70"/>
      <c r="AP158" s="70"/>
      <c r="AQ158" s="70"/>
      <c r="AR158" s="70"/>
      <c r="AS158" s="70"/>
      <c r="AT158" s="70"/>
      <c r="AU158" s="70"/>
      <c r="AV158" s="70"/>
      <c r="AW158" s="70"/>
      <c r="AX158" s="70"/>
      <c r="AY158" s="70"/>
      <c r="AZ158" s="70"/>
      <c r="BA158" s="70"/>
      <c r="BB158" s="70"/>
      <c r="BC158" s="70"/>
      <c r="BD158" s="70"/>
    </row>
    <row r="159" spans="1:56" customFormat="1" x14ac:dyDescent="0.25">
      <c r="A159" s="415" t="s">
        <v>331</v>
      </c>
      <c r="B159" s="416" t="s">
        <v>309</v>
      </c>
      <c r="C159" s="417">
        <v>55335</v>
      </c>
      <c r="D159" s="416" t="s">
        <v>716</v>
      </c>
      <c r="E159" s="418">
        <v>1598</v>
      </c>
      <c r="F159" s="418">
        <v>88</v>
      </c>
      <c r="G159" s="348">
        <f>Table2[[#This Row],[Uninsured ('#)]]/Table2[[#This Row],[Population ('#)]]</f>
        <v>5.5068836045056323E-2</v>
      </c>
      <c r="H159" s="419" t="s">
        <v>346</v>
      </c>
      <c r="I159" s="419" t="s">
        <v>346</v>
      </c>
      <c r="J159" s="420" t="str">
        <f>_xlfn.IFNA(VLOOKUP($C159,'Backsheet - SVI'!$A$1:$BZ$1000,58,FALSE),"N/A")</f>
        <v>Most vulnerability</v>
      </c>
      <c r="K159" s="70"/>
      <c r="L159" s="70"/>
      <c r="M159" s="70"/>
      <c r="N159" s="70"/>
      <c r="O159" s="70"/>
      <c r="P159" s="70"/>
      <c r="Q159" s="70"/>
      <c r="R159" s="70"/>
      <c r="S159" s="70"/>
      <c r="T159" s="70"/>
      <c r="U159" s="70"/>
      <c r="V159" s="70"/>
      <c r="W159" s="70"/>
      <c r="X159" s="70"/>
      <c r="Y159" s="70"/>
      <c r="Z159" s="70"/>
      <c r="AA159" s="70"/>
      <c r="AB159" s="70"/>
      <c r="AC159" s="70"/>
      <c r="AD159" s="70"/>
      <c r="AE159" s="70"/>
      <c r="AF159" s="70"/>
      <c r="AG159" s="70"/>
      <c r="AH159" s="70"/>
      <c r="AI159" s="70"/>
      <c r="AJ159" s="70"/>
      <c r="AK159" s="70"/>
      <c r="AL159" s="70"/>
      <c r="AM159" s="70"/>
      <c r="AN159" s="70"/>
      <c r="AO159" s="70"/>
      <c r="AP159" s="70"/>
      <c r="AQ159" s="70"/>
      <c r="AR159" s="70"/>
      <c r="AS159" s="70"/>
      <c r="AT159" s="70"/>
      <c r="AU159" s="70"/>
      <c r="AV159" s="70"/>
      <c r="AW159" s="70"/>
      <c r="AX159" s="70"/>
      <c r="AY159" s="70"/>
      <c r="AZ159" s="70"/>
      <c r="BA159" s="70"/>
      <c r="BB159" s="70"/>
      <c r="BC159" s="70"/>
      <c r="BD159" s="70"/>
    </row>
    <row r="160" spans="1:56" x14ac:dyDescent="0.25">
      <c r="A160" s="415" t="s">
        <v>331</v>
      </c>
      <c r="B160" s="416" t="s">
        <v>318</v>
      </c>
      <c r="C160" s="417">
        <v>56072</v>
      </c>
      <c r="D160" s="416" t="s">
        <v>717</v>
      </c>
      <c r="E160" s="418">
        <v>2081</v>
      </c>
      <c r="F160" s="418">
        <v>86</v>
      </c>
      <c r="G160" s="348">
        <f>Table2[[#This Row],[Uninsured ('#)]]/Table2[[#This Row],[Population ('#)]]</f>
        <v>4.1326285439692453E-2</v>
      </c>
      <c r="H160" s="419" t="s">
        <v>346</v>
      </c>
      <c r="I160" s="419" t="s">
        <v>346</v>
      </c>
      <c r="J160" s="420" t="str">
        <f>_xlfn.IFNA(VLOOKUP($C160,'Backsheet - SVI'!$A$1:$BZ$1000,58,FALSE),"N/A")</f>
        <v>Some vulnerability</v>
      </c>
    </row>
    <row r="161" spans="1:10" x14ac:dyDescent="0.25">
      <c r="A161" s="415" t="s">
        <v>331</v>
      </c>
      <c r="B161" s="416" t="s">
        <v>259</v>
      </c>
      <c r="C161" s="417">
        <v>56051</v>
      </c>
      <c r="D161" s="416" t="s">
        <v>718</v>
      </c>
      <c r="E161" s="418">
        <v>729</v>
      </c>
      <c r="F161" s="418">
        <v>54</v>
      </c>
      <c r="G161" s="348">
        <f>Table2[[#This Row],[Uninsured ('#)]]/Table2[[#This Row],[Population ('#)]]</f>
        <v>7.407407407407407E-2</v>
      </c>
      <c r="H161" s="419" t="s">
        <v>346</v>
      </c>
      <c r="I161" s="419" t="s">
        <v>346</v>
      </c>
      <c r="J161" s="420" t="str">
        <f>_xlfn.IFNA(VLOOKUP($C161,'Backsheet - SVI'!$A$1:$BZ$1000,58,FALSE),"N/A")</f>
        <v>Significant vulnerability</v>
      </c>
    </row>
    <row r="162" spans="1:10" x14ac:dyDescent="0.25">
      <c r="A162" s="415" t="s">
        <v>331</v>
      </c>
      <c r="B162" s="416" t="s">
        <v>283</v>
      </c>
      <c r="C162" s="417">
        <v>56039</v>
      </c>
      <c r="D162" s="416" t="s">
        <v>719</v>
      </c>
      <c r="E162" s="418">
        <v>948</v>
      </c>
      <c r="F162" s="418">
        <v>51</v>
      </c>
      <c r="G162" s="348">
        <f>Table2[[#This Row],[Uninsured ('#)]]/Table2[[#This Row],[Population ('#)]]</f>
        <v>5.3797468354430382E-2</v>
      </c>
      <c r="H162" s="419" t="s">
        <v>346</v>
      </c>
      <c r="I162" s="419" t="s">
        <v>346</v>
      </c>
      <c r="J162" s="420" t="str">
        <f>_xlfn.IFNA(VLOOKUP($C162,'Backsheet - SVI'!$A$1:$BZ$1000,58,FALSE),"N/A")</f>
        <v>Least vulnerability</v>
      </c>
    </row>
    <row r="163" spans="1:10" x14ac:dyDescent="0.25">
      <c r="A163" s="415" t="s">
        <v>336</v>
      </c>
      <c r="B163" s="416" t="s">
        <v>303</v>
      </c>
      <c r="C163" s="417">
        <v>55021</v>
      </c>
      <c r="D163" s="416" t="s">
        <v>259</v>
      </c>
      <c r="E163" s="418">
        <v>28538</v>
      </c>
      <c r="F163" s="418">
        <v>2230</v>
      </c>
      <c r="G163" s="349">
        <f>Table2[[#This Row],[Uninsured ('#)]]/Table2[[#This Row],[Population ('#)]]</f>
        <v>7.8141425467797329E-2</v>
      </c>
      <c r="H163" s="350" t="s">
        <v>347</v>
      </c>
      <c r="I163" s="350" t="s">
        <v>346</v>
      </c>
      <c r="J163" s="420" t="str">
        <f>_xlfn.IFNA(VLOOKUP($C163,'Backsheet - SVI'!$A$1:$BZ$1000,58,FALSE),"N/A")</f>
        <v>Most vulnerability</v>
      </c>
    </row>
    <row r="164" spans="1:10" x14ac:dyDescent="0.25">
      <c r="A164" s="415" t="s">
        <v>336</v>
      </c>
      <c r="B164" s="416" t="s">
        <v>292</v>
      </c>
      <c r="C164" s="417">
        <v>55901</v>
      </c>
      <c r="D164" s="416" t="s">
        <v>720</v>
      </c>
      <c r="E164" s="418">
        <v>56488</v>
      </c>
      <c r="F164" s="418">
        <v>1879</v>
      </c>
      <c r="G164" s="348">
        <f>Table2[[#This Row],[Uninsured ('#)]]/Table2[[#This Row],[Population ('#)]]</f>
        <v>3.3263702025208897E-2</v>
      </c>
      <c r="H164" s="419" t="s">
        <v>347</v>
      </c>
      <c r="I164" s="419" t="s">
        <v>346</v>
      </c>
      <c r="J164" s="420" t="str">
        <f>_xlfn.IFNA(VLOOKUP($C164,'Backsheet - SVI'!$A$1:$BZ$1000,58,FALSE),"N/A")</f>
        <v>Significant vulnerability</v>
      </c>
    </row>
    <row r="165" spans="1:10" x14ac:dyDescent="0.25">
      <c r="A165" s="415" t="s">
        <v>336</v>
      </c>
      <c r="B165" s="416" t="s">
        <v>292</v>
      </c>
      <c r="C165" s="417">
        <v>55904</v>
      </c>
      <c r="D165" s="416" t="s">
        <v>720</v>
      </c>
      <c r="E165" s="418">
        <v>27914</v>
      </c>
      <c r="F165" s="418">
        <v>1751</v>
      </c>
      <c r="G165" s="348">
        <f>Table2[[#This Row],[Uninsured ('#)]]/Table2[[#This Row],[Population ('#)]]</f>
        <v>6.2728380024360542E-2</v>
      </c>
      <c r="H165" s="419" t="s">
        <v>347</v>
      </c>
      <c r="I165" s="419" t="s">
        <v>346</v>
      </c>
      <c r="J165" s="420" t="str">
        <f>_xlfn.IFNA(VLOOKUP($C165,'Backsheet - SVI'!$A$1:$BZ$1000,58,FALSE),"N/A")</f>
        <v>Most vulnerability</v>
      </c>
    </row>
    <row r="166" spans="1:10" x14ac:dyDescent="0.25">
      <c r="A166" s="415" t="s">
        <v>336</v>
      </c>
      <c r="B166" s="416" t="s">
        <v>287</v>
      </c>
      <c r="C166" s="417">
        <v>55912</v>
      </c>
      <c r="D166" s="416" t="s">
        <v>721</v>
      </c>
      <c r="E166" s="418">
        <v>29000</v>
      </c>
      <c r="F166" s="418">
        <v>1642</v>
      </c>
      <c r="G166" s="348">
        <f>Table2[[#This Row],[Uninsured ('#)]]/Table2[[#This Row],[Population ('#)]]</f>
        <v>5.6620689655172411E-2</v>
      </c>
      <c r="H166" s="419" t="s">
        <v>346</v>
      </c>
      <c r="I166" s="419" t="s">
        <v>346</v>
      </c>
      <c r="J166" s="420" t="str">
        <f>_xlfn.IFNA(VLOOKUP($C166,'Backsheet - SVI'!$A$1:$BZ$1000,58,FALSE),"N/A")</f>
        <v>Most vulnerability</v>
      </c>
    </row>
    <row r="167" spans="1:10" x14ac:dyDescent="0.25">
      <c r="A167" s="415" t="s">
        <v>336</v>
      </c>
      <c r="B167" s="416" t="s">
        <v>322</v>
      </c>
      <c r="C167" s="417">
        <v>55987</v>
      </c>
      <c r="D167" s="416" t="s">
        <v>322</v>
      </c>
      <c r="E167" s="418">
        <v>33824</v>
      </c>
      <c r="F167" s="418">
        <v>1567</v>
      </c>
      <c r="G167" s="348">
        <f>Table2[[#This Row],[Uninsured ('#)]]/Table2[[#This Row],[Population ('#)]]</f>
        <v>4.6328051087984864E-2</v>
      </c>
      <c r="H167" s="419" t="s">
        <v>346</v>
      </c>
      <c r="I167" s="419" t="s">
        <v>346</v>
      </c>
      <c r="J167" s="420" t="str">
        <f>_xlfn.IFNA(VLOOKUP($C167,'Backsheet - SVI'!$A$1:$BZ$1000,58,FALSE),"N/A")</f>
        <v>Most vulnerability</v>
      </c>
    </row>
    <row r="168" spans="1:10" x14ac:dyDescent="0.25">
      <c r="A168" s="415" t="s">
        <v>336</v>
      </c>
      <c r="B168" s="416" t="s">
        <v>262</v>
      </c>
      <c r="C168" s="417">
        <v>55066</v>
      </c>
      <c r="D168" s="416" t="s">
        <v>722</v>
      </c>
      <c r="E168" s="418">
        <v>18503</v>
      </c>
      <c r="F168" s="418">
        <v>1525</v>
      </c>
      <c r="G168" s="349">
        <f>Table2[[#This Row],[Uninsured ('#)]]/Table2[[#This Row],[Population ('#)]]</f>
        <v>8.2419067178295405E-2</v>
      </c>
      <c r="H168" s="350" t="s">
        <v>346</v>
      </c>
      <c r="I168" s="350" t="s">
        <v>346</v>
      </c>
      <c r="J168" s="420" t="str">
        <f>_xlfn.IFNA(VLOOKUP($C168,'Backsheet - SVI'!$A$1:$BZ$1000,58,FALSE),"N/A")</f>
        <v>Most vulnerability</v>
      </c>
    </row>
    <row r="169" spans="1:10" x14ac:dyDescent="0.25">
      <c r="A169" s="415" t="s">
        <v>336</v>
      </c>
      <c r="B169" s="416" t="s">
        <v>261</v>
      </c>
      <c r="C169" s="417">
        <v>56007</v>
      </c>
      <c r="D169" s="416" t="s">
        <v>723</v>
      </c>
      <c r="E169" s="418">
        <v>21229</v>
      </c>
      <c r="F169" s="418">
        <v>1226</v>
      </c>
      <c r="G169" s="348">
        <f>Table2[[#This Row],[Uninsured ('#)]]/Table2[[#This Row],[Population ('#)]]</f>
        <v>5.7751189410711765E-2</v>
      </c>
      <c r="H169" s="419" t="s">
        <v>346</v>
      </c>
      <c r="I169" s="419" t="s">
        <v>346</v>
      </c>
      <c r="J169" s="420" t="str">
        <f>_xlfn.IFNA(VLOOKUP($C169,'Backsheet - SVI'!$A$1:$BZ$1000,58,FALSE),"N/A")</f>
        <v>Most vulnerability</v>
      </c>
    </row>
    <row r="170" spans="1:10" x14ac:dyDescent="0.25">
      <c r="A170" s="415" t="s">
        <v>336</v>
      </c>
      <c r="B170" s="416" t="s">
        <v>303</v>
      </c>
      <c r="C170" s="417">
        <v>55057</v>
      </c>
      <c r="D170" s="416" t="s">
        <v>724</v>
      </c>
      <c r="E170" s="418">
        <v>24786</v>
      </c>
      <c r="F170" s="418">
        <v>1048</v>
      </c>
      <c r="G170" s="348">
        <f>Table2[[#This Row],[Uninsured ('#)]]/Table2[[#This Row],[Population ('#)]]</f>
        <v>4.2281933349471473E-2</v>
      </c>
      <c r="H170" s="419" t="s">
        <v>346</v>
      </c>
      <c r="I170" s="419" t="s">
        <v>346</v>
      </c>
      <c r="J170" s="420" t="str">
        <f>_xlfn.IFNA(VLOOKUP($C170,'Backsheet - SVI'!$A$1:$BZ$1000,58,FALSE),"N/A")</f>
        <v>Some vulnerability</v>
      </c>
    </row>
    <row r="171" spans="1:10" x14ac:dyDescent="0.25">
      <c r="A171" s="415" t="s">
        <v>336</v>
      </c>
      <c r="B171" s="416" t="s">
        <v>311</v>
      </c>
      <c r="C171" s="417">
        <v>55060</v>
      </c>
      <c r="D171" s="416" t="s">
        <v>725</v>
      </c>
      <c r="E171" s="418">
        <v>29325</v>
      </c>
      <c r="F171" s="418">
        <v>987</v>
      </c>
      <c r="G171" s="348">
        <f>Table2[[#This Row],[Uninsured ('#)]]/Table2[[#This Row],[Population ('#)]]</f>
        <v>3.3657289002557544E-2</v>
      </c>
      <c r="H171" s="419" t="s">
        <v>346</v>
      </c>
      <c r="I171" s="419" t="s">
        <v>346</v>
      </c>
      <c r="J171" s="420" t="str">
        <f>_xlfn.IFNA(VLOOKUP($C171,'Backsheet - SVI'!$A$1:$BZ$1000,58,FALSE),"N/A")</f>
        <v>Significant vulnerability</v>
      </c>
    </row>
    <row r="172" spans="1:10" x14ac:dyDescent="0.25">
      <c r="A172" s="415" t="s">
        <v>336</v>
      </c>
      <c r="B172" s="416" t="s">
        <v>292</v>
      </c>
      <c r="C172" s="417">
        <v>55902</v>
      </c>
      <c r="D172" s="416" t="s">
        <v>720</v>
      </c>
      <c r="E172" s="418">
        <v>26059</v>
      </c>
      <c r="F172" s="418">
        <v>889</v>
      </c>
      <c r="G172" s="348">
        <f>Table2[[#This Row],[Uninsured ('#)]]/Table2[[#This Row],[Population ('#)]]</f>
        <v>3.4114893127134581E-2</v>
      </c>
      <c r="H172" s="419" t="s">
        <v>346</v>
      </c>
      <c r="I172" s="419" t="s">
        <v>346</v>
      </c>
      <c r="J172" s="420" t="str">
        <f>_xlfn.IFNA(VLOOKUP($C172,'Backsheet - SVI'!$A$1:$BZ$1000,58,FALSE),"N/A")</f>
        <v>Some vulnerability</v>
      </c>
    </row>
    <row r="173" spans="1:10" x14ac:dyDescent="0.25">
      <c r="A173" s="423" t="s">
        <v>336</v>
      </c>
      <c r="B173" s="416" t="s">
        <v>322</v>
      </c>
      <c r="C173" s="417">
        <v>55972</v>
      </c>
      <c r="D173" s="416" t="s">
        <v>726</v>
      </c>
      <c r="E173" s="418">
        <v>5296</v>
      </c>
      <c r="F173" s="418">
        <v>452</v>
      </c>
      <c r="G173" s="348">
        <f>Table2[[#This Row],[Uninsured ('#)]]/Table2[[#This Row],[Population ('#)]]</f>
        <v>8.5347432024169181E-2</v>
      </c>
      <c r="H173" s="419" t="s">
        <v>346</v>
      </c>
      <c r="I173" s="419" t="s">
        <v>346</v>
      </c>
      <c r="J173" s="421" t="str">
        <f>_xlfn.IFNA(VLOOKUP($C173,'Backsheet - SVI'!$A$1:$BZ$1000,58,FALSE),"N/A")</f>
        <v>Some vulnerability</v>
      </c>
    </row>
    <row r="174" spans="1:10" x14ac:dyDescent="0.25">
      <c r="A174" s="415" t="s">
        <v>336</v>
      </c>
      <c r="B174" s="416" t="s">
        <v>292</v>
      </c>
      <c r="C174" s="417">
        <v>55906</v>
      </c>
      <c r="D174" s="416" t="s">
        <v>720</v>
      </c>
      <c r="E174" s="418">
        <v>19785</v>
      </c>
      <c r="F174" s="418">
        <v>439</v>
      </c>
      <c r="G174" s="348">
        <f>Table2[[#This Row],[Uninsured ('#)]]/Table2[[#This Row],[Population ('#)]]</f>
        <v>2.2188526661612331E-2</v>
      </c>
      <c r="H174" s="419" t="s">
        <v>346</v>
      </c>
      <c r="I174" s="419" t="s">
        <v>346</v>
      </c>
      <c r="J174" s="421" t="str">
        <f>_xlfn.IFNA(VLOOKUP($C174,'Backsheet - SVI'!$A$1:$BZ$1000,58,FALSE),"N/A")</f>
        <v>Significant vulnerability</v>
      </c>
    </row>
    <row r="175" spans="1:10" x14ac:dyDescent="0.25">
      <c r="A175" s="415" t="s">
        <v>336</v>
      </c>
      <c r="B175" s="416" t="s">
        <v>316</v>
      </c>
      <c r="C175" s="417">
        <v>55041</v>
      </c>
      <c r="D175" s="416" t="s">
        <v>727</v>
      </c>
      <c r="E175" s="418">
        <v>7433</v>
      </c>
      <c r="F175" s="418">
        <v>405</v>
      </c>
      <c r="G175" s="348">
        <f>Table2[[#This Row],[Uninsured ('#)]]/Table2[[#This Row],[Population ('#)]]</f>
        <v>5.4486748284676444E-2</v>
      </c>
      <c r="H175" s="419" t="s">
        <v>346</v>
      </c>
      <c r="I175" s="419" t="s">
        <v>346</v>
      </c>
      <c r="J175" s="420" t="str">
        <f>_xlfn.IFNA(VLOOKUP($C175,'Backsheet - SVI'!$A$1:$BZ$1000,58,FALSE),"N/A")</f>
        <v>Significant vulnerability</v>
      </c>
    </row>
    <row r="176" spans="1:10" x14ac:dyDescent="0.25">
      <c r="A176" s="415" t="s">
        <v>336</v>
      </c>
      <c r="B176" s="416" t="s">
        <v>322</v>
      </c>
      <c r="C176" s="417">
        <v>55979</v>
      </c>
      <c r="D176" s="416" t="s">
        <v>728</v>
      </c>
      <c r="E176" s="418">
        <v>1116</v>
      </c>
      <c r="F176" s="418">
        <v>336</v>
      </c>
      <c r="G176" s="348">
        <f>Table2[[#This Row],[Uninsured ('#)]]/Table2[[#This Row],[Population ('#)]]</f>
        <v>0.30107526881720431</v>
      </c>
      <c r="H176" s="419" t="s">
        <v>346</v>
      </c>
      <c r="I176" s="419" t="s">
        <v>347</v>
      </c>
      <c r="J176" s="420" t="str">
        <f>_xlfn.IFNA(VLOOKUP($C176,'Backsheet - SVI'!$A$1:$BZ$1000,58,FALSE),"N/A")</f>
        <v>Significant vulnerability</v>
      </c>
    </row>
    <row r="177" spans="1:10" x14ac:dyDescent="0.25">
      <c r="A177" s="415" t="s">
        <v>336</v>
      </c>
      <c r="B177" s="416" t="s">
        <v>260</v>
      </c>
      <c r="C177" s="417">
        <v>55922</v>
      </c>
      <c r="D177" s="416" t="s">
        <v>729</v>
      </c>
      <c r="E177" s="418">
        <v>998</v>
      </c>
      <c r="F177" s="418">
        <v>327</v>
      </c>
      <c r="G177" s="349">
        <f>Table2[[#This Row],[Uninsured ('#)]]/Table2[[#This Row],[Population ('#)]]</f>
        <v>0.32765531062124248</v>
      </c>
      <c r="H177" s="350" t="s">
        <v>346</v>
      </c>
      <c r="I177" s="350" t="s">
        <v>347</v>
      </c>
      <c r="J177" s="420" t="str">
        <f>_xlfn.IFNA(VLOOKUP($C177,'Backsheet - SVI'!$A$1:$BZ$1000,58,FALSE),"N/A")</f>
        <v>Significant vulnerability</v>
      </c>
    </row>
    <row r="178" spans="1:10" x14ac:dyDescent="0.25">
      <c r="A178" s="415" t="s">
        <v>336</v>
      </c>
      <c r="B178" s="416" t="s">
        <v>262</v>
      </c>
      <c r="C178" s="417">
        <v>55009</v>
      </c>
      <c r="D178" s="416" t="s">
        <v>730</v>
      </c>
      <c r="E178" s="418">
        <v>7983</v>
      </c>
      <c r="F178" s="418">
        <v>327</v>
      </c>
      <c r="G178" s="348">
        <f>Table2[[#This Row],[Uninsured ('#)]]/Table2[[#This Row],[Population ('#)]]</f>
        <v>4.0962044344231494E-2</v>
      </c>
      <c r="H178" s="419" t="s">
        <v>346</v>
      </c>
      <c r="I178" s="419" t="s">
        <v>346</v>
      </c>
      <c r="J178" s="420" t="str">
        <f>_xlfn.IFNA(VLOOKUP($C178,'Backsheet - SVI'!$A$1:$BZ$1000,58,FALSE),"N/A")</f>
        <v>Some vulnerability</v>
      </c>
    </row>
    <row r="179" spans="1:10" x14ac:dyDescent="0.25">
      <c r="A179" s="415" t="s">
        <v>336</v>
      </c>
      <c r="B179" s="416" t="s">
        <v>260</v>
      </c>
      <c r="C179" s="417">
        <v>55939</v>
      </c>
      <c r="D179" s="416" t="s">
        <v>731</v>
      </c>
      <c r="E179" s="418">
        <v>1875</v>
      </c>
      <c r="F179" s="418">
        <v>285</v>
      </c>
      <c r="G179" s="348">
        <f>Table2[[#This Row],[Uninsured ('#)]]/Table2[[#This Row],[Population ('#)]]</f>
        <v>0.152</v>
      </c>
      <c r="H179" s="419" t="s">
        <v>346</v>
      </c>
      <c r="I179" s="419" t="s">
        <v>347</v>
      </c>
      <c r="J179" s="420" t="str">
        <f>_xlfn.IFNA(VLOOKUP($C179,'Backsheet - SVI'!$A$1:$BZ$1000,58,FALSE),"N/A")</f>
        <v>Most vulnerability</v>
      </c>
    </row>
    <row r="180" spans="1:10" x14ac:dyDescent="0.25">
      <c r="A180" s="415" t="s">
        <v>336</v>
      </c>
      <c r="B180" s="416" t="s">
        <v>292</v>
      </c>
      <c r="C180" s="417">
        <v>55976</v>
      </c>
      <c r="D180" s="416" t="s">
        <v>732</v>
      </c>
      <c r="E180" s="418">
        <v>8376</v>
      </c>
      <c r="F180" s="418">
        <v>272</v>
      </c>
      <c r="G180" s="349">
        <f>Table2[[#This Row],[Uninsured ('#)]]/Table2[[#This Row],[Population ('#)]]</f>
        <v>3.2473734479465138E-2</v>
      </c>
      <c r="H180" s="350" t="s">
        <v>346</v>
      </c>
      <c r="I180" s="350" t="s">
        <v>346</v>
      </c>
      <c r="J180" s="420" t="str">
        <f>_xlfn.IFNA(VLOOKUP($C180,'Backsheet - SVI'!$A$1:$BZ$1000,58,FALSE),"N/A")</f>
        <v>Some vulnerability</v>
      </c>
    </row>
    <row r="181" spans="1:10" x14ac:dyDescent="0.25">
      <c r="A181" s="415" t="s">
        <v>336</v>
      </c>
      <c r="B181" s="416" t="s">
        <v>260</v>
      </c>
      <c r="C181" s="417">
        <v>55975</v>
      </c>
      <c r="D181" s="416" t="s">
        <v>733</v>
      </c>
      <c r="E181" s="418">
        <v>4549</v>
      </c>
      <c r="F181" s="418">
        <v>269</v>
      </c>
      <c r="G181" s="348">
        <f>Table2[[#This Row],[Uninsured ('#)]]/Table2[[#This Row],[Population ('#)]]</f>
        <v>5.9133875577049903E-2</v>
      </c>
      <c r="H181" s="419" t="s">
        <v>346</v>
      </c>
      <c r="I181" s="419" t="s">
        <v>346</v>
      </c>
      <c r="J181" s="420" t="str">
        <f>_xlfn.IFNA(VLOOKUP($C181,'Backsheet - SVI'!$A$1:$BZ$1000,58,FALSE),"N/A")</f>
        <v>Significant vulnerability</v>
      </c>
    </row>
    <row r="182" spans="1:10" x14ac:dyDescent="0.25">
      <c r="A182" s="415" t="s">
        <v>336</v>
      </c>
      <c r="B182" s="416" t="s">
        <v>316</v>
      </c>
      <c r="C182" s="417">
        <v>55964</v>
      </c>
      <c r="D182" s="416" t="s">
        <v>734</v>
      </c>
      <c r="E182" s="418">
        <v>4443</v>
      </c>
      <c r="F182" s="418">
        <v>246</v>
      </c>
      <c r="G182" s="348">
        <f>Table2[[#This Row],[Uninsured ('#)]]/Table2[[#This Row],[Population ('#)]]</f>
        <v>5.536799459824443E-2</v>
      </c>
      <c r="H182" s="419" t="s">
        <v>346</v>
      </c>
      <c r="I182" s="419" t="s">
        <v>346</v>
      </c>
      <c r="J182" s="420" t="str">
        <f>_xlfn.IFNA(VLOOKUP($C182,'Backsheet - SVI'!$A$1:$BZ$1000,58,FALSE),"N/A")</f>
        <v>Most vulnerability</v>
      </c>
    </row>
    <row r="183" spans="1:10" x14ac:dyDescent="0.25">
      <c r="A183" s="415" t="s">
        <v>336</v>
      </c>
      <c r="B183" s="416" t="s">
        <v>257</v>
      </c>
      <c r="C183" s="417">
        <v>55944</v>
      </c>
      <c r="D183" s="416" t="s">
        <v>735</v>
      </c>
      <c r="E183" s="418">
        <v>7885</v>
      </c>
      <c r="F183" s="418">
        <v>236</v>
      </c>
      <c r="G183" s="349">
        <f>Table2[[#This Row],[Uninsured ('#)]]/Table2[[#This Row],[Population ('#)]]</f>
        <v>2.9930247305009511E-2</v>
      </c>
      <c r="H183" s="350" t="s">
        <v>346</v>
      </c>
      <c r="I183" s="350" t="s">
        <v>346</v>
      </c>
      <c r="J183" s="420" t="str">
        <f>_xlfn.IFNA(VLOOKUP($C183,'Backsheet - SVI'!$A$1:$BZ$1000,58,FALSE),"N/A")</f>
        <v>Some vulnerability</v>
      </c>
    </row>
    <row r="184" spans="1:10" x14ac:dyDescent="0.25">
      <c r="A184" s="415" t="s">
        <v>336</v>
      </c>
      <c r="B184" s="416" t="s">
        <v>260</v>
      </c>
      <c r="C184" s="417">
        <v>55965</v>
      </c>
      <c r="D184" s="416" t="s">
        <v>736</v>
      </c>
      <c r="E184" s="418">
        <v>2293</v>
      </c>
      <c r="F184" s="418">
        <v>201</v>
      </c>
      <c r="G184" s="348">
        <f>Table2[[#This Row],[Uninsured ('#)]]/Table2[[#This Row],[Population ('#)]]</f>
        <v>8.7658089838639333E-2</v>
      </c>
      <c r="H184" s="419" t="s">
        <v>346</v>
      </c>
      <c r="I184" s="419" t="s">
        <v>346</v>
      </c>
      <c r="J184" s="420" t="str">
        <f>_xlfn.IFNA(VLOOKUP($C184,'Backsheet - SVI'!$A$1:$BZ$1000,58,FALSE),"N/A")</f>
        <v>Significant vulnerability</v>
      </c>
    </row>
    <row r="185" spans="1:10" x14ac:dyDescent="0.25">
      <c r="A185" s="415" t="s">
        <v>336</v>
      </c>
      <c r="B185" s="416" t="s">
        <v>262</v>
      </c>
      <c r="C185" s="417">
        <v>55089</v>
      </c>
      <c r="D185" s="416" t="s">
        <v>737</v>
      </c>
      <c r="E185" s="418">
        <v>1607</v>
      </c>
      <c r="F185" s="418">
        <v>188</v>
      </c>
      <c r="G185" s="348">
        <f>Table2[[#This Row],[Uninsured ('#)]]/Table2[[#This Row],[Population ('#)]]</f>
        <v>0.11698817672682016</v>
      </c>
      <c r="H185" s="419" t="s">
        <v>346</v>
      </c>
      <c r="I185" s="419" t="s">
        <v>346</v>
      </c>
      <c r="J185" s="420" t="str">
        <f>_xlfn.IFNA(VLOOKUP($C185,'Backsheet - SVI'!$A$1:$BZ$1000,58,FALSE),"N/A")</f>
        <v>Significant vulnerability</v>
      </c>
    </row>
    <row r="186" spans="1:10" x14ac:dyDescent="0.25">
      <c r="A186" s="415" t="s">
        <v>336</v>
      </c>
      <c r="B186" s="416" t="s">
        <v>265</v>
      </c>
      <c r="C186" s="417">
        <v>55974</v>
      </c>
      <c r="D186" s="416" t="s">
        <v>738</v>
      </c>
      <c r="E186" s="418">
        <v>2180</v>
      </c>
      <c r="F186" s="418">
        <v>176</v>
      </c>
      <c r="G186" s="348">
        <f>Table2[[#This Row],[Uninsured ('#)]]/Table2[[#This Row],[Population ('#)]]</f>
        <v>8.0733944954128445E-2</v>
      </c>
      <c r="H186" s="419" t="s">
        <v>346</v>
      </c>
      <c r="I186" s="419" t="s">
        <v>346</v>
      </c>
      <c r="J186" s="420" t="str">
        <f>_xlfn.IFNA(VLOOKUP($C186,'Backsheet - SVI'!$A$1:$BZ$1000,58,FALSE),"N/A")</f>
        <v>Significant vulnerability</v>
      </c>
    </row>
    <row r="187" spans="1:10" x14ac:dyDescent="0.25">
      <c r="A187" s="415" t="s">
        <v>336</v>
      </c>
      <c r="B187" s="416" t="s">
        <v>260</v>
      </c>
      <c r="C187" s="417">
        <v>55949</v>
      </c>
      <c r="D187" s="416" t="s">
        <v>739</v>
      </c>
      <c r="E187" s="418">
        <v>1946</v>
      </c>
      <c r="F187" s="418">
        <v>171</v>
      </c>
      <c r="G187" s="348">
        <f>Table2[[#This Row],[Uninsured ('#)]]/Table2[[#This Row],[Population ('#)]]</f>
        <v>8.7872559095580685E-2</v>
      </c>
      <c r="H187" s="419" t="s">
        <v>346</v>
      </c>
      <c r="I187" s="419" t="s">
        <v>346</v>
      </c>
      <c r="J187" s="420" t="str">
        <f>_xlfn.IFNA(VLOOKUP($C187,'Backsheet - SVI'!$A$1:$BZ$1000,58,FALSE),"N/A")</f>
        <v>Significant vulnerability</v>
      </c>
    </row>
    <row r="188" spans="1:10" x14ac:dyDescent="0.25">
      <c r="A188" s="415" t="s">
        <v>336</v>
      </c>
      <c r="B188" s="416" t="s">
        <v>311</v>
      </c>
      <c r="C188" s="417">
        <v>55049</v>
      </c>
      <c r="D188" s="416" t="s">
        <v>740</v>
      </c>
      <c r="E188" s="418">
        <v>2617</v>
      </c>
      <c r="F188" s="418">
        <v>168</v>
      </c>
      <c r="G188" s="349">
        <f>Table2[[#This Row],[Uninsured ('#)]]/Table2[[#This Row],[Population ('#)]]</f>
        <v>6.4195643867023311E-2</v>
      </c>
      <c r="H188" s="350" t="s">
        <v>346</v>
      </c>
      <c r="I188" s="350" t="s">
        <v>346</v>
      </c>
      <c r="J188" s="420" t="str">
        <f>_xlfn.IFNA(VLOOKUP($C188,'Backsheet - SVI'!$A$1:$BZ$1000,58,FALSE),"N/A")</f>
        <v>Most vulnerability</v>
      </c>
    </row>
    <row r="189" spans="1:10" x14ac:dyDescent="0.25">
      <c r="A189" s="415" t="s">
        <v>336</v>
      </c>
      <c r="B189" s="416" t="s">
        <v>262</v>
      </c>
      <c r="C189" s="417">
        <v>55027</v>
      </c>
      <c r="D189" s="416" t="s">
        <v>262</v>
      </c>
      <c r="E189" s="418">
        <v>2862</v>
      </c>
      <c r="F189" s="418">
        <v>167</v>
      </c>
      <c r="G189" s="348">
        <f>Table2[[#This Row],[Uninsured ('#)]]/Table2[[#This Row],[Population ('#)]]</f>
        <v>5.8350803633822501E-2</v>
      </c>
      <c r="H189" s="419" t="s">
        <v>346</v>
      </c>
      <c r="I189" s="419" t="s">
        <v>346</v>
      </c>
      <c r="J189" s="420" t="str">
        <f>_xlfn.IFNA(VLOOKUP($C189,'Backsheet - SVI'!$A$1:$BZ$1000,58,FALSE),"N/A")</f>
        <v>Some vulnerability</v>
      </c>
    </row>
    <row r="190" spans="1:10" x14ac:dyDescent="0.25">
      <c r="A190" s="415" t="s">
        <v>336</v>
      </c>
      <c r="B190" s="416" t="s">
        <v>260</v>
      </c>
      <c r="C190" s="417">
        <v>55923</v>
      </c>
      <c r="D190" s="416" t="s">
        <v>741</v>
      </c>
      <c r="E190" s="418">
        <v>4312</v>
      </c>
      <c r="F190" s="418">
        <v>156</v>
      </c>
      <c r="G190" s="348">
        <f>Table2[[#This Row],[Uninsured ('#)]]/Table2[[#This Row],[Population ('#)]]</f>
        <v>3.6178107606679034E-2</v>
      </c>
      <c r="H190" s="419" t="s">
        <v>346</v>
      </c>
      <c r="I190" s="419" t="s">
        <v>346</v>
      </c>
      <c r="J190" s="420" t="str">
        <f>_xlfn.IFNA(VLOOKUP($C190,'Backsheet - SVI'!$A$1:$BZ$1000,58,FALSE),"N/A")</f>
        <v>Some vulnerability</v>
      </c>
    </row>
    <row r="191" spans="1:10" x14ac:dyDescent="0.25">
      <c r="A191" s="415" t="s">
        <v>336</v>
      </c>
      <c r="B191" s="416" t="s">
        <v>311</v>
      </c>
      <c r="C191" s="417">
        <v>55917</v>
      </c>
      <c r="D191" s="416" t="s">
        <v>742</v>
      </c>
      <c r="E191" s="418">
        <v>3624</v>
      </c>
      <c r="F191" s="418">
        <v>152</v>
      </c>
      <c r="G191" s="348">
        <f>Table2[[#This Row],[Uninsured ('#)]]/Table2[[#This Row],[Population ('#)]]</f>
        <v>4.194260485651214E-2</v>
      </c>
      <c r="H191" s="419" t="s">
        <v>346</v>
      </c>
      <c r="I191" s="419" t="s">
        <v>346</v>
      </c>
      <c r="J191" s="420" t="str">
        <f>_xlfn.IFNA(VLOOKUP($C191,'Backsheet - SVI'!$A$1:$BZ$1000,58,FALSE),"N/A")</f>
        <v>Significant vulnerability</v>
      </c>
    </row>
    <row r="192" spans="1:10" x14ac:dyDescent="0.25">
      <c r="A192" s="415" t="s">
        <v>336</v>
      </c>
      <c r="B192" s="416" t="s">
        <v>262</v>
      </c>
      <c r="C192" s="417">
        <v>55946</v>
      </c>
      <c r="D192" s="416" t="s">
        <v>743</v>
      </c>
      <c r="E192" s="418">
        <v>3360</v>
      </c>
      <c r="F192" s="418">
        <v>151</v>
      </c>
      <c r="G192" s="348">
        <f>Table2[[#This Row],[Uninsured ('#)]]/Table2[[#This Row],[Population ('#)]]</f>
        <v>4.494047619047619E-2</v>
      </c>
      <c r="H192" s="419" t="s">
        <v>346</v>
      </c>
      <c r="I192" s="419" t="s">
        <v>346</v>
      </c>
      <c r="J192" s="420" t="str">
        <f>_xlfn.IFNA(VLOOKUP($C192,'Backsheet - SVI'!$A$1:$BZ$1000,58,FALSE),"N/A")</f>
        <v>Most vulnerability</v>
      </c>
    </row>
    <row r="193" spans="1:10" x14ac:dyDescent="0.25">
      <c r="A193" s="415" t="s">
        <v>336</v>
      </c>
      <c r="B193" s="416" t="s">
        <v>260</v>
      </c>
      <c r="C193" s="417">
        <v>55954</v>
      </c>
      <c r="D193" s="416" t="s">
        <v>744</v>
      </c>
      <c r="E193" s="418">
        <v>1258</v>
      </c>
      <c r="F193" s="418">
        <v>141</v>
      </c>
      <c r="G193" s="349">
        <f>Table2[[#This Row],[Uninsured ('#)]]/Table2[[#This Row],[Population ('#)]]</f>
        <v>0.11208267090620032</v>
      </c>
      <c r="H193" s="350" t="s">
        <v>346</v>
      </c>
      <c r="I193" s="350" t="s">
        <v>346</v>
      </c>
      <c r="J193" s="420" t="str">
        <f>_xlfn.IFNA(VLOOKUP($C193,'Backsheet - SVI'!$A$1:$BZ$1000,58,FALSE),"N/A")</f>
        <v>Most vulnerability</v>
      </c>
    </row>
    <row r="194" spans="1:10" x14ac:dyDescent="0.25">
      <c r="A194" s="423" t="s">
        <v>336</v>
      </c>
      <c r="B194" s="416" t="s">
        <v>316</v>
      </c>
      <c r="C194" s="417">
        <v>55981</v>
      </c>
      <c r="D194" s="416" t="s">
        <v>316</v>
      </c>
      <c r="E194" s="418">
        <v>3569</v>
      </c>
      <c r="F194" s="418">
        <v>125</v>
      </c>
      <c r="G194" s="348">
        <f>Table2[[#This Row],[Uninsured ('#)]]/Table2[[#This Row],[Population ('#)]]</f>
        <v>3.502381619501261E-2</v>
      </c>
      <c r="H194" s="419" t="s">
        <v>346</v>
      </c>
      <c r="I194" s="419" t="s">
        <v>346</v>
      </c>
      <c r="J194" s="420" t="str">
        <f>_xlfn.IFNA(VLOOKUP($C194,'Backsheet - SVI'!$A$1:$BZ$1000,58,FALSE),"N/A")</f>
        <v>Significant vulnerability</v>
      </c>
    </row>
    <row r="195" spans="1:10" x14ac:dyDescent="0.25">
      <c r="A195" s="415" t="s">
        <v>336</v>
      </c>
      <c r="B195" s="416" t="s">
        <v>262</v>
      </c>
      <c r="C195" s="417">
        <v>55963</v>
      </c>
      <c r="D195" s="416" t="s">
        <v>745</v>
      </c>
      <c r="E195" s="418">
        <v>5856</v>
      </c>
      <c r="F195" s="418">
        <v>124</v>
      </c>
      <c r="G195" s="348">
        <f>Table2[[#This Row],[Uninsured ('#)]]/Table2[[#This Row],[Population ('#)]]</f>
        <v>2.1174863387978141E-2</v>
      </c>
      <c r="H195" s="419" t="s">
        <v>346</v>
      </c>
      <c r="I195" s="419" t="s">
        <v>346</v>
      </c>
      <c r="J195" s="420" t="str">
        <f>_xlfn.IFNA(VLOOKUP($C195,'Backsheet - SVI'!$A$1:$BZ$1000,58,FALSE),"N/A")</f>
        <v>Some vulnerability</v>
      </c>
    </row>
    <row r="196" spans="1:10" x14ac:dyDescent="0.25">
      <c r="A196" s="415" t="s">
        <v>336</v>
      </c>
      <c r="B196" s="416" t="s">
        <v>257</v>
      </c>
      <c r="C196" s="417">
        <v>55985</v>
      </c>
      <c r="D196" s="416" t="s">
        <v>746</v>
      </c>
      <c r="E196" s="418">
        <v>1743</v>
      </c>
      <c r="F196" s="418">
        <v>112</v>
      </c>
      <c r="G196" s="348">
        <f>Table2[[#This Row],[Uninsured ('#)]]/Table2[[#This Row],[Population ('#)]]</f>
        <v>6.4257028112449793E-2</v>
      </c>
      <c r="H196" s="419" t="s">
        <v>346</v>
      </c>
      <c r="I196" s="419" t="s">
        <v>346</v>
      </c>
      <c r="J196" s="420" t="str">
        <f>_xlfn.IFNA(VLOOKUP($C196,'Backsheet - SVI'!$A$1:$BZ$1000,58,FALSE),"N/A")</f>
        <v>Significant vulnerability</v>
      </c>
    </row>
    <row r="197" spans="1:10" x14ac:dyDescent="0.25">
      <c r="A197" s="415" t="s">
        <v>336</v>
      </c>
      <c r="B197" s="416" t="s">
        <v>257</v>
      </c>
      <c r="C197" s="417">
        <v>55955</v>
      </c>
      <c r="D197" s="416" t="s">
        <v>747</v>
      </c>
      <c r="E197" s="418">
        <v>2596</v>
      </c>
      <c r="F197" s="418">
        <v>104</v>
      </c>
      <c r="G197" s="348">
        <f>Table2[[#This Row],[Uninsured ('#)]]/Table2[[#This Row],[Population ('#)]]</f>
        <v>4.0061633281972264E-2</v>
      </c>
      <c r="H197" s="419" t="s">
        <v>346</v>
      </c>
      <c r="I197" s="419" t="s">
        <v>346</v>
      </c>
      <c r="J197" s="420" t="str">
        <f>_xlfn.IFNA(VLOOKUP($C197,'Backsheet - SVI'!$A$1:$BZ$1000,58,FALSE),"N/A")</f>
        <v>Least vulnerability</v>
      </c>
    </row>
    <row r="198" spans="1:10" x14ac:dyDescent="0.25">
      <c r="A198" s="415" t="s">
        <v>336</v>
      </c>
      <c r="B198" s="416" t="s">
        <v>260</v>
      </c>
      <c r="C198" s="417">
        <v>55971</v>
      </c>
      <c r="D198" s="416" t="s">
        <v>748</v>
      </c>
      <c r="E198" s="418">
        <v>2727</v>
      </c>
      <c r="F198" s="418">
        <v>101</v>
      </c>
      <c r="G198" s="348">
        <f>Table2[[#This Row],[Uninsured ('#)]]/Table2[[#This Row],[Population ('#)]]</f>
        <v>3.7037037037037035E-2</v>
      </c>
      <c r="H198" s="419" t="s">
        <v>346</v>
      </c>
      <c r="I198" s="419" t="s">
        <v>346</v>
      </c>
      <c r="J198" s="420" t="str">
        <f>_xlfn.IFNA(VLOOKUP($C198,'Backsheet - SVI'!$A$1:$BZ$1000,58,FALSE),"N/A")</f>
        <v>Significant vulnerability</v>
      </c>
    </row>
    <row r="199" spans="1:10" x14ac:dyDescent="0.25">
      <c r="A199" s="415" t="s">
        <v>336</v>
      </c>
      <c r="B199" s="416" t="s">
        <v>265</v>
      </c>
      <c r="C199" s="417">
        <v>55943</v>
      </c>
      <c r="D199" s="416" t="s">
        <v>265</v>
      </c>
      <c r="E199" s="418">
        <v>2960</v>
      </c>
      <c r="F199" s="418">
        <v>101</v>
      </c>
      <c r="G199" s="348">
        <f>Table2[[#This Row],[Uninsured ('#)]]/Table2[[#This Row],[Population ('#)]]</f>
        <v>3.412162162162162E-2</v>
      </c>
      <c r="H199" s="419" t="s">
        <v>346</v>
      </c>
      <c r="I199" s="419" t="s">
        <v>346</v>
      </c>
      <c r="J199" s="420" t="str">
        <f>_xlfn.IFNA(VLOOKUP($C199,'Backsheet - SVI'!$A$1:$BZ$1000,58,FALSE),"N/A")</f>
        <v>Significant vulnerability</v>
      </c>
    </row>
    <row r="200" spans="1:10" x14ac:dyDescent="0.25">
      <c r="A200" s="415" t="s">
        <v>336</v>
      </c>
      <c r="B200" s="416" t="s">
        <v>257</v>
      </c>
      <c r="C200" s="417">
        <v>55924</v>
      </c>
      <c r="D200" s="416" t="s">
        <v>749</v>
      </c>
      <c r="E200" s="418">
        <v>1225</v>
      </c>
      <c r="F200" s="418">
        <v>93</v>
      </c>
      <c r="G200" s="348">
        <f>Table2[[#This Row],[Uninsured ('#)]]/Table2[[#This Row],[Population ('#)]]</f>
        <v>7.591836734693877E-2</v>
      </c>
      <c r="H200" s="419" t="s">
        <v>346</v>
      </c>
      <c r="I200" s="419" t="s">
        <v>346</v>
      </c>
      <c r="J200" s="420" t="str">
        <f>_xlfn.IFNA(VLOOKUP($C200,'Backsheet - SVI'!$A$1:$BZ$1000,58,FALSE),"N/A")</f>
        <v>Some vulnerability</v>
      </c>
    </row>
    <row r="201" spans="1:10" x14ac:dyDescent="0.25">
      <c r="A201" s="415" t="s">
        <v>336</v>
      </c>
      <c r="B201" s="416" t="s">
        <v>292</v>
      </c>
      <c r="C201" s="417">
        <v>55960</v>
      </c>
      <c r="D201" s="416" t="s">
        <v>750</v>
      </c>
      <c r="E201" s="418">
        <v>3218</v>
      </c>
      <c r="F201" s="418">
        <v>93</v>
      </c>
      <c r="G201" s="348">
        <f>Table2[[#This Row],[Uninsured ('#)]]/Table2[[#This Row],[Population ('#)]]</f>
        <v>2.8899937849596023E-2</v>
      </c>
      <c r="H201" s="419" t="s">
        <v>346</v>
      </c>
      <c r="I201" s="419" t="s">
        <v>346</v>
      </c>
      <c r="J201" s="420" t="str">
        <f>_xlfn.IFNA(VLOOKUP($C201,'Backsheet - SVI'!$A$1:$BZ$1000,58,FALSE),"N/A")</f>
        <v>Least vulnerability</v>
      </c>
    </row>
    <row r="202" spans="1:10" x14ac:dyDescent="0.25">
      <c r="A202" s="415" t="s">
        <v>336</v>
      </c>
      <c r="B202" s="416" t="s">
        <v>311</v>
      </c>
      <c r="C202" s="417">
        <v>56026</v>
      </c>
      <c r="D202" s="416" t="s">
        <v>751</v>
      </c>
      <c r="E202" s="418">
        <v>1872</v>
      </c>
      <c r="F202" s="418">
        <v>90</v>
      </c>
      <c r="G202" s="348">
        <f>Table2[[#This Row],[Uninsured ('#)]]/Table2[[#This Row],[Population ('#)]]</f>
        <v>4.807692307692308E-2</v>
      </c>
      <c r="H202" s="419" t="s">
        <v>346</v>
      </c>
      <c r="I202" s="419" t="s">
        <v>346</v>
      </c>
      <c r="J202" s="420" t="str">
        <f>_xlfn.IFNA(VLOOKUP($C202,'Backsheet - SVI'!$A$1:$BZ$1000,58,FALSE),"N/A")</f>
        <v>Some vulnerability</v>
      </c>
    </row>
    <row r="203" spans="1:10" x14ac:dyDescent="0.25">
      <c r="A203" s="415" t="s">
        <v>336</v>
      </c>
      <c r="B203" s="416" t="s">
        <v>316</v>
      </c>
      <c r="C203" s="417">
        <v>55956</v>
      </c>
      <c r="D203" s="416" t="s">
        <v>752</v>
      </c>
      <c r="E203" s="418">
        <v>2060</v>
      </c>
      <c r="F203" s="418">
        <v>85</v>
      </c>
      <c r="G203" s="348">
        <f>Table2[[#This Row],[Uninsured ('#)]]/Table2[[#This Row],[Population ('#)]]</f>
        <v>4.12621359223301E-2</v>
      </c>
      <c r="H203" s="419" t="s">
        <v>346</v>
      </c>
      <c r="I203" s="419" t="s">
        <v>346</v>
      </c>
      <c r="J203" s="420" t="str">
        <f>_xlfn.IFNA(VLOOKUP($C203,'Backsheet - SVI'!$A$1:$BZ$1000,58,FALSE),"N/A")</f>
        <v>Least vulnerability</v>
      </c>
    </row>
    <row r="204" spans="1:10" x14ac:dyDescent="0.25">
      <c r="A204" s="415" t="s">
        <v>336</v>
      </c>
      <c r="B204" s="416" t="s">
        <v>303</v>
      </c>
      <c r="C204" s="417">
        <v>55052</v>
      </c>
      <c r="D204" s="416" t="s">
        <v>753</v>
      </c>
      <c r="E204" s="418">
        <v>1845</v>
      </c>
      <c r="F204" s="418">
        <v>76</v>
      </c>
      <c r="G204" s="348">
        <f>Table2[[#This Row],[Uninsured ('#)]]/Table2[[#This Row],[Population ('#)]]</f>
        <v>4.1192411924119245E-2</v>
      </c>
      <c r="H204" s="419" t="s">
        <v>346</v>
      </c>
      <c r="I204" s="419" t="s">
        <v>346</v>
      </c>
      <c r="J204" s="420" t="str">
        <f>_xlfn.IFNA(VLOOKUP($C204,'Backsheet - SVI'!$A$1:$BZ$1000,58,FALSE),"N/A")</f>
        <v>Least vulnerability</v>
      </c>
    </row>
    <row r="205" spans="1:10" x14ac:dyDescent="0.25">
      <c r="A205" s="415" t="s">
        <v>336</v>
      </c>
      <c r="B205" s="416" t="s">
        <v>261</v>
      </c>
      <c r="C205" s="417">
        <v>56036</v>
      </c>
      <c r="D205" s="416" t="s">
        <v>754</v>
      </c>
      <c r="E205" s="418">
        <v>1797</v>
      </c>
      <c r="F205" s="418">
        <v>63</v>
      </c>
      <c r="G205" s="348">
        <f>Table2[[#This Row],[Uninsured ('#)]]/Table2[[#This Row],[Population ('#)]]</f>
        <v>3.5058430717863104E-2</v>
      </c>
      <c r="H205" s="419" t="s">
        <v>346</v>
      </c>
      <c r="I205" s="419" t="s">
        <v>346</v>
      </c>
      <c r="J205" s="420" t="str">
        <f>_xlfn.IFNA(VLOOKUP($C205,'Backsheet - SVI'!$A$1:$BZ$1000,58,FALSE),"N/A")</f>
        <v>Least vulnerability</v>
      </c>
    </row>
    <row r="206" spans="1:10" x14ac:dyDescent="0.25">
      <c r="A206" s="415" t="s">
        <v>336</v>
      </c>
      <c r="B206" s="416" t="s">
        <v>316</v>
      </c>
      <c r="C206" s="417">
        <v>55932</v>
      </c>
      <c r="D206" s="416" t="s">
        <v>755</v>
      </c>
      <c r="E206" s="418">
        <v>1994</v>
      </c>
      <c r="F206" s="418">
        <v>56</v>
      </c>
      <c r="G206" s="349">
        <f>Table2[[#This Row],[Uninsured ('#)]]/Table2[[#This Row],[Population ('#)]]</f>
        <v>2.8084252758274825E-2</v>
      </c>
      <c r="H206" s="350" t="s">
        <v>346</v>
      </c>
      <c r="I206" s="350" t="s">
        <v>346</v>
      </c>
      <c r="J206" s="420" t="str">
        <f>_xlfn.IFNA(VLOOKUP($C206,'Backsheet - SVI'!$A$1:$BZ$1000,58,FALSE),"N/A")</f>
        <v>Least vulnerability</v>
      </c>
    </row>
    <row r="207" spans="1:10" x14ac:dyDescent="0.25">
      <c r="A207" s="415" t="s">
        <v>336</v>
      </c>
      <c r="B207" s="416" t="s">
        <v>287</v>
      </c>
      <c r="C207" s="417">
        <v>55953</v>
      </c>
      <c r="D207" s="416" t="s">
        <v>756</v>
      </c>
      <c r="E207" s="418">
        <v>803</v>
      </c>
      <c r="F207" s="418">
        <v>54</v>
      </c>
      <c r="G207" s="349">
        <f>Table2[[#This Row],[Uninsured ('#)]]/Table2[[#This Row],[Population ('#)]]</f>
        <v>6.7247820672478212E-2</v>
      </c>
      <c r="H207" s="350" t="s">
        <v>346</v>
      </c>
      <c r="I207" s="350" t="s">
        <v>346</v>
      </c>
      <c r="J207" s="420" t="str">
        <f>_xlfn.IFNA(VLOOKUP($C207,'Backsheet - SVI'!$A$1:$BZ$1000,58,FALSE),"N/A")</f>
        <v>Some vulnerability</v>
      </c>
    </row>
    <row r="208" spans="1:10" x14ac:dyDescent="0.25">
      <c r="A208" s="415" t="s">
        <v>337</v>
      </c>
      <c r="B208" s="416" t="s">
        <v>290</v>
      </c>
      <c r="C208" s="417">
        <v>56187</v>
      </c>
      <c r="D208" s="416" t="s">
        <v>757</v>
      </c>
      <c r="E208" s="418">
        <v>15160</v>
      </c>
      <c r="F208" s="418">
        <v>1991</v>
      </c>
      <c r="G208" s="348">
        <f>Table2[[#This Row],[Uninsured ('#)]]/Table2[[#This Row],[Population ('#)]]</f>
        <v>0.13133245382585751</v>
      </c>
      <c r="H208" s="419" t="s">
        <v>347</v>
      </c>
      <c r="I208" s="419" t="s">
        <v>346</v>
      </c>
      <c r="J208" s="420" t="str">
        <f>_xlfn.IFNA(VLOOKUP($C208,'Backsheet - SVI'!$A$1:$BZ$1000,58,FALSE),"N/A")</f>
        <v>Most vulnerability</v>
      </c>
    </row>
    <row r="209" spans="1:10" x14ac:dyDescent="0.25">
      <c r="A209" s="415" t="s">
        <v>337</v>
      </c>
      <c r="B209" s="416" t="s">
        <v>279</v>
      </c>
      <c r="C209" s="417">
        <v>56258</v>
      </c>
      <c r="D209" s="416" t="s">
        <v>282</v>
      </c>
      <c r="E209" s="418">
        <v>15613</v>
      </c>
      <c r="F209" s="418">
        <v>935</v>
      </c>
      <c r="G209" s="349">
        <f>Table2[[#This Row],[Uninsured ('#)]]/Table2[[#This Row],[Population ('#)]]</f>
        <v>5.9885992442195606E-2</v>
      </c>
      <c r="H209" s="350" t="s">
        <v>347</v>
      </c>
      <c r="I209" s="350" t="s">
        <v>346</v>
      </c>
      <c r="J209" s="420" t="str">
        <f>_xlfn.IFNA(VLOOKUP($C209,'Backsheet - SVI'!$A$1:$BZ$1000,58,FALSE),"N/A")</f>
        <v>Most vulnerability</v>
      </c>
    </row>
    <row r="210" spans="1:10" x14ac:dyDescent="0.25">
      <c r="A210" s="415" t="s">
        <v>337</v>
      </c>
      <c r="B210" s="416" t="s">
        <v>296</v>
      </c>
      <c r="C210" s="417">
        <v>56164</v>
      </c>
      <c r="D210" s="416" t="s">
        <v>296</v>
      </c>
      <c r="E210" s="418">
        <v>5536</v>
      </c>
      <c r="F210" s="418">
        <v>391</v>
      </c>
      <c r="G210" s="348">
        <f>Table2[[#This Row],[Uninsured ('#)]]/Table2[[#This Row],[Population ('#)]]</f>
        <v>7.0628612716763003E-2</v>
      </c>
      <c r="H210" s="419" t="s">
        <v>347</v>
      </c>
      <c r="I210" s="419" t="s">
        <v>346</v>
      </c>
      <c r="J210" s="420" t="str">
        <f>_xlfn.IFNA(VLOOKUP($C210,'Backsheet - SVI'!$A$1:$BZ$1000,58,FALSE),"N/A")</f>
        <v>Most vulnerability</v>
      </c>
    </row>
    <row r="211" spans="1:10" x14ac:dyDescent="0.25">
      <c r="A211" s="415" t="s">
        <v>337</v>
      </c>
      <c r="B211" s="416" t="s">
        <v>301</v>
      </c>
      <c r="C211" s="417">
        <v>56283</v>
      </c>
      <c r="D211" s="416" t="s">
        <v>758</v>
      </c>
      <c r="E211" s="418">
        <v>6307</v>
      </c>
      <c r="F211" s="418">
        <v>325</v>
      </c>
      <c r="G211" s="348">
        <f>Table2[[#This Row],[Uninsured ('#)]]/Table2[[#This Row],[Population ('#)]]</f>
        <v>5.1530045980656414E-2</v>
      </c>
      <c r="H211" s="419" t="s">
        <v>346</v>
      </c>
      <c r="I211" s="419" t="s">
        <v>346</v>
      </c>
      <c r="J211" s="420" t="str">
        <f>_xlfn.IFNA(VLOOKUP($C211,'Backsheet - SVI'!$A$1:$BZ$1000,58,FALSE),"N/A")</f>
        <v>Significant vulnerability</v>
      </c>
    </row>
    <row r="212" spans="1:10" x14ac:dyDescent="0.25">
      <c r="A212" s="415" t="s">
        <v>337</v>
      </c>
      <c r="B212" s="416" t="s">
        <v>279</v>
      </c>
      <c r="C212" s="417">
        <v>56175</v>
      </c>
      <c r="D212" s="416" t="s">
        <v>759</v>
      </c>
      <c r="E212" s="418">
        <v>2941</v>
      </c>
      <c r="F212" s="418">
        <v>249</v>
      </c>
      <c r="G212" s="348">
        <f>Table2[[#This Row],[Uninsured ('#)]]/Table2[[#This Row],[Population ('#)]]</f>
        <v>8.4665079904794285E-2</v>
      </c>
      <c r="H212" s="419" t="s">
        <v>346</v>
      </c>
      <c r="I212" s="419" t="s">
        <v>346</v>
      </c>
      <c r="J212" s="420" t="str">
        <f>_xlfn.IFNA(VLOOKUP($C212,'Backsheet - SVI'!$A$1:$BZ$1000,58,FALSE),"N/A")</f>
        <v>Most vulnerability</v>
      </c>
    </row>
    <row r="213" spans="1:10" x14ac:dyDescent="0.25">
      <c r="A213" s="415" t="s">
        <v>337</v>
      </c>
      <c r="B213" s="416" t="s">
        <v>254</v>
      </c>
      <c r="C213" s="417">
        <v>56101</v>
      </c>
      <c r="D213" s="416" t="s">
        <v>760</v>
      </c>
      <c r="E213" s="418">
        <v>6038</v>
      </c>
      <c r="F213" s="418">
        <v>208</v>
      </c>
      <c r="G213" s="348">
        <f>Table2[[#This Row],[Uninsured ('#)]]/Table2[[#This Row],[Population ('#)]]</f>
        <v>3.4448492878436571E-2</v>
      </c>
      <c r="H213" s="419" t="s">
        <v>346</v>
      </c>
      <c r="I213" s="419" t="s">
        <v>346</v>
      </c>
      <c r="J213" s="420" t="str">
        <f>_xlfn.IFNA(VLOOKUP($C213,'Backsheet - SVI'!$A$1:$BZ$1000,58,FALSE),"N/A")</f>
        <v>Most vulnerability</v>
      </c>
    </row>
    <row r="214" spans="1:10" x14ac:dyDescent="0.25">
      <c r="A214" s="415" t="s">
        <v>337</v>
      </c>
      <c r="B214" s="416" t="s">
        <v>288</v>
      </c>
      <c r="C214" s="417">
        <v>56172</v>
      </c>
      <c r="D214" s="416" t="s">
        <v>761</v>
      </c>
      <c r="E214" s="418">
        <v>2985</v>
      </c>
      <c r="F214" s="418">
        <v>174</v>
      </c>
      <c r="G214" s="348">
        <f>Table2[[#This Row],[Uninsured ('#)]]/Table2[[#This Row],[Population ('#)]]</f>
        <v>5.8291457286432161E-2</v>
      </c>
      <c r="H214" s="419" t="s">
        <v>346</v>
      </c>
      <c r="I214" s="419" t="s">
        <v>346</v>
      </c>
      <c r="J214" s="420" t="str">
        <f>_xlfn.IFNA(VLOOKUP($C214,'Backsheet - SVI'!$A$1:$BZ$1000,58,FALSE),"N/A")</f>
        <v>Significant vulnerability</v>
      </c>
    </row>
    <row r="215" spans="1:10" x14ac:dyDescent="0.25">
      <c r="A215" s="415" t="s">
        <v>337</v>
      </c>
      <c r="B215" s="416" t="s">
        <v>269</v>
      </c>
      <c r="C215" s="417">
        <v>56150</v>
      </c>
      <c r="D215" s="416" t="s">
        <v>762</v>
      </c>
      <c r="E215" s="418">
        <v>2724</v>
      </c>
      <c r="F215" s="418">
        <v>163</v>
      </c>
      <c r="G215" s="348">
        <f>Table2[[#This Row],[Uninsured ('#)]]/Table2[[#This Row],[Population ('#)]]</f>
        <v>5.9838472834067548E-2</v>
      </c>
      <c r="H215" s="419" t="s">
        <v>346</v>
      </c>
      <c r="I215" s="419" t="s">
        <v>346</v>
      </c>
      <c r="J215" s="420" t="str">
        <f>_xlfn.IFNA(VLOOKUP($C215,'Backsheet - SVI'!$A$1:$BZ$1000,58,FALSE),"N/A")</f>
        <v>Significant vulnerability</v>
      </c>
    </row>
    <row r="216" spans="1:10" x14ac:dyDescent="0.25">
      <c r="A216" s="415" t="s">
        <v>337</v>
      </c>
      <c r="B216" s="416" t="s">
        <v>301</v>
      </c>
      <c r="C216" s="417">
        <v>56270</v>
      </c>
      <c r="D216" s="416" t="s">
        <v>763</v>
      </c>
      <c r="E216" s="418">
        <v>1178</v>
      </c>
      <c r="F216" s="418">
        <v>162</v>
      </c>
      <c r="G216" s="348">
        <f>Table2[[#This Row],[Uninsured ('#)]]/Table2[[#This Row],[Population ('#)]]</f>
        <v>0.13752122241086587</v>
      </c>
      <c r="H216" s="419" t="s">
        <v>346</v>
      </c>
      <c r="I216" s="419" t="s">
        <v>347</v>
      </c>
      <c r="J216" s="420" t="str">
        <f>_xlfn.IFNA(VLOOKUP($C216,'Backsheet - SVI'!$A$1:$BZ$1000,58,FALSE),"N/A")</f>
        <v>Most vulnerability</v>
      </c>
    </row>
    <row r="217" spans="1:10" x14ac:dyDescent="0.25">
      <c r="A217" s="415" t="s">
        <v>337</v>
      </c>
      <c r="B217" s="416" t="s">
        <v>301</v>
      </c>
      <c r="C217" s="417">
        <v>56180</v>
      </c>
      <c r="D217" s="416" t="s">
        <v>764</v>
      </c>
      <c r="E217" s="418">
        <v>1116</v>
      </c>
      <c r="F217" s="418">
        <v>151</v>
      </c>
      <c r="G217" s="348">
        <f>Table2[[#This Row],[Uninsured ('#)]]/Table2[[#This Row],[Population ('#)]]</f>
        <v>0.13530465949820789</v>
      </c>
      <c r="H217" s="419" t="s">
        <v>346</v>
      </c>
      <c r="I217" s="419" t="s">
        <v>347</v>
      </c>
      <c r="J217" s="420" t="str">
        <f>_xlfn.IFNA(VLOOKUP($C217,'Backsheet - SVI'!$A$1:$BZ$1000,58,FALSE),"N/A")</f>
        <v>Significant vulnerability</v>
      </c>
    </row>
    <row r="218" spans="1:10" x14ac:dyDescent="0.25">
      <c r="A218" s="424" t="s">
        <v>337</v>
      </c>
      <c r="B218" s="416" t="s">
        <v>296</v>
      </c>
      <c r="C218" s="417">
        <v>56128</v>
      </c>
      <c r="D218" s="416" t="s">
        <v>765</v>
      </c>
      <c r="E218" s="418">
        <v>1992</v>
      </c>
      <c r="F218" s="418">
        <v>123</v>
      </c>
      <c r="G218" s="348">
        <f>Table2[[#This Row],[Uninsured ('#)]]/Table2[[#This Row],[Population ('#)]]</f>
        <v>6.1746987951807226E-2</v>
      </c>
      <c r="H218" s="419" t="s">
        <v>346</v>
      </c>
      <c r="I218" s="419" t="s">
        <v>346</v>
      </c>
      <c r="J218" s="420" t="str">
        <f>_xlfn.IFNA(VLOOKUP($C218,'Backsheet - SVI'!$A$1:$BZ$1000,58,FALSE),"N/A")</f>
        <v>Some vulnerability</v>
      </c>
    </row>
    <row r="219" spans="1:10" x14ac:dyDescent="0.25">
      <c r="A219" s="415" t="s">
        <v>337</v>
      </c>
      <c r="B219" s="416" t="s">
        <v>304</v>
      </c>
      <c r="C219" s="417">
        <v>56156</v>
      </c>
      <c r="D219" s="416" t="s">
        <v>766</v>
      </c>
      <c r="E219" s="418">
        <v>6123</v>
      </c>
      <c r="F219" s="418">
        <v>110</v>
      </c>
      <c r="G219" s="348">
        <f>Table2[[#This Row],[Uninsured ('#)]]/Table2[[#This Row],[Population ('#)]]</f>
        <v>1.7965049812183571E-2</v>
      </c>
      <c r="H219" s="419" t="s">
        <v>346</v>
      </c>
      <c r="I219" s="419" t="s">
        <v>346</v>
      </c>
      <c r="J219" s="420" t="str">
        <f>_xlfn.IFNA(VLOOKUP($C219,'Backsheet - SVI'!$A$1:$BZ$1000,58,FALSE),"N/A")</f>
        <v>Significant vulnerability</v>
      </c>
    </row>
    <row r="220" spans="1:10" x14ac:dyDescent="0.25">
      <c r="A220" s="415" t="s">
        <v>337</v>
      </c>
      <c r="B220" s="416" t="s">
        <v>279</v>
      </c>
      <c r="C220" s="417">
        <v>56264</v>
      </c>
      <c r="D220" s="416" t="s">
        <v>767</v>
      </c>
      <c r="E220" s="418">
        <v>2056</v>
      </c>
      <c r="F220" s="418">
        <v>108</v>
      </c>
      <c r="G220" s="348">
        <f>Table2[[#This Row],[Uninsured ('#)]]/Table2[[#This Row],[Population ('#)]]</f>
        <v>5.2529182879377433E-2</v>
      </c>
      <c r="H220" s="419" t="s">
        <v>346</v>
      </c>
      <c r="I220" s="419" t="s">
        <v>346</v>
      </c>
      <c r="J220" s="420" t="str">
        <f>_xlfn.IFNA(VLOOKUP($C220,'Backsheet - SVI'!$A$1:$BZ$1000,58,FALSE),"N/A")</f>
        <v>Significant vulnerability</v>
      </c>
    </row>
    <row r="221" spans="1:10" x14ac:dyDescent="0.25">
      <c r="A221" s="415" t="s">
        <v>337</v>
      </c>
      <c r="B221" s="416" t="s">
        <v>296</v>
      </c>
      <c r="C221" s="417">
        <v>56170</v>
      </c>
      <c r="D221" s="416" t="s">
        <v>768</v>
      </c>
      <c r="E221" s="418">
        <v>601</v>
      </c>
      <c r="F221" s="418">
        <v>103</v>
      </c>
      <c r="G221" s="348">
        <f>Table2[[#This Row],[Uninsured ('#)]]/Table2[[#This Row],[Population ('#)]]</f>
        <v>0.17138103161397669</v>
      </c>
      <c r="H221" s="419" t="s">
        <v>346</v>
      </c>
      <c r="I221" s="419" t="s">
        <v>347</v>
      </c>
      <c r="J221" s="420" t="str">
        <f>_xlfn.IFNA(VLOOKUP($C221,'Backsheet - SVI'!$A$1:$BZ$1000,58,FALSE),"N/A")</f>
        <v>Significant vulnerability</v>
      </c>
    </row>
    <row r="222" spans="1:10" x14ac:dyDescent="0.25">
      <c r="A222" s="423" t="s">
        <v>337</v>
      </c>
      <c r="B222" s="416" t="s">
        <v>278</v>
      </c>
      <c r="C222" s="417">
        <v>56178</v>
      </c>
      <c r="D222" s="416" t="s">
        <v>769</v>
      </c>
      <c r="E222" s="418">
        <v>1714</v>
      </c>
      <c r="F222" s="418">
        <v>101</v>
      </c>
      <c r="G222" s="348">
        <f>Table2[[#This Row],[Uninsured ('#)]]/Table2[[#This Row],[Population ('#)]]</f>
        <v>5.8926487747957994E-2</v>
      </c>
      <c r="H222" s="419" t="s">
        <v>346</v>
      </c>
      <c r="I222" s="419" t="s">
        <v>346</v>
      </c>
      <c r="J222" s="420" t="str">
        <f>_xlfn.IFNA(VLOOKUP($C222,'Backsheet - SVI'!$A$1:$BZ$1000,58,FALSE),"N/A")</f>
        <v>Some vulnerability</v>
      </c>
    </row>
    <row r="223" spans="1:10" x14ac:dyDescent="0.25">
      <c r="A223" s="415" t="s">
        <v>337</v>
      </c>
      <c r="B223" s="416" t="s">
        <v>278</v>
      </c>
      <c r="C223" s="417">
        <v>56149</v>
      </c>
      <c r="D223" s="416" t="s">
        <v>770</v>
      </c>
      <c r="E223" s="418">
        <v>1145</v>
      </c>
      <c r="F223" s="418">
        <v>92</v>
      </c>
      <c r="G223" s="348">
        <f>Table2[[#This Row],[Uninsured ('#)]]/Table2[[#This Row],[Population ('#)]]</f>
        <v>8.034934497816594E-2</v>
      </c>
      <c r="H223" s="419" t="s">
        <v>346</v>
      </c>
      <c r="I223" s="419" t="s">
        <v>346</v>
      </c>
      <c r="J223" s="420" t="str">
        <f>_xlfn.IFNA(VLOOKUP($C223,'Backsheet - SVI'!$A$1:$BZ$1000,58,FALSE),"N/A")</f>
        <v>Significant vulnerability</v>
      </c>
    </row>
    <row r="224" spans="1:10" x14ac:dyDescent="0.25">
      <c r="A224" s="415" t="s">
        <v>337</v>
      </c>
      <c r="B224" s="416" t="s">
        <v>301</v>
      </c>
      <c r="C224" s="417">
        <v>56266</v>
      </c>
      <c r="D224" s="416" t="s">
        <v>771</v>
      </c>
      <c r="E224" s="418">
        <v>1452</v>
      </c>
      <c r="F224" s="418">
        <v>82</v>
      </c>
      <c r="G224" s="348">
        <f>Table2[[#This Row],[Uninsured ('#)]]/Table2[[#This Row],[Population ('#)]]</f>
        <v>5.647382920110193E-2</v>
      </c>
      <c r="H224" s="419" t="s">
        <v>346</v>
      </c>
      <c r="I224" s="419" t="s">
        <v>346</v>
      </c>
      <c r="J224" s="420" t="str">
        <f>_xlfn.IFNA(VLOOKUP($C224,'Backsheet - SVI'!$A$1:$BZ$1000,58,FALSE),"N/A")</f>
        <v>Significant vulnerability</v>
      </c>
    </row>
    <row r="225" spans="1:10" x14ac:dyDescent="0.25">
      <c r="A225" s="415" t="s">
        <v>337</v>
      </c>
      <c r="B225" s="416" t="s">
        <v>279</v>
      </c>
      <c r="C225" s="417">
        <v>56229</v>
      </c>
      <c r="D225" s="416" t="s">
        <v>254</v>
      </c>
      <c r="E225" s="418">
        <v>1793</v>
      </c>
      <c r="F225" s="418">
        <v>71</v>
      </c>
      <c r="G225" s="348">
        <f>Table2[[#This Row],[Uninsured ('#)]]/Table2[[#This Row],[Population ('#)]]</f>
        <v>3.9598438371444507E-2</v>
      </c>
      <c r="H225" s="419" t="s">
        <v>346</v>
      </c>
      <c r="I225" s="419" t="s">
        <v>346</v>
      </c>
      <c r="J225" s="420" t="str">
        <f>_xlfn.IFNA(VLOOKUP($C225,'Backsheet - SVI'!$A$1:$BZ$1000,58,FALSE),"N/A")</f>
        <v>Significant vulnerability</v>
      </c>
    </row>
    <row r="226" spans="1:10" x14ac:dyDescent="0.25">
      <c r="A226" s="415" t="s">
        <v>337</v>
      </c>
      <c r="B226" s="416" t="s">
        <v>278</v>
      </c>
      <c r="C226" s="417">
        <v>56136</v>
      </c>
      <c r="D226" s="416" t="s">
        <v>772</v>
      </c>
      <c r="E226" s="418">
        <v>1253</v>
      </c>
      <c r="F226" s="418">
        <v>63</v>
      </c>
      <c r="G226" s="348">
        <f>Table2[[#This Row],[Uninsured ('#)]]/Table2[[#This Row],[Population ('#)]]</f>
        <v>5.027932960893855E-2</v>
      </c>
      <c r="H226" s="419" t="s">
        <v>346</v>
      </c>
      <c r="I226" s="419" t="s">
        <v>346</v>
      </c>
      <c r="J226" s="420" t="str">
        <f>_xlfn.IFNA(VLOOKUP($C226,'Backsheet - SVI'!$A$1:$BZ$1000,58,FALSE),"N/A")</f>
        <v>Significant vulnerability</v>
      </c>
    </row>
    <row r="227" spans="1:10" x14ac:dyDescent="0.25">
      <c r="A227" s="415" t="s">
        <v>337</v>
      </c>
      <c r="B227" s="416" t="s">
        <v>288</v>
      </c>
      <c r="C227" s="417">
        <v>56131</v>
      </c>
      <c r="D227" s="416" t="s">
        <v>773</v>
      </c>
      <c r="E227" s="418">
        <v>2158</v>
      </c>
      <c r="F227" s="418">
        <v>63</v>
      </c>
      <c r="G227" s="349">
        <f>Table2[[#This Row],[Uninsured ('#)]]/Table2[[#This Row],[Population ('#)]]</f>
        <v>2.9193697868396665E-2</v>
      </c>
      <c r="H227" s="350" t="s">
        <v>346</v>
      </c>
      <c r="I227" s="350" t="s">
        <v>346</v>
      </c>
      <c r="J227" s="420" t="str">
        <f>_xlfn.IFNA(VLOOKUP($C227,'Backsheet - SVI'!$A$1:$BZ$1000,58,FALSE),"N/A")</f>
        <v>Most vulnerability</v>
      </c>
    </row>
    <row r="228" spans="1:10" x14ac:dyDescent="0.25">
      <c r="A228" s="415" t="s">
        <v>337</v>
      </c>
      <c r="B228" s="416" t="s">
        <v>279</v>
      </c>
      <c r="C228" s="417">
        <v>56115</v>
      </c>
      <c r="D228" s="416" t="s">
        <v>774</v>
      </c>
      <c r="E228" s="418">
        <v>1277</v>
      </c>
      <c r="F228" s="418">
        <v>61</v>
      </c>
      <c r="G228" s="348">
        <f>Table2[[#This Row],[Uninsured ('#)]]/Table2[[#This Row],[Population ('#)]]</f>
        <v>4.7768206734534066E-2</v>
      </c>
      <c r="H228" s="419" t="s">
        <v>346</v>
      </c>
      <c r="I228" s="419" t="s">
        <v>346</v>
      </c>
      <c r="J228" s="420" t="str">
        <f>_xlfn.IFNA(VLOOKUP($C228,'Backsheet - SVI'!$A$1:$BZ$1000,58,FALSE),"N/A")</f>
        <v>Significant vulnerability</v>
      </c>
    </row>
    <row r="229" spans="1:10" x14ac:dyDescent="0.25">
      <c r="A229" s="415" t="s">
        <v>332</v>
      </c>
      <c r="B229" s="416" t="s">
        <v>271</v>
      </c>
      <c r="C229" s="417">
        <v>56201</v>
      </c>
      <c r="D229" s="416" t="s">
        <v>775</v>
      </c>
      <c r="E229" s="418">
        <v>23899</v>
      </c>
      <c r="F229" s="418">
        <v>1769</v>
      </c>
      <c r="G229" s="348">
        <f>Table2[[#This Row],[Uninsured ('#)]]/Table2[[#This Row],[Population ('#)]]</f>
        <v>7.4019833465835391E-2</v>
      </c>
      <c r="H229" s="419" t="s">
        <v>347</v>
      </c>
      <c r="I229" s="419" t="s">
        <v>347</v>
      </c>
      <c r="J229" s="420" t="str">
        <f>_xlfn.IFNA(VLOOKUP($C229,'Backsheet - SVI'!$A$1:$BZ$1000,58,FALSE),"N/A")</f>
        <v>Most vulnerability</v>
      </c>
    </row>
    <row r="230" spans="1:10" x14ac:dyDescent="0.25">
      <c r="A230" s="415" t="s">
        <v>332</v>
      </c>
      <c r="B230" s="416" t="s">
        <v>280</v>
      </c>
      <c r="C230" s="417">
        <v>55350</v>
      </c>
      <c r="D230" s="416" t="s">
        <v>776</v>
      </c>
      <c r="E230" s="418">
        <v>18657</v>
      </c>
      <c r="F230" s="418">
        <v>889</v>
      </c>
      <c r="G230" s="348">
        <f>Table2[[#This Row],[Uninsured ('#)]]/Table2[[#This Row],[Population ('#)]]</f>
        <v>4.764967572492898E-2</v>
      </c>
      <c r="H230" s="419" t="s">
        <v>347</v>
      </c>
      <c r="I230" s="419" t="s">
        <v>346</v>
      </c>
      <c r="J230" s="420" t="str">
        <f>_xlfn.IFNA(VLOOKUP($C230,'Backsheet - SVI'!$A$1:$BZ$1000,58,FALSE),"N/A")</f>
        <v>Significant vulnerability</v>
      </c>
    </row>
    <row r="231" spans="1:10" x14ac:dyDescent="0.25">
      <c r="A231" s="415" t="s">
        <v>332</v>
      </c>
      <c r="B231" s="416" t="s">
        <v>280</v>
      </c>
      <c r="C231" s="417">
        <v>55336</v>
      </c>
      <c r="D231" s="416" t="s">
        <v>777</v>
      </c>
      <c r="E231" s="418">
        <v>8109</v>
      </c>
      <c r="F231" s="418">
        <v>518</v>
      </c>
      <c r="G231" s="349">
        <f>Table2[[#This Row],[Uninsured ('#)]]/Table2[[#This Row],[Population ('#)]]</f>
        <v>6.3879639906276972E-2</v>
      </c>
      <c r="H231" s="350" t="s">
        <v>347</v>
      </c>
      <c r="I231" s="350" t="s">
        <v>346</v>
      </c>
      <c r="J231" s="421" t="str">
        <f>_xlfn.IFNA(VLOOKUP($C231,'Backsheet - SVI'!$A$1:$BZ$1000,58,FALSE),"N/A")</f>
        <v>Most vulnerability</v>
      </c>
    </row>
    <row r="232" spans="1:10" x14ac:dyDescent="0.25">
      <c r="A232" s="415" t="s">
        <v>332</v>
      </c>
      <c r="B232" s="416" t="s">
        <v>284</v>
      </c>
      <c r="C232" s="417">
        <v>55355</v>
      </c>
      <c r="D232" s="416" t="s">
        <v>778</v>
      </c>
      <c r="E232" s="418">
        <v>9351</v>
      </c>
      <c r="F232" s="418">
        <v>347</v>
      </c>
      <c r="G232" s="348">
        <f>Table2[[#This Row],[Uninsured ('#)]]/Table2[[#This Row],[Population ('#)]]</f>
        <v>3.7108330659822476E-2</v>
      </c>
      <c r="H232" s="419" t="s">
        <v>346</v>
      </c>
      <c r="I232" s="419" t="s">
        <v>346</v>
      </c>
      <c r="J232" s="420" t="str">
        <f>_xlfn.IFNA(VLOOKUP($C232,'Backsheet - SVI'!$A$1:$BZ$1000,58,FALSE),"N/A")</f>
        <v>Significant vulnerability</v>
      </c>
    </row>
    <row r="233" spans="1:10" x14ac:dyDescent="0.25">
      <c r="A233" s="415" t="s">
        <v>332</v>
      </c>
      <c r="B233" s="416" t="s">
        <v>271</v>
      </c>
      <c r="C233" s="417">
        <v>56273</v>
      </c>
      <c r="D233" s="416" t="s">
        <v>779</v>
      </c>
      <c r="E233" s="418">
        <v>5009</v>
      </c>
      <c r="F233" s="418">
        <v>222</v>
      </c>
      <c r="G233" s="348">
        <f>Table2[[#This Row],[Uninsured ('#)]]/Table2[[#This Row],[Population ('#)]]</f>
        <v>4.4320223597524459E-2</v>
      </c>
      <c r="H233" s="419" t="s">
        <v>346</v>
      </c>
      <c r="I233" s="419" t="s">
        <v>346</v>
      </c>
      <c r="J233" s="420" t="str">
        <f>_xlfn.IFNA(VLOOKUP($C233,'Backsheet - SVI'!$A$1:$BZ$1000,58,FALSE),"N/A")</f>
        <v>Some vulnerability</v>
      </c>
    </row>
    <row r="234" spans="1:10" x14ac:dyDescent="0.25">
      <c r="A234" s="415" t="s">
        <v>332</v>
      </c>
      <c r="B234" s="416" t="s">
        <v>271</v>
      </c>
      <c r="C234" s="417">
        <v>56209</v>
      </c>
      <c r="D234" s="416" t="s">
        <v>780</v>
      </c>
      <c r="E234" s="418">
        <v>2476</v>
      </c>
      <c r="F234" s="418">
        <v>179</v>
      </c>
      <c r="G234" s="348">
        <f>Table2[[#This Row],[Uninsured ('#)]]/Table2[[#This Row],[Population ('#)]]</f>
        <v>7.2294022617124393E-2</v>
      </c>
      <c r="H234" s="419" t="s">
        <v>346</v>
      </c>
      <c r="I234" s="419" t="s">
        <v>347</v>
      </c>
      <c r="J234" s="420" t="str">
        <f>_xlfn.IFNA(VLOOKUP($C234,'Backsheet - SVI'!$A$1:$BZ$1000,58,FALSE),"N/A")</f>
        <v>Some vulnerability</v>
      </c>
    </row>
    <row r="235" spans="1:10" x14ac:dyDescent="0.25">
      <c r="A235" s="415" t="s">
        <v>332</v>
      </c>
      <c r="B235" s="416" t="s">
        <v>302</v>
      </c>
      <c r="C235" s="417">
        <v>56277</v>
      </c>
      <c r="D235" s="416" t="s">
        <v>781</v>
      </c>
      <c r="E235" s="418">
        <v>3102</v>
      </c>
      <c r="F235" s="418">
        <v>166</v>
      </c>
      <c r="G235" s="348">
        <f>Table2[[#This Row],[Uninsured ('#)]]/Table2[[#This Row],[Population ('#)]]</f>
        <v>5.3513862024500321E-2</v>
      </c>
      <c r="H235" s="419" t="s">
        <v>346</v>
      </c>
      <c r="I235" s="419" t="s">
        <v>346</v>
      </c>
      <c r="J235" s="420" t="str">
        <f>_xlfn.IFNA(VLOOKUP($C235,'Backsheet - SVI'!$A$1:$BZ$1000,58,FALSE),"N/A")</f>
        <v>Most vulnerability</v>
      </c>
    </row>
    <row r="236" spans="1:10" x14ac:dyDescent="0.25">
      <c r="A236" s="415" t="s">
        <v>332</v>
      </c>
      <c r="B236" s="416" t="s">
        <v>284</v>
      </c>
      <c r="C236" s="417">
        <v>55325</v>
      </c>
      <c r="D236" s="416" t="s">
        <v>782</v>
      </c>
      <c r="E236" s="418">
        <v>4774</v>
      </c>
      <c r="F236" s="418">
        <v>166</v>
      </c>
      <c r="G236" s="348">
        <f>Table2[[#This Row],[Uninsured ('#)]]/Table2[[#This Row],[Population ('#)]]</f>
        <v>3.4771679932970256E-2</v>
      </c>
      <c r="H236" s="419" t="s">
        <v>346</v>
      </c>
      <c r="I236" s="419" t="s">
        <v>346</v>
      </c>
      <c r="J236" s="420" t="str">
        <f>_xlfn.IFNA(VLOOKUP($C236,'Backsheet - SVI'!$A$1:$BZ$1000,58,FALSE),"N/A")</f>
        <v>Some vulnerability</v>
      </c>
    </row>
    <row r="237" spans="1:10" x14ac:dyDescent="0.25">
      <c r="A237" s="415" t="s">
        <v>332</v>
      </c>
      <c r="B237" s="416" t="s">
        <v>271</v>
      </c>
      <c r="C237" s="417">
        <v>56282</v>
      </c>
      <c r="D237" s="416" t="s">
        <v>783</v>
      </c>
      <c r="E237" s="418">
        <v>1458</v>
      </c>
      <c r="F237" s="418">
        <v>161</v>
      </c>
      <c r="G237" s="348">
        <f>Table2[[#This Row],[Uninsured ('#)]]/Table2[[#This Row],[Population ('#)]]</f>
        <v>0.11042524005486969</v>
      </c>
      <c r="H237" s="419" t="s">
        <v>346</v>
      </c>
      <c r="I237" s="419" t="s">
        <v>347</v>
      </c>
      <c r="J237" s="420" t="str">
        <f>_xlfn.IFNA(VLOOKUP($C237,'Backsheet - SVI'!$A$1:$BZ$1000,58,FALSE),"N/A")</f>
        <v>Significant vulnerability</v>
      </c>
    </row>
    <row r="238" spans="1:10" x14ac:dyDescent="0.25">
      <c r="A238" s="415" t="s">
        <v>332</v>
      </c>
      <c r="B238" s="416" t="s">
        <v>271</v>
      </c>
      <c r="C238" s="417">
        <v>56288</v>
      </c>
      <c r="D238" s="416" t="s">
        <v>784</v>
      </c>
      <c r="E238" s="418">
        <v>4614</v>
      </c>
      <c r="F238" s="418">
        <v>132</v>
      </c>
      <c r="G238" s="348">
        <f>Table2[[#This Row],[Uninsured ('#)]]/Table2[[#This Row],[Population ('#)]]</f>
        <v>2.8608582574772431E-2</v>
      </c>
      <c r="H238" s="419" t="s">
        <v>346</v>
      </c>
      <c r="I238" s="419" t="s">
        <v>346</v>
      </c>
      <c r="J238" s="420" t="str">
        <f>_xlfn.IFNA(VLOOKUP($C238,'Backsheet - SVI'!$A$1:$BZ$1000,58,FALSE),"N/A")</f>
        <v>Some vulnerability</v>
      </c>
    </row>
    <row r="239" spans="1:10" x14ac:dyDescent="0.25">
      <c r="A239" s="415" t="s">
        <v>332</v>
      </c>
      <c r="B239" s="416" t="s">
        <v>302</v>
      </c>
      <c r="C239" s="417">
        <v>55342</v>
      </c>
      <c r="D239" s="416" t="s">
        <v>785</v>
      </c>
      <c r="E239" s="418">
        <v>1800</v>
      </c>
      <c r="F239" s="418">
        <v>102</v>
      </c>
      <c r="G239" s="348">
        <f>Table2[[#This Row],[Uninsured ('#)]]/Table2[[#This Row],[Population ('#)]]</f>
        <v>5.6666666666666664E-2</v>
      </c>
      <c r="H239" s="419" t="s">
        <v>346</v>
      </c>
      <c r="I239" s="419" t="s">
        <v>346</v>
      </c>
      <c r="J239" s="420" t="str">
        <f>_xlfn.IFNA(VLOOKUP($C239,'Backsheet - SVI'!$A$1:$BZ$1000,58,FALSE),"N/A")</f>
        <v>Significant vulnerability</v>
      </c>
    </row>
    <row r="240" spans="1:10" x14ac:dyDescent="0.25">
      <c r="A240" s="415" t="s">
        <v>332</v>
      </c>
      <c r="B240" s="416" t="s">
        <v>271</v>
      </c>
      <c r="C240" s="417">
        <v>56279</v>
      </c>
      <c r="D240" s="416" t="s">
        <v>786</v>
      </c>
      <c r="E240" s="418">
        <v>1197</v>
      </c>
      <c r="F240" s="418">
        <v>85</v>
      </c>
      <c r="G240" s="348">
        <f>Table2[[#This Row],[Uninsured ('#)]]/Table2[[#This Row],[Population ('#)]]</f>
        <v>7.1010860484544691E-2</v>
      </c>
      <c r="H240" s="419" t="s">
        <v>346</v>
      </c>
      <c r="I240" s="419" t="s">
        <v>346</v>
      </c>
      <c r="J240" s="420" t="str">
        <f>_xlfn.IFNA(VLOOKUP($C240,'Backsheet - SVI'!$A$1:$BZ$1000,58,FALSE),"N/A")</f>
        <v>Some vulnerability</v>
      </c>
    </row>
    <row r="241" spans="1:10" x14ac:dyDescent="0.25">
      <c r="A241" s="415" t="s">
        <v>332</v>
      </c>
      <c r="B241" s="416" t="s">
        <v>284</v>
      </c>
      <c r="C241" s="417">
        <v>56243</v>
      </c>
      <c r="D241" s="416" t="s">
        <v>787</v>
      </c>
      <c r="E241" s="418">
        <v>1860</v>
      </c>
      <c r="F241" s="418">
        <v>82</v>
      </c>
      <c r="G241" s="348">
        <f>Table2[[#This Row],[Uninsured ('#)]]/Table2[[#This Row],[Population ('#)]]</f>
        <v>4.4086021505376341E-2</v>
      </c>
      <c r="H241" s="419" t="s">
        <v>346</v>
      </c>
      <c r="I241" s="419" t="s">
        <v>346</v>
      </c>
      <c r="J241" s="420" t="str">
        <f>_xlfn.IFNA(VLOOKUP($C241,'Backsheet - SVI'!$A$1:$BZ$1000,58,FALSE),"N/A")</f>
        <v>Significant vulnerability</v>
      </c>
    </row>
    <row r="242" spans="1:10" x14ac:dyDescent="0.25">
      <c r="A242" s="415" t="s">
        <v>332</v>
      </c>
      <c r="B242" s="416" t="s">
        <v>280</v>
      </c>
      <c r="C242" s="417">
        <v>55354</v>
      </c>
      <c r="D242" s="416" t="s">
        <v>788</v>
      </c>
      <c r="E242" s="418">
        <v>2948</v>
      </c>
      <c r="F242" s="418">
        <v>75</v>
      </c>
      <c r="G242" s="348">
        <f>Table2[[#This Row],[Uninsured ('#)]]/Table2[[#This Row],[Population ('#)]]</f>
        <v>2.5440976933514246E-2</v>
      </c>
      <c r="H242" s="419" t="s">
        <v>346</v>
      </c>
      <c r="I242" s="419" t="s">
        <v>346</v>
      </c>
      <c r="J242" s="420" t="str">
        <f>_xlfn.IFNA(VLOOKUP($C242,'Backsheet - SVI'!$A$1:$BZ$1000,58,FALSE),"N/A")</f>
        <v>Least vulnerability</v>
      </c>
    </row>
    <row r="243" spans="1:10" x14ac:dyDescent="0.25">
      <c r="A243" s="415" t="s">
        <v>332</v>
      </c>
      <c r="B243" s="416" t="s">
        <v>280</v>
      </c>
      <c r="C243" s="417">
        <v>55312</v>
      </c>
      <c r="D243" s="416" t="s">
        <v>789</v>
      </c>
      <c r="E243" s="418">
        <v>1505</v>
      </c>
      <c r="F243" s="418">
        <v>69</v>
      </c>
      <c r="G243" s="348">
        <f>Table2[[#This Row],[Uninsured ('#)]]/Table2[[#This Row],[Population ('#)]]</f>
        <v>4.5847176079734223E-2</v>
      </c>
      <c r="H243" s="419" t="s">
        <v>346</v>
      </c>
      <c r="I243" s="419" t="s">
        <v>346</v>
      </c>
      <c r="J243" s="420" t="str">
        <f>_xlfn.IFNA(VLOOKUP($C243,'Backsheet - SVI'!$A$1:$BZ$1000,58,FALSE),"N/A")</f>
        <v>Some vulnerability</v>
      </c>
    </row>
    <row r="244" spans="1:10" x14ac:dyDescent="0.25">
      <c r="A244" s="415" t="s">
        <v>333</v>
      </c>
      <c r="B244" s="416" t="s">
        <v>299</v>
      </c>
      <c r="C244" s="417">
        <v>55106</v>
      </c>
      <c r="D244" s="416" t="s">
        <v>790</v>
      </c>
      <c r="E244" s="418">
        <v>59107</v>
      </c>
      <c r="F244" s="418">
        <v>4898</v>
      </c>
      <c r="G244" s="348">
        <f>Table2[[#This Row],[Uninsured ('#)]]/Table2[[#This Row],[Population ('#)]]</f>
        <v>8.2866665538768675E-2</v>
      </c>
      <c r="H244" s="419" t="s">
        <v>347</v>
      </c>
      <c r="I244" s="419" t="s">
        <v>346</v>
      </c>
      <c r="J244" s="420" t="str">
        <f>_xlfn.IFNA(VLOOKUP($C244,'Backsheet - SVI'!$A$1:$BZ$1000,58,FALSE),"N/A")</f>
        <v>Most vulnerability</v>
      </c>
    </row>
    <row r="245" spans="1:10" x14ac:dyDescent="0.25">
      <c r="A245" s="415" t="s">
        <v>333</v>
      </c>
      <c r="B245" s="416" t="s">
        <v>299</v>
      </c>
      <c r="C245" s="417">
        <v>55119</v>
      </c>
      <c r="D245" s="416" t="s">
        <v>790</v>
      </c>
      <c r="E245" s="418">
        <v>44148</v>
      </c>
      <c r="F245" s="418">
        <v>3366</v>
      </c>
      <c r="G245" s="348">
        <f>Table2[[#This Row],[Uninsured ('#)]]/Table2[[#This Row],[Population ('#)]]</f>
        <v>7.6243544441424296E-2</v>
      </c>
      <c r="H245" s="419" t="s">
        <v>347</v>
      </c>
      <c r="I245" s="419" t="s">
        <v>346</v>
      </c>
      <c r="J245" s="420" t="str">
        <f>_xlfn.IFNA(VLOOKUP($C245,'Backsheet - SVI'!$A$1:$BZ$1000,58,FALSE),"N/A")</f>
        <v>Most vulnerability</v>
      </c>
    </row>
    <row r="246" spans="1:10" x14ac:dyDescent="0.25">
      <c r="A246" s="415" t="s">
        <v>333</v>
      </c>
      <c r="B246" s="416" t="s">
        <v>264</v>
      </c>
      <c r="C246" s="417">
        <v>55407</v>
      </c>
      <c r="D246" s="416" t="s">
        <v>791</v>
      </c>
      <c r="E246" s="418">
        <v>38674</v>
      </c>
      <c r="F246" s="418">
        <v>3309</v>
      </c>
      <c r="G246" s="348">
        <f>Table2[[#This Row],[Uninsured ('#)]]/Table2[[#This Row],[Population ('#)]]</f>
        <v>8.5561359052593475E-2</v>
      </c>
      <c r="H246" s="419" t="s">
        <v>347</v>
      </c>
      <c r="I246" s="419" t="s">
        <v>346</v>
      </c>
      <c r="J246" s="420" t="str">
        <f>_xlfn.IFNA(VLOOKUP($C246,'Backsheet - SVI'!$A$1:$BZ$1000,58,FALSE),"N/A")</f>
        <v>Most vulnerability</v>
      </c>
    </row>
    <row r="247" spans="1:10" x14ac:dyDescent="0.25">
      <c r="A247" s="415" t="s">
        <v>333</v>
      </c>
      <c r="B247" s="416" t="s">
        <v>264</v>
      </c>
      <c r="C247" s="417">
        <v>55423</v>
      </c>
      <c r="D247" s="416" t="s">
        <v>792</v>
      </c>
      <c r="E247" s="418">
        <v>36848</v>
      </c>
      <c r="F247" s="418">
        <v>3110</v>
      </c>
      <c r="G247" s="349">
        <f>Table2[[#This Row],[Uninsured ('#)]]/Table2[[#This Row],[Population ('#)]]</f>
        <v>8.4400781589231436E-2</v>
      </c>
      <c r="H247" s="350" t="s">
        <v>346</v>
      </c>
      <c r="I247" s="350" t="s">
        <v>346</v>
      </c>
      <c r="J247" s="420" t="str">
        <f>_xlfn.IFNA(VLOOKUP($C247,'Backsheet - SVI'!$A$1:$BZ$1000,58,FALSE),"N/A")</f>
        <v>Most vulnerability</v>
      </c>
    </row>
    <row r="248" spans="1:10" x14ac:dyDescent="0.25">
      <c r="A248" s="415" t="s">
        <v>333</v>
      </c>
      <c r="B248" s="416" t="s">
        <v>264</v>
      </c>
      <c r="C248" s="417">
        <v>55411</v>
      </c>
      <c r="D248" s="416" t="s">
        <v>791</v>
      </c>
      <c r="E248" s="418">
        <v>31353</v>
      </c>
      <c r="F248" s="418">
        <v>3015</v>
      </c>
      <c r="G248" s="348">
        <f>Table2[[#This Row],[Uninsured ('#)]]/Table2[[#This Row],[Population ('#)]]</f>
        <v>9.6163046598411642E-2</v>
      </c>
      <c r="H248" s="419" t="s">
        <v>346</v>
      </c>
      <c r="I248" s="419" t="s">
        <v>346</v>
      </c>
      <c r="J248" s="420" t="str">
        <f>_xlfn.IFNA(VLOOKUP($C248,'Backsheet - SVI'!$A$1:$BZ$1000,58,FALSE),"N/A")</f>
        <v>Most vulnerability</v>
      </c>
    </row>
    <row r="249" spans="1:10" x14ac:dyDescent="0.25">
      <c r="A249" s="415" t="s">
        <v>333</v>
      </c>
      <c r="B249" s="416" t="s">
        <v>264</v>
      </c>
      <c r="C249" s="417">
        <v>55404</v>
      </c>
      <c r="D249" s="416" t="s">
        <v>791</v>
      </c>
      <c r="E249" s="418">
        <v>27809</v>
      </c>
      <c r="F249" s="418">
        <v>2917</v>
      </c>
      <c r="G249" s="348">
        <f>Table2[[#This Row],[Uninsured ('#)]]/Table2[[#This Row],[Population ('#)]]</f>
        <v>0.10489409903268726</v>
      </c>
      <c r="H249" s="419" t="s">
        <v>346</v>
      </c>
      <c r="I249" s="419" t="s">
        <v>347</v>
      </c>
      <c r="J249" s="420" t="str">
        <f>_xlfn.IFNA(VLOOKUP($C249,'Backsheet - SVI'!$A$1:$BZ$1000,58,FALSE),"N/A")</f>
        <v>Most vulnerability</v>
      </c>
    </row>
    <row r="250" spans="1:10" x14ac:dyDescent="0.25">
      <c r="A250" s="415" t="s">
        <v>333</v>
      </c>
      <c r="B250" s="416" t="s">
        <v>264</v>
      </c>
      <c r="C250" s="417">
        <v>55429</v>
      </c>
      <c r="D250" s="416" t="s">
        <v>793</v>
      </c>
      <c r="E250" s="418">
        <v>28950</v>
      </c>
      <c r="F250" s="418">
        <v>2845</v>
      </c>
      <c r="G250" s="348">
        <f>Table2[[#This Row],[Uninsured ('#)]]/Table2[[#This Row],[Population ('#)]]</f>
        <v>9.8272884283246972E-2</v>
      </c>
      <c r="H250" s="419" t="s">
        <v>346</v>
      </c>
      <c r="I250" s="419" t="s">
        <v>346</v>
      </c>
      <c r="J250" s="420" t="str">
        <f>_xlfn.IFNA(VLOOKUP($C250,'Backsheet - SVI'!$A$1:$BZ$1000,58,FALSE),"N/A")</f>
        <v>Most vulnerability</v>
      </c>
    </row>
    <row r="251" spans="1:10" x14ac:dyDescent="0.25">
      <c r="A251" s="415" t="s">
        <v>333</v>
      </c>
      <c r="B251" s="416" t="s">
        <v>299</v>
      </c>
      <c r="C251" s="417">
        <v>55117</v>
      </c>
      <c r="D251" s="416" t="s">
        <v>790</v>
      </c>
      <c r="E251" s="418">
        <v>46601</v>
      </c>
      <c r="F251" s="418">
        <v>2737</v>
      </c>
      <c r="G251" s="348">
        <f>Table2[[#This Row],[Uninsured ('#)]]/Table2[[#This Row],[Population ('#)]]</f>
        <v>5.8732645222205532E-2</v>
      </c>
      <c r="H251" s="419" t="s">
        <v>346</v>
      </c>
      <c r="I251" s="419" t="s">
        <v>346</v>
      </c>
      <c r="J251" s="420" t="str">
        <f>_xlfn.IFNA(VLOOKUP($C251,'Backsheet - SVI'!$A$1:$BZ$1000,58,FALSE),"N/A")</f>
        <v>Most vulnerability</v>
      </c>
    </row>
    <row r="252" spans="1:10" x14ac:dyDescent="0.25">
      <c r="A252" s="415" t="s">
        <v>333</v>
      </c>
      <c r="B252" s="416" t="s">
        <v>264</v>
      </c>
      <c r="C252" s="417">
        <v>55428</v>
      </c>
      <c r="D252" s="416" t="s">
        <v>794</v>
      </c>
      <c r="E252" s="418">
        <v>32515</v>
      </c>
      <c r="F252" s="418">
        <v>2641</v>
      </c>
      <c r="G252" s="348">
        <f>Table2[[#This Row],[Uninsured ('#)]]/Table2[[#This Row],[Population ('#)]]</f>
        <v>8.1224050438259268E-2</v>
      </c>
      <c r="H252" s="419" t="s">
        <v>346</v>
      </c>
      <c r="I252" s="419" t="s">
        <v>346</v>
      </c>
      <c r="J252" s="420" t="str">
        <f>_xlfn.IFNA(VLOOKUP($C252,'Backsheet - SVI'!$A$1:$BZ$1000,58,FALSE),"N/A")</f>
        <v>Most vulnerability</v>
      </c>
    </row>
    <row r="253" spans="1:10" x14ac:dyDescent="0.25">
      <c r="A253" s="415" t="s">
        <v>333</v>
      </c>
      <c r="B253" s="416" t="s">
        <v>264</v>
      </c>
      <c r="C253" s="417">
        <v>55408</v>
      </c>
      <c r="D253" s="416" t="s">
        <v>791</v>
      </c>
      <c r="E253" s="418">
        <v>31403</v>
      </c>
      <c r="F253" s="418">
        <v>2579</v>
      </c>
      <c r="G253" s="348">
        <f>Table2[[#This Row],[Uninsured ('#)]]/Table2[[#This Row],[Population ('#)]]</f>
        <v>8.2125911537114293E-2</v>
      </c>
      <c r="H253" s="419" t="s">
        <v>346</v>
      </c>
      <c r="I253" s="419" t="s">
        <v>346</v>
      </c>
      <c r="J253" s="420" t="str">
        <f>_xlfn.IFNA(VLOOKUP($C253,'Backsheet - SVI'!$A$1:$BZ$1000,58,FALSE),"N/A")</f>
        <v>Most vulnerability</v>
      </c>
    </row>
    <row r="254" spans="1:10" x14ac:dyDescent="0.25">
      <c r="A254" s="415" t="s">
        <v>333</v>
      </c>
      <c r="B254" s="416" t="s">
        <v>299</v>
      </c>
      <c r="C254" s="417">
        <v>55112</v>
      </c>
      <c r="D254" s="416" t="s">
        <v>795</v>
      </c>
      <c r="E254" s="418">
        <v>45952</v>
      </c>
      <c r="F254" s="418">
        <v>2413</v>
      </c>
      <c r="G254" s="348">
        <f>Table2[[#This Row],[Uninsured ('#)]]/Table2[[#This Row],[Population ('#)]]</f>
        <v>5.2511316155988856E-2</v>
      </c>
      <c r="H254" s="419" t="s">
        <v>346</v>
      </c>
      <c r="I254" s="419" t="s">
        <v>346</v>
      </c>
      <c r="J254" s="420" t="str">
        <f>_xlfn.IFNA(VLOOKUP($C254,'Backsheet - SVI'!$A$1:$BZ$1000,58,FALSE),"N/A")</f>
        <v>Most vulnerability</v>
      </c>
    </row>
    <row r="255" spans="1:10" x14ac:dyDescent="0.25">
      <c r="A255" s="415" t="s">
        <v>333</v>
      </c>
      <c r="B255" s="416" t="s">
        <v>256</v>
      </c>
      <c r="C255" s="417">
        <v>55337</v>
      </c>
      <c r="D255" s="416" t="s">
        <v>796</v>
      </c>
      <c r="E255" s="418">
        <v>47550</v>
      </c>
      <c r="F255" s="418">
        <v>2360</v>
      </c>
      <c r="G255" s="348">
        <f>Table2[[#This Row],[Uninsured ('#)]]/Table2[[#This Row],[Population ('#)]]</f>
        <v>4.9631966351209256E-2</v>
      </c>
      <c r="H255" s="419" t="s">
        <v>346</v>
      </c>
      <c r="I255" s="419" t="s">
        <v>346</v>
      </c>
      <c r="J255" s="420" t="str">
        <f>_xlfn.IFNA(VLOOKUP($C255,'Backsheet - SVI'!$A$1:$BZ$1000,58,FALSE),"N/A")</f>
        <v>Significant vulnerability</v>
      </c>
    </row>
    <row r="256" spans="1:10" x14ac:dyDescent="0.25">
      <c r="A256" s="415" t="s">
        <v>333</v>
      </c>
      <c r="B256" s="416" t="s">
        <v>264</v>
      </c>
      <c r="C256" s="417">
        <v>55430</v>
      </c>
      <c r="D256" s="416" t="s">
        <v>793</v>
      </c>
      <c r="E256" s="418">
        <v>23125</v>
      </c>
      <c r="F256" s="418">
        <v>2339</v>
      </c>
      <c r="G256" s="348">
        <f>Table2[[#This Row],[Uninsured ('#)]]/Table2[[#This Row],[Population ('#)]]</f>
        <v>0.10114594594594595</v>
      </c>
      <c r="H256" s="419" t="s">
        <v>346</v>
      </c>
      <c r="I256" s="419" t="s">
        <v>346</v>
      </c>
      <c r="J256" s="420" t="str">
        <f>_xlfn.IFNA(VLOOKUP($C256,'Backsheet - SVI'!$A$1:$BZ$1000,58,FALSE),"N/A")</f>
        <v>Most vulnerability</v>
      </c>
    </row>
    <row r="257" spans="1:10" x14ac:dyDescent="0.25">
      <c r="A257" s="415" t="s">
        <v>333</v>
      </c>
      <c r="B257" s="416" t="s">
        <v>256</v>
      </c>
      <c r="C257" s="417">
        <v>55124</v>
      </c>
      <c r="D257" s="416" t="s">
        <v>797</v>
      </c>
      <c r="E257" s="418">
        <v>54999</v>
      </c>
      <c r="F257" s="418">
        <v>2308</v>
      </c>
      <c r="G257" s="348">
        <f>Table2[[#This Row],[Uninsured ('#)]]/Table2[[#This Row],[Population ('#)]]</f>
        <v>4.1964399352715502E-2</v>
      </c>
      <c r="H257" s="419" t="s">
        <v>346</v>
      </c>
      <c r="I257" s="419" t="s">
        <v>346</v>
      </c>
      <c r="J257" s="420" t="str">
        <f>_xlfn.IFNA(VLOOKUP($C257,'Backsheet - SVI'!$A$1:$BZ$1000,58,FALSE),"N/A")</f>
        <v>Significant vulnerability</v>
      </c>
    </row>
    <row r="258" spans="1:10" x14ac:dyDescent="0.25">
      <c r="A258" s="415" t="s">
        <v>333</v>
      </c>
      <c r="B258" s="416" t="s">
        <v>239</v>
      </c>
      <c r="C258" s="417">
        <v>55432</v>
      </c>
      <c r="D258" s="416" t="s">
        <v>798</v>
      </c>
      <c r="E258" s="418">
        <v>32469</v>
      </c>
      <c r="F258" s="418">
        <v>2162</v>
      </c>
      <c r="G258" s="348">
        <f>Table2[[#This Row],[Uninsured ('#)]]/Table2[[#This Row],[Population ('#)]]</f>
        <v>6.6586590286119074E-2</v>
      </c>
      <c r="H258" s="419" t="s">
        <v>346</v>
      </c>
      <c r="I258" s="419" t="s">
        <v>346</v>
      </c>
      <c r="J258" s="420" t="str">
        <f>_xlfn.IFNA(VLOOKUP($C258,'Backsheet - SVI'!$A$1:$BZ$1000,58,FALSE),"N/A")</f>
        <v>Most vulnerability</v>
      </c>
    </row>
    <row r="259" spans="1:10" x14ac:dyDescent="0.25">
      <c r="A259" s="415" t="s">
        <v>333</v>
      </c>
      <c r="B259" s="416" t="s">
        <v>307</v>
      </c>
      <c r="C259" s="417">
        <v>55379</v>
      </c>
      <c r="D259" s="416" t="s">
        <v>799</v>
      </c>
      <c r="E259" s="418">
        <v>46698</v>
      </c>
      <c r="F259" s="418">
        <v>2110</v>
      </c>
      <c r="G259" s="348">
        <f>Table2[[#This Row],[Uninsured ('#)]]/Table2[[#This Row],[Population ('#)]]</f>
        <v>4.5183947920681825E-2</v>
      </c>
      <c r="H259" s="419" t="s">
        <v>346</v>
      </c>
      <c r="I259" s="419" t="s">
        <v>346</v>
      </c>
      <c r="J259" s="420" t="str">
        <f>_xlfn.IFNA(VLOOKUP($C259,'Backsheet - SVI'!$A$1:$BZ$1000,58,FALSE),"N/A")</f>
        <v>Significant vulnerability</v>
      </c>
    </row>
    <row r="260" spans="1:10" x14ac:dyDescent="0.25">
      <c r="A260" s="415" t="s">
        <v>333</v>
      </c>
      <c r="B260" s="416" t="s">
        <v>319</v>
      </c>
      <c r="C260" s="417">
        <v>55128</v>
      </c>
      <c r="D260" s="416" t="s">
        <v>800</v>
      </c>
      <c r="E260" s="418">
        <v>28759</v>
      </c>
      <c r="F260" s="418">
        <v>2062</v>
      </c>
      <c r="G260" s="348">
        <f>Table2[[#This Row],[Uninsured ('#)]]/Table2[[#This Row],[Population ('#)]]</f>
        <v>7.1699294134010216E-2</v>
      </c>
      <c r="H260" s="419" t="s">
        <v>346</v>
      </c>
      <c r="I260" s="419" t="s">
        <v>346</v>
      </c>
      <c r="J260" s="420" t="str">
        <f>_xlfn.IFNA(VLOOKUP($C260,'Backsheet - SVI'!$A$1:$BZ$1000,58,FALSE),"N/A")</f>
        <v>Most vulnerability</v>
      </c>
    </row>
    <row r="261" spans="1:10" x14ac:dyDescent="0.25">
      <c r="A261" s="415" t="s">
        <v>333</v>
      </c>
      <c r="B261" s="416" t="s">
        <v>299</v>
      </c>
      <c r="C261" s="417">
        <v>55104</v>
      </c>
      <c r="D261" s="416" t="s">
        <v>790</v>
      </c>
      <c r="E261" s="418">
        <v>44402</v>
      </c>
      <c r="F261" s="418">
        <v>2033</v>
      </c>
      <c r="G261" s="348">
        <f>Table2[[#This Row],[Uninsured ('#)]]/Table2[[#This Row],[Population ('#)]]</f>
        <v>4.5786225845682628E-2</v>
      </c>
      <c r="H261" s="419" t="s">
        <v>346</v>
      </c>
      <c r="I261" s="419" t="s">
        <v>346</v>
      </c>
      <c r="J261" s="420" t="str">
        <f>_xlfn.IFNA(VLOOKUP($C261,'Backsheet - SVI'!$A$1:$BZ$1000,58,FALSE),"N/A")</f>
        <v>Most vulnerability</v>
      </c>
    </row>
    <row r="262" spans="1:10" x14ac:dyDescent="0.25">
      <c r="A262" s="415" t="s">
        <v>333</v>
      </c>
      <c r="B262" s="416" t="s">
        <v>239</v>
      </c>
      <c r="C262" s="417">
        <v>55421</v>
      </c>
      <c r="D262" s="416" t="s">
        <v>801</v>
      </c>
      <c r="E262" s="418">
        <v>30020</v>
      </c>
      <c r="F262" s="418">
        <v>2029</v>
      </c>
      <c r="G262" s="348">
        <f>Table2[[#This Row],[Uninsured ('#)]]/Table2[[#This Row],[Population ('#)]]</f>
        <v>6.7588274483677546E-2</v>
      </c>
      <c r="H262" s="419" t="s">
        <v>346</v>
      </c>
      <c r="I262" s="419" t="s">
        <v>346</v>
      </c>
      <c r="J262" s="420" t="str">
        <f>_xlfn.IFNA(VLOOKUP($C262,'Backsheet - SVI'!$A$1:$BZ$1000,58,FALSE),"N/A")</f>
        <v>Most vulnerability</v>
      </c>
    </row>
    <row r="263" spans="1:10" x14ac:dyDescent="0.25">
      <c r="A263" s="415" t="s">
        <v>333</v>
      </c>
      <c r="B263" s="416" t="s">
        <v>239</v>
      </c>
      <c r="C263" s="417">
        <v>55434</v>
      </c>
      <c r="D263" s="416" t="s">
        <v>802</v>
      </c>
      <c r="E263" s="418">
        <v>33041</v>
      </c>
      <c r="F263" s="418">
        <v>1947</v>
      </c>
      <c r="G263" s="348">
        <f>Table2[[#This Row],[Uninsured ('#)]]/Table2[[#This Row],[Population ('#)]]</f>
        <v>5.8926787930147391E-2</v>
      </c>
      <c r="H263" s="419" t="s">
        <v>346</v>
      </c>
      <c r="I263" s="419" t="s">
        <v>346</v>
      </c>
      <c r="J263" s="420" t="str">
        <f>_xlfn.IFNA(VLOOKUP($C263,'Backsheet - SVI'!$A$1:$BZ$1000,58,FALSE),"N/A")</f>
        <v>Most vulnerability</v>
      </c>
    </row>
    <row r="264" spans="1:10" x14ac:dyDescent="0.25">
      <c r="A264" s="415" t="s">
        <v>333</v>
      </c>
      <c r="B264" s="416" t="s">
        <v>264</v>
      </c>
      <c r="C264" s="417">
        <v>55406</v>
      </c>
      <c r="D264" s="416" t="s">
        <v>791</v>
      </c>
      <c r="E264" s="418">
        <v>35917</v>
      </c>
      <c r="F264" s="418">
        <v>1900</v>
      </c>
      <c r="G264" s="348">
        <f>Table2[[#This Row],[Uninsured ('#)]]/Table2[[#This Row],[Population ('#)]]</f>
        <v>5.289974106968845E-2</v>
      </c>
      <c r="H264" s="419" t="s">
        <v>346</v>
      </c>
      <c r="I264" s="419" t="s">
        <v>346</v>
      </c>
      <c r="J264" s="420" t="str">
        <f>_xlfn.IFNA(VLOOKUP($C264,'Backsheet - SVI'!$A$1:$BZ$1000,58,FALSE),"N/A")</f>
        <v>Significant vulnerability</v>
      </c>
    </row>
    <row r="265" spans="1:10" x14ac:dyDescent="0.25">
      <c r="A265" s="415" t="s">
        <v>333</v>
      </c>
      <c r="B265" s="416" t="s">
        <v>239</v>
      </c>
      <c r="C265" s="417">
        <v>55433</v>
      </c>
      <c r="D265" s="416" t="s">
        <v>803</v>
      </c>
      <c r="E265" s="418">
        <v>34146</v>
      </c>
      <c r="F265" s="418">
        <v>1885</v>
      </c>
      <c r="G265" s="348">
        <f>Table2[[#This Row],[Uninsured ('#)]]/Table2[[#This Row],[Population ('#)]]</f>
        <v>5.5204123469806125E-2</v>
      </c>
      <c r="H265" s="419" t="s">
        <v>346</v>
      </c>
      <c r="I265" s="419" t="s">
        <v>346</v>
      </c>
      <c r="J265" s="420" t="str">
        <f>_xlfn.IFNA(VLOOKUP($C265,'Backsheet - SVI'!$A$1:$BZ$1000,58,FALSE),"N/A")</f>
        <v>Most vulnerability</v>
      </c>
    </row>
    <row r="266" spans="1:10" x14ac:dyDescent="0.25">
      <c r="A266" s="415" t="s">
        <v>333</v>
      </c>
      <c r="B266" s="416" t="s">
        <v>264</v>
      </c>
      <c r="C266" s="417">
        <v>55443</v>
      </c>
      <c r="D266" s="416" t="s">
        <v>804</v>
      </c>
      <c r="E266" s="418">
        <v>33112</v>
      </c>
      <c r="F266" s="418">
        <v>1860</v>
      </c>
      <c r="G266" s="349">
        <f>Table2[[#This Row],[Uninsured ('#)]]/Table2[[#This Row],[Population ('#)]]</f>
        <v>5.6172988644600144E-2</v>
      </c>
      <c r="H266" s="350" t="s">
        <v>346</v>
      </c>
      <c r="I266" s="350" t="s">
        <v>346</v>
      </c>
      <c r="J266" s="420" t="str">
        <f>_xlfn.IFNA(VLOOKUP($C266,'Backsheet - SVI'!$A$1:$BZ$1000,58,FALSE),"N/A")</f>
        <v>Most vulnerability</v>
      </c>
    </row>
    <row r="267" spans="1:10" x14ac:dyDescent="0.25">
      <c r="A267" s="415" t="s">
        <v>333</v>
      </c>
      <c r="B267" s="416" t="s">
        <v>239</v>
      </c>
      <c r="C267" s="417">
        <v>55303</v>
      </c>
      <c r="D267" s="416" t="s">
        <v>299</v>
      </c>
      <c r="E267" s="418">
        <v>50789</v>
      </c>
      <c r="F267" s="418">
        <v>1790</v>
      </c>
      <c r="G267" s="348">
        <f>Table2[[#This Row],[Uninsured ('#)]]/Table2[[#This Row],[Population ('#)]]</f>
        <v>3.5243852015200139E-2</v>
      </c>
      <c r="H267" s="419" t="s">
        <v>346</v>
      </c>
      <c r="I267" s="419" t="s">
        <v>346</v>
      </c>
      <c r="J267" s="420" t="str">
        <f>_xlfn.IFNA(VLOOKUP($C267,'Backsheet - SVI'!$A$1:$BZ$1000,58,FALSE),"N/A")</f>
        <v>Significant vulnerability</v>
      </c>
    </row>
    <row r="268" spans="1:10" x14ac:dyDescent="0.25">
      <c r="A268" s="415" t="s">
        <v>333</v>
      </c>
      <c r="B268" s="416" t="s">
        <v>299</v>
      </c>
      <c r="C268" s="417">
        <v>55130</v>
      </c>
      <c r="D268" s="416" t="s">
        <v>790</v>
      </c>
      <c r="E268" s="418">
        <v>19556</v>
      </c>
      <c r="F268" s="418">
        <v>1744</v>
      </c>
      <c r="G268" s="348">
        <f>Table2[[#This Row],[Uninsured ('#)]]/Table2[[#This Row],[Population ('#)]]</f>
        <v>8.9179791368377989E-2</v>
      </c>
      <c r="H268" s="419" t="s">
        <v>346</v>
      </c>
      <c r="I268" s="419" t="s">
        <v>346</v>
      </c>
      <c r="J268" s="420" t="str">
        <f>_xlfn.IFNA(VLOOKUP($C268,'Backsheet - SVI'!$A$1:$BZ$1000,58,FALSE),"N/A")</f>
        <v>Most vulnerability</v>
      </c>
    </row>
    <row r="269" spans="1:10" x14ac:dyDescent="0.25">
      <c r="A269" s="415" t="s">
        <v>333</v>
      </c>
      <c r="B269" s="416" t="s">
        <v>264</v>
      </c>
      <c r="C269" s="417">
        <v>55418</v>
      </c>
      <c r="D269" s="416" t="s">
        <v>791</v>
      </c>
      <c r="E269" s="418">
        <v>30759</v>
      </c>
      <c r="F269" s="418">
        <v>1686</v>
      </c>
      <c r="G269" s="348">
        <f>Table2[[#This Row],[Uninsured ('#)]]/Table2[[#This Row],[Population ('#)]]</f>
        <v>5.4813225397444654E-2</v>
      </c>
      <c r="H269" s="419" t="s">
        <v>346</v>
      </c>
      <c r="I269" s="419" t="s">
        <v>346</v>
      </c>
      <c r="J269" s="420" t="str">
        <f>_xlfn.IFNA(VLOOKUP($C269,'Backsheet - SVI'!$A$1:$BZ$1000,58,FALSE),"N/A")</f>
        <v>Significant vulnerability</v>
      </c>
    </row>
    <row r="270" spans="1:10" x14ac:dyDescent="0.25">
      <c r="A270" s="415" t="s">
        <v>333</v>
      </c>
      <c r="B270" s="416" t="s">
        <v>264</v>
      </c>
      <c r="C270" s="417">
        <v>55414</v>
      </c>
      <c r="D270" s="416" t="s">
        <v>791</v>
      </c>
      <c r="E270" s="418">
        <v>31677</v>
      </c>
      <c r="F270" s="418">
        <v>1675</v>
      </c>
      <c r="G270" s="348">
        <f>Table2[[#This Row],[Uninsured ('#)]]/Table2[[#This Row],[Population ('#)]]</f>
        <v>5.2877482084793384E-2</v>
      </c>
      <c r="H270" s="419" t="s">
        <v>346</v>
      </c>
      <c r="I270" s="419" t="s">
        <v>346</v>
      </c>
      <c r="J270" s="420" t="str">
        <f>_xlfn.IFNA(VLOOKUP($C270,'Backsheet - SVI'!$A$1:$BZ$1000,58,FALSE),"N/A")</f>
        <v>Most vulnerability</v>
      </c>
    </row>
    <row r="271" spans="1:10" x14ac:dyDescent="0.25">
      <c r="A271" s="415" t="s">
        <v>333</v>
      </c>
      <c r="B271" s="416" t="s">
        <v>264</v>
      </c>
      <c r="C271" s="417">
        <v>55412</v>
      </c>
      <c r="D271" s="416" t="s">
        <v>791</v>
      </c>
      <c r="E271" s="418">
        <v>25476</v>
      </c>
      <c r="F271" s="418">
        <v>1519</v>
      </c>
      <c r="G271" s="348">
        <f>Table2[[#This Row],[Uninsured ('#)]]/Table2[[#This Row],[Population ('#)]]</f>
        <v>5.9624744857905483E-2</v>
      </c>
      <c r="H271" s="419" t="s">
        <v>346</v>
      </c>
      <c r="I271" s="419" t="s">
        <v>346</v>
      </c>
      <c r="J271" s="420" t="str">
        <f>_xlfn.IFNA(VLOOKUP($C271,'Backsheet - SVI'!$A$1:$BZ$1000,58,FALSE),"N/A")</f>
        <v>Most vulnerability</v>
      </c>
    </row>
    <row r="272" spans="1:10" x14ac:dyDescent="0.25">
      <c r="A272" s="415" t="s">
        <v>333</v>
      </c>
      <c r="B272" s="416" t="s">
        <v>264</v>
      </c>
      <c r="C272" s="417">
        <v>55420</v>
      </c>
      <c r="D272" s="416" t="s">
        <v>805</v>
      </c>
      <c r="E272" s="418">
        <v>23070</v>
      </c>
      <c r="F272" s="418">
        <v>1465</v>
      </c>
      <c r="G272" s="348">
        <f>Table2[[#This Row],[Uninsured ('#)]]/Table2[[#This Row],[Population ('#)]]</f>
        <v>6.3502384048547897E-2</v>
      </c>
      <c r="H272" s="419" t="s">
        <v>346</v>
      </c>
      <c r="I272" s="419" t="s">
        <v>346</v>
      </c>
      <c r="J272" s="420" t="str">
        <f>_xlfn.IFNA(VLOOKUP($C272,'Backsheet - SVI'!$A$1:$BZ$1000,58,FALSE),"N/A")</f>
        <v>Most vulnerability</v>
      </c>
    </row>
    <row r="273" spans="1:10" x14ac:dyDescent="0.25">
      <c r="A273" s="415" t="s">
        <v>333</v>
      </c>
      <c r="B273" s="416" t="s">
        <v>264</v>
      </c>
      <c r="C273" s="417">
        <v>55369</v>
      </c>
      <c r="D273" s="416" t="s">
        <v>806</v>
      </c>
      <c r="E273" s="418">
        <v>37423</v>
      </c>
      <c r="F273" s="418">
        <v>1366</v>
      </c>
      <c r="G273" s="348">
        <f>Table2[[#This Row],[Uninsured ('#)]]/Table2[[#This Row],[Population ('#)]]</f>
        <v>3.6501616652860537E-2</v>
      </c>
      <c r="H273" s="419" t="s">
        <v>346</v>
      </c>
      <c r="I273" s="419" t="s">
        <v>346</v>
      </c>
      <c r="J273" s="420" t="str">
        <f>_xlfn.IFNA(VLOOKUP($C273,'Backsheet - SVI'!$A$1:$BZ$1000,58,FALSE),"N/A")</f>
        <v>Some vulnerability</v>
      </c>
    </row>
    <row r="274" spans="1:10" x14ac:dyDescent="0.25">
      <c r="A274" s="415" t="s">
        <v>333</v>
      </c>
      <c r="B274" s="416" t="s">
        <v>299</v>
      </c>
      <c r="C274" s="417">
        <v>55113</v>
      </c>
      <c r="D274" s="416" t="s">
        <v>807</v>
      </c>
      <c r="E274" s="418">
        <v>41490</v>
      </c>
      <c r="F274" s="418">
        <v>1301</v>
      </c>
      <c r="G274" s="348">
        <f>Table2[[#This Row],[Uninsured ('#)]]/Table2[[#This Row],[Population ('#)]]</f>
        <v>3.1356953482766931E-2</v>
      </c>
      <c r="H274" s="419" t="s">
        <v>346</v>
      </c>
      <c r="I274" s="419" t="s">
        <v>346</v>
      </c>
      <c r="J274" s="420" t="str">
        <f>_xlfn.IFNA(VLOOKUP($C274,'Backsheet - SVI'!$A$1:$BZ$1000,58,FALSE),"N/A")</f>
        <v>Most vulnerability</v>
      </c>
    </row>
    <row r="275" spans="1:10" x14ac:dyDescent="0.25">
      <c r="A275" s="415" t="s">
        <v>333</v>
      </c>
      <c r="B275" s="416" t="s">
        <v>256</v>
      </c>
      <c r="C275" s="417">
        <v>55044</v>
      </c>
      <c r="D275" s="416" t="s">
        <v>808</v>
      </c>
      <c r="E275" s="418">
        <v>58813</v>
      </c>
      <c r="F275" s="418">
        <v>1298</v>
      </c>
      <c r="G275" s="348">
        <f>Table2[[#This Row],[Uninsured ('#)]]/Table2[[#This Row],[Population ('#)]]</f>
        <v>2.2069950521143286E-2</v>
      </c>
      <c r="H275" s="419" t="s">
        <v>346</v>
      </c>
      <c r="I275" s="419" t="s">
        <v>346</v>
      </c>
      <c r="J275" s="420" t="str">
        <f>_xlfn.IFNA(VLOOKUP($C275,'Backsheet - SVI'!$A$1:$BZ$1000,58,FALSE),"N/A")</f>
        <v>Least vulnerability</v>
      </c>
    </row>
    <row r="276" spans="1:10" x14ac:dyDescent="0.25">
      <c r="A276" s="415" t="s">
        <v>333</v>
      </c>
      <c r="B276" s="416" t="s">
        <v>264</v>
      </c>
      <c r="C276" s="417">
        <v>55343</v>
      </c>
      <c r="D276" s="416" t="s">
        <v>809</v>
      </c>
      <c r="E276" s="418">
        <v>26233</v>
      </c>
      <c r="F276" s="418">
        <v>1281</v>
      </c>
      <c r="G276" s="348">
        <f>Table2[[#This Row],[Uninsured ('#)]]/Table2[[#This Row],[Population ('#)]]</f>
        <v>4.883162429001639E-2</v>
      </c>
      <c r="H276" s="419" t="s">
        <v>346</v>
      </c>
      <c r="I276" s="419" t="s">
        <v>346</v>
      </c>
      <c r="J276" s="420" t="str">
        <f>_xlfn.IFNA(VLOOKUP($C276,'Backsheet - SVI'!$A$1:$BZ$1000,58,FALSE),"N/A")</f>
        <v>Significant vulnerability</v>
      </c>
    </row>
    <row r="277" spans="1:10" x14ac:dyDescent="0.25">
      <c r="A277" s="415" t="s">
        <v>333</v>
      </c>
      <c r="B277" s="416" t="s">
        <v>264</v>
      </c>
      <c r="C277" s="417">
        <v>55403</v>
      </c>
      <c r="D277" s="416" t="s">
        <v>791</v>
      </c>
      <c r="E277" s="418">
        <v>16307</v>
      </c>
      <c r="F277" s="418">
        <v>1274</v>
      </c>
      <c r="G277" s="348">
        <f>Table2[[#This Row],[Uninsured ('#)]]/Table2[[#This Row],[Population ('#)]]</f>
        <v>7.8125958177469798E-2</v>
      </c>
      <c r="H277" s="419" t="s">
        <v>346</v>
      </c>
      <c r="I277" s="419" t="s">
        <v>346</v>
      </c>
      <c r="J277" s="420" t="str">
        <f>_xlfn.IFNA(VLOOKUP($C277,'Backsheet - SVI'!$A$1:$BZ$1000,58,FALSE),"N/A")</f>
        <v>Most vulnerability</v>
      </c>
    </row>
    <row r="278" spans="1:10" x14ac:dyDescent="0.25">
      <c r="A278" s="415" t="s">
        <v>333</v>
      </c>
      <c r="B278" s="416" t="s">
        <v>256</v>
      </c>
      <c r="C278" s="417">
        <v>55075</v>
      </c>
      <c r="D278" s="416" t="s">
        <v>810</v>
      </c>
      <c r="E278" s="418">
        <v>20582</v>
      </c>
      <c r="F278" s="418">
        <v>1272</v>
      </c>
      <c r="G278" s="348">
        <f>Table2[[#This Row],[Uninsured ('#)]]/Table2[[#This Row],[Population ('#)]]</f>
        <v>6.1801574191040716E-2</v>
      </c>
      <c r="H278" s="419" t="s">
        <v>346</v>
      </c>
      <c r="I278" s="419" t="s">
        <v>346</v>
      </c>
      <c r="J278" s="420" t="str">
        <f>_xlfn.IFNA(VLOOKUP($C278,'Backsheet - SVI'!$A$1:$BZ$1000,58,FALSE),"N/A")</f>
        <v>Most vulnerability</v>
      </c>
    </row>
    <row r="279" spans="1:10" x14ac:dyDescent="0.25">
      <c r="A279" s="415" t="s">
        <v>333</v>
      </c>
      <c r="B279" s="416" t="s">
        <v>319</v>
      </c>
      <c r="C279" s="417">
        <v>55125</v>
      </c>
      <c r="D279" s="416" t="s">
        <v>811</v>
      </c>
      <c r="E279" s="418">
        <v>45169</v>
      </c>
      <c r="F279" s="418">
        <v>1260</v>
      </c>
      <c r="G279" s="348">
        <f>Table2[[#This Row],[Uninsured ('#)]]/Table2[[#This Row],[Population ('#)]]</f>
        <v>2.7895237884389735E-2</v>
      </c>
      <c r="H279" s="419" t="s">
        <v>346</v>
      </c>
      <c r="I279" s="419" t="s">
        <v>346</v>
      </c>
      <c r="J279" s="420" t="str">
        <f>_xlfn.IFNA(VLOOKUP($C279,'Backsheet - SVI'!$A$1:$BZ$1000,58,FALSE),"N/A")</f>
        <v>Some vulnerability</v>
      </c>
    </row>
    <row r="280" spans="1:10" x14ac:dyDescent="0.25">
      <c r="A280" s="415" t="s">
        <v>333</v>
      </c>
      <c r="B280" s="416" t="s">
        <v>299</v>
      </c>
      <c r="C280" s="417">
        <v>55110</v>
      </c>
      <c r="D280" s="416" t="s">
        <v>812</v>
      </c>
      <c r="E280" s="418">
        <v>38710</v>
      </c>
      <c r="F280" s="418">
        <v>1255</v>
      </c>
      <c r="G280" s="348">
        <f>Table2[[#This Row],[Uninsured ('#)]]/Table2[[#This Row],[Population ('#)]]</f>
        <v>3.2420563161973649E-2</v>
      </c>
      <c r="H280" s="419" t="s">
        <v>346</v>
      </c>
      <c r="I280" s="419" t="s">
        <v>346</v>
      </c>
      <c r="J280" s="420" t="str">
        <f>_xlfn.IFNA(VLOOKUP($C280,'Backsheet - SVI'!$A$1:$BZ$1000,58,FALSE),"N/A")</f>
        <v>Significant vulnerability</v>
      </c>
    </row>
    <row r="281" spans="1:10" x14ac:dyDescent="0.25">
      <c r="A281" s="415" t="s">
        <v>333</v>
      </c>
      <c r="B281" s="416" t="s">
        <v>256</v>
      </c>
      <c r="C281" s="417">
        <v>55122</v>
      </c>
      <c r="D281" s="416" t="s">
        <v>813</v>
      </c>
      <c r="E281" s="418">
        <v>31995</v>
      </c>
      <c r="F281" s="418">
        <v>1252</v>
      </c>
      <c r="G281" s="348">
        <f>Table2[[#This Row],[Uninsured ('#)]]/Table2[[#This Row],[Population ('#)]]</f>
        <v>3.9131114236599471E-2</v>
      </c>
      <c r="H281" s="419" t="s">
        <v>346</v>
      </c>
      <c r="I281" s="419" t="s">
        <v>346</v>
      </c>
      <c r="J281" s="420" t="str">
        <f>_xlfn.IFNA(VLOOKUP($C281,'Backsheet - SVI'!$A$1:$BZ$1000,58,FALSE),"N/A")</f>
        <v>Significant vulnerability</v>
      </c>
    </row>
    <row r="282" spans="1:10" x14ac:dyDescent="0.25">
      <c r="A282" s="415" t="s">
        <v>333</v>
      </c>
      <c r="B282" s="416" t="s">
        <v>256</v>
      </c>
      <c r="C282" s="417">
        <v>55118</v>
      </c>
      <c r="D282" s="416" t="s">
        <v>814</v>
      </c>
      <c r="E282" s="418">
        <v>28569</v>
      </c>
      <c r="F282" s="418">
        <v>1237</v>
      </c>
      <c r="G282" s="348">
        <f>Table2[[#This Row],[Uninsured ('#)]]/Table2[[#This Row],[Population ('#)]]</f>
        <v>4.3298680387832966E-2</v>
      </c>
      <c r="H282" s="419" t="s">
        <v>346</v>
      </c>
      <c r="I282" s="419" t="s">
        <v>346</v>
      </c>
      <c r="J282" s="420" t="str">
        <f>_xlfn.IFNA(VLOOKUP($C282,'Backsheet - SVI'!$A$1:$BZ$1000,58,FALSE),"N/A")</f>
        <v>Most vulnerability</v>
      </c>
    </row>
    <row r="283" spans="1:10" x14ac:dyDescent="0.25">
      <c r="A283" s="415" t="s">
        <v>333</v>
      </c>
      <c r="B283" s="416" t="s">
        <v>299</v>
      </c>
      <c r="C283" s="417">
        <v>55102</v>
      </c>
      <c r="D283" s="416" t="s">
        <v>790</v>
      </c>
      <c r="E283" s="418">
        <v>18589</v>
      </c>
      <c r="F283" s="418">
        <v>1220</v>
      </c>
      <c r="G283" s="348">
        <f>Table2[[#This Row],[Uninsured ('#)]]/Table2[[#This Row],[Population ('#)]]</f>
        <v>6.5630211415353162E-2</v>
      </c>
      <c r="H283" s="419" t="s">
        <v>346</v>
      </c>
      <c r="I283" s="419" t="s">
        <v>346</v>
      </c>
      <c r="J283" s="420" t="str">
        <f>_xlfn.IFNA(VLOOKUP($C283,'Backsheet - SVI'!$A$1:$BZ$1000,58,FALSE),"N/A")</f>
        <v>Most vulnerability</v>
      </c>
    </row>
    <row r="284" spans="1:10" x14ac:dyDescent="0.25">
      <c r="A284" s="415" t="s">
        <v>333</v>
      </c>
      <c r="B284" s="416" t="s">
        <v>264</v>
      </c>
      <c r="C284" s="417">
        <v>55427</v>
      </c>
      <c r="D284" s="416" t="s">
        <v>815</v>
      </c>
      <c r="E284" s="418">
        <v>25397</v>
      </c>
      <c r="F284" s="418">
        <v>1220</v>
      </c>
      <c r="G284" s="349">
        <f>Table2[[#This Row],[Uninsured ('#)]]/Table2[[#This Row],[Population ('#)]]</f>
        <v>4.8037169744458007E-2</v>
      </c>
      <c r="H284" s="350" t="s">
        <v>346</v>
      </c>
      <c r="I284" s="350" t="s">
        <v>346</v>
      </c>
      <c r="J284" s="420" t="str">
        <f>_xlfn.IFNA(VLOOKUP($C284,'Backsheet - SVI'!$A$1:$BZ$1000,58,FALSE),"N/A")</f>
        <v>Significant vulnerability</v>
      </c>
    </row>
    <row r="285" spans="1:10" x14ac:dyDescent="0.25">
      <c r="A285" s="415" t="s">
        <v>333</v>
      </c>
      <c r="B285" s="416" t="s">
        <v>239</v>
      </c>
      <c r="C285" s="417">
        <v>55448</v>
      </c>
      <c r="D285" s="416" t="s">
        <v>803</v>
      </c>
      <c r="E285" s="418">
        <v>28842</v>
      </c>
      <c r="F285" s="418">
        <v>1211</v>
      </c>
      <c r="G285" s="348">
        <f>Table2[[#This Row],[Uninsured ('#)]]/Table2[[#This Row],[Population ('#)]]</f>
        <v>4.1987379515983636E-2</v>
      </c>
      <c r="H285" s="419" t="s">
        <v>346</v>
      </c>
      <c r="I285" s="419" t="s">
        <v>346</v>
      </c>
      <c r="J285" s="420" t="str">
        <f>_xlfn.IFNA(VLOOKUP($C285,'Backsheet - SVI'!$A$1:$BZ$1000,58,FALSE),"N/A")</f>
        <v>Some vulnerability</v>
      </c>
    </row>
    <row r="286" spans="1:10" x14ac:dyDescent="0.25">
      <c r="A286" s="415" t="s">
        <v>333</v>
      </c>
      <c r="B286" s="416" t="s">
        <v>307</v>
      </c>
      <c r="C286" s="417">
        <v>55372</v>
      </c>
      <c r="D286" s="416" t="s">
        <v>816</v>
      </c>
      <c r="E286" s="418">
        <v>33741</v>
      </c>
      <c r="F286" s="418">
        <v>1183</v>
      </c>
      <c r="G286" s="348">
        <f>Table2[[#This Row],[Uninsured ('#)]]/Table2[[#This Row],[Population ('#)]]</f>
        <v>3.5061201505586677E-2</v>
      </c>
      <c r="H286" s="419" t="s">
        <v>346</v>
      </c>
      <c r="I286" s="419" t="s">
        <v>346</v>
      </c>
      <c r="J286" s="420" t="str">
        <f>_xlfn.IFNA(VLOOKUP($C286,'Backsheet - SVI'!$A$1:$BZ$1000,58,FALSE),"N/A")</f>
        <v>Least vulnerability</v>
      </c>
    </row>
    <row r="287" spans="1:10" x14ac:dyDescent="0.25">
      <c r="A287" s="415" t="s">
        <v>333</v>
      </c>
      <c r="B287" s="416" t="s">
        <v>299</v>
      </c>
      <c r="C287" s="417">
        <v>55103</v>
      </c>
      <c r="D287" s="416" t="s">
        <v>790</v>
      </c>
      <c r="E287" s="418">
        <v>14074</v>
      </c>
      <c r="F287" s="418">
        <v>1163</v>
      </c>
      <c r="G287" s="348">
        <f>Table2[[#This Row],[Uninsured ('#)]]/Table2[[#This Row],[Population ('#)]]</f>
        <v>8.263464544550235E-2</v>
      </c>
      <c r="H287" s="419" t="s">
        <v>346</v>
      </c>
      <c r="I287" s="419" t="s">
        <v>346</v>
      </c>
      <c r="J287" s="420" t="str">
        <f>_xlfn.IFNA(VLOOKUP($C287,'Backsheet - SVI'!$A$1:$BZ$1000,58,FALSE),"N/A")</f>
        <v>Most vulnerability</v>
      </c>
    </row>
    <row r="288" spans="1:10" x14ac:dyDescent="0.25">
      <c r="A288" s="415" t="s">
        <v>333</v>
      </c>
      <c r="B288" s="416" t="s">
        <v>264</v>
      </c>
      <c r="C288" s="417">
        <v>55425</v>
      </c>
      <c r="D288" s="416" t="s">
        <v>805</v>
      </c>
      <c r="E288" s="418">
        <v>10854</v>
      </c>
      <c r="F288" s="418">
        <v>1157</v>
      </c>
      <c r="G288" s="348">
        <f>Table2[[#This Row],[Uninsured ('#)]]/Table2[[#This Row],[Population ('#)]]</f>
        <v>0.10659664639764142</v>
      </c>
      <c r="H288" s="419" t="s">
        <v>346</v>
      </c>
      <c r="I288" s="419" t="s">
        <v>347</v>
      </c>
      <c r="J288" s="420" t="str">
        <f>_xlfn.IFNA(VLOOKUP($C288,'Backsheet - SVI'!$A$1:$BZ$1000,58,FALSE),"N/A")</f>
        <v>Most vulnerability</v>
      </c>
    </row>
    <row r="289" spans="1:10" x14ac:dyDescent="0.25">
      <c r="A289" s="415" t="s">
        <v>333</v>
      </c>
      <c r="B289" s="416" t="s">
        <v>319</v>
      </c>
      <c r="C289" s="417">
        <v>55025</v>
      </c>
      <c r="D289" s="416" t="s">
        <v>817</v>
      </c>
      <c r="E289" s="418">
        <v>25346</v>
      </c>
      <c r="F289" s="418">
        <v>1088</v>
      </c>
      <c r="G289" s="348">
        <f>Table2[[#This Row],[Uninsured ('#)]]/Table2[[#This Row],[Population ('#)]]</f>
        <v>4.2925905468318475E-2</v>
      </c>
      <c r="H289" s="419" t="s">
        <v>346</v>
      </c>
      <c r="I289" s="419" t="s">
        <v>346</v>
      </c>
      <c r="J289" s="420" t="str">
        <f>_xlfn.IFNA(VLOOKUP($C289,'Backsheet - SVI'!$A$1:$BZ$1000,58,FALSE),"N/A")</f>
        <v>Some vulnerability</v>
      </c>
    </row>
    <row r="290" spans="1:10" x14ac:dyDescent="0.25">
      <c r="A290" s="415" t="s">
        <v>333</v>
      </c>
      <c r="B290" s="416" t="s">
        <v>256</v>
      </c>
      <c r="C290" s="417">
        <v>55024</v>
      </c>
      <c r="D290" s="416" t="s">
        <v>818</v>
      </c>
      <c r="E290" s="418">
        <v>36444</v>
      </c>
      <c r="F290" s="418">
        <v>1080</v>
      </c>
      <c r="G290" s="348">
        <f>Table2[[#This Row],[Uninsured ('#)]]/Table2[[#This Row],[Population ('#)]]</f>
        <v>2.9634507737899243E-2</v>
      </c>
      <c r="H290" s="419" t="s">
        <v>346</v>
      </c>
      <c r="I290" s="419" t="s">
        <v>346</v>
      </c>
      <c r="J290" s="420" t="str">
        <f>_xlfn.IFNA(VLOOKUP($C290,'Backsheet - SVI'!$A$1:$BZ$1000,58,FALSE),"N/A")</f>
        <v>Some vulnerability</v>
      </c>
    </row>
    <row r="291" spans="1:10" x14ac:dyDescent="0.25">
      <c r="A291" s="415" t="s">
        <v>333</v>
      </c>
      <c r="B291" s="416" t="s">
        <v>299</v>
      </c>
      <c r="C291" s="417">
        <v>55107</v>
      </c>
      <c r="D291" s="416" t="s">
        <v>790</v>
      </c>
      <c r="E291" s="418">
        <v>14237</v>
      </c>
      <c r="F291" s="418">
        <v>1070</v>
      </c>
      <c r="G291" s="348">
        <f>Table2[[#This Row],[Uninsured ('#)]]/Table2[[#This Row],[Population ('#)]]</f>
        <v>7.5156282924773471E-2</v>
      </c>
      <c r="H291" s="419" t="s">
        <v>346</v>
      </c>
      <c r="I291" s="419" t="s">
        <v>346</v>
      </c>
      <c r="J291" s="420" t="str">
        <f>_xlfn.IFNA(VLOOKUP($C291,'Backsheet - SVI'!$A$1:$BZ$1000,58,FALSE),"N/A")</f>
        <v>Most vulnerability</v>
      </c>
    </row>
    <row r="292" spans="1:10" x14ac:dyDescent="0.25">
      <c r="A292" s="415" t="s">
        <v>333</v>
      </c>
      <c r="B292" s="416" t="s">
        <v>299</v>
      </c>
      <c r="C292" s="417">
        <v>55109</v>
      </c>
      <c r="D292" s="416" t="s">
        <v>819</v>
      </c>
      <c r="E292" s="418">
        <v>34286</v>
      </c>
      <c r="F292" s="418">
        <v>1068</v>
      </c>
      <c r="G292" s="349">
        <f>Table2[[#This Row],[Uninsured ('#)]]/Table2[[#This Row],[Population ('#)]]</f>
        <v>3.1149740418829844E-2</v>
      </c>
      <c r="H292" s="350" t="s">
        <v>346</v>
      </c>
      <c r="I292" s="350" t="s">
        <v>346</v>
      </c>
      <c r="J292" s="420" t="str">
        <f>_xlfn.IFNA(VLOOKUP($C292,'Backsheet - SVI'!$A$1:$BZ$1000,58,FALSE),"N/A")</f>
        <v>Most vulnerability</v>
      </c>
    </row>
    <row r="293" spans="1:10" x14ac:dyDescent="0.25">
      <c r="A293" s="415" t="s">
        <v>333</v>
      </c>
      <c r="B293" s="416" t="s">
        <v>264</v>
      </c>
      <c r="C293" s="417">
        <v>55405</v>
      </c>
      <c r="D293" s="416" t="s">
        <v>791</v>
      </c>
      <c r="E293" s="418">
        <v>16402</v>
      </c>
      <c r="F293" s="418">
        <v>1043</v>
      </c>
      <c r="G293" s="348">
        <f>Table2[[#This Row],[Uninsured ('#)]]/Table2[[#This Row],[Population ('#)]]</f>
        <v>6.3589806121204726E-2</v>
      </c>
      <c r="H293" s="419" t="s">
        <v>346</v>
      </c>
      <c r="I293" s="419" t="s">
        <v>346</v>
      </c>
      <c r="J293" s="420" t="str">
        <f>_xlfn.IFNA(VLOOKUP($C293,'Backsheet - SVI'!$A$1:$BZ$1000,58,FALSE),"N/A")</f>
        <v>Significant vulnerability</v>
      </c>
    </row>
    <row r="294" spans="1:10" x14ac:dyDescent="0.25">
      <c r="A294" s="415" t="s">
        <v>333</v>
      </c>
      <c r="B294" s="416" t="s">
        <v>264</v>
      </c>
      <c r="C294" s="417">
        <v>55413</v>
      </c>
      <c r="D294" s="416" t="s">
        <v>791</v>
      </c>
      <c r="E294" s="418">
        <v>14152</v>
      </c>
      <c r="F294" s="418">
        <v>1032</v>
      </c>
      <c r="G294" s="349">
        <f>Table2[[#This Row],[Uninsured ('#)]]/Table2[[#This Row],[Population ('#)]]</f>
        <v>7.2922555115884677E-2</v>
      </c>
      <c r="H294" s="350" t="s">
        <v>346</v>
      </c>
      <c r="I294" s="350" t="s">
        <v>346</v>
      </c>
      <c r="J294" s="420" t="str">
        <f>_xlfn.IFNA(VLOOKUP($C294,'Backsheet - SVI'!$A$1:$BZ$1000,58,FALSE),"N/A")</f>
        <v>Most vulnerability</v>
      </c>
    </row>
    <row r="295" spans="1:10" x14ac:dyDescent="0.25">
      <c r="A295" s="415" t="s">
        <v>333</v>
      </c>
      <c r="B295" s="416" t="s">
        <v>264</v>
      </c>
      <c r="C295" s="417">
        <v>55422</v>
      </c>
      <c r="D295" s="416" t="s">
        <v>820</v>
      </c>
      <c r="E295" s="418">
        <v>28649</v>
      </c>
      <c r="F295" s="418">
        <v>1022</v>
      </c>
      <c r="G295" s="348">
        <f>Table2[[#This Row],[Uninsured ('#)]]/Table2[[#This Row],[Population ('#)]]</f>
        <v>3.5673147404795977E-2</v>
      </c>
      <c r="H295" s="419" t="s">
        <v>346</v>
      </c>
      <c r="I295" s="419" t="s">
        <v>346</v>
      </c>
      <c r="J295" s="420" t="str">
        <f>_xlfn.IFNA(VLOOKUP($C295,'Backsheet - SVI'!$A$1:$BZ$1000,58,FALSE),"N/A")</f>
        <v>Most vulnerability</v>
      </c>
    </row>
    <row r="296" spans="1:10" x14ac:dyDescent="0.25">
      <c r="A296" s="415" t="s">
        <v>333</v>
      </c>
      <c r="B296" s="416" t="s">
        <v>319</v>
      </c>
      <c r="C296" s="417">
        <v>55129</v>
      </c>
      <c r="D296" s="416" t="s">
        <v>811</v>
      </c>
      <c r="E296" s="418">
        <v>28671</v>
      </c>
      <c r="F296" s="418">
        <v>1015</v>
      </c>
      <c r="G296" s="348">
        <f>Table2[[#This Row],[Uninsured ('#)]]/Table2[[#This Row],[Population ('#)]]</f>
        <v>3.5401625335705067E-2</v>
      </c>
      <c r="H296" s="419" t="s">
        <v>346</v>
      </c>
      <c r="I296" s="419" t="s">
        <v>346</v>
      </c>
      <c r="J296" s="420" t="str">
        <f>_xlfn.IFNA(VLOOKUP($C296,'Backsheet - SVI'!$A$1:$BZ$1000,58,FALSE),"N/A")</f>
        <v>Least vulnerability</v>
      </c>
    </row>
    <row r="297" spans="1:10" x14ac:dyDescent="0.25">
      <c r="A297" s="415" t="s">
        <v>333</v>
      </c>
      <c r="B297" s="416" t="s">
        <v>239</v>
      </c>
      <c r="C297" s="417">
        <v>55304</v>
      </c>
      <c r="D297" s="416" t="s">
        <v>821</v>
      </c>
      <c r="E297" s="418">
        <v>48833</v>
      </c>
      <c r="F297" s="418">
        <v>962</v>
      </c>
      <c r="G297" s="348">
        <f>Table2[[#This Row],[Uninsured ('#)]]/Table2[[#This Row],[Population ('#)]]</f>
        <v>1.9699793172649641E-2</v>
      </c>
      <c r="H297" s="419" t="s">
        <v>346</v>
      </c>
      <c r="I297" s="419" t="s">
        <v>346</v>
      </c>
      <c r="J297" s="420" t="str">
        <f>_xlfn.IFNA(VLOOKUP($C297,'Backsheet - SVI'!$A$1:$BZ$1000,58,FALSE),"N/A")</f>
        <v>Least vulnerability</v>
      </c>
    </row>
    <row r="298" spans="1:10" x14ac:dyDescent="0.25">
      <c r="A298" s="415" t="s">
        <v>333</v>
      </c>
      <c r="B298" s="416" t="s">
        <v>239</v>
      </c>
      <c r="C298" s="417">
        <v>55449</v>
      </c>
      <c r="D298" s="416" t="s">
        <v>802</v>
      </c>
      <c r="E298" s="418">
        <v>30814</v>
      </c>
      <c r="F298" s="418">
        <v>958</v>
      </c>
      <c r="G298" s="348">
        <f>Table2[[#This Row],[Uninsured ('#)]]/Table2[[#This Row],[Population ('#)]]</f>
        <v>3.1089764392808465E-2</v>
      </c>
      <c r="H298" s="419" t="s">
        <v>346</v>
      </c>
      <c r="I298" s="419" t="s">
        <v>346</v>
      </c>
      <c r="J298" s="420" t="str">
        <f>_xlfn.IFNA(VLOOKUP($C298,'Backsheet - SVI'!$A$1:$BZ$1000,58,FALSE),"N/A")</f>
        <v>Some vulnerability</v>
      </c>
    </row>
    <row r="299" spans="1:10" x14ac:dyDescent="0.25">
      <c r="A299" s="415" t="s">
        <v>333</v>
      </c>
      <c r="B299" s="416" t="s">
        <v>319</v>
      </c>
      <c r="C299" s="417">
        <v>55082</v>
      </c>
      <c r="D299" s="416" t="s">
        <v>822</v>
      </c>
      <c r="E299" s="418">
        <v>35325</v>
      </c>
      <c r="F299" s="418">
        <v>931</v>
      </c>
      <c r="G299" s="348">
        <f>Table2[[#This Row],[Uninsured ('#)]]/Table2[[#This Row],[Population ('#)]]</f>
        <v>2.6355272469922152E-2</v>
      </c>
      <c r="H299" s="419" t="s">
        <v>346</v>
      </c>
      <c r="I299" s="419" t="s">
        <v>346</v>
      </c>
      <c r="J299" s="420" t="str">
        <f>_xlfn.IFNA(VLOOKUP($C299,'Backsheet - SVI'!$A$1:$BZ$1000,58,FALSE),"N/A")</f>
        <v>Some vulnerability</v>
      </c>
    </row>
    <row r="300" spans="1:10" x14ac:dyDescent="0.25">
      <c r="A300" s="415" t="s">
        <v>333</v>
      </c>
      <c r="B300" s="416" t="s">
        <v>256</v>
      </c>
      <c r="C300" s="417">
        <v>55123</v>
      </c>
      <c r="D300" s="416" t="s">
        <v>813</v>
      </c>
      <c r="E300" s="418">
        <v>27479</v>
      </c>
      <c r="F300" s="418">
        <v>928</v>
      </c>
      <c r="G300" s="348">
        <f>Table2[[#This Row],[Uninsured ('#)]]/Table2[[#This Row],[Population ('#)]]</f>
        <v>3.377124349503257E-2</v>
      </c>
      <c r="H300" s="419" t="s">
        <v>346</v>
      </c>
      <c r="I300" s="419" t="s">
        <v>346</v>
      </c>
      <c r="J300" s="420" t="str">
        <f>_xlfn.IFNA(VLOOKUP($C300,'Backsheet - SVI'!$A$1:$BZ$1000,58,FALSE),"N/A")</f>
        <v>Least vulnerability</v>
      </c>
    </row>
    <row r="301" spans="1:10" x14ac:dyDescent="0.25">
      <c r="A301" s="415" t="s">
        <v>333</v>
      </c>
      <c r="B301" s="416" t="s">
        <v>247</v>
      </c>
      <c r="C301" s="417">
        <v>55318</v>
      </c>
      <c r="D301" s="416" t="s">
        <v>823</v>
      </c>
      <c r="E301" s="418">
        <v>28887</v>
      </c>
      <c r="F301" s="418">
        <v>923</v>
      </c>
      <c r="G301" s="348">
        <f>Table2[[#This Row],[Uninsured ('#)]]/Table2[[#This Row],[Population ('#)]]</f>
        <v>3.1952089175061447E-2</v>
      </c>
      <c r="H301" s="419" t="s">
        <v>346</v>
      </c>
      <c r="I301" s="419" t="s">
        <v>346</v>
      </c>
      <c r="J301" s="420" t="str">
        <f>_xlfn.IFNA(VLOOKUP($C301,'Backsheet - SVI'!$A$1:$BZ$1000,58,FALSE),"N/A")</f>
        <v>Significant vulnerability</v>
      </c>
    </row>
    <row r="302" spans="1:10" x14ac:dyDescent="0.25">
      <c r="A302" s="415" t="s">
        <v>333</v>
      </c>
      <c r="B302" s="416" t="s">
        <v>264</v>
      </c>
      <c r="C302" s="417">
        <v>55419</v>
      </c>
      <c r="D302" s="416" t="s">
        <v>791</v>
      </c>
      <c r="E302" s="418">
        <v>28875</v>
      </c>
      <c r="F302" s="418">
        <v>898</v>
      </c>
      <c r="G302" s="348">
        <f>Table2[[#This Row],[Uninsured ('#)]]/Table2[[#This Row],[Population ('#)]]</f>
        <v>3.1099567099567099E-2</v>
      </c>
      <c r="H302" s="419" t="s">
        <v>346</v>
      </c>
      <c r="I302" s="419" t="s">
        <v>346</v>
      </c>
      <c r="J302" s="420" t="str">
        <f>_xlfn.IFNA(VLOOKUP($C302,'Backsheet - SVI'!$A$1:$BZ$1000,58,FALSE),"N/A")</f>
        <v>Some vulnerability</v>
      </c>
    </row>
    <row r="303" spans="1:10" x14ac:dyDescent="0.25">
      <c r="A303" s="415" t="s">
        <v>333</v>
      </c>
      <c r="B303" s="416" t="s">
        <v>256</v>
      </c>
      <c r="C303" s="417">
        <v>55076</v>
      </c>
      <c r="D303" s="416" t="s">
        <v>824</v>
      </c>
      <c r="E303" s="418">
        <v>21925</v>
      </c>
      <c r="F303" s="418">
        <v>858</v>
      </c>
      <c r="G303" s="348">
        <f>Table2[[#This Row],[Uninsured ('#)]]/Table2[[#This Row],[Population ('#)]]</f>
        <v>3.9133409350057012E-2</v>
      </c>
      <c r="H303" s="419" t="s">
        <v>346</v>
      </c>
      <c r="I303" s="419" t="s">
        <v>346</v>
      </c>
      <c r="J303" s="420" t="str">
        <f>_xlfn.IFNA(VLOOKUP($C303,'Backsheet - SVI'!$A$1:$BZ$1000,58,FALSE),"N/A")</f>
        <v>Significant vulnerability</v>
      </c>
    </row>
    <row r="304" spans="1:10" x14ac:dyDescent="0.25">
      <c r="A304" s="415" t="s">
        <v>333</v>
      </c>
      <c r="B304" s="416" t="s">
        <v>264</v>
      </c>
      <c r="C304" s="417">
        <v>55416</v>
      </c>
      <c r="D304" s="416" t="s">
        <v>825</v>
      </c>
      <c r="E304" s="418">
        <v>33982</v>
      </c>
      <c r="F304" s="418">
        <v>828</v>
      </c>
      <c r="G304" s="348">
        <f>Table2[[#This Row],[Uninsured ('#)]]/Table2[[#This Row],[Population ('#)]]</f>
        <v>2.436584073921488E-2</v>
      </c>
      <c r="H304" s="419" t="s">
        <v>346</v>
      </c>
      <c r="I304" s="419" t="s">
        <v>346</v>
      </c>
      <c r="J304" s="420" t="str">
        <f>_xlfn.IFNA(VLOOKUP($C304,'Backsheet - SVI'!$A$1:$BZ$1000,58,FALSE),"N/A")</f>
        <v>Some vulnerability</v>
      </c>
    </row>
    <row r="305" spans="1:10" x14ac:dyDescent="0.25">
      <c r="A305" s="415" t="s">
        <v>333</v>
      </c>
      <c r="B305" s="416" t="s">
        <v>264</v>
      </c>
      <c r="C305" s="417">
        <v>55426</v>
      </c>
      <c r="D305" s="416" t="s">
        <v>825</v>
      </c>
      <c r="E305" s="418">
        <v>25236</v>
      </c>
      <c r="F305" s="418">
        <v>813</v>
      </c>
      <c r="G305" s="348">
        <f>Table2[[#This Row],[Uninsured ('#)]]/Table2[[#This Row],[Population ('#)]]</f>
        <v>3.2215882073228723E-2</v>
      </c>
      <c r="H305" s="419" t="s">
        <v>346</v>
      </c>
      <c r="I305" s="419" t="s">
        <v>346</v>
      </c>
      <c r="J305" s="420" t="str">
        <f>_xlfn.IFNA(VLOOKUP($C305,'Backsheet - SVI'!$A$1:$BZ$1000,58,FALSE),"N/A")</f>
        <v>Significant vulnerability</v>
      </c>
    </row>
    <row r="306" spans="1:10" x14ac:dyDescent="0.25">
      <c r="A306" s="415" t="s">
        <v>333</v>
      </c>
      <c r="B306" s="416" t="s">
        <v>264</v>
      </c>
      <c r="C306" s="417">
        <v>55344</v>
      </c>
      <c r="D306" s="416" t="s">
        <v>826</v>
      </c>
      <c r="E306" s="418">
        <v>14976</v>
      </c>
      <c r="F306" s="418">
        <v>807</v>
      </c>
      <c r="G306" s="348">
        <f>Table2[[#This Row],[Uninsured ('#)]]/Table2[[#This Row],[Population ('#)]]</f>
        <v>5.3886217948717952E-2</v>
      </c>
      <c r="H306" s="419" t="s">
        <v>346</v>
      </c>
      <c r="I306" s="419" t="s">
        <v>346</v>
      </c>
      <c r="J306" s="420" t="str">
        <f>_xlfn.IFNA(VLOOKUP($C306,'Backsheet - SVI'!$A$1:$BZ$1000,58,FALSE),"N/A")</f>
        <v>Most vulnerability</v>
      </c>
    </row>
    <row r="307" spans="1:10" x14ac:dyDescent="0.25">
      <c r="A307" s="415" t="s">
        <v>333</v>
      </c>
      <c r="B307" s="416" t="s">
        <v>239</v>
      </c>
      <c r="C307" s="417">
        <v>55014</v>
      </c>
      <c r="D307" s="416" t="s">
        <v>827</v>
      </c>
      <c r="E307" s="418">
        <v>27575</v>
      </c>
      <c r="F307" s="418">
        <v>801</v>
      </c>
      <c r="G307" s="348">
        <f>Table2[[#This Row],[Uninsured ('#)]]/Table2[[#This Row],[Population ('#)]]</f>
        <v>2.9048050770625566E-2</v>
      </c>
      <c r="H307" s="419" t="s">
        <v>346</v>
      </c>
      <c r="I307" s="419" t="s">
        <v>346</v>
      </c>
      <c r="J307" s="420" t="str">
        <f>_xlfn.IFNA(VLOOKUP($C307,'Backsheet - SVI'!$A$1:$BZ$1000,58,FALSE),"N/A")</f>
        <v>Significant vulnerability</v>
      </c>
    </row>
    <row r="308" spans="1:10" x14ac:dyDescent="0.25">
      <c r="A308" s="415" t="s">
        <v>333</v>
      </c>
      <c r="B308" s="416" t="s">
        <v>307</v>
      </c>
      <c r="C308" s="417">
        <v>55378</v>
      </c>
      <c r="D308" s="416" t="s">
        <v>828</v>
      </c>
      <c r="E308" s="418">
        <v>31672</v>
      </c>
      <c r="F308" s="418">
        <v>795</v>
      </c>
      <c r="G308" s="348">
        <f>Table2[[#This Row],[Uninsured ('#)]]/Table2[[#This Row],[Population ('#)]]</f>
        <v>2.5101035615054307E-2</v>
      </c>
      <c r="H308" s="419" t="s">
        <v>346</v>
      </c>
      <c r="I308" s="419" t="s">
        <v>346</v>
      </c>
      <c r="J308" s="420" t="str">
        <f>_xlfn.IFNA(VLOOKUP($C308,'Backsheet - SVI'!$A$1:$BZ$1000,58,FALSE),"N/A")</f>
        <v>Some vulnerability</v>
      </c>
    </row>
    <row r="309" spans="1:10" x14ac:dyDescent="0.25">
      <c r="A309" s="415" t="s">
        <v>333</v>
      </c>
      <c r="B309" s="416" t="s">
        <v>264</v>
      </c>
      <c r="C309" s="417">
        <v>55316</v>
      </c>
      <c r="D309" s="416" t="s">
        <v>829</v>
      </c>
      <c r="E309" s="418">
        <v>23834</v>
      </c>
      <c r="F309" s="418">
        <v>739</v>
      </c>
      <c r="G309" s="348">
        <f>Table2[[#This Row],[Uninsured ('#)]]/Table2[[#This Row],[Population ('#)]]</f>
        <v>3.1006125702777543E-2</v>
      </c>
      <c r="H309" s="419" t="s">
        <v>346</v>
      </c>
      <c r="I309" s="419" t="s">
        <v>346</v>
      </c>
      <c r="J309" s="420" t="str">
        <f>_xlfn.IFNA(VLOOKUP($C309,'Backsheet - SVI'!$A$1:$BZ$1000,58,FALSE),"N/A")</f>
        <v>Some vulnerability</v>
      </c>
    </row>
    <row r="310" spans="1:10" x14ac:dyDescent="0.25">
      <c r="A310" s="415" t="s">
        <v>333</v>
      </c>
      <c r="B310" s="416" t="s">
        <v>264</v>
      </c>
      <c r="C310" s="417">
        <v>55445</v>
      </c>
      <c r="D310" s="416" t="s">
        <v>804</v>
      </c>
      <c r="E310" s="418">
        <v>13296</v>
      </c>
      <c r="F310" s="418">
        <v>730</v>
      </c>
      <c r="G310" s="348">
        <f>Table2[[#This Row],[Uninsured ('#)]]/Table2[[#This Row],[Population ('#)]]</f>
        <v>5.4903730445246691E-2</v>
      </c>
      <c r="H310" s="419" t="s">
        <v>346</v>
      </c>
      <c r="I310" s="419" t="s">
        <v>346</v>
      </c>
      <c r="J310" s="420" t="str">
        <f>_xlfn.IFNA(VLOOKUP($C310,'Backsheet - SVI'!$A$1:$BZ$1000,58,FALSE),"N/A")</f>
        <v>Significant vulnerability</v>
      </c>
    </row>
    <row r="311" spans="1:10" x14ac:dyDescent="0.25">
      <c r="A311" s="415" t="s">
        <v>333</v>
      </c>
      <c r="B311" s="416" t="s">
        <v>264</v>
      </c>
      <c r="C311" s="417">
        <v>55441</v>
      </c>
      <c r="D311" s="416" t="s">
        <v>830</v>
      </c>
      <c r="E311" s="418">
        <v>18017</v>
      </c>
      <c r="F311" s="418">
        <v>725</v>
      </c>
      <c r="G311" s="348">
        <f>Table2[[#This Row],[Uninsured ('#)]]/Table2[[#This Row],[Population ('#)]]</f>
        <v>4.0239773547205419E-2</v>
      </c>
      <c r="H311" s="419" t="s">
        <v>346</v>
      </c>
      <c r="I311" s="419" t="s">
        <v>346</v>
      </c>
      <c r="J311" s="420" t="str">
        <f>_xlfn.IFNA(VLOOKUP($C311,'Backsheet - SVI'!$A$1:$BZ$1000,58,FALSE),"N/A")</f>
        <v>Significant vulnerability</v>
      </c>
    </row>
    <row r="312" spans="1:10" x14ac:dyDescent="0.25">
      <c r="A312" s="415" t="s">
        <v>333</v>
      </c>
      <c r="B312" s="416" t="s">
        <v>264</v>
      </c>
      <c r="C312" s="417">
        <v>55438</v>
      </c>
      <c r="D312" s="416" t="s">
        <v>805</v>
      </c>
      <c r="E312" s="418">
        <v>16664</v>
      </c>
      <c r="F312" s="418">
        <v>682</v>
      </c>
      <c r="G312" s="348">
        <f>Table2[[#This Row],[Uninsured ('#)]]/Table2[[#This Row],[Population ('#)]]</f>
        <v>4.0926548247719637E-2</v>
      </c>
      <c r="H312" s="419" t="s">
        <v>346</v>
      </c>
      <c r="I312" s="419" t="s">
        <v>346</v>
      </c>
      <c r="J312" s="421" t="str">
        <f>_xlfn.IFNA(VLOOKUP($C312,'Backsheet - SVI'!$A$1:$BZ$1000,58,FALSE),"N/A")</f>
        <v>Some vulnerability</v>
      </c>
    </row>
    <row r="313" spans="1:10" x14ac:dyDescent="0.25">
      <c r="A313" s="415" t="s">
        <v>333</v>
      </c>
      <c r="B313" s="416" t="s">
        <v>264</v>
      </c>
      <c r="C313" s="417">
        <v>55409</v>
      </c>
      <c r="D313" s="416" t="s">
        <v>791</v>
      </c>
      <c r="E313" s="418">
        <v>10991</v>
      </c>
      <c r="F313" s="418">
        <v>671</v>
      </c>
      <c r="G313" s="348">
        <f>Table2[[#This Row],[Uninsured ('#)]]/Table2[[#This Row],[Population ('#)]]</f>
        <v>6.1049949959057409E-2</v>
      </c>
      <c r="H313" s="419" t="s">
        <v>346</v>
      </c>
      <c r="I313" s="419" t="s">
        <v>346</v>
      </c>
      <c r="J313" s="421" t="str">
        <f>_xlfn.IFNA(VLOOKUP($C313,'Backsheet - SVI'!$A$1:$BZ$1000,58,FALSE),"N/A")</f>
        <v>Significant vulnerability</v>
      </c>
    </row>
    <row r="314" spans="1:10" x14ac:dyDescent="0.25">
      <c r="A314" s="415" t="s">
        <v>333</v>
      </c>
      <c r="B314" s="416" t="s">
        <v>256</v>
      </c>
      <c r="C314" s="417">
        <v>55077</v>
      </c>
      <c r="D314" s="416" t="s">
        <v>824</v>
      </c>
      <c r="E314" s="418">
        <v>13571</v>
      </c>
      <c r="F314" s="418">
        <v>664</v>
      </c>
      <c r="G314" s="348">
        <f>Table2[[#This Row],[Uninsured ('#)]]/Table2[[#This Row],[Population ('#)]]</f>
        <v>4.8927860879817257E-2</v>
      </c>
      <c r="H314" s="419" t="s">
        <v>346</v>
      </c>
      <c r="I314" s="419" t="s">
        <v>346</v>
      </c>
      <c r="J314" s="421" t="str">
        <f>_xlfn.IFNA(VLOOKUP($C314,'Backsheet - SVI'!$A$1:$BZ$1000,58,FALSE),"N/A")</f>
        <v>Significant vulnerability</v>
      </c>
    </row>
    <row r="315" spans="1:10" x14ac:dyDescent="0.25">
      <c r="A315" s="415" t="s">
        <v>333</v>
      </c>
      <c r="B315" s="416" t="s">
        <v>264</v>
      </c>
      <c r="C315" s="417">
        <v>55447</v>
      </c>
      <c r="D315" s="416" t="s">
        <v>830</v>
      </c>
      <c r="E315" s="418">
        <v>21503</v>
      </c>
      <c r="F315" s="418">
        <v>647</v>
      </c>
      <c r="G315" s="348">
        <f>Table2[[#This Row],[Uninsured ('#)]]/Table2[[#This Row],[Population ('#)]]</f>
        <v>3.0088824815142072E-2</v>
      </c>
      <c r="H315" s="419" t="s">
        <v>346</v>
      </c>
      <c r="I315" s="419" t="s">
        <v>346</v>
      </c>
      <c r="J315" s="421" t="str">
        <f>_xlfn.IFNA(VLOOKUP($C315,'Backsheet - SVI'!$A$1:$BZ$1000,58,FALSE),"N/A")</f>
        <v>Some vulnerability</v>
      </c>
    </row>
    <row r="316" spans="1:10" x14ac:dyDescent="0.25">
      <c r="A316" s="415" t="s">
        <v>333</v>
      </c>
      <c r="B316" s="416" t="s">
        <v>319</v>
      </c>
      <c r="C316" s="417">
        <v>55016</v>
      </c>
      <c r="D316" s="416" t="s">
        <v>831</v>
      </c>
      <c r="E316" s="418">
        <v>38066</v>
      </c>
      <c r="F316" s="418">
        <v>638</v>
      </c>
      <c r="G316" s="348">
        <f>Table2[[#This Row],[Uninsured ('#)]]/Table2[[#This Row],[Population ('#)]]</f>
        <v>1.6760363579046918E-2</v>
      </c>
      <c r="H316" s="419" t="s">
        <v>346</v>
      </c>
      <c r="I316" s="419" t="s">
        <v>346</v>
      </c>
      <c r="J316" s="421" t="str">
        <f>_xlfn.IFNA(VLOOKUP($C316,'Backsheet - SVI'!$A$1:$BZ$1000,58,FALSE),"N/A")</f>
        <v>Some vulnerability</v>
      </c>
    </row>
    <row r="317" spans="1:10" x14ac:dyDescent="0.25">
      <c r="A317" s="415" t="s">
        <v>333</v>
      </c>
      <c r="B317" s="416" t="s">
        <v>239</v>
      </c>
      <c r="C317" s="417">
        <v>55070</v>
      </c>
      <c r="D317" s="416" t="s">
        <v>832</v>
      </c>
      <c r="E317" s="418">
        <v>8180</v>
      </c>
      <c r="F317" s="418">
        <v>632</v>
      </c>
      <c r="G317" s="348">
        <f>Table2[[#This Row],[Uninsured ('#)]]/Table2[[#This Row],[Population ('#)]]</f>
        <v>7.7261613691931547E-2</v>
      </c>
      <c r="H317" s="419" t="s">
        <v>346</v>
      </c>
      <c r="I317" s="419" t="s">
        <v>346</v>
      </c>
      <c r="J317" s="421" t="str">
        <f>_xlfn.IFNA(VLOOKUP($C317,'Backsheet - SVI'!$A$1:$BZ$1000,58,FALSE),"N/A")</f>
        <v>Some vulnerability</v>
      </c>
    </row>
    <row r="318" spans="1:10" x14ac:dyDescent="0.25">
      <c r="A318" s="415" t="s">
        <v>333</v>
      </c>
      <c r="B318" s="416" t="s">
        <v>264</v>
      </c>
      <c r="C318" s="417">
        <v>55444</v>
      </c>
      <c r="D318" s="416" t="s">
        <v>804</v>
      </c>
      <c r="E318" s="418">
        <v>17620</v>
      </c>
      <c r="F318" s="418">
        <v>620</v>
      </c>
      <c r="G318" s="348">
        <f>Table2[[#This Row],[Uninsured ('#)]]/Table2[[#This Row],[Population ('#)]]</f>
        <v>3.5187287173666287E-2</v>
      </c>
      <c r="H318" s="419" t="s">
        <v>346</v>
      </c>
      <c r="I318" s="419" t="s">
        <v>346</v>
      </c>
      <c r="J318" s="421" t="str">
        <f>_xlfn.IFNA(VLOOKUP($C318,'Backsheet - SVI'!$A$1:$BZ$1000,58,FALSE),"N/A")</f>
        <v>Some vulnerability</v>
      </c>
    </row>
    <row r="319" spans="1:10" x14ac:dyDescent="0.25">
      <c r="A319" s="415" t="s">
        <v>333</v>
      </c>
      <c r="B319" s="416" t="s">
        <v>256</v>
      </c>
      <c r="C319" s="417">
        <v>55121</v>
      </c>
      <c r="D319" s="416" t="s">
        <v>813</v>
      </c>
      <c r="E319" s="418">
        <v>8458</v>
      </c>
      <c r="F319" s="418">
        <v>611</v>
      </c>
      <c r="G319" s="348">
        <f>Table2[[#This Row],[Uninsured ('#)]]/Table2[[#This Row],[Population ('#)]]</f>
        <v>7.2239300070938761E-2</v>
      </c>
      <c r="H319" s="419" t="s">
        <v>346</v>
      </c>
      <c r="I319" s="419" t="s">
        <v>346</v>
      </c>
      <c r="J319" s="421" t="str">
        <f>_xlfn.IFNA(VLOOKUP($C319,'Backsheet - SVI'!$A$1:$BZ$1000,58,FALSE),"N/A")</f>
        <v>Significant vulnerability</v>
      </c>
    </row>
    <row r="320" spans="1:10" x14ac:dyDescent="0.25">
      <c r="A320" s="415" t="s">
        <v>333</v>
      </c>
      <c r="B320" s="416" t="s">
        <v>264</v>
      </c>
      <c r="C320" s="417">
        <v>55417</v>
      </c>
      <c r="D320" s="416" t="s">
        <v>791</v>
      </c>
      <c r="E320" s="418">
        <v>25462</v>
      </c>
      <c r="F320" s="418">
        <v>588</v>
      </c>
      <c r="G320" s="348">
        <f>Table2[[#This Row],[Uninsured ('#)]]/Table2[[#This Row],[Population ('#)]]</f>
        <v>2.3093236980598539E-2</v>
      </c>
      <c r="H320" s="419" t="s">
        <v>346</v>
      </c>
      <c r="I320" s="419" t="s">
        <v>346</v>
      </c>
      <c r="J320" s="420" t="str">
        <f>_xlfn.IFNA(VLOOKUP($C320,'Backsheet - SVI'!$A$1:$BZ$1000,58,FALSE),"N/A")</f>
        <v>Significant vulnerability</v>
      </c>
    </row>
    <row r="321" spans="1:10" x14ac:dyDescent="0.25">
      <c r="A321" s="415" t="s">
        <v>333</v>
      </c>
      <c r="B321" s="416" t="s">
        <v>247</v>
      </c>
      <c r="C321" s="417">
        <v>55317</v>
      </c>
      <c r="D321" s="416" t="s">
        <v>833</v>
      </c>
      <c r="E321" s="418">
        <v>21773</v>
      </c>
      <c r="F321" s="418">
        <v>565</v>
      </c>
      <c r="G321" s="348">
        <f>Table2[[#This Row],[Uninsured ('#)]]/Table2[[#This Row],[Population ('#)]]</f>
        <v>2.5949570569053414E-2</v>
      </c>
      <c r="H321" s="419" t="s">
        <v>346</v>
      </c>
      <c r="I321" s="419" t="s">
        <v>346</v>
      </c>
      <c r="J321" s="420" t="str">
        <f>_xlfn.IFNA(VLOOKUP($C321,'Backsheet - SVI'!$A$1:$BZ$1000,58,FALSE),"N/A")</f>
        <v>Least vulnerability</v>
      </c>
    </row>
    <row r="322" spans="1:10" x14ac:dyDescent="0.25">
      <c r="A322" s="415" t="s">
        <v>333</v>
      </c>
      <c r="B322" s="416" t="s">
        <v>256</v>
      </c>
      <c r="C322" s="417">
        <v>55033</v>
      </c>
      <c r="D322" s="416" t="s">
        <v>834</v>
      </c>
      <c r="E322" s="418">
        <v>29003</v>
      </c>
      <c r="F322" s="418">
        <v>551</v>
      </c>
      <c r="G322" s="348">
        <f>Table2[[#This Row],[Uninsured ('#)]]/Table2[[#This Row],[Population ('#)]]</f>
        <v>1.8998034686066957E-2</v>
      </c>
      <c r="H322" s="419" t="s">
        <v>346</v>
      </c>
      <c r="I322" s="419" t="s">
        <v>346</v>
      </c>
      <c r="J322" s="420" t="str">
        <f>_xlfn.IFNA(VLOOKUP($C322,'Backsheet - SVI'!$A$1:$BZ$1000,58,FALSE),"N/A")</f>
        <v>Some vulnerability</v>
      </c>
    </row>
    <row r="323" spans="1:10" x14ac:dyDescent="0.25">
      <c r="A323" s="415" t="s">
        <v>333</v>
      </c>
      <c r="B323" s="416" t="s">
        <v>256</v>
      </c>
      <c r="C323" s="417">
        <v>55306</v>
      </c>
      <c r="D323" s="416" t="s">
        <v>796</v>
      </c>
      <c r="E323" s="418">
        <v>16108</v>
      </c>
      <c r="F323" s="418">
        <v>548</v>
      </c>
      <c r="G323" s="348">
        <f>Table2[[#This Row],[Uninsured ('#)]]/Table2[[#This Row],[Population ('#)]]</f>
        <v>3.4020362552768808E-2</v>
      </c>
      <c r="H323" s="419" t="s">
        <v>346</v>
      </c>
      <c r="I323" s="419" t="s">
        <v>346</v>
      </c>
      <c r="J323" s="420" t="str">
        <f>_xlfn.IFNA(VLOOKUP($C323,'Backsheet - SVI'!$A$1:$BZ$1000,58,FALSE),"N/A")</f>
        <v>Most vulnerability</v>
      </c>
    </row>
    <row r="324" spans="1:10" x14ac:dyDescent="0.25">
      <c r="A324" s="415" t="s">
        <v>333</v>
      </c>
      <c r="B324" s="416" t="s">
        <v>264</v>
      </c>
      <c r="C324" s="417">
        <v>55331</v>
      </c>
      <c r="D324" s="416" t="s">
        <v>835</v>
      </c>
      <c r="E324" s="418">
        <v>19257</v>
      </c>
      <c r="F324" s="418">
        <v>534</v>
      </c>
      <c r="G324" s="348">
        <f>Table2[[#This Row],[Uninsured ('#)]]/Table2[[#This Row],[Population ('#)]]</f>
        <v>2.77301760398816E-2</v>
      </c>
      <c r="H324" s="419" t="s">
        <v>346</v>
      </c>
      <c r="I324" s="419" t="s">
        <v>346</v>
      </c>
      <c r="J324" s="421" t="str">
        <f>_xlfn.IFNA(VLOOKUP($C324,'Backsheet - SVI'!$A$1:$BZ$1000,58,FALSE),"N/A")</f>
        <v>Least vulnerability</v>
      </c>
    </row>
    <row r="325" spans="1:10" x14ac:dyDescent="0.25">
      <c r="A325" s="415" t="s">
        <v>333</v>
      </c>
      <c r="B325" s="416" t="s">
        <v>264</v>
      </c>
      <c r="C325" s="417">
        <v>55446</v>
      </c>
      <c r="D325" s="416" t="s">
        <v>830</v>
      </c>
      <c r="E325" s="418">
        <v>27059</v>
      </c>
      <c r="F325" s="418">
        <v>515</v>
      </c>
      <c r="G325" s="348">
        <f>Table2[[#This Row],[Uninsured ('#)]]/Table2[[#This Row],[Population ('#)]]</f>
        <v>1.9032484570752798E-2</v>
      </c>
      <c r="H325" s="419" t="s">
        <v>346</v>
      </c>
      <c r="I325" s="419" t="s">
        <v>346</v>
      </c>
      <c r="J325" s="421" t="str">
        <f>_xlfn.IFNA(VLOOKUP($C325,'Backsheet - SVI'!$A$1:$BZ$1000,58,FALSE),"N/A")</f>
        <v>Least vulnerability</v>
      </c>
    </row>
    <row r="326" spans="1:10" x14ac:dyDescent="0.25">
      <c r="A326" s="415" t="s">
        <v>333</v>
      </c>
      <c r="B326" s="416" t="s">
        <v>299</v>
      </c>
      <c r="C326" s="417">
        <v>55126</v>
      </c>
      <c r="D326" s="416" t="s">
        <v>836</v>
      </c>
      <c r="E326" s="418">
        <v>27362</v>
      </c>
      <c r="F326" s="418">
        <v>454</v>
      </c>
      <c r="G326" s="349">
        <f>Table2[[#This Row],[Uninsured ('#)]]/Table2[[#This Row],[Population ('#)]]</f>
        <v>1.6592354360061397E-2</v>
      </c>
      <c r="H326" s="350" t="s">
        <v>346</v>
      </c>
      <c r="I326" s="350" t="s">
        <v>346</v>
      </c>
      <c r="J326" s="421" t="str">
        <f>_xlfn.IFNA(VLOOKUP($C326,'Backsheet - SVI'!$A$1:$BZ$1000,58,FALSE),"N/A")</f>
        <v>Significant vulnerability</v>
      </c>
    </row>
    <row r="327" spans="1:10" x14ac:dyDescent="0.25">
      <c r="A327" s="415" t="s">
        <v>333</v>
      </c>
      <c r="B327" s="416" t="s">
        <v>247</v>
      </c>
      <c r="C327" s="417">
        <v>55387</v>
      </c>
      <c r="D327" s="416" t="s">
        <v>837</v>
      </c>
      <c r="E327" s="418">
        <v>14058</v>
      </c>
      <c r="F327" s="418">
        <v>452</v>
      </c>
      <c r="G327" s="348">
        <f>Table2[[#This Row],[Uninsured ('#)]]/Table2[[#This Row],[Population ('#)]]</f>
        <v>3.2152511025750459E-2</v>
      </c>
      <c r="H327" s="419" t="s">
        <v>346</v>
      </c>
      <c r="I327" s="419" t="s">
        <v>346</v>
      </c>
      <c r="J327" s="421" t="str">
        <f>_xlfn.IFNA(VLOOKUP($C327,'Backsheet - SVI'!$A$1:$BZ$1000,58,FALSE),"N/A")</f>
        <v>Least vulnerability</v>
      </c>
    </row>
    <row r="328" spans="1:10" x14ac:dyDescent="0.25">
      <c r="A328" s="415" t="s">
        <v>333</v>
      </c>
      <c r="B328" s="416" t="s">
        <v>299</v>
      </c>
      <c r="C328" s="417">
        <v>55108</v>
      </c>
      <c r="D328" s="416" t="s">
        <v>790</v>
      </c>
      <c r="E328" s="418">
        <v>14957</v>
      </c>
      <c r="F328" s="418">
        <v>430</v>
      </c>
      <c r="G328" s="348">
        <f>Table2[[#This Row],[Uninsured ('#)]]/Table2[[#This Row],[Population ('#)]]</f>
        <v>2.8749080698000935E-2</v>
      </c>
      <c r="H328" s="419" t="s">
        <v>346</v>
      </c>
      <c r="I328" s="419" t="s">
        <v>346</v>
      </c>
      <c r="J328" s="421" t="str">
        <f>_xlfn.IFNA(VLOOKUP($C328,'Backsheet - SVI'!$A$1:$BZ$1000,58,FALSE),"N/A")</f>
        <v>Significant vulnerability</v>
      </c>
    </row>
    <row r="329" spans="1:10" x14ac:dyDescent="0.25">
      <c r="A329" s="415" t="s">
        <v>333</v>
      </c>
      <c r="B329" s="416" t="s">
        <v>264</v>
      </c>
      <c r="C329" s="417">
        <v>55431</v>
      </c>
      <c r="D329" s="416" t="s">
        <v>805</v>
      </c>
      <c r="E329" s="418">
        <v>19342</v>
      </c>
      <c r="F329" s="418">
        <v>424</v>
      </c>
      <c r="G329" s="348">
        <f>Table2[[#This Row],[Uninsured ('#)]]/Table2[[#This Row],[Population ('#)]]</f>
        <v>2.1921207734463859E-2</v>
      </c>
      <c r="H329" s="419" t="s">
        <v>346</v>
      </c>
      <c r="I329" s="419" t="s">
        <v>346</v>
      </c>
      <c r="J329" s="421" t="str">
        <f>_xlfn.IFNA(VLOOKUP($C329,'Backsheet - SVI'!$A$1:$BZ$1000,58,FALSE),"N/A")</f>
        <v>Significant vulnerability</v>
      </c>
    </row>
    <row r="330" spans="1:10" x14ac:dyDescent="0.25">
      <c r="A330" s="415" t="s">
        <v>333</v>
      </c>
      <c r="B330" s="416" t="s">
        <v>319</v>
      </c>
      <c r="C330" s="417">
        <v>55055</v>
      </c>
      <c r="D330" s="416" t="s">
        <v>838</v>
      </c>
      <c r="E330" s="418">
        <v>3945</v>
      </c>
      <c r="F330" s="418">
        <v>416</v>
      </c>
      <c r="G330" s="348">
        <f>Table2[[#This Row],[Uninsured ('#)]]/Table2[[#This Row],[Population ('#)]]</f>
        <v>0.10544993662864385</v>
      </c>
      <c r="H330" s="419" t="s">
        <v>346</v>
      </c>
      <c r="I330" s="419" t="s">
        <v>347</v>
      </c>
      <c r="J330" s="421" t="str">
        <f>_xlfn.IFNA(VLOOKUP($C330,'Backsheet - SVI'!$A$1:$BZ$1000,58,FALSE),"N/A")</f>
        <v>Most vulnerability</v>
      </c>
    </row>
    <row r="331" spans="1:10" x14ac:dyDescent="0.25">
      <c r="A331" s="415" t="s">
        <v>333</v>
      </c>
      <c r="B331" s="416" t="s">
        <v>299</v>
      </c>
      <c r="C331" s="417">
        <v>55105</v>
      </c>
      <c r="D331" s="416" t="s">
        <v>790</v>
      </c>
      <c r="E331" s="418">
        <v>27369</v>
      </c>
      <c r="F331" s="418">
        <v>415</v>
      </c>
      <c r="G331" s="348">
        <f>Table2[[#This Row],[Uninsured ('#)]]/Table2[[#This Row],[Population ('#)]]</f>
        <v>1.5163140779714276E-2</v>
      </c>
      <c r="H331" s="419" t="s">
        <v>346</v>
      </c>
      <c r="I331" s="419" t="s">
        <v>346</v>
      </c>
      <c r="J331" s="421" t="str">
        <f>_xlfn.IFNA(VLOOKUP($C331,'Backsheet - SVI'!$A$1:$BZ$1000,58,FALSE),"N/A")</f>
        <v>Least vulnerability</v>
      </c>
    </row>
    <row r="332" spans="1:10" x14ac:dyDescent="0.25">
      <c r="A332" s="415" t="s">
        <v>333</v>
      </c>
      <c r="B332" s="416" t="s">
        <v>256</v>
      </c>
      <c r="C332" s="417">
        <v>55068</v>
      </c>
      <c r="D332" s="416" t="s">
        <v>839</v>
      </c>
      <c r="E332" s="418">
        <v>31320</v>
      </c>
      <c r="F332" s="418">
        <v>389</v>
      </c>
      <c r="G332" s="348">
        <f>Table2[[#This Row],[Uninsured ('#)]]/Table2[[#This Row],[Population ('#)]]</f>
        <v>1.2420178799489144E-2</v>
      </c>
      <c r="H332" s="419" t="s">
        <v>346</v>
      </c>
      <c r="I332" s="419" t="s">
        <v>346</v>
      </c>
      <c r="J332" s="420" t="str">
        <f>_xlfn.IFNA(VLOOKUP($C332,'Backsheet - SVI'!$A$1:$BZ$1000,58,FALSE),"N/A")</f>
        <v>Least vulnerability</v>
      </c>
    </row>
    <row r="333" spans="1:10" x14ac:dyDescent="0.25">
      <c r="A333" s="415" t="s">
        <v>333</v>
      </c>
      <c r="B333" s="416" t="s">
        <v>264</v>
      </c>
      <c r="C333" s="417">
        <v>55410</v>
      </c>
      <c r="D333" s="416" t="s">
        <v>791</v>
      </c>
      <c r="E333" s="418">
        <v>20525</v>
      </c>
      <c r="F333" s="418">
        <v>388</v>
      </c>
      <c r="G333" s="348">
        <f>Table2[[#This Row],[Uninsured ('#)]]/Table2[[#This Row],[Population ('#)]]</f>
        <v>1.8903775883069428E-2</v>
      </c>
      <c r="H333" s="419" t="s">
        <v>346</v>
      </c>
      <c r="I333" s="419" t="s">
        <v>346</v>
      </c>
      <c r="J333" s="420" t="str">
        <f>_xlfn.IFNA(VLOOKUP($C333,'Backsheet - SVI'!$A$1:$BZ$1000,58,FALSE),"N/A")</f>
        <v>Least vulnerability</v>
      </c>
    </row>
    <row r="334" spans="1:10" x14ac:dyDescent="0.25">
      <c r="A334" s="415" t="s">
        <v>333</v>
      </c>
      <c r="B334" s="416" t="s">
        <v>264</v>
      </c>
      <c r="C334" s="417">
        <v>55345</v>
      </c>
      <c r="D334" s="416" t="s">
        <v>840</v>
      </c>
      <c r="E334" s="418">
        <v>21407</v>
      </c>
      <c r="F334" s="418">
        <v>361</v>
      </c>
      <c r="G334" s="348">
        <f>Table2[[#This Row],[Uninsured ('#)]]/Table2[[#This Row],[Population ('#)]]</f>
        <v>1.6863642733685243E-2</v>
      </c>
      <c r="H334" s="419" t="s">
        <v>346</v>
      </c>
      <c r="I334" s="419" t="s">
        <v>346</v>
      </c>
      <c r="J334" s="420" t="str">
        <f>_xlfn.IFNA(VLOOKUP($C334,'Backsheet - SVI'!$A$1:$BZ$1000,58,FALSE),"N/A")</f>
        <v>Some vulnerability</v>
      </c>
    </row>
    <row r="335" spans="1:10" x14ac:dyDescent="0.25">
      <c r="A335" s="415" t="s">
        <v>333</v>
      </c>
      <c r="B335" s="416" t="s">
        <v>264</v>
      </c>
      <c r="C335" s="417">
        <v>55442</v>
      </c>
      <c r="D335" s="416" t="s">
        <v>830</v>
      </c>
      <c r="E335" s="418">
        <v>13344</v>
      </c>
      <c r="F335" s="418">
        <v>351</v>
      </c>
      <c r="G335" s="348">
        <f>Table2[[#This Row],[Uninsured ('#)]]/Table2[[#This Row],[Population ('#)]]</f>
        <v>2.6303956834532374E-2</v>
      </c>
      <c r="H335" s="419" t="s">
        <v>346</v>
      </c>
      <c r="I335" s="419" t="s">
        <v>346</v>
      </c>
      <c r="J335" s="420" t="str">
        <f>_xlfn.IFNA(VLOOKUP($C335,'Backsheet - SVI'!$A$1:$BZ$1000,58,FALSE),"N/A")</f>
        <v>Least vulnerability</v>
      </c>
    </row>
    <row r="336" spans="1:10" x14ac:dyDescent="0.25">
      <c r="A336" s="415" t="s">
        <v>333</v>
      </c>
      <c r="B336" s="416" t="s">
        <v>264</v>
      </c>
      <c r="C336" s="417">
        <v>55391</v>
      </c>
      <c r="D336" s="416" t="s">
        <v>840</v>
      </c>
      <c r="E336" s="418">
        <v>15573</v>
      </c>
      <c r="F336" s="418">
        <v>331</v>
      </c>
      <c r="G336" s="348">
        <f>Table2[[#This Row],[Uninsured ('#)]]/Table2[[#This Row],[Population ('#)]]</f>
        <v>2.1254735760611314E-2</v>
      </c>
      <c r="H336" s="419" t="s">
        <v>346</v>
      </c>
      <c r="I336" s="419" t="s">
        <v>346</v>
      </c>
      <c r="J336" s="420" t="str">
        <f>_xlfn.IFNA(VLOOKUP($C336,'Backsheet - SVI'!$A$1:$BZ$1000,58,FALSE),"N/A")</f>
        <v>Some vulnerability</v>
      </c>
    </row>
    <row r="337" spans="1:10" x14ac:dyDescent="0.25">
      <c r="A337" s="415" t="s">
        <v>333</v>
      </c>
      <c r="B337" s="416" t="s">
        <v>299</v>
      </c>
      <c r="C337" s="417">
        <v>55101</v>
      </c>
      <c r="D337" s="416" t="s">
        <v>790</v>
      </c>
      <c r="E337" s="418">
        <v>7172</v>
      </c>
      <c r="F337" s="418">
        <v>324</v>
      </c>
      <c r="G337" s="348">
        <f>Table2[[#This Row],[Uninsured ('#)]]/Table2[[#This Row],[Population ('#)]]</f>
        <v>4.5175683212493031E-2</v>
      </c>
      <c r="H337" s="419" t="s">
        <v>346</v>
      </c>
      <c r="I337" s="419" t="s">
        <v>346</v>
      </c>
      <c r="J337" s="420" t="str">
        <f>_xlfn.IFNA(VLOOKUP($C337,'Backsheet - SVI'!$A$1:$BZ$1000,58,FALSE),"N/A")</f>
        <v>Significant vulnerability</v>
      </c>
    </row>
    <row r="338" spans="1:10" x14ac:dyDescent="0.25">
      <c r="A338" s="415" t="s">
        <v>333</v>
      </c>
      <c r="B338" s="416" t="s">
        <v>307</v>
      </c>
      <c r="C338" s="417">
        <v>56071</v>
      </c>
      <c r="D338" s="416" t="s">
        <v>841</v>
      </c>
      <c r="E338" s="418">
        <v>13018</v>
      </c>
      <c r="F338" s="418">
        <v>213</v>
      </c>
      <c r="G338" s="348">
        <f>Table2[[#This Row],[Uninsured ('#)]]/Table2[[#This Row],[Population ('#)]]</f>
        <v>1.6361960362574896E-2</v>
      </c>
      <c r="H338" s="419" t="s">
        <v>346</v>
      </c>
      <c r="I338" s="419" t="s">
        <v>346</v>
      </c>
      <c r="J338" s="420" t="str">
        <f>_xlfn.IFNA(VLOOKUP($C338,'Backsheet - SVI'!$A$1:$BZ$1000,58,FALSE),"N/A")</f>
        <v>Least vulnerability</v>
      </c>
    </row>
    <row r="339" spans="1:10" x14ac:dyDescent="0.25">
      <c r="A339" s="415" t="s">
        <v>333</v>
      </c>
      <c r="B339" s="416" t="s">
        <v>264</v>
      </c>
      <c r="C339" s="417">
        <v>55415</v>
      </c>
      <c r="D339" s="416" t="s">
        <v>791</v>
      </c>
      <c r="E339" s="418">
        <v>5025</v>
      </c>
      <c r="F339" s="418">
        <v>188</v>
      </c>
      <c r="G339" s="349">
        <f>Table2[[#This Row],[Uninsured ('#)]]/Table2[[#This Row],[Population ('#)]]</f>
        <v>3.7412935323383086E-2</v>
      </c>
      <c r="H339" s="350" t="s">
        <v>346</v>
      </c>
      <c r="I339" s="350" t="s">
        <v>346</v>
      </c>
      <c r="J339" s="420" t="str">
        <f>_xlfn.IFNA(VLOOKUP($C339,'Backsheet - SVI'!$A$1:$BZ$1000,58,FALSE),"N/A")</f>
        <v>Significant vulnerability</v>
      </c>
    </row>
    <row r="340" spans="1:10" x14ac:dyDescent="0.25">
      <c r="A340" s="415" t="s">
        <v>333</v>
      </c>
      <c r="B340" s="416" t="s">
        <v>264</v>
      </c>
      <c r="C340" s="417">
        <v>55359</v>
      </c>
      <c r="D340" s="416" t="s">
        <v>842</v>
      </c>
      <c r="E340" s="418">
        <v>6823</v>
      </c>
      <c r="F340" s="418">
        <v>178</v>
      </c>
      <c r="G340" s="348">
        <f>Table2[[#This Row],[Uninsured ('#)]]/Table2[[#This Row],[Population ('#)]]</f>
        <v>2.6088230983438369E-2</v>
      </c>
      <c r="H340" s="419" t="s">
        <v>346</v>
      </c>
      <c r="I340" s="419" t="s">
        <v>346</v>
      </c>
      <c r="J340" s="420" t="str">
        <f>_xlfn.IFNA(VLOOKUP($C340,'Backsheet - SVI'!$A$1:$BZ$1000,58,FALSE),"N/A")</f>
        <v>Some vulnerability</v>
      </c>
    </row>
    <row r="341" spans="1:10" x14ac:dyDescent="0.25">
      <c r="A341" s="415" t="s">
        <v>333</v>
      </c>
      <c r="B341" s="416" t="s">
        <v>239</v>
      </c>
      <c r="C341" s="417">
        <v>55011</v>
      </c>
      <c r="D341" s="416" t="s">
        <v>843</v>
      </c>
      <c r="E341" s="418">
        <v>10844</v>
      </c>
      <c r="F341" s="418">
        <v>126</v>
      </c>
      <c r="G341" s="348">
        <f>Table2[[#This Row],[Uninsured ('#)]]/Table2[[#This Row],[Population ('#)]]</f>
        <v>1.1619328661010698E-2</v>
      </c>
      <c r="H341" s="419" t="s">
        <v>346</v>
      </c>
      <c r="I341" s="419" t="s">
        <v>346</v>
      </c>
      <c r="J341" s="420" t="str">
        <f>_xlfn.IFNA(VLOOKUP($C341,'Backsheet - SVI'!$A$1:$BZ$1000,58,FALSE),"N/A")</f>
        <v>Least vulnerability</v>
      </c>
    </row>
    <row r="342" spans="1:10" x14ac:dyDescent="0.25">
      <c r="A342" s="415" t="s">
        <v>333</v>
      </c>
      <c r="B342" s="416" t="s">
        <v>247</v>
      </c>
      <c r="C342" s="417">
        <v>55360</v>
      </c>
      <c r="D342" s="416" t="s">
        <v>844</v>
      </c>
      <c r="E342" s="418">
        <v>3242</v>
      </c>
      <c r="F342" s="418">
        <v>94</v>
      </c>
      <c r="G342" s="348">
        <f>Table2[[#This Row],[Uninsured ('#)]]/Table2[[#This Row],[Population ('#)]]</f>
        <v>2.8994447871684145E-2</v>
      </c>
      <c r="H342" s="419" t="s">
        <v>346</v>
      </c>
      <c r="I342" s="419" t="s">
        <v>346</v>
      </c>
      <c r="J342" s="420" t="str">
        <f>_xlfn.IFNA(VLOOKUP($C342,'Backsheet - SVI'!$A$1:$BZ$1000,58,FALSE),"N/A")</f>
        <v>Least vulnerability</v>
      </c>
    </row>
    <row r="343" spans="1:10" x14ac:dyDescent="0.25">
      <c r="A343" s="415" t="s">
        <v>333</v>
      </c>
      <c r="B343" s="416" t="s">
        <v>256</v>
      </c>
      <c r="C343" s="417">
        <v>55031</v>
      </c>
      <c r="D343" s="416" t="s">
        <v>845</v>
      </c>
      <c r="E343" s="418">
        <v>1748</v>
      </c>
      <c r="F343" s="418">
        <v>67</v>
      </c>
      <c r="G343" s="348">
        <f>Table2[[#This Row],[Uninsured ('#)]]/Table2[[#This Row],[Population ('#)]]</f>
        <v>3.8329519450800917E-2</v>
      </c>
      <c r="H343" s="419" t="s">
        <v>346</v>
      </c>
      <c r="I343" s="419" t="s">
        <v>346</v>
      </c>
      <c r="J343" s="420" t="str">
        <f>_xlfn.IFNA(VLOOKUP($C343,'Backsheet - SVI'!$A$1:$BZ$1000,58,FALSE),"N/A")</f>
        <v>Least vulnerability</v>
      </c>
    </row>
    <row r="344" spans="1:10" x14ac:dyDescent="0.25">
      <c r="A344" s="415" t="s">
        <v>334</v>
      </c>
      <c r="B344" s="416" t="s">
        <v>249</v>
      </c>
      <c r="C344" s="417">
        <v>56265</v>
      </c>
      <c r="D344" s="416" t="s">
        <v>846</v>
      </c>
      <c r="E344" s="418">
        <v>7416</v>
      </c>
      <c r="F344" s="418">
        <v>700</v>
      </c>
      <c r="G344" s="349">
        <f>Table2[[#This Row],[Uninsured ('#)]]/Table2[[#This Row],[Population ('#)]]</f>
        <v>9.4390507011866229E-2</v>
      </c>
      <c r="H344" s="350" t="s">
        <v>347</v>
      </c>
      <c r="I344" s="350" t="s">
        <v>346</v>
      </c>
      <c r="J344" s="420" t="str">
        <f>_xlfn.IFNA(VLOOKUP($C344,'Backsheet - SVI'!$A$1:$BZ$1000,58,FALSE),"N/A")</f>
        <v>Most vulnerability</v>
      </c>
    </row>
    <row r="345" spans="1:10" x14ac:dyDescent="0.25">
      <c r="A345" s="415" t="s">
        <v>334</v>
      </c>
      <c r="B345" s="416" t="s">
        <v>243</v>
      </c>
      <c r="C345" s="417">
        <v>56278</v>
      </c>
      <c r="D345" s="416" t="s">
        <v>847</v>
      </c>
      <c r="E345" s="418">
        <v>2688</v>
      </c>
      <c r="F345" s="418">
        <v>195</v>
      </c>
      <c r="G345" s="348">
        <f>Table2[[#This Row],[Uninsured ('#)]]/Table2[[#This Row],[Population ('#)]]</f>
        <v>7.2544642857142863E-2</v>
      </c>
      <c r="H345" s="419" t="s">
        <v>347</v>
      </c>
      <c r="I345" s="419" t="s">
        <v>346</v>
      </c>
      <c r="J345" s="420" t="str">
        <f>_xlfn.IFNA(VLOOKUP($C345,'Backsheet - SVI'!$A$1:$BZ$1000,58,FALSE),"N/A")</f>
        <v>Significant vulnerability</v>
      </c>
    </row>
    <row r="346" spans="1:10" x14ac:dyDescent="0.25">
      <c r="A346" s="415" t="s">
        <v>334</v>
      </c>
      <c r="B346" s="416" t="s">
        <v>324</v>
      </c>
      <c r="C346" s="417">
        <v>56241</v>
      </c>
      <c r="D346" s="416" t="s">
        <v>848</v>
      </c>
      <c r="E346" s="418">
        <v>3642</v>
      </c>
      <c r="F346" s="418">
        <v>187</v>
      </c>
      <c r="G346" s="348">
        <f>Table2[[#This Row],[Uninsured ('#)]]/Table2[[#This Row],[Population ('#)]]</f>
        <v>5.1345414607358593E-2</v>
      </c>
      <c r="H346" s="419" t="s">
        <v>347</v>
      </c>
      <c r="I346" s="419" t="s">
        <v>346</v>
      </c>
      <c r="J346" s="420" t="str">
        <f>_xlfn.IFNA(VLOOKUP($C346,'Backsheet - SVI'!$A$1:$BZ$1000,58,FALSE),"N/A")</f>
        <v>Most vulnerability</v>
      </c>
    </row>
    <row r="347" spans="1:10" x14ac:dyDescent="0.25">
      <c r="A347" s="415" t="s">
        <v>334</v>
      </c>
      <c r="B347" s="416" t="s">
        <v>313</v>
      </c>
      <c r="C347" s="417">
        <v>56208</v>
      </c>
      <c r="D347" s="416" t="s">
        <v>849</v>
      </c>
      <c r="E347" s="418">
        <v>2015</v>
      </c>
      <c r="F347" s="418">
        <v>162</v>
      </c>
      <c r="G347" s="348">
        <f>Table2[[#This Row],[Uninsured ('#)]]/Table2[[#This Row],[Population ('#)]]</f>
        <v>8.0397022332506202E-2</v>
      </c>
      <c r="H347" s="419" t="s">
        <v>346</v>
      </c>
      <c r="I347" s="419" t="s">
        <v>346</v>
      </c>
      <c r="J347" s="420" t="str">
        <f>_xlfn.IFNA(VLOOKUP($C347,'Backsheet - SVI'!$A$1:$BZ$1000,58,FALSE),"N/A")</f>
        <v>Most vulnerability</v>
      </c>
    </row>
    <row r="348" spans="1:10" x14ac:dyDescent="0.25">
      <c r="A348" s="415" t="s">
        <v>334</v>
      </c>
      <c r="B348" s="416" t="s">
        <v>313</v>
      </c>
      <c r="C348" s="417">
        <v>56271</v>
      </c>
      <c r="D348" s="416" t="s">
        <v>850</v>
      </c>
      <c r="E348" s="418">
        <v>1325</v>
      </c>
      <c r="F348" s="418">
        <v>130</v>
      </c>
      <c r="G348" s="348">
        <f>Table2[[#This Row],[Uninsured ('#)]]/Table2[[#This Row],[Population ('#)]]</f>
        <v>9.8113207547169817E-2</v>
      </c>
      <c r="H348" s="419" t="s">
        <v>346</v>
      </c>
      <c r="I348" s="419" t="s">
        <v>347</v>
      </c>
      <c r="J348" s="420" t="str">
        <f>_xlfn.IFNA(VLOOKUP($C348,'Backsheet - SVI'!$A$1:$BZ$1000,58,FALSE),"N/A")</f>
        <v>Most vulnerability</v>
      </c>
    </row>
    <row r="349" spans="1:10" x14ac:dyDescent="0.25">
      <c r="A349" s="415" t="s">
        <v>334</v>
      </c>
      <c r="B349" s="416" t="s">
        <v>313</v>
      </c>
      <c r="C349" s="417">
        <v>56215</v>
      </c>
      <c r="D349" s="416" t="s">
        <v>851</v>
      </c>
      <c r="E349" s="418">
        <v>4582</v>
      </c>
      <c r="F349" s="418">
        <v>128</v>
      </c>
      <c r="G349" s="348">
        <f>Table2[[#This Row],[Uninsured ('#)]]/Table2[[#This Row],[Population ('#)]]</f>
        <v>2.7935399388913137E-2</v>
      </c>
      <c r="H349" s="419" t="s">
        <v>346</v>
      </c>
      <c r="I349" s="419" t="s">
        <v>346</v>
      </c>
      <c r="J349" s="420" t="str">
        <f>_xlfn.IFNA(VLOOKUP($C349,'Backsheet - SVI'!$A$1:$BZ$1000,58,FALSE),"N/A")</f>
        <v>Most vulnerability</v>
      </c>
    </row>
    <row r="350" spans="1:10" x14ac:dyDescent="0.25">
      <c r="A350" s="415" t="s">
        <v>334</v>
      </c>
      <c r="B350" s="416" t="s">
        <v>313</v>
      </c>
      <c r="C350" s="417">
        <v>56252</v>
      </c>
      <c r="D350" s="416" t="s">
        <v>852</v>
      </c>
      <c r="E350" s="418">
        <v>1187</v>
      </c>
      <c r="F350" s="418">
        <v>127</v>
      </c>
      <c r="G350" s="348">
        <f>Table2[[#This Row],[Uninsured ('#)]]/Table2[[#This Row],[Population ('#)]]</f>
        <v>0.10699241786015164</v>
      </c>
      <c r="H350" s="419" t="s">
        <v>346</v>
      </c>
      <c r="I350" s="419" t="s">
        <v>347</v>
      </c>
      <c r="J350" s="420" t="str">
        <f>_xlfn.IFNA(VLOOKUP($C350,'Backsheet - SVI'!$A$1:$BZ$1000,58,FALSE),"N/A")</f>
        <v>Significant vulnerability</v>
      </c>
    </row>
    <row r="351" spans="1:10" x14ac:dyDescent="0.25">
      <c r="A351" s="415" t="s">
        <v>334</v>
      </c>
      <c r="B351" s="416" t="s">
        <v>249</v>
      </c>
      <c r="C351" s="417">
        <v>56262</v>
      </c>
      <c r="D351" s="416" t="s">
        <v>853</v>
      </c>
      <c r="E351" s="418">
        <v>704</v>
      </c>
      <c r="F351" s="418">
        <v>97</v>
      </c>
      <c r="G351" s="348">
        <f>Table2[[#This Row],[Uninsured ('#)]]/Table2[[#This Row],[Population ('#)]]</f>
        <v>0.13778409090909091</v>
      </c>
      <c r="H351" s="419" t="s">
        <v>346</v>
      </c>
      <c r="I351" s="419" t="s">
        <v>347</v>
      </c>
      <c r="J351" s="420" t="str">
        <f>_xlfn.IFNA(VLOOKUP($C351,'Backsheet - SVI'!$A$1:$BZ$1000,58,FALSE),"N/A")</f>
        <v>Significant vulnerability</v>
      </c>
    </row>
    <row r="352" spans="1:10" x14ac:dyDescent="0.25">
      <c r="A352" s="415" t="s">
        <v>334</v>
      </c>
      <c r="B352" s="416" t="s">
        <v>324</v>
      </c>
      <c r="C352" s="417">
        <v>56297</v>
      </c>
      <c r="D352" s="416" t="s">
        <v>854</v>
      </c>
      <c r="E352" s="418">
        <v>827</v>
      </c>
      <c r="F352" s="418">
        <v>74</v>
      </c>
      <c r="G352" s="348">
        <f>Table2[[#This Row],[Uninsured ('#)]]/Table2[[#This Row],[Population ('#)]]</f>
        <v>8.9480048367593712E-2</v>
      </c>
      <c r="H352" s="419" t="s">
        <v>346</v>
      </c>
      <c r="I352" s="419" t="s">
        <v>346</v>
      </c>
      <c r="J352" s="420" t="str">
        <f>_xlfn.IFNA(VLOOKUP($C352,'Backsheet - SVI'!$A$1:$BZ$1000,58,FALSE),"N/A")</f>
        <v>Least vulnerability</v>
      </c>
    </row>
    <row r="353" spans="1:10" x14ac:dyDescent="0.25">
      <c r="A353" s="415" t="s">
        <v>334</v>
      </c>
      <c r="B353" s="416" t="s">
        <v>274</v>
      </c>
      <c r="C353" s="417">
        <v>56232</v>
      </c>
      <c r="D353" s="416" t="s">
        <v>855</v>
      </c>
      <c r="E353" s="418">
        <v>2333</v>
      </c>
      <c r="F353" s="418">
        <v>68</v>
      </c>
      <c r="G353" s="348">
        <f>Table2[[#This Row],[Uninsured ('#)]]/Table2[[#This Row],[Population ('#)]]</f>
        <v>2.9147021003000428E-2</v>
      </c>
      <c r="H353" s="419" t="s">
        <v>346</v>
      </c>
      <c r="I353" s="419" t="s">
        <v>346</v>
      </c>
      <c r="J353" s="420" t="str">
        <f>_xlfn.IFNA(VLOOKUP($C353,'Backsheet - SVI'!$A$1:$BZ$1000,58,FALSE),"N/A")</f>
        <v>Significant vulnerability</v>
      </c>
    </row>
    <row r="354" spans="1:10" x14ac:dyDescent="0.25">
      <c r="A354" s="415" t="s">
        <v>335</v>
      </c>
      <c r="B354" s="416" t="s">
        <v>251</v>
      </c>
      <c r="C354" s="417">
        <v>56560</v>
      </c>
      <c r="D354" s="416" t="s">
        <v>856</v>
      </c>
      <c r="E354" s="418">
        <v>42900</v>
      </c>
      <c r="F354" s="418">
        <v>1944</v>
      </c>
      <c r="G354" s="348">
        <f>Table2[[#This Row],[Uninsured ('#)]]/Table2[[#This Row],[Population ('#)]]</f>
        <v>4.5314685314685313E-2</v>
      </c>
      <c r="H354" s="419" t="s">
        <v>347</v>
      </c>
      <c r="I354" s="419" t="s">
        <v>346</v>
      </c>
      <c r="J354" s="420" t="str">
        <f>_xlfn.IFNA(VLOOKUP($C354,'Backsheet - SVI'!$A$1:$BZ$1000,58,FALSE),"N/A")</f>
        <v>Most vulnerability</v>
      </c>
    </row>
    <row r="355" spans="1:10" x14ac:dyDescent="0.25">
      <c r="A355" s="415" t="s">
        <v>335</v>
      </c>
      <c r="B355" s="416" t="s">
        <v>293</v>
      </c>
      <c r="C355" s="417">
        <v>56537</v>
      </c>
      <c r="D355" s="416" t="s">
        <v>857</v>
      </c>
      <c r="E355" s="418">
        <v>19144</v>
      </c>
      <c r="F355" s="418">
        <v>907</v>
      </c>
      <c r="G355" s="348">
        <f>Table2[[#This Row],[Uninsured ('#)]]/Table2[[#This Row],[Population ('#)]]</f>
        <v>4.7377768491433346E-2</v>
      </c>
      <c r="H355" s="419" t="s">
        <v>347</v>
      </c>
      <c r="I355" s="419" t="s">
        <v>346</v>
      </c>
      <c r="J355" s="420" t="str">
        <f>_xlfn.IFNA(VLOOKUP($C355,'Backsheet - SVI'!$A$1:$BZ$1000,58,FALSE),"N/A")</f>
        <v>Most vulnerability</v>
      </c>
    </row>
    <row r="356" spans="1:10" x14ac:dyDescent="0.25">
      <c r="A356" s="415" t="s">
        <v>335</v>
      </c>
      <c r="B356" s="416" t="s">
        <v>240</v>
      </c>
      <c r="C356" s="417">
        <v>56501</v>
      </c>
      <c r="D356" s="416" t="s">
        <v>858</v>
      </c>
      <c r="E356" s="418">
        <v>17573</v>
      </c>
      <c r="F356" s="418">
        <v>898</v>
      </c>
      <c r="G356" s="348">
        <f>Table2[[#This Row],[Uninsured ('#)]]/Table2[[#This Row],[Population ('#)]]</f>
        <v>5.1101121037955957E-2</v>
      </c>
      <c r="H356" s="419" t="s">
        <v>347</v>
      </c>
      <c r="I356" s="419" t="s">
        <v>346</v>
      </c>
      <c r="J356" s="420" t="str">
        <f>_xlfn.IFNA(VLOOKUP($C356,'Backsheet - SVI'!$A$1:$BZ$1000,58,FALSE),"N/A")</f>
        <v>Most vulnerability</v>
      </c>
    </row>
    <row r="357" spans="1:10" x14ac:dyDescent="0.25">
      <c r="A357" s="415" t="s">
        <v>335</v>
      </c>
      <c r="B357" s="416" t="s">
        <v>258</v>
      </c>
      <c r="C357" s="417">
        <v>56308</v>
      </c>
      <c r="D357" s="416" t="s">
        <v>859</v>
      </c>
      <c r="E357" s="418">
        <v>25564</v>
      </c>
      <c r="F357" s="418">
        <v>767</v>
      </c>
      <c r="G357" s="348">
        <f>Table2[[#This Row],[Uninsured ('#)]]/Table2[[#This Row],[Population ('#)]]</f>
        <v>3.0003129400719763E-2</v>
      </c>
      <c r="H357" s="419" t="s">
        <v>346</v>
      </c>
      <c r="I357" s="419" t="s">
        <v>346</v>
      </c>
      <c r="J357" s="420" t="str">
        <f>_xlfn.IFNA(VLOOKUP($C357,'Backsheet - SVI'!$A$1:$BZ$1000,58,FALSE),"N/A")</f>
        <v>Significant vulnerability</v>
      </c>
    </row>
    <row r="358" spans="1:10" x14ac:dyDescent="0.25">
      <c r="A358" s="415" t="s">
        <v>335</v>
      </c>
      <c r="B358" s="416" t="s">
        <v>293</v>
      </c>
      <c r="C358" s="417">
        <v>56572</v>
      </c>
      <c r="D358" s="416" t="s">
        <v>860</v>
      </c>
      <c r="E358" s="418">
        <v>5794</v>
      </c>
      <c r="F358" s="418">
        <v>470</v>
      </c>
      <c r="G358" s="348">
        <f>Table2[[#This Row],[Uninsured ('#)]]/Table2[[#This Row],[Population ('#)]]</f>
        <v>8.111839834311356E-2</v>
      </c>
      <c r="H358" s="419" t="s">
        <v>346</v>
      </c>
      <c r="I358" s="419" t="s">
        <v>346</v>
      </c>
      <c r="J358" s="421" t="str">
        <f>_xlfn.IFNA(VLOOKUP($C358,'Backsheet - SVI'!$A$1:$BZ$1000,58,FALSE),"N/A")</f>
        <v>Most vulnerability</v>
      </c>
    </row>
    <row r="359" spans="1:10" x14ac:dyDescent="0.25">
      <c r="A359" s="415" t="s">
        <v>335</v>
      </c>
      <c r="B359" s="416" t="s">
        <v>240</v>
      </c>
      <c r="C359" s="417">
        <v>56544</v>
      </c>
      <c r="D359" s="416" t="s">
        <v>861</v>
      </c>
      <c r="E359" s="418">
        <v>5513</v>
      </c>
      <c r="F359" s="418">
        <v>342</v>
      </c>
      <c r="G359" s="348">
        <f>Table2[[#This Row],[Uninsured ('#)]]/Table2[[#This Row],[Population ('#)]]</f>
        <v>6.2035189551968073E-2</v>
      </c>
      <c r="H359" s="419" t="s">
        <v>346</v>
      </c>
      <c r="I359" s="419" t="s">
        <v>346</v>
      </c>
      <c r="J359" s="420" t="str">
        <f>_xlfn.IFNA(VLOOKUP($C359,'Backsheet - SVI'!$A$1:$BZ$1000,58,FALSE),"N/A")</f>
        <v>Most vulnerability</v>
      </c>
    </row>
    <row r="360" spans="1:10" x14ac:dyDescent="0.25">
      <c r="A360" s="415" t="s">
        <v>335</v>
      </c>
      <c r="B360" s="416" t="s">
        <v>293</v>
      </c>
      <c r="C360" s="417">
        <v>56573</v>
      </c>
      <c r="D360" s="416" t="s">
        <v>862</v>
      </c>
      <c r="E360" s="418">
        <v>6460</v>
      </c>
      <c r="F360" s="418">
        <v>242</v>
      </c>
      <c r="G360" s="348">
        <f>Table2[[#This Row],[Uninsured ('#)]]/Table2[[#This Row],[Population ('#)]]</f>
        <v>3.7461300309597524E-2</v>
      </c>
      <c r="H360" s="419" t="s">
        <v>346</v>
      </c>
      <c r="I360" s="419" t="s">
        <v>346</v>
      </c>
      <c r="J360" s="420" t="str">
        <f>_xlfn.IFNA(VLOOKUP($C360,'Backsheet - SVI'!$A$1:$BZ$1000,58,FALSE),"N/A")</f>
        <v>Most vulnerability</v>
      </c>
    </row>
    <row r="361" spans="1:10" x14ac:dyDescent="0.25">
      <c r="A361" s="415" t="s">
        <v>335</v>
      </c>
      <c r="B361" s="416" t="s">
        <v>312</v>
      </c>
      <c r="C361" s="417">
        <v>56267</v>
      </c>
      <c r="D361" s="416" t="s">
        <v>863</v>
      </c>
      <c r="E361" s="418">
        <v>6730</v>
      </c>
      <c r="F361" s="418">
        <v>215</v>
      </c>
      <c r="G361" s="348">
        <f>Table2[[#This Row],[Uninsured ('#)]]/Table2[[#This Row],[Population ('#)]]</f>
        <v>3.1946508172362553E-2</v>
      </c>
      <c r="H361" s="419" t="s">
        <v>346</v>
      </c>
      <c r="I361" s="419" t="s">
        <v>346</v>
      </c>
      <c r="J361" s="420" t="str">
        <f>_xlfn.IFNA(VLOOKUP($C361,'Backsheet - SVI'!$A$1:$BZ$1000,58,FALSE),"N/A")</f>
        <v>Significant vulnerability</v>
      </c>
    </row>
    <row r="362" spans="1:10" x14ac:dyDescent="0.25">
      <c r="A362" s="415" t="s">
        <v>335</v>
      </c>
      <c r="B362" s="416" t="s">
        <v>240</v>
      </c>
      <c r="C362" s="417">
        <v>56569</v>
      </c>
      <c r="D362" s="416" t="s">
        <v>864</v>
      </c>
      <c r="E362" s="418">
        <v>1243</v>
      </c>
      <c r="F362" s="418">
        <v>193</v>
      </c>
      <c r="G362" s="348">
        <f>Table2[[#This Row],[Uninsured ('#)]]/Table2[[#This Row],[Population ('#)]]</f>
        <v>0.15526950925181013</v>
      </c>
      <c r="H362" s="419" t="s">
        <v>346</v>
      </c>
      <c r="I362" s="419" t="s">
        <v>347</v>
      </c>
      <c r="J362" s="420" t="str">
        <f>_xlfn.IFNA(VLOOKUP($C362,'Backsheet - SVI'!$A$1:$BZ$1000,58,FALSE),"N/A")</f>
        <v>Most vulnerability</v>
      </c>
    </row>
    <row r="363" spans="1:10" x14ac:dyDescent="0.25">
      <c r="A363" s="415" t="s">
        <v>335</v>
      </c>
      <c r="B363" s="416" t="s">
        <v>251</v>
      </c>
      <c r="C363" s="417">
        <v>56549</v>
      </c>
      <c r="D363" s="416" t="s">
        <v>865</v>
      </c>
      <c r="E363" s="418">
        <v>4923</v>
      </c>
      <c r="F363" s="418">
        <v>174</v>
      </c>
      <c r="G363" s="348">
        <f>Table2[[#This Row],[Uninsured ('#)]]/Table2[[#This Row],[Population ('#)]]</f>
        <v>3.534430225472273E-2</v>
      </c>
      <c r="H363" s="419" t="s">
        <v>346</v>
      </c>
      <c r="I363" s="419" t="s">
        <v>346</v>
      </c>
      <c r="J363" s="420" t="str">
        <f>_xlfn.IFNA(VLOOKUP($C363,'Backsheet - SVI'!$A$1:$BZ$1000,58,FALSE),"N/A")</f>
        <v>Some vulnerability</v>
      </c>
    </row>
    <row r="364" spans="1:10" x14ac:dyDescent="0.25">
      <c r="A364" s="415" t="s">
        <v>335</v>
      </c>
      <c r="B364" s="416" t="s">
        <v>298</v>
      </c>
      <c r="C364" s="417">
        <v>56334</v>
      </c>
      <c r="D364" s="416" t="s">
        <v>866</v>
      </c>
      <c r="E364" s="418">
        <v>5695</v>
      </c>
      <c r="F364" s="418">
        <v>173</v>
      </c>
      <c r="G364" s="348">
        <f>Table2[[#This Row],[Uninsured ('#)]]/Table2[[#This Row],[Population ('#)]]</f>
        <v>3.0377524143985951E-2</v>
      </c>
      <c r="H364" s="419" t="s">
        <v>346</v>
      </c>
      <c r="I364" s="419" t="s">
        <v>346</v>
      </c>
      <c r="J364" s="420" t="str">
        <f>_xlfn.IFNA(VLOOKUP($C364,'Backsheet - SVI'!$A$1:$BZ$1000,58,FALSE),"N/A")</f>
        <v>Significant vulnerability</v>
      </c>
    </row>
    <row r="365" spans="1:10" x14ac:dyDescent="0.25">
      <c r="A365" s="415" t="s">
        <v>335</v>
      </c>
      <c r="B365" s="416" t="s">
        <v>312</v>
      </c>
      <c r="C365" s="417">
        <v>56244</v>
      </c>
      <c r="D365" s="416" t="s">
        <v>867</v>
      </c>
      <c r="E365" s="418">
        <v>1663</v>
      </c>
      <c r="F365" s="418">
        <v>154</v>
      </c>
      <c r="G365" s="348">
        <f>Table2[[#This Row],[Uninsured ('#)]]/Table2[[#This Row],[Population ('#)]]</f>
        <v>9.2603728202044502E-2</v>
      </c>
      <c r="H365" s="419" t="s">
        <v>346</v>
      </c>
      <c r="I365" s="419" t="s">
        <v>346</v>
      </c>
      <c r="J365" s="420" t="str">
        <f>_xlfn.IFNA(VLOOKUP($C365,'Backsheet - SVI'!$A$1:$BZ$1000,58,FALSE),"N/A")</f>
        <v>Some vulnerability</v>
      </c>
    </row>
    <row r="366" spans="1:10" x14ac:dyDescent="0.25">
      <c r="A366" s="415" t="s">
        <v>335</v>
      </c>
      <c r="B366" s="416" t="s">
        <v>293</v>
      </c>
      <c r="C366" s="417">
        <v>56567</v>
      </c>
      <c r="D366" s="416" t="s">
        <v>868</v>
      </c>
      <c r="E366" s="418">
        <v>3225</v>
      </c>
      <c r="F366" s="418">
        <v>145</v>
      </c>
      <c r="G366" s="348">
        <f>Table2[[#This Row],[Uninsured ('#)]]/Table2[[#This Row],[Population ('#)]]</f>
        <v>4.4961240310077519E-2</v>
      </c>
      <c r="H366" s="419" t="s">
        <v>346</v>
      </c>
      <c r="I366" s="419" t="s">
        <v>346</v>
      </c>
      <c r="J366" s="420" t="str">
        <f>_xlfn.IFNA(VLOOKUP($C366,'Backsheet - SVI'!$A$1:$BZ$1000,58,FALSE),"N/A")</f>
        <v>Significant vulnerability</v>
      </c>
    </row>
    <row r="367" spans="1:10" x14ac:dyDescent="0.25">
      <c r="A367" s="415" t="s">
        <v>335</v>
      </c>
      <c r="B367" s="416" t="s">
        <v>293</v>
      </c>
      <c r="C367" s="417">
        <v>56551</v>
      </c>
      <c r="D367" s="416" t="s">
        <v>869</v>
      </c>
      <c r="E367" s="418">
        <v>2096</v>
      </c>
      <c r="F367" s="418">
        <v>143</v>
      </c>
      <c r="G367" s="348">
        <f>Table2[[#This Row],[Uninsured ('#)]]/Table2[[#This Row],[Population ('#)]]</f>
        <v>6.8225190839694652E-2</v>
      </c>
      <c r="H367" s="419" t="s">
        <v>346</v>
      </c>
      <c r="I367" s="419" t="s">
        <v>346</v>
      </c>
      <c r="J367" s="420" t="str">
        <f>_xlfn.IFNA(VLOOKUP($C367,'Backsheet - SVI'!$A$1:$BZ$1000,58,FALSE),"N/A")</f>
        <v>Most vulnerability</v>
      </c>
    </row>
    <row r="368" spans="1:10" x14ac:dyDescent="0.25">
      <c r="A368" s="415" t="s">
        <v>335</v>
      </c>
      <c r="B368" s="416" t="s">
        <v>240</v>
      </c>
      <c r="C368" s="417">
        <v>56521</v>
      </c>
      <c r="D368" s="416" t="s">
        <v>870</v>
      </c>
      <c r="E368" s="418">
        <v>772</v>
      </c>
      <c r="F368" s="418">
        <v>136</v>
      </c>
      <c r="G368" s="348">
        <f>Table2[[#This Row],[Uninsured ('#)]]/Table2[[#This Row],[Population ('#)]]</f>
        <v>0.17616580310880828</v>
      </c>
      <c r="H368" s="419" t="s">
        <v>346</v>
      </c>
      <c r="I368" s="419" t="s">
        <v>347</v>
      </c>
      <c r="J368" s="420" t="str">
        <f>_xlfn.IFNA(VLOOKUP($C368,'Backsheet - SVI'!$A$1:$BZ$1000,58,FALSE),"N/A")</f>
        <v>Significant vulnerability</v>
      </c>
    </row>
    <row r="369" spans="1:10" x14ac:dyDescent="0.25">
      <c r="A369" s="415" t="s">
        <v>335</v>
      </c>
      <c r="B369" s="416" t="s">
        <v>258</v>
      </c>
      <c r="C369" s="417">
        <v>56360</v>
      </c>
      <c r="D369" s="416" t="s">
        <v>871</v>
      </c>
      <c r="E369" s="418">
        <v>3650</v>
      </c>
      <c r="F369" s="418">
        <v>135</v>
      </c>
      <c r="G369" s="348">
        <f>Table2[[#This Row],[Uninsured ('#)]]/Table2[[#This Row],[Population ('#)]]</f>
        <v>3.6986301369863014E-2</v>
      </c>
      <c r="H369" s="419" t="s">
        <v>346</v>
      </c>
      <c r="I369" s="419" t="s">
        <v>346</v>
      </c>
      <c r="J369" s="420" t="str">
        <f>_xlfn.IFNA(VLOOKUP($C369,'Backsheet - SVI'!$A$1:$BZ$1000,58,FALSE),"N/A")</f>
        <v>Most vulnerability</v>
      </c>
    </row>
    <row r="370" spans="1:10" x14ac:dyDescent="0.25">
      <c r="A370" s="415" t="s">
        <v>335</v>
      </c>
      <c r="B370" s="416" t="s">
        <v>258</v>
      </c>
      <c r="C370" s="417">
        <v>56319</v>
      </c>
      <c r="D370" s="416" t="s">
        <v>872</v>
      </c>
      <c r="E370" s="418">
        <v>1301</v>
      </c>
      <c r="F370" s="418">
        <v>132</v>
      </c>
      <c r="G370" s="348">
        <f>Table2[[#This Row],[Uninsured ('#)]]/Table2[[#This Row],[Population ('#)]]</f>
        <v>0.10146041506533436</v>
      </c>
      <c r="H370" s="419" t="s">
        <v>346</v>
      </c>
      <c r="I370" s="419" t="s">
        <v>346</v>
      </c>
      <c r="J370" s="420" t="str">
        <f>_xlfn.IFNA(VLOOKUP($C370,'Backsheet - SVI'!$A$1:$BZ$1000,58,FALSE),"N/A")</f>
        <v>Least vulnerability</v>
      </c>
    </row>
    <row r="371" spans="1:10" x14ac:dyDescent="0.25">
      <c r="A371" s="415" t="s">
        <v>335</v>
      </c>
      <c r="B371" s="416" t="s">
        <v>263</v>
      </c>
      <c r="C371" s="417">
        <v>56531</v>
      </c>
      <c r="D371" s="416" t="s">
        <v>873</v>
      </c>
      <c r="E371" s="418">
        <v>1896</v>
      </c>
      <c r="F371" s="418">
        <v>122</v>
      </c>
      <c r="G371" s="348">
        <f>Table2[[#This Row],[Uninsured ('#)]]/Table2[[#This Row],[Population ('#)]]</f>
        <v>6.434599156118144E-2</v>
      </c>
      <c r="H371" s="419" t="s">
        <v>346</v>
      </c>
      <c r="I371" s="419" t="s">
        <v>346</v>
      </c>
      <c r="J371" s="420" t="str">
        <f>_xlfn.IFNA(VLOOKUP($C371,'Backsheet - SVI'!$A$1:$BZ$1000,58,FALSE),"N/A")</f>
        <v>Most vulnerability</v>
      </c>
    </row>
    <row r="372" spans="1:10" x14ac:dyDescent="0.25">
      <c r="A372" s="415" t="s">
        <v>335</v>
      </c>
      <c r="B372" s="416" t="s">
        <v>240</v>
      </c>
      <c r="C372" s="417">
        <v>56591</v>
      </c>
      <c r="D372" s="416" t="s">
        <v>874</v>
      </c>
      <c r="E372" s="418">
        <v>641</v>
      </c>
      <c r="F372" s="418">
        <v>108</v>
      </c>
      <c r="G372" s="348">
        <f>Table2[[#This Row],[Uninsured ('#)]]/Table2[[#This Row],[Population ('#)]]</f>
        <v>0.16848673946957879</v>
      </c>
      <c r="H372" s="419" t="s">
        <v>346</v>
      </c>
      <c r="I372" s="419" t="s">
        <v>347</v>
      </c>
      <c r="J372" s="420" t="str">
        <f>_xlfn.IFNA(VLOOKUP($C372,'Backsheet - SVI'!$A$1:$BZ$1000,58,FALSE),"N/A")</f>
        <v>Most vulnerability</v>
      </c>
    </row>
    <row r="373" spans="1:10" x14ac:dyDescent="0.25">
      <c r="A373" s="415" t="s">
        <v>335</v>
      </c>
      <c r="B373" s="416" t="s">
        <v>240</v>
      </c>
      <c r="C373" s="417">
        <v>56554</v>
      </c>
      <c r="D373" s="416" t="s">
        <v>875</v>
      </c>
      <c r="E373" s="418">
        <v>2699</v>
      </c>
      <c r="F373" s="418">
        <v>107</v>
      </c>
      <c r="G373" s="348">
        <f>Table2[[#This Row],[Uninsured ('#)]]/Table2[[#This Row],[Population ('#)]]</f>
        <v>3.9644312708410526E-2</v>
      </c>
      <c r="H373" s="419" t="s">
        <v>346</v>
      </c>
      <c r="I373" s="419" t="s">
        <v>346</v>
      </c>
      <c r="J373" s="420" t="str">
        <f>_xlfn.IFNA(VLOOKUP($C373,'Backsheet - SVI'!$A$1:$BZ$1000,58,FALSE),"N/A")</f>
        <v>Some vulnerability</v>
      </c>
    </row>
    <row r="374" spans="1:10" x14ac:dyDescent="0.25">
      <c r="A374" s="415" t="s">
        <v>335</v>
      </c>
      <c r="B374" s="416" t="s">
        <v>293</v>
      </c>
      <c r="C374" s="417">
        <v>56361</v>
      </c>
      <c r="D374" s="416" t="s">
        <v>876</v>
      </c>
      <c r="E374" s="418">
        <v>2539</v>
      </c>
      <c r="F374" s="418">
        <v>100</v>
      </c>
      <c r="G374" s="348">
        <f>Table2[[#This Row],[Uninsured ('#)]]/Table2[[#This Row],[Population ('#)]]</f>
        <v>3.9385584875935409E-2</v>
      </c>
      <c r="H374" s="419" t="s">
        <v>346</v>
      </c>
      <c r="I374" s="419" t="s">
        <v>346</v>
      </c>
      <c r="J374" s="420" t="str">
        <f>_xlfn.IFNA(VLOOKUP($C374,'Backsheet - SVI'!$A$1:$BZ$1000,58,FALSE),"N/A")</f>
        <v>Significant vulnerability</v>
      </c>
    </row>
    <row r="375" spans="1:10" x14ac:dyDescent="0.25">
      <c r="A375" s="415" t="s">
        <v>335</v>
      </c>
      <c r="B375" s="416" t="s">
        <v>315</v>
      </c>
      <c r="C375" s="417">
        <v>56219</v>
      </c>
      <c r="D375" s="416" t="s">
        <v>877</v>
      </c>
      <c r="E375" s="418">
        <v>1060</v>
      </c>
      <c r="F375" s="418">
        <v>96</v>
      </c>
      <c r="G375" s="349">
        <f>Table2[[#This Row],[Uninsured ('#)]]/Table2[[#This Row],[Population ('#)]]</f>
        <v>9.056603773584905E-2</v>
      </c>
      <c r="H375" s="350" t="s">
        <v>346</v>
      </c>
      <c r="I375" s="350" t="s">
        <v>346</v>
      </c>
      <c r="J375" s="420" t="str">
        <f>_xlfn.IFNA(VLOOKUP($C375,'Backsheet - SVI'!$A$1:$BZ$1000,58,FALSE),"N/A")</f>
        <v>Most vulnerability</v>
      </c>
    </row>
    <row r="376" spans="1:10" x14ac:dyDescent="0.25">
      <c r="A376" s="415" t="s">
        <v>335</v>
      </c>
      <c r="B376" s="416" t="s">
        <v>293</v>
      </c>
      <c r="C376" s="417">
        <v>56571</v>
      </c>
      <c r="D376" s="416" t="s">
        <v>878</v>
      </c>
      <c r="E376" s="418">
        <v>1833</v>
      </c>
      <c r="F376" s="418">
        <v>82</v>
      </c>
      <c r="G376" s="348">
        <f>Table2[[#This Row],[Uninsured ('#)]]/Table2[[#This Row],[Population ('#)]]</f>
        <v>4.4735406437534098E-2</v>
      </c>
      <c r="H376" s="419" t="s">
        <v>346</v>
      </c>
      <c r="I376" s="419" t="s">
        <v>346</v>
      </c>
      <c r="J376" s="420" t="str">
        <f>_xlfn.IFNA(VLOOKUP($C376,'Backsheet - SVI'!$A$1:$BZ$1000,58,FALSE),"N/A")</f>
        <v>Least vulnerability</v>
      </c>
    </row>
    <row r="377" spans="1:10" x14ac:dyDescent="0.25">
      <c r="A377" s="415" t="s">
        <v>335</v>
      </c>
      <c r="B377" s="416" t="s">
        <v>258</v>
      </c>
      <c r="C377" s="417">
        <v>56326</v>
      </c>
      <c r="D377" s="416" t="s">
        <v>879</v>
      </c>
      <c r="E377" s="418">
        <v>1772</v>
      </c>
      <c r="F377" s="418">
        <v>71</v>
      </c>
      <c r="G377" s="348">
        <f>Table2[[#This Row],[Uninsured ('#)]]/Table2[[#This Row],[Population ('#)]]</f>
        <v>4.0067720090293454E-2</v>
      </c>
      <c r="H377" s="419" t="s">
        <v>346</v>
      </c>
      <c r="I377" s="419" t="s">
        <v>346</v>
      </c>
      <c r="J377" s="420" t="str">
        <f>_xlfn.IFNA(VLOOKUP($C377,'Backsheet - SVI'!$A$1:$BZ$1000,58,FALSE),"N/A")</f>
        <v>Significant vulnerability</v>
      </c>
    </row>
    <row r="378" spans="1:10" x14ac:dyDescent="0.25">
      <c r="A378" s="415" t="s">
        <v>335</v>
      </c>
      <c r="B378" s="416" t="s">
        <v>240</v>
      </c>
      <c r="C378" s="417">
        <v>56575</v>
      </c>
      <c r="D378" s="416" t="s">
        <v>880</v>
      </c>
      <c r="E378" s="418">
        <v>644</v>
      </c>
      <c r="F378" s="418">
        <v>70</v>
      </c>
      <c r="G378" s="348">
        <f>Table2[[#This Row],[Uninsured ('#)]]/Table2[[#This Row],[Population ('#)]]</f>
        <v>0.10869565217391304</v>
      </c>
      <c r="H378" s="419" t="s">
        <v>346</v>
      </c>
      <c r="I378" s="419" t="s">
        <v>346</v>
      </c>
      <c r="J378" s="420" t="str">
        <f>_xlfn.IFNA(VLOOKUP($C378,'Backsheet - SVI'!$A$1:$BZ$1000,58,FALSE),"N/A")</f>
        <v>Most vulnerability</v>
      </c>
    </row>
    <row r="379" spans="1:10" x14ac:dyDescent="0.25">
      <c r="A379" s="415" t="s">
        <v>335</v>
      </c>
      <c r="B379" s="416" t="s">
        <v>293</v>
      </c>
      <c r="C379" s="417">
        <v>56324</v>
      </c>
      <c r="D379" s="416" t="s">
        <v>881</v>
      </c>
      <c r="E379" s="418">
        <v>1138</v>
      </c>
      <c r="F379" s="418">
        <v>68</v>
      </c>
      <c r="G379" s="348">
        <f>Table2[[#This Row],[Uninsured ('#)]]/Table2[[#This Row],[Population ('#)]]</f>
        <v>5.9753954305799648E-2</v>
      </c>
      <c r="H379" s="419" t="s">
        <v>346</v>
      </c>
      <c r="I379" s="419" t="s">
        <v>346</v>
      </c>
      <c r="J379" s="420" t="str">
        <f>_xlfn.IFNA(VLOOKUP($C379,'Backsheet - SVI'!$A$1:$BZ$1000,58,FALSE),"N/A")</f>
        <v>Least vulnerability</v>
      </c>
    </row>
    <row r="380" spans="1:10" x14ac:dyDescent="0.25">
      <c r="A380" s="423" t="s">
        <v>335</v>
      </c>
      <c r="B380" s="416" t="s">
        <v>293</v>
      </c>
      <c r="C380" s="417">
        <v>56534</v>
      </c>
      <c r="D380" s="416" t="s">
        <v>882</v>
      </c>
      <c r="E380" s="418">
        <v>1321</v>
      </c>
      <c r="F380" s="418">
        <v>65</v>
      </c>
      <c r="G380" s="348">
        <f>Table2[[#This Row],[Uninsured ('#)]]/Table2[[#This Row],[Population ('#)]]</f>
        <v>4.9205147615442847E-2</v>
      </c>
      <c r="H380" s="419" t="s">
        <v>346</v>
      </c>
      <c r="I380" s="419" t="s">
        <v>346</v>
      </c>
      <c r="J380" s="420" t="str">
        <f>_xlfn.IFNA(VLOOKUP($C380,'Backsheet - SVI'!$A$1:$BZ$1000,58,FALSE),"N/A")</f>
        <v>Some vulnerability</v>
      </c>
    </row>
    <row r="381" spans="1:10" x14ac:dyDescent="0.25">
      <c r="A381" s="415" t="s">
        <v>335</v>
      </c>
      <c r="B381" s="416" t="s">
        <v>293</v>
      </c>
      <c r="C381" s="417">
        <v>56528</v>
      </c>
      <c r="D381" s="416" t="s">
        <v>883</v>
      </c>
      <c r="E381" s="418">
        <v>1754</v>
      </c>
      <c r="F381" s="418">
        <v>65</v>
      </c>
      <c r="G381" s="348">
        <f>Table2[[#This Row],[Uninsured ('#)]]/Table2[[#This Row],[Population ('#)]]</f>
        <v>3.7058152793614595E-2</v>
      </c>
      <c r="H381" s="419" t="s">
        <v>346</v>
      </c>
      <c r="I381" s="419" t="s">
        <v>346</v>
      </c>
      <c r="J381" s="420" t="str">
        <f>_xlfn.IFNA(VLOOKUP($C381,'Backsheet - SVI'!$A$1:$BZ$1000,58,FALSE),"N/A")</f>
        <v>Some vulnerability</v>
      </c>
    </row>
    <row r="382" spans="1:10" x14ac:dyDescent="0.25">
      <c r="A382" s="415" t="s">
        <v>335</v>
      </c>
      <c r="B382" s="416" t="s">
        <v>240</v>
      </c>
      <c r="C382" s="417">
        <v>56570</v>
      </c>
      <c r="D382" s="416" t="s">
        <v>884</v>
      </c>
      <c r="E382" s="418">
        <v>1143</v>
      </c>
      <c r="F382" s="418">
        <v>61</v>
      </c>
      <c r="G382" s="348">
        <f>Table2[[#This Row],[Uninsured ('#)]]/Table2[[#This Row],[Population ('#)]]</f>
        <v>5.3368328958880142E-2</v>
      </c>
      <c r="H382" s="419" t="s">
        <v>346</v>
      </c>
      <c r="I382" s="419" t="s">
        <v>346</v>
      </c>
      <c r="J382" s="420" t="str">
        <f>_xlfn.IFNA(VLOOKUP($C382,'Backsheet - SVI'!$A$1:$BZ$1000,58,FALSE),"N/A")</f>
        <v>Significant vulnerability</v>
      </c>
    </row>
    <row r="383" spans="1:10" x14ac:dyDescent="0.25">
      <c r="A383" s="415" t="s">
        <v>335</v>
      </c>
      <c r="B383" s="416" t="s">
        <v>293</v>
      </c>
      <c r="C383" s="417">
        <v>56587</v>
      </c>
      <c r="D383" s="416" t="s">
        <v>885</v>
      </c>
      <c r="E383" s="418">
        <v>1228</v>
      </c>
      <c r="F383" s="418">
        <v>58</v>
      </c>
      <c r="G383" s="348">
        <f>Table2[[#This Row],[Uninsured ('#)]]/Table2[[#This Row],[Population ('#)]]</f>
        <v>4.7231270358306189E-2</v>
      </c>
      <c r="H383" s="419" t="s">
        <v>346</v>
      </c>
      <c r="I383" s="419" t="s">
        <v>346</v>
      </c>
      <c r="J383" s="420" t="str">
        <f>_xlfn.IFNA(VLOOKUP($C383,'Backsheet - SVI'!$A$1:$BZ$1000,58,FALSE),"N/A")</f>
        <v>Least vulnerability</v>
      </c>
    </row>
    <row r="384" spans="1:10" x14ac:dyDescent="0.25">
      <c r="A384" s="415" t="s">
        <v>335</v>
      </c>
      <c r="B384" s="416" t="s">
        <v>263</v>
      </c>
      <c r="C384" s="417">
        <v>56339</v>
      </c>
      <c r="D384" s="416" t="s">
        <v>886</v>
      </c>
      <c r="E384" s="418">
        <v>1034</v>
      </c>
      <c r="F384" s="418">
        <v>52</v>
      </c>
      <c r="G384" s="348">
        <f>Table2[[#This Row],[Uninsured ('#)]]/Table2[[#This Row],[Population ('#)]]</f>
        <v>5.0290135396518373E-2</v>
      </c>
      <c r="H384" s="419" t="s">
        <v>346</v>
      </c>
      <c r="I384" s="419" t="s">
        <v>346</v>
      </c>
      <c r="J384" s="420" t="str">
        <f>_xlfn.IFNA(VLOOKUP($C384,'Backsheet - SVI'!$A$1:$BZ$1000,58,FALSE),"N/A")</f>
        <v>Most vulnerability</v>
      </c>
    </row>
  </sheetData>
  <sheetProtection sheet="1" objects="1" scenarios="1" selectLockedCells="1" sort="0" autoFilter="0"/>
  <protectedRanges>
    <protectedRange sqref="A1:J384" name="SortFilter"/>
    <protectedRange sqref="A1:J384" name="ALLOW SORT"/>
  </protectedRanges>
  <pageMargins left="0.7" right="0.7" top="0.75" bottom="0.75" header="0.3" footer="0.3"/>
  <pageSetup scale="49" orientation="portrait" r:id="rId1"/>
  <rowBreaks count="1" manualBreakCount="1">
    <brk id="52" max="9" man="1"/>
  </rowBreaks>
  <colBreaks count="3" manualBreakCount="3">
    <brk id="9" max="1048575" man="1"/>
    <brk id="20" max="1048575" man="1"/>
    <brk id="26" max="1048575" man="1"/>
  </colBreaks>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FC32"/>
  <sheetViews>
    <sheetView zoomScale="90" zoomScaleNormal="90" workbookViewId="0"/>
  </sheetViews>
  <sheetFormatPr defaultColWidth="9.140625" defaultRowHeight="15.75" x14ac:dyDescent="0.25"/>
  <cols>
    <col min="1" max="1" width="3.28515625" style="70" customWidth="1"/>
    <col min="2" max="2" width="143" style="72" customWidth="1"/>
    <col min="3" max="16" width="9.140625" style="70"/>
  </cols>
  <sheetData>
    <row r="1" spans="2:16383" s="71" customFormat="1" ht="43.5" customHeight="1" x14ac:dyDescent="0.25">
      <c r="B1" s="86" t="s">
        <v>348</v>
      </c>
      <c r="C1" s="70"/>
      <c r="D1" s="70"/>
      <c r="E1" s="70"/>
      <c r="F1" s="70"/>
      <c r="G1" s="70"/>
      <c r="H1" s="70"/>
      <c r="I1" s="70"/>
      <c r="J1" s="70"/>
      <c r="K1" s="70"/>
      <c r="L1" s="70"/>
      <c r="M1" s="70"/>
      <c r="N1" s="70"/>
      <c r="O1" s="70"/>
      <c r="P1" s="70"/>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c r="WB1"/>
      <c r="WC1"/>
      <c r="WD1"/>
      <c r="WE1"/>
      <c r="WF1"/>
      <c r="WG1"/>
      <c r="WH1"/>
      <c r="WI1"/>
      <c r="WJ1"/>
      <c r="WK1"/>
      <c r="WL1"/>
      <c r="WM1"/>
      <c r="WN1"/>
      <c r="WO1"/>
      <c r="WP1"/>
      <c r="WQ1"/>
      <c r="WR1"/>
      <c r="WS1"/>
      <c r="WT1"/>
      <c r="WU1"/>
      <c r="WV1"/>
      <c r="WW1"/>
      <c r="WX1"/>
      <c r="WY1"/>
      <c r="WZ1"/>
      <c r="XA1"/>
      <c r="XB1"/>
      <c r="XC1"/>
      <c r="XD1"/>
      <c r="XE1"/>
      <c r="XF1"/>
      <c r="XG1"/>
      <c r="XH1"/>
      <c r="XI1"/>
      <c r="XJ1"/>
      <c r="XK1"/>
      <c r="XL1"/>
      <c r="XM1"/>
      <c r="XN1"/>
      <c r="XO1"/>
      <c r="XP1"/>
      <c r="XQ1"/>
      <c r="XR1"/>
      <c r="XS1"/>
      <c r="XT1"/>
      <c r="XU1"/>
      <c r="XV1"/>
      <c r="XW1"/>
      <c r="XX1"/>
      <c r="XY1"/>
      <c r="XZ1"/>
      <c r="YA1"/>
      <c r="YB1"/>
      <c r="YC1"/>
      <c r="YD1"/>
      <c r="YE1"/>
      <c r="YF1"/>
      <c r="YG1"/>
      <c r="YH1"/>
      <c r="YI1"/>
      <c r="YJ1"/>
      <c r="YK1"/>
      <c r="YL1"/>
      <c r="YM1"/>
      <c r="YN1"/>
      <c r="YO1"/>
      <c r="YP1"/>
      <c r="YQ1"/>
      <c r="YR1"/>
      <c r="YS1"/>
      <c r="YT1"/>
      <c r="YU1"/>
      <c r="YV1"/>
      <c r="YW1"/>
      <c r="YX1"/>
      <c r="YY1"/>
      <c r="YZ1"/>
      <c r="ZA1"/>
      <c r="ZB1"/>
      <c r="ZC1"/>
      <c r="ZD1"/>
      <c r="ZE1"/>
      <c r="ZF1"/>
      <c r="ZG1"/>
      <c r="ZH1"/>
      <c r="ZI1"/>
      <c r="ZJ1"/>
      <c r="ZK1"/>
      <c r="ZL1"/>
      <c r="ZM1"/>
      <c r="ZN1"/>
      <c r="ZO1"/>
      <c r="ZP1"/>
      <c r="ZQ1"/>
      <c r="ZR1"/>
      <c r="ZS1"/>
      <c r="ZT1"/>
      <c r="ZU1"/>
      <c r="ZV1"/>
      <c r="ZW1"/>
      <c r="ZX1"/>
      <c r="ZY1"/>
      <c r="ZZ1"/>
      <c r="AAA1"/>
      <c r="AAB1"/>
      <c r="AAC1"/>
      <c r="AAD1"/>
      <c r="AAE1"/>
      <c r="AAF1"/>
      <c r="AAG1"/>
      <c r="AAH1"/>
      <c r="AAI1"/>
      <c r="AAJ1"/>
      <c r="AAK1"/>
      <c r="AAL1"/>
      <c r="AAM1"/>
      <c r="AAN1"/>
      <c r="AAO1"/>
      <c r="AAP1"/>
      <c r="AAQ1"/>
      <c r="AAR1"/>
      <c r="AAS1"/>
      <c r="AAT1"/>
      <c r="AAU1"/>
      <c r="AAV1"/>
      <c r="AAW1"/>
      <c r="AAX1"/>
      <c r="AAY1"/>
      <c r="AAZ1"/>
      <c r="ABA1"/>
      <c r="ABB1"/>
      <c r="ABC1"/>
      <c r="ABD1"/>
      <c r="ABE1"/>
      <c r="ABF1"/>
      <c r="ABG1"/>
      <c r="ABH1"/>
      <c r="ABI1"/>
      <c r="ABJ1"/>
      <c r="ABK1"/>
      <c r="ABL1"/>
      <c r="ABM1"/>
      <c r="ABN1"/>
      <c r="ABO1"/>
      <c r="ABP1"/>
      <c r="ABQ1"/>
      <c r="ABR1"/>
      <c r="ABS1"/>
      <c r="ABT1"/>
      <c r="ABU1"/>
      <c r="ABV1"/>
      <c r="ABW1"/>
      <c r="ABX1"/>
      <c r="ABY1"/>
      <c r="ABZ1"/>
      <c r="ACA1"/>
      <c r="ACB1"/>
      <c r="ACC1"/>
      <c r="ACD1"/>
      <c r="ACE1"/>
      <c r="ACF1"/>
      <c r="ACG1"/>
      <c r="ACH1"/>
      <c r="ACI1"/>
      <c r="ACJ1"/>
      <c r="ACK1"/>
      <c r="ACL1"/>
      <c r="ACM1"/>
      <c r="ACN1"/>
      <c r="ACO1"/>
      <c r="ACP1"/>
      <c r="ACQ1"/>
      <c r="ACR1"/>
      <c r="ACS1"/>
      <c r="ACT1"/>
      <c r="ACU1"/>
      <c r="ACV1"/>
      <c r="ACW1"/>
      <c r="ACX1"/>
      <c r="ACY1"/>
      <c r="ACZ1"/>
      <c r="ADA1"/>
      <c r="ADB1"/>
      <c r="ADC1"/>
      <c r="ADD1"/>
      <c r="ADE1"/>
      <c r="ADF1"/>
      <c r="ADG1"/>
      <c r="ADH1"/>
      <c r="ADI1"/>
      <c r="ADJ1"/>
      <c r="ADK1"/>
      <c r="ADL1"/>
      <c r="ADM1"/>
      <c r="ADN1"/>
      <c r="ADO1"/>
      <c r="ADP1"/>
      <c r="ADQ1"/>
      <c r="ADR1"/>
      <c r="ADS1"/>
      <c r="ADT1"/>
      <c r="ADU1"/>
      <c r="ADV1"/>
      <c r="ADW1"/>
      <c r="ADX1"/>
      <c r="ADY1"/>
      <c r="ADZ1"/>
      <c r="AEA1"/>
      <c r="AEB1"/>
      <c r="AEC1"/>
      <c r="AED1"/>
      <c r="AEE1"/>
      <c r="AEF1"/>
      <c r="AEG1"/>
      <c r="AEH1"/>
      <c r="AEI1"/>
      <c r="AEJ1"/>
      <c r="AEK1"/>
      <c r="AEL1"/>
      <c r="AEM1"/>
      <c r="AEN1"/>
      <c r="AEO1"/>
      <c r="AEP1"/>
      <c r="AEQ1"/>
      <c r="AER1"/>
      <c r="AES1"/>
      <c r="AET1"/>
      <c r="AEU1"/>
      <c r="AEV1"/>
      <c r="AEW1"/>
      <c r="AEX1"/>
      <c r="AEY1"/>
      <c r="AEZ1"/>
      <c r="AFA1"/>
      <c r="AFB1"/>
      <c r="AFC1"/>
      <c r="AFD1"/>
      <c r="AFE1"/>
      <c r="AFF1"/>
      <c r="AFG1"/>
      <c r="AFH1"/>
      <c r="AFI1"/>
      <c r="AFJ1"/>
      <c r="AFK1"/>
      <c r="AFL1"/>
      <c r="AFM1"/>
      <c r="AFN1"/>
      <c r="AFO1"/>
      <c r="AFP1"/>
      <c r="AFQ1"/>
      <c r="AFR1"/>
      <c r="AFS1"/>
      <c r="AFT1"/>
      <c r="AFU1"/>
      <c r="AFV1"/>
      <c r="AFW1"/>
      <c r="AFX1"/>
      <c r="AFY1"/>
      <c r="AFZ1"/>
      <c r="AGA1"/>
      <c r="AGB1"/>
      <c r="AGC1"/>
      <c r="AGD1"/>
      <c r="AGE1"/>
      <c r="AGF1"/>
      <c r="AGG1"/>
      <c r="AGH1"/>
      <c r="AGI1"/>
      <c r="AGJ1"/>
      <c r="AGK1"/>
      <c r="AGL1"/>
      <c r="AGM1"/>
      <c r="AGN1"/>
      <c r="AGO1"/>
      <c r="AGP1"/>
      <c r="AGQ1"/>
      <c r="AGR1"/>
      <c r="AGS1"/>
      <c r="AGT1"/>
      <c r="AGU1"/>
      <c r="AGV1"/>
      <c r="AGW1"/>
      <c r="AGX1"/>
      <c r="AGY1"/>
      <c r="AGZ1"/>
      <c r="AHA1"/>
      <c r="AHB1"/>
      <c r="AHC1"/>
      <c r="AHD1"/>
      <c r="AHE1"/>
      <c r="AHF1"/>
      <c r="AHG1"/>
      <c r="AHH1"/>
      <c r="AHI1"/>
      <c r="AHJ1"/>
      <c r="AHK1"/>
      <c r="AHL1"/>
      <c r="AHM1"/>
      <c r="AHN1"/>
      <c r="AHO1"/>
      <c r="AHP1"/>
      <c r="AHQ1"/>
      <c r="AHR1"/>
      <c r="AHS1"/>
      <c r="AHT1"/>
      <c r="AHU1"/>
      <c r="AHV1"/>
      <c r="AHW1"/>
      <c r="AHX1"/>
      <c r="AHY1"/>
      <c r="AHZ1"/>
      <c r="AIA1"/>
      <c r="AIB1"/>
      <c r="AIC1"/>
      <c r="AID1"/>
      <c r="AIE1"/>
      <c r="AIF1"/>
      <c r="AIG1"/>
      <c r="AIH1"/>
      <c r="AII1"/>
      <c r="AIJ1"/>
      <c r="AIK1"/>
      <c r="AIL1"/>
      <c r="AIM1"/>
      <c r="AIN1"/>
      <c r="AIO1"/>
      <c r="AIP1"/>
      <c r="AIQ1"/>
      <c r="AIR1"/>
      <c r="AIS1"/>
      <c r="AIT1"/>
      <c r="AIU1"/>
      <c r="AIV1"/>
      <c r="AIW1"/>
      <c r="AIX1"/>
      <c r="AIY1"/>
      <c r="AIZ1"/>
      <c r="AJA1"/>
      <c r="AJB1"/>
      <c r="AJC1"/>
      <c r="AJD1"/>
      <c r="AJE1"/>
      <c r="AJF1"/>
      <c r="AJG1"/>
      <c r="AJH1"/>
      <c r="AJI1"/>
      <c r="AJJ1"/>
      <c r="AJK1"/>
      <c r="AJL1"/>
      <c r="AJM1"/>
      <c r="AJN1"/>
      <c r="AJO1"/>
      <c r="AJP1"/>
      <c r="AJQ1"/>
      <c r="AJR1"/>
      <c r="AJS1"/>
      <c r="AJT1"/>
      <c r="AJU1"/>
      <c r="AJV1"/>
      <c r="AJW1"/>
      <c r="AJX1"/>
      <c r="AJY1"/>
      <c r="AJZ1"/>
      <c r="AKA1"/>
      <c r="AKB1"/>
      <c r="AKC1"/>
      <c r="AKD1"/>
      <c r="AKE1"/>
      <c r="AKF1"/>
      <c r="AKG1"/>
      <c r="AKH1"/>
      <c r="AKI1"/>
      <c r="AKJ1"/>
      <c r="AKK1"/>
      <c r="AKL1"/>
      <c r="AKM1"/>
      <c r="AKN1"/>
      <c r="AKO1"/>
      <c r="AKP1"/>
      <c r="AKQ1"/>
      <c r="AKR1"/>
      <c r="AKS1"/>
      <c r="AKT1"/>
      <c r="AKU1"/>
      <c r="AKV1"/>
      <c r="AKW1"/>
      <c r="AKX1"/>
      <c r="AKY1"/>
      <c r="AKZ1"/>
      <c r="ALA1"/>
      <c r="ALB1"/>
      <c r="ALC1"/>
      <c r="ALD1"/>
      <c r="ALE1"/>
      <c r="ALF1"/>
      <c r="ALG1"/>
      <c r="ALH1"/>
      <c r="ALI1"/>
      <c r="ALJ1"/>
      <c r="ALK1"/>
      <c r="ALL1"/>
      <c r="ALM1"/>
      <c r="ALN1"/>
      <c r="ALO1"/>
      <c r="ALP1"/>
      <c r="ALQ1"/>
      <c r="ALR1"/>
      <c r="ALS1"/>
      <c r="ALT1"/>
      <c r="ALU1"/>
      <c r="ALV1"/>
      <c r="ALW1"/>
      <c r="ALX1"/>
      <c r="ALY1"/>
      <c r="ALZ1"/>
      <c r="AMA1"/>
      <c r="AMB1"/>
      <c r="AMC1"/>
      <c r="AMD1"/>
      <c r="AME1"/>
      <c r="AMF1"/>
      <c r="AMG1"/>
      <c r="AMH1"/>
      <c r="AMI1"/>
      <c r="AMJ1"/>
      <c r="AMK1"/>
      <c r="AML1"/>
      <c r="AMM1"/>
      <c r="AMN1"/>
      <c r="AMO1"/>
      <c r="AMP1"/>
      <c r="AMQ1"/>
      <c r="AMR1"/>
      <c r="AMS1"/>
      <c r="AMT1"/>
      <c r="AMU1"/>
      <c r="AMV1"/>
      <c r="AMW1"/>
      <c r="AMX1"/>
      <c r="AMY1"/>
      <c r="AMZ1"/>
      <c r="ANA1"/>
      <c r="ANB1"/>
      <c r="ANC1"/>
      <c r="AND1"/>
      <c r="ANE1"/>
      <c r="ANF1"/>
      <c r="ANG1"/>
      <c r="ANH1"/>
      <c r="ANI1"/>
      <c r="ANJ1"/>
      <c r="ANK1"/>
      <c r="ANL1"/>
      <c r="ANM1"/>
      <c r="ANN1"/>
      <c r="ANO1"/>
      <c r="ANP1"/>
      <c r="ANQ1"/>
      <c r="ANR1"/>
      <c r="ANS1"/>
      <c r="ANT1"/>
      <c r="ANU1"/>
      <c r="ANV1"/>
      <c r="ANW1"/>
      <c r="ANX1"/>
      <c r="ANY1"/>
      <c r="ANZ1"/>
      <c r="AOA1"/>
      <c r="AOB1"/>
      <c r="AOC1"/>
      <c r="AOD1"/>
      <c r="AOE1"/>
      <c r="AOF1"/>
      <c r="AOG1"/>
      <c r="AOH1"/>
      <c r="AOI1"/>
      <c r="AOJ1"/>
      <c r="AOK1"/>
      <c r="AOL1"/>
      <c r="AOM1"/>
      <c r="AON1"/>
      <c r="AOO1"/>
      <c r="AOP1"/>
      <c r="AOQ1"/>
      <c r="AOR1"/>
      <c r="AOS1"/>
      <c r="AOT1"/>
      <c r="AOU1"/>
      <c r="AOV1"/>
      <c r="AOW1"/>
      <c r="AOX1"/>
      <c r="AOY1"/>
      <c r="AOZ1"/>
      <c r="APA1"/>
      <c r="APB1"/>
      <c r="APC1"/>
      <c r="APD1"/>
      <c r="APE1"/>
      <c r="APF1"/>
      <c r="APG1"/>
      <c r="APH1"/>
      <c r="API1"/>
      <c r="APJ1"/>
      <c r="APK1"/>
      <c r="APL1"/>
      <c r="APM1"/>
      <c r="APN1"/>
      <c r="APO1"/>
      <c r="APP1"/>
      <c r="APQ1"/>
      <c r="APR1"/>
      <c r="APS1"/>
      <c r="APT1"/>
      <c r="APU1"/>
      <c r="APV1"/>
      <c r="APW1"/>
      <c r="APX1"/>
      <c r="APY1"/>
      <c r="APZ1"/>
      <c r="AQA1"/>
      <c r="AQB1"/>
      <c r="AQC1"/>
      <c r="AQD1"/>
      <c r="AQE1"/>
      <c r="AQF1"/>
      <c r="AQG1"/>
      <c r="AQH1"/>
      <c r="AQI1"/>
      <c r="AQJ1"/>
      <c r="AQK1"/>
      <c r="AQL1"/>
      <c r="AQM1"/>
      <c r="AQN1"/>
      <c r="AQO1"/>
      <c r="AQP1"/>
      <c r="AQQ1"/>
      <c r="AQR1"/>
      <c r="AQS1"/>
      <c r="AQT1"/>
      <c r="AQU1"/>
      <c r="AQV1"/>
      <c r="AQW1"/>
      <c r="AQX1"/>
      <c r="AQY1"/>
      <c r="AQZ1"/>
      <c r="ARA1"/>
      <c r="ARB1"/>
      <c r="ARC1"/>
      <c r="ARD1"/>
      <c r="ARE1"/>
      <c r="ARF1"/>
      <c r="ARG1"/>
      <c r="ARH1"/>
      <c r="ARI1"/>
      <c r="ARJ1"/>
      <c r="ARK1"/>
      <c r="ARL1"/>
      <c r="ARM1"/>
      <c r="ARN1"/>
      <c r="ARO1"/>
      <c r="ARP1"/>
      <c r="ARQ1"/>
      <c r="ARR1"/>
      <c r="ARS1"/>
      <c r="ART1"/>
      <c r="ARU1"/>
      <c r="ARV1"/>
      <c r="ARW1"/>
      <c r="ARX1"/>
      <c r="ARY1"/>
      <c r="ARZ1"/>
      <c r="ASA1"/>
      <c r="ASB1"/>
      <c r="ASC1"/>
      <c r="ASD1"/>
      <c r="ASE1"/>
      <c r="ASF1"/>
      <c r="ASG1"/>
      <c r="ASH1"/>
      <c r="ASI1"/>
      <c r="ASJ1"/>
      <c r="ASK1"/>
      <c r="ASL1"/>
      <c r="ASM1"/>
      <c r="ASN1"/>
      <c r="ASO1"/>
      <c r="ASP1"/>
      <c r="ASQ1"/>
      <c r="ASR1"/>
      <c r="ASS1"/>
      <c r="AST1"/>
      <c r="ASU1"/>
      <c r="ASV1"/>
      <c r="ASW1"/>
      <c r="ASX1"/>
      <c r="ASY1"/>
      <c r="ASZ1"/>
      <c r="ATA1"/>
      <c r="ATB1"/>
      <c r="ATC1"/>
      <c r="ATD1"/>
      <c r="ATE1"/>
      <c r="ATF1"/>
      <c r="ATG1"/>
      <c r="ATH1"/>
      <c r="ATI1"/>
      <c r="ATJ1"/>
      <c r="ATK1"/>
      <c r="ATL1"/>
      <c r="ATM1"/>
      <c r="ATN1"/>
      <c r="ATO1"/>
      <c r="ATP1"/>
      <c r="ATQ1"/>
      <c r="ATR1"/>
      <c r="ATS1"/>
      <c r="ATT1"/>
      <c r="ATU1"/>
      <c r="ATV1"/>
      <c r="ATW1"/>
      <c r="ATX1"/>
      <c r="ATY1"/>
      <c r="ATZ1"/>
      <c r="AUA1"/>
      <c r="AUB1"/>
      <c r="AUC1"/>
      <c r="AUD1"/>
      <c r="AUE1"/>
      <c r="AUF1"/>
      <c r="AUG1"/>
      <c r="AUH1"/>
      <c r="AUI1"/>
      <c r="AUJ1"/>
      <c r="AUK1"/>
      <c r="AUL1"/>
      <c r="AUM1"/>
      <c r="AUN1"/>
      <c r="AUO1"/>
      <c r="AUP1"/>
      <c r="AUQ1"/>
      <c r="AUR1"/>
      <c r="AUS1"/>
      <c r="AUT1"/>
      <c r="AUU1"/>
      <c r="AUV1"/>
      <c r="AUW1"/>
      <c r="AUX1"/>
      <c r="AUY1"/>
      <c r="AUZ1"/>
      <c r="AVA1"/>
      <c r="AVB1"/>
      <c r="AVC1"/>
      <c r="AVD1"/>
      <c r="AVE1"/>
      <c r="AVF1"/>
      <c r="AVG1"/>
      <c r="AVH1"/>
      <c r="AVI1"/>
      <c r="AVJ1"/>
      <c r="AVK1"/>
      <c r="AVL1"/>
      <c r="AVM1"/>
      <c r="AVN1"/>
      <c r="AVO1"/>
      <c r="AVP1"/>
      <c r="AVQ1"/>
      <c r="AVR1"/>
      <c r="AVS1"/>
      <c r="AVT1"/>
      <c r="AVU1"/>
      <c r="AVV1"/>
      <c r="AVW1"/>
      <c r="AVX1"/>
      <c r="AVY1"/>
      <c r="AVZ1"/>
      <c r="AWA1"/>
      <c r="AWB1"/>
      <c r="AWC1"/>
      <c r="AWD1"/>
      <c r="AWE1"/>
      <c r="AWF1"/>
      <c r="AWG1"/>
      <c r="AWH1"/>
      <c r="AWI1"/>
      <c r="AWJ1"/>
      <c r="AWK1"/>
      <c r="AWL1"/>
      <c r="AWM1"/>
      <c r="AWN1"/>
      <c r="AWO1"/>
      <c r="AWP1"/>
      <c r="AWQ1"/>
      <c r="AWR1"/>
      <c r="AWS1"/>
      <c r="AWT1"/>
      <c r="AWU1"/>
      <c r="AWV1"/>
      <c r="AWW1"/>
      <c r="AWX1"/>
      <c r="AWY1"/>
      <c r="AWZ1"/>
      <c r="AXA1"/>
      <c r="AXB1"/>
      <c r="AXC1"/>
      <c r="AXD1"/>
      <c r="AXE1"/>
      <c r="AXF1"/>
      <c r="AXG1"/>
      <c r="AXH1"/>
      <c r="AXI1"/>
      <c r="AXJ1"/>
      <c r="AXK1"/>
      <c r="AXL1"/>
      <c r="AXM1"/>
      <c r="AXN1"/>
      <c r="AXO1"/>
      <c r="AXP1"/>
      <c r="AXQ1"/>
      <c r="AXR1"/>
      <c r="AXS1"/>
      <c r="AXT1"/>
      <c r="AXU1"/>
      <c r="AXV1"/>
      <c r="AXW1"/>
      <c r="AXX1"/>
      <c r="AXY1"/>
      <c r="AXZ1"/>
      <c r="AYA1"/>
      <c r="AYB1"/>
      <c r="AYC1"/>
      <c r="AYD1"/>
      <c r="AYE1"/>
      <c r="AYF1"/>
      <c r="AYG1"/>
      <c r="AYH1"/>
      <c r="AYI1"/>
      <c r="AYJ1"/>
      <c r="AYK1"/>
      <c r="AYL1"/>
      <c r="AYM1"/>
      <c r="AYN1"/>
      <c r="AYO1"/>
      <c r="AYP1"/>
      <c r="AYQ1"/>
      <c r="AYR1"/>
      <c r="AYS1"/>
      <c r="AYT1"/>
      <c r="AYU1"/>
      <c r="AYV1"/>
      <c r="AYW1"/>
      <c r="AYX1"/>
      <c r="AYY1"/>
      <c r="AYZ1"/>
      <c r="AZA1"/>
      <c r="AZB1"/>
      <c r="AZC1"/>
      <c r="AZD1"/>
      <c r="AZE1"/>
      <c r="AZF1"/>
      <c r="AZG1"/>
      <c r="AZH1"/>
      <c r="AZI1"/>
      <c r="AZJ1"/>
      <c r="AZK1"/>
      <c r="AZL1"/>
      <c r="AZM1"/>
      <c r="AZN1"/>
      <c r="AZO1"/>
      <c r="AZP1"/>
      <c r="AZQ1"/>
      <c r="AZR1"/>
      <c r="AZS1"/>
      <c r="AZT1"/>
      <c r="AZU1"/>
      <c r="AZV1"/>
      <c r="AZW1"/>
      <c r="AZX1"/>
      <c r="AZY1"/>
      <c r="AZZ1"/>
      <c r="BAA1"/>
      <c r="BAB1"/>
      <c r="BAC1"/>
      <c r="BAD1"/>
      <c r="BAE1"/>
      <c r="BAF1"/>
      <c r="BAG1"/>
      <c r="BAH1"/>
      <c r="BAI1"/>
      <c r="BAJ1"/>
      <c r="BAK1"/>
      <c r="BAL1"/>
      <c r="BAM1"/>
      <c r="BAN1"/>
      <c r="BAO1"/>
      <c r="BAP1"/>
      <c r="BAQ1"/>
      <c r="BAR1"/>
      <c r="BAS1"/>
      <c r="BAT1"/>
      <c r="BAU1"/>
      <c r="BAV1"/>
      <c r="BAW1"/>
      <c r="BAX1"/>
      <c r="BAY1"/>
      <c r="BAZ1"/>
      <c r="BBA1"/>
      <c r="BBB1"/>
      <c r="BBC1"/>
      <c r="BBD1"/>
      <c r="BBE1"/>
      <c r="BBF1"/>
      <c r="BBG1"/>
      <c r="BBH1"/>
      <c r="BBI1"/>
      <c r="BBJ1"/>
      <c r="BBK1"/>
      <c r="BBL1"/>
      <c r="BBM1"/>
      <c r="BBN1"/>
      <c r="BBO1"/>
      <c r="BBP1"/>
      <c r="BBQ1"/>
      <c r="BBR1"/>
      <c r="BBS1"/>
      <c r="BBT1"/>
      <c r="BBU1"/>
      <c r="BBV1"/>
      <c r="BBW1"/>
      <c r="BBX1"/>
      <c r="BBY1"/>
      <c r="BBZ1"/>
      <c r="BCA1"/>
      <c r="BCB1"/>
      <c r="BCC1"/>
      <c r="BCD1"/>
      <c r="BCE1"/>
      <c r="BCF1"/>
      <c r="BCG1"/>
      <c r="BCH1"/>
      <c r="BCI1"/>
      <c r="BCJ1"/>
      <c r="BCK1"/>
      <c r="BCL1"/>
      <c r="BCM1"/>
      <c r="BCN1"/>
      <c r="BCO1"/>
      <c r="BCP1"/>
      <c r="BCQ1"/>
      <c r="BCR1"/>
      <c r="BCS1"/>
      <c r="BCT1"/>
      <c r="BCU1"/>
      <c r="BCV1"/>
      <c r="BCW1"/>
      <c r="BCX1"/>
      <c r="BCY1"/>
      <c r="BCZ1"/>
      <c r="BDA1"/>
      <c r="BDB1"/>
      <c r="BDC1"/>
      <c r="BDD1"/>
      <c r="BDE1"/>
      <c r="BDF1"/>
      <c r="BDG1"/>
      <c r="BDH1"/>
      <c r="BDI1"/>
      <c r="BDJ1"/>
      <c r="BDK1"/>
      <c r="BDL1"/>
      <c r="BDM1"/>
      <c r="BDN1"/>
      <c r="BDO1"/>
      <c r="BDP1"/>
      <c r="BDQ1"/>
      <c r="BDR1"/>
      <c r="BDS1"/>
      <c r="BDT1"/>
      <c r="BDU1"/>
      <c r="BDV1"/>
      <c r="BDW1"/>
      <c r="BDX1"/>
      <c r="BDY1"/>
      <c r="BDZ1"/>
      <c r="BEA1"/>
      <c r="BEB1"/>
      <c r="BEC1"/>
      <c r="BED1"/>
      <c r="BEE1"/>
      <c r="BEF1"/>
      <c r="BEG1"/>
      <c r="BEH1"/>
      <c r="BEI1"/>
      <c r="BEJ1"/>
      <c r="BEK1"/>
      <c r="BEL1"/>
      <c r="BEM1"/>
      <c r="BEN1"/>
      <c r="BEO1"/>
      <c r="BEP1"/>
      <c r="BEQ1"/>
      <c r="BER1"/>
      <c r="BES1"/>
      <c r="BET1"/>
      <c r="BEU1"/>
      <c r="BEV1"/>
      <c r="BEW1"/>
      <c r="BEX1"/>
      <c r="BEY1"/>
      <c r="BEZ1"/>
      <c r="BFA1"/>
      <c r="BFB1"/>
      <c r="BFC1"/>
      <c r="BFD1"/>
      <c r="BFE1"/>
      <c r="BFF1"/>
      <c r="BFG1"/>
      <c r="BFH1"/>
      <c r="BFI1"/>
      <c r="BFJ1"/>
      <c r="BFK1"/>
      <c r="BFL1"/>
      <c r="BFM1"/>
      <c r="BFN1"/>
      <c r="BFO1"/>
      <c r="BFP1"/>
      <c r="BFQ1"/>
      <c r="BFR1"/>
      <c r="BFS1"/>
      <c r="BFT1"/>
      <c r="BFU1"/>
      <c r="BFV1"/>
      <c r="BFW1"/>
      <c r="BFX1"/>
      <c r="BFY1"/>
      <c r="BFZ1"/>
      <c r="BGA1"/>
      <c r="BGB1"/>
      <c r="BGC1"/>
      <c r="BGD1"/>
      <c r="BGE1"/>
      <c r="BGF1"/>
      <c r="BGG1"/>
      <c r="BGH1"/>
      <c r="BGI1"/>
      <c r="BGJ1"/>
      <c r="BGK1"/>
      <c r="BGL1"/>
      <c r="BGM1"/>
      <c r="BGN1"/>
      <c r="BGO1"/>
      <c r="BGP1"/>
      <c r="BGQ1"/>
      <c r="BGR1"/>
      <c r="BGS1"/>
      <c r="BGT1"/>
      <c r="BGU1"/>
      <c r="BGV1"/>
      <c r="BGW1"/>
      <c r="BGX1"/>
      <c r="BGY1"/>
      <c r="BGZ1"/>
      <c r="BHA1"/>
      <c r="BHB1"/>
      <c r="BHC1"/>
      <c r="BHD1"/>
      <c r="BHE1"/>
      <c r="BHF1"/>
      <c r="BHG1"/>
      <c r="BHH1"/>
      <c r="BHI1"/>
      <c r="BHJ1"/>
      <c r="BHK1"/>
      <c r="BHL1"/>
      <c r="BHM1"/>
      <c r="BHN1"/>
      <c r="BHO1"/>
      <c r="BHP1"/>
      <c r="BHQ1"/>
      <c r="BHR1"/>
      <c r="BHS1"/>
      <c r="BHT1"/>
      <c r="BHU1"/>
      <c r="BHV1"/>
      <c r="BHW1"/>
      <c r="BHX1"/>
      <c r="BHY1"/>
      <c r="BHZ1"/>
      <c r="BIA1"/>
      <c r="BIB1"/>
      <c r="BIC1"/>
      <c r="BID1"/>
      <c r="BIE1"/>
      <c r="BIF1"/>
      <c r="BIG1"/>
      <c r="BIH1"/>
      <c r="BII1"/>
      <c r="BIJ1"/>
      <c r="BIK1"/>
      <c r="BIL1"/>
      <c r="BIM1"/>
      <c r="BIN1"/>
      <c r="BIO1"/>
      <c r="BIP1"/>
      <c r="BIQ1"/>
      <c r="BIR1"/>
      <c r="BIS1"/>
      <c r="BIT1"/>
      <c r="BIU1"/>
      <c r="BIV1"/>
      <c r="BIW1"/>
      <c r="BIX1"/>
      <c r="BIY1"/>
      <c r="BIZ1"/>
      <c r="BJA1"/>
      <c r="BJB1"/>
      <c r="BJC1"/>
      <c r="BJD1"/>
      <c r="BJE1"/>
      <c r="BJF1"/>
      <c r="BJG1"/>
      <c r="BJH1"/>
      <c r="BJI1"/>
      <c r="BJJ1"/>
      <c r="BJK1"/>
      <c r="BJL1"/>
      <c r="BJM1"/>
      <c r="BJN1"/>
      <c r="BJO1"/>
      <c r="BJP1"/>
      <c r="BJQ1"/>
      <c r="BJR1"/>
      <c r="BJS1"/>
      <c r="BJT1"/>
      <c r="BJU1"/>
      <c r="BJV1"/>
      <c r="BJW1"/>
      <c r="BJX1"/>
      <c r="BJY1"/>
      <c r="BJZ1"/>
      <c r="BKA1"/>
      <c r="BKB1"/>
      <c r="BKC1"/>
      <c r="BKD1"/>
      <c r="BKE1"/>
      <c r="BKF1"/>
      <c r="BKG1"/>
      <c r="BKH1"/>
      <c r="BKI1"/>
      <c r="BKJ1"/>
      <c r="BKK1"/>
      <c r="BKL1"/>
      <c r="BKM1"/>
      <c r="BKN1"/>
      <c r="BKO1"/>
      <c r="BKP1"/>
      <c r="BKQ1"/>
      <c r="BKR1"/>
      <c r="BKS1"/>
      <c r="BKT1"/>
      <c r="BKU1"/>
      <c r="BKV1"/>
      <c r="BKW1"/>
      <c r="BKX1"/>
      <c r="BKY1"/>
      <c r="BKZ1"/>
      <c r="BLA1"/>
      <c r="BLB1"/>
      <c r="BLC1"/>
      <c r="BLD1"/>
      <c r="BLE1"/>
      <c r="BLF1"/>
      <c r="BLG1"/>
      <c r="BLH1"/>
      <c r="BLI1"/>
      <c r="BLJ1"/>
      <c r="BLK1"/>
      <c r="BLL1"/>
      <c r="BLM1"/>
      <c r="BLN1"/>
      <c r="BLO1"/>
      <c r="BLP1"/>
      <c r="BLQ1"/>
      <c r="BLR1"/>
      <c r="BLS1"/>
      <c r="BLT1"/>
      <c r="BLU1"/>
      <c r="BLV1"/>
      <c r="BLW1"/>
      <c r="BLX1"/>
      <c r="BLY1"/>
      <c r="BLZ1"/>
      <c r="BMA1"/>
      <c r="BMB1"/>
      <c r="BMC1"/>
      <c r="BMD1"/>
      <c r="BME1"/>
      <c r="BMF1"/>
      <c r="BMG1"/>
      <c r="BMH1"/>
      <c r="BMI1"/>
      <c r="BMJ1"/>
      <c r="BMK1"/>
      <c r="BML1"/>
      <c r="BMM1"/>
      <c r="BMN1"/>
      <c r="BMO1"/>
      <c r="BMP1"/>
      <c r="BMQ1"/>
      <c r="BMR1"/>
      <c r="BMS1"/>
      <c r="BMT1"/>
      <c r="BMU1"/>
      <c r="BMV1"/>
      <c r="BMW1"/>
      <c r="BMX1"/>
      <c r="BMY1"/>
      <c r="BMZ1"/>
      <c r="BNA1"/>
      <c r="BNB1"/>
      <c r="BNC1"/>
      <c r="BND1"/>
      <c r="BNE1"/>
      <c r="BNF1"/>
      <c r="BNG1"/>
      <c r="BNH1"/>
      <c r="BNI1"/>
      <c r="BNJ1"/>
      <c r="BNK1"/>
      <c r="BNL1"/>
      <c r="BNM1"/>
      <c r="BNN1"/>
      <c r="BNO1"/>
      <c r="BNP1"/>
      <c r="BNQ1"/>
      <c r="BNR1"/>
      <c r="BNS1"/>
      <c r="BNT1"/>
      <c r="BNU1"/>
      <c r="BNV1"/>
      <c r="BNW1"/>
      <c r="BNX1"/>
      <c r="BNY1"/>
      <c r="BNZ1"/>
      <c r="BOA1"/>
      <c r="BOB1"/>
      <c r="BOC1"/>
      <c r="BOD1"/>
      <c r="BOE1"/>
      <c r="BOF1"/>
      <c r="BOG1"/>
      <c r="BOH1"/>
      <c r="BOI1"/>
      <c r="BOJ1"/>
      <c r="BOK1"/>
      <c r="BOL1"/>
      <c r="BOM1"/>
      <c r="BON1"/>
      <c r="BOO1"/>
      <c r="BOP1"/>
      <c r="BOQ1"/>
      <c r="BOR1"/>
      <c r="BOS1"/>
      <c r="BOT1"/>
      <c r="BOU1"/>
      <c r="BOV1"/>
      <c r="BOW1"/>
      <c r="BOX1"/>
      <c r="BOY1"/>
      <c r="BOZ1"/>
      <c r="BPA1"/>
      <c r="BPB1"/>
      <c r="BPC1"/>
      <c r="BPD1"/>
      <c r="BPE1"/>
      <c r="BPF1"/>
      <c r="BPG1"/>
      <c r="BPH1"/>
      <c r="BPI1"/>
      <c r="BPJ1"/>
      <c r="BPK1"/>
      <c r="BPL1"/>
      <c r="BPM1"/>
      <c r="BPN1"/>
      <c r="BPO1"/>
      <c r="BPP1"/>
      <c r="BPQ1"/>
      <c r="BPR1"/>
      <c r="BPS1"/>
      <c r="BPT1"/>
      <c r="BPU1"/>
      <c r="BPV1"/>
      <c r="BPW1"/>
      <c r="BPX1"/>
      <c r="BPY1"/>
      <c r="BPZ1"/>
      <c r="BQA1"/>
      <c r="BQB1"/>
      <c r="BQC1"/>
      <c r="BQD1"/>
      <c r="BQE1"/>
      <c r="BQF1"/>
      <c r="BQG1"/>
      <c r="BQH1"/>
      <c r="BQI1"/>
      <c r="BQJ1"/>
      <c r="BQK1"/>
      <c r="BQL1"/>
      <c r="BQM1"/>
      <c r="BQN1"/>
      <c r="BQO1"/>
      <c r="BQP1"/>
      <c r="BQQ1"/>
      <c r="BQR1"/>
      <c r="BQS1"/>
      <c r="BQT1"/>
      <c r="BQU1"/>
      <c r="BQV1"/>
      <c r="BQW1"/>
      <c r="BQX1"/>
      <c r="BQY1"/>
      <c r="BQZ1"/>
      <c r="BRA1"/>
      <c r="BRB1"/>
      <c r="BRC1"/>
      <c r="BRD1"/>
      <c r="BRE1"/>
      <c r="BRF1"/>
      <c r="BRG1"/>
      <c r="BRH1"/>
      <c r="BRI1"/>
      <c r="BRJ1"/>
      <c r="BRK1"/>
      <c r="BRL1"/>
      <c r="BRM1"/>
      <c r="BRN1"/>
      <c r="BRO1"/>
      <c r="BRP1"/>
      <c r="BRQ1"/>
      <c r="BRR1"/>
      <c r="BRS1"/>
      <c r="BRT1"/>
      <c r="BRU1"/>
      <c r="BRV1"/>
      <c r="BRW1"/>
      <c r="BRX1"/>
      <c r="BRY1"/>
      <c r="BRZ1"/>
      <c r="BSA1"/>
      <c r="BSB1"/>
      <c r="BSC1"/>
      <c r="BSD1"/>
      <c r="BSE1"/>
      <c r="BSF1"/>
      <c r="BSG1"/>
      <c r="BSH1"/>
      <c r="BSI1"/>
      <c r="BSJ1"/>
      <c r="BSK1"/>
      <c r="BSL1"/>
      <c r="BSM1"/>
      <c r="BSN1"/>
      <c r="BSO1"/>
      <c r="BSP1"/>
      <c r="BSQ1"/>
      <c r="BSR1"/>
      <c r="BSS1"/>
      <c r="BST1"/>
      <c r="BSU1"/>
      <c r="BSV1"/>
      <c r="BSW1"/>
      <c r="BSX1"/>
      <c r="BSY1"/>
      <c r="BSZ1"/>
      <c r="BTA1"/>
      <c r="BTB1"/>
      <c r="BTC1"/>
      <c r="BTD1"/>
      <c r="BTE1"/>
      <c r="BTF1"/>
      <c r="BTG1"/>
      <c r="BTH1"/>
      <c r="BTI1"/>
      <c r="BTJ1"/>
      <c r="BTK1"/>
      <c r="BTL1"/>
      <c r="BTM1"/>
      <c r="BTN1"/>
      <c r="BTO1"/>
      <c r="BTP1"/>
      <c r="BTQ1"/>
      <c r="BTR1"/>
      <c r="BTS1"/>
      <c r="BTT1"/>
      <c r="BTU1"/>
      <c r="BTV1"/>
      <c r="BTW1"/>
      <c r="BTX1"/>
      <c r="BTY1"/>
      <c r="BTZ1"/>
      <c r="BUA1"/>
      <c r="BUB1"/>
      <c r="BUC1"/>
      <c r="BUD1"/>
      <c r="BUE1"/>
      <c r="BUF1"/>
      <c r="BUG1"/>
      <c r="BUH1"/>
      <c r="BUI1"/>
      <c r="BUJ1"/>
      <c r="BUK1"/>
      <c r="BUL1"/>
      <c r="BUM1"/>
      <c r="BUN1"/>
      <c r="BUO1"/>
      <c r="BUP1"/>
      <c r="BUQ1"/>
      <c r="BUR1"/>
      <c r="BUS1"/>
      <c r="BUT1"/>
      <c r="BUU1"/>
      <c r="BUV1"/>
      <c r="BUW1"/>
      <c r="BUX1"/>
      <c r="BUY1"/>
      <c r="BUZ1"/>
      <c r="BVA1"/>
      <c r="BVB1"/>
      <c r="BVC1"/>
      <c r="BVD1"/>
      <c r="BVE1"/>
      <c r="BVF1"/>
      <c r="BVG1"/>
      <c r="BVH1"/>
      <c r="BVI1"/>
      <c r="BVJ1"/>
      <c r="BVK1"/>
      <c r="BVL1"/>
      <c r="BVM1"/>
      <c r="BVN1"/>
      <c r="BVO1"/>
      <c r="BVP1"/>
      <c r="BVQ1"/>
      <c r="BVR1"/>
      <c r="BVS1"/>
      <c r="BVT1"/>
      <c r="BVU1"/>
      <c r="BVV1"/>
      <c r="BVW1"/>
      <c r="BVX1"/>
      <c r="BVY1"/>
      <c r="BVZ1"/>
      <c r="BWA1"/>
      <c r="BWB1"/>
      <c r="BWC1"/>
      <c r="BWD1"/>
      <c r="BWE1"/>
      <c r="BWF1"/>
      <c r="BWG1"/>
      <c r="BWH1"/>
      <c r="BWI1"/>
      <c r="BWJ1"/>
      <c r="BWK1"/>
      <c r="BWL1"/>
      <c r="BWM1"/>
      <c r="BWN1"/>
      <c r="BWO1"/>
      <c r="BWP1"/>
      <c r="BWQ1"/>
      <c r="BWR1"/>
      <c r="BWS1"/>
      <c r="BWT1"/>
      <c r="BWU1"/>
      <c r="BWV1"/>
      <c r="BWW1"/>
      <c r="BWX1"/>
      <c r="BWY1"/>
      <c r="BWZ1"/>
      <c r="BXA1"/>
      <c r="BXB1"/>
      <c r="BXC1"/>
      <c r="BXD1"/>
      <c r="BXE1"/>
      <c r="BXF1"/>
      <c r="BXG1"/>
      <c r="BXH1"/>
      <c r="BXI1"/>
      <c r="BXJ1"/>
      <c r="BXK1"/>
      <c r="BXL1"/>
      <c r="BXM1"/>
      <c r="BXN1"/>
      <c r="BXO1"/>
      <c r="BXP1"/>
      <c r="BXQ1"/>
      <c r="BXR1"/>
      <c r="BXS1"/>
      <c r="BXT1"/>
      <c r="BXU1"/>
      <c r="BXV1"/>
      <c r="BXW1"/>
      <c r="BXX1"/>
      <c r="BXY1"/>
      <c r="BXZ1"/>
      <c r="BYA1"/>
      <c r="BYB1"/>
      <c r="BYC1"/>
      <c r="BYD1"/>
      <c r="BYE1"/>
      <c r="BYF1"/>
      <c r="BYG1"/>
      <c r="BYH1"/>
      <c r="BYI1"/>
      <c r="BYJ1"/>
      <c r="BYK1"/>
      <c r="BYL1"/>
      <c r="BYM1"/>
      <c r="BYN1"/>
      <c r="BYO1"/>
      <c r="BYP1"/>
      <c r="BYQ1"/>
      <c r="BYR1"/>
      <c r="BYS1"/>
      <c r="BYT1"/>
      <c r="BYU1"/>
      <c r="BYV1"/>
      <c r="BYW1"/>
      <c r="BYX1"/>
      <c r="BYY1"/>
      <c r="BYZ1"/>
      <c r="BZA1"/>
      <c r="BZB1"/>
      <c r="BZC1"/>
      <c r="BZD1"/>
      <c r="BZE1"/>
      <c r="BZF1"/>
      <c r="BZG1"/>
      <c r="BZH1"/>
      <c r="BZI1"/>
      <c r="BZJ1"/>
      <c r="BZK1"/>
      <c r="BZL1"/>
      <c r="BZM1"/>
      <c r="BZN1"/>
      <c r="BZO1"/>
      <c r="BZP1"/>
      <c r="BZQ1"/>
      <c r="BZR1"/>
      <c r="BZS1"/>
      <c r="BZT1"/>
      <c r="BZU1"/>
      <c r="BZV1"/>
      <c r="BZW1"/>
      <c r="BZX1"/>
      <c r="BZY1"/>
      <c r="BZZ1"/>
      <c r="CAA1"/>
      <c r="CAB1"/>
      <c r="CAC1"/>
      <c r="CAD1"/>
      <c r="CAE1"/>
      <c r="CAF1"/>
      <c r="CAG1"/>
      <c r="CAH1"/>
      <c r="CAI1"/>
      <c r="CAJ1"/>
      <c r="CAK1"/>
      <c r="CAL1"/>
      <c r="CAM1"/>
      <c r="CAN1"/>
      <c r="CAO1"/>
      <c r="CAP1"/>
      <c r="CAQ1"/>
      <c r="CAR1"/>
      <c r="CAS1"/>
      <c r="CAT1"/>
      <c r="CAU1"/>
      <c r="CAV1"/>
      <c r="CAW1"/>
      <c r="CAX1"/>
      <c r="CAY1"/>
      <c r="CAZ1"/>
      <c r="CBA1"/>
      <c r="CBB1"/>
      <c r="CBC1"/>
      <c r="CBD1"/>
      <c r="CBE1"/>
      <c r="CBF1"/>
      <c r="CBG1"/>
      <c r="CBH1"/>
      <c r="CBI1"/>
      <c r="CBJ1"/>
      <c r="CBK1"/>
      <c r="CBL1"/>
      <c r="CBM1"/>
      <c r="CBN1"/>
      <c r="CBO1"/>
      <c r="CBP1"/>
      <c r="CBQ1"/>
      <c r="CBR1"/>
      <c r="CBS1"/>
      <c r="CBT1"/>
      <c r="CBU1"/>
      <c r="CBV1"/>
      <c r="CBW1"/>
      <c r="CBX1"/>
      <c r="CBY1"/>
      <c r="CBZ1"/>
      <c r="CCA1"/>
      <c r="CCB1"/>
      <c r="CCC1"/>
      <c r="CCD1"/>
      <c r="CCE1"/>
      <c r="CCF1"/>
      <c r="CCG1"/>
      <c r="CCH1"/>
      <c r="CCI1"/>
      <c r="CCJ1"/>
      <c r="CCK1"/>
      <c r="CCL1"/>
      <c r="CCM1"/>
      <c r="CCN1"/>
      <c r="CCO1"/>
      <c r="CCP1"/>
      <c r="CCQ1"/>
      <c r="CCR1"/>
      <c r="CCS1"/>
      <c r="CCT1"/>
      <c r="CCU1"/>
      <c r="CCV1"/>
      <c r="CCW1"/>
      <c r="CCX1"/>
      <c r="CCY1"/>
      <c r="CCZ1"/>
      <c r="CDA1"/>
      <c r="CDB1"/>
      <c r="CDC1"/>
      <c r="CDD1"/>
      <c r="CDE1"/>
      <c r="CDF1"/>
      <c r="CDG1"/>
      <c r="CDH1"/>
      <c r="CDI1"/>
      <c r="CDJ1"/>
      <c r="CDK1"/>
      <c r="CDL1"/>
      <c r="CDM1"/>
      <c r="CDN1"/>
      <c r="CDO1"/>
      <c r="CDP1"/>
      <c r="CDQ1"/>
      <c r="CDR1"/>
      <c r="CDS1"/>
      <c r="CDT1"/>
      <c r="CDU1"/>
      <c r="CDV1"/>
      <c r="CDW1"/>
      <c r="CDX1"/>
      <c r="CDY1"/>
      <c r="CDZ1"/>
      <c r="CEA1"/>
      <c r="CEB1"/>
      <c r="CEC1"/>
      <c r="CED1"/>
      <c r="CEE1"/>
      <c r="CEF1"/>
      <c r="CEG1"/>
      <c r="CEH1"/>
      <c r="CEI1"/>
      <c r="CEJ1"/>
      <c r="CEK1"/>
      <c r="CEL1"/>
      <c r="CEM1"/>
      <c r="CEN1"/>
      <c r="CEO1"/>
      <c r="CEP1"/>
      <c r="CEQ1"/>
      <c r="CER1"/>
      <c r="CES1"/>
      <c r="CET1"/>
      <c r="CEU1"/>
      <c r="CEV1"/>
      <c r="CEW1"/>
      <c r="CEX1"/>
      <c r="CEY1"/>
      <c r="CEZ1"/>
      <c r="CFA1"/>
      <c r="CFB1"/>
      <c r="CFC1"/>
      <c r="CFD1"/>
      <c r="CFE1"/>
      <c r="CFF1"/>
      <c r="CFG1"/>
      <c r="CFH1"/>
      <c r="CFI1"/>
      <c r="CFJ1"/>
      <c r="CFK1"/>
      <c r="CFL1"/>
      <c r="CFM1"/>
      <c r="CFN1"/>
      <c r="CFO1"/>
      <c r="CFP1"/>
      <c r="CFQ1"/>
      <c r="CFR1"/>
      <c r="CFS1"/>
      <c r="CFT1"/>
      <c r="CFU1"/>
      <c r="CFV1"/>
      <c r="CFW1"/>
      <c r="CFX1"/>
      <c r="CFY1"/>
      <c r="CFZ1"/>
      <c r="CGA1"/>
      <c r="CGB1"/>
      <c r="CGC1"/>
      <c r="CGD1"/>
      <c r="CGE1"/>
      <c r="CGF1"/>
      <c r="CGG1"/>
      <c r="CGH1"/>
      <c r="CGI1"/>
      <c r="CGJ1"/>
      <c r="CGK1"/>
      <c r="CGL1"/>
      <c r="CGM1"/>
      <c r="CGN1"/>
      <c r="CGO1"/>
      <c r="CGP1"/>
      <c r="CGQ1"/>
      <c r="CGR1"/>
      <c r="CGS1"/>
      <c r="CGT1"/>
      <c r="CGU1"/>
      <c r="CGV1"/>
      <c r="CGW1"/>
      <c r="CGX1"/>
      <c r="CGY1"/>
      <c r="CGZ1"/>
      <c r="CHA1"/>
      <c r="CHB1"/>
      <c r="CHC1"/>
      <c r="CHD1"/>
      <c r="CHE1"/>
      <c r="CHF1"/>
      <c r="CHG1"/>
      <c r="CHH1"/>
      <c r="CHI1"/>
      <c r="CHJ1"/>
      <c r="CHK1"/>
      <c r="CHL1"/>
      <c r="CHM1"/>
      <c r="CHN1"/>
      <c r="CHO1"/>
      <c r="CHP1"/>
      <c r="CHQ1"/>
      <c r="CHR1"/>
      <c r="CHS1"/>
      <c r="CHT1"/>
      <c r="CHU1"/>
      <c r="CHV1"/>
      <c r="CHW1"/>
      <c r="CHX1"/>
      <c r="CHY1"/>
      <c r="CHZ1"/>
      <c r="CIA1"/>
      <c r="CIB1"/>
      <c r="CIC1"/>
      <c r="CID1"/>
      <c r="CIE1"/>
      <c r="CIF1"/>
      <c r="CIG1"/>
      <c r="CIH1"/>
      <c r="CII1"/>
      <c r="CIJ1"/>
      <c r="CIK1"/>
      <c r="CIL1"/>
      <c r="CIM1"/>
      <c r="CIN1"/>
      <c r="CIO1"/>
      <c r="CIP1"/>
      <c r="CIQ1"/>
      <c r="CIR1"/>
      <c r="CIS1"/>
      <c r="CIT1"/>
      <c r="CIU1"/>
      <c r="CIV1"/>
      <c r="CIW1"/>
      <c r="CIX1"/>
      <c r="CIY1"/>
      <c r="CIZ1"/>
      <c r="CJA1"/>
      <c r="CJB1"/>
      <c r="CJC1"/>
      <c r="CJD1"/>
      <c r="CJE1"/>
      <c r="CJF1"/>
      <c r="CJG1"/>
      <c r="CJH1"/>
      <c r="CJI1"/>
      <c r="CJJ1"/>
      <c r="CJK1"/>
      <c r="CJL1"/>
      <c r="CJM1"/>
      <c r="CJN1"/>
      <c r="CJO1"/>
      <c r="CJP1"/>
      <c r="CJQ1"/>
      <c r="CJR1"/>
      <c r="CJS1"/>
      <c r="CJT1"/>
      <c r="CJU1"/>
      <c r="CJV1"/>
      <c r="CJW1"/>
      <c r="CJX1"/>
      <c r="CJY1"/>
      <c r="CJZ1"/>
      <c r="CKA1"/>
      <c r="CKB1"/>
      <c r="CKC1"/>
      <c r="CKD1"/>
      <c r="CKE1"/>
      <c r="CKF1"/>
      <c r="CKG1"/>
      <c r="CKH1"/>
      <c r="CKI1"/>
      <c r="CKJ1"/>
      <c r="CKK1"/>
      <c r="CKL1"/>
      <c r="CKM1"/>
      <c r="CKN1"/>
      <c r="CKO1"/>
      <c r="CKP1"/>
      <c r="CKQ1"/>
      <c r="CKR1"/>
      <c r="CKS1"/>
      <c r="CKT1"/>
      <c r="CKU1"/>
      <c r="CKV1"/>
      <c r="CKW1"/>
      <c r="CKX1"/>
      <c r="CKY1"/>
      <c r="CKZ1"/>
      <c r="CLA1"/>
      <c r="CLB1"/>
      <c r="CLC1"/>
      <c r="CLD1"/>
      <c r="CLE1"/>
      <c r="CLF1"/>
      <c r="CLG1"/>
      <c r="CLH1"/>
      <c r="CLI1"/>
      <c r="CLJ1"/>
      <c r="CLK1"/>
      <c r="CLL1"/>
      <c r="CLM1"/>
      <c r="CLN1"/>
      <c r="CLO1"/>
      <c r="CLP1"/>
      <c r="CLQ1"/>
      <c r="CLR1"/>
      <c r="CLS1"/>
      <c r="CLT1"/>
      <c r="CLU1"/>
      <c r="CLV1"/>
      <c r="CLW1"/>
      <c r="CLX1"/>
      <c r="CLY1"/>
      <c r="CLZ1"/>
      <c r="CMA1"/>
      <c r="CMB1"/>
      <c r="CMC1"/>
      <c r="CMD1"/>
      <c r="CME1"/>
      <c r="CMF1"/>
      <c r="CMG1"/>
      <c r="CMH1"/>
      <c r="CMI1"/>
      <c r="CMJ1"/>
      <c r="CMK1"/>
      <c r="CML1"/>
      <c r="CMM1"/>
      <c r="CMN1"/>
      <c r="CMO1"/>
      <c r="CMP1"/>
      <c r="CMQ1"/>
      <c r="CMR1"/>
      <c r="CMS1"/>
      <c r="CMT1"/>
      <c r="CMU1"/>
      <c r="CMV1"/>
      <c r="CMW1"/>
      <c r="CMX1"/>
      <c r="CMY1"/>
      <c r="CMZ1"/>
      <c r="CNA1"/>
      <c r="CNB1"/>
      <c r="CNC1"/>
      <c r="CND1"/>
      <c r="CNE1"/>
      <c r="CNF1"/>
      <c r="CNG1"/>
      <c r="CNH1"/>
      <c r="CNI1"/>
      <c r="CNJ1"/>
      <c r="CNK1"/>
      <c r="CNL1"/>
      <c r="CNM1"/>
      <c r="CNN1"/>
      <c r="CNO1"/>
      <c r="CNP1"/>
      <c r="CNQ1"/>
      <c r="CNR1"/>
      <c r="CNS1"/>
      <c r="CNT1"/>
      <c r="CNU1"/>
      <c r="CNV1"/>
      <c r="CNW1"/>
      <c r="CNX1"/>
      <c r="CNY1"/>
      <c r="CNZ1"/>
      <c r="COA1"/>
      <c r="COB1"/>
      <c r="COC1"/>
      <c r="COD1"/>
      <c r="COE1"/>
      <c r="COF1"/>
      <c r="COG1"/>
      <c r="COH1"/>
      <c r="COI1"/>
      <c r="COJ1"/>
      <c r="COK1"/>
      <c r="COL1"/>
      <c r="COM1"/>
      <c r="CON1"/>
      <c r="COO1"/>
      <c r="COP1"/>
      <c r="COQ1"/>
      <c r="COR1"/>
      <c r="COS1"/>
      <c r="COT1"/>
      <c r="COU1"/>
      <c r="COV1"/>
      <c r="COW1"/>
      <c r="COX1"/>
      <c r="COY1"/>
      <c r="COZ1"/>
      <c r="CPA1"/>
      <c r="CPB1"/>
      <c r="CPC1"/>
      <c r="CPD1"/>
      <c r="CPE1"/>
      <c r="CPF1"/>
      <c r="CPG1"/>
      <c r="CPH1"/>
      <c r="CPI1"/>
      <c r="CPJ1"/>
      <c r="CPK1"/>
      <c r="CPL1"/>
      <c r="CPM1"/>
      <c r="CPN1"/>
      <c r="CPO1"/>
      <c r="CPP1"/>
      <c r="CPQ1"/>
      <c r="CPR1"/>
      <c r="CPS1"/>
      <c r="CPT1"/>
      <c r="CPU1"/>
      <c r="CPV1"/>
      <c r="CPW1"/>
      <c r="CPX1"/>
      <c r="CPY1"/>
      <c r="CPZ1"/>
      <c r="CQA1"/>
      <c r="CQB1"/>
      <c r="CQC1"/>
      <c r="CQD1"/>
      <c r="CQE1"/>
      <c r="CQF1"/>
      <c r="CQG1"/>
      <c r="CQH1"/>
      <c r="CQI1"/>
      <c r="CQJ1"/>
      <c r="CQK1"/>
      <c r="CQL1"/>
      <c r="CQM1"/>
      <c r="CQN1"/>
      <c r="CQO1"/>
      <c r="CQP1"/>
      <c r="CQQ1"/>
      <c r="CQR1"/>
      <c r="CQS1"/>
      <c r="CQT1"/>
      <c r="CQU1"/>
      <c r="CQV1"/>
      <c r="CQW1"/>
      <c r="CQX1"/>
      <c r="CQY1"/>
      <c r="CQZ1"/>
      <c r="CRA1"/>
      <c r="CRB1"/>
      <c r="CRC1"/>
      <c r="CRD1"/>
      <c r="CRE1"/>
      <c r="CRF1"/>
      <c r="CRG1"/>
      <c r="CRH1"/>
      <c r="CRI1"/>
      <c r="CRJ1"/>
      <c r="CRK1"/>
      <c r="CRL1"/>
      <c r="CRM1"/>
      <c r="CRN1"/>
      <c r="CRO1"/>
      <c r="CRP1"/>
      <c r="CRQ1"/>
      <c r="CRR1"/>
      <c r="CRS1"/>
      <c r="CRT1"/>
      <c r="CRU1"/>
      <c r="CRV1"/>
      <c r="CRW1"/>
      <c r="CRX1"/>
      <c r="CRY1"/>
      <c r="CRZ1"/>
      <c r="CSA1"/>
      <c r="CSB1"/>
      <c r="CSC1"/>
      <c r="CSD1"/>
      <c r="CSE1"/>
      <c r="CSF1"/>
      <c r="CSG1"/>
      <c r="CSH1"/>
      <c r="CSI1"/>
      <c r="CSJ1"/>
      <c r="CSK1"/>
      <c r="CSL1"/>
      <c r="CSM1"/>
      <c r="CSN1"/>
      <c r="CSO1"/>
      <c r="CSP1"/>
      <c r="CSQ1"/>
      <c r="CSR1"/>
      <c r="CSS1"/>
      <c r="CST1"/>
      <c r="CSU1"/>
      <c r="CSV1"/>
      <c r="CSW1"/>
      <c r="CSX1"/>
      <c r="CSY1"/>
      <c r="CSZ1"/>
      <c r="CTA1"/>
      <c r="CTB1"/>
      <c r="CTC1"/>
      <c r="CTD1"/>
      <c r="CTE1"/>
      <c r="CTF1"/>
      <c r="CTG1"/>
      <c r="CTH1"/>
      <c r="CTI1"/>
      <c r="CTJ1"/>
      <c r="CTK1"/>
      <c r="CTL1"/>
      <c r="CTM1"/>
      <c r="CTN1"/>
      <c r="CTO1"/>
      <c r="CTP1"/>
      <c r="CTQ1"/>
      <c r="CTR1"/>
      <c r="CTS1"/>
      <c r="CTT1"/>
      <c r="CTU1"/>
      <c r="CTV1"/>
      <c r="CTW1"/>
      <c r="CTX1"/>
      <c r="CTY1"/>
      <c r="CTZ1"/>
      <c r="CUA1"/>
      <c r="CUB1"/>
      <c r="CUC1"/>
      <c r="CUD1"/>
      <c r="CUE1"/>
      <c r="CUF1"/>
      <c r="CUG1"/>
      <c r="CUH1"/>
      <c r="CUI1"/>
      <c r="CUJ1"/>
      <c r="CUK1"/>
      <c r="CUL1"/>
      <c r="CUM1"/>
      <c r="CUN1"/>
      <c r="CUO1"/>
      <c r="CUP1"/>
      <c r="CUQ1"/>
      <c r="CUR1"/>
      <c r="CUS1"/>
      <c r="CUT1"/>
      <c r="CUU1"/>
      <c r="CUV1"/>
      <c r="CUW1"/>
      <c r="CUX1"/>
      <c r="CUY1"/>
      <c r="CUZ1"/>
      <c r="CVA1"/>
      <c r="CVB1"/>
      <c r="CVC1"/>
      <c r="CVD1"/>
      <c r="CVE1"/>
      <c r="CVF1"/>
      <c r="CVG1"/>
      <c r="CVH1"/>
      <c r="CVI1"/>
      <c r="CVJ1"/>
      <c r="CVK1"/>
      <c r="CVL1"/>
      <c r="CVM1"/>
      <c r="CVN1"/>
      <c r="CVO1"/>
      <c r="CVP1"/>
      <c r="CVQ1"/>
      <c r="CVR1"/>
      <c r="CVS1"/>
      <c r="CVT1"/>
      <c r="CVU1"/>
      <c r="CVV1"/>
      <c r="CVW1"/>
      <c r="CVX1"/>
      <c r="CVY1"/>
      <c r="CVZ1"/>
      <c r="CWA1"/>
      <c r="CWB1"/>
      <c r="CWC1"/>
      <c r="CWD1"/>
      <c r="CWE1"/>
      <c r="CWF1"/>
      <c r="CWG1"/>
      <c r="CWH1"/>
      <c r="CWI1"/>
      <c r="CWJ1"/>
      <c r="CWK1"/>
      <c r="CWL1"/>
      <c r="CWM1"/>
      <c r="CWN1"/>
      <c r="CWO1"/>
      <c r="CWP1"/>
      <c r="CWQ1"/>
      <c r="CWR1"/>
      <c r="CWS1"/>
      <c r="CWT1"/>
      <c r="CWU1"/>
      <c r="CWV1"/>
      <c r="CWW1"/>
      <c r="CWX1"/>
      <c r="CWY1"/>
      <c r="CWZ1"/>
      <c r="CXA1"/>
      <c r="CXB1"/>
      <c r="CXC1"/>
      <c r="CXD1"/>
      <c r="CXE1"/>
      <c r="CXF1"/>
      <c r="CXG1"/>
      <c r="CXH1"/>
      <c r="CXI1"/>
      <c r="CXJ1"/>
      <c r="CXK1"/>
      <c r="CXL1"/>
      <c r="CXM1"/>
      <c r="CXN1"/>
      <c r="CXO1"/>
      <c r="CXP1"/>
      <c r="CXQ1"/>
      <c r="CXR1"/>
      <c r="CXS1"/>
      <c r="CXT1"/>
      <c r="CXU1"/>
      <c r="CXV1"/>
      <c r="CXW1"/>
      <c r="CXX1"/>
      <c r="CXY1"/>
      <c r="CXZ1"/>
      <c r="CYA1"/>
      <c r="CYB1"/>
      <c r="CYC1"/>
      <c r="CYD1"/>
      <c r="CYE1"/>
      <c r="CYF1"/>
      <c r="CYG1"/>
      <c r="CYH1"/>
      <c r="CYI1"/>
      <c r="CYJ1"/>
      <c r="CYK1"/>
      <c r="CYL1"/>
      <c r="CYM1"/>
      <c r="CYN1"/>
      <c r="CYO1"/>
      <c r="CYP1"/>
      <c r="CYQ1"/>
      <c r="CYR1"/>
      <c r="CYS1"/>
      <c r="CYT1"/>
      <c r="CYU1"/>
      <c r="CYV1"/>
      <c r="CYW1"/>
      <c r="CYX1"/>
      <c r="CYY1"/>
      <c r="CYZ1"/>
      <c r="CZA1"/>
      <c r="CZB1"/>
      <c r="CZC1"/>
      <c r="CZD1"/>
      <c r="CZE1"/>
      <c r="CZF1"/>
      <c r="CZG1"/>
      <c r="CZH1"/>
      <c r="CZI1"/>
      <c r="CZJ1"/>
      <c r="CZK1"/>
      <c r="CZL1"/>
      <c r="CZM1"/>
      <c r="CZN1"/>
      <c r="CZO1"/>
      <c r="CZP1"/>
      <c r="CZQ1"/>
      <c r="CZR1"/>
      <c r="CZS1"/>
      <c r="CZT1"/>
      <c r="CZU1"/>
      <c r="CZV1"/>
      <c r="CZW1"/>
      <c r="CZX1"/>
      <c r="CZY1"/>
      <c r="CZZ1"/>
      <c r="DAA1"/>
      <c r="DAB1"/>
      <c r="DAC1"/>
      <c r="DAD1"/>
      <c r="DAE1"/>
      <c r="DAF1"/>
      <c r="DAG1"/>
      <c r="DAH1"/>
      <c r="DAI1"/>
      <c r="DAJ1"/>
      <c r="DAK1"/>
      <c r="DAL1"/>
      <c r="DAM1"/>
      <c r="DAN1"/>
      <c r="DAO1"/>
      <c r="DAP1"/>
      <c r="DAQ1"/>
      <c r="DAR1"/>
      <c r="DAS1"/>
      <c r="DAT1"/>
      <c r="DAU1"/>
      <c r="DAV1"/>
      <c r="DAW1"/>
      <c r="DAX1"/>
      <c r="DAY1"/>
      <c r="DAZ1"/>
      <c r="DBA1"/>
      <c r="DBB1"/>
      <c r="DBC1"/>
      <c r="DBD1"/>
      <c r="DBE1"/>
      <c r="DBF1"/>
      <c r="DBG1"/>
      <c r="DBH1"/>
      <c r="DBI1"/>
      <c r="DBJ1"/>
      <c r="DBK1"/>
      <c r="DBL1"/>
      <c r="DBM1"/>
      <c r="DBN1"/>
      <c r="DBO1"/>
      <c r="DBP1"/>
      <c r="DBQ1"/>
      <c r="DBR1"/>
      <c r="DBS1"/>
      <c r="DBT1"/>
      <c r="DBU1"/>
      <c r="DBV1"/>
      <c r="DBW1"/>
      <c r="DBX1"/>
      <c r="DBY1"/>
      <c r="DBZ1"/>
      <c r="DCA1"/>
      <c r="DCB1"/>
      <c r="DCC1"/>
      <c r="DCD1"/>
      <c r="DCE1"/>
      <c r="DCF1"/>
      <c r="DCG1"/>
      <c r="DCH1"/>
      <c r="DCI1"/>
      <c r="DCJ1"/>
      <c r="DCK1"/>
      <c r="DCL1"/>
      <c r="DCM1"/>
      <c r="DCN1"/>
      <c r="DCO1"/>
      <c r="DCP1"/>
      <c r="DCQ1"/>
      <c r="DCR1"/>
      <c r="DCS1"/>
      <c r="DCT1"/>
      <c r="DCU1"/>
      <c r="DCV1"/>
      <c r="DCW1"/>
      <c r="DCX1"/>
      <c r="DCY1"/>
      <c r="DCZ1"/>
      <c r="DDA1"/>
      <c r="DDB1"/>
      <c r="DDC1"/>
      <c r="DDD1"/>
      <c r="DDE1"/>
      <c r="DDF1"/>
      <c r="DDG1"/>
      <c r="DDH1"/>
      <c r="DDI1"/>
      <c r="DDJ1"/>
      <c r="DDK1"/>
      <c r="DDL1"/>
      <c r="DDM1"/>
      <c r="DDN1"/>
      <c r="DDO1"/>
      <c r="DDP1"/>
      <c r="DDQ1"/>
      <c r="DDR1"/>
      <c r="DDS1"/>
      <c r="DDT1"/>
      <c r="DDU1"/>
      <c r="DDV1"/>
      <c r="DDW1"/>
      <c r="DDX1"/>
      <c r="DDY1"/>
      <c r="DDZ1"/>
      <c r="DEA1"/>
      <c r="DEB1"/>
      <c r="DEC1"/>
      <c r="DED1"/>
      <c r="DEE1"/>
      <c r="DEF1"/>
      <c r="DEG1"/>
      <c r="DEH1"/>
      <c r="DEI1"/>
      <c r="DEJ1"/>
      <c r="DEK1"/>
      <c r="DEL1"/>
      <c r="DEM1"/>
      <c r="DEN1"/>
      <c r="DEO1"/>
      <c r="DEP1"/>
      <c r="DEQ1"/>
      <c r="DER1"/>
      <c r="DES1"/>
      <c r="DET1"/>
      <c r="DEU1"/>
      <c r="DEV1"/>
      <c r="DEW1"/>
      <c r="DEX1"/>
      <c r="DEY1"/>
      <c r="DEZ1"/>
      <c r="DFA1"/>
      <c r="DFB1"/>
      <c r="DFC1"/>
      <c r="DFD1"/>
      <c r="DFE1"/>
      <c r="DFF1"/>
      <c r="DFG1"/>
      <c r="DFH1"/>
      <c r="DFI1"/>
      <c r="DFJ1"/>
      <c r="DFK1"/>
      <c r="DFL1"/>
      <c r="DFM1"/>
      <c r="DFN1"/>
      <c r="DFO1"/>
      <c r="DFP1"/>
      <c r="DFQ1"/>
      <c r="DFR1"/>
      <c r="DFS1"/>
      <c r="DFT1"/>
      <c r="DFU1"/>
      <c r="DFV1"/>
      <c r="DFW1"/>
      <c r="DFX1"/>
      <c r="DFY1"/>
      <c r="DFZ1"/>
      <c r="DGA1"/>
      <c r="DGB1"/>
      <c r="DGC1"/>
      <c r="DGD1"/>
      <c r="DGE1"/>
      <c r="DGF1"/>
      <c r="DGG1"/>
      <c r="DGH1"/>
      <c r="DGI1"/>
      <c r="DGJ1"/>
      <c r="DGK1"/>
      <c r="DGL1"/>
      <c r="DGM1"/>
      <c r="DGN1"/>
      <c r="DGO1"/>
      <c r="DGP1"/>
      <c r="DGQ1"/>
      <c r="DGR1"/>
      <c r="DGS1"/>
      <c r="DGT1"/>
      <c r="DGU1"/>
      <c r="DGV1"/>
      <c r="DGW1"/>
      <c r="DGX1"/>
      <c r="DGY1"/>
      <c r="DGZ1"/>
      <c r="DHA1"/>
      <c r="DHB1"/>
      <c r="DHC1"/>
      <c r="DHD1"/>
      <c r="DHE1"/>
      <c r="DHF1"/>
      <c r="DHG1"/>
      <c r="DHH1"/>
      <c r="DHI1"/>
      <c r="DHJ1"/>
      <c r="DHK1"/>
      <c r="DHL1"/>
      <c r="DHM1"/>
      <c r="DHN1"/>
      <c r="DHO1"/>
      <c r="DHP1"/>
      <c r="DHQ1"/>
      <c r="DHR1"/>
      <c r="DHS1"/>
      <c r="DHT1"/>
      <c r="DHU1"/>
      <c r="DHV1"/>
      <c r="DHW1"/>
      <c r="DHX1"/>
      <c r="DHY1"/>
      <c r="DHZ1"/>
      <c r="DIA1"/>
      <c r="DIB1"/>
      <c r="DIC1"/>
      <c r="DID1"/>
      <c r="DIE1"/>
      <c r="DIF1"/>
      <c r="DIG1"/>
      <c r="DIH1"/>
      <c r="DII1"/>
      <c r="DIJ1"/>
      <c r="DIK1"/>
      <c r="DIL1"/>
      <c r="DIM1"/>
      <c r="DIN1"/>
      <c r="DIO1"/>
      <c r="DIP1"/>
      <c r="DIQ1"/>
      <c r="DIR1"/>
      <c r="DIS1"/>
      <c r="DIT1"/>
      <c r="DIU1"/>
      <c r="DIV1"/>
      <c r="DIW1"/>
      <c r="DIX1"/>
      <c r="DIY1"/>
      <c r="DIZ1"/>
      <c r="DJA1"/>
      <c r="DJB1"/>
      <c r="DJC1"/>
      <c r="DJD1"/>
      <c r="DJE1"/>
      <c r="DJF1"/>
      <c r="DJG1"/>
      <c r="DJH1"/>
      <c r="DJI1"/>
      <c r="DJJ1"/>
      <c r="DJK1"/>
      <c r="DJL1"/>
      <c r="DJM1"/>
      <c r="DJN1"/>
      <c r="DJO1"/>
      <c r="DJP1"/>
      <c r="DJQ1"/>
      <c r="DJR1"/>
      <c r="DJS1"/>
      <c r="DJT1"/>
      <c r="DJU1"/>
      <c r="DJV1"/>
      <c r="DJW1"/>
      <c r="DJX1"/>
      <c r="DJY1"/>
      <c r="DJZ1"/>
      <c r="DKA1"/>
      <c r="DKB1"/>
      <c r="DKC1"/>
      <c r="DKD1"/>
      <c r="DKE1"/>
      <c r="DKF1"/>
      <c r="DKG1"/>
      <c r="DKH1"/>
      <c r="DKI1"/>
      <c r="DKJ1"/>
      <c r="DKK1"/>
      <c r="DKL1"/>
      <c r="DKM1"/>
      <c r="DKN1"/>
      <c r="DKO1"/>
      <c r="DKP1"/>
      <c r="DKQ1"/>
      <c r="DKR1"/>
      <c r="DKS1"/>
      <c r="DKT1"/>
      <c r="DKU1"/>
      <c r="DKV1"/>
      <c r="DKW1"/>
      <c r="DKX1"/>
      <c r="DKY1"/>
      <c r="DKZ1"/>
      <c r="DLA1"/>
      <c r="DLB1"/>
      <c r="DLC1"/>
      <c r="DLD1"/>
      <c r="DLE1"/>
      <c r="DLF1"/>
      <c r="DLG1"/>
      <c r="DLH1"/>
      <c r="DLI1"/>
      <c r="DLJ1"/>
      <c r="DLK1"/>
      <c r="DLL1"/>
      <c r="DLM1"/>
      <c r="DLN1"/>
      <c r="DLO1"/>
      <c r="DLP1"/>
      <c r="DLQ1"/>
      <c r="DLR1"/>
      <c r="DLS1"/>
      <c r="DLT1"/>
      <c r="DLU1"/>
      <c r="DLV1"/>
      <c r="DLW1"/>
      <c r="DLX1"/>
      <c r="DLY1"/>
      <c r="DLZ1"/>
      <c r="DMA1"/>
      <c r="DMB1"/>
      <c r="DMC1"/>
      <c r="DMD1"/>
      <c r="DME1"/>
      <c r="DMF1"/>
      <c r="DMG1"/>
      <c r="DMH1"/>
      <c r="DMI1"/>
      <c r="DMJ1"/>
      <c r="DMK1"/>
      <c r="DML1"/>
      <c r="DMM1"/>
      <c r="DMN1"/>
      <c r="DMO1"/>
      <c r="DMP1"/>
      <c r="DMQ1"/>
      <c r="DMR1"/>
      <c r="DMS1"/>
      <c r="DMT1"/>
      <c r="DMU1"/>
      <c r="DMV1"/>
      <c r="DMW1"/>
      <c r="DMX1"/>
      <c r="DMY1"/>
      <c r="DMZ1"/>
      <c r="DNA1"/>
      <c r="DNB1"/>
      <c r="DNC1"/>
      <c r="DND1"/>
      <c r="DNE1"/>
      <c r="DNF1"/>
      <c r="DNG1"/>
      <c r="DNH1"/>
      <c r="DNI1"/>
      <c r="DNJ1"/>
      <c r="DNK1"/>
      <c r="DNL1"/>
      <c r="DNM1"/>
      <c r="DNN1"/>
      <c r="DNO1"/>
      <c r="DNP1"/>
      <c r="DNQ1"/>
      <c r="DNR1"/>
      <c r="DNS1"/>
      <c r="DNT1"/>
      <c r="DNU1"/>
      <c r="DNV1"/>
      <c r="DNW1"/>
      <c r="DNX1"/>
      <c r="DNY1"/>
      <c r="DNZ1"/>
      <c r="DOA1"/>
      <c r="DOB1"/>
      <c r="DOC1"/>
      <c r="DOD1"/>
      <c r="DOE1"/>
      <c r="DOF1"/>
      <c r="DOG1"/>
      <c r="DOH1"/>
      <c r="DOI1"/>
      <c r="DOJ1"/>
      <c r="DOK1"/>
      <c r="DOL1"/>
      <c r="DOM1"/>
      <c r="DON1"/>
      <c r="DOO1"/>
      <c r="DOP1"/>
      <c r="DOQ1"/>
      <c r="DOR1"/>
      <c r="DOS1"/>
      <c r="DOT1"/>
      <c r="DOU1"/>
      <c r="DOV1"/>
      <c r="DOW1"/>
      <c r="DOX1"/>
      <c r="DOY1"/>
      <c r="DOZ1"/>
      <c r="DPA1"/>
      <c r="DPB1"/>
      <c r="DPC1"/>
      <c r="DPD1"/>
      <c r="DPE1"/>
      <c r="DPF1"/>
      <c r="DPG1"/>
      <c r="DPH1"/>
      <c r="DPI1"/>
      <c r="DPJ1"/>
      <c r="DPK1"/>
      <c r="DPL1"/>
      <c r="DPM1"/>
      <c r="DPN1"/>
      <c r="DPO1"/>
      <c r="DPP1"/>
      <c r="DPQ1"/>
      <c r="DPR1"/>
      <c r="DPS1"/>
      <c r="DPT1"/>
      <c r="DPU1"/>
      <c r="DPV1"/>
      <c r="DPW1"/>
      <c r="DPX1"/>
      <c r="DPY1"/>
      <c r="DPZ1"/>
      <c r="DQA1"/>
      <c r="DQB1"/>
      <c r="DQC1"/>
      <c r="DQD1"/>
      <c r="DQE1"/>
      <c r="DQF1"/>
      <c r="DQG1"/>
      <c r="DQH1"/>
      <c r="DQI1"/>
      <c r="DQJ1"/>
      <c r="DQK1"/>
      <c r="DQL1"/>
      <c r="DQM1"/>
      <c r="DQN1"/>
      <c r="DQO1"/>
      <c r="DQP1"/>
      <c r="DQQ1"/>
      <c r="DQR1"/>
      <c r="DQS1"/>
      <c r="DQT1"/>
      <c r="DQU1"/>
      <c r="DQV1"/>
      <c r="DQW1"/>
      <c r="DQX1"/>
      <c r="DQY1"/>
      <c r="DQZ1"/>
      <c r="DRA1"/>
      <c r="DRB1"/>
      <c r="DRC1"/>
      <c r="DRD1"/>
      <c r="DRE1"/>
      <c r="DRF1"/>
      <c r="DRG1"/>
      <c r="DRH1"/>
      <c r="DRI1"/>
      <c r="DRJ1"/>
      <c r="DRK1"/>
      <c r="DRL1"/>
      <c r="DRM1"/>
      <c r="DRN1"/>
      <c r="DRO1"/>
      <c r="DRP1"/>
      <c r="DRQ1"/>
      <c r="DRR1"/>
      <c r="DRS1"/>
      <c r="DRT1"/>
      <c r="DRU1"/>
      <c r="DRV1"/>
      <c r="DRW1"/>
      <c r="DRX1"/>
      <c r="DRY1"/>
      <c r="DRZ1"/>
      <c r="DSA1"/>
      <c r="DSB1"/>
      <c r="DSC1"/>
      <c r="DSD1"/>
      <c r="DSE1"/>
      <c r="DSF1"/>
      <c r="DSG1"/>
      <c r="DSH1"/>
      <c r="DSI1"/>
      <c r="DSJ1"/>
      <c r="DSK1"/>
      <c r="DSL1"/>
      <c r="DSM1"/>
      <c r="DSN1"/>
      <c r="DSO1"/>
      <c r="DSP1"/>
      <c r="DSQ1"/>
      <c r="DSR1"/>
      <c r="DSS1"/>
      <c r="DST1"/>
      <c r="DSU1"/>
      <c r="DSV1"/>
      <c r="DSW1"/>
      <c r="DSX1"/>
      <c r="DSY1"/>
      <c r="DSZ1"/>
      <c r="DTA1"/>
      <c r="DTB1"/>
      <c r="DTC1"/>
      <c r="DTD1"/>
      <c r="DTE1"/>
      <c r="DTF1"/>
      <c r="DTG1"/>
      <c r="DTH1"/>
      <c r="DTI1"/>
      <c r="DTJ1"/>
      <c r="DTK1"/>
      <c r="DTL1"/>
      <c r="DTM1"/>
      <c r="DTN1"/>
      <c r="DTO1"/>
      <c r="DTP1"/>
      <c r="DTQ1"/>
      <c r="DTR1"/>
      <c r="DTS1"/>
      <c r="DTT1"/>
      <c r="DTU1"/>
      <c r="DTV1"/>
      <c r="DTW1"/>
      <c r="DTX1"/>
      <c r="DTY1"/>
      <c r="DTZ1"/>
      <c r="DUA1"/>
      <c r="DUB1"/>
      <c r="DUC1"/>
      <c r="DUD1"/>
      <c r="DUE1"/>
      <c r="DUF1"/>
      <c r="DUG1"/>
      <c r="DUH1"/>
      <c r="DUI1"/>
      <c r="DUJ1"/>
      <c r="DUK1"/>
      <c r="DUL1"/>
      <c r="DUM1"/>
      <c r="DUN1"/>
      <c r="DUO1"/>
      <c r="DUP1"/>
      <c r="DUQ1"/>
      <c r="DUR1"/>
      <c r="DUS1"/>
      <c r="DUT1"/>
      <c r="DUU1"/>
      <c r="DUV1"/>
      <c r="DUW1"/>
      <c r="DUX1"/>
      <c r="DUY1"/>
      <c r="DUZ1"/>
      <c r="DVA1"/>
      <c r="DVB1"/>
      <c r="DVC1"/>
      <c r="DVD1"/>
      <c r="DVE1"/>
      <c r="DVF1"/>
      <c r="DVG1"/>
      <c r="DVH1"/>
      <c r="DVI1"/>
      <c r="DVJ1"/>
      <c r="DVK1"/>
      <c r="DVL1"/>
      <c r="DVM1"/>
      <c r="DVN1"/>
      <c r="DVO1"/>
      <c r="DVP1"/>
      <c r="DVQ1"/>
      <c r="DVR1"/>
      <c r="DVS1"/>
      <c r="DVT1"/>
      <c r="DVU1"/>
      <c r="DVV1"/>
      <c r="DVW1"/>
      <c r="DVX1"/>
      <c r="DVY1"/>
      <c r="DVZ1"/>
      <c r="DWA1"/>
      <c r="DWB1"/>
      <c r="DWC1"/>
      <c r="DWD1"/>
      <c r="DWE1"/>
      <c r="DWF1"/>
      <c r="DWG1"/>
      <c r="DWH1"/>
      <c r="DWI1"/>
      <c r="DWJ1"/>
      <c r="DWK1"/>
      <c r="DWL1"/>
      <c r="DWM1"/>
      <c r="DWN1"/>
      <c r="DWO1"/>
      <c r="DWP1"/>
      <c r="DWQ1"/>
      <c r="DWR1"/>
      <c r="DWS1"/>
      <c r="DWT1"/>
      <c r="DWU1"/>
      <c r="DWV1"/>
      <c r="DWW1"/>
      <c r="DWX1"/>
      <c r="DWY1"/>
      <c r="DWZ1"/>
      <c r="DXA1"/>
      <c r="DXB1"/>
      <c r="DXC1"/>
      <c r="DXD1"/>
      <c r="DXE1"/>
      <c r="DXF1"/>
      <c r="DXG1"/>
      <c r="DXH1"/>
      <c r="DXI1"/>
      <c r="DXJ1"/>
      <c r="DXK1"/>
      <c r="DXL1"/>
      <c r="DXM1"/>
      <c r="DXN1"/>
      <c r="DXO1"/>
      <c r="DXP1"/>
      <c r="DXQ1"/>
      <c r="DXR1"/>
      <c r="DXS1"/>
      <c r="DXT1"/>
      <c r="DXU1"/>
      <c r="DXV1"/>
      <c r="DXW1"/>
      <c r="DXX1"/>
      <c r="DXY1"/>
      <c r="DXZ1"/>
      <c r="DYA1"/>
      <c r="DYB1"/>
      <c r="DYC1"/>
      <c r="DYD1"/>
      <c r="DYE1"/>
      <c r="DYF1"/>
      <c r="DYG1"/>
      <c r="DYH1"/>
      <c r="DYI1"/>
      <c r="DYJ1"/>
      <c r="DYK1"/>
      <c r="DYL1"/>
      <c r="DYM1"/>
      <c r="DYN1"/>
      <c r="DYO1"/>
      <c r="DYP1"/>
      <c r="DYQ1"/>
      <c r="DYR1"/>
      <c r="DYS1"/>
      <c r="DYT1"/>
      <c r="DYU1"/>
      <c r="DYV1"/>
      <c r="DYW1"/>
      <c r="DYX1"/>
      <c r="DYY1"/>
      <c r="DYZ1"/>
      <c r="DZA1"/>
      <c r="DZB1"/>
      <c r="DZC1"/>
      <c r="DZD1"/>
      <c r="DZE1"/>
      <c r="DZF1"/>
      <c r="DZG1"/>
      <c r="DZH1"/>
      <c r="DZI1"/>
      <c r="DZJ1"/>
      <c r="DZK1"/>
      <c r="DZL1"/>
      <c r="DZM1"/>
      <c r="DZN1"/>
      <c r="DZO1"/>
      <c r="DZP1"/>
      <c r="DZQ1"/>
      <c r="DZR1"/>
      <c r="DZS1"/>
      <c r="DZT1"/>
      <c r="DZU1"/>
      <c r="DZV1"/>
      <c r="DZW1"/>
      <c r="DZX1"/>
      <c r="DZY1"/>
      <c r="DZZ1"/>
      <c r="EAA1"/>
      <c r="EAB1"/>
      <c r="EAC1"/>
      <c r="EAD1"/>
      <c r="EAE1"/>
      <c r="EAF1"/>
      <c r="EAG1"/>
      <c r="EAH1"/>
      <c r="EAI1"/>
      <c r="EAJ1"/>
      <c r="EAK1"/>
      <c r="EAL1"/>
      <c r="EAM1"/>
      <c r="EAN1"/>
      <c r="EAO1"/>
      <c r="EAP1"/>
      <c r="EAQ1"/>
      <c r="EAR1"/>
      <c r="EAS1"/>
      <c r="EAT1"/>
      <c r="EAU1"/>
      <c r="EAV1"/>
      <c r="EAW1"/>
      <c r="EAX1"/>
      <c r="EAY1"/>
      <c r="EAZ1"/>
      <c r="EBA1"/>
      <c r="EBB1"/>
      <c r="EBC1"/>
      <c r="EBD1"/>
      <c r="EBE1"/>
      <c r="EBF1"/>
      <c r="EBG1"/>
      <c r="EBH1"/>
      <c r="EBI1"/>
      <c r="EBJ1"/>
      <c r="EBK1"/>
      <c r="EBL1"/>
      <c r="EBM1"/>
      <c r="EBN1"/>
      <c r="EBO1"/>
      <c r="EBP1"/>
      <c r="EBQ1"/>
      <c r="EBR1"/>
      <c r="EBS1"/>
      <c r="EBT1"/>
      <c r="EBU1"/>
      <c r="EBV1"/>
      <c r="EBW1"/>
      <c r="EBX1"/>
      <c r="EBY1"/>
      <c r="EBZ1"/>
      <c r="ECA1"/>
      <c r="ECB1"/>
      <c r="ECC1"/>
      <c r="ECD1"/>
      <c r="ECE1"/>
      <c r="ECF1"/>
      <c r="ECG1"/>
      <c r="ECH1"/>
      <c r="ECI1"/>
      <c r="ECJ1"/>
      <c r="ECK1"/>
      <c r="ECL1"/>
      <c r="ECM1"/>
      <c r="ECN1"/>
      <c r="ECO1"/>
      <c r="ECP1"/>
      <c r="ECQ1"/>
      <c r="ECR1"/>
      <c r="ECS1"/>
      <c r="ECT1"/>
      <c r="ECU1"/>
      <c r="ECV1"/>
      <c r="ECW1"/>
      <c r="ECX1"/>
      <c r="ECY1"/>
      <c r="ECZ1"/>
      <c r="EDA1"/>
      <c r="EDB1"/>
      <c r="EDC1"/>
      <c r="EDD1"/>
      <c r="EDE1"/>
      <c r="EDF1"/>
      <c r="EDG1"/>
      <c r="EDH1"/>
      <c r="EDI1"/>
      <c r="EDJ1"/>
      <c r="EDK1"/>
      <c r="EDL1"/>
      <c r="EDM1"/>
      <c r="EDN1"/>
      <c r="EDO1"/>
      <c r="EDP1"/>
      <c r="EDQ1"/>
      <c r="EDR1"/>
      <c r="EDS1"/>
      <c r="EDT1"/>
      <c r="EDU1"/>
      <c r="EDV1"/>
      <c r="EDW1"/>
      <c r="EDX1"/>
      <c r="EDY1"/>
      <c r="EDZ1"/>
      <c r="EEA1"/>
      <c r="EEB1"/>
      <c r="EEC1"/>
      <c r="EED1"/>
      <c r="EEE1"/>
      <c r="EEF1"/>
      <c r="EEG1"/>
      <c r="EEH1"/>
      <c r="EEI1"/>
      <c r="EEJ1"/>
      <c r="EEK1"/>
      <c r="EEL1"/>
      <c r="EEM1"/>
      <c r="EEN1"/>
      <c r="EEO1"/>
      <c r="EEP1"/>
      <c r="EEQ1"/>
      <c r="EER1"/>
      <c r="EES1"/>
      <c r="EET1"/>
      <c r="EEU1"/>
      <c r="EEV1"/>
      <c r="EEW1"/>
      <c r="EEX1"/>
      <c r="EEY1"/>
      <c r="EEZ1"/>
      <c r="EFA1"/>
      <c r="EFB1"/>
      <c r="EFC1"/>
      <c r="EFD1"/>
      <c r="EFE1"/>
      <c r="EFF1"/>
      <c r="EFG1"/>
      <c r="EFH1"/>
      <c r="EFI1"/>
      <c r="EFJ1"/>
      <c r="EFK1"/>
      <c r="EFL1"/>
      <c r="EFM1"/>
      <c r="EFN1"/>
      <c r="EFO1"/>
      <c r="EFP1"/>
      <c r="EFQ1"/>
      <c r="EFR1"/>
      <c r="EFS1"/>
      <c r="EFT1"/>
      <c r="EFU1"/>
      <c r="EFV1"/>
      <c r="EFW1"/>
      <c r="EFX1"/>
      <c r="EFY1"/>
      <c r="EFZ1"/>
      <c r="EGA1"/>
      <c r="EGB1"/>
      <c r="EGC1"/>
      <c r="EGD1"/>
      <c r="EGE1"/>
      <c r="EGF1"/>
      <c r="EGG1"/>
      <c r="EGH1"/>
      <c r="EGI1"/>
      <c r="EGJ1"/>
      <c r="EGK1"/>
      <c r="EGL1"/>
      <c r="EGM1"/>
      <c r="EGN1"/>
      <c r="EGO1"/>
      <c r="EGP1"/>
      <c r="EGQ1"/>
      <c r="EGR1"/>
      <c r="EGS1"/>
      <c r="EGT1"/>
      <c r="EGU1"/>
      <c r="EGV1"/>
      <c r="EGW1"/>
      <c r="EGX1"/>
      <c r="EGY1"/>
      <c r="EGZ1"/>
      <c r="EHA1"/>
      <c r="EHB1"/>
      <c r="EHC1"/>
      <c r="EHD1"/>
      <c r="EHE1"/>
      <c r="EHF1"/>
      <c r="EHG1"/>
      <c r="EHH1"/>
      <c r="EHI1"/>
      <c r="EHJ1"/>
      <c r="EHK1"/>
      <c r="EHL1"/>
      <c r="EHM1"/>
      <c r="EHN1"/>
      <c r="EHO1"/>
      <c r="EHP1"/>
      <c r="EHQ1"/>
      <c r="EHR1"/>
      <c r="EHS1"/>
      <c r="EHT1"/>
      <c r="EHU1"/>
      <c r="EHV1"/>
      <c r="EHW1"/>
      <c r="EHX1"/>
      <c r="EHY1"/>
      <c r="EHZ1"/>
      <c r="EIA1"/>
      <c r="EIB1"/>
      <c r="EIC1"/>
      <c r="EID1"/>
      <c r="EIE1"/>
      <c r="EIF1"/>
      <c r="EIG1"/>
      <c r="EIH1"/>
      <c r="EII1"/>
      <c r="EIJ1"/>
      <c r="EIK1"/>
      <c r="EIL1"/>
      <c r="EIM1"/>
      <c r="EIN1"/>
      <c r="EIO1"/>
      <c r="EIP1"/>
      <c r="EIQ1"/>
      <c r="EIR1"/>
      <c r="EIS1"/>
      <c r="EIT1"/>
      <c r="EIU1"/>
      <c r="EIV1"/>
      <c r="EIW1"/>
      <c r="EIX1"/>
      <c r="EIY1"/>
      <c r="EIZ1"/>
      <c r="EJA1"/>
      <c r="EJB1"/>
      <c r="EJC1"/>
      <c r="EJD1"/>
      <c r="EJE1"/>
      <c r="EJF1"/>
      <c r="EJG1"/>
      <c r="EJH1"/>
      <c r="EJI1"/>
      <c r="EJJ1"/>
      <c r="EJK1"/>
      <c r="EJL1"/>
      <c r="EJM1"/>
      <c r="EJN1"/>
      <c r="EJO1"/>
      <c r="EJP1"/>
      <c r="EJQ1"/>
      <c r="EJR1"/>
      <c r="EJS1"/>
      <c r="EJT1"/>
      <c r="EJU1"/>
      <c r="EJV1"/>
      <c r="EJW1"/>
      <c r="EJX1"/>
      <c r="EJY1"/>
      <c r="EJZ1"/>
      <c r="EKA1"/>
      <c r="EKB1"/>
      <c r="EKC1"/>
      <c r="EKD1"/>
      <c r="EKE1"/>
      <c r="EKF1"/>
      <c r="EKG1"/>
      <c r="EKH1"/>
      <c r="EKI1"/>
      <c r="EKJ1"/>
      <c r="EKK1"/>
      <c r="EKL1"/>
      <c r="EKM1"/>
      <c r="EKN1"/>
      <c r="EKO1"/>
      <c r="EKP1"/>
      <c r="EKQ1"/>
      <c r="EKR1"/>
      <c r="EKS1"/>
      <c r="EKT1"/>
      <c r="EKU1"/>
      <c r="EKV1"/>
      <c r="EKW1"/>
      <c r="EKX1"/>
      <c r="EKY1"/>
      <c r="EKZ1"/>
      <c r="ELA1"/>
      <c r="ELB1"/>
      <c r="ELC1"/>
      <c r="ELD1"/>
      <c r="ELE1"/>
      <c r="ELF1"/>
      <c r="ELG1"/>
      <c r="ELH1"/>
      <c r="ELI1"/>
      <c r="ELJ1"/>
      <c r="ELK1"/>
      <c r="ELL1"/>
      <c r="ELM1"/>
      <c r="ELN1"/>
      <c r="ELO1"/>
      <c r="ELP1"/>
      <c r="ELQ1"/>
      <c r="ELR1"/>
      <c r="ELS1"/>
      <c r="ELT1"/>
      <c r="ELU1"/>
      <c r="ELV1"/>
      <c r="ELW1"/>
      <c r="ELX1"/>
      <c r="ELY1"/>
      <c r="ELZ1"/>
      <c r="EMA1"/>
      <c r="EMB1"/>
      <c r="EMC1"/>
      <c r="EMD1"/>
      <c r="EME1"/>
      <c r="EMF1"/>
      <c r="EMG1"/>
      <c r="EMH1"/>
      <c r="EMI1"/>
      <c r="EMJ1"/>
      <c r="EMK1"/>
      <c r="EML1"/>
      <c r="EMM1"/>
      <c r="EMN1"/>
      <c r="EMO1"/>
      <c r="EMP1"/>
      <c r="EMQ1"/>
      <c r="EMR1"/>
      <c r="EMS1"/>
      <c r="EMT1"/>
      <c r="EMU1"/>
      <c r="EMV1"/>
      <c r="EMW1"/>
      <c r="EMX1"/>
      <c r="EMY1"/>
      <c r="EMZ1"/>
      <c r="ENA1"/>
      <c r="ENB1"/>
      <c r="ENC1"/>
      <c r="END1"/>
      <c r="ENE1"/>
      <c r="ENF1"/>
      <c r="ENG1"/>
      <c r="ENH1"/>
      <c r="ENI1"/>
      <c r="ENJ1"/>
      <c r="ENK1"/>
      <c r="ENL1"/>
      <c r="ENM1"/>
      <c r="ENN1"/>
      <c r="ENO1"/>
      <c r="ENP1"/>
      <c r="ENQ1"/>
      <c r="ENR1"/>
      <c r="ENS1"/>
      <c r="ENT1"/>
      <c r="ENU1"/>
      <c r="ENV1"/>
      <c r="ENW1"/>
      <c r="ENX1"/>
      <c r="ENY1"/>
      <c r="ENZ1"/>
      <c r="EOA1"/>
      <c r="EOB1"/>
      <c r="EOC1"/>
      <c r="EOD1"/>
      <c r="EOE1"/>
      <c r="EOF1"/>
      <c r="EOG1"/>
      <c r="EOH1"/>
      <c r="EOI1"/>
      <c r="EOJ1"/>
      <c r="EOK1"/>
      <c r="EOL1"/>
      <c r="EOM1"/>
      <c r="EON1"/>
      <c r="EOO1"/>
      <c r="EOP1"/>
      <c r="EOQ1"/>
      <c r="EOR1"/>
      <c r="EOS1"/>
      <c r="EOT1"/>
      <c r="EOU1"/>
      <c r="EOV1"/>
      <c r="EOW1"/>
      <c r="EOX1"/>
      <c r="EOY1"/>
      <c r="EOZ1"/>
      <c r="EPA1"/>
      <c r="EPB1"/>
      <c r="EPC1"/>
      <c r="EPD1"/>
      <c r="EPE1"/>
      <c r="EPF1"/>
      <c r="EPG1"/>
      <c r="EPH1"/>
      <c r="EPI1"/>
      <c r="EPJ1"/>
      <c r="EPK1"/>
      <c r="EPL1"/>
      <c r="EPM1"/>
      <c r="EPN1"/>
      <c r="EPO1"/>
      <c r="EPP1"/>
      <c r="EPQ1"/>
      <c r="EPR1"/>
      <c r="EPS1"/>
      <c r="EPT1"/>
      <c r="EPU1"/>
      <c r="EPV1"/>
      <c r="EPW1"/>
      <c r="EPX1"/>
      <c r="EPY1"/>
      <c r="EPZ1"/>
      <c r="EQA1"/>
      <c r="EQB1"/>
      <c r="EQC1"/>
      <c r="EQD1"/>
      <c r="EQE1"/>
      <c r="EQF1"/>
      <c r="EQG1"/>
      <c r="EQH1"/>
      <c r="EQI1"/>
      <c r="EQJ1"/>
      <c r="EQK1"/>
      <c r="EQL1"/>
      <c r="EQM1"/>
      <c r="EQN1"/>
      <c r="EQO1"/>
      <c r="EQP1"/>
      <c r="EQQ1"/>
      <c r="EQR1"/>
      <c r="EQS1"/>
      <c r="EQT1"/>
      <c r="EQU1"/>
      <c r="EQV1"/>
      <c r="EQW1"/>
      <c r="EQX1"/>
      <c r="EQY1"/>
      <c r="EQZ1"/>
      <c r="ERA1"/>
      <c r="ERB1"/>
      <c r="ERC1"/>
      <c r="ERD1"/>
      <c r="ERE1"/>
      <c r="ERF1"/>
      <c r="ERG1"/>
      <c r="ERH1"/>
      <c r="ERI1"/>
      <c r="ERJ1"/>
      <c r="ERK1"/>
      <c r="ERL1"/>
      <c r="ERM1"/>
      <c r="ERN1"/>
      <c r="ERO1"/>
      <c r="ERP1"/>
      <c r="ERQ1"/>
      <c r="ERR1"/>
      <c r="ERS1"/>
      <c r="ERT1"/>
      <c r="ERU1"/>
      <c r="ERV1"/>
      <c r="ERW1"/>
      <c r="ERX1"/>
      <c r="ERY1"/>
      <c r="ERZ1"/>
      <c r="ESA1"/>
      <c r="ESB1"/>
      <c r="ESC1"/>
      <c r="ESD1"/>
      <c r="ESE1"/>
      <c r="ESF1"/>
      <c r="ESG1"/>
      <c r="ESH1"/>
      <c r="ESI1"/>
      <c r="ESJ1"/>
      <c r="ESK1"/>
      <c r="ESL1"/>
      <c r="ESM1"/>
      <c r="ESN1"/>
      <c r="ESO1"/>
      <c r="ESP1"/>
      <c r="ESQ1"/>
      <c r="ESR1"/>
      <c r="ESS1"/>
      <c r="EST1"/>
      <c r="ESU1"/>
      <c r="ESV1"/>
      <c r="ESW1"/>
      <c r="ESX1"/>
      <c r="ESY1"/>
      <c r="ESZ1"/>
      <c r="ETA1"/>
      <c r="ETB1"/>
      <c r="ETC1"/>
      <c r="ETD1"/>
      <c r="ETE1"/>
      <c r="ETF1"/>
      <c r="ETG1"/>
      <c r="ETH1"/>
      <c r="ETI1"/>
      <c r="ETJ1"/>
      <c r="ETK1"/>
      <c r="ETL1"/>
      <c r="ETM1"/>
      <c r="ETN1"/>
      <c r="ETO1"/>
      <c r="ETP1"/>
      <c r="ETQ1"/>
      <c r="ETR1"/>
      <c r="ETS1"/>
      <c r="ETT1"/>
      <c r="ETU1"/>
      <c r="ETV1"/>
      <c r="ETW1"/>
      <c r="ETX1"/>
      <c r="ETY1"/>
      <c r="ETZ1"/>
      <c r="EUA1"/>
      <c r="EUB1"/>
      <c r="EUC1"/>
      <c r="EUD1"/>
      <c r="EUE1"/>
      <c r="EUF1"/>
      <c r="EUG1"/>
      <c r="EUH1"/>
      <c r="EUI1"/>
      <c r="EUJ1"/>
      <c r="EUK1"/>
      <c r="EUL1"/>
      <c r="EUM1"/>
      <c r="EUN1"/>
      <c r="EUO1"/>
      <c r="EUP1"/>
      <c r="EUQ1"/>
      <c r="EUR1"/>
      <c r="EUS1"/>
      <c r="EUT1"/>
      <c r="EUU1"/>
      <c r="EUV1"/>
      <c r="EUW1"/>
      <c r="EUX1"/>
      <c r="EUY1"/>
      <c r="EUZ1"/>
      <c r="EVA1"/>
      <c r="EVB1"/>
      <c r="EVC1"/>
      <c r="EVD1"/>
      <c r="EVE1"/>
      <c r="EVF1"/>
      <c r="EVG1"/>
      <c r="EVH1"/>
      <c r="EVI1"/>
      <c r="EVJ1"/>
      <c r="EVK1"/>
      <c r="EVL1"/>
      <c r="EVM1"/>
      <c r="EVN1"/>
      <c r="EVO1"/>
      <c r="EVP1"/>
      <c r="EVQ1"/>
      <c r="EVR1"/>
      <c r="EVS1"/>
      <c r="EVT1"/>
      <c r="EVU1"/>
      <c r="EVV1"/>
      <c r="EVW1"/>
      <c r="EVX1"/>
      <c r="EVY1"/>
      <c r="EVZ1"/>
      <c r="EWA1"/>
      <c r="EWB1"/>
      <c r="EWC1"/>
      <c r="EWD1"/>
      <c r="EWE1"/>
      <c r="EWF1"/>
      <c r="EWG1"/>
      <c r="EWH1"/>
      <c r="EWI1"/>
      <c r="EWJ1"/>
      <c r="EWK1"/>
      <c r="EWL1"/>
      <c r="EWM1"/>
      <c r="EWN1"/>
      <c r="EWO1"/>
      <c r="EWP1"/>
      <c r="EWQ1"/>
      <c r="EWR1"/>
      <c r="EWS1"/>
      <c r="EWT1"/>
      <c r="EWU1"/>
      <c r="EWV1"/>
      <c r="EWW1"/>
      <c r="EWX1"/>
      <c r="EWY1"/>
      <c r="EWZ1"/>
      <c r="EXA1"/>
      <c r="EXB1"/>
      <c r="EXC1"/>
      <c r="EXD1"/>
      <c r="EXE1"/>
      <c r="EXF1"/>
      <c r="EXG1"/>
      <c r="EXH1"/>
      <c r="EXI1"/>
      <c r="EXJ1"/>
      <c r="EXK1"/>
      <c r="EXL1"/>
      <c r="EXM1"/>
      <c r="EXN1"/>
      <c r="EXO1"/>
      <c r="EXP1"/>
      <c r="EXQ1"/>
      <c r="EXR1"/>
      <c r="EXS1"/>
      <c r="EXT1"/>
      <c r="EXU1"/>
      <c r="EXV1"/>
      <c r="EXW1"/>
      <c r="EXX1"/>
      <c r="EXY1"/>
      <c r="EXZ1"/>
      <c r="EYA1"/>
      <c r="EYB1"/>
      <c r="EYC1"/>
      <c r="EYD1"/>
      <c r="EYE1"/>
      <c r="EYF1"/>
      <c r="EYG1"/>
      <c r="EYH1"/>
      <c r="EYI1"/>
      <c r="EYJ1"/>
      <c r="EYK1"/>
      <c r="EYL1"/>
      <c r="EYM1"/>
      <c r="EYN1"/>
      <c r="EYO1"/>
      <c r="EYP1"/>
      <c r="EYQ1"/>
      <c r="EYR1"/>
      <c r="EYS1"/>
      <c r="EYT1"/>
      <c r="EYU1"/>
      <c r="EYV1"/>
      <c r="EYW1"/>
      <c r="EYX1"/>
      <c r="EYY1"/>
      <c r="EYZ1"/>
      <c r="EZA1"/>
      <c r="EZB1"/>
      <c r="EZC1"/>
      <c r="EZD1"/>
      <c r="EZE1"/>
      <c r="EZF1"/>
      <c r="EZG1"/>
      <c r="EZH1"/>
      <c r="EZI1"/>
      <c r="EZJ1"/>
      <c r="EZK1"/>
      <c r="EZL1"/>
      <c r="EZM1"/>
      <c r="EZN1"/>
      <c r="EZO1"/>
      <c r="EZP1"/>
      <c r="EZQ1"/>
      <c r="EZR1"/>
      <c r="EZS1"/>
      <c r="EZT1"/>
      <c r="EZU1"/>
      <c r="EZV1"/>
      <c r="EZW1"/>
      <c r="EZX1"/>
      <c r="EZY1"/>
      <c r="EZZ1"/>
      <c r="FAA1"/>
      <c r="FAB1"/>
      <c r="FAC1"/>
      <c r="FAD1"/>
      <c r="FAE1"/>
      <c r="FAF1"/>
      <c r="FAG1"/>
      <c r="FAH1"/>
      <c r="FAI1"/>
      <c r="FAJ1"/>
      <c r="FAK1"/>
      <c r="FAL1"/>
      <c r="FAM1"/>
      <c r="FAN1"/>
      <c r="FAO1"/>
      <c r="FAP1"/>
      <c r="FAQ1"/>
      <c r="FAR1"/>
      <c r="FAS1"/>
      <c r="FAT1"/>
      <c r="FAU1"/>
      <c r="FAV1"/>
      <c r="FAW1"/>
      <c r="FAX1"/>
      <c r="FAY1"/>
      <c r="FAZ1"/>
      <c r="FBA1"/>
      <c r="FBB1"/>
      <c r="FBC1"/>
      <c r="FBD1"/>
      <c r="FBE1"/>
      <c r="FBF1"/>
      <c r="FBG1"/>
      <c r="FBH1"/>
      <c r="FBI1"/>
      <c r="FBJ1"/>
      <c r="FBK1"/>
      <c r="FBL1"/>
      <c r="FBM1"/>
      <c r="FBN1"/>
      <c r="FBO1"/>
      <c r="FBP1"/>
      <c r="FBQ1"/>
      <c r="FBR1"/>
      <c r="FBS1"/>
      <c r="FBT1"/>
      <c r="FBU1"/>
      <c r="FBV1"/>
      <c r="FBW1"/>
      <c r="FBX1"/>
      <c r="FBY1"/>
      <c r="FBZ1"/>
      <c r="FCA1"/>
      <c r="FCB1"/>
      <c r="FCC1"/>
      <c r="FCD1"/>
      <c r="FCE1"/>
      <c r="FCF1"/>
      <c r="FCG1"/>
      <c r="FCH1"/>
      <c r="FCI1"/>
      <c r="FCJ1"/>
      <c r="FCK1"/>
      <c r="FCL1"/>
      <c r="FCM1"/>
      <c r="FCN1"/>
      <c r="FCO1"/>
      <c r="FCP1"/>
      <c r="FCQ1"/>
      <c r="FCR1"/>
      <c r="FCS1"/>
      <c r="FCT1"/>
      <c r="FCU1"/>
      <c r="FCV1"/>
      <c r="FCW1"/>
      <c r="FCX1"/>
      <c r="FCY1"/>
      <c r="FCZ1"/>
      <c r="FDA1"/>
      <c r="FDB1"/>
      <c r="FDC1"/>
      <c r="FDD1"/>
      <c r="FDE1"/>
      <c r="FDF1"/>
      <c r="FDG1"/>
      <c r="FDH1"/>
      <c r="FDI1"/>
      <c r="FDJ1"/>
      <c r="FDK1"/>
      <c r="FDL1"/>
      <c r="FDM1"/>
      <c r="FDN1"/>
      <c r="FDO1"/>
      <c r="FDP1"/>
      <c r="FDQ1"/>
      <c r="FDR1"/>
      <c r="FDS1"/>
      <c r="FDT1"/>
      <c r="FDU1"/>
      <c r="FDV1"/>
      <c r="FDW1"/>
      <c r="FDX1"/>
      <c r="FDY1"/>
      <c r="FDZ1"/>
      <c r="FEA1"/>
      <c r="FEB1"/>
      <c r="FEC1"/>
      <c r="FED1"/>
      <c r="FEE1"/>
      <c r="FEF1"/>
      <c r="FEG1"/>
      <c r="FEH1"/>
      <c r="FEI1"/>
      <c r="FEJ1"/>
      <c r="FEK1"/>
      <c r="FEL1"/>
      <c r="FEM1"/>
      <c r="FEN1"/>
      <c r="FEO1"/>
      <c r="FEP1"/>
      <c r="FEQ1"/>
      <c r="FER1"/>
      <c r="FES1"/>
      <c r="FET1"/>
      <c r="FEU1"/>
      <c r="FEV1"/>
      <c r="FEW1"/>
      <c r="FEX1"/>
      <c r="FEY1"/>
      <c r="FEZ1"/>
      <c r="FFA1"/>
      <c r="FFB1"/>
      <c r="FFC1"/>
      <c r="FFD1"/>
      <c r="FFE1"/>
      <c r="FFF1"/>
      <c r="FFG1"/>
      <c r="FFH1"/>
      <c r="FFI1"/>
      <c r="FFJ1"/>
      <c r="FFK1"/>
      <c r="FFL1"/>
      <c r="FFM1"/>
      <c r="FFN1"/>
      <c r="FFO1"/>
      <c r="FFP1"/>
      <c r="FFQ1"/>
      <c r="FFR1"/>
      <c r="FFS1"/>
      <c r="FFT1"/>
      <c r="FFU1"/>
      <c r="FFV1"/>
      <c r="FFW1"/>
      <c r="FFX1"/>
      <c r="FFY1"/>
      <c r="FFZ1"/>
      <c r="FGA1"/>
      <c r="FGB1"/>
      <c r="FGC1"/>
      <c r="FGD1"/>
      <c r="FGE1"/>
      <c r="FGF1"/>
      <c r="FGG1"/>
      <c r="FGH1"/>
      <c r="FGI1"/>
      <c r="FGJ1"/>
      <c r="FGK1"/>
      <c r="FGL1"/>
      <c r="FGM1"/>
      <c r="FGN1"/>
      <c r="FGO1"/>
      <c r="FGP1"/>
      <c r="FGQ1"/>
      <c r="FGR1"/>
      <c r="FGS1"/>
      <c r="FGT1"/>
      <c r="FGU1"/>
      <c r="FGV1"/>
      <c r="FGW1"/>
      <c r="FGX1"/>
      <c r="FGY1"/>
      <c r="FGZ1"/>
      <c r="FHA1"/>
      <c r="FHB1"/>
      <c r="FHC1"/>
      <c r="FHD1"/>
      <c r="FHE1"/>
      <c r="FHF1"/>
      <c r="FHG1"/>
      <c r="FHH1"/>
      <c r="FHI1"/>
      <c r="FHJ1"/>
      <c r="FHK1"/>
      <c r="FHL1"/>
      <c r="FHM1"/>
      <c r="FHN1"/>
      <c r="FHO1"/>
      <c r="FHP1"/>
      <c r="FHQ1"/>
      <c r="FHR1"/>
      <c r="FHS1"/>
      <c r="FHT1"/>
      <c r="FHU1"/>
      <c r="FHV1"/>
      <c r="FHW1"/>
      <c r="FHX1"/>
      <c r="FHY1"/>
      <c r="FHZ1"/>
      <c r="FIA1"/>
      <c r="FIB1"/>
      <c r="FIC1"/>
      <c r="FID1"/>
      <c r="FIE1"/>
      <c r="FIF1"/>
      <c r="FIG1"/>
      <c r="FIH1"/>
      <c r="FII1"/>
      <c r="FIJ1"/>
      <c r="FIK1"/>
      <c r="FIL1"/>
      <c r="FIM1"/>
      <c r="FIN1"/>
      <c r="FIO1"/>
      <c r="FIP1"/>
      <c r="FIQ1"/>
      <c r="FIR1"/>
      <c r="FIS1"/>
      <c r="FIT1"/>
      <c r="FIU1"/>
      <c r="FIV1"/>
      <c r="FIW1"/>
      <c r="FIX1"/>
      <c r="FIY1"/>
      <c r="FIZ1"/>
      <c r="FJA1"/>
      <c r="FJB1"/>
      <c r="FJC1"/>
      <c r="FJD1"/>
      <c r="FJE1"/>
      <c r="FJF1"/>
      <c r="FJG1"/>
      <c r="FJH1"/>
      <c r="FJI1"/>
      <c r="FJJ1"/>
      <c r="FJK1"/>
      <c r="FJL1"/>
      <c r="FJM1"/>
      <c r="FJN1"/>
      <c r="FJO1"/>
      <c r="FJP1"/>
      <c r="FJQ1"/>
      <c r="FJR1"/>
      <c r="FJS1"/>
      <c r="FJT1"/>
      <c r="FJU1"/>
      <c r="FJV1"/>
      <c r="FJW1"/>
      <c r="FJX1"/>
      <c r="FJY1"/>
      <c r="FJZ1"/>
      <c r="FKA1"/>
      <c r="FKB1"/>
      <c r="FKC1"/>
      <c r="FKD1"/>
      <c r="FKE1"/>
      <c r="FKF1"/>
      <c r="FKG1"/>
      <c r="FKH1"/>
      <c r="FKI1"/>
      <c r="FKJ1"/>
      <c r="FKK1"/>
      <c r="FKL1"/>
      <c r="FKM1"/>
      <c r="FKN1"/>
      <c r="FKO1"/>
      <c r="FKP1"/>
      <c r="FKQ1"/>
      <c r="FKR1"/>
      <c r="FKS1"/>
      <c r="FKT1"/>
      <c r="FKU1"/>
      <c r="FKV1"/>
      <c r="FKW1"/>
      <c r="FKX1"/>
      <c r="FKY1"/>
      <c r="FKZ1"/>
      <c r="FLA1"/>
      <c r="FLB1"/>
      <c r="FLC1"/>
      <c r="FLD1"/>
      <c r="FLE1"/>
      <c r="FLF1"/>
      <c r="FLG1"/>
      <c r="FLH1"/>
      <c r="FLI1"/>
      <c r="FLJ1"/>
      <c r="FLK1"/>
      <c r="FLL1"/>
      <c r="FLM1"/>
      <c r="FLN1"/>
      <c r="FLO1"/>
      <c r="FLP1"/>
      <c r="FLQ1"/>
      <c r="FLR1"/>
      <c r="FLS1"/>
      <c r="FLT1"/>
      <c r="FLU1"/>
      <c r="FLV1"/>
      <c r="FLW1"/>
      <c r="FLX1"/>
      <c r="FLY1"/>
      <c r="FLZ1"/>
      <c r="FMA1"/>
      <c r="FMB1"/>
      <c r="FMC1"/>
      <c r="FMD1"/>
      <c r="FME1"/>
      <c r="FMF1"/>
      <c r="FMG1"/>
      <c r="FMH1"/>
      <c r="FMI1"/>
      <c r="FMJ1"/>
      <c r="FMK1"/>
      <c r="FML1"/>
      <c r="FMM1"/>
      <c r="FMN1"/>
      <c r="FMO1"/>
      <c r="FMP1"/>
      <c r="FMQ1"/>
      <c r="FMR1"/>
      <c r="FMS1"/>
      <c r="FMT1"/>
      <c r="FMU1"/>
      <c r="FMV1"/>
      <c r="FMW1"/>
      <c r="FMX1"/>
      <c r="FMY1"/>
      <c r="FMZ1"/>
      <c r="FNA1"/>
      <c r="FNB1"/>
      <c r="FNC1"/>
      <c r="FND1"/>
      <c r="FNE1"/>
      <c r="FNF1"/>
      <c r="FNG1"/>
      <c r="FNH1"/>
      <c r="FNI1"/>
      <c r="FNJ1"/>
      <c r="FNK1"/>
      <c r="FNL1"/>
      <c r="FNM1"/>
      <c r="FNN1"/>
      <c r="FNO1"/>
      <c r="FNP1"/>
      <c r="FNQ1"/>
      <c r="FNR1"/>
      <c r="FNS1"/>
      <c r="FNT1"/>
      <c r="FNU1"/>
      <c r="FNV1"/>
      <c r="FNW1"/>
      <c r="FNX1"/>
      <c r="FNY1"/>
      <c r="FNZ1"/>
      <c r="FOA1"/>
      <c r="FOB1"/>
      <c r="FOC1"/>
      <c r="FOD1"/>
      <c r="FOE1"/>
      <c r="FOF1"/>
      <c r="FOG1"/>
      <c r="FOH1"/>
      <c r="FOI1"/>
      <c r="FOJ1"/>
      <c r="FOK1"/>
      <c r="FOL1"/>
      <c r="FOM1"/>
      <c r="FON1"/>
      <c r="FOO1"/>
      <c r="FOP1"/>
      <c r="FOQ1"/>
      <c r="FOR1"/>
      <c r="FOS1"/>
      <c r="FOT1"/>
      <c r="FOU1"/>
      <c r="FOV1"/>
      <c r="FOW1"/>
      <c r="FOX1"/>
      <c r="FOY1"/>
      <c r="FOZ1"/>
      <c r="FPA1"/>
      <c r="FPB1"/>
      <c r="FPC1"/>
      <c r="FPD1"/>
      <c r="FPE1"/>
      <c r="FPF1"/>
      <c r="FPG1"/>
      <c r="FPH1"/>
      <c r="FPI1"/>
      <c r="FPJ1"/>
      <c r="FPK1"/>
      <c r="FPL1"/>
      <c r="FPM1"/>
      <c r="FPN1"/>
      <c r="FPO1"/>
      <c r="FPP1"/>
      <c r="FPQ1"/>
      <c r="FPR1"/>
      <c r="FPS1"/>
      <c r="FPT1"/>
      <c r="FPU1"/>
      <c r="FPV1"/>
      <c r="FPW1"/>
      <c r="FPX1"/>
      <c r="FPY1"/>
      <c r="FPZ1"/>
      <c r="FQA1"/>
      <c r="FQB1"/>
      <c r="FQC1"/>
      <c r="FQD1"/>
      <c r="FQE1"/>
      <c r="FQF1"/>
      <c r="FQG1"/>
      <c r="FQH1"/>
      <c r="FQI1"/>
      <c r="FQJ1"/>
      <c r="FQK1"/>
      <c r="FQL1"/>
      <c r="FQM1"/>
      <c r="FQN1"/>
      <c r="FQO1"/>
      <c r="FQP1"/>
      <c r="FQQ1"/>
      <c r="FQR1"/>
      <c r="FQS1"/>
      <c r="FQT1"/>
      <c r="FQU1"/>
      <c r="FQV1"/>
      <c r="FQW1"/>
      <c r="FQX1"/>
      <c r="FQY1"/>
      <c r="FQZ1"/>
      <c r="FRA1"/>
      <c r="FRB1"/>
      <c r="FRC1"/>
      <c r="FRD1"/>
      <c r="FRE1"/>
      <c r="FRF1"/>
      <c r="FRG1"/>
      <c r="FRH1"/>
      <c r="FRI1"/>
      <c r="FRJ1"/>
      <c r="FRK1"/>
      <c r="FRL1"/>
      <c r="FRM1"/>
      <c r="FRN1"/>
      <c r="FRO1"/>
      <c r="FRP1"/>
      <c r="FRQ1"/>
      <c r="FRR1"/>
      <c r="FRS1"/>
      <c r="FRT1"/>
      <c r="FRU1"/>
      <c r="FRV1"/>
      <c r="FRW1"/>
      <c r="FRX1"/>
      <c r="FRY1"/>
      <c r="FRZ1"/>
      <c r="FSA1"/>
      <c r="FSB1"/>
      <c r="FSC1"/>
      <c r="FSD1"/>
      <c r="FSE1"/>
      <c r="FSF1"/>
      <c r="FSG1"/>
      <c r="FSH1"/>
      <c r="FSI1"/>
      <c r="FSJ1"/>
      <c r="FSK1"/>
      <c r="FSL1"/>
      <c r="FSM1"/>
      <c r="FSN1"/>
      <c r="FSO1"/>
      <c r="FSP1"/>
      <c r="FSQ1"/>
      <c r="FSR1"/>
      <c r="FSS1"/>
      <c r="FST1"/>
      <c r="FSU1"/>
      <c r="FSV1"/>
      <c r="FSW1"/>
      <c r="FSX1"/>
      <c r="FSY1"/>
      <c r="FSZ1"/>
      <c r="FTA1"/>
      <c r="FTB1"/>
      <c r="FTC1"/>
      <c r="FTD1"/>
      <c r="FTE1"/>
      <c r="FTF1"/>
      <c r="FTG1"/>
      <c r="FTH1"/>
      <c r="FTI1"/>
      <c r="FTJ1"/>
      <c r="FTK1"/>
      <c r="FTL1"/>
      <c r="FTM1"/>
      <c r="FTN1"/>
      <c r="FTO1"/>
      <c r="FTP1"/>
      <c r="FTQ1"/>
      <c r="FTR1"/>
      <c r="FTS1"/>
      <c r="FTT1"/>
      <c r="FTU1"/>
      <c r="FTV1"/>
      <c r="FTW1"/>
      <c r="FTX1"/>
      <c r="FTY1"/>
      <c r="FTZ1"/>
      <c r="FUA1"/>
      <c r="FUB1"/>
      <c r="FUC1"/>
      <c r="FUD1"/>
      <c r="FUE1"/>
      <c r="FUF1"/>
      <c r="FUG1"/>
      <c r="FUH1"/>
      <c r="FUI1"/>
      <c r="FUJ1"/>
      <c r="FUK1"/>
      <c r="FUL1"/>
      <c r="FUM1"/>
      <c r="FUN1"/>
      <c r="FUO1"/>
      <c r="FUP1"/>
      <c r="FUQ1"/>
      <c r="FUR1"/>
      <c r="FUS1"/>
      <c r="FUT1"/>
      <c r="FUU1"/>
      <c r="FUV1"/>
      <c r="FUW1"/>
      <c r="FUX1"/>
      <c r="FUY1"/>
      <c r="FUZ1"/>
      <c r="FVA1"/>
      <c r="FVB1"/>
      <c r="FVC1"/>
      <c r="FVD1"/>
      <c r="FVE1"/>
      <c r="FVF1"/>
      <c r="FVG1"/>
      <c r="FVH1"/>
      <c r="FVI1"/>
      <c r="FVJ1"/>
      <c r="FVK1"/>
      <c r="FVL1"/>
      <c r="FVM1"/>
      <c r="FVN1"/>
      <c r="FVO1"/>
      <c r="FVP1"/>
      <c r="FVQ1"/>
      <c r="FVR1"/>
      <c r="FVS1"/>
      <c r="FVT1"/>
      <c r="FVU1"/>
      <c r="FVV1"/>
      <c r="FVW1"/>
      <c r="FVX1"/>
      <c r="FVY1"/>
      <c r="FVZ1"/>
      <c r="FWA1"/>
      <c r="FWB1"/>
      <c r="FWC1"/>
      <c r="FWD1"/>
      <c r="FWE1"/>
      <c r="FWF1"/>
      <c r="FWG1"/>
      <c r="FWH1"/>
      <c r="FWI1"/>
      <c r="FWJ1"/>
      <c r="FWK1"/>
      <c r="FWL1"/>
      <c r="FWM1"/>
      <c r="FWN1"/>
      <c r="FWO1"/>
      <c r="FWP1"/>
      <c r="FWQ1"/>
      <c r="FWR1"/>
      <c r="FWS1"/>
      <c r="FWT1"/>
      <c r="FWU1"/>
      <c r="FWV1"/>
      <c r="FWW1"/>
      <c r="FWX1"/>
      <c r="FWY1"/>
      <c r="FWZ1"/>
      <c r="FXA1"/>
      <c r="FXB1"/>
      <c r="FXC1"/>
      <c r="FXD1"/>
      <c r="FXE1"/>
      <c r="FXF1"/>
      <c r="FXG1"/>
      <c r="FXH1"/>
      <c r="FXI1"/>
      <c r="FXJ1"/>
      <c r="FXK1"/>
      <c r="FXL1"/>
      <c r="FXM1"/>
      <c r="FXN1"/>
      <c r="FXO1"/>
      <c r="FXP1"/>
      <c r="FXQ1"/>
      <c r="FXR1"/>
      <c r="FXS1"/>
      <c r="FXT1"/>
      <c r="FXU1"/>
      <c r="FXV1"/>
      <c r="FXW1"/>
      <c r="FXX1"/>
      <c r="FXY1"/>
      <c r="FXZ1"/>
      <c r="FYA1"/>
      <c r="FYB1"/>
      <c r="FYC1"/>
      <c r="FYD1"/>
      <c r="FYE1"/>
      <c r="FYF1"/>
      <c r="FYG1"/>
      <c r="FYH1"/>
      <c r="FYI1"/>
      <c r="FYJ1"/>
      <c r="FYK1"/>
      <c r="FYL1"/>
      <c r="FYM1"/>
      <c r="FYN1"/>
      <c r="FYO1"/>
      <c r="FYP1"/>
      <c r="FYQ1"/>
      <c r="FYR1"/>
      <c r="FYS1"/>
      <c r="FYT1"/>
      <c r="FYU1"/>
      <c r="FYV1"/>
      <c r="FYW1"/>
      <c r="FYX1"/>
      <c r="FYY1"/>
      <c r="FYZ1"/>
      <c r="FZA1"/>
      <c r="FZB1"/>
      <c r="FZC1"/>
      <c r="FZD1"/>
      <c r="FZE1"/>
      <c r="FZF1"/>
      <c r="FZG1"/>
      <c r="FZH1"/>
      <c r="FZI1"/>
      <c r="FZJ1"/>
      <c r="FZK1"/>
      <c r="FZL1"/>
      <c r="FZM1"/>
      <c r="FZN1"/>
      <c r="FZO1"/>
      <c r="FZP1"/>
      <c r="FZQ1"/>
      <c r="FZR1"/>
      <c r="FZS1"/>
      <c r="FZT1"/>
      <c r="FZU1"/>
      <c r="FZV1"/>
      <c r="FZW1"/>
      <c r="FZX1"/>
      <c r="FZY1"/>
      <c r="FZZ1"/>
      <c r="GAA1"/>
      <c r="GAB1"/>
      <c r="GAC1"/>
      <c r="GAD1"/>
      <c r="GAE1"/>
      <c r="GAF1"/>
      <c r="GAG1"/>
      <c r="GAH1"/>
      <c r="GAI1"/>
      <c r="GAJ1"/>
      <c r="GAK1"/>
      <c r="GAL1"/>
      <c r="GAM1"/>
      <c r="GAN1"/>
      <c r="GAO1"/>
      <c r="GAP1"/>
      <c r="GAQ1"/>
      <c r="GAR1"/>
      <c r="GAS1"/>
      <c r="GAT1"/>
      <c r="GAU1"/>
      <c r="GAV1"/>
      <c r="GAW1"/>
      <c r="GAX1"/>
      <c r="GAY1"/>
      <c r="GAZ1"/>
      <c r="GBA1"/>
      <c r="GBB1"/>
      <c r="GBC1"/>
      <c r="GBD1"/>
      <c r="GBE1"/>
      <c r="GBF1"/>
      <c r="GBG1"/>
      <c r="GBH1"/>
      <c r="GBI1"/>
      <c r="GBJ1"/>
      <c r="GBK1"/>
      <c r="GBL1"/>
      <c r="GBM1"/>
      <c r="GBN1"/>
      <c r="GBO1"/>
      <c r="GBP1"/>
      <c r="GBQ1"/>
      <c r="GBR1"/>
      <c r="GBS1"/>
      <c r="GBT1"/>
      <c r="GBU1"/>
      <c r="GBV1"/>
      <c r="GBW1"/>
      <c r="GBX1"/>
      <c r="GBY1"/>
      <c r="GBZ1"/>
      <c r="GCA1"/>
      <c r="GCB1"/>
      <c r="GCC1"/>
      <c r="GCD1"/>
      <c r="GCE1"/>
      <c r="GCF1"/>
      <c r="GCG1"/>
      <c r="GCH1"/>
      <c r="GCI1"/>
      <c r="GCJ1"/>
      <c r="GCK1"/>
      <c r="GCL1"/>
      <c r="GCM1"/>
      <c r="GCN1"/>
      <c r="GCO1"/>
      <c r="GCP1"/>
      <c r="GCQ1"/>
      <c r="GCR1"/>
      <c r="GCS1"/>
      <c r="GCT1"/>
      <c r="GCU1"/>
      <c r="GCV1"/>
      <c r="GCW1"/>
      <c r="GCX1"/>
      <c r="GCY1"/>
      <c r="GCZ1"/>
      <c r="GDA1"/>
      <c r="GDB1"/>
      <c r="GDC1"/>
      <c r="GDD1"/>
      <c r="GDE1"/>
      <c r="GDF1"/>
      <c r="GDG1"/>
      <c r="GDH1"/>
      <c r="GDI1"/>
      <c r="GDJ1"/>
      <c r="GDK1"/>
      <c r="GDL1"/>
      <c r="GDM1"/>
      <c r="GDN1"/>
      <c r="GDO1"/>
      <c r="GDP1"/>
      <c r="GDQ1"/>
      <c r="GDR1"/>
      <c r="GDS1"/>
      <c r="GDT1"/>
      <c r="GDU1"/>
      <c r="GDV1"/>
      <c r="GDW1"/>
      <c r="GDX1"/>
      <c r="GDY1"/>
      <c r="GDZ1"/>
      <c r="GEA1"/>
      <c r="GEB1"/>
      <c r="GEC1"/>
      <c r="GED1"/>
      <c r="GEE1"/>
      <c r="GEF1"/>
      <c r="GEG1"/>
      <c r="GEH1"/>
      <c r="GEI1"/>
      <c r="GEJ1"/>
      <c r="GEK1"/>
      <c r="GEL1"/>
      <c r="GEM1"/>
      <c r="GEN1"/>
      <c r="GEO1"/>
      <c r="GEP1"/>
      <c r="GEQ1"/>
      <c r="GER1"/>
      <c r="GES1"/>
      <c r="GET1"/>
      <c r="GEU1"/>
      <c r="GEV1"/>
      <c r="GEW1"/>
      <c r="GEX1"/>
      <c r="GEY1"/>
      <c r="GEZ1"/>
      <c r="GFA1"/>
      <c r="GFB1"/>
      <c r="GFC1"/>
      <c r="GFD1"/>
      <c r="GFE1"/>
      <c r="GFF1"/>
      <c r="GFG1"/>
      <c r="GFH1"/>
      <c r="GFI1"/>
      <c r="GFJ1"/>
      <c r="GFK1"/>
      <c r="GFL1"/>
      <c r="GFM1"/>
      <c r="GFN1"/>
      <c r="GFO1"/>
      <c r="GFP1"/>
      <c r="GFQ1"/>
      <c r="GFR1"/>
      <c r="GFS1"/>
      <c r="GFT1"/>
      <c r="GFU1"/>
      <c r="GFV1"/>
      <c r="GFW1"/>
      <c r="GFX1"/>
      <c r="GFY1"/>
      <c r="GFZ1"/>
      <c r="GGA1"/>
      <c r="GGB1"/>
      <c r="GGC1"/>
      <c r="GGD1"/>
      <c r="GGE1"/>
      <c r="GGF1"/>
      <c r="GGG1"/>
      <c r="GGH1"/>
      <c r="GGI1"/>
      <c r="GGJ1"/>
      <c r="GGK1"/>
      <c r="GGL1"/>
      <c r="GGM1"/>
      <c r="GGN1"/>
      <c r="GGO1"/>
      <c r="GGP1"/>
      <c r="GGQ1"/>
      <c r="GGR1"/>
      <c r="GGS1"/>
      <c r="GGT1"/>
      <c r="GGU1"/>
      <c r="GGV1"/>
      <c r="GGW1"/>
      <c r="GGX1"/>
      <c r="GGY1"/>
      <c r="GGZ1"/>
      <c r="GHA1"/>
      <c r="GHB1"/>
      <c r="GHC1"/>
      <c r="GHD1"/>
      <c r="GHE1"/>
      <c r="GHF1"/>
      <c r="GHG1"/>
      <c r="GHH1"/>
      <c r="GHI1"/>
      <c r="GHJ1"/>
      <c r="GHK1"/>
      <c r="GHL1"/>
      <c r="GHM1"/>
      <c r="GHN1"/>
      <c r="GHO1"/>
      <c r="GHP1"/>
      <c r="GHQ1"/>
      <c r="GHR1"/>
      <c r="GHS1"/>
      <c r="GHT1"/>
      <c r="GHU1"/>
      <c r="GHV1"/>
      <c r="GHW1"/>
      <c r="GHX1"/>
      <c r="GHY1"/>
      <c r="GHZ1"/>
      <c r="GIA1"/>
      <c r="GIB1"/>
      <c r="GIC1"/>
      <c r="GID1"/>
      <c r="GIE1"/>
      <c r="GIF1"/>
      <c r="GIG1"/>
      <c r="GIH1"/>
      <c r="GII1"/>
      <c r="GIJ1"/>
      <c r="GIK1"/>
      <c r="GIL1"/>
      <c r="GIM1"/>
      <c r="GIN1"/>
      <c r="GIO1"/>
      <c r="GIP1"/>
      <c r="GIQ1"/>
      <c r="GIR1"/>
      <c r="GIS1"/>
      <c r="GIT1"/>
      <c r="GIU1"/>
      <c r="GIV1"/>
      <c r="GIW1"/>
      <c r="GIX1"/>
      <c r="GIY1"/>
      <c r="GIZ1"/>
      <c r="GJA1"/>
      <c r="GJB1"/>
      <c r="GJC1"/>
      <c r="GJD1"/>
      <c r="GJE1"/>
      <c r="GJF1"/>
      <c r="GJG1"/>
      <c r="GJH1"/>
      <c r="GJI1"/>
      <c r="GJJ1"/>
      <c r="GJK1"/>
      <c r="GJL1"/>
      <c r="GJM1"/>
      <c r="GJN1"/>
      <c r="GJO1"/>
      <c r="GJP1"/>
      <c r="GJQ1"/>
      <c r="GJR1"/>
      <c r="GJS1"/>
      <c r="GJT1"/>
      <c r="GJU1"/>
      <c r="GJV1"/>
      <c r="GJW1"/>
      <c r="GJX1"/>
      <c r="GJY1"/>
      <c r="GJZ1"/>
      <c r="GKA1"/>
      <c r="GKB1"/>
      <c r="GKC1"/>
      <c r="GKD1"/>
      <c r="GKE1"/>
      <c r="GKF1"/>
      <c r="GKG1"/>
      <c r="GKH1"/>
      <c r="GKI1"/>
      <c r="GKJ1"/>
      <c r="GKK1"/>
      <c r="GKL1"/>
      <c r="GKM1"/>
      <c r="GKN1"/>
      <c r="GKO1"/>
      <c r="GKP1"/>
      <c r="GKQ1"/>
      <c r="GKR1"/>
      <c r="GKS1"/>
      <c r="GKT1"/>
      <c r="GKU1"/>
      <c r="GKV1"/>
      <c r="GKW1"/>
      <c r="GKX1"/>
      <c r="GKY1"/>
      <c r="GKZ1"/>
      <c r="GLA1"/>
      <c r="GLB1"/>
      <c r="GLC1"/>
      <c r="GLD1"/>
      <c r="GLE1"/>
      <c r="GLF1"/>
      <c r="GLG1"/>
      <c r="GLH1"/>
      <c r="GLI1"/>
      <c r="GLJ1"/>
      <c r="GLK1"/>
      <c r="GLL1"/>
      <c r="GLM1"/>
      <c r="GLN1"/>
      <c r="GLO1"/>
      <c r="GLP1"/>
      <c r="GLQ1"/>
      <c r="GLR1"/>
      <c r="GLS1"/>
      <c r="GLT1"/>
      <c r="GLU1"/>
      <c r="GLV1"/>
      <c r="GLW1"/>
      <c r="GLX1"/>
      <c r="GLY1"/>
      <c r="GLZ1"/>
      <c r="GMA1"/>
      <c r="GMB1"/>
      <c r="GMC1"/>
      <c r="GMD1"/>
      <c r="GME1"/>
      <c r="GMF1"/>
      <c r="GMG1"/>
      <c r="GMH1"/>
      <c r="GMI1"/>
      <c r="GMJ1"/>
      <c r="GMK1"/>
      <c r="GML1"/>
      <c r="GMM1"/>
      <c r="GMN1"/>
      <c r="GMO1"/>
      <c r="GMP1"/>
      <c r="GMQ1"/>
      <c r="GMR1"/>
      <c r="GMS1"/>
      <c r="GMT1"/>
      <c r="GMU1"/>
      <c r="GMV1"/>
      <c r="GMW1"/>
      <c r="GMX1"/>
      <c r="GMY1"/>
      <c r="GMZ1"/>
      <c r="GNA1"/>
      <c r="GNB1"/>
      <c r="GNC1"/>
      <c r="GND1"/>
      <c r="GNE1"/>
      <c r="GNF1"/>
      <c r="GNG1"/>
      <c r="GNH1"/>
      <c r="GNI1"/>
      <c r="GNJ1"/>
      <c r="GNK1"/>
      <c r="GNL1"/>
      <c r="GNM1"/>
      <c r="GNN1"/>
      <c r="GNO1"/>
      <c r="GNP1"/>
      <c r="GNQ1"/>
      <c r="GNR1"/>
      <c r="GNS1"/>
      <c r="GNT1"/>
      <c r="GNU1"/>
      <c r="GNV1"/>
      <c r="GNW1"/>
      <c r="GNX1"/>
      <c r="GNY1"/>
      <c r="GNZ1"/>
      <c r="GOA1"/>
      <c r="GOB1"/>
      <c r="GOC1"/>
      <c r="GOD1"/>
      <c r="GOE1"/>
      <c r="GOF1"/>
      <c r="GOG1"/>
      <c r="GOH1"/>
      <c r="GOI1"/>
      <c r="GOJ1"/>
      <c r="GOK1"/>
      <c r="GOL1"/>
      <c r="GOM1"/>
      <c r="GON1"/>
      <c r="GOO1"/>
      <c r="GOP1"/>
      <c r="GOQ1"/>
      <c r="GOR1"/>
      <c r="GOS1"/>
      <c r="GOT1"/>
      <c r="GOU1"/>
      <c r="GOV1"/>
      <c r="GOW1"/>
      <c r="GOX1"/>
      <c r="GOY1"/>
      <c r="GOZ1"/>
      <c r="GPA1"/>
      <c r="GPB1"/>
      <c r="GPC1"/>
      <c r="GPD1"/>
      <c r="GPE1"/>
      <c r="GPF1"/>
      <c r="GPG1"/>
      <c r="GPH1"/>
      <c r="GPI1"/>
      <c r="GPJ1"/>
      <c r="GPK1"/>
      <c r="GPL1"/>
      <c r="GPM1"/>
      <c r="GPN1"/>
      <c r="GPO1"/>
      <c r="GPP1"/>
      <c r="GPQ1"/>
      <c r="GPR1"/>
      <c r="GPS1"/>
      <c r="GPT1"/>
      <c r="GPU1"/>
      <c r="GPV1"/>
      <c r="GPW1"/>
      <c r="GPX1"/>
      <c r="GPY1"/>
      <c r="GPZ1"/>
      <c r="GQA1"/>
      <c r="GQB1"/>
      <c r="GQC1"/>
      <c r="GQD1"/>
      <c r="GQE1"/>
      <c r="GQF1"/>
      <c r="GQG1"/>
      <c r="GQH1"/>
      <c r="GQI1"/>
      <c r="GQJ1"/>
      <c r="GQK1"/>
      <c r="GQL1"/>
      <c r="GQM1"/>
      <c r="GQN1"/>
      <c r="GQO1"/>
      <c r="GQP1"/>
      <c r="GQQ1"/>
      <c r="GQR1"/>
      <c r="GQS1"/>
      <c r="GQT1"/>
      <c r="GQU1"/>
      <c r="GQV1"/>
      <c r="GQW1"/>
      <c r="GQX1"/>
      <c r="GQY1"/>
      <c r="GQZ1"/>
      <c r="GRA1"/>
      <c r="GRB1"/>
      <c r="GRC1"/>
      <c r="GRD1"/>
      <c r="GRE1"/>
      <c r="GRF1"/>
      <c r="GRG1"/>
      <c r="GRH1"/>
      <c r="GRI1"/>
      <c r="GRJ1"/>
      <c r="GRK1"/>
      <c r="GRL1"/>
      <c r="GRM1"/>
      <c r="GRN1"/>
      <c r="GRO1"/>
      <c r="GRP1"/>
      <c r="GRQ1"/>
      <c r="GRR1"/>
      <c r="GRS1"/>
      <c r="GRT1"/>
      <c r="GRU1"/>
      <c r="GRV1"/>
      <c r="GRW1"/>
      <c r="GRX1"/>
      <c r="GRY1"/>
      <c r="GRZ1"/>
      <c r="GSA1"/>
      <c r="GSB1"/>
      <c r="GSC1"/>
      <c r="GSD1"/>
      <c r="GSE1"/>
      <c r="GSF1"/>
      <c r="GSG1"/>
      <c r="GSH1"/>
      <c r="GSI1"/>
      <c r="GSJ1"/>
      <c r="GSK1"/>
      <c r="GSL1"/>
      <c r="GSM1"/>
      <c r="GSN1"/>
      <c r="GSO1"/>
      <c r="GSP1"/>
      <c r="GSQ1"/>
      <c r="GSR1"/>
      <c r="GSS1"/>
      <c r="GST1"/>
      <c r="GSU1"/>
      <c r="GSV1"/>
      <c r="GSW1"/>
      <c r="GSX1"/>
      <c r="GSY1"/>
      <c r="GSZ1"/>
      <c r="GTA1"/>
      <c r="GTB1"/>
      <c r="GTC1"/>
      <c r="GTD1"/>
      <c r="GTE1"/>
      <c r="GTF1"/>
      <c r="GTG1"/>
      <c r="GTH1"/>
      <c r="GTI1"/>
      <c r="GTJ1"/>
      <c r="GTK1"/>
      <c r="GTL1"/>
      <c r="GTM1"/>
      <c r="GTN1"/>
      <c r="GTO1"/>
      <c r="GTP1"/>
      <c r="GTQ1"/>
      <c r="GTR1"/>
      <c r="GTS1"/>
      <c r="GTT1"/>
      <c r="GTU1"/>
      <c r="GTV1"/>
      <c r="GTW1"/>
      <c r="GTX1"/>
      <c r="GTY1"/>
      <c r="GTZ1"/>
      <c r="GUA1"/>
      <c r="GUB1"/>
      <c r="GUC1"/>
      <c r="GUD1"/>
      <c r="GUE1"/>
      <c r="GUF1"/>
      <c r="GUG1"/>
      <c r="GUH1"/>
      <c r="GUI1"/>
      <c r="GUJ1"/>
      <c r="GUK1"/>
      <c r="GUL1"/>
      <c r="GUM1"/>
      <c r="GUN1"/>
      <c r="GUO1"/>
      <c r="GUP1"/>
      <c r="GUQ1"/>
      <c r="GUR1"/>
      <c r="GUS1"/>
      <c r="GUT1"/>
      <c r="GUU1"/>
      <c r="GUV1"/>
      <c r="GUW1"/>
      <c r="GUX1"/>
      <c r="GUY1"/>
      <c r="GUZ1"/>
      <c r="GVA1"/>
      <c r="GVB1"/>
      <c r="GVC1"/>
      <c r="GVD1"/>
      <c r="GVE1"/>
      <c r="GVF1"/>
      <c r="GVG1"/>
      <c r="GVH1"/>
      <c r="GVI1"/>
      <c r="GVJ1"/>
      <c r="GVK1"/>
      <c r="GVL1"/>
      <c r="GVM1"/>
      <c r="GVN1"/>
      <c r="GVO1"/>
      <c r="GVP1"/>
      <c r="GVQ1"/>
      <c r="GVR1"/>
      <c r="GVS1"/>
      <c r="GVT1"/>
      <c r="GVU1"/>
      <c r="GVV1"/>
      <c r="GVW1"/>
      <c r="GVX1"/>
      <c r="GVY1"/>
      <c r="GVZ1"/>
      <c r="GWA1"/>
      <c r="GWB1"/>
      <c r="GWC1"/>
      <c r="GWD1"/>
      <c r="GWE1"/>
      <c r="GWF1"/>
      <c r="GWG1"/>
      <c r="GWH1"/>
      <c r="GWI1"/>
      <c r="GWJ1"/>
      <c r="GWK1"/>
      <c r="GWL1"/>
      <c r="GWM1"/>
      <c r="GWN1"/>
      <c r="GWO1"/>
      <c r="GWP1"/>
      <c r="GWQ1"/>
      <c r="GWR1"/>
      <c r="GWS1"/>
      <c r="GWT1"/>
      <c r="GWU1"/>
      <c r="GWV1"/>
      <c r="GWW1"/>
      <c r="GWX1"/>
      <c r="GWY1"/>
      <c r="GWZ1"/>
      <c r="GXA1"/>
      <c r="GXB1"/>
      <c r="GXC1"/>
      <c r="GXD1"/>
      <c r="GXE1"/>
      <c r="GXF1"/>
      <c r="GXG1"/>
      <c r="GXH1"/>
      <c r="GXI1"/>
      <c r="GXJ1"/>
      <c r="GXK1"/>
      <c r="GXL1"/>
      <c r="GXM1"/>
      <c r="GXN1"/>
      <c r="GXO1"/>
      <c r="GXP1"/>
      <c r="GXQ1"/>
      <c r="GXR1"/>
      <c r="GXS1"/>
      <c r="GXT1"/>
      <c r="GXU1"/>
      <c r="GXV1"/>
      <c r="GXW1"/>
      <c r="GXX1"/>
      <c r="GXY1"/>
      <c r="GXZ1"/>
      <c r="GYA1"/>
      <c r="GYB1"/>
      <c r="GYC1"/>
      <c r="GYD1"/>
      <c r="GYE1"/>
      <c r="GYF1"/>
      <c r="GYG1"/>
      <c r="GYH1"/>
      <c r="GYI1"/>
      <c r="GYJ1"/>
      <c r="GYK1"/>
      <c r="GYL1"/>
      <c r="GYM1"/>
      <c r="GYN1"/>
      <c r="GYO1"/>
      <c r="GYP1"/>
      <c r="GYQ1"/>
      <c r="GYR1"/>
      <c r="GYS1"/>
      <c r="GYT1"/>
      <c r="GYU1"/>
      <c r="GYV1"/>
      <c r="GYW1"/>
      <c r="GYX1"/>
      <c r="GYY1"/>
      <c r="GYZ1"/>
      <c r="GZA1"/>
      <c r="GZB1"/>
      <c r="GZC1"/>
      <c r="GZD1"/>
      <c r="GZE1"/>
      <c r="GZF1"/>
      <c r="GZG1"/>
      <c r="GZH1"/>
      <c r="GZI1"/>
      <c r="GZJ1"/>
      <c r="GZK1"/>
      <c r="GZL1"/>
      <c r="GZM1"/>
      <c r="GZN1"/>
      <c r="GZO1"/>
      <c r="GZP1"/>
      <c r="GZQ1"/>
      <c r="GZR1"/>
      <c r="GZS1"/>
      <c r="GZT1"/>
      <c r="GZU1"/>
      <c r="GZV1"/>
      <c r="GZW1"/>
      <c r="GZX1"/>
      <c r="GZY1"/>
      <c r="GZZ1"/>
      <c r="HAA1"/>
      <c r="HAB1"/>
      <c r="HAC1"/>
      <c r="HAD1"/>
      <c r="HAE1"/>
      <c r="HAF1"/>
      <c r="HAG1"/>
      <c r="HAH1"/>
      <c r="HAI1"/>
      <c r="HAJ1"/>
      <c r="HAK1"/>
      <c r="HAL1"/>
      <c r="HAM1"/>
      <c r="HAN1"/>
      <c r="HAO1"/>
      <c r="HAP1"/>
      <c r="HAQ1"/>
      <c r="HAR1"/>
      <c r="HAS1"/>
      <c r="HAT1"/>
      <c r="HAU1"/>
      <c r="HAV1"/>
      <c r="HAW1"/>
      <c r="HAX1"/>
      <c r="HAY1"/>
      <c r="HAZ1"/>
      <c r="HBA1"/>
      <c r="HBB1"/>
      <c r="HBC1"/>
      <c r="HBD1"/>
      <c r="HBE1"/>
      <c r="HBF1"/>
      <c r="HBG1"/>
      <c r="HBH1"/>
      <c r="HBI1"/>
      <c r="HBJ1"/>
      <c r="HBK1"/>
      <c r="HBL1"/>
      <c r="HBM1"/>
      <c r="HBN1"/>
      <c r="HBO1"/>
      <c r="HBP1"/>
      <c r="HBQ1"/>
      <c r="HBR1"/>
      <c r="HBS1"/>
      <c r="HBT1"/>
      <c r="HBU1"/>
      <c r="HBV1"/>
      <c r="HBW1"/>
      <c r="HBX1"/>
      <c r="HBY1"/>
      <c r="HBZ1"/>
      <c r="HCA1"/>
      <c r="HCB1"/>
      <c r="HCC1"/>
      <c r="HCD1"/>
      <c r="HCE1"/>
      <c r="HCF1"/>
      <c r="HCG1"/>
      <c r="HCH1"/>
      <c r="HCI1"/>
      <c r="HCJ1"/>
      <c r="HCK1"/>
      <c r="HCL1"/>
      <c r="HCM1"/>
      <c r="HCN1"/>
      <c r="HCO1"/>
      <c r="HCP1"/>
      <c r="HCQ1"/>
      <c r="HCR1"/>
      <c r="HCS1"/>
      <c r="HCT1"/>
      <c r="HCU1"/>
      <c r="HCV1"/>
      <c r="HCW1"/>
      <c r="HCX1"/>
      <c r="HCY1"/>
      <c r="HCZ1"/>
      <c r="HDA1"/>
      <c r="HDB1"/>
      <c r="HDC1"/>
      <c r="HDD1"/>
      <c r="HDE1"/>
      <c r="HDF1"/>
      <c r="HDG1"/>
      <c r="HDH1"/>
      <c r="HDI1"/>
      <c r="HDJ1"/>
      <c r="HDK1"/>
      <c r="HDL1"/>
      <c r="HDM1"/>
      <c r="HDN1"/>
      <c r="HDO1"/>
      <c r="HDP1"/>
      <c r="HDQ1"/>
      <c r="HDR1"/>
      <c r="HDS1"/>
      <c r="HDT1"/>
      <c r="HDU1"/>
      <c r="HDV1"/>
      <c r="HDW1"/>
      <c r="HDX1"/>
      <c r="HDY1"/>
      <c r="HDZ1"/>
      <c r="HEA1"/>
      <c r="HEB1"/>
      <c r="HEC1"/>
      <c r="HED1"/>
      <c r="HEE1"/>
      <c r="HEF1"/>
      <c r="HEG1"/>
      <c r="HEH1"/>
      <c r="HEI1"/>
      <c r="HEJ1"/>
      <c r="HEK1"/>
      <c r="HEL1"/>
      <c r="HEM1"/>
      <c r="HEN1"/>
      <c r="HEO1"/>
      <c r="HEP1"/>
      <c r="HEQ1"/>
      <c r="HER1"/>
      <c r="HES1"/>
      <c r="HET1"/>
      <c r="HEU1"/>
      <c r="HEV1"/>
      <c r="HEW1"/>
      <c r="HEX1"/>
      <c r="HEY1"/>
      <c r="HEZ1"/>
      <c r="HFA1"/>
      <c r="HFB1"/>
      <c r="HFC1"/>
      <c r="HFD1"/>
      <c r="HFE1"/>
      <c r="HFF1"/>
      <c r="HFG1"/>
      <c r="HFH1"/>
      <c r="HFI1"/>
      <c r="HFJ1"/>
      <c r="HFK1"/>
      <c r="HFL1"/>
      <c r="HFM1"/>
      <c r="HFN1"/>
      <c r="HFO1"/>
      <c r="HFP1"/>
      <c r="HFQ1"/>
      <c r="HFR1"/>
      <c r="HFS1"/>
      <c r="HFT1"/>
      <c r="HFU1"/>
      <c r="HFV1"/>
      <c r="HFW1"/>
      <c r="HFX1"/>
      <c r="HFY1"/>
      <c r="HFZ1"/>
      <c r="HGA1"/>
      <c r="HGB1"/>
      <c r="HGC1"/>
      <c r="HGD1"/>
      <c r="HGE1"/>
      <c r="HGF1"/>
      <c r="HGG1"/>
      <c r="HGH1"/>
      <c r="HGI1"/>
      <c r="HGJ1"/>
      <c r="HGK1"/>
      <c r="HGL1"/>
      <c r="HGM1"/>
      <c r="HGN1"/>
      <c r="HGO1"/>
      <c r="HGP1"/>
      <c r="HGQ1"/>
      <c r="HGR1"/>
      <c r="HGS1"/>
      <c r="HGT1"/>
      <c r="HGU1"/>
      <c r="HGV1"/>
      <c r="HGW1"/>
      <c r="HGX1"/>
      <c r="HGY1"/>
      <c r="HGZ1"/>
      <c r="HHA1"/>
      <c r="HHB1"/>
      <c r="HHC1"/>
      <c r="HHD1"/>
      <c r="HHE1"/>
      <c r="HHF1"/>
      <c r="HHG1"/>
      <c r="HHH1"/>
      <c r="HHI1"/>
      <c r="HHJ1"/>
      <c r="HHK1"/>
      <c r="HHL1"/>
      <c r="HHM1"/>
      <c r="HHN1"/>
      <c r="HHO1"/>
      <c r="HHP1"/>
      <c r="HHQ1"/>
      <c r="HHR1"/>
      <c r="HHS1"/>
      <c r="HHT1"/>
      <c r="HHU1"/>
      <c r="HHV1"/>
      <c r="HHW1"/>
      <c r="HHX1"/>
      <c r="HHY1"/>
      <c r="HHZ1"/>
      <c r="HIA1"/>
      <c r="HIB1"/>
      <c r="HIC1"/>
      <c r="HID1"/>
      <c r="HIE1"/>
      <c r="HIF1"/>
      <c r="HIG1"/>
      <c r="HIH1"/>
      <c r="HII1"/>
      <c r="HIJ1"/>
      <c r="HIK1"/>
      <c r="HIL1"/>
      <c r="HIM1"/>
      <c r="HIN1"/>
      <c r="HIO1"/>
      <c r="HIP1"/>
      <c r="HIQ1"/>
      <c r="HIR1"/>
      <c r="HIS1"/>
      <c r="HIT1"/>
      <c r="HIU1"/>
      <c r="HIV1"/>
      <c r="HIW1"/>
      <c r="HIX1"/>
      <c r="HIY1"/>
      <c r="HIZ1"/>
      <c r="HJA1"/>
      <c r="HJB1"/>
      <c r="HJC1"/>
      <c r="HJD1"/>
      <c r="HJE1"/>
      <c r="HJF1"/>
      <c r="HJG1"/>
      <c r="HJH1"/>
      <c r="HJI1"/>
      <c r="HJJ1"/>
      <c r="HJK1"/>
      <c r="HJL1"/>
      <c r="HJM1"/>
      <c r="HJN1"/>
      <c r="HJO1"/>
      <c r="HJP1"/>
      <c r="HJQ1"/>
      <c r="HJR1"/>
      <c r="HJS1"/>
      <c r="HJT1"/>
      <c r="HJU1"/>
      <c r="HJV1"/>
      <c r="HJW1"/>
      <c r="HJX1"/>
      <c r="HJY1"/>
      <c r="HJZ1"/>
      <c r="HKA1"/>
      <c r="HKB1"/>
      <c r="HKC1"/>
      <c r="HKD1"/>
      <c r="HKE1"/>
      <c r="HKF1"/>
      <c r="HKG1"/>
      <c r="HKH1"/>
      <c r="HKI1"/>
      <c r="HKJ1"/>
      <c r="HKK1"/>
      <c r="HKL1"/>
      <c r="HKM1"/>
      <c r="HKN1"/>
      <c r="HKO1"/>
      <c r="HKP1"/>
      <c r="HKQ1"/>
      <c r="HKR1"/>
      <c r="HKS1"/>
      <c r="HKT1"/>
      <c r="HKU1"/>
      <c r="HKV1"/>
      <c r="HKW1"/>
      <c r="HKX1"/>
      <c r="HKY1"/>
      <c r="HKZ1"/>
      <c r="HLA1"/>
      <c r="HLB1"/>
      <c r="HLC1"/>
      <c r="HLD1"/>
      <c r="HLE1"/>
      <c r="HLF1"/>
      <c r="HLG1"/>
      <c r="HLH1"/>
      <c r="HLI1"/>
      <c r="HLJ1"/>
      <c r="HLK1"/>
      <c r="HLL1"/>
      <c r="HLM1"/>
      <c r="HLN1"/>
      <c r="HLO1"/>
      <c r="HLP1"/>
      <c r="HLQ1"/>
      <c r="HLR1"/>
      <c r="HLS1"/>
      <c r="HLT1"/>
      <c r="HLU1"/>
      <c r="HLV1"/>
      <c r="HLW1"/>
      <c r="HLX1"/>
      <c r="HLY1"/>
      <c r="HLZ1"/>
      <c r="HMA1"/>
      <c r="HMB1"/>
      <c r="HMC1"/>
      <c r="HMD1"/>
      <c r="HME1"/>
      <c r="HMF1"/>
      <c r="HMG1"/>
      <c r="HMH1"/>
      <c r="HMI1"/>
      <c r="HMJ1"/>
      <c r="HMK1"/>
      <c r="HML1"/>
      <c r="HMM1"/>
      <c r="HMN1"/>
      <c r="HMO1"/>
      <c r="HMP1"/>
      <c r="HMQ1"/>
      <c r="HMR1"/>
      <c r="HMS1"/>
      <c r="HMT1"/>
      <c r="HMU1"/>
      <c r="HMV1"/>
      <c r="HMW1"/>
      <c r="HMX1"/>
      <c r="HMY1"/>
      <c r="HMZ1"/>
      <c r="HNA1"/>
      <c r="HNB1"/>
      <c r="HNC1"/>
      <c r="HND1"/>
      <c r="HNE1"/>
      <c r="HNF1"/>
      <c r="HNG1"/>
      <c r="HNH1"/>
      <c r="HNI1"/>
      <c r="HNJ1"/>
      <c r="HNK1"/>
      <c r="HNL1"/>
      <c r="HNM1"/>
      <c r="HNN1"/>
      <c r="HNO1"/>
      <c r="HNP1"/>
      <c r="HNQ1"/>
      <c r="HNR1"/>
      <c r="HNS1"/>
      <c r="HNT1"/>
      <c r="HNU1"/>
      <c r="HNV1"/>
      <c r="HNW1"/>
      <c r="HNX1"/>
      <c r="HNY1"/>
      <c r="HNZ1"/>
      <c r="HOA1"/>
      <c r="HOB1"/>
      <c r="HOC1"/>
      <c r="HOD1"/>
      <c r="HOE1"/>
      <c r="HOF1"/>
      <c r="HOG1"/>
      <c r="HOH1"/>
      <c r="HOI1"/>
      <c r="HOJ1"/>
      <c r="HOK1"/>
      <c r="HOL1"/>
      <c r="HOM1"/>
      <c r="HON1"/>
      <c r="HOO1"/>
      <c r="HOP1"/>
      <c r="HOQ1"/>
      <c r="HOR1"/>
      <c r="HOS1"/>
      <c r="HOT1"/>
      <c r="HOU1"/>
      <c r="HOV1"/>
      <c r="HOW1"/>
      <c r="HOX1"/>
      <c r="HOY1"/>
      <c r="HOZ1"/>
      <c r="HPA1"/>
      <c r="HPB1"/>
      <c r="HPC1"/>
      <c r="HPD1"/>
      <c r="HPE1"/>
      <c r="HPF1"/>
      <c r="HPG1"/>
      <c r="HPH1"/>
      <c r="HPI1"/>
      <c r="HPJ1"/>
      <c r="HPK1"/>
      <c r="HPL1"/>
      <c r="HPM1"/>
      <c r="HPN1"/>
      <c r="HPO1"/>
      <c r="HPP1"/>
      <c r="HPQ1"/>
      <c r="HPR1"/>
      <c r="HPS1"/>
      <c r="HPT1"/>
      <c r="HPU1"/>
      <c r="HPV1"/>
      <c r="HPW1"/>
      <c r="HPX1"/>
      <c r="HPY1"/>
      <c r="HPZ1"/>
      <c r="HQA1"/>
      <c r="HQB1"/>
      <c r="HQC1"/>
      <c r="HQD1"/>
      <c r="HQE1"/>
      <c r="HQF1"/>
      <c r="HQG1"/>
      <c r="HQH1"/>
      <c r="HQI1"/>
      <c r="HQJ1"/>
      <c r="HQK1"/>
      <c r="HQL1"/>
      <c r="HQM1"/>
      <c r="HQN1"/>
      <c r="HQO1"/>
      <c r="HQP1"/>
      <c r="HQQ1"/>
      <c r="HQR1"/>
      <c r="HQS1"/>
      <c r="HQT1"/>
      <c r="HQU1"/>
      <c r="HQV1"/>
      <c r="HQW1"/>
      <c r="HQX1"/>
      <c r="HQY1"/>
      <c r="HQZ1"/>
      <c r="HRA1"/>
      <c r="HRB1"/>
      <c r="HRC1"/>
      <c r="HRD1"/>
      <c r="HRE1"/>
      <c r="HRF1"/>
      <c r="HRG1"/>
      <c r="HRH1"/>
      <c r="HRI1"/>
      <c r="HRJ1"/>
      <c r="HRK1"/>
      <c r="HRL1"/>
      <c r="HRM1"/>
      <c r="HRN1"/>
      <c r="HRO1"/>
      <c r="HRP1"/>
      <c r="HRQ1"/>
      <c r="HRR1"/>
      <c r="HRS1"/>
      <c r="HRT1"/>
      <c r="HRU1"/>
      <c r="HRV1"/>
      <c r="HRW1"/>
      <c r="HRX1"/>
      <c r="HRY1"/>
      <c r="HRZ1"/>
      <c r="HSA1"/>
      <c r="HSB1"/>
      <c r="HSC1"/>
      <c r="HSD1"/>
      <c r="HSE1"/>
      <c r="HSF1"/>
      <c r="HSG1"/>
      <c r="HSH1"/>
      <c r="HSI1"/>
      <c r="HSJ1"/>
      <c r="HSK1"/>
      <c r="HSL1"/>
      <c r="HSM1"/>
      <c r="HSN1"/>
      <c r="HSO1"/>
      <c r="HSP1"/>
      <c r="HSQ1"/>
      <c r="HSR1"/>
      <c r="HSS1"/>
      <c r="HST1"/>
      <c r="HSU1"/>
      <c r="HSV1"/>
      <c r="HSW1"/>
      <c r="HSX1"/>
      <c r="HSY1"/>
      <c r="HSZ1"/>
      <c r="HTA1"/>
      <c r="HTB1"/>
      <c r="HTC1"/>
      <c r="HTD1"/>
      <c r="HTE1"/>
      <c r="HTF1"/>
      <c r="HTG1"/>
      <c r="HTH1"/>
      <c r="HTI1"/>
      <c r="HTJ1"/>
      <c r="HTK1"/>
      <c r="HTL1"/>
      <c r="HTM1"/>
      <c r="HTN1"/>
      <c r="HTO1"/>
      <c r="HTP1"/>
      <c r="HTQ1"/>
      <c r="HTR1"/>
      <c r="HTS1"/>
      <c r="HTT1"/>
      <c r="HTU1"/>
      <c r="HTV1"/>
      <c r="HTW1"/>
      <c r="HTX1"/>
      <c r="HTY1"/>
      <c r="HTZ1"/>
      <c r="HUA1"/>
      <c r="HUB1"/>
      <c r="HUC1"/>
      <c r="HUD1"/>
      <c r="HUE1"/>
      <c r="HUF1"/>
      <c r="HUG1"/>
      <c r="HUH1"/>
      <c r="HUI1"/>
      <c r="HUJ1"/>
      <c r="HUK1"/>
      <c r="HUL1"/>
      <c r="HUM1"/>
      <c r="HUN1"/>
      <c r="HUO1"/>
      <c r="HUP1"/>
      <c r="HUQ1"/>
      <c r="HUR1"/>
      <c r="HUS1"/>
      <c r="HUT1"/>
      <c r="HUU1"/>
      <c r="HUV1"/>
      <c r="HUW1"/>
      <c r="HUX1"/>
      <c r="HUY1"/>
      <c r="HUZ1"/>
      <c r="HVA1"/>
      <c r="HVB1"/>
      <c r="HVC1"/>
      <c r="HVD1"/>
      <c r="HVE1"/>
      <c r="HVF1"/>
      <c r="HVG1"/>
      <c r="HVH1"/>
      <c r="HVI1"/>
      <c r="HVJ1"/>
      <c r="HVK1"/>
      <c r="HVL1"/>
      <c r="HVM1"/>
      <c r="HVN1"/>
      <c r="HVO1"/>
      <c r="HVP1"/>
      <c r="HVQ1"/>
      <c r="HVR1"/>
      <c r="HVS1"/>
      <c r="HVT1"/>
      <c r="HVU1"/>
      <c r="HVV1"/>
      <c r="HVW1"/>
      <c r="HVX1"/>
      <c r="HVY1"/>
      <c r="HVZ1"/>
      <c r="HWA1"/>
      <c r="HWB1"/>
      <c r="HWC1"/>
      <c r="HWD1"/>
      <c r="HWE1"/>
      <c r="HWF1"/>
      <c r="HWG1"/>
      <c r="HWH1"/>
      <c r="HWI1"/>
      <c r="HWJ1"/>
      <c r="HWK1"/>
      <c r="HWL1"/>
      <c r="HWM1"/>
      <c r="HWN1"/>
      <c r="HWO1"/>
      <c r="HWP1"/>
      <c r="HWQ1"/>
      <c r="HWR1"/>
      <c r="HWS1"/>
      <c r="HWT1"/>
      <c r="HWU1"/>
      <c r="HWV1"/>
      <c r="HWW1"/>
      <c r="HWX1"/>
      <c r="HWY1"/>
      <c r="HWZ1"/>
      <c r="HXA1"/>
      <c r="HXB1"/>
      <c r="HXC1"/>
      <c r="HXD1"/>
      <c r="HXE1"/>
      <c r="HXF1"/>
      <c r="HXG1"/>
      <c r="HXH1"/>
      <c r="HXI1"/>
      <c r="HXJ1"/>
      <c r="HXK1"/>
      <c r="HXL1"/>
      <c r="HXM1"/>
      <c r="HXN1"/>
      <c r="HXO1"/>
      <c r="HXP1"/>
      <c r="HXQ1"/>
      <c r="HXR1"/>
      <c r="HXS1"/>
      <c r="HXT1"/>
      <c r="HXU1"/>
      <c r="HXV1"/>
      <c r="HXW1"/>
      <c r="HXX1"/>
      <c r="HXY1"/>
      <c r="HXZ1"/>
      <c r="HYA1"/>
      <c r="HYB1"/>
      <c r="HYC1"/>
      <c r="HYD1"/>
      <c r="HYE1"/>
      <c r="HYF1"/>
      <c r="HYG1"/>
      <c r="HYH1"/>
      <c r="HYI1"/>
      <c r="HYJ1"/>
      <c r="HYK1"/>
      <c r="HYL1"/>
      <c r="HYM1"/>
      <c r="HYN1"/>
      <c r="HYO1"/>
      <c r="HYP1"/>
      <c r="HYQ1"/>
      <c r="HYR1"/>
      <c r="HYS1"/>
      <c r="HYT1"/>
      <c r="HYU1"/>
      <c r="HYV1"/>
      <c r="HYW1"/>
      <c r="HYX1"/>
      <c r="HYY1"/>
      <c r="HYZ1"/>
      <c r="HZA1"/>
      <c r="HZB1"/>
      <c r="HZC1"/>
      <c r="HZD1"/>
      <c r="HZE1"/>
      <c r="HZF1"/>
      <c r="HZG1"/>
      <c r="HZH1"/>
      <c r="HZI1"/>
      <c r="HZJ1"/>
      <c r="HZK1"/>
      <c r="HZL1"/>
      <c r="HZM1"/>
      <c r="HZN1"/>
      <c r="HZO1"/>
      <c r="HZP1"/>
      <c r="HZQ1"/>
      <c r="HZR1"/>
      <c r="HZS1"/>
      <c r="HZT1"/>
      <c r="HZU1"/>
      <c r="HZV1"/>
      <c r="HZW1"/>
      <c r="HZX1"/>
      <c r="HZY1"/>
      <c r="HZZ1"/>
      <c r="IAA1"/>
      <c r="IAB1"/>
      <c r="IAC1"/>
      <c r="IAD1"/>
      <c r="IAE1"/>
      <c r="IAF1"/>
      <c r="IAG1"/>
      <c r="IAH1"/>
      <c r="IAI1"/>
      <c r="IAJ1"/>
      <c r="IAK1"/>
      <c r="IAL1"/>
      <c r="IAM1"/>
      <c r="IAN1"/>
      <c r="IAO1"/>
      <c r="IAP1"/>
      <c r="IAQ1"/>
      <c r="IAR1"/>
      <c r="IAS1"/>
      <c r="IAT1"/>
      <c r="IAU1"/>
      <c r="IAV1"/>
      <c r="IAW1"/>
      <c r="IAX1"/>
      <c r="IAY1"/>
      <c r="IAZ1"/>
      <c r="IBA1"/>
      <c r="IBB1"/>
      <c r="IBC1"/>
      <c r="IBD1"/>
      <c r="IBE1"/>
      <c r="IBF1"/>
      <c r="IBG1"/>
      <c r="IBH1"/>
      <c r="IBI1"/>
      <c r="IBJ1"/>
      <c r="IBK1"/>
      <c r="IBL1"/>
      <c r="IBM1"/>
      <c r="IBN1"/>
      <c r="IBO1"/>
      <c r="IBP1"/>
      <c r="IBQ1"/>
      <c r="IBR1"/>
      <c r="IBS1"/>
      <c r="IBT1"/>
      <c r="IBU1"/>
      <c r="IBV1"/>
      <c r="IBW1"/>
      <c r="IBX1"/>
      <c r="IBY1"/>
      <c r="IBZ1"/>
      <c r="ICA1"/>
      <c r="ICB1"/>
      <c r="ICC1"/>
      <c r="ICD1"/>
      <c r="ICE1"/>
      <c r="ICF1"/>
      <c r="ICG1"/>
      <c r="ICH1"/>
      <c r="ICI1"/>
      <c r="ICJ1"/>
      <c r="ICK1"/>
      <c r="ICL1"/>
      <c r="ICM1"/>
      <c r="ICN1"/>
      <c r="ICO1"/>
      <c r="ICP1"/>
      <c r="ICQ1"/>
      <c r="ICR1"/>
      <c r="ICS1"/>
      <c r="ICT1"/>
      <c r="ICU1"/>
      <c r="ICV1"/>
      <c r="ICW1"/>
      <c r="ICX1"/>
      <c r="ICY1"/>
      <c r="ICZ1"/>
      <c r="IDA1"/>
      <c r="IDB1"/>
      <c r="IDC1"/>
      <c r="IDD1"/>
      <c r="IDE1"/>
      <c r="IDF1"/>
      <c r="IDG1"/>
      <c r="IDH1"/>
      <c r="IDI1"/>
      <c r="IDJ1"/>
      <c r="IDK1"/>
      <c r="IDL1"/>
      <c r="IDM1"/>
      <c r="IDN1"/>
      <c r="IDO1"/>
      <c r="IDP1"/>
      <c r="IDQ1"/>
      <c r="IDR1"/>
      <c r="IDS1"/>
      <c r="IDT1"/>
      <c r="IDU1"/>
      <c r="IDV1"/>
      <c r="IDW1"/>
      <c r="IDX1"/>
      <c r="IDY1"/>
      <c r="IDZ1"/>
      <c r="IEA1"/>
      <c r="IEB1"/>
      <c r="IEC1"/>
      <c r="IED1"/>
      <c r="IEE1"/>
      <c r="IEF1"/>
      <c r="IEG1"/>
      <c r="IEH1"/>
      <c r="IEI1"/>
      <c r="IEJ1"/>
      <c r="IEK1"/>
      <c r="IEL1"/>
      <c r="IEM1"/>
      <c r="IEN1"/>
      <c r="IEO1"/>
      <c r="IEP1"/>
      <c r="IEQ1"/>
      <c r="IER1"/>
      <c r="IES1"/>
      <c r="IET1"/>
      <c r="IEU1"/>
      <c r="IEV1"/>
      <c r="IEW1"/>
      <c r="IEX1"/>
      <c r="IEY1"/>
      <c r="IEZ1"/>
      <c r="IFA1"/>
      <c r="IFB1"/>
      <c r="IFC1"/>
      <c r="IFD1"/>
      <c r="IFE1"/>
      <c r="IFF1"/>
      <c r="IFG1"/>
      <c r="IFH1"/>
      <c r="IFI1"/>
      <c r="IFJ1"/>
      <c r="IFK1"/>
      <c r="IFL1"/>
      <c r="IFM1"/>
      <c r="IFN1"/>
      <c r="IFO1"/>
      <c r="IFP1"/>
      <c r="IFQ1"/>
      <c r="IFR1"/>
      <c r="IFS1"/>
      <c r="IFT1"/>
      <c r="IFU1"/>
      <c r="IFV1"/>
      <c r="IFW1"/>
      <c r="IFX1"/>
      <c r="IFY1"/>
      <c r="IFZ1"/>
      <c r="IGA1"/>
      <c r="IGB1"/>
      <c r="IGC1"/>
      <c r="IGD1"/>
      <c r="IGE1"/>
      <c r="IGF1"/>
      <c r="IGG1"/>
      <c r="IGH1"/>
      <c r="IGI1"/>
      <c r="IGJ1"/>
      <c r="IGK1"/>
      <c r="IGL1"/>
      <c r="IGM1"/>
      <c r="IGN1"/>
      <c r="IGO1"/>
      <c r="IGP1"/>
      <c r="IGQ1"/>
      <c r="IGR1"/>
      <c r="IGS1"/>
      <c r="IGT1"/>
      <c r="IGU1"/>
      <c r="IGV1"/>
      <c r="IGW1"/>
      <c r="IGX1"/>
      <c r="IGY1"/>
      <c r="IGZ1"/>
      <c r="IHA1"/>
      <c r="IHB1"/>
      <c r="IHC1"/>
      <c r="IHD1"/>
      <c r="IHE1"/>
      <c r="IHF1"/>
      <c r="IHG1"/>
      <c r="IHH1"/>
      <c r="IHI1"/>
      <c r="IHJ1"/>
      <c r="IHK1"/>
      <c r="IHL1"/>
      <c r="IHM1"/>
      <c r="IHN1"/>
      <c r="IHO1"/>
      <c r="IHP1"/>
      <c r="IHQ1"/>
      <c r="IHR1"/>
      <c r="IHS1"/>
      <c r="IHT1"/>
      <c r="IHU1"/>
      <c r="IHV1"/>
      <c r="IHW1"/>
      <c r="IHX1"/>
      <c r="IHY1"/>
      <c r="IHZ1"/>
      <c r="IIA1"/>
      <c r="IIB1"/>
      <c r="IIC1"/>
      <c r="IID1"/>
      <c r="IIE1"/>
      <c r="IIF1"/>
      <c r="IIG1"/>
      <c r="IIH1"/>
      <c r="III1"/>
      <c r="IIJ1"/>
      <c r="IIK1"/>
      <c r="IIL1"/>
      <c r="IIM1"/>
      <c r="IIN1"/>
      <c r="IIO1"/>
      <c r="IIP1"/>
      <c r="IIQ1"/>
      <c r="IIR1"/>
      <c r="IIS1"/>
      <c r="IIT1"/>
      <c r="IIU1"/>
      <c r="IIV1"/>
      <c r="IIW1"/>
      <c r="IIX1"/>
      <c r="IIY1"/>
      <c r="IIZ1"/>
      <c r="IJA1"/>
      <c r="IJB1"/>
      <c r="IJC1"/>
      <c r="IJD1"/>
      <c r="IJE1"/>
      <c r="IJF1"/>
      <c r="IJG1"/>
      <c r="IJH1"/>
      <c r="IJI1"/>
      <c r="IJJ1"/>
      <c r="IJK1"/>
      <c r="IJL1"/>
      <c r="IJM1"/>
      <c r="IJN1"/>
      <c r="IJO1"/>
      <c r="IJP1"/>
      <c r="IJQ1"/>
      <c r="IJR1"/>
      <c r="IJS1"/>
      <c r="IJT1"/>
      <c r="IJU1"/>
      <c r="IJV1"/>
      <c r="IJW1"/>
      <c r="IJX1"/>
      <c r="IJY1"/>
      <c r="IJZ1"/>
      <c r="IKA1"/>
      <c r="IKB1"/>
      <c r="IKC1"/>
      <c r="IKD1"/>
      <c r="IKE1"/>
      <c r="IKF1"/>
      <c r="IKG1"/>
      <c r="IKH1"/>
      <c r="IKI1"/>
      <c r="IKJ1"/>
      <c r="IKK1"/>
      <c r="IKL1"/>
      <c r="IKM1"/>
      <c r="IKN1"/>
      <c r="IKO1"/>
      <c r="IKP1"/>
      <c r="IKQ1"/>
      <c r="IKR1"/>
      <c r="IKS1"/>
      <c r="IKT1"/>
      <c r="IKU1"/>
      <c r="IKV1"/>
      <c r="IKW1"/>
      <c r="IKX1"/>
      <c r="IKY1"/>
      <c r="IKZ1"/>
      <c r="ILA1"/>
      <c r="ILB1"/>
      <c r="ILC1"/>
      <c r="ILD1"/>
      <c r="ILE1"/>
      <c r="ILF1"/>
      <c r="ILG1"/>
      <c r="ILH1"/>
      <c r="ILI1"/>
      <c r="ILJ1"/>
      <c r="ILK1"/>
      <c r="ILL1"/>
      <c r="ILM1"/>
      <c r="ILN1"/>
      <c r="ILO1"/>
      <c r="ILP1"/>
      <c r="ILQ1"/>
      <c r="ILR1"/>
      <c r="ILS1"/>
      <c r="ILT1"/>
      <c r="ILU1"/>
      <c r="ILV1"/>
      <c r="ILW1"/>
      <c r="ILX1"/>
      <c r="ILY1"/>
      <c r="ILZ1"/>
      <c r="IMA1"/>
      <c r="IMB1"/>
      <c r="IMC1"/>
      <c r="IMD1"/>
      <c r="IME1"/>
      <c r="IMF1"/>
      <c r="IMG1"/>
      <c r="IMH1"/>
      <c r="IMI1"/>
      <c r="IMJ1"/>
      <c r="IMK1"/>
      <c r="IML1"/>
      <c r="IMM1"/>
      <c r="IMN1"/>
      <c r="IMO1"/>
      <c r="IMP1"/>
      <c r="IMQ1"/>
      <c r="IMR1"/>
      <c r="IMS1"/>
      <c r="IMT1"/>
      <c r="IMU1"/>
      <c r="IMV1"/>
      <c r="IMW1"/>
      <c r="IMX1"/>
      <c r="IMY1"/>
      <c r="IMZ1"/>
      <c r="INA1"/>
      <c r="INB1"/>
      <c r="INC1"/>
      <c r="IND1"/>
      <c r="INE1"/>
      <c r="INF1"/>
      <c r="ING1"/>
      <c r="INH1"/>
      <c r="INI1"/>
      <c r="INJ1"/>
      <c r="INK1"/>
      <c r="INL1"/>
      <c r="INM1"/>
      <c r="INN1"/>
      <c r="INO1"/>
      <c r="INP1"/>
      <c r="INQ1"/>
      <c r="INR1"/>
      <c r="INS1"/>
      <c r="INT1"/>
      <c r="INU1"/>
      <c r="INV1"/>
      <c r="INW1"/>
      <c r="INX1"/>
      <c r="INY1"/>
      <c r="INZ1"/>
      <c r="IOA1"/>
      <c r="IOB1"/>
      <c r="IOC1"/>
      <c r="IOD1"/>
      <c r="IOE1"/>
      <c r="IOF1"/>
      <c r="IOG1"/>
      <c r="IOH1"/>
      <c r="IOI1"/>
      <c r="IOJ1"/>
      <c r="IOK1"/>
      <c r="IOL1"/>
      <c r="IOM1"/>
      <c r="ION1"/>
      <c r="IOO1"/>
      <c r="IOP1"/>
      <c r="IOQ1"/>
      <c r="IOR1"/>
      <c r="IOS1"/>
      <c r="IOT1"/>
      <c r="IOU1"/>
      <c r="IOV1"/>
      <c r="IOW1"/>
      <c r="IOX1"/>
      <c r="IOY1"/>
      <c r="IOZ1"/>
      <c r="IPA1"/>
      <c r="IPB1"/>
      <c r="IPC1"/>
      <c r="IPD1"/>
      <c r="IPE1"/>
      <c r="IPF1"/>
      <c r="IPG1"/>
      <c r="IPH1"/>
      <c r="IPI1"/>
      <c r="IPJ1"/>
      <c r="IPK1"/>
      <c r="IPL1"/>
      <c r="IPM1"/>
      <c r="IPN1"/>
      <c r="IPO1"/>
      <c r="IPP1"/>
      <c r="IPQ1"/>
      <c r="IPR1"/>
      <c r="IPS1"/>
      <c r="IPT1"/>
      <c r="IPU1"/>
      <c r="IPV1"/>
      <c r="IPW1"/>
      <c r="IPX1"/>
      <c r="IPY1"/>
      <c r="IPZ1"/>
      <c r="IQA1"/>
      <c r="IQB1"/>
      <c r="IQC1"/>
      <c r="IQD1"/>
      <c r="IQE1"/>
      <c r="IQF1"/>
      <c r="IQG1"/>
      <c r="IQH1"/>
      <c r="IQI1"/>
      <c r="IQJ1"/>
      <c r="IQK1"/>
      <c r="IQL1"/>
      <c r="IQM1"/>
      <c r="IQN1"/>
      <c r="IQO1"/>
      <c r="IQP1"/>
      <c r="IQQ1"/>
      <c r="IQR1"/>
      <c r="IQS1"/>
      <c r="IQT1"/>
      <c r="IQU1"/>
      <c r="IQV1"/>
      <c r="IQW1"/>
      <c r="IQX1"/>
      <c r="IQY1"/>
      <c r="IQZ1"/>
      <c r="IRA1"/>
      <c r="IRB1"/>
      <c r="IRC1"/>
      <c r="IRD1"/>
      <c r="IRE1"/>
      <c r="IRF1"/>
      <c r="IRG1"/>
      <c r="IRH1"/>
      <c r="IRI1"/>
      <c r="IRJ1"/>
      <c r="IRK1"/>
      <c r="IRL1"/>
      <c r="IRM1"/>
      <c r="IRN1"/>
      <c r="IRO1"/>
      <c r="IRP1"/>
      <c r="IRQ1"/>
      <c r="IRR1"/>
      <c r="IRS1"/>
      <c r="IRT1"/>
      <c r="IRU1"/>
      <c r="IRV1"/>
      <c r="IRW1"/>
      <c r="IRX1"/>
      <c r="IRY1"/>
      <c r="IRZ1"/>
      <c r="ISA1"/>
      <c r="ISB1"/>
      <c r="ISC1"/>
      <c r="ISD1"/>
      <c r="ISE1"/>
      <c r="ISF1"/>
      <c r="ISG1"/>
      <c r="ISH1"/>
      <c r="ISI1"/>
      <c r="ISJ1"/>
      <c r="ISK1"/>
      <c r="ISL1"/>
      <c r="ISM1"/>
      <c r="ISN1"/>
      <c r="ISO1"/>
      <c r="ISP1"/>
      <c r="ISQ1"/>
      <c r="ISR1"/>
      <c r="ISS1"/>
      <c r="IST1"/>
      <c r="ISU1"/>
      <c r="ISV1"/>
      <c r="ISW1"/>
      <c r="ISX1"/>
      <c r="ISY1"/>
      <c r="ISZ1"/>
      <c r="ITA1"/>
      <c r="ITB1"/>
      <c r="ITC1"/>
      <c r="ITD1"/>
      <c r="ITE1"/>
      <c r="ITF1"/>
      <c r="ITG1"/>
      <c r="ITH1"/>
      <c r="ITI1"/>
      <c r="ITJ1"/>
      <c r="ITK1"/>
      <c r="ITL1"/>
      <c r="ITM1"/>
      <c r="ITN1"/>
      <c r="ITO1"/>
      <c r="ITP1"/>
      <c r="ITQ1"/>
      <c r="ITR1"/>
      <c r="ITS1"/>
      <c r="ITT1"/>
      <c r="ITU1"/>
      <c r="ITV1"/>
      <c r="ITW1"/>
      <c r="ITX1"/>
      <c r="ITY1"/>
      <c r="ITZ1"/>
      <c r="IUA1"/>
      <c r="IUB1"/>
      <c r="IUC1"/>
      <c r="IUD1"/>
      <c r="IUE1"/>
      <c r="IUF1"/>
      <c r="IUG1"/>
      <c r="IUH1"/>
      <c r="IUI1"/>
      <c r="IUJ1"/>
      <c r="IUK1"/>
      <c r="IUL1"/>
      <c r="IUM1"/>
      <c r="IUN1"/>
      <c r="IUO1"/>
      <c r="IUP1"/>
      <c r="IUQ1"/>
      <c r="IUR1"/>
      <c r="IUS1"/>
      <c r="IUT1"/>
      <c r="IUU1"/>
      <c r="IUV1"/>
      <c r="IUW1"/>
      <c r="IUX1"/>
      <c r="IUY1"/>
      <c r="IUZ1"/>
      <c r="IVA1"/>
      <c r="IVB1"/>
      <c r="IVC1"/>
      <c r="IVD1"/>
      <c r="IVE1"/>
      <c r="IVF1"/>
      <c r="IVG1"/>
      <c r="IVH1"/>
      <c r="IVI1"/>
      <c r="IVJ1"/>
      <c r="IVK1"/>
      <c r="IVL1"/>
      <c r="IVM1"/>
      <c r="IVN1"/>
      <c r="IVO1"/>
      <c r="IVP1"/>
      <c r="IVQ1"/>
      <c r="IVR1"/>
      <c r="IVS1"/>
      <c r="IVT1"/>
      <c r="IVU1"/>
      <c r="IVV1"/>
      <c r="IVW1"/>
      <c r="IVX1"/>
      <c r="IVY1"/>
      <c r="IVZ1"/>
      <c r="IWA1"/>
      <c r="IWB1"/>
      <c r="IWC1"/>
      <c r="IWD1"/>
      <c r="IWE1"/>
      <c r="IWF1"/>
      <c r="IWG1"/>
      <c r="IWH1"/>
      <c r="IWI1"/>
      <c r="IWJ1"/>
      <c r="IWK1"/>
      <c r="IWL1"/>
      <c r="IWM1"/>
      <c r="IWN1"/>
      <c r="IWO1"/>
      <c r="IWP1"/>
      <c r="IWQ1"/>
      <c r="IWR1"/>
      <c r="IWS1"/>
      <c r="IWT1"/>
      <c r="IWU1"/>
      <c r="IWV1"/>
      <c r="IWW1"/>
      <c r="IWX1"/>
      <c r="IWY1"/>
      <c r="IWZ1"/>
      <c r="IXA1"/>
      <c r="IXB1"/>
      <c r="IXC1"/>
      <c r="IXD1"/>
      <c r="IXE1"/>
      <c r="IXF1"/>
      <c r="IXG1"/>
      <c r="IXH1"/>
      <c r="IXI1"/>
      <c r="IXJ1"/>
      <c r="IXK1"/>
      <c r="IXL1"/>
      <c r="IXM1"/>
      <c r="IXN1"/>
      <c r="IXO1"/>
      <c r="IXP1"/>
      <c r="IXQ1"/>
      <c r="IXR1"/>
      <c r="IXS1"/>
      <c r="IXT1"/>
      <c r="IXU1"/>
      <c r="IXV1"/>
      <c r="IXW1"/>
      <c r="IXX1"/>
      <c r="IXY1"/>
      <c r="IXZ1"/>
      <c r="IYA1"/>
      <c r="IYB1"/>
      <c r="IYC1"/>
      <c r="IYD1"/>
      <c r="IYE1"/>
      <c r="IYF1"/>
      <c r="IYG1"/>
      <c r="IYH1"/>
      <c r="IYI1"/>
      <c r="IYJ1"/>
      <c r="IYK1"/>
      <c r="IYL1"/>
      <c r="IYM1"/>
      <c r="IYN1"/>
      <c r="IYO1"/>
      <c r="IYP1"/>
      <c r="IYQ1"/>
      <c r="IYR1"/>
      <c r="IYS1"/>
      <c r="IYT1"/>
      <c r="IYU1"/>
      <c r="IYV1"/>
      <c r="IYW1"/>
      <c r="IYX1"/>
      <c r="IYY1"/>
      <c r="IYZ1"/>
      <c r="IZA1"/>
      <c r="IZB1"/>
      <c r="IZC1"/>
      <c r="IZD1"/>
      <c r="IZE1"/>
      <c r="IZF1"/>
      <c r="IZG1"/>
      <c r="IZH1"/>
      <c r="IZI1"/>
      <c r="IZJ1"/>
      <c r="IZK1"/>
      <c r="IZL1"/>
      <c r="IZM1"/>
      <c r="IZN1"/>
      <c r="IZO1"/>
      <c r="IZP1"/>
      <c r="IZQ1"/>
      <c r="IZR1"/>
      <c r="IZS1"/>
      <c r="IZT1"/>
      <c r="IZU1"/>
      <c r="IZV1"/>
      <c r="IZW1"/>
      <c r="IZX1"/>
      <c r="IZY1"/>
      <c r="IZZ1"/>
      <c r="JAA1"/>
      <c r="JAB1"/>
      <c r="JAC1"/>
      <c r="JAD1"/>
      <c r="JAE1"/>
      <c r="JAF1"/>
      <c r="JAG1"/>
      <c r="JAH1"/>
      <c r="JAI1"/>
      <c r="JAJ1"/>
      <c r="JAK1"/>
      <c r="JAL1"/>
      <c r="JAM1"/>
      <c r="JAN1"/>
      <c r="JAO1"/>
      <c r="JAP1"/>
      <c r="JAQ1"/>
      <c r="JAR1"/>
      <c r="JAS1"/>
      <c r="JAT1"/>
      <c r="JAU1"/>
      <c r="JAV1"/>
      <c r="JAW1"/>
      <c r="JAX1"/>
      <c r="JAY1"/>
      <c r="JAZ1"/>
      <c r="JBA1"/>
      <c r="JBB1"/>
      <c r="JBC1"/>
      <c r="JBD1"/>
      <c r="JBE1"/>
      <c r="JBF1"/>
      <c r="JBG1"/>
      <c r="JBH1"/>
      <c r="JBI1"/>
      <c r="JBJ1"/>
      <c r="JBK1"/>
      <c r="JBL1"/>
      <c r="JBM1"/>
      <c r="JBN1"/>
      <c r="JBO1"/>
      <c r="JBP1"/>
      <c r="JBQ1"/>
      <c r="JBR1"/>
      <c r="JBS1"/>
      <c r="JBT1"/>
      <c r="JBU1"/>
      <c r="JBV1"/>
      <c r="JBW1"/>
      <c r="JBX1"/>
      <c r="JBY1"/>
      <c r="JBZ1"/>
      <c r="JCA1"/>
      <c r="JCB1"/>
      <c r="JCC1"/>
      <c r="JCD1"/>
      <c r="JCE1"/>
      <c r="JCF1"/>
      <c r="JCG1"/>
      <c r="JCH1"/>
      <c r="JCI1"/>
      <c r="JCJ1"/>
      <c r="JCK1"/>
      <c r="JCL1"/>
      <c r="JCM1"/>
      <c r="JCN1"/>
      <c r="JCO1"/>
      <c r="JCP1"/>
      <c r="JCQ1"/>
      <c r="JCR1"/>
      <c r="JCS1"/>
      <c r="JCT1"/>
      <c r="JCU1"/>
      <c r="JCV1"/>
      <c r="JCW1"/>
      <c r="JCX1"/>
      <c r="JCY1"/>
      <c r="JCZ1"/>
      <c r="JDA1"/>
      <c r="JDB1"/>
      <c r="JDC1"/>
      <c r="JDD1"/>
      <c r="JDE1"/>
      <c r="JDF1"/>
      <c r="JDG1"/>
      <c r="JDH1"/>
      <c r="JDI1"/>
      <c r="JDJ1"/>
      <c r="JDK1"/>
      <c r="JDL1"/>
      <c r="JDM1"/>
      <c r="JDN1"/>
      <c r="JDO1"/>
      <c r="JDP1"/>
      <c r="JDQ1"/>
      <c r="JDR1"/>
      <c r="JDS1"/>
      <c r="JDT1"/>
      <c r="JDU1"/>
      <c r="JDV1"/>
      <c r="JDW1"/>
      <c r="JDX1"/>
      <c r="JDY1"/>
      <c r="JDZ1"/>
      <c r="JEA1"/>
      <c r="JEB1"/>
      <c r="JEC1"/>
      <c r="JED1"/>
      <c r="JEE1"/>
      <c r="JEF1"/>
      <c r="JEG1"/>
      <c r="JEH1"/>
      <c r="JEI1"/>
      <c r="JEJ1"/>
      <c r="JEK1"/>
      <c r="JEL1"/>
      <c r="JEM1"/>
      <c r="JEN1"/>
      <c r="JEO1"/>
      <c r="JEP1"/>
      <c r="JEQ1"/>
      <c r="JER1"/>
      <c r="JES1"/>
      <c r="JET1"/>
      <c r="JEU1"/>
      <c r="JEV1"/>
      <c r="JEW1"/>
      <c r="JEX1"/>
      <c r="JEY1"/>
      <c r="JEZ1"/>
      <c r="JFA1"/>
      <c r="JFB1"/>
      <c r="JFC1"/>
      <c r="JFD1"/>
      <c r="JFE1"/>
      <c r="JFF1"/>
      <c r="JFG1"/>
      <c r="JFH1"/>
      <c r="JFI1"/>
      <c r="JFJ1"/>
      <c r="JFK1"/>
      <c r="JFL1"/>
      <c r="JFM1"/>
      <c r="JFN1"/>
      <c r="JFO1"/>
      <c r="JFP1"/>
      <c r="JFQ1"/>
      <c r="JFR1"/>
      <c r="JFS1"/>
      <c r="JFT1"/>
      <c r="JFU1"/>
      <c r="JFV1"/>
      <c r="JFW1"/>
      <c r="JFX1"/>
      <c r="JFY1"/>
      <c r="JFZ1"/>
      <c r="JGA1"/>
      <c r="JGB1"/>
      <c r="JGC1"/>
      <c r="JGD1"/>
      <c r="JGE1"/>
      <c r="JGF1"/>
      <c r="JGG1"/>
      <c r="JGH1"/>
      <c r="JGI1"/>
      <c r="JGJ1"/>
      <c r="JGK1"/>
      <c r="JGL1"/>
      <c r="JGM1"/>
      <c r="JGN1"/>
      <c r="JGO1"/>
      <c r="JGP1"/>
      <c r="JGQ1"/>
      <c r="JGR1"/>
      <c r="JGS1"/>
      <c r="JGT1"/>
      <c r="JGU1"/>
      <c r="JGV1"/>
      <c r="JGW1"/>
      <c r="JGX1"/>
      <c r="JGY1"/>
      <c r="JGZ1"/>
      <c r="JHA1"/>
      <c r="JHB1"/>
      <c r="JHC1"/>
      <c r="JHD1"/>
      <c r="JHE1"/>
      <c r="JHF1"/>
      <c r="JHG1"/>
      <c r="JHH1"/>
      <c r="JHI1"/>
      <c r="JHJ1"/>
      <c r="JHK1"/>
      <c r="JHL1"/>
      <c r="JHM1"/>
      <c r="JHN1"/>
      <c r="JHO1"/>
      <c r="JHP1"/>
      <c r="JHQ1"/>
      <c r="JHR1"/>
      <c r="JHS1"/>
      <c r="JHT1"/>
      <c r="JHU1"/>
      <c r="JHV1"/>
      <c r="JHW1"/>
      <c r="JHX1"/>
      <c r="JHY1"/>
      <c r="JHZ1"/>
      <c r="JIA1"/>
      <c r="JIB1"/>
      <c r="JIC1"/>
      <c r="JID1"/>
      <c r="JIE1"/>
      <c r="JIF1"/>
      <c r="JIG1"/>
      <c r="JIH1"/>
      <c r="JII1"/>
      <c r="JIJ1"/>
      <c r="JIK1"/>
      <c r="JIL1"/>
      <c r="JIM1"/>
      <c r="JIN1"/>
      <c r="JIO1"/>
      <c r="JIP1"/>
      <c r="JIQ1"/>
      <c r="JIR1"/>
      <c r="JIS1"/>
      <c r="JIT1"/>
      <c r="JIU1"/>
      <c r="JIV1"/>
      <c r="JIW1"/>
      <c r="JIX1"/>
      <c r="JIY1"/>
      <c r="JIZ1"/>
      <c r="JJA1"/>
      <c r="JJB1"/>
      <c r="JJC1"/>
      <c r="JJD1"/>
      <c r="JJE1"/>
      <c r="JJF1"/>
      <c r="JJG1"/>
      <c r="JJH1"/>
      <c r="JJI1"/>
      <c r="JJJ1"/>
      <c r="JJK1"/>
      <c r="JJL1"/>
      <c r="JJM1"/>
      <c r="JJN1"/>
      <c r="JJO1"/>
      <c r="JJP1"/>
      <c r="JJQ1"/>
      <c r="JJR1"/>
      <c r="JJS1"/>
      <c r="JJT1"/>
      <c r="JJU1"/>
      <c r="JJV1"/>
      <c r="JJW1"/>
      <c r="JJX1"/>
      <c r="JJY1"/>
      <c r="JJZ1"/>
      <c r="JKA1"/>
      <c r="JKB1"/>
      <c r="JKC1"/>
      <c r="JKD1"/>
      <c r="JKE1"/>
      <c r="JKF1"/>
      <c r="JKG1"/>
      <c r="JKH1"/>
      <c r="JKI1"/>
      <c r="JKJ1"/>
      <c r="JKK1"/>
      <c r="JKL1"/>
      <c r="JKM1"/>
      <c r="JKN1"/>
      <c r="JKO1"/>
      <c r="JKP1"/>
      <c r="JKQ1"/>
      <c r="JKR1"/>
      <c r="JKS1"/>
      <c r="JKT1"/>
      <c r="JKU1"/>
      <c r="JKV1"/>
      <c r="JKW1"/>
      <c r="JKX1"/>
      <c r="JKY1"/>
      <c r="JKZ1"/>
      <c r="JLA1"/>
      <c r="JLB1"/>
      <c r="JLC1"/>
      <c r="JLD1"/>
      <c r="JLE1"/>
      <c r="JLF1"/>
      <c r="JLG1"/>
      <c r="JLH1"/>
      <c r="JLI1"/>
      <c r="JLJ1"/>
      <c r="JLK1"/>
      <c r="JLL1"/>
      <c r="JLM1"/>
      <c r="JLN1"/>
      <c r="JLO1"/>
      <c r="JLP1"/>
      <c r="JLQ1"/>
      <c r="JLR1"/>
      <c r="JLS1"/>
      <c r="JLT1"/>
      <c r="JLU1"/>
      <c r="JLV1"/>
      <c r="JLW1"/>
      <c r="JLX1"/>
      <c r="JLY1"/>
      <c r="JLZ1"/>
      <c r="JMA1"/>
      <c r="JMB1"/>
      <c r="JMC1"/>
      <c r="JMD1"/>
      <c r="JME1"/>
      <c r="JMF1"/>
      <c r="JMG1"/>
      <c r="JMH1"/>
      <c r="JMI1"/>
      <c r="JMJ1"/>
      <c r="JMK1"/>
      <c r="JML1"/>
      <c r="JMM1"/>
      <c r="JMN1"/>
      <c r="JMO1"/>
      <c r="JMP1"/>
      <c r="JMQ1"/>
      <c r="JMR1"/>
      <c r="JMS1"/>
      <c r="JMT1"/>
      <c r="JMU1"/>
      <c r="JMV1"/>
      <c r="JMW1"/>
      <c r="JMX1"/>
      <c r="JMY1"/>
      <c r="JMZ1"/>
      <c r="JNA1"/>
      <c r="JNB1"/>
      <c r="JNC1"/>
      <c r="JND1"/>
      <c r="JNE1"/>
      <c r="JNF1"/>
      <c r="JNG1"/>
      <c r="JNH1"/>
      <c r="JNI1"/>
      <c r="JNJ1"/>
      <c r="JNK1"/>
      <c r="JNL1"/>
      <c r="JNM1"/>
      <c r="JNN1"/>
      <c r="JNO1"/>
      <c r="JNP1"/>
      <c r="JNQ1"/>
      <c r="JNR1"/>
      <c r="JNS1"/>
      <c r="JNT1"/>
      <c r="JNU1"/>
      <c r="JNV1"/>
      <c r="JNW1"/>
      <c r="JNX1"/>
      <c r="JNY1"/>
      <c r="JNZ1"/>
      <c r="JOA1"/>
      <c r="JOB1"/>
      <c r="JOC1"/>
      <c r="JOD1"/>
      <c r="JOE1"/>
      <c r="JOF1"/>
      <c r="JOG1"/>
      <c r="JOH1"/>
      <c r="JOI1"/>
      <c r="JOJ1"/>
      <c r="JOK1"/>
      <c r="JOL1"/>
      <c r="JOM1"/>
      <c r="JON1"/>
      <c r="JOO1"/>
      <c r="JOP1"/>
      <c r="JOQ1"/>
      <c r="JOR1"/>
      <c r="JOS1"/>
      <c r="JOT1"/>
      <c r="JOU1"/>
      <c r="JOV1"/>
      <c r="JOW1"/>
      <c r="JOX1"/>
      <c r="JOY1"/>
      <c r="JOZ1"/>
      <c r="JPA1"/>
      <c r="JPB1"/>
      <c r="JPC1"/>
      <c r="JPD1"/>
      <c r="JPE1"/>
      <c r="JPF1"/>
      <c r="JPG1"/>
      <c r="JPH1"/>
      <c r="JPI1"/>
      <c r="JPJ1"/>
      <c r="JPK1"/>
      <c r="JPL1"/>
      <c r="JPM1"/>
      <c r="JPN1"/>
      <c r="JPO1"/>
      <c r="JPP1"/>
      <c r="JPQ1"/>
      <c r="JPR1"/>
      <c r="JPS1"/>
      <c r="JPT1"/>
      <c r="JPU1"/>
      <c r="JPV1"/>
      <c r="JPW1"/>
      <c r="JPX1"/>
      <c r="JPY1"/>
      <c r="JPZ1"/>
      <c r="JQA1"/>
      <c r="JQB1"/>
      <c r="JQC1"/>
      <c r="JQD1"/>
      <c r="JQE1"/>
      <c r="JQF1"/>
      <c r="JQG1"/>
      <c r="JQH1"/>
      <c r="JQI1"/>
      <c r="JQJ1"/>
      <c r="JQK1"/>
      <c r="JQL1"/>
      <c r="JQM1"/>
      <c r="JQN1"/>
      <c r="JQO1"/>
      <c r="JQP1"/>
      <c r="JQQ1"/>
      <c r="JQR1"/>
      <c r="JQS1"/>
      <c r="JQT1"/>
      <c r="JQU1"/>
      <c r="JQV1"/>
      <c r="JQW1"/>
      <c r="JQX1"/>
      <c r="JQY1"/>
      <c r="JQZ1"/>
      <c r="JRA1"/>
      <c r="JRB1"/>
      <c r="JRC1"/>
      <c r="JRD1"/>
      <c r="JRE1"/>
      <c r="JRF1"/>
      <c r="JRG1"/>
      <c r="JRH1"/>
      <c r="JRI1"/>
      <c r="JRJ1"/>
      <c r="JRK1"/>
      <c r="JRL1"/>
      <c r="JRM1"/>
      <c r="JRN1"/>
      <c r="JRO1"/>
      <c r="JRP1"/>
      <c r="JRQ1"/>
      <c r="JRR1"/>
      <c r="JRS1"/>
      <c r="JRT1"/>
      <c r="JRU1"/>
      <c r="JRV1"/>
      <c r="JRW1"/>
      <c r="JRX1"/>
      <c r="JRY1"/>
      <c r="JRZ1"/>
      <c r="JSA1"/>
      <c r="JSB1"/>
      <c r="JSC1"/>
      <c r="JSD1"/>
      <c r="JSE1"/>
      <c r="JSF1"/>
      <c r="JSG1"/>
      <c r="JSH1"/>
      <c r="JSI1"/>
      <c r="JSJ1"/>
      <c r="JSK1"/>
      <c r="JSL1"/>
      <c r="JSM1"/>
      <c r="JSN1"/>
      <c r="JSO1"/>
      <c r="JSP1"/>
      <c r="JSQ1"/>
      <c r="JSR1"/>
      <c r="JSS1"/>
      <c r="JST1"/>
      <c r="JSU1"/>
      <c r="JSV1"/>
      <c r="JSW1"/>
      <c r="JSX1"/>
      <c r="JSY1"/>
      <c r="JSZ1"/>
      <c r="JTA1"/>
      <c r="JTB1"/>
      <c r="JTC1"/>
      <c r="JTD1"/>
      <c r="JTE1"/>
      <c r="JTF1"/>
      <c r="JTG1"/>
      <c r="JTH1"/>
      <c r="JTI1"/>
      <c r="JTJ1"/>
      <c r="JTK1"/>
      <c r="JTL1"/>
      <c r="JTM1"/>
      <c r="JTN1"/>
      <c r="JTO1"/>
      <c r="JTP1"/>
      <c r="JTQ1"/>
      <c r="JTR1"/>
      <c r="JTS1"/>
      <c r="JTT1"/>
      <c r="JTU1"/>
      <c r="JTV1"/>
      <c r="JTW1"/>
      <c r="JTX1"/>
      <c r="JTY1"/>
      <c r="JTZ1"/>
      <c r="JUA1"/>
      <c r="JUB1"/>
      <c r="JUC1"/>
      <c r="JUD1"/>
      <c r="JUE1"/>
      <c r="JUF1"/>
      <c r="JUG1"/>
      <c r="JUH1"/>
      <c r="JUI1"/>
      <c r="JUJ1"/>
      <c r="JUK1"/>
      <c r="JUL1"/>
      <c r="JUM1"/>
      <c r="JUN1"/>
      <c r="JUO1"/>
      <c r="JUP1"/>
      <c r="JUQ1"/>
      <c r="JUR1"/>
      <c r="JUS1"/>
      <c r="JUT1"/>
      <c r="JUU1"/>
      <c r="JUV1"/>
      <c r="JUW1"/>
      <c r="JUX1"/>
      <c r="JUY1"/>
      <c r="JUZ1"/>
      <c r="JVA1"/>
      <c r="JVB1"/>
      <c r="JVC1"/>
      <c r="JVD1"/>
      <c r="JVE1"/>
      <c r="JVF1"/>
      <c r="JVG1"/>
      <c r="JVH1"/>
      <c r="JVI1"/>
      <c r="JVJ1"/>
      <c r="JVK1"/>
      <c r="JVL1"/>
      <c r="JVM1"/>
      <c r="JVN1"/>
      <c r="JVO1"/>
      <c r="JVP1"/>
      <c r="JVQ1"/>
      <c r="JVR1"/>
      <c r="JVS1"/>
      <c r="JVT1"/>
      <c r="JVU1"/>
      <c r="JVV1"/>
      <c r="JVW1"/>
      <c r="JVX1"/>
      <c r="JVY1"/>
      <c r="JVZ1"/>
      <c r="JWA1"/>
      <c r="JWB1"/>
      <c r="JWC1"/>
      <c r="JWD1"/>
      <c r="JWE1"/>
      <c r="JWF1"/>
      <c r="JWG1"/>
      <c r="JWH1"/>
      <c r="JWI1"/>
      <c r="JWJ1"/>
      <c r="JWK1"/>
      <c r="JWL1"/>
      <c r="JWM1"/>
      <c r="JWN1"/>
      <c r="JWO1"/>
      <c r="JWP1"/>
      <c r="JWQ1"/>
      <c r="JWR1"/>
      <c r="JWS1"/>
      <c r="JWT1"/>
      <c r="JWU1"/>
      <c r="JWV1"/>
      <c r="JWW1"/>
      <c r="JWX1"/>
      <c r="JWY1"/>
      <c r="JWZ1"/>
      <c r="JXA1"/>
      <c r="JXB1"/>
      <c r="JXC1"/>
      <c r="JXD1"/>
      <c r="JXE1"/>
      <c r="JXF1"/>
      <c r="JXG1"/>
      <c r="JXH1"/>
      <c r="JXI1"/>
      <c r="JXJ1"/>
      <c r="JXK1"/>
      <c r="JXL1"/>
      <c r="JXM1"/>
      <c r="JXN1"/>
      <c r="JXO1"/>
      <c r="JXP1"/>
      <c r="JXQ1"/>
      <c r="JXR1"/>
      <c r="JXS1"/>
      <c r="JXT1"/>
      <c r="JXU1"/>
      <c r="JXV1"/>
      <c r="JXW1"/>
      <c r="JXX1"/>
      <c r="JXY1"/>
      <c r="JXZ1"/>
      <c r="JYA1"/>
      <c r="JYB1"/>
      <c r="JYC1"/>
      <c r="JYD1"/>
      <c r="JYE1"/>
      <c r="JYF1"/>
      <c r="JYG1"/>
      <c r="JYH1"/>
      <c r="JYI1"/>
      <c r="JYJ1"/>
      <c r="JYK1"/>
      <c r="JYL1"/>
      <c r="JYM1"/>
      <c r="JYN1"/>
      <c r="JYO1"/>
      <c r="JYP1"/>
      <c r="JYQ1"/>
      <c r="JYR1"/>
      <c r="JYS1"/>
      <c r="JYT1"/>
      <c r="JYU1"/>
      <c r="JYV1"/>
      <c r="JYW1"/>
      <c r="JYX1"/>
      <c r="JYY1"/>
      <c r="JYZ1"/>
      <c r="JZA1"/>
      <c r="JZB1"/>
      <c r="JZC1"/>
      <c r="JZD1"/>
      <c r="JZE1"/>
      <c r="JZF1"/>
      <c r="JZG1"/>
      <c r="JZH1"/>
      <c r="JZI1"/>
      <c r="JZJ1"/>
      <c r="JZK1"/>
      <c r="JZL1"/>
      <c r="JZM1"/>
      <c r="JZN1"/>
      <c r="JZO1"/>
      <c r="JZP1"/>
      <c r="JZQ1"/>
      <c r="JZR1"/>
      <c r="JZS1"/>
      <c r="JZT1"/>
      <c r="JZU1"/>
      <c r="JZV1"/>
      <c r="JZW1"/>
      <c r="JZX1"/>
      <c r="JZY1"/>
      <c r="JZZ1"/>
      <c r="KAA1"/>
      <c r="KAB1"/>
      <c r="KAC1"/>
      <c r="KAD1"/>
      <c r="KAE1"/>
      <c r="KAF1"/>
      <c r="KAG1"/>
      <c r="KAH1"/>
      <c r="KAI1"/>
      <c r="KAJ1"/>
      <c r="KAK1"/>
      <c r="KAL1"/>
      <c r="KAM1"/>
      <c r="KAN1"/>
      <c r="KAO1"/>
      <c r="KAP1"/>
      <c r="KAQ1"/>
      <c r="KAR1"/>
      <c r="KAS1"/>
      <c r="KAT1"/>
      <c r="KAU1"/>
      <c r="KAV1"/>
      <c r="KAW1"/>
      <c r="KAX1"/>
      <c r="KAY1"/>
      <c r="KAZ1"/>
      <c r="KBA1"/>
      <c r="KBB1"/>
      <c r="KBC1"/>
      <c r="KBD1"/>
      <c r="KBE1"/>
      <c r="KBF1"/>
      <c r="KBG1"/>
      <c r="KBH1"/>
      <c r="KBI1"/>
      <c r="KBJ1"/>
      <c r="KBK1"/>
      <c r="KBL1"/>
      <c r="KBM1"/>
      <c r="KBN1"/>
      <c r="KBO1"/>
      <c r="KBP1"/>
      <c r="KBQ1"/>
      <c r="KBR1"/>
      <c r="KBS1"/>
      <c r="KBT1"/>
      <c r="KBU1"/>
      <c r="KBV1"/>
      <c r="KBW1"/>
      <c r="KBX1"/>
      <c r="KBY1"/>
      <c r="KBZ1"/>
      <c r="KCA1"/>
      <c r="KCB1"/>
      <c r="KCC1"/>
      <c r="KCD1"/>
      <c r="KCE1"/>
      <c r="KCF1"/>
      <c r="KCG1"/>
      <c r="KCH1"/>
      <c r="KCI1"/>
      <c r="KCJ1"/>
      <c r="KCK1"/>
      <c r="KCL1"/>
      <c r="KCM1"/>
      <c r="KCN1"/>
      <c r="KCO1"/>
      <c r="KCP1"/>
      <c r="KCQ1"/>
      <c r="KCR1"/>
      <c r="KCS1"/>
      <c r="KCT1"/>
      <c r="KCU1"/>
      <c r="KCV1"/>
      <c r="KCW1"/>
      <c r="KCX1"/>
      <c r="KCY1"/>
      <c r="KCZ1"/>
      <c r="KDA1"/>
      <c r="KDB1"/>
      <c r="KDC1"/>
      <c r="KDD1"/>
      <c r="KDE1"/>
      <c r="KDF1"/>
      <c r="KDG1"/>
      <c r="KDH1"/>
      <c r="KDI1"/>
      <c r="KDJ1"/>
      <c r="KDK1"/>
      <c r="KDL1"/>
      <c r="KDM1"/>
      <c r="KDN1"/>
      <c r="KDO1"/>
      <c r="KDP1"/>
      <c r="KDQ1"/>
      <c r="KDR1"/>
      <c r="KDS1"/>
      <c r="KDT1"/>
      <c r="KDU1"/>
      <c r="KDV1"/>
      <c r="KDW1"/>
      <c r="KDX1"/>
      <c r="KDY1"/>
      <c r="KDZ1"/>
      <c r="KEA1"/>
      <c r="KEB1"/>
      <c r="KEC1"/>
      <c r="KED1"/>
      <c r="KEE1"/>
      <c r="KEF1"/>
      <c r="KEG1"/>
      <c r="KEH1"/>
      <c r="KEI1"/>
      <c r="KEJ1"/>
      <c r="KEK1"/>
      <c r="KEL1"/>
      <c r="KEM1"/>
      <c r="KEN1"/>
      <c r="KEO1"/>
      <c r="KEP1"/>
      <c r="KEQ1"/>
      <c r="KER1"/>
      <c r="KES1"/>
      <c r="KET1"/>
      <c r="KEU1"/>
      <c r="KEV1"/>
      <c r="KEW1"/>
      <c r="KEX1"/>
      <c r="KEY1"/>
      <c r="KEZ1"/>
      <c r="KFA1"/>
      <c r="KFB1"/>
      <c r="KFC1"/>
      <c r="KFD1"/>
      <c r="KFE1"/>
      <c r="KFF1"/>
      <c r="KFG1"/>
      <c r="KFH1"/>
      <c r="KFI1"/>
      <c r="KFJ1"/>
      <c r="KFK1"/>
      <c r="KFL1"/>
      <c r="KFM1"/>
      <c r="KFN1"/>
      <c r="KFO1"/>
      <c r="KFP1"/>
      <c r="KFQ1"/>
      <c r="KFR1"/>
      <c r="KFS1"/>
      <c r="KFT1"/>
      <c r="KFU1"/>
      <c r="KFV1"/>
      <c r="KFW1"/>
      <c r="KFX1"/>
      <c r="KFY1"/>
      <c r="KFZ1"/>
      <c r="KGA1"/>
      <c r="KGB1"/>
      <c r="KGC1"/>
      <c r="KGD1"/>
      <c r="KGE1"/>
      <c r="KGF1"/>
      <c r="KGG1"/>
      <c r="KGH1"/>
      <c r="KGI1"/>
      <c r="KGJ1"/>
      <c r="KGK1"/>
      <c r="KGL1"/>
      <c r="KGM1"/>
      <c r="KGN1"/>
      <c r="KGO1"/>
      <c r="KGP1"/>
      <c r="KGQ1"/>
      <c r="KGR1"/>
      <c r="KGS1"/>
      <c r="KGT1"/>
      <c r="KGU1"/>
      <c r="KGV1"/>
      <c r="KGW1"/>
      <c r="KGX1"/>
      <c r="KGY1"/>
      <c r="KGZ1"/>
      <c r="KHA1"/>
      <c r="KHB1"/>
      <c r="KHC1"/>
      <c r="KHD1"/>
      <c r="KHE1"/>
      <c r="KHF1"/>
      <c r="KHG1"/>
      <c r="KHH1"/>
      <c r="KHI1"/>
      <c r="KHJ1"/>
      <c r="KHK1"/>
      <c r="KHL1"/>
      <c r="KHM1"/>
      <c r="KHN1"/>
      <c r="KHO1"/>
      <c r="KHP1"/>
      <c r="KHQ1"/>
      <c r="KHR1"/>
      <c r="KHS1"/>
      <c r="KHT1"/>
      <c r="KHU1"/>
      <c r="KHV1"/>
      <c r="KHW1"/>
      <c r="KHX1"/>
      <c r="KHY1"/>
      <c r="KHZ1"/>
      <c r="KIA1"/>
      <c r="KIB1"/>
      <c r="KIC1"/>
      <c r="KID1"/>
      <c r="KIE1"/>
      <c r="KIF1"/>
      <c r="KIG1"/>
      <c r="KIH1"/>
      <c r="KII1"/>
      <c r="KIJ1"/>
      <c r="KIK1"/>
      <c r="KIL1"/>
      <c r="KIM1"/>
      <c r="KIN1"/>
      <c r="KIO1"/>
      <c r="KIP1"/>
      <c r="KIQ1"/>
      <c r="KIR1"/>
      <c r="KIS1"/>
      <c r="KIT1"/>
      <c r="KIU1"/>
      <c r="KIV1"/>
      <c r="KIW1"/>
      <c r="KIX1"/>
      <c r="KIY1"/>
      <c r="KIZ1"/>
      <c r="KJA1"/>
      <c r="KJB1"/>
      <c r="KJC1"/>
      <c r="KJD1"/>
      <c r="KJE1"/>
      <c r="KJF1"/>
      <c r="KJG1"/>
      <c r="KJH1"/>
      <c r="KJI1"/>
      <c r="KJJ1"/>
      <c r="KJK1"/>
      <c r="KJL1"/>
      <c r="KJM1"/>
      <c r="KJN1"/>
      <c r="KJO1"/>
      <c r="KJP1"/>
      <c r="KJQ1"/>
      <c r="KJR1"/>
      <c r="KJS1"/>
      <c r="KJT1"/>
      <c r="KJU1"/>
      <c r="KJV1"/>
      <c r="KJW1"/>
      <c r="KJX1"/>
      <c r="KJY1"/>
      <c r="KJZ1"/>
      <c r="KKA1"/>
      <c r="KKB1"/>
      <c r="KKC1"/>
      <c r="KKD1"/>
      <c r="KKE1"/>
      <c r="KKF1"/>
      <c r="KKG1"/>
      <c r="KKH1"/>
      <c r="KKI1"/>
      <c r="KKJ1"/>
      <c r="KKK1"/>
      <c r="KKL1"/>
      <c r="KKM1"/>
      <c r="KKN1"/>
      <c r="KKO1"/>
      <c r="KKP1"/>
      <c r="KKQ1"/>
      <c r="KKR1"/>
      <c r="KKS1"/>
      <c r="KKT1"/>
      <c r="KKU1"/>
      <c r="KKV1"/>
      <c r="KKW1"/>
      <c r="KKX1"/>
      <c r="KKY1"/>
      <c r="KKZ1"/>
      <c r="KLA1"/>
      <c r="KLB1"/>
      <c r="KLC1"/>
      <c r="KLD1"/>
      <c r="KLE1"/>
      <c r="KLF1"/>
      <c r="KLG1"/>
      <c r="KLH1"/>
      <c r="KLI1"/>
      <c r="KLJ1"/>
      <c r="KLK1"/>
      <c r="KLL1"/>
      <c r="KLM1"/>
      <c r="KLN1"/>
      <c r="KLO1"/>
      <c r="KLP1"/>
      <c r="KLQ1"/>
      <c r="KLR1"/>
      <c r="KLS1"/>
      <c r="KLT1"/>
      <c r="KLU1"/>
      <c r="KLV1"/>
      <c r="KLW1"/>
      <c r="KLX1"/>
      <c r="KLY1"/>
      <c r="KLZ1"/>
      <c r="KMA1"/>
      <c r="KMB1"/>
      <c r="KMC1"/>
      <c r="KMD1"/>
      <c r="KME1"/>
      <c r="KMF1"/>
      <c r="KMG1"/>
      <c r="KMH1"/>
      <c r="KMI1"/>
      <c r="KMJ1"/>
      <c r="KMK1"/>
      <c r="KML1"/>
      <c r="KMM1"/>
      <c r="KMN1"/>
      <c r="KMO1"/>
      <c r="KMP1"/>
      <c r="KMQ1"/>
      <c r="KMR1"/>
      <c r="KMS1"/>
      <c r="KMT1"/>
      <c r="KMU1"/>
      <c r="KMV1"/>
      <c r="KMW1"/>
      <c r="KMX1"/>
      <c r="KMY1"/>
      <c r="KMZ1"/>
      <c r="KNA1"/>
      <c r="KNB1"/>
      <c r="KNC1"/>
      <c r="KND1"/>
      <c r="KNE1"/>
      <c r="KNF1"/>
      <c r="KNG1"/>
      <c r="KNH1"/>
      <c r="KNI1"/>
      <c r="KNJ1"/>
      <c r="KNK1"/>
      <c r="KNL1"/>
      <c r="KNM1"/>
      <c r="KNN1"/>
      <c r="KNO1"/>
      <c r="KNP1"/>
      <c r="KNQ1"/>
      <c r="KNR1"/>
      <c r="KNS1"/>
      <c r="KNT1"/>
      <c r="KNU1"/>
      <c r="KNV1"/>
      <c r="KNW1"/>
      <c r="KNX1"/>
      <c r="KNY1"/>
      <c r="KNZ1"/>
      <c r="KOA1"/>
      <c r="KOB1"/>
      <c r="KOC1"/>
      <c r="KOD1"/>
      <c r="KOE1"/>
      <c r="KOF1"/>
      <c r="KOG1"/>
      <c r="KOH1"/>
      <c r="KOI1"/>
      <c r="KOJ1"/>
      <c r="KOK1"/>
      <c r="KOL1"/>
      <c r="KOM1"/>
      <c r="KON1"/>
      <c r="KOO1"/>
      <c r="KOP1"/>
      <c r="KOQ1"/>
      <c r="KOR1"/>
      <c r="KOS1"/>
      <c r="KOT1"/>
      <c r="KOU1"/>
      <c r="KOV1"/>
      <c r="KOW1"/>
      <c r="KOX1"/>
      <c r="KOY1"/>
      <c r="KOZ1"/>
      <c r="KPA1"/>
      <c r="KPB1"/>
      <c r="KPC1"/>
      <c r="KPD1"/>
      <c r="KPE1"/>
      <c r="KPF1"/>
      <c r="KPG1"/>
      <c r="KPH1"/>
      <c r="KPI1"/>
      <c r="KPJ1"/>
      <c r="KPK1"/>
      <c r="KPL1"/>
      <c r="KPM1"/>
      <c r="KPN1"/>
      <c r="KPO1"/>
      <c r="KPP1"/>
      <c r="KPQ1"/>
      <c r="KPR1"/>
      <c r="KPS1"/>
      <c r="KPT1"/>
      <c r="KPU1"/>
      <c r="KPV1"/>
      <c r="KPW1"/>
      <c r="KPX1"/>
      <c r="KPY1"/>
      <c r="KPZ1"/>
      <c r="KQA1"/>
      <c r="KQB1"/>
      <c r="KQC1"/>
      <c r="KQD1"/>
      <c r="KQE1"/>
      <c r="KQF1"/>
      <c r="KQG1"/>
      <c r="KQH1"/>
      <c r="KQI1"/>
      <c r="KQJ1"/>
      <c r="KQK1"/>
      <c r="KQL1"/>
      <c r="KQM1"/>
      <c r="KQN1"/>
      <c r="KQO1"/>
      <c r="KQP1"/>
      <c r="KQQ1"/>
      <c r="KQR1"/>
      <c r="KQS1"/>
      <c r="KQT1"/>
      <c r="KQU1"/>
      <c r="KQV1"/>
      <c r="KQW1"/>
      <c r="KQX1"/>
      <c r="KQY1"/>
      <c r="KQZ1"/>
      <c r="KRA1"/>
      <c r="KRB1"/>
      <c r="KRC1"/>
      <c r="KRD1"/>
      <c r="KRE1"/>
      <c r="KRF1"/>
      <c r="KRG1"/>
      <c r="KRH1"/>
      <c r="KRI1"/>
      <c r="KRJ1"/>
      <c r="KRK1"/>
      <c r="KRL1"/>
      <c r="KRM1"/>
      <c r="KRN1"/>
      <c r="KRO1"/>
      <c r="KRP1"/>
      <c r="KRQ1"/>
      <c r="KRR1"/>
      <c r="KRS1"/>
      <c r="KRT1"/>
      <c r="KRU1"/>
      <c r="KRV1"/>
      <c r="KRW1"/>
      <c r="KRX1"/>
      <c r="KRY1"/>
      <c r="KRZ1"/>
      <c r="KSA1"/>
      <c r="KSB1"/>
      <c r="KSC1"/>
      <c r="KSD1"/>
      <c r="KSE1"/>
      <c r="KSF1"/>
      <c r="KSG1"/>
      <c r="KSH1"/>
      <c r="KSI1"/>
      <c r="KSJ1"/>
      <c r="KSK1"/>
      <c r="KSL1"/>
      <c r="KSM1"/>
      <c r="KSN1"/>
      <c r="KSO1"/>
      <c r="KSP1"/>
      <c r="KSQ1"/>
      <c r="KSR1"/>
      <c r="KSS1"/>
      <c r="KST1"/>
      <c r="KSU1"/>
      <c r="KSV1"/>
      <c r="KSW1"/>
      <c r="KSX1"/>
      <c r="KSY1"/>
      <c r="KSZ1"/>
      <c r="KTA1"/>
      <c r="KTB1"/>
      <c r="KTC1"/>
      <c r="KTD1"/>
      <c r="KTE1"/>
      <c r="KTF1"/>
      <c r="KTG1"/>
      <c r="KTH1"/>
      <c r="KTI1"/>
      <c r="KTJ1"/>
      <c r="KTK1"/>
      <c r="KTL1"/>
      <c r="KTM1"/>
      <c r="KTN1"/>
      <c r="KTO1"/>
      <c r="KTP1"/>
      <c r="KTQ1"/>
      <c r="KTR1"/>
      <c r="KTS1"/>
      <c r="KTT1"/>
      <c r="KTU1"/>
      <c r="KTV1"/>
      <c r="KTW1"/>
      <c r="KTX1"/>
      <c r="KTY1"/>
      <c r="KTZ1"/>
      <c r="KUA1"/>
      <c r="KUB1"/>
      <c r="KUC1"/>
      <c r="KUD1"/>
      <c r="KUE1"/>
      <c r="KUF1"/>
      <c r="KUG1"/>
      <c r="KUH1"/>
      <c r="KUI1"/>
      <c r="KUJ1"/>
      <c r="KUK1"/>
      <c r="KUL1"/>
      <c r="KUM1"/>
      <c r="KUN1"/>
      <c r="KUO1"/>
      <c r="KUP1"/>
      <c r="KUQ1"/>
      <c r="KUR1"/>
      <c r="KUS1"/>
      <c r="KUT1"/>
      <c r="KUU1"/>
      <c r="KUV1"/>
      <c r="KUW1"/>
      <c r="KUX1"/>
      <c r="KUY1"/>
      <c r="KUZ1"/>
      <c r="KVA1"/>
      <c r="KVB1"/>
      <c r="KVC1"/>
      <c r="KVD1"/>
      <c r="KVE1"/>
      <c r="KVF1"/>
      <c r="KVG1"/>
      <c r="KVH1"/>
      <c r="KVI1"/>
      <c r="KVJ1"/>
      <c r="KVK1"/>
      <c r="KVL1"/>
      <c r="KVM1"/>
      <c r="KVN1"/>
      <c r="KVO1"/>
      <c r="KVP1"/>
      <c r="KVQ1"/>
      <c r="KVR1"/>
      <c r="KVS1"/>
      <c r="KVT1"/>
      <c r="KVU1"/>
      <c r="KVV1"/>
      <c r="KVW1"/>
      <c r="KVX1"/>
      <c r="KVY1"/>
      <c r="KVZ1"/>
      <c r="KWA1"/>
      <c r="KWB1"/>
      <c r="KWC1"/>
      <c r="KWD1"/>
      <c r="KWE1"/>
      <c r="KWF1"/>
      <c r="KWG1"/>
      <c r="KWH1"/>
      <c r="KWI1"/>
      <c r="KWJ1"/>
      <c r="KWK1"/>
      <c r="KWL1"/>
      <c r="KWM1"/>
      <c r="KWN1"/>
      <c r="KWO1"/>
      <c r="KWP1"/>
      <c r="KWQ1"/>
      <c r="KWR1"/>
      <c r="KWS1"/>
      <c r="KWT1"/>
      <c r="KWU1"/>
      <c r="KWV1"/>
      <c r="KWW1"/>
      <c r="KWX1"/>
      <c r="KWY1"/>
      <c r="KWZ1"/>
      <c r="KXA1"/>
      <c r="KXB1"/>
      <c r="KXC1"/>
      <c r="KXD1"/>
      <c r="KXE1"/>
      <c r="KXF1"/>
      <c r="KXG1"/>
      <c r="KXH1"/>
      <c r="KXI1"/>
      <c r="KXJ1"/>
      <c r="KXK1"/>
      <c r="KXL1"/>
      <c r="KXM1"/>
      <c r="KXN1"/>
      <c r="KXO1"/>
      <c r="KXP1"/>
      <c r="KXQ1"/>
      <c r="KXR1"/>
      <c r="KXS1"/>
      <c r="KXT1"/>
      <c r="KXU1"/>
      <c r="KXV1"/>
      <c r="KXW1"/>
      <c r="KXX1"/>
      <c r="KXY1"/>
      <c r="KXZ1"/>
      <c r="KYA1"/>
      <c r="KYB1"/>
      <c r="KYC1"/>
      <c r="KYD1"/>
      <c r="KYE1"/>
      <c r="KYF1"/>
      <c r="KYG1"/>
      <c r="KYH1"/>
      <c r="KYI1"/>
      <c r="KYJ1"/>
      <c r="KYK1"/>
      <c r="KYL1"/>
      <c r="KYM1"/>
      <c r="KYN1"/>
      <c r="KYO1"/>
      <c r="KYP1"/>
      <c r="KYQ1"/>
      <c r="KYR1"/>
      <c r="KYS1"/>
      <c r="KYT1"/>
      <c r="KYU1"/>
      <c r="KYV1"/>
      <c r="KYW1"/>
      <c r="KYX1"/>
      <c r="KYY1"/>
      <c r="KYZ1"/>
      <c r="KZA1"/>
      <c r="KZB1"/>
      <c r="KZC1"/>
      <c r="KZD1"/>
      <c r="KZE1"/>
      <c r="KZF1"/>
      <c r="KZG1"/>
      <c r="KZH1"/>
      <c r="KZI1"/>
      <c r="KZJ1"/>
      <c r="KZK1"/>
      <c r="KZL1"/>
      <c r="KZM1"/>
      <c r="KZN1"/>
      <c r="KZO1"/>
      <c r="KZP1"/>
      <c r="KZQ1"/>
      <c r="KZR1"/>
      <c r="KZS1"/>
      <c r="KZT1"/>
      <c r="KZU1"/>
      <c r="KZV1"/>
      <c r="KZW1"/>
      <c r="KZX1"/>
      <c r="KZY1"/>
      <c r="KZZ1"/>
      <c r="LAA1"/>
      <c r="LAB1"/>
      <c r="LAC1"/>
      <c r="LAD1"/>
      <c r="LAE1"/>
      <c r="LAF1"/>
      <c r="LAG1"/>
      <c r="LAH1"/>
      <c r="LAI1"/>
      <c r="LAJ1"/>
      <c r="LAK1"/>
      <c r="LAL1"/>
      <c r="LAM1"/>
      <c r="LAN1"/>
      <c r="LAO1"/>
      <c r="LAP1"/>
      <c r="LAQ1"/>
      <c r="LAR1"/>
      <c r="LAS1"/>
      <c r="LAT1"/>
      <c r="LAU1"/>
      <c r="LAV1"/>
      <c r="LAW1"/>
      <c r="LAX1"/>
      <c r="LAY1"/>
      <c r="LAZ1"/>
      <c r="LBA1"/>
      <c r="LBB1"/>
      <c r="LBC1"/>
      <c r="LBD1"/>
      <c r="LBE1"/>
      <c r="LBF1"/>
      <c r="LBG1"/>
      <c r="LBH1"/>
      <c r="LBI1"/>
      <c r="LBJ1"/>
      <c r="LBK1"/>
      <c r="LBL1"/>
      <c r="LBM1"/>
      <c r="LBN1"/>
      <c r="LBO1"/>
      <c r="LBP1"/>
      <c r="LBQ1"/>
      <c r="LBR1"/>
      <c r="LBS1"/>
      <c r="LBT1"/>
      <c r="LBU1"/>
      <c r="LBV1"/>
      <c r="LBW1"/>
      <c r="LBX1"/>
      <c r="LBY1"/>
      <c r="LBZ1"/>
      <c r="LCA1"/>
      <c r="LCB1"/>
      <c r="LCC1"/>
      <c r="LCD1"/>
      <c r="LCE1"/>
      <c r="LCF1"/>
      <c r="LCG1"/>
      <c r="LCH1"/>
      <c r="LCI1"/>
      <c r="LCJ1"/>
      <c r="LCK1"/>
      <c r="LCL1"/>
      <c r="LCM1"/>
      <c r="LCN1"/>
      <c r="LCO1"/>
      <c r="LCP1"/>
      <c r="LCQ1"/>
      <c r="LCR1"/>
      <c r="LCS1"/>
      <c r="LCT1"/>
      <c r="LCU1"/>
      <c r="LCV1"/>
      <c r="LCW1"/>
      <c r="LCX1"/>
      <c r="LCY1"/>
      <c r="LCZ1"/>
      <c r="LDA1"/>
      <c r="LDB1"/>
      <c r="LDC1"/>
      <c r="LDD1"/>
      <c r="LDE1"/>
      <c r="LDF1"/>
      <c r="LDG1"/>
      <c r="LDH1"/>
      <c r="LDI1"/>
      <c r="LDJ1"/>
      <c r="LDK1"/>
      <c r="LDL1"/>
      <c r="LDM1"/>
      <c r="LDN1"/>
      <c r="LDO1"/>
      <c r="LDP1"/>
      <c r="LDQ1"/>
      <c r="LDR1"/>
      <c r="LDS1"/>
      <c r="LDT1"/>
      <c r="LDU1"/>
      <c r="LDV1"/>
      <c r="LDW1"/>
      <c r="LDX1"/>
      <c r="LDY1"/>
      <c r="LDZ1"/>
      <c r="LEA1"/>
      <c r="LEB1"/>
      <c r="LEC1"/>
      <c r="LED1"/>
      <c r="LEE1"/>
      <c r="LEF1"/>
      <c r="LEG1"/>
      <c r="LEH1"/>
      <c r="LEI1"/>
      <c r="LEJ1"/>
      <c r="LEK1"/>
      <c r="LEL1"/>
      <c r="LEM1"/>
      <c r="LEN1"/>
      <c r="LEO1"/>
      <c r="LEP1"/>
      <c r="LEQ1"/>
      <c r="LER1"/>
      <c r="LES1"/>
      <c r="LET1"/>
      <c r="LEU1"/>
      <c r="LEV1"/>
      <c r="LEW1"/>
      <c r="LEX1"/>
      <c r="LEY1"/>
      <c r="LEZ1"/>
      <c r="LFA1"/>
      <c r="LFB1"/>
      <c r="LFC1"/>
      <c r="LFD1"/>
      <c r="LFE1"/>
      <c r="LFF1"/>
      <c r="LFG1"/>
      <c r="LFH1"/>
      <c r="LFI1"/>
      <c r="LFJ1"/>
      <c r="LFK1"/>
      <c r="LFL1"/>
      <c r="LFM1"/>
      <c r="LFN1"/>
      <c r="LFO1"/>
      <c r="LFP1"/>
      <c r="LFQ1"/>
      <c r="LFR1"/>
      <c r="LFS1"/>
      <c r="LFT1"/>
      <c r="LFU1"/>
      <c r="LFV1"/>
      <c r="LFW1"/>
      <c r="LFX1"/>
      <c r="LFY1"/>
      <c r="LFZ1"/>
      <c r="LGA1"/>
      <c r="LGB1"/>
      <c r="LGC1"/>
      <c r="LGD1"/>
      <c r="LGE1"/>
      <c r="LGF1"/>
      <c r="LGG1"/>
      <c r="LGH1"/>
      <c r="LGI1"/>
      <c r="LGJ1"/>
      <c r="LGK1"/>
      <c r="LGL1"/>
      <c r="LGM1"/>
      <c r="LGN1"/>
      <c r="LGO1"/>
      <c r="LGP1"/>
      <c r="LGQ1"/>
      <c r="LGR1"/>
      <c r="LGS1"/>
      <c r="LGT1"/>
      <c r="LGU1"/>
      <c r="LGV1"/>
      <c r="LGW1"/>
      <c r="LGX1"/>
      <c r="LGY1"/>
      <c r="LGZ1"/>
      <c r="LHA1"/>
      <c r="LHB1"/>
      <c r="LHC1"/>
      <c r="LHD1"/>
      <c r="LHE1"/>
      <c r="LHF1"/>
      <c r="LHG1"/>
      <c r="LHH1"/>
      <c r="LHI1"/>
      <c r="LHJ1"/>
      <c r="LHK1"/>
      <c r="LHL1"/>
      <c r="LHM1"/>
      <c r="LHN1"/>
      <c r="LHO1"/>
      <c r="LHP1"/>
      <c r="LHQ1"/>
      <c r="LHR1"/>
      <c r="LHS1"/>
      <c r="LHT1"/>
      <c r="LHU1"/>
      <c r="LHV1"/>
      <c r="LHW1"/>
      <c r="LHX1"/>
      <c r="LHY1"/>
      <c r="LHZ1"/>
      <c r="LIA1"/>
      <c r="LIB1"/>
      <c r="LIC1"/>
      <c r="LID1"/>
      <c r="LIE1"/>
      <c r="LIF1"/>
      <c r="LIG1"/>
      <c r="LIH1"/>
      <c r="LII1"/>
      <c r="LIJ1"/>
      <c r="LIK1"/>
      <c r="LIL1"/>
      <c r="LIM1"/>
      <c r="LIN1"/>
      <c r="LIO1"/>
      <c r="LIP1"/>
      <c r="LIQ1"/>
      <c r="LIR1"/>
      <c r="LIS1"/>
      <c r="LIT1"/>
      <c r="LIU1"/>
      <c r="LIV1"/>
      <c r="LIW1"/>
      <c r="LIX1"/>
      <c r="LIY1"/>
      <c r="LIZ1"/>
      <c r="LJA1"/>
      <c r="LJB1"/>
      <c r="LJC1"/>
      <c r="LJD1"/>
      <c r="LJE1"/>
      <c r="LJF1"/>
      <c r="LJG1"/>
      <c r="LJH1"/>
      <c r="LJI1"/>
      <c r="LJJ1"/>
      <c r="LJK1"/>
      <c r="LJL1"/>
      <c r="LJM1"/>
      <c r="LJN1"/>
      <c r="LJO1"/>
      <c r="LJP1"/>
      <c r="LJQ1"/>
      <c r="LJR1"/>
      <c r="LJS1"/>
      <c r="LJT1"/>
      <c r="LJU1"/>
      <c r="LJV1"/>
      <c r="LJW1"/>
      <c r="LJX1"/>
      <c r="LJY1"/>
      <c r="LJZ1"/>
      <c r="LKA1"/>
      <c r="LKB1"/>
      <c r="LKC1"/>
      <c r="LKD1"/>
      <c r="LKE1"/>
      <c r="LKF1"/>
      <c r="LKG1"/>
      <c r="LKH1"/>
      <c r="LKI1"/>
      <c r="LKJ1"/>
      <c r="LKK1"/>
      <c r="LKL1"/>
      <c r="LKM1"/>
      <c r="LKN1"/>
      <c r="LKO1"/>
      <c r="LKP1"/>
      <c r="LKQ1"/>
      <c r="LKR1"/>
      <c r="LKS1"/>
      <c r="LKT1"/>
      <c r="LKU1"/>
      <c r="LKV1"/>
      <c r="LKW1"/>
      <c r="LKX1"/>
      <c r="LKY1"/>
      <c r="LKZ1"/>
      <c r="LLA1"/>
      <c r="LLB1"/>
      <c r="LLC1"/>
      <c r="LLD1"/>
      <c r="LLE1"/>
      <c r="LLF1"/>
      <c r="LLG1"/>
      <c r="LLH1"/>
      <c r="LLI1"/>
      <c r="LLJ1"/>
      <c r="LLK1"/>
      <c r="LLL1"/>
      <c r="LLM1"/>
      <c r="LLN1"/>
      <c r="LLO1"/>
      <c r="LLP1"/>
      <c r="LLQ1"/>
      <c r="LLR1"/>
      <c r="LLS1"/>
      <c r="LLT1"/>
      <c r="LLU1"/>
      <c r="LLV1"/>
      <c r="LLW1"/>
      <c r="LLX1"/>
      <c r="LLY1"/>
      <c r="LLZ1"/>
      <c r="LMA1"/>
      <c r="LMB1"/>
      <c r="LMC1"/>
      <c r="LMD1"/>
      <c r="LME1"/>
      <c r="LMF1"/>
      <c r="LMG1"/>
      <c r="LMH1"/>
      <c r="LMI1"/>
      <c r="LMJ1"/>
      <c r="LMK1"/>
      <c r="LML1"/>
      <c r="LMM1"/>
      <c r="LMN1"/>
      <c r="LMO1"/>
      <c r="LMP1"/>
      <c r="LMQ1"/>
      <c r="LMR1"/>
      <c r="LMS1"/>
      <c r="LMT1"/>
      <c r="LMU1"/>
      <c r="LMV1"/>
      <c r="LMW1"/>
      <c r="LMX1"/>
      <c r="LMY1"/>
      <c r="LMZ1"/>
      <c r="LNA1"/>
      <c r="LNB1"/>
      <c r="LNC1"/>
      <c r="LND1"/>
      <c r="LNE1"/>
      <c r="LNF1"/>
      <c r="LNG1"/>
      <c r="LNH1"/>
      <c r="LNI1"/>
      <c r="LNJ1"/>
      <c r="LNK1"/>
      <c r="LNL1"/>
      <c r="LNM1"/>
      <c r="LNN1"/>
      <c r="LNO1"/>
      <c r="LNP1"/>
      <c r="LNQ1"/>
      <c r="LNR1"/>
      <c r="LNS1"/>
      <c r="LNT1"/>
      <c r="LNU1"/>
      <c r="LNV1"/>
      <c r="LNW1"/>
      <c r="LNX1"/>
      <c r="LNY1"/>
      <c r="LNZ1"/>
      <c r="LOA1"/>
      <c r="LOB1"/>
      <c r="LOC1"/>
      <c r="LOD1"/>
      <c r="LOE1"/>
      <c r="LOF1"/>
      <c r="LOG1"/>
      <c r="LOH1"/>
      <c r="LOI1"/>
      <c r="LOJ1"/>
      <c r="LOK1"/>
      <c r="LOL1"/>
      <c r="LOM1"/>
      <c r="LON1"/>
      <c r="LOO1"/>
      <c r="LOP1"/>
      <c r="LOQ1"/>
      <c r="LOR1"/>
      <c r="LOS1"/>
      <c r="LOT1"/>
      <c r="LOU1"/>
      <c r="LOV1"/>
      <c r="LOW1"/>
      <c r="LOX1"/>
      <c r="LOY1"/>
      <c r="LOZ1"/>
      <c r="LPA1"/>
      <c r="LPB1"/>
      <c r="LPC1"/>
      <c r="LPD1"/>
      <c r="LPE1"/>
      <c r="LPF1"/>
      <c r="LPG1"/>
      <c r="LPH1"/>
      <c r="LPI1"/>
      <c r="LPJ1"/>
      <c r="LPK1"/>
      <c r="LPL1"/>
      <c r="LPM1"/>
      <c r="LPN1"/>
      <c r="LPO1"/>
      <c r="LPP1"/>
      <c r="LPQ1"/>
      <c r="LPR1"/>
      <c r="LPS1"/>
      <c r="LPT1"/>
      <c r="LPU1"/>
      <c r="LPV1"/>
      <c r="LPW1"/>
      <c r="LPX1"/>
      <c r="LPY1"/>
      <c r="LPZ1"/>
      <c r="LQA1"/>
      <c r="LQB1"/>
      <c r="LQC1"/>
      <c r="LQD1"/>
      <c r="LQE1"/>
      <c r="LQF1"/>
      <c r="LQG1"/>
      <c r="LQH1"/>
      <c r="LQI1"/>
      <c r="LQJ1"/>
      <c r="LQK1"/>
      <c r="LQL1"/>
      <c r="LQM1"/>
      <c r="LQN1"/>
      <c r="LQO1"/>
      <c r="LQP1"/>
      <c r="LQQ1"/>
      <c r="LQR1"/>
      <c r="LQS1"/>
      <c r="LQT1"/>
      <c r="LQU1"/>
      <c r="LQV1"/>
      <c r="LQW1"/>
      <c r="LQX1"/>
      <c r="LQY1"/>
      <c r="LQZ1"/>
      <c r="LRA1"/>
      <c r="LRB1"/>
      <c r="LRC1"/>
      <c r="LRD1"/>
      <c r="LRE1"/>
      <c r="LRF1"/>
      <c r="LRG1"/>
      <c r="LRH1"/>
      <c r="LRI1"/>
      <c r="LRJ1"/>
      <c r="LRK1"/>
      <c r="LRL1"/>
      <c r="LRM1"/>
      <c r="LRN1"/>
      <c r="LRO1"/>
      <c r="LRP1"/>
      <c r="LRQ1"/>
      <c r="LRR1"/>
      <c r="LRS1"/>
      <c r="LRT1"/>
      <c r="LRU1"/>
      <c r="LRV1"/>
      <c r="LRW1"/>
      <c r="LRX1"/>
      <c r="LRY1"/>
      <c r="LRZ1"/>
      <c r="LSA1"/>
      <c r="LSB1"/>
      <c r="LSC1"/>
      <c r="LSD1"/>
      <c r="LSE1"/>
      <c r="LSF1"/>
      <c r="LSG1"/>
      <c r="LSH1"/>
      <c r="LSI1"/>
      <c r="LSJ1"/>
      <c r="LSK1"/>
      <c r="LSL1"/>
      <c r="LSM1"/>
      <c r="LSN1"/>
      <c r="LSO1"/>
      <c r="LSP1"/>
      <c r="LSQ1"/>
      <c r="LSR1"/>
      <c r="LSS1"/>
      <c r="LST1"/>
      <c r="LSU1"/>
      <c r="LSV1"/>
      <c r="LSW1"/>
      <c r="LSX1"/>
      <c r="LSY1"/>
      <c r="LSZ1"/>
      <c r="LTA1"/>
      <c r="LTB1"/>
      <c r="LTC1"/>
      <c r="LTD1"/>
      <c r="LTE1"/>
      <c r="LTF1"/>
      <c r="LTG1"/>
      <c r="LTH1"/>
      <c r="LTI1"/>
      <c r="LTJ1"/>
      <c r="LTK1"/>
      <c r="LTL1"/>
      <c r="LTM1"/>
      <c r="LTN1"/>
      <c r="LTO1"/>
      <c r="LTP1"/>
      <c r="LTQ1"/>
      <c r="LTR1"/>
      <c r="LTS1"/>
      <c r="LTT1"/>
      <c r="LTU1"/>
      <c r="LTV1"/>
      <c r="LTW1"/>
      <c r="LTX1"/>
      <c r="LTY1"/>
      <c r="LTZ1"/>
      <c r="LUA1"/>
      <c r="LUB1"/>
      <c r="LUC1"/>
      <c r="LUD1"/>
      <c r="LUE1"/>
      <c r="LUF1"/>
      <c r="LUG1"/>
      <c r="LUH1"/>
      <c r="LUI1"/>
      <c r="LUJ1"/>
      <c r="LUK1"/>
      <c r="LUL1"/>
      <c r="LUM1"/>
      <c r="LUN1"/>
      <c r="LUO1"/>
      <c r="LUP1"/>
      <c r="LUQ1"/>
      <c r="LUR1"/>
      <c r="LUS1"/>
      <c r="LUT1"/>
      <c r="LUU1"/>
      <c r="LUV1"/>
      <c r="LUW1"/>
      <c r="LUX1"/>
      <c r="LUY1"/>
      <c r="LUZ1"/>
      <c r="LVA1"/>
      <c r="LVB1"/>
      <c r="LVC1"/>
      <c r="LVD1"/>
      <c r="LVE1"/>
      <c r="LVF1"/>
      <c r="LVG1"/>
      <c r="LVH1"/>
      <c r="LVI1"/>
      <c r="LVJ1"/>
      <c r="LVK1"/>
      <c r="LVL1"/>
      <c r="LVM1"/>
      <c r="LVN1"/>
      <c r="LVO1"/>
      <c r="LVP1"/>
      <c r="LVQ1"/>
      <c r="LVR1"/>
      <c r="LVS1"/>
      <c r="LVT1"/>
      <c r="LVU1"/>
      <c r="LVV1"/>
      <c r="LVW1"/>
      <c r="LVX1"/>
      <c r="LVY1"/>
      <c r="LVZ1"/>
      <c r="LWA1"/>
      <c r="LWB1"/>
      <c r="LWC1"/>
      <c r="LWD1"/>
      <c r="LWE1"/>
      <c r="LWF1"/>
      <c r="LWG1"/>
      <c r="LWH1"/>
      <c r="LWI1"/>
      <c r="LWJ1"/>
      <c r="LWK1"/>
      <c r="LWL1"/>
      <c r="LWM1"/>
      <c r="LWN1"/>
      <c r="LWO1"/>
      <c r="LWP1"/>
      <c r="LWQ1"/>
      <c r="LWR1"/>
      <c r="LWS1"/>
      <c r="LWT1"/>
      <c r="LWU1"/>
      <c r="LWV1"/>
      <c r="LWW1"/>
      <c r="LWX1"/>
      <c r="LWY1"/>
      <c r="LWZ1"/>
      <c r="LXA1"/>
      <c r="LXB1"/>
      <c r="LXC1"/>
      <c r="LXD1"/>
      <c r="LXE1"/>
      <c r="LXF1"/>
      <c r="LXG1"/>
      <c r="LXH1"/>
      <c r="LXI1"/>
      <c r="LXJ1"/>
      <c r="LXK1"/>
      <c r="LXL1"/>
      <c r="LXM1"/>
      <c r="LXN1"/>
      <c r="LXO1"/>
      <c r="LXP1"/>
      <c r="LXQ1"/>
      <c r="LXR1"/>
      <c r="LXS1"/>
      <c r="LXT1"/>
      <c r="LXU1"/>
      <c r="LXV1"/>
      <c r="LXW1"/>
      <c r="LXX1"/>
      <c r="LXY1"/>
      <c r="LXZ1"/>
      <c r="LYA1"/>
      <c r="LYB1"/>
      <c r="LYC1"/>
      <c r="LYD1"/>
      <c r="LYE1"/>
      <c r="LYF1"/>
      <c r="LYG1"/>
      <c r="LYH1"/>
      <c r="LYI1"/>
      <c r="LYJ1"/>
      <c r="LYK1"/>
      <c r="LYL1"/>
      <c r="LYM1"/>
      <c r="LYN1"/>
      <c r="LYO1"/>
      <c r="LYP1"/>
      <c r="LYQ1"/>
      <c r="LYR1"/>
      <c r="LYS1"/>
      <c r="LYT1"/>
      <c r="LYU1"/>
      <c r="LYV1"/>
      <c r="LYW1"/>
      <c r="LYX1"/>
      <c r="LYY1"/>
      <c r="LYZ1"/>
      <c r="LZA1"/>
      <c r="LZB1"/>
      <c r="LZC1"/>
      <c r="LZD1"/>
      <c r="LZE1"/>
      <c r="LZF1"/>
      <c r="LZG1"/>
      <c r="LZH1"/>
      <c r="LZI1"/>
      <c r="LZJ1"/>
      <c r="LZK1"/>
      <c r="LZL1"/>
      <c r="LZM1"/>
      <c r="LZN1"/>
      <c r="LZO1"/>
      <c r="LZP1"/>
      <c r="LZQ1"/>
      <c r="LZR1"/>
      <c r="LZS1"/>
      <c r="LZT1"/>
      <c r="LZU1"/>
      <c r="LZV1"/>
      <c r="LZW1"/>
      <c r="LZX1"/>
      <c r="LZY1"/>
      <c r="LZZ1"/>
      <c r="MAA1"/>
      <c r="MAB1"/>
      <c r="MAC1"/>
      <c r="MAD1"/>
      <c r="MAE1"/>
      <c r="MAF1"/>
      <c r="MAG1"/>
      <c r="MAH1"/>
      <c r="MAI1"/>
      <c r="MAJ1"/>
      <c r="MAK1"/>
      <c r="MAL1"/>
      <c r="MAM1"/>
      <c r="MAN1"/>
      <c r="MAO1"/>
      <c r="MAP1"/>
      <c r="MAQ1"/>
      <c r="MAR1"/>
      <c r="MAS1"/>
      <c r="MAT1"/>
      <c r="MAU1"/>
      <c r="MAV1"/>
      <c r="MAW1"/>
      <c r="MAX1"/>
      <c r="MAY1"/>
      <c r="MAZ1"/>
      <c r="MBA1"/>
      <c r="MBB1"/>
      <c r="MBC1"/>
      <c r="MBD1"/>
      <c r="MBE1"/>
      <c r="MBF1"/>
      <c r="MBG1"/>
      <c r="MBH1"/>
      <c r="MBI1"/>
      <c r="MBJ1"/>
      <c r="MBK1"/>
      <c r="MBL1"/>
      <c r="MBM1"/>
      <c r="MBN1"/>
      <c r="MBO1"/>
      <c r="MBP1"/>
      <c r="MBQ1"/>
      <c r="MBR1"/>
      <c r="MBS1"/>
      <c r="MBT1"/>
      <c r="MBU1"/>
      <c r="MBV1"/>
      <c r="MBW1"/>
      <c r="MBX1"/>
      <c r="MBY1"/>
      <c r="MBZ1"/>
      <c r="MCA1"/>
      <c r="MCB1"/>
      <c r="MCC1"/>
      <c r="MCD1"/>
      <c r="MCE1"/>
      <c r="MCF1"/>
      <c r="MCG1"/>
      <c r="MCH1"/>
      <c r="MCI1"/>
      <c r="MCJ1"/>
      <c r="MCK1"/>
      <c r="MCL1"/>
      <c r="MCM1"/>
      <c r="MCN1"/>
      <c r="MCO1"/>
      <c r="MCP1"/>
      <c r="MCQ1"/>
      <c r="MCR1"/>
      <c r="MCS1"/>
      <c r="MCT1"/>
      <c r="MCU1"/>
      <c r="MCV1"/>
      <c r="MCW1"/>
      <c r="MCX1"/>
      <c r="MCY1"/>
      <c r="MCZ1"/>
      <c r="MDA1"/>
      <c r="MDB1"/>
      <c r="MDC1"/>
      <c r="MDD1"/>
      <c r="MDE1"/>
      <c r="MDF1"/>
      <c r="MDG1"/>
      <c r="MDH1"/>
      <c r="MDI1"/>
      <c r="MDJ1"/>
      <c r="MDK1"/>
      <c r="MDL1"/>
      <c r="MDM1"/>
      <c r="MDN1"/>
      <c r="MDO1"/>
      <c r="MDP1"/>
      <c r="MDQ1"/>
      <c r="MDR1"/>
      <c r="MDS1"/>
      <c r="MDT1"/>
      <c r="MDU1"/>
      <c r="MDV1"/>
      <c r="MDW1"/>
      <c r="MDX1"/>
      <c r="MDY1"/>
      <c r="MDZ1"/>
      <c r="MEA1"/>
      <c r="MEB1"/>
      <c r="MEC1"/>
      <c r="MED1"/>
      <c r="MEE1"/>
      <c r="MEF1"/>
      <c r="MEG1"/>
      <c r="MEH1"/>
      <c r="MEI1"/>
      <c r="MEJ1"/>
      <c r="MEK1"/>
      <c r="MEL1"/>
      <c r="MEM1"/>
      <c r="MEN1"/>
      <c r="MEO1"/>
      <c r="MEP1"/>
      <c r="MEQ1"/>
      <c r="MER1"/>
      <c r="MES1"/>
      <c r="MET1"/>
      <c r="MEU1"/>
      <c r="MEV1"/>
      <c r="MEW1"/>
      <c r="MEX1"/>
      <c r="MEY1"/>
      <c r="MEZ1"/>
      <c r="MFA1"/>
      <c r="MFB1"/>
      <c r="MFC1"/>
      <c r="MFD1"/>
      <c r="MFE1"/>
      <c r="MFF1"/>
      <c r="MFG1"/>
      <c r="MFH1"/>
      <c r="MFI1"/>
      <c r="MFJ1"/>
      <c r="MFK1"/>
      <c r="MFL1"/>
      <c r="MFM1"/>
      <c r="MFN1"/>
      <c r="MFO1"/>
      <c r="MFP1"/>
      <c r="MFQ1"/>
      <c r="MFR1"/>
      <c r="MFS1"/>
      <c r="MFT1"/>
      <c r="MFU1"/>
      <c r="MFV1"/>
      <c r="MFW1"/>
      <c r="MFX1"/>
      <c r="MFY1"/>
      <c r="MFZ1"/>
      <c r="MGA1"/>
      <c r="MGB1"/>
      <c r="MGC1"/>
      <c r="MGD1"/>
      <c r="MGE1"/>
      <c r="MGF1"/>
      <c r="MGG1"/>
      <c r="MGH1"/>
      <c r="MGI1"/>
      <c r="MGJ1"/>
      <c r="MGK1"/>
      <c r="MGL1"/>
      <c r="MGM1"/>
      <c r="MGN1"/>
      <c r="MGO1"/>
      <c r="MGP1"/>
      <c r="MGQ1"/>
      <c r="MGR1"/>
      <c r="MGS1"/>
      <c r="MGT1"/>
      <c r="MGU1"/>
      <c r="MGV1"/>
      <c r="MGW1"/>
      <c r="MGX1"/>
      <c r="MGY1"/>
      <c r="MGZ1"/>
      <c r="MHA1"/>
      <c r="MHB1"/>
      <c r="MHC1"/>
      <c r="MHD1"/>
      <c r="MHE1"/>
      <c r="MHF1"/>
      <c r="MHG1"/>
      <c r="MHH1"/>
      <c r="MHI1"/>
      <c r="MHJ1"/>
      <c r="MHK1"/>
      <c r="MHL1"/>
      <c r="MHM1"/>
      <c r="MHN1"/>
      <c r="MHO1"/>
      <c r="MHP1"/>
      <c r="MHQ1"/>
      <c r="MHR1"/>
      <c r="MHS1"/>
      <c r="MHT1"/>
      <c r="MHU1"/>
      <c r="MHV1"/>
      <c r="MHW1"/>
      <c r="MHX1"/>
      <c r="MHY1"/>
      <c r="MHZ1"/>
      <c r="MIA1"/>
      <c r="MIB1"/>
      <c r="MIC1"/>
      <c r="MID1"/>
      <c r="MIE1"/>
      <c r="MIF1"/>
      <c r="MIG1"/>
      <c r="MIH1"/>
      <c r="MII1"/>
      <c r="MIJ1"/>
      <c r="MIK1"/>
      <c r="MIL1"/>
      <c r="MIM1"/>
      <c r="MIN1"/>
      <c r="MIO1"/>
      <c r="MIP1"/>
      <c r="MIQ1"/>
      <c r="MIR1"/>
      <c r="MIS1"/>
      <c r="MIT1"/>
      <c r="MIU1"/>
      <c r="MIV1"/>
      <c r="MIW1"/>
      <c r="MIX1"/>
      <c r="MIY1"/>
      <c r="MIZ1"/>
      <c r="MJA1"/>
      <c r="MJB1"/>
      <c r="MJC1"/>
      <c r="MJD1"/>
      <c r="MJE1"/>
      <c r="MJF1"/>
      <c r="MJG1"/>
      <c r="MJH1"/>
      <c r="MJI1"/>
      <c r="MJJ1"/>
      <c r="MJK1"/>
      <c r="MJL1"/>
      <c r="MJM1"/>
      <c r="MJN1"/>
      <c r="MJO1"/>
      <c r="MJP1"/>
      <c r="MJQ1"/>
      <c r="MJR1"/>
      <c r="MJS1"/>
      <c r="MJT1"/>
      <c r="MJU1"/>
      <c r="MJV1"/>
      <c r="MJW1"/>
      <c r="MJX1"/>
      <c r="MJY1"/>
      <c r="MJZ1"/>
      <c r="MKA1"/>
      <c r="MKB1"/>
      <c r="MKC1"/>
      <c r="MKD1"/>
      <c r="MKE1"/>
      <c r="MKF1"/>
      <c r="MKG1"/>
      <c r="MKH1"/>
      <c r="MKI1"/>
      <c r="MKJ1"/>
      <c r="MKK1"/>
      <c r="MKL1"/>
      <c r="MKM1"/>
      <c r="MKN1"/>
      <c r="MKO1"/>
      <c r="MKP1"/>
      <c r="MKQ1"/>
      <c r="MKR1"/>
      <c r="MKS1"/>
      <c r="MKT1"/>
      <c r="MKU1"/>
      <c r="MKV1"/>
      <c r="MKW1"/>
      <c r="MKX1"/>
      <c r="MKY1"/>
      <c r="MKZ1"/>
      <c r="MLA1"/>
      <c r="MLB1"/>
      <c r="MLC1"/>
      <c r="MLD1"/>
      <c r="MLE1"/>
      <c r="MLF1"/>
      <c r="MLG1"/>
      <c r="MLH1"/>
      <c r="MLI1"/>
      <c r="MLJ1"/>
      <c r="MLK1"/>
      <c r="MLL1"/>
      <c r="MLM1"/>
      <c r="MLN1"/>
      <c r="MLO1"/>
      <c r="MLP1"/>
      <c r="MLQ1"/>
      <c r="MLR1"/>
      <c r="MLS1"/>
      <c r="MLT1"/>
      <c r="MLU1"/>
      <c r="MLV1"/>
      <c r="MLW1"/>
      <c r="MLX1"/>
      <c r="MLY1"/>
      <c r="MLZ1"/>
      <c r="MMA1"/>
      <c r="MMB1"/>
      <c r="MMC1"/>
      <c r="MMD1"/>
      <c r="MME1"/>
      <c r="MMF1"/>
      <c r="MMG1"/>
      <c r="MMH1"/>
      <c r="MMI1"/>
      <c r="MMJ1"/>
      <c r="MMK1"/>
      <c r="MML1"/>
      <c r="MMM1"/>
      <c r="MMN1"/>
      <c r="MMO1"/>
      <c r="MMP1"/>
      <c r="MMQ1"/>
      <c r="MMR1"/>
      <c r="MMS1"/>
      <c r="MMT1"/>
      <c r="MMU1"/>
      <c r="MMV1"/>
      <c r="MMW1"/>
      <c r="MMX1"/>
      <c r="MMY1"/>
      <c r="MMZ1"/>
      <c r="MNA1"/>
      <c r="MNB1"/>
      <c r="MNC1"/>
      <c r="MND1"/>
      <c r="MNE1"/>
      <c r="MNF1"/>
      <c r="MNG1"/>
      <c r="MNH1"/>
      <c r="MNI1"/>
      <c r="MNJ1"/>
      <c r="MNK1"/>
      <c r="MNL1"/>
      <c r="MNM1"/>
      <c r="MNN1"/>
      <c r="MNO1"/>
      <c r="MNP1"/>
      <c r="MNQ1"/>
      <c r="MNR1"/>
      <c r="MNS1"/>
      <c r="MNT1"/>
      <c r="MNU1"/>
      <c r="MNV1"/>
      <c r="MNW1"/>
      <c r="MNX1"/>
      <c r="MNY1"/>
      <c r="MNZ1"/>
      <c r="MOA1"/>
      <c r="MOB1"/>
      <c r="MOC1"/>
      <c r="MOD1"/>
      <c r="MOE1"/>
      <c r="MOF1"/>
      <c r="MOG1"/>
      <c r="MOH1"/>
      <c r="MOI1"/>
      <c r="MOJ1"/>
      <c r="MOK1"/>
      <c r="MOL1"/>
      <c r="MOM1"/>
      <c r="MON1"/>
      <c r="MOO1"/>
      <c r="MOP1"/>
      <c r="MOQ1"/>
      <c r="MOR1"/>
      <c r="MOS1"/>
      <c r="MOT1"/>
      <c r="MOU1"/>
      <c r="MOV1"/>
      <c r="MOW1"/>
      <c r="MOX1"/>
      <c r="MOY1"/>
      <c r="MOZ1"/>
      <c r="MPA1"/>
      <c r="MPB1"/>
      <c r="MPC1"/>
      <c r="MPD1"/>
      <c r="MPE1"/>
      <c r="MPF1"/>
      <c r="MPG1"/>
      <c r="MPH1"/>
      <c r="MPI1"/>
      <c r="MPJ1"/>
      <c r="MPK1"/>
      <c r="MPL1"/>
      <c r="MPM1"/>
      <c r="MPN1"/>
      <c r="MPO1"/>
      <c r="MPP1"/>
      <c r="MPQ1"/>
      <c r="MPR1"/>
      <c r="MPS1"/>
      <c r="MPT1"/>
      <c r="MPU1"/>
      <c r="MPV1"/>
      <c r="MPW1"/>
      <c r="MPX1"/>
      <c r="MPY1"/>
      <c r="MPZ1"/>
      <c r="MQA1"/>
      <c r="MQB1"/>
      <c r="MQC1"/>
      <c r="MQD1"/>
      <c r="MQE1"/>
      <c r="MQF1"/>
      <c r="MQG1"/>
      <c r="MQH1"/>
      <c r="MQI1"/>
      <c r="MQJ1"/>
      <c r="MQK1"/>
      <c r="MQL1"/>
      <c r="MQM1"/>
      <c r="MQN1"/>
      <c r="MQO1"/>
      <c r="MQP1"/>
      <c r="MQQ1"/>
      <c r="MQR1"/>
      <c r="MQS1"/>
      <c r="MQT1"/>
      <c r="MQU1"/>
      <c r="MQV1"/>
      <c r="MQW1"/>
      <c r="MQX1"/>
      <c r="MQY1"/>
      <c r="MQZ1"/>
      <c r="MRA1"/>
      <c r="MRB1"/>
      <c r="MRC1"/>
      <c r="MRD1"/>
      <c r="MRE1"/>
      <c r="MRF1"/>
      <c r="MRG1"/>
      <c r="MRH1"/>
      <c r="MRI1"/>
      <c r="MRJ1"/>
      <c r="MRK1"/>
      <c r="MRL1"/>
      <c r="MRM1"/>
      <c r="MRN1"/>
      <c r="MRO1"/>
      <c r="MRP1"/>
      <c r="MRQ1"/>
      <c r="MRR1"/>
      <c r="MRS1"/>
      <c r="MRT1"/>
      <c r="MRU1"/>
      <c r="MRV1"/>
      <c r="MRW1"/>
      <c r="MRX1"/>
      <c r="MRY1"/>
      <c r="MRZ1"/>
      <c r="MSA1"/>
      <c r="MSB1"/>
      <c r="MSC1"/>
      <c r="MSD1"/>
      <c r="MSE1"/>
      <c r="MSF1"/>
      <c r="MSG1"/>
      <c r="MSH1"/>
      <c r="MSI1"/>
      <c r="MSJ1"/>
      <c r="MSK1"/>
      <c r="MSL1"/>
      <c r="MSM1"/>
      <c r="MSN1"/>
      <c r="MSO1"/>
      <c r="MSP1"/>
      <c r="MSQ1"/>
      <c r="MSR1"/>
      <c r="MSS1"/>
      <c r="MST1"/>
      <c r="MSU1"/>
      <c r="MSV1"/>
      <c r="MSW1"/>
      <c r="MSX1"/>
      <c r="MSY1"/>
      <c r="MSZ1"/>
      <c r="MTA1"/>
      <c r="MTB1"/>
      <c r="MTC1"/>
      <c r="MTD1"/>
      <c r="MTE1"/>
      <c r="MTF1"/>
      <c r="MTG1"/>
      <c r="MTH1"/>
      <c r="MTI1"/>
      <c r="MTJ1"/>
      <c r="MTK1"/>
      <c r="MTL1"/>
      <c r="MTM1"/>
      <c r="MTN1"/>
      <c r="MTO1"/>
      <c r="MTP1"/>
      <c r="MTQ1"/>
      <c r="MTR1"/>
      <c r="MTS1"/>
      <c r="MTT1"/>
      <c r="MTU1"/>
      <c r="MTV1"/>
      <c r="MTW1"/>
      <c r="MTX1"/>
      <c r="MTY1"/>
      <c r="MTZ1"/>
      <c r="MUA1"/>
      <c r="MUB1"/>
      <c r="MUC1"/>
      <c r="MUD1"/>
      <c r="MUE1"/>
      <c r="MUF1"/>
      <c r="MUG1"/>
      <c r="MUH1"/>
      <c r="MUI1"/>
      <c r="MUJ1"/>
      <c r="MUK1"/>
      <c r="MUL1"/>
      <c r="MUM1"/>
      <c r="MUN1"/>
      <c r="MUO1"/>
      <c r="MUP1"/>
      <c r="MUQ1"/>
      <c r="MUR1"/>
      <c r="MUS1"/>
      <c r="MUT1"/>
      <c r="MUU1"/>
      <c r="MUV1"/>
      <c r="MUW1"/>
      <c r="MUX1"/>
      <c r="MUY1"/>
      <c r="MUZ1"/>
      <c r="MVA1"/>
      <c r="MVB1"/>
      <c r="MVC1"/>
      <c r="MVD1"/>
      <c r="MVE1"/>
      <c r="MVF1"/>
      <c r="MVG1"/>
      <c r="MVH1"/>
      <c r="MVI1"/>
      <c r="MVJ1"/>
      <c r="MVK1"/>
      <c r="MVL1"/>
      <c r="MVM1"/>
      <c r="MVN1"/>
      <c r="MVO1"/>
      <c r="MVP1"/>
      <c r="MVQ1"/>
      <c r="MVR1"/>
      <c r="MVS1"/>
      <c r="MVT1"/>
      <c r="MVU1"/>
      <c r="MVV1"/>
      <c r="MVW1"/>
      <c r="MVX1"/>
      <c r="MVY1"/>
      <c r="MVZ1"/>
      <c r="MWA1"/>
      <c r="MWB1"/>
      <c r="MWC1"/>
      <c r="MWD1"/>
      <c r="MWE1"/>
      <c r="MWF1"/>
      <c r="MWG1"/>
      <c r="MWH1"/>
      <c r="MWI1"/>
      <c r="MWJ1"/>
      <c r="MWK1"/>
      <c r="MWL1"/>
      <c r="MWM1"/>
      <c r="MWN1"/>
      <c r="MWO1"/>
      <c r="MWP1"/>
      <c r="MWQ1"/>
      <c r="MWR1"/>
      <c r="MWS1"/>
      <c r="MWT1"/>
      <c r="MWU1"/>
      <c r="MWV1"/>
      <c r="MWW1"/>
      <c r="MWX1"/>
      <c r="MWY1"/>
      <c r="MWZ1"/>
      <c r="MXA1"/>
      <c r="MXB1"/>
      <c r="MXC1"/>
      <c r="MXD1"/>
      <c r="MXE1"/>
      <c r="MXF1"/>
      <c r="MXG1"/>
      <c r="MXH1"/>
      <c r="MXI1"/>
      <c r="MXJ1"/>
      <c r="MXK1"/>
      <c r="MXL1"/>
      <c r="MXM1"/>
      <c r="MXN1"/>
      <c r="MXO1"/>
      <c r="MXP1"/>
      <c r="MXQ1"/>
      <c r="MXR1"/>
      <c r="MXS1"/>
      <c r="MXT1"/>
      <c r="MXU1"/>
      <c r="MXV1"/>
      <c r="MXW1"/>
      <c r="MXX1"/>
      <c r="MXY1"/>
      <c r="MXZ1"/>
      <c r="MYA1"/>
      <c r="MYB1"/>
      <c r="MYC1"/>
      <c r="MYD1"/>
      <c r="MYE1"/>
      <c r="MYF1"/>
      <c r="MYG1"/>
      <c r="MYH1"/>
      <c r="MYI1"/>
      <c r="MYJ1"/>
      <c r="MYK1"/>
      <c r="MYL1"/>
      <c r="MYM1"/>
      <c r="MYN1"/>
      <c r="MYO1"/>
      <c r="MYP1"/>
      <c r="MYQ1"/>
      <c r="MYR1"/>
      <c r="MYS1"/>
      <c r="MYT1"/>
      <c r="MYU1"/>
      <c r="MYV1"/>
      <c r="MYW1"/>
      <c r="MYX1"/>
      <c r="MYY1"/>
      <c r="MYZ1"/>
      <c r="MZA1"/>
      <c r="MZB1"/>
      <c r="MZC1"/>
      <c r="MZD1"/>
      <c r="MZE1"/>
      <c r="MZF1"/>
      <c r="MZG1"/>
      <c r="MZH1"/>
      <c r="MZI1"/>
      <c r="MZJ1"/>
      <c r="MZK1"/>
      <c r="MZL1"/>
      <c r="MZM1"/>
      <c r="MZN1"/>
      <c r="MZO1"/>
      <c r="MZP1"/>
      <c r="MZQ1"/>
      <c r="MZR1"/>
      <c r="MZS1"/>
      <c r="MZT1"/>
      <c r="MZU1"/>
      <c r="MZV1"/>
      <c r="MZW1"/>
      <c r="MZX1"/>
      <c r="MZY1"/>
      <c r="MZZ1"/>
      <c r="NAA1"/>
      <c r="NAB1"/>
      <c r="NAC1"/>
      <c r="NAD1"/>
      <c r="NAE1"/>
      <c r="NAF1"/>
      <c r="NAG1"/>
      <c r="NAH1"/>
      <c r="NAI1"/>
      <c r="NAJ1"/>
      <c r="NAK1"/>
      <c r="NAL1"/>
      <c r="NAM1"/>
      <c r="NAN1"/>
      <c r="NAO1"/>
      <c r="NAP1"/>
      <c r="NAQ1"/>
      <c r="NAR1"/>
      <c r="NAS1"/>
      <c r="NAT1"/>
      <c r="NAU1"/>
      <c r="NAV1"/>
      <c r="NAW1"/>
      <c r="NAX1"/>
      <c r="NAY1"/>
      <c r="NAZ1"/>
      <c r="NBA1"/>
      <c r="NBB1"/>
      <c r="NBC1"/>
      <c r="NBD1"/>
      <c r="NBE1"/>
      <c r="NBF1"/>
      <c r="NBG1"/>
      <c r="NBH1"/>
      <c r="NBI1"/>
      <c r="NBJ1"/>
      <c r="NBK1"/>
      <c r="NBL1"/>
      <c r="NBM1"/>
      <c r="NBN1"/>
      <c r="NBO1"/>
      <c r="NBP1"/>
      <c r="NBQ1"/>
      <c r="NBR1"/>
      <c r="NBS1"/>
      <c r="NBT1"/>
      <c r="NBU1"/>
      <c r="NBV1"/>
      <c r="NBW1"/>
      <c r="NBX1"/>
      <c r="NBY1"/>
      <c r="NBZ1"/>
      <c r="NCA1"/>
      <c r="NCB1"/>
      <c r="NCC1"/>
      <c r="NCD1"/>
      <c r="NCE1"/>
      <c r="NCF1"/>
      <c r="NCG1"/>
      <c r="NCH1"/>
      <c r="NCI1"/>
      <c r="NCJ1"/>
      <c r="NCK1"/>
      <c r="NCL1"/>
      <c r="NCM1"/>
      <c r="NCN1"/>
      <c r="NCO1"/>
      <c r="NCP1"/>
      <c r="NCQ1"/>
      <c r="NCR1"/>
      <c r="NCS1"/>
      <c r="NCT1"/>
      <c r="NCU1"/>
      <c r="NCV1"/>
      <c r="NCW1"/>
      <c r="NCX1"/>
      <c r="NCY1"/>
      <c r="NCZ1"/>
      <c r="NDA1"/>
      <c r="NDB1"/>
      <c r="NDC1"/>
      <c r="NDD1"/>
      <c r="NDE1"/>
      <c r="NDF1"/>
      <c r="NDG1"/>
      <c r="NDH1"/>
      <c r="NDI1"/>
      <c r="NDJ1"/>
      <c r="NDK1"/>
      <c r="NDL1"/>
      <c r="NDM1"/>
      <c r="NDN1"/>
      <c r="NDO1"/>
      <c r="NDP1"/>
      <c r="NDQ1"/>
      <c r="NDR1"/>
      <c r="NDS1"/>
      <c r="NDT1"/>
      <c r="NDU1"/>
      <c r="NDV1"/>
      <c r="NDW1"/>
      <c r="NDX1"/>
      <c r="NDY1"/>
      <c r="NDZ1"/>
      <c r="NEA1"/>
      <c r="NEB1"/>
      <c r="NEC1"/>
      <c r="NED1"/>
      <c r="NEE1"/>
      <c r="NEF1"/>
      <c r="NEG1"/>
      <c r="NEH1"/>
      <c r="NEI1"/>
      <c r="NEJ1"/>
      <c r="NEK1"/>
      <c r="NEL1"/>
      <c r="NEM1"/>
      <c r="NEN1"/>
      <c r="NEO1"/>
      <c r="NEP1"/>
      <c r="NEQ1"/>
      <c r="NER1"/>
      <c r="NES1"/>
      <c r="NET1"/>
      <c r="NEU1"/>
      <c r="NEV1"/>
      <c r="NEW1"/>
      <c r="NEX1"/>
      <c r="NEY1"/>
      <c r="NEZ1"/>
      <c r="NFA1"/>
      <c r="NFB1"/>
      <c r="NFC1"/>
      <c r="NFD1"/>
      <c r="NFE1"/>
      <c r="NFF1"/>
      <c r="NFG1"/>
      <c r="NFH1"/>
      <c r="NFI1"/>
      <c r="NFJ1"/>
      <c r="NFK1"/>
      <c r="NFL1"/>
      <c r="NFM1"/>
      <c r="NFN1"/>
      <c r="NFO1"/>
      <c r="NFP1"/>
      <c r="NFQ1"/>
      <c r="NFR1"/>
      <c r="NFS1"/>
      <c r="NFT1"/>
      <c r="NFU1"/>
      <c r="NFV1"/>
      <c r="NFW1"/>
      <c r="NFX1"/>
      <c r="NFY1"/>
      <c r="NFZ1"/>
      <c r="NGA1"/>
      <c r="NGB1"/>
      <c r="NGC1"/>
      <c r="NGD1"/>
      <c r="NGE1"/>
      <c r="NGF1"/>
      <c r="NGG1"/>
      <c r="NGH1"/>
      <c r="NGI1"/>
      <c r="NGJ1"/>
      <c r="NGK1"/>
      <c r="NGL1"/>
      <c r="NGM1"/>
      <c r="NGN1"/>
      <c r="NGO1"/>
      <c r="NGP1"/>
      <c r="NGQ1"/>
      <c r="NGR1"/>
      <c r="NGS1"/>
      <c r="NGT1"/>
      <c r="NGU1"/>
      <c r="NGV1"/>
      <c r="NGW1"/>
      <c r="NGX1"/>
      <c r="NGY1"/>
      <c r="NGZ1"/>
      <c r="NHA1"/>
      <c r="NHB1"/>
      <c r="NHC1"/>
      <c r="NHD1"/>
      <c r="NHE1"/>
      <c r="NHF1"/>
      <c r="NHG1"/>
      <c r="NHH1"/>
      <c r="NHI1"/>
      <c r="NHJ1"/>
      <c r="NHK1"/>
      <c r="NHL1"/>
      <c r="NHM1"/>
      <c r="NHN1"/>
      <c r="NHO1"/>
      <c r="NHP1"/>
      <c r="NHQ1"/>
      <c r="NHR1"/>
      <c r="NHS1"/>
      <c r="NHT1"/>
      <c r="NHU1"/>
      <c r="NHV1"/>
      <c r="NHW1"/>
      <c r="NHX1"/>
      <c r="NHY1"/>
      <c r="NHZ1"/>
      <c r="NIA1"/>
      <c r="NIB1"/>
      <c r="NIC1"/>
      <c r="NID1"/>
      <c r="NIE1"/>
      <c r="NIF1"/>
      <c r="NIG1"/>
      <c r="NIH1"/>
      <c r="NII1"/>
      <c r="NIJ1"/>
      <c r="NIK1"/>
      <c r="NIL1"/>
      <c r="NIM1"/>
      <c r="NIN1"/>
      <c r="NIO1"/>
      <c r="NIP1"/>
      <c r="NIQ1"/>
      <c r="NIR1"/>
      <c r="NIS1"/>
      <c r="NIT1"/>
      <c r="NIU1"/>
      <c r="NIV1"/>
      <c r="NIW1"/>
      <c r="NIX1"/>
      <c r="NIY1"/>
      <c r="NIZ1"/>
      <c r="NJA1"/>
      <c r="NJB1"/>
      <c r="NJC1"/>
      <c r="NJD1"/>
      <c r="NJE1"/>
      <c r="NJF1"/>
      <c r="NJG1"/>
      <c r="NJH1"/>
      <c r="NJI1"/>
      <c r="NJJ1"/>
      <c r="NJK1"/>
      <c r="NJL1"/>
      <c r="NJM1"/>
      <c r="NJN1"/>
      <c r="NJO1"/>
      <c r="NJP1"/>
      <c r="NJQ1"/>
      <c r="NJR1"/>
      <c r="NJS1"/>
      <c r="NJT1"/>
      <c r="NJU1"/>
      <c r="NJV1"/>
      <c r="NJW1"/>
      <c r="NJX1"/>
      <c r="NJY1"/>
      <c r="NJZ1"/>
      <c r="NKA1"/>
      <c r="NKB1"/>
      <c r="NKC1"/>
      <c r="NKD1"/>
      <c r="NKE1"/>
      <c r="NKF1"/>
      <c r="NKG1"/>
      <c r="NKH1"/>
      <c r="NKI1"/>
      <c r="NKJ1"/>
      <c r="NKK1"/>
      <c r="NKL1"/>
      <c r="NKM1"/>
      <c r="NKN1"/>
      <c r="NKO1"/>
      <c r="NKP1"/>
      <c r="NKQ1"/>
      <c r="NKR1"/>
      <c r="NKS1"/>
      <c r="NKT1"/>
      <c r="NKU1"/>
      <c r="NKV1"/>
      <c r="NKW1"/>
      <c r="NKX1"/>
      <c r="NKY1"/>
      <c r="NKZ1"/>
      <c r="NLA1"/>
      <c r="NLB1"/>
      <c r="NLC1"/>
      <c r="NLD1"/>
      <c r="NLE1"/>
      <c r="NLF1"/>
      <c r="NLG1"/>
      <c r="NLH1"/>
      <c r="NLI1"/>
      <c r="NLJ1"/>
      <c r="NLK1"/>
      <c r="NLL1"/>
      <c r="NLM1"/>
      <c r="NLN1"/>
      <c r="NLO1"/>
      <c r="NLP1"/>
      <c r="NLQ1"/>
      <c r="NLR1"/>
      <c r="NLS1"/>
      <c r="NLT1"/>
      <c r="NLU1"/>
      <c r="NLV1"/>
      <c r="NLW1"/>
      <c r="NLX1"/>
      <c r="NLY1"/>
      <c r="NLZ1"/>
      <c r="NMA1"/>
      <c r="NMB1"/>
      <c r="NMC1"/>
      <c r="NMD1"/>
      <c r="NME1"/>
      <c r="NMF1"/>
      <c r="NMG1"/>
      <c r="NMH1"/>
      <c r="NMI1"/>
      <c r="NMJ1"/>
      <c r="NMK1"/>
      <c r="NML1"/>
      <c r="NMM1"/>
      <c r="NMN1"/>
      <c r="NMO1"/>
      <c r="NMP1"/>
      <c r="NMQ1"/>
      <c r="NMR1"/>
      <c r="NMS1"/>
      <c r="NMT1"/>
      <c r="NMU1"/>
      <c r="NMV1"/>
      <c r="NMW1"/>
      <c r="NMX1"/>
      <c r="NMY1"/>
      <c r="NMZ1"/>
      <c r="NNA1"/>
      <c r="NNB1"/>
      <c r="NNC1"/>
      <c r="NND1"/>
      <c r="NNE1"/>
      <c r="NNF1"/>
      <c r="NNG1"/>
      <c r="NNH1"/>
      <c r="NNI1"/>
      <c r="NNJ1"/>
      <c r="NNK1"/>
      <c r="NNL1"/>
      <c r="NNM1"/>
      <c r="NNN1"/>
      <c r="NNO1"/>
      <c r="NNP1"/>
      <c r="NNQ1"/>
      <c r="NNR1"/>
      <c r="NNS1"/>
      <c r="NNT1"/>
      <c r="NNU1"/>
      <c r="NNV1"/>
      <c r="NNW1"/>
      <c r="NNX1"/>
      <c r="NNY1"/>
      <c r="NNZ1"/>
      <c r="NOA1"/>
      <c r="NOB1"/>
      <c r="NOC1"/>
      <c r="NOD1"/>
      <c r="NOE1"/>
      <c r="NOF1"/>
      <c r="NOG1"/>
      <c r="NOH1"/>
      <c r="NOI1"/>
      <c r="NOJ1"/>
      <c r="NOK1"/>
      <c r="NOL1"/>
      <c r="NOM1"/>
      <c r="NON1"/>
      <c r="NOO1"/>
      <c r="NOP1"/>
      <c r="NOQ1"/>
      <c r="NOR1"/>
      <c r="NOS1"/>
      <c r="NOT1"/>
      <c r="NOU1"/>
      <c r="NOV1"/>
      <c r="NOW1"/>
      <c r="NOX1"/>
      <c r="NOY1"/>
      <c r="NOZ1"/>
      <c r="NPA1"/>
      <c r="NPB1"/>
      <c r="NPC1"/>
      <c r="NPD1"/>
      <c r="NPE1"/>
      <c r="NPF1"/>
      <c r="NPG1"/>
      <c r="NPH1"/>
      <c r="NPI1"/>
      <c r="NPJ1"/>
      <c r="NPK1"/>
      <c r="NPL1"/>
      <c r="NPM1"/>
      <c r="NPN1"/>
      <c r="NPO1"/>
      <c r="NPP1"/>
      <c r="NPQ1"/>
      <c r="NPR1"/>
      <c r="NPS1"/>
      <c r="NPT1"/>
      <c r="NPU1"/>
      <c r="NPV1"/>
      <c r="NPW1"/>
      <c r="NPX1"/>
      <c r="NPY1"/>
      <c r="NPZ1"/>
      <c r="NQA1"/>
      <c r="NQB1"/>
      <c r="NQC1"/>
      <c r="NQD1"/>
      <c r="NQE1"/>
      <c r="NQF1"/>
      <c r="NQG1"/>
      <c r="NQH1"/>
      <c r="NQI1"/>
      <c r="NQJ1"/>
      <c r="NQK1"/>
      <c r="NQL1"/>
      <c r="NQM1"/>
      <c r="NQN1"/>
      <c r="NQO1"/>
      <c r="NQP1"/>
      <c r="NQQ1"/>
      <c r="NQR1"/>
      <c r="NQS1"/>
      <c r="NQT1"/>
      <c r="NQU1"/>
      <c r="NQV1"/>
      <c r="NQW1"/>
      <c r="NQX1"/>
      <c r="NQY1"/>
      <c r="NQZ1"/>
      <c r="NRA1"/>
      <c r="NRB1"/>
      <c r="NRC1"/>
      <c r="NRD1"/>
      <c r="NRE1"/>
      <c r="NRF1"/>
      <c r="NRG1"/>
      <c r="NRH1"/>
      <c r="NRI1"/>
      <c r="NRJ1"/>
      <c r="NRK1"/>
      <c r="NRL1"/>
      <c r="NRM1"/>
      <c r="NRN1"/>
      <c r="NRO1"/>
      <c r="NRP1"/>
      <c r="NRQ1"/>
      <c r="NRR1"/>
      <c r="NRS1"/>
      <c r="NRT1"/>
      <c r="NRU1"/>
      <c r="NRV1"/>
      <c r="NRW1"/>
      <c r="NRX1"/>
      <c r="NRY1"/>
      <c r="NRZ1"/>
      <c r="NSA1"/>
      <c r="NSB1"/>
      <c r="NSC1"/>
      <c r="NSD1"/>
      <c r="NSE1"/>
      <c r="NSF1"/>
      <c r="NSG1"/>
      <c r="NSH1"/>
      <c r="NSI1"/>
      <c r="NSJ1"/>
      <c r="NSK1"/>
      <c r="NSL1"/>
      <c r="NSM1"/>
      <c r="NSN1"/>
      <c r="NSO1"/>
      <c r="NSP1"/>
      <c r="NSQ1"/>
      <c r="NSR1"/>
      <c r="NSS1"/>
      <c r="NST1"/>
      <c r="NSU1"/>
      <c r="NSV1"/>
      <c r="NSW1"/>
      <c r="NSX1"/>
      <c r="NSY1"/>
      <c r="NSZ1"/>
      <c r="NTA1"/>
      <c r="NTB1"/>
      <c r="NTC1"/>
      <c r="NTD1"/>
      <c r="NTE1"/>
      <c r="NTF1"/>
      <c r="NTG1"/>
      <c r="NTH1"/>
      <c r="NTI1"/>
      <c r="NTJ1"/>
      <c r="NTK1"/>
      <c r="NTL1"/>
      <c r="NTM1"/>
      <c r="NTN1"/>
      <c r="NTO1"/>
      <c r="NTP1"/>
      <c r="NTQ1"/>
      <c r="NTR1"/>
      <c r="NTS1"/>
      <c r="NTT1"/>
      <c r="NTU1"/>
      <c r="NTV1"/>
      <c r="NTW1"/>
      <c r="NTX1"/>
      <c r="NTY1"/>
      <c r="NTZ1"/>
      <c r="NUA1"/>
      <c r="NUB1"/>
      <c r="NUC1"/>
      <c r="NUD1"/>
      <c r="NUE1"/>
      <c r="NUF1"/>
      <c r="NUG1"/>
      <c r="NUH1"/>
      <c r="NUI1"/>
      <c r="NUJ1"/>
      <c r="NUK1"/>
      <c r="NUL1"/>
      <c r="NUM1"/>
      <c r="NUN1"/>
      <c r="NUO1"/>
      <c r="NUP1"/>
      <c r="NUQ1"/>
      <c r="NUR1"/>
      <c r="NUS1"/>
      <c r="NUT1"/>
      <c r="NUU1"/>
      <c r="NUV1"/>
      <c r="NUW1"/>
      <c r="NUX1"/>
      <c r="NUY1"/>
      <c r="NUZ1"/>
      <c r="NVA1"/>
      <c r="NVB1"/>
      <c r="NVC1"/>
      <c r="NVD1"/>
      <c r="NVE1"/>
      <c r="NVF1"/>
      <c r="NVG1"/>
      <c r="NVH1"/>
      <c r="NVI1"/>
      <c r="NVJ1"/>
      <c r="NVK1"/>
      <c r="NVL1"/>
      <c r="NVM1"/>
      <c r="NVN1"/>
      <c r="NVO1"/>
      <c r="NVP1"/>
      <c r="NVQ1"/>
      <c r="NVR1"/>
      <c r="NVS1"/>
      <c r="NVT1"/>
      <c r="NVU1"/>
      <c r="NVV1"/>
      <c r="NVW1"/>
      <c r="NVX1"/>
      <c r="NVY1"/>
      <c r="NVZ1"/>
      <c r="NWA1"/>
      <c r="NWB1"/>
      <c r="NWC1"/>
      <c r="NWD1"/>
      <c r="NWE1"/>
      <c r="NWF1"/>
      <c r="NWG1"/>
      <c r="NWH1"/>
      <c r="NWI1"/>
      <c r="NWJ1"/>
      <c r="NWK1"/>
      <c r="NWL1"/>
      <c r="NWM1"/>
      <c r="NWN1"/>
      <c r="NWO1"/>
      <c r="NWP1"/>
      <c r="NWQ1"/>
      <c r="NWR1"/>
      <c r="NWS1"/>
      <c r="NWT1"/>
      <c r="NWU1"/>
      <c r="NWV1"/>
      <c r="NWW1"/>
      <c r="NWX1"/>
      <c r="NWY1"/>
      <c r="NWZ1"/>
      <c r="NXA1"/>
      <c r="NXB1"/>
      <c r="NXC1"/>
      <c r="NXD1"/>
      <c r="NXE1"/>
      <c r="NXF1"/>
      <c r="NXG1"/>
      <c r="NXH1"/>
      <c r="NXI1"/>
      <c r="NXJ1"/>
      <c r="NXK1"/>
      <c r="NXL1"/>
      <c r="NXM1"/>
      <c r="NXN1"/>
      <c r="NXO1"/>
      <c r="NXP1"/>
      <c r="NXQ1"/>
      <c r="NXR1"/>
      <c r="NXS1"/>
      <c r="NXT1"/>
      <c r="NXU1"/>
      <c r="NXV1"/>
      <c r="NXW1"/>
      <c r="NXX1"/>
      <c r="NXY1"/>
      <c r="NXZ1"/>
      <c r="NYA1"/>
      <c r="NYB1"/>
      <c r="NYC1"/>
      <c r="NYD1"/>
      <c r="NYE1"/>
      <c r="NYF1"/>
      <c r="NYG1"/>
      <c r="NYH1"/>
      <c r="NYI1"/>
      <c r="NYJ1"/>
      <c r="NYK1"/>
      <c r="NYL1"/>
      <c r="NYM1"/>
      <c r="NYN1"/>
      <c r="NYO1"/>
      <c r="NYP1"/>
      <c r="NYQ1"/>
      <c r="NYR1"/>
      <c r="NYS1"/>
      <c r="NYT1"/>
      <c r="NYU1"/>
      <c r="NYV1"/>
      <c r="NYW1"/>
      <c r="NYX1"/>
      <c r="NYY1"/>
      <c r="NYZ1"/>
      <c r="NZA1"/>
      <c r="NZB1"/>
      <c r="NZC1"/>
      <c r="NZD1"/>
      <c r="NZE1"/>
      <c r="NZF1"/>
      <c r="NZG1"/>
      <c r="NZH1"/>
      <c r="NZI1"/>
      <c r="NZJ1"/>
      <c r="NZK1"/>
      <c r="NZL1"/>
      <c r="NZM1"/>
      <c r="NZN1"/>
      <c r="NZO1"/>
      <c r="NZP1"/>
      <c r="NZQ1"/>
      <c r="NZR1"/>
      <c r="NZS1"/>
      <c r="NZT1"/>
      <c r="NZU1"/>
      <c r="NZV1"/>
      <c r="NZW1"/>
      <c r="NZX1"/>
      <c r="NZY1"/>
      <c r="NZZ1"/>
      <c r="OAA1"/>
      <c r="OAB1"/>
      <c r="OAC1"/>
      <c r="OAD1"/>
      <c r="OAE1"/>
      <c r="OAF1"/>
      <c r="OAG1"/>
      <c r="OAH1"/>
      <c r="OAI1"/>
      <c r="OAJ1"/>
      <c r="OAK1"/>
      <c r="OAL1"/>
      <c r="OAM1"/>
      <c r="OAN1"/>
      <c r="OAO1"/>
      <c r="OAP1"/>
      <c r="OAQ1"/>
      <c r="OAR1"/>
      <c r="OAS1"/>
      <c r="OAT1"/>
      <c r="OAU1"/>
      <c r="OAV1"/>
      <c r="OAW1"/>
      <c r="OAX1"/>
      <c r="OAY1"/>
      <c r="OAZ1"/>
      <c r="OBA1"/>
      <c r="OBB1"/>
      <c r="OBC1"/>
      <c r="OBD1"/>
      <c r="OBE1"/>
      <c r="OBF1"/>
      <c r="OBG1"/>
      <c r="OBH1"/>
      <c r="OBI1"/>
      <c r="OBJ1"/>
      <c r="OBK1"/>
      <c r="OBL1"/>
      <c r="OBM1"/>
      <c r="OBN1"/>
      <c r="OBO1"/>
      <c r="OBP1"/>
      <c r="OBQ1"/>
      <c r="OBR1"/>
      <c r="OBS1"/>
      <c r="OBT1"/>
      <c r="OBU1"/>
      <c r="OBV1"/>
      <c r="OBW1"/>
      <c r="OBX1"/>
      <c r="OBY1"/>
      <c r="OBZ1"/>
      <c r="OCA1"/>
      <c r="OCB1"/>
      <c r="OCC1"/>
      <c r="OCD1"/>
      <c r="OCE1"/>
      <c r="OCF1"/>
      <c r="OCG1"/>
      <c r="OCH1"/>
      <c r="OCI1"/>
      <c r="OCJ1"/>
      <c r="OCK1"/>
      <c r="OCL1"/>
      <c r="OCM1"/>
      <c r="OCN1"/>
      <c r="OCO1"/>
      <c r="OCP1"/>
      <c r="OCQ1"/>
      <c r="OCR1"/>
      <c r="OCS1"/>
      <c r="OCT1"/>
      <c r="OCU1"/>
      <c r="OCV1"/>
      <c r="OCW1"/>
      <c r="OCX1"/>
      <c r="OCY1"/>
      <c r="OCZ1"/>
      <c r="ODA1"/>
      <c r="ODB1"/>
      <c r="ODC1"/>
      <c r="ODD1"/>
      <c r="ODE1"/>
      <c r="ODF1"/>
      <c r="ODG1"/>
      <c r="ODH1"/>
      <c r="ODI1"/>
      <c r="ODJ1"/>
      <c r="ODK1"/>
      <c r="ODL1"/>
      <c r="ODM1"/>
      <c r="ODN1"/>
      <c r="ODO1"/>
      <c r="ODP1"/>
      <c r="ODQ1"/>
      <c r="ODR1"/>
      <c r="ODS1"/>
      <c r="ODT1"/>
      <c r="ODU1"/>
      <c r="ODV1"/>
      <c r="ODW1"/>
      <c r="ODX1"/>
      <c r="ODY1"/>
      <c r="ODZ1"/>
      <c r="OEA1"/>
      <c r="OEB1"/>
      <c r="OEC1"/>
      <c r="OED1"/>
      <c r="OEE1"/>
      <c r="OEF1"/>
      <c r="OEG1"/>
      <c r="OEH1"/>
      <c r="OEI1"/>
      <c r="OEJ1"/>
      <c r="OEK1"/>
      <c r="OEL1"/>
      <c r="OEM1"/>
      <c r="OEN1"/>
      <c r="OEO1"/>
      <c r="OEP1"/>
      <c r="OEQ1"/>
      <c r="OER1"/>
      <c r="OES1"/>
      <c r="OET1"/>
      <c r="OEU1"/>
      <c r="OEV1"/>
      <c r="OEW1"/>
      <c r="OEX1"/>
      <c r="OEY1"/>
      <c r="OEZ1"/>
      <c r="OFA1"/>
      <c r="OFB1"/>
      <c r="OFC1"/>
      <c r="OFD1"/>
      <c r="OFE1"/>
      <c r="OFF1"/>
      <c r="OFG1"/>
      <c r="OFH1"/>
      <c r="OFI1"/>
      <c r="OFJ1"/>
      <c r="OFK1"/>
      <c r="OFL1"/>
      <c r="OFM1"/>
      <c r="OFN1"/>
      <c r="OFO1"/>
      <c r="OFP1"/>
      <c r="OFQ1"/>
      <c r="OFR1"/>
      <c r="OFS1"/>
      <c r="OFT1"/>
      <c r="OFU1"/>
      <c r="OFV1"/>
      <c r="OFW1"/>
      <c r="OFX1"/>
      <c r="OFY1"/>
      <c r="OFZ1"/>
      <c r="OGA1"/>
      <c r="OGB1"/>
      <c r="OGC1"/>
      <c r="OGD1"/>
      <c r="OGE1"/>
      <c r="OGF1"/>
      <c r="OGG1"/>
      <c r="OGH1"/>
      <c r="OGI1"/>
      <c r="OGJ1"/>
      <c r="OGK1"/>
      <c r="OGL1"/>
      <c r="OGM1"/>
      <c r="OGN1"/>
      <c r="OGO1"/>
      <c r="OGP1"/>
      <c r="OGQ1"/>
      <c r="OGR1"/>
      <c r="OGS1"/>
      <c r="OGT1"/>
      <c r="OGU1"/>
      <c r="OGV1"/>
      <c r="OGW1"/>
      <c r="OGX1"/>
      <c r="OGY1"/>
      <c r="OGZ1"/>
      <c r="OHA1"/>
      <c r="OHB1"/>
      <c r="OHC1"/>
      <c r="OHD1"/>
      <c r="OHE1"/>
      <c r="OHF1"/>
      <c r="OHG1"/>
      <c r="OHH1"/>
      <c r="OHI1"/>
      <c r="OHJ1"/>
      <c r="OHK1"/>
      <c r="OHL1"/>
      <c r="OHM1"/>
      <c r="OHN1"/>
      <c r="OHO1"/>
      <c r="OHP1"/>
      <c r="OHQ1"/>
      <c r="OHR1"/>
      <c r="OHS1"/>
      <c r="OHT1"/>
      <c r="OHU1"/>
      <c r="OHV1"/>
      <c r="OHW1"/>
      <c r="OHX1"/>
      <c r="OHY1"/>
      <c r="OHZ1"/>
      <c r="OIA1"/>
      <c r="OIB1"/>
      <c r="OIC1"/>
      <c r="OID1"/>
      <c r="OIE1"/>
      <c r="OIF1"/>
      <c r="OIG1"/>
      <c r="OIH1"/>
      <c r="OII1"/>
      <c r="OIJ1"/>
      <c r="OIK1"/>
      <c r="OIL1"/>
      <c r="OIM1"/>
      <c r="OIN1"/>
      <c r="OIO1"/>
      <c r="OIP1"/>
      <c r="OIQ1"/>
      <c r="OIR1"/>
      <c r="OIS1"/>
      <c r="OIT1"/>
      <c r="OIU1"/>
      <c r="OIV1"/>
      <c r="OIW1"/>
      <c r="OIX1"/>
      <c r="OIY1"/>
      <c r="OIZ1"/>
      <c r="OJA1"/>
      <c r="OJB1"/>
      <c r="OJC1"/>
      <c r="OJD1"/>
      <c r="OJE1"/>
      <c r="OJF1"/>
      <c r="OJG1"/>
      <c r="OJH1"/>
      <c r="OJI1"/>
      <c r="OJJ1"/>
      <c r="OJK1"/>
      <c r="OJL1"/>
      <c r="OJM1"/>
      <c r="OJN1"/>
      <c r="OJO1"/>
      <c r="OJP1"/>
      <c r="OJQ1"/>
      <c r="OJR1"/>
      <c r="OJS1"/>
      <c r="OJT1"/>
      <c r="OJU1"/>
      <c r="OJV1"/>
      <c r="OJW1"/>
      <c r="OJX1"/>
      <c r="OJY1"/>
      <c r="OJZ1"/>
      <c r="OKA1"/>
      <c r="OKB1"/>
      <c r="OKC1"/>
      <c r="OKD1"/>
      <c r="OKE1"/>
      <c r="OKF1"/>
      <c r="OKG1"/>
      <c r="OKH1"/>
      <c r="OKI1"/>
      <c r="OKJ1"/>
      <c r="OKK1"/>
      <c r="OKL1"/>
      <c r="OKM1"/>
      <c r="OKN1"/>
      <c r="OKO1"/>
      <c r="OKP1"/>
      <c r="OKQ1"/>
      <c r="OKR1"/>
      <c r="OKS1"/>
      <c r="OKT1"/>
      <c r="OKU1"/>
      <c r="OKV1"/>
      <c r="OKW1"/>
      <c r="OKX1"/>
      <c r="OKY1"/>
      <c r="OKZ1"/>
      <c r="OLA1"/>
      <c r="OLB1"/>
      <c r="OLC1"/>
      <c r="OLD1"/>
      <c r="OLE1"/>
      <c r="OLF1"/>
      <c r="OLG1"/>
      <c r="OLH1"/>
      <c r="OLI1"/>
      <c r="OLJ1"/>
      <c r="OLK1"/>
      <c r="OLL1"/>
      <c r="OLM1"/>
      <c r="OLN1"/>
      <c r="OLO1"/>
      <c r="OLP1"/>
      <c r="OLQ1"/>
      <c r="OLR1"/>
      <c r="OLS1"/>
      <c r="OLT1"/>
      <c r="OLU1"/>
      <c r="OLV1"/>
      <c r="OLW1"/>
      <c r="OLX1"/>
      <c r="OLY1"/>
      <c r="OLZ1"/>
      <c r="OMA1"/>
      <c r="OMB1"/>
      <c r="OMC1"/>
      <c r="OMD1"/>
      <c r="OME1"/>
      <c r="OMF1"/>
      <c r="OMG1"/>
      <c r="OMH1"/>
      <c r="OMI1"/>
      <c r="OMJ1"/>
      <c r="OMK1"/>
      <c r="OML1"/>
      <c r="OMM1"/>
      <c r="OMN1"/>
      <c r="OMO1"/>
      <c r="OMP1"/>
      <c r="OMQ1"/>
      <c r="OMR1"/>
      <c r="OMS1"/>
      <c r="OMT1"/>
      <c r="OMU1"/>
      <c r="OMV1"/>
      <c r="OMW1"/>
      <c r="OMX1"/>
      <c r="OMY1"/>
      <c r="OMZ1"/>
      <c r="ONA1"/>
      <c r="ONB1"/>
      <c r="ONC1"/>
      <c r="OND1"/>
      <c r="ONE1"/>
      <c r="ONF1"/>
      <c r="ONG1"/>
      <c r="ONH1"/>
      <c r="ONI1"/>
      <c r="ONJ1"/>
      <c r="ONK1"/>
      <c r="ONL1"/>
      <c r="ONM1"/>
      <c r="ONN1"/>
      <c r="ONO1"/>
      <c r="ONP1"/>
      <c r="ONQ1"/>
      <c r="ONR1"/>
      <c r="ONS1"/>
      <c r="ONT1"/>
      <c r="ONU1"/>
      <c r="ONV1"/>
      <c r="ONW1"/>
      <c r="ONX1"/>
      <c r="ONY1"/>
      <c r="ONZ1"/>
      <c r="OOA1"/>
      <c r="OOB1"/>
      <c r="OOC1"/>
      <c r="OOD1"/>
      <c r="OOE1"/>
      <c r="OOF1"/>
      <c r="OOG1"/>
      <c r="OOH1"/>
      <c r="OOI1"/>
      <c r="OOJ1"/>
      <c r="OOK1"/>
      <c r="OOL1"/>
      <c r="OOM1"/>
      <c r="OON1"/>
      <c r="OOO1"/>
      <c r="OOP1"/>
      <c r="OOQ1"/>
      <c r="OOR1"/>
      <c r="OOS1"/>
      <c r="OOT1"/>
      <c r="OOU1"/>
      <c r="OOV1"/>
      <c r="OOW1"/>
      <c r="OOX1"/>
      <c r="OOY1"/>
      <c r="OOZ1"/>
      <c r="OPA1"/>
      <c r="OPB1"/>
      <c r="OPC1"/>
      <c r="OPD1"/>
      <c r="OPE1"/>
      <c r="OPF1"/>
      <c r="OPG1"/>
      <c r="OPH1"/>
      <c r="OPI1"/>
      <c r="OPJ1"/>
      <c r="OPK1"/>
      <c r="OPL1"/>
      <c r="OPM1"/>
      <c r="OPN1"/>
      <c r="OPO1"/>
      <c r="OPP1"/>
      <c r="OPQ1"/>
      <c r="OPR1"/>
      <c r="OPS1"/>
      <c r="OPT1"/>
      <c r="OPU1"/>
      <c r="OPV1"/>
      <c r="OPW1"/>
      <c r="OPX1"/>
      <c r="OPY1"/>
      <c r="OPZ1"/>
      <c r="OQA1"/>
      <c r="OQB1"/>
      <c r="OQC1"/>
      <c r="OQD1"/>
      <c r="OQE1"/>
      <c r="OQF1"/>
      <c r="OQG1"/>
      <c r="OQH1"/>
      <c r="OQI1"/>
      <c r="OQJ1"/>
      <c r="OQK1"/>
      <c r="OQL1"/>
      <c r="OQM1"/>
      <c r="OQN1"/>
      <c r="OQO1"/>
      <c r="OQP1"/>
      <c r="OQQ1"/>
      <c r="OQR1"/>
      <c r="OQS1"/>
      <c r="OQT1"/>
      <c r="OQU1"/>
      <c r="OQV1"/>
      <c r="OQW1"/>
      <c r="OQX1"/>
      <c r="OQY1"/>
      <c r="OQZ1"/>
      <c r="ORA1"/>
      <c r="ORB1"/>
      <c r="ORC1"/>
      <c r="ORD1"/>
      <c r="ORE1"/>
      <c r="ORF1"/>
      <c r="ORG1"/>
      <c r="ORH1"/>
      <c r="ORI1"/>
      <c r="ORJ1"/>
      <c r="ORK1"/>
      <c r="ORL1"/>
      <c r="ORM1"/>
      <c r="ORN1"/>
      <c r="ORO1"/>
      <c r="ORP1"/>
      <c r="ORQ1"/>
      <c r="ORR1"/>
      <c r="ORS1"/>
      <c r="ORT1"/>
      <c r="ORU1"/>
      <c r="ORV1"/>
      <c r="ORW1"/>
      <c r="ORX1"/>
      <c r="ORY1"/>
      <c r="ORZ1"/>
      <c r="OSA1"/>
      <c r="OSB1"/>
      <c r="OSC1"/>
      <c r="OSD1"/>
      <c r="OSE1"/>
      <c r="OSF1"/>
      <c r="OSG1"/>
      <c r="OSH1"/>
      <c r="OSI1"/>
      <c r="OSJ1"/>
      <c r="OSK1"/>
      <c r="OSL1"/>
      <c r="OSM1"/>
      <c r="OSN1"/>
      <c r="OSO1"/>
      <c r="OSP1"/>
      <c r="OSQ1"/>
      <c r="OSR1"/>
      <c r="OSS1"/>
      <c r="OST1"/>
      <c r="OSU1"/>
      <c r="OSV1"/>
      <c r="OSW1"/>
      <c r="OSX1"/>
      <c r="OSY1"/>
      <c r="OSZ1"/>
      <c r="OTA1"/>
      <c r="OTB1"/>
      <c r="OTC1"/>
      <c r="OTD1"/>
      <c r="OTE1"/>
      <c r="OTF1"/>
      <c r="OTG1"/>
      <c r="OTH1"/>
      <c r="OTI1"/>
      <c r="OTJ1"/>
      <c r="OTK1"/>
      <c r="OTL1"/>
      <c r="OTM1"/>
      <c r="OTN1"/>
      <c r="OTO1"/>
      <c r="OTP1"/>
      <c r="OTQ1"/>
      <c r="OTR1"/>
      <c r="OTS1"/>
      <c r="OTT1"/>
      <c r="OTU1"/>
      <c r="OTV1"/>
      <c r="OTW1"/>
      <c r="OTX1"/>
      <c r="OTY1"/>
      <c r="OTZ1"/>
      <c r="OUA1"/>
      <c r="OUB1"/>
      <c r="OUC1"/>
      <c r="OUD1"/>
      <c r="OUE1"/>
      <c r="OUF1"/>
      <c r="OUG1"/>
      <c r="OUH1"/>
      <c r="OUI1"/>
      <c r="OUJ1"/>
      <c r="OUK1"/>
      <c r="OUL1"/>
      <c r="OUM1"/>
      <c r="OUN1"/>
      <c r="OUO1"/>
      <c r="OUP1"/>
      <c r="OUQ1"/>
      <c r="OUR1"/>
      <c r="OUS1"/>
      <c r="OUT1"/>
      <c r="OUU1"/>
      <c r="OUV1"/>
      <c r="OUW1"/>
      <c r="OUX1"/>
      <c r="OUY1"/>
      <c r="OUZ1"/>
      <c r="OVA1"/>
      <c r="OVB1"/>
      <c r="OVC1"/>
      <c r="OVD1"/>
      <c r="OVE1"/>
      <c r="OVF1"/>
      <c r="OVG1"/>
      <c r="OVH1"/>
      <c r="OVI1"/>
      <c r="OVJ1"/>
      <c r="OVK1"/>
      <c r="OVL1"/>
      <c r="OVM1"/>
      <c r="OVN1"/>
      <c r="OVO1"/>
      <c r="OVP1"/>
      <c r="OVQ1"/>
      <c r="OVR1"/>
      <c r="OVS1"/>
      <c r="OVT1"/>
      <c r="OVU1"/>
      <c r="OVV1"/>
      <c r="OVW1"/>
      <c r="OVX1"/>
      <c r="OVY1"/>
      <c r="OVZ1"/>
      <c r="OWA1"/>
      <c r="OWB1"/>
      <c r="OWC1"/>
      <c r="OWD1"/>
      <c r="OWE1"/>
      <c r="OWF1"/>
      <c r="OWG1"/>
      <c r="OWH1"/>
      <c r="OWI1"/>
      <c r="OWJ1"/>
      <c r="OWK1"/>
      <c r="OWL1"/>
      <c r="OWM1"/>
      <c r="OWN1"/>
      <c r="OWO1"/>
      <c r="OWP1"/>
      <c r="OWQ1"/>
      <c r="OWR1"/>
      <c r="OWS1"/>
      <c r="OWT1"/>
      <c r="OWU1"/>
      <c r="OWV1"/>
      <c r="OWW1"/>
      <c r="OWX1"/>
      <c r="OWY1"/>
      <c r="OWZ1"/>
      <c r="OXA1"/>
      <c r="OXB1"/>
      <c r="OXC1"/>
      <c r="OXD1"/>
      <c r="OXE1"/>
      <c r="OXF1"/>
      <c r="OXG1"/>
      <c r="OXH1"/>
      <c r="OXI1"/>
      <c r="OXJ1"/>
      <c r="OXK1"/>
      <c r="OXL1"/>
      <c r="OXM1"/>
      <c r="OXN1"/>
      <c r="OXO1"/>
      <c r="OXP1"/>
      <c r="OXQ1"/>
      <c r="OXR1"/>
      <c r="OXS1"/>
      <c r="OXT1"/>
      <c r="OXU1"/>
      <c r="OXV1"/>
      <c r="OXW1"/>
      <c r="OXX1"/>
      <c r="OXY1"/>
      <c r="OXZ1"/>
      <c r="OYA1"/>
      <c r="OYB1"/>
      <c r="OYC1"/>
      <c r="OYD1"/>
      <c r="OYE1"/>
      <c r="OYF1"/>
      <c r="OYG1"/>
      <c r="OYH1"/>
      <c r="OYI1"/>
      <c r="OYJ1"/>
      <c r="OYK1"/>
      <c r="OYL1"/>
      <c r="OYM1"/>
      <c r="OYN1"/>
      <c r="OYO1"/>
      <c r="OYP1"/>
      <c r="OYQ1"/>
      <c r="OYR1"/>
      <c r="OYS1"/>
      <c r="OYT1"/>
      <c r="OYU1"/>
      <c r="OYV1"/>
      <c r="OYW1"/>
      <c r="OYX1"/>
      <c r="OYY1"/>
      <c r="OYZ1"/>
      <c r="OZA1"/>
      <c r="OZB1"/>
      <c r="OZC1"/>
      <c r="OZD1"/>
      <c r="OZE1"/>
      <c r="OZF1"/>
      <c r="OZG1"/>
      <c r="OZH1"/>
      <c r="OZI1"/>
      <c r="OZJ1"/>
      <c r="OZK1"/>
      <c r="OZL1"/>
      <c r="OZM1"/>
      <c r="OZN1"/>
      <c r="OZO1"/>
      <c r="OZP1"/>
      <c r="OZQ1"/>
      <c r="OZR1"/>
      <c r="OZS1"/>
      <c r="OZT1"/>
      <c r="OZU1"/>
      <c r="OZV1"/>
      <c r="OZW1"/>
      <c r="OZX1"/>
      <c r="OZY1"/>
      <c r="OZZ1"/>
      <c r="PAA1"/>
      <c r="PAB1"/>
      <c r="PAC1"/>
      <c r="PAD1"/>
      <c r="PAE1"/>
      <c r="PAF1"/>
      <c r="PAG1"/>
      <c r="PAH1"/>
      <c r="PAI1"/>
      <c r="PAJ1"/>
      <c r="PAK1"/>
      <c r="PAL1"/>
      <c r="PAM1"/>
      <c r="PAN1"/>
      <c r="PAO1"/>
      <c r="PAP1"/>
      <c r="PAQ1"/>
      <c r="PAR1"/>
      <c r="PAS1"/>
      <c r="PAT1"/>
      <c r="PAU1"/>
      <c r="PAV1"/>
      <c r="PAW1"/>
      <c r="PAX1"/>
      <c r="PAY1"/>
      <c r="PAZ1"/>
      <c r="PBA1"/>
      <c r="PBB1"/>
      <c r="PBC1"/>
      <c r="PBD1"/>
      <c r="PBE1"/>
      <c r="PBF1"/>
      <c r="PBG1"/>
      <c r="PBH1"/>
      <c r="PBI1"/>
      <c r="PBJ1"/>
      <c r="PBK1"/>
      <c r="PBL1"/>
      <c r="PBM1"/>
      <c r="PBN1"/>
      <c r="PBO1"/>
      <c r="PBP1"/>
      <c r="PBQ1"/>
      <c r="PBR1"/>
      <c r="PBS1"/>
      <c r="PBT1"/>
      <c r="PBU1"/>
      <c r="PBV1"/>
      <c r="PBW1"/>
      <c r="PBX1"/>
      <c r="PBY1"/>
      <c r="PBZ1"/>
      <c r="PCA1"/>
      <c r="PCB1"/>
      <c r="PCC1"/>
      <c r="PCD1"/>
      <c r="PCE1"/>
      <c r="PCF1"/>
      <c r="PCG1"/>
      <c r="PCH1"/>
      <c r="PCI1"/>
      <c r="PCJ1"/>
      <c r="PCK1"/>
      <c r="PCL1"/>
      <c r="PCM1"/>
      <c r="PCN1"/>
      <c r="PCO1"/>
      <c r="PCP1"/>
      <c r="PCQ1"/>
      <c r="PCR1"/>
      <c r="PCS1"/>
      <c r="PCT1"/>
      <c r="PCU1"/>
      <c r="PCV1"/>
      <c r="PCW1"/>
      <c r="PCX1"/>
      <c r="PCY1"/>
      <c r="PCZ1"/>
      <c r="PDA1"/>
      <c r="PDB1"/>
      <c r="PDC1"/>
      <c r="PDD1"/>
      <c r="PDE1"/>
      <c r="PDF1"/>
      <c r="PDG1"/>
      <c r="PDH1"/>
      <c r="PDI1"/>
      <c r="PDJ1"/>
      <c r="PDK1"/>
      <c r="PDL1"/>
      <c r="PDM1"/>
      <c r="PDN1"/>
      <c r="PDO1"/>
      <c r="PDP1"/>
      <c r="PDQ1"/>
      <c r="PDR1"/>
      <c r="PDS1"/>
      <c r="PDT1"/>
      <c r="PDU1"/>
      <c r="PDV1"/>
      <c r="PDW1"/>
      <c r="PDX1"/>
      <c r="PDY1"/>
      <c r="PDZ1"/>
      <c r="PEA1"/>
      <c r="PEB1"/>
      <c r="PEC1"/>
      <c r="PED1"/>
      <c r="PEE1"/>
      <c r="PEF1"/>
      <c r="PEG1"/>
      <c r="PEH1"/>
      <c r="PEI1"/>
      <c r="PEJ1"/>
      <c r="PEK1"/>
      <c r="PEL1"/>
      <c r="PEM1"/>
      <c r="PEN1"/>
      <c r="PEO1"/>
      <c r="PEP1"/>
      <c r="PEQ1"/>
      <c r="PER1"/>
      <c r="PES1"/>
      <c r="PET1"/>
      <c r="PEU1"/>
      <c r="PEV1"/>
      <c r="PEW1"/>
      <c r="PEX1"/>
      <c r="PEY1"/>
      <c r="PEZ1"/>
      <c r="PFA1"/>
      <c r="PFB1"/>
      <c r="PFC1"/>
      <c r="PFD1"/>
      <c r="PFE1"/>
      <c r="PFF1"/>
      <c r="PFG1"/>
      <c r="PFH1"/>
      <c r="PFI1"/>
      <c r="PFJ1"/>
      <c r="PFK1"/>
      <c r="PFL1"/>
      <c r="PFM1"/>
      <c r="PFN1"/>
      <c r="PFO1"/>
      <c r="PFP1"/>
      <c r="PFQ1"/>
      <c r="PFR1"/>
      <c r="PFS1"/>
      <c r="PFT1"/>
      <c r="PFU1"/>
      <c r="PFV1"/>
      <c r="PFW1"/>
      <c r="PFX1"/>
      <c r="PFY1"/>
      <c r="PFZ1"/>
      <c r="PGA1"/>
      <c r="PGB1"/>
      <c r="PGC1"/>
      <c r="PGD1"/>
      <c r="PGE1"/>
      <c r="PGF1"/>
      <c r="PGG1"/>
      <c r="PGH1"/>
      <c r="PGI1"/>
      <c r="PGJ1"/>
      <c r="PGK1"/>
      <c r="PGL1"/>
      <c r="PGM1"/>
      <c r="PGN1"/>
      <c r="PGO1"/>
      <c r="PGP1"/>
      <c r="PGQ1"/>
      <c r="PGR1"/>
      <c r="PGS1"/>
      <c r="PGT1"/>
      <c r="PGU1"/>
      <c r="PGV1"/>
      <c r="PGW1"/>
      <c r="PGX1"/>
      <c r="PGY1"/>
      <c r="PGZ1"/>
      <c r="PHA1"/>
      <c r="PHB1"/>
      <c r="PHC1"/>
      <c r="PHD1"/>
      <c r="PHE1"/>
      <c r="PHF1"/>
      <c r="PHG1"/>
      <c r="PHH1"/>
      <c r="PHI1"/>
      <c r="PHJ1"/>
      <c r="PHK1"/>
      <c r="PHL1"/>
      <c r="PHM1"/>
      <c r="PHN1"/>
      <c r="PHO1"/>
      <c r="PHP1"/>
      <c r="PHQ1"/>
      <c r="PHR1"/>
      <c r="PHS1"/>
      <c r="PHT1"/>
      <c r="PHU1"/>
      <c r="PHV1"/>
      <c r="PHW1"/>
      <c r="PHX1"/>
      <c r="PHY1"/>
      <c r="PHZ1"/>
      <c r="PIA1"/>
      <c r="PIB1"/>
      <c r="PIC1"/>
      <c r="PID1"/>
      <c r="PIE1"/>
      <c r="PIF1"/>
      <c r="PIG1"/>
      <c r="PIH1"/>
      <c r="PII1"/>
      <c r="PIJ1"/>
      <c r="PIK1"/>
      <c r="PIL1"/>
      <c r="PIM1"/>
      <c r="PIN1"/>
      <c r="PIO1"/>
      <c r="PIP1"/>
      <c r="PIQ1"/>
      <c r="PIR1"/>
      <c r="PIS1"/>
      <c r="PIT1"/>
      <c r="PIU1"/>
      <c r="PIV1"/>
      <c r="PIW1"/>
      <c r="PIX1"/>
      <c r="PIY1"/>
      <c r="PIZ1"/>
      <c r="PJA1"/>
      <c r="PJB1"/>
      <c r="PJC1"/>
      <c r="PJD1"/>
      <c r="PJE1"/>
      <c r="PJF1"/>
      <c r="PJG1"/>
      <c r="PJH1"/>
      <c r="PJI1"/>
      <c r="PJJ1"/>
      <c r="PJK1"/>
      <c r="PJL1"/>
      <c r="PJM1"/>
      <c r="PJN1"/>
      <c r="PJO1"/>
      <c r="PJP1"/>
      <c r="PJQ1"/>
      <c r="PJR1"/>
      <c r="PJS1"/>
      <c r="PJT1"/>
      <c r="PJU1"/>
      <c r="PJV1"/>
      <c r="PJW1"/>
      <c r="PJX1"/>
      <c r="PJY1"/>
      <c r="PJZ1"/>
      <c r="PKA1"/>
      <c r="PKB1"/>
      <c r="PKC1"/>
      <c r="PKD1"/>
      <c r="PKE1"/>
      <c r="PKF1"/>
      <c r="PKG1"/>
      <c r="PKH1"/>
      <c r="PKI1"/>
      <c r="PKJ1"/>
      <c r="PKK1"/>
      <c r="PKL1"/>
      <c r="PKM1"/>
      <c r="PKN1"/>
      <c r="PKO1"/>
      <c r="PKP1"/>
      <c r="PKQ1"/>
      <c r="PKR1"/>
      <c r="PKS1"/>
      <c r="PKT1"/>
      <c r="PKU1"/>
      <c r="PKV1"/>
      <c r="PKW1"/>
      <c r="PKX1"/>
      <c r="PKY1"/>
      <c r="PKZ1"/>
      <c r="PLA1"/>
      <c r="PLB1"/>
      <c r="PLC1"/>
      <c r="PLD1"/>
      <c r="PLE1"/>
      <c r="PLF1"/>
      <c r="PLG1"/>
      <c r="PLH1"/>
      <c r="PLI1"/>
      <c r="PLJ1"/>
      <c r="PLK1"/>
      <c r="PLL1"/>
      <c r="PLM1"/>
      <c r="PLN1"/>
      <c r="PLO1"/>
      <c r="PLP1"/>
      <c r="PLQ1"/>
      <c r="PLR1"/>
      <c r="PLS1"/>
      <c r="PLT1"/>
      <c r="PLU1"/>
      <c r="PLV1"/>
      <c r="PLW1"/>
      <c r="PLX1"/>
      <c r="PLY1"/>
      <c r="PLZ1"/>
      <c r="PMA1"/>
      <c r="PMB1"/>
      <c r="PMC1"/>
      <c r="PMD1"/>
      <c r="PME1"/>
      <c r="PMF1"/>
      <c r="PMG1"/>
      <c r="PMH1"/>
      <c r="PMI1"/>
      <c r="PMJ1"/>
      <c r="PMK1"/>
      <c r="PML1"/>
      <c r="PMM1"/>
      <c r="PMN1"/>
      <c r="PMO1"/>
      <c r="PMP1"/>
      <c r="PMQ1"/>
      <c r="PMR1"/>
      <c r="PMS1"/>
      <c r="PMT1"/>
      <c r="PMU1"/>
      <c r="PMV1"/>
      <c r="PMW1"/>
      <c r="PMX1"/>
      <c r="PMY1"/>
      <c r="PMZ1"/>
      <c r="PNA1"/>
      <c r="PNB1"/>
      <c r="PNC1"/>
      <c r="PND1"/>
      <c r="PNE1"/>
      <c r="PNF1"/>
      <c r="PNG1"/>
      <c r="PNH1"/>
      <c r="PNI1"/>
      <c r="PNJ1"/>
      <c r="PNK1"/>
      <c r="PNL1"/>
      <c r="PNM1"/>
      <c r="PNN1"/>
      <c r="PNO1"/>
      <c r="PNP1"/>
      <c r="PNQ1"/>
      <c r="PNR1"/>
      <c r="PNS1"/>
      <c r="PNT1"/>
      <c r="PNU1"/>
      <c r="PNV1"/>
      <c r="PNW1"/>
      <c r="PNX1"/>
      <c r="PNY1"/>
      <c r="PNZ1"/>
      <c r="POA1"/>
      <c r="POB1"/>
      <c r="POC1"/>
      <c r="POD1"/>
      <c r="POE1"/>
      <c r="POF1"/>
      <c r="POG1"/>
      <c r="POH1"/>
      <c r="POI1"/>
      <c r="POJ1"/>
      <c r="POK1"/>
      <c r="POL1"/>
      <c r="POM1"/>
      <c r="PON1"/>
      <c r="POO1"/>
      <c r="POP1"/>
      <c r="POQ1"/>
      <c r="POR1"/>
      <c r="POS1"/>
      <c r="POT1"/>
      <c r="POU1"/>
      <c r="POV1"/>
      <c r="POW1"/>
      <c r="POX1"/>
      <c r="POY1"/>
      <c r="POZ1"/>
      <c r="PPA1"/>
      <c r="PPB1"/>
      <c r="PPC1"/>
      <c r="PPD1"/>
      <c r="PPE1"/>
      <c r="PPF1"/>
      <c r="PPG1"/>
      <c r="PPH1"/>
      <c r="PPI1"/>
      <c r="PPJ1"/>
      <c r="PPK1"/>
      <c r="PPL1"/>
      <c r="PPM1"/>
      <c r="PPN1"/>
      <c r="PPO1"/>
      <c r="PPP1"/>
      <c r="PPQ1"/>
      <c r="PPR1"/>
      <c r="PPS1"/>
      <c r="PPT1"/>
      <c r="PPU1"/>
      <c r="PPV1"/>
      <c r="PPW1"/>
      <c r="PPX1"/>
      <c r="PPY1"/>
      <c r="PPZ1"/>
      <c r="PQA1"/>
      <c r="PQB1"/>
      <c r="PQC1"/>
      <c r="PQD1"/>
      <c r="PQE1"/>
      <c r="PQF1"/>
      <c r="PQG1"/>
      <c r="PQH1"/>
      <c r="PQI1"/>
      <c r="PQJ1"/>
      <c r="PQK1"/>
      <c r="PQL1"/>
      <c r="PQM1"/>
      <c r="PQN1"/>
      <c r="PQO1"/>
      <c r="PQP1"/>
      <c r="PQQ1"/>
      <c r="PQR1"/>
      <c r="PQS1"/>
      <c r="PQT1"/>
      <c r="PQU1"/>
      <c r="PQV1"/>
      <c r="PQW1"/>
      <c r="PQX1"/>
      <c r="PQY1"/>
      <c r="PQZ1"/>
      <c r="PRA1"/>
      <c r="PRB1"/>
      <c r="PRC1"/>
      <c r="PRD1"/>
      <c r="PRE1"/>
      <c r="PRF1"/>
      <c r="PRG1"/>
      <c r="PRH1"/>
      <c r="PRI1"/>
      <c r="PRJ1"/>
      <c r="PRK1"/>
      <c r="PRL1"/>
      <c r="PRM1"/>
      <c r="PRN1"/>
      <c r="PRO1"/>
      <c r="PRP1"/>
      <c r="PRQ1"/>
      <c r="PRR1"/>
      <c r="PRS1"/>
      <c r="PRT1"/>
      <c r="PRU1"/>
      <c r="PRV1"/>
      <c r="PRW1"/>
      <c r="PRX1"/>
      <c r="PRY1"/>
      <c r="PRZ1"/>
      <c r="PSA1"/>
      <c r="PSB1"/>
      <c r="PSC1"/>
      <c r="PSD1"/>
      <c r="PSE1"/>
      <c r="PSF1"/>
      <c r="PSG1"/>
      <c r="PSH1"/>
      <c r="PSI1"/>
      <c r="PSJ1"/>
      <c r="PSK1"/>
      <c r="PSL1"/>
      <c r="PSM1"/>
      <c r="PSN1"/>
      <c r="PSO1"/>
      <c r="PSP1"/>
      <c r="PSQ1"/>
      <c r="PSR1"/>
      <c r="PSS1"/>
      <c r="PST1"/>
      <c r="PSU1"/>
      <c r="PSV1"/>
      <c r="PSW1"/>
      <c r="PSX1"/>
      <c r="PSY1"/>
      <c r="PSZ1"/>
      <c r="PTA1"/>
      <c r="PTB1"/>
      <c r="PTC1"/>
      <c r="PTD1"/>
      <c r="PTE1"/>
      <c r="PTF1"/>
      <c r="PTG1"/>
      <c r="PTH1"/>
      <c r="PTI1"/>
      <c r="PTJ1"/>
      <c r="PTK1"/>
      <c r="PTL1"/>
      <c r="PTM1"/>
      <c r="PTN1"/>
      <c r="PTO1"/>
      <c r="PTP1"/>
      <c r="PTQ1"/>
      <c r="PTR1"/>
      <c r="PTS1"/>
      <c r="PTT1"/>
      <c r="PTU1"/>
      <c r="PTV1"/>
      <c r="PTW1"/>
      <c r="PTX1"/>
      <c r="PTY1"/>
      <c r="PTZ1"/>
      <c r="PUA1"/>
      <c r="PUB1"/>
      <c r="PUC1"/>
      <c r="PUD1"/>
      <c r="PUE1"/>
      <c r="PUF1"/>
      <c r="PUG1"/>
      <c r="PUH1"/>
      <c r="PUI1"/>
      <c r="PUJ1"/>
      <c r="PUK1"/>
      <c r="PUL1"/>
      <c r="PUM1"/>
      <c r="PUN1"/>
      <c r="PUO1"/>
      <c r="PUP1"/>
      <c r="PUQ1"/>
      <c r="PUR1"/>
      <c r="PUS1"/>
      <c r="PUT1"/>
      <c r="PUU1"/>
      <c r="PUV1"/>
      <c r="PUW1"/>
      <c r="PUX1"/>
      <c r="PUY1"/>
      <c r="PUZ1"/>
      <c r="PVA1"/>
      <c r="PVB1"/>
      <c r="PVC1"/>
      <c r="PVD1"/>
      <c r="PVE1"/>
      <c r="PVF1"/>
      <c r="PVG1"/>
      <c r="PVH1"/>
      <c r="PVI1"/>
      <c r="PVJ1"/>
      <c r="PVK1"/>
      <c r="PVL1"/>
      <c r="PVM1"/>
      <c r="PVN1"/>
      <c r="PVO1"/>
      <c r="PVP1"/>
      <c r="PVQ1"/>
      <c r="PVR1"/>
      <c r="PVS1"/>
      <c r="PVT1"/>
      <c r="PVU1"/>
      <c r="PVV1"/>
      <c r="PVW1"/>
      <c r="PVX1"/>
      <c r="PVY1"/>
      <c r="PVZ1"/>
      <c r="PWA1"/>
      <c r="PWB1"/>
      <c r="PWC1"/>
      <c r="PWD1"/>
      <c r="PWE1"/>
      <c r="PWF1"/>
      <c r="PWG1"/>
      <c r="PWH1"/>
      <c r="PWI1"/>
      <c r="PWJ1"/>
      <c r="PWK1"/>
      <c r="PWL1"/>
      <c r="PWM1"/>
      <c r="PWN1"/>
      <c r="PWO1"/>
      <c r="PWP1"/>
      <c r="PWQ1"/>
      <c r="PWR1"/>
      <c r="PWS1"/>
      <c r="PWT1"/>
      <c r="PWU1"/>
      <c r="PWV1"/>
      <c r="PWW1"/>
      <c r="PWX1"/>
      <c r="PWY1"/>
      <c r="PWZ1"/>
      <c r="PXA1"/>
      <c r="PXB1"/>
      <c r="PXC1"/>
      <c r="PXD1"/>
      <c r="PXE1"/>
      <c r="PXF1"/>
      <c r="PXG1"/>
      <c r="PXH1"/>
      <c r="PXI1"/>
      <c r="PXJ1"/>
      <c r="PXK1"/>
      <c r="PXL1"/>
      <c r="PXM1"/>
      <c r="PXN1"/>
      <c r="PXO1"/>
      <c r="PXP1"/>
      <c r="PXQ1"/>
      <c r="PXR1"/>
      <c r="PXS1"/>
      <c r="PXT1"/>
      <c r="PXU1"/>
      <c r="PXV1"/>
      <c r="PXW1"/>
      <c r="PXX1"/>
      <c r="PXY1"/>
      <c r="PXZ1"/>
      <c r="PYA1"/>
      <c r="PYB1"/>
      <c r="PYC1"/>
      <c r="PYD1"/>
      <c r="PYE1"/>
      <c r="PYF1"/>
      <c r="PYG1"/>
      <c r="PYH1"/>
      <c r="PYI1"/>
      <c r="PYJ1"/>
      <c r="PYK1"/>
      <c r="PYL1"/>
      <c r="PYM1"/>
      <c r="PYN1"/>
      <c r="PYO1"/>
      <c r="PYP1"/>
      <c r="PYQ1"/>
      <c r="PYR1"/>
      <c r="PYS1"/>
      <c r="PYT1"/>
      <c r="PYU1"/>
      <c r="PYV1"/>
      <c r="PYW1"/>
      <c r="PYX1"/>
      <c r="PYY1"/>
      <c r="PYZ1"/>
      <c r="PZA1"/>
      <c r="PZB1"/>
      <c r="PZC1"/>
      <c r="PZD1"/>
      <c r="PZE1"/>
      <c r="PZF1"/>
      <c r="PZG1"/>
      <c r="PZH1"/>
      <c r="PZI1"/>
      <c r="PZJ1"/>
      <c r="PZK1"/>
      <c r="PZL1"/>
      <c r="PZM1"/>
      <c r="PZN1"/>
      <c r="PZO1"/>
      <c r="PZP1"/>
      <c r="PZQ1"/>
      <c r="PZR1"/>
      <c r="PZS1"/>
      <c r="PZT1"/>
      <c r="PZU1"/>
      <c r="PZV1"/>
      <c r="PZW1"/>
      <c r="PZX1"/>
      <c r="PZY1"/>
      <c r="PZZ1"/>
      <c r="QAA1"/>
      <c r="QAB1"/>
      <c r="QAC1"/>
      <c r="QAD1"/>
      <c r="QAE1"/>
      <c r="QAF1"/>
      <c r="QAG1"/>
      <c r="QAH1"/>
      <c r="QAI1"/>
      <c r="QAJ1"/>
      <c r="QAK1"/>
      <c r="QAL1"/>
      <c r="QAM1"/>
      <c r="QAN1"/>
      <c r="QAO1"/>
      <c r="QAP1"/>
      <c r="QAQ1"/>
      <c r="QAR1"/>
      <c r="QAS1"/>
      <c r="QAT1"/>
      <c r="QAU1"/>
      <c r="QAV1"/>
      <c r="QAW1"/>
      <c r="QAX1"/>
      <c r="QAY1"/>
      <c r="QAZ1"/>
      <c r="QBA1"/>
      <c r="QBB1"/>
      <c r="QBC1"/>
      <c r="QBD1"/>
      <c r="QBE1"/>
      <c r="QBF1"/>
      <c r="QBG1"/>
      <c r="QBH1"/>
      <c r="QBI1"/>
      <c r="QBJ1"/>
      <c r="QBK1"/>
      <c r="QBL1"/>
      <c r="QBM1"/>
      <c r="QBN1"/>
      <c r="QBO1"/>
      <c r="QBP1"/>
      <c r="QBQ1"/>
      <c r="QBR1"/>
      <c r="QBS1"/>
      <c r="QBT1"/>
      <c r="QBU1"/>
      <c r="QBV1"/>
      <c r="QBW1"/>
      <c r="QBX1"/>
      <c r="QBY1"/>
      <c r="QBZ1"/>
      <c r="QCA1"/>
      <c r="QCB1"/>
      <c r="QCC1"/>
      <c r="QCD1"/>
      <c r="QCE1"/>
      <c r="QCF1"/>
      <c r="QCG1"/>
      <c r="QCH1"/>
      <c r="QCI1"/>
      <c r="QCJ1"/>
      <c r="QCK1"/>
      <c r="QCL1"/>
      <c r="QCM1"/>
      <c r="QCN1"/>
      <c r="QCO1"/>
      <c r="QCP1"/>
      <c r="QCQ1"/>
      <c r="QCR1"/>
      <c r="QCS1"/>
      <c r="QCT1"/>
      <c r="QCU1"/>
      <c r="QCV1"/>
      <c r="QCW1"/>
      <c r="QCX1"/>
      <c r="QCY1"/>
      <c r="QCZ1"/>
      <c r="QDA1"/>
      <c r="QDB1"/>
      <c r="QDC1"/>
      <c r="QDD1"/>
      <c r="QDE1"/>
      <c r="QDF1"/>
      <c r="QDG1"/>
      <c r="QDH1"/>
      <c r="QDI1"/>
      <c r="QDJ1"/>
      <c r="QDK1"/>
      <c r="QDL1"/>
      <c r="QDM1"/>
      <c r="QDN1"/>
      <c r="QDO1"/>
      <c r="QDP1"/>
      <c r="QDQ1"/>
      <c r="QDR1"/>
      <c r="QDS1"/>
      <c r="QDT1"/>
      <c r="QDU1"/>
      <c r="QDV1"/>
      <c r="QDW1"/>
      <c r="QDX1"/>
      <c r="QDY1"/>
      <c r="QDZ1"/>
      <c r="QEA1"/>
      <c r="QEB1"/>
      <c r="QEC1"/>
      <c r="QED1"/>
      <c r="QEE1"/>
      <c r="QEF1"/>
      <c r="QEG1"/>
      <c r="QEH1"/>
      <c r="QEI1"/>
      <c r="QEJ1"/>
      <c r="QEK1"/>
      <c r="QEL1"/>
      <c r="QEM1"/>
      <c r="QEN1"/>
      <c r="QEO1"/>
      <c r="QEP1"/>
      <c r="QEQ1"/>
      <c r="QER1"/>
      <c r="QES1"/>
      <c r="QET1"/>
      <c r="QEU1"/>
      <c r="QEV1"/>
      <c r="QEW1"/>
      <c r="QEX1"/>
      <c r="QEY1"/>
      <c r="QEZ1"/>
      <c r="QFA1"/>
      <c r="QFB1"/>
      <c r="QFC1"/>
      <c r="QFD1"/>
      <c r="QFE1"/>
      <c r="QFF1"/>
      <c r="QFG1"/>
      <c r="QFH1"/>
      <c r="QFI1"/>
      <c r="QFJ1"/>
      <c r="QFK1"/>
      <c r="QFL1"/>
      <c r="QFM1"/>
      <c r="QFN1"/>
      <c r="QFO1"/>
      <c r="QFP1"/>
      <c r="QFQ1"/>
      <c r="QFR1"/>
      <c r="QFS1"/>
      <c r="QFT1"/>
      <c r="QFU1"/>
      <c r="QFV1"/>
      <c r="QFW1"/>
      <c r="QFX1"/>
      <c r="QFY1"/>
      <c r="QFZ1"/>
      <c r="QGA1"/>
      <c r="QGB1"/>
      <c r="QGC1"/>
      <c r="QGD1"/>
      <c r="QGE1"/>
      <c r="QGF1"/>
      <c r="QGG1"/>
      <c r="QGH1"/>
      <c r="QGI1"/>
      <c r="QGJ1"/>
      <c r="QGK1"/>
      <c r="QGL1"/>
      <c r="QGM1"/>
      <c r="QGN1"/>
      <c r="QGO1"/>
      <c r="QGP1"/>
      <c r="QGQ1"/>
      <c r="QGR1"/>
      <c r="QGS1"/>
      <c r="QGT1"/>
      <c r="QGU1"/>
      <c r="QGV1"/>
      <c r="QGW1"/>
      <c r="QGX1"/>
      <c r="QGY1"/>
      <c r="QGZ1"/>
      <c r="QHA1"/>
      <c r="QHB1"/>
      <c r="QHC1"/>
      <c r="QHD1"/>
      <c r="QHE1"/>
      <c r="QHF1"/>
      <c r="QHG1"/>
      <c r="QHH1"/>
      <c r="QHI1"/>
      <c r="QHJ1"/>
      <c r="QHK1"/>
      <c r="QHL1"/>
      <c r="QHM1"/>
      <c r="QHN1"/>
      <c r="QHO1"/>
      <c r="QHP1"/>
      <c r="QHQ1"/>
      <c r="QHR1"/>
      <c r="QHS1"/>
      <c r="QHT1"/>
      <c r="QHU1"/>
      <c r="QHV1"/>
      <c r="QHW1"/>
      <c r="QHX1"/>
      <c r="QHY1"/>
      <c r="QHZ1"/>
      <c r="QIA1"/>
      <c r="QIB1"/>
      <c r="QIC1"/>
      <c r="QID1"/>
      <c r="QIE1"/>
      <c r="QIF1"/>
      <c r="QIG1"/>
      <c r="QIH1"/>
      <c r="QII1"/>
      <c r="QIJ1"/>
      <c r="QIK1"/>
      <c r="QIL1"/>
      <c r="QIM1"/>
      <c r="QIN1"/>
      <c r="QIO1"/>
      <c r="QIP1"/>
      <c r="QIQ1"/>
      <c r="QIR1"/>
      <c r="QIS1"/>
      <c r="QIT1"/>
      <c r="QIU1"/>
      <c r="QIV1"/>
      <c r="QIW1"/>
      <c r="QIX1"/>
      <c r="QIY1"/>
      <c r="QIZ1"/>
      <c r="QJA1"/>
      <c r="QJB1"/>
      <c r="QJC1"/>
      <c r="QJD1"/>
      <c r="QJE1"/>
      <c r="QJF1"/>
      <c r="QJG1"/>
      <c r="QJH1"/>
      <c r="QJI1"/>
      <c r="QJJ1"/>
      <c r="QJK1"/>
      <c r="QJL1"/>
      <c r="QJM1"/>
      <c r="QJN1"/>
      <c r="QJO1"/>
      <c r="QJP1"/>
      <c r="QJQ1"/>
      <c r="QJR1"/>
      <c r="QJS1"/>
      <c r="QJT1"/>
      <c r="QJU1"/>
      <c r="QJV1"/>
      <c r="QJW1"/>
      <c r="QJX1"/>
      <c r="QJY1"/>
      <c r="QJZ1"/>
      <c r="QKA1"/>
      <c r="QKB1"/>
      <c r="QKC1"/>
      <c r="QKD1"/>
      <c r="QKE1"/>
      <c r="QKF1"/>
      <c r="QKG1"/>
      <c r="QKH1"/>
      <c r="QKI1"/>
      <c r="QKJ1"/>
      <c r="QKK1"/>
      <c r="QKL1"/>
      <c r="QKM1"/>
      <c r="QKN1"/>
      <c r="QKO1"/>
      <c r="QKP1"/>
      <c r="QKQ1"/>
      <c r="QKR1"/>
      <c r="QKS1"/>
      <c r="QKT1"/>
      <c r="QKU1"/>
      <c r="QKV1"/>
      <c r="QKW1"/>
      <c r="QKX1"/>
      <c r="QKY1"/>
      <c r="QKZ1"/>
      <c r="QLA1"/>
      <c r="QLB1"/>
      <c r="QLC1"/>
      <c r="QLD1"/>
      <c r="QLE1"/>
      <c r="QLF1"/>
      <c r="QLG1"/>
      <c r="QLH1"/>
      <c r="QLI1"/>
      <c r="QLJ1"/>
      <c r="QLK1"/>
      <c r="QLL1"/>
      <c r="QLM1"/>
      <c r="QLN1"/>
      <c r="QLO1"/>
      <c r="QLP1"/>
      <c r="QLQ1"/>
      <c r="QLR1"/>
      <c r="QLS1"/>
      <c r="QLT1"/>
      <c r="QLU1"/>
      <c r="QLV1"/>
      <c r="QLW1"/>
      <c r="QLX1"/>
      <c r="QLY1"/>
      <c r="QLZ1"/>
      <c r="QMA1"/>
      <c r="QMB1"/>
      <c r="QMC1"/>
      <c r="QMD1"/>
      <c r="QME1"/>
      <c r="QMF1"/>
      <c r="QMG1"/>
      <c r="QMH1"/>
      <c r="QMI1"/>
      <c r="QMJ1"/>
      <c r="QMK1"/>
      <c r="QML1"/>
      <c r="QMM1"/>
      <c r="QMN1"/>
      <c r="QMO1"/>
      <c r="QMP1"/>
      <c r="QMQ1"/>
      <c r="QMR1"/>
      <c r="QMS1"/>
      <c r="QMT1"/>
      <c r="QMU1"/>
      <c r="QMV1"/>
      <c r="QMW1"/>
      <c r="QMX1"/>
      <c r="QMY1"/>
      <c r="QMZ1"/>
      <c r="QNA1"/>
      <c r="QNB1"/>
      <c r="QNC1"/>
      <c r="QND1"/>
      <c r="QNE1"/>
      <c r="QNF1"/>
      <c r="QNG1"/>
      <c r="QNH1"/>
      <c r="QNI1"/>
      <c r="QNJ1"/>
      <c r="QNK1"/>
      <c r="QNL1"/>
      <c r="QNM1"/>
      <c r="QNN1"/>
      <c r="QNO1"/>
      <c r="QNP1"/>
      <c r="QNQ1"/>
      <c r="QNR1"/>
      <c r="QNS1"/>
      <c r="QNT1"/>
      <c r="QNU1"/>
      <c r="QNV1"/>
      <c r="QNW1"/>
      <c r="QNX1"/>
      <c r="QNY1"/>
      <c r="QNZ1"/>
      <c r="QOA1"/>
      <c r="QOB1"/>
      <c r="QOC1"/>
      <c r="QOD1"/>
      <c r="QOE1"/>
      <c r="QOF1"/>
      <c r="QOG1"/>
      <c r="QOH1"/>
      <c r="QOI1"/>
      <c r="QOJ1"/>
      <c r="QOK1"/>
      <c r="QOL1"/>
      <c r="QOM1"/>
      <c r="QON1"/>
      <c r="QOO1"/>
      <c r="QOP1"/>
      <c r="QOQ1"/>
      <c r="QOR1"/>
      <c r="QOS1"/>
      <c r="QOT1"/>
      <c r="QOU1"/>
      <c r="QOV1"/>
      <c r="QOW1"/>
      <c r="QOX1"/>
      <c r="QOY1"/>
      <c r="QOZ1"/>
      <c r="QPA1"/>
      <c r="QPB1"/>
      <c r="QPC1"/>
      <c r="QPD1"/>
      <c r="QPE1"/>
      <c r="QPF1"/>
      <c r="QPG1"/>
      <c r="QPH1"/>
      <c r="QPI1"/>
      <c r="QPJ1"/>
      <c r="QPK1"/>
      <c r="QPL1"/>
      <c r="QPM1"/>
      <c r="QPN1"/>
      <c r="QPO1"/>
      <c r="QPP1"/>
      <c r="QPQ1"/>
      <c r="QPR1"/>
      <c r="QPS1"/>
      <c r="QPT1"/>
      <c r="QPU1"/>
      <c r="QPV1"/>
      <c r="QPW1"/>
      <c r="QPX1"/>
      <c r="QPY1"/>
      <c r="QPZ1"/>
      <c r="QQA1"/>
      <c r="QQB1"/>
      <c r="QQC1"/>
      <c r="QQD1"/>
      <c r="QQE1"/>
      <c r="QQF1"/>
      <c r="QQG1"/>
      <c r="QQH1"/>
      <c r="QQI1"/>
      <c r="QQJ1"/>
      <c r="QQK1"/>
      <c r="QQL1"/>
      <c r="QQM1"/>
      <c r="QQN1"/>
      <c r="QQO1"/>
      <c r="QQP1"/>
      <c r="QQQ1"/>
      <c r="QQR1"/>
      <c r="QQS1"/>
      <c r="QQT1"/>
      <c r="QQU1"/>
      <c r="QQV1"/>
      <c r="QQW1"/>
      <c r="QQX1"/>
      <c r="QQY1"/>
      <c r="QQZ1"/>
      <c r="QRA1"/>
      <c r="QRB1"/>
      <c r="QRC1"/>
      <c r="QRD1"/>
      <c r="QRE1"/>
      <c r="QRF1"/>
      <c r="QRG1"/>
      <c r="QRH1"/>
      <c r="QRI1"/>
      <c r="QRJ1"/>
      <c r="QRK1"/>
      <c r="QRL1"/>
      <c r="QRM1"/>
      <c r="QRN1"/>
      <c r="QRO1"/>
      <c r="QRP1"/>
      <c r="QRQ1"/>
      <c r="QRR1"/>
      <c r="QRS1"/>
      <c r="QRT1"/>
      <c r="QRU1"/>
      <c r="QRV1"/>
      <c r="QRW1"/>
      <c r="QRX1"/>
      <c r="QRY1"/>
      <c r="QRZ1"/>
      <c r="QSA1"/>
      <c r="QSB1"/>
      <c r="QSC1"/>
      <c r="QSD1"/>
      <c r="QSE1"/>
      <c r="QSF1"/>
      <c r="QSG1"/>
      <c r="QSH1"/>
      <c r="QSI1"/>
      <c r="QSJ1"/>
      <c r="QSK1"/>
      <c r="QSL1"/>
      <c r="QSM1"/>
      <c r="QSN1"/>
      <c r="QSO1"/>
      <c r="QSP1"/>
      <c r="QSQ1"/>
      <c r="QSR1"/>
      <c r="QSS1"/>
      <c r="QST1"/>
      <c r="QSU1"/>
      <c r="QSV1"/>
      <c r="QSW1"/>
      <c r="QSX1"/>
      <c r="QSY1"/>
      <c r="QSZ1"/>
      <c r="QTA1"/>
      <c r="QTB1"/>
      <c r="QTC1"/>
      <c r="QTD1"/>
      <c r="QTE1"/>
      <c r="QTF1"/>
      <c r="QTG1"/>
      <c r="QTH1"/>
      <c r="QTI1"/>
      <c r="QTJ1"/>
      <c r="QTK1"/>
      <c r="QTL1"/>
      <c r="QTM1"/>
      <c r="QTN1"/>
      <c r="QTO1"/>
      <c r="QTP1"/>
      <c r="QTQ1"/>
      <c r="QTR1"/>
      <c r="QTS1"/>
      <c r="QTT1"/>
      <c r="QTU1"/>
      <c r="QTV1"/>
      <c r="QTW1"/>
      <c r="QTX1"/>
      <c r="QTY1"/>
      <c r="QTZ1"/>
      <c r="QUA1"/>
      <c r="QUB1"/>
      <c r="QUC1"/>
      <c r="QUD1"/>
      <c r="QUE1"/>
      <c r="QUF1"/>
      <c r="QUG1"/>
      <c r="QUH1"/>
      <c r="QUI1"/>
      <c r="QUJ1"/>
      <c r="QUK1"/>
      <c r="QUL1"/>
      <c r="QUM1"/>
      <c r="QUN1"/>
      <c r="QUO1"/>
      <c r="QUP1"/>
      <c r="QUQ1"/>
      <c r="QUR1"/>
      <c r="QUS1"/>
      <c r="QUT1"/>
      <c r="QUU1"/>
      <c r="QUV1"/>
      <c r="QUW1"/>
      <c r="QUX1"/>
      <c r="QUY1"/>
      <c r="QUZ1"/>
      <c r="QVA1"/>
      <c r="QVB1"/>
      <c r="QVC1"/>
      <c r="QVD1"/>
      <c r="QVE1"/>
      <c r="QVF1"/>
      <c r="QVG1"/>
      <c r="QVH1"/>
      <c r="QVI1"/>
      <c r="QVJ1"/>
      <c r="QVK1"/>
      <c r="QVL1"/>
      <c r="QVM1"/>
      <c r="QVN1"/>
      <c r="QVO1"/>
      <c r="QVP1"/>
      <c r="QVQ1"/>
      <c r="QVR1"/>
      <c r="QVS1"/>
      <c r="QVT1"/>
      <c r="QVU1"/>
      <c r="QVV1"/>
      <c r="QVW1"/>
      <c r="QVX1"/>
      <c r="QVY1"/>
      <c r="QVZ1"/>
      <c r="QWA1"/>
      <c r="QWB1"/>
      <c r="QWC1"/>
      <c r="QWD1"/>
      <c r="QWE1"/>
      <c r="QWF1"/>
      <c r="QWG1"/>
      <c r="QWH1"/>
      <c r="QWI1"/>
      <c r="QWJ1"/>
      <c r="QWK1"/>
      <c r="QWL1"/>
      <c r="QWM1"/>
      <c r="QWN1"/>
      <c r="QWO1"/>
      <c r="QWP1"/>
      <c r="QWQ1"/>
      <c r="QWR1"/>
      <c r="QWS1"/>
      <c r="QWT1"/>
      <c r="QWU1"/>
      <c r="QWV1"/>
      <c r="QWW1"/>
      <c r="QWX1"/>
      <c r="QWY1"/>
      <c r="QWZ1"/>
      <c r="QXA1"/>
      <c r="QXB1"/>
      <c r="QXC1"/>
      <c r="QXD1"/>
      <c r="QXE1"/>
      <c r="QXF1"/>
      <c r="QXG1"/>
      <c r="QXH1"/>
      <c r="QXI1"/>
      <c r="QXJ1"/>
      <c r="QXK1"/>
      <c r="QXL1"/>
      <c r="QXM1"/>
      <c r="QXN1"/>
      <c r="QXO1"/>
      <c r="QXP1"/>
      <c r="QXQ1"/>
      <c r="QXR1"/>
      <c r="QXS1"/>
      <c r="QXT1"/>
      <c r="QXU1"/>
      <c r="QXV1"/>
      <c r="QXW1"/>
      <c r="QXX1"/>
      <c r="QXY1"/>
      <c r="QXZ1"/>
      <c r="QYA1"/>
      <c r="QYB1"/>
      <c r="QYC1"/>
      <c r="QYD1"/>
      <c r="QYE1"/>
      <c r="QYF1"/>
      <c r="QYG1"/>
      <c r="QYH1"/>
      <c r="QYI1"/>
      <c r="QYJ1"/>
      <c r="QYK1"/>
      <c r="QYL1"/>
      <c r="QYM1"/>
      <c r="QYN1"/>
      <c r="QYO1"/>
      <c r="QYP1"/>
      <c r="QYQ1"/>
      <c r="QYR1"/>
      <c r="QYS1"/>
      <c r="QYT1"/>
      <c r="QYU1"/>
      <c r="QYV1"/>
      <c r="QYW1"/>
      <c r="QYX1"/>
      <c r="QYY1"/>
      <c r="QYZ1"/>
      <c r="QZA1"/>
      <c r="QZB1"/>
      <c r="QZC1"/>
      <c r="QZD1"/>
      <c r="QZE1"/>
      <c r="QZF1"/>
      <c r="QZG1"/>
      <c r="QZH1"/>
      <c r="QZI1"/>
      <c r="QZJ1"/>
      <c r="QZK1"/>
      <c r="QZL1"/>
      <c r="QZM1"/>
      <c r="QZN1"/>
      <c r="QZO1"/>
      <c r="QZP1"/>
      <c r="QZQ1"/>
      <c r="QZR1"/>
      <c r="QZS1"/>
      <c r="QZT1"/>
      <c r="QZU1"/>
      <c r="QZV1"/>
      <c r="QZW1"/>
      <c r="QZX1"/>
      <c r="QZY1"/>
      <c r="QZZ1"/>
      <c r="RAA1"/>
      <c r="RAB1"/>
      <c r="RAC1"/>
      <c r="RAD1"/>
      <c r="RAE1"/>
      <c r="RAF1"/>
      <c r="RAG1"/>
      <c r="RAH1"/>
      <c r="RAI1"/>
      <c r="RAJ1"/>
      <c r="RAK1"/>
      <c r="RAL1"/>
      <c r="RAM1"/>
      <c r="RAN1"/>
      <c r="RAO1"/>
      <c r="RAP1"/>
      <c r="RAQ1"/>
      <c r="RAR1"/>
      <c r="RAS1"/>
      <c r="RAT1"/>
      <c r="RAU1"/>
      <c r="RAV1"/>
      <c r="RAW1"/>
      <c r="RAX1"/>
      <c r="RAY1"/>
      <c r="RAZ1"/>
      <c r="RBA1"/>
      <c r="RBB1"/>
      <c r="RBC1"/>
      <c r="RBD1"/>
      <c r="RBE1"/>
      <c r="RBF1"/>
      <c r="RBG1"/>
      <c r="RBH1"/>
      <c r="RBI1"/>
      <c r="RBJ1"/>
      <c r="RBK1"/>
      <c r="RBL1"/>
      <c r="RBM1"/>
      <c r="RBN1"/>
      <c r="RBO1"/>
      <c r="RBP1"/>
      <c r="RBQ1"/>
      <c r="RBR1"/>
      <c r="RBS1"/>
      <c r="RBT1"/>
      <c r="RBU1"/>
      <c r="RBV1"/>
      <c r="RBW1"/>
      <c r="RBX1"/>
      <c r="RBY1"/>
      <c r="RBZ1"/>
      <c r="RCA1"/>
      <c r="RCB1"/>
      <c r="RCC1"/>
      <c r="RCD1"/>
      <c r="RCE1"/>
      <c r="RCF1"/>
      <c r="RCG1"/>
      <c r="RCH1"/>
      <c r="RCI1"/>
      <c r="RCJ1"/>
      <c r="RCK1"/>
      <c r="RCL1"/>
      <c r="RCM1"/>
      <c r="RCN1"/>
      <c r="RCO1"/>
      <c r="RCP1"/>
      <c r="RCQ1"/>
      <c r="RCR1"/>
      <c r="RCS1"/>
      <c r="RCT1"/>
      <c r="RCU1"/>
      <c r="RCV1"/>
      <c r="RCW1"/>
      <c r="RCX1"/>
      <c r="RCY1"/>
      <c r="RCZ1"/>
      <c r="RDA1"/>
      <c r="RDB1"/>
      <c r="RDC1"/>
      <c r="RDD1"/>
      <c r="RDE1"/>
      <c r="RDF1"/>
      <c r="RDG1"/>
      <c r="RDH1"/>
      <c r="RDI1"/>
      <c r="RDJ1"/>
      <c r="RDK1"/>
      <c r="RDL1"/>
      <c r="RDM1"/>
      <c r="RDN1"/>
      <c r="RDO1"/>
      <c r="RDP1"/>
      <c r="RDQ1"/>
      <c r="RDR1"/>
      <c r="RDS1"/>
      <c r="RDT1"/>
      <c r="RDU1"/>
      <c r="RDV1"/>
      <c r="RDW1"/>
      <c r="RDX1"/>
      <c r="RDY1"/>
      <c r="RDZ1"/>
      <c r="REA1"/>
      <c r="REB1"/>
      <c r="REC1"/>
      <c r="RED1"/>
      <c r="REE1"/>
      <c r="REF1"/>
      <c r="REG1"/>
      <c r="REH1"/>
      <c r="REI1"/>
      <c r="REJ1"/>
      <c r="REK1"/>
      <c r="REL1"/>
      <c r="REM1"/>
      <c r="REN1"/>
      <c r="REO1"/>
      <c r="REP1"/>
      <c r="REQ1"/>
      <c r="RER1"/>
      <c r="RES1"/>
      <c r="RET1"/>
      <c r="REU1"/>
      <c r="REV1"/>
      <c r="REW1"/>
      <c r="REX1"/>
      <c r="REY1"/>
      <c r="REZ1"/>
      <c r="RFA1"/>
      <c r="RFB1"/>
      <c r="RFC1"/>
      <c r="RFD1"/>
      <c r="RFE1"/>
      <c r="RFF1"/>
      <c r="RFG1"/>
      <c r="RFH1"/>
      <c r="RFI1"/>
      <c r="RFJ1"/>
      <c r="RFK1"/>
      <c r="RFL1"/>
      <c r="RFM1"/>
      <c r="RFN1"/>
      <c r="RFO1"/>
      <c r="RFP1"/>
      <c r="RFQ1"/>
      <c r="RFR1"/>
      <c r="RFS1"/>
      <c r="RFT1"/>
      <c r="RFU1"/>
      <c r="RFV1"/>
      <c r="RFW1"/>
      <c r="RFX1"/>
      <c r="RFY1"/>
      <c r="RFZ1"/>
      <c r="RGA1"/>
      <c r="RGB1"/>
      <c r="RGC1"/>
      <c r="RGD1"/>
      <c r="RGE1"/>
      <c r="RGF1"/>
      <c r="RGG1"/>
      <c r="RGH1"/>
      <c r="RGI1"/>
      <c r="RGJ1"/>
      <c r="RGK1"/>
      <c r="RGL1"/>
      <c r="RGM1"/>
      <c r="RGN1"/>
      <c r="RGO1"/>
      <c r="RGP1"/>
      <c r="RGQ1"/>
      <c r="RGR1"/>
      <c r="RGS1"/>
      <c r="RGT1"/>
      <c r="RGU1"/>
      <c r="RGV1"/>
      <c r="RGW1"/>
      <c r="RGX1"/>
      <c r="RGY1"/>
      <c r="RGZ1"/>
      <c r="RHA1"/>
      <c r="RHB1"/>
      <c r="RHC1"/>
      <c r="RHD1"/>
      <c r="RHE1"/>
      <c r="RHF1"/>
      <c r="RHG1"/>
      <c r="RHH1"/>
      <c r="RHI1"/>
      <c r="RHJ1"/>
      <c r="RHK1"/>
      <c r="RHL1"/>
      <c r="RHM1"/>
      <c r="RHN1"/>
      <c r="RHO1"/>
      <c r="RHP1"/>
      <c r="RHQ1"/>
      <c r="RHR1"/>
      <c r="RHS1"/>
      <c r="RHT1"/>
      <c r="RHU1"/>
      <c r="RHV1"/>
      <c r="RHW1"/>
      <c r="RHX1"/>
      <c r="RHY1"/>
      <c r="RHZ1"/>
      <c r="RIA1"/>
      <c r="RIB1"/>
      <c r="RIC1"/>
      <c r="RID1"/>
      <c r="RIE1"/>
      <c r="RIF1"/>
      <c r="RIG1"/>
      <c r="RIH1"/>
      <c r="RII1"/>
      <c r="RIJ1"/>
      <c r="RIK1"/>
      <c r="RIL1"/>
      <c r="RIM1"/>
      <c r="RIN1"/>
      <c r="RIO1"/>
      <c r="RIP1"/>
      <c r="RIQ1"/>
      <c r="RIR1"/>
      <c r="RIS1"/>
      <c r="RIT1"/>
      <c r="RIU1"/>
      <c r="RIV1"/>
      <c r="RIW1"/>
      <c r="RIX1"/>
      <c r="RIY1"/>
      <c r="RIZ1"/>
      <c r="RJA1"/>
      <c r="RJB1"/>
      <c r="RJC1"/>
      <c r="RJD1"/>
      <c r="RJE1"/>
      <c r="RJF1"/>
      <c r="RJG1"/>
      <c r="RJH1"/>
      <c r="RJI1"/>
      <c r="RJJ1"/>
      <c r="RJK1"/>
      <c r="RJL1"/>
      <c r="RJM1"/>
      <c r="RJN1"/>
      <c r="RJO1"/>
      <c r="RJP1"/>
      <c r="RJQ1"/>
      <c r="RJR1"/>
      <c r="RJS1"/>
      <c r="RJT1"/>
      <c r="RJU1"/>
      <c r="RJV1"/>
      <c r="RJW1"/>
      <c r="RJX1"/>
      <c r="RJY1"/>
      <c r="RJZ1"/>
      <c r="RKA1"/>
      <c r="RKB1"/>
      <c r="RKC1"/>
      <c r="RKD1"/>
      <c r="RKE1"/>
      <c r="RKF1"/>
      <c r="RKG1"/>
      <c r="RKH1"/>
      <c r="RKI1"/>
      <c r="RKJ1"/>
      <c r="RKK1"/>
      <c r="RKL1"/>
      <c r="RKM1"/>
      <c r="RKN1"/>
      <c r="RKO1"/>
      <c r="RKP1"/>
      <c r="RKQ1"/>
      <c r="RKR1"/>
      <c r="RKS1"/>
      <c r="RKT1"/>
      <c r="RKU1"/>
      <c r="RKV1"/>
      <c r="RKW1"/>
      <c r="RKX1"/>
      <c r="RKY1"/>
      <c r="RKZ1"/>
      <c r="RLA1"/>
      <c r="RLB1"/>
      <c r="RLC1"/>
      <c r="RLD1"/>
      <c r="RLE1"/>
      <c r="RLF1"/>
      <c r="RLG1"/>
      <c r="RLH1"/>
      <c r="RLI1"/>
      <c r="RLJ1"/>
      <c r="RLK1"/>
      <c r="RLL1"/>
      <c r="RLM1"/>
      <c r="RLN1"/>
      <c r="RLO1"/>
      <c r="RLP1"/>
      <c r="RLQ1"/>
      <c r="RLR1"/>
      <c r="RLS1"/>
      <c r="RLT1"/>
      <c r="RLU1"/>
      <c r="RLV1"/>
      <c r="RLW1"/>
      <c r="RLX1"/>
      <c r="RLY1"/>
      <c r="RLZ1"/>
      <c r="RMA1"/>
      <c r="RMB1"/>
      <c r="RMC1"/>
      <c r="RMD1"/>
      <c r="RME1"/>
      <c r="RMF1"/>
      <c r="RMG1"/>
      <c r="RMH1"/>
      <c r="RMI1"/>
      <c r="RMJ1"/>
      <c r="RMK1"/>
      <c r="RML1"/>
      <c r="RMM1"/>
      <c r="RMN1"/>
      <c r="RMO1"/>
      <c r="RMP1"/>
      <c r="RMQ1"/>
      <c r="RMR1"/>
      <c r="RMS1"/>
      <c r="RMT1"/>
      <c r="RMU1"/>
      <c r="RMV1"/>
      <c r="RMW1"/>
      <c r="RMX1"/>
      <c r="RMY1"/>
      <c r="RMZ1"/>
      <c r="RNA1"/>
      <c r="RNB1"/>
      <c r="RNC1"/>
      <c r="RND1"/>
      <c r="RNE1"/>
      <c r="RNF1"/>
      <c r="RNG1"/>
      <c r="RNH1"/>
      <c r="RNI1"/>
      <c r="RNJ1"/>
      <c r="RNK1"/>
      <c r="RNL1"/>
      <c r="RNM1"/>
      <c r="RNN1"/>
      <c r="RNO1"/>
      <c r="RNP1"/>
      <c r="RNQ1"/>
      <c r="RNR1"/>
      <c r="RNS1"/>
      <c r="RNT1"/>
      <c r="RNU1"/>
      <c r="RNV1"/>
      <c r="RNW1"/>
      <c r="RNX1"/>
      <c r="RNY1"/>
      <c r="RNZ1"/>
      <c r="ROA1"/>
      <c r="ROB1"/>
      <c r="ROC1"/>
      <c r="ROD1"/>
      <c r="ROE1"/>
      <c r="ROF1"/>
      <c r="ROG1"/>
      <c r="ROH1"/>
      <c r="ROI1"/>
      <c r="ROJ1"/>
      <c r="ROK1"/>
      <c r="ROL1"/>
      <c r="ROM1"/>
      <c r="RON1"/>
      <c r="ROO1"/>
      <c r="ROP1"/>
      <c r="ROQ1"/>
      <c r="ROR1"/>
      <c r="ROS1"/>
      <c r="ROT1"/>
      <c r="ROU1"/>
      <c r="ROV1"/>
      <c r="ROW1"/>
      <c r="ROX1"/>
      <c r="ROY1"/>
      <c r="ROZ1"/>
      <c r="RPA1"/>
      <c r="RPB1"/>
      <c r="RPC1"/>
      <c r="RPD1"/>
      <c r="RPE1"/>
      <c r="RPF1"/>
      <c r="RPG1"/>
      <c r="RPH1"/>
      <c r="RPI1"/>
      <c r="RPJ1"/>
      <c r="RPK1"/>
      <c r="RPL1"/>
      <c r="RPM1"/>
      <c r="RPN1"/>
      <c r="RPO1"/>
      <c r="RPP1"/>
      <c r="RPQ1"/>
      <c r="RPR1"/>
      <c r="RPS1"/>
      <c r="RPT1"/>
      <c r="RPU1"/>
      <c r="RPV1"/>
      <c r="RPW1"/>
      <c r="RPX1"/>
      <c r="RPY1"/>
      <c r="RPZ1"/>
      <c r="RQA1"/>
      <c r="RQB1"/>
      <c r="RQC1"/>
      <c r="RQD1"/>
      <c r="RQE1"/>
      <c r="RQF1"/>
      <c r="RQG1"/>
      <c r="RQH1"/>
      <c r="RQI1"/>
      <c r="RQJ1"/>
      <c r="RQK1"/>
      <c r="RQL1"/>
      <c r="RQM1"/>
      <c r="RQN1"/>
      <c r="RQO1"/>
      <c r="RQP1"/>
      <c r="RQQ1"/>
      <c r="RQR1"/>
      <c r="RQS1"/>
      <c r="RQT1"/>
      <c r="RQU1"/>
      <c r="RQV1"/>
      <c r="RQW1"/>
      <c r="RQX1"/>
      <c r="RQY1"/>
      <c r="RQZ1"/>
      <c r="RRA1"/>
      <c r="RRB1"/>
      <c r="RRC1"/>
      <c r="RRD1"/>
      <c r="RRE1"/>
      <c r="RRF1"/>
      <c r="RRG1"/>
      <c r="RRH1"/>
      <c r="RRI1"/>
      <c r="RRJ1"/>
      <c r="RRK1"/>
      <c r="RRL1"/>
      <c r="RRM1"/>
      <c r="RRN1"/>
      <c r="RRO1"/>
      <c r="RRP1"/>
      <c r="RRQ1"/>
      <c r="RRR1"/>
      <c r="RRS1"/>
      <c r="RRT1"/>
      <c r="RRU1"/>
      <c r="RRV1"/>
      <c r="RRW1"/>
      <c r="RRX1"/>
      <c r="RRY1"/>
      <c r="RRZ1"/>
      <c r="RSA1"/>
      <c r="RSB1"/>
      <c r="RSC1"/>
      <c r="RSD1"/>
      <c r="RSE1"/>
      <c r="RSF1"/>
      <c r="RSG1"/>
      <c r="RSH1"/>
      <c r="RSI1"/>
      <c r="RSJ1"/>
      <c r="RSK1"/>
      <c r="RSL1"/>
      <c r="RSM1"/>
      <c r="RSN1"/>
      <c r="RSO1"/>
      <c r="RSP1"/>
      <c r="RSQ1"/>
      <c r="RSR1"/>
      <c r="RSS1"/>
      <c r="RST1"/>
      <c r="RSU1"/>
      <c r="RSV1"/>
      <c r="RSW1"/>
      <c r="RSX1"/>
      <c r="RSY1"/>
      <c r="RSZ1"/>
      <c r="RTA1"/>
      <c r="RTB1"/>
      <c r="RTC1"/>
      <c r="RTD1"/>
      <c r="RTE1"/>
      <c r="RTF1"/>
      <c r="RTG1"/>
      <c r="RTH1"/>
      <c r="RTI1"/>
      <c r="RTJ1"/>
      <c r="RTK1"/>
      <c r="RTL1"/>
      <c r="RTM1"/>
      <c r="RTN1"/>
      <c r="RTO1"/>
      <c r="RTP1"/>
      <c r="RTQ1"/>
      <c r="RTR1"/>
      <c r="RTS1"/>
      <c r="RTT1"/>
      <c r="RTU1"/>
      <c r="RTV1"/>
      <c r="RTW1"/>
      <c r="RTX1"/>
      <c r="RTY1"/>
      <c r="RTZ1"/>
      <c r="RUA1"/>
      <c r="RUB1"/>
      <c r="RUC1"/>
      <c r="RUD1"/>
      <c r="RUE1"/>
      <c r="RUF1"/>
      <c r="RUG1"/>
      <c r="RUH1"/>
      <c r="RUI1"/>
      <c r="RUJ1"/>
      <c r="RUK1"/>
      <c r="RUL1"/>
      <c r="RUM1"/>
      <c r="RUN1"/>
      <c r="RUO1"/>
      <c r="RUP1"/>
      <c r="RUQ1"/>
      <c r="RUR1"/>
      <c r="RUS1"/>
      <c r="RUT1"/>
      <c r="RUU1"/>
      <c r="RUV1"/>
      <c r="RUW1"/>
      <c r="RUX1"/>
      <c r="RUY1"/>
      <c r="RUZ1"/>
      <c r="RVA1"/>
      <c r="RVB1"/>
      <c r="RVC1"/>
      <c r="RVD1"/>
      <c r="RVE1"/>
      <c r="RVF1"/>
      <c r="RVG1"/>
      <c r="RVH1"/>
      <c r="RVI1"/>
      <c r="RVJ1"/>
      <c r="RVK1"/>
      <c r="RVL1"/>
      <c r="RVM1"/>
      <c r="RVN1"/>
      <c r="RVO1"/>
      <c r="RVP1"/>
      <c r="RVQ1"/>
      <c r="RVR1"/>
      <c r="RVS1"/>
      <c r="RVT1"/>
      <c r="RVU1"/>
      <c r="RVV1"/>
      <c r="RVW1"/>
      <c r="RVX1"/>
      <c r="RVY1"/>
      <c r="RVZ1"/>
      <c r="RWA1"/>
      <c r="RWB1"/>
      <c r="RWC1"/>
      <c r="RWD1"/>
      <c r="RWE1"/>
      <c r="RWF1"/>
      <c r="RWG1"/>
      <c r="RWH1"/>
      <c r="RWI1"/>
      <c r="RWJ1"/>
      <c r="RWK1"/>
      <c r="RWL1"/>
      <c r="RWM1"/>
      <c r="RWN1"/>
      <c r="RWO1"/>
      <c r="RWP1"/>
      <c r="RWQ1"/>
      <c r="RWR1"/>
      <c r="RWS1"/>
      <c r="RWT1"/>
      <c r="RWU1"/>
      <c r="RWV1"/>
      <c r="RWW1"/>
      <c r="RWX1"/>
      <c r="RWY1"/>
      <c r="RWZ1"/>
      <c r="RXA1"/>
      <c r="RXB1"/>
      <c r="RXC1"/>
      <c r="RXD1"/>
      <c r="RXE1"/>
      <c r="RXF1"/>
      <c r="RXG1"/>
      <c r="RXH1"/>
      <c r="RXI1"/>
      <c r="RXJ1"/>
      <c r="RXK1"/>
      <c r="RXL1"/>
      <c r="RXM1"/>
      <c r="RXN1"/>
      <c r="RXO1"/>
      <c r="RXP1"/>
      <c r="RXQ1"/>
      <c r="RXR1"/>
      <c r="RXS1"/>
      <c r="RXT1"/>
      <c r="RXU1"/>
      <c r="RXV1"/>
      <c r="RXW1"/>
      <c r="RXX1"/>
      <c r="RXY1"/>
      <c r="RXZ1"/>
      <c r="RYA1"/>
      <c r="RYB1"/>
      <c r="RYC1"/>
      <c r="RYD1"/>
      <c r="RYE1"/>
      <c r="RYF1"/>
      <c r="RYG1"/>
      <c r="RYH1"/>
      <c r="RYI1"/>
      <c r="RYJ1"/>
      <c r="RYK1"/>
      <c r="RYL1"/>
      <c r="RYM1"/>
      <c r="RYN1"/>
      <c r="RYO1"/>
      <c r="RYP1"/>
      <c r="RYQ1"/>
      <c r="RYR1"/>
      <c r="RYS1"/>
      <c r="RYT1"/>
      <c r="RYU1"/>
      <c r="RYV1"/>
      <c r="RYW1"/>
      <c r="RYX1"/>
      <c r="RYY1"/>
      <c r="RYZ1"/>
      <c r="RZA1"/>
      <c r="RZB1"/>
      <c r="RZC1"/>
      <c r="RZD1"/>
      <c r="RZE1"/>
      <c r="RZF1"/>
      <c r="RZG1"/>
      <c r="RZH1"/>
      <c r="RZI1"/>
      <c r="RZJ1"/>
      <c r="RZK1"/>
      <c r="RZL1"/>
      <c r="RZM1"/>
      <c r="RZN1"/>
      <c r="RZO1"/>
      <c r="RZP1"/>
      <c r="RZQ1"/>
      <c r="RZR1"/>
      <c r="RZS1"/>
      <c r="RZT1"/>
      <c r="RZU1"/>
      <c r="RZV1"/>
      <c r="RZW1"/>
      <c r="RZX1"/>
      <c r="RZY1"/>
      <c r="RZZ1"/>
      <c r="SAA1"/>
      <c r="SAB1"/>
      <c r="SAC1"/>
      <c r="SAD1"/>
      <c r="SAE1"/>
      <c r="SAF1"/>
      <c r="SAG1"/>
      <c r="SAH1"/>
      <c r="SAI1"/>
      <c r="SAJ1"/>
      <c r="SAK1"/>
      <c r="SAL1"/>
      <c r="SAM1"/>
      <c r="SAN1"/>
      <c r="SAO1"/>
      <c r="SAP1"/>
      <c r="SAQ1"/>
      <c r="SAR1"/>
      <c r="SAS1"/>
      <c r="SAT1"/>
      <c r="SAU1"/>
      <c r="SAV1"/>
      <c r="SAW1"/>
      <c r="SAX1"/>
      <c r="SAY1"/>
      <c r="SAZ1"/>
      <c r="SBA1"/>
      <c r="SBB1"/>
      <c r="SBC1"/>
      <c r="SBD1"/>
      <c r="SBE1"/>
      <c r="SBF1"/>
      <c r="SBG1"/>
      <c r="SBH1"/>
      <c r="SBI1"/>
      <c r="SBJ1"/>
      <c r="SBK1"/>
      <c r="SBL1"/>
      <c r="SBM1"/>
      <c r="SBN1"/>
      <c r="SBO1"/>
      <c r="SBP1"/>
      <c r="SBQ1"/>
      <c r="SBR1"/>
      <c r="SBS1"/>
      <c r="SBT1"/>
      <c r="SBU1"/>
      <c r="SBV1"/>
      <c r="SBW1"/>
      <c r="SBX1"/>
      <c r="SBY1"/>
      <c r="SBZ1"/>
      <c r="SCA1"/>
      <c r="SCB1"/>
      <c r="SCC1"/>
      <c r="SCD1"/>
      <c r="SCE1"/>
      <c r="SCF1"/>
      <c r="SCG1"/>
      <c r="SCH1"/>
      <c r="SCI1"/>
      <c r="SCJ1"/>
      <c r="SCK1"/>
      <c r="SCL1"/>
      <c r="SCM1"/>
      <c r="SCN1"/>
      <c r="SCO1"/>
      <c r="SCP1"/>
      <c r="SCQ1"/>
      <c r="SCR1"/>
      <c r="SCS1"/>
      <c r="SCT1"/>
      <c r="SCU1"/>
      <c r="SCV1"/>
      <c r="SCW1"/>
      <c r="SCX1"/>
      <c r="SCY1"/>
      <c r="SCZ1"/>
      <c r="SDA1"/>
      <c r="SDB1"/>
      <c r="SDC1"/>
      <c r="SDD1"/>
      <c r="SDE1"/>
      <c r="SDF1"/>
      <c r="SDG1"/>
      <c r="SDH1"/>
      <c r="SDI1"/>
      <c r="SDJ1"/>
      <c r="SDK1"/>
      <c r="SDL1"/>
      <c r="SDM1"/>
      <c r="SDN1"/>
      <c r="SDO1"/>
      <c r="SDP1"/>
      <c r="SDQ1"/>
      <c r="SDR1"/>
      <c r="SDS1"/>
      <c r="SDT1"/>
      <c r="SDU1"/>
      <c r="SDV1"/>
      <c r="SDW1"/>
      <c r="SDX1"/>
      <c r="SDY1"/>
      <c r="SDZ1"/>
      <c r="SEA1"/>
      <c r="SEB1"/>
      <c r="SEC1"/>
      <c r="SED1"/>
      <c r="SEE1"/>
      <c r="SEF1"/>
      <c r="SEG1"/>
      <c r="SEH1"/>
      <c r="SEI1"/>
      <c r="SEJ1"/>
      <c r="SEK1"/>
      <c r="SEL1"/>
      <c r="SEM1"/>
      <c r="SEN1"/>
      <c r="SEO1"/>
      <c r="SEP1"/>
      <c r="SEQ1"/>
      <c r="SER1"/>
      <c r="SES1"/>
      <c r="SET1"/>
      <c r="SEU1"/>
      <c r="SEV1"/>
      <c r="SEW1"/>
      <c r="SEX1"/>
      <c r="SEY1"/>
      <c r="SEZ1"/>
      <c r="SFA1"/>
      <c r="SFB1"/>
      <c r="SFC1"/>
      <c r="SFD1"/>
      <c r="SFE1"/>
      <c r="SFF1"/>
      <c r="SFG1"/>
      <c r="SFH1"/>
      <c r="SFI1"/>
      <c r="SFJ1"/>
      <c r="SFK1"/>
      <c r="SFL1"/>
      <c r="SFM1"/>
      <c r="SFN1"/>
      <c r="SFO1"/>
      <c r="SFP1"/>
      <c r="SFQ1"/>
      <c r="SFR1"/>
      <c r="SFS1"/>
      <c r="SFT1"/>
      <c r="SFU1"/>
      <c r="SFV1"/>
      <c r="SFW1"/>
      <c r="SFX1"/>
      <c r="SFY1"/>
      <c r="SFZ1"/>
      <c r="SGA1"/>
      <c r="SGB1"/>
      <c r="SGC1"/>
      <c r="SGD1"/>
      <c r="SGE1"/>
      <c r="SGF1"/>
      <c r="SGG1"/>
      <c r="SGH1"/>
      <c r="SGI1"/>
      <c r="SGJ1"/>
      <c r="SGK1"/>
      <c r="SGL1"/>
      <c r="SGM1"/>
      <c r="SGN1"/>
      <c r="SGO1"/>
      <c r="SGP1"/>
      <c r="SGQ1"/>
      <c r="SGR1"/>
      <c r="SGS1"/>
      <c r="SGT1"/>
      <c r="SGU1"/>
      <c r="SGV1"/>
      <c r="SGW1"/>
      <c r="SGX1"/>
      <c r="SGY1"/>
      <c r="SGZ1"/>
      <c r="SHA1"/>
      <c r="SHB1"/>
      <c r="SHC1"/>
      <c r="SHD1"/>
      <c r="SHE1"/>
      <c r="SHF1"/>
      <c r="SHG1"/>
      <c r="SHH1"/>
      <c r="SHI1"/>
      <c r="SHJ1"/>
      <c r="SHK1"/>
      <c r="SHL1"/>
      <c r="SHM1"/>
      <c r="SHN1"/>
      <c r="SHO1"/>
      <c r="SHP1"/>
      <c r="SHQ1"/>
      <c r="SHR1"/>
      <c r="SHS1"/>
      <c r="SHT1"/>
      <c r="SHU1"/>
      <c r="SHV1"/>
      <c r="SHW1"/>
      <c r="SHX1"/>
      <c r="SHY1"/>
      <c r="SHZ1"/>
      <c r="SIA1"/>
      <c r="SIB1"/>
      <c r="SIC1"/>
      <c r="SID1"/>
      <c r="SIE1"/>
      <c r="SIF1"/>
      <c r="SIG1"/>
      <c r="SIH1"/>
      <c r="SII1"/>
      <c r="SIJ1"/>
      <c r="SIK1"/>
      <c r="SIL1"/>
      <c r="SIM1"/>
      <c r="SIN1"/>
      <c r="SIO1"/>
      <c r="SIP1"/>
      <c r="SIQ1"/>
      <c r="SIR1"/>
      <c r="SIS1"/>
      <c r="SIT1"/>
      <c r="SIU1"/>
      <c r="SIV1"/>
      <c r="SIW1"/>
      <c r="SIX1"/>
      <c r="SIY1"/>
      <c r="SIZ1"/>
      <c r="SJA1"/>
      <c r="SJB1"/>
      <c r="SJC1"/>
      <c r="SJD1"/>
      <c r="SJE1"/>
      <c r="SJF1"/>
      <c r="SJG1"/>
      <c r="SJH1"/>
      <c r="SJI1"/>
      <c r="SJJ1"/>
      <c r="SJK1"/>
      <c r="SJL1"/>
      <c r="SJM1"/>
      <c r="SJN1"/>
      <c r="SJO1"/>
      <c r="SJP1"/>
      <c r="SJQ1"/>
      <c r="SJR1"/>
      <c r="SJS1"/>
      <c r="SJT1"/>
      <c r="SJU1"/>
      <c r="SJV1"/>
      <c r="SJW1"/>
      <c r="SJX1"/>
      <c r="SJY1"/>
      <c r="SJZ1"/>
      <c r="SKA1"/>
      <c r="SKB1"/>
      <c r="SKC1"/>
      <c r="SKD1"/>
      <c r="SKE1"/>
      <c r="SKF1"/>
      <c r="SKG1"/>
      <c r="SKH1"/>
      <c r="SKI1"/>
      <c r="SKJ1"/>
      <c r="SKK1"/>
      <c r="SKL1"/>
      <c r="SKM1"/>
      <c r="SKN1"/>
      <c r="SKO1"/>
      <c r="SKP1"/>
      <c r="SKQ1"/>
      <c r="SKR1"/>
      <c r="SKS1"/>
      <c r="SKT1"/>
      <c r="SKU1"/>
      <c r="SKV1"/>
      <c r="SKW1"/>
      <c r="SKX1"/>
      <c r="SKY1"/>
      <c r="SKZ1"/>
      <c r="SLA1"/>
      <c r="SLB1"/>
      <c r="SLC1"/>
      <c r="SLD1"/>
      <c r="SLE1"/>
      <c r="SLF1"/>
      <c r="SLG1"/>
      <c r="SLH1"/>
      <c r="SLI1"/>
      <c r="SLJ1"/>
      <c r="SLK1"/>
      <c r="SLL1"/>
      <c r="SLM1"/>
      <c r="SLN1"/>
      <c r="SLO1"/>
      <c r="SLP1"/>
      <c r="SLQ1"/>
      <c r="SLR1"/>
      <c r="SLS1"/>
      <c r="SLT1"/>
      <c r="SLU1"/>
      <c r="SLV1"/>
      <c r="SLW1"/>
      <c r="SLX1"/>
      <c r="SLY1"/>
      <c r="SLZ1"/>
      <c r="SMA1"/>
      <c r="SMB1"/>
      <c r="SMC1"/>
      <c r="SMD1"/>
      <c r="SME1"/>
      <c r="SMF1"/>
      <c r="SMG1"/>
      <c r="SMH1"/>
      <c r="SMI1"/>
      <c r="SMJ1"/>
      <c r="SMK1"/>
      <c r="SML1"/>
      <c r="SMM1"/>
      <c r="SMN1"/>
      <c r="SMO1"/>
      <c r="SMP1"/>
      <c r="SMQ1"/>
      <c r="SMR1"/>
      <c r="SMS1"/>
      <c r="SMT1"/>
      <c r="SMU1"/>
      <c r="SMV1"/>
      <c r="SMW1"/>
      <c r="SMX1"/>
      <c r="SMY1"/>
      <c r="SMZ1"/>
      <c r="SNA1"/>
      <c r="SNB1"/>
      <c r="SNC1"/>
      <c r="SND1"/>
      <c r="SNE1"/>
      <c r="SNF1"/>
      <c r="SNG1"/>
      <c r="SNH1"/>
      <c r="SNI1"/>
      <c r="SNJ1"/>
      <c r="SNK1"/>
      <c r="SNL1"/>
      <c r="SNM1"/>
      <c r="SNN1"/>
      <c r="SNO1"/>
      <c r="SNP1"/>
      <c r="SNQ1"/>
      <c r="SNR1"/>
      <c r="SNS1"/>
      <c r="SNT1"/>
      <c r="SNU1"/>
      <c r="SNV1"/>
      <c r="SNW1"/>
      <c r="SNX1"/>
      <c r="SNY1"/>
      <c r="SNZ1"/>
      <c r="SOA1"/>
      <c r="SOB1"/>
      <c r="SOC1"/>
      <c r="SOD1"/>
      <c r="SOE1"/>
      <c r="SOF1"/>
      <c r="SOG1"/>
      <c r="SOH1"/>
      <c r="SOI1"/>
      <c r="SOJ1"/>
      <c r="SOK1"/>
      <c r="SOL1"/>
      <c r="SOM1"/>
      <c r="SON1"/>
      <c r="SOO1"/>
      <c r="SOP1"/>
      <c r="SOQ1"/>
      <c r="SOR1"/>
      <c r="SOS1"/>
      <c r="SOT1"/>
      <c r="SOU1"/>
      <c r="SOV1"/>
      <c r="SOW1"/>
      <c r="SOX1"/>
      <c r="SOY1"/>
      <c r="SOZ1"/>
      <c r="SPA1"/>
      <c r="SPB1"/>
      <c r="SPC1"/>
      <c r="SPD1"/>
      <c r="SPE1"/>
      <c r="SPF1"/>
      <c r="SPG1"/>
      <c r="SPH1"/>
      <c r="SPI1"/>
      <c r="SPJ1"/>
      <c r="SPK1"/>
      <c r="SPL1"/>
      <c r="SPM1"/>
      <c r="SPN1"/>
      <c r="SPO1"/>
      <c r="SPP1"/>
      <c r="SPQ1"/>
      <c r="SPR1"/>
      <c r="SPS1"/>
      <c r="SPT1"/>
      <c r="SPU1"/>
      <c r="SPV1"/>
      <c r="SPW1"/>
      <c r="SPX1"/>
      <c r="SPY1"/>
      <c r="SPZ1"/>
      <c r="SQA1"/>
      <c r="SQB1"/>
      <c r="SQC1"/>
      <c r="SQD1"/>
      <c r="SQE1"/>
      <c r="SQF1"/>
      <c r="SQG1"/>
      <c r="SQH1"/>
      <c r="SQI1"/>
      <c r="SQJ1"/>
      <c r="SQK1"/>
      <c r="SQL1"/>
      <c r="SQM1"/>
      <c r="SQN1"/>
      <c r="SQO1"/>
      <c r="SQP1"/>
      <c r="SQQ1"/>
      <c r="SQR1"/>
      <c r="SQS1"/>
      <c r="SQT1"/>
      <c r="SQU1"/>
      <c r="SQV1"/>
      <c r="SQW1"/>
      <c r="SQX1"/>
      <c r="SQY1"/>
      <c r="SQZ1"/>
      <c r="SRA1"/>
      <c r="SRB1"/>
      <c r="SRC1"/>
      <c r="SRD1"/>
      <c r="SRE1"/>
      <c r="SRF1"/>
      <c r="SRG1"/>
      <c r="SRH1"/>
      <c r="SRI1"/>
      <c r="SRJ1"/>
      <c r="SRK1"/>
      <c r="SRL1"/>
      <c r="SRM1"/>
      <c r="SRN1"/>
      <c r="SRO1"/>
      <c r="SRP1"/>
      <c r="SRQ1"/>
      <c r="SRR1"/>
      <c r="SRS1"/>
      <c r="SRT1"/>
      <c r="SRU1"/>
      <c r="SRV1"/>
      <c r="SRW1"/>
      <c r="SRX1"/>
      <c r="SRY1"/>
      <c r="SRZ1"/>
      <c r="SSA1"/>
      <c r="SSB1"/>
      <c r="SSC1"/>
      <c r="SSD1"/>
      <c r="SSE1"/>
      <c r="SSF1"/>
      <c r="SSG1"/>
      <c r="SSH1"/>
      <c r="SSI1"/>
      <c r="SSJ1"/>
      <c r="SSK1"/>
      <c r="SSL1"/>
      <c r="SSM1"/>
      <c r="SSN1"/>
      <c r="SSO1"/>
      <c r="SSP1"/>
      <c r="SSQ1"/>
      <c r="SSR1"/>
      <c r="SSS1"/>
      <c r="SST1"/>
      <c r="SSU1"/>
      <c r="SSV1"/>
      <c r="SSW1"/>
      <c r="SSX1"/>
      <c r="SSY1"/>
      <c r="SSZ1"/>
      <c r="STA1"/>
      <c r="STB1"/>
      <c r="STC1"/>
      <c r="STD1"/>
      <c r="STE1"/>
      <c r="STF1"/>
      <c r="STG1"/>
      <c r="STH1"/>
      <c r="STI1"/>
      <c r="STJ1"/>
      <c r="STK1"/>
      <c r="STL1"/>
      <c r="STM1"/>
      <c r="STN1"/>
      <c r="STO1"/>
      <c r="STP1"/>
      <c r="STQ1"/>
      <c r="STR1"/>
      <c r="STS1"/>
      <c r="STT1"/>
      <c r="STU1"/>
      <c r="STV1"/>
      <c r="STW1"/>
      <c r="STX1"/>
      <c r="STY1"/>
      <c r="STZ1"/>
      <c r="SUA1"/>
      <c r="SUB1"/>
      <c r="SUC1"/>
      <c r="SUD1"/>
      <c r="SUE1"/>
      <c r="SUF1"/>
      <c r="SUG1"/>
      <c r="SUH1"/>
      <c r="SUI1"/>
      <c r="SUJ1"/>
      <c r="SUK1"/>
      <c r="SUL1"/>
      <c r="SUM1"/>
      <c r="SUN1"/>
      <c r="SUO1"/>
      <c r="SUP1"/>
      <c r="SUQ1"/>
      <c r="SUR1"/>
      <c r="SUS1"/>
      <c r="SUT1"/>
      <c r="SUU1"/>
      <c r="SUV1"/>
      <c r="SUW1"/>
      <c r="SUX1"/>
      <c r="SUY1"/>
      <c r="SUZ1"/>
      <c r="SVA1"/>
      <c r="SVB1"/>
      <c r="SVC1"/>
      <c r="SVD1"/>
      <c r="SVE1"/>
      <c r="SVF1"/>
      <c r="SVG1"/>
      <c r="SVH1"/>
      <c r="SVI1"/>
      <c r="SVJ1"/>
      <c r="SVK1"/>
      <c r="SVL1"/>
      <c r="SVM1"/>
      <c r="SVN1"/>
      <c r="SVO1"/>
      <c r="SVP1"/>
      <c r="SVQ1"/>
      <c r="SVR1"/>
      <c r="SVS1"/>
      <c r="SVT1"/>
      <c r="SVU1"/>
      <c r="SVV1"/>
      <c r="SVW1"/>
      <c r="SVX1"/>
      <c r="SVY1"/>
      <c r="SVZ1"/>
      <c r="SWA1"/>
      <c r="SWB1"/>
      <c r="SWC1"/>
      <c r="SWD1"/>
      <c r="SWE1"/>
      <c r="SWF1"/>
      <c r="SWG1"/>
      <c r="SWH1"/>
      <c r="SWI1"/>
      <c r="SWJ1"/>
      <c r="SWK1"/>
      <c r="SWL1"/>
      <c r="SWM1"/>
      <c r="SWN1"/>
      <c r="SWO1"/>
      <c r="SWP1"/>
      <c r="SWQ1"/>
      <c r="SWR1"/>
      <c r="SWS1"/>
      <c r="SWT1"/>
      <c r="SWU1"/>
      <c r="SWV1"/>
      <c r="SWW1"/>
      <c r="SWX1"/>
      <c r="SWY1"/>
      <c r="SWZ1"/>
      <c r="SXA1"/>
      <c r="SXB1"/>
      <c r="SXC1"/>
      <c r="SXD1"/>
      <c r="SXE1"/>
      <c r="SXF1"/>
      <c r="SXG1"/>
      <c r="SXH1"/>
      <c r="SXI1"/>
      <c r="SXJ1"/>
      <c r="SXK1"/>
      <c r="SXL1"/>
      <c r="SXM1"/>
      <c r="SXN1"/>
      <c r="SXO1"/>
      <c r="SXP1"/>
      <c r="SXQ1"/>
      <c r="SXR1"/>
      <c r="SXS1"/>
      <c r="SXT1"/>
      <c r="SXU1"/>
      <c r="SXV1"/>
      <c r="SXW1"/>
      <c r="SXX1"/>
      <c r="SXY1"/>
      <c r="SXZ1"/>
      <c r="SYA1"/>
      <c r="SYB1"/>
      <c r="SYC1"/>
      <c r="SYD1"/>
      <c r="SYE1"/>
      <c r="SYF1"/>
      <c r="SYG1"/>
      <c r="SYH1"/>
      <c r="SYI1"/>
      <c r="SYJ1"/>
      <c r="SYK1"/>
      <c r="SYL1"/>
      <c r="SYM1"/>
      <c r="SYN1"/>
      <c r="SYO1"/>
      <c r="SYP1"/>
      <c r="SYQ1"/>
      <c r="SYR1"/>
      <c r="SYS1"/>
      <c r="SYT1"/>
      <c r="SYU1"/>
      <c r="SYV1"/>
      <c r="SYW1"/>
      <c r="SYX1"/>
      <c r="SYY1"/>
      <c r="SYZ1"/>
      <c r="SZA1"/>
      <c r="SZB1"/>
      <c r="SZC1"/>
      <c r="SZD1"/>
      <c r="SZE1"/>
      <c r="SZF1"/>
      <c r="SZG1"/>
      <c r="SZH1"/>
      <c r="SZI1"/>
      <c r="SZJ1"/>
      <c r="SZK1"/>
      <c r="SZL1"/>
      <c r="SZM1"/>
      <c r="SZN1"/>
      <c r="SZO1"/>
      <c r="SZP1"/>
      <c r="SZQ1"/>
      <c r="SZR1"/>
      <c r="SZS1"/>
      <c r="SZT1"/>
      <c r="SZU1"/>
      <c r="SZV1"/>
      <c r="SZW1"/>
      <c r="SZX1"/>
      <c r="SZY1"/>
      <c r="SZZ1"/>
      <c r="TAA1"/>
      <c r="TAB1"/>
      <c r="TAC1"/>
      <c r="TAD1"/>
      <c r="TAE1"/>
      <c r="TAF1"/>
      <c r="TAG1"/>
      <c r="TAH1"/>
      <c r="TAI1"/>
      <c r="TAJ1"/>
      <c r="TAK1"/>
      <c r="TAL1"/>
      <c r="TAM1"/>
      <c r="TAN1"/>
      <c r="TAO1"/>
      <c r="TAP1"/>
      <c r="TAQ1"/>
      <c r="TAR1"/>
      <c r="TAS1"/>
      <c r="TAT1"/>
      <c r="TAU1"/>
      <c r="TAV1"/>
      <c r="TAW1"/>
      <c r="TAX1"/>
      <c r="TAY1"/>
      <c r="TAZ1"/>
      <c r="TBA1"/>
      <c r="TBB1"/>
      <c r="TBC1"/>
      <c r="TBD1"/>
      <c r="TBE1"/>
      <c r="TBF1"/>
      <c r="TBG1"/>
      <c r="TBH1"/>
      <c r="TBI1"/>
      <c r="TBJ1"/>
      <c r="TBK1"/>
      <c r="TBL1"/>
      <c r="TBM1"/>
      <c r="TBN1"/>
      <c r="TBO1"/>
      <c r="TBP1"/>
      <c r="TBQ1"/>
      <c r="TBR1"/>
      <c r="TBS1"/>
      <c r="TBT1"/>
      <c r="TBU1"/>
      <c r="TBV1"/>
      <c r="TBW1"/>
      <c r="TBX1"/>
      <c r="TBY1"/>
      <c r="TBZ1"/>
      <c r="TCA1"/>
      <c r="TCB1"/>
      <c r="TCC1"/>
      <c r="TCD1"/>
      <c r="TCE1"/>
      <c r="TCF1"/>
      <c r="TCG1"/>
      <c r="TCH1"/>
      <c r="TCI1"/>
      <c r="TCJ1"/>
      <c r="TCK1"/>
      <c r="TCL1"/>
      <c r="TCM1"/>
      <c r="TCN1"/>
      <c r="TCO1"/>
      <c r="TCP1"/>
      <c r="TCQ1"/>
      <c r="TCR1"/>
      <c r="TCS1"/>
      <c r="TCT1"/>
      <c r="TCU1"/>
      <c r="TCV1"/>
      <c r="TCW1"/>
      <c r="TCX1"/>
      <c r="TCY1"/>
      <c r="TCZ1"/>
      <c r="TDA1"/>
      <c r="TDB1"/>
      <c r="TDC1"/>
      <c r="TDD1"/>
      <c r="TDE1"/>
      <c r="TDF1"/>
      <c r="TDG1"/>
      <c r="TDH1"/>
      <c r="TDI1"/>
      <c r="TDJ1"/>
      <c r="TDK1"/>
      <c r="TDL1"/>
      <c r="TDM1"/>
      <c r="TDN1"/>
      <c r="TDO1"/>
      <c r="TDP1"/>
      <c r="TDQ1"/>
      <c r="TDR1"/>
      <c r="TDS1"/>
      <c r="TDT1"/>
      <c r="TDU1"/>
      <c r="TDV1"/>
      <c r="TDW1"/>
      <c r="TDX1"/>
      <c r="TDY1"/>
      <c r="TDZ1"/>
      <c r="TEA1"/>
      <c r="TEB1"/>
      <c r="TEC1"/>
      <c r="TED1"/>
      <c r="TEE1"/>
      <c r="TEF1"/>
      <c r="TEG1"/>
      <c r="TEH1"/>
      <c r="TEI1"/>
      <c r="TEJ1"/>
      <c r="TEK1"/>
      <c r="TEL1"/>
      <c r="TEM1"/>
      <c r="TEN1"/>
      <c r="TEO1"/>
      <c r="TEP1"/>
      <c r="TEQ1"/>
      <c r="TER1"/>
      <c r="TES1"/>
      <c r="TET1"/>
      <c r="TEU1"/>
      <c r="TEV1"/>
      <c r="TEW1"/>
      <c r="TEX1"/>
      <c r="TEY1"/>
      <c r="TEZ1"/>
      <c r="TFA1"/>
      <c r="TFB1"/>
      <c r="TFC1"/>
      <c r="TFD1"/>
      <c r="TFE1"/>
      <c r="TFF1"/>
      <c r="TFG1"/>
      <c r="TFH1"/>
      <c r="TFI1"/>
      <c r="TFJ1"/>
      <c r="TFK1"/>
      <c r="TFL1"/>
      <c r="TFM1"/>
      <c r="TFN1"/>
      <c r="TFO1"/>
      <c r="TFP1"/>
      <c r="TFQ1"/>
      <c r="TFR1"/>
      <c r="TFS1"/>
      <c r="TFT1"/>
      <c r="TFU1"/>
      <c r="TFV1"/>
      <c r="TFW1"/>
      <c r="TFX1"/>
      <c r="TFY1"/>
      <c r="TFZ1"/>
      <c r="TGA1"/>
      <c r="TGB1"/>
      <c r="TGC1"/>
      <c r="TGD1"/>
      <c r="TGE1"/>
      <c r="TGF1"/>
      <c r="TGG1"/>
      <c r="TGH1"/>
      <c r="TGI1"/>
      <c r="TGJ1"/>
      <c r="TGK1"/>
      <c r="TGL1"/>
      <c r="TGM1"/>
      <c r="TGN1"/>
      <c r="TGO1"/>
      <c r="TGP1"/>
      <c r="TGQ1"/>
      <c r="TGR1"/>
      <c r="TGS1"/>
      <c r="TGT1"/>
      <c r="TGU1"/>
      <c r="TGV1"/>
      <c r="TGW1"/>
      <c r="TGX1"/>
      <c r="TGY1"/>
      <c r="TGZ1"/>
      <c r="THA1"/>
      <c r="THB1"/>
      <c r="THC1"/>
      <c r="THD1"/>
      <c r="THE1"/>
      <c r="THF1"/>
      <c r="THG1"/>
      <c r="THH1"/>
      <c r="THI1"/>
      <c r="THJ1"/>
      <c r="THK1"/>
      <c r="THL1"/>
      <c r="THM1"/>
      <c r="THN1"/>
      <c r="THO1"/>
      <c r="THP1"/>
      <c r="THQ1"/>
      <c r="THR1"/>
      <c r="THS1"/>
      <c r="THT1"/>
      <c r="THU1"/>
      <c r="THV1"/>
      <c r="THW1"/>
      <c r="THX1"/>
      <c r="THY1"/>
      <c r="THZ1"/>
      <c r="TIA1"/>
      <c r="TIB1"/>
      <c r="TIC1"/>
      <c r="TID1"/>
      <c r="TIE1"/>
      <c r="TIF1"/>
      <c r="TIG1"/>
      <c r="TIH1"/>
      <c r="TII1"/>
      <c r="TIJ1"/>
      <c r="TIK1"/>
      <c r="TIL1"/>
      <c r="TIM1"/>
      <c r="TIN1"/>
      <c r="TIO1"/>
      <c r="TIP1"/>
      <c r="TIQ1"/>
      <c r="TIR1"/>
      <c r="TIS1"/>
      <c r="TIT1"/>
      <c r="TIU1"/>
      <c r="TIV1"/>
      <c r="TIW1"/>
      <c r="TIX1"/>
      <c r="TIY1"/>
      <c r="TIZ1"/>
      <c r="TJA1"/>
      <c r="TJB1"/>
      <c r="TJC1"/>
      <c r="TJD1"/>
      <c r="TJE1"/>
      <c r="TJF1"/>
      <c r="TJG1"/>
      <c r="TJH1"/>
      <c r="TJI1"/>
      <c r="TJJ1"/>
      <c r="TJK1"/>
      <c r="TJL1"/>
      <c r="TJM1"/>
      <c r="TJN1"/>
      <c r="TJO1"/>
      <c r="TJP1"/>
      <c r="TJQ1"/>
      <c r="TJR1"/>
      <c r="TJS1"/>
      <c r="TJT1"/>
      <c r="TJU1"/>
      <c r="TJV1"/>
      <c r="TJW1"/>
      <c r="TJX1"/>
      <c r="TJY1"/>
      <c r="TJZ1"/>
      <c r="TKA1"/>
      <c r="TKB1"/>
      <c r="TKC1"/>
      <c r="TKD1"/>
      <c r="TKE1"/>
      <c r="TKF1"/>
      <c r="TKG1"/>
      <c r="TKH1"/>
      <c r="TKI1"/>
      <c r="TKJ1"/>
      <c r="TKK1"/>
      <c r="TKL1"/>
      <c r="TKM1"/>
      <c r="TKN1"/>
      <c r="TKO1"/>
      <c r="TKP1"/>
      <c r="TKQ1"/>
      <c r="TKR1"/>
      <c r="TKS1"/>
      <c r="TKT1"/>
      <c r="TKU1"/>
      <c r="TKV1"/>
      <c r="TKW1"/>
      <c r="TKX1"/>
      <c r="TKY1"/>
      <c r="TKZ1"/>
      <c r="TLA1"/>
      <c r="TLB1"/>
      <c r="TLC1"/>
      <c r="TLD1"/>
      <c r="TLE1"/>
      <c r="TLF1"/>
      <c r="TLG1"/>
      <c r="TLH1"/>
      <c r="TLI1"/>
      <c r="TLJ1"/>
      <c r="TLK1"/>
      <c r="TLL1"/>
      <c r="TLM1"/>
      <c r="TLN1"/>
      <c r="TLO1"/>
      <c r="TLP1"/>
      <c r="TLQ1"/>
      <c r="TLR1"/>
      <c r="TLS1"/>
      <c r="TLT1"/>
      <c r="TLU1"/>
      <c r="TLV1"/>
      <c r="TLW1"/>
      <c r="TLX1"/>
      <c r="TLY1"/>
      <c r="TLZ1"/>
      <c r="TMA1"/>
      <c r="TMB1"/>
      <c r="TMC1"/>
      <c r="TMD1"/>
      <c r="TME1"/>
      <c r="TMF1"/>
      <c r="TMG1"/>
      <c r="TMH1"/>
      <c r="TMI1"/>
      <c r="TMJ1"/>
      <c r="TMK1"/>
      <c r="TML1"/>
      <c r="TMM1"/>
      <c r="TMN1"/>
      <c r="TMO1"/>
      <c r="TMP1"/>
      <c r="TMQ1"/>
      <c r="TMR1"/>
      <c r="TMS1"/>
      <c r="TMT1"/>
      <c r="TMU1"/>
      <c r="TMV1"/>
      <c r="TMW1"/>
      <c r="TMX1"/>
      <c r="TMY1"/>
      <c r="TMZ1"/>
      <c r="TNA1"/>
      <c r="TNB1"/>
      <c r="TNC1"/>
      <c r="TND1"/>
      <c r="TNE1"/>
      <c r="TNF1"/>
      <c r="TNG1"/>
      <c r="TNH1"/>
      <c r="TNI1"/>
      <c r="TNJ1"/>
      <c r="TNK1"/>
      <c r="TNL1"/>
      <c r="TNM1"/>
      <c r="TNN1"/>
      <c r="TNO1"/>
      <c r="TNP1"/>
      <c r="TNQ1"/>
      <c r="TNR1"/>
      <c r="TNS1"/>
      <c r="TNT1"/>
      <c r="TNU1"/>
      <c r="TNV1"/>
      <c r="TNW1"/>
      <c r="TNX1"/>
      <c r="TNY1"/>
      <c r="TNZ1"/>
      <c r="TOA1"/>
      <c r="TOB1"/>
      <c r="TOC1"/>
      <c r="TOD1"/>
      <c r="TOE1"/>
      <c r="TOF1"/>
      <c r="TOG1"/>
      <c r="TOH1"/>
      <c r="TOI1"/>
      <c r="TOJ1"/>
      <c r="TOK1"/>
      <c r="TOL1"/>
      <c r="TOM1"/>
      <c r="TON1"/>
      <c r="TOO1"/>
      <c r="TOP1"/>
      <c r="TOQ1"/>
      <c r="TOR1"/>
      <c r="TOS1"/>
      <c r="TOT1"/>
      <c r="TOU1"/>
      <c r="TOV1"/>
      <c r="TOW1"/>
      <c r="TOX1"/>
      <c r="TOY1"/>
      <c r="TOZ1"/>
      <c r="TPA1"/>
      <c r="TPB1"/>
      <c r="TPC1"/>
      <c r="TPD1"/>
      <c r="TPE1"/>
      <c r="TPF1"/>
      <c r="TPG1"/>
      <c r="TPH1"/>
      <c r="TPI1"/>
      <c r="TPJ1"/>
      <c r="TPK1"/>
      <c r="TPL1"/>
      <c r="TPM1"/>
      <c r="TPN1"/>
      <c r="TPO1"/>
      <c r="TPP1"/>
      <c r="TPQ1"/>
      <c r="TPR1"/>
      <c r="TPS1"/>
      <c r="TPT1"/>
      <c r="TPU1"/>
      <c r="TPV1"/>
      <c r="TPW1"/>
      <c r="TPX1"/>
      <c r="TPY1"/>
      <c r="TPZ1"/>
      <c r="TQA1"/>
      <c r="TQB1"/>
      <c r="TQC1"/>
      <c r="TQD1"/>
      <c r="TQE1"/>
      <c r="TQF1"/>
      <c r="TQG1"/>
      <c r="TQH1"/>
      <c r="TQI1"/>
      <c r="TQJ1"/>
      <c r="TQK1"/>
      <c r="TQL1"/>
      <c r="TQM1"/>
      <c r="TQN1"/>
      <c r="TQO1"/>
      <c r="TQP1"/>
      <c r="TQQ1"/>
      <c r="TQR1"/>
      <c r="TQS1"/>
      <c r="TQT1"/>
      <c r="TQU1"/>
      <c r="TQV1"/>
      <c r="TQW1"/>
      <c r="TQX1"/>
      <c r="TQY1"/>
      <c r="TQZ1"/>
      <c r="TRA1"/>
      <c r="TRB1"/>
      <c r="TRC1"/>
      <c r="TRD1"/>
      <c r="TRE1"/>
      <c r="TRF1"/>
      <c r="TRG1"/>
      <c r="TRH1"/>
      <c r="TRI1"/>
      <c r="TRJ1"/>
      <c r="TRK1"/>
      <c r="TRL1"/>
      <c r="TRM1"/>
      <c r="TRN1"/>
      <c r="TRO1"/>
      <c r="TRP1"/>
      <c r="TRQ1"/>
      <c r="TRR1"/>
      <c r="TRS1"/>
      <c r="TRT1"/>
      <c r="TRU1"/>
      <c r="TRV1"/>
      <c r="TRW1"/>
      <c r="TRX1"/>
      <c r="TRY1"/>
      <c r="TRZ1"/>
      <c r="TSA1"/>
      <c r="TSB1"/>
      <c r="TSC1"/>
      <c r="TSD1"/>
      <c r="TSE1"/>
      <c r="TSF1"/>
      <c r="TSG1"/>
      <c r="TSH1"/>
      <c r="TSI1"/>
      <c r="TSJ1"/>
      <c r="TSK1"/>
      <c r="TSL1"/>
      <c r="TSM1"/>
      <c r="TSN1"/>
      <c r="TSO1"/>
      <c r="TSP1"/>
      <c r="TSQ1"/>
      <c r="TSR1"/>
      <c r="TSS1"/>
      <c r="TST1"/>
      <c r="TSU1"/>
      <c r="TSV1"/>
      <c r="TSW1"/>
      <c r="TSX1"/>
      <c r="TSY1"/>
      <c r="TSZ1"/>
      <c r="TTA1"/>
      <c r="TTB1"/>
      <c r="TTC1"/>
      <c r="TTD1"/>
      <c r="TTE1"/>
      <c r="TTF1"/>
      <c r="TTG1"/>
      <c r="TTH1"/>
      <c r="TTI1"/>
      <c r="TTJ1"/>
      <c r="TTK1"/>
      <c r="TTL1"/>
      <c r="TTM1"/>
      <c r="TTN1"/>
      <c r="TTO1"/>
      <c r="TTP1"/>
      <c r="TTQ1"/>
      <c r="TTR1"/>
      <c r="TTS1"/>
      <c r="TTT1"/>
      <c r="TTU1"/>
      <c r="TTV1"/>
      <c r="TTW1"/>
      <c r="TTX1"/>
      <c r="TTY1"/>
      <c r="TTZ1"/>
      <c r="TUA1"/>
      <c r="TUB1"/>
      <c r="TUC1"/>
      <c r="TUD1"/>
      <c r="TUE1"/>
      <c r="TUF1"/>
      <c r="TUG1"/>
      <c r="TUH1"/>
      <c r="TUI1"/>
      <c r="TUJ1"/>
      <c r="TUK1"/>
      <c r="TUL1"/>
      <c r="TUM1"/>
      <c r="TUN1"/>
      <c r="TUO1"/>
      <c r="TUP1"/>
      <c r="TUQ1"/>
      <c r="TUR1"/>
      <c r="TUS1"/>
      <c r="TUT1"/>
      <c r="TUU1"/>
      <c r="TUV1"/>
      <c r="TUW1"/>
      <c r="TUX1"/>
      <c r="TUY1"/>
      <c r="TUZ1"/>
      <c r="TVA1"/>
      <c r="TVB1"/>
      <c r="TVC1"/>
      <c r="TVD1"/>
      <c r="TVE1"/>
      <c r="TVF1"/>
      <c r="TVG1"/>
      <c r="TVH1"/>
      <c r="TVI1"/>
      <c r="TVJ1"/>
      <c r="TVK1"/>
      <c r="TVL1"/>
      <c r="TVM1"/>
      <c r="TVN1"/>
      <c r="TVO1"/>
      <c r="TVP1"/>
      <c r="TVQ1"/>
      <c r="TVR1"/>
      <c r="TVS1"/>
      <c r="TVT1"/>
      <c r="TVU1"/>
      <c r="TVV1"/>
      <c r="TVW1"/>
      <c r="TVX1"/>
      <c r="TVY1"/>
      <c r="TVZ1"/>
      <c r="TWA1"/>
      <c r="TWB1"/>
      <c r="TWC1"/>
      <c r="TWD1"/>
      <c r="TWE1"/>
      <c r="TWF1"/>
      <c r="TWG1"/>
      <c r="TWH1"/>
      <c r="TWI1"/>
      <c r="TWJ1"/>
      <c r="TWK1"/>
      <c r="TWL1"/>
      <c r="TWM1"/>
      <c r="TWN1"/>
      <c r="TWO1"/>
      <c r="TWP1"/>
      <c r="TWQ1"/>
      <c r="TWR1"/>
      <c r="TWS1"/>
      <c r="TWT1"/>
      <c r="TWU1"/>
      <c r="TWV1"/>
      <c r="TWW1"/>
      <c r="TWX1"/>
      <c r="TWY1"/>
      <c r="TWZ1"/>
      <c r="TXA1"/>
      <c r="TXB1"/>
      <c r="TXC1"/>
      <c r="TXD1"/>
      <c r="TXE1"/>
      <c r="TXF1"/>
      <c r="TXG1"/>
      <c r="TXH1"/>
      <c r="TXI1"/>
      <c r="TXJ1"/>
      <c r="TXK1"/>
      <c r="TXL1"/>
      <c r="TXM1"/>
      <c r="TXN1"/>
      <c r="TXO1"/>
      <c r="TXP1"/>
      <c r="TXQ1"/>
      <c r="TXR1"/>
      <c r="TXS1"/>
      <c r="TXT1"/>
      <c r="TXU1"/>
      <c r="TXV1"/>
      <c r="TXW1"/>
      <c r="TXX1"/>
      <c r="TXY1"/>
      <c r="TXZ1"/>
      <c r="TYA1"/>
      <c r="TYB1"/>
      <c r="TYC1"/>
      <c r="TYD1"/>
      <c r="TYE1"/>
      <c r="TYF1"/>
      <c r="TYG1"/>
      <c r="TYH1"/>
      <c r="TYI1"/>
      <c r="TYJ1"/>
      <c r="TYK1"/>
      <c r="TYL1"/>
      <c r="TYM1"/>
      <c r="TYN1"/>
      <c r="TYO1"/>
      <c r="TYP1"/>
      <c r="TYQ1"/>
      <c r="TYR1"/>
      <c r="TYS1"/>
      <c r="TYT1"/>
      <c r="TYU1"/>
      <c r="TYV1"/>
      <c r="TYW1"/>
      <c r="TYX1"/>
      <c r="TYY1"/>
      <c r="TYZ1"/>
      <c r="TZA1"/>
      <c r="TZB1"/>
      <c r="TZC1"/>
      <c r="TZD1"/>
      <c r="TZE1"/>
      <c r="TZF1"/>
      <c r="TZG1"/>
      <c r="TZH1"/>
      <c r="TZI1"/>
      <c r="TZJ1"/>
      <c r="TZK1"/>
      <c r="TZL1"/>
      <c r="TZM1"/>
      <c r="TZN1"/>
      <c r="TZO1"/>
      <c r="TZP1"/>
      <c r="TZQ1"/>
      <c r="TZR1"/>
      <c r="TZS1"/>
      <c r="TZT1"/>
      <c r="TZU1"/>
      <c r="TZV1"/>
      <c r="TZW1"/>
      <c r="TZX1"/>
      <c r="TZY1"/>
      <c r="TZZ1"/>
      <c r="UAA1"/>
      <c r="UAB1"/>
      <c r="UAC1"/>
      <c r="UAD1"/>
      <c r="UAE1"/>
      <c r="UAF1"/>
      <c r="UAG1"/>
      <c r="UAH1"/>
      <c r="UAI1"/>
      <c r="UAJ1"/>
      <c r="UAK1"/>
      <c r="UAL1"/>
      <c r="UAM1"/>
      <c r="UAN1"/>
      <c r="UAO1"/>
      <c r="UAP1"/>
      <c r="UAQ1"/>
      <c r="UAR1"/>
      <c r="UAS1"/>
      <c r="UAT1"/>
      <c r="UAU1"/>
      <c r="UAV1"/>
      <c r="UAW1"/>
      <c r="UAX1"/>
      <c r="UAY1"/>
      <c r="UAZ1"/>
      <c r="UBA1"/>
      <c r="UBB1"/>
      <c r="UBC1"/>
      <c r="UBD1"/>
      <c r="UBE1"/>
      <c r="UBF1"/>
      <c r="UBG1"/>
      <c r="UBH1"/>
      <c r="UBI1"/>
      <c r="UBJ1"/>
      <c r="UBK1"/>
      <c r="UBL1"/>
      <c r="UBM1"/>
      <c r="UBN1"/>
      <c r="UBO1"/>
      <c r="UBP1"/>
      <c r="UBQ1"/>
      <c r="UBR1"/>
      <c r="UBS1"/>
      <c r="UBT1"/>
      <c r="UBU1"/>
      <c r="UBV1"/>
      <c r="UBW1"/>
      <c r="UBX1"/>
      <c r="UBY1"/>
      <c r="UBZ1"/>
      <c r="UCA1"/>
      <c r="UCB1"/>
      <c r="UCC1"/>
      <c r="UCD1"/>
      <c r="UCE1"/>
      <c r="UCF1"/>
      <c r="UCG1"/>
      <c r="UCH1"/>
      <c r="UCI1"/>
      <c r="UCJ1"/>
      <c r="UCK1"/>
      <c r="UCL1"/>
      <c r="UCM1"/>
      <c r="UCN1"/>
      <c r="UCO1"/>
      <c r="UCP1"/>
      <c r="UCQ1"/>
      <c r="UCR1"/>
      <c r="UCS1"/>
      <c r="UCT1"/>
      <c r="UCU1"/>
      <c r="UCV1"/>
      <c r="UCW1"/>
      <c r="UCX1"/>
      <c r="UCY1"/>
      <c r="UCZ1"/>
      <c r="UDA1"/>
      <c r="UDB1"/>
      <c r="UDC1"/>
      <c r="UDD1"/>
      <c r="UDE1"/>
      <c r="UDF1"/>
      <c r="UDG1"/>
      <c r="UDH1"/>
      <c r="UDI1"/>
      <c r="UDJ1"/>
      <c r="UDK1"/>
      <c r="UDL1"/>
      <c r="UDM1"/>
      <c r="UDN1"/>
      <c r="UDO1"/>
      <c r="UDP1"/>
      <c r="UDQ1"/>
      <c r="UDR1"/>
      <c r="UDS1"/>
      <c r="UDT1"/>
      <c r="UDU1"/>
      <c r="UDV1"/>
      <c r="UDW1"/>
      <c r="UDX1"/>
      <c r="UDY1"/>
      <c r="UDZ1"/>
      <c r="UEA1"/>
      <c r="UEB1"/>
      <c r="UEC1"/>
      <c r="UED1"/>
      <c r="UEE1"/>
      <c r="UEF1"/>
      <c r="UEG1"/>
      <c r="UEH1"/>
      <c r="UEI1"/>
      <c r="UEJ1"/>
      <c r="UEK1"/>
      <c r="UEL1"/>
      <c r="UEM1"/>
      <c r="UEN1"/>
      <c r="UEO1"/>
      <c r="UEP1"/>
      <c r="UEQ1"/>
      <c r="UER1"/>
      <c r="UES1"/>
      <c r="UET1"/>
      <c r="UEU1"/>
      <c r="UEV1"/>
      <c r="UEW1"/>
      <c r="UEX1"/>
      <c r="UEY1"/>
      <c r="UEZ1"/>
      <c r="UFA1"/>
      <c r="UFB1"/>
      <c r="UFC1"/>
      <c r="UFD1"/>
      <c r="UFE1"/>
      <c r="UFF1"/>
      <c r="UFG1"/>
      <c r="UFH1"/>
      <c r="UFI1"/>
      <c r="UFJ1"/>
      <c r="UFK1"/>
      <c r="UFL1"/>
      <c r="UFM1"/>
      <c r="UFN1"/>
      <c r="UFO1"/>
      <c r="UFP1"/>
      <c r="UFQ1"/>
      <c r="UFR1"/>
      <c r="UFS1"/>
      <c r="UFT1"/>
      <c r="UFU1"/>
      <c r="UFV1"/>
      <c r="UFW1"/>
      <c r="UFX1"/>
      <c r="UFY1"/>
      <c r="UFZ1"/>
      <c r="UGA1"/>
      <c r="UGB1"/>
      <c r="UGC1"/>
      <c r="UGD1"/>
      <c r="UGE1"/>
      <c r="UGF1"/>
      <c r="UGG1"/>
      <c r="UGH1"/>
      <c r="UGI1"/>
      <c r="UGJ1"/>
      <c r="UGK1"/>
      <c r="UGL1"/>
      <c r="UGM1"/>
      <c r="UGN1"/>
      <c r="UGO1"/>
      <c r="UGP1"/>
      <c r="UGQ1"/>
      <c r="UGR1"/>
      <c r="UGS1"/>
      <c r="UGT1"/>
      <c r="UGU1"/>
      <c r="UGV1"/>
      <c r="UGW1"/>
      <c r="UGX1"/>
      <c r="UGY1"/>
      <c r="UGZ1"/>
      <c r="UHA1"/>
      <c r="UHB1"/>
      <c r="UHC1"/>
      <c r="UHD1"/>
      <c r="UHE1"/>
      <c r="UHF1"/>
      <c r="UHG1"/>
      <c r="UHH1"/>
      <c r="UHI1"/>
      <c r="UHJ1"/>
      <c r="UHK1"/>
      <c r="UHL1"/>
      <c r="UHM1"/>
      <c r="UHN1"/>
      <c r="UHO1"/>
      <c r="UHP1"/>
      <c r="UHQ1"/>
      <c r="UHR1"/>
      <c r="UHS1"/>
      <c r="UHT1"/>
      <c r="UHU1"/>
      <c r="UHV1"/>
      <c r="UHW1"/>
      <c r="UHX1"/>
      <c r="UHY1"/>
      <c r="UHZ1"/>
      <c r="UIA1"/>
      <c r="UIB1"/>
      <c r="UIC1"/>
      <c r="UID1"/>
      <c r="UIE1"/>
      <c r="UIF1"/>
      <c r="UIG1"/>
      <c r="UIH1"/>
      <c r="UII1"/>
      <c r="UIJ1"/>
      <c r="UIK1"/>
      <c r="UIL1"/>
      <c r="UIM1"/>
      <c r="UIN1"/>
      <c r="UIO1"/>
      <c r="UIP1"/>
      <c r="UIQ1"/>
      <c r="UIR1"/>
      <c r="UIS1"/>
      <c r="UIT1"/>
      <c r="UIU1"/>
      <c r="UIV1"/>
      <c r="UIW1"/>
      <c r="UIX1"/>
      <c r="UIY1"/>
      <c r="UIZ1"/>
      <c r="UJA1"/>
      <c r="UJB1"/>
      <c r="UJC1"/>
      <c r="UJD1"/>
      <c r="UJE1"/>
      <c r="UJF1"/>
      <c r="UJG1"/>
      <c r="UJH1"/>
      <c r="UJI1"/>
      <c r="UJJ1"/>
      <c r="UJK1"/>
      <c r="UJL1"/>
      <c r="UJM1"/>
      <c r="UJN1"/>
      <c r="UJO1"/>
      <c r="UJP1"/>
      <c r="UJQ1"/>
      <c r="UJR1"/>
      <c r="UJS1"/>
      <c r="UJT1"/>
      <c r="UJU1"/>
      <c r="UJV1"/>
      <c r="UJW1"/>
      <c r="UJX1"/>
      <c r="UJY1"/>
      <c r="UJZ1"/>
      <c r="UKA1"/>
      <c r="UKB1"/>
      <c r="UKC1"/>
      <c r="UKD1"/>
      <c r="UKE1"/>
      <c r="UKF1"/>
      <c r="UKG1"/>
      <c r="UKH1"/>
      <c r="UKI1"/>
      <c r="UKJ1"/>
      <c r="UKK1"/>
      <c r="UKL1"/>
      <c r="UKM1"/>
      <c r="UKN1"/>
      <c r="UKO1"/>
      <c r="UKP1"/>
      <c r="UKQ1"/>
      <c r="UKR1"/>
      <c r="UKS1"/>
      <c r="UKT1"/>
      <c r="UKU1"/>
      <c r="UKV1"/>
      <c r="UKW1"/>
      <c r="UKX1"/>
      <c r="UKY1"/>
      <c r="UKZ1"/>
      <c r="ULA1"/>
      <c r="ULB1"/>
      <c r="ULC1"/>
      <c r="ULD1"/>
      <c r="ULE1"/>
      <c r="ULF1"/>
      <c r="ULG1"/>
      <c r="ULH1"/>
      <c r="ULI1"/>
      <c r="ULJ1"/>
      <c r="ULK1"/>
      <c r="ULL1"/>
      <c r="ULM1"/>
      <c r="ULN1"/>
      <c r="ULO1"/>
      <c r="ULP1"/>
      <c r="ULQ1"/>
      <c r="ULR1"/>
      <c r="ULS1"/>
      <c r="ULT1"/>
      <c r="ULU1"/>
      <c r="ULV1"/>
      <c r="ULW1"/>
      <c r="ULX1"/>
      <c r="ULY1"/>
      <c r="ULZ1"/>
      <c r="UMA1"/>
      <c r="UMB1"/>
      <c r="UMC1"/>
      <c r="UMD1"/>
      <c r="UME1"/>
      <c r="UMF1"/>
      <c r="UMG1"/>
      <c r="UMH1"/>
      <c r="UMI1"/>
      <c r="UMJ1"/>
      <c r="UMK1"/>
      <c r="UML1"/>
      <c r="UMM1"/>
      <c r="UMN1"/>
      <c r="UMO1"/>
      <c r="UMP1"/>
      <c r="UMQ1"/>
      <c r="UMR1"/>
      <c r="UMS1"/>
      <c r="UMT1"/>
      <c r="UMU1"/>
      <c r="UMV1"/>
      <c r="UMW1"/>
      <c r="UMX1"/>
      <c r="UMY1"/>
      <c r="UMZ1"/>
      <c r="UNA1"/>
      <c r="UNB1"/>
      <c r="UNC1"/>
      <c r="UND1"/>
      <c r="UNE1"/>
      <c r="UNF1"/>
      <c r="UNG1"/>
      <c r="UNH1"/>
      <c r="UNI1"/>
      <c r="UNJ1"/>
      <c r="UNK1"/>
      <c r="UNL1"/>
      <c r="UNM1"/>
      <c r="UNN1"/>
      <c r="UNO1"/>
      <c r="UNP1"/>
      <c r="UNQ1"/>
      <c r="UNR1"/>
      <c r="UNS1"/>
      <c r="UNT1"/>
      <c r="UNU1"/>
      <c r="UNV1"/>
      <c r="UNW1"/>
      <c r="UNX1"/>
      <c r="UNY1"/>
      <c r="UNZ1"/>
      <c r="UOA1"/>
      <c r="UOB1"/>
      <c r="UOC1"/>
      <c r="UOD1"/>
      <c r="UOE1"/>
      <c r="UOF1"/>
      <c r="UOG1"/>
      <c r="UOH1"/>
      <c r="UOI1"/>
      <c r="UOJ1"/>
      <c r="UOK1"/>
      <c r="UOL1"/>
      <c r="UOM1"/>
      <c r="UON1"/>
      <c r="UOO1"/>
      <c r="UOP1"/>
      <c r="UOQ1"/>
      <c r="UOR1"/>
      <c r="UOS1"/>
      <c r="UOT1"/>
      <c r="UOU1"/>
      <c r="UOV1"/>
      <c r="UOW1"/>
      <c r="UOX1"/>
      <c r="UOY1"/>
      <c r="UOZ1"/>
      <c r="UPA1"/>
      <c r="UPB1"/>
      <c r="UPC1"/>
      <c r="UPD1"/>
      <c r="UPE1"/>
      <c r="UPF1"/>
      <c r="UPG1"/>
      <c r="UPH1"/>
      <c r="UPI1"/>
      <c r="UPJ1"/>
      <c r="UPK1"/>
      <c r="UPL1"/>
      <c r="UPM1"/>
      <c r="UPN1"/>
      <c r="UPO1"/>
      <c r="UPP1"/>
      <c r="UPQ1"/>
      <c r="UPR1"/>
      <c r="UPS1"/>
      <c r="UPT1"/>
      <c r="UPU1"/>
      <c r="UPV1"/>
      <c r="UPW1"/>
      <c r="UPX1"/>
      <c r="UPY1"/>
      <c r="UPZ1"/>
      <c r="UQA1"/>
      <c r="UQB1"/>
      <c r="UQC1"/>
      <c r="UQD1"/>
      <c r="UQE1"/>
      <c r="UQF1"/>
      <c r="UQG1"/>
      <c r="UQH1"/>
      <c r="UQI1"/>
      <c r="UQJ1"/>
      <c r="UQK1"/>
      <c r="UQL1"/>
      <c r="UQM1"/>
      <c r="UQN1"/>
      <c r="UQO1"/>
      <c r="UQP1"/>
      <c r="UQQ1"/>
      <c r="UQR1"/>
      <c r="UQS1"/>
      <c r="UQT1"/>
      <c r="UQU1"/>
      <c r="UQV1"/>
      <c r="UQW1"/>
      <c r="UQX1"/>
      <c r="UQY1"/>
      <c r="UQZ1"/>
      <c r="URA1"/>
      <c r="URB1"/>
      <c r="URC1"/>
      <c r="URD1"/>
      <c r="URE1"/>
      <c r="URF1"/>
      <c r="URG1"/>
      <c r="URH1"/>
      <c r="URI1"/>
      <c r="URJ1"/>
      <c r="URK1"/>
      <c r="URL1"/>
      <c r="URM1"/>
      <c r="URN1"/>
      <c r="URO1"/>
      <c r="URP1"/>
      <c r="URQ1"/>
      <c r="URR1"/>
      <c r="URS1"/>
      <c r="URT1"/>
      <c r="URU1"/>
      <c r="URV1"/>
      <c r="URW1"/>
      <c r="URX1"/>
      <c r="URY1"/>
      <c r="URZ1"/>
      <c r="USA1"/>
      <c r="USB1"/>
      <c r="USC1"/>
      <c r="USD1"/>
      <c r="USE1"/>
      <c r="USF1"/>
      <c r="USG1"/>
      <c r="USH1"/>
      <c r="USI1"/>
      <c r="USJ1"/>
      <c r="USK1"/>
      <c r="USL1"/>
      <c r="USM1"/>
      <c r="USN1"/>
      <c r="USO1"/>
      <c r="USP1"/>
      <c r="USQ1"/>
      <c r="USR1"/>
      <c r="USS1"/>
      <c r="UST1"/>
      <c r="USU1"/>
      <c r="USV1"/>
      <c r="USW1"/>
      <c r="USX1"/>
      <c r="USY1"/>
      <c r="USZ1"/>
      <c r="UTA1"/>
      <c r="UTB1"/>
      <c r="UTC1"/>
      <c r="UTD1"/>
      <c r="UTE1"/>
      <c r="UTF1"/>
      <c r="UTG1"/>
      <c r="UTH1"/>
      <c r="UTI1"/>
      <c r="UTJ1"/>
      <c r="UTK1"/>
      <c r="UTL1"/>
      <c r="UTM1"/>
      <c r="UTN1"/>
      <c r="UTO1"/>
      <c r="UTP1"/>
      <c r="UTQ1"/>
      <c r="UTR1"/>
      <c r="UTS1"/>
      <c r="UTT1"/>
      <c r="UTU1"/>
      <c r="UTV1"/>
      <c r="UTW1"/>
      <c r="UTX1"/>
      <c r="UTY1"/>
      <c r="UTZ1"/>
      <c r="UUA1"/>
      <c r="UUB1"/>
      <c r="UUC1"/>
      <c r="UUD1"/>
      <c r="UUE1"/>
      <c r="UUF1"/>
      <c r="UUG1"/>
      <c r="UUH1"/>
      <c r="UUI1"/>
      <c r="UUJ1"/>
      <c r="UUK1"/>
      <c r="UUL1"/>
      <c r="UUM1"/>
      <c r="UUN1"/>
      <c r="UUO1"/>
      <c r="UUP1"/>
      <c r="UUQ1"/>
      <c r="UUR1"/>
      <c r="UUS1"/>
      <c r="UUT1"/>
      <c r="UUU1"/>
      <c r="UUV1"/>
      <c r="UUW1"/>
      <c r="UUX1"/>
      <c r="UUY1"/>
      <c r="UUZ1"/>
      <c r="UVA1"/>
      <c r="UVB1"/>
      <c r="UVC1"/>
      <c r="UVD1"/>
      <c r="UVE1"/>
      <c r="UVF1"/>
      <c r="UVG1"/>
      <c r="UVH1"/>
      <c r="UVI1"/>
      <c r="UVJ1"/>
      <c r="UVK1"/>
      <c r="UVL1"/>
      <c r="UVM1"/>
      <c r="UVN1"/>
      <c r="UVO1"/>
      <c r="UVP1"/>
      <c r="UVQ1"/>
      <c r="UVR1"/>
      <c r="UVS1"/>
      <c r="UVT1"/>
      <c r="UVU1"/>
      <c r="UVV1"/>
      <c r="UVW1"/>
      <c r="UVX1"/>
      <c r="UVY1"/>
      <c r="UVZ1"/>
      <c r="UWA1"/>
      <c r="UWB1"/>
      <c r="UWC1"/>
      <c r="UWD1"/>
      <c r="UWE1"/>
      <c r="UWF1"/>
      <c r="UWG1"/>
      <c r="UWH1"/>
      <c r="UWI1"/>
      <c r="UWJ1"/>
      <c r="UWK1"/>
      <c r="UWL1"/>
      <c r="UWM1"/>
      <c r="UWN1"/>
      <c r="UWO1"/>
      <c r="UWP1"/>
      <c r="UWQ1"/>
      <c r="UWR1"/>
      <c r="UWS1"/>
      <c r="UWT1"/>
      <c r="UWU1"/>
      <c r="UWV1"/>
      <c r="UWW1"/>
      <c r="UWX1"/>
      <c r="UWY1"/>
      <c r="UWZ1"/>
      <c r="UXA1"/>
      <c r="UXB1"/>
      <c r="UXC1"/>
      <c r="UXD1"/>
      <c r="UXE1"/>
      <c r="UXF1"/>
      <c r="UXG1"/>
      <c r="UXH1"/>
      <c r="UXI1"/>
      <c r="UXJ1"/>
      <c r="UXK1"/>
      <c r="UXL1"/>
      <c r="UXM1"/>
      <c r="UXN1"/>
      <c r="UXO1"/>
      <c r="UXP1"/>
      <c r="UXQ1"/>
      <c r="UXR1"/>
      <c r="UXS1"/>
      <c r="UXT1"/>
      <c r="UXU1"/>
      <c r="UXV1"/>
      <c r="UXW1"/>
      <c r="UXX1"/>
      <c r="UXY1"/>
      <c r="UXZ1"/>
      <c r="UYA1"/>
      <c r="UYB1"/>
      <c r="UYC1"/>
      <c r="UYD1"/>
      <c r="UYE1"/>
      <c r="UYF1"/>
      <c r="UYG1"/>
      <c r="UYH1"/>
      <c r="UYI1"/>
      <c r="UYJ1"/>
      <c r="UYK1"/>
      <c r="UYL1"/>
      <c r="UYM1"/>
      <c r="UYN1"/>
      <c r="UYO1"/>
      <c r="UYP1"/>
      <c r="UYQ1"/>
      <c r="UYR1"/>
      <c r="UYS1"/>
      <c r="UYT1"/>
      <c r="UYU1"/>
      <c r="UYV1"/>
      <c r="UYW1"/>
      <c r="UYX1"/>
      <c r="UYY1"/>
      <c r="UYZ1"/>
      <c r="UZA1"/>
      <c r="UZB1"/>
      <c r="UZC1"/>
      <c r="UZD1"/>
      <c r="UZE1"/>
      <c r="UZF1"/>
      <c r="UZG1"/>
      <c r="UZH1"/>
      <c r="UZI1"/>
      <c r="UZJ1"/>
      <c r="UZK1"/>
      <c r="UZL1"/>
      <c r="UZM1"/>
      <c r="UZN1"/>
      <c r="UZO1"/>
      <c r="UZP1"/>
      <c r="UZQ1"/>
      <c r="UZR1"/>
      <c r="UZS1"/>
      <c r="UZT1"/>
      <c r="UZU1"/>
      <c r="UZV1"/>
      <c r="UZW1"/>
      <c r="UZX1"/>
      <c r="UZY1"/>
      <c r="UZZ1"/>
      <c r="VAA1"/>
      <c r="VAB1"/>
      <c r="VAC1"/>
      <c r="VAD1"/>
      <c r="VAE1"/>
      <c r="VAF1"/>
      <c r="VAG1"/>
      <c r="VAH1"/>
      <c r="VAI1"/>
      <c r="VAJ1"/>
      <c r="VAK1"/>
      <c r="VAL1"/>
      <c r="VAM1"/>
      <c r="VAN1"/>
      <c r="VAO1"/>
      <c r="VAP1"/>
      <c r="VAQ1"/>
      <c r="VAR1"/>
      <c r="VAS1"/>
      <c r="VAT1"/>
      <c r="VAU1"/>
      <c r="VAV1"/>
      <c r="VAW1"/>
      <c r="VAX1"/>
      <c r="VAY1"/>
      <c r="VAZ1"/>
      <c r="VBA1"/>
      <c r="VBB1"/>
      <c r="VBC1"/>
      <c r="VBD1"/>
      <c r="VBE1"/>
      <c r="VBF1"/>
      <c r="VBG1"/>
      <c r="VBH1"/>
      <c r="VBI1"/>
      <c r="VBJ1"/>
      <c r="VBK1"/>
      <c r="VBL1"/>
      <c r="VBM1"/>
      <c r="VBN1"/>
      <c r="VBO1"/>
      <c r="VBP1"/>
      <c r="VBQ1"/>
      <c r="VBR1"/>
      <c r="VBS1"/>
      <c r="VBT1"/>
      <c r="VBU1"/>
      <c r="VBV1"/>
      <c r="VBW1"/>
      <c r="VBX1"/>
      <c r="VBY1"/>
      <c r="VBZ1"/>
      <c r="VCA1"/>
      <c r="VCB1"/>
      <c r="VCC1"/>
      <c r="VCD1"/>
      <c r="VCE1"/>
      <c r="VCF1"/>
      <c r="VCG1"/>
      <c r="VCH1"/>
      <c r="VCI1"/>
      <c r="VCJ1"/>
      <c r="VCK1"/>
      <c r="VCL1"/>
      <c r="VCM1"/>
      <c r="VCN1"/>
      <c r="VCO1"/>
      <c r="VCP1"/>
      <c r="VCQ1"/>
      <c r="VCR1"/>
      <c r="VCS1"/>
      <c r="VCT1"/>
      <c r="VCU1"/>
      <c r="VCV1"/>
      <c r="VCW1"/>
      <c r="VCX1"/>
      <c r="VCY1"/>
      <c r="VCZ1"/>
      <c r="VDA1"/>
      <c r="VDB1"/>
      <c r="VDC1"/>
      <c r="VDD1"/>
      <c r="VDE1"/>
      <c r="VDF1"/>
      <c r="VDG1"/>
      <c r="VDH1"/>
      <c r="VDI1"/>
      <c r="VDJ1"/>
      <c r="VDK1"/>
      <c r="VDL1"/>
      <c r="VDM1"/>
      <c r="VDN1"/>
      <c r="VDO1"/>
      <c r="VDP1"/>
      <c r="VDQ1"/>
      <c r="VDR1"/>
      <c r="VDS1"/>
      <c r="VDT1"/>
      <c r="VDU1"/>
      <c r="VDV1"/>
      <c r="VDW1"/>
      <c r="VDX1"/>
      <c r="VDY1"/>
      <c r="VDZ1"/>
      <c r="VEA1"/>
      <c r="VEB1"/>
      <c r="VEC1"/>
      <c r="VED1"/>
      <c r="VEE1"/>
      <c r="VEF1"/>
      <c r="VEG1"/>
      <c r="VEH1"/>
      <c r="VEI1"/>
      <c r="VEJ1"/>
      <c r="VEK1"/>
      <c r="VEL1"/>
      <c r="VEM1"/>
      <c r="VEN1"/>
      <c r="VEO1"/>
      <c r="VEP1"/>
      <c r="VEQ1"/>
      <c r="VER1"/>
      <c r="VES1"/>
      <c r="VET1"/>
      <c r="VEU1"/>
      <c r="VEV1"/>
      <c r="VEW1"/>
      <c r="VEX1"/>
      <c r="VEY1"/>
      <c r="VEZ1"/>
      <c r="VFA1"/>
      <c r="VFB1"/>
      <c r="VFC1"/>
      <c r="VFD1"/>
      <c r="VFE1"/>
      <c r="VFF1"/>
      <c r="VFG1"/>
      <c r="VFH1"/>
      <c r="VFI1"/>
      <c r="VFJ1"/>
      <c r="VFK1"/>
      <c r="VFL1"/>
      <c r="VFM1"/>
      <c r="VFN1"/>
      <c r="VFO1"/>
      <c r="VFP1"/>
      <c r="VFQ1"/>
      <c r="VFR1"/>
      <c r="VFS1"/>
      <c r="VFT1"/>
      <c r="VFU1"/>
      <c r="VFV1"/>
      <c r="VFW1"/>
      <c r="VFX1"/>
      <c r="VFY1"/>
      <c r="VFZ1"/>
      <c r="VGA1"/>
      <c r="VGB1"/>
      <c r="VGC1"/>
      <c r="VGD1"/>
      <c r="VGE1"/>
      <c r="VGF1"/>
      <c r="VGG1"/>
      <c r="VGH1"/>
      <c r="VGI1"/>
      <c r="VGJ1"/>
      <c r="VGK1"/>
      <c r="VGL1"/>
      <c r="VGM1"/>
      <c r="VGN1"/>
      <c r="VGO1"/>
      <c r="VGP1"/>
      <c r="VGQ1"/>
      <c r="VGR1"/>
      <c r="VGS1"/>
      <c r="VGT1"/>
      <c r="VGU1"/>
      <c r="VGV1"/>
      <c r="VGW1"/>
      <c r="VGX1"/>
      <c r="VGY1"/>
      <c r="VGZ1"/>
      <c r="VHA1"/>
      <c r="VHB1"/>
      <c r="VHC1"/>
      <c r="VHD1"/>
      <c r="VHE1"/>
      <c r="VHF1"/>
      <c r="VHG1"/>
      <c r="VHH1"/>
      <c r="VHI1"/>
      <c r="VHJ1"/>
      <c r="VHK1"/>
      <c r="VHL1"/>
      <c r="VHM1"/>
      <c r="VHN1"/>
      <c r="VHO1"/>
      <c r="VHP1"/>
      <c r="VHQ1"/>
      <c r="VHR1"/>
      <c r="VHS1"/>
      <c r="VHT1"/>
      <c r="VHU1"/>
      <c r="VHV1"/>
      <c r="VHW1"/>
      <c r="VHX1"/>
      <c r="VHY1"/>
      <c r="VHZ1"/>
      <c r="VIA1"/>
      <c r="VIB1"/>
      <c r="VIC1"/>
      <c r="VID1"/>
      <c r="VIE1"/>
      <c r="VIF1"/>
      <c r="VIG1"/>
      <c r="VIH1"/>
      <c r="VII1"/>
      <c r="VIJ1"/>
      <c r="VIK1"/>
      <c r="VIL1"/>
      <c r="VIM1"/>
      <c r="VIN1"/>
      <c r="VIO1"/>
      <c r="VIP1"/>
      <c r="VIQ1"/>
      <c r="VIR1"/>
      <c r="VIS1"/>
      <c r="VIT1"/>
      <c r="VIU1"/>
      <c r="VIV1"/>
      <c r="VIW1"/>
      <c r="VIX1"/>
      <c r="VIY1"/>
      <c r="VIZ1"/>
      <c r="VJA1"/>
      <c r="VJB1"/>
      <c r="VJC1"/>
      <c r="VJD1"/>
      <c r="VJE1"/>
      <c r="VJF1"/>
      <c r="VJG1"/>
      <c r="VJH1"/>
      <c r="VJI1"/>
      <c r="VJJ1"/>
      <c r="VJK1"/>
      <c r="VJL1"/>
      <c r="VJM1"/>
      <c r="VJN1"/>
      <c r="VJO1"/>
      <c r="VJP1"/>
      <c r="VJQ1"/>
      <c r="VJR1"/>
      <c r="VJS1"/>
      <c r="VJT1"/>
      <c r="VJU1"/>
      <c r="VJV1"/>
      <c r="VJW1"/>
      <c r="VJX1"/>
      <c r="VJY1"/>
      <c r="VJZ1"/>
      <c r="VKA1"/>
      <c r="VKB1"/>
      <c r="VKC1"/>
      <c r="VKD1"/>
      <c r="VKE1"/>
      <c r="VKF1"/>
      <c r="VKG1"/>
      <c r="VKH1"/>
      <c r="VKI1"/>
      <c r="VKJ1"/>
      <c r="VKK1"/>
      <c r="VKL1"/>
      <c r="VKM1"/>
      <c r="VKN1"/>
      <c r="VKO1"/>
      <c r="VKP1"/>
      <c r="VKQ1"/>
      <c r="VKR1"/>
      <c r="VKS1"/>
      <c r="VKT1"/>
      <c r="VKU1"/>
      <c r="VKV1"/>
      <c r="VKW1"/>
      <c r="VKX1"/>
      <c r="VKY1"/>
      <c r="VKZ1"/>
      <c r="VLA1"/>
      <c r="VLB1"/>
      <c r="VLC1"/>
      <c r="VLD1"/>
      <c r="VLE1"/>
      <c r="VLF1"/>
      <c r="VLG1"/>
      <c r="VLH1"/>
      <c r="VLI1"/>
      <c r="VLJ1"/>
      <c r="VLK1"/>
      <c r="VLL1"/>
      <c r="VLM1"/>
      <c r="VLN1"/>
      <c r="VLO1"/>
      <c r="VLP1"/>
      <c r="VLQ1"/>
      <c r="VLR1"/>
      <c r="VLS1"/>
      <c r="VLT1"/>
      <c r="VLU1"/>
      <c r="VLV1"/>
      <c r="VLW1"/>
      <c r="VLX1"/>
      <c r="VLY1"/>
      <c r="VLZ1"/>
      <c r="VMA1"/>
      <c r="VMB1"/>
      <c r="VMC1"/>
      <c r="VMD1"/>
      <c r="VME1"/>
      <c r="VMF1"/>
      <c r="VMG1"/>
      <c r="VMH1"/>
      <c r="VMI1"/>
      <c r="VMJ1"/>
      <c r="VMK1"/>
      <c r="VML1"/>
      <c r="VMM1"/>
      <c r="VMN1"/>
      <c r="VMO1"/>
      <c r="VMP1"/>
      <c r="VMQ1"/>
      <c r="VMR1"/>
      <c r="VMS1"/>
      <c r="VMT1"/>
      <c r="VMU1"/>
      <c r="VMV1"/>
      <c r="VMW1"/>
      <c r="VMX1"/>
      <c r="VMY1"/>
      <c r="VMZ1"/>
      <c r="VNA1"/>
      <c r="VNB1"/>
      <c r="VNC1"/>
      <c r="VND1"/>
      <c r="VNE1"/>
      <c r="VNF1"/>
      <c r="VNG1"/>
      <c r="VNH1"/>
      <c r="VNI1"/>
      <c r="VNJ1"/>
      <c r="VNK1"/>
      <c r="VNL1"/>
      <c r="VNM1"/>
      <c r="VNN1"/>
      <c r="VNO1"/>
      <c r="VNP1"/>
      <c r="VNQ1"/>
      <c r="VNR1"/>
      <c r="VNS1"/>
      <c r="VNT1"/>
      <c r="VNU1"/>
      <c r="VNV1"/>
      <c r="VNW1"/>
      <c r="VNX1"/>
      <c r="VNY1"/>
      <c r="VNZ1"/>
      <c r="VOA1"/>
      <c r="VOB1"/>
      <c r="VOC1"/>
      <c r="VOD1"/>
      <c r="VOE1"/>
      <c r="VOF1"/>
      <c r="VOG1"/>
      <c r="VOH1"/>
      <c r="VOI1"/>
      <c r="VOJ1"/>
      <c r="VOK1"/>
      <c r="VOL1"/>
      <c r="VOM1"/>
      <c r="VON1"/>
      <c r="VOO1"/>
      <c r="VOP1"/>
      <c r="VOQ1"/>
      <c r="VOR1"/>
      <c r="VOS1"/>
      <c r="VOT1"/>
      <c r="VOU1"/>
      <c r="VOV1"/>
      <c r="VOW1"/>
      <c r="VOX1"/>
      <c r="VOY1"/>
      <c r="VOZ1"/>
      <c r="VPA1"/>
      <c r="VPB1"/>
      <c r="VPC1"/>
      <c r="VPD1"/>
      <c r="VPE1"/>
      <c r="VPF1"/>
      <c r="VPG1"/>
      <c r="VPH1"/>
      <c r="VPI1"/>
      <c r="VPJ1"/>
      <c r="VPK1"/>
      <c r="VPL1"/>
      <c r="VPM1"/>
      <c r="VPN1"/>
      <c r="VPO1"/>
      <c r="VPP1"/>
      <c r="VPQ1"/>
      <c r="VPR1"/>
      <c r="VPS1"/>
      <c r="VPT1"/>
      <c r="VPU1"/>
      <c r="VPV1"/>
      <c r="VPW1"/>
      <c r="VPX1"/>
      <c r="VPY1"/>
      <c r="VPZ1"/>
      <c r="VQA1"/>
      <c r="VQB1"/>
      <c r="VQC1"/>
      <c r="VQD1"/>
      <c r="VQE1"/>
      <c r="VQF1"/>
      <c r="VQG1"/>
      <c r="VQH1"/>
      <c r="VQI1"/>
      <c r="VQJ1"/>
      <c r="VQK1"/>
      <c r="VQL1"/>
      <c r="VQM1"/>
      <c r="VQN1"/>
      <c r="VQO1"/>
      <c r="VQP1"/>
      <c r="VQQ1"/>
      <c r="VQR1"/>
      <c r="VQS1"/>
      <c r="VQT1"/>
      <c r="VQU1"/>
      <c r="VQV1"/>
      <c r="VQW1"/>
      <c r="VQX1"/>
      <c r="VQY1"/>
      <c r="VQZ1"/>
      <c r="VRA1"/>
      <c r="VRB1"/>
      <c r="VRC1"/>
      <c r="VRD1"/>
      <c r="VRE1"/>
      <c r="VRF1"/>
      <c r="VRG1"/>
      <c r="VRH1"/>
      <c r="VRI1"/>
      <c r="VRJ1"/>
      <c r="VRK1"/>
      <c r="VRL1"/>
      <c r="VRM1"/>
      <c r="VRN1"/>
      <c r="VRO1"/>
      <c r="VRP1"/>
      <c r="VRQ1"/>
      <c r="VRR1"/>
      <c r="VRS1"/>
      <c r="VRT1"/>
      <c r="VRU1"/>
      <c r="VRV1"/>
      <c r="VRW1"/>
      <c r="VRX1"/>
      <c r="VRY1"/>
      <c r="VRZ1"/>
      <c r="VSA1"/>
      <c r="VSB1"/>
      <c r="VSC1"/>
      <c r="VSD1"/>
      <c r="VSE1"/>
      <c r="VSF1"/>
      <c r="VSG1"/>
      <c r="VSH1"/>
      <c r="VSI1"/>
      <c r="VSJ1"/>
      <c r="VSK1"/>
      <c r="VSL1"/>
      <c r="VSM1"/>
      <c r="VSN1"/>
      <c r="VSO1"/>
      <c r="VSP1"/>
      <c r="VSQ1"/>
      <c r="VSR1"/>
      <c r="VSS1"/>
      <c r="VST1"/>
      <c r="VSU1"/>
      <c r="VSV1"/>
      <c r="VSW1"/>
      <c r="VSX1"/>
      <c r="VSY1"/>
      <c r="VSZ1"/>
      <c r="VTA1"/>
      <c r="VTB1"/>
      <c r="VTC1"/>
      <c r="VTD1"/>
      <c r="VTE1"/>
      <c r="VTF1"/>
      <c r="VTG1"/>
      <c r="VTH1"/>
      <c r="VTI1"/>
      <c r="VTJ1"/>
      <c r="VTK1"/>
      <c r="VTL1"/>
      <c r="VTM1"/>
      <c r="VTN1"/>
      <c r="VTO1"/>
      <c r="VTP1"/>
      <c r="VTQ1"/>
      <c r="VTR1"/>
      <c r="VTS1"/>
      <c r="VTT1"/>
      <c r="VTU1"/>
      <c r="VTV1"/>
      <c r="VTW1"/>
      <c r="VTX1"/>
      <c r="VTY1"/>
      <c r="VTZ1"/>
      <c r="VUA1"/>
      <c r="VUB1"/>
      <c r="VUC1"/>
      <c r="VUD1"/>
      <c r="VUE1"/>
      <c r="VUF1"/>
      <c r="VUG1"/>
      <c r="VUH1"/>
      <c r="VUI1"/>
      <c r="VUJ1"/>
      <c r="VUK1"/>
      <c r="VUL1"/>
      <c r="VUM1"/>
      <c r="VUN1"/>
      <c r="VUO1"/>
      <c r="VUP1"/>
      <c r="VUQ1"/>
      <c r="VUR1"/>
      <c r="VUS1"/>
      <c r="VUT1"/>
      <c r="VUU1"/>
      <c r="VUV1"/>
      <c r="VUW1"/>
      <c r="VUX1"/>
      <c r="VUY1"/>
      <c r="VUZ1"/>
      <c r="VVA1"/>
      <c r="VVB1"/>
      <c r="VVC1"/>
      <c r="VVD1"/>
      <c r="VVE1"/>
      <c r="VVF1"/>
      <c r="VVG1"/>
      <c r="VVH1"/>
      <c r="VVI1"/>
      <c r="VVJ1"/>
      <c r="VVK1"/>
      <c r="VVL1"/>
      <c r="VVM1"/>
      <c r="VVN1"/>
      <c r="VVO1"/>
      <c r="VVP1"/>
      <c r="VVQ1"/>
      <c r="VVR1"/>
      <c r="VVS1"/>
      <c r="VVT1"/>
      <c r="VVU1"/>
      <c r="VVV1"/>
      <c r="VVW1"/>
      <c r="VVX1"/>
      <c r="VVY1"/>
      <c r="VVZ1"/>
      <c r="VWA1"/>
      <c r="VWB1"/>
      <c r="VWC1"/>
      <c r="VWD1"/>
      <c r="VWE1"/>
      <c r="VWF1"/>
      <c r="VWG1"/>
      <c r="VWH1"/>
      <c r="VWI1"/>
      <c r="VWJ1"/>
      <c r="VWK1"/>
      <c r="VWL1"/>
      <c r="VWM1"/>
      <c r="VWN1"/>
      <c r="VWO1"/>
      <c r="VWP1"/>
      <c r="VWQ1"/>
      <c r="VWR1"/>
      <c r="VWS1"/>
      <c r="VWT1"/>
      <c r="VWU1"/>
      <c r="VWV1"/>
      <c r="VWW1"/>
      <c r="VWX1"/>
      <c r="VWY1"/>
      <c r="VWZ1"/>
      <c r="VXA1"/>
      <c r="VXB1"/>
      <c r="VXC1"/>
      <c r="VXD1"/>
      <c r="VXE1"/>
      <c r="VXF1"/>
      <c r="VXG1"/>
      <c r="VXH1"/>
      <c r="VXI1"/>
      <c r="VXJ1"/>
      <c r="VXK1"/>
      <c r="VXL1"/>
      <c r="VXM1"/>
      <c r="VXN1"/>
      <c r="VXO1"/>
      <c r="VXP1"/>
      <c r="VXQ1"/>
      <c r="VXR1"/>
      <c r="VXS1"/>
      <c r="VXT1"/>
      <c r="VXU1"/>
      <c r="VXV1"/>
      <c r="VXW1"/>
      <c r="VXX1"/>
      <c r="VXY1"/>
      <c r="VXZ1"/>
      <c r="VYA1"/>
      <c r="VYB1"/>
      <c r="VYC1"/>
      <c r="VYD1"/>
      <c r="VYE1"/>
      <c r="VYF1"/>
      <c r="VYG1"/>
      <c r="VYH1"/>
      <c r="VYI1"/>
      <c r="VYJ1"/>
      <c r="VYK1"/>
      <c r="VYL1"/>
      <c r="VYM1"/>
      <c r="VYN1"/>
      <c r="VYO1"/>
      <c r="VYP1"/>
      <c r="VYQ1"/>
      <c r="VYR1"/>
      <c r="VYS1"/>
      <c r="VYT1"/>
      <c r="VYU1"/>
      <c r="VYV1"/>
      <c r="VYW1"/>
      <c r="VYX1"/>
      <c r="VYY1"/>
      <c r="VYZ1"/>
      <c r="VZA1"/>
      <c r="VZB1"/>
      <c r="VZC1"/>
      <c r="VZD1"/>
      <c r="VZE1"/>
      <c r="VZF1"/>
      <c r="VZG1"/>
      <c r="VZH1"/>
      <c r="VZI1"/>
      <c r="VZJ1"/>
      <c r="VZK1"/>
      <c r="VZL1"/>
      <c r="VZM1"/>
      <c r="VZN1"/>
      <c r="VZO1"/>
      <c r="VZP1"/>
      <c r="VZQ1"/>
      <c r="VZR1"/>
      <c r="VZS1"/>
      <c r="VZT1"/>
      <c r="VZU1"/>
      <c r="VZV1"/>
      <c r="VZW1"/>
      <c r="VZX1"/>
      <c r="VZY1"/>
      <c r="VZZ1"/>
      <c r="WAA1"/>
      <c r="WAB1"/>
      <c r="WAC1"/>
      <c r="WAD1"/>
      <c r="WAE1"/>
      <c r="WAF1"/>
      <c r="WAG1"/>
      <c r="WAH1"/>
      <c r="WAI1"/>
      <c r="WAJ1"/>
      <c r="WAK1"/>
      <c r="WAL1"/>
      <c r="WAM1"/>
      <c r="WAN1"/>
      <c r="WAO1"/>
      <c r="WAP1"/>
      <c r="WAQ1"/>
      <c r="WAR1"/>
      <c r="WAS1"/>
      <c r="WAT1"/>
      <c r="WAU1"/>
      <c r="WAV1"/>
      <c r="WAW1"/>
      <c r="WAX1"/>
      <c r="WAY1"/>
      <c r="WAZ1"/>
      <c r="WBA1"/>
      <c r="WBB1"/>
      <c r="WBC1"/>
      <c r="WBD1"/>
      <c r="WBE1"/>
      <c r="WBF1"/>
      <c r="WBG1"/>
      <c r="WBH1"/>
      <c r="WBI1"/>
      <c r="WBJ1"/>
      <c r="WBK1"/>
      <c r="WBL1"/>
      <c r="WBM1"/>
      <c r="WBN1"/>
      <c r="WBO1"/>
      <c r="WBP1"/>
      <c r="WBQ1"/>
      <c r="WBR1"/>
      <c r="WBS1"/>
      <c r="WBT1"/>
      <c r="WBU1"/>
      <c r="WBV1"/>
      <c r="WBW1"/>
      <c r="WBX1"/>
      <c r="WBY1"/>
      <c r="WBZ1"/>
      <c r="WCA1"/>
      <c r="WCB1"/>
      <c r="WCC1"/>
      <c r="WCD1"/>
      <c r="WCE1"/>
      <c r="WCF1"/>
      <c r="WCG1"/>
      <c r="WCH1"/>
      <c r="WCI1"/>
      <c r="WCJ1"/>
      <c r="WCK1"/>
      <c r="WCL1"/>
      <c r="WCM1"/>
      <c r="WCN1"/>
      <c r="WCO1"/>
      <c r="WCP1"/>
      <c r="WCQ1"/>
      <c r="WCR1"/>
      <c r="WCS1"/>
      <c r="WCT1"/>
      <c r="WCU1"/>
      <c r="WCV1"/>
      <c r="WCW1"/>
      <c r="WCX1"/>
      <c r="WCY1"/>
      <c r="WCZ1"/>
      <c r="WDA1"/>
      <c r="WDB1"/>
      <c r="WDC1"/>
      <c r="WDD1"/>
      <c r="WDE1"/>
      <c r="WDF1"/>
      <c r="WDG1"/>
      <c r="WDH1"/>
      <c r="WDI1"/>
      <c r="WDJ1"/>
      <c r="WDK1"/>
      <c r="WDL1"/>
      <c r="WDM1"/>
      <c r="WDN1"/>
      <c r="WDO1"/>
      <c r="WDP1"/>
      <c r="WDQ1"/>
      <c r="WDR1"/>
      <c r="WDS1"/>
      <c r="WDT1"/>
      <c r="WDU1"/>
      <c r="WDV1"/>
      <c r="WDW1"/>
      <c r="WDX1"/>
      <c r="WDY1"/>
      <c r="WDZ1"/>
      <c r="WEA1"/>
      <c r="WEB1"/>
      <c r="WEC1"/>
      <c r="WED1"/>
      <c r="WEE1"/>
      <c r="WEF1"/>
      <c r="WEG1"/>
      <c r="WEH1"/>
      <c r="WEI1"/>
      <c r="WEJ1"/>
      <c r="WEK1"/>
      <c r="WEL1"/>
      <c r="WEM1"/>
      <c r="WEN1"/>
      <c r="WEO1"/>
      <c r="WEP1"/>
      <c r="WEQ1"/>
      <c r="WER1"/>
      <c r="WES1"/>
      <c r="WET1"/>
      <c r="WEU1"/>
      <c r="WEV1"/>
      <c r="WEW1"/>
      <c r="WEX1"/>
      <c r="WEY1"/>
      <c r="WEZ1"/>
      <c r="WFA1"/>
      <c r="WFB1"/>
      <c r="WFC1"/>
      <c r="WFD1"/>
      <c r="WFE1"/>
      <c r="WFF1"/>
      <c r="WFG1"/>
      <c r="WFH1"/>
      <c r="WFI1"/>
      <c r="WFJ1"/>
      <c r="WFK1"/>
      <c r="WFL1"/>
      <c r="WFM1"/>
      <c r="WFN1"/>
      <c r="WFO1"/>
      <c r="WFP1"/>
      <c r="WFQ1"/>
      <c r="WFR1"/>
      <c r="WFS1"/>
      <c r="WFT1"/>
      <c r="WFU1"/>
      <c r="WFV1"/>
      <c r="WFW1"/>
      <c r="WFX1"/>
      <c r="WFY1"/>
      <c r="WFZ1"/>
      <c r="WGA1"/>
      <c r="WGB1"/>
      <c r="WGC1"/>
      <c r="WGD1"/>
      <c r="WGE1"/>
      <c r="WGF1"/>
      <c r="WGG1"/>
      <c r="WGH1"/>
      <c r="WGI1"/>
      <c r="WGJ1"/>
      <c r="WGK1"/>
      <c r="WGL1"/>
      <c r="WGM1"/>
      <c r="WGN1"/>
      <c r="WGO1"/>
      <c r="WGP1"/>
      <c r="WGQ1"/>
      <c r="WGR1"/>
      <c r="WGS1"/>
      <c r="WGT1"/>
      <c r="WGU1"/>
      <c r="WGV1"/>
      <c r="WGW1"/>
      <c r="WGX1"/>
      <c r="WGY1"/>
      <c r="WGZ1"/>
      <c r="WHA1"/>
      <c r="WHB1"/>
      <c r="WHC1"/>
      <c r="WHD1"/>
      <c r="WHE1"/>
      <c r="WHF1"/>
      <c r="WHG1"/>
      <c r="WHH1"/>
      <c r="WHI1"/>
      <c r="WHJ1"/>
      <c r="WHK1"/>
      <c r="WHL1"/>
      <c r="WHM1"/>
      <c r="WHN1"/>
      <c r="WHO1"/>
      <c r="WHP1"/>
      <c r="WHQ1"/>
      <c r="WHR1"/>
      <c r="WHS1"/>
      <c r="WHT1"/>
      <c r="WHU1"/>
      <c r="WHV1"/>
      <c r="WHW1"/>
      <c r="WHX1"/>
      <c r="WHY1"/>
      <c r="WHZ1"/>
      <c r="WIA1"/>
      <c r="WIB1"/>
      <c r="WIC1"/>
      <c r="WID1"/>
      <c r="WIE1"/>
      <c r="WIF1"/>
      <c r="WIG1"/>
      <c r="WIH1"/>
      <c r="WII1"/>
      <c r="WIJ1"/>
      <c r="WIK1"/>
      <c r="WIL1"/>
      <c r="WIM1"/>
      <c r="WIN1"/>
      <c r="WIO1"/>
      <c r="WIP1"/>
      <c r="WIQ1"/>
      <c r="WIR1"/>
      <c r="WIS1"/>
      <c r="WIT1"/>
      <c r="WIU1"/>
      <c r="WIV1"/>
      <c r="WIW1"/>
      <c r="WIX1"/>
      <c r="WIY1"/>
      <c r="WIZ1"/>
      <c r="WJA1"/>
      <c r="WJB1"/>
      <c r="WJC1"/>
      <c r="WJD1"/>
      <c r="WJE1"/>
      <c r="WJF1"/>
      <c r="WJG1"/>
      <c r="WJH1"/>
      <c r="WJI1"/>
      <c r="WJJ1"/>
      <c r="WJK1"/>
      <c r="WJL1"/>
      <c r="WJM1"/>
      <c r="WJN1"/>
      <c r="WJO1"/>
      <c r="WJP1"/>
      <c r="WJQ1"/>
      <c r="WJR1"/>
      <c r="WJS1"/>
      <c r="WJT1"/>
      <c r="WJU1"/>
      <c r="WJV1"/>
      <c r="WJW1"/>
      <c r="WJX1"/>
      <c r="WJY1"/>
      <c r="WJZ1"/>
      <c r="WKA1"/>
      <c r="WKB1"/>
      <c r="WKC1"/>
      <c r="WKD1"/>
      <c r="WKE1"/>
      <c r="WKF1"/>
      <c r="WKG1"/>
      <c r="WKH1"/>
      <c r="WKI1"/>
      <c r="WKJ1"/>
      <c r="WKK1"/>
      <c r="WKL1"/>
      <c r="WKM1"/>
      <c r="WKN1"/>
      <c r="WKO1"/>
      <c r="WKP1"/>
      <c r="WKQ1"/>
      <c r="WKR1"/>
      <c r="WKS1"/>
      <c r="WKT1"/>
      <c r="WKU1"/>
      <c r="WKV1"/>
      <c r="WKW1"/>
      <c r="WKX1"/>
      <c r="WKY1"/>
      <c r="WKZ1"/>
      <c r="WLA1"/>
      <c r="WLB1"/>
      <c r="WLC1"/>
      <c r="WLD1"/>
      <c r="WLE1"/>
      <c r="WLF1"/>
      <c r="WLG1"/>
      <c r="WLH1"/>
      <c r="WLI1"/>
      <c r="WLJ1"/>
      <c r="WLK1"/>
      <c r="WLL1"/>
      <c r="WLM1"/>
      <c r="WLN1"/>
      <c r="WLO1"/>
      <c r="WLP1"/>
      <c r="WLQ1"/>
      <c r="WLR1"/>
      <c r="WLS1"/>
      <c r="WLT1"/>
      <c r="WLU1"/>
      <c r="WLV1"/>
      <c r="WLW1"/>
      <c r="WLX1"/>
      <c r="WLY1"/>
      <c r="WLZ1"/>
      <c r="WMA1"/>
      <c r="WMB1"/>
      <c r="WMC1"/>
      <c r="WMD1"/>
      <c r="WME1"/>
      <c r="WMF1"/>
      <c r="WMG1"/>
      <c r="WMH1"/>
      <c r="WMI1"/>
      <c r="WMJ1"/>
      <c r="WMK1"/>
      <c r="WML1"/>
      <c r="WMM1"/>
      <c r="WMN1"/>
      <c r="WMO1"/>
      <c r="WMP1"/>
      <c r="WMQ1"/>
      <c r="WMR1"/>
      <c r="WMS1"/>
      <c r="WMT1"/>
      <c r="WMU1"/>
      <c r="WMV1"/>
      <c r="WMW1"/>
      <c r="WMX1"/>
      <c r="WMY1"/>
      <c r="WMZ1"/>
      <c r="WNA1"/>
      <c r="WNB1"/>
      <c r="WNC1"/>
      <c r="WND1"/>
      <c r="WNE1"/>
      <c r="WNF1"/>
      <c r="WNG1"/>
      <c r="WNH1"/>
      <c r="WNI1"/>
      <c r="WNJ1"/>
      <c r="WNK1"/>
      <c r="WNL1"/>
      <c r="WNM1"/>
      <c r="WNN1"/>
      <c r="WNO1"/>
      <c r="WNP1"/>
      <c r="WNQ1"/>
      <c r="WNR1"/>
      <c r="WNS1"/>
      <c r="WNT1"/>
      <c r="WNU1"/>
      <c r="WNV1"/>
      <c r="WNW1"/>
      <c r="WNX1"/>
      <c r="WNY1"/>
      <c r="WNZ1"/>
      <c r="WOA1"/>
      <c r="WOB1"/>
      <c r="WOC1"/>
      <c r="WOD1"/>
      <c r="WOE1"/>
      <c r="WOF1"/>
      <c r="WOG1"/>
      <c r="WOH1"/>
      <c r="WOI1"/>
      <c r="WOJ1"/>
      <c r="WOK1"/>
      <c r="WOL1"/>
      <c r="WOM1"/>
      <c r="WON1"/>
      <c r="WOO1"/>
      <c r="WOP1"/>
      <c r="WOQ1"/>
      <c r="WOR1"/>
      <c r="WOS1"/>
      <c r="WOT1"/>
      <c r="WOU1"/>
      <c r="WOV1"/>
      <c r="WOW1"/>
      <c r="WOX1"/>
      <c r="WOY1"/>
      <c r="WOZ1"/>
      <c r="WPA1"/>
      <c r="WPB1"/>
      <c r="WPC1"/>
      <c r="WPD1"/>
      <c r="WPE1"/>
      <c r="WPF1"/>
      <c r="WPG1"/>
      <c r="WPH1"/>
      <c r="WPI1"/>
      <c r="WPJ1"/>
      <c r="WPK1"/>
      <c r="WPL1"/>
      <c r="WPM1"/>
      <c r="WPN1"/>
      <c r="WPO1"/>
      <c r="WPP1"/>
      <c r="WPQ1"/>
      <c r="WPR1"/>
      <c r="WPS1"/>
      <c r="WPT1"/>
      <c r="WPU1"/>
      <c r="WPV1"/>
      <c r="WPW1"/>
      <c r="WPX1"/>
      <c r="WPY1"/>
      <c r="WPZ1"/>
      <c r="WQA1"/>
      <c r="WQB1"/>
      <c r="WQC1"/>
      <c r="WQD1"/>
      <c r="WQE1"/>
      <c r="WQF1"/>
      <c r="WQG1"/>
      <c r="WQH1"/>
      <c r="WQI1"/>
      <c r="WQJ1"/>
      <c r="WQK1"/>
      <c r="WQL1"/>
      <c r="WQM1"/>
      <c r="WQN1"/>
      <c r="WQO1"/>
      <c r="WQP1"/>
      <c r="WQQ1"/>
      <c r="WQR1"/>
      <c r="WQS1"/>
      <c r="WQT1"/>
      <c r="WQU1"/>
      <c r="WQV1"/>
      <c r="WQW1"/>
      <c r="WQX1"/>
      <c r="WQY1"/>
      <c r="WQZ1"/>
      <c r="WRA1"/>
      <c r="WRB1"/>
      <c r="WRC1"/>
      <c r="WRD1"/>
      <c r="WRE1"/>
      <c r="WRF1"/>
      <c r="WRG1"/>
      <c r="WRH1"/>
      <c r="WRI1"/>
      <c r="WRJ1"/>
      <c r="WRK1"/>
      <c r="WRL1"/>
      <c r="WRM1"/>
      <c r="WRN1"/>
      <c r="WRO1"/>
      <c r="WRP1"/>
      <c r="WRQ1"/>
      <c r="WRR1"/>
      <c r="WRS1"/>
      <c r="WRT1"/>
      <c r="WRU1"/>
      <c r="WRV1"/>
      <c r="WRW1"/>
      <c r="WRX1"/>
      <c r="WRY1"/>
      <c r="WRZ1"/>
      <c r="WSA1"/>
      <c r="WSB1"/>
      <c r="WSC1"/>
      <c r="WSD1"/>
      <c r="WSE1"/>
      <c r="WSF1"/>
      <c r="WSG1"/>
      <c r="WSH1"/>
      <c r="WSI1"/>
      <c r="WSJ1"/>
      <c r="WSK1"/>
      <c r="WSL1"/>
      <c r="WSM1"/>
      <c r="WSN1"/>
      <c r="WSO1"/>
      <c r="WSP1"/>
      <c r="WSQ1"/>
      <c r="WSR1"/>
      <c r="WSS1"/>
      <c r="WST1"/>
      <c r="WSU1"/>
      <c r="WSV1"/>
      <c r="WSW1"/>
      <c r="WSX1"/>
      <c r="WSY1"/>
      <c r="WSZ1"/>
      <c r="WTA1"/>
      <c r="WTB1"/>
      <c r="WTC1"/>
      <c r="WTD1"/>
      <c r="WTE1"/>
      <c r="WTF1"/>
      <c r="WTG1"/>
      <c r="WTH1"/>
      <c r="WTI1"/>
      <c r="WTJ1"/>
      <c r="WTK1"/>
      <c r="WTL1"/>
      <c r="WTM1"/>
      <c r="WTN1"/>
      <c r="WTO1"/>
      <c r="WTP1"/>
      <c r="WTQ1"/>
      <c r="WTR1"/>
      <c r="WTS1"/>
      <c r="WTT1"/>
      <c r="WTU1"/>
      <c r="WTV1"/>
      <c r="WTW1"/>
      <c r="WTX1"/>
      <c r="WTY1"/>
      <c r="WTZ1"/>
      <c r="WUA1"/>
      <c r="WUB1"/>
      <c r="WUC1"/>
      <c r="WUD1"/>
      <c r="WUE1"/>
      <c r="WUF1"/>
      <c r="WUG1"/>
      <c r="WUH1"/>
      <c r="WUI1"/>
      <c r="WUJ1"/>
      <c r="WUK1"/>
      <c r="WUL1"/>
      <c r="WUM1"/>
      <c r="WUN1"/>
      <c r="WUO1"/>
      <c r="WUP1"/>
      <c r="WUQ1"/>
      <c r="WUR1"/>
      <c r="WUS1"/>
      <c r="WUT1"/>
      <c r="WUU1"/>
      <c r="WUV1"/>
      <c r="WUW1"/>
      <c r="WUX1"/>
      <c r="WUY1"/>
      <c r="WUZ1"/>
      <c r="WVA1"/>
      <c r="WVB1"/>
      <c r="WVC1"/>
      <c r="WVD1"/>
      <c r="WVE1"/>
      <c r="WVF1"/>
      <c r="WVG1"/>
      <c r="WVH1"/>
      <c r="WVI1"/>
      <c r="WVJ1"/>
      <c r="WVK1"/>
      <c r="WVL1"/>
      <c r="WVM1"/>
      <c r="WVN1"/>
      <c r="WVO1"/>
      <c r="WVP1"/>
      <c r="WVQ1"/>
      <c r="WVR1"/>
      <c r="WVS1"/>
      <c r="WVT1"/>
      <c r="WVU1"/>
      <c r="WVV1"/>
      <c r="WVW1"/>
      <c r="WVX1"/>
      <c r="WVY1"/>
      <c r="WVZ1"/>
      <c r="WWA1"/>
      <c r="WWB1"/>
      <c r="WWC1"/>
      <c r="WWD1"/>
      <c r="WWE1"/>
      <c r="WWF1"/>
      <c r="WWG1"/>
      <c r="WWH1"/>
      <c r="WWI1"/>
      <c r="WWJ1"/>
      <c r="WWK1"/>
      <c r="WWL1"/>
      <c r="WWM1"/>
      <c r="WWN1"/>
      <c r="WWO1"/>
      <c r="WWP1"/>
      <c r="WWQ1"/>
      <c r="WWR1"/>
      <c r="WWS1"/>
      <c r="WWT1"/>
      <c r="WWU1"/>
      <c r="WWV1"/>
      <c r="WWW1"/>
      <c r="WWX1"/>
      <c r="WWY1"/>
      <c r="WWZ1"/>
      <c r="WXA1"/>
      <c r="WXB1"/>
      <c r="WXC1"/>
      <c r="WXD1"/>
      <c r="WXE1"/>
      <c r="WXF1"/>
      <c r="WXG1"/>
      <c r="WXH1"/>
      <c r="WXI1"/>
      <c r="WXJ1"/>
      <c r="WXK1"/>
      <c r="WXL1"/>
      <c r="WXM1"/>
      <c r="WXN1"/>
      <c r="WXO1"/>
      <c r="WXP1"/>
      <c r="WXQ1"/>
      <c r="WXR1"/>
      <c r="WXS1"/>
      <c r="WXT1"/>
      <c r="WXU1"/>
      <c r="WXV1"/>
      <c r="WXW1"/>
      <c r="WXX1"/>
      <c r="WXY1"/>
      <c r="WXZ1"/>
      <c r="WYA1"/>
      <c r="WYB1"/>
      <c r="WYC1"/>
      <c r="WYD1"/>
      <c r="WYE1"/>
      <c r="WYF1"/>
      <c r="WYG1"/>
      <c r="WYH1"/>
      <c r="WYI1"/>
      <c r="WYJ1"/>
      <c r="WYK1"/>
      <c r="WYL1"/>
      <c r="WYM1"/>
      <c r="WYN1"/>
      <c r="WYO1"/>
      <c r="WYP1"/>
      <c r="WYQ1"/>
      <c r="WYR1"/>
      <c r="WYS1"/>
      <c r="WYT1"/>
      <c r="WYU1"/>
      <c r="WYV1"/>
      <c r="WYW1"/>
      <c r="WYX1"/>
      <c r="WYY1"/>
      <c r="WYZ1"/>
      <c r="WZA1"/>
      <c r="WZB1"/>
      <c r="WZC1"/>
      <c r="WZD1"/>
      <c r="WZE1"/>
      <c r="WZF1"/>
      <c r="WZG1"/>
      <c r="WZH1"/>
      <c r="WZI1"/>
      <c r="WZJ1"/>
      <c r="WZK1"/>
      <c r="WZL1"/>
      <c r="WZM1"/>
      <c r="WZN1"/>
      <c r="WZO1"/>
      <c r="WZP1"/>
      <c r="WZQ1"/>
      <c r="WZR1"/>
      <c r="WZS1"/>
      <c r="WZT1"/>
      <c r="WZU1"/>
      <c r="WZV1"/>
      <c r="WZW1"/>
      <c r="WZX1"/>
      <c r="WZY1"/>
      <c r="WZZ1"/>
      <c r="XAA1"/>
      <c r="XAB1"/>
      <c r="XAC1"/>
      <c r="XAD1"/>
      <c r="XAE1"/>
      <c r="XAF1"/>
      <c r="XAG1"/>
      <c r="XAH1"/>
      <c r="XAI1"/>
      <c r="XAJ1"/>
      <c r="XAK1"/>
      <c r="XAL1"/>
      <c r="XAM1"/>
      <c r="XAN1"/>
      <c r="XAO1"/>
      <c r="XAP1"/>
      <c r="XAQ1"/>
      <c r="XAR1"/>
      <c r="XAS1"/>
      <c r="XAT1"/>
      <c r="XAU1"/>
      <c r="XAV1"/>
      <c r="XAW1"/>
      <c r="XAX1"/>
      <c r="XAY1"/>
      <c r="XAZ1"/>
      <c r="XBA1"/>
      <c r="XBB1"/>
      <c r="XBC1"/>
      <c r="XBD1"/>
      <c r="XBE1"/>
      <c r="XBF1"/>
      <c r="XBG1"/>
      <c r="XBH1"/>
      <c r="XBI1"/>
      <c r="XBJ1"/>
      <c r="XBK1"/>
      <c r="XBL1"/>
      <c r="XBM1"/>
      <c r="XBN1"/>
      <c r="XBO1"/>
      <c r="XBP1"/>
      <c r="XBQ1"/>
      <c r="XBR1"/>
      <c r="XBS1"/>
      <c r="XBT1"/>
      <c r="XBU1"/>
      <c r="XBV1"/>
      <c r="XBW1"/>
      <c r="XBX1"/>
      <c r="XBY1"/>
      <c r="XBZ1"/>
      <c r="XCA1"/>
      <c r="XCB1"/>
      <c r="XCC1"/>
      <c r="XCD1"/>
      <c r="XCE1"/>
      <c r="XCF1"/>
      <c r="XCG1"/>
      <c r="XCH1"/>
      <c r="XCI1"/>
      <c r="XCJ1"/>
      <c r="XCK1"/>
      <c r="XCL1"/>
      <c r="XCM1"/>
      <c r="XCN1"/>
      <c r="XCO1"/>
      <c r="XCP1"/>
      <c r="XCQ1"/>
      <c r="XCR1"/>
      <c r="XCS1"/>
      <c r="XCT1"/>
      <c r="XCU1"/>
      <c r="XCV1"/>
      <c r="XCW1"/>
      <c r="XCX1"/>
      <c r="XCY1"/>
      <c r="XCZ1"/>
      <c r="XDA1"/>
      <c r="XDB1"/>
      <c r="XDC1"/>
      <c r="XDD1"/>
      <c r="XDE1"/>
      <c r="XDF1"/>
      <c r="XDG1"/>
      <c r="XDH1"/>
      <c r="XDI1"/>
      <c r="XDJ1"/>
      <c r="XDK1"/>
      <c r="XDL1"/>
      <c r="XDM1"/>
      <c r="XDN1"/>
      <c r="XDO1"/>
      <c r="XDP1"/>
      <c r="XDQ1"/>
      <c r="XDR1"/>
      <c r="XDS1"/>
      <c r="XDT1"/>
      <c r="XDU1"/>
      <c r="XDV1"/>
      <c r="XDW1"/>
      <c r="XDX1"/>
      <c r="XDY1"/>
      <c r="XDZ1"/>
      <c r="XEA1"/>
      <c r="XEB1"/>
      <c r="XEC1"/>
      <c r="XED1"/>
      <c r="XEE1"/>
      <c r="XEF1"/>
      <c r="XEG1"/>
      <c r="XEH1"/>
      <c r="XEI1"/>
      <c r="XEJ1"/>
      <c r="XEK1"/>
      <c r="XEL1"/>
      <c r="XEM1"/>
      <c r="XEN1"/>
      <c r="XEO1"/>
      <c r="XEP1"/>
      <c r="XEQ1"/>
      <c r="XER1"/>
      <c r="XES1"/>
      <c r="XET1"/>
      <c r="XEU1"/>
      <c r="XEV1"/>
      <c r="XEW1"/>
      <c r="XEX1"/>
      <c r="XEY1"/>
      <c r="XEZ1"/>
      <c r="XFA1"/>
      <c r="XFB1"/>
      <c r="XFC1"/>
    </row>
    <row r="2" spans="2:16383" s="87" customFormat="1" ht="25.5" customHeight="1" x14ac:dyDescent="0.25">
      <c r="B2" s="88" t="s">
        <v>1762</v>
      </c>
      <c r="C2" s="70"/>
      <c r="D2" s="70"/>
      <c r="E2" s="70"/>
      <c r="F2" s="70"/>
      <c r="G2" s="70"/>
      <c r="H2" s="70"/>
      <c r="I2" s="70"/>
      <c r="J2" s="70"/>
      <c r="K2" s="70"/>
      <c r="L2" s="70"/>
      <c r="M2" s="70"/>
      <c r="N2" s="70"/>
      <c r="O2" s="70"/>
      <c r="P2" s="70"/>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c r="UX2"/>
      <c r="UY2"/>
      <c r="UZ2"/>
      <c r="VA2"/>
      <c r="VB2"/>
      <c r="VC2"/>
      <c r="VD2"/>
      <c r="VE2"/>
      <c r="VF2"/>
      <c r="VG2"/>
      <c r="VH2"/>
      <c r="VI2"/>
      <c r="VJ2"/>
      <c r="VK2"/>
      <c r="VL2"/>
      <c r="VM2"/>
      <c r="VN2"/>
      <c r="VO2"/>
      <c r="VP2"/>
      <c r="VQ2"/>
      <c r="VR2"/>
      <c r="VS2"/>
      <c r="VT2"/>
      <c r="VU2"/>
      <c r="VV2"/>
      <c r="VW2"/>
      <c r="VX2"/>
      <c r="VY2"/>
      <c r="VZ2"/>
      <c r="WA2"/>
      <c r="WB2"/>
      <c r="WC2"/>
      <c r="WD2"/>
      <c r="WE2"/>
      <c r="WF2"/>
      <c r="WG2"/>
      <c r="WH2"/>
      <c r="WI2"/>
      <c r="WJ2"/>
      <c r="WK2"/>
      <c r="WL2"/>
      <c r="WM2"/>
      <c r="WN2"/>
      <c r="WO2"/>
      <c r="WP2"/>
      <c r="WQ2"/>
      <c r="WR2"/>
      <c r="WS2"/>
      <c r="WT2"/>
      <c r="WU2"/>
      <c r="WV2"/>
      <c r="WW2"/>
      <c r="WX2"/>
      <c r="WY2"/>
      <c r="WZ2"/>
      <c r="XA2"/>
      <c r="XB2"/>
      <c r="XC2"/>
      <c r="XD2"/>
      <c r="XE2"/>
      <c r="XF2"/>
      <c r="XG2"/>
      <c r="XH2"/>
      <c r="XI2"/>
      <c r="XJ2"/>
      <c r="XK2"/>
      <c r="XL2"/>
      <c r="XM2"/>
      <c r="XN2"/>
      <c r="XO2"/>
      <c r="XP2"/>
      <c r="XQ2"/>
      <c r="XR2"/>
      <c r="XS2"/>
      <c r="XT2"/>
      <c r="XU2"/>
      <c r="XV2"/>
      <c r="XW2"/>
      <c r="XX2"/>
      <c r="XY2"/>
      <c r="XZ2"/>
      <c r="YA2"/>
      <c r="YB2"/>
      <c r="YC2"/>
      <c r="YD2"/>
      <c r="YE2"/>
      <c r="YF2"/>
      <c r="YG2"/>
      <c r="YH2"/>
      <c r="YI2"/>
      <c r="YJ2"/>
      <c r="YK2"/>
      <c r="YL2"/>
      <c r="YM2"/>
      <c r="YN2"/>
      <c r="YO2"/>
      <c r="YP2"/>
      <c r="YQ2"/>
      <c r="YR2"/>
      <c r="YS2"/>
      <c r="YT2"/>
      <c r="YU2"/>
      <c r="YV2"/>
      <c r="YW2"/>
      <c r="YX2"/>
      <c r="YY2"/>
      <c r="YZ2"/>
      <c r="ZA2"/>
      <c r="ZB2"/>
      <c r="ZC2"/>
      <c r="ZD2"/>
      <c r="ZE2"/>
      <c r="ZF2"/>
      <c r="ZG2"/>
      <c r="ZH2"/>
      <c r="ZI2"/>
      <c r="ZJ2"/>
      <c r="ZK2"/>
      <c r="ZL2"/>
      <c r="ZM2"/>
      <c r="ZN2"/>
      <c r="ZO2"/>
      <c r="ZP2"/>
      <c r="ZQ2"/>
      <c r="ZR2"/>
      <c r="ZS2"/>
      <c r="ZT2"/>
      <c r="ZU2"/>
      <c r="ZV2"/>
      <c r="ZW2"/>
      <c r="ZX2"/>
      <c r="ZY2"/>
      <c r="ZZ2"/>
      <c r="AAA2"/>
      <c r="AAB2"/>
      <c r="AAC2"/>
      <c r="AAD2"/>
      <c r="AAE2"/>
      <c r="AAF2"/>
      <c r="AAG2"/>
      <c r="AAH2"/>
      <c r="AAI2"/>
      <c r="AAJ2"/>
      <c r="AAK2"/>
      <c r="AAL2"/>
      <c r="AAM2"/>
      <c r="AAN2"/>
      <c r="AAO2"/>
      <c r="AAP2"/>
      <c r="AAQ2"/>
      <c r="AAR2"/>
      <c r="AAS2"/>
      <c r="AAT2"/>
      <c r="AAU2"/>
      <c r="AAV2"/>
      <c r="AAW2"/>
      <c r="AAX2"/>
      <c r="AAY2"/>
      <c r="AAZ2"/>
      <c r="ABA2"/>
      <c r="ABB2"/>
      <c r="ABC2"/>
      <c r="ABD2"/>
      <c r="ABE2"/>
      <c r="ABF2"/>
      <c r="ABG2"/>
      <c r="ABH2"/>
      <c r="ABI2"/>
      <c r="ABJ2"/>
      <c r="ABK2"/>
      <c r="ABL2"/>
      <c r="ABM2"/>
      <c r="ABN2"/>
      <c r="ABO2"/>
      <c r="ABP2"/>
      <c r="ABQ2"/>
      <c r="ABR2"/>
      <c r="ABS2"/>
      <c r="ABT2"/>
      <c r="ABU2"/>
      <c r="ABV2"/>
      <c r="ABW2"/>
      <c r="ABX2"/>
      <c r="ABY2"/>
      <c r="ABZ2"/>
      <c r="ACA2"/>
      <c r="ACB2"/>
      <c r="ACC2"/>
      <c r="ACD2"/>
      <c r="ACE2"/>
      <c r="ACF2"/>
      <c r="ACG2"/>
      <c r="ACH2"/>
      <c r="ACI2"/>
      <c r="ACJ2"/>
      <c r="ACK2"/>
      <c r="ACL2"/>
      <c r="ACM2"/>
      <c r="ACN2"/>
      <c r="ACO2"/>
      <c r="ACP2"/>
      <c r="ACQ2"/>
      <c r="ACR2"/>
      <c r="ACS2"/>
      <c r="ACT2"/>
      <c r="ACU2"/>
      <c r="ACV2"/>
      <c r="ACW2"/>
      <c r="ACX2"/>
      <c r="ACY2"/>
      <c r="ACZ2"/>
      <c r="ADA2"/>
      <c r="ADB2"/>
      <c r="ADC2"/>
      <c r="ADD2"/>
      <c r="ADE2"/>
      <c r="ADF2"/>
      <c r="ADG2"/>
      <c r="ADH2"/>
      <c r="ADI2"/>
      <c r="ADJ2"/>
      <c r="ADK2"/>
      <c r="ADL2"/>
      <c r="ADM2"/>
      <c r="ADN2"/>
      <c r="ADO2"/>
      <c r="ADP2"/>
      <c r="ADQ2"/>
      <c r="ADR2"/>
      <c r="ADS2"/>
      <c r="ADT2"/>
      <c r="ADU2"/>
      <c r="ADV2"/>
      <c r="ADW2"/>
      <c r="ADX2"/>
      <c r="ADY2"/>
      <c r="ADZ2"/>
      <c r="AEA2"/>
      <c r="AEB2"/>
      <c r="AEC2"/>
      <c r="AED2"/>
      <c r="AEE2"/>
      <c r="AEF2"/>
      <c r="AEG2"/>
      <c r="AEH2"/>
      <c r="AEI2"/>
      <c r="AEJ2"/>
      <c r="AEK2"/>
      <c r="AEL2"/>
      <c r="AEM2"/>
      <c r="AEN2"/>
      <c r="AEO2"/>
      <c r="AEP2"/>
      <c r="AEQ2"/>
      <c r="AER2"/>
      <c r="AES2"/>
      <c r="AET2"/>
      <c r="AEU2"/>
      <c r="AEV2"/>
      <c r="AEW2"/>
      <c r="AEX2"/>
      <c r="AEY2"/>
      <c r="AEZ2"/>
      <c r="AFA2"/>
      <c r="AFB2"/>
      <c r="AFC2"/>
      <c r="AFD2"/>
      <c r="AFE2"/>
      <c r="AFF2"/>
      <c r="AFG2"/>
      <c r="AFH2"/>
      <c r="AFI2"/>
      <c r="AFJ2"/>
      <c r="AFK2"/>
      <c r="AFL2"/>
      <c r="AFM2"/>
      <c r="AFN2"/>
      <c r="AFO2"/>
      <c r="AFP2"/>
      <c r="AFQ2"/>
      <c r="AFR2"/>
      <c r="AFS2"/>
      <c r="AFT2"/>
      <c r="AFU2"/>
      <c r="AFV2"/>
      <c r="AFW2"/>
      <c r="AFX2"/>
      <c r="AFY2"/>
      <c r="AFZ2"/>
      <c r="AGA2"/>
      <c r="AGB2"/>
      <c r="AGC2"/>
      <c r="AGD2"/>
      <c r="AGE2"/>
      <c r="AGF2"/>
      <c r="AGG2"/>
      <c r="AGH2"/>
      <c r="AGI2"/>
      <c r="AGJ2"/>
      <c r="AGK2"/>
      <c r="AGL2"/>
      <c r="AGM2"/>
      <c r="AGN2"/>
      <c r="AGO2"/>
      <c r="AGP2"/>
      <c r="AGQ2"/>
      <c r="AGR2"/>
      <c r="AGS2"/>
      <c r="AGT2"/>
      <c r="AGU2"/>
      <c r="AGV2"/>
      <c r="AGW2"/>
      <c r="AGX2"/>
      <c r="AGY2"/>
      <c r="AGZ2"/>
      <c r="AHA2"/>
      <c r="AHB2"/>
      <c r="AHC2"/>
      <c r="AHD2"/>
      <c r="AHE2"/>
      <c r="AHF2"/>
      <c r="AHG2"/>
      <c r="AHH2"/>
      <c r="AHI2"/>
      <c r="AHJ2"/>
      <c r="AHK2"/>
      <c r="AHL2"/>
      <c r="AHM2"/>
      <c r="AHN2"/>
      <c r="AHO2"/>
      <c r="AHP2"/>
      <c r="AHQ2"/>
      <c r="AHR2"/>
      <c r="AHS2"/>
      <c r="AHT2"/>
      <c r="AHU2"/>
      <c r="AHV2"/>
      <c r="AHW2"/>
      <c r="AHX2"/>
      <c r="AHY2"/>
      <c r="AHZ2"/>
      <c r="AIA2"/>
      <c r="AIB2"/>
      <c r="AIC2"/>
      <c r="AID2"/>
      <c r="AIE2"/>
      <c r="AIF2"/>
      <c r="AIG2"/>
      <c r="AIH2"/>
      <c r="AII2"/>
      <c r="AIJ2"/>
      <c r="AIK2"/>
      <c r="AIL2"/>
      <c r="AIM2"/>
      <c r="AIN2"/>
      <c r="AIO2"/>
      <c r="AIP2"/>
      <c r="AIQ2"/>
      <c r="AIR2"/>
      <c r="AIS2"/>
      <c r="AIT2"/>
      <c r="AIU2"/>
      <c r="AIV2"/>
      <c r="AIW2"/>
      <c r="AIX2"/>
      <c r="AIY2"/>
      <c r="AIZ2"/>
      <c r="AJA2"/>
      <c r="AJB2"/>
      <c r="AJC2"/>
      <c r="AJD2"/>
      <c r="AJE2"/>
      <c r="AJF2"/>
      <c r="AJG2"/>
      <c r="AJH2"/>
      <c r="AJI2"/>
      <c r="AJJ2"/>
      <c r="AJK2"/>
      <c r="AJL2"/>
      <c r="AJM2"/>
      <c r="AJN2"/>
      <c r="AJO2"/>
      <c r="AJP2"/>
      <c r="AJQ2"/>
      <c r="AJR2"/>
      <c r="AJS2"/>
      <c r="AJT2"/>
      <c r="AJU2"/>
      <c r="AJV2"/>
      <c r="AJW2"/>
      <c r="AJX2"/>
      <c r="AJY2"/>
      <c r="AJZ2"/>
      <c r="AKA2"/>
      <c r="AKB2"/>
      <c r="AKC2"/>
      <c r="AKD2"/>
      <c r="AKE2"/>
      <c r="AKF2"/>
      <c r="AKG2"/>
      <c r="AKH2"/>
      <c r="AKI2"/>
      <c r="AKJ2"/>
      <c r="AKK2"/>
      <c r="AKL2"/>
      <c r="AKM2"/>
      <c r="AKN2"/>
      <c r="AKO2"/>
      <c r="AKP2"/>
      <c r="AKQ2"/>
      <c r="AKR2"/>
      <c r="AKS2"/>
      <c r="AKT2"/>
      <c r="AKU2"/>
      <c r="AKV2"/>
      <c r="AKW2"/>
      <c r="AKX2"/>
      <c r="AKY2"/>
      <c r="AKZ2"/>
      <c r="ALA2"/>
      <c r="ALB2"/>
      <c r="ALC2"/>
      <c r="ALD2"/>
      <c r="ALE2"/>
      <c r="ALF2"/>
      <c r="ALG2"/>
      <c r="ALH2"/>
      <c r="ALI2"/>
      <c r="ALJ2"/>
      <c r="ALK2"/>
      <c r="ALL2"/>
      <c r="ALM2"/>
      <c r="ALN2"/>
      <c r="ALO2"/>
      <c r="ALP2"/>
      <c r="ALQ2"/>
      <c r="ALR2"/>
      <c r="ALS2"/>
      <c r="ALT2"/>
      <c r="ALU2"/>
      <c r="ALV2"/>
      <c r="ALW2"/>
      <c r="ALX2"/>
      <c r="ALY2"/>
      <c r="ALZ2"/>
      <c r="AMA2"/>
      <c r="AMB2"/>
      <c r="AMC2"/>
      <c r="AMD2"/>
      <c r="AME2"/>
      <c r="AMF2"/>
      <c r="AMG2"/>
      <c r="AMH2"/>
      <c r="AMI2"/>
      <c r="AMJ2"/>
      <c r="AMK2"/>
      <c r="AML2"/>
      <c r="AMM2"/>
      <c r="AMN2"/>
      <c r="AMO2"/>
      <c r="AMP2"/>
      <c r="AMQ2"/>
      <c r="AMR2"/>
      <c r="AMS2"/>
      <c r="AMT2"/>
      <c r="AMU2"/>
      <c r="AMV2"/>
      <c r="AMW2"/>
      <c r="AMX2"/>
      <c r="AMY2"/>
      <c r="AMZ2"/>
      <c r="ANA2"/>
      <c r="ANB2"/>
      <c r="ANC2"/>
      <c r="AND2"/>
      <c r="ANE2"/>
      <c r="ANF2"/>
      <c r="ANG2"/>
      <c r="ANH2"/>
      <c r="ANI2"/>
      <c r="ANJ2"/>
      <c r="ANK2"/>
      <c r="ANL2"/>
      <c r="ANM2"/>
      <c r="ANN2"/>
      <c r="ANO2"/>
      <c r="ANP2"/>
      <c r="ANQ2"/>
      <c r="ANR2"/>
      <c r="ANS2"/>
      <c r="ANT2"/>
      <c r="ANU2"/>
      <c r="ANV2"/>
      <c r="ANW2"/>
      <c r="ANX2"/>
      <c r="ANY2"/>
      <c r="ANZ2"/>
      <c r="AOA2"/>
      <c r="AOB2"/>
      <c r="AOC2"/>
      <c r="AOD2"/>
      <c r="AOE2"/>
      <c r="AOF2"/>
      <c r="AOG2"/>
      <c r="AOH2"/>
      <c r="AOI2"/>
      <c r="AOJ2"/>
      <c r="AOK2"/>
      <c r="AOL2"/>
      <c r="AOM2"/>
      <c r="AON2"/>
      <c r="AOO2"/>
      <c r="AOP2"/>
      <c r="AOQ2"/>
      <c r="AOR2"/>
      <c r="AOS2"/>
      <c r="AOT2"/>
      <c r="AOU2"/>
      <c r="AOV2"/>
      <c r="AOW2"/>
      <c r="AOX2"/>
      <c r="AOY2"/>
      <c r="AOZ2"/>
      <c r="APA2"/>
      <c r="APB2"/>
      <c r="APC2"/>
      <c r="APD2"/>
      <c r="APE2"/>
      <c r="APF2"/>
      <c r="APG2"/>
      <c r="APH2"/>
      <c r="API2"/>
      <c r="APJ2"/>
      <c r="APK2"/>
      <c r="APL2"/>
      <c r="APM2"/>
      <c r="APN2"/>
      <c r="APO2"/>
      <c r="APP2"/>
      <c r="APQ2"/>
      <c r="APR2"/>
      <c r="APS2"/>
      <c r="APT2"/>
      <c r="APU2"/>
      <c r="APV2"/>
      <c r="APW2"/>
      <c r="APX2"/>
      <c r="APY2"/>
      <c r="APZ2"/>
      <c r="AQA2"/>
      <c r="AQB2"/>
      <c r="AQC2"/>
      <c r="AQD2"/>
      <c r="AQE2"/>
      <c r="AQF2"/>
      <c r="AQG2"/>
      <c r="AQH2"/>
      <c r="AQI2"/>
      <c r="AQJ2"/>
      <c r="AQK2"/>
      <c r="AQL2"/>
      <c r="AQM2"/>
      <c r="AQN2"/>
      <c r="AQO2"/>
      <c r="AQP2"/>
      <c r="AQQ2"/>
      <c r="AQR2"/>
      <c r="AQS2"/>
      <c r="AQT2"/>
      <c r="AQU2"/>
      <c r="AQV2"/>
      <c r="AQW2"/>
      <c r="AQX2"/>
      <c r="AQY2"/>
      <c r="AQZ2"/>
      <c r="ARA2"/>
      <c r="ARB2"/>
      <c r="ARC2"/>
      <c r="ARD2"/>
      <c r="ARE2"/>
      <c r="ARF2"/>
      <c r="ARG2"/>
      <c r="ARH2"/>
      <c r="ARI2"/>
      <c r="ARJ2"/>
      <c r="ARK2"/>
      <c r="ARL2"/>
      <c r="ARM2"/>
      <c r="ARN2"/>
      <c r="ARO2"/>
      <c r="ARP2"/>
      <c r="ARQ2"/>
      <c r="ARR2"/>
      <c r="ARS2"/>
      <c r="ART2"/>
      <c r="ARU2"/>
      <c r="ARV2"/>
      <c r="ARW2"/>
      <c r="ARX2"/>
      <c r="ARY2"/>
      <c r="ARZ2"/>
      <c r="ASA2"/>
      <c r="ASB2"/>
      <c r="ASC2"/>
      <c r="ASD2"/>
      <c r="ASE2"/>
      <c r="ASF2"/>
      <c r="ASG2"/>
      <c r="ASH2"/>
      <c r="ASI2"/>
      <c r="ASJ2"/>
      <c r="ASK2"/>
      <c r="ASL2"/>
      <c r="ASM2"/>
      <c r="ASN2"/>
      <c r="ASO2"/>
      <c r="ASP2"/>
      <c r="ASQ2"/>
      <c r="ASR2"/>
      <c r="ASS2"/>
      <c r="AST2"/>
      <c r="ASU2"/>
      <c r="ASV2"/>
      <c r="ASW2"/>
      <c r="ASX2"/>
      <c r="ASY2"/>
      <c r="ASZ2"/>
      <c r="ATA2"/>
      <c r="ATB2"/>
      <c r="ATC2"/>
      <c r="ATD2"/>
      <c r="ATE2"/>
      <c r="ATF2"/>
      <c r="ATG2"/>
      <c r="ATH2"/>
      <c r="ATI2"/>
      <c r="ATJ2"/>
      <c r="ATK2"/>
      <c r="ATL2"/>
      <c r="ATM2"/>
      <c r="ATN2"/>
      <c r="ATO2"/>
      <c r="ATP2"/>
      <c r="ATQ2"/>
      <c r="ATR2"/>
      <c r="ATS2"/>
      <c r="ATT2"/>
      <c r="ATU2"/>
      <c r="ATV2"/>
      <c r="ATW2"/>
      <c r="ATX2"/>
      <c r="ATY2"/>
      <c r="ATZ2"/>
      <c r="AUA2"/>
      <c r="AUB2"/>
      <c r="AUC2"/>
      <c r="AUD2"/>
      <c r="AUE2"/>
      <c r="AUF2"/>
      <c r="AUG2"/>
      <c r="AUH2"/>
      <c r="AUI2"/>
      <c r="AUJ2"/>
      <c r="AUK2"/>
      <c r="AUL2"/>
      <c r="AUM2"/>
      <c r="AUN2"/>
      <c r="AUO2"/>
      <c r="AUP2"/>
      <c r="AUQ2"/>
      <c r="AUR2"/>
      <c r="AUS2"/>
      <c r="AUT2"/>
      <c r="AUU2"/>
      <c r="AUV2"/>
      <c r="AUW2"/>
      <c r="AUX2"/>
      <c r="AUY2"/>
      <c r="AUZ2"/>
      <c r="AVA2"/>
      <c r="AVB2"/>
      <c r="AVC2"/>
      <c r="AVD2"/>
      <c r="AVE2"/>
      <c r="AVF2"/>
      <c r="AVG2"/>
      <c r="AVH2"/>
      <c r="AVI2"/>
      <c r="AVJ2"/>
      <c r="AVK2"/>
      <c r="AVL2"/>
      <c r="AVM2"/>
      <c r="AVN2"/>
      <c r="AVO2"/>
      <c r="AVP2"/>
      <c r="AVQ2"/>
      <c r="AVR2"/>
      <c r="AVS2"/>
      <c r="AVT2"/>
      <c r="AVU2"/>
      <c r="AVV2"/>
      <c r="AVW2"/>
      <c r="AVX2"/>
      <c r="AVY2"/>
      <c r="AVZ2"/>
      <c r="AWA2"/>
      <c r="AWB2"/>
      <c r="AWC2"/>
      <c r="AWD2"/>
      <c r="AWE2"/>
      <c r="AWF2"/>
      <c r="AWG2"/>
      <c r="AWH2"/>
      <c r="AWI2"/>
      <c r="AWJ2"/>
      <c r="AWK2"/>
      <c r="AWL2"/>
      <c r="AWM2"/>
      <c r="AWN2"/>
      <c r="AWO2"/>
      <c r="AWP2"/>
      <c r="AWQ2"/>
      <c r="AWR2"/>
      <c r="AWS2"/>
      <c r="AWT2"/>
      <c r="AWU2"/>
      <c r="AWV2"/>
      <c r="AWW2"/>
      <c r="AWX2"/>
      <c r="AWY2"/>
      <c r="AWZ2"/>
      <c r="AXA2"/>
      <c r="AXB2"/>
      <c r="AXC2"/>
      <c r="AXD2"/>
      <c r="AXE2"/>
      <c r="AXF2"/>
      <c r="AXG2"/>
      <c r="AXH2"/>
      <c r="AXI2"/>
      <c r="AXJ2"/>
      <c r="AXK2"/>
      <c r="AXL2"/>
      <c r="AXM2"/>
      <c r="AXN2"/>
      <c r="AXO2"/>
      <c r="AXP2"/>
      <c r="AXQ2"/>
      <c r="AXR2"/>
      <c r="AXS2"/>
      <c r="AXT2"/>
      <c r="AXU2"/>
      <c r="AXV2"/>
      <c r="AXW2"/>
      <c r="AXX2"/>
      <c r="AXY2"/>
      <c r="AXZ2"/>
      <c r="AYA2"/>
      <c r="AYB2"/>
      <c r="AYC2"/>
      <c r="AYD2"/>
      <c r="AYE2"/>
      <c r="AYF2"/>
      <c r="AYG2"/>
      <c r="AYH2"/>
      <c r="AYI2"/>
      <c r="AYJ2"/>
      <c r="AYK2"/>
      <c r="AYL2"/>
      <c r="AYM2"/>
      <c r="AYN2"/>
      <c r="AYO2"/>
      <c r="AYP2"/>
      <c r="AYQ2"/>
      <c r="AYR2"/>
      <c r="AYS2"/>
      <c r="AYT2"/>
      <c r="AYU2"/>
      <c r="AYV2"/>
      <c r="AYW2"/>
      <c r="AYX2"/>
      <c r="AYY2"/>
      <c r="AYZ2"/>
      <c r="AZA2"/>
      <c r="AZB2"/>
      <c r="AZC2"/>
      <c r="AZD2"/>
      <c r="AZE2"/>
      <c r="AZF2"/>
      <c r="AZG2"/>
      <c r="AZH2"/>
      <c r="AZI2"/>
      <c r="AZJ2"/>
      <c r="AZK2"/>
      <c r="AZL2"/>
      <c r="AZM2"/>
      <c r="AZN2"/>
      <c r="AZO2"/>
      <c r="AZP2"/>
      <c r="AZQ2"/>
      <c r="AZR2"/>
      <c r="AZS2"/>
      <c r="AZT2"/>
      <c r="AZU2"/>
      <c r="AZV2"/>
      <c r="AZW2"/>
      <c r="AZX2"/>
      <c r="AZY2"/>
      <c r="AZZ2"/>
      <c r="BAA2"/>
      <c r="BAB2"/>
      <c r="BAC2"/>
      <c r="BAD2"/>
      <c r="BAE2"/>
      <c r="BAF2"/>
      <c r="BAG2"/>
      <c r="BAH2"/>
      <c r="BAI2"/>
      <c r="BAJ2"/>
      <c r="BAK2"/>
      <c r="BAL2"/>
      <c r="BAM2"/>
      <c r="BAN2"/>
      <c r="BAO2"/>
      <c r="BAP2"/>
      <c r="BAQ2"/>
      <c r="BAR2"/>
      <c r="BAS2"/>
      <c r="BAT2"/>
      <c r="BAU2"/>
      <c r="BAV2"/>
      <c r="BAW2"/>
      <c r="BAX2"/>
      <c r="BAY2"/>
      <c r="BAZ2"/>
      <c r="BBA2"/>
      <c r="BBB2"/>
      <c r="BBC2"/>
      <c r="BBD2"/>
      <c r="BBE2"/>
      <c r="BBF2"/>
      <c r="BBG2"/>
      <c r="BBH2"/>
      <c r="BBI2"/>
      <c r="BBJ2"/>
      <c r="BBK2"/>
      <c r="BBL2"/>
      <c r="BBM2"/>
      <c r="BBN2"/>
      <c r="BBO2"/>
      <c r="BBP2"/>
      <c r="BBQ2"/>
      <c r="BBR2"/>
      <c r="BBS2"/>
      <c r="BBT2"/>
      <c r="BBU2"/>
      <c r="BBV2"/>
      <c r="BBW2"/>
      <c r="BBX2"/>
      <c r="BBY2"/>
      <c r="BBZ2"/>
      <c r="BCA2"/>
      <c r="BCB2"/>
      <c r="BCC2"/>
      <c r="BCD2"/>
      <c r="BCE2"/>
      <c r="BCF2"/>
      <c r="BCG2"/>
      <c r="BCH2"/>
      <c r="BCI2"/>
      <c r="BCJ2"/>
      <c r="BCK2"/>
      <c r="BCL2"/>
      <c r="BCM2"/>
      <c r="BCN2"/>
      <c r="BCO2"/>
      <c r="BCP2"/>
      <c r="BCQ2"/>
      <c r="BCR2"/>
      <c r="BCS2"/>
      <c r="BCT2"/>
      <c r="BCU2"/>
      <c r="BCV2"/>
      <c r="BCW2"/>
      <c r="BCX2"/>
      <c r="BCY2"/>
      <c r="BCZ2"/>
      <c r="BDA2"/>
      <c r="BDB2"/>
      <c r="BDC2"/>
      <c r="BDD2"/>
      <c r="BDE2"/>
      <c r="BDF2"/>
      <c r="BDG2"/>
      <c r="BDH2"/>
      <c r="BDI2"/>
      <c r="BDJ2"/>
      <c r="BDK2"/>
      <c r="BDL2"/>
      <c r="BDM2"/>
      <c r="BDN2"/>
      <c r="BDO2"/>
      <c r="BDP2"/>
      <c r="BDQ2"/>
      <c r="BDR2"/>
      <c r="BDS2"/>
      <c r="BDT2"/>
      <c r="BDU2"/>
      <c r="BDV2"/>
      <c r="BDW2"/>
      <c r="BDX2"/>
      <c r="BDY2"/>
      <c r="BDZ2"/>
      <c r="BEA2"/>
      <c r="BEB2"/>
      <c r="BEC2"/>
      <c r="BED2"/>
      <c r="BEE2"/>
      <c r="BEF2"/>
      <c r="BEG2"/>
      <c r="BEH2"/>
      <c r="BEI2"/>
      <c r="BEJ2"/>
      <c r="BEK2"/>
      <c r="BEL2"/>
      <c r="BEM2"/>
      <c r="BEN2"/>
      <c r="BEO2"/>
      <c r="BEP2"/>
      <c r="BEQ2"/>
      <c r="BER2"/>
      <c r="BES2"/>
      <c r="BET2"/>
      <c r="BEU2"/>
      <c r="BEV2"/>
      <c r="BEW2"/>
      <c r="BEX2"/>
      <c r="BEY2"/>
      <c r="BEZ2"/>
      <c r="BFA2"/>
      <c r="BFB2"/>
      <c r="BFC2"/>
      <c r="BFD2"/>
      <c r="BFE2"/>
      <c r="BFF2"/>
      <c r="BFG2"/>
      <c r="BFH2"/>
      <c r="BFI2"/>
      <c r="BFJ2"/>
      <c r="BFK2"/>
      <c r="BFL2"/>
      <c r="BFM2"/>
      <c r="BFN2"/>
      <c r="BFO2"/>
      <c r="BFP2"/>
      <c r="BFQ2"/>
      <c r="BFR2"/>
      <c r="BFS2"/>
      <c r="BFT2"/>
      <c r="BFU2"/>
      <c r="BFV2"/>
      <c r="BFW2"/>
      <c r="BFX2"/>
      <c r="BFY2"/>
      <c r="BFZ2"/>
      <c r="BGA2"/>
      <c r="BGB2"/>
      <c r="BGC2"/>
      <c r="BGD2"/>
      <c r="BGE2"/>
      <c r="BGF2"/>
      <c r="BGG2"/>
      <c r="BGH2"/>
      <c r="BGI2"/>
      <c r="BGJ2"/>
      <c r="BGK2"/>
      <c r="BGL2"/>
      <c r="BGM2"/>
      <c r="BGN2"/>
      <c r="BGO2"/>
      <c r="BGP2"/>
      <c r="BGQ2"/>
      <c r="BGR2"/>
      <c r="BGS2"/>
      <c r="BGT2"/>
      <c r="BGU2"/>
      <c r="BGV2"/>
      <c r="BGW2"/>
      <c r="BGX2"/>
      <c r="BGY2"/>
      <c r="BGZ2"/>
      <c r="BHA2"/>
      <c r="BHB2"/>
      <c r="BHC2"/>
      <c r="BHD2"/>
      <c r="BHE2"/>
      <c r="BHF2"/>
      <c r="BHG2"/>
      <c r="BHH2"/>
      <c r="BHI2"/>
      <c r="BHJ2"/>
      <c r="BHK2"/>
      <c r="BHL2"/>
      <c r="BHM2"/>
      <c r="BHN2"/>
      <c r="BHO2"/>
      <c r="BHP2"/>
      <c r="BHQ2"/>
      <c r="BHR2"/>
      <c r="BHS2"/>
      <c r="BHT2"/>
      <c r="BHU2"/>
      <c r="BHV2"/>
      <c r="BHW2"/>
      <c r="BHX2"/>
      <c r="BHY2"/>
      <c r="BHZ2"/>
      <c r="BIA2"/>
      <c r="BIB2"/>
      <c r="BIC2"/>
      <c r="BID2"/>
      <c r="BIE2"/>
      <c r="BIF2"/>
      <c r="BIG2"/>
      <c r="BIH2"/>
      <c r="BII2"/>
      <c r="BIJ2"/>
      <c r="BIK2"/>
      <c r="BIL2"/>
      <c r="BIM2"/>
      <c r="BIN2"/>
      <c r="BIO2"/>
      <c r="BIP2"/>
      <c r="BIQ2"/>
      <c r="BIR2"/>
      <c r="BIS2"/>
      <c r="BIT2"/>
      <c r="BIU2"/>
      <c r="BIV2"/>
      <c r="BIW2"/>
      <c r="BIX2"/>
      <c r="BIY2"/>
      <c r="BIZ2"/>
      <c r="BJA2"/>
      <c r="BJB2"/>
      <c r="BJC2"/>
      <c r="BJD2"/>
      <c r="BJE2"/>
      <c r="BJF2"/>
      <c r="BJG2"/>
      <c r="BJH2"/>
      <c r="BJI2"/>
      <c r="BJJ2"/>
      <c r="BJK2"/>
      <c r="BJL2"/>
      <c r="BJM2"/>
      <c r="BJN2"/>
      <c r="BJO2"/>
      <c r="BJP2"/>
      <c r="BJQ2"/>
      <c r="BJR2"/>
      <c r="BJS2"/>
      <c r="BJT2"/>
      <c r="BJU2"/>
      <c r="BJV2"/>
      <c r="BJW2"/>
      <c r="BJX2"/>
      <c r="BJY2"/>
      <c r="BJZ2"/>
      <c r="BKA2"/>
      <c r="BKB2"/>
      <c r="BKC2"/>
      <c r="BKD2"/>
      <c r="BKE2"/>
      <c r="BKF2"/>
      <c r="BKG2"/>
      <c r="BKH2"/>
      <c r="BKI2"/>
      <c r="BKJ2"/>
      <c r="BKK2"/>
      <c r="BKL2"/>
      <c r="BKM2"/>
      <c r="BKN2"/>
      <c r="BKO2"/>
      <c r="BKP2"/>
      <c r="BKQ2"/>
      <c r="BKR2"/>
      <c r="BKS2"/>
      <c r="BKT2"/>
      <c r="BKU2"/>
      <c r="BKV2"/>
      <c r="BKW2"/>
      <c r="BKX2"/>
      <c r="BKY2"/>
      <c r="BKZ2"/>
      <c r="BLA2"/>
      <c r="BLB2"/>
      <c r="BLC2"/>
      <c r="BLD2"/>
      <c r="BLE2"/>
      <c r="BLF2"/>
      <c r="BLG2"/>
      <c r="BLH2"/>
      <c r="BLI2"/>
      <c r="BLJ2"/>
      <c r="BLK2"/>
      <c r="BLL2"/>
      <c r="BLM2"/>
      <c r="BLN2"/>
      <c r="BLO2"/>
      <c r="BLP2"/>
      <c r="BLQ2"/>
      <c r="BLR2"/>
      <c r="BLS2"/>
      <c r="BLT2"/>
      <c r="BLU2"/>
      <c r="BLV2"/>
      <c r="BLW2"/>
      <c r="BLX2"/>
      <c r="BLY2"/>
      <c r="BLZ2"/>
      <c r="BMA2"/>
      <c r="BMB2"/>
      <c r="BMC2"/>
      <c r="BMD2"/>
      <c r="BME2"/>
      <c r="BMF2"/>
      <c r="BMG2"/>
      <c r="BMH2"/>
      <c r="BMI2"/>
      <c r="BMJ2"/>
      <c r="BMK2"/>
      <c r="BML2"/>
      <c r="BMM2"/>
      <c r="BMN2"/>
      <c r="BMO2"/>
      <c r="BMP2"/>
      <c r="BMQ2"/>
      <c r="BMR2"/>
      <c r="BMS2"/>
      <c r="BMT2"/>
      <c r="BMU2"/>
      <c r="BMV2"/>
      <c r="BMW2"/>
      <c r="BMX2"/>
      <c r="BMY2"/>
      <c r="BMZ2"/>
      <c r="BNA2"/>
      <c r="BNB2"/>
      <c r="BNC2"/>
      <c r="BND2"/>
      <c r="BNE2"/>
      <c r="BNF2"/>
      <c r="BNG2"/>
      <c r="BNH2"/>
      <c r="BNI2"/>
      <c r="BNJ2"/>
      <c r="BNK2"/>
      <c r="BNL2"/>
      <c r="BNM2"/>
      <c r="BNN2"/>
      <c r="BNO2"/>
      <c r="BNP2"/>
      <c r="BNQ2"/>
      <c r="BNR2"/>
      <c r="BNS2"/>
      <c r="BNT2"/>
      <c r="BNU2"/>
      <c r="BNV2"/>
      <c r="BNW2"/>
      <c r="BNX2"/>
      <c r="BNY2"/>
      <c r="BNZ2"/>
      <c r="BOA2"/>
      <c r="BOB2"/>
      <c r="BOC2"/>
      <c r="BOD2"/>
      <c r="BOE2"/>
      <c r="BOF2"/>
      <c r="BOG2"/>
      <c r="BOH2"/>
      <c r="BOI2"/>
      <c r="BOJ2"/>
      <c r="BOK2"/>
      <c r="BOL2"/>
      <c r="BOM2"/>
      <c r="BON2"/>
      <c r="BOO2"/>
      <c r="BOP2"/>
      <c r="BOQ2"/>
      <c r="BOR2"/>
      <c r="BOS2"/>
      <c r="BOT2"/>
      <c r="BOU2"/>
      <c r="BOV2"/>
      <c r="BOW2"/>
      <c r="BOX2"/>
      <c r="BOY2"/>
      <c r="BOZ2"/>
      <c r="BPA2"/>
      <c r="BPB2"/>
      <c r="BPC2"/>
      <c r="BPD2"/>
      <c r="BPE2"/>
      <c r="BPF2"/>
      <c r="BPG2"/>
      <c r="BPH2"/>
      <c r="BPI2"/>
      <c r="BPJ2"/>
      <c r="BPK2"/>
      <c r="BPL2"/>
      <c r="BPM2"/>
      <c r="BPN2"/>
      <c r="BPO2"/>
      <c r="BPP2"/>
      <c r="BPQ2"/>
      <c r="BPR2"/>
      <c r="BPS2"/>
      <c r="BPT2"/>
      <c r="BPU2"/>
      <c r="BPV2"/>
      <c r="BPW2"/>
      <c r="BPX2"/>
      <c r="BPY2"/>
      <c r="BPZ2"/>
      <c r="BQA2"/>
      <c r="BQB2"/>
      <c r="BQC2"/>
      <c r="BQD2"/>
      <c r="BQE2"/>
      <c r="BQF2"/>
      <c r="BQG2"/>
      <c r="BQH2"/>
      <c r="BQI2"/>
      <c r="BQJ2"/>
      <c r="BQK2"/>
      <c r="BQL2"/>
      <c r="BQM2"/>
      <c r="BQN2"/>
      <c r="BQO2"/>
      <c r="BQP2"/>
      <c r="BQQ2"/>
      <c r="BQR2"/>
      <c r="BQS2"/>
      <c r="BQT2"/>
      <c r="BQU2"/>
      <c r="BQV2"/>
      <c r="BQW2"/>
      <c r="BQX2"/>
      <c r="BQY2"/>
      <c r="BQZ2"/>
      <c r="BRA2"/>
      <c r="BRB2"/>
      <c r="BRC2"/>
      <c r="BRD2"/>
      <c r="BRE2"/>
      <c r="BRF2"/>
      <c r="BRG2"/>
      <c r="BRH2"/>
      <c r="BRI2"/>
      <c r="BRJ2"/>
      <c r="BRK2"/>
      <c r="BRL2"/>
      <c r="BRM2"/>
      <c r="BRN2"/>
      <c r="BRO2"/>
      <c r="BRP2"/>
      <c r="BRQ2"/>
      <c r="BRR2"/>
      <c r="BRS2"/>
      <c r="BRT2"/>
      <c r="BRU2"/>
      <c r="BRV2"/>
      <c r="BRW2"/>
      <c r="BRX2"/>
      <c r="BRY2"/>
      <c r="BRZ2"/>
      <c r="BSA2"/>
      <c r="BSB2"/>
      <c r="BSC2"/>
      <c r="BSD2"/>
      <c r="BSE2"/>
      <c r="BSF2"/>
      <c r="BSG2"/>
      <c r="BSH2"/>
      <c r="BSI2"/>
      <c r="BSJ2"/>
      <c r="BSK2"/>
      <c r="BSL2"/>
      <c r="BSM2"/>
      <c r="BSN2"/>
      <c r="BSO2"/>
      <c r="BSP2"/>
      <c r="BSQ2"/>
      <c r="BSR2"/>
      <c r="BSS2"/>
      <c r="BST2"/>
      <c r="BSU2"/>
      <c r="BSV2"/>
      <c r="BSW2"/>
      <c r="BSX2"/>
      <c r="BSY2"/>
      <c r="BSZ2"/>
      <c r="BTA2"/>
      <c r="BTB2"/>
      <c r="BTC2"/>
      <c r="BTD2"/>
      <c r="BTE2"/>
      <c r="BTF2"/>
      <c r="BTG2"/>
      <c r="BTH2"/>
      <c r="BTI2"/>
      <c r="BTJ2"/>
      <c r="BTK2"/>
      <c r="BTL2"/>
      <c r="BTM2"/>
      <c r="BTN2"/>
      <c r="BTO2"/>
      <c r="BTP2"/>
      <c r="BTQ2"/>
      <c r="BTR2"/>
      <c r="BTS2"/>
      <c r="BTT2"/>
      <c r="BTU2"/>
      <c r="BTV2"/>
      <c r="BTW2"/>
      <c r="BTX2"/>
      <c r="BTY2"/>
      <c r="BTZ2"/>
      <c r="BUA2"/>
      <c r="BUB2"/>
      <c r="BUC2"/>
      <c r="BUD2"/>
      <c r="BUE2"/>
      <c r="BUF2"/>
      <c r="BUG2"/>
      <c r="BUH2"/>
      <c r="BUI2"/>
      <c r="BUJ2"/>
      <c r="BUK2"/>
      <c r="BUL2"/>
      <c r="BUM2"/>
      <c r="BUN2"/>
      <c r="BUO2"/>
      <c r="BUP2"/>
      <c r="BUQ2"/>
      <c r="BUR2"/>
      <c r="BUS2"/>
      <c r="BUT2"/>
      <c r="BUU2"/>
      <c r="BUV2"/>
      <c r="BUW2"/>
      <c r="BUX2"/>
      <c r="BUY2"/>
      <c r="BUZ2"/>
      <c r="BVA2"/>
      <c r="BVB2"/>
      <c r="BVC2"/>
      <c r="BVD2"/>
      <c r="BVE2"/>
      <c r="BVF2"/>
      <c r="BVG2"/>
      <c r="BVH2"/>
      <c r="BVI2"/>
      <c r="BVJ2"/>
      <c r="BVK2"/>
      <c r="BVL2"/>
      <c r="BVM2"/>
      <c r="BVN2"/>
      <c r="BVO2"/>
      <c r="BVP2"/>
      <c r="BVQ2"/>
      <c r="BVR2"/>
      <c r="BVS2"/>
      <c r="BVT2"/>
      <c r="BVU2"/>
      <c r="BVV2"/>
      <c r="BVW2"/>
      <c r="BVX2"/>
      <c r="BVY2"/>
      <c r="BVZ2"/>
      <c r="BWA2"/>
      <c r="BWB2"/>
      <c r="BWC2"/>
      <c r="BWD2"/>
      <c r="BWE2"/>
      <c r="BWF2"/>
      <c r="BWG2"/>
      <c r="BWH2"/>
      <c r="BWI2"/>
      <c r="BWJ2"/>
      <c r="BWK2"/>
      <c r="BWL2"/>
      <c r="BWM2"/>
      <c r="BWN2"/>
      <c r="BWO2"/>
      <c r="BWP2"/>
      <c r="BWQ2"/>
      <c r="BWR2"/>
      <c r="BWS2"/>
      <c r="BWT2"/>
      <c r="BWU2"/>
      <c r="BWV2"/>
      <c r="BWW2"/>
      <c r="BWX2"/>
      <c r="BWY2"/>
      <c r="BWZ2"/>
      <c r="BXA2"/>
      <c r="BXB2"/>
      <c r="BXC2"/>
      <c r="BXD2"/>
      <c r="BXE2"/>
      <c r="BXF2"/>
      <c r="BXG2"/>
      <c r="BXH2"/>
      <c r="BXI2"/>
      <c r="BXJ2"/>
      <c r="BXK2"/>
      <c r="BXL2"/>
      <c r="BXM2"/>
      <c r="BXN2"/>
      <c r="BXO2"/>
      <c r="BXP2"/>
      <c r="BXQ2"/>
      <c r="BXR2"/>
      <c r="BXS2"/>
      <c r="BXT2"/>
      <c r="BXU2"/>
      <c r="BXV2"/>
      <c r="BXW2"/>
      <c r="BXX2"/>
      <c r="BXY2"/>
      <c r="BXZ2"/>
      <c r="BYA2"/>
      <c r="BYB2"/>
      <c r="BYC2"/>
      <c r="BYD2"/>
      <c r="BYE2"/>
      <c r="BYF2"/>
      <c r="BYG2"/>
      <c r="BYH2"/>
      <c r="BYI2"/>
      <c r="BYJ2"/>
      <c r="BYK2"/>
      <c r="BYL2"/>
      <c r="BYM2"/>
      <c r="BYN2"/>
      <c r="BYO2"/>
      <c r="BYP2"/>
      <c r="BYQ2"/>
      <c r="BYR2"/>
      <c r="BYS2"/>
      <c r="BYT2"/>
      <c r="BYU2"/>
      <c r="BYV2"/>
      <c r="BYW2"/>
      <c r="BYX2"/>
      <c r="BYY2"/>
      <c r="BYZ2"/>
      <c r="BZA2"/>
      <c r="BZB2"/>
      <c r="BZC2"/>
      <c r="BZD2"/>
      <c r="BZE2"/>
      <c r="BZF2"/>
      <c r="BZG2"/>
      <c r="BZH2"/>
      <c r="BZI2"/>
      <c r="BZJ2"/>
      <c r="BZK2"/>
      <c r="BZL2"/>
      <c r="BZM2"/>
      <c r="BZN2"/>
      <c r="BZO2"/>
      <c r="BZP2"/>
      <c r="BZQ2"/>
      <c r="BZR2"/>
      <c r="BZS2"/>
      <c r="BZT2"/>
      <c r="BZU2"/>
      <c r="BZV2"/>
      <c r="BZW2"/>
      <c r="BZX2"/>
      <c r="BZY2"/>
      <c r="BZZ2"/>
      <c r="CAA2"/>
      <c r="CAB2"/>
      <c r="CAC2"/>
      <c r="CAD2"/>
      <c r="CAE2"/>
      <c r="CAF2"/>
      <c r="CAG2"/>
      <c r="CAH2"/>
      <c r="CAI2"/>
      <c r="CAJ2"/>
      <c r="CAK2"/>
      <c r="CAL2"/>
      <c r="CAM2"/>
      <c r="CAN2"/>
      <c r="CAO2"/>
      <c r="CAP2"/>
      <c r="CAQ2"/>
      <c r="CAR2"/>
      <c r="CAS2"/>
      <c r="CAT2"/>
      <c r="CAU2"/>
      <c r="CAV2"/>
      <c r="CAW2"/>
      <c r="CAX2"/>
      <c r="CAY2"/>
      <c r="CAZ2"/>
      <c r="CBA2"/>
      <c r="CBB2"/>
      <c r="CBC2"/>
      <c r="CBD2"/>
      <c r="CBE2"/>
      <c r="CBF2"/>
      <c r="CBG2"/>
      <c r="CBH2"/>
      <c r="CBI2"/>
      <c r="CBJ2"/>
      <c r="CBK2"/>
      <c r="CBL2"/>
      <c r="CBM2"/>
      <c r="CBN2"/>
      <c r="CBO2"/>
      <c r="CBP2"/>
      <c r="CBQ2"/>
      <c r="CBR2"/>
      <c r="CBS2"/>
      <c r="CBT2"/>
      <c r="CBU2"/>
      <c r="CBV2"/>
      <c r="CBW2"/>
      <c r="CBX2"/>
      <c r="CBY2"/>
      <c r="CBZ2"/>
      <c r="CCA2"/>
      <c r="CCB2"/>
      <c r="CCC2"/>
      <c r="CCD2"/>
      <c r="CCE2"/>
      <c r="CCF2"/>
      <c r="CCG2"/>
      <c r="CCH2"/>
      <c r="CCI2"/>
      <c r="CCJ2"/>
      <c r="CCK2"/>
      <c r="CCL2"/>
      <c r="CCM2"/>
      <c r="CCN2"/>
      <c r="CCO2"/>
      <c r="CCP2"/>
      <c r="CCQ2"/>
      <c r="CCR2"/>
      <c r="CCS2"/>
      <c r="CCT2"/>
      <c r="CCU2"/>
      <c r="CCV2"/>
      <c r="CCW2"/>
      <c r="CCX2"/>
      <c r="CCY2"/>
      <c r="CCZ2"/>
      <c r="CDA2"/>
      <c r="CDB2"/>
      <c r="CDC2"/>
      <c r="CDD2"/>
      <c r="CDE2"/>
      <c r="CDF2"/>
      <c r="CDG2"/>
      <c r="CDH2"/>
      <c r="CDI2"/>
      <c r="CDJ2"/>
      <c r="CDK2"/>
      <c r="CDL2"/>
      <c r="CDM2"/>
      <c r="CDN2"/>
      <c r="CDO2"/>
      <c r="CDP2"/>
      <c r="CDQ2"/>
      <c r="CDR2"/>
      <c r="CDS2"/>
      <c r="CDT2"/>
      <c r="CDU2"/>
      <c r="CDV2"/>
      <c r="CDW2"/>
      <c r="CDX2"/>
      <c r="CDY2"/>
      <c r="CDZ2"/>
      <c r="CEA2"/>
      <c r="CEB2"/>
      <c r="CEC2"/>
      <c r="CED2"/>
      <c r="CEE2"/>
      <c r="CEF2"/>
      <c r="CEG2"/>
      <c r="CEH2"/>
      <c r="CEI2"/>
      <c r="CEJ2"/>
      <c r="CEK2"/>
      <c r="CEL2"/>
      <c r="CEM2"/>
      <c r="CEN2"/>
      <c r="CEO2"/>
      <c r="CEP2"/>
      <c r="CEQ2"/>
      <c r="CER2"/>
      <c r="CES2"/>
      <c r="CET2"/>
      <c r="CEU2"/>
      <c r="CEV2"/>
      <c r="CEW2"/>
      <c r="CEX2"/>
      <c r="CEY2"/>
      <c r="CEZ2"/>
      <c r="CFA2"/>
      <c r="CFB2"/>
      <c r="CFC2"/>
      <c r="CFD2"/>
      <c r="CFE2"/>
      <c r="CFF2"/>
      <c r="CFG2"/>
      <c r="CFH2"/>
      <c r="CFI2"/>
      <c r="CFJ2"/>
      <c r="CFK2"/>
      <c r="CFL2"/>
      <c r="CFM2"/>
      <c r="CFN2"/>
      <c r="CFO2"/>
      <c r="CFP2"/>
      <c r="CFQ2"/>
      <c r="CFR2"/>
      <c r="CFS2"/>
      <c r="CFT2"/>
      <c r="CFU2"/>
      <c r="CFV2"/>
      <c r="CFW2"/>
      <c r="CFX2"/>
      <c r="CFY2"/>
      <c r="CFZ2"/>
      <c r="CGA2"/>
      <c r="CGB2"/>
      <c r="CGC2"/>
      <c r="CGD2"/>
      <c r="CGE2"/>
      <c r="CGF2"/>
      <c r="CGG2"/>
      <c r="CGH2"/>
      <c r="CGI2"/>
      <c r="CGJ2"/>
      <c r="CGK2"/>
      <c r="CGL2"/>
      <c r="CGM2"/>
      <c r="CGN2"/>
      <c r="CGO2"/>
      <c r="CGP2"/>
      <c r="CGQ2"/>
      <c r="CGR2"/>
      <c r="CGS2"/>
      <c r="CGT2"/>
      <c r="CGU2"/>
      <c r="CGV2"/>
      <c r="CGW2"/>
      <c r="CGX2"/>
      <c r="CGY2"/>
      <c r="CGZ2"/>
      <c r="CHA2"/>
      <c r="CHB2"/>
      <c r="CHC2"/>
      <c r="CHD2"/>
      <c r="CHE2"/>
      <c r="CHF2"/>
      <c r="CHG2"/>
      <c r="CHH2"/>
      <c r="CHI2"/>
      <c r="CHJ2"/>
      <c r="CHK2"/>
      <c r="CHL2"/>
      <c r="CHM2"/>
      <c r="CHN2"/>
      <c r="CHO2"/>
      <c r="CHP2"/>
      <c r="CHQ2"/>
      <c r="CHR2"/>
      <c r="CHS2"/>
      <c r="CHT2"/>
      <c r="CHU2"/>
      <c r="CHV2"/>
      <c r="CHW2"/>
      <c r="CHX2"/>
      <c r="CHY2"/>
      <c r="CHZ2"/>
      <c r="CIA2"/>
      <c r="CIB2"/>
      <c r="CIC2"/>
      <c r="CID2"/>
      <c r="CIE2"/>
      <c r="CIF2"/>
      <c r="CIG2"/>
      <c r="CIH2"/>
      <c r="CII2"/>
      <c r="CIJ2"/>
      <c r="CIK2"/>
      <c r="CIL2"/>
      <c r="CIM2"/>
      <c r="CIN2"/>
      <c r="CIO2"/>
      <c r="CIP2"/>
      <c r="CIQ2"/>
      <c r="CIR2"/>
      <c r="CIS2"/>
      <c r="CIT2"/>
      <c r="CIU2"/>
      <c r="CIV2"/>
      <c r="CIW2"/>
      <c r="CIX2"/>
      <c r="CIY2"/>
      <c r="CIZ2"/>
      <c r="CJA2"/>
      <c r="CJB2"/>
      <c r="CJC2"/>
      <c r="CJD2"/>
      <c r="CJE2"/>
      <c r="CJF2"/>
      <c r="CJG2"/>
      <c r="CJH2"/>
      <c r="CJI2"/>
      <c r="CJJ2"/>
      <c r="CJK2"/>
      <c r="CJL2"/>
      <c r="CJM2"/>
      <c r="CJN2"/>
      <c r="CJO2"/>
      <c r="CJP2"/>
      <c r="CJQ2"/>
      <c r="CJR2"/>
      <c r="CJS2"/>
      <c r="CJT2"/>
      <c r="CJU2"/>
      <c r="CJV2"/>
      <c r="CJW2"/>
      <c r="CJX2"/>
      <c r="CJY2"/>
      <c r="CJZ2"/>
      <c r="CKA2"/>
      <c r="CKB2"/>
      <c r="CKC2"/>
      <c r="CKD2"/>
      <c r="CKE2"/>
      <c r="CKF2"/>
      <c r="CKG2"/>
      <c r="CKH2"/>
      <c r="CKI2"/>
      <c r="CKJ2"/>
      <c r="CKK2"/>
      <c r="CKL2"/>
      <c r="CKM2"/>
      <c r="CKN2"/>
      <c r="CKO2"/>
      <c r="CKP2"/>
      <c r="CKQ2"/>
      <c r="CKR2"/>
      <c r="CKS2"/>
      <c r="CKT2"/>
      <c r="CKU2"/>
      <c r="CKV2"/>
      <c r="CKW2"/>
      <c r="CKX2"/>
      <c r="CKY2"/>
      <c r="CKZ2"/>
      <c r="CLA2"/>
      <c r="CLB2"/>
      <c r="CLC2"/>
      <c r="CLD2"/>
      <c r="CLE2"/>
      <c r="CLF2"/>
      <c r="CLG2"/>
      <c r="CLH2"/>
      <c r="CLI2"/>
      <c r="CLJ2"/>
      <c r="CLK2"/>
      <c r="CLL2"/>
      <c r="CLM2"/>
      <c r="CLN2"/>
      <c r="CLO2"/>
      <c r="CLP2"/>
      <c r="CLQ2"/>
      <c r="CLR2"/>
      <c r="CLS2"/>
      <c r="CLT2"/>
      <c r="CLU2"/>
      <c r="CLV2"/>
      <c r="CLW2"/>
      <c r="CLX2"/>
      <c r="CLY2"/>
      <c r="CLZ2"/>
      <c r="CMA2"/>
      <c r="CMB2"/>
      <c r="CMC2"/>
      <c r="CMD2"/>
      <c r="CME2"/>
      <c r="CMF2"/>
      <c r="CMG2"/>
      <c r="CMH2"/>
      <c r="CMI2"/>
      <c r="CMJ2"/>
      <c r="CMK2"/>
      <c r="CML2"/>
      <c r="CMM2"/>
      <c r="CMN2"/>
      <c r="CMO2"/>
      <c r="CMP2"/>
      <c r="CMQ2"/>
      <c r="CMR2"/>
      <c r="CMS2"/>
      <c r="CMT2"/>
      <c r="CMU2"/>
      <c r="CMV2"/>
      <c r="CMW2"/>
      <c r="CMX2"/>
      <c r="CMY2"/>
      <c r="CMZ2"/>
      <c r="CNA2"/>
      <c r="CNB2"/>
      <c r="CNC2"/>
      <c r="CND2"/>
      <c r="CNE2"/>
      <c r="CNF2"/>
      <c r="CNG2"/>
      <c r="CNH2"/>
      <c r="CNI2"/>
      <c r="CNJ2"/>
      <c r="CNK2"/>
      <c r="CNL2"/>
      <c r="CNM2"/>
      <c r="CNN2"/>
      <c r="CNO2"/>
      <c r="CNP2"/>
      <c r="CNQ2"/>
      <c r="CNR2"/>
      <c r="CNS2"/>
      <c r="CNT2"/>
      <c r="CNU2"/>
      <c r="CNV2"/>
      <c r="CNW2"/>
      <c r="CNX2"/>
      <c r="CNY2"/>
      <c r="CNZ2"/>
      <c r="COA2"/>
      <c r="COB2"/>
      <c r="COC2"/>
      <c r="COD2"/>
      <c r="COE2"/>
      <c r="COF2"/>
      <c r="COG2"/>
      <c r="COH2"/>
      <c r="COI2"/>
      <c r="COJ2"/>
      <c r="COK2"/>
      <c r="COL2"/>
      <c r="COM2"/>
      <c r="CON2"/>
      <c r="COO2"/>
      <c r="COP2"/>
      <c r="COQ2"/>
      <c r="COR2"/>
      <c r="COS2"/>
      <c r="COT2"/>
      <c r="COU2"/>
      <c r="COV2"/>
      <c r="COW2"/>
      <c r="COX2"/>
      <c r="COY2"/>
      <c r="COZ2"/>
      <c r="CPA2"/>
      <c r="CPB2"/>
      <c r="CPC2"/>
      <c r="CPD2"/>
      <c r="CPE2"/>
      <c r="CPF2"/>
      <c r="CPG2"/>
      <c r="CPH2"/>
      <c r="CPI2"/>
      <c r="CPJ2"/>
      <c r="CPK2"/>
      <c r="CPL2"/>
      <c r="CPM2"/>
      <c r="CPN2"/>
      <c r="CPO2"/>
      <c r="CPP2"/>
      <c r="CPQ2"/>
      <c r="CPR2"/>
      <c r="CPS2"/>
      <c r="CPT2"/>
      <c r="CPU2"/>
      <c r="CPV2"/>
      <c r="CPW2"/>
      <c r="CPX2"/>
      <c r="CPY2"/>
      <c r="CPZ2"/>
      <c r="CQA2"/>
      <c r="CQB2"/>
      <c r="CQC2"/>
      <c r="CQD2"/>
      <c r="CQE2"/>
      <c r="CQF2"/>
      <c r="CQG2"/>
      <c r="CQH2"/>
      <c r="CQI2"/>
      <c r="CQJ2"/>
      <c r="CQK2"/>
      <c r="CQL2"/>
      <c r="CQM2"/>
      <c r="CQN2"/>
      <c r="CQO2"/>
      <c r="CQP2"/>
      <c r="CQQ2"/>
      <c r="CQR2"/>
      <c r="CQS2"/>
      <c r="CQT2"/>
      <c r="CQU2"/>
      <c r="CQV2"/>
      <c r="CQW2"/>
      <c r="CQX2"/>
      <c r="CQY2"/>
      <c r="CQZ2"/>
      <c r="CRA2"/>
      <c r="CRB2"/>
      <c r="CRC2"/>
      <c r="CRD2"/>
      <c r="CRE2"/>
      <c r="CRF2"/>
      <c r="CRG2"/>
      <c r="CRH2"/>
      <c r="CRI2"/>
      <c r="CRJ2"/>
      <c r="CRK2"/>
      <c r="CRL2"/>
      <c r="CRM2"/>
      <c r="CRN2"/>
      <c r="CRO2"/>
      <c r="CRP2"/>
      <c r="CRQ2"/>
      <c r="CRR2"/>
      <c r="CRS2"/>
      <c r="CRT2"/>
      <c r="CRU2"/>
      <c r="CRV2"/>
      <c r="CRW2"/>
      <c r="CRX2"/>
      <c r="CRY2"/>
      <c r="CRZ2"/>
      <c r="CSA2"/>
      <c r="CSB2"/>
      <c r="CSC2"/>
      <c r="CSD2"/>
      <c r="CSE2"/>
      <c r="CSF2"/>
      <c r="CSG2"/>
      <c r="CSH2"/>
      <c r="CSI2"/>
      <c r="CSJ2"/>
      <c r="CSK2"/>
      <c r="CSL2"/>
      <c r="CSM2"/>
      <c r="CSN2"/>
      <c r="CSO2"/>
      <c r="CSP2"/>
      <c r="CSQ2"/>
      <c r="CSR2"/>
      <c r="CSS2"/>
      <c r="CST2"/>
      <c r="CSU2"/>
      <c r="CSV2"/>
      <c r="CSW2"/>
      <c r="CSX2"/>
      <c r="CSY2"/>
      <c r="CSZ2"/>
      <c r="CTA2"/>
      <c r="CTB2"/>
      <c r="CTC2"/>
      <c r="CTD2"/>
      <c r="CTE2"/>
      <c r="CTF2"/>
      <c r="CTG2"/>
      <c r="CTH2"/>
      <c r="CTI2"/>
      <c r="CTJ2"/>
      <c r="CTK2"/>
      <c r="CTL2"/>
      <c r="CTM2"/>
      <c r="CTN2"/>
      <c r="CTO2"/>
      <c r="CTP2"/>
      <c r="CTQ2"/>
      <c r="CTR2"/>
      <c r="CTS2"/>
      <c r="CTT2"/>
      <c r="CTU2"/>
      <c r="CTV2"/>
      <c r="CTW2"/>
      <c r="CTX2"/>
      <c r="CTY2"/>
      <c r="CTZ2"/>
      <c r="CUA2"/>
      <c r="CUB2"/>
      <c r="CUC2"/>
      <c r="CUD2"/>
      <c r="CUE2"/>
      <c r="CUF2"/>
      <c r="CUG2"/>
      <c r="CUH2"/>
      <c r="CUI2"/>
      <c r="CUJ2"/>
      <c r="CUK2"/>
      <c r="CUL2"/>
      <c r="CUM2"/>
      <c r="CUN2"/>
      <c r="CUO2"/>
      <c r="CUP2"/>
      <c r="CUQ2"/>
      <c r="CUR2"/>
      <c r="CUS2"/>
      <c r="CUT2"/>
      <c r="CUU2"/>
      <c r="CUV2"/>
      <c r="CUW2"/>
      <c r="CUX2"/>
      <c r="CUY2"/>
      <c r="CUZ2"/>
      <c r="CVA2"/>
      <c r="CVB2"/>
      <c r="CVC2"/>
      <c r="CVD2"/>
      <c r="CVE2"/>
      <c r="CVF2"/>
      <c r="CVG2"/>
      <c r="CVH2"/>
      <c r="CVI2"/>
      <c r="CVJ2"/>
      <c r="CVK2"/>
      <c r="CVL2"/>
      <c r="CVM2"/>
      <c r="CVN2"/>
      <c r="CVO2"/>
      <c r="CVP2"/>
      <c r="CVQ2"/>
      <c r="CVR2"/>
      <c r="CVS2"/>
      <c r="CVT2"/>
      <c r="CVU2"/>
      <c r="CVV2"/>
      <c r="CVW2"/>
      <c r="CVX2"/>
      <c r="CVY2"/>
      <c r="CVZ2"/>
      <c r="CWA2"/>
      <c r="CWB2"/>
      <c r="CWC2"/>
      <c r="CWD2"/>
      <c r="CWE2"/>
      <c r="CWF2"/>
      <c r="CWG2"/>
      <c r="CWH2"/>
      <c r="CWI2"/>
      <c r="CWJ2"/>
      <c r="CWK2"/>
      <c r="CWL2"/>
      <c r="CWM2"/>
      <c r="CWN2"/>
      <c r="CWO2"/>
      <c r="CWP2"/>
      <c r="CWQ2"/>
      <c r="CWR2"/>
      <c r="CWS2"/>
      <c r="CWT2"/>
      <c r="CWU2"/>
      <c r="CWV2"/>
      <c r="CWW2"/>
      <c r="CWX2"/>
      <c r="CWY2"/>
      <c r="CWZ2"/>
      <c r="CXA2"/>
      <c r="CXB2"/>
      <c r="CXC2"/>
      <c r="CXD2"/>
      <c r="CXE2"/>
      <c r="CXF2"/>
      <c r="CXG2"/>
      <c r="CXH2"/>
      <c r="CXI2"/>
      <c r="CXJ2"/>
      <c r="CXK2"/>
      <c r="CXL2"/>
      <c r="CXM2"/>
      <c r="CXN2"/>
      <c r="CXO2"/>
      <c r="CXP2"/>
      <c r="CXQ2"/>
      <c r="CXR2"/>
      <c r="CXS2"/>
      <c r="CXT2"/>
      <c r="CXU2"/>
      <c r="CXV2"/>
      <c r="CXW2"/>
      <c r="CXX2"/>
      <c r="CXY2"/>
      <c r="CXZ2"/>
      <c r="CYA2"/>
      <c r="CYB2"/>
      <c r="CYC2"/>
      <c r="CYD2"/>
      <c r="CYE2"/>
      <c r="CYF2"/>
      <c r="CYG2"/>
      <c r="CYH2"/>
      <c r="CYI2"/>
      <c r="CYJ2"/>
      <c r="CYK2"/>
      <c r="CYL2"/>
      <c r="CYM2"/>
      <c r="CYN2"/>
      <c r="CYO2"/>
      <c r="CYP2"/>
      <c r="CYQ2"/>
      <c r="CYR2"/>
      <c r="CYS2"/>
      <c r="CYT2"/>
      <c r="CYU2"/>
      <c r="CYV2"/>
      <c r="CYW2"/>
      <c r="CYX2"/>
      <c r="CYY2"/>
      <c r="CYZ2"/>
      <c r="CZA2"/>
      <c r="CZB2"/>
      <c r="CZC2"/>
      <c r="CZD2"/>
      <c r="CZE2"/>
      <c r="CZF2"/>
      <c r="CZG2"/>
      <c r="CZH2"/>
      <c r="CZI2"/>
      <c r="CZJ2"/>
      <c r="CZK2"/>
      <c r="CZL2"/>
      <c r="CZM2"/>
      <c r="CZN2"/>
      <c r="CZO2"/>
      <c r="CZP2"/>
      <c r="CZQ2"/>
      <c r="CZR2"/>
      <c r="CZS2"/>
      <c r="CZT2"/>
      <c r="CZU2"/>
      <c r="CZV2"/>
      <c r="CZW2"/>
      <c r="CZX2"/>
      <c r="CZY2"/>
      <c r="CZZ2"/>
      <c r="DAA2"/>
      <c r="DAB2"/>
      <c r="DAC2"/>
      <c r="DAD2"/>
      <c r="DAE2"/>
      <c r="DAF2"/>
      <c r="DAG2"/>
      <c r="DAH2"/>
      <c r="DAI2"/>
      <c r="DAJ2"/>
      <c r="DAK2"/>
      <c r="DAL2"/>
      <c r="DAM2"/>
      <c r="DAN2"/>
      <c r="DAO2"/>
      <c r="DAP2"/>
      <c r="DAQ2"/>
      <c r="DAR2"/>
      <c r="DAS2"/>
      <c r="DAT2"/>
      <c r="DAU2"/>
      <c r="DAV2"/>
      <c r="DAW2"/>
      <c r="DAX2"/>
      <c r="DAY2"/>
      <c r="DAZ2"/>
      <c r="DBA2"/>
      <c r="DBB2"/>
      <c r="DBC2"/>
      <c r="DBD2"/>
      <c r="DBE2"/>
      <c r="DBF2"/>
      <c r="DBG2"/>
      <c r="DBH2"/>
      <c r="DBI2"/>
      <c r="DBJ2"/>
      <c r="DBK2"/>
      <c r="DBL2"/>
      <c r="DBM2"/>
      <c r="DBN2"/>
      <c r="DBO2"/>
      <c r="DBP2"/>
      <c r="DBQ2"/>
      <c r="DBR2"/>
      <c r="DBS2"/>
      <c r="DBT2"/>
      <c r="DBU2"/>
      <c r="DBV2"/>
      <c r="DBW2"/>
      <c r="DBX2"/>
      <c r="DBY2"/>
      <c r="DBZ2"/>
      <c r="DCA2"/>
      <c r="DCB2"/>
      <c r="DCC2"/>
      <c r="DCD2"/>
      <c r="DCE2"/>
      <c r="DCF2"/>
      <c r="DCG2"/>
      <c r="DCH2"/>
      <c r="DCI2"/>
      <c r="DCJ2"/>
      <c r="DCK2"/>
      <c r="DCL2"/>
      <c r="DCM2"/>
      <c r="DCN2"/>
      <c r="DCO2"/>
      <c r="DCP2"/>
      <c r="DCQ2"/>
      <c r="DCR2"/>
      <c r="DCS2"/>
      <c r="DCT2"/>
      <c r="DCU2"/>
      <c r="DCV2"/>
      <c r="DCW2"/>
      <c r="DCX2"/>
      <c r="DCY2"/>
      <c r="DCZ2"/>
      <c r="DDA2"/>
      <c r="DDB2"/>
      <c r="DDC2"/>
      <c r="DDD2"/>
      <c r="DDE2"/>
      <c r="DDF2"/>
      <c r="DDG2"/>
      <c r="DDH2"/>
      <c r="DDI2"/>
      <c r="DDJ2"/>
      <c r="DDK2"/>
      <c r="DDL2"/>
      <c r="DDM2"/>
      <c r="DDN2"/>
      <c r="DDO2"/>
      <c r="DDP2"/>
      <c r="DDQ2"/>
      <c r="DDR2"/>
      <c r="DDS2"/>
      <c r="DDT2"/>
      <c r="DDU2"/>
      <c r="DDV2"/>
      <c r="DDW2"/>
      <c r="DDX2"/>
      <c r="DDY2"/>
      <c r="DDZ2"/>
      <c r="DEA2"/>
      <c r="DEB2"/>
      <c r="DEC2"/>
      <c r="DED2"/>
      <c r="DEE2"/>
      <c r="DEF2"/>
      <c r="DEG2"/>
      <c r="DEH2"/>
      <c r="DEI2"/>
      <c r="DEJ2"/>
      <c r="DEK2"/>
      <c r="DEL2"/>
      <c r="DEM2"/>
      <c r="DEN2"/>
      <c r="DEO2"/>
      <c r="DEP2"/>
      <c r="DEQ2"/>
      <c r="DER2"/>
      <c r="DES2"/>
      <c r="DET2"/>
      <c r="DEU2"/>
      <c r="DEV2"/>
      <c r="DEW2"/>
      <c r="DEX2"/>
      <c r="DEY2"/>
      <c r="DEZ2"/>
      <c r="DFA2"/>
      <c r="DFB2"/>
      <c r="DFC2"/>
      <c r="DFD2"/>
      <c r="DFE2"/>
      <c r="DFF2"/>
      <c r="DFG2"/>
      <c r="DFH2"/>
      <c r="DFI2"/>
      <c r="DFJ2"/>
      <c r="DFK2"/>
      <c r="DFL2"/>
      <c r="DFM2"/>
      <c r="DFN2"/>
      <c r="DFO2"/>
      <c r="DFP2"/>
      <c r="DFQ2"/>
      <c r="DFR2"/>
      <c r="DFS2"/>
      <c r="DFT2"/>
      <c r="DFU2"/>
      <c r="DFV2"/>
      <c r="DFW2"/>
      <c r="DFX2"/>
      <c r="DFY2"/>
      <c r="DFZ2"/>
      <c r="DGA2"/>
      <c r="DGB2"/>
      <c r="DGC2"/>
      <c r="DGD2"/>
      <c r="DGE2"/>
      <c r="DGF2"/>
      <c r="DGG2"/>
      <c r="DGH2"/>
      <c r="DGI2"/>
      <c r="DGJ2"/>
      <c r="DGK2"/>
      <c r="DGL2"/>
      <c r="DGM2"/>
      <c r="DGN2"/>
      <c r="DGO2"/>
      <c r="DGP2"/>
      <c r="DGQ2"/>
      <c r="DGR2"/>
      <c r="DGS2"/>
      <c r="DGT2"/>
      <c r="DGU2"/>
      <c r="DGV2"/>
      <c r="DGW2"/>
      <c r="DGX2"/>
      <c r="DGY2"/>
      <c r="DGZ2"/>
      <c r="DHA2"/>
      <c r="DHB2"/>
      <c r="DHC2"/>
      <c r="DHD2"/>
      <c r="DHE2"/>
      <c r="DHF2"/>
      <c r="DHG2"/>
      <c r="DHH2"/>
      <c r="DHI2"/>
      <c r="DHJ2"/>
      <c r="DHK2"/>
      <c r="DHL2"/>
      <c r="DHM2"/>
      <c r="DHN2"/>
      <c r="DHO2"/>
      <c r="DHP2"/>
      <c r="DHQ2"/>
      <c r="DHR2"/>
      <c r="DHS2"/>
      <c r="DHT2"/>
      <c r="DHU2"/>
      <c r="DHV2"/>
      <c r="DHW2"/>
      <c r="DHX2"/>
      <c r="DHY2"/>
      <c r="DHZ2"/>
      <c r="DIA2"/>
      <c r="DIB2"/>
      <c r="DIC2"/>
      <c r="DID2"/>
      <c r="DIE2"/>
      <c r="DIF2"/>
      <c r="DIG2"/>
      <c r="DIH2"/>
      <c r="DII2"/>
      <c r="DIJ2"/>
      <c r="DIK2"/>
      <c r="DIL2"/>
      <c r="DIM2"/>
      <c r="DIN2"/>
      <c r="DIO2"/>
      <c r="DIP2"/>
      <c r="DIQ2"/>
      <c r="DIR2"/>
      <c r="DIS2"/>
      <c r="DIT2"/>
      <c r="DIU2"/>
      <c r="DIV2"/>
      <c r="DIW2"/>
      <c r="DIX2"/>
      <c r="DIY2"/>
      <c r="DIZ2"/>
      <c r="DJA2"/>
      <c r="DJB2"/>
      <c r="DJC2"/>
      <c r="DJD2"/>
      <c r="DJE2"/>
      <c r="DJF2"/>
      <c r="DJG2"/>
      <c r="DJH2"/>
      <c r="DJI2"/>
      <c r="DJJ2"/>
      <c r="DJK2"/>
      <c r="DJL2"/>
      <c r="DJM2"/>
      <c r="DJN2"/>
      <c r="DJO2"/>
      <c r="DJP2"/>
      <c r="DJQ2"/>
      <c r="DJR2"/>
      <c r="DJS2"/>
      <c r="DJT2"/>
      <c r="DJU2"/>
      <c r="DJV2"/>
      <c r="DJW2"/>
      <c r="DJX2"/>
      <c r="DJY2"/>
      <c r="DJZ2"/>
      <c r="DKA2"/>
      <c r="DKB2"/>
      <c r="DKC2"/>
      <c r="DKD2"/>
      <c r="DKE2"/>
      <c r="DKF2"/>
      <c r="DKG2"/>
      <c r="DKH2"/>
      <c r="DKI2"/>
      <c r="DKJ2"/>
      <c r="DKK2"/>
      <c r="DKL2"/>
      <c r="DKM2"/>
      <c r="DKN2"/>
      <c r="DKO2"/>
      <c r="DKP2"/>
      <c r="DKQ2"/>
      <c r="DKR2"/>
      <c r="DKS2"/>
      <c r="DKT2"/>
      <c r="DKU2"/>
      <c r="DKV2"/>
      <c r="DKW2"/>
      <c r="DKX2"/>
      <c r="DKY2"/>
      <c r="DKZ2"/>
      <c r="DLA2"/>
      <c r="DLB2"/>
      <c r="DLC2"/>
      <c r="DLD2"/>
      <c r="DLE2"/>
      <c r="DLF2"/>
      <c r="DLG2"/>
      <c r="DLH2"/>
      <c r="DLI2"/>
      <c r="DLJ2"/>
      <c r="DLK2"/>
      <c r="DLL2"/>
      <c r="DLM2"/>
      <c r="DLN2"/>
      <c r="DLO2"/>
      <c r="DLP2"/>
      <c r="DLQ2"/>
      <c r="DLR2"/>
      <c r="DLS2"/>
      <c r="DLT2"/>
      <c r="DLU2"/>
      <c r="DLV2"/>
      <c r="DLW2"/>
      <c r="DLX2"/>
      <c r="DLY2"/>
      <c r="DLZ2"/>
      <c r="DMA2"/>
      <c r="DMB2"/>
      <c r="DMC2"/>
      <c r="DMD2"/>
      <c r="DME2"/>
      <c r="DMF2"/>
      <c r="DMG2"/>
      <c r="DMH2"/>
      <c r="DMI2"/>
      <c r="DMJ2"/>
      <c r="DMK2"/>
      <c r="DML2"/>
      <c r="DMM2"/>
      <c r="DMN2"/>
      <c r="DMO2"/>
      <c r="DMP2"/>
      <c r="DMQ2"/>
      <c r="DMR2"/>
      <c r="DMS2"/>
      <c r="DMT2"/>
      <c r="DMU2"/>
      <c r="DMV2"/>
      <c r="DMW2"/>
      <c r="DMX2"/>
      <c r="DMY2"/>
      <c r="DMZ2"/>
      <c r="DNA2"/>
      <c r="DNB2"/>
      <c r="DNC2"/>
      <c r="DND2"/>
      <c r="DNE2"/>
      <c r="DNF2"/>
      <c r="DNG2"/>
      <c r="DNH2"/>
      <c r="DNI2"/>
      <c r="DNJ2"/>
      <c r="DNK2"/>
      <c r="DNL2"/>
      <c r="DNM2"/>
      <c r="DNN2"/>
      <c r="DNO2"/>
      <c r="DNP2"/>
      <c r="DNQ2"/>
      <c r="DNR2"/>
      <c r="DNS2"/>
      <c r="DNT2"/>
      <c r="DNU2"/>
      <c r="DNV2"/>
      <c r="DNW2"/>
      <c r="DNX2"/>
      <c r="DNY2"/>
      <c r="DNZ2"/>
      <c r="DOA2"/>
      <c r="DOB2"/>
      <c r="DOC2"/>
      <c r="DOD2"/>
      <c r="DOE2"/>
      <c r="DOF2"/>
      <c r="DOG2"/>
      <c r="DOH2"/>
      <c r="DOI2"/>
      <c r="DOJ2"/>
      <c r="DOK2"/>
      <c r="DOL2"/>
      <c r="DOM2"/>
      <c r="DON2"/>
      <c r="DOO2"/>
      <c r="DOP2"/>
      <c r="DOQ2"/>
      <c r="DOR2"/>
      <c r="DOS2"/>
      <c r="DOT2"/>
      <c r="DOU2"/>
      <c r="DOV2"/>
      <c r="DOW2"/>
      <c r="DOX2"/>
      <c r="DOY2"/>
      <c r="DOZ2"/>
      <c r="DPA2"/>
      <c r="DPB2"/>
      <c r="DPC2"/>
      <c r="DPD2"/>
      <c r="DPE2"/>
      <c r="DPF2"/>
      <c r="DPG2"/>
      <c r="DPH2"/>
      <c r="DPI2"/>
      <c r="DPJ2"/>
      <c r="DPK2"/>
      <c r="DPL2"/>
      <c r="DPM2"/>
      <c r="DPN2"/>
      <c r="DPO2"/>
      <c r="DPP2"/>
      <c r="DPQ2"/>
      <c r="DPR2"/>
      <c r="DPS2"/>
      <c r="DPT2"/>
      <c r="DPU2"/>
      <c r="DPV2"/>
      <c r="DPW2"/>
      <c r="DPX2"/>
      <c r="DPY2"/>
      <c r="DPZ2"/>
      <c r="DQA2"/>
      <c r="DQB2"/>
      <c r="DQC2"/>
      <c r="DQD2"/>
      <c r="DQE2"/>
      <c r="DQF2"/>
      <c r="DQG2"/>
      <c r="DQH2"/>
      <c r="DQI2"/>
      <c r="DQJ2"/>
      <c r="DQK2"/>
      <c r="DQL2"/>
      <c r="DQM2"/>
      <c r="DQN2"/>
      <c r="DQO2"/>
      <c r="DQP2"/>
      <c r="DQQ2"/>
      <c r="DQR2"/>
      <c r="DQS2"/>
      <c r="DQT2"/>
      <c r="DQU2"/>
      <c r="DQV2"/>
      <c r="DQW2"/>
      <c r="DQX2"/>
      <c r="DQY2"/>
      <c r="DQZ2"/>
      <c r="DRA2"/>
      <c r="DRB2"/>
      <c r="DRC2"/>
      <c r="DRD2"/>
      <c r="DRE2"/>
      <c r="DRF2"/>
      <c r="DRG2"/>
      <c r="DRH2"/>
      <c r="DRI2"/>
      <c r="DRJ2"/>
      <c r="DRK2"/>
      <c r="DRL2"/>
      <c r="DRM2"/>
      <c r="DRN2"/>
      <c r="DRO2"/>
      <c r="DRP2"/>
      <c r="DRQ2"/>
      <c r="DRR2"/>
      <c r="DRS2"/>
      <c r="DRT2"/>
      <c r="DRU2"/>
      <c r="DRV2"/>
      <c r="DRW2"/>
      <c r="DRX2"/>
      <c r="DRY2"/>
      <c r="DRZ2"/>
      <c r="DSA2"/>
      <c r="DSB2"/>
      <c r="DSC2"/>
      <c r="DSD2"/>
      <c r="DSE2"/>
      <c r="DSF2"/>
      <c r="DSG2"/>
      <c r="DSH2"/>
      <c r="DSI2"/>
      <c r="DSJ2"/>
      <c r="DSK2"/>
      <c r="DSL2"/>
      <c r="DSM2"/>
      <c r="DSN2"/>
      <c r="DSO2"/>
      <c r="DSP2"/>
      <c r="DSQ2"/>
      <c r="DSR2"/>
      <c r="DSS2"/>
      <c r="DST2"/>
      <c r="DSU2"/>
      <c r="DSV2"/>
      <c r="DSW2"/>
      <c r="DSX2"/>
      <c r="DSY2"/>
      <c r="DSZ2"/>
      <c r="DTA2"/>
      <c r="DTB2"/>
      <c r="DTC2"/>
      <c r="DTD2"/>
      <c r="DTE2"/>
      <c r="DTF2"/>
      <c r="DTG2"/>
      <c r="DTH2"/>
      <c r="DTI2"/>
      <c r="DTJ2"/>
      <c r="DTK2"/>
      <c r="DTL2"/>
      <c r="DTM2"/>
      <c r="DTN2"/>
      <c r="DTO2"/>
      <c r="DTP2"/>
      <c r="DTQ2"/>
      <c r="DTR2"/>
      <c r="DTS2"/>
      <c r="DTT2"/>
      <c r="DTU2"/>
      <c r="DTV2"/>
      <c r="DTW2"/>
      <c r="DTX2"/>
      <c r="DTY2"/>
      <c r="DTZ2"/>
      <c r="DUA2"/>
      <c r="DUB2"/>
      <c r="DUC2"/>
      <c r="DUD2"/>
      <c r="DUE2"/>
      <c r="DUF2"/>
      <c r="DUG2"/>
      <c r="DUH2"/>
      <c r="DUI2"/>
      <c r="DUJ2"/>
      <c r="DUK2"/>
      <c r="DUL2"/>
      <c r="DUM2"/>
      <c r="DUN2"/>
      <c r="DUO2"/>
      <c r="DUP2"/>
      <c r="DUQ2"/>
      <c r="DUR2"/>
      <c r="DUS2"/>
      <c r="DUT2"/>
      <c r="DUU2"/>
      <c r="DUV2"/>
      <c r="DUW2"/>
      <c r="DUX2"/>
      <c r="DUY2"/>
      <c r="DUZ2"/>
      <c r="DVA2"/>
      <c r="DVB2"/>
      <c r="DVC2"/>
      <c r="DVD2"/>
      <c r="DVE2"/>
      <c r="DVF2"/>
      <c r="DVG2"/>
      <c r="DVH2"/>
      <c r="DVI2"/>
      <c r="DVJ2"/>
      <c r="DVK2"/>
      <c r="DVL2"/>
      <c r="DVM2"/>
      <c r="DVN2"/>
      <c r="DVO2"/>
      <c r="DVP2"/>
      <c r="DVQ2"/>
      <c r="DVR2"/>
      <c r="DVS2"/>
      <c r="DVT2"/>
      <c r="DVU2"/>
      <c r="DVV2"/>
      <c r="DVW2"/>
      <c r="DVX2"/>
      <c r="DVY2"/>
      <c r="DVZ2"/>
      <c r="DWA2"/>
      <c r="DWB2"/>
      <c r="DWC2"/>
      <c r="DWD2"/>
      <c r="DWE2"/>
      <c r="DWF2"/>
      <c r="DWG2"/>
      <c r="DWH2"/>
      <c r="DWI2"/>
      <c r="DWJ2"/>
      <c r="DWK2"/>
      <c r="DWL2"/>
      <c r="DWM2"/>
      <c r="DWN2"/>
      <c r="DWO2"/>
      <c r="DWP2"/>
      <c r="DWQ2"/>
      <c r="DWR2"/>
      <c r="DWS2"/>
      <c r="DWT2"/>
      <c r="DWU2"/>
      <c r="DWV2"/>
      <c r="DWW2"/>
      <c r="DWX2"/>
      <c r="DWY2"/>
      <c r="DWZ2"/>
      <c r="DXA2"/>
      <c r="DXB2"/>
      <c r="DXC2"/>
      <c r="DXD2"/>
      <c r="DXE2"/>
      <c r="DXF2"/>
      <c r="DXG2"/>
      <c r="DXH2"/>
      <c r="DXI2"/>
      <c r="DXJ2"/>
      <c r="DXK2"/>
      <c r="DXL2"/>
      <c r="DXM2"/>
      <c r="DXN2"/>
      <c r="DXO2"/>
      <c r="DXP2"/>
      <c r="DXQ2"/>
      <c r="DXR2"/>
      <c r="DXS2"/>
      <c r="DXT2"/>
      <c r="DXU2"/>
      <c r="DXV2"/>
      <c r="DXW2"/>
      <c r="DXX2"/>
      <c r="DXY2"/>
      <c r="DXZ2"/>
      <c r="DYA2"/>
      <c r="DYB2"/>
      <c r="DYC2"/>
      <c r="DYD2"/>
      <c r="DYE2"/>
      <c r="DYF2"/>
      <c r="DYG2"/>
      <c r="DYH2"/>
      <c r="DYI2"/>
      <c r="DYJ2"/>
      <c r="DYK2"/>
      <c r="DYL2"/>
      <c r="DYM2"/>
      <c r="DYN2"/>
      <c r="DYO2"/>
      <c r="DYP2"/>
      <c r="DYQ2"/>
      <c r="DYR2"/>
      <c r="DYS2"/>
      <c r="DYT2"/>
      <c r="DYU2"/>
      <c r="DYV2"/>
      <c r="DYW2"/>
      <c r="DYX2"/>
      <c r="DYY2"/>
      <c r="DYZ2"/>
      <c r="DZA2"/>
      <c r="DZB2"/>
      <c r="DZC2"/>
      <c r="DZD2"/>
      <c r="DZE2"/>
      <c r="DZF2"/>
      <c r="DZG2"/>
      <c r="DZH2"/>
      <c r="DZI2"/>
      <c r="DZJ2"/>
      <c r="DZK2"/>
      <c r="DZL2"/>
      <c r="DZM2"/>
      <c r="DZN2"/>
      <c r="DZO2"/>
      <c r="DZP2"/>
      <c r="DZQ2"/>
      <c r="DZR2"/>
      <c r="DZS2"/>
      <c r="DZT2"/>
      <c r="DZU2"/>
      <c r="DZV2"/>
      <c r="DZW2"/>
      <c r="DZX2"/>
      <c r="DZY2"/>
      <c r="DZZ2"/>
      <c r="EAA2"/>
      <c r="EAB2"/>
      <c r="EAC2"/>
      <c r="EAD2"/>
      <c r="EAE2"/>
      <c r="EAF2"/>
      <c r="EAG2"/>
      <c r="EAH2"/>
      <c r="EAI2"/>
      <c r="EAJ2"/>
      <c r="EAK2"/>
      <c r="EAL2"/>
      <c r="EAM2"/>
      <c r="EAN2"/>
      <c r="EAO2"/>
      <c r="EAP2"/>
      <c r="EAQ2"/>
      <c r="EAR2"/>
      <c r="EAS2"/>
      <c r="EAT2"/>
      <c r="EAU2"/>
      <c r="EAV2"/>
      <c r="EAW2"/>
      <c r="EAX2"/>
      <c r="EAY2"/>
      <c r="EAZ2"/>
      <c r="EBA2"/>
      <c r="EBB2"/>
      <c r="EBC2"/>
      <c r="EBD2"/>
      <c r="EBE2"/>
      <c r="EBF2"/>
      <c r="EBG2"/>
      <c r="EBH2"/>
      <c r="EBI2"/>
      <c r="EBJ2"/>
      <c r="EBK2"/>
      <c r="EBL2"/>
      <c r="EBM2"/>
      <c r="EBN2"/>
      <c r="EBO2"/>
      <c r="EBP2"/>
      <c r="EBQ2"/>
      <c r="EBR2"/>
      <c r="EBS2"/>
      <c r="EBT2"/>
      <c r="EBU2"/>
      <c r="EBV2"/>
      <c r="EBW2"/>
      <c r="EBX2"/>
      <c r="EBY2"/>
      <c r="EBZ2"/>
      <c r="ECA2"/>
      <c r="ECB2"/>
      <c r="ECC2"/>
      <c r="ECD2"/>
      <c r="ECE2"/>
      <c r="ECF2"/>
      <c r="ECG2"/>
      <c r="ECH2"/>
      <c r="ECI2"/>
      <c r="ECJ2"/>
      <c r="ECK2"/>
      <c r="ECL2"/>
      <c r="ECM2"/>
      <c r="ECN2"/>
      <c r="ECO2"/>
      <c r="ECP2"/>
      <c r="ECQ2"/>
      <c r="ECR2"/>
      <c r="ECS2"/>
      <c r="ECT2"/>
      <c r="ECU2"/>
      <c r="ECV2"/>
      <c r="ECW2"/>
      <c r="ECX2"/>
      <c r="ECY2"/>
      <c r="ECZ2"/>
      <c r="EDA2"/>
      <c r="EDB2"/>
      <c r="EDC2"/>
      <c r="EDD2"/>
      <c r="EDE2"/>
      <c r="EDF2"/>
      <c r="EDG2"/>
      <c r="EDH2"/>
      <c r="EDI2"/>
      <c r="EDJ2"/>
      <c r="EDK2"/>
      <c r="EDL2"/>
      <c r="EDM2"/>
      <c r="EDN2"/>
      <c r="EDO2"/>
      <c r="EDP2"/>
      <c r="EDQ2"/>
      <c r="EDR2"/>
      <c r="EDS2"/>
      <c r="EDT2"/>
      <c r="EDU2"/>
      <c r="EDV2"/>
      <c r="EDW2"/>
      <c r="EDX2"/>
      <c r="EDY2"/>
      <c r="EDZ2"/>
      <c r="EEA2"/>
      <c r="EEB2"/>
      <c r="EEC2"/>
      <c r="EED2"/>
      <c r="EEE2"/>
      <c r="EEF2"/>
      <c r="EEG2"/>
      <c r="EEH2"/>
      <c r="EEI2"/>
      <c r="EEJ2"/>
      <c r="EEK2"/>
      <c r="EEL2"/>
      <c r="EEM2"/>
      <c r="EEN2"/>
      <c r="EEO2"/>
      <c r="EEP2"/>
      <c r="EEQ2"/>
      <c r="EER2"/>
      <c r="EES2"/>
      <c r="EET2"/>
      <c r="EEU2"/>
      <c r="EEV2"/>
      <c r="EEW2"/>
      <c r="EEX2"/>
      <c r="EEY2"/>
      <c r="EEZ2"/>
      <c r="EFA2"/>
      <c r="EFB2"/>
      <c r="EFC2"/>
      <c r="EFD2"/>
      <c r="EFE2"/>
      <c r="EFF2"/>
      <c r="EFG2"/>
      <c r="EFH2"/>
      <c r="EFI2"/>
      <c r="EFJ2"/>
      <c r="EFK2"/>
      <c r="EFL2"/>
      <c r="EFM2"/>
      <c r="EFN2"/>
      <c r="EFO2"/>
      <c r="EFP2"/>
      <c r="EFQ2"/>
      <c r="EFR2"/>
      <c r="EFS2"/>
      <c r="EFT2"/>
      <c r="EFU2"/>
      <c r="EFV2"/>
      <c r="EFW2"/>
      <c r="EFX2"/>
      <c r="EFY2"/>
      <c r="EFZ2"/>
      <c r="EGA2"/>
      <c r="EGB2"/>
      <c r="EGC2"/>
      <c r="EGD2"/>
      <c r="EGE2"/>
      <c r="EGF2"/>
      <c r="EGG2"/>
      <c r="EGH2"/>
      <c r="EGI2"/>
      <c r="EGJ2"/>
      <c r="EGK2"/>
      <c r="EGL2"/>
      <c r="EGM2"/>
      <c r="EGN2"/>
      <c r="EGO2"/>
      <c r="EGP2"/>
      <c r="EGQ2"/>
      <c r="EGR2"/>
      <c r="EGS2"/>
      <c r="EGT2"/>
      <c r="EGU2"/>
      <c r="EGV2"/>
      <c r="EGW2"/>
      <c r="EGX2"/>
      <c r="EGY2"/>
      <c r="EGZ2"/>
      <c r="EHA2"/>
      <c r="EHB2"/>
      <c r="EHC2"/>
      <c r="EHD2"/>
      <c r="EHE2"/>
      <c r="EHF2"/>
      <c r="EHG2"/>
      <c r="EHH2"/>
      <c r="EHI2"/>
      <c r="EHJ2"/>
      <c r="EHK2"/>
      <c r="EHL2"/>
      <c r="EHM2"/>
      <c r="EHN2"/>
      <c r="EHO2"/>
      <c r="EHP2"/>
      <c r="EHQ2"/>
      <c r="EHR2"/>
      <c r="EHS2"/>
      <c r="EHT2"/>
      <c r="EHU2"/>
      <c r="EHV2"/>
      <c r="EHW2"/>
      <c r="EHX2"/>
      <c r="EHY2"/>
      <c r="EHZ2"/>
      <c r="EIA2"/>
      <c r="EIB2"/>
      <c r="EIC2"/>
      <c r="EID2"/>
      <c r="EIE2"/>
      <c r="EIF2"/>
      <c r="EIG2"/>
      <c r="EIH2"/>
      <c r="EII2"/>
      <c r="EIJ2"/>
      <c r="EIK2"/>
      <c r="EIL2"/>
      <c r="EIM2"/>
      <c r="EIN2"/>
      <c r="EIO2"/>
      <c r="EIP2"/>
      <c r="EIQ2"/>
      <c r="EIR2"/>
      <c r="EIS2"/>
      <c r="EIT2"/>
      <c r="EIU2"/>
      <c r="EIV2"/>
      <c r="EIW2"/>
      <c r="EIX2"/>
      <c r="EIY2"/>
      <c r="EIZ2"/>
      <c r="EJA2"/>
      <c r="EJB2"/>
      <c r="EJC2"/>
      <c r="EJD2"/>
      <c r="EJE2"/>
      <c r="EJF2"/>
      <c r="EJG2"/>
      <c r="EJH2"/>
      <c r="EJI2"/>
      <c r="EJJ2"/>
      <c r="EJK2"/>
      <c r="EJL2"/>
      <c r="EJM2"/>
      <c r="EJN2"/>
      <c r="EJO2"/>
      <c r="EJP2"/>
      <c r="EJQ2"/>
      <c r="EJR2"/>
      <c r="EJS2"/>
      <c r="EJT2"/>
      <c r="EJU2"/>
      <c r="EJV2"/>
      <c r="EJW2"/>
      <c r="EJX2"/>
      <c r="EJY2"/>
      <c r="EJZ2"/>
      <c r="EKA2"/>
      <c r="EKB2"/>
      <c r="EKC2"/>
      <c r="EKD2"/>
      <c r="EKE2"/>
      <c r="EKF2"/>
      <c r="EKG2"/>
      <c r="EKH2"/>
      <c r="EKI2"/>
      <c r="EKJ2"/>
      <c r="EKK2"/>
      <c r="EKL2"/>
      <c r="EKM2"/>
      <c r="EKN2"/>
      <c r="EKO2"/>
      <c r="EKP2"/>
      <c r="EKQ2"/>
      <c r="EKR2"/>
      <c r="EKS2"/>
      <c r="EKT2"/>
      <c r="EKU2"/>
      <c r="EKV2"/>
      <c r="EKW2"/>
      <c r="EKX2"/>
      <c r="EKY2"/>
      <c r="EKZ2"/>
      <c r="ELA2"/>
      <c r="ELB2"/>
      <c r="ELC2"/>
      <c r="ELD2"/>
      <c r="ELE2"/>
      <c r="ELF2"/>
      <c r="ELG2"/>
      <c r="ELH2"/>
      <c r="ELI2"/>
      <c r="ELJ2"/>
      <c r="ELK2"/>
      <c r="ELL2"/>
      <c r="ELM2"/>
      <c r="ELN2"/>
      <c r="ELO2"/>
      <c r="ELP2"/>
      <c r="ELQ2"/>
      <c r="ELR2"/>
      <c r="ELS2"/>
      <c r="ELT2"/>
      <c r="ELU2"/>
      <c r="ELV2"/>
      <c r="ELW2"/>
      <c r="ELX2"/>
      <c r="ELY2"/>
      <c r="ELZ2"/>
      <c r="EMA2"/>
      <c r="EMB2"/>
      <c r="EMC2"/>
      <c r="EMD2"/>
      <c r="EME2"/>
      <c r="EMF2"/>
      <c r="EMG2"/>
      <c r="EMH2"/>
      <c r="EMI2"/>
      <c r="EMJ2"/>
      <c r="EMK2"/>
      <c r="EML2"/>
      <c r="EMM2"/>
      <c r="EMN2"/>
      <c r="EMO2"/>
      <c r="EMP2"/>
      <c r="EMQ2"/>
      <c r="EMR2"/>
      <c r="EMS2"/>
      <c r="EMT2"/>
      <c r="EMU2"/>
      <c r="EMV2"/>
      <c r="EMW2"/>
      <c r="EMX2"/>
      <c r="EMY2"/>
      <c r="EMZ2"/>
      <c r="ENA2"/>
      <c r="ENB2"/>
      <c r="ENC2"/>
      <c r="END2"/>
      <c r="ENE2"/>
      <c r="ENF2"/>
      <c r="ENG2"/>
      <c r="ENH2"/>
      <c r="ENI2"/>
      <c r="ENJ2"/>
      <c r="ENK2"/>
      <c r="ENL2"/>
      <c r="ENM2"/>
      <c r="ENN2"/>
      <c r="ENO2"/>
      <c r="ENP2"/>
      <c r="ENQ2"/>
      <c r="ENR2"/>
      <c r="ENS2"/>
      <c r="ENT2"/>
      <c r="ENU2"/>
      <c r="ENV2"/>
      <c r="ENW2"/>
      <c r="ENX2"/>
      <c r="ENY2"/>
      <c r="ENZ2"/>
      <c r="EOA2"/>
      <c r="EOB2"/>
      <c r="EOC2"/>
      <c r="EOD2"/>
      <c r="EOE2"/>
      <c r="EOF2"/>
      <c r="EOG2"/>
      <c r="EOH2"/>
      <c r="EOI2"/>
      <c r="EOJ2"/>
      <c r="EOK2"/>
      <c r="EOL2"/>
      <c r="EOM2"/>
      <c r="EON2"/>
      <c r="EOO2"/>
      <c r="EOP2"/>
      <c r="EOQ2"/>
      <c r="EOR2"/>
      <c r="EOS2"/>
      <c r="EOT2"/>
      <c r="EOU2"/>
      <c r="EOV2"/>
      <c r="EOW2"/>
      <c r="EOX2"/>
      <c r="EOY2"/>
      <c r="EOZ2"/>
      <c r="EPA2"/>
      <c r="EPB2"/>
      <c r="EPC2"/>
      <c r="EPD2"/>
      <c r="EPE2"/>
      <c r="EPF2"/>
      <c r="EPG2"/>
      <c r="EPH2"/>
      <c r="EPI2"/>
      <c r="EPJ2"/>
      <c r="EPK2"/>
      <c r="EPL2"/>
      <c r="EPM2"/>
      <c r="EPN2"/>
      <c r="EPO2"/>
      <c r="EPP2"/>
      <c r="EPQ2"/>
      <c r="EPR2"/>
      <c r="EPS2"/>
      <c r="EPT2"/>
      <c r="EPU2"/>
      <c r="EPV2"/>
      <c r="EPW2"/>
      <c r="EPX2"/>
      <c r="EPY2"/>
      <c r="EPZ2"/>
      <c r="EQA2"/>
      <c r="EQB2"/>
      <c r="EQC2"/>
      <c r="EQD2"/>
      <c r="EQE2"/>
      <c r="EQF2"/>
      <c r="EQG2"/>
      <c r="EQH2"/>
      <c r="EQI2"/>
      <c r="EQJ2"/>
      <c r="EQK2"/>
      <c r="EQL2"/>
      <c r="EQM2"/>
      <c r="EQN2"/>
      <c r="EQO2"/>
      <c r="EQP2"/>
      <c r="EQQ2"/>
      <c r="EQR2"/>
      <c r="EQS2"/>
      <c r="EQT2"/>
      <c r="EQU2"/>
      <c r="EQV2"/>
      <c r="EQW2"/>
      <c r="EQX2"/>
      <c r="EQY2"/>
      <c r="EQZ2"/>
      <c r="ERA2"/>
      <c r="ERB2"/>
      <c r="ERC2"/>
      <c r="ERD2"/>
      <c r="ERE2"/>
      <c r="ERF2"/>
      <c r="ERG2"/>
      <c r="ERH2"/>
      <c r="ERI2"/>
      <c r="ERJ2"/>
      <c r="ERK2"/>
      <c r="ERL2"/>
      <c r="ERM2"/>
      <c r="ERN2"/>
      <c r="ERO2"/>
      <c r="ERP2"/>
      <c r="ERQ2"/>
      <c r="ERR2"/>
      <c r="ERS2"/>
      <c r="ERT2"/>
      <c r="ERU2"/>
      <c r="ERV2"/>
      <c r="ERW2"/>
      <c r="ERX2"/>
      <c r="ERY2"/>
      <c r="ERZ2"/>
      <c r="ESA2"/>
      <c r="ESB2"/>
      <c r="ESC2"/>
      <c r="ESD2"/>
      <c r="ESE2"/>
      <c r="ESF2"/>
      <c r="ESG2"/>
      <c r="ESH2"/>
      <c r="ESI2"/>
      <c r="ESJ2"/>
      <c r="ESK2"/>
      <c r="ESL2"/>
      <c r="ESM2"/>
      <c r="ESN2"/>
      <c r="ESO2"/>
      <c r="ESP2"/>
      <c r="ESQ2"/>
      <c r="ESR2"/>
      <c r="ESS2"/>
      <c r="EST2"/>
      <c r="ESU2"/>
      <c r="ESV2"/>
      <c r="ESW2"/>
      <c r="ESX2"/>
      <c r="ESY2"/>
      <c r="ESZ2"/>
      <c r="ETA2"/>
      <c r="ETB2"/>
      <c r="ETC2"/>
      <c r="ETD2"/>
      <c r="ETE2"/>
      <c r="ETF2"/>
      <c r="ETG2"/>
      <c r="ETH2"/>
      <c r="ETI2"/>
      <c r="ETJ2"/>
      <c r="ETK2"/>
      <c r="ETL2"/>
      <c r="ETM2"/>
      <c r="ETN2"/>
      <c r="ETO2"/>
      <c r="ETP2"/>
      <c r="ETQ2"/>
      <c r="ETR2"/>
      <c r="ETS2"/>
      <c r="ETT2"/>
      <c r="ETU2"/>
      <c r="ETV2"/>
      <c r="ETW2"/>
      <c r="ETX2"/>
      <c r="ETY2"/>
      <c r="ETZ2"/>
      <c r="EUA2"/>
      <c r="EUB2"/>
      <c r="EUC2"/>
      <c r="EUD2"/>
      <c r="EUE2"/>
      <c r="EUF2"/>
      <c r="EUG2"/>
      <c r="EUH2"/>
      <c r="EUI2"/>
      <c r="EUJ2"/>
      <c r="EUK2"/>
      <c r="EUL2"/>
      <c r="EUM2"/>
      <c r="EUN2"/>
      <c r="EUO2"/>
      <c r="EUP2"/>
      <c r="EUQ2"/>
      <c r="EUR2"/>
      <c r="EUS2"/>
      <c r="EUT2"/>
      <c r="EUU2"/>
      <c r="EUV2"/>
      <c r="EUW2"/>
      <c r="EUX2"/>
      <c r="EUY2"/>
      <c r="EUZ2"/>
      <c r="EVA2"/>
      <c r="EVB2"/>
      <c r="EVC2"/>
      <c r="EVD2"/>
      <c r="EVE2"/>
      <c r="EVF2"/>
      <c r="EVG2"/>
      <c r="EVH2"/>
      <c r="EVI2"/>
      <c r="EVJ2"/>
      <c r="EVK2"/>
      <c r="EVL2"/>
      <c r="EVM2"/>
      <c r="EVN2"/>
      <c r="EVO2"/>
      <c r="EVP2"/>
      <c r="EVQ2"/>
      <c r="EVR2"/>
      <c r="EVS2"/>
      <c r="EVT2"/>
      <c r="EVU2"/>
      <c r="EVV2"/>
      <c r="EVW2"/>
      <c r="EVX2"/>
      <c r="EVY2"/>
      <c r="EVZ2"/>
      <c r="EWA2"/>
      <c r="EWB2"/>
      <c r="EWC2"/>
      <c r="EWD2"/>
      <c r="EWE2"/>
      <c r="EWF2"/>
      <c r="EWG2"/>
      <c r="EWH2"/>
      <c r="EWI2"/>
      <c r="EWJ2"/>
      <c r="EWK2"/>
      <c r="EWL2"/>
      <c r="EWM2"/>
      <c r="EWN2"/>
      <c r="EWO2"/>
      <c r="EWP2"/>
      <c r="EWQ2"/>
      <c r="EWR2"/>
      <c r="EWS2"/>
      <c r="EWT2"/>
      <c r="EWU2"/>
      <c r="EWV2"/>
      <c r="EWW2"/>
      <c r="EWX2"/>
      <c r="EWY2"/>
      <c r="EWZ2"/>
      <c r="EXA2"/>
      <c r="EXB2"/>
      <c r="EXC2"/>
      <c r="EXD2"/>
      <c r="EXE2"/>
      <c r="EXF2"/>
      <c r="EXG2"/>
      <c r="EXH2"/>
      <c r="EXI2"/>
      <c r="EXJ2"/>
      <c r="EXK2"/>
      <c r="EXL2"/>
      <c r="EXM2"/>
      <c r="EXN2"/>
      <c r="EXO2"/>
      <c r="EXP2"/>
      <c r="EXQ2"/>
      <c r="EXR2"/>
      <c r="EXS2"/>
      <c r="EXT2"/>
      <c r="EXU2"/>
      <c r="EXV2"/>
      <c r="EXW2"/>
      <c r="EXX2"/>
      <c r="EXY2"/>
      <c r="EXZ2"/>
      <c r="EYA2"/>
      <c r="EYB2"/>
      <c r="EYC2"/>
      <c r="EYD2"/>
      <c r="EYE2"/>
      <c r="EYF2"/>
      <c r="EYG2"/>
      <c r="EYH2"/>
      <c r="EYI2"/>
      <c r="EYJ2"/>
      <c r="EYK2"/>
      <c r="EYL2"/>
      <c r="EYM2"/>
      <c r="EYN2"/>
      <c r="EYO2"/>
      <c r="EYP2"/>
      <c r="EYQ2"/>
      <c r="EYR2"/>
      <c r="EYS2"/>
      <c r="EYT2"/>
      <c r="EYU2"/>
      <c r="EYV2"/>
      <c r="EYW2"/>
      <c r="EYX2"/>
      <c r="EYY2"/>
      <c r="EYZ2"/>
      <c r="EZA2"/>
      <c r="EZB2"/>
      <c r="EZC2"/>
      <c r="EZD2"/>
      <c r="EZE2"/>
      <c r="EZF2"/>
      <c r="EZG2"/>
      <c r="EZH2"/>
      <c r="EZI2"/>
      <c r="EZJ2"/>
      <c r="EZK2"/>
      <c r="EZL2"/>
      <c r="EZM2"/>
      <c r="EZN2"/>
      <c r="EZO2"/>
      <c r="EZP2"/>
      <c r="EZQ2"/>
      <c r="EZR2"/>
      <c r="EZS2"/>
      <c r="EZT2"/>
      <c r="EZU2"/>
      <c r="EZV2"/>
      <c r="EZW2"/>
      <c r="EZX2"/>
      <c r="EZY2"/>
      <c r="EZZ2"/>
      <c r="FAA2"/>
      <c r="FAB2"/>
      <c r="FAC2"/>
      <c r="FAD2"/>
      <c r="FAE2"/>
      <c r="FAF2"/>
      <c r="FAG2"/>
      <c r="FAH2"/>
      <c r="FAI2"/>
      <c r="FAJ2"/>
      <c r="FAK2"/>
      <c r="FAL2"/>
      <c r="FAM2"/>
      <c r="FAN2"/>
      <c r="FAO2"/>
      <c r="FAP2"/>
      <c r="FAQ2"/>
      <c r="FAR2"/>
      <c r="FAS2"/>
      <c r="FAT2"/>
      <c r="FAU2"/>
      <c r="FAV2"/>
      <c r="FAW2"/>
      <c r="FAX2"/>
      <c r="FAY2"/>
      <c r="FAZ2"/>
      <c r="FBA2"/>
      <c r="FBB2"/>
      <c r="FBC2"/>
      <c r="FBD2"/>
      <c r="FBE2"/>
      <c r="FBF2"/>
      <c r="FBG2"/>
      <c r="FBH2"/>
      <c r="FBI2"/>
      <c r="FBJ2"/>
      <c r="FBK2"/>
      <c r="FBL2"/>
      <c r="FBM2"/>
      <c r="FBN2"/>
      <c r="FBO2"/>
      <c r="FBP2"/>
      <c r="FBQ2"/>
      <c r="FBR2"/>
      <c r="FBS2"/>
      <c r="FBT2"/>
      <c r="FBU2"/>
      <c r="FBV2"/>
      <c r="FBW2"/>
      <c r="FBX2"/>
      <c r="FBY2"/>
      <c r="FBZ2"/>
      <c r="FCA2"/>
      <c r="FCB2"/>
      <c r="FCC2"/>
      <c r="FCD2"/>
      <c r="FCE2"/>
      <c r="FCF2"/>
      <c r="FCG2"/>
      <c r="FCH2"/>
      <c r="FCI2"/>
      <c r="FCJ2"/>
      <c r="FCK2"/>
      <c r="FCL2"/>
      <c r="FCM2"/>
      <c r="FCN2"/>
      <c r="FCO2"/>
      <c r="FCP2"/>
      <c r="FCQ2"/>
      <c r="FCR2"/>
      <c r="FCS2"/>
      <c r="FCT2"/>
      <c r="FCU2"/>
      <c r="FCV2"/>
      <c r="FCW2"/>
      <c r="FCX2"/>
      <c r="FCY2"/>
      <c r="FCZ2"/>
      <c r="FDA2"/>
      <c r="FDB2"/>
      <c r="FDC2"/>
      <c r="FDD2"/>
      <c r="FDE2"/>
      <c r="FDF2"/>
      <c r="FDG2"/>
      <c r="FDH2"/>
      <c r="FDI2"/>
      <c r="FDJ2"/>
      <c r="FDK2"/>
      <c r="FDL2"/>
      <c r="FDM2"/>
      <c r="FDN2"/>
      <c r="FDO2"/>
      <c r="FDP2"/>
      <c r="FDQ2"/>
      <c r="FDR2"/>
      <c r="FDS2"/>
      <c r="FDT2"/>
      <c r="FDU2"/>
      <c r="FDV2"/>
      <c r="FDW2"/>
      <c r="FDX2"/>
      <c r="FDY2"/>
      <c r="FDZ2"/>
      <c r="FEA2"/>
      <c r="FEB2"/>
      <c r="FEC2"/>
      <c r="FED2"/>
      <c r="FEE2"/>
      <c r="FEF2"/>
      <c r="FEG2"/>
      <c r="FEH2"/>
      <c r="FEI2"/>
      <c r="FEJ2"/>
      <c r="FEK2"/>
      <c r="FEL2"/>
      <c r="FEM2"/>
      <c r="FEN2"/>
      <c r="FEO2"/>
      <c r="FEP2"/>
      <c r="FEQ2"/>
      <c r="FER2"/>
      <c r="FES2"/>
      <c r="FET2"/>
      <c r="FEU2"/>
      <c r="FEV2"/>
      <c r="FEW2"/>
      <c r="FEX2"/>
      <c r="FEY2"/>
      <c r="FEZ2"/>
      <c r="FFA2"/>
      <c r="FFB2"/>
      <c r="FFC2"/>
      <c r="FFD2"/>
      <c r="FFE2"/>
      <c r="FFF2"/>
      <c r="FFG2"/>
      <c r="FFH2"/>
      <c r="FFI2"/>
      <c r="FFJ2"/>
      <c r="FFK2"/>
      <c r="FFL2"/>
      <c r="FFM2"/>
      <c r="FFN2"/>
      <c r="FFO2"/>
      <c r="FFP2"/>
      <c r="FFQ2"/>
      <c r="FFR2"/>
      <c r="FFS2"/>
      <c r="FFT2"/>
      <c r="FFU2"/>
      <c r="FFV2"/>
      <c r="FFW2"/>
      <c r="FFX2"/>
      <c r="FFY2"/>
      <c r="FFZ2"/>
      <c r="FGA2"/>
      <c r="FGB2"/>
      <c r="FGC2"/>
      <c r="FGD2"/>
      <c r="FGE2"/>
      <c r="FGF2"/>
      <c r="FGG2"/>
      <c r="FGH2"/>
      <c r="FGI2"/>
      <c r="FGJ2"/>
      <c r="FGK2"/>
      <c r="FGL2"/>
      <c r="FGM2"/>
      <c r="FGN2"/>
      <c r="FGO2"/>
      <c r="FGP2"/>
      <c r="FGQ2"/>
      <c r="FGR2"/>
      <c r="FGS2"/>
      <c r="FGT2"/>
      <c r="FGU2"/>
      <c r="FGV2"/>
      <c r="FGW2"/>
      <c r="FGX2"/>
      <c r="FGY2"/>
      <c r="FGZ2"/>
      <c r="FHA2"/>
      <c r="FHB2"/>
      <c r="FHC2"/>
      <c r="FHD2"/>
      <c r="FHE2"/>
      <c r="FHF2"/>
      <c r="FHG2"/>
      <c r="FHH2"/>
      <c r="FHI2"/>
      <c r="FHJ2"/>
      <c r="FHK2"/>
      <c r="FHL2"/>
      <c r="FHM2"/>
      <c r="FHN2"/>
      <c r="FHO2"/>
      <c r="FHP2"/>
      <c r="FHQ2"/>
      <c r="FHR2"/>
      <c r="FHS2"/>
      <c r="FHT2"/>
      <c r="FHU2"/>
      <c r="FHV2"/>
      <c r="FHW2"/>
      <c r="FHX2"/>
      <c r="FHY2"/>
      <c r="FHZ2"/>
      <c r="FIA2"/>
      <c r="FIB2"/>
      <c r="FIC2"/>
      <c r="FID2"/>
      <c r="FIE2"/>
      <c r="FIF2"/>
      <c r="FIG2"/>
      <c r="FIH2"/>
      <c r="FII2"/>
      <c r="FIJ2"/>
      <c r="FIK2"/>
      <c r="FIL2"/>
      <c r="FIM2"/>
      <c r="FIN2"/>
      <c r="FIO2"/>
      <c r="FIP2"/>
      <c r="FIQ2"/>
      <c r="FIR2"/>
      <c r="FIS2"/>
      <c r="FIT2"/>
      <c r="FIU2"/>
      <c r="FIV2"/>
      <c r="FIW2"/>
      <c r="FIX2"/>
      <c r="FIY2"/>
      <c r="FIZ2"/>
      <c r="FJA2"/>
      <c r="FJB2"/>
      <c r="FJC2"/>
      <c r="FJD2"/>
      <c r="FJE2"/>
      <c r="FJF2"/>
      <c r="FJG2"/>
      <c r="FJH2"/>
      <c r="FJI2"/>
      <c r="FJJ2"/>
      <c r="FJK2"/>
      <c r="FJL2"/>
      <c r="FJM2"/>
      <c r="FJN2"/>
      <c r="FJO2"/>
      <c r="FJP2"/>
      <c r="FJQ2"/>
      <c r="FJR2"/>
      <c r="FJS2"/>
      <c r="FJT2"/>
      <c r="FJU2"/>
      <c r="FJV2"/>
      <c r="FJW2"/>
      <c r="FJX2"/>
      <c r="FJY2"/>
      <c r="FJZ2"/>
      <c r="FKA2"/>
      <c r="FKB2"/>
      <c r="FKC2"/>
      <c r="FKD2"/>
      <c r="FKE2"/>
      <c r="FKF2"/>
      <c r="FKG2"/>
      <c r="FKH2"/>
      <c r="FKI2"/>
      <c r="FKJ2"/>
      <c r="FKK2"/>
      <c r="FKL2"/>
      <c r="FKM2"/>
      <c r="FKN2"/>
      <c r="FKO2"/>
      <c r="FKP2"/>
      <c r="FKQ2"/>
      <c r="FKR2"/>
      <c r="FKS2"/>
      <c r="FKT2"/>
      <c r="FKU2"/>
      <c r="FKV2"/>
      <c r="FKW2"/>
      <c r="FKX2"/>
      <c r="FKY2"/>
      <c r="FKZ2"/>
      <c r="FLA2"/>
      <c r="FLB2"/>
      <c r="FLC2"/>
      <c r="FLD2"/>
      <c r="FLE2"/>
      <c r="FLF2"/>
      <c r="FLG2"/>
      <c r="FLH2"/>
      <c r="FLI2"/>
      <c r="FLJ2"/>
      <c r="FLK2"/>
      <c r="FLL2"/>
      <c r="FLM2"/>
      <c r="FLN2"/>
      <c r="FLO2"/>
      <c r="FLP2"/>
      <c r="FLQ2"/>
      <c r="FLR2"/>
      <c r="FLS2"/>
      <c r="FLT2"/>
      <c r="FLU2"/>
      <c r="FLV2"/>
      <c r="FLW2"/>
      <c r="FLX2"/>
      <c r="FLY2"/>
      <c r="FLZ2"/>
      <c r="FMA2"/>
      <c r="FMB2"/>
      <c r="FMC2"/>
      <c r="FMD2"/>
      <c r="FME2"/>
      <c r="FMF2"/>
      <c r="FMG2"/>
      <c r="FMH2"/>
      <c r="FMI2"/>
      <c r="FMJ2"/>
      <c r="FMK2"/>
      <c r="FML2"/>
      <c r="FMM2"/>
      <c r="FMN2"/>
      <c r="FMO2"/>
      <c r="FMP2"/>
      <c r="FMQ2"/>
      <c r="FMR2"/>
      <c r="FMS2"/>
      <c r="FMT2"/>
      <c r="FMU2"/>
      <c r="FMV2"/>
      <c r="FMW2"/>
      <c r="FMX2"/>
      <c r="FMY2"/>
      <c r="FMZ2"/>
      <c r="FNA2"/>
      <c r="FNB2"/>
      <c r="FNC2"/>
      <c r="FND2"/>
      <c r="FNE2"/>
      <c r="FNF2"/>
      <c r="FNG2"/>
      <c r="FNH2"/>
      <c r="FNI2"/>
      <c r="FNJ2"/>
      <c r="FNK2"/>
      <c r="FNL2"/>
      <c r="FNM2"/>
      <c r="FNN2"/>
      <c r="FNO2"/>
      <c r="FNP2"/>
      <c r="FNQ2"/>
      <c r="FNR2"/>
      <c r="FNS2"/>
      <c r="FNT2"/>
      <c r="FNU2"/>
      <c r="FNV2"/>
      <c r="FNW2"/>
      <c r="FNX2"/>
      <c r="FNY2"/>
      <c r="FNZ2"/>
      <c r="FOA2"/>
      <c r="FOB2"/>
      <c r="FOC2"/>
      <c r="FOD2"/>
      <c r="FOE2"/>
      <c r="FOF2"/>
      <c r="FOG2"/>
      <c r="FOH2"/>
      <c r="FOI2"/>
      <c r="FOJ2"/>
      <c r="FOK2"/>
      <c r="FOL2"/>
      <c r="FOM2"/>
      <c r="FON2"/>
      <c r="FOO2"/>
      <c r="FOP2"/>
      <c r="FOQ2"/>
      <c r="FOR2"/>
      <c r="FOS2"/>
      <c r="FOT2"/>
      <c r="FOU2"/>
      <c r="FOV2"/>
      <c r="FOW2"/>
      <c r="FOX2"/>
      <c r="FOY2"/>
      <c r="FOZ2"/>
      <c r="FPA2"/>
      <c r="FPB2"/>
      <c r="FPC2"/>
      <c r="FPD2"/>
      <c r="FPE2"/>
      <c r="FPF2"/>
      <c r="FPG2"/>
      <c r="FPH2"/>
      <c r="FPI2"/>
      <c r="FPJ2"/>
      <c r="FPK2"/>
      <c r="FPL2"/>
      <c r="FPM2"/>
      <c r="FPN2"/>
      <c r="FPO2"/>
      <c r="FPP2"/>
      <c r="FPQ2"/>
      <c r="FPR2"/>
      <c r="FPS2"/>
      <c r="FPT2"/>
      <c r="FPU2"/>
      <c r="FPV2"/>
      <c r="FPW2"/>
      <c r="FPX2"/>
      <c r="FPY2"/>
      <c r="FPZ2"/>
      <c r="FQA2"/>
      <c r="FQB2"/>
      <c r="FQC2"/>
      <c r="FQD2"/>
      <c r="FQE2"/>
      <c r="FQF2"/>
      <c r="FQG2"/>
      <c r="FQH2"/>
      <c r="FQI2"/>
      <c r="FQJ2"/>
      <c r="FQK2"/>
      <c r="FQL2"/>
      <c r="FQM2"/>
      <c r="FQN2"/>
      <c r="FQO2"/>
      <c r="FQP2"/>
      <c r="FQQ2"/>
      <c r="FQR2"/>
      <c r="FQS2"/>
      <c r="FQT2"/>
      <c r="FQU2"/>
      <c r="FQV2"/>
      <c r="FQW2"/>
      <c r="FQX2"/>
      <c r="FQY2"/>
      <c r="FQZ2"/>
      <c r="FRA2"/>
      <c r="FRB2"/>
      <c r="FRC2"/>
      <c r="FRD2"/>
      <c r="FRE2"/>
      <c r="FRF2"/>
      <c r="FRG2"/>
      <c r="FRH2"/>
      <c r="FRI2"/>
      <c r="FRJ2"/>
      <c r="FRK2"/>
      <c r="FRL2"/>
      <c r="FRM2"/>
      <c r="FRN2"/>
      <c r="FRO2"/>
      <c r="FRP2"/>
      <c r="FRQ2"/>
      <c r="FRR2"/>
      <c r="FRS2"/>
      <c r="FRT2"/>
      <c r="FRU2"/>
      <c r="FRV2"/>
      <c r="FRW2"/>
      <c r="FRX2"/>
      <c r="FRY2"/>
      <c r="FRZ2"/>
      <c r="FSA2"/>
      <c r="FSB2"/>
      <c r="FSC2"/>
      <c r="FSD2"/>
      <c r="FSE2"/>
      <c r="FSF2"/>
      <c r="FSG2"/>
      <c r="FSH2"/>
      <c r="FSI2"/>
      <c r="FSJ2"/>
      <c r="FSK2"/>
      <c r="FSL2"/>
      <c r="FSM2"/>
      <c r="FSN2"/>
      <c r="FSO2"/>
      <c r="FSP2"/>
      <c r="FSQ2"/>
      <c r="FSR2"/>
      <c r="FSS2"/>
      <c r="FST2"/>
      <c r="FSU2"/>
      <c r="FSV2"/>
      <c r="FSW2"/>
      <c r="FSX2"/>
      <c r="FSY2"/>
      <c r="FSZ2"/>
      <c r="FTA2"/>
      <c r="FTB2"/>
      <c r="FTC2"/>
      <c r="FTD2"/>
      <c r="FTE2"/>
      <c r="FTF2"/>
      <c r="FTG2"/>
      <c r="FTH2"/>
      <c r="FTI2"/>
      <c r="FTJ2"/>
      <c r="FTK2"/>
      <c r="FTL2"/>
      <c r="FTM2"/>
      <c r="FTN2"/>
      <c r="FTO2"/>
      <c r="FTP2"/>
      <c r="FTQ2"/>
      <c r="FTR2"/>
      <c r="FTS2"/>
      <c r="FTT2"/>
      <c r="FTU2"/>
      <c r="FTV2"/>
      <c r="FTW2"/>
      <c r="FTX2"/>
      <c r="FTY2"/>
      <c r="FTZ2"/>
      <c r="FUA2"/>
      <c r="FUB2"/>
      <c r="FUC2"/>
      <c r="FUD2"/>
      <c r="FUE2"/>
      <c r="FUF2"/>
      <c r="FUG2"/>
      <c r="FUH2"/>
      <c r="FUI2"/>
      <c r="FUJ2"/>
      <c r="FUK2"/>
      <c r="FUL2"/>
      <c r="FUM2"/>
      <c r="FUN2"/>
      <c r="FUO2"/>
      <c r="FUP2"/>
      <c r="FUQ2"/>
      <c r="FUR2"/>
      <c r="FUS2"/>
      <c r="FUT2"/>
      <c r="FUU2"/>
      <c r="FUV2"/>
      <c r="FUW2"/>
      <c r="FUX2"/>
      <c r="FUY2"/>
      <c r="FUZ2"/>
      <c r="FVA2"/>
      <c r="FVB2"/>
      <c r="FVC2"/>
      <c r="FVD2"/>
      <c r="FVE2"/>
      <c r="FVF2"/>
      <c r="FVG2"/>
      <c r="FVH2"/>
      <c r="FVI2"/>
      <c r="FVJ2"/>
      <c r="FVK2"/>
      <c r="FVL2"/>
      <c r="FVM2"/>
      <c r="FVN2"/>
      <c r="FVO2"/>
      <c r="FVP2"/>
      <c r="FVQ2"/>
      <c r="FVR2"/>
      <c r="FVS2"/>
      <c r="FVT2"/>
      <c r="FVU2"/>
      <c r="FVV2"/>
      <c r="FVW2"/>
      <c r="FVX2"/>
      <c r="FVY2"/>
      <c r="FVZ2"/>
      <c r="FWA2"/>
      <c r="FWB2"/>
      <c r="FWC2"/>
      <c r="FWD2"/>
      <c r="FWE2"/>
      <c r="FWF2"/>
      <c r="FWG2"/>
      <c r="FWH2"/>
      <c r="FWI2"/>
      <c r="FWJ2"/>
      <c r="FWK2"/>
      <c r="FWL2"/>
      <c r="FWM2"/>
      <c r="FWN2"/>
      <c r="FWO2"/>
      <c r="FWP2"/>
      <c r="FWQ2"/>
      <c r="FWR2"/>
      <c r="FWS2"/>
      <c r="FWT2"/>
      <c r="FWU2"/>
      <c r="FWV2"/>
      <c r="FWW2"/>
      <c r="FWX2"/>
      <c r="FWY2"/>
      <c r="FWZ2"/>
      <c r="FXA2"/>
      <c r="FXB2"/>
      <c r="FXC2"/>
      <c r="FXD2"/>
      <c r="FXE2"/>
      <c r="FXF2"/>
      <c r="FXG2"/>
      <c r="FXH2"/>
      <c r="FXI2"/>
      <c r="FXJ2"/>
      <c r="FXK2"/>
      <c r="FXL2"/>
      <c r="FXM2"/>
      <c r="FXN2"/>
      <c r="FXO2"/>
      <c r="FXP2"/>
      <c r="FXQ2"/>
      <c r="FXR2"/>
      <c r="FXS2"/>
      <c r="FXT2"/>
      <c r="FXU2"/>
      <c r="FXV2"/>
      <c r="FXW2"/>
      <c r="FXX2"/>
      <c r="FXY2"/>
      <c r="FXZ2"/>
      <c r="FYA2"/>
      <c r="FYB2"/>
      <c r="FYC2"/>
      <c r="FYD2"/>
      <c r="FYE2"/>
      <c r="FYF2"/>
      <c r="FYG2"/>
      <c r="FYH2"/>
      <c r="FYI2"/>
      <c r="FYJ2"/>
      <c r="FYK2"/>
      <c r="FYL2"/>
      <c r="FYM2"/>
      <c r="FYN2"/>
      <c r="FYO2"/>
      <c r="FYP2"/>
      <c r="FYQ2"/>
      <c r="FYR2"/>
      <c r="FYS2"/>
      <c r="FYT2"/>
      <c r="FYU2"/>
      <c r="FYV2"/>
      <c r="FYW2"/>
      <c r="FYX2"/>
      <c r="FYY2"/>
      <c r="FYZ2"/>
      <c r="FZA2"/>
      <c r="FZB2"/>
      <c r="FZC2"/>
      <c r="FZD2"/>
      <c r="FZE2"/>
      <c r="FZF2"/>
      <c r="FZG2"/>
      <c r="FZH2"/>
      <c r="FZI2"/>
      <c r="FZJ2"/>
      <c r="FZK2"/>
      <c r="FZL2"/>
      <c r="FZM2"/>
      <c r="FZN2"/>
      <c r="FZO2"/>
      <c r="FZP2"/>
      <c r="FZQ2"/>
      <c r="FZR2"/>
      <c r="FZS2"/>
      <c r="FZT2"/>
      <c r="FZU2"/>
      <c r="FZV2"/>
      <c r="FZW2"/>
      <c r="FZX2"/>
      <c r="FZY2"/>
      <c r="FZZ2"/>
      <c r="GAA2"/>
      <c r="GAB2"/>
      <c r="GAC2"/>
      <c r="GAD2"/>
      <c r="GAE2"/>
      <c r="GAF2"/>
      <c r="GAG2"/>
      <c r="GAH2"/>
      <c r="GAI2"/>
      <c r="GAJ2"/>
      <c r="GAK2"/>
      <c r="GAL2"/>
      <c r="GAM2"/>
      <c r="GAN2"/>
      <c r="GAO2"/>
      <c r="GAP2"/>
      <c r="GAQ2"/>
      <c r="GAR2"/>
      <c r="GAS2"/>
      <c r="GAT2"/>
      <c r="GAU2"/>
      <c r="GAV2"/>
      <c r="GAW2"/>
      <c r="GAX2"/>
      <c r="GAY2"/>
      <c r="GAZ2"/>
      <c r="GBA2"/>
      <c r="GBB2"/>
      <c r="GBC2"/>
      <c r="GBD2"/>
      <c r="GBE2"/>
      <c r="GBF2"/>
      <c r="GBG2"/>
      <c r="GBH2"/>
      <c r="GBI2"/>
      <c r="GBJ2"/>
      <c r="GBK2"/>
      <c r="GBL2"/>
      <c r="GBM2"/>
      <c r="GBN2"/>
      <c r="GBO2"/>
      <c r="GBP2"/>
      <c r="GBQ2"/>
      <c r="GBR2"/>
      <c r="GBS2"/>
      <c r="GBT2"/>
      <c r="GBU2"/>
      <c r="GBV2"/>
      <c r="GBW2"/>
      <c r="GBX2"/>
      <c r="GBY2"/>
      <c r="GBZ2"/>
      <c r="GCA2"/>
      <c r="GCB2"/>
      <c r="GCC2"/>
      <c r="GCD2"/>
      <c r="GCE2"/>
      <c r="GCF2"/>
      <c r="GCG2"/>
      <c r="GCH2"/>
      <c r="GCI2"/>
      <c r="GCJ2"/>
      <c r="GCK2"/>
      <c r="GCL2"/>
      <c r="GCM2"/>
      <c r="GCN2"/>
      <c r="GCO2"/>
      <c r="GCP2"/>
      <c r="GCQ2"/>
      <c r="GCR2"/>
      <c r="GCS2"/>
      <c r="GCT2"/>
      <c r="GCU2"/>
      <c r="GCV2"/>
      <c r="GCW2"/>
      <c r="GCX2"/>
      <c r="GCY2"/>
      <c r="GCZ2"/>
      <c r="GDA2"/>
      <c r="GDB2"/>
      <c r="GDC2"/>
      <c r="GDD2"/>
      <c r="GDE2"/>
      <c r="GDF2"/>
      <c r="GDG2"/>
      <c r="GDH2"/>
      <c r="GDI2"/>
      <c r="GDJ2"/>
      <c r="GDK2"/>
      <c r="GDL2"/>
      <c r="GDM2"/>
      <c r="GDN2"/>
      <c r="GDO2"/>
      <c r="GDP2"/>
      <c r="GDQ2"/>
      <c r="GDR2"/>
      <c r="GDS2"/>
      <c r="GDT2"/>
      <c r="GDU2"/>
      <c r="GDV2"/>
      <c r="GDW2"/>
      <c r="GDX2"/>
      <c r="GDY2"/>
      <c r="GDZ2"/>
      <c r="GEA2"/>
      <c r="GEB2"/>
      <c r="GEC2"/>
      <c r="GED2"/>
      <c r="GEE2"/>
      <c r="GEF2"/>
      <c r="GEG2"/>
      <c r="GEH2"/>
      <c r="GEI2"/>
      <c r="GEJ2"/>
      <c r="GEK2"/>
      <c r="GEL2"/>
      <c r="GEM2"/>
      <c r="GEN2"/>
      <c r="GEO2"/>
      <c r="GEP2"/>
      <c r="GEQ2"/>
      <c r="GER2"/>
      <c r="GES2"/>
      <c r="GET2"/>
      <c r="GEU2"/>
      <c r="GEV2"/>
      <c r="GEW2"/>
      <c r="GEX2"/>
      <c r="GEY2"/>
      <c r="GEZ2"/>
      <c r="GFA2"/>
      <c r="GFB2"/>
      <c r="GFC2"/>
      <c r="GFD2"/>
      <c r="GFE2"/>
      <c r="GFF2"/>
      <c r="GFG2"/>
      <c r="GFH2"/>
      <c r="GFI2"/>
      <c r="GFJ2"/>
      <c r="GFK2"/>
      <c r="GFL2"/>
      <c r="GFM2"/>
      <c r="GFN2"/>
      <c r="GFO2"/>
      <c r="GFP2"/>
      <c r="GFQ2"/>
      <c r="GFR2"/>
      <c r="GFS2"/>
      <c r="GFT2"/>
      <c r="GFU2"/>
      <c r="GFV2"/>
      <c r="GFW2"/>
      <c r="GFX2"/>
      <c r="GFY2"/>
      <c r="GFZ2"/>
      <c r="GGA2"/>
      <c r="GGB2"/>
      <c r="GGC2"/>
      <c r="GGD2"/>
      <c r="GGE2"/>
      <c r="GGF2"/>
      <c r="GGG2"/>
      <c r="GGH2"/>
      <c r="GGI2"/>
      <c r="GGJ2"/>
      <c r="GGK2"/>
      <c r="GGL2"/>
      <c r="GGM2"/>
      <c r="GGN2"/>
      <c r="GGO2"/>
      <c r="GGP2"/>
      <c r="GGQ2"/>
      <c r="GGR2"/>
      <c r="GGS2"/>
      <c r="GGT2"/>
      <c r="GGU2"/>
      <c r="GGV2"/>
      <c r="GGW2"/>
      <c r="GGX2"/>
      <c r="GGY2"/>
      <c r="GGZ2"/>
      <c r="GHA2"/>
      <c r="GHB2"/>
      <c r="GHC2"/>
      <c r="GHD2"/>
      <c r="GHE2"/>
      <c r="GHF2"/>
      <c r="GHG2"/>
      <c r="GHH2"/>
      <c r="GHI2"/>
      <c r="GHJ2"/>
      <c r="GHK2"/>
      <c r="GHL2"/>
      <c r="GHM2"/>
      <c r="GHN2"/>
      <c r="GHO2"/>
      <c r="GHP2"/>
      <c r="GHQ2"/>
      <c r="GHR2"/>
      <c r="GHS2"/>
      <c r="GHT2"/>
      <c r="GHU2"/>
      <c r="GHV2"/>
      <c r="GHW2"/>
      <c r="GHX2"/>
      <c r="GHY2"/>
      <c r="GHZ2"/>
      <c r="GIA2"/>
      <c r="GIB2"/>
      <c r="GIC2"/>
      <c r="GID2"/>
      <c r="GIE2"/>
      <c r="GIF2"/>
      <c r="GIG2"/>
      <c r="GIH2"/>
      <c r="GII2"/>
      <c r="GIJ2"/>
      <c r="GIK2"/>
      <c r="GIL2"/>
      <c r="GIM2"/>
      <c r="GIN2"/>
      <c r="GIO2"/>
      <c r="GIP2"/>
      <c r="GIQ2"/>
      <c r="GIR2"/>
      <c r="GIS2"/>
      <c r="GIT2"/>
      <c r="GIU2"/>
      <c r="GIV2"/>
      <c r="GIW2"/>
      <c r="GIX2"/>
      <c r="GIY2"/>
      <c r="GIZ2"/>
      <c r="GJA2"/>
      <c r="GJB2"/>
      <c r="GJC2"/>
      <c r="GJD2"/>
      <c r="GJE2"/>
      <c r="GJF2"/>
      <c r="GJG2"/>
      <c r="GJH2"/>
      <c r="GJI2"/>
      <c r="GJJ2"/>
      <c r="GJK2"/>
      <c r="GJL2"/>
      <c r="GJM2"/>
      <c r="GJN2"/>
      <c r="GJO2"/>
      <c r="GJP2"/>
      <c r="GJQ2"/>
      <c r="GJR2"/>
      <c r="GJS2"/>
      <c r="GJT2"/>
      <c r="GJU2"/>
      <c r="GJV2"/>
      <c r="GJW2"/>
      <c r="GJX2"/>
      <c r="GJY2"/>
      <c r="GJZ2"/>
      <c r="GKA2"/>
      <c r="GKB2"/>
      <c r="GKC2"/>
      <c r="GKD2"/>
      <c r="GKE2"/>
      <c r="GKF2"/>
      <c r="GKG2"/>
      <c r="GKH2"/>
      <c r="GKI2"/>
      <c r="GKJ2"/>
      <c r="GKK2"/>
      <c r="GKL2"/>
      <c r="GKM2"/>
      <c r="GKN2"/>
      <c r="GKO2"/>
      <c r="GKP2"/>
      <c r="GKQ2"/>
      <c r="GKR2"/>
      <c r="GKS2"/>
      <c r="GKT2"/>
      <c r="GKU2"/>
      <c r="GKV2"/>
      <c r="GKW2"/>
      <c r="GKX2"/>
      <c r="GKY2"/>
      <c r="GKZ2"/>
      <c r="GLA2"/>
      <c r="GLB2"/>
      <c r="GLC2"/>
      <c r="GLD2"/>
      <c r="GLE2"/>
      <c r="GLF2"/>
      <c r="GLG2"/>
      <c r="GLH2"/>
      <c r="GLI2"/>
      <c r="GLJ2"/>
      <c r="GLK2"/>
      <c r="GLL2"/>
      <c r="GLM2"/>
      <c r="GLN2"/>
      <c r="GLO2"/>
      <c r="GLP2"/>
      <c r="GLQ2"/>
      <c r="GLR2"/>
      <c r="GLS2"/>
      <c r="GLT2"/>
      <c r="GLU2"/>
      <c r="GLV2"/>
      <c r="GLW2"/>
      <c r="GLX2"/>
      <c r="GLY2"/>
      <c r="GLZ2"/>
      <c r="GMA2"/>
      <c r="GMB2"/>
      <c r="GMC2"/>
      <c r="GMD2"/>
      <c r="GME2"/>
      <c r="GMF2"/>
      <c r="GMG2"/>
      <c r="GMH2"/>
      <c r="GMI2"/>
      <c r="GMJ2"/>
      <c r="GMK2"/>
      <c r="GML2"/>
      <c r="GMM2"/>
      <c r="GMN2"/>
      <c r="GMO2"/>
      <c r="GMP2"/>
      <c r="GMQ2"/>
      <c r="GMR2"/>
      <c r="GMS2"/>
      <c r="GMT2"/>
      <c r="GMU2"/>
      <c r="GMV2"/>
      <c r="GMW2"/>
      <c r="GMX2"/>
      <c r="GMY2"/>
      <c r="GMZ2"/>
      <c r="GNA2"/>
      <c r="GNB2"/>
      <c r="GNC2"/>
      <c r="GND2"/>
      <c r="GNE2"/>
      <c r="GNF2"/>
      <c r="GNG2"/>
      <c r="GNH2"/>
      <c r="GNI2"/>
      <c r="GNJ2"/>
      <c r="GNK2"/>
      <c r="GNL2"/>
      <c r="GNM2"/>
      <c r="GNN2"/>
      <c r="GNO2"/>
      <c r="GNP2"/>
      <c r="GNQ2"/>
      <c r="GNR2"/>
      <c r="GNS2"/>
      <c r="GNT2"/>
      <c r="GNU2"/>
      <c r="GNV2"/>
      <c r="GNW2"/>
      <c r="GNX2"/>
      <c r="GNY2"/>
      <c r="GNZ2"/>
      <c r="GOA2"/>
      <c r="GOB2"/>
      <c r="GOC2"/>
      <c r="GOD2"/>
      <c r="GOE2"/>
      <c r="GOF2"/>
      <c r="GOG2"/>
      <c r="GOH2"/>
      <c r="GOI2"/>
      <c r="GOJ2"/>
      <c r="GOK2"/>
      <c r="GOL2"/>
      <c r="GOM2"/>
      <c r="GON2"/>
      <c r="GOO2"/>
      <c r="GOP2"/>
      <c r="GOQ2"/>
      <c r="GOR2"/>
      <c r="GOS2"/>
      <c r="GOT2"/>
      <c r="GOU2"/>
      <c r="GOV2"/>
      <c r="GOW2"/>
      <c r="GOX2"/>
      <c r="GOY2"/>
      <c r="GOZ2"/>
      <c r="GPA2"/>
      <c r="GPB2"/>
      <c r="GPC2"/>
      <c r="GPD2"/>
      <c r="GPE2"/>
      <c r="GPF2"/>
      <c r="GPG2"/>
      <c r="GPH2"/>
      <c r="GPI2"/>
      <c r="GPJ2"/>
      <c r="GPK2"/>
      <c r="GPL2"/>
      <c r="GPM2"/>
      <c r="GPN2"/>
      <c r="GPO2"/>
      <c r="GPP2"/>
      <c r="GPQ2"/>
      <c r="GPR2"/>
      <c r="GPS2"/>
      <c r="GPT2"/>
      <c r="GPU2"/>
      <c r="GPV2"/>
      <c r="GPW2"/>
      <c r="GPX2"/>
      <c r="GPY2"/>
      <c r="GPZ2"/>
      <c r="GQA2"/>
      <c r="GQB2"/>
      <c r="GQC2"/>
      <c r="GQD2"/>
      <c r="GQE2"/>
      <c r="GQF2"/>
      <c r="GQG2"/>
      <c r="GQH2"/>
      <c r="GQI2"/>
      <c r="GQJ2"/>
      <c r="GQK2"/>
      <c r="GQL2"/>
      <c r="GQM2"/>
      <c r="GQN2"/>
      <c r="GQO2"/>
      <c r="GQP2"/>
      <c r="GQQ2"/>
      <c r="GQR2"/>
      <c r="GQS2"/>
      <c r="GQT2"/>
      <c r="GQU2"/>
      <c r="GQV2"/>
      <c r="GQW2"/>
      <c r="GQX2"/>
      <c r="GQY2"/>
      <c r="GQZ2"/>
      <c r="GRA2"/>
      <c r="GRB2"/>
      <c r="GRC2"/>
      <c r="GRD2"/>
      <c r="GRE2"/>
      <c r="GRF2"/>
      <c r="GRG2"/>
      <c r="GRH2"/>
      <c r="GRI2"/>
      <c r="GRJ2"/>
      <c r="GRK2"/>
      <c r="GRL2"/>
      <c r="GRM2"/>
      <c r="GRN2"/>
      <c r="GRO2"/>
      <c r="GRP2"/>
      <c r="GRQ2"/>
      <c r="GRR2"/>
      <c r="GRS2"/>
      <c r="GRT2"/>
      <c r="GRU2"/>
      <c r="GRV2"/>
      <c r="GRW2"/>
      <c r="GRX2"/>
      <c r="GRY2"/>
      <c r="GRZ2"/>
      <c r="GSA2"/>
      <c r="GSB2"/>
      <c r="GSC2"/>
      <c r="GSD2"/>
      <c r="GSE2"/>
      <c r="GSF2"/>
      <c r="GSG2"/>
      <c r="GSH2"/>
      <c r="GSI2"/>
      <c r="GSJ2"/>
      <c r="GSK2"/>
      <c r="GSL2"/>
      <c r="GSM2"/>
      <c r="GSN2"/>
      <c r="GSO2"/>
      <c r="GSP2"/>
      <c r="GSQ2"/>
      <c r="GSR2"/>
      <c r="GSS2"/>
      <c r="GST2"/>
      <c r="GSU2"/>
      <c r="GSV2"/>
      <c r="GSW2"/>
      <c r="GSX2"/>
      <c r="GSY2"/>
      <c r="GSZ2"/>
      <c r="GTA2"/>
      <c r="GTB2"/>
      <c r="GTC2"/>
      <c r="GTD2"/>
      <c r="GTE2"/>
      <c r="GTF2"/>
      <c r="GTG2"/>
      <c r="GTH2"/>
      <c r="GTI2"/>
      <c r="GTJ2"/>
      <c r="GTK2"/>
      <c r="GTL2"/>
      <c r="GTM2"/>
      <c r="GTN2"/>
      <c r="GTO2"/>
      <c r="GTP2"/>
      <c r="GTQ2"/>
      <c r="GTR2"/>
      <c r="GTS2"/>
      <c r="GTT2"/>
      <c r="GTU2"/>
      <c r="GTV2"/>
      <c r="GTW2"/>
      <c r="GTX2"/>
      <c r="GTY2"/>
      <c r="GTZ2"/>
      <c r="GUA2"/>
      <c r="GUB2"/>
      <c r="GUC2"/>
      <c r="GUD2"/>
      <c r="GUE2"/>
      <c r="GUF2"/>
      <c r="GUG2"/>
      <c r="GUH2"/>
      <c r="GUI2"/>
      <c r="GUJ2"/>
      <c r="GUK2"/>
      <c r="GUL2"/>
      <c r="GUM2"/>
      <c r="GUN2"/>
      <c r="GUO2"/>
      <c r="GUP2"/>
      <c r="GUQ2"/>
      <c r="GUR2"/>
      <c r="GUS2"/>
      <c r="GUT2"/>
      <c r="GUU2"/>
      <c r="GUV2"/>
      <c r="GUW2"/>
      <c r="GUX2"/>
      <c r="GUY2"/>
      <c r="GUZ2"/>
      <c r="GVA2"/>
      <c r="GVB2"/>
      <c r="GVC2"/>
      <c r="GVD2"/>
      <c r="GVE2"/>
      <c r="GVF2"/>
      <c r="GVG2"/>
      <c r="GVH2"/>
      <c r="GVI2"/>
      <c r="GVJ2"/>
      <c r="GVK2"/>
      <c r="GVL2"/>
      <c r="GVM2"/>
      <c r="GVN2"/>
      <c r="GVO2"/>
      <c r="GVP2"/>
      <c r="GVQ2"/>
      <c r="GVR2"/>
      <c r="GVS2"/>
      <c r="GVT2"/>
      <c r="GVU2"/>
      <c r="GVV2"/>
      <c r="GVW2"/>
      <c r="GVX2"/>
      <c r="GVY2"/>
      <c r="GVZ2"/>
      <c r="GWA2"/>
      <c r="GWB2"/>
      <c r="GWC2"/>
      <c r="GWD2"/>
      <c r="GWE2"/>
      <c r="GWF2"/>
      <c r="GWG2"/>
      <c r="GWH2"/>
      <c r="GWI2"/>
      <c r="GWJ2"/>
      <c r="GWK2"/>
      <c r="GWL2"/>
      <c r="GWM2"/>
      <c r="GWN2"/>
      <c r="GWO2"/>
      <c r="GWP2"/>
      <c r="GWQ2"/>
      <c r="GWR2"/>
      <c r="GWS2"/>
      <c r="GWT2"/>
      <c r="GWU2"/>
      <c r="GWV2"/>
      <c r="GWW2"/>
      <c r="GWX2"/>
      <c r="GWY2"/>
      <c r="GWZ2"/>
      <c r="GXA2"/>
      <c r="GXB2"/>
      <c r="GXC2"/>
      <c r="GXD2"/>
      <c r="GXE2"/>
      <c r="GXF2"/>
      <c r="GXG2"/>
      <c r="GXH2"/>
      <c r="GXI2"/>
      <c r="GXJ2"/>
      <c r="GXK2"/>
      <c r="GXL2"/>
      <c r="GXM2"/>
      <c r="GXN2"/>
      <c r="GXO2"/>
      <c r="GXP2"/>
      <c r="GXQ2"/>
      <c r="GXR2"/>
      <c r="GXS2"/>
      <c r="GXT2"/>
      <c r="GXU2"/>
      <c r="GXV2"/>
      <c r="GXW2"/>
      <c r="GXX2"/>
      <c r="GXY2"/>
      <c r="GXZ2"/>
      <c r="GYA2"/>
      <c r="GYB2"/>
      <c r="GYC2"/>
      <c r="GYD2"/>
      <c r="GYE2"/>
      <c r="GYF2"/>
      <c r="GYG2"/>
      <c r="GYH2"/>
      <c r="GYI2"/>
      <c r="GYJ2"/>
      <c r="GYK2"/>
      <c r="GYL2"/>
      <c r="GYM2"/>
      <c r="GYN2"/>
      <c r="GYO2"/>
      <c r="GYP2"/>
      <c r="GYQ2"/>
      <c r="GYR2"/>
      <c r="GYS2"/>
      <c r="GYT2"/>
      <c r="GYU2"/>
      <c r="GYV2"/>
      <c r="GYW2"/>
      <c r="GYX2"/>
      <c r="GYY2"/>
      <c r="GYZ2"/>
      <c r="GZA2"/>
      <c r="GZB2"/>
      <c r="GZC2"/>
      <c r="GZD2"/>
      <c r="GZE2"/>
      <c r="GZF2"/>
      <c r="GZG2"/>
      <c r="GZH2"/>
      <c r="GZI2"/>
      <c r="GZJ2"/>
      <c r="GZK2"/>
      <c r="GZL2"/>
      <c r="GZM2"/>
      <c r="GZN2"/>
      <c r="GZO2"/>
      <c r="GZP2"/>
      <c r="GZQ2"/>
      <c r="GZR2"/>
      <c r="GZS2"/>
      <c r="GZT2"/>
      <c r="GZU2"/>
      <c r="GZV2"/>
      <c r="GZW2"/>
      <c r="GZX2"/>
      <c r="GZY2"/>
      <c r="GZZ2"/>
      <c r="HAA2"/>
      <c r="HAB2"/>
      <c r="HAC2"/>
      <c r="HAD2"/>
      <c r="HAE2"/>
      <c r="HAF2"/>
      <c r="HAG2"/>
      <c r="HAH2"/>
      <c r="HAI2"/>
      <c r="HAJ2"/>
      <c r="HAK2"/>
      <c r="HAL2"/>
      <c r="HAM2"/>
      <c r="HAN2"/>
      <c r="HAO2"/>
      <c r="HAP2"/>
      <c r="HAQ2"/>
      <c r="HAR2"/>
      <c r="HAS2"/>
      <c r="HAT2"/>
      <c r="HAU2"/>
      <c r="HAV2"/>
      <c r="HAW2"/>
      <c r="HAX2"/>
      <c r="HAY2"/>
      <c r="HAZ2"/>
      <c r="HBA2"/>
      <c r="HBB2"/>
      <c r="HBC2"/>
      <c r="HBD2"/>
      <c r="HBE2"/>
      <c r="HBF2"/>
      <c r="HBG2"/>
      <c r="HBH2"/>
      <c r="HBI2"/>
      <c r="HBJ2"/>
      <c r="HBK2"/>
      <c r="HBL2"/>
      <c r="HBM2"/>
      <c r="HBN2"/>
      <c r="HBO2"/>
      <c r="HBP2"/>
      <c r="HBQ2"/>
      <c r="HBR2"/>
      <c r="HBS2"/>
      <c r="HBT2"/>
      <c r="HBU2"/>
      <c r="HBV2"/>
      <c r="HBW2"/>
      <c r="HBX2"/>
      <c r="HBY2"/>
      <c r="HBZ2"/>
      <c r="HCA2"/>
      <c r="HCB2"/>
      <c r="HCC2"/>
      <c r="HCD2"/>
      <c r="HCE2"/>
      <c r="HCF2"/>
      <c r="HCG2"/>
      <c r="HCH2"/>
      <c r="HCI2"/>
      <c r="HCJ2"/>
      <c r="HCK2"/>
      <c r="HCL2"/>
      <c r="HCM2"/>
      <c r="HCN2"/>
      <c r="HCO2"/>
      <c r="HCP2"/>
      <c r="HCQ2"/>
      <c r="HCR2"/>
      <c r="HCS2"/>
      <c r="HCT2"/>
      <c r="HCU2"/>
      <c r="HCV2"/>
      <c r="HCW2"/>
      <c r="HCX2"/>
      <c r="HCY2"/>
      <c r="HCZ2"/>
      <c r="HDA2"/>
      <c r="HDB2"/>
      <c r="HDC2"/>
      <c r="HDD2"/>
      <c r="HDE2"/>
      <c r="HDF2"/>
      <c r="HDG2"/>
      <c r="HDH2"/>
      <c r="HDI2"/>
      <c r="HDJ2"/>
      <c r="HDK2"/>
      <c r="HDL2"/>
      <c r="HDM2"/>
      <c r="HDN2"/>
      <c r="HDO2"/>
      <c r="HDP2"/>
      <c r="HDQ2"/>
      <c r="HDR2"/>
      <c r="HDS2"/>
      <c r="HDT2"/>
      <c r="HDU2"/>
      <c r="HDV2"/>
      <c r="HDW2"/>
      <c r="HDX2"/>
      <c r="HDY2"/>
      <c r="HDZ2"/>
      <c r="HEA2"/>
      <c r="HEB2"/>
      <c r="HEC2"/>
      <c r="HED2"/>
      <c r="HEE2"/>
      <c r="HEF2"/>
      <c r="HEG2"/>
      <c r="HEH2"/>
      <c r="HEI2"/>
      <c r="HEJ2"/>
      <c r="HEK2"/>
      <c r="HEL2"/>
      <c r="HEM2"/>
      <c r="HEN2"/>
      <c r="HEO2"/>
      <c r="HEP2"/>
      <c r="HEQ2"/>
      <c r="HER2"/>
      <c r="HES2"/>
      <c r="HET2"/>
      <c r="HEU2"/>
      <c r="HEV2"/>
      <c r="HEW2"/>
      <c r="HEX2"/>
      <c r="HEY2"/>
      <c r="HEZ2"/>
      <c r="HFA2"/>
      <c r="HFB2"/>
      <c r="HFC2"/>
      <c r="HFD2"/>
      <c r="HFE2"/>
      <c r="HFF2"/>
      <c r="HFG2"/>
      <c r="HFH2"/>
      <c r="HFI2"/>
      <c r="HFJ2"/>
      <c r="HFK2"/>
      <c r="HFL2"/>
      <c r="HFM2"/>
      <c r="HFN2"/>
      <c r="HFO2"/>
      <c r="HFP2"/>
      <c r="HFQ2"/>
      <c r="HFR2"/>
      <c r="HFS2"/>
      <c r="HFT2"/>
      <c r="HFU2"/>
      <c r="HFV2"/>
      <c r="HFW2"/>
      <c r="HFX2"/>
      <c r="HFY2"/>
      <c r="HFZ2"/>
      <c r="HGA2"/>
      <c r="HGB2"/>
      <c r="HGC2"/>
      <c r="HGD2"/>
      <c r="HGE2"/>
      <c r="HGF2"/>
      <c r="HGG2"/>
      <c r="HGH2"/>
      <c r="HGI2"/>
      <c r="HGJ2"/>
      <c r="HGK2"/>
      <c r="HGL2"/>
      <c r="HGM2"/>
      <c r="HGN2"/>
      <c r="HGO2"/>
      <c r="HGP2"/>
      <c r="HGQ2"/>
      <c r="HGR2"/>
      <c r="HGS2"/>
      <c r="HGT2"/>
      <c r="HGU2"/>
      <c r="HGV2"/>
      <c r="HGW2"/>
      <c r="HGX2"/>
      <c r="HGY2"/>
      <c r="HGZ2"/>
      <c r="HHA2"/>
      <c r="HHB2"/>
      <c r="HHC2"/>
      <c r="HHD2"/>
      <c r="HHE2"/>
      <c r="HHF2"/>
      <c r="HHG2"/>
      <c r="HHH2"/>
      <c r="HHI2"/>
      <c r="HHJ2"/>
      <c r="HHK2"/>
      <c r="HHL2"/>
      <c r="HHM2"/>
      <c r="HHN2"/>
      <c r="HHO2"/>
      <c r="HHP2"/>
      <c r="HHQ2"/>
      <c r="HHR2"/>
      <c r="HHS2"/>
      <c r="HHT2"/>
      <c r="HHU2"/>
      <c r="HHV2"/>
      <c r="HHW2"/>
      <c r="HHX2"/>
      <c r="HHY2"/>
      <c r="HHZ2"/>
      <c r="HIA2"/>
      <c r="HIB2"/>
      <c r="HIC2"/>
      <c r="HID2"/>
      <c r="HIE2"/>
      <c r="HIF2"/>
      <c r="HIG2"/>
      <c r="HIH2"/>
      <c r="HII2"/>
      <c r="HIJ2"/>
      <c r="HIK2"/>
      <c r="HIL2"/>
      <c r="HIM2"/>
      <c r="HIN2"/>
      <c r="HIO2"/>
      <c r="HIP2"/>
      <c r="HIQ2"/>
      <c r="HIR2"/>
      <c r="HIS2"/>
      <c r="HIT2"/>
      <c r="HIU2"/>
      <c r="HIV2"/>
      <c r="HIW2"/>
      <c r="HIX2"/>
      <c r="HIY2"/>
      <c r="HIZ2"/>
      <c r="HJA2"/>
      <c r="HJB2"/>
      <c r="HJC2"/>
      <c r="HJD2"/>
      <c r="HJE2"/>
      <c r="HJF2"/>
      <c r="HJG2"/>
      <c r="HJH2"/>
      <c r="HJI2"/>
      <c r="HJJ2"/>
      <c r="HJK2"/>
      <c r="HJL2"/>
      <c r="HJM2"/>
      <c r="HJN2"/>
      <c r="HJO2"/>
      <c r="HJP2"/>
      <c r="HJQ2"/>
      <c r="HJR2"/>
      <c r="HJS2"/>
      <c r="HJT2"/>
      <c r="HJU2"/>
      <c r="HJV2"/>
      <c r="HJW2"/>
      <c r="HJX2"/>
      <c r="HJY2"/>
      <c r="HJZ2"/>
      <c r="HKA2"/>
      <c r="HKB2"/>
      <c r="HKC2"/>
      <c r="HKD2"/>
      <c r="HKE2"/>
      <c r="HKF2"/>
      <c r="HKG2"/>
      <c r="HKH2"/>
      <c r="HKI2"/>
      <c r="HKJ2"/>
      <c r="HKK2"/>
      <c r="HKL2"/>
      <c r="HKM2"/>
      <c r="HKN2"/>
      <c r="HKO2"/>
      <c r="HKP2"/>
      <c r="HKQ2"/>
      <c r="HKR2"/>
      <c r="HKS2"/>
      <c r="HKT2"/>
      <c r="HKU2"/>
      <c r="HKV2"/>
      <c r="HKW2"/>
      <c r="HKX2"/>
      <c r="HKY2"/>
      <c r="HKZ2"/>
      <c r="HLA2"/>
      <c r="HLB2"/>
      <c r="HLC2"/>
      <c r="HLD2"/>
      <c r="HLE2"/>
      <c r="HLF2"/>
      <c r="HLG2"/>
      <c r="HLH2"/>
      <c r="HLI2"/>
      <c r="HLJ2"/>
      <c r="HLK2"/>
      <c r="HLL2"/>
      <c r="HLM2"/>
      <c r="HLN2"/>
      <c r="HLO2"/>
      <c r="HLP2"/>
      <c r="HLQ2"/>
      <c r="HLR2"/>
      <c r="HLS2"/>
      <c r="HLT2"/>
      <c r="HLU2"/>
      <c r="HLV2"/>
      <c r="HLW2"/>
      <c r="HLX2"/>
      <c r="HLY2"/>
      <c r="HLZ2"/>
      <c r="HMA2"/>
      <c r="HMB2"/>
      <c r="HMC2"/>
      <c r="HMD2"/>
      <c r="HME2"/>
      <c r="HMF2"/>
      <c r="HMG2"/>
      <c r="HMH2"/>
      <c r="HMI2"/>
      <c r="HMJ2"/>
      <c r="HMK2"/>
      <c r="HML2"/>
      <c r="HMM2"/>
      <c r="HMN2"/>
      <c r="HMO2"/>
      <c r="HMP2"/>
      <c r="HMQ2"/>
      <c r="HMR2"/>
      <c r="HMS2"/>
      <c r="HMT2"/>
      <c r="HMU2"/>
      <c r="HMV2"/>
      <c r="HMW2"/>
      <c r="HMX2"/>
      <c r="HMY2"/>
      <c r="HMZ2"/>
      <c r="HNA2"/>
      <c r="HNB2"/>
      <c r="HNC2"/>
      <c r="HND2"/>
      <c r="HNE2"/>
      <c r="HNF2"/>
      <c r="HNG2"/>
      <c r="HNH2"/>
      <c r="HNI2"/>
      <c r="HNJ2"/>
      <c r="HNK2"/>
      <c r="HNL2"/>
      <c r="HNM2"/>
      <c r="HNN2"/>
      <c r="HNO2"/>
      <c r="HNP2"/>
      <c r="HNQ2"/>
      <c r="HNR2"/>
      <c r="HNS2"/>
      <c r="HNT2"/>
      <c r="HNU2"/>
      <c r="HNV2"/>
      <c r="HNW2"/>
      <c r="HNX2"/>
      <c r="HNY2"/>
      <c r="HNZ2"/>
      <c r="HOA2"/>
      <c r="HOB2"/>
      <c r="HOC2"/>
      <c r="HOD2"/>
      <c r="HOE2"/>
      <c r="HOF2"/>
      <c r="HOG2"/>
      <c r="HOH2"/>
      <c r="HOI2"/>
      <c r="HOJ2"/>
      <c r="HOK2"/>
      <c r="HOL2"/>
      <c r="HOM2"/>
      <c r="HON2"/>
      <c r="HOO2"/>
      <c r="HOP2"/>
      <c r="HOQ2"/>
      <c r="HOR2"/>
      <c r="HOS2"/>
      <c r="HOT2"/>
      <c r="HOU2"/>
      <c r="HOV2"/>
      <c r="HOW2"/>
      <c r="HOX2"/>
      <c r="HOY2"/>
      <c r="HOZ2"/>
      <c r="HPA2"/>
      <c r="HPB2"/>
      <c r="HPC2"/>
      <c r="HPD2"/>
      <c r="HPE2"/>
      <c r="HPF2"/>
      <c r="HPG2"/>
      <c r="HPH2"/>
      <c r="HPI2"/>
      <c r="HPJ2"/>
      <c r="HPK2"/>
      <c r="HPL2"/>
      <c r="HPM2"/>
      <c r="HPN2"/>
      <c r="HPO2"/>
      <c r="HPP2"/>
      <c r="HPQ2"/>
      <c r="HPR2"/>
      <c r="HPS2"/>
      <c r="HPT2"/>
      <c r="HPU2"/>
      <c r="HPV2"/>
      <c r="HPW2"/>
      <c r="HPX2"/>
      <c r="HPY2"/>
      <c r="HPZ2"/>
      <c r="HQA2"/>
      <c r="HQB2"/>
      <c r="HQC2"/>
      <c r="HQD2"/>
      <c r="HQE2"/>
      <c r="HQF2"/>
      <c r="HQG2"/>
      <c r="HQH2"/>
      <c r="HQI2"/>
      <c r="HQJ2"/>
      <c r="HQK2"/>
      <c r="HQL2"/>
      <c r="HQM2"/>
      <c r="HQN2"/>
      <c r="HQO2"/>
      <c r="HQP2"/>
      <c r="HQQ2"/>
      <c r="HQR2"/>
      <c r="HQS2"/>
      <c r="HQT2"/>
      <c r="HQU2"/>
      <c r="HQV2"/>
      <c r="HQW2"/>
      <c r="HQX2"/>
      <c r="HQY2"/>
      <c r="HQZ2"/>
      <c r="HRA2"/>
      <c r="HRB2"/>
      <c r="HRC2"/>
      <c r="HRD2"/>
      <c r="HRE2"/>
      <c r="HRF2"/>
      <c r="HRG2"/>
      <c r="HRH2"/>
      <c r="HRI2"/>
      <c r="HRJ2"/>
      <c r="HRK2"/>
      <c r="HRL2"/>
      <c r="HRM2"/>
      <c r="HRN2"/>
      <c r="HRO2"/>
      <c r="HRP2"/>
      <c r="HRQ2"/>
      <c r="HRR2"/>
      <c r="HRS2"/>
      <c r="HRT2"/>
      <c r="HRU2"/>
      <c r="HRV2"/>
      <c r="HRW2"/>
      <c r="HRX2"/>
      <c r="HRY2"/>
      <c r="HRZ2"/>
      <c r="HSA2"/>
      <c r="HSB2"/>
      <c r="HSC2"/>
      <c r="HSD2"/>
      <c r="HSE2"/>
      <c r="HSF2"/>
      <c r="HSG2"/>
      <c r="HSH2"/>
      <c r="HSI2"/>
      <c r="HSJ2"/>
      <c r="HSK2"/>
      <c r="HSL2"/>
      <c r="HSM2"/>
      <c r="HSN2"/>
      <c r="HSO2"/>
      <c r="HSP2"/>
      <c r="HSQ2"/>
      <c r="HSR2"/>
      <c r="HSS2"/>
      <c r="HST2"/>
      <c r="HSU2"/>
      <c r="HSV2"/>
      <c r="HSW2"/>
      <c r="HSX2"/>
      <c r="HSY2"/>
      <c r="HSZ2"/>
      <c r="HTA2"/>
      <c r="HTB2"/>
      <c r="HTC2"/>
      <c r="HTD2"/>
      <c r="HTE2"/>
      <c r="HTF2"/>
      <c r="HTG2"/>
      <c r="HTH2"/>
      <c r="HTI2"/>
      <c r="HTJ2"/>
      <c r="HTK2"/>
      <c r="HTL2"/>
      <c r="HTM2"/>
      <c r="HTN2"/>
      <c r="HTO2"/>
      <c r="HTP2"/>
      <c r="HTQ2"/>
      <c r="HTR2"/>
      <c r="HTS2"/>
      <c r="HTT2"/>
      <c r="HTU2"/>
      <c r="HTV2"/>
      <c r="HTW2"/>
      <c r="HTX2"/>
      <c r="HTY2"/>
      <c r="HTZ2"/>
      <c r="HUA2"/>
      <c r="HUB2"/>
      <c r="HUC2"/>
      <c r="HUD2"/>
      <c r="HUE2"/>
      <c r="HUF2"/>
      <c r="HUG2"/>
      <c r="HUH2"/>
      <c r="HUI2"/>
      <c r="HUJ2"/>
      <c r="HUK2"/>
      <c r="HUL2"/>
      <c r="HUM2"/>
      <c r="HUN2"/>
      <c r="HUO2"/>
      <c r="HUP2"/>
      <c r="HUQ2"/>
      <c r="HUR2"/>
      <c r="HUS2"/>
      <c r="HUT2"/>
      <c r="HUU2"/>
      <c r="HUV2"/>
      <c r="HUW2"/>
      <c r="HUX2"/>
      <c r="HUY2"/>
      <c r="HUZ2"/>
      <c r="HVA2"/>
      <c r="HVB2"/>
      <c r="HVC2"/>
      <c r="HVD2"/>
      <c r="HVE2"/>
      <c r="HVF2"/>
      <c r="HVG2"/>
      <c r="HVH2"/>
      <c r="HVI2"/>
      <c r="HVJ2"/>
      <c r="HVK2"/>
      <c r="HVL2"/>
      <c r="HVM2"/>
      <c r="HVN2"/>
      <c r="HVO2"/>
      <c r="HVP2"/>
      <c r="HVQ2"/>
      <c r="HVR2"/>
      <c r="HVS2"/>
      <c r="HVT2"/>
      <c r="HVU2"/>
      <c r="HVV2"/>
      <c r="HVW2"/>
      <c r="HVX2"/>
      <c r="HVY2"/>
      <c r="HVZ2"/>
      <c r="HWA2"/>
      <c r="HWB2"/>
      <c r="HWC2"/>
      <c r="HWD2"/>
      <c r="HWE2"/>
      <c r="HWF2"/>
      <c r="HWG2"/>
      <c r="HWH2"/>
      <c r="HWI2"/>
      <c r="HWJ2"/>
      <c r="HWK2"/>
      <c r="HWL2"/>
      <c r="HWM2"/>
      <c r="HWN2"/>
      <c r="HWO2"/>
      <c r="HWP2"/>
      <c r="HWQ2"/>
      <c r="HWR2"/>
      <c r="HWS2"/>
      <c r="HWT2"/>
      <c r="HWU2"/>
      <c r="HWV2"/>
      <c r="HWW2"/>
      <c r="HWX2"/>
      <c r="HWY2"/>
      <c r="HWZ2"/>
      <c r="HXA2"/>
      <c r="HXB2"/>
      <c r="HXC2"/>
      <c r="HXD2"/>
      <c r="HXE2"/>
      <c r="HXF2"/>
      <c r="HXG2"/>
      <c r="HXH2"/>
      <c r="HXI2"/>
      <c r="HXJ2"/>
      <c r="HXK2"/>
      <c r="HXL2"/>
      <c r="HXM2"/>
      <c r="HXN2"/>
      <c r="HXO2"/>
      <c r="HXP2"/>
      <c r="HXQ2"/>
      <c r="HXR2"/>
      <c r="HXS2"/>
      <c r="HXT2"/>
      <c r="HXU2"/>
      <c r="HXV2"/>
      <c r="HXW2"/>
      <c r="HXX2"/>
      <c r="HXY2"/>
      <c r="HXZ2"/>
      <c r="HYA2"/>
      <c r="HYB2"/>
      <c r="HYC2"/>
      <c r="HYD2"/>
      <c r="HYE2"/>
      <c r="HYF2"/>
      <c r="HYG2"/>
      <c r="HYH2"/>
      <c r="HYI2"/>
      <c r="HYJ2"/>
      <c r="HYK2"/>
      <c r="HYL2"/>
      <c r="HYM2"/>
      <c r="HYN2"/>
      <c r="HYO2"/>
      <c r="HYP2"/>
      <c r="HYQ2"/>
      <c r="HYR2"/>
      <c r="HYS2"/>
      <c r="HYT2"/>
      <c r="HYU2"/>
      <c r="HYV2"/>
      <c r="HYW2"/>
      <c r="HYX2"/>
      <c r="HYY2"/>
      <c r="HYZ2"/>
      <c r="HZA2"/>
      <c r="HZB2"/>
      <c r="HZC2"/>
      <c r="HZD2"/>
      <c r="HZE2"/>
      <c r="HZF2"/>
      <c r="HZG2"/>
      <c r="HZH2"/>
      <c r="HZI2"/>
      <c r="HZJ2"/>
      <c r="HZK2"/>
      <c r="HZL2"/>
      <c r="HZM2"/>
      <c r="HZN2"/>
      <c r="HZO2"/>
      <c r="HZP2"/>
      <c r="HZQ2"/>
      <c r="HZR2"/>
      <c r="HZS2"/>
      <c r="HZT2"/>
      <c r="HZU2"/>
      <c r="HZV2"/>
      <c r="HZW2"/>
      <c r="HZX2"/>
      <c r="HZY2"/>
      <c r="HZZ2"/>
      <c r="IAA2"/>
      <c r="IAB2"/>
      <c r="IAC2"/>
      <c r="IAD2"/>
      <c r="IAE2"/>
      <c r="IAF2"/>
      <c r="IAG2"/>
      <c r="IAH2"/>
      <c r="IAI2"/>
      <c r="IAJ2"/>
      <c r="IAK2"/>
      <c r="IAL2"/>
      <c r="IAM2"/>
      <c r="IAN2"/>
      <c r="IAO2"/>
      <c r="IAP2"/>
      <c r="IAQ2"/>
      <c r="IAR2"/>
      <c r="IAS2"/>
      <c r="IAT2"/>
      <c r="IAU2"/>
      <c r="IAV2"/>
      <c r="IAW2"/>
      <c r="IAX2"/>
      <c r="IAY2"/>
      <c r="IAZ2"/>
      <c r="IBA2"/>
      <c r="IBB2"/>
      <c r="IBC2"/>
      <c r="IBD2"/>
      <c r="IBE2"/>
      <c r="IBF2"/>
      <c r="IBG2"/>
      <c r="IBH2"/>
      <c r="IBI2"/>
      <c r="IBJ2"/>
      <c r="IBK2"/>
      <c r="IBL2"/>
      <c r="IBM2"/>
      <c r="IBN2"/>
      <c r="IBO2"/>
      <c r="IBP2"/>
      <c r="IBQ2"/>
      <c r="IBR2"/>
      <c r="IBS2"/>
      <c r="IBT2"/>
      <c r="IBU2"/>
      <c r="IBV2"/>
      <c r="IBW2"/>
      <c r="IBX2"/>
      <c r="IBY2"/>
      <c r="IBZ2"/>
      <c r="ICA2"/>
      <c r="ICB2"/>
      <c r="ICC2"/>
      <c r="ICD2"/>
      <c r="ICE2"/>
      <c r="ICF2"/>
      <c r="ICG2"/>
      <c r="ICH2"/>
      <c r="ICI2"/>
      <c r="ICJ2"/>
      <c r="ICK2"/>
      <c r="ICL2"/>
      <c r="ICM2"/>
      <c r="ICN2"/>
      <c r="ICO2"/>
      <c r="ICP2"/>
      <c r="ICQ2"/>
      <c r="ICR2"/>
      <c r="ICS2"/>
      <c r="ICT2"/>
      <c r="ICU2"/>
      <c r="ICV2"/>
      <c r="ICW2"/>
      <c r="ICX2"/>
      <c r="ICY2"/>
      <c r="ICZ2"/>
      <c r="IDA2"/>
      <c r="IDB2"/>
      <c r="IDC2"/>
      <c r="IDD2"/>
      <c r="IDE2"/>
      <c r="IDF2"/>
      <c r="IDG2"/>
      <c r="IDH2"/>
      <c r="IDI2"/>
      <c r="IDJ2"/>
      <c r="IDK2"/>
      <c r="IDL2"/>
      <c r="IDM2"/>
      <c r="IDN2"/>
      <c r="IDO2"/>
      <c r="IDP2"/>
      <c r="IDQ2"/>
      <c r="IDR2"/>
      <c r="IDS2"/>
      <c r="IDT2"/>
      <c r="IDU2"/>
      <c r="IDV2"/>
      <c r="IDW2"/>
      <c r="IDX2"/>
      <c r="IDY2"/>
      <c r="IDZ2"/>
      <c r="IEA2"/>
      <c r="IEB2"/>
      <c r="IEC2"/>
      <c r="IED2"/>
      <c r="IEE2"/>
      <c r="IEF2"/>
      <c r="IEG2"/>
      <c r="IEH2"/>
      <c r="IEI2"/>
      <c r="IEJ2"/>
      <c r="IEK2"/>
      <c r="IEL2"/>
      <c r="IEM2"/>
      <c r="IEN2"/>
      <c r="IEO2"/>
      <c r="IEP2"/>
      <c r="IEQ2"/>
      <c r="IER2"/>
      <c r="IES2"/>
      <c r="IET2"/>
      <c r="IEU2"/>
      <c r="IEV2"/>
      <c r="IEW2"/>
      <c r="IEX2"/>
      <c r="IEY2"/>
      <c r="IEZ2"/>
      <c r="IFA2"/>
      <c r="IFB2"/>
      <c r="IFC2"/>
      <c r="IFD2"/>
      <c r="IFE2"/>
      <c r="IFF2"/>
      <c r="IFG2"/>
      <c r="IFH2"/>
      <c r="IFI2"/>
      <c r="IFJ2"/>
      <c r="IFK2"/>
      <c r="IFL2"/>
      <c r="IFM2"/>
      <c r="IFN2"/>
      <c r="IFO2"/>
      <c r="IFP2"/>
      <c r="IFQ2"/>
      <c r="IFR2"/>
      <c r="IFS2"/>
      <c r="IFT2"/>
      <c r="IFU2"/>
      <c r="IFV2"/>
      <c r="IFW2"/>
      <c r="IFX2"/>
      <c r="IFY2"/>
      <c r="IFZ2"/>
      <c r="IGA2"/>
      <c r="IGB2"/>
      <c r="IGC2"/>
      <c r="IGD2"/>
      <c r="IGE2"/>
      <c r="IGF2"/>
      <c r="IGG2"/>
      <c r="IGH2"/>
      <c r="IGI2"/>
      <c r="IGJ2"/>
      <c r="IGK2"/>
      <c r="IGL2"/>
      <c r="IGM2"/>
      <c r="IGN2"/>
      <c r="IGO2"/>
      <c r="IGP2"/>
      <c r="IGQ2"/>
      <c r="IGR2"/>
      <c r="IGS2"/>
      <c r="IGT2"/>
      <c r="IGU2"/>
      <c r="IGV2"/>
      <c r="IGW2"/>
      <c r="IGX2"/>
      <c r="IGY2"/>
      <c r="IGZ2"/>
      <c r="IHA2"/>
      <c r="IHB2"/>
      <c r="IHC2"/>
      <c r="IHD2"/>
      <c r="IHE2"/>
      <c r="IHF2"/>
      <c r="IHG2"/>
      <c r="IHH2"/>
      <c r="IHI2"/>
      <c r="IHJ2"/>
      <c r="IHK2"/>
      <c r="IHL2"/>
      <c r="IHM2"/>
      <c r="IHN2"/>
      <c r="IHO2"/>
      <c r="IHP2"/>
      <c r="IHQ2"/>
      <c r="IHR2"/>
      <c r="IHS2"/>
      <c r="IHT2"/>
      <c r="IHU2"/>
      <c r="IHV2"/>
      <c r="IHW2"/>
      <c r="IHX2"/>
      <c r="IHY2"/>
      <c r="IHZ2"/>
      <c r="IIA2"/>
      <c r="IIB2"/>
      <c r="IIC2"/>
      <c r="IID2"/>
      <c r="IIE2"/>
      <c r="IIF2"/>
      <c r="IIG2"/>
      <c r="IIH2"/>
      <c r="III2"/>
      <c r="IIJ2"/>
      <c r="IIK2"/>
      <c r="IIL2"/>
      <c r="IIM2"/>
      <c r="IIN2"/>
      <c r="IIO2"/>
      <c r="IIP2"/>
      <c r="IIQ2"/>
      <c r="IIR2"/>
      <c r="IIS2"/>
      <c r="IIT2"/>
      <c r="IIU2"/>
      <c r="IIV2"/>
      <c r="IIW2"/>
      <c r="IIX2"/>
      <c r="IIY2"/>
      <c r="IIZ2"/>
      <c r="IJA2"/>
      <c r="IJB2"/>
      <c r="IJC2"/>
      <c r="IJD2"/>
      <c r="IJE2"/>
      <c r="IJF2"/>
      <c r="IJG2"/>
      <c r="IJH2"/>
      <c r="IJI2"/>
      <c r="IJJ2"/>
      <c r="IJK2"/>
      <c r="IJL2"/>
      <c r="IJM2"/>
      <c r="IJN2"/>
      <c r="IJO2"/>
      <c r="IJP2"/>
      <c r="IJQ2"/>
      <c r="IJR2"/>
      <c r="IJS2"/>
      <c r="IJT2"/>
      <c r="IJU2"/>
      <c r="IJV2"/>
      <c r="IJW2"/>
      <c r="IJX2"/>
      <c r="IJY2"/>
      <c r="IJZ2"/>
      <c r="IKA2"/>
      <c r="IKB2"/>
      <c r="IKC2"/>
      <c r="IKD2"/>
      <c r="IKE2"/>
      <c r="IKF2"/>
      <c r="IKG2"/>
      <c r="IKH2"/>
      <c r="IKI2"/>
      <c r="IKJ2"/>
      <c r="IKK2"/>
      <c r="IKL2"/>
      <c r="IKM2"/>
      <c r="IKN2"/>
      <c r="IKO2"/>
      <c r="IKP2"/>
      <c r="IKQ2"/>
      <c r="IKR2"/>
      <c r="IKS2"/>
      <c r="IKT2"/>
      <c r="IKU2"/>
      <c r="IKV2"/>
      <c r="IKW2"/>
      <c r="IKX2"/>
      <c r="IKY2"/>
      <c r="IKZ2"/>
      <c r="ILA2"/>
      <c r="ILB2"/>
      <c r="ILC2"/>
      <c r="ILD2"/>
      <c r="ILE2"/>
      <c r="ILF2"/>
      <c r="ILG2"/>
      <c r="ILH2"/>
      <c r="ILI2"/>
      <c r="ILJ2"/>
      <c r="ILK2"/>
      <c r="ILL2"/>
      <c r="ILM2"/>
      <c r="ILN2"/>
      <c r="ILO2"/>
      <c r="ILP2"/>
      <c r="ILQ2"/>
      <c r="ILR2"/>
      <c r="ILS2"/>
      <c r="ILT2"/>
      <c r="ILU2"/>
      <c r="ILV2"/>
      <c r="ILW2"/>
      <c r="ILX2"/>
      <c r="ILY2"/>
      <c r="ILZ2"/>
      <c r="IMA2"/>
      <c r="IMB2"/>
      <c r="IMC2"/>
      <c r="IMD2"/>
      <c r="IME2"/>
      <c r="IMF2"/>
      <c r="IMG2"/>
      <c r="IMH2"/>
      <c r="IMI2"/>
      <c r="IMJ2"/>
      <c r="IMK2"/>
      <c r="IML2"/>
      <c r="IMM2"/>
      <c r="IMN2"/>
      <c r="IMO2"/>
      <c r="IMP2"/>
      <c r="IMQ2"/>
      <c r="IMR2"/>
      <c r="IMS2"/>
      <c r="IMT2"/>
      <c r="IMU2"/>
      <c r="IMV2"/>
      <c r="IMW2"/>
      <c r="IMX2"/>
      <c r="IMY2"/>
      <c r="IMZ2"/>
      <c r="INA2"/>
      <c r="INB2"/>
      <c r="INC2"/>
      <c r="IND2"/>
      <c r="INE2"/>
      <c r="INF2"/>
      <c r="ING2"/>
      <c r="INH2"/>
      <c r="INI2"/>
      <c r="INJ2"/>
      <c r="INK2"/>
      <c r="INL2"/>
      <c r="INM2"/>
      <c r="INN2"/>
      <c r="INO2"/>
      <c r="INP2"/>
      <c r="INQ2"/>
      <c r="INR2"/>
      <c r="INS2"/>
      <c r="INT2"/>
      <c r="INU2"/>
      <c r="INV2"/>
      <c r="INW2"/>
      <c r="INX2"/>
      <c r="INY2"/>
      <c r="INZ2"/>
      <c r="IOA2"/>
      <c r="IOB2"/>
      <c r="IOC2"/>
      <c r="IOD2"/>
      <c r="IOE2"/>
      <c r="IOF2"/>
      <c r="IOG2"/>
      <c r="IOH2"/>
      <c r="IOI2"/>
      <c r="IOJ2"/>
      <c r="IOK2"/>
      <c r="IOL2"/>
      <c r="IOM2"/>
      <c r="ION2"/>
      <c r="IOO2"/>
      <c r="IOP2"/>
      <c r="IOQ2"/>
      <c r="IOR2"/>
      <c r="IOS2"/>
      <c r="IOT2"/>
      <c r="IOU2"/>
      <c r="IOV2"/>
      <c r="IOW2"/>
      <c r="IOX2"/>
      <c r="IOY2"/>
      <c r="IOZ2"/>
      <c r="IPA2"/>
      <c r="IPB2"/>
      <c r="IPC2"/>
      <c r="IPD2"/>
      <c r="IPE2"/>
      <c r="IPF2"/>
      <c r="IPG2"/>
      <c r="IPH2"/>
      <c r="IPI2"/>
      <c r="IPJ2"/>
      <c r="IPK2"/>
      <c r="IPL2"/>
      <c r="IPM2"/>
      <c r="IPN2"/>
      <c r="IPO2"/>
      <c r="IPP2"/>
      <c r="IPQ2"/>
      <c r="IPR2"/>
      <c r="IPS2"/>
      <c r="IPT2"/>
      <c r="IPU2"/>
      <c r="IPV2"/>
      <c r="IPW2"/>
      <c r="IPX2"/>
      <c r="IPY2"/>
      <c r="IPZ2"/>
      <c r="IQA2"/>
      <c r="IQB2"/>
      <c r="IQC2"/>
      <c r="IQD2"/>
      <c r="IQE2"/>
      <c r="IQF2"/>
      <c r="IQG2"/>
      <c r="IQH2"/>
      <c r="IQI2"/>
      <c r="IQJ2"/>
      <c r="IQK2"/>
      <c r="IQL2"/>
      <c r="IQM2"/>
      <c r="IQN2"/>
      <c r="IQO2"/>
      <c r="IQP2"/>
      <c r="IQQ2"/>
      <c r="IQR2"/>
      <c r="IQS2"/>
      <c r="IQT2"/>
      <c r="IQU2"/>
      <c r="IQV2"/>
      <c r="IQW2"/>
      <c r="IQX2"/>
      <c r="IQY2"/>
      <c r="IQZ2"/>
      <c r="IRA2"/>
      <c r="IRB2"/>
      <c r="IRC2"/>
      <c r="IRD2"/>
      <c r="IRE2"/>
      <c r="IRF2"/>
      <c r="IRG2"/>
      <c r="IRH2"/>
      <c r="IRI2"/>
      <c r="IRJ2"/>
      <c r="IRK2"/>
      <c r="IRL2"/>
      <c r="IRM2"/>
      <c r="IRN2"/>
      <c r="IRO2"/>
      <c r="IRP2"/>
      <c r="IRQ2"/>
      <c r="IRR2"/>
      <c r="IRS2"/>
      <c r="IRT2"/>
      <c r="IRU2"/>
      <c r="IRV2"/>
      <c r="IRW2"/>
      <c r="IRX2"/>
      <c r="IRY2"/>
      <c r="IRZ2"/>
      <c r="ISA2"/>
      <c r="ISB2"/>
      <c r="ISC2"/>
      <c r="ISD2"/>
      <c r="ISE2"/>
      <c r="ISF2"/>
      <c r="ISG2"/>
      <c r="ISH2"/>
      <c r="ISI2"/>
      <c r="ISJ2"/>
      <c r="ISK2"/>
      <c r="ISL2"/>
      <c r="ISM2"/>
      <c r="ISN2"/>
      <c r="ISO2"/>
      <c r="ISP2"/>
      <c r="ISQ2"/>
      <c r="ISR2"/>
      <c r="ISS2"/>
      <c r="IST2"/>
      <c r="ISU2"/>
      <c r="ISV2"/>
      <c r="ISW2"/>
      <c r="ISX2"/>
      <c r="ISY2"/>
      <c r="ISZ2"/>
      <c r="ITA2"/>
      <c r="ITB2"/>
      <c r="ITC2"/>
      <c r="ITD2"/>
      <c r="ITE2"/>
      <c r="ITF2"/>
      <c r="ITG2"/>
      <c r="ITH2"/>
      <c r="ITI2"/>
      <c r="ITJ2"/>
      <c r="ITK2"/>
      <c r="ITL2"/>
      <c r="ITM2"/>
      <c r="ITN2"/>
      <c r="ITO2"/>
      <c r="ITP2"/>
      <c r="ITQ2"/>
      <c r="ITR2"/>
      <c r="ITS2"/>
      <c r="ITT2"/>
      <c r="ITU2"/>
      <c r="ITV2"/>
      <c r="ITW2"/>
      <c r="ITX2"/>
      <c r="ITY2"/>
      <c r="ITZ2"/>
      <c r="IUA2"/>
      <c r="IUB2"/>
      <c r="IUC2"/>
      <c r="IUD2"/>
      <c r="IUE2"/>
      <c r="IUF2"/>
      <c r="IUG2"/>
      <c r="IUH2"/>
      <c r="IUI2"/>
      <c r="IUJ2"/>
      <c r="IUK2"/>
      <c r="IUL2"/>
      <c r="IUM2"/>
      <c r="IUN2"/>
      <c r="IUO2"/>
      <c r="IUP2"/>
      <c r="IUQ2"/>
      <c r="IUR2"/>
      <c r="IUS2"/>
      <c r="IUT2"/>
      <c r="IUU2"/>
      <c r="IUV2"/>
      <c r="IUW2"/>
      <c r="IUX2"/>
      <c r="IUY2"/>
      <c r="IUZ2"/>
      <c r="IVA2"/>
      <c r="IVB2"/>
      <c r="IVC2"/>
      <c r="IVD2"/>
      <c r="IVE2"/>
      <c r="IVF2"/>
      <c r="IVG2"/>
      <c r="IVH2"/>
      <c r="IVI2"/>
      <c r="IVJ2"/>
      <c r="IVK2"/>
      <c r="IVL2"/>
      <c r="IVM2"/>
      <c r="IVN2"/>
      <c r="IVO2"/>
      <c r="IVP2"/>
      <c r="IVQ2"/>
      <c r="IVR2"/>
      <c r="IVS2"/>
      <c r="IVT2"/>
      <c r="IVU2"/>
      <c r="IVV2"/>
      <c r="IVW2"/>
      <c r="IVX2"/>
      <c r="IVY2"/>
      <c r="IVZ2"/>
      <c r="IWA2"/>
      <c r="IWB2"/>
      <c r="IWC2"/>
      <c r="IWD2"/>
      <c r="IWE2"/>
      <c r="IWF2"/>
      <c r="IWG2"/>
      <c r="IWH2"/>
      <c r="IWI2"/>
      <c r="IWJ2"/>
      <c r="IWK2"/>
      <c r="IWL2"/>
      <c r="IWM2"/>
      <c r="IWN2"/>
      <c r="IWO2"/>
      <c r="IWP2"/>
      <c r="IWQ2"/>
      <c r="IWR2"/>
      <c r="IWS2"/>
      <c r="IWT2"/>
      <c r="IWU2"/>
      <c r="IWV2"/>
      <c r="IWW2"/>
      <c r="IWX2"/>
      <c r="IWY2"/>
      <c r="IWZ2"/>
      <c r="IXA2"/>
      <c r="IXB2"/>
      <c r="IXC2"/>
      <c r="IXD2"/>
      <c r="IXE2"/>
      <c r="IXF2"/>
      <c r="IXG2"/>
      <c r="IXH2"/>
      <c r="IXI2"/>
      <c r="IXJ2"/>
      <c r="IXK2"/>
      <c r="IXL2"/>
      <c r="IXM2"/>
      <c r="IXN2"/>
      <c r="IXO2"/>
      <c r="IXP2"/>
      <c r="IXQ2"/>
      <c r="IXR2"/>
      <c r="IXS2"/>
      <c r="IXT2"/>
      <c r="IXU2"/>
      <c r="IXV2"/>
      <c r="IXW2"/>
      <c r="IXX2"/>
      <c r="IXY2"/>
      <c r="IXZ2"/>
      <c r="IYA2"/>
      <c r="IYB2"/>
      <c r="IYC2"/>
      <c r="IYD2"/>
      <c r="IYE2"/>
      <c r="IYF2"/>
      <c r="IYG2"/>
      <c r="IYH2"/>
      <c r="IYI2"/>
      <c r="IYJ2"/>
      <c r="IYK2"/>
      <c r="IYL2"/>
      <c r="IYM2"/>
      <c r="IYN2"/>
      <c r="IYO2"/>
      <c r="IYP2"/>
      <c r="IYQ2"/>
      <c r="IYR2"/>
      <c r="IYS2"/>
      <c r="IYT2"/>
      <c r="IYU2"/>
      <c r="IYV2"/>
      <c r="IYW2"/>
      <c r="IYX2"/>
      <c r="IYY2"/>
      <c r="IYZ2"/>
      <c r="IZA2"/>
      <c r="IZB2"/>
      <c r="IZC2"/>
      <c r="IZD2"/>
      <c r="IZE2"/>
      <c r="IZF2"/>
      <c r="IZG2"/>
      <c r="IZH2"/>
      <c r="IZI2"/>
      <c r="IZJ2"/>
      <c r="IZK2"/>
      <c r="IZL2"/>
      <c r="IZM2"/>
      <c r="IZN2"/>
      <c r="IZO2"/>
      <c r="IZP2"/>
      <c r="IZQ2"/>
      <c r="IZR2"/>
      <c r="IZS2"/>
      <c r="IZT2"/>
      <c r="IZU2"/>
      <c r="IZV2"/>
      <c r="IZW2"/>
      <c r="IZX2"/>
      <c r="IZY2"/>
      <c r="IZZ2"/>
      <c r="JAA2"/>
      <c r="JAB2"/>
      <c r="JAC2"/>
      <c r="JAD2"/>
      <c r="JAE2"/>
      <c r="JAF2"/>
      <c r="JAG2"/>
      <c r="JAH2"/>
      <c r="JAI2"/>
      <c r="JAJ2"/>
      <c r="JAK2"/>
      <c r="JAL2"/>
      <c r="JAM2"/>
      <c r="JAN2"/>
      <c r="JAO2"/>
      <c r="JAP2"/>
      <c r="JAQ2"/>
      <c r="JAR2"/>
      <c r="JAS2"/>
      <c r="JAT2"/>
      <c r="JAU2"/>
      <c r="JAV2"/>
      <c r="JAW2"/>
      <c r="JAX2"/>
      <c r="JAY2"/>
      <c r="JAZ2"/>
      <c r="JBA2"/>
      <c r="JBB2"/>
      <c r="JBC2"/>
      <c r="JBD2"/>
      <c r="JBE2"/>
      <c r="JBF2"/>
      <c r="JBG2"/>
      <c r="JBH2"/>
      <c r="JBI2"/>
      <c r="JBJ2"/>
      <c r="JBK2"/>
      <c r="JBL2"/>
      <c r="JBM2"/>
      <c r="JBN2"/>
      <c r="JBO2"/>
      <c r="JBP2"/>
      <c r="JBQ2"/>
      <c r="JBR2"/>
      <c r="JBS2"/>
      <c r="JBT2"/>
      <c r="JBU2"/>
      <c r="JBV2"/>
      <c r="JBW2"/>
      <c r="JBX2"/>
      <c r="JBY2"/>
      <c r="JBZ2"/>
      <c r="JCA2"/>
      <c r="JCB2"/>
      <c r="JCC2"/>
      <c r="JCD2"/>
      <c r="JCE2"/>
      <c r="JCF2"/>
      <c r="JCG2"/>
      <c r="JCH2"/>
      <c r="JCI2"/>
      <c r="JCJ2"/>
      <c r="JCK2"/>
      <c r="JCL2"/>
      <c r="JCM2"/>
      <c r="JCN2"/>
      <c r="JCO2"/>
      <c r="JCP2"/>
      <c r="JCQ2"/>
      <c r="JCR2"/>
      <c r="JCS2"/>
      <c r="JCT2"/>
      <c r="JCU2"/>
      <c r="JCV2"/>
      <c r="JCW2"/>
      <c r="JCX2"/>
      <c r="JCY2"/>
      <c r="JCZ2"/>
      <c r="JDA2"/>
      <c r="JDB2"/>
      <c r="JDC2"/>
      <c r="JDD2"/>
      <c r="JDE2"/>
      <c r="JDF2"/>
      <c r="JDG2"/>
      <c r="JDH2"/>
      <c r="JDI2"/>
      <c r="JDJ2"/>
      <c r="JDK2"/>
      <c r="JDL2"/>
      <c r="JDM2"/>
      <c r="JDN2"/>
      <c r="JDO2"/>
      <c r="JDP2"/>
      <c r="JDQ2"/>
      <c r="JDR2"/>
      <c r="JDS2"/>
      <c r="JDT2"/>
      <c r="JDU2"/>
      <c r="JDV2"/>
      <c r="JDW2"/>
      <c r="JDX2"/>
      <c r="JDY2"/>
      <c r="JDZ2"/>
      <c r="JEA2"/>
      <c r="JEB2"/>
      <c r="JEC2"/>
      <c r="JED2"/>
      <c r="JEE2"/>
      <c r="JEF2"/>
      <c r="JEG2"/>
      <c r="JEH2"/>
      <c r="JEI2"/>
      <c r="JEJ2"/>
      <c r="JEK2"/>
      <c r="JEL2"/>
      <c r="JEM2"/>
      <c r="JEN2"/>
      <c r="JEO2"/>
      <c r="JEP2"/>
      <c r="JEQ2"/>
      <c r="JER2"/>
      <c r="JES2"/>
      <c r="JET2"/>
      <c r="JEU2"/>
      <c r="JEV2"/>
      <c r="JEW2"/>
      <c r="JEX2"/>
      <c r="JEY2"/>
      <c r="JEZ2"/>
      <c r="JFA2"/>
      <c r="JFB2"/>
      <c r="JFC2"/>
      <c r="JFD2"/>
      <c r="JFE2"/>
      <c r="JFF2"/>
      <c r="JFG2"/>
      <c r="JFH2"/>
      <c r="JFI2"/>
      <c r="JFJ2"/>
      <c r="JFK2"/>
      <c r="JFL2"/>
      <c r="JFM2"/>
      <c r="JFN2"/>
      <c r="JFO2"/>
      <c r="JFP2"/>
      <c r="JFQ2"/>
      <c r="JFR2"/>
      <c r="JFS2"/>
      <c r="JFT2"/>
      <c r="JFU2"/>
      <c r="JFV2"/>
      <c r="JFW2"/>
      <c r="JFX2"/>
      <c r="JFY2"/>
      <c r="JFZ2"/>
      <c r="JGA2"/>
      <c r="JGB2"/>
      <c r="JGC2"/>
      <c r="JGD2"/>
      <c r="JGE2"/>
      <c r="JGF2"/>
      <c r="JGG2"/>
      <c r="JGH2"/>
      <c r="JGI2"/>
      <c r="JGJ2"/>
      <c r="JGK2"/>
      <c r="JGL2"/>
      <c r="JGM2"/>
      <c r="JGN2"/>
      <c r="JGO2"/>
      <c r="JGP2"/>
      <c r="JGQ2"/>
      <c r="JGR2"/>
      <c r="JGS2"/>
      <c r="JGT2"/>
      <c r="JGU2"/>
      <c r="JGV2"/>
      <c r="JGW2"/>
      <c r="JGX2"/>
      <c r="JGY2"/>
      <c r="JGZ2"/>
      <c r="JHA2"/>
      <c r="JHB2"/>
      <c r="JHC2"/>
      <c r="JHD2"/>
      <c r="JHE2"/>
      <c r="JHF2"/>
      <c r="JHG2"/>
      <c r="JHH2"/>
      <c r="JHI2"/>
      <c r="JHJ2"/>
      <c r="JHK2"/>
      <c r="JHL2"/>
      <c r="JHM2"/>
      <c r="JHN2"/>
      <c r="JHO2"/>
      <c r="JHP2"/>
      <c r="JHQ2"/>
      <c r="JHR2"/>
      <c r="JHS2"/>
      <c r="JHT2"/>
      <c r="JHU2"/>
      <c r="JHV2"/>
      <c r="JHW2"/>
      <c r="JHX2"/>
      <c r="JHY2"/>
      <c r="JHZ2"/>
      <c r="JIA2"/>
      <c r="JIB2"/>
      <c r="JIC2"/>
      <c r="JID2"/>
      <c r="JIE2"/>
      <c r="JIF2"/>
      <c r="JIG2"/>
      <c r="JIH2"/>
      <c r="JII2"/>
      <c r="JIJ2"/>
      <c r="JIK2"/>
      <c r="JIL2"/>
      <c r="JIM2"/>
      <c r="JIN2"/>
      <c r="JIO2"/>
      <c r="JIP2"/>
      <c r="JIQ2"/>
      <c r="JIR2"/>
      <c r="JIS2"/>
      <c r="JIT2"/>
      <c r="JIU2"/>
      <c r="JIV2"/>
      <c r="JIW2"/>
      <c r="JIX2"/>
      <c r="JIY2"/>
      <c r="JIZ2"/>
      <c r="JJA2"/>
      <c r="JJB2"/>
      <c r="JJC2"/>
      <c r="JJD2"/>
      <c r="JJE2"/>
      <c r="JJF2"/>
      <c r="JJG2"/>
      <c r="JJH2"/>
      <c r="JJI2"/>
      <c r="JJJ2"/>
      <c r="JJK2"/>
      <c r="JJL2"/>
      <c r="JJM2"/>
      <c r="JJN2"/>
      <c r="JJO2"/>
      <c r="JJP2"/>
      <c r="JJQ2"/>
      <c r="JJR2"/>
      <c r="JJS2"/>
      <c r="JJT2"/>
      <c r="JJU2"/>
      <c r="JJV2"/>
      <c r="JJW2"/>
      <c r="JJX2"/>
      <c r="JJY2"/>
      <c r="JJZ2"/>
      <c r="JKA2"/>
      <c r="JKB2"/>
      <c r="JKC2"/>
      <c r="JKD2"/>
      <c r="JKE2"/>
      <c r="JKF2"/>
      <c r="JKG2"/>
      <c r="JKH2"/>
      <c r="JKI2"/>
      <c r="JKJ2"/>
      <c r="JKK2"/>
      <c r="JKL2"/>
      <c r="JKM2"/>
      <c r="JKN2"/>
      <c r="JKO2"/>
      <c r="JKP2"/>
      <c r="JKQ2"/>
      <c r="JKR2"/>
      <c r="JKS2"/>
      <c r="JKT2"/>
      <c r="JKU2"/>
      <c r="JKV2"/>
      <c r="JKW2"/>
      <c r="JKX2"/>
      <c r="JKY2"/>
      <c r="JKZ2"/>
      <c r="JLA2"/>
      <c r="JLB2"/>
      <c r="JLC2"/>
      <c r="JLD2"/>
      <c r="JLE2"/>
      <c r="JLF2"/>
      <c r="JLG2"/>
      <c r="JLH2"/>
      <c r="JLI2"/>
      <c r="JLJ2"/>
      <c r="JLK2"/>
      <c r="JLL2"/>
      <c r="JLM2"/>
      <c r="JLN2"/>
      <c r="JLO2"/>
      <c r="JLP2"/>
      <c r="JLQ2"/>
      <c r="JLR2"/>
      <c r="JLS2"/>
      <c r="JLT2"/>
      <c r="JLU2"/>
      <c r="JLV2"/>
      <c r="JLW2"/>
      <c r="JLX2"/>
      <c r="JLY2"/>
      <c r="JLZ2"/>
      <c r="JMA2"/>
      <c r="JMB2"/>
      <c r="JMC2"/>
      <c r="JMD2"/>
      <c r="JME2"/>
      <c r="JMF2"/>
      <c r="JMG2"/>
      <c r="JMH2"/>
      <c r="JMI2"/>
      <c r="JMJ2"/>
      <c r="JMK2"/>
      <c r="JML2"/>
      <c r="JMM2"/>
      <c r="JMN2"/>
      <c r="JMO2"/>
      <c r="JMP2"/>
      <c r="JMQ2"/>
      <c r="JMR2"/>
      <c r="JMS2"/>
      <c r="JMT2"/>
      <c r="JMU2"/>
      <c r="JMV2"/>
      <c r="JMW2"/>
      <c r="JMX2"/>
      <c r="JMY2"/>
      <c r="JMZ2"/>
      <c r="JNA2"/>
      <c r="JNB2"/>
      <c r="JNC2"/>
      <c r="JND2"/>
      <c r="JNE2"/>
      <c r="JNF2"/>
      <c r="JNG2"/>
      <c r="JNH2"/>
      <c r="JNI2"/>
      <c r="JNJ2"/>
      <c r="JNK2"/>
      <c r="JNL2"/>
      <c r="JNM2"/>
      <c r="JNN2"/>
      <c r="JNO2"/>
      <c r="JNP2"/>
      <c r="JNQ2"/>
      <c r="JNR2"/>
      <c r="JNS2"/>
      <c r="JNT2"/>
      <c r="JNU2"/>
      <c r="JNV2"/>
      <c r="JNW2"/>
      <c r="JNX2"/>
      <c r="JNY2"/>
      <c r="JNZ2"/>
      <c r="JOA2"/>
      <c r="JOB2"/>
      <c r="JOC2"/>
      <c r="JOD2"/>
      <c r="JOE2"/>
      <c r="JOF2"/>
      <c r="JOG2"/>
      <c r="JOH2"/>
      <c r="JOI2"/>
      <c r="JOJ2"/>
      <c r="JOK2"/>
      <c r="JOL2"/>
      <c r="JOM2"/>
      <c r="JON2"/>
      <c r="JOO2"/>
      <c r="JOP2"/>
      <c r="JOQ2"/>
      <c r="JOR2"/>
      <c r="JOS2"/>
      <c r="JOT2"/>
      <c r="JOU2"/>
      <c r="JOV2"/>
      <c r="JOW2"/>
      <c r="JOX2"/>
      <c r="JOY2"/>
      <c r="JOZ2"/>
      <c r="JPA2"/>
      <c r="JPB2"/>
      <c r="JPC2"/>
      <c r="JPD2"/>
      <c r="JPE2"/>
      <c r="JPF2"/>
      <c r="JPG2"/>
      <c r="JPH2"/>
      <c r="JPI2"/>
      <c r="JPJ2"/>
      <c r="JPK2"/>
      <c r="JPL2"/>
      <c r="JPM2"/>
      <c r="JPN2"/>
      <c r="JPO2"/>
      <c r="JPP2"/>
      <c r="JPQ2"/>
      <c r="JPR2"/>
      <c r="JPS2"/>
      <c r="JPT2"/>
      <c r="JPU2"/>
      <c r="JPV2"/>
      <c r="JPW2"/>
      <c r="JPX2"/>
      <c r="JPY2"/>
      <c r="JPZ2"/>
      <c r="JQA2"/>
      <c r="JQB2"/>
      <c r="JQC2"/>
      <c r="JQD2"/>
      <c r="JQE2"/>
      <c r="JQF2"/>
      <c r="JQG2"/>
      <c r="JQH2"/>
      <c r="JQI2"/>
      <c r="JQJ2"/>
      <c r="JQK2"/>
      <c r="JQL2"/>
      <c r="JQM2"/>
      <c r="JQN2"/>
      <c r="JQO2"/>
      <c r="JQP2"/>
      <c r="JQQ2"/>
      <c r="JQR2"/>
      <c r="JQS2"/>
      <c r="JQT2"/>
      <c r="JQU2"/>
      <c r="JQV2"/>
      <c r="JQW2"/>
      <c r="JQX2"/>
      <c r="JQY2"/>
      <c r="JQZ2"/>
      <c r="JRA2"/>
      <c r="JRB2"/>
      <c r="JRC2"/>
      <c r="JRD2"/>
      <c r="JRE2"/>
      <c r="JRF2"/>
      <c r="JRG2"/>
      <c r="JRH2"/>
      <c r="JRI2"/>
      <c r="JRJ2"/>
      <c r="JRK2"/>
      <c r="JRL2"/>
      <c r="JRM2"/>
      <c r="JRN2"/>
      <c r="JRO2"/>
      <c r="JRP2"/>
      <c r="JRQ2"/>
      <c r="JRR2"/>
      <c r="JRS2"/>
      <c r="JRT2"/>
      <c r="JRU2"/>
      <c r="JRV2"/>
      <c r="JRW2"/>
      <c r="JRX2"/>
      <c r="JRY2"/>
      <c r="JRZ2"/>
      <c r="JSA2"/>
      <c r="JSB2"/>
      <c r="JSC2"/>
      <c r="JSD2"/>
      <c r="JSE2"/>
      <c r="JSF2"/>
      <c r="JSG2"/>
      <c r="JSH2"/>
      <c r="JSI2"/>
      <c r="JSJ2"/>
      <c r="JSK2"/>
      <c r="JSL2"/>
      <c r="JSM2"/>
      <c r="JSN2"/>
      <c r="JSO2"/>
      <c r="JSP2"/>
      <c r="JSQ2"/>
      <c r="JSR2"/>
      <c r="JSS2"/>
      <c r="JST2"/>
      <c r="JSU2"/>
      <c r="JSV2"/>
      <c r="JSW2"/>
      <c r="JSX2"/>
      <c r="JSY2"/>
      <c r="JSZ2"/>
      <c r="JTA2"/>
      <c r="JTB2"/>
      <c r="JTC2"/>
      <c r="JTD2"/>
      <c r="JTE2"/>
      <c r="JTF2"/>
      <c r="JTG2"/>
      <c r="JTH2"/>
      <c r="JTI2"/>
      <c r="JTJ2"/>
      <c r="JTK2"/>
      <c r="JTL2"/>
      <c r="JTM2"/>
      <c r="JTN2"/>
      <c r="JTO2"/>
      <c r="JTP2"/>
      <c r="JTQ2"/>
      <c r="JTR2"/>
      <c r="JTS2"/>
      <c r="JTT2"/>
      <c r="JTU2"/>
      <c r="JTV2"/>
      <c r="JTW2"/>
      <c r="JTX2"/>
      <c r="JTY2"/>
      <c r="JTZ2"/>
      <c r="JUA2"/>
      <c r="JUB2"/>
      <c r="JUC2"/>
      <c r="JUD2"/>
      <c r="JUE2"/>
      <c r="JUF2"/>
      <c r="JUG2"/>
      <c r="JUH2"/>
      <c r="JUI2"/>
      <c r="JUJ2"/>
      <c r="JUK2"/>
      <c r="JUL2"/>
      <c r="JUM2"/>
      <c r="JUN2"/>
      <c r="JUO2"/>
      <c r="JUP2"/>
      <c r="JUQ2"/>
      <c r="JUR2"/>
      <c r="JUS2"/>
      <c r="JUT2"/>
      <c r="JUU2"/>
      <c r="JUV2"/>
      <c r="JUW2"/>
      <c r="JUX2"/>
      <c r="JUY2"/>
      <c r="JUZ2"/>
      <c r="JVA2"/>
      <c r="JVB2"/>
      <c r="JVC2"/>
      <c r="JVD2"/>
      <c r="JVE2"/>
      <c r="JVF2"/>
      <c r="JVG2"/>
      <c r="JVH2"/>
      <c r="JVI2"/>
      <c r="JVJ2"/>
      <c r="JVK2"/>
      <c r="JVL2"/>
      <c r="JVM2"/>
      <c r="JVN2"/>
      <c r="JVO2"/>
      <c r="JVP2"/>
      <c r="JVQ2"/>
      <c r="JVR2"/>
      <c r="JVS2"/>
      <c r="JVT2"/>
      <c r="JVU2"/>
      <c r="JVV2"/>
      <c r="JVW2"/>
      <c r="JVX2"/>
      <c r="JVY2"/>
      <c r="JVZ2"/>
      <c r="JWA2"/>
      <c r="JWB2"/>
      <c r="JWC2"/>
      <c r="JWD2"/>
      <c r="JWE2"/>
      <c r="JWF2"/>
      <c r="JWG2"/>
      <c r="JWH2"/>
      <c r="JWI2"/>
      <c r="JWJ2"/>
      <c r="JWK2"/>
      <c r="JWL2"/>
      <c r="JWM2"/>
      <c r="JWN2"/>
      <c r="JWO2"/>
      <c r="JWP2"/>
      <c r="JWQ2"/>
      <c r="JWR2"/>
      <c r="JWS2"/>
      <c r="JWT2"/>
      <c r="JWU2"/>
      <c r="JWV2"/>
      <c r="JWW2"/>
      <c r="JWX2"/>
      <c r="JWY2"/>
      <c r="JWZ2"/>
      <c r="JXA2"/>
      <c r="JXB2"/>
      <c r="JXC2"/>
      <c r="JXD2"/>
      <c r="JXE2"/>
      <c r="JXF2"/>
      <c r="JXG2"/>
      <c r="JXH2"/>
      <c r="JXI2"/>
      <c r="JXJ2"/>
      <c r="JXK2"/>
      <c r="JXL2"/>
      <c r="JXM2"/>
      <c r="JXN2"/>
      <c r="JXO2"/>
      <c r="JXP2"/>
      <c r="JXQ2"/>
      <c r="JXR2"/>
      <c r="JXS2"/>
      <c r="JXT2"/>
      <c r="JXU2"/>
      <c r="JXV2"/>
      <c r="JXW2"/>
      <c r="JXX2"/>
      <c r="JXY2"/>
      <c r="JXZ2"/>
      <c r="JYA2"/>
      <c r="JYB2"/>
      <c r="JYC2"/>
      <c r="JYD2"/>
      <c r="JYE2"/>
      <c r="JYF2"/>
      <c r="JYG2"/>
      <c r="JYH2"/>
      <c r="JYI2"/>
      <c r="JYJ2"/>
      <c r="JYK2"/>
      <c r="JYL2"/>
      <c r="JYM2"/>
      <c r="JYN2"/>
      <c r="JYO2"/>
      <c r="JYP2"/>
      <c r="JYQ2"/>
      <c r="JYR2"/>
      <c r="JYS2"/>
      <c r="JYT2"/>
      <c r="JYU2"/>
      <c r="JYV2"/>
      <c r="JYW2"/>
      <c r="JYX2"/>
      <c r="JYY2"/>
      <c r="JYZ2"/>
      <c r="JZA2"/>
      <c r="JZB2"/>
      <c r="JZC2"/>
      <c r="JZD2"/>
      <c r="JZE2"/>
      <c r="JZF2"/>
      <c r="JZG2"/>
      <c r="JZH2"/>
      <c r="JZI2"/>
      <c r="JZJ2"/>
      <c r="JZK2"/>
      <c r="JZL2"/>
      <c r="JZM2"/>
      <c r="JZN2"/>
      <c r="JZO2"/>
      <c r="JZP2"/>
      <c r="JZQ2"/>
      <c r="JZR2"/>
      <c r="JZS2"/>
      <c r="JZT2"/>
      <c r="JZU2"/>
      <c r="JZV2"/>
      <c r="JZW2"/>
      <c r="JZX2"/>
      <c r="JZY2"/>
      <c r="JZZ2"/>
      <c r="KAA2"/>
      <c r="KAB2"/>
      <c r="KAC2"/>
      <c r="KAD2"/>
      <c r="KAE2"/>
      <c r="KAF2"/>
      <c r="KAG2"/>
      <c r="KAH2"/>
      <c r="KAI2"/>
      <c r="KAJ2"/>
      <c r="KAK2"/>
      <c r="KAL2"/>
      <c r="KAM2"/>
      <c r="KAN2"/>
      <c r="KAO2"/>
      <c r="KAP2"/>
      <c r="KAQ2"/>
      <c r="KAR2"/>
      <c r="KAS2"/>
      <c r="KAT2"/>
      <c r="KAU2"/>
      <c r="KAV2"/>
      <c r="KAW2"/>
      <c r="KAX2"/>
      <c r="KAY2"/>
      <c r="KAZ2"/>
      <c r="KBA2"/>
      <c r="KBB2"/>
      <c r="KBC2"/>
      <c r="KBD2"/>
      <c r="KBE2"/>
      <c r="KBF2"/>
      <c r="KBG2"/>
      <c r="KBH2"/>
      <c r="KBI2"/>
      <c r="KBJ2"/>
      <c r="KBK2"/>
      <c r="KBL2"/>
      <c r="KBM2"/>
      <c r="KBN2"/>
      <c r="KBO2"/>
      <c r="KBP2"/>
      <c r="KBQ2"/>
      <c r="KBR2"/>
      <c r="KBS2"/>
      <c r="KBT2"/>
      <c r="KBU2"/>
      <c r="KBV2"/>
      <c r="KBW2"/>
      <c r="KBX2"/>
      <c r="KBY2"/>
      <c r="KBZ2"/>
      <c r="KCA2"/>
      <c r="KCB2"/>
      <c r="KCC2"/>
      <c r="KCD2"/>
      <c r="KCE2"/>
      <c r="KCF2"/>
      <c r="KCG2"/>
      <c r="KCH2"/>
      <c r="KCI2"/>
      <c r="KCJ2"/>
      <c r="KCK2"/>
      <c r="KCL2"/>
      <c r="KCM2"/>
      <c r="KCN2"/>
      <c r="KCO2"/>
      <c r="KCP2"/>
      <c r="KCQ2"/>
      <c r="KCR2"/>
      <c r="KCS2"/>
      <c r="KCT2"/>
      <c r="KCU2"/>
      <c r="KCV2"/>
      <c r="KCW2"/>
      <c r="KCX2"/>
      <c r="KCY2"/>
      <c r="KCZ2"/>
      <c r="KDA2"/>
      <c r="KDB2"/>
      <c r="KDC2"/>
      <c r="KDD2"/>
      <c r="KDE2"/>
      <c r="KDF2"/>
      <c r="KDG2"/>
      <c r="KDH2"/>
      <c r="KDI2"/>
      <c r="KDJ2"/>
      <c r="KDK2"/>
      <c r="KDL2"/>
      <c r="KDM2"/>
      <c r="KDN2"/>
      <c r="KDO2"/>
      <c r="KDP2"/>
      <c r="KDQ2"/>
      <c r="KDR2"/>
      <c r="KDS2"/>
      <c r="KDT2"/>
      <c r="KDU2"/>
      <c r="KDV2"/>
      <c r="KDW2"/>
      <c r="KDX2"/>
      <c r="KDY2"/>
      <c r="KDZ2"/>
      <c r="KEA2"/>
      <c r="KEB2"/>
      <c r="KEC2"/>
      <c r="KED2"/>
      <c r="KEE2"/>
      <c r="KEF2"/>
      <c r="KEG2"/>
      <c r="KEH2"/>
      <c r="KEI2"/>
      <c r="KEJ2"/>
      <c r="KEK2"/>
      <c r="KEL2"/>
      <c r="KEM2"/>
      <c r="KEN2"/>
      <c r="KEO2"/>
      <c r="KEP2"/>
      <c r="KEQ2"/>
      <c r="KER2"/>
      <c r="KES2"/>
      <c r="KET2"/>
      <c r="KEU2"/>
      <c r="KEV2"/>
      <c r="KEW2"/>
      <c r="KEX2"/>
      <c r="KEY2"/>
      <c r="KEZ2"/>
      <c r="KFA2"/>
      <c r="KFB2"/>
      <c r="KFC2"/>
      <c r="KFD2"/>
      <c r="KFE2"/>
      <c r="KFF2"/>
      <c r="KFG2"/>
      <c r="KFH2"/>
      <c r="KFI2"/>
      <c r="KFJ2"/>
      <c r="KFK2"/>
      <c r="KFL2"/>
      <c r="KFM2"/>
      <c r="KFN2"/>
      <c r="KFO2"/>
      <c r="KFP2"/>
      <c r="KFQ2"/>
      <c r="KFR2"/>
      <c r="KFS2"/>
      <c r="KFT2"/>
      <c r="KFU2"/>
      <c r="KFV2"/>
      <c r="KFW2"/>
      <c r="KFX2"/>
      <c r="KFY2"/>
      <c r="KFZ2"/>
      <c r="KGA2"/>
      <c r="KGB2"/>
      <c r="KGC2"/>
      <c r="KGD2"/>
      <c r="KGE2"/>
      <c r="KGF2"/>
      <c r="KGG2"/>
      <c r="KGH2"/>
      <c r="KGI2"/>
      <c r="KGJ2"/>
      <c r="KGK2"/>
      <c r="KGL2"/>
      <c r="KGM2"/>
      <c r="KGN2"/>
      <c r="KGO2"/>
      <c r="KGP2"/>
      <c r="KGQ2"/>
      <c r="KGR2"/>
      <c r="KGS2"/>
      <c r="KGT2"/>
      <c r="KGU2"/>
      <c r="KGV2"/>
      <c r="KGW2"/>
      <c r="KGX2"/>
      <c r="KGY2"/>
      <c r="KGZ2"/>
      <c r="KHA2"/>
      <c r="KHB2"/>
      <c r="KHC2"/>
      <c r="KHD2"/>
      <c r="KHE2"/>
      <c r="KHF2"/>
      <c r="KHG2"/>
      <c r="KHH2"/>
      <c r="KHI2"/>
      <c r="KHJ2"/>
      <c r="KHK2"/>
      <c r="KHL2"/>
      <c r="KHM2"/>
      <c r="KHN2"/>
      <c r="KHO2"/>
      <c r="KHP2"/>
      <c r="KHQ2"/>
      <c r="KHR2"/>
      <c r="KHS2"/>
      <c r="KHT2"/>
      <c r="KHU2"/>
      <c r="KHV2"/>
      <c r="KHW2"/>
      <c r="KHX2"/>
      <c r="KHY2"/>
      <c r="KHZ2"/>
      <c r="KIA2"/>
      <c r="KIB2"/>
      <c r="KIC2"/>
      <c r="KID2"/>
      <c r="KIE2"/>
      <c r="KIF2"/>
      <c r="KIG2"/>
      <c r="KIH2"/>
      <c r="KII2"/>
      <c r="KIJ2"/>
      <c r="KIK2"/>
      <c r="KIL2"/>
      <c r="KIM2"/>
      <c r="KIN2"/>
      <c r="KIO2"/>
      <c r="KIP2"/>
      <c r="KIQ2"/>
      <c r="KIR2"/>
      <c r="KIS2"/>
      <c r="KIT2"/>
      <c r="KIU2"/>
      <c r="KIV2"/>
      <c r="KIW2"/>
      <c r="KIX2"/>
      <c r="KIY2"/>
      <c r="KIZ2"/>
      <c r="KJA2"/>
      <c r="KJB2"/>
      <c r="KJC2"/>
      <c r="KJD2"/>
      <c r="KJE2"/>
      <c r="KJF2"/>
      <c r="KJG2"/>
      <c r="KJH2"/>
      <c r="KJI2"/>
      <c r="KJJ2"/>
      <c r="KJK2"/>
      <c r="KJL2"/>
      <c r="KJM2"/>
      <c r="KJN2"/>
      <c r="KJO2"/>
      <c r="KJP2"/>
      <c r="KJQ2"/>
      <c r="KJR2"/>
      <c r="KJS2"/>
      <c r="KJT2"/>
      <c r="KJU2"/>
      <c r="KJV2"/>
      <c r="KJW2"/>
      <c r="KJX2"/>
      <c r="KJY2"/>
      <c r="KJZ2"/>
      <c r="KKA2"/>
      <c r="KKB2"/>
      <c r="KKC2"/>
      <c r="KKD2"/>
      <c r="KKE2"/>
      <c r="KKF2"/>
      <c r="KKG2"/>
      <c r="KKH2"/>
      <c r="KKI2"/>
      <c r="KKJ2"/>
      <c r="KKK2"/>
      <c r="KKL2"/>
      <c r="KKM2"/>
      <c r="KKN2"/>
      <c r="KKO2"/>
      <c r="KKP2"/>
      <c r="KKQ2"/>
      <c r="KKR2"/>
      <c r="KKS2"/>
      <c r="KKT2"/>
      <c r="KKU2"/>
      <c r="KKV2"/>
      <c r="KKW2"/>
      <c r="KKX2"/>
      <c r="KKY2"/>
      <c r="KKZ2"/>
      <c r="KLA2"/>
      <c r="KLB2"/>
      <c r="KLC2"/>
      <c r="KLD2"/>
      <c r="KLE2"/>
      <c r="KLF2"/>
      <c r="KLG2"/>
      <c r="KLH2"/>
      <c r="KLI2"/>
      <c r="KLJ2"/>
      <c r="KLK2"/>
      <c r="KLL2"/>
      <c r="KLM2"/>
      <c r="KLN2"/>
      <c r="KLO2"/>
      <c r="KLP2"/>
      <c r="KLQ2"/>
      <c r="KLR2"/>
      <c r="KLS2"/>
      <c r="KLT2"/>
      <c r="KLU2"/>
      <c r="KLV2"/>
      <c r="KLW2"/>
      <c r="KLX2"/>
      <c r="KLY2"/>
      <c r="KLZ2"/>
      <c r="KMA2"/>
      <c r="KMB2"/>
      <c r="KMC2"/>
      <c r="KMD2"/>
      <c r="KME2"/>
      <c r="KMF2"/>
      <c r="KMG2"/>
      <c r="KMH2"/>
      <c r="KMI2"/>
      <c r="KMJ2"/>
      <c r="KMK2"/>
      <c r="KML2"/>
      <c r="KMM2"/>
      <c r="KMN2"/>
      <c r="KMO2"/>
      <c r="KMP2"/>
      <c r="KMQ2"/>
      <c r="KMR2"/>
      <c r="KMS2"/>
      <c r="KMT2"/>
      <c r="KMU2"/>
      <c r="KMV2"/>
      <c r="KMW2"/>
      <c r="KMX2"/>
      <c r="KMY2"/>
      <c r="KMZ2"/>
      <c r="KNA2"/>
      <c r="KNB2"/>
      <c r="KNC2"/>
      <c r="KND2"/>
      <c r="KNE2"/>
      <c r="KNF2"/>
      <c r="KNG2"/>
      <c r="KNH2"/>
      <c r="KNI2"/>
      <c r="KNJ2"/>
      <c r="KNK2"/>
      <c r="KNL2"/>
      <c r="KNM2"/>
      <c r="KNN2"/>
      <c r="KNO2"/>
      <c r="KNP2"/>
      <c r="KNQ2"/>
      <c r="KNR2"/>
      <c r="KNS2"/>
      <c r="KNT2"/>
      <c r="KNU2"/>
      <c r="KNV2"/>
      <c r="KNW2"/>
      <c r="KNX2"/>
      <c r="KNY2"/>
      <c r="KNZ2"/>
      <c r="KOA2"/>
      <c r="KOB2"/>
      <c r="KOC2"/>
      <c r="KOD2"/>
      <c r="KOE2"/>
      <c r="KOF2"/>
      <c r="KOG2"/>
      <c r="KOH2"/>
      <c r="KOI2"/>
      <c r="KOJ2"/>
      <c r="KOK2"/>
      <c r="KOL2"/>
      <c r="KOM2"/>
      <c r="KON2"/>
      <c r="KOO2"/>
      <c r="KOP2"/>
      <c r="KOQ2"/>
      <c r="KOR2"/>
      <c r="KOS2"/>
      <c r="KOT2"/>
      <c r="KOU2"/>
      <c r="KOV2"/>
      <c r="KOW2"/>
      <c r="KOX2"/>
      <c r="KOY2"/>
      <c r="KOZ2"/>
      <c r="KPA2"/>
      <c r="KPB2"/>
      <c r="KPC2"/>
      <c r="KPD2"/>
      <c r="KPE2"/>
      <c r="KPF2"/>
      <c r="KPG2"/>
      <c r="KPH2"/>
      <c r="KPI2"/>
      <c r="KPJ2"/>
      <c r="KPK2"/>
      <c r="KPL2"/>
      <c r="KPM2"/>
      <c r="KPN2"/>
      <c r="KPO2"/>
      <c r="KPP2"/>
      <c r="KPQ2"/>
      <c r="KPR2"/>
      <c r="KPS2"/>
      <c r="KPT2"/>
      <c r="KPU2"/>
      <c r="KPV2"/>
      <c r="KPW2"/>
      <c r="KPX2"/>
      <c r="KPY2"/>
      <c r="KPZ2"/>
      <c r="KQA2"/>
      <c r="KQB2"/>
      <c r="KQC2"/>
      <c r="KQD2"/>
      <c r="KQE2"/>
      <c r="KQF2"/>
      <c r="KQG2"/>
      <c r="KQH2"/>
      <c r="KQI2"/>
      <c r="KQJ2"/>
      <c r="KQK2"/>
      <c r="KQL2"/>
      <c r="KQM2"/>
      <c r="KQN2"/>
      <c r="KQO2"/>
      <c r="KQP2"/>
      <c r="KQQ2"/>
      <c r="KQR2"/>
      <c r="KQS2"/>
      <c r="KQT2"/>
      <c r="KQU2"/>
      <c r="KQV2"/>
      <c r="KQW2"/>
      <c r="KQX2"/>
      <c r="KQY2"/>
      <c r="KQZ2"/>
      <c r="KRA2"/>
      <c r="KRB2"/>
      <c r="KRC2"/>
      <c r="KRD2"/>
      <c r="KRE2"/>
      <c r="KRF2"/>
      <c r="KRG2"/>
      <c r="KRH2"/>
      <c r="KRI2"/>
      <c r="KRJ2"/>
      <c r="KRK2"/>
      <c r="KRL2"/>
      <c r="KRM2"/>
      <c r="KRN2"/>
      <c r="KRO2"/>
      <c r="KRP2"/>
      <c r="KRQ2"/>
      <c r="KRR2"/>
      <c r="KRS2"/>
      <c r="KRT2"/>
      <c r="KRU2"/>
      <c r="KRV2"/>
      <c r="KRW2"/>
      <c r="KRX2"/>
      <c r="KRY2"/>
      <c r="KRZ2"/>
      <c r="KSA2"/>
      <c r="KSB2"/>
      <c r="KSC2"/>
      <c r="KSD2"/>
      <c r="KSE2"/>
      <c r="KSF2"/>
      <c r="KSG2"/>
      <c r="KSH2"/>
      <c r="KSI2"/>
      <c r="KSJ2"/>
      <c r="KSK2"/>
      <c r="KSL2"/>
      <c r="KSM2"/>
      <c r="KSN2"/>
      <c r="KSO2"/>
      <c r="KSP2"/>
      <c r="KSQ2"/>
      <c r="KSR2"/>
      <c r="KSS2"/>
      <c r="KST2"/>
      <c r="KSU2"/>
      <c r="KSV2"/>
      <c r="KSW2"/>
      <c r="KSX2"/>
      <c r="KSY2"/>
      <c r="KSZ2"/>
      <c r="KTA2"/>
      <c r="KTB2"/>
      <c r="KTC2"/>
      <c r="KTD2"/>
      <c r="KTE2"/>
      <c r="KTF2"/>
      <c r="KTG2"/>
      <c r="KTH2"/>
      <c r="KTI2"/>
      <c r="KTJ2"/>
      <c r="KTK2"/>
      <c r="KTL2"/>
      <c r="KTM2"/>
      <c r="KTN2"/>
      <c r="KTO2"/>
      <c r="KTP2"/>
      <c r="KTQ2"/>
      <c r="KTR2"/>
      <c r="KTS2"/>
      <c r="KTT2"/>
      <c r="KTU2"/>
      <c r="KTV2"/>
      <c r="KTW2"/>
      <c r="KTX2"/>
      <c r="KTY2"/>
      <c r="KTZ2"/>
      <c r="KUA2"/>
      <c r="KUB2"/>
      <c r="KUC2"/>
      <c r="KUD2"/>
      <c r="KUE2"/>
      <c r="KUF2"/>
      <c r="KUG2"/>
      <c r="KUH2"/>
      <c r="KUI2"/>
      <c r="KUJ2"/>
      <c r="KUK2"/>
      <c r="KUL2"/>
      <c r="KUM2"/>
      <c r="KUN2"/>
      <c r="KUO2"/>
      <c r="KUP2"/>
      <c r="KUQ2"/>
      <c r="KUR2"/>
      <c r="KUS2"/>
      <c r="KUT2"/>
      <c r="KUU2"/>
      <c r="KUV2"/>
      <c r="KUW2"/>
      <c r="KUX2"/>
      <c r="KUY2"/>
      <c r="KUZ2"/>
      <c r="KVA2"/>
      <c r="KVB2"/>
      <c r="KVC2"/>
      <c r="KVD2"/>
      <c r="KVE2"/>
      <c r="KVF2"/>
      <c r="KVG2"/>
      <c r="KVH2"/>
      <c r="KVI2"/>
      <c r="KVJ2"/>
      <c r="KVK2"/>
      <c r="KVL2"/>
      <c r="KVM2"/>
      <c r="KVN2"/>
      <c r="KVO2"/>
      <c r="KVP2"/>
      <c r="KVQ2"/>
      <c r="KVR2"/>
      <c r="KVS2"/>
      <c r="KVT2"/>
      <c r="KVU2"/>
      <c r="KVV2"/>
      <c r="KVW2"/>
      <c r="KVX2"/>
      <c r="KVY2"/>
      <c r="KVZ2"/>
      <c r="KWA2"/>
      <c r="KWB2"/>
      <c r="KWC2"/>
      <c r="KWD2"/>
      <c r="KWE2"/>
      <c r="KWF2"/>
      <c r="KWG2"/>
      <c r="KWH2"/>
      <c r="KWI2"/>
      <c r="KWJ2"/>
      <c r="KWK2"/>
      <c r="KWL2"/>
      <c r="KWM2"/>
      <c r="KWN2"/>
      <c r="KWO2"/>
      <c r="KWP2"/>
      <c r="KWQ2"/>
      <c r="KWR2"/>
      <c r="KWS2"/>
      <c r="KWT2"/>
      <c r="KWU2"/>
      <c r="KWV2"/>
      <c r="KWW2"/>
      <c r="KWX2"/>
      <c r="KWY2"/>
      <c r="KWZ2"/>
      <c r="KXA2"/>
      <c r="KXB2"/>
      <c r="KXC2"/>
      <c r="KXD2"/>
      <c r="KXE2"/>
      <c r="KXF2"/>
      <c r="KXG2"/>
      <c r="KXH2"/>
      <c r="KXI2"/>
      <c r="KXJ2"/>
      <c r="KXK2"/>
      <c r="KXL2"/>
      <c r="KXM2"/>
      <c r="KXN2"/>
      <c r="KXO2"/>
      <c r="KXP2"/>
      <c r="KXQ2"/>
      <c r="KXR2"/>
      <c r="KXS2"/>
      <c r="KXT2"/>
      <c r="KXU2"/>
      <c r="KXV2"/>
      <c r="KXW2"/>
      <c r="KXX2"/>
      <c r="KXY2"/>
      <c r="KXZ2"/>
      <c r="KYA2"/>
      <c r="KYB2"/>
      <c r="KYC2"/>
      <c r="KYD2"/>
      <c r="KYE2"/>
      <c r="KYF2"/>
      <c r="KYG2"/>
      <c r="KYH2"/>
      <c r="KYI2"/>
      <c r="KYJ2"/>
      <c r="KYK2"/>
      <c r="KYL2"/>
      <c r="KYM2"/>
      <c r="KYN2"/>
      <c r="KYO2"/>
      <c r="KYP2"/>
      <c r="KYQ2"/>
      <c r="KYR2"/>
      <c r="KYS2"/>
      <c r="KYT2"/>
      <c r="KYU2"/>
      <c r="KYV2"/>
      <c r="KYW2"/>
      <c r="KYX2"/>
      <c r="KYY2"/>
      <c r="KYZ2"/>
      <c r="KZA2"/>
      <c r="KZB2"/>
      <c r="KZC2"/>
      <c r="KZD2"/>
      <c r="KZE2"/>
      <c r="KZF2"/>
      <c r="KZG2"/>
      <c r="KZH2"/>
      <c r="KZI2"/>
      <c r="KZJ2"/>
      <c r="KZK2"/>
      <c r="KZL2"/>
      <c r="KZM2"/>
      <c r="KZN2"/>
      <c r="KZO2"/>
      <c r="KZP2"/>
      <c r="KZQ2"/>
      <c r="KZR2"/>
      <c r="KZS2"/>
      <c r="KZT2"/>
      <c r="KZU2"/>
      <c r="KZV2"/>
      <c r="KZW2"/>
      <c r="KZX2"/>
      <c r="KZY2"/>
      <c r="KZZ2"/>
      <c r="LAA2"/>
      <c r="LAB2"/>
      <c r="LAC2"/>
      <c r="LAD2"/>
      <c r="LAE2"/>
      <c r="LAF2"/>
      <c r="LAG2"/>
      <c r="LAH2"/>
      <c r="LAI2"/>
      <c r="LAJ2"/>
      <c r="LAK2"/>
      <c r="LAL2"/>
      <c r="LAM2"/>
      <c r="LAN2"/>
      <c r="LAO2"/>
      <c r="LAP2"/>
      <c r="LAQ2"/>
      <c r="LAR2"/>
      <c r="LAS2"/>
      <c r="LAT2"/>
      <c r="LAU2"/>
      <c r="LAV2"/>
      <c r="LAW2"/>
      <c r="LAX2"/>
      <c r="LAY2"/>
      <c r="LAZ2"/>
      <c r="LBA2"/>
      <c r="LBB2"/>
      <c r="LBC2"/>
      <c r="LBD2"/>
      <c r="LBE2"/>
      <c r="LBF2"/>
      <c r="LBG2"/>
      <c r="LBH2"/>
      <c r="LBI2"/>
      <c r="LBJ2"/>
      <c r="LBK2"/>
      <c r="LBL2"/>
      <c r="LBM2"/>
      <c r="LBN2"/>
      <c r="LBO2"/>
      <c r="LBP2"/>
      <c r="LBQ2"/>
      <c r="LBR2"/>
      <c r="LBS2"/>
      <c r="LBT2"/>
      <c r="LBU2"/>
      <c r="LBV2"/>
      <c r="LBW2"/>
      <c r="LBX2"/>
      <c r="LBY2"/>
      <c r="LBZ2"/>
      <c r="LCA2"/>
      <c r="LCB2"/>
      <c r="LCC2"/>
      <c r="LCD2"/>
      <c r="LCE2"/>
      <c r="LCF2"/>
      <c r="LCG2"/>
      <c r="LCH2"/>
      <c r="LCI2"/>
      <c r="LCJ2"/>
      <c r="LCK2"/>
      <c r="LCL2"/>
      <c r="LCM2"/>
      <c r="LCN2"/>
      <c r="LCO2"/>
      <c r="LCP2"/>
      <c r="LCQ2"/>
      <c r="LCR2"/>
      <c r="LCS2"/>
      <c r="LCT2"/>
      <c r="LCU2"/>
      <c r="LCV2"/>
      <c r="LCW2"/>
      <c r="LCX2"/>
      <c r="LCY2"/>
      <c r="LCZ2"/>
      <c r="LDA2"/>
      <c r="LDB2"/>
      <c r="LDC2"/>
      <c r="LDD2"/>
      <c r="LDE2"/>
      <c r="LDF2"/>
      <c r="LDG2"/>
      <c r="LDH2"/>
      <c r="LDI2"/>
      <c r="LDJ2"/>
      <c r="LDK2"/>
      <c r="LDL2"/>
      <c r="LDM2"/>
      <c r="LDN2"/>
      <c r="LDO2"/>
      <c r="LDP2"/>
      <c r="LDQ2"/>
      <c r="LDR2"/>
      <c r="LDS2"/>
      <c r="LDT2"/>
      <c r="LDU2"/>
      <c r="LDV2"/>
      <c r="LDW2"/>
      <c r="LDX2"/>
      <c r="LDY2"/>
      <c r="LDZ2"/>
      <c r="LEA2"/>
      <c r="LEB2"/>
      <c r="LEC2"/>
      <c r="LED2"/>
      <c r="LEE2"/>
      <c r="LEF2"/>
      <c r="LEG2"/>
      <c r="LEH2"/>
      <c r="LEI2"/>
      <c r="LEJ2"/>
      <c r="LEK2"/>
      <c r="LEL2"/>
      <c r="LEM2"/>
      <c r="LEN2"/>
      <c r="LEO2"/>
      <c r="LEP2"/>
      <c r="LEQ2"/>
      <c r="LER2"/>
      <c r="LES2"/>
      <c r="LET2"/>
      <c r="LEU2"/>
      <c r="LEV2"/>
      <c r="LEW2"/>
      <c r="LEX2"/>
      <c r="LEY2"/>
      <c r="LEZ2"/>
      <c r="LFA2"/>
      <c r="LFB2"/>
      <c r="LFC2"/>
      <c r="LFD2"/>
      <c r="LFE2"/>
      <c r="LFF2"/>
      <c r="LFG2"/>
      <c r="LFH2"/>
      <c r="LFI2"/>
      <c r="LFJ2"/>
      <c r="LFK2"/>
      <c r="LFL2"/>
      <c r="LFM2"/>
      <c r="LFN2"/>
      <c r="LFO2"/>
      <c r="LFP2"/>
      <c r="LFQ2"/>
      <c r="LFR2"/>
      <c r="LFS2"/>
      <c r="LFT2"/>
      <c r="LFU2"/>
      <c r="LFV2"/>
      <c r="LFW2"/>
      <c r="LFX2"/>
      <c r="LFY2"/>
      <c r="LFZ2"/>
      <c r="LGA2"/>
      <c r="LGB2"/>
      <c r="LGC2"/>
      <c r="LGD2"/>
      <c r="LGE2"/>
      <c r="LGF2"/>
      <c r="LGG2"/>
      <c r="LGH2"/>
      <c r="LGI2"/>
      <c r="LGJ2"/>
      <c r="LGK2"/>
      <c r="LGL2"/>
      <c r="LGM2"/>
      <c r="LGN2"/>
      <c r="LGO2"/>
      <c r="LGP2"/>
      <c r="LGQ2"/>
      <c r="LGR2"/>
      <c r="LGS2"/>
      <c r="LGT2"/>
      <c r="LGU2"/>
      <c r="LGV2"/>
      <c r="LGW2"/>
      <c r="LGX2"/>
      <c r="LGY2"/>
      <c r="LGZ2"/>
      <c r="LHA2"/>
      <c r="LHB2"/>
      <c r="LHC2"/>
      <c r="LHD2"/>
      <c r="LHE2"/>
      <c r="LHF2"/>
      <c r="LHG2"/>
      <c r="LHH2"/>
      <c r="LHI2"/>
      <c r="LHJ2"/>
      <c r="LHK2"/>
      <c r="LHL2"/>
      <c r="LHM2"/>
      <c r="LHN2"/>
      <c r="LHO2"/>
      <c r="LHP2"/>
      <c r="LHQ2"/>
      <c r="LHR2"/>
      <c r="LHS2"/>
      <c r="LHT2"/>
      <c r="LHU2"/>
      <c r="LHV2"/>
      <c r="LHW2"/>
      <c r="LHX2"/>
      <c r="LHY2"/>
      <c r="LHZ2"/>
      <c r="LIA2"/>
      <c r="LIB2"/>
      <c r="LIC2"/>
      <c r="LID2"/>
      <c r="LIE2"/>
      <c r="LIF2"/>
      <c r="LIG2"/>
      <c r="LIH2"/>
      <c r="LII2"/>
      <c r="LIJ2"/>
      <c r="LIK2"/>
      <c r="LIL2"/>
      <c r="LIM2"/>
      <c r="LIN2"/>
      <c r="LIO2"/>
      <c r="LIP2"/>
      <c r="LIQ2"/>
      <c r="LIR2"/>
      <c r="LIS2"/>
      <c r="LIT2"/>
      <c r="LIU2"/>
      <c r="LIV2"/>
      <c r="LIW2"/>
      <c r="LIX2"/>
      <c r="LIY2"/>
      <c r="LIZ2"/>
      <c r="LJA2"/>
      <c r="LJB2"/>
      <c r="LJC2"/>
      <c r="LJD2"/>
      <c r="LJE2"/>
      <c r="LJF2"/>
      <c r="LJG2"/>
      <c r="LJH2"/>
      <c r="LJI2"/>
      <c r="LJJ2"/>
      <c r="LJK2"/>
      <c r="LJL2"/>
      <c r="LJM2"/>
      <c r="LJN2"/>
      <c r="LJO2"/>
      <c r="LJP2"/>
      <c r="LJQ2"/>
      <c r="LJR2"/>
      <c r="LJS2"/>
      <c r="LJT2"/>
      <c r="LJU2"/>
      <c r="LJV2"/>
      <c r="LJW2"/>
      <c r="LJX2"/>
      <c r="LJY2"/>
      <c r="LJZ2"/>
      <c r="LKA2"/>
      <c r="LKB2"/>
      <c r="LKC2"/>
      <c r="LKD2"/>
      <c r="LKE2"/>
      <c r="LKF2"/>
      <c r="LKG2"/>
      <c r="LKH2"/>
      <c r="LKI2"/>
      <c r="LKJ2"/>
      <c r="LKK2"/>
      <c r="LKL2"/>
      <c r="LKM2"/>
      <c r="LKN2"/>
      <c r="LKO2"/>
      <c r="LKP2"/>
      <c r="LKQ2"/>
      <c r="LKR2"/>
      <c r="LKS2"/>
      <c r="LKT2"/>
      <c r="LKU2"/>
      <c r="LKV2"/>
      <c r="LKW2"/>
      <c r="LKX2"/>
      <c r="LKY2"/>
      <c r="LKZ2"/>
      <c r="LLA2"/>
      <c r="LLB2"/>
      <c r="LLC2"/>
      <c r="LLD2"/>
      <c r="LLE2"/>
      <c r="LLF2"/>
      <c r="LLG2"/>
      <c r="LLH2"/>
      <c r="LLI2"/>
      <c r="LLJ2"/>
      <c r="LLK2"/>
      <c r="LLL2"/>
      <c r="LLM2"/>
      <c r="LLN2"/>
      <c r="LLO2"/>
      <c r="LLP2"/>
      <c r="LLQ2"/>
      <c r="LLR2"/>
      <c r="LLS2"/>
      <c r="LLT2"/>
      <c r="LLU2"/>
      <c r="LLV2"/>
      <c r="LLW2"/>
      <c r="LLX2"/>
      <c r="LLY2"/>
      <c r="LLZ2"/>
      <c r="LMA2"/>
      <c r="LMB2"/>
      <c r="LMC2"/>
      <c r="LMD2"/>
      <c r="LME2"/>
      <c r="LMF2"/>
      <c r="LMG2"/>
      <c r="LMH2"/>
      <c r="LMI2"/>
      <c r="LMJ2"/>
      <c r="LMK2"/>
      <c r="LML2"/>
      <c r="LMM2"/>
      <c r="LMN2"/>
      <c r="LMO2"/>
      <c r="LMP2"/>
      <c r="LMQ2"/>
      <c r="LMR2"/>
      <c r="LMS2"/>
      <c r="LMT2"/>
      <c r="LMU2"/>
      <c r="LMV2"/>
      <c r="LMW2"/>
      <c r="LMX2"/>
      <c r="LMY2"/>
      <c r="LMZ2"/>
      <c r="LNA2"/>
      <c r="LNB2"/>
      <c r="LNC2"/>
      <c r="LND2"/>
      <c r="LNE2"/>
      <c r="LNF2"/>
      <c r="LNG2"/>
      <c r="LNH2"/>
      <c r="LNI2"/>
      <c r="LNJ2"/>
      <c r="LNK2"/>
      <c r="LNL2"/>
      <c r="LNM2"/>
      <c r="LNN2"/>
      <c r="LNO2"/>
      <c r="LNP2"/>
      <c r="LNQ2"/>
      <c r="LNR2"/>
      <c r="LNS2"/>
      <c r="LNT2"/>
      <c r="LNU2"/>
      <c r="LNV2"/>
      <c r="LNW2"/>
      <c r="LNX2"/>
      <c r="LNY2"/>
      <c r="LNZ2"/>
      <c r="LOA2"/>
      <c r="LOB2"/>
      <c r="LOC2"/>
      <c r="LOD2"/>
      <c r="LOE2"/>
      <c r="LOF2"/>
      <c r="LOG2"/>
      <c r="LOH2"/>
      <c r="LOI2"/>
      <c r="LOJ2"/>
      <c r="LOK2"/>
      <c r="LOL2"/>
      <c r="LOM2"/>
      <c r="LON2"/>
      <c r="LOO2"/>
      <c r="LOP2"/>
      <c r="LOQ2"/>
      <c r="LOR2"/>
      <c r="LOS2"/>
      <c r="LOT2"/>
      <c r="LOU2"/>
      <c r="LOV2"/>
      <c r="LOW2"/>
      <c r="LOX2"/>
      <c r="LOY2"/>
      <c r="LOZ2"/>
      <c r="LPA2"/>
      <c r="LPB2"/>
      <c r="LPC2"/>
      <c r="LPD2"/>
      <c r="LPE2"/>
      <c r="LPF2"/>
      <c r="LPG2"/>
      <c r="LPH2"/>
      <c r="LPI2"/>
      <c r="LPJ2"/>
      <c r="LPK2"/>
      <c r="LPL2"/>
      <c r="LPM2"/>
      <c r="LPN2"/>
      <c r="LPO2"/>
      <c r="LPP2"/>
      <c r="LPQ2"/>
      <c r="LPR2"/>
      <c r="LPS2"/>
      <c r="LPT2"/>
      <c r="LPU2"/>
      <c r="LPV2"/>
      <c r="LPW2"/>
      <c r="LPX2"/>
      <c r="LPY2"/>
      <c r="LPZ2"/>
      <c r="LQA2"/>
      <c r="LQB2"/>
      <c r="LQC2"/>
      <c r="LQD2"/>
      <c r="LQE2"/>
      <c r="LQF2"/>
      <c r="LQG2"/>
      <c r="LQH2"/>
      <c r="LQI2"/>
      <c r="LQJ2"/>
      <c r="LQK2"/>
      <c r="LQL2"/>
      <c r="LQM2"/>
      <c r="LQN2"/>
      <c r="LQO2"/>
      <c r="LQP2"/>
      <c r="LQQ2"/>
      <c r="LQR2"/>
      <c r="LQS2"/>
      <c r="LQT2"/>
      <c r="LQU2"/>
      <c r="LQV2"/>
      <c r="LQW2"/>
      <c r="LQX2"/>
      <c r="LQY2"/>
      <c r="LQZ2"/>
      <c r="LRA2"/>
      <c r="LRB2"/>
      <c r="LRC2"/>
      <c r="LRD2"/>
      <c r="LRE2"/>
      <c r="LRF2"/>
      <c r="LRG2"/>
      <c r="LRH2"/>
      <c r="LRI2"/>
      <c r="LRJ2"/>
      <c r="LRK2"/>
      <c r="LRL2"/>
      <c r="LRM2"/>
      <c r="LRN2"/>
      <c r="LRO2"/>
      <c r="LRP2"/>
      <c r="LRQ2"/>
      <c r="LRR2"/>
      <c r="LRS2"/>
      <c r="LRT2"/>
      <c r="LRU2"/>
      <c r="LRV2"/>
      <c r="LRW2"/>
      <c r="LRX2"/>
      <c r="LRY2"/>
      <c r="LRZ2"/>
      <c r="LSA2"/>
      <c r="LSB2"/>
      <c r="LSC2"/>
      <c r="LSD2"/>
      <c r="LSE2"/>
      <c r="LSF2"/>
      <c r="LSG2"/>
      <c r="LSH2"/>
      <c r="LSI2"/>
      <c r="LSJ2"/>
      <c r="LSK2"/>
      <c r="LSL2"/>
      <c r="LSM2"/>
      <c r="LSN2"/>
      <c r="LSO2"/>
      <c r="LSP2"/>
      <c r="LSQ2"/>
      <c r="LSR2"/>
      <c r="LSS2"/>
      <c r="LST2"/>
      <c r="LSU2"/>
      <c r="LSV2"/>
      <c r="LSW2"/>
      <c r="LSX2"/>
      <c r="LSY2"/>
      <c r="LSZ2"/>
      <c r="LTA2"/>
      <c r="LTB2"/>
      <c r="LTC2"/>
      <c r="LTD2"/>
      <c r="LTE2"/>
      <c r="LTF2"/>
      <c r="LTG2"/>
      <c r="LTH2"/>
      <c r="LTI2"/>
      <c r="LTJ2"/>
      <c r="LTK2"/>
      <c r="LTL2"/>
      <c r="LTM2"/>
      <c r="LTN2"/>
      <c r="LTO2"/>
      <c r="LTP2"/>
      <c r="LTQ2"/>
      <c r="LTR2"/>
      <c r="LTS2"/>
      <c r="LTT2"/>
      <c r="LTU2"/>
      <c r="LTV2"/>
      <c r="LTW2"/>
      <c r="LTX2"/>
      <c r="LTY2"/>
      <c r="LTZ2"/>
      <c r="LUA2"/>
      <c r="LUB2"/>
      <c r="LUC2"/>
      <c r="LUD2"/>
      <c r="LUE2"/>
      <c r="LUF2"/>
      <c r="LUG2"/>
      <c r="LUH2"/>
      <c r="LUI2"/>
      <c r="LUJ2"/>
      <c r="LUK2"/>
      <c r="LUL2"/>
      <c r="LUM2"/>
      <c r="LUN2"/>
      <c r="LUO2"/>
      <c r="LUP2"/>
      <c r="LUQ2"/>
      <c r="LUR2"/>
      <c r="LUS2"/>
      <c r="LUT2"/>
      <c r="LUU2"/>
      <c r="LUV2"/>
      <c r="LUW2"/>
      <c r="LUX2"/>
      <c r="LUY2"/>
      <c r="LUZ2"/>
      <c r="LVA2"/>
      <c r="LVB2"/>
      <c r="LVC2"/>
      <c r="LVD2"/>
      <c r="LVE2"/>
      <c r="LVF2"/>
      <c r="LVG2"/>
      <c r="LVH2"/>
      <c r="LVI2"/>
      <c r="LVJ2"/>
      <c r="LVK2"/>
      <c r="LVL2"/>
      <c r="LVM2"/>
      <c r="LVN2"/>
      <c r="LVO2"/>
      <c r="LVP2"/>
      <c r="LVQ2"/>
      <c r="LVR2"/>
      <c r="LVS2"/>
      <c r="LVT2"/>
      <c r="LVU2"/>
      <c r="LVV2"/>
      <c r="LVW2"/>
      <c r="LVX2"/>
      <c r="LVY2"/>
      <c r="LVZ2"/>
      <c r="LWA2"/>
      <c r="LWB2"/>
      <c r="LWC2"/>
      <c r="LWD2"/>
      <c r="LWE2"/>
      <c r="LWF2"/>
      <c r="LWG2"/>
      <c r="LWH2"/>
      <c r="LWI2"/>
      <c r="LWJ2"/>
      <c r="LWK2"/>
      <c r="LWL2"/>
      <c r="LWM2"/>
      <c r="LWN2"/>
      <c r="LWO2"/>
      <c r="LWP2"/>
      <c r="LWQ2"/>
      <c r="LWR2"/>
      <c r="LWS2"/>
      <c r="LWT2"/>
      <c r="LWU2"/>
      <c r="LWV2"/>
      <c r="LWW2"/>
      <c r="LWX2"/>
      <c r="LWY2"/>
      <c r="LWZ2"/>
      <c r="LXA2"/>
      <c r="LXB2"/>
      <c r="LXC2"/>
      <c r="LXD2"/>
      <c r="LXE2"/>
      <c r="LXF2"/>
      <c r="LXG2"/>
      <c r="LXH2"/>
      <c r="LXI2"/>
      <c r="LXJ2"/>
      <c r="LXK2"/>
      <c r="LXL2"/>
      <c r="LXM2"/>
      <c r="LXN2"/>
      <c r="LXO2"/>
      <c r="LXP2"/>
      <c r="LXQ2"/>
      <c r="LXR2"/>
      <c r="LXS2"/>
      <c r="LXT2"/>
      <c r="LXU2"/>
      <c r="LXV2"/>
      <c r="LXW2"/>
      <c r="LXX2"/>
      <c r="LXY2"/>
      <c r="LXZ2"/>
      <c r="LYA2"/>
      <c r="LYB2"/>
      <c r="LYC2"/>
      <c r="LYD2"/>
      <c r="LYE2"/>
      <c r="LYF2"/>
      <c r="LYG2"/>
      <c r="LYH2"/>
      <c r="LYI2"/>
      <c r="LYJ2"/>
      <c r="LYK2"/>
      <c r="LYL2"/>
      <c r="LYM2"/>
      <c r="LYN2"/>
      <c r="LYO2"/>
      <c r="LYP2"/>
      <c r="LYQ2"/>
      <c r="LYR2"/>
      <c r="LYS2"/>
      <c r="LYT2"/>
      <c r="LYU2"/>
      <c r="LYV2"/>
      <c r="LYW2"/>
      <c r="LYX2"/>
      <c r="LYY2"/>
      <c r="LYZ2"/>
      <c r="LZA2"/>
      <c r="LZB2"/>
      <c r="LZC2"/>
      <c r="LZD2"/>
      <c r="LZE2"/>
      <c r="LZF2"/>
      <c r="LZG2"/>
      <c r="LZH2"/>
      <c r="LZI2"/>
      <c r="LZJ2"/>
      <c r="LZK2"/>
      <c r="LZL2"/>
      <c r="LZM2"/>
      <c r="LZN2"/>
      <c r="LZO2"/>
      <c r="LZP2"/>
      <c r="LZQ2"/>
      <c r="LZR2"/>
      <c r="LZS2"/>
      <c r="LZT2"/>
      <c r="LZU2"/>
      <c r="LZV2"/>
      <c r="LZW2"/>
      <c r="LZX2"/>
      <c r="LZY2"/>
      <c r="LZZ2"/>
      <c r="MAA2"/>
      <c r="MAB2"/>
      <c r="MAC2"/>
      <c r="MAD2"/>
      <c r="MAE2"/>
      <c r="MAF2"/>
      <c r="MAG2"/>
      <c r="MAH2"/>
      <c r="MAI2"/>
      <c r="MAJ2"/>
      <c r="MAK2"/>
      <c r="MAL2"/>
      <c r="MAM2"/>
      <c r="MAN2"/>
      <c r="MAO2"/>
      <c r="MAP2"/>
      <c r="MAQ2"/>
      <c r="MAR2"/>
      <c r="MAS2"/>
      <c r="MAT2"/>
      <c r="MAU2"/>
      <c r="MAV2"/>
      <c r="MAW2"/>
      <c r="MAX2"/>
      <c r="MAY2"/>
      <c r="MAZ2"/>
      <c r="MBA2"/>
      <c r="MBB2"/>
      <c r="MBC2"/>
      <c r="MBD2"/>
      <c r="MBE2"/>
      <c r="MBF2"/>
      <c r="MBG2"/>
      <c r="MBH2"/>
      <c r="MBI2"/>
      <c r="MBJ2"/>
      <c r="MBK2"/>
      <c r="MBL2"/>
      <c r="MBM2"/>
      <c r="MBN2"/>
      <c r="MBO2"/>
      <c r="MBP2"/>
      <c r="MBQ2"/>
      <c r="MBR2"/>
      <c r="MBS2"/>
      <c r="MBT2"/>
      <c r="MBU2"/>
      <c r="MBV2"/>
      <c r="MBW2"/>
      <c r="MBX2"/>
      <c r="MBY2"/>
      <c r="MBZ2"/>
      <c r="MCA2"/>
      <c r="MCB2"/>
      <c r="MCC2"/>
      <c r="MCD2"/>
      <c r="MCE2"/>
      <c r="MCF2"/>
      <c r="MCG2"/>
      <c r="MCH2"/>
      <c r="MCI2"/>
      <c r="MCJ2"/>
      <c r="MCK2"/>
      <c r="MCL2"/>
      <c r="MCM2"/>
      <c r="MCN2"/>
      <c r="MCO2"/>
      <c r="MCP2"/>
      <c r="MCQ2"/>
      <c r="MCR2"/>
      <c r="MCS2"/>
      <c r="MCT2"/>
      <c r="MCU2"/>
      <c r="MCV2"/>
      <c r="MCW2"/>
      <c r="MCX2"/>
      <c r="MCY2"/>
      <c r="MCZ2"/>
      <c r="MDA2"/>
      <c r="MDB2"/>
      <c r="MDC2"/>
      <c r="MDD2"/>
      <c r="MDE2"/>
      <c r="MDF2"/>
      <c r="MDG2"/>
      <c r="MDH2"/>
      <c r="MDI2"/>
      <c r="MDJ2"/>
      <c r="MDK2"/>
      <c r="MDL2"/>
      <c r="MDM2"/>
      <c r="MDN2"/>
      <c r="MDO2"/>
      <c r="MDP2"/>
      <c r="MDQ2"/>
      <c r="MDR2"/>
      <c r="MDS2"/>
      <c r="MDT2"/>
      <c r="MDU2"/>
      <c r="MDV2"/>
      <c r="MDW2"/>
      <c r="MDX2"/>
      <c r="MDY2"/>
      <c r="MDZ2"/>
      <c r="MEA2"/>
      <c r="MEB2"/>
      <c r="MEC2"/>
      <c r="MED2"/>
      <c r="MEE2"/>
      <c r="MEF2"/>
      <c r="MEG2"/>
      <c r="MEH2"/>
      <c r="MEI2"/>
      <c r="MEJ2"/>
      <c r="MEK2"/>
      <c r="MEL2"/>
      <c r="MEM2"/>
      <c r="MEN2"/>
      <c r="MEO2"/>
      <c r="MEP2"/>
      <c r="MEQ2"/>
      <c r="MER2"/>
      <c r="MES2"/>
      <c r="MET2"/>
      <c r="MEU2"/>
      <c r="MEV2"/>
      <c r="MEW2"/>
      <c r="MEX2"/>
      <c r="MEY2"/>
      <c r="MEZ2"/>
      <c r="MFA2"/>
      <c r="MFB2"/>
      <c r="MFC2"/>
      <c r="MFD2"/>
      <c r="MFE2"/>
      <c r="MFF2"/>
      <c r="MFG2"/>
      <c r="MFH2"/>
      <c r="MFI2"/>
      <c r="MFJ2"/>
      <c r="MFK2"/>
      <c r="MFL2"/>
      <c r="MFM2"/>
      <c r="MFN2"/>
      <c r="MFO2"/>
      <c r="MFP2"/>
      <c r="MFQ2"/>
      <c r="MFR2"/>
      <c r="MFS2"/>
      <c r="MFT2"/>
      <c r="MFU2"/>
      <c r="MFV2"/>
      <c r="MFW2"/>
      <c r="MFX2"/>
      <c r="MFY2"/>
      <c r="MFZ2"/>
      <c r="MGA2"/>
      <c r="MGB2"/>
      <c r="MGC2"/>
      <c r="MGD2"/>
      <c r="MGE2"/>
      <c r="MGF2"/>
      <c r="MGG2"/>
      <c r="MGH2"/>
      <c r="MGI2"/>
      <c r="MGJ2"/>
      <c r="MGK2"/>
      <c r="MGL2"/>
      <c r="MGM2"/>
      <c r="MGN2"/>
      <c r="MGO2"/>
      <c r="MGP2"/>
      <c r="MGQ2"/>
      <c r="MGR2"/>
      <c r="MGS2"/>
      <c r="MGT2"/>
      <c r="MGU2"/>
      <c r="MGV2"/>
      <c r="MGW2"/>
      <c r="MGX2"/>
      <c r="MGY2"/>
      <c r="MGZ2"/>
      <c r="MHA2"/>
      <c r="MHB2"/>
      <c r="MHC2"/>
      <c r="MHD2"/>
      <c r="MHE2"/>
      <c r="MHF2"/>
      <c r="MHG2"/>
      <c r="MHH2"/>
      <c r="MHI2"/>
      <c r="MHJ2"/>
      <c r="MHK2"/>
      <c r="MHL2"/>
      <c r="MHM2"/>
      <c r="MHN2"/>
      <c r="MHO2"/>
      <c r="MHP2"/>
      <c r="MHQ2"/>
      <c r="MHR2"/>
      <c r="MHS2"/>
      <c r="MHT2"/>
      <c r="MHU2"/>
      <c r="MHV2"/>
      <c r="MHW2"/>
      <c r="MHX2"/>
      <c r="MHY2"/>
      <c r="MHZ2"/>
      <c r="MIA2"/>
      <c r="MIB2"/>
      <c r="MIC2"/>
      <c r="MID2"/>
      <c r="MIE2"/>
      <c r="MIF2"/>
      <c r="MIG2"/>
      <c r="MIH2"/>
      <c r="MII2"/>
      <c r="MIJ2"/>
      <c r="MIK2"/>
      <c r="MIL2"/>
      <c r="MIM2"/>
      <c r="MIN2"/>
      <c r="MIO2"/>
      <c r="MIP2"/>
      <c r="MIQ2"/>
      <c r="MIR2"/>
      <c r="MIS2"/>
      <c r="MIT2"/>
      <c r="MIU2"/>
      <c r="MIV2"/>
      <c r="MIW2"/>
      <c r="MIX2"/>
      <c r="MIY2"/>
      <c r="MIZ2"/>
      <c r="MJA2"/>
      <c r="MJB2"/>
      <c r="MJC2"/>
      <c r="MJD2"/>
      <c r="MJE2"/>
      <c r="MJF2"/>
      <c r="MJG2"/>
      <c r="MJH2"/>
      <c r="MJI2"/>
      <c r="MJJ2"/>
      <c r="MJK2"/>
      <c r="MJL2"/>
      <c r="MJM2"/>
      <c r="MJN2"/>
      <c r="MJO2"/>
      <c r="MJP2"/>
      <c r="MJQ2"/>
      <c r="MJR2"/>
      <c r="MJS2"/>
      <c r="MJT2"/>
      <c r="MJU2"/>
      <c r="MJV2"/>
      <c r="MJW2"/>
      <c r="MJX2"/>
      <c r="MJY2"/>
      <c r="MJZ2"/>
      <c r="MKA2"/>
      <c r="MKB2"/>
      <c r="MKC2"/>
      <c r="MKD2"/>
      <c r="MKE2"/>
      <c r="MKF2"/>
      <c r="MKG2"/>
      <c r="MKH2"/>
      <c r="MKI2"/>
      <c r="MKJ2"/>
      <c r="MKK2"/>
      <c r="MKL2"/>
      <c r="MKM2"/>
      <c r="MKN2"/>
      <c r="MKO2"/>
      <c r="MKP2"/>
      <c r="MKQ2"/>
      <c r="MKR2"/>
      <c r="MKS2"/>
      <c r="MKT2"/>
      <c r="MKU2"/>
      <c r="MKV2"/>
      <c r="MKW2"/>
      <c r="MKX2"/>
      <c r="MKY2"/>
      <c r="MKZ2"/>
      <c r="MLA2"/>
      <c r="MLB2"/>
      <c r="MLC2"/>
      <c r="MLD2"/>
      <c r="MLE2"/>
      <c r="MLF2"/>
      <c r="MLG2"/>
      <c r="MLH2"/>
      <c r="MLI2"/>
      <c r="MLJ2"/>
      <c r="MLK2"/>
      <c r="MLL2"/>
      <c r="MLM2"/>
      <c r="MLN2"/>
      <c r="MLO2"/>
      <c r="MLP2"/>
      <c r="MLQ2"/>
      <c r="MLR2"/>
      <c r="MLS2"/>
      <c r="MLT2"/>
      <c r="MLU2"/>
      <c r="MLV2"/>
      <c r="MLW2"/>
      <c r="MLX2"/>
      <c r="MLY2"/>
      <c r="MLZ2"/>
      <c r="MMA2"/>
      <c r="MMB2"/>
      <c r="MMC2"/>
      <c r="MMD2"/>
      <c r="MME2"/>
      <c r="MMF2"/>
      <c r="MMG2"/>
      <c r="MMH2"/>
      <c r="MMI2"/>
      <c r="MMJ2"/>
      <c r="MMK2"/>
      <c r="MML2"/>
      <c r="MMM2"/>
      <c r="MMN2"/>
      <c r="MMO2"/>
      <c r="MMP2"/>
      <c r="MMQ2"/>
      <c r="MMR2"/>
      <c r="MMS2"/>
      <c r="MMT2"/>
      <c r="MMU2"/>
      <c r="MMV2"/>
      <c r="MMW2"/>
      <c r="MMX2"/>
      <c r="MMY2"/>
      <c r="MMZ2"/>
      <c r="MNA2"/>
      <c r="MNB2"/>
      <c r="MNC2"/>
      <c r="MND2"/>
      <c r="MNE2"/>
      <c r="MNF2"/>
      <c r="MNG2"/>
      <c r="MNH2"/>
      <c r="MNI2"/>
      <c r="MNJ2"/>
      <c r="MNK2"/>
      <c r="MNL2"/>
      <c r="MNM2"/>
      <c r="MNN2"/>
      <c r="MNO2"/>
      <c r="MNP2"/>
      <c r="MNQ2"/>
      <c r="MNR2"/>
      <c r="MNS2"/>
      <c r="MNT2"/>
      <c r="MNU2"/>
      <c r="MNV2"/>
      <c r="MNW2"/>
      <c r="MNX2"/>
      <c r="MNY2"/>
      <c r="MNZ2"/>
      <c r="MOA2"/>
      <c r="MOB2"/>
      <c r="MOC2"/>
      <c r="MOD2"/>
      <c r="MOE2"/>
      <c r="MOF2"/>
      <c r="MOG2"/>
      <c r="MOH2"/>
      <c r="MOI2"/>
      <c r="MOJ2"/>
      <c r="MOK2"/>
      <c r="MOL2"/>
      <c r="MOM2"/>
      <c r="MON2"/>
      <c r="MOO2"/>
      <c r="MOP2"/>
      <c r="MOQ2"/>
      <c r="MOR2"/>
      <c r="MOS2"/>
      <c r="MOT2"/>
      <c r="MOU2"/>
      <c r="MOV2"/>
      <c r="MOW2"/>
      <c r="MOX2"/>
      <c r="MOY2"/>
      <c r="MOZ2"/>
      <c r="MPA2"/>
      <c r="MPB2"/>
      <c r="MPC2"/>
      <c r="MPD2"/>
      <c r="MPE2"/>
      <c r="MPF2"/>
      <c r="MPG2"/>
      <c r="MPH2"/>
      <c r="MPI2"/>
      <c r="MPJ2"/>
      <c r="MPK2"/>
      <c r="MPL2"/>
      <c r="MPM2"/>
      <c r="MPN2"/>
      <c r="MPO2"/>
      <c r="MPP2"/>
      <c r="MPQ2"/>
      <c r="MPR2"/>
      <c r="MPS2"/>
      <c r="MPT2"/>
      <c r="MPU2"/>
      <c r="MPV2"/>
      <c r="MPW2"/>
      <c r="MPX2"/>
      <c r="MPY2"/>
      <c r="MPZ2"/>
      <c r="MQA2"/>
      <c r="MQB2"/>
      <c r="MQC2"/>
      <c r="MQD2"/>
      <c r="MQE2"/>
      <c r="MQF2"/>
      <c r="MQG2"/>
      <c r="MQH2"/>
      <c r="MQI2"/>
      <c r="MQJ2"/>
      <c r="MQK2"/>
      <c r="MQL2"/>
      <c r="MQM2"/>
      <c r="MQN2"/>
      <c r="MQO2"/>
      <c r="MQP2"/>
      <c r="MQQ2"/>
      <c r="MQR2"/>
      <c r="MQS2"/>
      <c r="MQT2"/>
      <c r="MQU2"/>
      <c r="MQV2"/>
      <c r="MQW2"/>
      <c r="MQX2"/>
      <c r="MQY2"/>
      <c r="MQZ2"/>
      <c r="MRA2"/>
      <c r="MRB2"/>
      <c r="MRC2"/>
      <c r="MRD2"/>
      <c r="MRE2"/>
      <c r="MRF2"/>
      <c r="MRG2"/>
      <c r="MRH2"/>
      <c r="MRI2"/>
      <c r="MRJ2"/>
      <c r="MRK2"/>
      <c r="MRL2"/>
      <c r="MRM2"/>
      <c r="MRN2"/>
      <c r="MRO2"/>
      <c r="MRP2"/>
      <c r="MRQ2"/>
      <c r="MRR2"/>
      <c r="MRS2"/>
      <c r="MRT2"/>
      <c r="MRU2"/>
      <c r="MRV2"/>
      <c r="MRW2"/>
      <c r="MRX2"/>
      <c r="MRY2"/>
      <c r="MRZ2"/>
      <c r="MSA2"/>
      <c r="MSB2"/>
      <c r="MSC2"/>
      <c r="MSD2"/>
      <c r="MSE2"/>
      <c r="MSF2"/>
      <c r="MSG2"/>
      <c r="MSH2"/>
      <c r="MSI2"/>
      <c r="MSJ2"/>
      <c r="MSK2"/>
      <c r="MSL2"/>
      <c r="MSM2"/>
      <c r="MSN2"/>
      <c r="MSO2"/>
      <c r="MSP2"/>
      <c r="MSQ2"/>
      <c r="MSR2"/>
      <c r="MSS2"/>
      <c r="MST2"/>
      <c r="MSU2"/>
      <c r="MSV2"/>
      <c r="MSW2"/>
      <c r="MSX2"/>
      <c r="MSY2"/>
      <c r="MSZ2"/>
      <c r="MTA2"/>
      <c r="MTB2"/>
      <c r="MTC2"/>
      <c r="MTD2"/>
      <c r="MTE2"/>
      <c r="MTF2"/>
      <c r="MTG2"/>
      <c r="MTH2"/>
      <c r="MTI2"/>
      <c r="MTJ2"/>
      <c r="MTK2"/>
      <c r="MTL2"/>
      <c r="MTM2"/>
      <c r="MTN2"/>
      <c r="MTO2"/>
      <c r="MTP2"/>
      <c r="MTQ2"/>
      <c r="MTR2"/>
      <c r="MTS2"/>
      <c r="MTT2"/>
      <c r="MTU2"/>
      <c r="MTV2"/>
      <c r="MTW2"/>
      <c r="MTX2"/>
      <c r="MTY2"/>
      <c r="MTZ2"/>
      <c r="MUA2"/>
      <c r="MUB2"/>
      <c r="MUC2"/>
      <c r="MUD2"/>
      <c r="MUE2"/>
      <c r="MUF2"/>
      <c r="MUG2"/>
      <c r="MUH2"/>
      <c r="MUI2"/>
      <c r="MUJ2"/>
      <c r="MUK2"/>
      <c r="MUL2"/>
      <c r="MUM2"/>
      <c r="MUN2"/>
      <c r="MUO2"/>
      <c r="MUP2"/>
      <c r="MUQ2"/>
      <c r="MUR2"/>
      <c r="MUS2"/>
      <c r="MUT2"/>
      <c r="MUU2"/>
      <c r="MUV2"/>
      <c r="MUW2"/>
      <c r="MUX2"/>
      <c r="MUY2"/>
      <c r="MUZ2"/>
      <c r="MVA2"/>
      <c r="MVB2"/>
      <c r="MVC2"/>
      <c r="MVD2"/>
      <c r="MVE2"/>
      <c r="MVF2"/>
      <c r="MVG2"/>
      <c r="MVH2"/>
      <c r="MVI2"/>
      <c r="MVJ2"/>
      <c r="MVK2"/>
      <c r="MVL2"/>
      <c r="MVM2"/>
      <c r="MVN2"/>
      <c r="MVO2"/>
      <c r="MVP2"/>
      <c r="MVQ2"/>
      <c r="MVR2"/>
      <c r="MVS2"/>
      <c r="MVT2"/>
      <c r="MVU2"/>
      <c r="MVV2"/>
      <c r="MVW2"/>
      <c r="MVX2"/>
      <c r="MVY2"/>
      <c r="MVZ2"/>
      <c r="MWA2"/>
      <c r="MWB2"/>
      <c r="MWC2"/>
      <c r="MWD2"/>
      <c r="MWE2"/>
      <c r="MWF2"/>
      <c r="MWG2"/>
      <c r="MWH2"/>
      <c r="MWI2"/>
      <c r="MWJ2"/>
      <c r="MWK2"/>
      <c r="MWL2"/>
      <c r="MWM2"/>
      <c r="MWN2"/>
      <c r="MWO2"/>
      <c r="MWP2"/>
      <c r="MWQ2"/>
      <c r="MWR2"/>
      <c r="MWS2"/>
      <c r="MWT2"/>
      <c r="MWU2"/>
      <c r="MWV2"/>
      <c r="MWW2"/>
      <c r="MWX2"/>
      <c r="MWY2"/>
      <c r="MWZ2"/>
      <c r="MXA2"/>
      <c r="MXB2"/>
      <c r="MXC2"/>
      <c r="MXD2"/>
      <c r="MXE2"/>
      <c r="MXF2"/>
      <c r="MXG2"/>
      <c r="MXH2"/>
      <c r="MXI2"/>
      <c r="MXJ2"/>
      <c r="MXK2"/>
      <c r="MXL2"/>
      <c r="MXM2"/>
      <c r="MXN2"/>
      <c r="MXO2"/>
      <c r="MXP2"/>
      <c r="MXQ2"/>
      <c r="MXR2"/>
      <c r="MXS2"/>
      <c r="MXT2"/>
      <c r="MXU2"/>
      <c r="MXV2"/>
      <c r="MXW2"/>
      <c r="MXX2"/>
      <c r="MXY2"/>
      <c r="MXZ2"/>
      <c r="MYA2"/>
      <c r="MYB2"/>
      <c r="MYC2"/>
      <c r="MYD2"/>
      <c r="MYE2"/>
      <c r="MYF2"/>
      <c r="MYG2"/>
      <c r="MYH2"/>
      <c r="MYI2"/>
      <c r="MYJ2"/>
      <c r="MYK2"/>
      <c r="MYL2"/>
      <c r="MYM2"/>
      <c r="MYN2"/>
      <c r="MYO2"/>
      <c r="MYP2"/>
      <c r="MYQ2"/>
      <c r="MYR2"/>
      <c r="MYS2"/>
      <c r="MYT2"/>
      <c r="MYU2"/>
      <c r="MYV2"/>
      <c r="MYW2"/>
      <c r="MYX2"/>
      <c r="MYY2"/>
      <c r="MYZ2"/>
      <c r="MZA2"/>
      <c r="MZB2"/>
      <c r="MZC2"/>
      <c r="MZD2"/>
      <c r="MZE2"/>
      <c r="MZF2"/>
      <c r="MZG2"/>
      <c r="MZH2"/>
      <c r="MZI2"/>
      <c r="MZJ2"/>
      <c r="MZK2"/>
      <c r="MZL2"/>
      <c r="MZM2"/>
      <c r="MZN2"/>
      <c r="MZO2"/>
      <c r="MZP2"/>
      <c r="MZQ2"/>
      <c r="MZR2"/>
      <c r="MZS2"/>
      <c r="MZT2"/>
      <c r="MZU2"/>
      <c r="MZV2"/>
      <c r="MZW2"/>
      <c r="MZX2"/>
      <c r="MZY2"/>
      <c r="MZZ2"/>
      <c r="NAA2"/>
      <c r="NAB2"/>
      <c r="NAC2"/>
      <c r="NAD2"/>
      <c r="NAE2"/>
      <c r="NAF2"/>
      <c r="NAG2"/>
      <c r="NAH2"/>
      <c r="NAI2"/>
      <c r="NAJ2"/>
      <c r="NAK2"/>
      <c r="NAL2"/>
      <c r="NAM2"/>
      <c r="NAN2"/>
      <c r="NAO2"/>
      <c r="NAP2"/>
      <c r="NAQ2"/>
      <c r="NAR2"/>
      <c r="NAS2"/>
      <c r="NAT2"/>
      <c r="NAU2"/>
      <c r="NAV2"/>
      <c r="NAW2"/>
      <c r="NAX2"/>
      <c r="NAY2"/>
      <c r="NAZ2"/>
      <c r="NBA2"/>
      <c r="NBB2"/>
      <c r="NBC2"/>
      <c r="NBD2"/>
      <c r="NBE2"/>
      <c r="NBF2"/>
      <c r="NBG2"/>
      <c r="NBH2"/>
      <c r="NBI2"/>
      <c r="NBJ2"/>
      <c r="NBK2"/>
      <c r="NBL2"/>
      <c r="NBM2"/>
      <c r="NBN2"/>
      <c r="NBO2"/>
      <c r="NBP2"/>
      <c r="NBQ2"/>
      <c r="NBR2"/>
      <c r="NBS2"/>
      <c r="NBT2"/>
      <c r="NBU2"/>
      <c r="NBV2"/>
      <c r="NBW2"/>
      <c r="NBX2"/>
      <c r="NBY2"/>
      <c r="NBZ2"/>
      <c r="NCA2"/>
      <c r="NCB2"/>
      <c r="NCC2"/>
      <c r="NCD2"/>
      <c r="NCE2"/>
      <c r="NCF2"/>
      <c r="NCG2"/>
      <c r="NCH2"/>
      <c r="NCI2"/>
      <c r="NCJ2"/>
      <c r="NCK2"/>
      <c r="NCL2"/>
      <c r="NCM2"/>
      <c r="NCN2"/>
      <c r="NCO2"/>
      <c r="NCP2"/>
      <c r="NCQ2"/>
      <c r="NCR2"/>
      <c r="NCS2"/>
      <c r="NCT2"/>
      <c r="NCU2"/>
      <c r="NCV2"/>
      <c r="NCW2"/>
      <c r="NCX2"/>
      <c r="NCY2"/>
      <c r="NCZ2"/>
      <c r="NDA2"/>
      <c r="NDB2"/>
      <c r="NDC2"/>
      <c r="NDD2"/>
      <c r="NDE2"/>
      <c r="NDF2"/>
      <c r="NDG2"/>
      <c r="NDH2"/>
      <c r="NDI2"/>
      <c r="NDJ2"/>
      <c r="NDK2"/>
      <c r="NDL2"/>
      <c r="NDM2"/>
      <c r="NDN2"/>
      <c r="NDO2"/>
      <c r="NDP2"/>
      <c r="NDQ2"/>
      <c r="NDR2"/>
      <c r="NDS2"/>
      <c r="NDT2"/>
      <c r="NDU2"/>
      <c r="NDV2"/>
      <c r="NDW2"/>
      <c r="NDX2"/>
      <c r="NDY2"/>
      <c r="NDZ2"/>
      <c r="NEA2"/>
      <c r="NEB2"/>
      <c r="NEC2"/>
      <c r="NED2"/>
      <c r="NEE2"/>
      <c r="NEF2"/>
      <c r="NEG2"/>
      <c r="NEH2"/>
      <c r="NEI2"/>
      <c r="NEJ2"/>
      <c r="NEK2"/>
      <c r="NEL2"/>
      <c r="NEM2"/>
      <c r="NEN2"/>
      <c r="NEO2"/>
      <c r="NEP2"/>
      <c r="NEQ2"/>
      <c r="NER2"/>
      <c r="NES2"/>
      <c r="NET2"/>
      <c r="NEU2"/>
      <c r="NEV2"/>
      <c r="NEW2"/>
      <c r="NEX2"/>
      <c r="NEY2"/>
      <c r="NEZ2"/>
      <c r="NFA2"/>
      <c r="NFB2"/>
      <c r="NFC2"/>
      <c r="NFD2"/>
      <c r="NFE2"/>
      <c r="NFF2"/>
      <c r="NFG2"/>
      <c r="NFH2"/>
      <c r="NFI2"/>
      <c r="NFJ2"/>
      <c r="NFK2"/>
      <c r="NFL2"/>
      <c r="NFM2"/>
      <c r="NFN2"/>
      <c r="NFO2"/>
      <c r="NFP2"/>
      <c r="NFQ2"/>
      <c r="NFR2"/>
      <c r="NFS2"/>
      <c r="NFT2"/>
      <c r="NFU2"/>
      <c r="NFV2"/>
      <c r="NFW2"/>
      <c r="NFX2"/>
      <c r="NFY2"/>
      <c r="NFZ2"/>
      <c r="NGA2"/>
      <c r="NGB2"/>
      <c r="NGC2"/>
      <c r="NGD2"/>
      <c r="NGE2"/>
      <c r="NGF2"/>
      <c r="NGG2"/>
      <c r="NGH2"/>
      <c r="NGI2"/>
      <c r="NGJ2"/>
      <c r="NGK2"/>
      <c r="NGL2"/>
      <c r="NGM2"/>
      <c r="NGN2"/>
      <c r="NGO2"/>
      <c r="NGP2"/>
      <c r="NGQ2"/>
      <c r="NGR2"/>
      <c r="NGS2"/>
      <c r="NGT2"/>
      <c r="NGU2"/>
      <c r="NGV2"/>
      <c r="NGW2"/>
      <c r="NGX2"/>
      <c r="NGY2"/>
      <c r="NGZ2"/>
      <c r="NHA2"/>
      <c r="NHB2"/>
      <c r="NHC2"/>
      <c r="NHD2"/>
      <c r="NHE2"/>
      <c r="NHF2"/>
      <c r="NHG2"/>
      <c r="NHH2"/>
      <c r="NHI2"/>
      <c r="NHJ2"/>
      <c r="NHK2"/>
      <c r="NHL2"/>
      <c r="NHM2"/>
      <c r="NHN2"/>
      <c r="NHO2"/>
      <c r="NHP2"/>
      <c r="NHQ2"/>
      <c r="NHR2"/>
      <c r="NHS2"/>
      <c r="NHT2"/>
      <c r="NHU2"/>
      <c r="NHV2"/>
      <c r="NHW2"/>
      <c r="NHX2"/>
      <c r="NHY2"/>
      <c r="NHZ2"/>
      <c r="NIA2"/>
      <c r="NIB2"/>
      <c r="NIC2"/>
      <c r="NID2"/>
      <c r="NIE2"/>
      <c r="NIF2"/>
      <c r="NIG2"/>
      <c r="NIH2"/>
      <c r="NII2"/>
      <c r="NIJ2"/>
      <c r="NIK2"/>
      <c r="NIL2"/>
      <c r="NIM2"/>
      <c r="NIN2"/>
      <c r="NIO2"/>
      <c r="NIP2"/>
      <c r="NIQ2"/>
      <c r="NIR2"/>
      <c r="NIS2"/>
      <c r="NIT2"/>
      <c r="NIU2"/>
      <c r="NIV2"/>
      <c r="NIW2"/>
      <c r="NIX2"/>
      <c r="NIY2"/>
      <c r="NIZ2"/>
      <c r="NJA2"/>
      <c r="NJB2"/>
      <c r="NJC2"/>
      <c r="NJD2"/>
      <c r="NJE2"/>
      <c r="NJF2"/>
      <c r="NJG2"/>
      <c r="NJH2"/>
      <c r="NJI2"/>
      <c r="NJJ2"/>
      <c r="NJK2"/>
      <c r="NJL2"/>
      <c r="NJM2"/>
      <c r="NJN2"/>
      <c r="NJO2"/>
      <c r="NJP2"/>
      <c r="NJQ2"/>
      <c r="NJR2"/>
      <c r="NJS2"/>
      <c r="NJT2"/>
      <c r="NJU2"/>
      <c r="NJV2"/>
      <c r="NJW2"/>
      <c r="NJX2"/>
      <c r="NJY2"/>
      <c r="NJZ2"/>
      <c r="NKA2"/>
      <c r="NKB2"/>
      <c r="NKC2"/>
      <c r="NKD2"/>
      <c r="NKE2"/>
      <c r="NKF2"/>
      <c r="NKG2"/>
      <c r="NKH2"/>
      <c r="NKI2"/>
      <c r="NKJ2"/>
      <c r="NKK2"/>
      <c r="NKL2"/>
      <c r="NKM2"/>
      <c r="NKN2"/>
      <c r="NKO2"/>
      <c r="NKP2"/>
      <c r="NKQ2"/>
      <c r="NKR2"/>
      <c r="NKS2"/>
      <c r="NKT2"/>
      <c r="NKU2"/>
      <c r="NKV2"/>
      <c r="NKW2"/>
      <c r="NKX2"/>
      <c r="NKY2"/>
      <c r="NKZ2"/>
      <c r="NLA2"/>
      <c r="NLB2"/>
      <c r="NLC2"/>
      <c r="NLD2"/>
      <c r="NLE2"/>
      <c r="NLF2"/>
      <c r="NLG2"/>
      <c r="NLH2"/>
      <c r="NLI2"/>
      <c r="NLJ2"/>
      <c r="NLK2"/>
      <c r="NLL2"/>
      <c r="NLM2"/>
      <c r="NLN2"/>
      <c r="NLO2"/>
      <c r="NLP2"/>
      <c r="NLQ2"/>
      <c r="NLR2"/>
      <c r="NLS2"/>
      <c r="NLT2"/>
      <c r="NLU2"/>
      <c r="NLV2"/>
      <c r="NLW2"/>
      <c r="NLX2"/>
      <c r="NLY2"/>
      <c r="NLZ2"/>
      <c r="NMA2"/>
      <c r="NMB2"/>
      <c r="NMC2"/>
      <c r="NMD2"/>
      <c r="NME2"/>
      <c r="NMF2"/>
      <c r="NMG2"/>
      <c r="NMH2"/>
      <c r="NMI2"/>
      <c r="NMJ2"/>
      <c r="NMK2"/>
      <c r="NML2"/>
      <c r="NMM2"/>
      <c r="NMN2"/>
      <c r="NMO2"/>
      <c r="NMP2"/>
      <c r="NMQ2"/>
      <c r="NMR2"/>
      <c r="NMS2"/>
      <c r="NMT2"/>
      <c r="NMU2"/>
      <c r="NMV2"/>
      <c r="NMW2"/>
      <c r="NMX2"/>
      <c r="NMY2"/>
      <c r="NMZ2"/>
      <c r="NNA2"/>
      <c r="NNB2"/>
      <c r="NNC2"/>
      <c r="NND2"/>
      <c r="NNE2"/>
      <c r="NNF2"/>
      <c r="NNG2"/>
      <c r="NNH2"/>
      <c r="NNI2"/>
      <c r="NNJ2"/>
      <c r="NNK2"/>
      <c r="NNL2"/>
      <c r="NNM2"/>
      <c r="NNN2"/>
      <c r="NNO2"/>
      <c r="NNP2"/>
      <c r="NNQ2"/>
      <c r="NNR2"/>
      <c r="NNS2"/>
      <c r="NNT2"/>
      <c r="NNU2"/>
      <c r="NNV2"/>
      <c r="NNW2"/>
      <c r="NNX2"/>
      <c r="NNY2"/>
      <c r="NNZ2"/>
      <c r="NOA2"/>
      <c r="NOB2"/>
      <c r="NOC2"/>
      <c r="NOD2"/>
      <c r="NOE2"/>
      <c r="NOF2"/>
      <c r="NOG2"/>
      <c r="NOH2"/>
      <c r="NOI2"/>
      <c r="NOJ2"/>
      <c r="NOK2"/>
      <c r="NOL2"/>
      <c r="NOM2"/>
      <c r="NON2"/>
      <c r="NOO2"/>
      <c r="NOP2"/>
      <c r="NOQ2"/>
      <c r="NOR2"/>
      <c r="NOS2"/>
      <c r="NOT2"/>
      <c r="NOU2"/>
      <c r="NOV2"/>
      <c r="NOW2"/>
      <c r="NOX2"/>
      <c r="NOY2"/>
      <c r="NOZ2"/>
      <c r="NPA2"/>
      <c r="NPB2"/>
      <c r="NPC2"/>
      <c r="NPD2"/>
      <c r="NPE2"/>
      <c r="NPF2"/>
      <c r="NPG2"/>
      <c r="NPH2"/>
      <c r="NPI2"/>
      <c r="NPJ2"/>
      <c r="NPK2"/>
      <c r="NPL2"/>
      <c r="NPM2"/>
      <c r="NPN2"/>
      <c r="NPO2"/>
      <c r="NPP2"/>
      <c r="NPQ2"/>
      <c r="NPR2"/>
      <c r="NPS2"/>
      <c r="NPT2"/>
      <c r="NPU2"/>
      <c r="NPV2"/>
      <c r="NPW2"/>
      <c r="NPX2"/>
      <c r="NPY2"/>
      <c r="NPZ2"/>
      <c r="NQA2"/>
      <c r="NQB2"/>
      <c r="NQC2"/>
      <c r="NQD2"/>
      <c r="NQE2"/>
      <c r="NQF2"/>
      <c r="NQG2"/>
      <c r="NQH2"/>
      <c r="NQI2"/>
      <c r="NQJ2"/>
      <c r="NQK2"/>
      <c r="NQL2"/>
      <c r="NQM2"/>
      <c r="NQN2"/>
      <c r="NQO2"/>
      <c r="NQP2"/>
      <c r="NQQ2"/>
      <c r="NQR2"/>
      <c r="NQS2"/>
      <c r="NQT2"/>
      <c r="NQU2"/>
      <c r="NQV2"/>
      <c r="NQW2"/>
      <c r="NQX2"/>
      <c r="NQY2"/>
      <c r="NQZ2"/>
      <c r="NRA2"/>
      <c r="NRB2"/>
      <c r="NRC2"/>
      <c r="NRD2"/>
      <c r="NRE2"/>
      <c r="NRF2"/>
      <c r="NRG2"/>
      <c r="NRH2"/>
      <c r="NRI2"/>
      <c r="NRJ2"/>
      <c r="NRK2"/>
      <c r="NRL2"/>
      <c r="NRM2"/>
      <c r="NRN2"/>
      <c r="NRO2"/>
      <c r="NRP2"/>
      <c r="NRQ2"/>
      <c r="NRR2"/>
      <c r="NRS2"/>
      <c r="NRT2"/>
      <c r="NRU2"/>
      <c r="NRV2"/>
      <c r="NRW2"/>
      <c r="NRX2"/>
      <c r="NRY2"/>
      <c r="NRZ2"/>
      <c r="NSA2"/>
      <c r="NSB2"/>
      <c r="NSC2"/>
      <c r="NSD2"/>
      <c r="NSE2"/>
      <c r="NSF2"/>
      <c r="NSG2"/>
      <c r="NSH2"/>
      <c r="NSI2"/>
      <c r="NSJ2"/>
      <c r="NSK2"/>
      <c r="NSL2"/>
      <c r="NSM2"/>
      <c r="NSN2"/>
      <c r="NSO2"/>
      <c r="NSP2"/>
      <c r="NSQ2"/>
      <c r="NSR2"/>
      <c r="NSS2"/>
      <c r="NST2"/>
      <c r="NSU2"/>
      <c r="NSV2"/>
      <c r="NSW2"/>
      <c r="NSX2"/>
      <c r="NSY2"/>
      <c r="NSZ2"/>
      <c r="NTA2"/>
      <c r="NTB2"/>
      <c r="NTC2"/>
      <c r="NTD2"/>
      <c r="NTE2"/>
      <c r="NTF2"/>
      <c r="NTG2"/>
      <c r="NTH2"/>
      <c r="NTI2"/>
      <c r="NTJ2"/>
      <c r="NTK2"/>
      <c r="NTL2"/>
      <c r="NTM2"/>
      <c r="NTN2"/>
      <c r="NTO2"/>
      <c r="NTP2"/>
      <c r="NTQ2"/>
      <c r="NTR2"/>
      <c r="NTS2"/>
      <c r="NTT2"/>
      <c r="NTU2"/>
      <c r="NTV2"/>
      <c r="NTW2"/>
      <c r="NTX2"/>
      <c r="NTY2"/>
      <c r="NTZ2"/>
      <c r="NUA2"/>
      <c r="NUB2"/>
      <c r="NUC2"/>
      <c r="NUD2"/>
      <c r="NUE2"/>
      <c r="NUF2"/>
      <c r="NUG2"/>
      <c r="NUH2"/>
      <c r="NUI2"/>
      <c r="NUJ2"/>
      <c r="NUK2"/>
      <c r="NUL2"/>
      <c r="NUM2"/>
      <c r="NUN2"/>
      <c r="NUO2"/>
      <c r="NUP2"/>
      <c r="NUQ2"/>
      <c r="NUR2"/>
      <c r="NUS2"/>
      <c r="NUT2"/>
      <c r="NUU2"/>
      <c r="NUV2"/>
      <c r="NUW2"/>
      <c r="NUX2"/>
      <c r="NUY2"/>
      <c r="NUZ2"/>
      <c r="NVA2"/>
      <c r="NVB2"/>
      <c r="NVC2"/>
      <c r="NVD2"/>
      <c r="NVE2"/>
      <c r="NVF2"/>
      <c r="NVG2"/>
      <c r="NVH2"/>
      <c r="NVI2"/>
      <c r="NVJ2"/>
      <c r="NVK2"/>
      <c r="NVL2"/>
      <c r="NVM2"/>
      <c r="NVN2"/>
      <c r="NVO2"/>
      <c r="NVP2"/>
      <c r="NVQ2"/>
      <c r="NVR2"/>
      <c r="NVS2"/>
      <c r="NVT2"/>
      <c r="NVU2"/>
      <c r="NVV2"/>
      <c r="NVW2"/>
      <c r="NVX2"/>
      <c r="NVY2"/>
      <c r="NVZ2"/>
      <c r="NWA2"/>
      <c r="NWB2"/>
      <c r="NWC2"/>
      <c r="NWD2"/>
      <c r="NWE2"/>
      <c r="NWF2"/>
      <c r="NWG2"/>
      <c r="NWH2"/>
      <c r="NWI2"/>
      <c r="NWJ2"/>
      <c r="NWK2"/>
      <c r="NWL2"/>
      <c r="NWM2"/>
      <c r="NWN2"/>
      <c r="NWO2"/>
      <c r="NWP2"/>
      <c r="NWQ2"/>
      <c r="NWR2"/>
      <c r="NWS2"/>
      <c r="NWT2"/>
      <c r="NWU2"/>
      <c r="NWV2"/>
      <c r="NWW2"/>
      <c r="NWX2"/>
      <c r="NWY2"/>
      <c r="NWZ2"/>
      <c r="NXA2"/>
      <c r="NXB2"/>
      <c r="NXC2"/>
      <c r="NXD2"/>
      <c r="NXE2"/>
      <c r="NXF2"/>
      <c r="NXG2"/>
      <c r="NXH2"/>
      <c r="NXI2"/>
      <c r="NXJ2"/>
      <c r="NXK2"/>
      <c r="NXL2"/>
      <c r="NXM2"/>
      <c r="NXN2"/>
      <c r="NXO2"/>
      <c r="NXP2"/>
      <c r="NXQ2"/>
      <c r="NXR2"/>
      <c r="NXS2"/>
      <c r="NXT2"/>
      <c r="NXU2"/>
      <c r="NXV2"/>
      <c r="NXW2"/>
      <c r="NXX2"/>
      <c r="NXY2"/>
      <c r="NXZ2"/>
      <c r="NYA2"/>
      <c r="NYB2"/>
      <c r="NYC2"/>
      <c r="NYD2"/>
      <c r="NYE2"/>
      <c r="NYF2"/>
      <c r="NYG2"/>
      <c r="NYH2"/>
      <c r="NYI2"/>
      <c r="NYJ2"/>
      <c r="NYK2"/>
      <c r="NYL2"/>
      <c r="NYM2"/>
      <c r="NYN2"/>
      <c r="NYO2"/>
      <c r="NYP2"/>
      <c r="NYQ2"/>
      <c r="NYR2"/>
      <c r="NYS2"/>
      <c r="NYT2"/>
      <c r="NYU2"/>
      <c r="NYV2"/>
      <c r="NYW2"/>
      <c r="NYX2"/>
      <c r="NYY2"/>
      <c r="NYZ2"/>
      <c r="NZA2"/>
      <c r="NZB2"/>
      <c r="NZC2"/>
      <c r="NZD2"/>
      <c r="NZE2"/>
      <c r="NZF2"/>
      <c r="NZG2"/>
      <c r="NZH2"/>
      <c r="NZI2"/>
      <c r="NZJ2"/>
      <c r="NZK2"/>
      <c r="NZL2"/>
      <c r="NZM2"/>
      <c r="NZN2"/>
      <c r="NZO2"/>
      <c r="NZP2"/>
      <c r="NZQ2"/>
      <c r="NZR2"/>
      <c r="NZS2"/>
      <c r="NZT2"/>
      <c r="NZU2"/>
      <c r="NZV2"/>
      <c r="NZW2"/>
      <c r="NZX2"/>
      <c r="NZY2"/>
      <c r="NZZ2"/>
      <c r="OAA2"/>
      <c r="OAB2"/>
      <c r="OAC2"/>
      <c r="OAD2"/>
      <c r="OAE2"/>
      <c r="OAF2"/>
      <c r="OAG2"/>
      <c r="OAH2"/>
      <c r="OAI2"/>
      <c r="OAJ2"/>
      <c r="OAK2"/>
      <c r="OAL2"/>
      <c r="OAM2"/>
      <c r="OAN2"/>
      <c r="OAO2"/>
      <c r="OAP2"/>
      <c r="OAQ2"/>
      <c r="OAR2"/>
      <c r="OAS2"/>
      <c r="OAT2"/>
      <c r="OAU2"/>
      <c r="OAV2"/>
      <c r="OAW2"/>
      <c r="OAX2"/>
      <c r="OAY2"/>
      <c r="OAZ2"/>
      <c r="OBA2"/>
      <c r="OBB2"/>
      <c r="OBC2"/>
      <c r="OBD2"/>
      <c r="OBE2"/>
      <c r="OBF2"/>
      <c r="OBG2"/>
      <c r="OBH2"/>
      <c r="OBI2"/>
      <c r="OBJ2"/>
      <c r="OBK2"/>
      <c r="OBL2"/>
      <c r="OBM2"/>
      <c r="OBN2"/>
      <c r="OBO2"/>
      <c r="OBP2"/>
      <c r="OBQ2"/>
      <c r="OBR2"/>
      <c r="OBS2"/>
      <c r="OBT2"/>
      <c r="OBU2"/>
      <c r="OBV2"/>
      <c r="OBW2"/>
      <c r="OBX2"/>
      <c r="OBY2"/>
      <c r="OBZ2"/>
      <c r="OCA2"/>
      <c r="OCB2"/>
      <c r="OCC2"/>
      <c r="OCD2"/>
      <c r="OCE2"/>
      <c r="OCF2"/>
      <c r="OCG2"/>
      <c r="OCH2"/>
      <c r="OCI2"/>
      <c r="OCJ2"/>
      <c r="OCK2"/>
      <c r="OCL2"/>
      <c r="OCM2"/>
      <c r="OCN2"/>
      <c r="OCO2"/>
      <c r="OCP2"/>
      <c r="OCQ2"/>
      <c r="OCR2"/>
      <c r="OCS2"/>
      <c r="OCT2"/>
      <c r="OCU2"/>
      <c r="OCV2"/>
      <c r="OCW2"/>
      <c r="OCX2"/>
      <c r="OCY2"/>
      <c r="OCZ2"/>
      <c r="ODA2"/>
      <c r="ODB2"/>
      <c r="ODC2"/>
      <c r="ODD2"/>
      <c r="ODE2"/>
      <c r="ODF2"/>
      <c r="ODG2"/>
      <c r="ODH2"/>
      <c r="ODI2"/>
      <c r="ODJ2"/>
      <c r="ODK2"/>
      <c r="ODL2"/>
      <c r="ODM2"/>
      <c r="ODN2"/>
      <c r="ODO2"/>
      <c r="ODP2"/>
      <c r="ODQ2"/>
      <c r="ODR2"/>
      <c r="ODS2"/>
      <c r="ODT2"/>
      <c r="ODU2"/>
      <c r="ODV2"/>
      <c r="ODW2"/>
      <c r="ODX2"/>
      <c r="ODY2"/>
      <c r="ODZ2"/>
      <c r="OEA2"/>
      <c r="OEB2"/>
      <c r="OEC2"/>
      <c r="OED2"/>
      <c r="OEE2"/>
      <c r="OEF2"/>
      <c r="OEG2"/>
      <c r="OEH2"/>
      <c r="OEI2"/>
      <c r="OEJ2"/>
      <c r="OEK2"/>
      <c r="OEL2"/>
      <c r="OEM2"/>
      <c r="OEN2"/>
      <c r="OEO2"/>
      <c r="OEP2"/>
      <c r="OEQ2"/>
      <c r="OER2"/>
      <c r="OES2"/>
      <c r="OET2"/>
      <c r="OEU2"/>
      <c r="OEV2"/>
      <c r="OEW2"/>
      <c r="OEX2"/>
      <c r="OEY2"/>
      <c r="OEZ2"/>
      <c r="OFA2"/>
      <c r="OFB2"/>
      <c r="OFC2"/>
      <c r="OFD2"/>
      <c r="OFE2"/>
      <c r="OFF2"/>
      <c r="OFG2"/>
      <c r="OFH2"/>
      <c r="OFI2"/>
      <c r="OFJ2"/>
      <c r="OFK2"/>
      <c r="OFL2"/>
      <c r="OFM2"/>
      <c r="OFN2"/>
      <c r="OFO2"/>
      <c r="OFP2"/>
      <c r="OFQ2"/>
      <c r="OFR2"/>
      <c r="OFS2"/>
      <c r="OFT2"/>
      <c r="OFU2"/>
      <c r="OFV2"/>
      <c r="OFW2"/>
      <c r="OFX2"/>
      <c r="OFY2"/>
      <c r="OFZ2"/>
      <c r="OGA2"/>
      <c r="OGB2"/>
      <c r="OGC2"/>
      <c r="OGD2"/>
      <c r="OGE2"/>
      <c r="OGF2"/>
      <c r="OGG2"/>
      <c r="OGH2"/>
      <c r="OGI2"/>
      <c r="OGJ2"/>
      <c r="OGK2"/>
      <c r="OGL2"/>
      <c r="OGM2"/>
      <c r="OGN2"/>
      <c r="OGO2"/>
      <c r="OGP2"/>
      <c r="OGQ2"/>
      <c r="OGR2"/>
      <c r="OGS2"/>
      <c r="OGT2"/>
      <c r="OGU2"/>
      <c r="OGV2"/>
      <c r="OGW2"/>
      <c r="OGX2"/>
      <c r="OGY2"/>
      <c r="OGZ2"/>
      <c r="OHA2"/>
      <c r="OHB2"/>
      <c r="OHC2"/>
      <c r="OHD2"/>
      <c r="OHE2"/>
      <c r="OHF2"/>
      <c r="OHG2"/>
      <c r="OHH2"/>
      <c r="OHI2"/>
      <c r="OHJ2"/>
      <c r="OHK2"/>
      <c r="OHL2"/>
      <c r="OHM2"/>
      <c r="OHN2"/>
      <c r="OHO2"/>
      <c r="OHP2"/>
      <c r="OHQ2"/>
      <c r="OHR2"/>
      <c r="OHS2"/>
      <c r="OHT2"/>
      <c r="OHU2"/>
      <c r="OHV2"/>
      <c r="OHW2"/>
      <c r="OHX2"/>
      <c r="OHY2"/>
      <c r="OHZ2"/>
      <c r="OIA2"/>
      <c r="OIB2"/>
      <c r="OIC2"/>
      <c r="OID2"/>
      <c r="OIE2"/>
      <c r="OIF2"/>
      <c r="OIG2"/>
      <c r="OIH2"/>
      <c r="OII2"/>
      <c r="OIJ2"/>
      <c r="OIK2"/>
      <c r="OIL2"/>
      <c r="OIM2"/>
      <c r="OIN2"/>
      <c r="OIO2"/>
      <c r="OIP2"/>
      <c r="OIQ2"/>
      <c r="OIR2"/>
      <c r="OIS2"/>
      <c r="OIT2"/>
      <c r="OIU2"/>
      <c r="OIV2"/>
      <c r="OIW2"/>
      <c r="OIX2"/>
      <c r="OIY2"/>
      <c r="OIZ2"/>
      <c r="OJA2"/>
      <c r="OJB2"/>
      <c r="OJC2"/>
      <c r="OJD2"/>
      <c r="OJE2"/>
      <c r="OJF2"/>
      <c r="OJG2"/>
      <c r="OJH2"/>
      <c r="OJI2"/>
      <c r="OJJ2"/>
      <c r="OJK2"/>
      <c r="OJL2"/>
      <c r="OJM2"/>
      <c r="OJN2"/>
      <c r="OJO2"/>
      <c r="OJP2"/>
      <c r="OJQ2"/>
      <c r="OJR2"/>
      <c r="OJS2"/>
      <c r="OJT2"/>
      <c r="OJU2"/>
      <c r="OJV2"/>
      <c r="OJW2"/>
      <c r="OJX2"/>
      <c r="OJY2"/>
      <c r="OJZ2"/>
      <c r="OKA2"/>
      <c r="OKB2"/>
      <c r="OKC2"/>
      <c r="OKD2"/>
      <c r="OKE2"/>
      <c r="OKF2"/>
      <c r="OKG2"/>
      <c r="OKH2"/>
      <c r="OKI2"/>
      <c r="OKJ2"/>
      <c r="OKK2"/>
      <c r="OKL2"/>
      <c r="OKM2"/>
      <c r="OKN2"/>
      <c r="OKO2"/>
      <c r="OKP2"/>
      <c r="OKQ2"/>
      <c r="OKR2"/>
      <c r="OKS2"/>
      <c r="OKT2"/>
      <c r="OKU2"/>
      <c r="OKV2"/>
      <c r="OKW2"/>
      <c r="OKX2"/>
      <c r="OKY2"/>
      <c r="OKZ2"/>
      <c r="OLA2"/>
      <c r="OLB2"/>
      <c r="OLC2"/>
      <c r="OLD2"/>
      <c r="OLE2"/>
      <c r="OLF2"/>
      <c r="OLG2"/>
      <c r="OLH2"/>
      <c r="OLI2"/>
      <c r="OLJ2"/>
      <c r="OLK2"/>
      <c r="OLL2"/>
      <c r="OLM2"/>
      <c r="OLN2"/>
      <c r="OLO2"/>
      <c r="OLP2"/>
      <c r="OLQ2"/>
      <c r="OLR2"/>
      <c r="OLS2"/>
      <c r="OLT2"/>
      <c r="OLU2"/>
      <c r="OLV2"/>
      <c r="OLW2"/>
      <c r="OLX2"/>
      <c r="OLY2"/>
      <c r="OLZ2"/>
      <c r="OMA2"/>
      <c r="OMB2"/>
      <c r="OMC2"/>
      <c r="OMD2"/>
      <c r="OME2"/>
      <c r="OMF2"/>
      <c r="OMG2"/>
      <c r="OMH2"/>
      <c r="OMI2"/>
      <c r="OMJ2"/>
      <c r="OMK2"/>
      <c r="OML2"/>
      <c r="OMM2"/>
      <c r="OMN2"/>
      <c r="OMO2"/>
      <c r="OMP2"/>
      <c r="OMQ2"/>
      <c r="OMR2"/>
      <c r="OMS2"/>
      <c r="OMT2"/>
      <c r="OMU2"/>
      <c r="OMV2"/>
      <c r="OMW2"/>
      <c r="OMX2"/>
      <c r="OMY2"/>
      <c r="OMZ2"/>
      <c r="ONA2"/>
      <c r="ONB2"/>
      <c r="ONC2"/>
      <c r="OND2"/>
      <c r="ONE2"/>
      <c r="ONF2"/>
      <c r="ONG2"/>
      <c r="ONH2"/>
      <c r="ONI2"/>
      <c r="ONJ2"/>
      <c r="ONK2"/>
      <c r="ONL2"/>
      <c r="ONM2"/>
      <c r="ONN2"/>
      <c r="ONO2"/>
      <c r="ONP2"/>
      <c r="ONQ2"/>
      <c r="ONR2"/>
      <c r="ONS2"/>
      <c r="ONT2"/>
      <c r="ONU2"/>
      <c r="ONV2"/>
      <c r="ONW2"/>
      <c r="ONX2"/>
      <c r="ONY2"/>
      <c r="ONZ2"/>
      <c r="OOA2"/>
      <c r="OOB2"/>
      <c r="OOC2"/>
      <c r="OOD2"/>
      <c r="OOE2"/>
      <c r="OOF2"/>
      <c r="OOG2"/>
      <c r="OOH2"/>
      <c r="OOI2"/>
      <c r="OOJ2"/>
      <c r="OOK2"/>
      <c r="OOL2"/>
      <c r="OOM2"/>
      <c r="OON2"/>
      <c r="OOO2"/>
      <c r="OOP2"/>
      <c r="OOQ2"/>
      <c r="OOR2"/>
      <c r="OOS2"/>
      <c r="OOT2"/>
      <c r="OOU2"/>
      <c r="OOV2"/>
      <c r="OOW2"/>
      <c r="OOX2"/>
      <c r="OOY2"/>
      <c r="OOZ2"/>
      <c r="OPA2"/>
      <c r="OPB2"/>
      <c r="OPC2"/>
      <c r="OPD2"/>
      <c r="OPE2"/>
      <c r="OPF2"/>
      <c r="OPG2"/>
      <c r="OPH2"/>
      <c r="OPI2"/>
      <c r="OPJ2"/>
      <c r="OPK2"/>
      <c r="OPL2"/>
      <c r="OPM2"/>
      <c r="OPN2"/>
      <c r="OPO2"/>
      <c r="OPP2"/>
      <c r="OPQ2"/>
      <c r="OPR2"/>
      <c r="OPS2"/>
      <c r="OPT2"/>
      <c r="OPU2"/>
      <c r="OPV2"/>
      <c r="OPW2"/>
      <c r="OPX2"/>
      <c r="OPY2"/>
      <c r="OPZ2"/>
      <c r="OQA2"/>
      <c r="OQB2"/>
      <c r="OQC2"/>
      <c r="OQD2"/>
      <c r="OQE2"/>
      <c r="OQF2"/>
      <c r="OQG2"/>
      <c r="OQH2"/>
      <c r="OQI2"/>
      <c r="OQJ2"/>
      <c r="OQK2"/>
      <c r="OQL2"/>
      <c r="OQM2"/>
      <c r="OQN2"/>
      <c r="OQO2"/>
      <c r="OQP2"/>
      <c r="OQQ2"/>
      <c r="OQR2"/>
      <c r="OQS2"/>
      <c r="OQT2"/>
      <c r="OQU2"/>
      <c r="OQV2"/>
      <c r="OQW2"/>
      <c r="OQX2"/>
      <c r="OQY2"/>
      <c r="OQZ2"/>
      <c r="ORA2"/>
      <c r="ORB2"/>
      <c r="ORC2"/>
      <c r="ORD2"/>
      <c r="ORE2"/>
      <c r="ORF2"/>
      <c r="ORG2"/>
      <c r="ORH2"/>
      <c r="ORI2"/>
      <c r="ORJ2"/>
      <c r="ORK2"/>
      <c r="ORL2"/>
      <c r="ORM2"/>
      <c r="ORN2"/>
      <c r="ORO2"/>
      <c r="ORP2"/>
      <c r="ORQ2"/>
      <c r="ORR2"/>
      <c r="ORS2"/>
      <c r="ORT2"/>
      <c r="ORU2"/>
      <c r="ORV2"/>
      <c r="ORW2"/>
      <c r="ORX2"/>
      <c r="ORY2"/>
      <c r="ORZ2"/>
      <c r="OSA2"/>
      <c r="OSB2"/>
      <c r="OSC2"/>
      <c r="OSD2"/>
      <c r="OSE2"/>
      <c r="OSF2"/>
      <c r="OSG2"/>
      <c r="OSH2"/>
      <c r="OSI2"/>
      <c r="OSJ2"/>
      <c r="OSK2"/>
      <c r="OSL2"/>
      <c r="OSM2"/>
      <c r="OSN2"/>
      <c r="OSO2"/>
      <c r="OSP2"/>
      <c r="OSQ2"/>
      <c r="OSR2"/>
      <c r="OSS2"/>
      <c r="OST2"/>
      <c r="OSU2"/>
      <c r="OSV2"/>
      <c r="OSW2"/>
      <c r="OSX2"/>
      <c r="OSY2"/>
      <c r="OSZ2"/>
      <c r="OTA2"/>
      <c r="OTB2"/>
      <c r="OTC2"/>
      <c r="OTD2"/>
      <c r="OTE2"/>
      <c r="OTF2"/>
      <c r="OTG2"/>
      <c r="OTH2"/>
      <c r="OTI2"/>
      <c r="OTJ2"/>
      <c r="OTK2"/>
      <c r="OTL2"/>
      <c r="OTM2"/>
      <c r="OTN2"/>
      <c r="OTO2"/>
      <c r="OTP2"/>
      <c r="OTQ2"/>
      <c r="OTR2"/>
      <c r="OTS2"/>
      <c r="OTT2"/>
      <c r="OTU2"/>
      <c r="OTV2"/>
      <c r="OTW2"/>
      <c r="OTX2"/>
      <c r="OTY2"/>
      <c r="OTZ2"/>
      <c r="OUA2"/>
      <c r="OUB2"/>
      <c r="OUC2"/>
      <c r="OUD2"/>
      <c r="OUE2"/>
      <c r="OUF2"/>
      <c r="OUG2"/>
      <c r="OUH2"/>
      <c r="OUI2"/>
      <c r="OUJ2"/>
      <c r="OUK2"/>
      <c r="OUL2"/>
      <c r="OUM2"/>
      <c r="OUN2"/>
      <c r="OUO2"/>
      <c r="OUP2"/>
      <c r="OUQ2"/>
      <c r="OUR2"/>
      <c r="OUS2"/>
      <c r="OUT2"/>
      <c r="OUU2"/>
      <c r="OUV2"/>
      <c r="OUW2"/>
      <c r="OUX2"/>
      <c r="OUY2"/>
      <c r="OUZ2"/>
      <c r="OVA2"/>
      <c r="OVB2"/>
      <c r="OVC2"/>
      <c r="OVD2"/>
      <c r="OVE2"/>
      <c r="OVF2"/>
      <c r="OVG2"/>
      <c r="OVH2"/>
      <c r="OVI2"/>
      <c r="OVJ2"/>
      <c r="OVK2"/>
      <c r="OVL2"/>
      <c r="OVM2"/>
      <c r="OVN2"/>
      <c r="OVO2"/>
      <c r="OVP2"/>
      <c r="OVQ2"/>
      <c r="OVR2"/>
      <c r="OVS2"/>
      <c r="OVT2"/>
      <c r="OVU2"/>
      <c r="OVV2"/>
      <c r="OVW2"/>
      <c r="OVX2"/>
      <c r="OVY2"/>
      <c r="OVZ2"/>
      <c r="OWA2"/>
      <c r="OWB2"/>
      <c r="OWC2"/>
      <c r="OWD2"/>
      <c r="OWE2"/>
      <c r="OWF2"/>
      <c r="OWG2"/>
      <c r="OWH2"/>
      <c r="OWI2"/>
      <c r="OWJ2"/>
      <c r="OWK2"/>
      <c r="OWL2"/>
      <c r="OWM2"/>
      <c r="OWN2"/>
      <c r="OWO2"/>
      <c r="OWP2"/>
      <c r="OWQ2"/>
      <c r="OWR2"/>
      <c r="OWS2"/>
      <c r="OWT2"/>
      <c r="OWU2"/>
      <c r="OWV2"/>
      <c r="OWW2"/>
      <c r="OWX2"/>
      <c r="OWY2"/>
      <c r="OWZ2"/>
      <c r="OXA2"/>
      <c r="OXB2"/>
      <c r="OXC2"/>
      <c r="OXD2"/>
      <c r="OXE2"/>
      <c r="OXF2"/>
      <c r="OXG2"/>
      <c r="OXH2"/>
      <c r="OXI2"/>
      <c r="OXJ2"/>
      <c r="OXK2"/>
      <c r="OXL2"/>
      <c r="OXM2"/>
      <c r="OXN2"/>
      <c r="OXO2"/>
      <c r="OXP2"/>
      <c r="OXQ2"/>
      <c r="OXR2"/>
      <c r="OXS2"/>
      <c r="OXT2"/>
      <c r="OXU2"/>
      <c r="OXV2"/>
      <c r="OXW2"/>
      <c r="OXX2"/>
      <c r="OXY2"/>
      <c r="OXZ2"/>
      <c r="OYA2"/>
      <c r="OYB2"/>
      <c r="OYC2"/>
      <c r="OYD2"/>
      <c r="OYE2"/>
      <c r="OYF2"/>
      <c r="OYG2"/>
      <c r="OYH2"/>
      <c r="OYI2"/>
      <c r="OYJ2"/>
      <c r="OYK2"/>
      <c r="OYL2"/>
      <c r="OYM2"/>
      <c r="OYN2"/>
      <c r="OYO2"/>
      <c r="OYP2"/>
      <c r="OYQ2"/>
      <c r="OYR2"/>
      <c r="OYS2"/>
      <c r="OYT2"/>
      <c r="OYU2"/>
      <c r="OYV2"/>
      <c r="OYW2"/>
      <c r="OYX2"/>
      <c r="OYY2"/>
      <c r="OYZ2"/>
      <c r="OZA2"/>
      <c r="OZB2"/>
      <c r="OZC2"/>
      <c r="OZD2"/>
      <c r="OZE2"/>
      <c r="OZF2"/>
      <c r="OZG2"/>
      <c r="OZH2"/>
      <c r="OZI2"/>
      <c r="OZJ2"/>
      <c r="OZK2"/>
      <c r="OZL2"/>
      <c r="OZM2"/>
      <c r="OZN2"/>
      <c r="OZO2"/>
      <c r="OZP2"/>
      <c r="OZQ2"/>
      <c r="OZR2"/>
      <c r="OZS2"/>
      <c r="OZT2"/>
      <c r="OZU2"/>
      <c r="OZV2"/>
      <c r="OZW2"/>
      <c r="OZX2"/>
      <c r="OZY2"/>
      <c r="OZZ2"/>
      <c r="PAA2"/>
      <c r="PAB2"/>
      <c r="PAC2"/>
      <c r="PAD2"/>
      <c r="PAE2"/>
      <c r="PAF2"/>
      <c r="PAG2"/>
      <c r="PAH2"/>
      <c r="PAI2"/>
      <c r="PAJ2"/>
      <c r="PAK2"/>
      <c r="PAL2"/>
      <c r="PAM2"/>
      <c r="PAN2"/>
      <c r="PAO2"/>
      <c r="PAP2"/>
      <c r="PAQ2"/>
      <c r="PAR2"/>
      <c r="PAS2"/>
      <c r="PAT2"/>
      <c r="PAU2"/>
      <c r="PAV2"/>
      <c r="PAW2"/>
      <c r="PAX2"/>
      <c r="PAY2"/>
      <c r="PAZ2"/>
      <c r="PBA2"/>
      <c r="PBB2"/>
      <c r="PBC2"/>
      <c r="PBD2"/>
      <c r="PBE2"/>
      <c r="PBF2"/>
      <c r="PBG2"/>
      <c r="PBH2"/>
      <c r="PBI2"/>
      <c r="PBJ2"/>
      <c r="PBK2"/>
      <c r="PBL2"/>
      <c r="PBM2"/>
      <c r="PBN2"/>
      <c r="PBO2"/>
      <c r="PBP2"/>
      <c r="PBQ2"/>
      <c r="PBR2"/>
      <c r="PBS2"/>
      <c r="PBT2"/>
      <c r="PBU2"/>
      <c r="PBV2"/>
      <c r="PBW2"/>
      <c r="PBX2"/>
      <c r="PBY2"/>
      <c r="PBZ2"/>
      <c r="PCA2"/>
      <c r="PCB2"/>
      <c r="PCC2"/>
      <c r="PCD2"/>
      <c r="PCE2"/>
      <c r="PCF2"/>
      <c r="PCG2"/>
      <c r="PCH2"/>
      <c r="PCI2"/>
      <c r="PCJ2"/>
      <c r="PCK2"/>
      <c r="PCL2"/>
      <c r="PCM2"/>
      <c r="PCN2"/>
      <c r="PCO2"/>
      <c r="PCP2"/>
      <c r="PCQ2"/>
      <c r="PCR2"/>
      <c r="PCS2"/>
      <c r="PCT2"/>
      <c r="PCU2"/>
      <c r="PCV2"/>
      <c r="PCW2"/>
      <c r="PCX2"/>
      <c r="PCY2"/>
      <c r="PCZ2"/>
      <c r="PDA2"/>
      <c r="PDB2"/>
      <c r="PDC2"/>
      <c r="PDD2"/>
      <c r="PDE2"/>
      <c r="PDF2"/>
      <c r="PDG2"/>
      <c r="PDH2"/>
      <c r="PDI2"/>
      <c r="PDJ2"/>
      <c r="PDK2"/>
      <c r="PDL2"/>
      <c r="PDM2"/>
      <c r="PDN2"/>
      <c r="PDO2"/>
      <c r="PDP2"/>
      <c r="PDQ2"/>
      <c r="PDR2"/>
      <c r="PDS2"/>
      <c r="PDT2"/>
      <c r="PDU2"/>
      <c r="PDV2"/>
      <c r="PDW2"/>
      <c r="PDX2"/>
      <c r="PDY2"/>
      <c r="PDZ2"/>
      <c r="PEA2"/>
      <c r="PEB2"/>
      <c r="PEC2"/>
      <c r="PED2"/>
      <c r="PEE2"/>
      <c r="PEF2"/>
      <c r="PEG2"/>
      <c r="PEH2"/>
      <c r="PEI2"/>
      <c r="PEJ2"/>
      <c r="PEK2"/>
      <c r="PEL2"/>
      <c r="PEM2"/>
      <c r="PEN2"/>
      <c r="PEO2"/>
      <c r="PEP2"/>
      <c r="PEQ2"/>
      <c r="PER2"/>
      <c r="PES2"/>
      <c r="PET2"/>
      <c r="PEU2"/>
      <c r="PEV2"/>
      <c r="PEW2"/>
      <c r="PEX2"/>
      <c r="PEY2"/>
      <c r="PEZ2"/>
      <c r="PFA2"/>
      <c r="PFB2"/>
      <c r="PFC2"/>
      <c r="PFD2"/>
      <c r="PFE2"/>
      <c r="PFF2"/>
      <c r="PFG2"/>
      <c r="PFH2"/>
      <c r="PFI2"/>
      <c r="PFJ2"/>
      <c r="PFK2"/>
      <c r="PFL2"/>
      <c r="PFM2"/>
      <c r="PFN2"/>
      <c r="PFO2"/>
      <c r="PFP2"/>
      <c r="PFQ2"/>
      <c r="PFR2"/>
      <c r="PFS2"/>
      <c r="PFT2"/>
      <c r="PFU2"/>
      <c r="PFV2"/>
      <c r="PFW2"/>
      <c r="PFX2"/>
      <c r="PFY2"/>
      <c r="PFZ2"/>
      <c r="PGA2"/>
      <c r="PGB2"/>
      <c r="PGC2"/>
      <c r="PGD2"/>
      <c r="PGE2"/>
      <c r="PGF2"/>
      <c r="PGG2"/>
      <c r="PGH2"/>
      <c r="PGI2"/>
      <c r="PGJ2"/>
      <c r="PGK2"/>
      <c r="PGL2"/>
      <c r="PGM2"/>
      <c r="PGN2"/>
      <c r="PGO2"/>
      <c r="PGP2"/>
      <c r="PGQ2"/>
      <c r="PGR2"/>
      <c r="PGS2"/>
      <c r="PGT2"/>
      <c r="PGU2"/>
      <c r="PGV2"/>
      <c r="PGW2"/>
      <c r="PGX2"/>
      <c r="PGY2"/>
      <c r="PGZ2"/>
      <c r="PHA2"/>
      <c r="PHB2"/>
      <c r="PHC2"/>
      <c r="PHD2"/>
      <c r="PHE2"/>
      <c r="PHF2"/>
      <c r="PHG2"/>
      <c r="PHH2"/>
      <c r="PHI2"/>
      <c r="PHJ2"/>
      <c r="PHK2"/>
      <c r="PHL2"/>
      <c r="PHM2"/>
      <c r="PHN2"/>
      <c r="PHO2"/>
      <c r="PHP2"/>
      <c r="PHQ2"/>
      <c r="PHR2"/>
      <c r="PHS2"/>
      <c r="PHT2"/>
      <c r="PHU2"/>
      <c r="PHV2"/>
      <c r="PHW2"/>
      <c r="PHX2"/>
      <c r="PHY2"/>
      <c r="PHZ2"/>
      <c r="PIA2"/>
      <c r="PIB2"/>
      <c r="PIC2"/>
      <c r="PID2"/>
      <c r="PIE2"/>
      <c r="PIF2"/>
      <c r="PIG2"/>
      <c r="PIH2"/>
      <c r="PII2"/>
      <c r="PIJ2"/>
      <c r="PIK2"/>
      <c r="PIL2"/>
      <c r="PIM2"/>
      <c r="PIN2"/>
      <c r="PIO2"/>
      <c r="PIP2"/>
      <c r="PIQ2"/>
      <c r="PIR2"/>
      <c r="PIS2"/>
      <c r="PIT2"/>
      <c r="PIU2"/>
      <c r="PIV2"/>
      <c r="PIW2"/>
      <c r="PIX2"/>
      <c r="PIY2"/>
      <c r="PIZ2"/>
      <c r="PJA2"/>
      <c r="PJB2"/>
      <c r="PJC2"/>
      <c r="PJD2"/>
      <c r="PJE2"/>
      <c r="PJF2"/>
      <c r="PJG2"/>
      <c r="PJH2"/>
      <c r="PJI2"/>
      <c r="PJJ2"/>
      <c r="PJK2"/>
      <c r="PJL2"/>
      <c r="PJM2"/>
      <c r="PJN2"/>
      <c r="PJO2"/>
      <c r="PJP2"/>
      <c r="PJQ2"/>
      <c r="PJR2"/>
      <c r="PJS2"/>
      <c r="PJT2"/>
      <c r="PJU2"/>
      <c r="PJV2"/>
      <c r="PJW2"/>
      <c r="PJX2"/>
      <c r="PJY2"/>
      <c r="PJZ2"/>
      <c r="PKA2"/>
      <c r="PKB2"/>
      <c r="PKC2"/>
      <c r="PKD2"/>
      <c r="PKE2"/>
      <c r="PKF2"/>
      <c r="PKG2"/>
      <c r="PKH2"/>
      <c r="PKI2"/>
      <c r="PKJ2"/>
      <c r="PKK2"/>
      <c r="PKL2"/>
      <c r="PKM2"/>
      <c r="PKN2"/>
      <c r="PKO2"/>
      <c r="PKP2"/>
      <c r="PKQ2"/>
      <c r="PKR2"/>
      <c r="PKS2"/>
      <c r="PKT2"/>
      <c r="PKU2"/>
      <c r="PKV2"/>
      <c r="PKW2"/>
      <c r="PKX2"/>
      <c r="PKY2"/>
      <c r="PKZ2"/>
      <c r="PLA2"/>
      <c r="PLB2"/>
      <c r="PLC2"/>
      <c r="PLD2"/>
      <c r="PLE2"/>
      <c r="PLF2"/>
      <c r="PLG2"/>
      <c r="PLH2"/>
      <c r="PLI2"/>
      <c r="PLJ2"/>
      <c r="PLK2"/>
      <c r="PLL2"/>
      <c r="PLM2"/>
      <c r="PLN2"/>
      <c r="PLO2"/>
      <c r="PLP2"/>
      <c r="PLQ2"/>
      <c r="PLR2"/>
      <c r="PLS2"/>
      <c r="PLT2"/>
      <c r="PLU2"/>
      <c r="PLV2"/>
      <c r="PLW2"/>
      <c r="PLX2"/>
      <c r="PLY2"/>
      <c r="PLZ2"/>
      <c r="PMA2"/>
      <c r="PMB2"/>
      <c r="PMC2"/>
      <c r="PMD2"/>
      <c r="PME2"/>
      <c r="PMF2"/>
      <c r="PMG2"/>
      <c r="PMH2"/>
      <c r="PMI2"/>
      <c r="PMJ2"/>
      <c r="PMK2"/>
      <c r="PML2"/>
      <c r="PMM2"/>
      <c r="PMN2"/>
      <c r="PMO2"/>
      <c r="PMP2"/>
      <c r="PMQ2"/>
      <c r="PMR2"/>
      <c r="PMS2"/>
      <c r="PMT2"/>
      <c r="PMU2"/>
      <c r="PMV2"/>
      <c r="PMW2"/>
      <c r="PMX2"/>
      <c r="PMY2"/>
      <c r="PMZ2"/>
      <c r="PNA2"/>
      <c r="PNB2"/>
      <c r="PNC2"/>
      <c r="PND2"/>
      <c r="PNE2"/>
      <c r="PNF2"/>
      <c r="PNG2"/>
      <c r="PNH2"/>
      <c r="PNI2"/>
      <c r="PNJ2"/>
      <c r="PNK2"/>
      <c r="PNL2"/>
      <c r="PNM2"/>
      <c r="PNN2"/>
      <c r="PNO2"/>
      <c r="PNP2"/>
      <c r="PNQ2"/>
      <c r="PNR2"/>
      <c r="PNS2"/>
      <c r="PNT2"/>
      <c r="PNU2"/>
      <c r="PNV2"/>
      <c r="PNW2"/>
      <c r="PNX2"/>
      <c r="PNY2"/>
      <c r="PNZ2"/>
      <c r="POA2"/>
      <c r="POB2"/>
      <c r="POC2"/>
      <c r="POD2"/>
      <c r="POE2"/>
      <c r="POF2"/>
      <c r="POG2"/>
      <c r="POH2"/>
      <c r="POI2"/>
      <c r="POJ2"/>
      <c r="POK2"/>
      <c r="POL2"/>
      <c r="POM2"/>
      <c r="PON2"/>
      <c r="POO2"/>
      <c r="POP2"/>
      <c r="POQ2"/>
      <c r="POR2"/>
      <c r="POS2"/>
      <c r="POT2"/>
      <c r="POU2"/>
      <c r="POV2"/>
      <c r="POW2"/>
      <c r="POX2"/>
      <c r="POY2"/>
      <c r="POZ2"/>
      <c r="PPA2"/>
      <c r="PPB2"/>
      <c r="PPC2"/>
      <c r="PPD2"/>
      <c r="PPE2"/>
      <c r="PPF2"/>
      <c r="PPG2"/>
      <c r="PPH2"/>
      <c r="PPI2"/>
      <c r="PPJ2"/>
      <c r="PPK2"/>
      <c r="PPL2"/>
      <c r="PPM2"/>
      <c r="PPN2"/>
      <c r="PPO2"/>
      <c r="PPP2"/>
      <c r="PPQ2"/>
      <c r="PPR2"/>
      <c r="PPS2"/>
      <c r="PPT2"/>
      <c r="PPU2"/>
      <c r="PPV2"/>
      <c r="PPW2"/>
      <c r="PPX2"/>
      <c r="PPY2"/>
      <c r="PPZ2"/>
      <c r="PQA2"/>
      <c r="PQB2"/>
      <c r="PQC2"/>
      <c r="PQD2"/>
      <c r="PQE2"/>
      <c r="PQF2"/>
      <c r="PQG2"/>
      <c r="PQH2"/>
      <c r="PQI2"/>
      <c r="PQJ2"/>
      <c r="PQK2"/>
      <c r="PQL2"/>
      <c r="PQM2"/>
      <c r="PQN2"/>
      <c r="PQO2"/>
      <c r="PQP2"/>
      <c r="PQQ2"/>
      <c r="PQR2"/>
      <c r="PQS2"/>
      <c r="PQT2"/>
      <c r="PQU2"/>
      <c r="PQV2"/>
      <c r="PQW2"/>
      <c r="PQX2"/>
      <c r="PQY2"/>
      <c r="PQZ2"/>
      <c r="PRA2"/>
      <c r="PRB2"/>
      <c r="PRC2"/>
      <c r="PRD2"/>
      <c r="PRE2"/>
      <c r="PRF2"/>
      <c r="PRG2"/>
      <c r="PRH2"/>
      <c r="PRI2"/>
      <c r="PRJ2"/>
      <c r="PRK2"/>
      <c r="PRL2"/>
      <c r="PRM2"/>
      <c r="PRN2"/>
      <c r="PRO2"/>
      <c r="PRP2"/>
      <c r="PRQ2"/>
      <c r="PRR2"/>
      <c r="PRS2"/>
      <c r="PRT2"/>
      <c r="PRU2"/>
      <c r="PRV2"/>
      <c r="PRW2"/>
      <c r="PRX2"/>
      <c r="PRY2"/>
      <c r="PRZ2"/>
      <c r="PSA2"/>
      <c r="PSB2"/>
      <c r="PSC2"/>
      <c r="PSD2"/>
      <c r="PSE2"/>
      <c r="PSF2"/>
      <c r="PSG2"/>
      <c r="PSH2"/>
      <c r="PSI2"/>
      <c r="PSJ2"/>
      <c r="PSK2"/>
      <c r="PSL2"/>
      <c r="PSM2"/>
      <c r="PSN2"/>
      <c r="PSO2"/>
      <c r="PSP2"/>
      <c r="PSQ2"/>
      <c r="PSR2"/>
      <c r="PSS2"/>
      <c r="PST2"/>
      <c r="PSU2"/>
      <c r="PSV2"/>
      <c r="PSW2"/>
      <c r="PSX2"/>
      <c r="PSY2"/>
      <c r="PSZ2"/>
      <c r="PTA2"/>
      <c r="PTB2"/>
      <c r="PTC2"/>
      <c r="PTD2"/>
      <c r="PTE2"/>
      <c r="PTF2"/>
      <c r="PTG2"/>
      <c r="PTH2"/>
      <c r="PTI2"/>
      <c r="PTJ2"/>
      <c r="PTK2"/>
      <c r="PTL2"/>
      <c r="PTM2"/>
      <c r="PTN2"/>
      <c r="PTO2"/>
      <c r="PTP2"/>
      <c r="PTQ2"/>
      <c r="PTR2"/>
      <c r="PTS2"/>
      <c r="PTT2"/>
      <c r="PTU2"/>
      <c r="PTV2"/>
      <c r="PTW2"/>
      <c r="PTX2"/>
      <c r="PTY2"/>
      <c r="PTZ2"/>
      <c r="PUA2"/>
      <c r="PUB2"/>
      <c r="PUC2"/>
      <c r="PUD2"/>
      <c r="PUE2"/>
      <c r="PUF2"/>
      <c r="PUG2"/>
      <c r="PUH2"/>
      <c r="PUI2"/>
      <c r="PUJ2"/>
      <c r="PUK2"/>
      <c r="PUL2"/>
      <c r="PUM2"/>
      <c r="PUN2"/>
      <c r="PUO2"/>
      <c r="PUP2"/>
      <c r="PUQ2"/>
      <c r="PUR2"/>
      <c r="PUS2"/>
      <c r="PUT2"/>
      <c r="PUU2"/>
      <c r="PUV2"/>
      <c r="PUW2"/>
      <c r="PUX2"/>
      <c r="PUY2"/>
      <c r="PUZ2"/>
      <c r="PVA2"/>
      <c r="PVB2"/>
      <c r="PVC2"/>
      <c r="PVD2"/>
      <c r="PVE2"/>
      <c r="PVF2"/>
      <c r="PVG2"/>
      <c r="PVH2"/>
      <c r="PVI2"/>
      <c r="PVJ2"/>
      <c r="PVK2"/>
      <c r="PVL2"/>
      <c r="PVM2"/>
      <c r="PVN2"/>
      <c r="PVO2"/>
      <c r="PVP2"/>
      <c r="PVQ2"/>
      <c r="PVR2"/>
      <c r="PVS2"/>
      <c r="PVT2"/>
      <c r="PVU2"/>
      <c r="PVV2"/>
      <c r="PVW2"/>
      <c r="PVX2"/>
      <c r="PVY2"/>
      <c r="PVZ2"/>
      <c r="PWA2"/>
      <c r="PWB2"/>
      <c r="PWC2"/>
      <c r="PWD2"/>
      <c r="PWE2"/>
      <c r="PWF2"/>
      <c r="PWG2"/>
      <c r="PWH2"/>
      <c r="PWI2"/>
      <c r="PWJ2"/>
      <c r="PWK2"/>
      <c r="PWL2"/>
      <c r="PWM2"/>
      <c r="PWN2"/>
      <c r="PWO2"/>
      <c r="PWP2"/>
      <c r="PWQ2"/>
      <c r="PWR2"/>
      <c r="PWS2"/>
      <c r="PWT2"/>
      <c r="PWU2"/>
      <c r="PWV2"/>
      <c r="PWW2"/>
      <c r="PWX2"/>
      <c r="PWY2"/>
      <c r="PWZ2"/>
      <c r="PXA2"/>
      <c r="PXB2"/>
      <c r="PXC2"/>
      <c r="PXD2"/>
      <c r="PXE2"/>
      <c r="PXF2"/>
      <c r="PXG2"/>
      <c r="PXH2"/>
      <c r="PXI2"/>
      <c r="PXJ2"/>
      <c r="PXK2"/>
      <c r="PXL2"/>
      <c r="PXM2"/>
      <c r="PXN2"/>
      <c r="PXO2"/>
      <c r="PXP2"/>
      <c r="PXQ2"/>
      <c r="PXR2"/>
      <c r="PXS2"/>
      <c r="PXT2"/>
      <c r="PXU2"/>
      <c r="PXV2"/>
      <c r="PXW2"/>
      <c r="PXX2"/>
      <c r="PXY2"/>
      <c r="PXZ2"/>
      <c r="PYA2"/>
      <c r="PYB2"/>
      <c r="PYC2"/>
      <c r="PYD2"/>
      <c r="PYE2"/>
      <c r="PYF2"/>
      <c r="PYG2"/>
      <c r="PYH2"/>
      <c r="PYI2"/>
      <c r="PYJ2"/>
      <c r="PYK2"/>
      <c r="PYL2"/>
      <c r="PYM2"/>
      <c r="PYN2"/>
      <c r="PYO2"/>
      <c r="PYP2"/>
      <c r="PYQ2"/>
      <c r="PYR2"/>
      <c r="PYS2"/>
      <c r="PYT2"/>
      <c r="PYU2"/>
      <c r="PYV2"/>
      <c r="PYW2"/>
      <c r="PYX2"/>
      <c r="PYY2"/>
      <c r="PYZ2"/>
      <c r="PZA2"/>
      <c r="PZB2"/>
      <c r="PZC2"/>
      <c r="PZD2"/>
      <c r="PZE2"/>
      <c r="PZF2"/>
      <c r="PZG2"/>
      <c r="PZH2"/>
      <c r="PZI2"/>
      <c r="PZJ2"/>
      <c r="PZK2"/>
      <c r="PZL2"/>
      <c r="PZM2"/>
      <c r="PZN2"/>
      <c r="PZO2"/>
      <c r="PZP2"/>
      <c r="PZQ2"/>
      <c r="PZR2"/>
      <c r="PZS2"/>
      <c r="PZT2"/>
      <c r="PZU2"/>
      <c r="PZV2"/>
      <c r="PZW2"/>
      <c r="PZX2"/>
      <c r="PZY2"/>
      <c r="PZZ2"/>
      <c r="QAA2"/>
      <c r="QAB2"/>
      <c r="QAC2"/>
      <c r="QAD2"/>
      <c r="QAE2"/>
      <c r="QAF2"/>
      <c r="QAG2"/>
      <c r="QAH2"/>
      <c r="QAI2"/>
      <c r="QAJ2"/>
      <c r="QAK2"/>
      <c r="QAL2"/>
      <c r="QAM2"/>
      <c r="QAN2"/>
      <c r="QAO2"/>
      <c r="QAP2"/>
      <c r="QAQ2"/>
      <c r="QAR2"/>
      <c r="QAS2"/>
      <c r="QAT2"/>
      <c r="QAU2"/>
      <c r="QAV2"/>
      <c r="QAW2"/>
      <c r="QAX2"/>
      <c r="QAY2"/>
      <c r="QAZ2"/>
      <c r="QBA2"/>
      <c r="QBB2"/>
      <c r="QBC2"/>
      <c r="QBD2"/>
      <c r="QBE2"/>
      <c r="QBF2"/>
      <c r="QBG2"/>
      <c r="QBH2"/>
      <c r="QBI2"/>
      <c r="QBJ2"/>
      <c r="QBK2"/>
      <c r="QBL2"/>
      <c r="QBM2"/>
      <c r="QBN2"/>
      <c r="QBO2"/>
      <c r="QBP2"/>
      <c r="QBQ2"/>
      <c r="QBR2"/>
      <c r="QBS2"/>
      <c r="QBT2"/>
      <c r="QBU2"/>
      <c r="QBV2"/>
      <c r="QBW2"/>
      <c r="QBX2"/>
      <c r="QBY2"/>
      <c r="QBZ2"/>
      <c r="QCA2"/>
      <c r="QCB2"/>
      <c r="QCC2"/>
      <c r="QCD2"/>
      <c r="QCE2"/>
      <c r="QCF2"/>
      <c r="QCG2"/>
      <c r="QCH2"/>
      <c r="QCI2"/>
      <c r="QCJ2"/>
      <c r="QCK2"/>
      <c r="QCL2"/>
      <c r="QCM2"/>
      <c r="QCN2"/>
      <c r="QCO2"/>
      <c r="QCP2"/>
      <c r="QCQ2"/>
      <c r="QCR2"/>
      <c r="QCS2"/>
      <c r="QCT2"/>
      <c r="QCU2"/>
      <c r="QCV2"/>
      <c r="QCW2"/>
      <c r="QCX2"/>
      <c r="QCY2"/>
      <c r="QCZ2"/>
      <c r="QDA2"/>
      <c r="QDB2"/>
      <c r="QDC2"/>
      <c r="QDD2"/>
      <c r="QDE2"/>
      <c r="QDF2"/>
      <c r="QDG2"/>
      <c r="QDH2"/>
      <c r="QDI2"/>
      <c r="QDJ2"/>
      <c r="QDK2"/>
      <c r="QDL2"/>
      <c r="QDM2"/>
      <c r="QDN2"/>
      <c r="QDO2"/>
      <c r="QDP2"/>
      <c r="QDQ2"/>
      <c r="QDR2"/>
      <c r="QDS2"/>
      <c r="QDT2"/>
      <c r="QDU2"/>
      <c r="QDV2"/>
      <c r="QDW2"/>
      <c r="QDX2"/>
      <c r="QDY2"/>
      <c r="QDZ2"/>
      <c r="QEA2"/>
      <c r="QEB2"/>
      <c r="QEC2"/>
      <c r="QED2"/>
      <c r="QEE2"/>
      <c r="QEF2"/>
      <c r="QEG2"/>
      <c r="QEH2"/>
      <c r="QEI2"/>
      <c r="QEJ2"/>
      <c r="QEK2"/>
      <c r="QEL2"/>
      <c r="QEM2"/>
      <c r="QEN2"/>
      <c r="QEO2"/>
      <c r="QEP2"/>
      <c r="QEQ2"/>
      <c r="QER2"/>
      <c r="QES2"/>
      <c r="QET2"/>
      <c r="QEU2"/>
      <c r="QEV2"/>
      <c r="QEW2"/>
      <c r="QEX2"/>
      <c r="QEY2"/>
      <c r="QEZ2"/>
      <c r="QFA2"/>
      <c r="QFB2"/>
      <c r="QFC2"/>
      <c r="QFD2"/>
      <c r="QFE2"/>
      <c r="QFF2"/>
      <c r="QFG2"/>
      <c r="QFH2"/>
      <c r="QFI2"/>
      <c r="QFJ2"/>
      <c r="QFK2"/>
      <c r="QFL2"/>
      <c r="QFM2"/>
      <c r="QFN2"/>
      <c r="QFO2"/>
      <c r="QFP2"/>
      <c r="QFQ2"/>
      <c r="QFR2"/>
      <c r="QFS2"/>
      <c r="QFT2"/>
      <c r="QFU2"/>
      <c r="QFV2"/>
      <c r="QFW2"/>
      <c r="QFX2"/>
      <c r="QFY2"/>
      <c r="QFZ2"/>
      <c r="QGA2"/>
      <c r="QGB2"/>
      <c r="QGC2"/>
      <c r="QGD2"/>
      <c r="QGE2"/>
      <c r="QGF2"/>
      <c r="QGG2"/>
      <c r="QGH2"/>
      <c r="QGI2"/>
      <c r="QGJ2"/>
      <c r="QGK2"/>
      <c r="QGL2"/>
      <c r="QGM2"/>
      <c r="QGN2"/>
      <c r="QGO2"/>
      <c r="QGP2"/>
      <c r="QGQ2"/>
      <c r="QGR2"/>
      <c r="QGS2"/>
      <c r="QGT2"/>
      <c r="QGU2"/>
      <c r="QGV2"/>
      <c r="QGW2"/>
      <c r="QGX2"/>
      <c r="QGY2"/>
      <c r="QGZ2"/>
      <c r="QHA2"/>
      <c r="QHB2"/>
      <c r="QHC2"/>
      <c r="QHD2"/>
      <c r="QHE2"/>
      <c r="QHF2"/>
      <c r="QHG2"/>
      <c r="QHH2"/>
      <c r="QHI2"/>
      <c r="QHJ2"/>
      <c r="QHK2"/>
      <c r="QHL2"/>
      <c r="QHM2"/>
      <c r="QHN2"/>
      <c r="QHO2"/>
      <c r="QHP2"/>
      <c r="QHQ2"/>
      <c r="QHR2"/>
      <c r="QHS2"/>
      <c r="QHT2"/>
      <c r="QHU2"/>
      <c r="QHV2"/>
      <c r="QHW2"/>
      <c r="QHX2"/>
      <c r="QHY2"/>
      <c r="QHZ2"/>
      <c r="QIA2"/>
      <c r="QIB2"/>
      <c r="QIC2"/>
      <c r="QID2"/>
      <c r="QIE2"/>
      <c r="QIF2"/>
      <c r="QIG2"/>
      <c r="QIH2"/>
      <c r="QII2"/>
      <c r="QIJ2"/>
      <c r="QIK2"/>
      <c r="QIL2"/>
      <c r="QIM2"/>
      <c r="QIN2"/>
      <c r="QIO2"/>
      <c r="QIP2"/>
      <c r="QIQ2"/>
      <c r="QIR2"/>
      <c r="QIS2"/>
      <c r="QIT2"/>
      <c r="QIU2"/>
      <c r="QIV2"/>
      <c r="QIW2"/>
      <c r="QIX2"/>
      <c r="QIY2"/>
      <c r="QIZ2"/>
      <c r="QJA2"/>
      <c r="QJB2"/>
      <c r="QJC2"/>
      <c r="QJD2"/>
      <c r="QJE2"/>
      <c r="QJF2"/>
      <c r="QJG2"/>
      <c r="QJH2"/>
      <c r="QJI2"/>
      <c r="QJJ2"/>
      <c r="QJK2"/>
      <c r="QJL2"/>
      <c r="QJM2"/>
      <c r="QJN2"/>
      <c r="QJO2"/>
      <c r="QJP2"/>
      <c r="QJQ2"/>
      <c r="QJR2"/>
      <c r="QJS2"/>
      <c r="QJT2"/>
      <c r="QJU2"/>
      <c r="QJV2"/>
      <c r="QJW2"/>
      <c r="QJX2"/>
      <c r="QJY2"/>
      <c r="QJZ2"/>
      <c r="QKA2"/>
      <c r="QKB2"/>
      <c r="QKC2"/>
      <c r="QKD2"/>
      <c r="QKE2"/>
      <c r="QKF2"/>
      <c r="QKG2"/>
      <c r="QKH2"/>
      <c r="QKI2"/>
      <c r="QKJ2"/>
      <c r="QKK2"/>
      <c r="QKL2"/>
      <c r="QKM2"/>
      <c r="QKN2"/>
      <c r="QKO2"/>
      <c r="QKP2"/>
      <c r="QKQ2"/>
      <c r="QKR2"/>
      <c r="QKS2"/>
      <c r="QKT2"/>
      <c r="QKU2"/>
      <c r="QKV2"/>
      <c r="QKW2"/>
      <c r="QKX2"/>
      <c r="QKY2"/>
      <c r="QKZ2"/>
      <c r="QLA2"/>
      <c r="QLB2"/>
      <c r="QLC2"/>
      <c r="QLD2"/>
      <c r="QLE2"/>
      <c r="QLF2"/>
      <c r="QLG2"/>
      <c r="QLH2"/>
      <c r="QLI2"/>
      <c r="QLJ2"/>
      <c r="QLK2"/>
      <c r="QLL2"/>
      <c r="QLM2"/>
      <c r="QLN2"/>
      <c r="QLO2"/>
      <c r="QLP2"/>
      <c r="QLQ2"/>
      <c r="QLR2"/>
      <c r="QLS2"/>
      <c r="QLT2"/>
      <c r="QLU2"/>
      <c r="QLV2"/>
      <c r="QLW2"/>
      <c r="QLX2"/>
      <c r="QLY2"/>
      <c r="QLZ2"/>
      <c r="QMA2"/>
      <c r="QMB2"/>
      <c r="QMC2"/>
      <c r="QMD2"/>
      <c r="QME2"/>
      <c r="QMF2"/>
      <c r="QMG2"/>
      <c r="QMH2"/>
      <c r="QMI2"/>
      <c r="QMJ2"/>
      <c r="QMK2"/>
      <c r="QML2"/>
      <c r="QMM2"/>
      <c r="QMN2"/>
      <c r="QMO2"/>
      <c r="QMP2"/>
      <c r="QMQ2"/>
      <c r="QMR2"/>
      <c r="QMS2"/>
      <c r="QMT2"/>
      <c r="QMU2"/>
      <c r="QMV2"/>
      <c r="QMW2"/>
      <c r="QMX2"/>
      <c r="QMY2"/>
      <c r="QMZ2"/>
      <c r="QNA2"/>
      <c r="QNB2"/>
      <c r="QNC2"/>
      <c r="QND2"/>
      <c r="QNE2"/>
      <c r="QNF2"/>
      <c r="QNG2"/>
      <c r="QNH2"/>
      <c r="QNI2"/>
      <c r="QNJ2"/>
      <c r="QNK2"/>
      <c r="QNL2"/>
      <c r="QNM2"/>
      <c r="QNN2"/>
      <c r="QNO2"/>
      <c r="QNP2"/>
      <c r="QNQ2"/>
      <c r="QNR2"/>
      <c r="QNS2"/>
      <c r="QNT2"/>
      <c r="QNU2"/>
      <c r="QNV2"/>
      <c r="QNW2"/>
      <c r="QNX2"/>
      <c r="QNY2"/>
      <c r="QNZ2"/>
      <c r="QOA2"/>
      <c r="QOB2"/>
      <c r="QOC2"/>
      <c r="QOD2"/>
      <c r="QOE2"/>
      <c r="QOF2"/>
      <c r="QOG2"/>
      <c r="QOH2"/>
      <c r="QOI2"/>
      <c r="QOJ2"/>
      <c r="QOK2"/>
      <c r="QOL2"/>
      <c r="QOM2"/>
      <c r="QON2"/>
      <c r="QOO2"/>
      <c r="QOP2"/>
      <c r="QOQ2"/>
      <c r="QOR2"/>
      <c r="QOS2"/>
      <c r="QOT2"/>
      <c r="QOU2"/>
      <c r="QOV2"/>
      <c r="QOW2"/>
      <c r="QOX2"/>
      <c r="QOY2"/>
      <c r="QOZ2"/>
      <c r="QPA2"/>
      <c r="QPB2"/>
      <c r="QPC2"/>
      <c r="QPD2"/>
      <c r="QPE2"/>
      <c r="QPF2"/>
      <c r="QPG2"/>
      <c r="QPH2"/>
      <c r="QPI2"/>
      <c r="QPJ2"/>
      <c r="QPK2"/>
      <c r="QPL2"/>
      <c r="QPM2"/>
      <c r="QPN2"/>
      <c r="QPO2"/>
      <c r="QPP2"/>
      <c r="QPQ2"/>
      <c r="QPR2"/>
      <c r="QPS2"/>
      <c r="QPT2"/>
      <c r="QPU2"/>
      <c r="QPV2"/>
      <c r="QPW2"/>
      <c r="QPX2"/>
      <c r="QPY2"/>
      <c r="QPZ2"/>
      <c r="QQA2"/>
      <c r="QQB2"/>
      <c r="QQC2"/>
      <c r="QQD2"/>
      <c r="QQE2"/>
      <c r="QQF2"/>
      <c r="QQG2"/>
      <c r="QQH2"/>
      <c r="QQI2"/>
      <c r="QQJ2"/>
      <c r="QQK2"/>
      <c r="QQL2"/>
      <c r="QQM2"/>
      <c r="QQN2"/>
      <c r="QQO2"/>
      <c r="QQP2"/>
      <c r="QQQ2"/>
      <c r="QQR2"/>
      <c r="QQS2"/>
      <c r="QQT2"/>
      <c r="QQU2"/>
      <c r="QQV2"/>
      <c r="QQW2"/>
      <c r="QQX2"/>
      <c r="QQY2"/>
      <c r="QQZ2"/>
      <c r="QRA2"/>
      <c r="QRB2"/>
      <c r="QRC2"/>
      <c r="QRD2"/>
      <c r="QRE2"/>
      <c r="QRF2"/>
      <c r="QRG2"/>
      <c r="QRH2"/>
      <c r="QRI2"/>
      <c r="QRJ2"/>
      <c r="QRK2"/>
      <c r="QRL2"/>
      <c r="QRM2"/>
      <c r="QRN2"/>
      <c r="QRO2"/>
      <c r="QRP2"/>
      <c r="QRQ2"/>
      <c r="QRR2"/>
      <c r="QRS2"/>
      <c r="QRT2"/>
      <c r="QRU2"/>
      <c r="QRV2"/>
      <c r="QRW2"/>
      <c r="QRX2"/>
      <c r="QRY2"/>
      <c r="QRZ2"/>
      <c r="QSA2"/>
      <c r="QSB2"/>
      <c r="QSC2"/>
      <c r="QSD2"/>
      <c r="QSE2"/>
      <c r="QSF2"/>
      <c r="QSG2"/>
      <c r="QSH2"/>
      <c r="QSI2"/>
      <c r="QSJ2"/>
      <c r="QSK2"/>
      <c r="QSL2"/>
      <c r="QSM2"/>
      <c r="QSN2"/>
      <c r="QSO2"/>
      <c r="QSP2"/>
      <c r="QSQ2"/>
      <c r="QSR2"/>
      <c r="QSS2"/>
      <c r="QST2"/>
      <c r="QSU2"/>
      <c r="QSV2"/>
      <c r="QSW2"/>
      <c r="QSX2"/>
      <c r="QSY2"/>
      <c r="QSZ2"/>
      <c r="QTA2"/>
      <c r="QTB2"/>
      <c r="QTC2"/>
      <c r="QTD2"/>
      <c r="QTE2"/>
      <c r="QTF2"/>
      <c r="QTG2"/>
      <c r="QTH2"/>
      <c r="QTI2"/>
      <c r="QTJ2"/>
      <c r="QTK2"/>
      <c r="QTL2"/>
      <c r="QTM2"/>
      <c r="QTN2"/>
      <c r="QTO2"/>
      <c r="QTP2"/>
      <c r="QTQ2"/>
      <c r="QTR2"/>
      <c r="QTS2"/>
      <c r="QTT2"/>
      <c r="QTU2"/>
      <c r="QTV2"/>
      <c r="QTW2"/>
      <c r="QTX2"/>
      <c r="QTY2"/>
      <c r="QTZ2"/>
      <c r="QUA2"/>
      <c r="QUB2"/>
      <c r="QUC2"/>
      <c r="QUD2"/>
      <c r="QUE2"/>
      <c r="QUF2"/>
      <c r="QUG2"/>
      <c r="QUH2"/>
      <c r="QUI2"/>
      <c r="QUJ2"/>
      <c r="QUK2"/>
      <c r="QUL2"/>
      <c r="QUM2"/>
      <c r="QUN2"/>
      <c r="QUO2"/>
      <c r="QUP2"/>
      <c r="QUQ2"/>
      <c r="QUR2"/>
      <c r="QUS2"/>
      <c r="QUT2"/>
      <c r="QUU2"/>
      <c r="QUV2"/>
      <c r="QUW2"/>
      <c r="QUX2"/>
      <c r="QUY2"/>
      <c r="QUZ2"/>
      <c r="QVA2"/>
      <c r="QVB2"/>
      <c r="QVC2"/>
      <c r="QVD2"/>
      <c r="QVE2"/>
      <c r="QVF2"/>
      <c r="QVG2"/>
      <c r="QVH2"/>
      <c r="QVI2"/>
      <c r="QVJ2"/>
      <c r="QVK2"/>
      <c r="QVL2"/>
      <c r="QVM2"/>
      <c r="QVN2"/>
      <c r="QVO2"/>
      <c r="QVP2"/>
      <c r="QVQ2"/>
      <c r="QVR2"/>
      <c r="QVS2"/>
      <c r="QVT2"/>
      <c r="QVU2"/>
      <c r="QVV2"/>
      <c r="QVW2"/>
      <c r="QVX2"/>
      <c r="QVY2"/>
      <c r="QVZ2"/>
      <c r="QWA2"/>
      <c r="QWB2"/>
      <c r="QWC2"/>
      <c r="QWD2"/>
      <c r="QWE2"/>
      <c r="QWF2"/>
      <c r="QWG2"/>
      <c r="QWH2"/>
      <c r="QWI2"/>
      <c r="QWJ2"/>
      <c r="QWK2"/>
      <c r="QWL2"/>
      <c r="QWM2"/>
      <c r="QWN2"/>
      <c r="QWO2"/>
      <c r="QWP2"/>
      <c r="QWQ2"/>
      <c r="QWR2"/>
      <c r="QWS2"/>
      <c r="QWT2"/>
      <c r="QWU2"/>
      <c r="QWV2"/>
      <c r="QWW2"/>
      <c r="QWX2"/>
      <c r="QWY2"/>
      <c r="QWZ2"/>
      <c r="QXA2"/>
      <c r="QXB2"/>
      <c r="QXC2"/>
      <c r="QXD2"/>
      <c r="QXE2"/>
      <c r="QXF2"/>
      <c r="QXG2"/>
      <c r="QXH2"/>
      <c r="QXI2"/>
      <c r="QXJ2"/>
      <c r="QXK2"/>
      <c r="QXL2"/>
      <c r="QXM2"/>
      <c r="QXN2"/>
      <c r="QXO2"/>
      <c r="QXP2"/>
      <c r="QXQ2"/>
      <c r="QXR2"/>
      <c r="QXS2"/>
      <c r="QXT2"/>
      <c r="QXU2"/>
      <c r="QXV2"/>
      <c r="QXW2"/>
      <c r="QXX2"/>
      <c r="QXY2"/>
      <c r="QXZ2"/>
      <c r="QYA2"/>
      <c r="QYB2"/>
      <c r="QYC2"/>
      <c r="QYD2"/>
      <c r="QYE2"/>
      <c r="QYF2"/>
      <c r="QYG2"/>
      <c r="QYH2"/>
      <c r="QYI2"/>
      <c r="QYJ2"/>
      <c r="QYK2"/>
      <c r="QYL2"/>
      <c r="QYM2"/>
      <c r="QYN2"/>
      <c r="QYO2"/>
      <c r="QYP2"/>
      <c r="QYQ2"/>
      <c r="QYR2"/>
      <c r="QYS2"/>
      <c r="QYT2"/>
      <c r="QYU2"/>
      <c r="QYV2"/>
      <c r="QYW2"/>
      <c r="QYX2"/>
      <c r="QYY2"/>
      <c r="QYZ2"/>
      <c r="QZA2"/>
      <c r="QZB2"/>
      <c r="QZC2"/>
      <c r="QZD2"/>
      <c r="QZE2"/>
      <c r="QZF2"/>
      <c r="QZG2"/>
      <c r="QZH2"/>
      <c r="QZI2"/>
      <c r="QZJ2"/>
      <c r="QZK2"/>
      <c r="QZL2"/>
      <c r="QZM2"/>
      <c r="QZN2"/>
      <c r="QZO2"/>
      <c r="QZP2"/>
      <c r="QZQ2"/>
      <c r="QZR2"/>
      <c r="QZS2"/>
      <c r="QZT2"/>
      <c r="QZU2"/>
      <c r="QZV2"/>
      <c r="QZW2"/>
      <c r="QZX2"/>
      <c r="QZY2"/>
      <c r="QZZ2"/>
      <c r="RAA2"/>
      <c r="RAB2"/>
      <c r="RAC2"/>
      <c r="RAD2"/>
      <c r="RAE2"/>
      <c r="RAF2"/>
      <c r="RAG2"/>
      <c r="RAH2"/>
      <c r="RAI2"/>
      <c r="RAJ2"/>
      <c r="RAK2"/>
      <c r="RAL2"/>
      <c r="RAM2"/>
      <c r="RAN2"/>
      <c r="RAO2"/>
      <c r="RAP2"/>
      <c r="RAQ2"/>
      <c r="RAR2"/>
      <c r="RAS2"/>
      <c r="RAT2"/>
      <c r="RAU2"/>
      <c r="RAV2"/>
      <c r="RAW2"/>
      <c r="RAX2"/>
      <c r="RAY2"/>
      <c r="RAZ2"/>
      <c r="RBA2"/>
      <c r="RBB2"/>
      <c r="RBC2"/>
      <c r="RBD2"/>
      <c r="RBE2"/>
      <c r="RBF2"/>
      <c r="RBG2"/>
      <c r="RBH2"/>
      <c r="RBI2"/>
      <c r="RBJ2"/>
      <c r="RBK2"/>
      <c r="RBL2"/>
      <c r="RBM2"/>
      <c r="RBN2"/>
      <c r="RBO2"/>
      <c r="RBP2"/>
      <c r="RBQ2"/>
      <c r="RBR2"/>
      <c r="RBS2"/>
      <c r="RBT2"/>
      <c r="RBU2"/>
      <c r="RBV2"/>
      <c r="RBW2"/>
      <c r="RBX2"/>
      <c r="RBY2"/>
      <c r="RBZ2"/>
      <c r="RCA2"/>
      <c r="RCB2"/>
      <c r="RCC2"/>
      <c r="RCD2"/>
      <c r="RCE2"/>
      <c r="RCF2"/>
      <c r="RCG2"/>
      <c r="RCH2"/>
      <c r="RCI2"/>
      <c r="RCJ2"/>
      <c r="RCK2"/>
      <c r="RCL2"/>
      <c r="RCM2"/>
      <c r="RCN2"/>
      <c r="RCO2"/>
      <c r="RCP2"/>
      <c r="RCQ2"/>
      <c r="RCR2"/>
      <c r="RCS2"/>
      <c r="RCT2"/>
      <c r="RCU2"/>
      <c r="RCV2"/>
      <c r="RCW2"/>
      <c r="RCX2"/>
      <c r="RCY2"/>
      <c r="RCZ2"/>
      <c r="RDA2"/>
      <c r="RDB2"/>
      <c r="RDC2"/>
      <c r="RDD2"/>
      <c r="RDE2"/>
      <c r="RDF2"/>
      <c r="RDG2"/>
      <c r="RDH2"/>
      <c r="RDI2"/>
      <c r="RDJ2"/>
      <c r="RDK2"/>
      <c r="RDL2"/>
      <c r="RDM2"/>
      <c r="RDN2"/>
      <c r="RDO2"/>
      <c r="RDP2"/>
      <c r="RDQ2"/>
      <c r="RDR2"/>
      <c r="RDS2"/>
      <c r="RDT2"/>
      <c r="RDU2"/>
      <c r="RDV2"/>
      <c r="RDW2"/>
      <c r="RDX2"/>
      <c r="RDY2"/>
      <c r="RDZ2"/>
      <c r="REA2"/>
      <c r="REB2"/>
      <c r="REC2"/>
      <c r="RED2"/>
      <c r="REE2"/>
      <c r="REF2"/>
      <c r="REG2"/>
      <c r="REH2"/>
      <c r="REI2"/>
      <c r="REJ2"/>
      <c r="REK2"/>
      <c r="REL2"/>
      <c r="REM2"/>
      <c r="REN2"/>
      <c r="REO2"/>
      <c r="REP2"/>
      <c r="REQ2"/>
      <c r="RER2"/>
      <c r="RES2"/>
      <c r="RET2"/>
      <c r="REU2"/>
      <c r="REV2"/>
      <c r="REW2"/>
      <c r="REX2"/>
      <c r="REY2"/>
      <c r="REZ2"/>
      <c r="RFA2"/>
      <c r="RFB2"/>
      <c r="RFC2"/>
      <c r="RFD2"/>
      <c r="RFE2"/>
      <c r="RFF2"/>
      <c r="RFG2"/>
      <c r="RFH2"/>
      <c r="RFI2"/>
      <c r="RFJ2"/>
      <c r="RFK2"/>
      <c r="RFL2"/>
      <c r="RFM2"/>
      <c r="RFN2"/>
      <c r="RFO2"/>
      <c r="RFP2"/>
      <c r="RFQ2"/>
      <c r="RFR2"/>
      <c r="RFS2"/>
      <c r="RFT2"/>
      <c r="RFU2"/>
      <c r="RFV2"/>
      <c r="RFW2"/>
      <c r="RFX2"/>
      <c r="RFY2"/>
      <c r="RFZ2"/>
      <c r="RGA2"/>
      <c r="RGB2"/>
      <c r="RGC2"/>
      <c r="RGD2"/>
      <c r="RGE2"/>
      <c r="RGF2"/>
      <c r="RGG2"/>
      <c r="RGH2"/>
      <c r="RGI2"/>
      <c r="RGJ2"/>
      <c r="RGK2"/>
      <c r="RGL2"/>
      <c r="RGM2"/>
      <c r="RGN2"/>
      <c r="RGO2"/>
      <c r="RGP2"/>
      <c r="RGQ2"/>
      <c r="RGR2"/>
      <c r="RGS2"/>
      <c r="RGT2"/>
      <c r="RGU2"/>
      <c r="RGV2"/>
      <c r="RGW2"/>
      <c r="RGX2"/>
      <c r="RGY2"/>
      <c r="RGZ2"/>
      <c r="RHA2"/>
      <c r="RHB2"/>
      <c r="RHC2"/>
      <c r="RHD2"/>
      <c r="RHE2"/>
      <c r="RHF2"/>
      <c r="RHG2"/>
      <c r="RHH2"/>
      <c r="RHI2"/>
      <c r="RHJ2"/>
      <c r="RHK2"/>
      <c r="RHL2"/>
      <c r="RHM2"/>
      <c r="RHN2"/>
      <c r="RHO2"/>
      <c r="RHP2"/>
      <c r="RHQ2"/>
      <c r="RHR2"/>
      <c r="RHS2"/>
      <c r="RHT2"/>
      <c r="RHU2"/>
      <c r="RHV2"/>
      <c r="RHW2"/>
      <c r="RHX2"/>
      <c r="RHY2"/>
      <c r="RHZ2"/>
      <c r="RIA2"/>
      <c r="RIB2"/>
      <c r="RIC2"/>
      <c r="RID2"/>
      <c r="RIE2"/>
      <c r="RIF2"/>
      <c r="RIG2"/>
      <c r="RIH2"/>
      <c r="RII2"/>
      <c r="RIJ2"/>
      <c r="RIK2"/>
      <c r="RIL2"/>
      <c r="RIM2"/>
      <c r="RIN2"/>
      <c r="RIO2"/>
      <c r="RIP2"/>
      <c r="RIQ2"/>
      <c r="RIR2"/>
      <c r="RIS2"/>
      <c r="RIT2"/>
      <c r="RIU2"/>
      <c r="RIV2"/>
      <c r="RIW2"/>
      <c r="RIX2"/>
      <c r="RIY2"/>
      <c r="RIZ2"/>
      <c r="RJA2"/>
      <c r="RJB2"/>
      <c r="RJC2"/>
      <c r="RJD2"/>
      <c r="RJE2"/>
      <c r="RJF2"/>
      <c r="RJG2"/>
      <c r="RJH2"/>
      <c r="RJI2"/>
      <c r="RJJ2"/>
      <c r="RJK2"/>
      <c r="RJL2"/>
      <c r="RJM2"/>
      <c r="RJN2"/>
      <c r="RJO2"/>
      <c r="RJP2"/>
      <c r="RJQ2"/>
      <c r="RJR2"/>
      <c r="RJS2"/>
      <c r="RJT2"/>
      <c r="RJU2"/>
      <c r="RJV2"/>
      <c r="RJW2"/>
      <c r="RJX2"/>
      <c r="RJY2"/>
      <c r="RJZ2"/>
      <c r="RKA2"/>
      <c r="RKB2"/>
      <c r="RKC2"/>
      <c r="RKD2"/>
      <c r="RKE2"/>
      <c r="RKF2"/>
      <c r="RKG2"/>
      <c r="RKH2"/>
      <c r="RKI2"/>
      <c r="RKJ2"/>
      <c r="RKK2"/>
      <c r="RKL2"/>
      <c r="RKM2"/>
      <c r="RKN2"/>
      <c r="RKO2"/>
      <c r="RKP2"/>
      <c r="RKQ2"/>
      <c r="RKR2"/>
      <c r="RKS2"/>
      <c r="RKT2"/>
      <c r="RKU2"/>
      <c r="RKV2"/>
      <c r="RKW2"/>
      <c r="RKX2"/>
      <c r="RKY2"/>
      <c r="RKZ2"/>
      <c r="RLA2"/>
      <c r="RLB2"/>
      <c r="RLC2"/>
      <c r="RLD2"/>
      <c r="RLE2"/>
      <c r="RLF2"/>
      <c r="RLG2"/>
      <c r="RLH2"/>
      <c r="RLI2"/>
      <c r="RLJ2"/>
      <c r="RLK2"/>
      <c r="RLL2"/>
      <c r="RLM2"/>
      <c r="RLN2"/>
      <c r="RLO2"/>
      <c r="RLP2"/>
      <c r="RLQ2"/>
      <c r="RLR2"/>
      <c r="RLS2"/>
      <c r="RLT2"/>
      <c r="RLU2"/>
      <c r="RLV2"/>
      <c r="RLW2"/>
      <c r="RLX2"/>
      <c r="RLY2"/>
      <c r="RLZ2"/>
      <c r="RMA2"/>
      <c r="RMB2"/>
      <c r="RMC2"/>
      <c r="RMD2"/>
      <c r="RME2"/>
      <c r="RMF2"/>
      <c r="RMG2"/>
      <c r="RMH2"/>
      <c r="RMI2"/>
      <c r="RMJ2"/>
      <c r="RMK2"/>
      <c r="RML2"/>
      <c r="RMM2"/>
      <c r="RMN2"/>
      <c r="RMO2"/>
      <c r="RMP2"/>
      <c r="RMQ2"/>
      <c r="RMR2"/>
      <c r="RMS2"/>
      <c r="RMT2"/>
      <c r="RMU2"/>
      <c r="RMV2"/>
      <c r="RMW2"/>
      <c r="RMX2"/>
      <c r="RMY2"/>
      <c r="RMZ2"/>
      <c r="RNA2"/>
      <c r="RNB2"/>
      <c r="RNC2"/>
      <c r="RND2"/>
      <c r="RNE2"/>
      <c r="RNF2"/>
      <c r="RNG2"/>
      <c r="RNH2"/>
      <c r="RNI2"/>
      <c r="RNJ2"/>
      <c r="RNK2"/>
      <c r="RNL2"/>
      <c r="RNM2"/>
      <c r="RNN2"/>
      <c r="RNO2"/>
      <c r="RNP2"/>
      <c r="RNQ2"/>
      <c r="RNR2"/>
      <c r="RNS2"/>
      <c r="RNT2"/>
      <c r="RNU2"/>
      <c r="RNV2"/>
      <c r="RNW2"/>
      <c r="RNX2"/>
      <c r="RNY2"/>
      <c r="RNZ2"/>
      <c r="ROA2"/>
      <c r="ROB2"/>
      <c r="ROC2"/>
      <c r="ROD2"/>
      <c r="ROE2"/>
      <c r="ROF2"/>
      <c r="ROG2"/>
      <c r="ROH2"/>
      <c r="ROI2"/>
      <c r="ROJ2"/>
      <c r="ROK2"/>
      <c r="ROL2"/>
      <c r="ROM2"/>
      <c r="RON2"/>
      <c r="ROO2"/>
      <c r="ROP2"/>
      <c r="ROQ2"/>
      <c r="ROR2"/>
      <c r="ROS2"/>
      <c r="ROT2"/>
      <c r="ROU2"/>
      <c r="ROV2"/>
      <c r="ROW2"/>
      <c r="ROX2"/>
      <c r="ROY2"/>
      <c r="ROZ2"/>
      <c r="RPA2"/>
      <c r="RPB2"/>
      <c r="RPC2"/>
      <c r="RPD2"/>
      <c r="RPE2"/>
      <c r="RPF2"/>
      <c r="RPG2"/>
      <c r="RPH2"/>
      <c r="RPI2"/>
      <c r="RPJ2"/>
      <c r="RPK2"/>
      <c r="RPL2"/>
      <c r="RPM2"/>
      <c r="RPN2"/>
      <c r="RPO2"/>
      <c r="RPP2"/>
      <c r="RPQ2"/>
      <c r="RPR2"/>
      <c r="RPS2"/>
      <c r="RPT2"/>
      <c r="RPU2"/>
      <c r="RPV2"/>
      <c r="RPW2"/>
      <c r="RPX2"/>
      <c r="RPY2"/>
      <c r="RPZ2"/>
      <c r="RQA2"/>
      <c r="RQB2"/>
      <c r="RQC2"/>
      <c r="RQD2"/>
      <c r="RQE2"/>
      <c r="RQF2"/>
      <c r="RQG2"/>
      <c r="RQH2"/>
      <c r="RQI2"/>
      <c r="RQJ2"/>
      <c r="RQK2"/>
      <c r="RQL2"/>
      <c r="RQM2"/>
      <c r="RQN2"/>
      <c r="RQO2"/>
      <c r="RQP2"/>
      <c r="RQQ2"/>
      <c r="RQR2"/>
      <c r="RQS2"/>
      <c r="RQT2"/>
      <c r="RQU2"/>
      <c r="RQV2"/>
      <c r="RQW2"/>
      <c r="RQX2"/>
      <c r="RQY2"/>
      <c r="RQZ2"/>
      <c r="RRA2"/>
      <c r="RRB2"/>
      <c r="RRC2"/>
      <c r="RRD2"/>
      <c r="RRE2"/>
      <c r="RRF2"/>
      <c r="RRG2"/>
      <c r="RRH2"/>
      <c r="RRI2"/>
      <c r="RRJ2"/>
      <c r="RRK2"/>
      <c r="RRL2"/>
      <c r="RRM2"/>
      <c r="RRN2"/>
      <c r="RRO2"/>
      <c r="RRP2"/>
      <c r="RRQ2"/>
      <c r="RRR2"/>
      <c r="RRS2"/>
      <c r="RRT2"/>
      <c r="RRU2"/>
      <c r="RRV2"/>
      <c r="RRW2"/>
      <c r="RRX2"/>
      <c r="RRY2"/>
      <c r="RRZ2"/>
      <c r="RSA2"/>
      <c r="RSB2"/>
      <c r="RSC2"/>
      <c r="RSD2"/>
      <c r="RSE2"/>
      <c r="RSF2"/>
      <c r="RSG2"/>
      <c r="RSH2"/>
      <c r="RSI2"/>
      <c r="RSJ2"/>
      <c r="RSK2"/>
      <c r="RSL2"/>
      <c r="RSM2"/>
      <c r="RSN2"/>
      <c r="RSO2"/>
      <c r="RSP2"/>
      <c r="RSQ2"/>
      <c r="RSR2"/>
      <c r="RSS2"/>
      <c r="RST2"/>
      <c r="RSU2"/>
      <c r="RSV2"/>
      <c r="RSW2"/>
      <c r="RSX2"/>
      <c r="RSY2"/>
      <c r="RSZ2"/>
      <c r="RTA2"/>
      <c r="RTB2"/>
      <c r="RTC2"/>
      <c r="RTD2"/>
      <c r="RTE2"/>
      <c r="RTF2"/>
      <c r="RTG2"/>
      <c r="RTH2"/>
      <c r="RTI2"/>
      <c r="RTJ2"/>
      <c r="RTK2"/>
      <c r="RTL2"/>
      <c r="RTM2"/>
      <c r="RTN2"/>
      <c r="RTO2"/>
      <c r="RTP2"/>
      <c r="RTQ2"/>
      <c r="RTR2"/>
      <c r="RTS2"/>
      <c r="RTT2"/>
      <c r="RTU2"/>
      <c r="RTV2"/>
      <c r="RTW2"/>
      <c r="RTX2"/>
      <c r="RTY2"/>
      <c r="RTZ2"/>
      <c r="RUA2"/>
      <c r="RUB2"/>
      <c r="RUC2"/>
      <c r="RUD2"/>
      <c r="RUE2"/>
      <c r="RUF2"/>
      <c r="RUG2"/>
      <c r="RUH2"/>
      <c r="RUI2"/>
      <c r="RUJ2"/>
      <c r="RUK2"/>
      <c r="RUL2"/>
      <c r="RUM2"/>
      <c r="RUN2"/>
      <c r="RUO2"/>
      <c r="RUP2"/>
      <c r="RUQ2"/>
      <c r="RUR2"/>
      <c r="RUS2"/>
      <c r="RUT2"/>
      <c r="RUU2"/>
      <c r="RUV2"/>
      <c r="RUW2"/>
      <c r="RUX2"/>
      <c r="RUY2"/>
      <c r="RUZ2"/>
      <c r="RVA2"/>
      <c r="RVB2"/>
      <c r="RVC2"/>
      <c r="RVD2"/>
      <c r="RVE2"/>
      <c r="RVF2"/>
      <c r="RVG2"/>
      <c r="RVH2"/>
      <c r="RVI2"/>
      <c r="RVJ2"/>
      <c r="RVK2"/>
      <c r="RVL2"/>
      <c r="RVM2"/>
      <c r="RVN2"/>
      <c r="RVO2"/>
      <c r="RVP2"/>
      <c r="RVQ2"/>
      <c r="RVR2"/>
      <c r="RVS2"/>
      <c r="RVT2"/>
      <c r="RVU2"/>
      <c r="RVV2"/>
      <c r="RVW2"/>
      <c r="RVX2"/>
      <c r="RVY2"/>
      <c r="RVZ2"/>
      <c r="RWA2"/>
      <c r="RWB2"/>
      <c r="RWC2"/>
      <c r="RWD2"/>
      <c r="RWE2"/>
      <c r="RWF2"/>
      <c r="RWG2"/>
      <c r="RWH2"/>
      <c r="RWI2"/>
      <c r="RWJ2"/>
      <c r="RWK2"/>
      <c r="RWL2"/>
      <c r="RWM2"/>
      <c r="RWN2"/>
      <c r="RWO2"/>
      <c r="RWP2"/>
      <c r="RWQ2"/>
      <c r="RWR2"/>
      <c r="RWS2"/>
      <c r="RWT2"/>
      <c r="RWU2"/>
      <c r="RWV2"/>
      <c r="RWW2"/>
      <c r="RWX2"/>
      <c r="RWY2"/>
      <c r="RWZ2"/>
      <c r="RXA2"/>
      <c r="RXB2"/>
      <c r="RXC2"/>
      <c r="RXD2"/>
      <c r="RXE2"/>
      <c r="RXF2"/>
      <c r="RXG2"/>
      <c r="RXH2"/>
      <c r="RXI2"/>
      <c r="RXJ2"/>
      <c r="RXK2"/>
      <c r="RXL2"/>
      <c r="RXM2"/>
      <c r="RXN2"/>
      <c r="RXO2"/>
      <c r="RXP2"/>
      <c r="RXQ2"/>
      <c r="RXR2"/>
      <c r="RXS2"/>
      <c r="RXT2"/>
      <c r="RXU2"/>
      <c r="RXV2"/>
      <c r="RXW2"/>
      <c r="RXX2"/>
      <c r="RXY2"/>
      <c r="RXZ2"/>
      <c r="RYA2"/>
      <c r="RYB2"/>
      <c r="RYC2"/>
      <c r="RYD2"/>
      <c r="RYE2"/>
      <c r="RYF2"/>
      <c r="RYG2"/>
      <c r="RYH2"/>
      <c r="RYI2"/>
      <c r="RYJ2"/>
      <c r="RYK2"/>
      <c r="RYL2"/>
      <c r="RYM2"/>
      <c r="RYN2"/>
      <c r="RYO2"/>
      <c r="RYP2"/>
      <c r="RYQ2"/>
      <c r="RYR2"/>
      <c r="RYS2"/>
      <c r="RYT2"/>
      <c r="RYU2"/>
      <c r="RYV2"/>
      <c r="RYW2"/>
      <c r="RYX2"/>
      <c r="RYY2"/>
      <c r="RYZ2"/>
      <c r="RZA2"/>
      <c r="RZB2"/>
      <c r="RZC2"/>
      <c r="RZD2"/>
      <c r="RZE2"/>
      <c r="RZF2"/>
      <c r="RZG2"/>
      <c r="RZH2"/>
      <c r="RZI2"/>
      <c r="RZJ2"/>
      <c r="RZK2"/>
      <c r="RZL2"/>
      <c r="RZM2"/>
      <c r="RZN2"/>
      <c r="RZO2"/>
      <c r="RZP2"/>
      <c r="RZQ2"/>
      <c r="RZR2"/>
      <c r="RZS2"/>
      <c r="RZT2"/>
      <c r="RZU2"/>
      <c r="RZV2"/>
      <c r="RZW2"/>
      <c r="RZX2"/>
      <c r="RZY2"/>
      <c r="RZZ2"/>
      <c r="SAA2"/>
      <c r="SAB2"/>
      <c r="SAC2"/>
      <c r="SAD2"/>
      <c r="SAE2"/>
      <c r="SAF2"/>
      <c r="SAG2"/>
      <c r="SAH2"/>
      <c r="SAI2"/>
      <c r="SAJ2"/>
      <c r="SAK2"/>
      <c r="SAL2"/>
      <c r="SAM2"/>
      <c r="SAN2"/>
      <c r="SAO2"/>
      <c r="SAP2"/>
      <c r="SAQ2"/>
      <c r="SAR2"/>
      <c r="SAS2"/>
      <c r="SAT2"/>
      <c r="SAU2"/>
      <c r="SAV2"/>
      <c r="SAW2"/>
      <c r="SAX2"/>
      <c r="SAY2"/>
      <c r="SAZ2"/>
      <c r="SBA2"/>
      <c r="SBB2"/>
      <c r="SBC2"/>
      <c r="SBD2"/>
      <c r="SBE2"/>
      <c r="SBF2"/>
      <c r="SBG2"/>
      <c r="SBH2"/>
      <c r="SBI2"/>
      <c r="SBJ2"/>
      <c r="SBK2"/>
      <c r="SBL2"/>
      <c r="SBM2"/>
      <c r="SBN2"/>
      <c r="SBO2"/>
      <c r="SBP2"/>
      <c r="SBQ2"/>
      <c r="SBR2"/>
      <c r="SBS2"/>
      <c r="SBT2"/>
      <c r="SBU2"/>
      <c r="SBV2"/>
      <c r="SBW2"/>
      <c r="SBX2"/>
      <c r="SBY2"/>
      <c r="SBZ2"/>
      <c r="SCA2"/>
      <c r="SCB2"/>
      <c r="SCC2"/>
      <c r="SCD2"/>
      <c r="SCE2"/>
      <c r="SCF2"/>
      <c r="SCG2"/>
      <c r="SCH2"/>
      <c r="SCI2"/>
      <c r="SCJ2"/>
      <c r="SCK2"/>
      <c r="SCL2"/>
      <c r="SCM2"/>
      <c r="SCN2"/>
      <c r="SCO2"/>
      <c r="SCP2"/>
      <c r="SCQ2"/>
      <c r="SCR2"/>
      <c r="SCS2"/>
      <c r="SCT2"/>
      <c r="SCU2"/>
      <c r="SCV2"/>
      <c r="SCW2"/>
      <c r="SCX2"/>
      <c r="SCY2"/>
      <c r="SCZ2"/>
      <c r="SDA2"/>
      <c r="SDB2"/>
      <c r="SDC2"/>
      <c r="SDD2"/>
      <c r="SDE2"/>
      <c r="SDF2"/>
      <c r="SDG2"/>
      <c r="SDH2"/>
      <c r="SDI2"/>
      <c r="SDJ2"/>
      <c r="SDK2"/>
      <c r="SDL2"/>
      <c r="SDM2"/>
      <c r="SDN2"/>
      <c r="SDO2"/>
      <c r="SDP2"/>
      <c r="SDQ2"/>
      <c r="SDR2"/>
      <c r="SDS2"/>
      <c r="SDT2"/>
      <c r="SDU2"/>
      <c r="SDV2"/>
      <c r="SDW2"/>
      <c r="SDX2"/>
      <c r="SDY2"/>
      <c r="SDZ2"/>
      <c r="SEA2"/>
      <c r="SEB2"/>
      <c r="SEC2"/>
      <c r="SED2"/>
      <c r="SEE2"/>
      <c r="SEF2"/>
      <c r="SEG2"/>
      <c r="SEH2"/>
      <c r="SEI2"/>
      <c r="SEJ2"/>
      <c r="SEK2"/>
      <c r="SEL2"/>
      <c r="SEM2"/>
      <c r="SEN2"/>
      <c r="SEO2"/>
      <c r="SEP2"/>
      <c r="SEQ2"/>
      <c r="SER2"/>
      <c r="SES2"/>
      <c r="SET2"/>
      <c r="SEU2"/>
      <c r="SEV2"/>
      <c r="SEW2"/>
      <c r="SEX2"/>
      <c r="SEY2"/>
      <c r="SEZ2"/>
      <c r="SFA2"/>
      <c r="SFB2"/>
      <c r="SFC2"/>
      <c r="SFD2"/>
      <c r="SFE2"/>
      <c r="SFF2"/>
      <c r="SFG2"/>
      <c r="SFH2"/>
      <c r="SFI2"/>
      <c r="SFJ2"/>
      <c r="SFK2"/>
      <c r="SFL2"/>
      <c r="SFM2"/>
      <c r="SFN2"/>
      <c r="SFO2"/>
      <c r="SFP2"/>
      <c r="SFQ2"/>
      <c r="SFR2"/>
      <c r="SFS2"/>
      <c r="SFT2"/>
      <c r="SFU2"/>
      <c r="SFV2"/>
      <c r="SFW2"/>
      <c r="SFX2"/>
      <c r="SFY2"/>
      <c r="SFZ2"/>
      <c r="SGA2"/>
      <c r="SGB2"/>
      <c r="SGC2"/>
      <c r="SGD2"/>
      <c r="SGE2"/>
      <c r="SGF2"/>
      <c r="SGG2"/>
      <c r="SGH2"/>
      <c r="SGI2"/>
      <c r="SGJ2"/>
      <c r="SGK2"/>
      <c r="SGL2"/>
      <c r="SGM2"/>
      <c r="SGN2"/>
      <c r="SGO2"/>
      <c r="SGP2"/>
      <c r="SGQ2"/>
      <c r="SGR2"/>
      <c r="SGS2"/>
      <c r="SGT2"/>
      <c r="SGU2"/>
      <c r="SGV2"/>
      <c r="SGW2"/>
      <c r="SGX2"/>
      <c r="SGY2"/>
      <c r="SGZ2"/>
      <c r="SHA2"/>
      <c r="SHB2"/>
      <c r="SHC2"/>
      <c r="SHD2"/>
      <c r="SHE2"/>
      <c r="SHF2"/>
      <c r="SHG2"/>
      <c r="SHH2"/>
      <c r="SHI2"/>
      <c r="SHJ2"/>
      <c r="SHK2"/>
      <c r="SHL2"/>
      <c r="SHM2"/>
      <c r="SHN2"/>
      <c r="SHO2"/>
      <c r="SHP2"/>
      <c r="SHQ2"/>
      <c r="SHR2"/>
      <c r="SHS2"/>
      <c r="SHT2"/>
      <c r="SHU2"/>
      <c r="SHV2"/>
      <c r="SHW2"/>
      <c r="SHX2"/>
      <c r="SHY2"/>
      <c r="SHZ2"/>
      <c r="SIA2"/>
      <c r="SIB2"/>
      <c r="SIC2"/>
      <c r="SID2"/>
      <c r="SIE2"/>
      <c r="SIF2"/>
      <c r="SIG2"/>
      <c r="SIH2"/>
      <c r="SII2"/>
      <c r="SIJ2"/>
      <c r="SIK2"/>
      <c r="SIL2"/>
      <c r="SIM2"/>
      <c r="SIN2"/>
      <c r="SIO2"/>
      <c r="SIP2"/>
      <c r="SIQ2"/>
      <c r="SIR2"/>
      <c r="SIS2"/>
      <c r="SIT2"/>
      <c r="SIU2"/>
      <c r="SIV2"/>
      <c r="SIW2"/>
      <c r="SIX2"/>
      <c r="SIY2"/>
      <c r="SIZ2"/>
      <c r="SJA2"/>
      <c r="SJB2"/>
      <c r="SJC2"/>
      <c r="SJD2"/>
      <c r="SJE2"/>
      <c r="SJF2"/>
      <c r="SJG2"/>
      <c r="SJH2"/>
      <c r="SJI2"/>
      <c r="SJJ2"/>
      <c r="SJK2"/>
      <c r="SJL2"/>
      <c r="SJM2"/>
      <c r="SJN2"/>
      <c r="SJO2"/>
      <c r="SJP2"/>
      <c r="SJQ2"/>
      <c r="SJR2"/>
      <c r="SJS2"/>
      <c r="SJT2"/>
      <c r="SJU2"/>
      <c r="SJV2"/>
      <c r="SJW2"/>
      <c r="SJX2"/>
      <c r="SJY2"/>
      <c r="SJZ2"/>
      <c r="SKA2"/>
      <c r="SKB2"/>
      <c r="SKC2"/>
      <c r="SKD2"/>
      <c r="SKE2"/>
      <c r="SKF2"/>
      <c r="SKG2"/>
      <c r="SKH2"/>
      <c r="SKI2"/>
      <c r="SKJ2"/>
      <c r="SKK2"/>
      <c r="SKL2"/>
      <c r="SKM2"/>
      <c r="SKN2"/>
      <c r="SKO2"/>
      <c r="SKP2"/>
      <c r="SKQ2"/>
      <c r="SKR2"/>
      <c r="SKS2"/>
      <c r="SKT2"/>
      <c r="SKU2"/>
      <c r="SKV2"/>
      <c r="SKW2"/>
      <c r="SKX2"/>
      <c r="SKY2"/>
      <c r="SKZ2"/>
      <c r="SLA2"/>
      <c r="SLB2"/>
      <c r="SLC2"/>
      <c r="SLD2"/>
      <c r="SLE2"/>
      <c r="SLF2"/>
      <c r="SLG2"/>
      <c r="SLH2"/>
      <c r="SLI2"/>
      <c r="SLJ2"/>
      <c r="SLK2"/>
      <c r="SLL2"/>
      <c r="SLM2"/>
      <c r="SLN2"/>
      <c r="SLO2"/>
      <c r="SLP2"/>
      <c r="SLQ2"/>
      <c r="SLR2"/>
      <c r="SLS2"/>
      <c r="SLT2"/>
      <c r="SLU2"/>
      <c r="SLV2"/>
      <c r="SLW2"/>
      <c r="SLX2"/>
      <c r="SLY2"/>
      <c r="SLZ2"/>
      <c r="SMA2"/>
      <c r="SMB2"/>
      <c r="SMC2"/>
      <c r="SMD2"/>
      <c r="SME2"/>
      <c r="SMF2"/>
      <c r="SMG2"/>
      <c r="SMH2"/>
      <c r="SMI2"/>
      <c r="SMJ2"/>
      <c r="SMK2"/>
      <c r="SML2"/>
      <c r="SMM2"/>
      <c r="SMN2"/>
      <c r="SMO2"/>
      <c r="SMP2"/>
      <c r="SMQ2"/>
      <c r="SMR2"/>
      <c r="SMS2"/>
      <c r="SMT2"/>
      <c r="SMU2"/>
      <c r="SMV2"/>
      <c r="SMW2"/>
      <c r="SMX2"/>
      <c r="SMY2"/>
      <c r="SMZ2"/>
      <c r="SNA2"/>
      <c r="SNB2"/>
      <c r="SNC2"/>
      <c r="SND2"/>
      <c r="SNE2"/>
      <c r="SNF2"/>
      <c r="SNG2"/>
      <c r="SNH2"/>
      <c r="SNI2"/>
      <c r="SNJ2"/>
      <c r="SNK2"/>
      <c r="SNL2"/>
      <c r="SNM2"/>
      <c r="SNN2"/>
      <c r="SNO2"/>
      <c r="SNP2"/>
      <c r="SNQ2"/>
      <c r="SNR2"/>
      <c r="SNS2"/>
      <c r="SNT2"/>
      <c r="SNU2"/>
      <c r="SNV2"/>
      <c r="SNW2"/>
      <c r="SNX2"/>
      <c r="SNY2"/>
      <c r="SNZ2"/>
      <c r="SOA2"/>
      <c r="SOB2"/>
      <c r="SOC2"/>
      <c r="SOD2"/>
      <c r="SOE2"/>
      <c r="SOF2"/>
      <c r="SOG2"/>
      <c r="SOH2"/>
      <c r="SOI2"/>
      <c r="SOJ2"/>
      <c r="SOK2"/>
      <c r="SOL2"/>
      <c r="SOM2"/>
      <c r="SON2"/>
      <c r="SOO2"/>
      <c r="SOP2"/>
      <c r="SOQ2"/>
      <c r="SOR2"/>
      <c r="SOS2"/>
      <c r="SOT2"/>
      <c r="SOU2"/>
      <c r="SOV2"/>
      <c r="SOW2"/>
      <c r="SOX2"/>
      <c r="SOY2"/>
      <c r="SOZ2"/>
      <c r="SPA2"/>
      <c r="SPB2"/>
      <c r="SPC2"/>
      <c r="SPD2"/>
      <c r="SPE2"/>
      <c r="SPF2"/>
      <c r="SPG2"/>
      <c r="SPH2"/>
      <c r="SPI2"/>
      <c r="SPJ2"/>
      <c r="SPK2"/>
      <c r="SPL2"/>
      <c r="SPM2"/>
      <c r="SPN2"/>
      <c r="SPO2"/>
      <c r="SPP2"/>
      <c r="SPQ2"/>
      <c r="SPR2"/>
      <c r="SPS2"/>
      <c r="SPT2"/>
      <c r="SPU2"/>
      <c r="SPV2"/>
      <c r="SPW2"/>
      <c r="SPX2"/>
      <c r="SPY2"/>
      <c r="SPZ2"/>
      <c r="SQA2"/>
      <c r="SQB2"/>
      <c r="SQC2"/>
      <c r="SQD2"/>
      <c r="SQE2"/>
      <c r="SQF2"/>
      <c r="SQG2"/>
      <c r="SQH2"/>
      <c r="SQI2"/>
      <c r="SQJ2"/>
      <c r="SQK2"/>
      <c r="SQL2"/>
      <c r="SQM2"/>
      <c r="SQN2"/>
      <c r="SQO2"/>
      <c r="SQP2"/>
      <c r="SQQ2"/>
      <c r="SQR2"/>
      <c r="SQS2"/>
      <c r="SQT2"/>
      <c r="SQU2"/>
      <c r="SQV2"/>
      <c r="SQW2"/>
      <c r="SQX2"/>
      <c r="SQY2"/>
      <c r="SQZ2"/>
      <c r="SRA2"/>
      <c r="SRB2"/>
      <c r="SRC2"/>
      <c r="SRD2"/>
      <c r="SRE2"/>
      <c r="SRF2"/>
      <c r="SRG2"/>
      <c r="SRH2"/>
      <c r="SRI2"/>
      <c r="SRJ2"/>
      <c r="SRK2"/>
      <c r="SRL2"/>
      <c r="SRM2"/>
      <c r="SRN2"/>
      <c r="SRO2"/>
      <c r="SRP2"/>
      <c r="SRQ2"/>
      <c r="SRR2"/>
      <c r="SRS2"/>
      <c r="SRT2"/>
      <c r="SRU2"/>
      <c r="SRV2"/>
      <c r="SRW2"/>
      <c r="SRX2"/>
      <c r="SRY2"/>
      <c r="SRZ2"/>
      <c r="SSA2"/>
      <c r="SSB2"/>
      <c r="SSC2"/>
      <c r="SSD2"/>
      <c r="SSE2"/>
      <c r="SSF2"/>
      <c r="SSG2"/>
      <c r="SSH2"/>
      <c r="SSI2"/>
      <c r="SSJ2"/>
      <c r="SSK2"/>
      <c r="SSL2"/>
      <c r="SSM2"/>
      <c r="SSN2"/>
      <c r="SSO2"/>
      <c r="SSP2"/>
      <c r="SSQ2"/>
      <c r="SSR2"/>
      <c r="SSS2"/>
      <c r="SST2"/>
      <c r="SSU2"/>
      <c r="SSV2"/>
      <c r="SSW2"/>
      <c r="SSX2"/>
      <c r="SSY2"/>
      <c r="SSZ2"/>
      <c r="STA2"/>
      <c r="STB2"/>
      <c r="STC2"/>
      <c r="STD2"/>
      <c r="STE2"/>
      <c r="STF2"/>
      <c r="STG2"/>
      <c r="STH2"/>
      <c r="STI2"/>
      <c r="STJ2"/>
      <c r="STK2"/>
      <c r="STL2"/>
      <c r="STM2"/>
      <c r="STN2"/>
      <c r="STO2"/>
      <c r="STP2"/>
      <c r="STQ2"/>
      <c r="STR2"/>
      <c r="STS2"/>
      <c r="STT2"/>
      <c r="STU2"/>
      <c r="STV2"/>
      <c r="STW2"/>
      <c r="STX2"/>
      <c r="STY2"/>
      <c r="STZ2"/>
      <c r="SUA2"/>
      <c r="SUB2"/>
      <c r="SUC2"/>
      <c r="SUD2"/>
      <c r="SUE2"/>
      <c r="SUF2"/>
      <c r="SUG2"/>
      <c r="SUH2"/>
      <c r="SUI2"/>
      <c r="SUJ2"/>
      <c r="SUK2"/>
      <c r="SUL2"/>
      <c r="SUM2"/>
      <c r="SUN2"/>
      <c r="SUO2"/>
      <c r="SUP2"/>
      <c r="SUQ2"/>
      <c r="SUR2"/>
      <c r="SUS2"/>
      <c r="SUT2"/>
      <c r="SUU2"/>
      <c r="SUV2"/>
      <c r="SUW2"/>
      <c r="SUX2"/>
      <c r="SUY2"/>
      <c r="SUZ2"/>
      <c r="SVA2"/>
      <c r="SVB2"/>
      <c r="SVC2"/>
      <c r="SVD2"/>
      <c r="SVE2"/>
      <c r="SVF2"/>
      <c r="SVG2"/>
      <c r="SVH2"/>
      <c r="SVI2"/>
      <c r="SVJ2"/>
      <c r="SVK2"/>
      <c r="SVL2"/>
      <c r="SVM2"/>
      <c r="SVN2"/>
      <c r="SVO2"/>
      <c r="SVP2"/>
      <c r="SVQ2"/>
      <c r="SVR2"/>
      <c r="SVS2"/>
      <c r="SVT2"/>
      <c r="SVU2"/>
      <c r="SVV2"/>
      <c r="SVW2"/>
      <c r="SVX2"/>
      <c r="SVY2"/>
      <c r="SVZ2"/>
      <c r="SWA2"/>
      <c r="SWB2"/>
      <c r="SWC2"/>
      <c r="SWD2"/>
      <c r="SWE2"/>
      <c r="SWF2"/>
      <c r="SWG2"/>
      <c r="SWH2"/>
      <c r="SWI2"/>
      <c r="SWJ2"/>
      <c r="SWK2"/>
      <c r="SWL2"/>
      <c r="SWM2"/>
      <c r="SWN2"/>
      <c r="SWO2"/>
      <c r="SWP2"/>
      <c r="SWQ2"/>
      <c r="SWR2"/>
      <c r="SWS2"/>
      <c r="SWT2"/>
      <c r="SWU2"/>
      <c r="SWV2"/>
      <c r="SWW2"/>
      <c r="SWX2"/>
      <c r="SWY2"/>
      <c r="SWZ2"/>
      <c r="SXA2"/>
      <c r="SXB2"/>
      <c r="SXC2"/>
      <c r="SXD2"/>
      <c r="SXE2"/>
      <c r="SXF2"/>
      <c r="SXG2"/>
      <c r="SXH2"/>
      <c r="SXI2"/>
      <c r="SXJ2"/>
      <c r="SXK2"/>
      <c r="SXL2"/>
      <c r="SXM2"/>
      <c r="SXN2"/>
      <c r="SXO2"/>
      <c r="SXP2"/>
      <c r="SXQ2"/>
      <c r="SXR2"/>
      <c r="SXS2"/>
      <c r="SXT2"/>
      <c r="SXU2"/>
      <c r="SXV2"/>
      <c r="SXW2"/>
      <c r="SXX2"/>
      <c r="SXY2"/>
      <c r="SXZ2"/>
      <c r="SYA2"/>
      <c r="SYB2"/>
      <c r="SYC2"/>
      <c r="SYD2"/>
      <c r="SYE2"/>
      <c r="SYF2"/>
      <c r="SYG2"/>
      <c r="SYH2"/>
      <c r="SYI2"/>
      <c r="SYJ2"/>
      <c r="SYK2"/>
      <c r="SYL2"/>
      <c r="SYM2"/>
      <c r="SYN2"/>
      <c r="SYO2"/>
      <c r="SYP2"/>
      <c r="SYQ2"/>
      <c r="SYR2"/>
      <c r="SYS2"/>
      <c r="SYT2"/>
      <c r="SYU2"/>
      <c r="SYV2"/>
      <c r="SYW2"/>
      <c r="SYX2"/>
      <c r="SYY2"/>
      <c r="SYZ2"/>
      <c r="SZA2"/>
      <c r="SZB2"/>
      <c r="SZC2"/>
      <c r="SZD2"/>
      <c r="SZE2"/>
      <c r="SZF2"/>
      <c r="SZG2"/>
      <c r="SZH2"/>
      <c r="SZI2"/>
      <c r="SZJ2"/>
      <c r="SZK2"/>
      <c r="SZL2"/>
      <c r="SZM2"/>
      <c r="SZN2"/>
      <c r="SZO2"/>
      <c r="SZP2"/>
      <c r="SZQ2"/>
      <c r="SZR2"/>
      <c r="SZS2"/>
      <c r="SZT2"/>
      <c r="SZU2"/>
      <c r="SZV2"/>
      <c r="SZW2"/>
      <c r="SZX2"/>
      <c r="SZY2"/>
      <c r="SZZ2"/>
      <c r="TAA2"/>
      <c r="TAB2"/>
      <c r="TAC2"/>
      <c r="TAD2"/>
      <c r="TAE2"/>
      <c r="TAF2"/>
      <c r="TAG2"/>
      <c r="TAH2"/>
      <c r="TAI2"/>
      <c r="TAJ2"/>
      <c r="TAK2"/>
      <c r="TAL2"/>
      <c r="TAM2"/>
      <c r="TAN2"/>
      <c r="TAO2"/>
      <c r="TAP2"/>
      <c r="TAQ2"/>
      <c r="TAR2"/>
      <c r="TAS2"/>
      <c r="TAT2"/>
      <c r="TAU2"/>
      <c r="TAV2"/>
      <c r="TAW2"/>
      <c r="TAX2"/>
      <c r="TAY2"/>
      <c r="TAZ2"/>
      <c r="TBA2"/>
      <c r="TBB2"/>
      <c r="TBC2"/>
      <c r="TBD2"/>
      <c r="TBE2"/>
      <c r="TBF2"/>
      <c r="TBG2"/>
      <c r="TBH2"/>
      <c r="TBI2"/>
      <c r="TBJ2"/>
      <c r="TBK2"/>
      <c r="TBL2"/>
      <c r="TBM2"/>
      <c r="TBN2"/>
      <c r="TBO2"/>
      <c r="TBP2"/>
      <c r="TBQ2"/>
      <c r="TBR2"/>
      <c r="TBS2"/>
      <c r="TBT2"/>
      <c r="TBU2"/>
      <c r="TBV2"/>
      <c r="TBW2"/>
      <c r="TBX2"/>
      <c r="TBY2"/>
      <c r="TBZ2"/>
      <c r="TCA2"/>
      <c r="TCB2"/>
      <c r="TCC2"/>
      <c r="TCD2"/>
      <c r="TCE2"/>
      <c r="TCF2"/>
      <c r="TCG2"/>
      <c r="TCH2"/>
      <c r="TCI2"/>
      <c r="TCJ2"/>
      <c r="TCK2"/>
      <c r="TCL2"/>
      <c r="TCM2"/>
      <c r="TCN2"/>
      <c r="TCO2"/>
      <c r="TCP2"/>
      <c r="TCQ2"/>
      <c r="TCR2"/>
      <c r="TCS2"/>
      <c r="TCT2"/>
      <c r="TCU2"/>
      <c r="TCV2"/>
      <c r="TCW2"/>
      <c r="TCX2"/>
      <c r="TCY2"/>
      <c r="TCZ2"/>
      <c r="TDA2"/>
      <c r="TDB2"/>
      <c r="TDC2"/>
      <c r="TDD2"/>
      <c r="TDE2"/>
      <c r="TDF2"/>
      <c r="TDG2"/>
      <c r="TDH2"/>
      <c r="TDI2"/>
      <c r="TDJ2"/>
      <c r="TDK2"/>
      <c r="TDL2"/>
      <c r="TDM2"/>
      <c r="TDN2"/>
      <c r="TDO2"/>
      <c r="TDP2"/>
      <c r="TDQ2"/>
      <c r="TDR2"/>
      <c r="TDS2"/>
      <c r="TDT2"/>
      <c r="TDU2"/>
      <c r="TDV2"/>
      <c r="TDW2"/>
      <c r="TDX2"/>
      <c r="TDY2"/>
      <c r="TDZ2"/>
      <c r="TEA2"/>
      <c r="TEB2"/>
      <c r="TEC2"/>
      <c r="TED2"/>
      <c r="TEE2"/>
      <c r="TEF2"/>
      <c r="TEG2"/>
      <c r="TEH2"/>
      <c r="TEI2"/>
      <c r="TEJ2"/>
      <c r="TEK2"/>
      <c r="TEL2"/>
      <c r="TEM2"/>
      <c r="TEN2"/>
      <c r="TEO2"/>
      <c r="TEP2"/>
      <c r="TEQ2"/>
      <c r="TER2"/>
      <c r="TES2"/>
      <c r="TET2"/>
      <c r="TEU2"/>
      <c r="TEV2"/>
      <c r="TEW2"/>
      <c r="TEX2"/>
      <c r="TEY2"/>
      <c r="TEZ2"/>
      <c r="TFA2"/>
      <c r="TFB2"/>
      <c r="TFC2"/>
      <c r="TFD2"/>
      <c r="TFE2"/>
      <c r="TFF2"/>
      <c r="TFG2"/>
      <c r="TFH2"/>
      <c r="TFI2"/>
      <c r="TFJ2"/>
      <c r="TFK2"/>
      <c r="TFL2"/>
      <c r="TFM2"/>
      <c r="TFN2"/>
      <c r="TFO2"/>
      <c r="TFP2"/>
      <c r="TFQ2"/>
      <c r="TFR2"/>
      <c r="TFS2"/>
      <c r="TFT2"/>
      <c r="TFU2"/>
      <c r="TFV2"/>
      <c r="TFW2"/>
      <c r="TFX2"/>
      <c r="TFY2"/>
      <c r="TFZ2"/>
      <c r="TGA2"/>
      <c r="TGB2"/>
      <c r="TGC2"/>
      <c r="TGD2"/>
      <c r="TGE2"/>
      <c r="TGF2"/>
      <c r="TGG2"/>
      <c r="TGH2"/>
      <c r="TGI2"/>
      <c r="TGJ2"/>
      <c r="TGK2"/>
      <c r="TGL2"/>
      <c r="TGM2"/>
      <c r="TGN2"/>
      <c r="TGO2"/>
      <c r="TGP2"/>
      <c r="TGQ2"/>
      <c r="TGR2"/>
      <c r="TGS2"/>
      <c r="TGT2"/>
      <c r="TGU2"/>
      <c r="TGV2"/>
      <c r="TGW2"/>
      <c r="TGX2"/>
      <c r="TGY2"/>
      <c r="TGZ2"/>
      <c r="THA2"/>
      <c r="THB2"/>
      <c r="THC2"/>
      <c r="THD2"/>
      <c r="THE2"/>
      <c r="THF2"/>
      <c r="THG2"/>
      <c r="THH2"/>
      <c r="THI2"/>
      <c r="THJ2"/>
      <c r="THK2"/>
      <c r="THL2"/>
      <c r="THM2"/>
      <c r="THN2"/>
      <c r="THO2"/>
      <c r="THP2"/>
      <c r="THQ2"/>
      <c r="THR2"/>
      <c r="THS2"/>
      <c r="THT2"/>
      <c r="THU2"/>
      <c r="THV2"/>
      <c r="THW2"/>
      <c r="THX2"/>
      <c r="THY2"/>
      <c r="THZ2"/>
      <c r="TIA2"/>
      <c r="TIB2"/>
      <c r="TIC2"/>
      <c r="TID2"/>
      <c r="TIE2"/>
      <c r="TIF2"/>
      <c r="TIG2"/>
      <c r="TIH2"/>
      <c r="TII2"/>
      <c r="TIJ2"/>
      <c r="TIK2"/>
      <c r="TIL2"/>
      <c r="TIM2"/>
      <c r="TIN2"/>
      <c r="TIO2"/>
      <c r="TIP2"/>
      <c r="TIQ2"/>
      <c r="TIR2"/>
      <c r="TIS2"/>
      <c r="TIT2"/>
      <c r="TIU2"/>
      <c r="TIV2"/>
      <c r="TIW2"/>
      <c r="TIX2"/>
      <c r="TIY2"/>
      <c r="TIZ2"/>
      <c r="TJA2"/>
      <c r="TJB2"/>
      <c r="TJC2"/>
      <c r="TJD2"/>
      <c r="TJE2"/>
      <c r="TJF2"/>
      <c r="TJG2"/>
      <c r="TJH2"/>
      <c r="TJI2"/>
      <c r="TJJ2"/>
      <c r="TJK2"/>
      <c r="TJL2"/>
      <c r="TJM2"/>
      <c r="TJN2"/>
      <c r="TJO2"/>
      <c r="TJP2"/>
      <c r="TJQ2"/>
      <c r="TJR2"/>
      <c r="TJS2"/>
      <c r="TJT2"/>
      <c r="TJU2"/>
      <c r="TJV2"/>
      <c r="TJW2"/>
      <c r="TJX2"/>
      <c r="TJY2"/>
      <c r="TJZ2"/>
      <c r="TKA2"/>
      <c r="TKB2"/>
      <c r="TKC2"/>
      <c r="TKD2"/>
      <c r="TKE2"/>
      <c r="TKF2"/>
      <c r="TKG2"/>
      <c r="TKH2"/>
      <c r="TKI2"/>
      <c r="TKJ2"/>
      <c r="TKK2"/>
      <c r="TKL2"/>
      <c r="TKM2"/>
      <c r="TKN2"/>
      <c r="TKO2"/>
      <c r="TKP2"/>
      <c r="TKQ2"/>
      <c r="TKR2"/>
      <c r="TKS2"/>
      <c r="TKT2"/>
      <c r="TKU2"/>
      <c r="TKV2"/>
      <c r="TKW2"/>
      <c r="TKX2"/>
      <c r="TKY2"/>
      <c r="TKZ2"/>
      <c r="TLA2"/>
      <c r="TLB2"/>
      <c r="TLC2"/>
      <c r="TLD2"/>
      <c r="TLE2"/>
      <c r="TLF2"/>
      <c r="TLG2"/>
      <c r="TLH2"/>
      <c r="TLI2"/>
      <c r="TLJ2"/>
      <c r="TLK2"/>
      <c r="TLL2"/>
      <c r="TLM2"/>
      <c r="TLN2"/>
      <c r="TLO2"/>
      <c r="TLP2"/>
      <c r="TLQ2"/>
      <c r="TLR2"/>
      <c r="TLS2"/>
      <c r="TLT2"/>
      <c r="TLU2"/>
      <c r="TLV2"/>
      <c r="TLW2"/>
      <c r="TLX2"/>
      <c r="TLY2"/>
      <c r="TLZ2"/>
      <c r="TMA2"/>
      <c r="TMB2"/>
      <c r="TMC2"/>
      <c r="TMD2"/>
      <c r="TME2"/>
      <c r="TMF2"/>
      <c r="TMG2"/>
      <c r="TMH2"/>
      <c r="TMI2"/>
      <c r="TMJ2"/>
      <c r="TMK2"/>
      <c r="TML2"/>
      <c r="TMM2"/>
      <c r="TMN2"/>
      <c r="TMO2"/>
      <c r="TMP2"/>
      <c r="TMQ2"/>
      <c r="TMR2"/>
      <c r="TMS2"/>
      <c r="TMT2"/>
      <c r="TMU2"/>
      <c r="TMV2"/>
      <c r="TMW2"/>
      <c r="TMX2"/>
      <c r="TMY2"/>
      <c r="TMZ2"/>
      <c r="TNA2"/>
      <c r="TNB2"/>
      <c r="TNC2"/>
      <c r="TND2"/>
      <c r="TNE2"/>
      <c r="TNF2"/>
      <c r="TNG2"/>
      <c r="TNH2"/>
      <c r="TNI2"/>
      <c r="TNJ2"/>
      <c r="TNK2"/>
      <c r="TNL2"/>
      <c r="TNM2"/>
      <c r="TNN2"/>
      <c r="TNO2"/>
      <c r="TNP2"/>
      <c r="TNQ2"/>
      <c r="TNR2"/>
      <c r="TNS2"/>
      <c r="TNT2"/>
      <c r="TNU2"/>
      <c r="TNV2"/>
      <c r="TNW2"/>
      <c r="TNX2"/>
      <c r="TNY2"/>
      <c r="TNZ2"/>
      <c r="TOA2"/>
      <c r="TOB2"/>
      <c r="TOC2"/>
      <c r="TOD2"/>
      <c r="TOE2"/>
      <c r="TOF2"/>
      <c r="TOG2"/>
      <c r="TOH2"/>
      <c r="TOI2"/>
      <c r="TOJ2"/>
      <c r="TOK2"/>
      <c r="TOL2"/>
      <c r="TOM2"/>
      <c r="TON2"/>
      <c r="TOO2"/>
      <c r="TOP2"/>
      <c r="TOQ2"/>
      <c r="TOR2"/>
      <c r="TOS2"/>
      <c r="TOT2"/>
      <c r="TOU2"/>
      <c r="TOV2"/>
      <c r="TOW2"/>
      <c r="TOX2"/>
      <c r="TOY2"/>
      <c r="TOZ2"/>
      <c r="TPA2"/>
      <c r="TPB2"/>
      <c r="TPC2"/>
      <c r="TPD2"/>
      <c r="TPE2"/>
      <c r="TPF2"/>
      <c r="TPG2"/>
      <c r="TPH2"/>
      <c r="TPI2"/>
      <c r="TPJ2"/>
      <c r="TPK2"/>
      <c r="TPL2"/>
      <c r="TPM2"/>
      <c r="TPN2"/>
      <c r="TPO2"/>
      <c r="TPP2"/>
      <c r="TPQ2"/>
      <c r="TPR2"/>
      <c r="TPS2"/>
      <c r="TPT2"/>
      <c r="TPU2"/>
      <c r="TPV2"/>
      <c r="TPW2"/>
      <c r="TPX2"/>
      <c r="TPY2"/>
      <c r="TPZ2"/>
      <c r="TQA2"/>
      <c r="TQB2"/>
      <c r="TQC2"/>
      <c r="TQD2"/>
      <c r="TQE2"/>
      <c r="TQF2"/>
      <c r="TQG2"/>
      <c r="TQH2"/>
      <c r="TQI2"/>
      <c r="TQJ2"/>
      <c r="TQK2"/>
      <c r="TQL2"/>
      <c r="TQM2"/>
      <c r="TQN2"/>
      <c r="TQO2"/>
      <c r="TQP2"/>
      <c r="TQQ2"/>
      <c r="TQR2"/>
      <c r="TQS2"/>
      <c r="TQT2"/>
      <c r="TQU2"/>
      <c r="TQV2"/>
      <c r="TQW2"/>
      <c r="TQX2"/>
      <c r="TQY2"/>
      <c r="TQZ2"/>
      <c r="TRA2"/>
      <c r="TRB2"/>
      <c r="TRC2"/>
      <c r="TRD2"/>
      <c r="TRE2"/>
      <c r="TRF2"/>
      <c r="TRG2"/>
      <c r="TRH2"/>
      <c r="TRI2"/>
      <c r="TRJ2"/>
      <c r="TRK2"/>
      <c r="TRL2"/>
      <c r="TRM2"/>
      <c r="TRN2"/>
      <c r="TRO2"/>
      <c r="TRP2"/>
      <c r="TRQ2"/>
      <c r="TRR2"/>
      <c r="TRS2"/>
      <c r="TRT2"/>
      <c r="TRU2"/>
      <c r="TRV2"/>
      <c r="TRW2"/>
      <c r="TRX2"/>
      <c r="TRY2"/>
      <c r="TRZ2"/>
      <c r="TSA2"/>
      <c r="TSB2"/>
      <c r="TSC2"/>
      <c r="TSD2"/>
      <c r="TSE2"/>
      <c r="TSF2"/>
      <c r="TSG2"/>
      <c r="TSH2"/>
      <c r="TSI2"/>
      <c r="TSJ2"/>
      <c r="TSK2"/>
      <c r="TSL2"/>
      <c r="TSM2"/>
      <c r="TSN2"/>
      <c r="TSO2"/>
      <c r="TSP2"/>
      <c r="TSQ2"/>
      <c r="TSR2"/>
      <c r="TSS2"/>
      <c r="TST2"/>
      <c r="TSU2"/>
      <c r="TSV2"/>
      <c r="TSW2"/>
      <c r="TSX2"/>
      <c r="TSY2"/>
      <c r="TSZ2"/>
      <c r="TTA2"/>
      <c r="TTB2"/>
      <c r="TTC2"/>
      <c r="TTD2"/>
      <c r="TTE2"/>
      <c r="TTF2"/>
      <c r="TTG2"/>
      <c r="TTH2"/>
      <c r="TTI2"/>
      <c r="TTJ2"/>
      <c r="TTK2"/>
      <c r="TTL2"/>
      <c r="TTM2"/>
      <c r="TTN2"/>
      <c r="TTO2"/>
      <c r="TTP2"/>
      <c r="TTQ2"/>
      <c r="TTR2"/>
      <c r="TTS2"/>
      <c r="TTT2"/>
      <c r="TTU2"/>
      <c r="TTV2"/>
      <c r="TTW2"/>
      <c r="TTX2"/>
      <c r="TTY2"/>
      <c r="TTZ2"/>
      <c r="TUA2"/>
      <c r="TUB2"/>
      <c r="TUC2"/>
      <c r="TUD2"/>
      <c r="TUE2"/>
      <c r="TUF2"/>
      <c r="TUG2"/>
      <c r="TUH2"/>
      <c r="TUI2"/>
      <c r="TUJ2"/>
      <c r="TUK2"/>
      <c r="TUL2"/>
      <c r="TUM2"/>
      <c r="TUN2"/>
      <c r="TUO2"/>
      <c r="TUP2"/>
      <c r="TUQ2"/>
      <c r="TUR2"/>
      <c r="TUS2"/>
      <c r="TUT2"/>
      <c r="TUU2"/>
      <c r="TUV2"/>
      <c r="TUW2"/>
      <c r="TUX2"/>
      <c r="TUY2"/>
      <c r="TUZ2"/>
      <c r="TVA2"/>
      <c r="TVB2"/>
      <c r="TVC2"/>
      <c r="TVD2"/>
      <c r="TVE2"/>
      <c r="TVF2"/>
      <c r="TVG2"/>
      <c r="TVH2"/>
      <c r="TVI2"/>
      <c r="TVJ2"/>
      <c r="TVK2"/>
      <c r="TVL2"/>
      <c r="TVM2"/>
      <c r="TVN2"/>
      <c r="TVO2"/>
      <c r="TVP2"/>
      <c r="TVQ2"/>
      <c r="TVR2"/>
      <c r="TVS2"/>
      <c r="TVT2"/>
      <c r="TVU2"/>
      <c r="TVV2"/>
      <c r="TVW2"/>
      <c r="TVX2"/>
      <c r="TVY2"/>
      <c r="TVZ2"/>
      <c r="TWA2"/>
      <c r="TWB2"/>
      <c r="TWC2"/>
      <c r="TWD2"/>
      <c r="TWE2"/>
      <c r="TWF2"/>
      <c r="TWG2"/>
      <c r="TWH2"/>
      <c r="TWI2"/>
      <c r="TWJ2"/>
      <c r="TWK2"/>
      <c r="TWL2"/>
      <c r="TWM2"/>
      <c r="TWN2"/>
      <c r="TWO2"/>
      <c r="TWP2"/>
      <c r="TWQ2"/>
      <c r="TWR2"/>
      <c r="TWS2"/>
      <c r="TWT2"/>
      <c r="TWU2"/>
      <c r="TWV2"/>
      <c r="TWW2"/>
      <c r="TWX2"/>
      <c r="TWY2"/>
      <c r="TWZ2"/>
      <c r="TXA2"/>
      <c r="TXB2"/>
      <c r="TXC2"/>
      <c r="TXD2"/>
      <c r="TXE2"/>
      <c r="TXF2"/>
      <c r="TXG2"/>
      <c r="TXH2"/>
      <c r="TXI2"/>
      <c r="TXJ2"/>
      <c r="TXK2"/>
      <c r="TXL2"/>
      <c r="TXM2"/>
      <c r="TXN2"/>
      <c r="TXO2"/>
      <c r="TXP2"/>
      <c r="TXQ2"/>
      <c r="TXR2"/>
      <c r="TXS2"/>
      <c r="TXT2"/>
      <c r="TXU2"/>
      <c r="TXV2"/>
      <c r="TXW2"/>
      <c r="TXX2"/>
      <c r="TXY2"/>
      <c r="TXZ2"/>
      <c r="TYA2"/>
      <c r="TYB2"/>
      <c r="TYC2"/>
      <c r="TYD2"/>
      <c r="TYE2"/>
      <c r="TYF2"/>
      <c r="TYG2"/>
      <c r="TYH2"/>
      <c r="TYI2"/>
      <c r="TYJ2"/>
      <c r="TYK2"/>
      <c r="TYL2"/>
      <c r="TYM2"/>
      <c r="TYN2"/>
      <c r="TYO2"/>
      <c r="TYP2"/>
      <c r="TYQ2"/>
      <c r="TYR2"/>
      <c r="TYS2"/>
      <c r="TYT2"/>
      <c r="TYU2"/>
      <c r="TYV2"/>
      <c r="TYW2"/>
      <c r="TYX2"/>
      <c r="TYY2"/>
      <c r="TYZ2"/>
      <c r="TZA2"/>
      <c r="TZB2"/>
      <c r="TZC2"/>
      <c r="TZD2"/>
      <c r="TZE2"/>
      <c r="TZF2"/>
      <c r="TZG2"/>
      <c r="TZH2"/>
      <c r="TZI2"/>
      <c r="TZJ2"/>
      <c r="TZK2"/>
      <c r="TZL2"/>
      <c r="TZM2"/>
      <c r="TZN2"/>
      <c r="TZO2"/>
      <c r="TZP2"/>
      <c r="TZQ2"/>
      <c r="TZR2"/>
      <c r="TZS2"/>
      <c r="TZT2"/>
      <c r="TZU2"/>
      <c r="TZV2"/>
      <c r="TZW2"/>
      <c r="TZX2"/>
      <c r="TZY2"/>
      <c r="TZZ2"/>
      <c r="UAA2"/>
      <c r="UAB2"/>
      <c r="UAC2"/>
      <c r="UAD2"/>
      <c r="UAE2"/>
      <c r="UAF2"/>
      <c r="UAG2"/>
      <c r="UAH2"/>
      <c r="UAI2"/>
      <c r="UAJ2"/>
      <c r="UAK2"/>
      <c r="UAL2"/>
      <c r="UAM2"/>
      <c r="UAN2"/>
      <c r="UAO2"/>
      <c r="UAP2"/>
      <c r="UAQ2"/>
      <c r="UAR2"/>
      <c r="UAS2"/>
      <c r="UAT2"/>
      <c r="UAU2"/>
      <c r="UAV2"/>
      <c r="UAW2"/>
      <c r="UAX2"/>
      <c r="UAY2"/>
      <c r="UAZ2"/>
      <c r="UBA2"/>
      <c r="UBB2"/>
      <c r="UBC2"/>
      <c r="UBD2"/>
      <c r="UBE2"/>
      <c r="UBF2"/>
      <c r="UBG2"/>
      <c r="UBH2"/>
      <c r="UBI2"/>
      <c r="UBJ2"/>
      <c r="UBK2"/>
      <c r="UBL2"/>
      <c r="UBM2"/>
      <c r="UBN2"/>
      <c r="UBO2"/>
      <c r="UBP2"/>
      <c r="UBQ2"/>
      <c r="UBR2"/>
      <c r="UBS2"/>
      <c r="UBT2"/>
      <c r="UBU2"/>
      <c r="UBV2"/>
      <c r="UBW2"/>
      <c r="UBX2"/>
      <c r="UBY2"/>
      <c r="UBZ2"/>
      <c r="UCA2"/>
      <c r="UCB2"/>
      <c r="UCC2"/>
      <c r="UCD2"/>
      <c r="UCE2"/>
      <c r="UCF2"/>
      <c r="UCG2"/>
      <c r="UCH2"/>
      <c r="UCI2"/>
      <c r="UCJ2"/>
      <c r="UCK2"/>
      <c r="UCL2"/>
      <c r="UCM2"/>
      <c r="UCN2"/>
      <c r="UCO2"/>
      <c r="UCP2"/>
      <c r="UCQ2"/>
      <c r="UCR2"/>
      <c r="UCS2"/>
      <c r="UCT2"/>
      <c r="UCU2"/>
      <c r="UCV2"/>
      <c r="UCW2"/>
      <c r="UCX2"/>
      <c r="UCY2"/>
      <c r="UCZ2"/>
      <c r="UDA2"/>
      <c r="UDB2"/>
      <c r="UDC2"/>
      <c r="UDD2"/>
      <c r="UDE2"/>
      <c r="UDF2"/>
      <c r="UDG2"/>
      <c r="UDH2"/>
      <c r="UDI2"/>
      <c r="UDJ2"/>
      <c r="UDK2"/>
      <c r="UDL2"/>
      <c r="UDM2"/>
      <c r="UDN2"/>
      <c r="UDO2"/>
      <c r="UDP2"/>
      <c r="UDQ2"/>
      <c r="UDR2"/>
      <c r="UDS2"/>
      <c r="UDT2"/>
      <c r="UDU2"/>
      <c r="UDV2"/>
      <c r="UDW2"/>
      <c r="UDX2"/>
      <c r="UDY2"/>
      <c r="UDZ2"/>
      <c r="UEA2"/>
      <c r="UEB2"/>
      <c r="UEC2"/>
      <c r="UED2"/>
      <c r="UEE2"/>
      <c r="UEF2"/>
      <c r="UEG2"/>
      <c r="UEH2"/>
      <c r="UEI2"/>
      <c r="UEJ2"/>
      <c r="UEK2"/>
      <c r="UEL2"/>
      <c r="UEM2"/>
      <c r="UEN2"/>
      <c r="UEO2"/>
      <c r="UEP2"/>
      <c r="UEQ2"/>
      <c r="UER2"/>
      <c r="UES2"/>
      <c r="UET2"/>
      <c r="UEU2"/>
      <c r="UEV2"/>
      <c r="UEW2"/>
      <c r="UEX2"/>
      <c r="UEY2"/>
      <c r="UEZ2"/>
      <c r="UFA2"/>
      <c r="UFB2"/>
      <c r="UFC2"/>
      <c r="UFD2"/>
      <c r="UFE2"/>
      <c r="UFF2"/>
      <c r="UFG2"/>
      <c r="UFH2"/>
      <c r="UFI2"/>
      <c r="UFJ2"/>
      <c r="UFK2"/>
      <c r="UFL2"/>
      <c r="UFM2"/>
      <c r="UFN2"/>
      <c r="UFO2"/>
      <c r="UFP2"/>
      <c r="UFQ2"/>
      <c r="UFR2"/>
      <c r="UFS2"/>
      <c r="UFT2"/>
      <c r="UFU2"/>
      <c r="UFV2"/>
      <c r="UFW2"/>
      <c r="UFX2"/>
      <c r="UFY2"/>
      <c r="UFZ2"/>
      <c r="UGA2"/>
      <c r="UGB2"/>
      <c r="UGC2"/>
      <c r="UGD2"/>
      <c r="UGE2"/>
      <c r="UGF2"/>
      <c r="UGG2"/>
      <c r="UGH2"/>
      <c r="UGI2"/>
      <c r="UGJ2"/>
      <c r="UGK2"/>
      <c r="UGL2"/>
      <c r="UGM2"/>
      <c r="UGN2"/>
      <c r="UGO2"/>
      <c r="UGP2"/>
      <c r="UGQ2"/>
      <c r="UGR2"/>
      <c r="UGS2"/>
      <c r="UGT2"/>
      <c r="UGU2"/>
      <c r="UGV2"/>
      <c r="UGW2"/>
      <c r="UGX2"/>
      <c r="UGY2"/>
      <c r="UGZ2"/>
      <c r="UHA2"/>
      <c r="UHB2"/>
      <c r="UHC2"/>
      <c r="UHD2"/>
      <c r="UHE2"/>
      <c r="UHF2"/>
      <c r="UHG2"/>
      <c r="UHH2"/>
      <c r="UHI2"/>
      <c r="UHJ2"/>
      <c r="UHK2"/>
      <c r="UHL2"/>
      <c r="UHM2"/>
      <c r="UHN2"/>
      <c r="UHO2"/>
      <c r="UHP2"/>
      <c r="UHQ2"/>
      <c r="UHR2"/>
      <c r="UHS2"/>
      <c r="UHT2"/>
      <c r="UHU2"/>
      <c r="UHV2"/>
      <c r="UHW2"/>
      <c r="UHX2"/>
      <c r="UHY2"/>
      <c r="UHZ2"/>
      <c r="UIA2"/>
      <c r="UIB2"/>
      <c r="UIC2"/>
      <c r="UID2"/>
      <c r="UIE2"/>
      <c r="UIF2"/>
      <c r="UIG2"/>
      <c r="UIH2"/>
      <c r="UII2"/>
      <c r="UIJ2"/>
      <c r="UIK2"/>
      <c r="UIL2"/>
      <c r="UIM2"/>
      <c r="UIN2"/>
      <c r="UIO2"/>
      <c r="UIP2"/>
      <c r="UIQ2"/>
      <c r="UIR2"/>
      <c r="UIS2"/>
      <c r="UIT2"/>
      <c r="UIU2"/>
      <c r="UIV2"/>
      <c r="UIW2"/>
      <c r="UIX2"/>
      <c r="UIY2"/>
      <c r="UIZ2"/>
      <c r="UJA2"/>
      <c r="UJB2"/>
      <c r="UJC2"/>
      <c r="UJD2"/>
      <c r="UJE2"/>
      <c r="UJF2"/>
      <c r="UJG2"/>
      <c r="UJH2"/>
      <c r="UJI2"/>
      <c r="UJJ2"/>
      <c r="UJK2"/>
      <c r="UJL2"/>
      <c r="UJM2"/>
      <c r="UJN2"/>
      <c r="UJO2"/>
      <c r="UJP2"/>
      <c r="UJQ2"/>
      <c r="UJR2"/>
      <c r="UJS2"/>
      <c r="UJT2"/>
      <c r="UJU2"/>
      <c r="UJV2"/>
      <c r="UJW2"/>
      <c r="UJX2"/>
      <c r="UJY2"/>
      <c r="UJZ2"/>
      <c r="UKA2"/>
      <c r="UKB2"/>
      <c r="UKC2"/>
      <c r="UKD2"/>
      <c r="UKE2"/>
      <c r="UKF2"/>
      <c r="UKG2"/>
      <c r="UKH2"/>
      <c r="UKI2"/>
      <c r="UKJ2"/>
      <c r="UKK2"/>
      <c r="UKL2"/>
      <c r="UKM2"/>
      <c r="UKN2"/>
      <c r="UKO2"/>
      <c r="UKP2"/>
      <c r="UKQ2"/>
      <c r="UKR2"/>
      <c r="UKS2"/>
      <c r="UKT2"/>
      <c r="UKU2"/>
      <c r="UKV2"/>
      <c r="UKW2"/>
      <c r="UKX2"/>
      <c r="UKY2"/>
      <c r="UKZ2"/>
      <c r="ULA2"/>
      <c r="ULB2"/>
      <c r="ULC2"/>
      <c r="ULD2"/>
      <c r="ULE2"/>
      <c r="ULF2"/>
      <c r="ULG2"/>
      <c r="ULH2"/>
      <c r="ULI2"/>
      <c r="ULJ2"/>
      <c r="ULK2"/>
      <c r="ULL2"/>
      <c r="ULM2"/>
      <c r="ULN2"/>
      <c r="ULO2"/>
      <c r="ULP2"/>
      <c r="ULQ2"/>
      <c r="ULR2"/>
      <c r="ULS2"/>
      <c r="ULT2"/>
      <c r="ULU2"/>
      <c r="ULV2"/>
      <c r="ULW2"/>
      <c r="ULX2"/>
      <c r="ULY2"/>
      <c r="ULZ2"/>
      <c r="UMA2"/>
      <c r="UMB2"/>
      <c r="UMC2"/>
      <c r="UMD2"/>
      <c r="UME2"/>
      <c r="UMF2"/>
      <c r="UMG2"/>
      <c r="UMH2"/>
      <c r="UMI2"/>
      <c r="UMJ2"/>
      <c r="UMK2"/>
      <c r="UML2"/>
      <c r="UMM2"/>
      <c r="UMN2"/>
      <c r="UMO2"/>
      <c r="UMP2"/>
      <c r="UMQ2"/>
      <c r="UMR2"/>
      <c r="UMS2"/>
      <c r="UMT2"/>
      <c r="UMU2"/>
      <c r="UMV2"/>
      <c r="UMW2"/>
      <c r="UMX2"/>
      <c r="UMY2"/>
      <c r="UMZ2"/>
      <c r="UNA2"/>
      <c r="UNB2"/>
      <c r="UNC2"/>
      <c r="UND2"/>
      <c r="UNE2"/>
      <c r="UNF2"/>
      <c r="UNG2"/>
      <c r="UNH2"/>
      <c r="UNI2"/>
      <c r="UNJ2"/>
      <c r="UNK2"/>
      <c r="UNL2"/>
      <c r="UNM2"/>
      <c r="UNN2"/>
      <c r="UNO2"/>
      <c r="UNP2"/>
      <c r="UNQ2"/>
      <c r="UNR2"/>
      <c r="UNS2"/>
      <c r="UNT2"/>
      <c r="UNU2"/>
      <c r="UNV2"/>
      <c r="UNW2"/>
      <c r="UNX2"/>
      <c r="UNY2"/>
      <c r="UNZ2"/>
      <c r="UOA2"/>
      <c r="UOB2"/>
      <c r="UOC2"/>
      <c r="UOD2"/>
      <c r="UOE2"/>
      <c r="UOF2"/>
      <c r="UOG2"/>
      <c r="UOH2"/>
      <c r="UOI2"/>
      <c r="UOJ2"/>
      <c r="UOK2"/>
      <c r="UOL2"/>
      <c r="UOM2"/>
      <c r="UON2"/>
      <c r="UOO2"/>
      <c r="UOP2"/>
      <c r="UOQ2"/>
      <c r="UOR2"/>
      <c r="UOS2"/>
      <c r="UOT2"/>
      <c r="UOU2"/>
      <c r="UOV2"/>
      <c r="UOW2"/>
      <c r="UOX2"/>
      <c r="UOY2"/>
      <c r="UOZ2"/>
      <c r="UPA2"/>
      <c r="UPB2"/>
      <c r="UPC2"/>
      <c r="UPD2"/>
      <c r="UPE2"/>
      <c r="UPF2"/>
      <c r="UPG2"/>
      <c r="UPH2"/>
      <c r="UPI2"/>
      <c r="UPJ2"/>
      <c r="UPK2"/>
      <c r="UPL2"/>
      <c r="UPM2"/>
      <c r="UPN2"/>
      <c r="UPO2"/>
      <c r="UPP2"/>
      <c r="UPQ2"/>
      <c r="UPR2"/>
      <c r="UPS2"/>
      <c r="UPT2"/>
      <c r="UPU2"/>
      <c r="UPV2"/>
      <c r="UPW2"/>
      <c r="UPX2"/>
      <c r="UPY2"/>
      <c r="UPZ2"/>
      <c r="UQA2"/>
      <c r="UQB2"/>
      <c r="UQC2"/>
      <c r="UQD2"/>
      <c r="UQE2"/>
      <c r="UQF2"/>
      <c r="UQG2"/>
      <c r="UQH2"/>
      <c r="UQI2"/>
      <c r="UQJ2"/>
      <c r="UQK2"/>
      <c r="UQL2"/>
      <c r="UQM2"/>
      <c r="UQN2"/>
      <c r="UQO2"/>
      <c r="UQP2"/>
      <c r="UQQ2"/>
      <c r="UQR2"/>
      <c r="UQS2"/>
      <c r="UQT2"/>
      <c r="UQU2"/>
      <c r="UQV2"/>
      <c r="UQW2"/>
      <c r="UQX2"/>
      <c r="UQY2"/>
      <c r="UQZ2"/>
      <c r="URA2"/>
      <c r="URB2"/>
      <c r="URC2"/>
      <c r="URD2"/>
      <c r="URE2"/>
      <c r="URF2"/>
      <c r="URG2"/>
      <c r="URH2"/>
      <c r="URI2"/>
      <c r="URJ2"/>
      <c r="URK2"/>
      <c r="URL2"/>
      <c r="URM2"/>
      <c r="URN2"/>
      <c r="URO2"/>
      <c r="URP2"/>
      <c r="URQ2"/>
      <c r="URR2"/>
      <c r="URS2"/>
      <c r="URT2"/>
      <c r="URU2"/>
      <c r="URV2"/>
      <c r="URW2"/>
      <c r="URX2"/>
      <c r="URY2"/>
      <c r="URZ2"/>
      <c r="USA2"/>
      <c r="USB2"/>
      <c r="USC2"/>
      <c r="USD2"/>
      <c r="USE2"/>
      <c r="USF2"/>
      <c r="USG2"/>
      <c r="USH2"/>
      <c r="USI2"/>
      <c r="USJ2"/>
      <c r="USK2"/>
      <c r="USL2"/>
      <c r="USM2"/>
      <c r="USN2"/>
      <c r="USO2"/>
      <c r="USP2"/>
      <c r="USQ2"/>
      <c r="USR2"/>
      <c r="USS2"/>
      <c r="UST2"/>
      <c r="USU2"/>
      <c r="USV2"/>
      <c r="USW2"/>
      <c r="USX2"/>
      <c r="USY2"/>
      <c r="USZ2"/>
      <c r="UTA2"/>
      <c r="UTB2"/>
      <c r="UTC2"/>
      <c r="UTD2"/>
      <c r="UTE2"/>
      <c r="UTF2"/>
      <c r="UTG2"/>
      <c r="UTH2"/>
      <c r="UTI2"/>
      <c r="UTJ2"/>
      <c r="UTK2"/>
      <c r="UTL2"/>
      <c r="UTM2"/>
      <c r="UTN2"/>
      <c r="UTO2"/>
      <c r="UTP2"/>
      <c r="UTQ2"/>
      <c r="UTR2"/>
      <c r="UTS2"/>
      <c r="UTT2"/>
      <c r="UTU2"/>
      <c r="UTV2"/>
      <c r="UTW2"/>
      <c r="UTX2"/>
      <c r="UTY2"/>
      <c r="UTZ2"/>
      <c r="UUA2"/>
      <c r="UUB2"/>
      <c r="UUC2"/>
      <c r="UUD2"/>
      <c r="UUE2"/>
      <c r="UUF2"/>
      <c r="UUG2"/>
      <c r="UUH2"/>
      <c r="UUI2"/>
      <c r="UUJ2"/>
      <c r="UUK2"/>
      <c r="UUL2"/>
      <c r="UUM2"/>
      <c r="UUN2"/>
      <c r="UUO2"/>
      <c r="UUP2"/>
      <c r="UUQ2"/>
      <c r="UUR2"/>
      <c r="UUS2"/>
      <c r="UUT2"/>
      <c r="UUU2"/>
      <c r="UUV2"/>
      <c r="UUW2"/>
      <c r="UUX2"/>
      <c r="UUY2"/>
      <c r="UUZ2"/>
      <c r="UVA2"/>
      <c r="UVB2"/>
      <c r="UVC2"/>
      <c r="UVD2"/>
      <c r="UVE2"/>
      <c r="UVF2"/>
      <c r="UVG2"/>
      <c r="UVH2"/>
      <c r="UVI2"/>
      <c r="UVJ2"/>
      <c r="UVK2"/>
      <c r="UVL2"/>
      <c r="UVM2"/>
      <c r="UVN2"/>
      <c r="UVO2"/>
      <c r="UVP2"/>
      <c r="UVQ2"/>
      <c r="UVR2"/>
      <c r="UVS2"/>
      <c r="UVT2"/>
      <c r="UVU2"/>
      <c r="UVV2"/>
      <c r="UVW2"/>
      <c r="UVX2"/>
      <c r="UVY2"/>
      <c r="UVZ2"/>
      <c r="UWA2"/>
      <c r="UWB2"/>
      <c r="UWC2"/>
      <c r="UWD2"/>
      <c r="UWE2"/>
      <c r="UWF2"/>
      <c r="UWG2"/>
      <c r="UWH2"/>
      <c r="UWI2"/>
      <c r="UWJ2"/>
      <c r="UWK2"/>
      <c r="UWL2"/>
      <c r="UWM2"/>
      <c r="UWN2"/>
      <c r="UWO2"/>
      <c r="UWP2"/>
      <c r="UWQ2"/>
      <c r="UWR2"/>
      <c r="UWS2"/>
      <c r="UWT2"/>
      <c r="UWU2"/>
      <c r="UWV2"/>
      <c r="UWW2"/>
      <c r="UWX2"/>
      <c r="UWY2"/>
      <c r="UWZ2"/>
      <c r="UXA2"/>
      <c r="UXB2"/>
      <c r="UXC2"/>
      <c r="UXD2"/>
      <c r="UXE2"/>
      <c r="UXF2"/>
      <c r="UXG2"/>
      <c r="UXH2"/>
      <c r="UXI2"/>
      <c r="UXJ2"/>
      <c r="UXK2"/>
      <c r="UXL2"/>
      <c r="UXM2"/>
      <c r="UXN2"/>
      <c r="UXO2"/>
      <c r="UXP2"/>
      <c r="UXQ2"/>
      <c r="UXR2"/>
      <c r="UXS2"/>
      <c r="UXT2"/>
      <c r="UXU2"/>
      <c r="UXV2"/>
      <c r="UXW2"/>
      <c r="UXX2"/>
      <c r="UXY2"/>
      <c r="UXZ2"/>
      <c r="UYA2"/>
      <c r="UYB2"/>
      <c r="UYC2"/>
      <c r="UYD2"/>
      <c r="UYE2"/>
      <c r="UYF2"/>
      <c r="UYG2"/>
      <c r="UYH2"/>
      <c r="UYI2"/>
      <c r="UYJ2"/>
      <c r="UYK2"/>
      <c r="UYL2"/>
      <c r="UYM2"/>
      <c r="UYN2"/>
      <c r="UYO2"/>
      <c r="UYP2"/>
      <c r="UYQ2"/>
      <c r="UYR2"/>
      <c r="UYS2"/>
      <c r="UYT2"/>
      <c r="UYU2"/>
      <c r="UYV2"/>
      <c r="UYW2"/>
      <c r="UYX2"/>
      <c r="UYY2"/>
      <c r="UYZ2"/>
      <c r="UZA2"/>
      <c r="UZB2"/>
      <c r="UZC2"/>
      <c r="UZD2"/>
      <c r="UZE2"/>
      <c r="UZF2"/>
      <c r="UZG2"/>
      <c r="UZH2"/>
      <c r="UZI2"/>
      <c r="UZJ2"/>
      <c r="UZK2"/>
      <c r="UZL2"/>
      <c r="UZM2"/>
      <c r="UZN2"/>
      <c r="UZO2"/>
      <c r="UZP2"/>
      <c r="UZQ2"/>
      <c r="UZR2"/>
      <c r="UZS2"/>
      <c r="UZT2"/>
      <c r="UZU2"/>
      <c r="UZV2"/>
      <c r="UZW2"/>
      <c r="UZX2"/>
      <c r="UZY2"/>
      <c r="UZZ2"/>
      <c r="VAA2"/>
      <c r="VAB2"/>
      <c r="VAC2"/>
      <c r="VAD2"/>
      <c r="VAE2"/>
      <c r="VAF2"/>
      <c r="VAG2"/>
      <c r="VAH2"/>
      <c r="VAI2"/>
      <c r="VAJ2"/>
      <c r="VAK2"/>
      <c r="VAL2"/>
      <c r="VAM2"/>
      <c r="VAN2"/>
      <c r="VAO2"/>
      <c r="VAP2"/>
      <c r="VAQ2"/>
      <c r="VAR2"/>
      <c r="VAS2"/>
      <c r="VAT2"/>
      <c r="VAU2"/>
      <c r="VAV2"/>
      <c r="VAW2"/>
      <c r="VAX2"/>
      <c r="VAY2"/>
      <c r="VAZ2"/>
      <c r="VBA2"/>
      <c r="VBB2"/>
      <c r="VBC2"/>
      <c r="VBD2"/>
      <c r="VBE2"/>
      <c r="VBF2"/>
      <c r="VBG2"/>
      <c r="VBH2"/>
      <c r="VBI2"/>
      <c r="VBJ2"/>
      <c r="VBK2"/>
      <c r="VBL2"/>
      <c r="VBM2"/>
      <c r="VBN2"/>
      <c r="VBO2"/>
      <c r="VBP2"/>
      <c r="VBQ2"/>
      <c r="VBR2"/>
      <c r="VBS2"/>
      <c r="VBT2"/>
      <c r="VBU2"/>
      <c r="VBV2"/>
      <c r="VBW2"/>
      <c r="VBX2"/>
      <c r="VBY2"/>
      <c r="VBZ2"/>
      <c r="VCA2"/>
      <c r="VCB2"/>
      <c r="VCC2"/>
      <c r="VCD2"/>
      <c r="VCE2"/>
      <c r="VCF2"/>
      <c r="VCG2"/>
      <c r="VCH2"/>
      <c r="VCI2"/>
      <c r="VCJ2"/>
      <c r="VCK2"/>
      <c r="VCL2"/>
      <c r="VCM2"/>
      <c r="VCN2"/>
      <c r="VCO2"/>
      <c r="VCP2"/>
      <c r="VCQ2"/>
      <c r="VCR2"/>
      <c r="VCS2"/>
      <c r="VCT2"/>
      <c r="VCU2"/>
      <c r="VCV2"/>
      <c r="VCW2"/>
      <c r="VCX2"/>
      <c r="VCY2"/>
      <c r="VCZ2"/>
      <c r="VDA2"/>
      <c r="VDB2"/>
      <c r="VDC2"/>
      <c r="VDD2"/>
      <c r="VDE2"/>
      <c r="VDF2"/>
      <c r="VDG2"/>
      <c r="VDH2"/>
      <c r="VDI2"/>
      <c r="VDJ2"/>
      <c r="VDK2"/>
      <c r="VDL2"/>
      <c r="VDM2"/>
      <c r="VDN2"/>
      <c r="VDO2"/>
      <c r="VDP2"/>
      <c r="VDQ2"/>
      <c r="VDR2"/>
      <c r="VDS2"/>
      <c r="VDT2"/>
      <c r="VDU2"/>
      <c r="VDV2"/>
      <c r="VDW2"/>
      <c r="VDX2"/>
      <c r="VDY2"/>
      <c r="VDZ2"/>
      <c r="VEA2"/>
      <c r="VEB2"/>
      <c r="VEC2"/>
      <c r="VED2"/>
      <c r="VEE2"/>
      <c r="VEF2"/>
      <c r="VEG2"/>
      <c r="VEH2"/>
      <c r="VEI2"/>
      <c r="VEJ2"/>
      <c r="VEK2"/>
      <c r="VEL2"/>
      <c r="VEM2"/>
      <c r="VEN2"/>
      <c r="VEO2"/>
      <c r="VEP2"/>
      <c r="VEQ2"/>
      <c r="VER2"/>
      <c r="VES2"/>
      <c r="VET2"/>
      <c r="VEU2"/>
      <c r="VEV2"/>
      <c r="VEW2"/>
      <c r="VEX2"/>
      <c r="VEY2"/>
      <c r="VEZ2"/>
      <c r="VFA2"/>
      <c r="VFB2"/>
      <c r="VFC2"/>
      <c r="VFD2"/>
      <c r="VFE2"/>
      <c r="VFF2"/>
      <c r="VFG2"/>
      <c r="VFH2"/>
      <c r="VFI2"/>
      <c r="VFJ2"/>
      <c r="VFK2"/>
      <c r="VFL2"/>
      <c r="VFM2"/>
      <c r="VFN2"/>
      <c r="VFO2"/>
      <c r="VFP2"/>
      <c r="VFQ2"/>
      <c r="VFR2"/>
      <c r="VFS2"/>
      <c r="VFT2"/>
      <c r="VFU2"/>
      <c r="VFV2"/>
      <c r="VFW2"/>
      <c r="VFX2"/>
      <c r="VFY2"/>
      <c r="VFZ2"/>
      <c r="VGA2"/>
      <c r="VGB2"/>
      <c r="VGC2"/>
      <c r="VGD2"/>
      <c r="VGE2"/>
      <c r="VGF2"/>
      <c r="VGG2"/>
      <c r="VGH2"/>
      <c r="VGI2"/>
      <c r="VGJ2"/>
      <c r="VGK2"/>
      <c r="VGL2"/>
      <c r="VGM2"/>
      <c r="VGN2"/>
      <c r="VGO2"/>
      <c r="VGP2"/>
      <c r="VGQ2"/>
      <c r="VGR2"/>
      <c r="VGS2"/>
      <c r="VGT2"/>
      <c r="VGU2"/>
      <c r="VGV2"/>
      <c r="VGW2"/>
      <c r="VGX2"/>
      <c r="VGY2"/>
      <c r="VGZ2"/>
      <c r="VHA2"/>
      <c r="VHB2"/>
      <c r="VHC2"/>
      <c r="VHD2"/>
      <c r="VHE2"/>
      <c r="VHF2"/>
      <c r="VHG2"/>
      <c r="VHH2"/>
      <c r="VHI2"/>
      <c r="VHJ2"/>
      <c r="VHK2"/>
      <c r="VHL2"/>
      <c r="VHM2"/>
      <c r="VHN2"/>
      <c r="VHO2"/>
      <c r="VHP2"/>
      <c r="VHQ2"/>
      <c r="VHR2"/>
      <c r="VHS2"/>
      <c r="VHT2"/>
      <c r="VHU2"/>
      <c r="VHV2"/>
      <c r="VHW2"/>
      <c r="VHX2"/>
      <c r="VHY2"/>
      <c r="VHZ2"/>
      <c r="VIA2"/>
      <c r="VIB2"/>
      <c r="VIC2"/>
      <c r="VID2"/>
      <c r="VIE2"/>
      <c r="VIF2"/>
      <c r="VIG2"/>
      <c r="VIH2"/>
      <c r="VII2"/>
      <c r="VIJ2"/>
      <c r="VIK2"/>
      <c r="VIL2"/>
      <c r="VIM2"/>
      <c r="VIN2"/>
      <c r="VIO2"/>
      <c r="VIP2"/>
      <c r="VIQ2"/>
      <c r="VIR2"/>
      <c r="VIS2"/>
      <c r="VIT2"/>
      <c r="VIU2"/>
      <c r="VIV2"/>
      <c r="VIW2"/>
      <c r="VIX2"/>
      <c r="VIY2"/>
      <c r="VIZ2"/>
      <c r="VJA2"/>
      <c r="VJB2"/>
      <c r="VJC2"/>
      <c r="VJD2"/>
      <c r="VJE2"/>
      <c r="VJF2"/>
      <c r="VJG2"/>
      <c r="VJH2"/>
      <c r="VJI2"/>
      <c r="VJJ2"/>
      <c r="VJK2"/>
      <c r="VJL2"/>
      <c r="VJM2"/>
      <c r="VJN2"/>
      <c r="VJO2"/>
      <c r="VJP2"/>
      <c r="VJQ2"/>
      <c r="VJR2"/>
      <c r="VJS2"/>
      <c r="VJT2"/>
      <c r="VJU2"/>
      <c r="VJV2"/>
      <c r="VJW2"/>
      <c r="VJX2"/>
      <c r="VJY2"/>
      <c r="VJZ2"/>
      <c r="VKA2"/>
      <c r="VKB2"/>
      <c r="VKC2"/>
      <c r="VKD2"/>
      <c r="VKE2"/>
      <c r="VKF2"/>
      <c r="VKG2"/>
      <c r="VKH2"/>
      <c r="VKI2"/>
      <c r="VKJ2"/>
      <c r="VKK2"/>
      <c r="VKL2"/>
      <c r="VKM2"/>
      <c r="VKN2"/>
      <c r="VKO2"/>
      <c r="VKP2"/>
      <c r="VKQ2"/>
      <c r="VKR2"/>
      <c r="VKS2"/>
      <c r="VKT2"/>
      <c r="VKU2"/>
      <c r="VKV2"/>
      <c r="VKW2"/>
      <c r="VKX2"/>
      <c r="VKY2"/>
      <c r="VKZ2"/>
      <c r="VLA2"/>
      <c r="VLB2"/>
      <c r="VLC2"/>
      <c r="VLD2"/>
      <c r="VLE2"/>
      <c r="VLF2"/>
      <c r="VLG2"/>
      <c r="VLH2"/>
      <c r="VLI2"/>
      <c r="VLJ2"/>
      <c r="VLK2"/>
      <c r="VLL2"/>
      <c r="VLM2"/>
      <c r="VLN2"/>
      <c r="VLO2"/>
      <c r="VLP2"/>
      <c r="VLQ2"/>
      <c r="VLR2"/>
      <c r="VLS2"/>
      <c r="VLT2"/>
      <c r="VLU2"/>
      <c r="VLV2"/>
      <c r="VLW2"/>
      <c r="VLX2"/>
      <c r="VLY2"/>
      <c r="VLZ2"/>
      <c r="VMA2"/>
      <c r="VMB2"/>
      <c r="VMC2"/>
      <c r="VMD2"/>
      <c r="VME2"/>
      <c r="VMF2"/>
      <c r="VMG2"/>
      <c r="VMH2"/>
      <c r="VMI2"/>
      <c r="VMJ2"/>
      <c r="VMK2"/>
      <c r="VML2"/>
      <c r="VMM2"/>
      <c r="VMN2"/>
      <c r="VMO2"/>
      <c r="VMP2"/>
      <c r="VMQ2"/>
      <c r="VMR2"/>
      <c r="VMS2"/>
      <c r="VMT2"/>
      <c r="VMU2"/>
      <c r="VMV2"/>
      <c r="VMW2"/>
      <c r="VMX2"/>
      <c r="VMY2"/>
      <c r="VMZ2"/>
      <c r="VNA2"/>
      <c r="VNB2"/>
      <c r="VNC2"/>
      <c r="VND2"/>
      <c r="VNE2"/>
      <c r="VNF2"/>
      <c r="VNG2"/>
      <c r="VNH2"/>
      <c r="VNI2"/>
      <c r="VNJ2"/>
      <c r="VNK2"/>
      <c r="VNL2"/>
      <c r="VNM2"/>
      <c r="VNN2"/>
      <c r="VNO2"/>
      <c r="VNP2"/>
      <c r="VNQ2"/>
      <c r="VNR2"/>
      <c r="VNS2"/>
      <c r="VNT2"/>
      <c r="VNU2"/>
      <c r="VNV2"/>
      <c r="VNW2"/>
      <c r="VNX2"/>
      <c r="VNY2"/>
      <c r="VNZ2"/>
      <c r="VOA2"/>
      <c r="VOB2"/>
      <c r="VOC2"/>
      <c r="VOD2"/>
      <c r="VOE2"/>
      <c r="VOF2"/>
      <c r="VOG2"/>
      <c r="VOH2"/>
      <c r="VOI2"/>
      <c r="VOJ2"/>
      <c r="VOK2"/>
      <c r="VOL2"/>
      <c r="VOM2"/>
      <c r="VON2"/>
      <c r="VOO2"/>
      <c r="VOP2"/>
      <c r="VOQ2"/>
      <c r="VOR2"/>
      <c r="VOS2"/>
      <c r="VOT2"/>
      <c r="VOU2"/>
      <c r="VOV2"/>
      <c r="VOW2"/>
      <c r="VOX2"/>
      <c r="VOY2"/>
      <c r="VOZ2"/>
      <c r="VPA2"/>
      <c r="VPB2"/>
      <c r="VPC2"/>
      <c r="VPD2"/>
      <c r="VPE2"/>
      <c r="VPF2"/>
      <c r="VPG2"/>
      <c r="VPH2"/>
      <c r="VPI2"/>
      <c r="VPJ2"/>
      <c r="VPK2"/>
      <c r="VPL2"/>
      <c r="VPM2"/>
      <c r="VPN2"/>
      <c r="VPO2"/>
      <c r="VPP2"/>
      <c r="VPQ2"/>
      <c r="VPR2"/>
      <c r="VPS2"/>
      <c r="VPT2"/>
      <c r="VPU2"/>
      <c r="VPV2"/>
      <c r="VPW2"/>
      <c r="VPX2"/>
      <c r="VPY2"/>
      <c r="VPZ2"/>
      <c r="VQA2"/>
      <c r="VQB2"/>
      <c r="VQC2"/>
      <c r="VQD2"/>
      <c r="VQE2"/>
      <c r="VQF2"/>
      <c r="VQG2"/>
      <c r="VQH2"/>
      <c r="VQI2"/>
      <c r="VQJ2"/>
      <c r="VQK2"/>
      <c r="VQL2"/>
      <c r="VQM2"/>
      <c r="VQN2"/>
      <c r="VQO2"/>
      <c r="VQP2"/>
      <c r="VQQ2"/>
      <c r="VQR2"/>
      <c r="VQS2"/>
      <c r="VQT2"/>
      <c r="VQU2"/>
      <c r="VQV2"/>
      <c r="VQW2"/>
      <c r="VQX2"/>
      <c r="VQY2"/>
      <c r="VQZ2"/>
      <c r="VRA2"/>
      <c r="VRB2"/>
      <c r="VRC2"/>
      <c r="VRD2"/>
      <c r="VRE2"/>
      <c r="VRF2"/>
      <c r="VRG2"/>
      <c r="VRH2"/>
      <c r="VRI2"/>
      <c r="VRJ2"/>
      <c r="VRK2"/>
      <c r="VRL2"/>
      <c r="VRM2"/>
      <c r="VRN2"/>
      <c r="VRO2"/>
      <c r="VRP2"/>
      <c r="VRQ2"/>
      <c r="VRR2"/>
      <c r="VRS2"/>
      <c r="VRT2"/>
      <c r="VRU2"/>
      <c r="VRV2"/>
      <c r="VRW2"/>
      <c r="VRX2"/>
      <c r="VRY2"/>
      <c r="VRZ2"/>
      <c r="VSA2"/>
      <c r="VSB2"/>
      <c r="VSC2"/>
      <c r="VSD2"/>
      <c r="VSE2"/>
      <c r="VSF2"/>
      <c r="VSG2"/>
      <c r="VSH2"/>
      <c r="VSI2"/>
      <c r="VSJ2"/>
      <c r="VSK2"/>
      <c r="VSL2"/>
      <c r="VSM2"/>
      <c r="VSN2"/>
      <c r="VSO2"/>
      <c r="VSP2"/>
      <c r="VSQ2"/>
      <c r="VSR2"/>
      <c r="VSS2"/>
      <c r="VST2"/>
      <c r="VSU2"/>
      <c r="VSV2"/>
      <c r="VSW2"/>
      <c r="VSX2"/>
      <c r="VSY2"/>
      <c r="VSZ2"/>
      <c r="VTA2"/>
      <c r="VTB2"/>
      <c r="VTC2"/>
      <c r="VTD2"/>
      <c r="VTE2"/>
      <c r="VTF2"/>
      <c r="VTG2"/>
      <c r="VTH2"/>
      <c r="VTI2"/>
      <c r="VTJ2"/>
      <c r="VTK2"/>
      <c r="VTL2"/>
      <c r="VTM2"/>
      <c r="VTN2"/>
      <c r="VTO2"/>
      <c r="VTP2"/>
      <c r="VTQ2"/>
      <c r="VTR2"/>
      <c r="VTS2"/>
      <c r="VTT2"/>
      <c r="VTU2"/>
      <c r="VTV2"/>
      <c r="VTW2"/>
      <c r="VTX2"/>
      <c r="VTY2"/>
      <c r="VTZ2"/>
      <c r="VUA2"/>
      <c r="VUB2"/>
      <c r="VUC2"/>
      <c r="VUD2"/>
      <c r="VUE2"/>
      <c r="VUF2"/>
      <c r="VUG2"/>
      <c r="VUH2"/>
      <c r="VUI2"/>
      <c r="VUJ2"/>
      <c r="VUK2"/>
      <c r="VUL2"/>
      <c r="VUM2"/>
      <c r="VUN2"/>
      <c r="VUO2"/>
      <c r="VUP2"/>
      <c r="VUQ2"/>
      <c r="VUR2"/>
      <c r="VUS2"/>
      <c r="VUT2"/>
      <c r="VUU2"/>
      <c r="VUV2"/>
      <c r="VUW2"/>
      <c r="VUX2"/>
      <c r="VUY2"/>
      <c r="VUZ2"/>
      <c r="VVA2"/>
      <c r="VVB2"/>
      <c r="VVC2"/>
      <c r="VVD2"/>
      <c r="VVE2"/>
      <c r="VVF2"/>
      <c r="VVG2"/>
      <c r="VVH2"/>
      <c r="VVI2"/>
      <c r="VVJ2"/>
      <c r="VVK2"/>
      <c r="VVL2"/>
      <c r="VVM2"/>
      <c r="VVN2"/>
      <c r="VVO2"/>
      <c r="VVP2"/>
      <c r="VVQ2"/>
      <c r="VVR2"/>
      <c r="VVS2"/>
      <c r="VVT2"/>
      <c r="VVU2"/>
      <c r="VVV2"/>
      <c r="VVW2"/>
      <c r="VVX2"/>
      <c r="VVY2"/>
      <c r="VVZ2"/>
      <c r="VWA2"/>
      <c r="VWB2"/>
      <c r="VWC2"/>
      <c r="VWD2"/>
      <c r="VWE2"/>
      <c r="VWF2"/>
      <c r="VWG2"/>
      <c r="VWH2"/>
      <c r="VWI2"/>
      <c r="VWJ2"/>
      <c r="VWK2"/>
      <c r="VWL2"/>
      <c r="VWM2"/>
      <c r="VWN2"/>
      <c r="VWO2"/>
      <c r="VWP2"/>
      <c r="VWQ2"/>
      <c r="VWR2"/>
      <c r="VWS2"/>
      <c r="VWT2"/>
      <c r="VWU2"/>
      <c r="VWV2"/>
      <c r="VWW2"/>
      <c r="VWX2"/>
      <c r="VWY2"/>
      <c r="VWZ2"/>
      <c r="VXA2"/>
      <c r="VXB2"/>
      <c r="VXC2"/>
      <c r="VXD2"/>
      <c r="VXE2"/>
      <c r="VXF2"/>
      <c r="VXG2"/>
      <c r="VXH2"/>
      <c r="VXI2"/>
      <c r="VXJ2"/>
      <c r="VXK2"/>
      <c r="VXL2"/>
      <c r="VXM2"/>
      <c r="VXN2"/>
      <c r="VXO2"/>
      <c r="VXP2"/>
      <c r="VXQ2"/>
      <c r="VXR2"/>
      <c r="VXS2"/>
      <c r="VXT2"/>
      <c r="VXU2"/>
      <c r="VXV2"/>
      <c r="VXW2"/>
      <c r="VXX2"/>
      <c r="VXY2"/>
      <c r="VXZ2"/>
      <c r="VYA2"/>
      <c r="VYB2"/>
      <c r="VYC2"/>
      <c r="VYD2"/>
      <c r="VYE2"/>
      <c r="VYF2"/>
      <c r="VYG2"/>
      <c r="VYH2"/>
      <c r="VYI2"/>
      <c r="VYJ2"/>
      <c r="VYK2"/>
      <c r="VYL2"/>
      <c r="VYM2"/>
      <c r="VYN2"/>
      <c r="VYO2"/>
      <c r="VYP2"/>
      <c r="VYQ2"/>
      <c r="VYR2"/>
      <c r="VYS2"/>
      <c r="VYT2"/>
      <c r="VYU2"/>
      <c r="VYV2"/>
      <c r="VYW2"/>
      <c r="VYX2"/>
      <c r="VYY2"/>
      <c r="VYZ2"/>
      <c r="VZA2"/>
      <c r="VZB2"/>
      <c r="VZC2"/>
      <c r="VZD2"/>
      <c r="VZE2"/>
      <c r="VZF2"/>
      <c r="VZG2"/>
      <c r="VZH2"/>
      <c r="VZI2"/>
      <c r="VZJ2"/>
      <c r="VZK2"/>
      <c r="VZL2"/>
      <c r="VZM2"/>
      <c r="VZN2"/>
      <c r="VZO2"/>
      <c r="VZP2"/>
      <c r="VZQ2"/>
      <c r="VZR2"/>
      <c r="VZS2"/>
      <c r="VZT2"/>
      <c r="VZU2"/>
      <c r="VZV2"/>
      <c r="VZW2"/>
      <c r="VZX2"/>
      <c r="VZY2"/>
      <c r="VZZ2"/>
      <c r="WAA2"/>
      <c r="WAB2"/>
      <c r="WAC2"/>
      <c r="WAD2"/>
      <c r="WAE2"/>
      <c r="WAF2"/>
      <c r="WAG2"/>
      <c r="WAH2"/>
      <c r="WAI2"/>
      <c r="WAJ2"/>
      <c r="WAK2"/>
      <c r="WAL2"/>
      <c r="WAM2"/>
      <c r="WAN2"/>
      <c r="WAO2"/>
      <c r="WAP2"/>
      <c r="WAQ2"/>
      <c r="WAR2"/>
      <c r="WAS2"/>
      <c r="WAT2"/>
      <c r="WAU2"/>
      <c r="WAV2"/>
      <c r="WAW2"/>
      <c r="WAX2"/>
      <c r="WAY2"/>
      <c r="WAZ2"/>
      <c r="WBA2"/>
      <c r="WBB2"/>
      <c r="WBC2"/>
      <c r="WBD2"/>
      <c r="WBE2"/>
      <c r="WBF2"/>
      <c r="WBG2"/>
      <c r="WBH2"/>
      <c r="WBI2"/>
      <c r="WBJ2"/>
      <c r="WBK2"/>
      <c r="WBL2"/>
      <c r="WBM2"/>
      <c r="WBN2"/>
      <c r="WBO2"/>
      <c r="WBP2"/>
      <c r="WBQ2"/>
      <c r="WBR2"/>
      <c r="WBS2"/>
      <c r="WBT2"/>
      <c r="WBU2"/>
      <c r="WBV2"/>
      <c r="WBW2"/>
      <c r="WBX2"/>
      <c r="WBY2"/>
      <c r="WBZ2"/>
      <c r="WCA2"/>
      <c r="WCB2"/>
      <c r="WCC2"/>
      <c r="WCD2"/>
      <c r="WCE2"/>
      <c r="WCF2"/>
      <c r="WCG2"/>
      <c r="WCH2"/>
      <c r="WCI2"/>
      <c r="WCJ2"/>
      <c r="WCK2"/>
      <c r="WCL2"/>
      <c r="WCM2"/>
      <c r="WCN2"/>
      <c r="WCO2"/>
      <c r="WCP2"/>
      <c r="WCQ2"/>
      <c r="WCR2"/>
      <c r="WCS2"/>
      <c r="WCT2"/>
      <c r="WCU2"/>
      <c r="WCV2"/>
      <c r="WCW2"/>
      <c r="WCX2"/>
      <c r="WCY2"/>
      <c r="WCZ2"/>
      <c r="WDA2"/>
      <c r="WDB2"/>
      <c r="WDC2"/>
      <c r="WDD2"/>
      <c r="WDE2"/>
      <c r="WDF2"/>
      <c r="WDG2"/>
      <c r="WDH2"/>
      <c r="WDI2"/>
      <c r="WDJ2"/>
      <c r="WDK2"/>
      <c r="WDL2"/>
      <c r="WDM2"/>
      <c r="WDN2"/>
      <c r="WDO2"/>
      <c r="WDP2"/>
      <c r="WDQ2"/>
      <c r="WDR2"/>
      <c r="WDS2"/>
      <c r="WDT2"/>
      <c r="WDU2"/>
      <c r="WDV2"/>
      <c r="WDW2"/>
      <c r="WDX2"/>
      <c r="WDY2"/>
      <c r="WDZ2"/>
      <c r="WEA2"/>
      <c r="WEB2"/>
      <c r="WEC2"/>
      <c r="WED2"/>
      <c r="WEE2"/>
      <c r="WEF2"/>
      <c r="WEG2"/>
      <c r="WEH2"/>
      <c r="WEI2"/>
      <c r="WEJ2"/>
      <c r="WEK2"/>
      <c r="WEL2"/>
      <c r="WEM2"/>
      <c r="WEN2"/>
      <c r="WEO2"/>
      <c r="WEP2"/>
      <c r="WEQ2"/>
      <c r="WER2"/>
      <c r="WES2"/>
      <c r="WET2"/>
      <c r="WEU2"/>
      <c r="WEV2"/>
      <c r="WEW2"/>
      <c r="WEX2"/>
      <c r="WEY2"/>
      <c r="WEZ2"/>
      <c r="WFA2"/>
      <c r="WFB2"/>
      <c r="WFC2"/>
      <c r="WFD2"/>
      <c r="WFE2"/>
      <c r="WFF2"/>
      <c r="WFG2"/>
      <c r="WFH2"/>
      <c r="WFI2"/>
      <c r="WFJ2"/>
      <c r="WFK2"/>
      <c r="WFL2"/>
      <c r="WFM2"/>
      <c r="WFN2"/>
      <c r="WFO2"/>
      <c r="WFP2"/>
      <c r="WFQ2"/>
      <c r="WFR2"/>
      <c r="WFS2"/>
      <c r="WFT2"/>
      <c r="WFU2"/>
      <c r="WFV2"/>
      <c r="WFW2"/>
      <c r="WFX2"/>
      <c r="WFY2"/>
      <c r="WFZ2"/>
      <c r="WGA2"/>
      <c r="WGB2"/>
      <c r="WGC2"/>
      <c r="WGD2"/>
      <c r="WGE2"/>
      <c r="WGF2"/>
      <c r="WGG2"/>
      <c r="WGH2"/>
      <c r="WGI2"/>
      <c r="WGJ2"/>
      <c r="WGK2"/>
      <c r="WGL2"/>
      <c r="WGM2"/>
      <c r="WGN2"/>
      <c r="WGO2"/>
      <c r="WGP2"/>
      <c r="WGQ2"/>
      <c r="WGR2"/>
      <c r="WGS2"/>
      <c r="WGT2"/>
      <c r="WGU2"/>
      <c r="WGV2"/>
      <c r="WGW2"/>
      <c r="WGX2"/>
      <c r="WGY2"/>
      <c r="WGZ2"/>
      <c r="WHA2"/>
      <c r="WHB2"/>
      <c r="WHC2"/>
      <c r="WHD2"/>
      <c r="WHE2"/>
      <c r="WHF2"/>
      <c r="WHG2"/>
      <c r="WHH2"/>
      <c r="WHI2"/>
      <c r="WHJ2"/>
      <c r="WHK2"/>
      <c r="WHL2"/>
      <c r="WHM2"/>
      <c r="WHN2"/>
      <c r="WHO2"/>
      <c r="WHP2"/>
      <c r="WHQ2"/>
      <c r="WHR2"/>
      <c r="WHS2"/>
      <c r="WHT2"/>
      <c r="WHU2"/>
      <c r="WHV2"/>
      <c r="WHW2"/>
      <c r="WHX2"/>
      <c r="WHY2"/>
      <c r="WHZ2"/>
      <c r="WIA2"/>
      <c r="WIB2"/>
      <c r="WIC2"/>
      <c r="WID2"/>
      <c r="WIE2"/>
      <c r="WIF2"/>
      <c r="WIG2"/>
      <c r="WIH2"/>
      <c r="WII2"/>
      <c r="WIJ2"/>
      <c r="WIK2"/>
      <c r="WIL2"/>
      <c r="WIM2"/>
      <c r="WIN2"/>
      <c r="WIO2"/>
      <c r="WIP2"/>
      <c r="WIQ2"/>
      <c r="WIR2"/>
      <c r="WIS2"/>
      <c r="WIT2"/>
      <c r="WIU2"/>
      <c r="WIV2"/>
      <c r="WIW2"/>
      <c r="WIX2"/>
      <c r="WIY2"/>
      <c r="WIZ2"/>
      <c r="WJA2"/>
      <c r="WJB2"/>
      <c r="WJC2"/>
      <c r="WJD2"/>
      <c r="WJE2"/>
      <c r="WJF2"/>
      <c r="WJG2"/>
      <c r="WJH2"/>
      <c r="WJI2"/>
      <c r="WJJ2"/>
      <c r="WJK2"/>
      <c r="WJL2"/>
      <c r="WJM2"/>
      <c r="WJN2"/>
      <c r="WJO2"/>
      <c r="WJP2"/>
      <c r="WJQ2"/>
      <c r="WJR2"/>
      <c r="WJS2"/>
      <c r="WJT2"/>
      <c r="WJU2"/>
      <c r="WJV2"/>
      <c r="WJW2"/>
      <c r="WJX2"/>
      <c r="WJY2"/>
      <c r="WJZ2"/>
      <c r="WKA2"/>
      <c r="WKB2"/>
      <c r="WKC2"/>
      <c r="WKD2"/>
      <c r="WKE2"/>
      <c r="WKF2"/>
      <c r="WKG2"/>
      <c r="WKH2"/>
      <c r="WKI2"/>
      <c r="WKJ2"/>
      <c r="WKK2"/>
      <c r="WKL2"/>
      <c r="WKM2"/>
      <c r="WKN2"/>
      <c r="WKO2"/>
      <c r="WKP2"/>
      <c r="WKQ2"/>
      <c r="WKR2"/>
      <c r="WKS2"/>
      <c r="WKT2"/>
      <c r="WKU2"/>
      <c r="WKV2"/>
      <c r="WKW2"/>
      <c r="WKX2"/>
      <c r="WKY2"/>
      <c r="WKZ2"/>
      <c r="WLA2"/>
      <c r="WLB2"/>
      <c r="WLC2"/>
      <c r="WLD2"/>
      <c r="WLE2"/>
      <c r="WLF2"/>
      <c r="WLG2"/>
      <c r="WLH2"/>
      <c r="WLI2"/>
      <c r="WLJ2"/>
      <c r="WLK2"/>
      <c r="WLL2"/>
      <c r="WLM2"/>
      <c r="WLN2"/>
      <c r="WLO2"/>
      <c r="WLP2"/>
      <c r="WLQ2"/>
      <c r="WLR2"/>
      <c r="WLS2"/>
      <c r="WLT2"/>
      <c r="WLU2"/>
      <c r="WLV2"/>
      <c r="WLW2"/>
      <c r="WLX2"/>
      <c r="WLY2"/>
      <c r="WLZ2"/>
      <c r="WMA2"/>
      <c r="WMB2"/>
      <c r="WMC2"/>
      <c r="WMD2"/>
      <c r="WME2"/>
      <c r="WMF2"/>
      <c r="WMG2"/>
      <c r="WMH2"/>
      <c r="WMI2"/>
      <c r="WMJ2"/>
      <c r="WMK2"/>
      <c r="WML2"/>
      <c r="WMM2"/>
      <c r="WMN2"/>
      <c r="WMO2"/>
      <c r="WMP2"/>
      <c r="WMQ2"/>
      <c r="WMR2"/>
      <c r="WMS2"/>
      <c r="WMT2"/>
      <c r="WMU2"/>
      <c r="WMV2"/>
      <c r="WMW2"/>
      <c r="WMX2"/>
      <c r="WMY2"/>
      <c r="WMZ2"/>
      <c r="WNA2"/>
      <c r="WNB2"/>
      <c r="WNC2"/>
      <c r="WND2"/>
      <c r="WNE2"/>
      <c r="WNF2"/>
      <c r="WNG2"/>
      <c r="WNH2"/>
      <c r="WNI2"/>
      <c r="WNJ2"/>
      <c r="WNK2"/>
      <c r="WNL2"/>
      <c r="WNM2"/>
      <c r="WNN2"/>
      <c r="WNO2"/>
      <c r="WNP2"/>
      <c r="WNQ2"/>
      <c r="WNR2"/>
      <c r="WNS2"/>
      <c r="WNT2"/>
      <c r="WNU2"/>
      <c r="WNV2"/>
      <c r="WNW2"/>
      <c r="WNX2"/>
      <c r="WNY2"/>
      <c r="WNZ2"/>
      <c r="WOA2"/>
      <c r="WOB2"/>
      <c r="WOC2"/>
      <c r="WOD2"/>
      <c r="WOE2"/>
      <c r="WOF2"/>
      <c r="WOG2"/>
      <c r="WOH2"/>
      <c r="WOI2"/>
      <c r="WOJ2"/>
      <c r="WOK2"/>
      <c r="WOL2"/>
      <c r="WOM2"/>
      <c r="WON2"/>
      <c r="WOO2"/>
      <c r="WOP2"/>
      <c r="WOQ2"/>
      <c r="WOR2"/>
      <c r="WOS2"/>
      <c r="WOT2"/>
      <c r="WOU2"/>
      <c r="WOV2"/>
      <c r="WOW2"/>
      <c r="WOX2"/>
      <c r="WOY2"/>
      <c r="WOZ2"/>
      <c r="WPA2"/>
      <c r="WPB2"/>
      <c r="WPC2"/>
      <c r="WPD2"/>
      <c r="WPE2"/>
      <c r="WPF2"/>
      <c r="WPG2"/>
      <c r="WPH2"/>
      <c r="WPI2"/>
      <c r="WPJ2"/>
      <c r="WPK2"/>
      <c r="WPL2"/>
      <c r="WPM2"/>
      <c r="WPN2"/>
      <c r="WPO2"/>
      <c r="WPP2"/>
      <c r="WPQ2"/>
      <c r="WPR2"/>
      <c r="WPS2"/>
      <c r="WPT2"/>
      <c r="WPU2"/>
      <c r="WPV2"/>
      <c r="WPW2"/>
      <c r="WPX2"/>
      <c r="WPY2"/>
      <c r="WPZ2"/>
      <c r="WQA2"/>
      <c r="WQB2"/>
      <c r="WQC2"/>
      <c r="WQD2"/>
      <c r="WQE2"/>
      <c r="WQF2"/>
      <c r="WQG2"/>
      <c r="WQH2"/>
      <c r="WQI2"/>
      <c r="WQJ2"/>
      <c r="WQK2"/>
      <c r="WQL2"/>
      <c r="WQM2"/>
      <c r="WQN2"/>
      <c r="WQO2"/>
      <c r="WQP2"/>
      <c r="WQQ2"/>
      <c r="WQR2"/>
      <c r="WQS2"/>
      <c r="WQT2"/>
      <c r="WQU2"/>
      <c r="WQV2"/>
      <c r="WQW2"/>
      <c r="WQX2"/>
      <c r="WQY2"/>
      <c r="WQZ2"/>
      <c r="WRA2"/>
      <c r="WRB2"/>
      <c r="WRC2"/>
      <c r="WRD2"/>
      <c r="WRE2"/>
      <c r="WRF2"/>
      <c r="WRG2"/>
      <c r="WRH2"/>
      <c r="WRI2"/>
      <c r="WRJ2"/>
      <c r="WRK2"/>
      <c r="WRL2"/>
      <c r="WRM2"/>
      <c r="WRN2"/>
      <c r="WRO2"/>
      <c r="WRP2"/>
      <c r="WRQ2"/>
      <c r="WRR2"/>
      <c r="WRS2"/>
      <c r="WRT2"/>
      <c r="WRU2"/>
      <c r="WRV2"/>
      <c r="WRW2"/>
      <c r="WRX2"/>
      <c r="WRY2"/>
      <c r="WRZ2"/>
      <c r="WSA2"/>
      <c r="WSB2"/>
      <c r="WSC2"/>
      <c r="WSD2"/>
      <c r="WSE2"/>
      <c r="WSF2"/>
      <c r="WSG2"/>
      <c r="WSH2"/>
      <c r="WSI2"/>
      <c r="WSJ2"/>
      <c r="WSK2"/>
      <c r="WSL2"/>
      <c r="WSM2"/>
      <c r="WSN2"/>
      <c r="WSO2"/>
      <c r="WSP2"/>
      <c r="WSQ2"/>
      <c r="WSR2"/>
      <c r="WSS2"/>
      <c r="WST2"/>
      <c r="WSU2"/>
      <c r="WSV2"/>
      <c r="WSW2"/>
      <c r="WSX2"/>
      <c r="WSY2"/>
      <c r="WSZ2"/>
      <c r="WTA2"/>
      <c r="WTB2"/>
      <c r="WTC2"/>
      <c r="WTD2"/>
      <c r="WTE2"/>
      <c r="WTF2"/>
      <c r="WTG2"/>
      <c r="WTH2"/>
      <c r="WTI2"/>
      <c r="WTJ2"/>
      <c r="WTK2"/>
      <c r="WTL2"/>
      <c r="WTM2"/>
      <c r="WTN2"/>
      <c r="WTO2"/>
      <c r="WTP2"/>
      <c r="WTQ2"/>
      <c r="WTR2"/>
      <c r="WTS2"/>
      <c r="WTT2"/>
      <c r="WTU2"/>
      <c r="WTV2"/>
      <c r="WTW2"/>
      <c r="WTX2"/>
      <c r="WTY2"/>
      <c r="WTZ2"/>
      <c r="WUA2"/>
      <c r="WUB2"/>
      <c r="WUC2"/>
      <c r="WUD2"/>
      <c r="WUE2"/>
      <c r="WUF2"/>
      <c r="WUG2"/>
      <c r="WUH2"/>
      <c r="WUI2"/>
      <c r="WUJ2"/>
      <c r="WUK2"/>
      <c r="WUL2"/>
      <c r="WUM2"/>
      <c r="WUN2"/>
      <c r="WUO2"/>
      <c r="WUP2"/>
      <c r="WUQ2"/>
      <c r="WUR2"/>
      <c r="WUS2"/>
      <c r="WUT2"/>
      <c r="WUU2"/>
      <c r="WUV2"/>
      <c r="WUW2"/>
      <c r="WUX2"/>
      <c r="WUY2"/>
      <c r="WUZ2"/>
      <c r="WVA2"/>
      <c r="WVB2"/>
      <c r="WVC2"/>
      <c r="WVD2"/>
      <c r="WVE2"/>
      <c r="WVF2"/>
      <c r="WVG2"/>
      <c r="WVH2"/>
      <c r="WVI2"/>
      <c r="WVJ2"/>
      <c r="WVK2"/>
      <c r="WVL2"/>
      <c r="WVM2"/>
      <c r="WVN2"/>
      <c r="WVO2"/>
      <c r="WVP2"/>
      <c r="WVQ2"/>
      <c r="WVR2"/>
      <c r="WVS2"/>
      <c r="WVT2"/>
      <c r="WVU2"/>
      <c r="WVV2"/>
      <c r="WVW2"/>
      <c r="WVX2"/>
      <c r="WVY2"/>
      <c r="WVZ2"/>
      <c r="WWA2"/>
      <c r="WWB2"/>
      <c r="WWC2"/>
      <c r="WWD2"/>
      <c r="WWE2"/>
      <c r="WWF2"/>
      <c r="WWG2"/>
      <c r="WWH2"/>
      <c r="WWI2"/>
      <c r="WWJ2"/>
      <c r="WWK2"/>
      <c r="WWL2"/>
      <c r="WWM2"/>
      <c r="WWN2"/>
      <c r="WWO2"/>
      <c r="WWP2"/>
      <c r="WWQ2"/>
      <c r="WWR2"/>
      <c r="WWS2"/>
      <c r="WWT2"/>
      <c r="WWU2"/>
      <c r="WWV2"/>
      <c r="WWW2"/>
      <c r="WWX2"/>
      <c r="WWY2"/>
      <c r="WWZ2"/>
      <c r="WXA2"/>
      <c r="WXB2"/>
      <c r="WXC2"/>
      <c r="WXD2"/>
      <c r="WXE2"/>
      <c r="WXF2"/>
      <c r="WXG2"/>
      <c r="WXH2"/>
      <c r="WXI2"/>
      <c r="WXJ2"/>
      <c r="WXK2"/>
      <c r="WXL2"/>
      <c r="WXM2"/>
      <c r="WXN2"/>
      <c r="WXO2"/>
      <c r="WXP2"/>
      <c r="WXQ2"/>
      <c r="WXR2"/>
      <c r="WXS2"/>
      <c r="WXT2"/>
      <c r="WXU2"/>
      <c r="WXV2"/>
      <c r="WXW2"/>
      <c r="WXX2"/>
      <c r="WXY2"/>
      <c r="WXZ2"/>
      <c r="WYA2"/>
      <c r="WYB2"/>
      <c r="WYC2"/>
      <c r="WYD2"/>
      <c r="WYE2"/>
      <c r="WYF2"/>
      <c r="WYG2"/>
      <c r="WYH2"/>
      <c r="WYI2"/>
      <c r="WYJ2"/>
      <c r="WYK2"/>
      <c r="WYL2"/>
      <c r="WYM2"/>
      <c r="WYN2"/>
      <c r="WYO2"/>
      <c r="WYP2"/>
      <c r="WYQ2"/>
      <c r="WYR2"/>
      <c r="WYS2"/>
      <c r="WYT2"/>
      <c r="WYU2"/>
      <c r="WYV2"/>
      <c r="WYW2"/>
      <c r="WYX2"/>
      <c r="WYY2"/>
      <c r="WYZ2"/>
      <c r="WZA2"/>
      <c r="WZB2"/>
      <c r="WZC2"/>
      <c r="WZD2"/>
      <c r="WZE2"/>
      <c r="WZF2"/>
      <c r="WZG2"/>
      <c r="WZH2"/>
      <c r="WZI2"/>
      <c r="WZJ2"/>
      <c r="WZK2"/>
      <c r="WZL2"/>
      <c r="WZM2"/>
      <c r="WZN2"/>
      <c r="WZO2"/>
      <c r="WZP2"/>
      <c r="WZQ2"/>
      <c r="WZR2"/>
      <c r="WZS2"/>
      <c r="WZT2"/>
      <c r="WZU2"/>
      <c r="WZV2"/>
      <c r="WZW2"/>
      <c r="WZX2"/>
      <c r="WZY2"/>
      <c r="WZZ2"/>
      <c r="XAA2"/>
      <c r="XAB2"/>
      <c r="XAC2"/>
      <c r="XAD2"/>
      <c r="XAE2"/>
      <c r="XAF2"/>
      <c r="XAG2"/>
      <c r="XAH2"/>
      <c r="XAI2"/>
      <c r="XAJ2"/>
      <c r="XAK2"/>
      <c r="XAL2"/>
      <c r="XAM2"/>
      <c r="XAN2"/>
      <c r="XAO2"/>
      <c r="XAP2"/>
      <c r="XAQ2"/>
      <c r="XAR2"/>
      <c r="XAS2"/>
      <c r="XAT2"/>
      <c r="XAU2"/>
      <c r="XAV2"/>
      <c r="XAW2"/>
      <c r="XAX2"/>
      <c r="XAY2"/>
      <c r="XAZ2"/>
      <c r="XBA2"/>
      <c r="XBB2"/>
      <c r="XBC2"/>
      <c r="XBD2"/>
      <c r="XBE2"/>
      <c r="XBF2"/>
      <c r="XBG2"/>
      <c r="XBH2"/>
      <c r="XBI2"/>
      <c r="XBJ2"/>
      <c r="XBK2"/>
      <c r="XBL2"/>
      <c r="XBM2"/>
      <c r="XBN2"/>
      <c r="XBO2"/>
      <c r="XBP2"/>
      <c r="XBQ2"/>
      <c r="XBR2"/>
      <c r="XBS2"/>
      <c r="XBT2"/>
      <c r="XBU2"/>
      <c r="XBV2"/>
      <c r="XBW2"/>
      <c r="XBX2"/>
      <c r="XBY2"/>
      <c r="XBZ2"/>
      <c r="XCA2"/>
      <c r="XCB2"/>
      <c r="XCC2"/>
      <c r="XCD2"/>
      <c r="XCE2"/>
      <c r="XCF2"/>
      <c r="XCG2"/>
      <c r="XCH2"/>
      <c r="XCI2"/>
      <c r="XCJ2"/>
      <c r="XCK2"/>
      <c r="XCL2"/>
      <c r="XCM2"/>
      <c r="XCN2"/>
      <c r="XCO2"/>
      <c r="XCP2"/>
      <c r="XCQ2"/>
      <c r="XCR2"/>
      <c r="XCS2"/>
      <c r="XCT2"/>
      <c r="XCU2"/>
      <c r="XCV2"/>
      <c r="XCW2"/>
      <c r="XCX2"/>
      <c r="XCY2"/>
      <c r="XCZ2"/>
      <c r="XDA2"/>
      <c r="XDB2"/>
      <c r="XDC2"/>
      <c r="XDD2"/>
      <c r="XDE2"/>
      <c r="XDF2"/>
      <c r="XDG2"/>
      <c r="XDH2"/>
      <c r="XDI2"/>
      <c r="XDJ2"/>
      <c r="XDK2"/>
      <c r="XDL2"/>
      <c r="XDM2"/>
      <c r="XDN2"/>
      <c r="XDO2"/>
      <c r="XDP2"/>
      <c r="XDQ2"/>
      <c r="XDR2"/>
      <c r="XDS2"/>
      <c r="XDT2"/>
      <c r="XDU2"/>
      <c r="XDV2"/>
      <c r="XDW2"/>
      <c r="XDX2"/>
      <c r="XDY2"/>
      <c r="XDZ2"/>
      <c r="XEA2"/>
      <c r="XEB2"/>
      <c r="XEC2"/>
      <c r="XED2"/>
      <c r="XEE2"/>
      <c r="XEF2"/>
      <c r="XEG2"/>
      <c r="XEH2"/>
      <c r="XEI2"/>
      <c r="XEJ2"/>
      <c r="XEK2"/>
      <c r="XEL2"/>
      <c r="XEM2"/>
      <c r="XEN2"/>
      <c r="XEO2"/>
      <c r="XEP2"/>
      <c r="XEQ2"/>
      <c r="XER2"/>
      <c r="XES2"/>
      <c r="XET2"/>
      <c r="XEU2"/>
      <c r="XEV2"/>
      <c r="XEW2"/>
      <c r="XEX2"/>
      <c r="XEY2"/>
      <c r="XEZ2"/>
      <c r="XFA2"/>
      <c r="XFB2"/>
      <c r="XFC2"/>
    </row>
    <row r="3" spans="2:16383" s="71" customFormat="1" ht="26.25" x14ac:dyDescent="0.25">
      <c r="B3" s="86" t="s">
        <v>349</v>
      </c>
      <c r="C3" s="70"/>
      <c r="D3" s="70"/>
      <c r="E3" s="70"/>
      <c r="F3" s="70"/>
      <c r="G3" s="70"/>
      <c r="H3" s="70"/>
      <c r="I3" s="70"/>
      <c r="J3" s="70"/>
      <c r="K3" s="70"/>
      <c r="L3" s="70"/>
      <c r="M3" s="70"/>
      <c r="N3" s="70"/>
      <c r="O3" s="70"/>
      <c r="P3" s="70"/>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c r="IW3"/>
      <c r="IX3"/>
      <c r="IY3"/>
      <c r="IZ3"/>
      <c r="JA3"/>
      <c r="JB3"/>
      <c r="JC3"/>
      <c r="JD3"/>
      <c r="JE3"/>
      <c r="JF3"/>
      <c r="JG3"/>
      <c r="JH3"/>
      <c r="JI3"/>
      <c r="JJ3"/>
      <c r="JK3"/>
      <c r="JL3"/>
      <c r="JM3"/>
      <c r="JN3"/>
      <c r="JO3"/>
      <c r="JP3"/>
      <c r="JQ3"/>
      <c r="JR3"/>
      <c r="JS3"/>
      <c r="JT3"/>
      <c r="JU3"/>
      <c r="JV3"/>
      <c r="JW3"/>
      <c r="JX3"/>
      <c r="JY3"/>
      <c r="JZ3"/>
      <c r="KA3"/>
      <c r="KB3"/>
      <c r="KC3"/>
      <c r="KD3"/>
      <c r="KE3"/>
      <c r="KF3"/>
      <c r="KG3"/>
      <c r="KH3"/>
      <c r="KI3"/>
      <c r="KJ3"/>
      <c r="KK3"/>
      <c r="KL3"/>
      <c r="KM3"/>
      <c r="KN3"/>
      <c r="KO3"/>
      <c r="KP3"/>
      <c r="KQ3"/>
      <c r="KR3"/>
      <c r="KS3"/>
      <c r="KT3"/>
      <c r="KU3"/>
      <c r="KV3"/>
      <c r="KW3"/>
      <c r="KX3"/>
      <c r="KY3"/>
      <c r="KZ3"/>
      <c r="LA3"/>
      <c r="LB3"/>
      <c r="LC3"/>
      <c r="LD3"/>
      <c r="LE3"/>
      <c r="LF3"/>
      <c r="LG3"/>
      <c r="LH3"/>
      <c r="LI3"/>
      <c r="LJ3"/>
      <c r="LK3"/>
      <c r="LL3"/>
      <c r="LM3"/>
      <c r="LN3"/>
      <c r="LO3"/>
      <c r="LP3"/>
      <c r="LQ3"/>
      <c r="LR3"/>
      <c r="LS3"/>
      <c r="LT3"/>
      <c r="LU3"/>
      <c r="LV3"/>
      <c r="LW3"/>
      <c r="LX3"/>
      <c r="LY3"/>
      <c r="LZ3"/>
      <c r="MA3"/>
      <c r="MB3"/>
      <c r="MC3"/>
      <c r="MD3"/>
      <c r="ME3"/>
      <c r="MF3"/>
      <c r="MG3"/>
      <c r="MH3"/>
      <c r="MI3"/>
      <c r="MJ3"/>
      <c r="MK3"/>
      <c r="ML3"/>
      <c r="MM3"/>
      <c r="MN3"/>
      <c r="MO3"/>
      <c r="MP3"/>
      <c r="MQ3"/>
      <c r="MR3"/>
      <c r="MS3"/>
      <c r="MT3"/>
      <c r="MU3"/>
      <c r="MV3"/>
      <c r="MW3"/>
      <c r="MX3"/>
      <c r="MY3"/>
      <c r="MZ3"/>
      <c r="NA3"/>
      <c r="NB3"/>
      <c r="NC3"/>
      <c r="ND3"/>
      <c r="NE3"/>
      <c r="NF3"/>
      <c r="NG3"/>
      <c r="NH3"/>
      <c r="NI3"/>
      <c r="NJ3"/>
      <c r="NK3"/>
      <c r="NL3"/>
      <c r="NM3"/>
      <c r="NN3"/>
      <c r="NO3"/>
      <c r="NP3"/>
      <c r="NQ3"/>
      <c r="NR3"/>
      <c r="NS3"/>
      <c r="NT3"/>
      <c r="NU3"/>
      <c r="NV3"/>
      <c r="NW3"/>
      <c r="NX3"/>
      <c r="NY3"/>
      <c r="NZ3"/>
      <c r="OA3"/>
      <c r="OB3"/>
      <c r="OC3"/>
      <c r="OD3"/>
      <c r="OE3"/>
      <c r="OF3"/>
      <c r="OG3"/>
      <c r="OH3"/>
      <c r="OI3"/>
      <c r="OJ3"/>
      <c r="OK3"/>
      <c r="OL3"/>
      <c r="OM3"/>
      <c r="ON3"/>
      <c r="OO3"/>
      <c r="OP3"/>
      <c r="OQ3"/>
      <c r="OR3"/>
      <c r="OS3"/>
      <c r="OT3"/>
      <c r="OU3"/>
      <c r="OV3"/>
      <c r="OW3"/>
      <c r="OX3"/>
      <c r="OY3"/>
      <c r="OZ3"/>
      <c r="PA3"/>
      <c r="PB3"/>
      <c r="PC3"/>
      <c r="PD3"/>
      <c r="PE3"/>
      <c r="PF3"/>
      <c r="PG3"/>
      <c r="PH3"/>
      <c r="PI3"/>
      <c r="PJ3"/>
      <c r="PK3"/>
      <c r="PL3"/>
      <c r="PM3"/>
      <c r="PN3"/>
      <c r="PO3"/>
      <c r="PP3"/>
      <c r="PQ3"/>
      <c r="PR3"/>
      <c r="PS3"/>
      <c r="PT3"/>
      <c r="PU3"/>
      <c r="PV3"/>
      <c r="PW3"/>
      <c r="PX3"/>
      <c r="PY3"/>
      <c r="PZ3"/>
      <c r="QA3"/>
      <c r="QB3"/>
      <c r="QC3"/>
      <c r="QD3"/>
      <c r="QE3"/>
      <c r="QF3"/>
      <c r="QG3"/>
      <c r="QH3"/>
      <c r="QI3"/>
      <c r="QJ3"/>
      <c r="QK3"/>
      <c r="QL3"/>
      <c r="QM3"/>
      <c r="QN3"/>
      <c r="QO3"/>
      <c r="QP3"/>
      <c r="QQ3"/>
      <c r="QR3"/>
      <c r="QS3"/>
      <c r="QT3"/>
      <c r="QU3"/>
      <c r="QV3"/>
      <c r="QW3"/>
      <c r="QX3"/>
      <c r="QY3"/>
      <c r="QZ3"/>
      <c r="RA3"/>
      <c r="RB3"/>
      <c r="RC3"/>
      <c r="RD3"/>
      <c r="RE3"/>
      <c r="RF3"/>
      <c r="RG3"/>
      <c r="RH3"/>
      <c r="RI3"/>
      <c r="RJ3"/>
      <c r="RK3"/>
      <c r="RL3"/>
      <c r="RM3"/>
      <c r="RN3"/>
      <c r="RO3"/>
      <c r="RP3"/>
      <c r="RQ3"/>
      <c r="RR3"/>
      <c r="RS3"/>
      <c r="RT3"/>
      <c r="RU3"/>
      <c r="RV3"/>
      <c r="RW3"/>
      <c r="RX3"/>
      <c r="RY3"/>
      <c r="RZ3"/>
      <c r="SA3"/>
      <c r="SB3"/>
      <c r="SC3"/>
      <c r="SD3"/>
      <c r="SE3"/>
      <c r="SF3"/>
      <c r="SG3"/>
      <c r="SH3"/>
      <c r="SI3"/>
      <c r="SJ3"/>
      <c r="SK3"/>
      <c r="SL3"/>
      <c r="SM3"/>
      <c r="SN3"/>
      <c r="SO3"/>
      <c r="SP3"/>
      <c r="SQ3"/>
      <c r="SR3"/>
      <c r="SS3"/>
      <c r="ST3"/>
      <c r="SU3"/>
      <c r="SV3"/>
      <c r="SW3"/>
      <c r="SX3"/>
      <c r="SY3"/>
      <c r="SZ3"/>
      <c r="TA3"/>
      <c r="TB3"/>
      <c r="TC3"/>
      <c r="TD3"/>
      <c r="TE3"/>
      <c r="TF3"/>
      <c r="TG3"/>
      <c r="TH3"/>
      <c r="TI3"/>
      <c r="TJ3"/>
      <c r="TK3"/>
      <c r="TL3"/>
      <c r="TM3"/>
      <c r="TN3"/>
      <c r="TO3"/>
      <c r="TP3"/>
      <c r="TQ3"/>
      <c r="TR3"/>
      <c r="TS3"/>
      <c r="TT3"/>
      <c r="TU3"/>
      <c r="TV3"/>
      <c r="TW3"/>
      <c r="TX3"/>
      <c r="TY3"/>
      <c r="TZ3"/>
      <c r="UA3"/>
      <c r="UB3"/>
      <c r="UC3"/>
      <c r="UD3"/>
      <c r="UE3"/>
      <c r="UF3"/>
      <c r="UG3"/>
      <c r="UH3"/>
      <c r="UI3"/>
      <c r="UJ3"/>
      <c r="UK3"/>
      <c r="UL3"/>
      <c r="UM3"/>
      <c r="UN3"/>
      <c r="UO3"/>
      <c r="UP3"/>
      <c r="UQ3"/>
      <c r="UR3"/>
      <c r="US3"/>
      <c r="UT3"/>
      <c r="UU3"/>
      <c r="UV3"/>
      <c r="UW3"/>
      <c r="UX3"/>
      <c r="UY3"/>
      <c r="UZ3"/>
      <c r="VA3"/>
      <c r="VB3"/>
      <c r="VC3"/>
      <c r="VD3"/>
      <c r="VE3"/>
      <c r="VF3"/>
      <c r="VG3"/>
      <c r="VH3"/>
      <c r="VI3"/>
      <c r="VJ3"/>
      <c r="VK3"/>
      <c r="VL3"/>
      <c r="VM3"/>
      <c r="VN3"/>
      <c r="VO3"/>
      <c r="VP3"/>
      <c r="VQ3"/>
      <c r="VR3"/>
      <c r="VS3"/>
      <c r="VT3"/>
      <c r="VU3"/>
      <c r="VV3"/>
      <c r="VW3"/>
      <c r="VX3"/>
      <c r="VY3"/>
      <c r="VZ3"/>
      <c r="WA3"/>
      <c r="WB3"/>
      <c r="WC3"/>
      <c r="WD3"/>
      <c r="WE3"/>
      <c r="WF3"/>
      <c r="WG3"/>
      <c r="WH3"/>
      <c r="WI3"/>
      <c r="WJ3"/>
      <c r="WK3"/>
      <c r="WL3"/>
      <c r="WM3"/>
      <c r="WN3"/>
      <c r="WO3"/>
      <c r="WP3"/>
      <c r="WQ3"/>
      <c r="WR3"/>
      <c r="WS3"/>
      <c r="WT3"/>
      <c r="WU3"/>
      <c r="WV3"/>
      <c r="WW3"/>
      <c r="WX3"/>
      <c r="WY3"/>
      <c r="WZ3"/>
      <c r="XA3"/>
      <c r="XB3"/>
      <c r="XC3"/>
      <c r="XD3"/>
      <c r="XE3"/>
      <c r="XF3"/>
      <c r="XG3"/>
      <c r="XH3"/>
      <c r="XI3"/>
      <c r="XJ3"/>
      <c r="XK3"/>
      <c r="XL3"/>
      <c r="XM3"/>
      <c r="XN3"/>
      <c r="XO3"/>
      <c r="XP3"/>
      <c r="XQ3"/>
      <c r="XR3"/>
      <c r="XS3"/>
      <c r="XT3"/>
      <c r="XU3"/>
      <c r="XV3"/>
      <c r="XW3"/>
      <c r="XX3"/>
      <c r="XY3"/>
      <c r="XZ3"/>
      <c r="YA3"/>
      <c r="YB3"/>
      <c r="YC3"/>
      <c r="YD3"/>
      <c r="YE3"/>
      <c r="YF3"/>
      <c r="YG3"/>
      <c r="YH3"/>
      <c r="YI3"/>
      <c r="YJ3"/>
      <c r="YK3"/>
      <c r="YL3"/>
      <c r="YM3"/>
      <c r="YN3"/>
      <c r="YO3"/>
      <c r="YP3"/>
      <c r="YQ3"/>
      <c r="YR3"/>
      <c r="YS3"/>
      <c r="YT3"/>
      <c r="YU3"/>
      <c r="YV3"/>
      <c r="YW3"/>
      <c r="YX3"/>
      <c r="YY3"/>
      <c r="YZ3"/>
      <c r="ZA3"/>
      <c r="ZB3"/>
      <c r="ZC3"/>
      <c r="ZD3"/>
      <c r="ZE3"/>
      <c r="ZF3"/>
      <c r="ZG3"/>
      <c r="ZH3"/>
      <c r="ZI3"/>
      <c r="ZJ3"/>
      <c r="ZK3"/>
      <c r="ZL3"/>
      <c r="ZM3"/>
      <c r="ZN3"/>
      <c r="ZO3"/>
      <c r="ZP3"/>
      <c r="ZQ3"/>
      <c r="ZR3"/>
      <c r="ZS3"/>
      <c r="ZT3"/>
      <c r="ZU3"/>
      <c r="ZV3"/>
      <c r="ZW3"/>
      <c r="ZX3"/>
      <c r="ZY3"/>
      <c r="ZZ3"/>
      <c r="AAA3"/>
      <c r="AAB3"/>
      <c r="AAC3"/>
      <c r="AAD3"/>
      <c r="AAE3"/>
      <c r="AAF3"/>
      <c r="AAG3"/>
      <c r="AAH3"/>
      <c r="AAI3"/>
      <c r="AAJ3"/>
      <c r="AAK3"/>
      <c r="AAL3"/>
      <c r="AAM3"/>
      <c r="AAN3"/>
      <c r="AAO3"/>
      <c r="AAP3"/>
      <c r="AAQ3"/>
      <c r="AAR3"/>
      <c r="AAS3"/>
      <c r="AAT3"/>
      <c r="AAU3"/>
      <c r="AAV3"/>
      <c r="AAW3"/>
      <c r="AAX3"/>
      <c r="AAY3"/>
      <c r="AAZ3"/>
      <c r="ABA3"/>
      <c r="ABB3"/>
      <c r="ABC3"/>
      <c r="ABD3"/>
      <c r="ABE3"/>
      <c r="ABF3"/>
      <c r="ABG3"/>
      <c r="ABH3"/>
      <c r="ABI3"/>
      <c r="ABJ3"/>
      <c r="ABK3"/>
      <c r="ABL3"/>
      <c r="ABM3"/>
      <c r="ABN3"/>
      <c r="ABO3"/>
      <c r="ABP3"/>
      <c r="ABQ3"/>
      <c r="ABR3"/>
      <c r="ABS3"/>
      <c r="ABT3"/>
      <c r="ABU3"/>
      <c r="ABV3"/>
      <c r="ABW3"/>
      <c r="ABX3"/>
      <c r="ABY3"/>
      <c r="ABZ3"/>
      <c r="ACA3"/>
      <c r="ACB3"/>
      <c r="ACC3"/>
      <c r="ACD3"/>
      <c r="ACE3"/>
      <c r="ACF3"/>
      <c r="ACG3"/>
      <c r="ACH3"/>
      <c r="ACI3"/>
      <c r="ACJ3"/>
      <c r="ACK3"/>
      <c r="ACL3"/>
      <c r="ACM3"/>
      <c r="ACN3"/>
      <c r="ACO3"/>
      <c r="ACP3"/>
      <c r="ACQ3"/>
      <c r="ACR3"/>
      <c r="ACS3"/>
      <c r="ACT3"/>
      <c r="ACU3"/>
      <c r="ACV3"/>
      <c r="ACW3"/>
      <c r="ACX3"/>
      <c r="ACY3"/>
      <c r="ACZ3"/>
      <c r="ADA3"/>
      <c r="ADB3"/>
      <c r="ADC3"/>
      <c r="ADD3"/>
      <c r="ADE3"/>
      <c r="ADF3"/>
      <c r="ADG3"/>
      <c r="ADH3"/>
      <c r="ADI3"/>
      <c r="ADJ3"/>
      <c r="ADK3"/>
      <c r="ADL3"/>
      <c r="ADM3"/>
      <c r="ADN3"/>
      <c r="ADO3"/>
      <c r="ADP3"/>
      <c r="ADQ3"/>
      <c r="ADR3"/>
      <c r="ADS3"/>
      <c r="ADT3"/>
      <c r="ADU3"/>
      <c r="ADV3"/>
      <c r="ADW3"/>
      <c r="ADX3"/>
      <c r="ADY3"/>
      <c r="ADZ3"/>
      <c r="AEA3"/>
      <c r="AEB3"/>
      <c r="AEC3"/>
      <c r="AED3"/>
      <c r="AEE3"/>
      <c r="AEF3"/>
      <c r="AEG3"/>
      <c r="AEH3"/>
      <c r="AEI3"/>
      <c r="AEJ3"/>
      <c r="AEK3"/>
      <c r="AEL3"/>
      <c r="AEM3"/>
      <c r="AEN3"/>
      <c r="AEO3"/>
      <c r="AEP3"/>
      <c r="AEQ3"/>
      <c r="AER3"/>
      <c r="AES3"/>
      <c r="AET3"/>
      <c r="AEU3"/>
      <c r="AEV3"/>
      <c r="AEW3"/>
      <c r="AEX3"/>
      <c r="AEY3"/>
      <c r="AEZ3"/>
      <c r="AFA3"/>
      <c r="AFB3"/>
      <c r="AFC3"/>
      <c r="AFD3"/>
      <c r="AFE3"/>
      <c r="AFF3"/>
      <c r="AFG3"/>
      <c r="AFH3"/>
      <c r="AFI3"/>
      <c r="AFJ3"/>
      <c r="AFK3"/>
      <c r="AFL3"/>
      <c r="AFM3"/>
      <c r="AFN3"/>
      <c r="AFO3"/>
      <c r="AFP3"/>
      <c r="AFQ3"/>
      <c r="AFR3"/>
      <c r="AFS3"/>
      <c r="AFT3"/>
      <c r="AFU3"/>
      <c r="AFV3"/>
      <c r="AFW3"/>
      <c r="AFX3"/>
      <c r="AFY3"/>
      <c r="AFZ3"/>
      <c r="AGA3"/>
      <c r="AGB3"/>
      <c r="AGC3"/>
      <c r="AGD3"/>
      <c r="AGE3"/>
      <c r="AGF3"/>
      <c r="AGG3"/>
      <c r="AGH3"/>
      <c r="AGI3"/>
      <c r="AGJ3"/>
      <c r="AGK3"/>
      <c r="AGL3"/>
      <c r="AGM3"/>
      <c r="AGN3"/>
      <c r="AGO3"/>
      <c r="AGP3"/>
      <c r="AGQ3"/>
      <c r="AGR3"/>
      <c r="AGS3"/>
      <c r="AGT3"/>
      <c r="AGU3"/>
      <c r="AGV3"/>
      <c r="AGW3"/>
      <c r="AGX3"/>
      <c r="AGY3"/>
      <c r="AGZ3"/>
      <c r="AHA3"/>
      <c r="AHB3"/>
      <c r="AHC3"/>
      <c r="AHD3"/>
      <c r="AHE3"/>
      <c r="AHF3"/>
      <c r="AHG3"/>
      <c r="AHH3"/>
      <c r="AHI3"/>
      <c r="AHJ3"/>
      <c r="AHK3"/>
      <c r="AHL3"/>
      <c r="AHM3"/>
      <c r="AHN3"/>
      <c r="AHO3"/>
      <c r="AHP3"/>
      <c r="AHQ3"/>
      <c r="AHR3"/>
      <c r="AHS3"/>
      <c r="AHT3"/>
      <c r="AHU3"/>
      <c r="AHV3"/>
      <c r="AHW3"/>
      <c r="AHX3"/>
      <c r="AHY3"/>
      <c r="AHZ3"/>
      <c r="AIA3"/>
      <c r="AIB3"/>
      <c r="AIC3"/>
      <c r="AID3"/>
      <c r="AIE3"/>
      <c r="AIF3"/>
      <c r="AIG3"/>
      <c r="AIH3"/>
      <c r="AII3"/>
      <c r="AIJ3"/>
      <c r="AIK3"/>
      <c r="AIL3"/>
      <c r="AIM3"/>
      <c r="AIN3"/>
      <c r="AIO3"/>
      <c r="AIP3"/>
      <c r="AIQ3"/>
      <c r="AIR3"/>
      <c r="AIS3"/>
      <c r="AIT3"/>
      <c r="AIU3"/>
      <c r="AIV3"/>
      <c r="AIW3"/>
      <c r="AIX3"/>
      <c r="AIY3"/>
      <c r="AIZ3"/>
      <c r="AJA3"/>
      <c r="AJB3"/>
      <c r="AJC3"/>
      <c r="AJD3"/>
      <c r="AJE3"/>
      <c r="AJF3"/>
      <c r="AJG3"/>
      <c r="AJH3"/>
      <c r="AJI3"/>
      <c r="AJJ3"/>
      <c r="AJK3"/>
      <c r="AJL3"/>
      <c r="AJM3"/>
      <c r="AJN3"/>
      <c r="AJO3"/>
      <c r="AJP3"/>
      <c r="AJQ3"/>
      <c r="AJR3"/>
      <c r="AJS3"/>
      <c r="AJT3"/>
      <c r="AJU3"/>
      <c r="AJV3"/>
      <c r="AJW3"/>
      <c r="AJX3"/>
      <c r="AJY3"/>
      <c r="AJZ3"/>
      <c r="AKA3"/>
      <c r="AKB3"/>
      <c r="AKC3"/>
      <c r="AKD3"/>
      <c r="AKE3"/>
      <c r="AKF3"/>
      <c r="AKG3"/>
      <c r="AKH3"/>
      <c r="AKI3"/>
      <c r="AKJ3"/>
      <c r="AKK3"/>
      <c r="AKL3"/>
      <c r="AKM3"/>
      <c r="AKN3"/>
      <c r="AKO3"/>
      <c r="AKP3"/>
      <c r="AKQ3"/>
      <c r="AKR3"/>
      <c r="AKS3"/>
      <c r="AKT3"/>
      <c r="AKU3"/>
      <c r="AKV3"/>
      <c r="AKW3"/>
      <c r="AKX3"/>
      <c r="AKY3"/>
      <c r="AKZ3"/>
      <c r="ALA3"/>
      <c r="ALB3"/>
      <c r="ALC3"/>
      <c r="ALD3"/>
      <c r="ALE3"/>
      <c r="ALF3"/>
      <c r="ALG3"/>
      <c r="ALH3"/>
      <c r="ALI3"/>
      <c r="ALJ3"/>
      <c r="ALK3"/>
      <c r="ALL3"/>
      <c r="ALM3"/>
      <c r="ALN3"/>
      <c r="ALO3"/>
      <c r="ALP3"/>
      <c r="ALQ3"/>
      <c r="ALR3"/>
      <c r="ALS3"/>
      <c r="ALT3"/>
      <c r="ALU3"/>
      <c r="ALV3"/>
      <c r="ALW3"/>
      <c r="ALX3"/>
      <c r="ALY3"/>
      <c r="ALZ3"/>
      <c r="AMA3"/>
      <c r="AMB3"/>
      <c r="AMC3"/>
      <c r="AMD3"/>
      <c r="AME3"/>
      <c r="AMF3"/>
      <c r="AMG3"/>
      <c r="AMH3"/>
      <c r="AMI3"/>
      <c r="AMJ3"/>
      <c r="AMK3"/>
      <c r="AML3"/>
      <c r="AMM3"/>
      <c r="AMN3"/>
      <c r="AMO3"/>
      <c r="AMP3"/>
      <c r="AMQ3"/>
      <c r="AMR3"/>
      <c r="AMS3"/>
      <c r="AMT3"/>
      <c r="AMU3"/>
      <c r="AMV3"/>
      <c r="AMW3"/>
      <c r="AMX3"/>
      <c r="AMY3"/>
      <c r="AMZ3"/>
      <c r="ANA3"/>
      <c r="ANB3"/>
      <c r="ANC3"/>
      <c r="AND3"/>
      <c r="ANE3"/>
      <c r="ANF3"/>
      <c r="ANG3"/>
      <c r="ANH3"/>
      <c r="ANI3"/>
      <c r="ANJ3"/>
      <c r="ANK3"/>
      <c r="ANL3"/>
      <c r="ANM3"/>
      <c r="ANN3"/>
      <c r="ANO3"/>
      <c r="ANP3"/>
      <c r="ANQ3"/>
      <c r="ANR3"/>
      <c r="ANS3"/>
      <c r="ANT3"/>
      <c r="ANU3"/>
      <c r="ANV3"/>
      <c r="ANW3"/>
      <c r="ANX3"/>
      <c r="ANY3"/>
      <c r="ANZ3"/>
      <c r="AOA3"/>
      <c r="AOB3"/>
      <c r="AOC3"/>
      <c r="AOD3"/>
      <c r="AOE3"/>
      <c r="AOF3"/>
      <c r="AOG3"/>
      <c r="AOH3"/>
      <c r="AOI3"/>
      <c r="AOJ3"/>
      <c r="AOK3"/>
      <c r="AOL3"/>
      <c r="AOM3"/>
      <c r="AON3"/>
      <c r="AOO3"/>
      <c r="AOP3"/>
      <c r="AOQ3"/>
      <c r="AOR3"/>
      <c r="AOS3"/>
      <c r="AOT3"/>
      <c r="AOU3"/>
      <c r="AOV3"/>
      <c r="AOW3"/>
      <c r="AOX3"/>
      <c r="AOY3"/>
      <c r="AOZ3"/>
      <c r="APA3"/>
      <c r="APB3"/>
      <c r="APC3"/>
      <c r="APD3"/>
      <c r="APE3"/>
      <c r="APF3"/>
      <c r="APG3"/>
      <c r="APH3"/>
      <c r="API3"/>
      <c r="APJ3"/>
      <c r="APK3"/>
      <c r="APL3"/>
      <c r="APM3"/>
      <c r="APN3"/>
      <c r="APO3"/>
      <c r="APP3"/>
      <c r="APQ3"/>
      <c r="APR3"/>
      <c r="APS3"/>
      <c r="APT3"/>
      <c r="APU3"/>
      <c r="APV3"/>
      <c r="APW3"/>
      <c r="APX3"/>
      <c r="APY3"/>
      <c r="APZ3"/>
      <c r="AQA3"/>
      <c r="AQB3"/>
      <c r="AQC3"/>
      <c r="AQD3"/>
      <c r="AQE3"/>
      <c r="AQF3"/>
      <c r="AQG3"/>
      <c r="AQH3"/>
      <c r="AQI3"/>
      <c r="AQJ3"/>
      <c r="AQK3"/>
      <c r="AQL3"/>
      <c r="AQM3"/>
      <c r="AQN3"/>
      <c r="AQO3"/>
      <c r="AQP3"/>
      <c r="AQQ3"/>
      <c r="AQR3"/>
      <c r="AQS3"/>
      <c r="AQT3"/>
      <c r="AQU3"/>
      <c r="AQV3"/>
      <c r="AQW3"/>
      <c r="AQX3"/>
      <c r="AQY3"/>
      <c r="AQZ3"/>
      <c r="ARA3"/>
      <c r="ARB3"/>
      <c r="ARC3"/>
      <c r="ARD3"/>
      <c r="ARE3"/>
      <c r="ARF3"/>
      <c r="ARG3"/>
      <c r="ARH3"/>
      <c r="ARI3"/>
      <c r="ARJ3"/>
      <c r="ARK3"/>
      <c r="ARL3"/>
      <c r="ARM3"/>
      <c r="ARN3"/>
      <c r="ARO3"/>
      <c r="ARP3"/>
      <c r="ARQ3"/>
      <c r="ARR3"/>
      <c r="ARS3"/>
      <c r="ART3"/>
      <c r="ARU3"/>
      <c r="ARV3"/>
      <c r="ARW3"/>
      <c r="ARX3"/>
      <c r="ARY3"/>
      <c r="ARZ3"/>
      <c r="ASA3"/>
      <c r="ASB3"/>
      <c r="ASC3"/>
      <c r="ASD3"/>
      <c r="ASE3"/>
      <c r="ASF3"/>
      <c r="ASG3"/>
      <c r="ASH3"/>
      <c r="ASI3"/>
      <c r="ASJ3"/>
      <c r="ASK3"/>
      <c r="ASL3"/>
      <c r="ASM3"/>
      <c r="ASN3"/>
      <c r="ASO3"/>
      <c r="ASP3"/>
      <c r="ASQ3"/>
      <c r="ASR3"/>
      <c r="ASS3"/>
      <c r="AST3"/>
      <c r="ASU3"/>
      <c r="ASV3"/>
      <c r="ASW3"/>
      <c r="ASX3"/>
      <c r="ASY3"/>
      <c r="ASZ3"/>
      <c r="ATA3"/>
      <c r="ATB3"/>
      <c r="ATC3"/>
      <c r="ATD3"/>
      <c r="ATE3"/>
      <c r="ATF3"/>
      <c r="ATG3"/>
      <c r="ATH3"/>
      <c r="ATI3"/>
      <c r="ATJ3"/>
      <c r="ATK3"/>
      <c r="ATL3"/>
      <c r="ATM3"/>
      <c r="ATN3"/>
      <c r="ATO3"/>
      <c r="ATP3"/>
      <c r="ATQ3"/>
      <c r="ATR3"/>
      <c r="ATS3"/>
      <c r="ATT3"/>
      <c r="ATU3"/>
      <c r="ATV3"/>
      <c r="ATW3"/>
      <c r="ATX3"/>
      <c r="ATY3"/>
      <c r="ATZ3"/>
      <c r="AUA3"/>
      <c r="AUB3"/>
      <c r="AUC3"/>
      <c r="AUD3"/>
      <c r="AUE3"/>
      <c r="AUF3"/>
      <c r="AUG3"/>
      <c r="AUH3"/>
      <c r="AUI3"/>
      <c r="AUJ3"/>
      <c r="AUK3"/>
      <c r="AUL3"/>
      <c r="AUM3"/>
      <c r="AUN3"/>
      <c r="AUO3"/>
      <c r="AUP3"/>
      <c r="AUQ3"/>
      <c r="AUR3"/>
      <c r="AUS3"/>
      <c r="AUT3"/>
      <c r="AUU3"/>
      <c r="AUV3"/>
      <c r="AUW3"/>
      <c r="AUX3"/>
      <c r="AUY3"/>
      <c r="AUZ3"/>
      <c r="AVA3"/>
      <c r="AVB3"/>
      <c r="AVC3"/>
      <c r="AVD3"/>
      <c r="AVE3"/>
      <c r="AVF3"/>
      <c r="AVG3"/>
      <c r="AVH3"/>
      <c r="AVI3"/>
      <c r="AVJ3"/>
      <c r="AVK3"/>
      <c r="AVL3"/>
      <c r="AVM3"/>
      <c r="AVN3"/>
      <c r="AVO3"/>
      <c r="AVP3"/>
      <c r="AVQ3"/>
      <c r="AVR3"/>
      <c r="AVS3"/>
      <c r="AVT3"/>
      <c r="AVU3"/>
      <c r="AVV3"/>
      <c r="AVW3"/>
      <c r="AVX3"/>
      <c r="AVY3"/>
      <c r="AVZ3"/>
      <c r="AWA3"/>
      <c r="AWB3"/>
      <c r="AWC3"/>
      <c r="AWD3"/>
      <c r="AWE3"/>
      <c r="AWF3"/>
      <c r="AWG3"/>
      <c r="AWH3"/>
      <c r="AWI3"/>
      <c r="AWJ3"/>
      <c r="AWK3"/>
      <c r="AWL3"/>
      <c r="AWM3"/>
      <c r="AWN3"/>
      <c r="AWO3"/>
      <c r="AWP3"/>
      <c r="AWQ3"/>
      <c r="AWR3"/>
      <c r="AWS3"/>
      <c r="AWT3"/>
      <c r="AWU3"/>
      <c r="AWV3"/>
      <c r="AWW3"/>
      <c r="AWX3"/>
      <c r="AWY3"/>
      <c r="AWZ3"/>
      <c r="AXA3"/>
      <c r="AXB3"/>
      <c r="AXC3"/>
      <c r="AXD3"/>
      <c r="AXE3"/>
      <c r="AXF3"/>
      <c r="AXG3"/>
      <c r="AXH3"/>
      <c r="AXI3"/>
      <c r="AXJ3"/>
      <c r="AXK3"/>
      <c r="AXL3"/>
      <c r="AXM3"/>
      <c r="AXN3"/>
      <c r="AXO3"/>
      <c r="AXP3"/>
      <c r="AXQ3"/>
      <c r="AXR3"/>
      <c r="AXS3"/>
      <c r="AXT3"/>
      <c r="AXU3"/>
      <c r="AXV3"/>
      <c r="AXW3"/>
      <c r="AXX3"/>
      <c r="AXY3"/>
      <c r="AXZ3"/>
      <c r="AYA3"/>
      <c r="AYB3"/>
      <c r="AYC3"/>
      <c r="AYD3"/>
      <c r="AYE3"/>
      <c r="AYF3"/>
      <c r="AYG3"/>
      <c r="AYH3"/>
      <c r="AYI3"/>
      <c r="AYJ3"/>
      <c r="AYK3"/>
      <c r="AYL3"/>
      <c r="AYM3"/>
      <c r="AYN3"/>
      <c r="AYO3"/>
      <c r="AYP3"/>
      <c r="AYQ3"/>
      <c r="AYR3"/>
      <c r="AYS3"/>
      <c r="AYT3"/>
      <c r="AYU3"/>
      <c r="AYV3"/>
      <c r="AYW3"/>
      <c r="AYX3"/>
      <c r="AYY3"/>
      <c r="AYZ3"/>
      <c r="AZA3"/>
      <c r="AZB3"/>
      <c r="AZC3"/>
      <c r="AZD3"/>
      <c r="AZE3"/>
      <c r="AZF3"/>
      <c r="AZG3"/>
      <c r="AZH3"/>
      <c r="AZI3"/>
      <c r="AZJ3"/>
      <c r="AZK3"/>
      <c r="AZL3"/>
      <c r="AZM3"/>
      <c r="AZN3"/>
      <c r="AZO3"/>
      <c r="AZP3"/>
      <c r="AZQ3"/>
      <c r="AZR3"/>
      <c r="AZS3"/>
      <c r="AZT3"/>
      <c r="AZU3"/>
      <c r="AZV3"/>
      <c r="AZW3"/>
      <c r="AZX3"/>
      <c r="AZY3"/>
      <c r="AZZ3"/>
      <c r="BAA3"/>
      <c r="BAB3"/>
      <c r="BAC3"/>
      <c r="BAD3"/>
      <c r="BAE3"/>
      <c r="BAF3"/>
      <c r="BAG3"/>
      <c r="BAH3"/>
      <c r="BAI3"/>
      <c r="BAJ3"/>
      <c r="BAK3"/>
      <c r="BAL3"/>
      <c r="BAM3"/>
      <c r="BAN3"/>
      <c r="BAO3"/>
      <c r="BAP3"/>
      <c r="BAQ3"/>
      <c r="BAR3"/>
      <c r="BAS3"/>
      <c r="BAT3"/>
      <c r="BAU3"/>
      <c r="BAV3"/>
      <c r="BAW3"/>
      <c r="BAX3"/>
      <c r="BAY3"/>
      <c r="BAZ3"/>
      <c r="BBA3"/>
      <c r="BBB3"/>
      <c r="BBC3"/>
      <c r="BBD3"/>
      <c r="BBE3"/>
      <c r="BBF3"/>
      <c r="BBG3"/>
      <c r="BBH3"/>
      <c r="BBI3"/>
      <c r="BBJ3"/>
      <c r="BBK3"/>
      <c r="BBL3"/>
      <c r="BBM3"/>
      <c r="BBN3"/>
      <c r="BBO3"/>
      <c r="BBP3"/>
      <c r="BBQ3"/>
      <c r="BBR3"/>
      <c r="BBS3"/>
      <c r="BBT3"/>
      <c r="BBU3"/>
      <c r="BBV3"/>
      <c r="BBW3"/>
      <c r="BBX3"/>
      <c r="BBY3"/>
      <c r="BBZ3"/>
      <c r="BCA3"/>
      <c r="BCB3"/>
      <c r="BCC3"/>
      <c r="BCD3"/>
      <c r="BCE3"/>
      <c r="BCF3"/>
      <c r="BCG3"/>
      <c r="BCH3"/>
      <c r="BCI3"/>
      <c r="BCJ3"/>
      <c r="BCK3"/>
      <c r="BCL3"/>
      <c r="BCM3"/>
      <c r="BCN3"/>
      <c r="BCO3"/>
      <c r="BCP3"/>
      <c r="BCQ3"/>
      <c r="BCR3"/>
      <c r="BCS3"/>
      <c r="BCT3"/>
      <c r="BCU3"/>
      <c r="BCV3"/>
      <c r="BCW3"/>
      <c r="BCX3"/>
      <c r="BCY3"/>
      <c r="BCZ3"/>
      <c r="BDA3"/>
      <c r="BDB3"/>
      <c r="BDC3"/>
      <c r="BDD3"/>
      <c r="BDE3"/>
      <c r="BDF3"/>
      <c r="BDG3"/>
      <c r="BDH3"/>
      <c r="BDI3"/>
      <c r="BDJ3"/>
      <c r="BDK3"/>
      <c r="BDL3"/>
      <c r="BDM3"/>
      <c r="BDN3"/>
      <c r="BDO3"/>
      <c r="BDP3"/>
      <c r="BDQ3"/>
      <c r="BDR3"/>
      <c r="BDS3"/>
      <c r="BDT3"/>
      <c r="BDU3"/>
      <c r="BDV3"/>
      <c r="BDW3"/>
      <c r="BDX3"/>
      <c r="BDY3"/>
      <c r="BDZ3"/>
      <c r="BEA3"/>
      <c r="BEB3"/>
      <c r="BEC3"/>
      <c r="BED3"/>
      <c r="BEE3"/>
      <c r="BEF3"/>
      <c r="BEG3"/>
      <c r="BEH3"/>
      <c r="BEI3"/>
      <c r="BEJ3"/>
      <c r="BEK3"/>
      <c r="BEL3"/>
      <c r="BEM3"/>
      <c r="BEN3"/>
      <c r="BEO3"/>
      <c r="BEP3"/>
      <c r="BEQ3"/>
      <c r="BER3"/>
      <c r="BES3"/>
      <c r="BET3"/>
      <c r="BEU3"/>
      <c r="BEV3"/>
      <c r="BEW3"/>
      <c r="BEX3"/>
      <c r="BEY3"/>
      <c r="BEZ3"/>
      <c r="BFA3"/>
      <c r="BFB3"/>
      <c r="BFC3"/>
      <c r="BFD3"/>
      <c r="BFE3"/>
      <c r="BFF3"/>
      <c r="BFG3"/>
      <c r="BFH3"/>
      <c r="BFI3"/>
      <c r="BFJ3"/>
      <c r="BFK3"/>
      <c r="BFL3"/>
      <c r="BFM3"/>
      <c r="BFN3"/>
      <c r="BFO3"/>
      <c r="BFP3"/>
      <c r="BFQ3"/>
      <c r="BFR3"/>
      <c r="BFS3"/>
      <c r="BFT3"/>
      <c r="BFU3"/>
      <c r="BFV3"/>
      <c r="BFW3"/>
      <c r="BFX3"/>
      <c r="BFY3"/>
      <c r="BFZ3"/>
      <c r="BGA3"/>
      <c r="BGB3"/>
      <c r="BGC3"/>
      <c r="BGD3"/>
      <c r="BGE3"/>
      <c r="BGF3"/>
      <c r="BGG3"/>
      <c r="BGH3"/>
      <c r="BGI3"/>
      <c r="BGJ3"/>
      <c r="BGK3"/>
      <c r="BGL3"/>
      <c r="BGM3"/>
      <c r="BGN3"/>
      <c r="BGO3"/>
      <c r="BGP3"/>
      <c r="BGQ3"/>
      <c r="BGR3"/>
      <c r="BGS3"/>
      <c r="BGT3"/>
      <c r="BGU3"/>
      <c r="BGV3"/>
      <c r="BGW3"/>
      <c r="BGX3"/>
      <c r="BGY3"/>
      <c r="BGZ3"/>
      <c r="BHA3"/>
      <c r="BHB3"/>
      <c r="BHC3"/>
      <c r="BHD3"/>
      <c r="BHE3"/>
      <c r="BHF3"/>
      <c r="BHG3"/>
      <c r="BHH3"/>
      <c r="BHI3"/>
      <c r="BHJ3"/>
      <c r="BHK3"/>
      <c r="BHL3"/>
      <c r="BHM3"/>
      <c r="BHN3"/>
      <c r="BHO3"/>
      <c r="BHP3"/>
      <c r="BHQ3"/>
      <c r="BHR3"/>
      <c r="BHS3"/>
      <c r="BHT3"/>
      <c r="BHU3"/>
      <c r="BHV3"/>
      <c r="BHW3"/>
      <c r="BHX3"/>
      <c r="BHY3"/>
      <c r="BHZ3"/>
      <c r="BIA3"/>
      <c r="BIB3"/>
      <c r="BIC3"/>
      <c r="BID3"/>
      <c r="BIE3"/>
      <c r="BIF3"/>
      <c r="BIG3"/>
      <c r="BIH3"/>
      <c r="BII3"/>
      <c r="BIJ3"/>
      <c r="BIK3"/>
      <c r="BIL3"/>
      <c r="BIM3"/>
      <c r="BIN3"/>
      <c r="BIO3"/>
      <c r="BIP3"/>
      <c r="BIQ3"/>
      <c r="BIR3"/>
      <c r="BIS3"/>
      <c r="BIT3"/>
      <c r="BIU3"/>
      <c r="BIV3"/>
      <c r="BIW3"/>
      <c r="BIX3"/>
      <c r="BIY3"/>
      <c r="BIZ3"/>
      <c r="BJA3"/>
      <c r="BJB3"/>
      <c r="BJC3"/>
      <c r="BJD3"/>
      <c r="BJE3"/>
      <c r="BJF3"/>
      <c r="BJG3"/>
      <c r="BJH3"/>
      <c r="BJI3"/>
      <c r="BJJ3"/>
      <c r="BJK3"/>
      <c r="BJL3"/>
      <c r="BJM3"/>
      <c r="BJN3"/>
      <c r="BJO3"/>
      <c r="BJP3"/>
      <c r="BJQ3"/>
      <c r="BJR3"/>
      <c r="BJS3"/>
      <c r="BJT3"/>
      <c r="BJU3"/>
      <c r="BJV3"/>
      <c r="BJW3"/>
      <c r="BJX3"/>
      <c r="BJY3"/>
      <c r="BJZ3"/>
      <c r="BKA3"/>
      <c r="BKB3"/>
      <c r="BKC3"/>
      <c r="BKD3"/>
      <c r="BKE3"/>
      <c r="BKF3"/>
      <c r="BKG3"/>
      <c r="BKH3"/>
      <c r="BKI3"/>
      <c r="BKJ3"/>
      <c r="BKK3"/>
      <c r="BKL3"/>
      <c r="BKM3"/>
      <c r="BKN3"/>
      <c r="BKO3"/>
      <c r="BKP3"/>
      <c r="BKQ3"/>
      <c r="BKR3"/>
      <c r="BKS3"/>
      <c r="BKT3"/>
      <c r="BKU3"/>
      <c r="BKV3"/>
      <c r="BKW3"/>
      <c r="BKX3"/>
      <c r="BKY3"/>
      <c r="BKZ3"/>
      <c r="BLA3"/>
      <c r="BLB3"/>
      <c r="BLC3"/>
      <c r="BLD3"/>
      <c r="BLE3"/>
      <c r="BLF3"/>
      <c r="BLG3"/>
      <c r="BLH3"/>
      <c r="BLI3"/>
      <c r="BLJ3"/>
      <c r="BLK3"/>
      <c r="BLL3"/>
      <c r="BLM3"/>
      <c r="BLN3"/>
      <c r="BLO3"/>
      <c r="BLP3"/>
      <c r="BLQ3"/>
      <c r="BLR3"/>
      <c r="BLS3"/>
      <c r="BLT3"/>
      <c r="BLU3"/>
      <c r="BLV3"/>
      <c r="BLW3"/>
      <c r="BLX3"/>
      <c r="BLY3"/>
      <c r="BLZ3"/>
      <c r="BMA3"/>
      <c r="BMB3"/>
      <c r="BMC3"/>
      <c r="BMD3"/>
      <c r="BME3"/>
      <c r="BMF3"/>
      <c r="BMG3"/>
      <c r="BMH3"/>
      <c r="BMI3"/>
      <c r="BMJ3"/>
      <c r="BMK3"/>
      <c r="BML3"/>
      <c r="BMM3"/>
      <c r="BMN3"/>
      <c r="BMO3"/>
      <c r="BMP3"/>
      <c r="BMQ3"/>
      <c r="BMR3"/>
      <c r="BMS3"/>
      <c r="BMT3"/>
      <c r="BMU3"/>
      <c r="BMV3"/>
      <c r="BMW3"/>
      <c r="BMX3"/>
      <c r="BMY3"/>
      <c r="BMZ3"/>
      <c r="BNA3"/>
      <c r="BNB3"/>
      <c r="BNC3"/>
      <c r="BND3"/>
      <c r="BNE3"/>
      <c r="BNF3"/>
      <c r="BNG3"/>
      <c r="BNH3"/>
      <c r="BNI3"/>
      <c r="BNJ3"/>
      <c r="BNK3"/>
      <c r="BNL3"/>
      <c r="BNM3"/>
      <c r="BNN3"/>
      <c r="BNO3"/>
      <c r="BNP3"/>
      <c r="BNQ3"/>
      <c r="BNR3"/>
      <c r="BNS3"/>
      <c r="BNT3"/>
      <c r="BNU3"/>
      <c r="BNV3"/>
      <c r="BNW3"/>
      <c r="BNX3"/>
      <c r="BNY3"/>
      <c r="BNZ3"/>
      <c r="BOA3"/>
      <c r="BOB3"/>
      <c r="BOC3"/>
      <c r="BOD3"/>
      <c r="BOE3"/>
      <c r="BOF3"/>
      <c r="BOG3"/>
      <c r="BOH3"/>
      <c r="BOI3"/>
      <c r="BOJ3"/>
      <c r="BOK3"/>
      <c r="BOL3"/>
      <c r="BOM3"/>
      <c r="BON3"/>
      <c r="BOO3"/>
      <c r="BOP3"/>
      <c r="BOQ3"/>
      <c r="BOR3"/>
      <c r="BOS3"/>
      <c r="BOT3"/>
      <c r="BOU3"/>
      <c r="BOV3"/>
      <c r="BOW3"/>
      <c r="BOX3"/>
      <c r="BOY3"/>
      <c r="BOZ3"/>
      <c r="BPA3"/>
      <c r="BPB3"/>
      <c r="BPC3"/>
      <c r="BPD3"/>
      <c r="BPE3"/>
      <c r="BPF3"/>
      <c r="BPG3"/>
      <c r="BPH3"/>
      <c r="BPI3"/>
      <c r="BPJ3"/>
      <c r="BPK3"/>
      <c r="BPL3"/>
      <c r="BPM3"/>
      <c r="BPN3"/>
      <c r="BPO3"/>
      <c r="BPP3"/>
      <c r="BPQ3"/>
      <c r="BPR3"/>
      <c r="BPS3"/>
      <c r="BPT3"/>
      <c r="BPU3"/>
      <c r="BPV3"/>
      <c r="BPW3"/>
      <c r="BPX3"/>
      <c r="BPY3"/>
      <c r="BPZ3"/>
      <c r="BQA3"/>
      <c r="BQB3"/>
      <c r="BQC3"/>
      <c r="BQD3"/>
      <c r="BQE3"/>
      <c r="BQF3"/>
      <c r="BQG3"/>
      <c r="BQH3"/>
      <c r="BQI3"/>
      <c r="BQJ3"/>
      <c r="BQK3"/>
      <c r="BQL3"/>
      <c r="BQM3"/>
      <c r="BQN3"/>
      <c r="BQO3"/>
      <c r="BQP3"/>
      <c r="BQQ3"/>
      <c r="BQR3"/>
      <c r="BQS3"/>
      <c r="BQT3"/>
      <c r="BQU3"/>
      <c r="BQV3"/>
      <c r="BQW3"/>
      <c r="BQX3"/>
      <c r="BQY3"/>
      <c r="BQZ3"/>
      <c r="BRA3"/>
      <c r="BRB3"/>
      <c r="BRC3"/>
      <c r="BRD3"/>
      <c r="BRE3"/>
      <c r="BRF3"/>
      <c r="BRG3"/>
      <c r="BRH3"/>
      <c r="BRI3"/>
      <c r="BRJ3"/>
      <c r="BRK3"/>
      <c r="BRL3"/>
      <c r="BRM3"/>
      <c r="BRN3"/>
      <c r="BRO3"/>
      <c r="BRP3"/>
      <c r="BRQ3"/>
      <c r="BRR3"/>
      <c r="BRS3"/>
      <c r="BRT3"/>
      <c r="BRU3"/>
      <c r="BRV3"/>
      <c r="BRW3"/>
      <c r="BRX3"/>
      <c r="BRY3"/>
      <c r="BRZ3"/>
      <c r="BSA3"/>
      <c r="BSB3"/>
      <c r="BSC3"/>
      <c r="BSD3"/>
      <c r="BSE3"/>
      <c r="BSF3"/>
      <c r="BSG3"/>
      <c r="BSH3"/>
      <c r="BSI3"/>
      <c r="BSJ3"/>
      <c r="BSK3"/>
      <c r="BSL3"/>
      <c r="BSM3"/>
      <c r="BSN3"/>
      <c r="BSO3"/>
      <c r="BSP3"/>
      <c r="BSQ3"/>
      <c r="BSR3"/>
      <c r="BSS3"/>
      <c r="BST3"/>
      <c r="BSU3"/>
      <c r="BSV3"/>
      <c r="BSW3"/>
      <c r="BSX3"/>
      <c r="BSY3"/>
      <c r="BSZ3"/>
      <c r="BTA3"/>
      <c r="BTB3"/>
      <c r="BTC3"/>
      <c r="BTD3"/>
      <c r="BTE3"/>
      <c r="BTF3"/>
      <c r="BTG3"/>
      <c r="BTH3"/>
      <c r="BTI3"/>
      <c r="BTJ3"/>
      <c r="BTK3"/>
      <c r="BTL3"/>
      <c r="BTM3"/>
      <c r="BTN3"/>
      <c r="BTO3"/>
      <c r="BTP3"/>
      <c r="BTQ3"/>
      <c r="BTR3"/>
      <c r="BTS3"/>
      <c r="BTT3"/>
      <c r="BTU3"/>
      <c r="BTV3"/>
      <c r="BTW3"/>
      <c r="BTX3"/>
      <c r="BTY3"/>
      <c r="BTZ3"/>
      <c r="BUA3"/>
      <c r="BUB3"/>
      <c r="BUC3"/>
      <c r="BUD3"/>
      <c r="BUE3"/>
      <c r="BUF3"/>
      <c r="BUG3"/>
      <c r="BUH3"/>
      <c r="BUI3"/>
      <c r="BUJ3"/>
      <c r="BUK3"/>
      <c r="BUL3"/>
      <c r="BUM3"/>
      <c r="BUN3"/>
      <c r="BUO3"/>
      <c r="BUP3"/>
      <c r="BUQ3"/>
      <c r="BUR3"/>
      <c r="BUS3"/>
      <c r="BUT3"/>
      <c r="BUU3"/>
      <c r="BUV3"/>
      <c r="BUW3"/>
      <c r="BUX3"/>
      <c r="BUY3"/>
      <c r="BUZ3"/>
      <c r="BVA3"/>
      <c r="BVB3"/>
      <c r="BVC3"/>
      <c r="BVD3"/>
      <c r="BVE3"/>
      <c r="BVF3"/>
      <c r="BVG3"/>
      <c r="BVH3"/>
      <c r="BVI3"/>
      <c r="BVJ3"/>
      <c r="BVK3"/>
      <c r="BVL3"/>
      <c r="BVM3"/>
      <c r="BVN3"/>
      <c r="BVO3"/>
      <c r="BVP3"/>
      <c r="BVQ3"/>
      <c r="BVR3"/>
      <c r="BVS3"/>
      <c r="BVT3"/>
      <c r="BVU3"/>
      <c r="BVV3"/>
      <c r="BVW3"/>
      <c r="BVX3"/>
      <c r="BVY3"/>
      <c r="BVZ3"/>
      <c r="BWA3"/>
      <c r="BWB3"/>
      <c r="BWC3"/>
      <c r="BWD3"/>
      <c r="BWE3"/>
      <c r="BWF3"/>
      <c r="BWG3"/>
      <c r="BWH3"/>
      <c r="BWI3"/>
      <c r="BWJ3"/>
      <c r="BWK3"/>
      <c r="BWL3"/>
      <c r="BWM3"/>
      <c r="BWN3"/>
      <c r="BWO3"/>
      <c r="BWP3"/>
      <c r="BWQ3"/>
      <c r="BWR3"/>
      <c r="BWS3"/>
      <c r="BWT3"/>
      <c r="BWU3"/>
      <c r="BWV3"/>
      <c r="BWW3"/>
      <c r="BWX3"/>
      <c r="BWY3"/>
      <c r="BWZ3"/>
      <c r="BXA3"/>
      <c r="BXB3"/>
      <c r="BXC3"/>
      <c r="BXD3"/>
      <c r="BXE3"/>
      <c r="BXF3"/>
      <c r="BXG3"/>
      <c r="BXH3"/>
      <c r="BXI3"/>
      <c r="BXJ3"/>
      <c r="BXK3"/>
      <c r="BXL3"/>
      <c r="BXM3"/>
      <c r="BXN3"/>
      <c r="BXO3"/>
      <c r="BXP3"/>
      <c r="BXQ3"/>
      <c r="BXR3"/>
      <c r="BXS3"/>
      <c r="BXT3"/>
      <c r="BXU3"/>
      <c r="BXV3"/>
      <c r="BXW3"/>
      <c r="BXX3"/>
      <c r="BXY3"/>
      <c r="BXZ3"/>
      <c r="BYA3"/>
      <c r="BYB3"/>
      <c r="BYC3"/>
      <c r="BYD3"/>
      <c r="BYE3"/>
      <c r="BYF3"/>
      <c r="BYG3"/>
      <c r="BYH3"/>
      <c r="BYI3"/>
      <c r="BYJ3"/>
      <c r="BYK3"/>
      <c r="BYL3"/>
      <c r="BYM3"/>
      <c r="BYN3"/>
      <c r="BYO3"/>
      <c r="BYP3"/>
      <c r="BYQ3"/>
      <c r="BYR3"/>
      <c r="BYS3"/>
      <c r="BYT3"/>
      <c r="BYU3"/>
      <c r="BYV3"/>
      <c r="BYW3"/>
      <c r="BYX3"/>
      <c r="BYY3"/>
      <c r="BYZ3"/>
      <c r="BZA3"/>
      <c r="BZB3"/>
      <c r="BZC3"/>
      <c r="BZD3"/>
      <c r="BZE3"/>
      <c r="BZF3"/>
      <c r="BZG3"/>
      <c r="BZH3"/>
      <c r="BZI3"/>
      <c r="BZJ3"/>
      <c r="BZK3"/>
      <c r="BZL3"/>
      <c r="BZM3"/>
      <c r="BZN3"/>
      <c r="BZO3"/>
      <c r="BZP3"/>
      <c r="BZQ3"/>
      <c r="BZR3"/>
      <c r="BZS3"/>
      <c r="BZT3"/>
      <c r="BZU3"/>
      <c r="BZV3"/>
      <c r="BZW3"/>
      <c r="BZX3"/>
      <c r="BZY3"/>
      <c r="BZZ3"/>
      <c r="CAA3"/>
      <c r="CAB3"/>
      <c r="CAC3"/>
      <c r="CAD3"/>
      <c r="CAE3"/>
      <c r="CAF3"/>
      <c r="CAG3"/>
      <c r="CAH3"/>
      <c r="CAI3"/>
      <c r="CAJ3"/>
      <c r="CAK3"/>
      <c r="CAL3"/>
      <c r="CAM3"/>
      <c r="CAN3"/>
      <c r="CAO3"/>
      <c r="CAP3"/>
      <c r="CAQ3"/>
      <c r="CAR3"/>
      <c r="CAS3"/>
      <c r="CAT3"/>
      <c r="CAU3"/>
      <c r="CAV3"/>
      <c r="CAW3"/>
      <c r="CAX3"/>
      <c r="CAY3"/>
      <c r="CAZ3"/>
      <c r="CBA3"/>
      <c r="CBB3"/>
      <c r="CBC3"/>
      <c r="CBD3"/>
      <c r="CBE3"/>
      <c r="CBF3"/>
      <c r="CBG3"/>
      <c r="CBH3"/>
      <c r="CBI3"/>
      <c r="CBJ3"/>
      <c r="CBK3"/>
      <c r="CBL3"/>
      <c r="CBM3"/>
      <c r="CBN3"/>
      <c r="CBO3"/>
      <c r="CBP3"/>
      <c r="CBQ3"/>
      <c r="CBR3"/>
      <c r="CBS3"/>
      <c r="CBT3"/>
      <c r="CBU3"/>
      <c r="CBV3"/>
      <c r="CBW3"/>
      <c r="CBX3"/>
      <c r="CBY3"/>
      <c r="CBZ3"/>
      <c r="CCA3"/>
      <c r="CCB3"/>
      <c r="CCC3"/>
      <c r="CCD3"/>
      <c r="CCE3"/>
      <c r="CCF3"/>
      <c r="CCG3"/>
      <c r="CCH3"/>
      <c r="CCI3"/>
      <c r="CCJ3"/>
      <c r="CCK3"/>
      <c r="CCL3"/>
      <c r="CCM3"/>
      <c r="CCN3"/>
      <c r="CCO3"/>
      <c r="CCP3"/>
      <c r="CCQ3"/>
      <c r="CCR3"/>
      <c r="CCS3"/>
      <c r="CCT3"/>
      <c r="CCU3"/>
      <c r="CCV3"/>
      <c r="CCW3"/>
      <c r="CCX3"/>
      <c r="CCY3"/>
      <c r="CCZ3"/>
      <c r="CDA3"/>
      <c r="CDB3"/>
      <c r="CDC3"/>
      <c r="CDD3"/>
      <c r="CDE3"/>
      <c r="CDF3"/>
      <c r="CDG3"/>
      <c r="CDH3"/>
      <c r="CDI3"/>
      <c r="CDJ3"/>
      <c r="CDK3"/>
      <c r="CDL3"/>
      <c r="CDM3"/>
      <c r="CDN3"/>
      <c r="CDO3"/>
      <c r="CDP3"/>
      <c r="CDQ3"/>
      <c r="CDR3"/>
      <c r="CDS3"/>
      <c r="CDT3"/>
      <c r="CDU3"/>
      <c r="CDV3"/>
      <c r="CDW3"/>
      <c r="CDX3"/>
      <c r="CDY3"/>
      <c r="CDZ3"/>
      <c r="CEA3"/>
      <c r="CEB3"/>
      <c r="CEC3"/>
      <c r="CED3"/>
      <c r="CEE3"/>
      <c r="CEF3"/>
      <c r="CEG3"/>
      <c r="CEH3"/>
      <c r="CEI3"/>
      <c r="CEJ3"/>
      <c r="CEK3"/>
      <c r="CEL3"/>
      <c r="CEM3"/>
      <c r="CEN3"/>
      <c r="CEO3"/>
      <c r="CEP3"/>
      <c r="CEQ3"/>
      <c r="CER3"/>
      <c r="CES3"/>
      <c r="CET3"/>
      <c r="CEU3"/>
      <c r="CEV3"/>
      <c r="CEW3"/>
      <c r="CEX3"/>
      <c r="CEY3"/>
      <c r="CEZ3"/>
      <c r="CFA3"/>
      <c r="CFB3"/>
      <c r="CFC3"/>
      <c r="CFD3"/>
      <c r="CFE3"/>
      <c r="CFF3"/>
      <c r="CFG3"/>
      <c r="CFH3"/>
      <c r="CFI3"/>
      <c r="CFJ3"/>
      <c r="CFK3"/>
      <c r="CFL3"/>
      <c r="CFM3"/>
      <c r="CFN3"/>
      <c r="CFO3"/>
      <c r="CFP3"/>
      <c r="CFQ3"/>
      <c r="CFR3"/>
      <c r="CFS3"/>
      <c r="CFT3"/>
      <c r="CFU3"/>
      <c r="CFV3"/>
      <c r="CFW3"/>
      <c r="CFX3"/>
      <c r="CFY3"/>
      <c r="CFZ3"/>
      <c r="CGA3"/>
      <c r="CGB3"/>
      <c r="CGC3"/>
      <c r="CGD3"/>
      <c r="CGE3"/>
      <c r="CGF3"/>
      <c r="CGG3"/>
      <c r="CGH3"/>
      <c r="CGI3"/>
      <c r="CGJ3"/>
      <c r="CGK3"/>
      <c r="CGL3"/>
      <c r="CGM3"/>
      <c r="CGN3"/>
      <c r="CGO3"/>
      <c r="CGP3"/>
      <c r="CGQ3"/>
      <c r="CGR3"/>
      <c r="CGS3"/>
      <c r="CGT3"/>
      <c r="CGU3"/>
      <c r="CGV3"/>
      <c r="CGW3"/>
      <c r="CGX3"/>
      <c r="CGY3"/>
      <c r="CGZ3"/>
      <c r="CHA3"/>
      <c r="CHB3"/>
      <c r="CHC3"/>
      <c r="CHD3"/>
      <c r="CHE3"/>
      <c r="CHF3"/>
      <c r="CHG3"/>
      <c r="CHH3"/>
      <c r="CHI3"/>
      <c r="CHJ3"/>
      <c r="CHK3"/>
      <c r="CHL3"/>
      <c r="CHM3"/>
      <c r="CHN3"/>
      <c r="CHO3"/>
      <c r="CHP3"/>
      <c r="CHQ3"/>
      <c r="CHR3"/>
      <c r="CHS3"/>
      <c r="CHT3"/>
      <c r="CHU3"/>
      <c r="CHV3"/>
      <c r="CHW3"/>
      <c r="CHX3"/>
      <c r="CHY3"/>
      <c r="CHZ3"/>
      <c r="CIA3"/>
      <c r="CIB3"/>
      <c r="CIC3"/>
      <c r="CID3"/>
      <c r="CIE3"/>
      <c r="CIF3"/>
      <c r="CIG3"/>
      <c r="CIH3"/>
      <c r="CII3"/>
      <c r="CIJ3"/>
      <c r="CIK3"/>
      <c r="CIL3"/>
      <c r="CIM3"/>
      <c r="CIN3"/>
      <c r="CIO3"/>
      <c r="CIP3"/>
      <c r="CIQ3"/>
      <c r="CIR3"/>
      <c r="CIS3"/>
      <c r="CIT3"/>
      <c r="CIU3"/>
      <c r="CIV3"/>
      <c r="CIW3"/>
      <c r="CIX3"/>
      <c r="CIY3"/>
      <c r="CIZ3"/>
      <c r="CJA3"/>
      <c r="CJB3"/>
      <c r="CJC3"/>
      <c r="CJD3"/>
      <c r="CJE3"/>
      <c r="CJF3"/>
      <c r="CJG3"/>
      <c r="CJH3"/>
      <c r="CJI3"/>
      <c r="CJJ3"/>
      <c r="CJK3"/>
      <c r="CJL3"/>
      <c r="CJM3"/>
      <c r="CJN3"/>
      <c r="CJO3"/>
      <c r="CJP3"/>
      <c r="CJQ3"/>
      <c r="CJR3"/>
      <c r="CJS3"/>
      <c r="CJT3"/>
      <c r="CJU3"/>
      <c r="CJV3"/>
      <c r="CJW3"/>
      <c r="CJX3"/>
      <c r="CJY3"/>
      <c r="CJZ3"/>
      <c r="CKA3"/>
      <c r="CKB3"/>
      <c r="CKC3"/>
      <c r="CKD3"/>
      <c r="CKE3"/>
      <c r="CKF3"/>
      <c r="CKG3"/>
      <c r="CKH3"/>
      <c r="CKI3"/>
      <c r="CKJ3"/>
      <c r="CKK3"/>
      <c r="CKL3"/>
      <c r="CKM3"/>
      <c r="CKN3"/>
      <c r="CKO3"/>
      <c r="CKP3"/>
      <c r="CKQ3"/>
      <c r="CKR3"/>
      <c r="CKS3"/>
      <c r="CKT3"/>
      <c r="CKU3"/>
      <c r="CKV3"/>
      <c r="CKW3"/>
      <c r="CKX3"/>
      <c r="CKY3"/>
      <c r="CKZ3"/>
      <c r="CLA3"/>
      <c r="CLB3"/>
      <c r="CLC3"/>
      <c r="CLD3"/>
      <c r="CLE3"/>
      <c r="CLF3"/>
      <c r="CLG3"/>
      <c r="CLH3"/>
      <c r="CLI3"/>
      <c r="CLJ3"/>
      <c r="CLK3"/>
      <c r="CLL3"/>
      <c r="CLM3"/>
      <c r="CLN3"/>
      <c r="CLO3"/>
      <c r="CLP3"/>
      <c r="CLQ3"/>
      <c r="CLR3"/>
      <c r="CLS3"/>
      <c r="CLT3"/>
      <c r="CLU3"/>
      <c r="CLV3"/>
      <c r="CLW3"/>
      <c r="CLX3"/>
      <c r="CLY3"/>
      <c r="CLZ3"/>
      <c r="CMA3"/>
      <c r="CMB3"/>
      <c r="CMC3"/>
      <c r="CMD3"/>
      <c r="CME3"/>
      <c r="CMF3"/>
      <c r="CMG3"/>
      <c r="CMH3"/>
      <c r="CMI3"/>
      <c r="CMJ3"/>
      <c r="CMK3"/>
      <c r="CML3"/>
      <c r="CMM3"/>
      <c r="CMN3"/>
      <c r="CMO3"/>
      <c r="CMP3"/>
      <c r="CMQ3"/>
      <c r="CMR3"/>
      <c r="CMS3"/>
      <c r="CMT3"/>
      <c r="CMU3"/>
      <c r="CMV3"/>
      <c r="CMW3"/>
      <c r="CMX3"/>
      <c r="CMY3"/>
      <c r="CMZ3"/>
      <c r="CNA3"/>
      <c r="CNB3"/>
      <c r="CNC3"/>
      <c r="CND3"/>
      <c r="CNE3"/>
      <c r="CNF3"/>
      <c r="CNG3"/>
      <c r="CNH3"/>
      <c r="CNI3"/>
      <c r="CNJ3"/>
      <c r="CNK3"/>
      <c r="CNL3"/>
      <c r="CNM3"/>
      <c r="CNN3"/>
      <c r="CNO3"/>
      <c r="CNP3"/>
      <c r="CNQ3"/>
      <c r="CNR3"/>
      <c r="CNS3"/>
      <c r="CNT3"/>
      <c r="CNU3"/>
      <c r="CNV3"/>
      <c r="CNW3"/>
      <c r="CNX3"/>
      <c r="CNY3"/>
      <c r="CNZ3"/>
      <c r="COA3"/>
      <c r="COB3"/>
      <c r="COC3"/>
      <c r="COD3"/>
      <c r="COE3"/>
      <c r="COF3"/>
      <c r="COG3"/>
      <c r="COH3"/>
      <c r="COI3"/>
      <c r="COJ3"/>
      <c r="COK3"/>
      <c r="COL3"/>
      <c r="COM3"/>
      <c r="CON3"/>
      <c r="COO3"/>
      <c r="COP3"/>
      <c r="COQ3"/>
      <c r="COR3"/>
      <c r="COS3"/>
      <c r="COT3"/>
      <c r="COU3"/>
      <c r="COV3"/>
      <c r="COW3"/>
      <c r="COX3"/>
      <c r="COY3"/>
      <c r="COZ3"/>
      <c r="CPA3"/>
      <c r="CPB3"/>
      <c r="CPC3"/>
      <c r="CPD3"/>
      <c r="CPE3"/>
      <c r="CPF3"/>
      <c r="CPG3"/>
      <c r="CPH3"/>
      <c r="CPI3"/>
      <c r="CPJ3"/>
      <c r="CPK3"/>
      <c r="CPL3"/>
      <c r="CPM3"/>
      <c r="CPN3"/>
      <c r="CPO3"/>
      <c r="CPP3"/>
      <c r="CPQ3"/>
      <c r="CPR3"/>
      <c r="CPS3"/>
      <c r="CPT3"/>
      <c r="CPU3"/>
      <c r="CPV3"/>
      <c r="CPW3"/>
      <c r="CPX3"/>
      <c r="CPY3"/>
      <c r="CPZ3"/>
      <c r="CQA3"/>
      <c r="CQB3"/>
      <c r="CQC3"/>
      <c r="CQD3"/>
      <c r="CQE3"/>
      <c r="CQF3"/>
      <c r="CQG3"/>
      <c r="CQH3"/>
      <c r="CQI3"/>
      <c r="CQJ3"/>
      <c r="CQK3"/>
      <c r="CQL3"/>
      <c r="CQM3"/>
      <c r="CQN3"/>
      <c r="CQO3"/>
      <c r="CQP3"/>
      <c r="CQQ3"/>
      <c r="CQR3"/>
      <c r="CQS3"/>
      <c r="CQT3"/>
      <c r="CQU3"/>
      <c r="CQV3"/>
      <c r="CQW3"/>
      <c r="CQX3"/>
      <c r="CQY3"/>
      <c r="CQZ3"/>
      <c r="CRA3"/>
      <c r="CRB3"/>
      <c r="CRC3"/>
      <c r="CRD3"/>
      <c r="CRE3"/>
      <c r="CRF3"/>
      <c r="CRG3"/>
      <c r="CRH3"/>
      <c r="CRI3"/>
      <c r="CRJ3"/>
      <c r="CRK3"/>
      <c r="CRL3"/>
      <c r="CRM3"/>
      <c r="CRN3"/>
      <c r="CRO3"/>
      <c r="CRP3"/>
      <c r="CRQ3"/>
      <c r="CRR3"/>
      <c r="CRS3"/>
      <c r="CRT3"/>
      <c r="CRU3"/>
      <c r="CRV3"/>
      <c r="CRW3"/>
      <c r="CRX3"/>
      <c r="CRY3"/>
      <c r="CRZ3"/>
      <c r="CSA3"/>
      <c r="CSB3"/>
      <c r="CSC3"/>
      <c r="CSD3"/>
      <c r="CSE3"/>
      <c r="CSF3"/>
      <c r="CSG3"/>
      <c r="CSH3"/>
      <c r="CSI3"/>
      <c r="CSJ3"/>
      <c r="CSK3"/>
      <c r="CSL3"/>
      <c r="CSM3"/>
      <c r="CSN3"/>
      <c r="CSO3"/>
      <c r="CSP3"/>
      <c r="CSQ3"/>
      <c r="CSR3"/>
      <c r="CSS3"/>
      <c r="CST3"/>
      <c r="CSU3"/>
      <c r="CSV3"/>
      <c r="CSW3"/>
      <c r="CSX3"/>
      <c r="CSY3"/>
      <c r="CSZ3"/>
      <c r="CTA3"/>
      <c r="CTB3"/>
      <c r="CTC3"/>
      <c r="CTD3"/>
      <c r="CTE3"/>
      <c r="CTF3"/>
      <c r="CTG3"/>
      <c r="CTH3"/>
      <c r="CTI3"/>
      <c r="CTJ3"/>
      <c r="CTK3"/>
      <c r="CTL3"/>
      <c r="CTM3"/>
      <c r="CTN3"/>
      <c r="CTO3"/>
      <c r="CTP3"/>
      <c r="CTQ3"/>
      <c r="CTR3"/>
      <c r="CTS3"/>
      <c r="CTT3"/>
      <c r="CTU3"/>
      <c r="CTV3"/>
      <c r="CTW3"/>
      <c r="CTX3"/>
      <c r="CTY3"/>
      <c r="CTZ3"/>
      <c r="CUA3"/>
      <c r="CUB3"/>
      <c r="CUC3"/>
      <c r="CUD3"/>
      <c r="CUE3"/>
      <c r="CUF3"/>
      <c r="CUG3"/>
      <c r="CUH3"/>
      <c r="CUI3"/>
      <c r="CUJ3"/>
      <c r="CUK3"/>
      <c r="CUL3"/>
      <c r="CUM3"/>
      <c r="CUN3"/>
      <c r="CUO3"/>
      <c r="CUP3"/>
      <c r="CUQ3"/>
      <c r="CUR3"/>
      <c r="CUS3"/>
      <c r="CUT3"/>
      <c r="CUU3"/>
      <c r="CUV3"/>
      <c r="CUW3"/>
      <c r="CUX3"/>
      <c r="CUY3"/>
      <c r="CUZ3"/>
      <c r="CVA3"/>
      <c r="CVB3"/>
      <c r="CVC3"/>
      <c r="CVD3"/>
      <c r="CVE3"/>
      <c r="CVF3"/>
      <c r="CVG3"/>
      <c r="CVH3"/>
      <c r="CVI3"/>
      <c r="CVJ3"/>
      <c r="CVK3"/>
      <c r="CVL3"/>
      <c r="CVM3"/>
      <c r="CVN3"/>
      <c r="CVO3"/>
      <c r="CVP3"/>
      <c r="CVQ3"/>
      <c r="CVR3"/>
      <c r="CVS3"/>
      <c r="CVT3"/>
      <c r="CVU3"/>
      <c r="CVV3"/>
      <c r="CVW3"/>
      <c r="CVX3"/>
      <c r="CVY3"/>
      <c r="CVZ3"/>
      <c r="CWA3"/>
      <c r="CWB3"/>
      <c r="CWC3"/>
      <c r="CWD3"/>
      <c r="CWE3"/>
      <c r="CWF3"/>
      <c r="CWG3"/>
      <c r="CWH3"/>
      <c r="CWI3"/>
      <c r="CWJ3"/>
      <c r="CWK3"/>
      <c r="CWL3"/>
      <c r="CWM3"/>
      <c r="CWN3"/>
      <c r="CWO3"/>
      <c r="CWP3"/>
      <c r="CWQ3"/>
      <c r="CWR3"/>
      <c r="CWS3"/>
      <c r="CWT3"/>
      <c r="CWU3"/>
      <c r="CWV3"/>
      <c r="CWW3"/>
      <c r="CWX3"/>
      <c r="CWY3"/>
      <c r="CWZ3"/>
      <c r="CXA3"/>
      <c r="CXB3"/>
      <c r="CXC3"/>
      <c r="CXD3"/>
      <c r="CXE3"/>
      <c r="CXF3"/>
      <c r="CXG3"/>
      <c r="CXH3"/>
      <c r="CXI3"/>
      <c r="CXJ3"/>
      <c r="CXK3"/>
      <c r="CXL3"/>
      <c r="CXM3"/>
      <c r="CXN3"/>
      <c r="CXO3"/>
      <c r="CXP3"/>
      <c r="CXQ3"/>
      <c r="CXR3"/>
      <c r="CXS3"/>
      <c r="CXT3"/>
      <c r="CXU3"/>
      <c r="CXV3"/>
      <c r="CXW3"/>
      <c r="CXX3"/>
      <c r="CXY3"/>
      <c r="CXZ3"/>
      <c r="CYA3"/>
      <c r="CYB3"/>
      <c r="CYC3"/>
      <c r="CYD3"/>
      <c r="CYE3"/>
      <c r="CYF3"/>
      <c r="CYG3"/>
      <c r="CYH3"/>
      <c r="CYI3"/>
      <c r="CYJ3"/>
      <c r="CYK3"/>
      <c r="CYL3"/>
      <c r="CYM3"/>
      <c r="CYN3"/>
      <c r="CYO3"/>
      <c r="CYP3"/>
      <c r="CYQ3"/>
      <c r="CYR3"/>
      <c r="CYS3"/>
      <c r="CYT3"/>
      <c r="CYU3"/>
      <c r="CYV3"/>
      <c r="CYW3"/>
      <c r="CYX3"/>
      <c r="CYY3"/>
      <c r="CYZ3"/>
      <c r="CZA3"/>
      <c r="CZB3"/>
      <c r="CZC3"/>
      <c r="CZD3"/>
      <c r="CZE3"/>
      <c r="CZF3"/>
      <c r="CZG3"/>
      <c r="CZH3"/>
      <c r="CZI3"/>
      <c r="CZJ3"/>
      <c r="CZK3"/>
      <c r="CZL3"/>
      <c r="CZM3"/>
      <c r="CZN3"/>
      <c r="CZO3"/>
      <c r="CZP3"/>
      <c r="CZQ3"/>
      <c r="CZR3"/>
      <c r="CZS3"/>
      <c r="CZT3"/>
      <c r="CZU3"/>
      <c r="CZV3"/>
      <c r="CZW3"/>
      <c r="CZX3"/>
      <c r="CZY3"/>
      <c r="CZZ3"/>
      <c r="DAA3"/>
      <c r="DAB3"/>
      <c r="DAC3"/>
      <c r="DAD3"/>
      <c r="DAE3"/>
      <c r="DAF3"/>
      <c r="DAG3"/>
      <c r="DAH3"/>
      <c r="DAI3"/>
      <c r="DAJ3"/>
      <c r="DAK3"/>
      <c r="DAL3"/>
      <c r="DAM3"/>
      <c r="DAN3"/>
      <c r="DAO3"/>
      <c r="DAP3"/>
      <c r="DAQ3"/>
      <c r="DAR3"/>
      <c r="DAS3"/>
      <c r="DAT3"/>
      <c r="DAU3"/>
      <c r="DAV3"/>
      <c r="DAW3"/>
      <c r="DAX3"/>
      <c r="DAY3"/>
      <c r="DAZ3"/>
      <c r="DBA3"/>
      <c r="DBB3"/>
      <c r="DBC3"/>
      <c r="DBD3"/>
      <c r="DBE3"/>
      <c r="DBF3"/>
      <c r="DBG3"/>
      <c r="DBH3"/>
      <c r="DBI3"/>
      <c r="DBJ3"/>
      <c r="DBK3"/>
      <c r="DBL3"/>
      <c r="DBM3"/>
      <c r="DBN3"/>
      <c r="DBO3"/>
      <c r="DBP3"/>
      <c r="DBQ3"/>
      <c r="DBR3"/>
      <c r="DBS3"/>
      <c r="DBT3"/>
      <c r="DBU3"/>
      <c r="DBV3"/>
      <c r="DBW3"/>
      <c r="DBX3"/>
      <c r="DBY3"/>
      <c r="DBZ3"/>
      <c r="DCA3"/>
      <c r="DCB3"/>
      <c r="DCC3"/>
      <c r="DCD3"/>
      <c r="DCE3"/>
      <c r="DCF3"/>
      <c r="DCG3"/>
      <c r="DCH3"/>
      <c r="DCI3"/>
      <c r="DCJ3"/>
      <c r="DCK3"/>
      <c r="DCL3"/>
      <c r="DCM3"/>
      <c r="DCN3"/>
      <c r="DCO3"/>
      <c r="DCP3"/>
      <c r="DCQ3"/>
      <c r="DCR3"/>
      <c r="DCS3"/>
      <c r="DCT3"/>
      <c r="DCU3"/>
      <c r="DCV3"/>
      <c r="DCW3"/>
      <c r="DCX3"/>
      <c r="DCY3"/>
      <c r="DCZ3"/>
      <c r="DDA3"/>
      <c r="DDB3"/>
      <c r="DDC3"/>
      <c r="DDD3"/>
      <c r="DDE3"/>
      <c r="DDF3"/>
      <c r="DDG3"/>
      <c r="DDH3"/>
      <c r="DDI3"/>
      <c r="DDJ3"/>
      <c r="DDK3"/>
      <c r="DDL3"/>
      <c r="DDM3"/>
      <c r="DDN3"/>
      <c r="DDO3"/>
      <c r="DDP3"/>
      <c r="DDQ3"/>
      <c r="DDR3"/>
      <c r="DDS3"/>
      <c r="DDT3"/>
      <c r="DDU3"/>
      <c r="DDV3"/>
      <c r="DDW3"/>
      <c r="DDX3"/>
      <c r="DDY3"/>
      <c r="DDZ3"/>
      <c r="DEA3"/>
      <c r="DEB3"/>
      <c r="DEC3"/>
      <c r="DED3"/>
      <c r="DEE3"/>
      <c r="DEF3"/>
      <c r="DEG3"/>
      <c r="DEH3"/>
      <c r="DEI3"/>
      <c r="DEJ3"/>
      <c r="DEK3"/>
      <c r="DEL3"/>
      <c r="DEM3"/>
      <c r="DEN3"/>
      <c r="DEO3"/>
      <c r="DEP3"/>
      <c r="DEQ3"/>
      <c r="DER3"/>
      <c r="DES3"/>
      <c r="DET3"/>
      <c r="DEU3"/>
      <c r="DEV3"/>
      <c r="DEW3"/>
      <c r="DEX3"/>
      <c r="DEY3"/>
      <c r="DEZ3"/>
      <c r="DFA3"/>
      <c r="DFB3"/>
      <c r="DFC3"/>
      <c r="DFD3"/>
      <c r="DFE3"/>
      <c r="DFF3"/>
      <c r="DFG3"/>
      <c r="DFH3"/>
      <c r="DFI3"/>
      <c r="DFJ3"/>
      <c r="DFK3"/>
      <c r="DFL3"/>
      <c r="DFM3"/>
      <c r="DFN3"/>
      <c r="DFO3"/>
      <c r="DFP3"/>
      <c r="DFQ3"/>
      <c r="DFR3"/>
      <c r="DFS3"/>
      <c r="DFT3"/>
      <c r="DFU3"/>
      <c r="DFV3"/>
      <c r="DFW3"/>
      <c r="DFX3"/>
      <c r="DFY3"/>
      <c r="DFZ3"/>
      <c r="DGA3"/>
      <c r="DGB3"/>
      <c r="DGC3"/>
      <c r="DGD3"/>
      <c r="DGE3"/>
      <c r="DGF3"/>
      <c r="DGG3"/>
      <c r="DGH3"/>
      <c r="DGI3"/>
      <c r="DGJ3"/>
      <c r="DGK3"/>
      <c r="DGL3"/>
      <c r="DGM3"/>
      <c r="DGN3"/>
      <c r="DGO3"/>
      <c r="DGP3"/>
      <c r="DGQ3"/>
      <c r="DGR3"/>
      <c r="DGS3"/>
      <c r="DGT3"/>
      <c r="DGU3"/>
      <c r="DGV3"/>
      <c r="DGW3"/>
      <c r="DGX3"/>
      <c r="DGY3"/>
      <c r="DGZ3"/>
      <c r="DHA3"/>
      <c r="DHB3"/>
      <c r="DHC3"/>
      <c r="DHD3"/>
      <c r="DHE3"/>
      <c r="DHF3"/>
      <c r="DHG3"/>
      <c r="DHH3"/>
      <c r="DHI3"/>
      <c r="DHJ3"/>
      <c r="DHK3"/>
      <c r="DHL3"/>
      <c r="DHM3"/>
      <c r="DHN3"/>
      <c r="DHO3"/>
      <c r="DHP3"/>
      <c r="DHQ3"/>
      <c r="DHR3"/>
      <c r="DHS3"/>
      <c r="DHT3"/>
      <c r="DHU3"/>
      <c r="DHV3"/>
      <c r="DHW3"/>
      <c r="DHX3"/>
      <c r="DHY3"/>
      <c r="DHZ3"/>
      <c r="DIA3"/>
      <c r="DIB3"/>
      <c r="DIC3"/>
      <c r="DID3"/>
      <c r="DIE3"/>
      <c r="DIF3"/>
      <c r="DIG3"/>
      <c r="DIH3"/>
      <c r="DII3"/>
      <c r="DIJ3"/>
      <c r="DIK3"/>
      <c r="DIL3"/>
      <c r="DIM3"/>
      <c r="DIN3"/>
      <c r="DIO3"/>
      <c r="DIP3"/>
      <c r="DIQ3"/>
      <c r="DIR3"/>
      <c r="DIS3"/>
      <c r="DIT3"/>
      <c r="DIU3"/>
      <c r="DIV3"/>
      <c r="DIW3"/>
      <c r="DIX3"/>
      <c r="DIY3"/>
      <c r="DIZ3"/>
      <c r="DJA3"/>
      <c r="DJB3"/>
      <c r="DJC3"/>
      <c r="DJD3"/>
      <c r="DJE3"/>
      <c r="DJF3"/>
      <c r="DJG3"/>
      <c r="DJH3"/>
      <c r="DJI3"/>
      <c r="DJJ3"/>
      <c r="DJK3"/>
      <c r="DJL3"/>
      <c r="DJM3"/>
      <c r="DJN3"/>
      <c r="DJO3"/>
      <c r="DJP3"/>
      <c r="DJQ3"/>
      <c r="DJR3"/>
      <c r="DJS3"/>
      <c r="DJT3"/>
      <c r="DJU3"/>
      <c r="DJV3"/>
      <c r="DJW3"/>
      <c r="DJX3"/>
      <c r="DJY3"/>
      <c r="DJZ3"/>
      <c r="DKA3"/>
      <c r="DKB3"/>
      <c r="DKC3"/>
      <c r="DKD3"/>
      <c r="DKE3"/>
      <c r="DKF3"/>
      <c r="DKG3"/>
      <c r="DKH3"/>
      <c r="DKI3"/>
      <c r="DKJ3"/>
      <c r="DKK3"/>
      <c r="DKL3"/>
      <c r="DKM3"/>
      <c r="DKN3"/>
      <c r="DKO3"/>
      <c r="DKP3"/>
      <c r="DKQ3"/>
      <c r="DKR3"/>
      <c r="DKS3"/>
      <c r="DKT3"/>
      <c r="DKU3"/>
      <c r="DKV3"/>
      <c r="DKW3"/>
      <c r="DKX3"/>
      <c r="DKY3"/>
      <c r="DKZ3"/>
      <c r="DLA3"/>
      <c r="DLB3"/>
      <c r="DLC3"/>
      <c r="DLD3"/>
      <c r="DLE3"/>
      <c r="DLF3"/>
      <c r="DLG3"/>
      <c r="DLH3"/>
      <c r="DLI3"/>
      <c r="DLJ3"/>
      <c r="DLK3"/>
      <c r="DLL3"/>
      <c r="DLM3"/>
      <c r="DLN3"/>
      <c r="DLO3"/>
      <c r="DLP3"/>
      <c r="DLQ3"/>
      <c r="DLR3"/>
      <c r="DLS3"/>
      <c r="DLT3"/>
      <c r="DLU3"/>
      <c r="DLV3"/>
      <c r="DLW3"/>
      <c r="DLX3"/>
      <c r="DLY3"/>
      <c r="DLZ3"/>
      <c r="DMA3"/>
      <c r="DMB3"/>
      <c r="DMC3"/>
      <c r="DMD3"/>
      <c r="DME3"/>
      <c r="DMF3"/>
      <c r="DMG3"/>
      <c r="DMH3"/>
      <c r="DMI3"/>
      <c r="DMJ3"/>
      <c r="DMK3"/>
      <c r="DML3"/>
      <c r="DMM3"/>
      <c r="DMN3"/>
      <c r="DMO3"/>
      <c r="DMP3"/>
      <c r="DMQ3"/>
      <c r="DMR3"/>
      <c r="DMS3"/>
      <c r="DMT3"/>
      <c r="DMU3"/>
      <c r="DMV3"/>
      <c r="DMW3"/>
      <c r="DMX3"/>
      <c r="DMY3"/>
      <c r="DMZ3"/>
      <c r="DNA3"/>
      <c r="DNB3"/>
      <c r="DNC3"/>
      <c r="DND3"/>
      <c r="DNE3"/>
      <c r="DNF3"/>
      <c r="DNG3"/>
      <c r="DNH3"/>
      <c r="DNI3"/>
      <c r="DNJ3"/>
      <c r="DNK3"/>
      <c r="DNL3"/>
      <c r="DNM3"/>
      <c r="DNN3"/>
      <c r="DNO3"/>
      <c r="DNP3"/>
      <c r="DNQ3"/>
      <c r="DNR3"/>
      <c r="DNS3"/>
      <c r="DNT3"/>
      <c r="DNU3"/>
      <c r="DNV3"/>
      <c r="DNW3"/>
      <c r="DNX3"/>
      <c r="DNY3"/>
      <c r="DNZ3"/>
      <c r="DOA3"/>
      <c r="DOB3"/>
      <c r="DOC3"/>
      <c r="DOD3"/>
      <c r="DOE3"/>
      <c r="DOF3"/>
      <c r="DOG3"/>
      <c r="DOH3"/>
      <c r="DOI3"/>
      <c r="DOJ3"/>
      <c r="DOK3"/>
      <c r="DOL3"/>
      <c r="DOM3"/>
      <c r="DON3"/>
      <c r="DOO3"/>
      <c r="DOP3"/>
      <c r="DOQ3"/>
      <c r="DOR3"/>
      <c r="DOS3"/>
      <c r="DOT3"/>
      <c r="DOU3"/>
      <c r="DOV3"/>
      <c r="DOW3"/>
      <c r="DOX3"/>
      <c r="DOY3"/>
      <c r="DOZ3"/>
      <c r="DPA3"/>
      <c r="DPB3"/>
      <c r="DPC3"/>
      <c r="DPD3"/>
      <c r="DPE3"/>
      <c r="DPF3"/>
      <c r="DPG3"/>
      <c r="DPH3"/>
      <c r="DPI3"/>
      <c r="DPJ3"/>
      <c r="DPK3"/>
      <c r="DPL3"/>
      <c r="DPM3"/>
      <c r="DPN3"/>
      <c r="DPO3"/>
      <c r="DPP3"/>
      <c r="DPQ3"/>
      <c r="DPR3"/>
      <c r="DPS3"/>
      <c r="DPT3"/>
      <c r="DPU3"/>
      <c r="DPV3"/>
      <c r="DPW3"/>
      <c r="DPX3"/>
      <c r="DPY3"/>
      <c r="DPZ3"/>
      <c r="DQA3"/>
      <c r="DQB3"/>
      <c r="DQC3"/>
      <c r="DQD3"/>
      <c r="DQE3"/>
      <c r="DQF3"/>
      <c r="DQG3"/>
      <c r="DQH3"/>
      <c r="DQI3"/>
      <c r="DQJ3"/>
      <c r="DQK3"/>
      <c r="DQL3"/>
      <c r="DQM3"/>
      <c r="DQN3"/>
      <c r="DQO3"/>
      <c r="DQP3"/>
      <c r="DQQ3"/>
      <c r="DQR3"/>
      <c r="DQS3"/>
      <c r="DQT3"/>
      <c r="DQU3"/>
      <c r="DQV3"/>
      <c r="DQW3"/>
      <c r="DQX3"/>
      <c r="DQY3"/>
      <c r="DQZ3"/>
      <c r="DRA3"/>
      <c r="DRB3"/>
      <c r="DRC3"/>
      <c r="DRD3"/>
      <c r="DRE3"/>
      <c r="DRF3"/>
      <c r="DRG3"/>
      <c r="DRH3"/>
      <c r="DRI3"/>
      <c r="DRJ3"/>
      <c r="DRK3"/>
      <c r="DRL3"/>
      <c r="DRM3"/>
      <c r="DRN3"/>
      <c r="DRO3"/>
      <c r="DRP3"/>
      <c r="DRQ3"/>
      <c r="DRR3"/>
      <c r="DRS3"/>
      <c r="DRT3"/>
      <c r="DRU3"/>
      <c r="DRV3"/>
      <c r="DRW3"/>
      <c r="DRX3"/>
      <c r="DRY3"/>
      <c r="DRZ3"/>
      <c r="DSA3"/>
      <c r="DSB3"/>
      <c r="DSC3"/>
      <c r="DSD3"/>
      <c r="DSE3"/>
      <c r="DSF3"/>
      <c r="DSG3"/>
      <c r="DSH3"/>
      <c r="DSI3"/>
      <c r="DSJ3"/>
      <c r="DSK3"/>
      <c r="DSL3"/>
      <c r="DSM3"/>
      <c r="DSN3"/>
      <c r="DSO3"/>
      <c r="DSP3"/>
      <c r="DSQ3"/>
      <c r="DSR3"/>
      <c r="DSS3"/>
      <c r="DST3"/>
      <c r="DSU3"/>
      <c r="DSV3"/>
      <c r="DSW3"/>
      <c r="DSX3"/>
      <c r="DSY3"/>
      <c r="DSZ3"/>
      <c r="DTA3"/>
      <c r="DTB3"/>
      <c r="DTC3"/>
      <c r="DTD3"/>
      <c r="DTE3"/>
      <c r="DTF3"/>
      <c r="DTG3"/>
      <c r="DTH3"/>
      <c r="DTI3"/>
      <c r="DTJ3"/>
      <c r="DTK3"/>
      <c r="DTL3"/>
      <c r="DTM3"/>
      <c r="DTN3"/>
      <c r="DTO3"/>
      <c r="DTP3"/>
      <c r="DTQ3"/>
      <c r="DTR3"/>
      <c r="DTS3"/>
      <c r="DTT3"/>
      <c r="DTU3"/>
      <c r="DTV3"/>
      <c r="DTW3"/>
      <c r="DTX3"/>
      <c r="DTY3"/>
      <c r="DTZ3"/>
      <c r="DUA3"/>
      <c r="DUB3"/>
      <c r="DUC3"/>
      <c r="DUD3"/>
      <c r="DUE3"/>
      <c r="DUF3"/>
      <c r="DUG3"/>
      <c r="DUH3"/>
      <c r="DUI3"/>
      <c r="DUJ3"/>
      <c r="DUK3"/>
      <c r="DUL3"/>
      <c r="DUM3"/>
      <c r="DUN3"/>
      <c r="DUO3"/>
      <c r="DUP3"/>
      <c r="DUQ3"/>
      <c r="DUR3"/>
      <c r="DUS3"/>
      <c r="DUT3"/>
      <c r="DUU3"/>
      <c r="DUV3"/>
      <c r="DUW3"/>
      <c r="DUX3"/>
      <c r="DUY3"/>
      <c r="DUZ3"/>
      <c r="DVA3"/>
      <c r="DVB3"/>
      <c r="DVC3"/>
      <c r="DVD3"/>
      <c r="DVE3"/>
      <c r="DVF3"/>
      <c r="DVG3"/>
      <c r="DVH3"/>
      <c r="DVI3"/>
      <c r="DVJ3"/>
      <c r="DVK3"/>
      <c r="DVL3"/>
      <c r="DVM3"/>
      <c r="DVN3"/>
      <c r="DVO3"/>
      <c r="DVP3"/>
      <c r="DVQ3"/>
      <c r="DVR3"/>
      <c r="DVS3"/>
      <c r="DVT3"/>
      <c r="DVU3"/>
      <c r="DVV3"/>
      <c r="DVW3"/>
      <c r="DVX3"/>
      <c r="DVY3"/>
      <c r="DVZ3"/>
      <c r="DWA3"/>
      <c r="DWB3"/>
      <c r="DWC3"/>
      <c r="DWD3"/>
      <c r="DWE3"/>
      <c r="DWF3"/>
      <c r="DWG3"/>
      <c r="DWH3"/>
      <c r="DWI3"/>
      <c r="DWJ3"/>
      <c r="DWK3"/>
      <c r="DWL3"/>
      <c r="DWM3"/>
      <c r="DWN3"/>
      <c r="DWO3"/>
      <c r="DWP3"/>
      <c r="DWQ3"/>
      <c r="DWR3"/>
      <c r="DWS3"/>
      <c r="DWT3"/>
      <c r="DWU3"/>
      <c r="DWV3"/>
      <c r="DWW3"/>
      <c r="DWX3"/>
      <c r="DWY3"/>
      <c r="DWZ3"/>
      <c r="DXA3"/>
      <c r="DXB3"/>
      <c r="DXC3"/>
      <c r="DXD3"/>
      <c r="DXE3"/>
      <c r="DXF3"/>
      <c r="DXG3"/>
      <c r="DXH3"/>
      <c r="DXI3"/>
      <c r="DXJ3"/>
      <c r="DXK3"/>
      <c r="DXL3"/>
      <c r="DXM3"/>
      <c r="DXN3"/>
      <c r="DXO3"/>
      <c r="DXP3"/>
      <c r="DXQ3"/>
      <c r="DXR3"/>
      <c r="DXS3"/>
      <c r="DXT3"/>
      <c r="DXU3"/>
      <c r="DXV3"/>
      <c r="DXW3"/>
      <c r="DXX3"/>
      <c r="DXY3"/>
      <c r="DXZ3"/>
      <c r="DYA3"/>
      <c r="DYB3"/>
      <c r="DYC3"/>
      <c r="DYD3"/>
      <c r="DYE3"/>
      <c r="DYF3"/>
      <c r="DYG3"/>
      <c r="DYH3"/>
      <c r="DYI3"/>
      <c r="DYJ3"/>
      <c r="DYK3"/>
      <c r="DYL3"/>
      <c r="DYM3"/>
      <c r="DYN3"/>
      <c r="DYO3"/>
      <c r="DYP3"/>
      <c r="DYQ3"/>
      <c r="DYR3"/>
      <c r="DYS3"/>
      <c r="DYT3"/>
      <c r="DYU3"/>
      <c r="DYV3"/>
      <c r="DYW3"/>
      <c r="DYX3"/>
      <c r="DYY3"/>
      <c r="DYZ3"/>
      <c r="DZA3"/>
      <c r="DZB3"/>
      <c r="DZC3"/>
      <c r="DZD3"/>
      <c r="DZE3"/>
      <c r="DZF3"/>
      <c r="DZG3"/>
      <c r="DZH3"/>
      <c r="DZI3"/>
      <c r="DZJ3"/>
      <c r="DZK3"/>
      <c r="DZL3"/>
      <c r="DZM3"/>
      <c r="DZN3"/>
      <c r="DZO3"/>
      <c r="DZP3"/>
      <c r="DZQ3"/>
      <c r="DZR3"/>
      <c r="DZS3"/>
      <c r="DZT3"/>
      <c r="DZU3"/>
      <c r="DZV3"/>
      <c r="DZW3"/>
      <c r="DZX3"/>
      <c r="DZY3"/>
      <c r="DZZ3"/>
      <c r="EAA3"/>
      <c r="EAB3"/>
      <c r="EAC3"/>
      <c r="EAD3"/>
      <c r="EAE3"/>
      <c r="EAF3"/>
      <c r="EAG3"/>
      <c r="EAH3"/>
      <c r="EAI3"/>
      <c r="EAJ3"/>
      <c r="EAK3"/>
      <c r="EAL3"/>
      <c r="EAM3"/>
      <c r="EAN3"/>
      <c r="EAO3"/>
      <c r="EAP3"/>
      <c r="EAQ3"/>
      <c r="EAR3"/>
      <c r="EAS3"/>
      <c r="EAT3"/>
      <c r="EAU3"/>
      <c r="EAV3"/>
      <c r="EAW3"/>
      <c r="EAX3"/>
      <c r="EAY3"/>
      <c r="EAZ3"/>
      <c r="EBA3"/>
      <c r="EBB3"/>
      <c r="EBC3"/>
      <c r="EBD3"/>
      <c r="EBE3"/>
      <c r="EBF3"/>
      <c r="EBG3"/>
      <c r="EBH3"/>
      <c r="EBI3"/>
      <c r="EBJ3"/>
      <c r="EBK3"/>
      <c r="EBL3"/>
      <c r="EBM3"/>
      <c r="EBN3"/>
      <c r="EBO3"/>
      <c r="EBP3"/>
      <c r="EBQ3"/>
      <c r="EBR3"/>
      <c r="EBS3"/>
      <c r="EBT3"/>
      <c r="EBU3"/>
      <c r="EBV3"/>
      <c r="EBW3"/>
      <c r="EBX3"/>
      <c r="EBY3"/>
      <c r="EBZ3"/>
      <c r="ECA3"/>
      <c r="ECB3"/>
      <c r="ECC3"/>
      <c r="ECD3"/>
      <c r="ECE3"/>
      <c r="ECF3"/>
      <c r="ECG3"/>
      <c r="ECH3"/>
      <c r="ECI3"/>
      <c r="ECJ3"/>
      <c r="ECK3"/>
      <c r="ECL3"/>
      <c r="ECM3"/>
      <c r="ECN3"/>
      <c r="ECO3"/>
      <c r="ECP3"/>
      <c r="ECQ3"/>
      <c r="ECR3"/>
      <c r="ECS3"/>
      <c r="ECT3"/>
      <c r="ECU3"/>
      <c r="ECV3"/>
      <c r="ECW3"/>
      <c r="ECX3"/>
      <c r="ECY3"/>
      <c r="ECZ3"/>
      <c r="EDA3"/>
      <c r="EDB3"/>
      <c r="EDC3"/>
      <c r="EDD3"/>
      <c r="EDE3"/>
      <c r="EDF3"/>
      <c r="EDG3"/>
      <c r="EDH3"/>
      <c r="EDI3"/>
      <c r="EDJ3"/>
      <c r="EDK3"/>
      <c r="EDL3"/>
      <c r="EDM3"/>
      <c r="EDN3"/>
      <c r="EDO3"/>
      <c r="EDP3"/>
      <c r="EDQ3"/>
      <c r="EDR3"/>
      <c r="EDS3"/>
      <c r="EDT3"/>
      <c r="EDU3"/>
      <c r="EDV3"/>
      <c r="EDW3"/>
      <c r="EDX3"/>
      <c r="EDY3"/>
      <c r="EDZ3"/>
      <c r="EEA3"/>
      <c r="EEB3"/>
      <c r="EEC3"/>
      <c r="EED3"/>
      <c r="EEE3"/>
      <c r="EEF3"/>
      <c r="EEG3"/>
      <c r="EEH3"/>
      <c r="EEI3"/>
      <c r="EEJ3"/>
      <c r="EEK3"/>
      <c r="EEL3"/>
      <c r="EEM3"/>
      <c r="EEN3"/>
      <c r="EEO3"/>
      <c r="EEP3"/>
      <c r="EEQ3"/>
      <c r="EER3"/>
      <c r="EES3"/>
      <c r="EET3"/>
      <c r="EEU3"/>
      <c r="EEV3"/>
      <c r="EEW3"/>
      <c r="EEX3"/>
      <c r="EEY3"/>
      <c r="EEZ3"/>
      <c r="EFA3"/>
      <c r="EFB3"/>
      <c r="EFC3"/>
      <c r="EFD3"/>
      <c r="EFE3"/>
      <c r="EFF3"/>
      <c r="EFG3"/>
      <c r="EFH3"/>
      <c r="EFI3"/>
      <c r="EFJ3"/>
      <c r="EFK3"/>
      <c r="EFL3"/>
      <c r="EFM3"/>
      <c r="EFN3"/>
      <c r="EFO3"/>
      <c r="EFP3"/>
      <c r="EFQ3"/>
      <c r="EFR3"/>
      <c r="EFS3"/>
      <c r="EFT3"/>
      <c r="EFU3"/>
      <c r="EFV3"/>
      <c r="EFW3"/>
      <c r="EFX3"/>
      <c r="EFY3"/>
      <c r="EFZ3"/>
      <c r="EGA3"/>
      <c r="EGB3"/>
      <c r="EGC3"/>
      <c r="EGD3"/>
      <c r="EGE3"/>
      <c r="EGF3"/>
      <c r="EGG3"/>
      <c r="EGH3"/>
      <c r="EGI3"/>
      <c r="EGJ3"/>
      <c r="EGK3"/>
      <c r="EGL3"/>
      <c r="EGM3"/>
      <c r="EGN3"/>
      <c r="EGO3"/>
      <c r="EGP3"/>
      <c r="EGQ3"/>
      <c r="EGR3"/>
      <c r="EGS3"/>
      <c r="EGT3"/>
      <c r="EGU3"/>
      <c r="EGV3"/>
      <c r="EGW3"/>
      <c r="EGX3"/>
      <c r="EGY3"/>
      <c r="EGZ3"/>
      <c r="EHA3"/>
      <c r="EHB3"/>
      <c r="EHC3"/>
      <c r="EHD3"/>
      <c r="EHE3"/>
      <c r="EHF3"/>
      <c r="EHG3"/>
      <c r="EHH3"/>
      <c r="EHI3"/>
      <c r="EHJ3"/>
      <c r="EHK3"/>
      <c r="EHL3"/>
      <c r="EHM3"/>
      <c r="EHN3"/>
      <c r="EHO3"/>
      <c r="EHP3"/>
      <c r="EHQ3"/>
      <c r="EHR3"/>
      <c r="EHS3"/>
      <c r="EHT3"/>
      <c r="EHU3"/>
      <c r="EHV3"/>
      <c r="EHW3"/>
      <c r="EHX3"/>
      <c r="EHY3"/>
      <c r="EHZ3"/>
      <c r="EIA3"/>
      <c r="EIB3"/>
      <c r="EIC3"/>
      <c r="EID3"/>
      <c r="EIE3"/>
      <c r="EIF3"/>
      <c r="EIG3"/>
      <c r="EIH3"/>
      <c r="EII3"/>
      <c r="EIJ3"/>
      <c r="EIK3"/>
      <c r="EIL3"/>
      <c r="EIM3"/>
      <c r="EIN3"/>
      <c r="EIO3"/>
      <c r="EIP3"/>
      <c r="EIQ3"/>
      <c r="EIR3"/>
      <c r="EIS3"/>
      <c r="EIT3"/>
      <c r="EIU3"/>
      <c r="EIV3"/>
      <c r="EIW3"/>
      <c r="EIX3"/>
      <c r="EIY3"/>
      <c r="EIZ3"/>
      <c r="EJA3"/>
      <c r="EJB3"/>
      <c r="EJC3"/>
      <c r="EJD3"/>
      <c r="EJE3"/>
      <c r="EJF3"/>
      <c r="EJG3"/>
      <c r="EJH3"/>
      <c r="EJI3"/>
      <c r="EJJ3"/>
      <c r="EJK3"/>
      <c r="EJL3"/>
      <c r="EJM3"/>
      <c r="EJN3"/>
      <c r="EJO3"/>
      <c r="EJP3"/>
      <c r="EJQ3"/>
      <c r="EJR3"/>
      <c r="EJS3"/>
      <c r="EJT3"/>
      <c r="EJU3"/>
      <c r="EJV3"/>
      <c r="EJW3"/>
      <c r="EJX3"/>
      <c r="EJY3"/>
      <c r="EJZ3"/>
      <c r="EKA3"/>
      <c r="EKB3"/>
      <c r="EKC3"/>
      <c r="EKD3"/>
      <c r="EKE3"/>
      <c r="EKF3"/>
      <c r="EKG3"/>
      <c r="EKH3"/>
      <c r="EKI3"/>
      <c r="EKJ3"/>
      <c r="EKK3"/>
      <c r="EKL3"/>
      <c r="EKM3"/>
      <c r="EKN3"/>
      <c r="EKO3"/>
      <c r="EKP3"/>
      <c r="EKQ3"/>
      <c r="EKR3"/>
      <c r="EKS3"/>
      <c r="EKT3"/>
      <c r="EKU3"/>
      <c r="EKV3"/>
      <c r="EKW3"/>
      <c r="EKX3"/>
      <c r="EKY3"/>
      <c r="EKZ3"/>
      <c r="ELA3"/>
      <c r="ELB3"/>
      <c r="ELC3"/>
      <c r="ELD3"/>
      <c r="ELE3"/>
      <c r="ELF3"/>
      <c r="ELG3"/>
      <c r="ELH3"/>
      <c r="ELI3"/>
      <c r="ELJ3"/>
      <c r="ELK3"/>
      <c r="ELL3"/>
      <c r="ELM3"/>
      <c r="ELN3"/>
      <c r="ELO3"/>
      <c r="ELP3"/>
      <c r="ELQ3"/>
      <c r="ELR3"/>
      <c r="ELS3"/>
      <c r="ELT3"/>
      <c r="ELU3"/>
      <c r="ELV3"/>
      <c r="ELW3"/>
      <c r="ELX3"/>
      <c r="ELY3"/>
      <c r="ELZ3"/>
      <c r="EMA3"/>
      <c r="EMB3"/>
      <c r="EMC3"/>
      <c r="EMD3"/>
      <c r="EME3"/>
      <c r="EMF3"/>
      <c r="EMG3"/>
      <c r="EMH3"/>
      <c r="EMI3"/>
      <c r="EMJ3"/>
      <c r="EMK3"/>
      <c r="EML3"/>
      <c r="EMM3"/>
      <c r="EMN3"/>
      <c r="EMO3"/>
      <c r="EMP3"/>
      <c r="EMQ3"/>
      <c r="EMR3"/>
      <c r="EMS3"/>
      <c r="EMT3"/>
      <c r="EMU3"/>
      <c r="EMV3"/>
      <c r="EMW3"/>
      <c r="EMX3"/>
      <c r="EMY3"/>
      <c r="EMZ3"/>
      <c r="ENA3"/>
      <c r="ENB3"/>
      <c r="ENC3"/>
      <c r="END3"/>
      <c r="ENE3"/>
      <c r="ENF3"/>
      <c r="ENG3"/>
      <c r="ENH3"/>
      <c r="ENI3"/>
      <c r="ENJ3"/>
      <c r="ENK3"/>
      <c r="ENL3"/>
      <c r="ENM3"/>
      <c r="ENN3"/>
      <c r="ENO3"/>
      <c r="ENP3"/>
      <c r="ENQ3"/>
      <c r="ENR3"/>
      <c r="ENS3"/>
      <c r="ENT3"/>
      <c r="ENU3"/>
      <c r="ENV3"/>
      <c r="ENW3"/>
      <c r="ENX3"/>
      <c r="ENY3"/>
      <c r="ENZ3"/>
      <c r="EOA3"/>
      <c r="EOB3"/>
      <c r="EOC3"/>
      <c r="EOD3"/>
      <c r="EOE3"/>
      <c r="EOF3"/>
      <c r="EOG3"/>
      <c r="EOH3"/>
      <c r="EOI3"/>
      <c r="EOJ3"/>
      <c r="EOK3"/>
      <c r="EOL3"/>
      <c r="EOM3"/>
      <c r="EON3"/>
      <c r="EOO3"/>
      <c r="EOP3"/>
      <c r="EOQ3"/>
      <c r="EOR3"/>
      <c r="EOS3"/>
      <c r="EOT3"/>
      <c r="EOU3"/>
      <c r="EOV3"/>
      <c r="EOW3"/>
      <c r="EOX3"/>
      <c r="EOY3"/>
      <c r="EOZ3"/>
      <c r="EPA3"/>
      <c r="EPB3"/>
      <c r="EPC3"/>
      <c r="EPD3"/>
      <c r="EPE3"/>
      <c r="EPF3"/>
      <c r="EPG3"/>
      <c r="EPH3"/>
      <c r="EPI3"/>
      <c r="EPJ3"/>
      <c r="EPK3"/>
      <c r="EPL3"/>
      <c r="EPM3"/>
      <c r="EPN3"/>
      <c r="EPO3"/>
      <c r="EPP3"/>
      <c r="EPQ3"/>
      <c r="EPR3"/>
      <c r="EPS3"/>
      <c r="EPT3"/>
      <c r="EPU3"/>
      <c r="EPV3"/>
      <c r="EPW3"/>
      <c r="EPX3"/>
      <c r="EPY3"/>
      <c r="EPZ3"/>
      <c r="EQA3"/>
      <c r="EQB3"/>
      <c r="EQC3"/>
      <c r="EQD3"/>
      <c r="EQE3"/>
      <c r="EQF3"/>
      <c r="EQG3"/>
      <c r="EQH3"/>
      <c r="EQI3"/>
      <c r="EQJ3"/>
      <c r="EQK3"/>
      <c r="EQL3"/>
      <c r="EQM3"/>
      <c r="EQN3"/>
      <c r="EQO3"/>
      <c r="EQP3"/>
      <c r="EQQ3"/>
      <c r="EQR3"/>
      <c r="EQS3"/>
      <c r="EQT3"/>
      <c r="EQU3"/>
      <c r="EQV3"/>
      <c r="EQW3"/>
      <c r="EQX3"/>
      <c r="EQY3"/>
      <c r="EQZ3"/>
      <c r="ERA3"/>
      <c r="ERB3"/>
      <c r="ERC3"/>
      <c r="ERD3"/>
      <c r="ERE3"/>
      <c r="ERF3"/>
      <c r="ERG3"/>
      <c r="ERH3"/>
      <c r="ERI3"/>
      <c r="ERJ3"/>
      <c r="ERK3"/>
      <c r="ERL3"/>
      <c r="ERM3"/>
      <c r="ERN3"/>
      <c r="ERO3"/>
      <c r="ERP3"/>
      <c r="ERQ3"/>
      <c r="ERR3"/>
      <c r="ERS3"/>
      <c r="ERT3"/>
      <c r="ERU3"/>
      <c r="ERV3"/>
      <c r="ERW3"/>
      <c r="ERX3"/>
      <c r="ERY3"/>
      <c r="ERZ3"/>
      <c r="ESA3"/>
      <c r="ESB3"/>
      <c r="ESC3"/>
      <c r="ESD3"/>
      <c r="ESE3"/>
      <c r="ESF3"/>
      <c r="ESG3"/>
      <c r="ESH3"/>
      <c r="ESI3"/>
      <c r="ESJ3"/>
      <c r="ESK3"/>
      <c r="ESL3"/>
      <c r="ESM3"/>
      <c r="ESN3"/>
      <c r="ESO3"/>
      <c r="ESP3"/>
      <c r="ESQ3"/>
      <c r="ESR3"/>
      <c r="ESS3"/>
      <c r="EST3"/>
      <c r="ESU3"/>
      <c r="ESV3"/>
      <c r="ESW3"/>
      <c r="ESX3"/>
      <c r="ESY3"/>
      <c r="ESZ3"/>
      <c r="ETA3"/>
      <c r="ETB3"/>
      <c r="ETC3"/>
      <c r="ETD3"/>
      <c r="ETE3"/>
      <c r="ETF3"/>
      <c r="ETG3"/>
      <c r="ETH3"/>
      <c r="ETI3"/>
      <c r="ETJ3"/>
      <c r="ETK3"/>
      <c r="ETL3"/>
      <c r="ETM3"/>
      <c r="ETN3"/>
      <c r="ETO3"/>
      <c r="ETP3"/>
      <c r="ETQ3"/>
      <c r="ETR3"/>
      <c r="ETS3"/>
      <c r="ETT3"/>
      <c r="ETU3"/>
      <c r="ETV3"/>
      <c r="ETW3"/>
      <c r="ETX3"/>
      <c r="ETY3"/>
      <c r="ETZ3"/>
      <c r="EUA3"/>
      <c r="EUB3"/>
      <c r="EUC3"/>
      <c r="EUD3"/>
      <c r="EUE3"/>
      <c r="EUF3"/>
      <c r="EUG3"/>
      <c r="EUH3"/>
      <c r="EUI3"/>
      <c r="EUJ3"/>
      <c r="EUK3"/>
      <c r="EUL3"/>
      <c r="EUM3"/>
      <c r="EUN3"/>
      <c r="EUO3"/>
      <c r="EUP3"/>
      <c r="EUQ3"/>
      <c r="EUR3"/>
      <c r="EUS3"/>
      <c r="EUT3"/>
      <c r="EUU3"/>
      <c r="EUV3"/>
      <c r="EUW3"/>
      <c r="EUX3"/>
      <c r="EUY3"/>
      <c r="EUZ3"/>
      <c r="EVA3"/>
      <c r="EVB3"/>
      <c r="EVC3"/>
      <c r="EVD3"/>
      <c r="EVE3"/>
      <c r="EVF3"/>
      <c r="EVG3"/>
      <c r="EVH3"/>
      <c r="EVI3"/>
      <c r="EVJ3"/>
      <c r="EVK3"/>
      <c r="EVL3"/>
      <c r="EVM3"/>
      <c r="EVN3"/>
      <c r="EVO3"/>
      <c r="EVP3"/>
      <c r="EVQ3"/>
      <c r="EVR3"/>
      <c r="EVS3"/>
      <c r="EVT3"/>
      <c r="EVU3"/>
      <c r="EVV3"/>
      <c r="EVW3"/>
      <c r="EVX3"/>
      <c r="EVY3"/>
      <c r="EVZ3"/>
      <c r="EWA3"/>
      <c r="EWB3"/>
      <c r="EWC3"/>
      <c r="EWD3"/>
      <c r="EWE3"/>
      <c r="EWF3"/>
      <c r="EWG3"/>
      <c r="EWH3"/>
      <c r="EWI3"/>
      <c r="EWJ3"/>
      <c r="EWK3"/>
      <c r="EWL3"/>
      <c r="EWM3"/>
      <c r="EWN3"/>
      <c r="EWO3"/>
      <c r="EWP3"/>
      <c r="EWQ3"/>
      <c r="EWR3"/>
      <c r="EWS3"/>
      <c r="EWT3"/>
      <c r="EWU3"/>
      <c r="EWV3"/>
      <c r="EWW3"/>
      <c r="EWX3"/>
      <c r="EWY3"/>
      <c r="EWZ3"/>
      <c r="EXA3"/>
      <c r="EXB3"/>
      <c r="EXC3"/>
      <c r="EXD3"/>
      <c r="EXE3"/>
      <c r="EXF3"/>
      <c r="EXG3"/>
      <c r="EXH3"/>
      <c r="EXI3"/>
      <c r="EXJ3"/>
      <c r="EXK3"/>
      <c r="EXL3"/>
      <c r="EXM3"/>
      <c r="EXN3"/>
      <c r="EXO3"/>
      <c r="EXP3"/>
      <c r="EXQ3"/>
      <c r="EXR3"/>
      <c r="EXS3"/>
      <c r="EXT3"/>
      <c r="EXU3"/>
      <c r="EXV3"/>
      <c r="EXW3"/>
      <c r="EXX3"/>
      <c r="EXY3"/>
      <c r="EXZ3"/>
      <c r="EYA3"/>
      <c r="EYB3"/>
      <c r="EYC3"/>
      <c r="EYD3"/>
      <c r="EYE3"/>
      <c r="EYF3"/>
      <c r="EYG3"/>
      <c r="EYH3"/>
      <c r="EYI3"/>
      <c r="EYJ3"/>
      <c r="EYK3"/>
      <c r="EYL3"/>
      <c r="EYM3"/>
      <c r="EYN3"/>
      <c r="EYO3"/>
      <c r="EYP3"/>
      <c r="EYQ3"/>
      <c r="EYR3"/>
      <c r="EYS3"/>
      <c r="EYT3"/>
      <c r="EYU3"/>
      <c r="EYV3"/>
      <c r="EYW3"/>
      <c r="EYX3"/>
      <c r="EYY3"/>
      <c r="EYZ3"/>
      <c r="EZA3"/>
      <c r="EZB3"/>
      <c r="EZC3"/>
      <c r="EZD3"/>
      <c r="EZE3"/>
      <c r="EZF3"/>
      <c r="EZG3"/>
      <c r="EZH3"/>
      <c r="EZI3"/>
      <c r="EZJ3"/>
      <c r="EZK3"/>
      <c r="EZL3"/>
      <c r="EZM3"/>
      <c r="EZN3"/>
      <c r="EZO3"/>
      <c r="EZP3"/>
      <c r="EZQ3"/>
      <c r="EZR3"/>
      <c r="EZS3"/>
      <c r="EZT3"/>
      <c r="EZU3"/>
      <c r="EZV3"/>
      <c r="EZW3"/>
      <c r="EZX3"/>
      <c r="EZY3"/>
      <c r="EZZ3"/>
      <c r="FAA3"/>
      <c r="FAB3"/>
      <c r="FAC3"/>
      <c r="FAD3"/>
      <c r="FAE3"/>
      <c r="FAF3"/>
      <c r="FAG3"/>
      <c r="FAH3"/>
      <c r="FAI3"/>
      <c r="FAJ3"/>
      <c r="FAK3"/>
      <c r="FAL3"/>
      <c r="FAM3"/>
      <c r="FAN3"/>
      <c r="FAO3"/>
      <c r="FAP3"/>
      <c r="FAQ3"/>
      <c r="FAR3"/>
      <c r="FAS3"/>
      <c r="FAT3"/>
      <c r="FAU3"/>
      <c r="FAV3"/>
      <c r="FAW3"/>
      <c r="FAX3"/>
      <c r="FAY3"/>
      <c r="FAZ3"/>
      <c r="FBA3"/>
      <c r="FBB3"/>
      <c r="FBC3"/>
      <c r="FBD3"/>
      <c r="FBE3"/>
      <c r="FBF3"/>
      <c r="FBG3"/>
      <c r="FBH3"/>
      <c r="FBI3"/>
      <c r="FBJ3"/>
      <c r="FBK3"/>
      <c r="FBL3"/>
      <c r="FBM3"/>
      <c r="FBN3"/>
      <c r="FBO3"/>
      <c r="FBP3"/>
      <c r="FBQ3"/>
      <c r="FBR3"/>
      <c r="FBS3"/>
      <c r="FBT3"/>
      <c r="FBU3"/>
      <c r="FBV3"/>
      <c r="FBW3"/>
      <c r="FBX3"/>
      <c r="FBY3"/>
      <c r="FBZ3"/>
      <c r="FCA3"/>
      <c r="FCB3"/>
      <c r="FCC3"/>
      <c r="FCD3"/>
      <c r="FCE3"/>
      <c r="FCF3"/>
      <c r="FCG3"/>
      <c r="FCH3"/>
      <c r="FCI3"/>
      <c r="FCJ3"/>
      <c r="FCK3"/>
      <c r="FCL3"/>
      <c r="FCM3"/>
      <c r="FCN3"/>
      <c r="FCO3"/>
      <c r="FCP3"/>
      <c r="FCQ3"/>
      <c r="FCR3"/>
      <c r="FCS3"/>
      <c r="FCT3"/>
      <c r="FCU3"/>
      <c r="FCV3"/>
      <c r="FCW3"/>
      <c r="FCX3"/>
      <c r="FCY3"/>
      <c r="FCZ3"/>
      <c r="FDA3"/>
      <c r="FDB3"/>
      <c r="FDC3"/>
      <c r="FDD3"/>
      <c r="FDE3"/>
      <c r="FDF3"/>
      <c r="FDG3"/>
      <c r="FDH3"/>
      <c r="FDI3"/>
      <c r="FDJ3"/>
      <c r="FDK3"/>
      <c r="FDL3"/>
      <c r="FDM3"/>
      <c r="FDN3"/>
      <c r="FDO3"/>
      <c r="FDP3"/>
      <c r="FDQ3"/>
      <c r="FDR3"/>
      <c r="FDS3"/>
      <c r="FDT3"/>
      <c r="FDU3"/>
      <c r="FDV3"/>
      <c r="FDW3"/>
      <c r="FDX3"/>
      <c r="FDY3"/>
      <c r="FDZ3"/>
      <c r="FEA3"/>
      <c r="FEB3"/>
      <c r="FEC3"/>
      <c r="FED3"/>
      <c r="FEE3"/>
      <c r="FEF3"/>
      <c r="FEG3"/>
      <c r="FEH3"/>
      <c r="FEI3"/>
      <c r="FEJ3"/>
      <c r="FEK3"/>
      <c r="FEL3"/>
      <c r="FEM3"/>
      <c r="FEN3"/>
      <c r="FEO3"/>
      <c r="FEP3"/>
      <c r="FEQ3"/>
      <c r="FER3"/>
      <c r="FES3"/>
      <c r="FET3"/>
      <c r="FEU3"/>
      <c r="FEV3"/>
      <c r="FEW3"/>
      <c r="FEX3"/>
      <c r="FEY3"/>
      <c r="FEZ3"/>
      <c r="FFA3"/>
      <c r="FFB3"/>
      <c r="FFC3"/>
      <c r="FFD3"/>
      <c r="FFE3"/>
      <c r="FFF3"/>
      <c r="FFG3"/>
      <c r="FFH3"/>
      <c r="FFI3"/>
      <c r="FFJ3"/>
      <c r="FFK3"/>
      <c r="FFL3"/>
      <c r="FFM3"/>
      <c r="FFN3"/>
      <c r="FFO3"/>
      <c r="FFP3"/>
      <c r="FFQ3"/>
      <c r="FFR3"/>
      <c r="FFS3"/>
      <c r="FFT3"/>
      <c r="FFU3"/>
      <c r="FFV3"/>
      <c r="FFW3"/>
      <c r="FFX3"/>
      <c r="FFY3"/>
      <c r="FFZ3"/>
      <c r="FGA3"/>
      <c r="FGB3"/>
      <c r="FGC3"/>
      <c r="FGD3"/>
      <c r="FGE3"/>
      <c r="FGF3"/>
      <c r="FGG3"/>
      <c r="FGH3"/>
      <c r="FGI3"/>
      <c r="FGJ3"/>
      <c r="FGK3"/>
      <c r="FGL3"/>
      <c r="FGM3"/>
      <c r="FGN3"/>
      <c r="FGO3"/>
      <c r="FGP3"/>
      <c r="FGQ3"/>
      <c r="FGR3"/>
      <c r="FGS3"/>
      <c r="FGT3"/>
      <c r="FGU3"/>
      <c r="FGV3"/>
      <c r="FGW3"/>
      <c r="FGX3"/>
      <c r="FGY3"/>
      <c r="FGZ3"/>
      <c r="FHA3"/>
      <c r="FHB3"/>
      <c r="FHC3"/>
      <c r="FHD3"/>
      <c r="FHE3"/>
      <c r="FHF3"/>
      <c r="FHG3"/>
      <c r="FHH3"/>
      <c r="FHI3"/>
      <c r="FHJ3"/>
      <c r="FHK3"/>
      <c r="FHL3"/>
      <c r="FHM3"/>
      <c r="FHN3"/>
      <c r="FHO3"/>
      <c r="FHP3"/>
      <c r="FHQ3"/>
      <c r="FHR3"/>
      <c r="FHS3"/>
      <c r="FHT3"/>
      <c r="FHU3"/>
      <c r="FHV3"/>
      <c r="FHW3"/>
      <c r="FHX3"/>
      <c r="FHY3"/>
      <c r="FHZ3"/>
      <c r="FIA3"/>
      <c r="FIB3"/>
      <c r="FIC3"/>
      <c r="FID3"/>
      <c r="FIE3"/>
      <c r="FIF3"/>
      <c r="FIG3"/>
      <c r="FIH3"/>
      <c r="FII3"/>
      <c r="FIJ3"/>
      <c r="FIK3"/>
      <c r="FIL3"/>
      <c r="FIM3"/>
      <c r="FIN3"/>
      <c r="FIO3"/>
      <c r="FIP3"/>
      <c r="FIQ3"/>
      <c r="FIR3"/>
      <c r="FIS3"/>
      <c r="FIT3"/>
      <c r="FIU3"/>
      <c r="FIV3"/>
      <c r="FIW3"/>
      <c r="FIX3"/>
      <c r="FIY3"/>
      <c r="FIZ3"/>
      <c r="FJA3"/>
      <c r="FJB3"/>
      <c r="FJC3"/>
      <c r="FJD3"/>
      <c r="FJE3"/>
      <c r="FJF3"/>
      <c r="FJG3"/>
      <c r="FJH3"/>
      <c r="FJI3"/>
      <c r="FJJ3"/>
      <c r="FJK3"/>
      <c r="FJL3"/>
      <c r="FJM3"/>
      <c r="FJN3"/>
      <c r="FJO3"/>
      <c r="FJP3"/>
      <c r="FJQ3"/>
      <c r="FJR3"/>
      <c r="FJS3"/>
      <c r="FJT3"/>
      <c r="FJU3"/>
      <c r="FJV3"/>
      <c r="FJW3"/>
      <c r="FJX3"/>
      <c r="FJY3"/>
      <c r="FJZ3"/>
      <c r="FKA3"/>
      <c r="FKB3"/>
      <c r="FKC3"/>
      <c r="FKD3"/>
      <c r="FKE3"/>
      <c r="FKF3"/>
      <c r="FKG3"/>
      <c r="FKH3"/>
      <c r="FKI3"/>
      <c r="FKJ3"/>
      <c r="FKK3"/>
      <c r="FKL3"/>
      <c r="FKM3"/>
      <c r="FKN3"/>
      <c r="FKO3"/>
      <c r="FKP3"/>
      <c r="FKQ3"/>
      <c r="FKR3"/>
      <c r="FKS3"/>
      <c r="FKT3"/>
      <c r="FKU3"/>
      <c r="FKV3"/>
      <c r="FKW3"/>
      <c r="FKX3"/>
      <c r="FKY3"/>
      <c r="FKZ3"/>
      <c r="FLA3"/>
      <c r="FLB3"/>
      <c r="FLC3"/>
      <c r="FLD3"/>
      <c r="FLE3"/>
      <c r="FLF3"/>
      <c r="FLG3"/>
      <c r="FLH3"/>
      <c r="FLI3"/>
      <c r="FLJ3"/>
      <c r="FLK3"/>
      <c r="FLL3"/>
      <c r="FLM3"/>
      <c r="FLN3"/>
      <c r="FLO3"/>
      <c r="FLP3"/>
      <c r="FLQ3"/>
      <c r="FLR3"/>
      <c r="FLS3"/>
      <c r="FLT3"/>
      <c r="FLU3"/>
      <c r="FLV3"/>
      <c r="FLW3"/>
      <c r="FLX3"/>
      <c r="FLY3"/>
      <c r="FLZ3"/>
      <c r="FMA3"/>
      <c r="FMB3"/>
      <c r="FMC3"/>
      <c r="FMD3"/>
      <c r="FME3"/>
      <c r="FMF3"/>
      <c r="FMG3"/>
      <c r="FMH3"/>
      <c r="FMI3"/>
      <c r="FMJ3"/>
      <c r="FMK3"/>
      <c r="FML3"/>
      <c r="FMM3"/>
      <c r="FMN3"/>
      <c r="FMO3"/>
      <c r="FMP3"/>
      <c r="FMQ3"/>
      <c r="FMR3"/>
      <c r="FMS3"/>
      <c r="FMT3"/>
      <c r="FMU3"/>
      <c r="FMV3"/>
      <c r="FMW3"/>
      <c r="FMX3"/>
      <c r="FMY3"/>
      <c r="FMZ3"/>
      <c r="FNA3"/>
      <c r="FNB3"/>
      <c r="FNC3"/>
      <c r="FND3"/>
      <c r="FNE3"/>
      <c r="FNF3"/>
      <c r="FNG3"/>
      <c r="FNH3"/>
      <c r="FNI3"/>
      <c r="FNJ3"/>
      <c r="FNK3"/>
      <c r="FNL3"/>
      <c r="FNM3"/>
      <c r="FNN3"/>
      <c r="FNO3"/>
      <c r="FNP3"/>
      <c r="FNQ3"/>
      <c r="FNR3"/>
      <c r="FNS3"/>
      <c r="FNT3"/>
      <c r="FNU3"/>
      <c r="FNV3"/>
      <c r="FNW3"/>
      <c r="FNX3"/>
      <c r="FNY3"/>
      <c r="FNZ3"/>
      <c r="FOA3"/>
      <c r="FOB3"/>
      <c r="FOC3"/>
      <c r="FOD3"/>
      <c r="FOE3"/>
      <c r="FOF3"/>
      <c r="FOG3"/>
      <c r="FOH3"/>
      <c r="FOI3"/>
      <c r="FOJ3"/>
      <c r="FOK3"/>
      <c r="FOL3"/>
      <c r="FOM3"/>
      <c r="FON3"/>
      <c r="FOO3"/>
      <c r="FOP3"/>
      <c r="FOQ3"/>
      <c r="FOR3"/>
      <c r="FOS3"/>
      <c r="FOT3"/>
      <c r="FOU3"/>
      <c r="FOV3"/>
      <c r="FOW3"/>
      <c r="FOX3"/>
      <c r="FOY3"/>
      <c r="FOZ3"/>
      <c r="FPA3"/>
      <c r="FPB3"/>
      <c r="FPC3"/>
      <c r="FPD3"/>
      <c r="FPE3"/>
      <c r="FPF3"/>
      <c r="FPG3"/>
      <c r="FPH3"/>
      <c r="FPI3"/>
      <c r="FPJ3"/>
      <c r="FPK3"/>
      <c r="FPL3"/>
      <c r="FPM3"/>
      <c r="FPN3"/>
      <c r="FPO3"/>
      <c r="FPP3"/>
      <c r="FPQ3"/>
      <c r="FPR3"/>
      <c r="FPS3"/>
      <c r="FPT3"/>
      <c r="FPU3"/>
      <c r="FPV3"/>
      <c r="FPW3"/>
      <c r="FPX3"/>
      <c r="FPY3"/>
      <c r="FPZ3"/>
      <c r="FQA3"/>
      <c r="FQB3"/>
      <c r="FQC3"/>
      <c r="FQD3"/>
      <c r="FQE3"/>
      <c r="FQF3"/>
      <c r="FQG3"/>
      <c r="FQH3"/>
      <c r="FQI3"/>
      <c r="FQJ3"/>
      <c r="FQK3"/>
      <c r="FQL3"/>
      <c r="FQM3"/>
      <c r="FQN3"/>
      <c r="FQO3"/>
      <c r="FQP3"/>
      <c r="FQQ3"/>
      <c r="FQR3"/>
      <c r="FQS3"/>
      <c r="FQT3"/>
      <c r="FQU3"/>
      <c r="FQV3"/>
      <c r="FQW3"/>
      <c r="FQX3"/>
      <c r="FQY3"/>
      <c r="FQZ3"/>
      <c r="FRA3"/>
      <c r="FRB3"/>
      <c r="FRC3"/>
      <c r="FRD3"/>
      <c r="FRE3"/>
      <c r="FRF3"/>
      <c r="FRG3"/>
      <c r="FRH3"/>
      <c r="FRI3"/>
      <c r="FRJ3"/>
      <c r="FRK3"/>
      <c r="FRL3"/>
      <c r="FRM3"/>
      <c r="FRN3"/>
      <c r="FRO3"/>
      <c r="FRP3"/>
      <c r="FRQ3"/>
      <c r="FRR3"/>
      <c r="FRS3"/>
      <c r="FRT3"/>
      <c r="FRU3"/>
      <c r="FRV3"/>
      <c r="FRW3"/>
      <c r="FRX3"/>
      <c r="FRY3"/>
      <c r="FRZ3"/>
      <c r="FSA3"/>
      <c r="FSB3"/>
      <c r="FSC3"/>
      <c r="FSD3"/>
      <c r="FSE3"/>
      <c r="FSF3"/>
      <c r="FSG3"/>
      <c r="FSH3"/>
      <c r="FSI3"/>
      <c r="FSJ3"/>
      <c r="FSK3"/>
      <c r="FSL3"/>
      <c r="FSM3"/>
      <c r="FSN3"/>
      <c r="FSO3"/>
      <c r="FSP3"/>
      <c r="FSQ3"/>
      <c r="FSR3"/>
      <c r="FSS3"/>
      <c r="FST3"/>
      <c r="FSU3"/>
      <c r="FSV3"/>
      <c r="FSW3"/>
      <c r="FSX3"/>
      <c r="FSY3"/>
      <c r="FSZ3"/>
      <c r="FTA3"/>
      <c r="FTB3"/>
      <c r="FTC3"/>
      <c r="FTD3"/>
      <c r="FTE3"/>
      <c r="FTF3"/>
      <c r="FTG3"/>
      <c r="FTH3"/>
      <c r="FTI3"/>
      <c r="FTJ3"/>
      <c r="FTK3"/>
      <c r="FTL3"/>
      <c r="FTM3"/>
      <c r="FTN3"/>
      <c r="FTO3"/>
      <c r="FTP3"/>
      <c r="FTQ3"/>
      <c r="FTR3"/>
      <c r="FTS3"/>
      <c r="FTT3"/>
      <c r="FTU3"/>
      <c r="FTV3"/>
      <c r="FTW3"/>
      <c r="FTX3"/>
      <c r="FTY3"/>
      <c r="FTZ3"/>
      <c r="FUA3"/>
      <c r="FUB3"/>
      <c r="FUC3"/>
      <c r="FUD3"/>
      <c r="FUE3"/>
      <c r="FUF3"/>
      <c r="FUG3"/>
      <c r="FUH3"/>
      <c r="FUI3"/>
      <c r="FUJ3"/>
      <c r="FUK3"/>
      <c r="FUL3"/>
      <c r="FUM3"/>
      <c r="FUN3"/>
      <c r="FUO3"/>
      <c r="FUP3"/>
      <c r="FUQ3"/>
      <c r="FUR3"/>
      <c r="FUS3"/>
      <c r="FUT3"/>
      <c r="FUU3"/>
      <c r="FUV3"/>
      <c r="FUW3"/>
      <c r="FUX3"/>
      <c r="FUY3"/>
      <c r="FUZ3"/>
      <c r="FVA3"/>
      <c r="FVB3"/>
      <c r="FVC3"/>
      <c r="FVD3"/>
      <c r="FVE3"/>
      <c r="FVF3"/>
      <c r="FVG3"/>
      <c r="FVH3"/>
      <c r="FVI3"/>
      <c r="FVJ3"/>
      <c r="FVK3"/>
      <c r="FVL3"/>
      <c r="FVM3"/>
      <c r="FVN3"/>
      <c r="FVO3"/>
      <c r="FVP3"/>
      <c r="FVQ3"/>
      <c r="FVR3"/>
      <c r="FVS3"/>
      <c r="FVT3"/>
      <c r="FVU3"/>
      <c r="FVV3"/>
      <c r="FVW3"/>
      <c r="FVX3"/>
      <c r="FVY3"/>
      <c r="FVZ3"/>
      <c r="FWA3"/>
      <c r="FWB3"/>
      <c r="FWC3"/>
      <c r="FWD3"/>
      <c r="FWE3"/>
      <c r="FWF3"/>
      <c r="FWG3"/>
      <c r="FWH3"/>
      <c r="FWI3"/>
      <c r="FWJ3"/>
      <c r="FWK3"/>
      <c r="FWL3"/>
      <c r="FWM3"/>
      <c r="FWN3"/>
      <c r="FWO3"/>
      <c r="FWP3"/>
      <c r="FWQ3"/>
      <c r="FWR3"/>
      <c r="FWS3"/>
      <c r="FWT3"/>
      <c r="FWU3"/>
      <c r="FWV3"/>
      <c r="FWW3"/>
      <c r="FWX3"/>
      <c r="FWY3"/>
      <c r="FWZ3"/>
      <c r="FXA3"/>
      <c r="FXB3"/>
      <c r="FXC3"/>
      <c r="FXD3"/>
      <c r="FXE3"/>
      <c r="FXF3"/>
      <c r="FXG3"/>
      <c r="FXH3"/>
      <c r="FXI3"/>
      <c r="FXJ3"/>
      <c r="FXK3"/>
      <c r="FXL3"/>
      <c r="FXM3"/>
      <c r="FXN3"/>
      <c r="FXO3"/>
      <c r="FXP3"/>
      <c r="FXQ3"/>
      <c r="FXR3"/>
      <c r="FXS3"/>
      <c r="FXT3"/>
      <c r="FXU3"/>
      <c r="FXV3"/>
      <c r="FXW3"/>
      <c r="FXX3"/>
      <c r="FXY3"/>
      <c r="FXZ3"/>
      <c r="FYA3"/>
      <c r="FYB3"/>
      <c r="FYC3"/>
      <c r="FYD3"/>
      <c r="FYE3"/>
      <c r="FYF3"/>
      <c r="FYG3"/>
      <c r="FYH3"/>
      <c r="FYI3"/>
      <c r="FYJ3"/>
      <c r="FYK3"/>
      <c r="FYL3"/>
      <c r="FYM3"/>
      <c r="FYN3"/>
      <c r="FYO3"/>
      <c r="FYP3"/>
      <c r="FYQ3"/>
      <c r="FYR3"/>
      <c r="FYS3"/>
      <c r="FYT3"/>
      <c r="FYU3"/>
      <c r="FYV3"/>
      <c r="FYW3"/>
      <c r="FYX3"/>
      <c r="FYY3"/>
      <c r="FYZ3"/>
      <c r="FZA3"/>
      <c r="FZB3"/>
      <c r="FZC3"/>
      <c r="FZD3"/>
      <c r="FZE3"/>
      <c r="FZF3"/>
      <c r="FZG3"/>
      <c r="FZH3"/>
      <c r="FZI3"/>
      <c r="FZJ3"/>
      <c r="FZK3"/>
      <c r="FZL3"/>
      <c r="FZM3"/>
      <c r="FZN3"/>
      <c r="FZO3"/>
      <c r="FZP3"/>
      <c r="FZQ3"/>
      <c r="FZR3"/>
      <c r="FZS3"/>
      <c r="FZT3"/>
      <c r="FZU3"/>
      <c r="FZV3"/>
      <c r="FZW3"/>
      <c r="FZX3"/>
      <c r="FZY3"/>
      <c r="FZZ3"/>
      <c r="GAA3"/>
      <c r="GAB3"/>
      <c r="GAC3"/>
      <c r="GAD3"/>
      <c r="GAE3"/>
      <c r="GAF3"/>
      <c r="GAG3"/>
      <c r="GAH3"/>
      <c r="GAI3"/>
      <c r="GAJ3"/>
      <c r="GAK3"/>
      <c r="GAL3"/>
      <c r="GAM3"/>
      <c r="GAN3"/>
      <c r="GAO3"/>
      <c r="GAP3"/>
      <c r="GAQ3"/>
      <c r="GAR3"/>
      <c r="GAS3"/>
      <c r="GAT3"/>
      <c r="GAU3"/>
      <c r="GAV3"/>
      <c r="GAW3"/>
      <c r="GAX3"/>
      <c r="GAY3"/>
      <c r="GAZ3"/>
      <c r="GBA3"/>
      <c r="GBB3"/>
      <c r="GBC3"/>
      <c r="GBD3"/>
      <c r="GBE3"/>
      <c r="GBF3"/>
      <c r="GBG3"/>
      <c r="GBH3"/>
      <c r="GBI3"/>
      <c r="GBJ3"/>
      <c r="GBK3"/>
      <c r="GBL3"/>
      <c r="GBM3"/>
      <c r="GBN3"/>
      <c r="GBO3"/>
      <c r="GBP3"/>
      <c r="GBQ3"/>
      <c r="GBR3"/>
      <c r="GBS3"/>
      <c r="GBT3"/>
      <c r="GBU3"/>
      <c r="GBV3"/>
      <c r="GBW3"/>
      <c r="GBX3"/>
      <c r="GBY3"/>
      <c r="GBZ3"/>
      <c r="GCA3"/>
      <c r="GCB3"/>
      <c r="GCC3"/>
      <c r="GCD3"/>
      <c r="GCE3"/>
      <c r="GCF3"/>
      <c r="GCG3"/>
      <c r="GCH3"/>
      <c r="GCI3"/>
      <c r="GCJ3"/>
      <c r="GCK3"/>
      <c r="GCL3"/>
      <c r="GCM3"/>
      <c r="GCN3"/>
      <c r="GCO3"/>
      <c r="GCP3"/>
      <c r="GCQ3"/>
      <c r="GCR3"/>
      <c r="GCS3"/>
      <c r="GCT3"/>
      <c r="GCU3"/>
      <c r="GCV3"/>
      <c r="GCW3"/>
      <c r="GCX3"/>
      <c r="GCY3"/>
      <c r="GCZ3"/>
      <c r="GDA3"/>
      <c r="GDB3"/>
      <c r="GDC3"/>
      <c r="GDD3"/>
      <c r="GDE3"/>
      <c r="GDF3"/>
      <c r="GDG3"/>
      <c r="GDH3"/>
      <c r="GDI3"/>
      <c r="GDJ3"/>
      <c r="GDK3"/>
      <c r="GDL3"/>
      <c r="GDM3"/>
      <c r="GDN3"/>
      <c r="GDO3"/>
      <c r="GDP3"/>
      <c r="GDQ3"/>
      <c r="GDR3"/>
      <c r="GDS3"/>
      <c r="GDT3"/>
      <c r="GDU3"/>
      <c r="GDV3"/>
      <c r="GDW3"/>
      <c r="GDX3"/>
      <c r="GDY3"/>
      <c r="GDZ3"/>
      <c r="GEA3"/>
      <c r="GEB3"/>
      <c r="GEC3"/>
      <c r="GED3"/>
      <c r="GEE3"/>
      <c r="GEF3"/>
      <c r="GEG3"/>
      <c r="GEH3"/>
      <c r="GEI3"/>
      <c r="GEJ3"/>
      <c r="GEK3"/>
      <c r="GEL3"/>
      <c r="GEM3"/>
      <c r="GEN3"/>
      <c r="GEO3"/>
      <c r="GEP3"/>
      <c r="GEQ3"/>
      <c r="GER3"/>
      <c r="GES3"/>
      <c r="GET3"/>
      <c r="GEU3"/>
      <c r="GEV3"/>
      <c r="GEW3"/>
      <c r="GEX3"/>
      <c r="GEY3"/>
      <c r="GEZ3"/>
      <c r="GFA3"/>
      <c r="GFB3"/>
      <c r="GFC3"/>
      <c r="GFD3"/>
      <c r="GFE3"/>
      <c r="GFF3"/>
      <c r="GFG3"/>
      <c r="GFH3"/>
      <c r="GFI3"/>
      <c r="GFJ3"/>
      <c r="GFK3"/>
      <c r="GFL3"/>
      <c r="GFM3"/>
      <c r="GFN3"/>
      <c r="GFO3"/>
      <c r="GFP3"/>
      <c r="GFQ3"/>
      <c r="GFR3"/>
      <c r="GFS3"/>
      <c r="GFT3"/>
      <c r="GFU3"/>
      <c r="GFV3"/>
      <c r="GFW3"/>
      <c r="GFX3"/>
      <c r="GFY3"/>
      <c r="GFZ3"/>
      <c r="GGA3"/>
      <c r="GGB3"/>
      <c r="GGC3"/>
      <c r="GGD3"/>
      <c r="GGE3"/>
      <c r="GGF3"/>
      <c r="GGG3"/>
      <c r="GGH3"/>
      <c r="GGI3"/>
      <c r="GGJ3"/>
      <c r="GGK3"/>
      <c r="GGL3"/>
      <c r="GGM3"/>
      <c r="GGN3"/>
      <c r="GGO3"/>
      <c r="GGP3"/>
      <c r="GGQ3"/>
      <c r="GGR3"/>
      <c r="GGS3"/>
      <c r="GGT3"/>
      <c r="GGU3"/>
      <c r="GGV3"/>
      <c r="GGW3"/>
      <c r="GGX3"/>
      <c r="GGY3"/>
      <c r="GGZ3"/>
      <c r="GHA3"/>
      <c r="GHB3"/>
      <c r="GHC3"/>
      <c r="GHD3"/>
      <c r="GHE3"/>
      <c r="GHF3"/>
      <c r="GHG3"/>
      <c r="GHH3"/>
      <c r="GHI3"/>
      <c r="GHJ3"/>
      <c r="GHK3"/>
      <c r="GHL3"/>
      <c r="GHM3"/>
      <c r="GHN3"/>
      <c r="GHO3"/>
      <c r="GHP3"/>
      <c r="GHQ3"/>
      <c r="GHR3"/>
      <c r="GHS3"/>
      <c r="GHT3"/>
      <c r="GHU3"/>
      <c r="GHV3"/>
      <c r="GHW3"/>
      <c r="GHX3"/>
      <c r="GHY3"/>
      <c r="GHZ3"/>
      <c r="GIA3"/>
      <c r="GIB3"/>
      <c r="GIC3"/>
      <c r="GID3"/>
      <c r="GIE3"/>
      <c r="GIF3"/>
      <c r="GIG3"/>
      <c r="GIH3"/>
      <c r="GII3"/>
      <c r="GIJ3"/>
      <c r="GIK3"/>
      <c r="GIL3"/>
      <c r="GIM3"/>
      <c r="GIN3"/>
      <c r="GIO3"/>
      <c r="GIP3"/>
      <c r="GIQ3"/>
      <c r="GIR3"/>
      <c r="GIS3"/>
      <c r="GIT3"/>
      <c r="GIU3"/>
      <c r="GIV3"/>
      <c r="GIW3"/>
      <c r="GIX3"/>
      <c r="GIY3"/>
      <c r="GIZ3"/>
      <c r="GJA3"/>
      <c r="GJB3"/>
      <c r="GJC3"/>
      <c r="GJD3"/>
      <c r="GJE3"/>
      <c r="GJF3"/>
      <c r="GJG3"/>
      <c r="GJH3"/>
      <c r="GJI3"/>
      <c r="GJJ3"/>
      <c r="GJK3"/>
      <c r="GJL3"/>
      <c r="GJM3"/>
      <c r="GJN3"/>
      <c r="GJO3"/>
      <c r="GJP3"/>
      <c r="GJQ3"/>
      <c r="GJR3"/>
      <c r="GJS3"/>
      <c r="GJT3"/>
      <c r="GJU3"/>
      <c r="GJV3"/>
      <c r="GJW3"/>
      <c r="GJX3"/>
      <c r="GJY3"/>
      <c r="GJZ3"/>
      <c r="GKA3"/>
      <c r="GKB3"/>
      <c r="GKC3"/>
      <c r="GKD3"/>
      <c r="GKE3"/>
      <c r="GKF3"/>
      <c r="GKG3"/>
      <c r="GKH3"/>
      <c r="GKI3"/>
      <c r="GKJ3"/>
      <c r="GKK3"/>
      <c r="GKL3"/>
      <c r="GKM3"/>
      <c r="GKN3"/>
      <c r="GKO3"/>
      <c r="GKP3"/>
      <c r="GKQ3"/>
      <c r="GKR3"/>
      <c r="GKS3"/>
      <c r="GKT3"/>
      <c r="GKU3"/>
      <c r="GKV3"/>
      <c r="GKW3"/>
      <c r="GKX3"/>
      <c r="GKY3"/>
      <c r="GKZ3"/>
      <c r="GLA3"/>
      <c r="GLB3"/>
      <c r="GLC3"/>
      <c r="GLD3"/>
      <c r="GLE3"/>
      <c r="GLF3"/>
      <c r="GLG3"/>
      <c r="GLH3"/>
      <c r="GLI3"/>
      <c r="GLJ3"/>
      <c r="GLK3"/>
      <c r="GLL3"/>
      <c r="GLM3"/>
      <c r="GLN3"/>
      <c r="GLO3"/>
      <c r="GLP3"/>
      <c r="GLQ3"/>
      <c r="GLR3"/>
      <c r="GLS3"/>
      <c r="GLT3"/>
      <c r="GLU3"/>
      <c r="GLV3"/>
      <c r="GLW3"/>
      <c r="GLX3"/>
      <c r="GLY3"/>
      <c r="GLZ3"/>
      <c r="GMA3"/>
      <c r="GMB3"/>
      <c r="GMC3"/>
      <c r="GMD3"/>
      <c r="GME3"/>
      <c r="GMF3"/>
      <c r="GMG3"/>
      <c r="GMH3"/>
      <c r="GMI3"/>
      <c r="GMJ3"/>
      <c r="GMK3"/>
      <c r="GML3"/>
      <c r="GMM3"/>
      <c r="GMN3"/>
      <c r="GMO3"/>
      <c r="GMP3"/>
      <c r="GMQ3"/>
      <c r="GMR3"/>
      <c r="GMS3"/>
      <c r="GMT3"/>
      <c r="GMU3"/>
      <c r="GMV3"/>
      <c r="GMW3"/>
      <c r="GMX3"/>
      <c r="GMY3"/>
      <c r="GMZ3"/>
      <c r="GNA3"/>
      <c r="GNB3"/>
      <c r="GNC3"/>
      <c r="GND3"/>
      <c r="GNE3"/>
      <c r="GNF3"/>
      <c r="GNG3"/>
      <c r="GNH3"/>
      <c r="GNI3"/>
      <c r="GNJ3"/>
      <c r="GNK3"/>
      <c r="GNL3"/>
      <c r="GNM3"/>
      <c r="GNN3"/>
      <c r="GNO3"/>
      <c r="GNP3"/>
      <c r="GNQ3"/>
      <c r="GNR3"/>
      <c r="GNS3"/>
      <c r="GNT3"/>
      <c r="GNU3"/>
      <c r="GNV3"/>
      <c r="GNW3"/>
      <c r="GNX3"/>
      <c r="GNY3"/>
      <c r="GNZ3"/>
      <c r="GOA3"/>
      <c r="GOB3"/>
      <c r="GOC3"/>
      <c r="GOD3"/>
      <c r="GOE3"/>
      <c r="GOF3"/>
      <c r="GOG3"/>
      <c r="GOH3"/>
      <c r="GOI3"/>
      <c r="GOJ3"/>
      <c r="GOK3"/>
      <c r="GOL3"/>
      <c r="GOM3"/>
      <c r="GON3"/>
      <c r="GOO3"/>
      <c r="GOP3"/>
      <c r="GOQ3"/>
      <c r="GOR3"/>
      <c r="GOS3"/>
      <c r="GOT3"/>
      <c r="GOU3"/>
      <c r="GOV3"/>
      <c r="GOW3"/>
      <c r="GOX3"/>
      <c r="GOY3"/>
      <c r="GOZ3"/>
      <c r="GPA3"/>
      <c r="GPB3"/>
      <c r="GPC3"/>
      <c r="GPD3"/>
      <c r="GPE3"/>
      <c r="GPF3"/>
      <c r="GPG3"/>
      <c r="GPH3"/>
      <c r="GPI3"/>
      <c r="GPJ3"/>
      <c r="GPK3"/>
      <c r="GPL3"/>
      <c r="GPM3"/>
      <c r="GPN3"/>
      <c r="GPO3"/>
      <c r="GPP3"/>
      <c r="GPQ3"/>
      <c r="GPR3"/>
      <c r="GPS3"/>
      <c r="GPT3"/>
      <c r="GPU3"/>
      <c r="GPV3"/>
      <c r="GPW3"/>
      <c r="GPX3"/>
      <c r="GPY3"/>
      <c r="GPZ3"/>
      <c r="GQA3"/>
      <c r="GQB3"/>
      <c r="GQC3"/>
      <c r="GQD3"/>
      <c r="GQE3"/>
      <c r="GQF3"/>
      <c r="GQG3"/>
      <c r="GQH3"/>
      <c r="GQI3"/>
      <c r="GQJ3"/>
      <c r="GQK3"/>
      <c r="GQL3"/>
      <c r="GQM3"/>
      <c r="GQN3"/>
      <c r="GQO3"/>
      <c r="GQP3"/>
      <c r="GQQ3"/>
      <c r="GQR3"/>
      <c r="GQS3"/>
      <c r="GQT3"/>
      <c r="GQU3"/>
      <c r="GQV3"/>
      <c r="GQW3"/>
      <c r="GQX3"/>
      <c r="GQY3"/>
      <c r="GQZ3"/>
      <c r="GRA3"/>
      <c r="GRB3"/>
      <c r="GRC3"/>
      <c r="GRD3"/>
      <c r="GRE3"/>
      <c r="GRF3"/>
      <c r="GRG3"/>
      <c r="GRH3"/>
      <c r="GRI3"/>
      <c r="GRJ3"/>
      <c r="GRK3"/>
      <c r="GRL3"/>
      <c r="GRM3"/>
      <c r="GRN3"/>
      <c r="GRO3"/>
      <c r="GRP3"/>
      <c r="GRQ3"/>
      <c r="GRR3"/>
      <c r="GRS3"/>
      <c r="GRT3"/>
      <c r="GRU3"/>
      <c r="GRV3"/>
      <c r="GRW3"/>
      <c r="GRX3"/>
      <c r="GRY3"/>
      <c r="GRZ3"/>
      <c r="GSA3"/>
      <c r="GSB3"/>
      <c r="GSC3"/>
      <c r="GSD3"/>
      <c r="GSE3"/>
      <c r="GSF3"/>
      <c r="GSG3"/>
      <c r="GSH3"/>
      <c r="GSI3"/>
      <c r="GSJ3"/>
      <c r="GSK3"/>
      <c r="GSL3"/>
      <c r="GSM3"/>
      <c r="GSN3"/>
      <c r="GSO3"/>
      <c r="GSP3"/>
      <c r="GSQ3"/>
      <c r="GSR3"/>
      <c r="GSS3"/>
      <c r="GST3"/>
      <c r="GSU3"/>
      <c r="GSV3"/>
      <c r="GSW3"/>
      <c r="GSX3"/>
      <c r="GSY3"/>
      <c r="GSZ3"/>
      <c r="GTA3"/>
      <c r="GTB3"/>
      <c r="GTC3"/>
      <c r="GTD3"/>
      <c r="GTE3"/>
      <c r="GTF3"/>
      <c r="GTG3"/>
      <c r="GTH3"/>
      <c r="GTI3"/>
      <c r="GTJ3"/>
      <c r="GTK3"/>
      <c r="GTL3"/>
      <c r="GTM3"/>
      <c r="GTN3"/>
      <c r="GTO3"/>
      <c r="GTP3"/>
      <c r="GTQ3"/>
      <c r="GTR3"/>
      <c r="GTS3"/>
      <c r="GTT3"/>
      <c r="GTU3"/>
      <c r="GTV3"/>
      <c r="GTW3"/>
      <c r="GTX3"/>
      <c r="GTY3"/>
      <c r="GTZ3"/>
      <c r="GUA3"/>
      <c r="GUB3"/>
      <c r="GUC3"/>
      <c r="GUD3"/>
      <c r="GUE3"/>
      <c r="GUF3"/>
      <c r="GUG3"/>
      <c r="GUH3"/>
      <c r="GUI3"/>
      <c r="GUJ3"/>
      <c r="GUK3"/>
      <c r="GUL3"/>
      <c r="GUM3"/>
      <c r="GUN3"/>
      <c r="GUO3"/>
      <c r="GUP3"/>
      <c r="GUQ3"/>
      <c r="GUR3"/>
      <c r="GUS3"/>
      <c r="GUT3"/>
      <c r="GUU3"/>
      <c r="GUV3"/>
      <c r="GUW3"/>
      <c r="GUX3"/>
      <c r="GUY3"/>
      <c r="GUZ3"/>
      <c r="GVA3"/>
      <c r="GVB3"/>
      <c r="GVC3"/>
      <c r="GVD3"/>
      <c r="GVE3"/>
      <c r="GVF3"/>
      <c r="GVG3"/>
      <c r="GVH3"/>
      <c r="GVI3"/>
      <c r="GVJ3"/>
      <c r="GVK3"/>
      <c r="GVL3"/>
      <c r="GVM3"/>
      <c r="GVN3"/>
      <c r="GVO3"/>
      <c r="GVP3"/>
      <c r="GVQ3"/>
      <c r="GVR3"/>
      <c r="GVS3"/>
      <c r="GVT3"/>
      <c r="GVU3"/>
      <c r="GVV3"/>
      <c r="GVW3"/>
      <c r="GVX3"/>
      <c r="GVY3"/>
      <c r="GVZ3"/>
      <c r="GWA3"/>
      <c r="GWB3"/>
      <c r="GWC3"/>
      <c r="GWD3"/>
      <c r="GWE3"/>
      <c r="GWF3"/>
      <c r="GWG3"/>
      <c r="GWH3"/>
      <c r="GWI3"/>
      <c r="GWJ3"/>
      <c r="GWK3"/>
      <c r="GWL3"/>
      <c r="GWM3"/>
      <c r="GWN3"/>
      <c r="GWO3"/>
      <c r="GWP3"/>
      <c r="GWQ3"/>
      <c r="GWR3"/>
      <c r="GWS3"/>
      <c r="GWT3"/>
      <c r="GWU3"/>
      <c r="GWV3"/>
      <c r="GWW3"/>
      <c r="GWX3"/>
      <c r="GWY3"/>
      <c r="GWZ3"/>
      <c r="GXA3"/>
      <c r="GXB3"/>
      <c r="GXC3"/>
      <c r="GXD3"/>
      <c r="GXE3"/>
      <c r="GXF3"/>
      <c r="GXG3"/>
      <c r="GXH3"/>
      <c r="GXI3"/>
      <c r="GXJ3"/>
      <c r="GXK3"/>
      <c r="GXL3"/>
      <c r="GXM3"/>
      <c r="GXN3"/>
      <c r="GXO3"/>
      <c r="GXP3"/>
      <c r="GXQ3"/>
      <c r="GXR3"/>
      <c r="GXS3"/>
      <c r="GXT3"/>
      <c r="GXU3"/>
      <c r="GXV3"/>
      <c r="GXW3"/>
      <c r="GXX3"/>
      <c r="GXY3"/>
      <c r="GXZ3"/>
      <c r="GYA3"/>
      <c r="GYB3"/>
      <c r="GYC3"/>
      <c r="GYD3"/>
      <c r="GYE3"/>
      <c r="GYF3"/>
      <c r="GYG3"/>
      <c r="GYH3"/>
      <c r="GYI3"/>
      <c r="GYJ3"/>
      <c r="GYK3"/>
      <c r="GYL3"/>
      <c r="GYM3"/>
      <c r="GYN3"/>
      <c r="GYO3"/>
      <c r="GYP3"/>
      <c r="GYQ3"/>
      <c r="GYR3"/>
      <c r="GYS3"/>
      <c r="GYT3"/>
      <c r="GYU3"/>
      <c r="GYV3"/>
      <c r="GYW3"/>
      <c r="GYX3"/>
      <c r="GYY3"/>
      <c r="GYZ3"/>
      <c r="GZA3"/>
      <c r="GZB3"/>
      <c r="GZC3"/>
      <c r="GZD3"/>
      <c r="GZE3"/>
      <c r="GZF3"/>
      <c r="GZG3"/>
      <c r="GZH3"/>
      <c r="GZI3"/>
      <c r="GZJ3"/>
      <c r="GZK3"/>
      <c r="GZL3"/>
      <c r="GZM3"/>
      <c r="GZN3"/>
      <c r="GZO3"/>
      <c r="GZP3"/>
      <c r="GZQ3"/>
      <c r="GZR3"/>
      <c r="GZS3"/>
      <c r="GZT3"/>
      <c r="GZU3"/>
      <c r="GZV3"/>
      <c r="GZW3"/>
      <c r="GZX3"/>
      <c r="GZY3"/>
      <c r="GZZ3"/>
      <c r="HAA3"/>
      <c r="HAB3"/>
      <c r="HAC3"/>
      <c r="HAD3"/>
      <c r="HAE3"/>
      <c r="HAF3"/>
      <c r="HAG3"/>
      <c r="HAH3"/>
      <c r="HAI3"/>
      <c r="HAJ3"/>
      <c r="HAK3"/>
      <c r="HAL3"/>
      <c r="HAM3"/>
      <c r="HAN3"/>
      <c r="HAO3"/>
      <c r="HAP3"/>
      <c r="HAQ3"/>
      <c r="HAR3"/>
      <c r="HAS3"/>
      <c r="HAT3"/>
      <c r="HAU3"/>
      <c r="HAV3"/>
      <c r="HAW3"/>
      <c r="HAX3"/>
      <c r="HAY3"/>
      <c r="HAZ3"/>
      <c r="HBA3"/>
      <c r="HBB3"/>
      <c r="HBC3"/>
      <c r="HBD3"/>
      <c r="HBE3"/>
      <c r="HBF3"/>
      <c r="HBG3"/>
      <c r="HBH3"/>
      <c r="HBI3"/>
      <c r="HBJ3"/>
      <c r="HBK3"/>
      <c r="HBL3"/>
      <c r="HBM3"/>
      <c r="HBN3"/>
      <c r="HBO3"/>
      <c r="HBP3"/>
      <c r="HBQ3"/>
      <c r="HBR3"/>
      <c r="HBS3"/>
      <c r="HBT3"/>
      <c r="HBU3"/>
      <c r="HBV3"/>
      <c r="HBW3"/>
      <c r="HBX3"/>
      <c r="HBY3"/>
      <c r="HBZ3"/>
      <c r="HCA3"/>
      <c r="HCB3"/>
      <c r="HCC3"/>
      <c r="HCD3"/>
      <c r="HCE3"/>
      <c r="HCF3"/>
      <c r="HCG3"/>
      <c r="HCH3"/>
      <c r="HCI3"/>
      <c r="HCJ3"/>
      <c r="HCK3"/>
      <c r="HCL3"/>
      <c r="HCM3"/>
      <c r="HCN3"/>
      <c r="HCO3"/>
      <c r="HCP3"/>
      <c r="HCQ3"/>
      <c r="HCR3"/>
      <c r="HCS3"/>
      <c r="HCT3"/>
      <c r="HCU3"/>
      <c r="HCV3"/>
      <c r="HCW3"/>
      <c r="HCX3"/>
      <c r="HCY3"/>
      <c r="HCZ3"/>
      <c r="HDA3"/>
      <c r="HDB3"/>
      <c r="HDC3"/>
      <c r="HDD3"/>
      <c r="HDE3"/>
      <c r="HDF3"/>
      <c r="HDG3"/>
      <c r="HDH3"/>
      <c r="HDI3"/>
      <c r="HDJ3"/>
      <c r="HDK3"/>
      <c r="HDL3"/>
      <c r="HDM3"/>
      <c r="HDN3"/>
      <c r="HDO3"/>
      <c r="HDP3"/>
      <c r="HDQ3"/>
      <c r="HDR3"/>
      <c r="HDS3"/>
      <c r="HDT3"/>
      <c r="HDU3"/>
      <c r="HDV3"/>
      <c r="HDW3"/>
      <c r="HDX3"/>
      <c r="HDY3"/>
      <c r="HDZ3"/>
      <c r="HEA3"/>
      <c r="HEB3"/>
      <c r="HEC3"/>
      <c r="HED3"/>
      <c r="HEE3"/>
      <c r="HEF3"/>
      <c r="HEG3"/>
      <c r="HEH3"/>
      <c r="HEI3"/>
      <c r="HEJ3"/>
      <c r="HEK3"/>
      <c r="HEL3"/>
      <c r="HEM3"/>
      <c r="HEN3"/>
      <c r="HEO3"/>
      <c r="HEP3"/>
      <c r="HEQ3"/>
      <c r="HER3"/>
      <c r="HES3"/>
      <c r="HET3"/>
      <c r="HEU3"/>
      <c r="HEV3"/>
      <c r="HEW3"/>
      <c r="HEX3"/>
      <c r="HEY3"/>
      <c r="HEZ3"/>
      <c r="HFA3"/>
      <c r="HFB3"/>
      <c r="HFC3"/>
      <c r="HFD3"/>
      <c r="HFE3"/>
      <c r="HFF3"/>
      <c r="HFG3"/>
      <c r="HFH3"/>
      <c r="HFI3"/>
      <c r="HFJ3"/>
      <c r="HFK3"/>
      <c r="HFL3"/>
      <c r="HFM3"/>
      <c r="HFN3"/>
      <c r="HFO3"/>
      <c r="HFP3"/>
      <c r="HFQ3"/>
      <c r="HFR3"/>
      <c r="HFS3"/>
      <c r="HFT3"/>
      <c r="HFU3"/>
      <c r="HFV3"/>
      <c r="HFW3"/>
      <c r="HFX3"/>
      <c r="HFY3"/>
      <c r="HFZ3"/>
      <c r="HGA3"/>
      <c r="HGB3"/>
      <c r="HGC3"/>
      <c r="HGD3"/>
      <c r="HGE3"/>
      <c r="HGF3"/>
      <c r="HGG3"/>
      <c r="HGH3"/>
      <c r="HGI3"/>
      <c r="HGJ3"/>
      <c r="HGK3"/>
      <c r="HGL3"/>
      <c r="HGM3"/>
      <c r="HGN3"/>
      <c r="HGO3"/>
      <c r="HGP3"/>
      <c r="HGQ3"/>
      <c r="HGR3"/>
      <c r="HGS3"/>
      <c r="HGT3"/>
      <c r="HGU3"/>
      <c r="HGV3"/>
      <c r="HGW3"/>
      <c r="HGX3"/>
      <c r="HGY3"/>
      <c r="HGZ3"/>
      <c r="HHA3"/>
      <c r="HHB3"/>
      <c r="HHC3"/>
      <c r="HHD3"/>
      <c r="HHE3"/>
      <c r="HHF3"/>
      <c r="HHG3"/>
      <c r="HHH3"/>
      <c r="HHI3"/>
      <c r="HHJ3"/>
      <c r="HHK3"/>
      <c r="HHL3"/>
      <c r="HHM3"/>
      <c r="HHN3"/>
      <c r="HHO3"/>
      <c r="HHP3"/>
      <c r="HHQ3"/>
      <c r="HHR3"/>
      <c r="HHS3"/>
      <c r="HHT3"/>
      <c r="HHU3"/>
      <c r="HHV3"/>
      <c r="HHW3"/>
      <c r="HHX3"/>
      <c r="HHY3"/>
      <c r="HHZ3"/>
      <c r="HIA3"/>
      <c r="HIB3"/>
      <c r="HIC3"/>
      <c r="HID3"/>
      <c r="HIE3"/>
      <c r="HIF3"/>
      <c r="HIG3"/>
      <c r="HIH3"/>
      <c r="HII3"/>
      <c r="HIJ3"/>
      <c r="HIK3"/>
      <c r="HIL3"/>
      <c r="HIM3"/>
      <c r="HIN3"/>
      <c r="HIO3"/>
      <c r="HIP3"/>
      <c r="HIQ3"/>
      <c r="HIR3"/>
      <c r="HIS3"/>
      <c r="HIT3"/>
      <c r="HIU3"/>
      <c r="HIV3"/>
      <c r="HIW3"/>
      <c r="HIX3"/>
      <c r="HIY3"/>
      <c r="HIZ3"/>
      <c r="HJA3"/>
      <c r="HJB3"/>
      <c r="HJC3"/>
      <c r="HJD3"/>
      <c r="HJE3"/>
      <c r="HJF3"/>
      <c r="HJG3"/>
      <c r="HJH3"/>
      <c r="HJI3"/>
      <c r="HJJ3"/>
      <c r="HJK3"/>
      <c r="HJL3"/>
      <c r="HJM3"/>
      <c r="HJN3"/>
      <c r="HJO3"/>
      <c r="HJP3"/>
      <c r="HJQ3"/>
      <c r="HJR3"/>
      <c r="HJS3"/>
      <c r="HJT3"/>
      <c r="HJU3"/>
      <c r="HJV3"/>
      <c r="HJW3"/>
      <c r="HJX3"/>
      <c r="HJY3"/>
      <c r="HJZ3"/>
      <c r="HKA3"/>
      <c r="HKB3"/>
      <c r="HKC3"/>
      <c r="HKD3"/>
      <c r="HKE3"/>
      <c r="HKF3"/>
      <c r="HKG3"/>
      <c r="HKH3"/>
      <c r="HKI3"/>
      <c r="HKJ3"/>
      <c r="HKK3"/>
      <c r="HKL3"/>
      <c r="HKM3"/>
      <c r="HKN3"/>
      <c r="HKO3"/>
      <c r="HKP3"/>
      <c r="HKQ3"/>
      <c r="HKR3"/>
      <c r="HKS3"/>
      <c r="HKT3"/>
      <c r="HKU3"/>
      <c r="HKV3"/>
      <c r="HKW3"/>
      <c r="HKX3"/>
      <c r="HKY3"/>
      <c r="HKZ3"/>
      <c r="HLA3"/>
      <c r="HLB3"/>
      <c r="HLC3"/>
      <c r="HLD3"/>
      <c r="HLE3"/>
      <c r="HLF3"/>
      <c r="HLG3"/>
      <c r="HLH3"/>
      <c r="HLI3"/>
      <c r="HLJ3"/>
      <c r="HLK3"/>
      <c r="HLL3"/>
      <c r="HLM3"/>
      <c r="HLN3"/>
      <c r="HLO3"/>
      <c r="HLP3"/>
      <c r="HLQ3"/>
      <c r="HLR3"/>
      <c r="HLS3"/>
      <c r="HLT3"/>
      <c r="HLU3"/>
      <c r="HLV3"/>
      <c r="HLW3"/>
      <c r="HLX3"/>
      <c r="HLY3"/>
      <c r="HLZ3"/>
      <c r="HMA3"/>
      <c r="HMB3"/>
      <c r="HMC3"/>
      <c r="HMD3"/>
      <c r="HME3"/>
      <c r="HMF3"/>
      <c r="HMG3"/>
      <c r="HMH3"/>
      <c r="HMI3"/>
      <c r="HMJ3"/>
      <c r="HMK3"/>
      <c r="HML3"/>
      <c r="HMM3"/>
      <c r="HMN3"/>
      <c r="HMO3"/>
      <c r="HMP3"/>
      <c r="HMQ3"/>
      <c r="HMR3"/>
      <c r="HMS3"/>
      <c r="HMT3"/>
      <c r="HMU3"/>
      <c r="HMV3"/>
      <c r="HMW3"/>
      <c r="HMX3"/>
      <c r="HMY3"/>
      <c r="HMZ3"/>
      <c r="HNA3"/>
      <c r="HNB3"/>
      <c r="HNC3"/>
      <c r="HND3"/>
      <c r="HNE3"/>
      <c r="HNF3"/>
      <c r="HNG3"/>
      <c r="HNH3"/>
      <c r="HNI3"/>
      <c r="HNJ3"/>
      <c r="HNK3"/>
      <c r="HNL3"/>
      <c r="HNM3"/>
      <c r="HNN3"/>
      <c r="HNO3"/>
      <c r="HNP3"/>
      <c r="HNQ3"/>
      <c r="HNR3"/>
      <c r="HNS3"/>
      <c r="HNT3"/>
      <c r="HNU3"/>
      <c r="HNV3"/>
      <c r="HNW3"/>
      <c r="HNX3"/>
      <c r="HNY3"/>
      <c r="HNZ3"/>
      <c r="HOA3"/>
      <c r="HOB3"/>
      <c r="HOC3"/>
      <c r="HOD3"/>
      <c r="HOE3"/>
      <c r="HOF3"/>
      <c r="HOG3"/>
      <c r="HOH3"/>
      <c r="HOI3"/>
      <c r="HOJ3"/>
      <c r="HOK3"/>
      <c r="HOL3"/>
      <c r="HOM3"/>
      <c r="HON3"/>
      <c r="HOO3"/>
      <c r="HOP3"/>
      <c r="HOQ3"/>
      <c r="HOR3"/>
      <c r="HOS3"/>
      <c r="HOT3"/>
      <c r="HOU3"/>
      <c r="HOV3"/>
      <c r="HOW3"/>
      <c r="HOX3"/>
      <c r="HOY3"/>
      <c r="HOZ3"/>
      <c r="HPA3"/>
      <c r="HPB3"/>
      <c r="HPC3"/>
      <c r="HPD3"/>
      <c r="HPE3"/>
      <c r="HPF3"/>
      <c r="HPG3"/>
      <c r="HPH3"/>
      <c r="HPI3"/>
      <c r="HPJ3"/>
      <c r="HPK3"/>
      <c r="HPL3"/>
      <c r="HPM3"/>
      <c r="HPN3"/>
      <c r="HPO3"/>
      <c r="HPP3"/>
      <c r="HPQ3"/>
      <c r="HPR3"/>
      <c r="HPS3"/>
      <c r="HPT3"/>
      <c r="HPU3"/>
      <c r="HPV3"/>
      <c r="HPW3"/>
      <c r="HPX3"/>
      <c r="HPY3"/>
      <c r="HPZ3"/>
      <c r="HQA3"/>
      <c r="HQB3"/>
      <c r="HQC3"/>
      <c r="HQD3"/>
      <c r="HQE3"/>
      <c r="HQF3"/>
      <c r="HQG3"/>
      <c r="HQH3"/>
      <c r="HQI3"/>
      <c r="HQJ3"/>
      <c r="HQK3"/>
      <c r="HQL3"/>
      <c r="HQM3"/>
      <c r="HQN3"/>
      <c r="HQO3"/>
      <c r="HQP3"/>
      <c r="HQQ3"/>
      <c r="HQR3"/>
      <c r="HQS3"/>
      <c r="HQT3"/>
      <c r="HQU3"/>
      <c r="HQV3"/>
      <c r="HQW3"/>
      <c r="HQX3"/>
      <c r="HQY3"/>
      <c r="HQZ3"/>
      <c r="HRA3"/>
      <c r="HRB3"/>
      <c r="HRC3"/>
      <c r="HRD3"/>
      <c r="HRE3"/>
      <c r="HRF3"/>
      <c r="HRG3"/>
      <c r="HRH3"/>
      <c r="HRI3"/>
      <c r="HRJ3"/>
      <c r="HRK3"/>
      <c r="HRL3"/>
      <c r="HRM3"/>
      <c r="HRN3"/>
      <c r="HRO3"/>
      <c r="HRP3"/>
      <c r="HRQ3"/>
      <c r="HRR3"/>
      <c r="HRS3"/>
      <c r="HRT3"/>
      <c r="HRU3"/>
      <c r="HRV3"/>
      <c r="HRW3"/>
      <c r="HRX3"/>
      <c r="HRY3"/>
      <c r="HRZ3"/>
      <c r="HSA3"/>
      <c r="HSB3"/>
      <c r="HSC3"/>
      <c r="HSD3"/>
      <c r="HSE3"/>
      <c r="HSF3"/>
      <c r="HSG3"/>
      <c r="HSH3"/>
      <c r="HSI3"/>
      <c r="HSJ3"/>
      <c r="HSK3"/>
      <c r="HSL3"/>
      <c r="HSM3"/>
      <c r="HSN3"/>
      <c r="HSO3"/>
      <c r="HSP3"/>
      <c r="HSQ3"/>
      <c r="HSR3"/>
      <c r="HSS3"/>
      <c r="HST3"/>
      <c r="HSU3"/>
      <c r="HSV3"/>
      <c r="HSW3"/>
      <c r="HSX3"/>
      <c r="HSY3"/>
      <c r="HSZ3"/>
      <c r="HTA3"/>
      <c r="HTB3"/>
      <c r="HTC3"/>
      <c r="HTD3"/>
      <c r="HTE3"/>
      <c r="HTF3"/>
      <c r="HTG3"/>
      <c r="HTH3"/>
      <c r="HTI3"/>
      <c r="HTJ3"/>
      <c r="HTK3"/>
      <c r="HTL3"/>
      <c r="HTM3"/>
      <c r="HTN3"/>
      <c r="HTO3"/>
      <c r="HTP3"/>
      <c r="HTQ3"/>
      <c r="HTR3"/>
      <c r="HTS3"/>
      <c r="HTT3"/>
      <c r="HTU3"/>
      <c r="HTV3"/>
      <c r="HTW3"/>
      <c r="HTX3"/>
      <c r="HTY3"/>
      <c r="HTZ3"/>
      <c r="HUA3"/>
      <c r="HUB3"/>
      <c r="HUC3"/>
      <c r="HUD3"/>
      <c r="HUE3"/>
      <c r="HUF3"/>
      <c r="HUG3"/>
      <c r="HUH3"/>
      <c r="HUI3"/>
      <c r="HUJ3"/>
      <c r="HUK3"/>
      <c r="HUL3"/>
      <c r="HUM3"/>
      <c r="HUN3"/>
      <c r="HUO3"/>
      <c r="HUP3"/>
      <c r="HUQ3"/>
      <c r="HUR3"/>
      <c r="HUS3"/>
      <c r="HUT3"/>
      <c r="HUU3"/>
      <c r="HUV3"/>
      <c r="HUW3"/>
      <c r="HUX3"/>
      <c r="HUY3"/>
      <c r="HUZ3"/>
      <c r="HVA3"/>
      <c r="HVB3"/>
      <c r="HVC3"/>
      <c r="HVD3"/>
      <c r="HVE3"/>
      <c r="HVF3"/>
      <c r="HVG3"/>
      <c r="HVH3"/>
      <c r="HVI3"/>
      <c r="HVJ3"/>
      <c r="HVK3"/>
      <c r="HVL3"/>
      <c r="HVM3"/>
      <c r="HVN3"/>
      <c r="HVO3"/>
      <c r="HVP3"/>
      <c r="HVQ3"/>
      <c r="HVR3"/>
      <c r="HVS3"/>
      <c r="HVT3"/>
      <c r="HVU3"/>
      <c r="HVV3"/>
      <c r="HVW3"/>
      <c r="HVX3"/>
      <c r="HVY3"/>
      <c r="HVZ3"/>
      <c r="HWA3"/>
      <c r="HWB3"/>
      <c r="HWC3"/>
      <c r="HWD3"/>
      <c r="HWE3"/>
      <c r="HWF3"/>
      <c r="HWG3"/>
      <c r="HWH3"/>
      <c r="HWI3"/>
      <c r="HWJ3"/>
      <c r="HWK3"/>
      <c r="HWL3"/>
      <c r="HWM3"/>
      <c r="HWN3"/>
      <c r="HWO3"/>
      <c r="HWP3"/>
      <c r="HWQ3"/>
      <c r="HWR3"/>
      <c r="HWS3"/>
      <c r="HWT3"/>
      <c r="HWU3"/>
      <c r="HWV3"/>
      <c r="HWW3"/>
      <c r="HWX3"/>
      <c r="HWY3"/>
      <c r="HWZ3"/>
      <c r="HXA3"/>
      <c r="HXB3"/>
      <c r="HXC3"/>
      <c r="HXD3"/>
      <c r="HXE3"/>
      <c r="HXF3"/>
      <c r="HXG3"/>
      <c r="HXH3"/>
      <c r="HXI3"/>
      <c r="HXJ3"/>
      <c r="HXK3"/>
      <c r="HXL3"/>
      <c r="HXM3"/>
      <c r="HXN3"/>
      <c r="HXO3"/>
      <c r="HXP3"/>
      <c r="HXQ3"/>
      <c r="HXR3"/>
      <c r="HXS3"/>
      <c r="HXT3"/>
      <c r="HXU3"/>
      <c r="HXV3"/>
      <c r="HXW3"/>
      <c r="HXX3"/>
      <c r="HXY3"/>
      <c r="HXZ3"/>
      <c r="HYA3"/>
      <c r="HYB3"/>
      <c r="HYC3"/>
      <c r="HYD3"/>
      <c r="HYE3"/>
      <c r="HYF3"/>
      <c r="HYG3"/>
      <c r="HYH3"/>
      <c r="HYI3"/>
      <c r="HYJ3"/>
      <c r="HYK3"/>
      <c r="HYL3"/>
      <c r="HYM3"/>
      <c r="HYN3"/>
      <c r="HYO3"/>
      <c r="HYP3"/>
      <c r="HYQ3"/>
      <c r="HYR3"/>
      <c r="HYS3"/>
      <c r="HYT3"/>
      <c r="HYU3"/>
      <c r="HYV3"/>
      <c r="HYW3"/>
      <c r="HYX3"/>
      <c r="HYY3"/>
      <c r="HYZ3"/>
      <c r="HZA3"/>
      <c r="HZB3"/>
      <c r="HZC3"/>
      <c r="HZD3"/>
      <c r="HZE3"/>
      <c r="HZF3"/>
      <c r="HZG3"/>
      <c r="HZH3"/>
      <c r="HZI3"/>
      <c r="HZJ3"/>
      <c r="HZK3"/>
      <c r="HZL3"/>
      <c r="HZM3"/>
      <c r="HZN3"/>
      <c r="HZO3"/>
      <c r="HZP3"/>
      <c r="HZQ3"/>
      <c r="HZR3"/>
      <c r="HZS3"/>
      <c r="HZT3"/>
      <c r="HZU3"/>
      <c r="HZV3"/>
      <c r="HZW3"/>
      <c r="HZX3"/>
      <c r="HZY3"/>
      <c r="HZZ3"/>
      <c r="IAA3"/>
      <c r="IAB3"/>
      <c r="IAC3"/>
      <c r="IAD3"/>
      <c r="IAE3"/>
      <c r="IAF3"/>
      <c r="IAG3"/>
      <c r="IAH3"/>
      <c r="IAI3"/>
      <c r="IAJ3"/>
      <c r="IAK3"/>
      <c r="IAL3"/>
      <c r="IAM3"/>
      <c r="IAN3"/>
      <c r="IAO3"/>
      <c r="IAP3"/>
      <c r="IAQ3"/>
      <c r="IAR3"/>
      <c r="IAS3"/>
      <c r="IAT3"/>
      <c r="IAU3"/>
      <c r="IAV3"/>
      <c r="IAW3"/>
      <c r="IAX3"/>
      <c r="IAY3"/>
      <c r="IAZ3"/>
      <c r="IBA3"/>
      <c r="IBB3"/>
      <c r="IBC3"/>
      <c r="IBD3"/>
      <c r="IBE3"/>
      <c r="IBF3"/>
      <c r="IBG3"/>
      <c r="IBH3"/>
      <c r="IBI3"/>
      <c r="IBJ3"/>
      <c r="IBK3"/>
      <c r="IBL3"/>
      <c r="IBM3"/>
      <c r="IBN3"/>
      <c r="IBO3"/>
      <c r="IBP3"/>
      <c r="IBQ3"/>
      <c r="IBR3"/>
      <c r="IBS3"/>
      <c r="IBT3"/>
      <c r="IBU3"/>
      <c r="IBV3"/>
      <c r="IBW3"/>
      <c r="IBX3"/>
      <c r="IBY3"/>
      <c r="IBZ3"/>
      <c r="ICA3"/>
      <c r="ICB3"/>
      <c r="ICC3"/>
      <c r="ICD3"/>
      <c r="ICE3"/>
      <c r="ICF3"/>
      <c r="ICG3"/>
      <c r="ICH3"/>
      <c r="ICI3"/>
      <c r="ICJ3"/>
      <c r="ICK3"/>
      <c r="ICL3"/>
      <c r="ICM3"/>
      <c r="ICN3"/>
      <c r="ICO3"/>
      <c r="ICP3"/>
      <c r="ICQ3"/>
      <c r="ICR3"/>
      <c r="ICS3"/>
      <c r="ICT3"/>
      <c r="ICU3"/>
      <c r="ICV3"/>
      <c r="ICW3"/>
      <c r="ICX3"/>
      <c r="ICY3"/>
      <c r="ICZ3"/>
      <c r="IDA3"/>
      <c r="IDB3"/>
      <c r="IDC3"/>
      <c r="IDD3"/>
      <c r="IDE3"/>
      <c r="IDF3"/>
      <c r="IDG3"/>
      <c r="IDH3"/>
      <c r="IDI3"/>
      <c r="IDJ3"/>
      <c r="IDK3"/>
      <c r="IDL3"/>
      <c r="IDM3"/>
      <c r="IDN3"/>
      <c r="IDO3"/>
      <c r="IDP3"/>
      <c r="IDQ3"/>
      <c r="IDR3"/>
      <c r="IDS3"/>
      <c r="IDT3"/>
      <c r="IDU3"/>
      <c r="IDV3"/>
      <c r="IDW3"/>
      <c r="IDX3"/>
      <c r="IDY3"/>
      <c r="IDZ3"/>
      <c r="IEA3"/>
      <c r="IEB3"/>
      <c r="IEC3"/>
      <c r="IED3"/>
      <c r="IEE3"/>
      <c r="IEF3"/>
      <c r="IEG3"/>
      <c r="IEH3"/>
      <c r="IEI3"/>
      <c r="IEJ3"/>
      <c r="IEK3"/>
      <c r="IEL3"/>
      <c r="IEM3"/>
      <c r="IEN3"/>
      <c r="IEO3"/>
      <c r="IEP3"/>
      <c r="IEQ3"/>
      <c r="IER3"/>
      <c r="IES3"/>
      <c r="IET3"/>
      <c r="IEU3"/>
      <c r="IEV3"/>
      <c r="IEW3"/>
      <c r="IEX3"/>
      <c r="IEY3"/>
      <c r="IEZ3"/>
      <c r="IFA3"/>
      <c r="IFB3"/>
      <c r="IFC3"/>
      <c r="IFD3"/>
      <c r="IFE3"/>
      <c r="IFF3"/>
      <c r="IFG3"/>
      <c r="IFH3"/>
      <c r="IFI3"/>
      <c r="IFJ3"/>
      <c r="IFK3"/>
      <c r="IFL3"/>
      <c r="IFM3"/>
      <c r="IFN3"/>
      <c r="IFO3"/>
      <c r="IFP3"/>
      <c r="IFQ3"/>
      <c r="IFR3"/>
      <c r="IFS3"/>
      <c r="IFT3"/>
      <c r="IFU3"/>
      <c r="IFV3"/>
      <c r="IFW3"/>
      <c r="IFX3"/>
      <c r="IFY3"/>
      <c r="IFZ3"/>
      <c r="IGA3"/>
      <c r="IGB3"/>
      <c r="IGC3"/>
      <c r="IGD3"/>
      <c r="IGE3"/>
      <c r="IGF3"/>
      <c r="IGG3"/>
      <c r="IGH3"/>
      <c r="IGI3"/>
      <c r="IGJ3"/>
      <c r="IGK3"/>
      <c r="IGL3"/>
      <c r="IGM3"/>
      <c r="IGN3"/>
      <c r="IGO3"/>
      <c r="IGP3"/>
      <c r="IGQ3"/>
      <c r="IGR3"/>
      <c r="IGS3"/>
      <c r="IGT3"/>
      <c r="IGU3"/>
      <c r="IGV3"/>
      <c r="IGW3"/>
      <c r="IGX3"/>
      <c r="IGY3"/>
      <c r="IGZ3"/>
      <c r="IHA3"/>
      <c r="IHB3"/>
      <c r="IHC3"/>
      <c r="IHD3"/>
      <c r="IHE3"/>
      <c r="IHF3"/>
      <c r="IHG3"/>
      <c r="IHH3"/>
      <c r="IHI3"/>
      <c r="IHJ3"/>
      <c r="IHK3"/>
      <c r="IHL3"/>
      <c r="IHM3"/>
      <c r="IHN3"/>
      <c r="IHO3"/>
      <c r="IHP3"/>
      <c r="IHQ3"/>
      <c r="IHR3"/>
      <c r="IHS3"/>
      <c r="IHT3"/>
      <c r="IHU3"/>
      <c r="IHV3"/>
      <c r="IHW3"/>
      <c r="IHX3"/>
      <c r="IHY3"/>
      <c r="IHZ3"/>
      <c r="IIA3"/>
      <c r="IIB3"/>
      <c r="IIC3"/>
      <c r="IID3"/>
      <c r="IIE3"/>
      <c r="IIF3"/>
      <c r="IIG3"/>
      <c r="IIH3"/>
      <c r="III3"/>
      <c r="IIJ3"/>
      <c r="IIK3"/>
      <c r="IIL3"/>
      <c r="IIM3"/>
      <c r="IIN3"/>
      <c r="IIO3"/>
      <c r="IIP3"/>
      <c r="IIQ3"/>
      <c r="IIR3"/>
      <c r="IIS3"/>
      <c r="IIT3"/>
      <c r="IIU3"/>
      <c r="IIV3"/>
      <c r="IIW3"/>
      <c r="IIX3"/>
      <c r="IIY3"/>
      <c r="IIZ3"/>
      <c r="IJA3"/>
      <c r="IJB3"/>
      <c r="IJC3"/>
      <c r="IJD3"/>
      <c r="IJE3"/>
      <c r="IJF3"/>
      <c r="IJG3"/>
      <c r="IJH3"/>
      <c r="IJI3"/>
      <c r="IJJ3"/>
      <c r="IJK3"/>
      <c r="IJL3"/>
      <c r="IJM3"/>
      <c r="IJN3"/>
      <c r="IJO3"/>
      <c r="IJP3"/>
      <c r="IJQ3"/>
      <c r="IJR3"/>
      <c r="IJS3"/>
      <c r="IJT3"/>
      <c r="IJU3"/>
      <c r="IJV3"/>
      <c r="IJW3"/>
      <c r="IJX3"/>
      <c r="IJY3"/>
      <c r="IJZ3"/>
      <c r="IKA3"/>
      <c r="IKB3"/>
      <c r="IKC3"/>
      <c r="IKD3"/>
      <c r="IKE3"/>
      <c r="IKF3"/>
      <c r="IKG3"/>
      <c r="IKH3"/>
      <c r="IKI3"/>
      <c r="IKJ3"/>
      <c r="IKK3"/>
      <c r="IKL3"/>
      <c r="IKM3"/>
      <c r="IKN3"/>
      <c r="IKO3"/>
      <c r="IKP3"/>
      <c r="IKQ3"/>
      <c r="IKR3"/>
      <c r="IKS3"/>
      <c r="IKT3"/>
      <c r="IKU3"/>
      <c r="IKV3"/>
      <c r="IKW3"/>
      <c r="IKX3"/>
      <c r="IKY3"/>
      <c r="IKZ3"/>
      <c r="ILA3"/>
      <c r="ILB3"/>
      <c r="ILC3"/>
      <c r="ILD3"/>
      <c r="ILE3"/>
      <c r="ILF3"/>
      <c r="ILG3"/>
      <c r="ILH3"/>
      <c r="ILI3"/>
      <c r="ILJ3"/>
      <c r="ILK3"/>
      <c r="ILL3"/>
      <c r="ILM3"/>
      <c r="ILN3"/>
      <c r="ILO3"/>
      <c r="ILP3"/>
      <c r="ILQ3"/>
      <c r="ILR3"/>
      <c r="ILS3"/>
      <c r="ILT3"/>
      <c r="ILU3"/>
      <c r="ILV3"/>
      <c r="ILW3"/>
      <c r="ILX3"/>
      <c r="ILY3"/>
      <c r="ILZ3"/>
      <c r="IMA3"/>
      <c r="IMB3"/>
      <c r="IMC3"/>
      <c r="IMD3"/>
      <c r="IME3"/>
      <c r="IMF3"/>
      <c r="IMG3"/>
      <c r="IMH3"/>
      <c r="IMI3"/>
      <c r="IMJ3"/>
      <c r="IMK3"/>
      <c r="IML3"/>
      <c r="IMM3"/>
      <c r="IMN3"/>
      <c r="IMO3"/>
      <c r="IMP3"/>
      <c r="IMQ3"/>
      <c r="IMR3"/>
      <c r="IMS3"/>
      <c r="IMT3"/>
      <c r="IMU3"/>
      <c r="IMV3"/>
      <c r="IMW3"/>
      <c r="IMX3"/>
      <c r="IMY3"/>
      <c r="IMZ3"/>
      <c r="INA3"/>
      <c r="INB3"/>
      <c r="INC3"/>
      <c r="IND3"/>
      <c r="INE3"/>
      <c r="INF3"/>
      <c r="ING3"/>
      <c r="INH3"/>
      <c r="INI3"/>
      <c r="INJ3"/>
      <c r="INK3"/>
      <c r="INL3"/>
      <c r="INM3"/>
      <c r="INN3"/>
      <c r="INO3"/>
      <c r="INP3"/>
      <c r="INQ3"/>
      <c r="INR3"/>
      <c r="INS3"/>
      <c r="INT3"/>
      <c r="INU3"/>
      <c r="INV3"/>
      <c r="INW3"/>
      <c r="INX3"/>
      <c r="INY3"/>
      <c r="INZ3"/>
      <c r="IOA3"/>
      <c r="IOB3"/>
      <c r="IOC3"/>
      <c r="IOD3"/>
      <c r="IOE3"/>
      <c r="IOF3"/>
      <c r="IOG3"/>
      <c r="IOH3"/>
      <c r="IOI3"/>
      <c r="IOJ3"/>
      <c r="IOK3"/>
      <c r="IOL3"/>
      <c r="IOM3"/>
      <c r="ION3"/>
      <c r="IOO3"/>
      <c r="IOP3"/>
      <c r="IOQ3"/>
      <c r="IOR3"/>
      <c r="IOS3"/>
      <c r="IOT3"/>
      <c r="IOU3"/>
      <c r="IOV3"/>
      <c r="IOW3"/>
      <c r="IOX3"/>
      <c r="IOY3"/>
      <c r="IOZ3"/>
      <c r="IPA3"/>
      <c r="IPB3"/>
      <c r="IPC3"/>
      <c r="IPD3"/>
      <c r="IPE3"/>
      <c r="IPF3"/>
      <c r="IPG3"/>
      <c r="IPH3"/>
      <c r="IPI3"/>
      <c r="IPJ3"/>
      <c r="IPK3"/>
      <c r="IPL3"/>
      <c r="IPM3"/>
      <c r="IPN3"/>
      <c r="IPO3"/>
      <c r="IPP3"/>
      <c r="IPQ3"/>
      <c r="IPR3"/>
      <c r="IPS3"/>
      <c r="IPT3"/>
      <c r="IPU3"/>
      <c r="IPV3"/>
      <c r="IPW3"/>
      <c r="IPX3"/>
      <c r="IPY3"/>
      <c r="IPZ3"/>
      <c r="IQA3"/>
      <c r="IQB3"/>
      <c r="IQC3"/>
      <c r="IQD3"/>
      <c r="IQE3"/>
      <c r="IQF3"/>
      <c r="IQG3"/>
      <c r="IQH3"/>
      <c r="IQI3"/>
      <c r="IQJ3"/>
      <c r="IQK3"/>
      <c r="IQL3"/>
      <c r="IQM3"/>
      <c r="IQN3"/>
      <c r="IQO3"/>
      <c r="IQP3"/>
      <c r="IQQ3"/>
      <c r="IQR3"/>
      <c r="IQS3"/>
      <c r="IQT3"/>
      <c r="IQU3"/>
      <c r="IQV3"/>
      <c r="IQW3"/>
      <c r="IQX3"/>
      <c r="IQY3"/>
      <c r="IQZ3"/>
      <c r="IRA3"/>
      <c r="IRB3"/>
      <c r="IRC3"/>
      <c r="IRD3"/>
      <c r="IRE3"/>
      <c r="IRF3"/>
      <c r="IRG3"/>
      <c r="IRH3"/>
      <c r="IRI3"/>
      <c r="IRJ3"/>
      <c r="IRK3"/>
      <c r="IRL3"/>
      <c r="IRM3"/>
      <c r="IRN3"/>
      <c r="IRO3"/>
      <c r="IRP3"/>
      <c r="IRQ3"/>
      <c r="IRR3"/>
      <c r="IRS3"/>
      <c r="IRT3"/>
      <c r="IRU3"/>
      <c r="IRV3"/>
      <c r="IRW3"/>
      <c r="IRX3"/>
      <c r="IRY3"/>
      <c r="IRZ3"/>
      <c r="ISA3"/>
      <c r="ISB3"/>
      <c r="ISC3"/>
      <c r="ISD3"/>
      <c r="ISE3"/>
      <c r="ISF3"/>
      <c r="ISG3"/>
      <c r="ISH3"/>
      <c r="ISI3"/>
      <c r="ISJ3"/>
      <c r="ISK3"/>
      <c r="ISL3"/>
      <c r="ISM3"/>
      <c r="ISN3"/>
      <c r="ISO3"/>
      <c r="ISP3"/>
      <c r="ISQ3"/>
      <c r="ISR3"/>
      <c r="ISS3"/>
      <c r="IST3"/>
      <c r="ISU3"/>
      <c r="ISV3"/>
      <c r="ISW3"/>
      <c r="ISX3"/>
      <c r="ISY3"/>
      <c r="ISZ3"/>
      <c r="ITA3"/>
      <c r="ITB3"/>
      <c r="ITC3"/>
      <c r="ITD3"/>
      <c r="ITE3"/>
      <c r="ITF3"/>
      <c r="ITG3"/>
      <c r="ITH3"/>
      <c r="ITI3"/>
      <c r="ITJ3"/>
      <c r="ITK3"/>
      <c r="ITL3"/>
      <c r="ITM3"/>
      <c r="ITN3"/>
      <c r="ITO3"/>
      <c r="ITP3"/>
      <c r="ITQ3"/>
      <c r="ITR3"/>
      <c r="ITS3"/>
      <c r="ITT3"/>
      <c r="ITU3"/>
      <c r="ITV3"/>
      <c r="ITW3"/>
      <c r="ITX3"/>
      <c r="ITY3"/>
      <c r="ITZ3"/>
      <c r="IUA3"/>
      <c r="IUB3"/>
      <c r="IUC3"/>
      <c r="IUD3"/>
      <c r="IUE3"/>
      <c r="IUF3"/>
      <c r="IUG3"/>
      <c r="IUH3"/>
      <c r="IUI3"/>
      <c r="IUJ3"/>
      <c r="IUK3"/>
      <c r="IUL3"/>
      <c r="IUM3"/>
      <c r="IUN3"/>
      <c r="IUO3"/>
      <c r="IUP3"/>
      <c r="IUQ3"/>
      <c r="IUR3"/>
      <c r="IUS3"/>
      <c r="IUT3"/>
      <c r="IUU3"/>
      <c r="IUV3"/>
      <c r="IUW3"/>
      <c r="IUX3"/>
      <c r="IUY3"/>
      <c r="IUZ3"/>
      <c r="IVA3"/>
      <c r="IVB3"/>
      <c r="IVC3"/>
      <c r="IVD3"/>
      <c r="IVE3"/>
      <c r="IVF3"/>
      <c r="IVG3"/>
      <c r="IVH3"/>
      <c r="IVI3"/>
      <c r="IVJ3"/>
      <c r="IVK3"/>
      <c r="IVL3"/>
      <c r="IVM3"/>
      <c r="IVN3"/>
      <c r="IVO3"/>
      <c r="IVP3"/>
      <c r="IVQ3"/>
      <c r="IVR3"/>
      <c r="IVS3"/>
      <c r="IVT3"/>
      <c r="IVU3"/>
      <c r="IVV3"/>
      <c r="IVW3"/>
      <c r="IVX3"/>
      <c r="IVY3"/>
      <c r="IVZ3"/>
      <c r="IWA3"/>
      <c r="IWB3"/>
      <c r="IWC3"/>
      <c r="IWD3"/>
      <c r="IWE3"/>
      <c r="IWF3"/>
      <c r="IWG3"/>
      <c r="IWH3"/>
      <c r="IWI3"/>
      <c r="IWJ3"/>
      <c r="IWK3"/>
      <c r="IWL3"/>
      <c r="IWM3"/>
      <c r="IWN3"/>
      <c r="IWO3"/>
      <c r="IWP3"/>
      <c r="IWQ3"/>
      <c r="IWR3"/>
      <c r="IWS3"/>
      <c r="IWT3"/>
      <c r="IWU3"/>
      <c r="IWV3"/>
      <c r="IWW3"/>
      <c r="IWX3"/>
      <c r="IWY3"/>
      <c r="IWZ3"/>
      <c r="IXA3"/>
      <c r="IXB3"/>
      <c r="IXC3"/>
      <c r="IXD3"/>
      <c r="IXE3"/>
      <c r="IXF3"/>
      <c r="IXG3"/>
      <c r="IXH3"/>
      <c r="IXI3"/>
      <c r="IXJ3"/>
      <c r="IXK3"/>
      <c r="IXL3"/>
      <c r="IXM3"/>
      <c r="IXN3"/>
      <c r="IXO3"/>
      <c r="IXP3"/>
      <c r="IXQ3"/>
      <c r="IXR3"/>
      <c r="IXS3"/>
      <c r="IXT3"/>
      <c r="IXU3"/>
      <c r="IXV3"/>
      <c r="IXW3"/>
      <c r="IXX3"/>
      <c r="IXY3"/>
      <c r="IXZ3"/>
      <c r="IYA3"/>
      <c r="IYB3"/>
      <c r="IYC3"/>
      <c r="IYD3"/>
      <c r="IYE3"/>
      <c r="IYF3"/>
      <c r="IYG3"/>
      <c r="IYH3"/>
      <c r="IYI3"/>
      <c r="IYJ3"/>
      <c r="IYK3"/>
      <c r="IYL3"/>
      <c r="IYM3"/>
      <c r="IYN3"/>
      <c r="IYO3"/>
      <c r="IYP3"/>
      <c r="IYQ3"/>
      <c r="IYR3"/>
      <c r="IYS3"/>
      <c r="IYT3"/>
      <c r="IYU3"/>
      <c r="IYV3"/>
      <c r="IYW3"/>
      <c r="IYX3"/>
      <c r="IYY3"/>
      <c r="IYZ3"/>
      <c r="IZA3"/>
      <c r="IZB3"/>
      <c r="IZC3"/>
      <c r="IZD3"/>
      <c r="IZE3"/>
      <c r="IZF3"/>
      <c r="IZG3"/>
      <c r="IZH3"/>
      <c r="IZI3"/>
      <c r="IZJ3"/>
      <c r="IZK3"/>
      <c r="IZL3"/>
      <c r="IZM3"/>
      <c r="IZN3"/>
      <c r="IZO3"/>
      <c r="IZP3"/>
      <c r="IZQ3"/>
      <c r="IZR3"/>
      <c r="IZS3"/>
      <c r="IZT3"/>
      <c r="IZU3"/>
      <c r="IZV3"/>
      <c r="IZW3"/>
      <c r="IZX3"/>
      <c r="IZY3"/>
      <c r="IZZ3"/>
      <c r="JAA3"/>
      <c r="JAB3"/>
      <c r="JAC3"/>
      <c r="JAD3"/>
      <c r="JAE3"/>
      <c r="JAF3"/>
      <c r="JAG3"/>
      <c r="JAH3"/>
      <c r="JAI3"/>
      <c r="JAJ3"/>
      <c r="JAK3"/>
      <c r="JAL3"/>
      <c r="JAM3"/>
      <c r="JAN3"/>
      <c r="JAO3"/>
      <c r="JAP3"/>
      <c r="JAQ3"/>
      <c r="JAR3"/>
      <c r="JAS3"/>
      <c r="JAT3"/>
      <c r="JAU3"/>
      <c r="JAV3"/>
      <c r="JAW3"/>
      <c r="JAX3"/>
      <c r="JAY3"/>
      <c r="JAZ3"/>
      <c r="JBA3"/>
      <c r="JBB3"/>
      <c r="JBC3"/>
      <c r="JBD3"/>
      <c r="JBE3"/>
      <c r="JBF3"/>
      <c r="JBG3"/>
      <c r="JBH3"/>
      <c r="JBI3"/>
      <c r="JBJ3"/>
      <c r="JBK3"/>
      <c r="JBL3"/>
      <c r="JBM3"/>
      <c r="JBN3"/>
      <c r="JBO3"/>
      <c r="JBP3"/>
      <c r="JBQ3"/>
      <c r="JBR3"/>
      <c r="JBS3"/>
      <c r="JBT3"/>
      <c r="JBU3"/>
      <c r="JBV3"/>
      <c r="JBW3"/>
      <c r="JBX3"/>
      <c r="JBY3"/>
      <c r="JBZ3"/>
      <c r="JCA3"/>
      <c r="JCB3"/>
      <c r="JCC3"/>
      <c r="JCD3"/>
      <c r="JCE3"/>
      <c r="JCF3"/>
      <c r="JCG3"/>
      <c r="JCH3"/>
      <c r="JCI3"/>
      <c r="JCJ3"/>
      <c r="JCK3"/>
      <c r="JCL3"/>
      <c r="JCM3"/>
      <c r="JCN3"/>
      <c r="JCO3"/>
      <c r="JCP3"/>
      <c r="JCQ3"/>
      <c r="JCR3"/>
      <c r="JCS3"/>
      <c r="JCT3"/>
      <c r="JCU3"/>
      <c r="JCV3"/>
      <c r="JCW3"/>
      <c r="JCX3"/>
      <c r="JCY3"/>
      <c r="JCZ3"/>
      <c r="JDA3"/>
      <c r="JDB3"/>
      <c r="JDC3"/>
      <c r="JDD3"/>
      <c r="JDE3"/>
      <c r="JDF3"/>
      <c r="JDG3"/>
      <c r="JDH3"/>
      <c r="JDI3"/>
      <c r="JDJ3"/>
      <c r="JDK3"/>
      <c r="JDL3"/>
      <c r="JDM3"/>
      <c r="JDN3"/>
      <c r="JDO3"/>
      <c r="JDP3"/>
      <c r="JDQ3"/>
      <c r="JDR3"/>
      <c r="JDS3"/>
      <c r="JDT3"/>
      <c r="JDU3"/>
      <c r="JDV3"/>
      <c r="JDW3"/>
      <c r="JDX3"/>
      <c r="JDY3"/>
      <c r="JDZ3"/>
      <c r="JEA3"/>
      <c r="JEB3"/>
      <c r="JEC3"/>
      <c r="JED3"/>
      <c r="JEE3"/>
      <c r="JEF3"/>
      <c r="JEG3"/>
      <c r="JEH3"/>
      <c r="JEI3"/>
      <c r="JEJ3"/>
      <c r="JEK3"/>
      <c r="JEL3"/>
      <c r="JEM3"/>
      <c r="JEN3"/>
      <c r="JEO3"/>
      <c r="JEP3"/>
      <c r="JEQ3"/>
      <c r="JER3"/>
      <c r="JES3"/>
      <c r="JET3"/>
      <c r="JEU3"/>
      <c r="JEV3"/>
      <c r="JEW3"/>
      <c r="JEX3"/>
      <c r="JEY3"/>
      <c r="JEZ3"/>
      <c r="JFA3"/>
      <c r="JFB3"/>
      <c r="JFC3"/>
      <c r="JFD3"/>
      <c r="JFE3"/>
      <c r="JFF3"/>
      <c r="JFG3"/>
      <c r="JFH3"/>
      <c r="JFI3"/>
      <c r="JFJ3"/>
      <c r="JFK3"/>
      <c r="JFL3"/>
      <c r="JFM3"/>
      <c r="JFN3"/>
      <c r="JFO3"/>
      <c r="JFP3"/>
      <c r="JFQ3"/>
      <c r="JFR3"/>
      <c r="JFS3"/>
      <c r="JFT3"/>
      <c r="JFU3"/>
      <c r="JFV3"/>
      <c r="JFW3"/>
      <c r="JFX3"/>
      <c r="JFY3"/>
      <c r="JFZ3"/>
      <c r="JGA3"/>
      <c r="JGB3"/>
      <c r="JGC3"/>
      <c r="JGD3"/>
      <c r="JGE3"/>
      <c r="JGF3"/>
      <c r="JGG3"/>
      <c r="JGH3"/>
      <c r="JGI3"/>
      <c r="JGJ3"/>
      <c r="JGK3"/>
      <c r="JGL3"/>
      <c r="JGM3"/>
      <c r="JGN3"/>
      <c r="JGO3"/>
      <c r="JGP3"/>
      <c r="JGQ3"/>
      <c r="JGR3"/>
      <c r="JGS3"/>
      <c r="JGT3"/>
      <c r="JGU3"/>
      <c r="JGV3"/>
      <c r="JGW3"/>
      <c r="JGX3"/>
      <c r="JGY3"/>
      <c r="JGZ3"/>
      <c r="JHA3"/>
      <c r="JHB3"/>
      <c r="JHC3"/>
      <c r="JHD3"/>
      <c r="JHE3"/>
      <c r="JHF3"/>
      <c r="JHG3"/>
      <c r="JHH3"/>
      <c r="JHI3"/>
      <c r="JHJ3"/>
      <c r="JHK3"/>
      <c r="JHL3"/>
      <c r="JHM3"/>
      <c r="JHN3"/>
      <c r="JHO3"/>
      <c r="JHP3"/>
      <c r="JHQ3"/>
      <c r="JHR3"/>
      <c r="JHS3"/>
      <c r="JHT3"/>
      <c r="JHU3"/>
      <c r="JHV3"/>
      <c r="JHW3"/>
      <c r="JHX3"/>
      <c r="JHY3"/>
      <c r="JHZ3"/>
      <c r="JIA3"/>
      <c r="JIB3"/>
      <c r="JIC3"/>
      <c r="JID3"/>
      <c r="JIE3"/>
      <c r="JIF3"/>
      <c r="JIG3"/>
      <c r="JIH3"/>
      <c r="JII3"/>
      <c r="JIJ3"/>
      <c r="JIK3"/>
      <c r="JIL3"/>
      <c r="JIM3"/>
      <c r="JIN3"/>
      <c r="JIO3"/>
      <c r="JIP3"/>
      <c r="JIQ3"/>
      <c r="JIR3"/>
      <c r="JIS3"/>
      <c r="JIT3"/>
      <c r="JIU3"/>
      <c r="JIV3"/>
      <c r="JIW3"/>
      <c r="JIX3"/>
      <c r="JIY3"/>
      <c r="JIZ3"/>
      <c r="JJA3"/>
      <c r="JJB3"/>
      <c r="JJC3"/>
      <c r="JJD3"/>
      <c r="JJE3"/>
      <c r="JJF3"/>
      <c r="JJG3"/>
      <c r="JJH3"/>
      <c r="JJI3"/>
      <c r="JJJ3"/>
      <c r="JJK3"/>
      <c r="JJL3"/>
      <c r="JJM3"/>
      <c r="JJN3"/>
      <c r="JJO3"/>
      <c r="JJP3"/>
      <c r="JJQ3"/>
      <c r="JJR3"/>
      <c r="JJS3"/>
      <c r="JJT3"/>
      <c r="JJU3"/>
      <c r="JJV3"/>
      <c r="JJW3"/>
      <c r="JJX3"/>
      <c r="JJY3"/>
      <c r="JJZ3"/>
      <c r="JKA3"/>
      <c r="JKB3"/>
      <c r="JKC3"/>
      <c r="JKD3"/>
      <c r="JKE3"/>
      <c r="JKF3"/>
      <c r="JKG3"/>
      <c r="JKH3"/>
      <c r="JKI3"/>
      <c r="JKJ3"/>
      <c r="JKK3"/>
      <c r="JKL3"/>
      <c r="JKM3"/>
      <c r="JKN3"/>
      <c r="JKO3"/>
      <c r="JKP3"/>
      <c r="JKQ3"/>
      <c r="JKR3"/>
      <c r="JKS3"/>
      <c r="JKT3"/>
      <c r="JKU3"/>
      <c r="JKV3"/>
      <c r="JKW3"/>
      <c r="JKX3"/>
      <c r="JKY3"/>
      <c r="JKZ3"/>
      <c r="JLA3"/>
      <c r="JLB3"/>
      <c r="JLC3"/>
      <c r="JLD3"/>
      <c r="JLE3"/>
      <c r="JLF3"/>
      <c r="JLG3"/>
      <c r="JLH3"/>
      <c r="JLI3"/>
      <c r="JLJ3"/>
      <c r="JLK3"/>
      <c r="JLL3"/>
      <c r="JLM3"/>
      <c r="JLN3"/>
      <c r="JLO3"/>
      <c r="JLP3"/>
      <c r="JLQ3"/>
      <c r="JLR3"/>
      <c r="JLS3"/>
      <c r="JLT3"/>
      <c r="JLU3"/>
      <c r="JLV3"/>
      <c r="JLW3"/>
      <c r="JLX3"/>
      <c r="JLY3"/>
      <c r="JLZ3"/>
      <c r="JMA3"/>
      <c r="JMB3"/>
      <c r="JMC3"/>
      <c r="JMD3"/>
      <c r="JME3"/>
      <c r="JMF3"/>
      <c r="JMG3"/>
      <c r="JMH3"/>
      <c r="JMI3"/>
      <c r="JMJ3"/>
      <c r="JMK3"/>
      <c r="JML3"/>
      <c r="JMM3"/>
      <c r="JMN3"/>
      <c r="JMO3"/>
      <c r="JMP3"/>
      <c r="JMQ3"/>
      <c r="JMR3"/>
      <c r="JMS3"/>
      <c r="JMT3"/>
      <c r="JMU3"/>
      <c r="JMV3"/>
      <c r="JMW3"/>
      <c r="JMX3"/>
      <c r="JMY3"/>
      <c r="JMZ3"/>
      <c r="JNA3"/>
      <c r="JNB3"/>
      <c r="JNC3"/>
      <c r="JND3"/>
      <c r="JNE3"/>
      <c r="JNF3"/>
      <c r="JNG3"/>
      <c r="JNH3"/>
      <c r="JNI3"/>
      <c r="JNJ3"/>
      <c r="JNK3"/>
      <c r="JNL3"/>
      <c r="JNM3"/>
      <c r="JNN3"/>
      <c r="JNO3"/>
      <c r="JNP3"/>
      <c r="JNQ3"/>
      <c r="JNR3"/>
      <c r="JNS3"/>
      <c r="JNT3"/>
      <c r="JNU3"/>
      <c r="JNV3"/>
      <c r="JNW3"/>
      <c r="JNX3"/>
      <c r="JNY3"/>
      <c r="JNZ3"/>
      <c r="JOA3"/>
      <c r="JOB3"/>
      <c r="JOC3"/>
      <c r="JOD3"/>
      <c r="JOE3"/>
      <c r="JOF3"/>
      <c r="JOG3"/>
      <c r="JOH3"/>
      <c r="JOI3"/>
      <c r="JOJ3"/>
      <c r="JOK3"/>
      <c r="JOL3"/>
      <c r="JOM3"/>
      <c r="JON3"/>
      <c r="JOO3"/>
      <c r="JOP3"/>
      <c r="JOQ3"/>
      <c r="JOR3"/>
      <c r="JOS3"/>
      <c r="JOT3"/>
      <c r="JOU3"/>
      <c r="JOV3"/>
      <c r="JOW3"/>
      <c r="JOX3"/>
      <c r="JOY3"/>
      <c r="JOZ3"/>
      <c r="JPA3"/>
      <c r="JPB3"/>
      <c r="JPC3"/>
      <c r="JPD3"/>
      <c r="JPE3"/>
      <c r="JPF3"/>
      <c r="JPG3"/>
      <c r="JPH3"/>
      <c r="JPI3"/>
      <c r="JPJ3"/>
      <c r="JPK3"/>
      <c r="JPL3"/>
      <c r="JPM3"/>
      <c r="JPN3"/>
      <c r="JPO3"/>
      <c r="JPP3"/>
      <c r="JPQ3"/>
      <c r="JPR3"/>
      <c r="JPS3"/>
      <c r="JPT3"/>
      <c r="JPU3"/>
      <c r="JPV3"/>
      <c r="JPW3"/>
      <c r="JPX3"/>
      <c r="JPY3"/>
      <c r="JPZ3"/>
      <c r="JQA3"/>
      <c r="JQB3"/>
      <c r="JQC3"/>
      <c r="JQD3"/>
      <c r="JQE3"/>
      <c r="JQF3"/>
      <c r="JQG3"/>
      <c r="JQH3"/>
      <c r="JQI3"/>
      <c r="JQJ3"/>
      <c r="JQK3"/>
      <c r="JQL3"/>
      <c r="JQM3"/>
      <c r="JQN3"/>
      <c r="JQO3"/>
      <c r="JQP3"/>
      <c r="JQQ3"/>
      <c r="JQR3"/>
      <c r="JQS3"/>
      <c r="JQT3"/>
      <c r="JQU3"/>
      <c r="JQV3"/>
      <c r="JQW3"/>
      <c r="JQX3"/>
      <c r="JQY3"/>
      <c r="JQZ3"/>
      <c r="JRA3"/>
      <c r="JRB3"/>
      <c r="JRC3"/>
      <c r="JRD3"/>
      <c r="JRE3"/>
      <c r="JRF3"/>
      <c r="JRG3"/>
      <c r="JRH3"/>
      <c r="JRI3"/>
      <c r="JRJ3"/>
      <c r="JRK3"/>
      <c r="JRL3"/>
      <c r="JRM3"/>
      <c r="JRN3"/>
      <c r="JRO3"/>
      <c r="JRP3"/>
      <c r="JRQ3"/>
      <c r="JRR3"/>
      <c r="JRS3"/>
      <c r="JRT3"/>
      <c r="JRU3"/>
      <c r="JRV3"/>
      <c r="JRW3"/>
      <c r="JRX3"/>
      <c r="JRY3"/>
      <c r="JRZ3"/>
      <c r="JSA3"/>
      <c r="JSB3"/>
      <c r="JSC3"/>
      <c r="JSD3"/>
      <c r="JSE3"/>
      <c r="JSF3"/>
      <c r="JSG3"/>
      <c r="JSH3"/>
      <c r="JSI3"/>
      <c r="JSJ3"/>
      <c r="JSK3"/>
      <c r="JSL3"/>
      <c r="JSM3"/>
      <c r="JSN3"/>
      <c r="JSO3"/>
      <c r="JSP3"/>
      <c r="JSQ3"/>
      <c r="JSR3"/>
      <c r="JSS3"/>
      <c r="JST3"/>
      <c r="JSU3"/>
      <c r="JSV3"/>
      <c r="JSW3"/>
      <c r="JSX3"/>
      <c r="JSY3"/>
      <c r="JSZ3"/>
      <c r="JTA3"/>
      <c r="JTB3"/>
      <c r="JTC3"/>
      <c r="JTD3"/>
      <c r="JTE3"/>
      <c r="JTF3"/>
      <c r="JTG3"/>
      <c r="JTH3"/>
      <c r="JTI3"/>
      <c r="JTJ3"/>
      <c r="JTK3"/>
      <c r="JTL3"/>
      <c r="JTM3"/>
      <c r="JTN3"/>
      <c r="JTO3"/>
      <c r="JTP3"/>
      <c r="JTQ3"/>
      <c r="JTR3"/>
      <c r="JTS3"/>
      <c r="JTT3"/>
      <c r="JTU3"/>
      <c r="JTV3"/>
      <c r="JTW3"/>
      <c r="JTX3"/>
      <c r="JTY3"/>
      <c r="JTZ3"/>
      <c r="JUA3"/>
      <c r="JUB3"/>
      <c r="JUC3"/>
      <c r="JUD3"/>
      <c r="JUE3"/>
      <c r="JUF3"/>
      <c r="JUG3"/>
      <c r="JUH3"/>
      <c r="JUI3"/>
      <c r="JUJ3"/>
      <c r="JUK3"/>
      <c r="JUL3"/>
      <c r="JUM3"/>
      <c r="JUN3"/>
      <c r="JUO3"/>
      <c r="JUP3"/>
      <c r="JUQ3"/>
      <c r="JUR3"/>
      <c r="JUS3"/>
      <c r="JUT3"/>
      <c r="JUU3"/>
      <c r="JUV3"/>
      <c r="JUW3"/>
      <c r="JUX3"/>
      <c r="JUY3"/>
      <c r="JUZ3"/>
      <c r="JVA3"/>
      <c r="JVB3"/>
      <c r="JVC3"/>
      <c r="JVD3"/>
      <c r="JVE3"/>
      <c r="JVF3"/>
      <c r="JVG3"/>
      <c r="JVH3"/>
      <c r="JVI3"/>
      <c r="JVJ3"/>
      <c r="JVK3"/>
      <c r="JVL3"/>
      <c r="JVM3"/>
      <c r="JVN3"/>
      <c r="JVO3"/>
      <c r="JVP3"/>
      <c r="JVQ3"/>
      <c r="JVR3"/>
      <c r="JVS3"/>
      <c r="JVT3"/>
      <c r="JVU3"/>
      <c r="JVV3"/>
      <c r="JVW3"/>
      <c r="JVX3"/>
      <c r="JVY3"/>
      <c r="JVZ3"/>
      <c r="JWA3"/>
      <c r="JWB3"/>
      <c r="JWC3"/>
      <c r="JWD3"/>
      <c r="JWE3"/>
      <c r="JWF3"/>
      <c r="JWG3"/>
      <c r="JWH3"/>
      <c r="JWI3"/>
      <c r="JWJ3"/>
      <c r="JWK3"/>
      <c r="JWL3"/>
      <c r="JWM3"/>
      <c r="JWN3"/>
      <c r="JWO3"/>
      <c r="JWP3"/>
      <c r="JWQ3"/>
      <c r="JWR3"/>
      <c r="JWS3"/>
      <c r="JWT3"/>
      <c r="JWU3"/>
      <c r="JWV3"/>
      <c r="JWW3"/>
      <c r="JWX3"/>
      <c r="JWY3"/>
      <c r="JWZ3"/>
      <c r="JXA3"/>
      <c r="JXB3"/>
      <c r="JXC3"/>
      <c r="JXD3"/>
      <c r="JXE3"/>
      <c r="JXF3"/>
      <c r="JXG3"/>
      <c r="JXH3"/>
      <c r="JXI3"/>
      <c r="JXJ3"/>
      <c r="JXK3"/>
      <c r="JXL3"/>
      <c r="JXM3"/>
      <c r="JXN3"/>
      <c r="JXO3"/>
      <c r="JXP3"/>
      <c r="JXQ3"/>
      <c r="JXR3"/>
      <c r="JXS3"/>
      <c r="JXT3"/>
      <c r="JXU3"/>
      <c r="JXV3"/>
      <c r="JXW3"/>
      <c r="JXX3"/>
      <c r="JXY3"/>
      <c r="JXZ3"/>
      <c r="JYA3"/>
      <c r="JYB3"/>
      <c r="JYC3"/>
      <c r="JYD3"/>
      <c r="JYE3"/>
      <c r="JYF3"/>
      <c r="JYG3"/>
      <c r="JYH3"/>
      <c r="JYI3"/>
      <c r="JYJ3"/>
      <c r="JYK3"/>
      <c r="JYL3"/>
      <c r="JYM3"/>
      <c r="JYN3"/>
      <c r="JYO3"/>
      <c r="JYP3"/>
      <c r="JYQ3"/>
      <c r="JYR3"/>
      <c r="JYS3"/>
      <c r="JYT3"/>
      <c r="JYU3"/>
      <c r="JYV3"/>
      <c r="JYW3"/>
      <c r="JYX3"/>
      <c r="JYY3"/>
      <c r="JYZ3"/>
      <c r="JZA3"/>
      <c r="JZB3"/>
      <c r="JZC3"/>
      <c r="JZD3"/>
      <c r="JZE3"/>
      <c r="JZF3"/>
      <c r="JZG3"/>
      <c r="JZH3"/>
      <c r="JZI3"/>
      <c r="JZJ3"/>
      <c r="JZK3"/>
      <c r="JZL3"/>
      <c r="JZM3"/>
      <c r="JZN3"/>
      <c r="JZO3"/>
      <c r="JZP3"/>
      <c r="JZQ3"/>
      <c r="JZR3"/>
      <c r="JZS3"/>
      <c r="JZT3"/>
      <c r="JZU3"/>
      <c r="JZV3"/>
      <c r="JZW3"/>
      <c r="JZX3"/>
      <c r="JZY3"/>
      <c r="JZZ3"/>
      <c r="KAA3"/>
      <c r="KAB3"/>
      <c r="KAC3"/>
      <c r="KAD3"/>
      <c r="KAE3"/>
      <c r="KAF3"/>
      <c r="KAG3"/>
      <c r="KAH3"/>
      <c r="KAI3"/>
      <c r="KAJ3"/>
      <c r="KAK3"/>
      <c r="KAL3"/>
      <c r="KAM3"/>
      <c r="KAN3"/>
      <c r="KAO3"/>
      <c r="KAP3"/>
      <c r="KAQ3"/>
      <c r="KAR3"/>
      <c r="KAS3"/>
      <c r="KAT3"/>
      <c r="KAU3"/>
      <c r="KAV3"/>
      <c r="KAW3"/>
      <c r="KAX3"/>
      <c r="KAY3"/>
      <c r="KAZ3"/>
      <c r="KBA3"/>
      <c r="KBB3"/>
      <c r="KBC3"/>
      <c r="KBD3"/>
      <c r="KBE3"/>
      <c r="KBF3"/>
      <c r="KBG3"/>
      <c r="KBH3"/>
      <c r="KBI3"/>
      <c r="KBJ3"/>
      <c r="KBK3"/>
      <c r="KBL3"/>
      <c r="KBM3"/>
      <c r="KBN3"/>
      <c r="KBO3"/>
      <c r="KBP3"/>
      <c r="KBQ3"/>
      <c r="KBR3"/>
      <c r="KBS3"/>
      <c r="KBT3"/>
      <c r="KBU3"/>
      <c r="KBV3"/>
      <c r="KBW3"/>
      <c r="KBX3"/>
      <c r="KBY3"/>
      <c r="KBZ3"/>
      <c r="KCA3"/>
      <c r="KCB3"/>
      <c r="KCC3"/>
      <c r="KCD3"/>
      <c r="KCE3"/>
      <c r="KCF3"/>
      <c r="KCG3"/>
      <c r="KCH3"/>
      <c r="KCI3"/>
      <c r="KCJ3"/>
      <c r="KCK3"/>
      <c r="KCL3"/>
      <c r="KCM3"/>
      <c r="KCN3"/>
      <c r="KCO3"/>
      <c r="KCP3"/>
      <c r="KCQ3"/>
      <c r="KCR3"/>
      <c r="KCS3"/>
      <c r="KCT3"/>
      <c r="KCU3"/>
      <c r="KCV3"/>
      <c r="KCW3"/>
      <c r="KCX3"/>
      <c r="KCY3"/>
      <c r="KCZ3"/>
      <c r="KDA3"/>
      <c r="KDB3"/>
      <c r="KDC3"/>
      <c r="KDD3"/>
      <c r="KDE3"/>
      <c r="KDF3"/>
      <c r="KDG3"/>
      <c r="KDH3"/>
      <c r="KDI3"/>
      <c r="KDJ3"/>
      <c r="KDK3"/>
      <c r="KDL3"/>
      <c r="KDM3"/>
      <c r="KDN3"/>
      <c r="KDO3"/>
      <c r="KDP3"/>
      <c r="KDQ3"/>
      <c r="KDR3"/>
      <c r="KDS3"/>
      <c r="KDT3"/>
      <c r="KDU3"/>
      <c r="KDV3"/>
      <c r="KDW3"/>
      <c r="KDX3"/>
      <c r="KDY3"/>
      <c r="KDZ3"/>
      <c r="KEA3"/>
      <c r="KEB3"/>
      <c r="KEC3"/>
      <c r="KED3"/>
      <c r="KEE3"/>
      <c r="KEF3"/>
      <c r="KEG3"/>
      <c r="KEH3"/>
      <c r="KEI3"/>
      <c r="KEJ3"/>
      <c r="KEK3"/>
      <c r="KEL3"/>
      <c r="KEM3"/>
      <c r="KEN3"/>
      <c r="KEO3"/>
      <c r="KEP3"/>
      <c r="KEQ3"/>
      <c r="KER3"/>
      <c r="KES3"/>
      <c r="KET3"/>
      <c r="KEU3"/>
      <c r="KEV3"/>
      <c r="KEW3"/>
      <c r="KEX3"/>
      <c r="KEY3"/>
      <c r="KEZ3"/>
      <c r="KFA3"/>
      <c r="KFB3"/>
      <c r="KFC3"/>
      <c r="KFD3"/>
      <c r="KFE3"/>
      <c r="KFF3"/>
      <c r="KFG3"/>
      <c r="KFH3"/>
      <c r="KFI3"/>
      <c r="KFJ3"/>
      <c r="KFK3"/>
      <c r="KFL3"/>
      <c r="KFM3"/>
      <c r="KFN3"/>
      <c r="KFO3"/>
      <c r="KFP3"/>
      <c r="KFQ3"/>
      <c r="KFR3"/>
      <c r="KFS3"/>
      <c r="KFT3"/>
      <c r="KFU3"/>
      <c r="KFV3"/>
      <c r="KFW3"/>
      <c r="KFX3"/>
      <c r="KFY3"/>
      <c r="KFZ3"/>
      <c r="KGA3"/>
      <c r="KGB3"/>
      <c r="KGC3"/>
      <c r="KGD3"/>
      <c r="KGE3"/>
      <c r="KGF3"/>
      <c r="KGG3"/>
      <c r="KGH3"/>
      <c r="KGI3"/>
      <c r="KGJ3"/>
      <c r="KGK3"/>
      <c r="KGL3"/>
      <c r="KGM3"/>
      <c r="KGN3"/>
      <c r="KGO3"/>
      <c r="KGP3"/>
      <c r="KGQ3"/>
      <c r="KGR3"/>
      <c r="KGS3"/>
      <c r="KGT3"/>
      <c r="KGU3"/>
      <c r="KGV3"/>
      <c r="KGW3"/>
      <c r="KGX3"/>
      <c r="KGY3"/>
      <c r="KGZ3"/>
      <c r="KHA3"/>
      <c r="KHB3"/>
      <c r="KHC3"/>
      <c r="KHD3"/>
      <c r="KHE3"/>
      <c r="KHF3"/>
      <c r="KHG3"/>
      <c r="KHH3"/>
      <c r="KHI3"/>
      <c r="KHJ3"/>
      <c r="KHK3"/>
      <c r="KHL3"/>
      <c r="KHM3"/>
      <c r="KHN3"/>
      <c r="KHO3"/>
      <c r="KHP3"/>
      <c r="KHQ3"/>
      <c r="KHR3"/>
      <c r="KHS3"/>
      <c r="KHT3"/>
      <c r="KHU3"/>
      <c r="KHV3"/>
      <c r="KHW3"/>
      <c r="KHX3"/>
      <c r="KHY3"/>
      <c r="KHZ3"/>
      <c r="KIA3"/>
      <c r="KIB3"/>
      <c r="KIC3"/>
      <c r="KID3"/>
      <c r="KIE3"/>
      <c r="KIF3"/>
      <c r="KIG3"/>
      <c r="KIH3"/>
      <c r="KII3"/>
      <c r="KIJ3"/>
      <c r="KIK3"/>
      <c r="KIL3"/>
      <c r="KIM3"/>
      <c r="KIN3"/>
      <c r="KIO3"/>
      <c r="KIP3"/>
      <c r="KIQ3"/>
      <c r="KIR3"/>
      <c r="KIS3"/>
      <c r="KIT3"/>
      <c r="KIU3"/>
      <c r="KIV3"/>
      <c r="KIW3"/>
      <c r="KIX3"/>
      <c r="KIY3"/>
      <c r="KIZ3"/>
      <c r="KJA3"/>
      <c r="KJB3"/>
      <c r="KJC3"/>
      <c r="KJD3"/>
      <c r="KJE3"/>
      <c r="KJF3"/>
      <c r="KJG3"/>
      <c r="KJH3"/>
      <c r="KJI3"/>
      <c r="KJJ3"/>
      <c r="KJK3"/>
      <c r="KJL3"/>
      <c r="KJM3"/>
      <c r="KJN3"/>
      <c r="KJO3"/>
      <c r="KJP3"/>
      <c r="KJQ3"/>
      <c r="KJR3"/>
      <c r="KJS3"/>
      <c r="KJT3"/>
      <c r="KJU3"/>
      <c r="KJV3"/>
      <c r="KJW3"/>
      <c r="KJX3"/>
      <c r="KJY3"/>
      <c r="KJZ3"/>
      <c r="KKA3"/>
      <c r="KKB3"/>
      <c r="KKC3"/>
      <c r="KKD3"/>
      <c r="KKE3"/>
      <c r="KKF3"/>
      <c r="KKG3"/>
      <c r="KKH3"/>
      <c r="KKI3"/>
      <c r="KKJ3"/>
      <c r="KKK3"/>
      <c r="KKL3"/>
      <c r="KKM3"/>
      <c r="KKN3"/>
      <c r="KKO3"/>
      <c r="KKP3"/>
      <c r="KKQ3"/>
      <c r="KKR3"/>
      <c r="KKS3"/>
      <c r="KKT3"/>
      <c r="KKU3"/>
      <c r="KKV3"/>
      <c r="KKW3"/>
      <c r="KKX3"/>
      <c r="KKY3"/>
      <c r="KKZ3"/>
      <c r="KLA3"/>
      <c r="KLB3"/>
      <c r="KLC3"/>
      <c r="KLD3"/>
      <c r="KLE3"/>
      <c r="KLF3"/>
      <c r="KLG3"/>
      <c r="KLH3"/>
      <c r="KLI3"/>
      <c r="KLJ3"/>
      <c r="KLK3"/>
      <c r="KLL3"/>
      <c r="KLM3"/>
      <c r="KLN3"/>
      <c r="KLO3"/>
      <c r="KLP3"/>
      <c r="KLQ3"/>
      <c r="KLR3"/>
      <c r="KLS3"/>
      <c r="KLT3"/>
      <c r="KLU3"/>
      <c r="KLV3"/>
      <c r="KLW3"/>
      <c r="KLX3"/>
      <c r="KLY3"/>
      <c r="KLZ3"/>
      <c r="KMA3"/>
      <c r="KMB3"/>
      <c r="KMC3"/>
      <c r="KMD3"/>
      <c r="KME3"/>
      <c r="KMF3"/>
      <c r="KMG3"/>
      <c r="KMH3"/>
      <c r="KMI3"/>
      <c r="KMJ3"/>
      <c r="KMK3"/>
      <c r="KML3"/>
      <c r="KMM3"/>
      <c r="KMN3"/>
      <c r="KMO3"/>
      <c r="KMP3"/>
      <c r="KMQ3"/>
      <c r="KMR3"/>
      <c r="KMS3"/>
      <c r="KMT3"/>
      <c r="KMU3"/>
      <c r="KMV3"/>
      <c r="KMW3"/>
      <c r="KMX3"/>
      <c r="KMY3"/>
      <c r="KMZ3"/>
      <c r="KNA3"/>
      <c r="KNB3"/>
      <c r="KNC3"/>
      <c r="KND3"/>
      <c r="KNE3"/>
      <c r="KNF3"/>
      <c r="KNG3"/>
      <c r="KNH3"/>
      <c r="KNI3"/>
      <c r="KNJ3"/>
      <c r="KNK3"/>
      <c r="KNL3"/>
      <c r="KNM3"/>
      <c r="KNN3"/>
      <c r="KNO3"/>
      <c r="KNP3"/>
      <c r="KNQ3"/>
      <c r="KNR3"/>
      <c r="KNS3"/>
      <c r="KNT3"/>
      <c r="KNU3"/>
      <c r="KNV3"/>
      <c r="KNW3"/>
      <c r="KNX3"/>
      <c r="KNY3"/>
      <c r="KNZ3"/>
      <c r="KOA3"/>
      <c r="KOB3"/>
      <c r="KOC3"/>
      <c r="KOD3"/>
      <c r="KOE3"/>
      <c r="KOF3"/>
      <c r="KOG3"/>
      <c r="KOH3"/>
      <c r="KOI3"/>
      <c r="KOJ3"/>
      <c r="KOK3"/>
      <c r="KOL3"/>
      <c r="KOM3"/>
      <c r="KON3"/>
      <c r="KOO3"/>
      <c r="KOP3"/>
      <c r="KOQ3"/>
      <c r="KOR3"/>
      <c r="KOS3"/>
      <c r="KOT3"/>
      <c r="KOU3"/>
      <c r="KOV3"/>
      <c r="KOW3"/>
      <c r="KOX3"/>
      <c r="KOY3"/>
      <c r="KOZ3"/>
      <c r="KPA3"/>
      <c r="KPB3"/>
      <c r="KPC3"/>
      <c r="KPD3"/>
      <c r="KPE3"/>
      <c r="KPF3"/>
      <c r="KPG3"/>
      <c r="KPH3"/>
      <c r="KPI3"/>
      <c r="KPJ3"/>
      <c r="KPK3"/>
      <c r="KPL3"/>
      <c r="KPM3"/>
      <c r="KPN3"/>
      <c r="KPO3"/>
      <c r="KPP3"/>
      <c r="KPQ3"/>
      <c r="KPR3"/>
      <c r="KPS3"/>
      <c r="KPT3"/>
      <c r="KPU3"/>
      <c r="KPV3"/>
      <c r="KPW3"/>
      <c r="KPX3"/>
      <c r="KPY3"/>
      <c r="KPZ3"/>
      <c r="KQA3"/>
      <c r="KQB3"/>
      <c r="KQC3"/>
      <c r="KQD3"/>
      <c r="KQE3"/>
      <c r="KQF3"/>
      <c r="KQG3"/>
      <c r="KQH3"/>
      <c r="KQI3"/>
      <c r="KQJ3"/>
      <c r="KQK3"/>
      <c r="KQL3"/>
      <c r="KQM3"/>
      <c r="KQN3"/>
      <c r="KQO3"/>
      <c r="KQP3"/>
      <c r="KQQ3"/>
      <c r="KQR3"/>
      <c r="KQS3"/>
      <c r="KQT3"/>
      <c r="KQU3"/>
      <c r="KQV3"/>
      <c r="KQW3"/>
      <c r="KQX3"/>
      <c r="KQY3"/>
      <c r="KQZ3"/>
      <c r="KRA3"/>
      <c r="KRB3"/>
      <c r="KRC3"/>
      <c r="KRD3"/>
      <c r="KRE3"/>
      <c r="KRF3"/>
      <c r="KRG3"/>
      <c r="KRH3"/>
      <c r="KRI3"/>
      <c r="KRJ3"/>
      <c r="KRK3"/>
      <c r="KRL3"/>
      <c r="KRM3"/>
      <c r="KRN3"/>
      <c r="KRO3"/>
      <c r="KRP3"/>
      <c r="KRQ3"/>
      <c r="KRR3"/>
      <c r="KRS3"/>
      <c r="KRT3"/>
      <c r="KRU3"/>
      <c r="KRV3"/>
      <c r="KRW3"/>
      <c r="KRX3"/>
      <c r="KRY3"/>
      <c r="KRZ3"/>
      <c r="KSA3"/>
      <c r="KSB3"/>
      <c r="KSC3"/>
      <c r="KSD3"/>
      <c r="KSE3"/>
      <c r="KSF3"/>
      <c r="KSG3"/>
      <c r="KSH3"/>
      <c r="KSI3"/>
      <c r="KSJ3"/>
      <c r="KSK3"/>
      <c r="KSL3"/>
      <c r="KSM3"/>
      <c r="KSN3"/>
      <c r="KSO3"/>
      <c r="KSP3"/>
      <c r="KSQ3"/>
      <c r="KSR3"/>
      <c r="KSS3"/>
      <c r="KST3"/>
      <c r="KSU3"/>
      <c r="KSV3"/>
      <c r="KSW3"/>
      <c r="KSX3"/>
      <c r="KSY3"/>
      <c r="KSZ3"/>
      <c r="KTA3"/>
      <c r="KTB3"/>
      <c r="KTC3"/>
      <c r="KTD3"/>
      <c r="KTE3"/>
      <c r="KTF3"/>
      <c r="KTG3"/>
      <c r="KTH3"/>
      <c r="KTI3"/>
      <c r="KTJ3"/>
      <c r="KTK3"/>
      <c r="KTL3"/>
      <c r="KTM3"/>
      <c r="KTN3"/>
      <c r="KTO3"/>
      <c r="KTP3"/>
      <c r="KTQ3"/>
      <c r="KTR3"/>
      <c r="KTS3"/>
      <c r="KTT3"/>
      <c r="KTU3"/>
      <c r="KTV3"/>
      <c r="KTW3"/>
      <c r="KTX3"/>
      <c r="KTY3"/>
      <c r="KTZ3"/>
      <c r="KUA3"/>
      <c r="KUB3"/>
      <c r="KUC3"/>
      <c r="KUD3"/>
      <c r="KUE3"/>
      <c r="KUF3"/>
      <c r="KUG3"/>
      <c r="KUH3"/>
      <c r="KUI3"/>
      <c r="KUJ3"/>
      <c r="KUK3"/>
      <c r="KUL3"/>
      <c r="KUM3"/>
      <c r="KUN3"/>
      <c r="KUO3"/>
      <c r="KUP3"/>
      <c r="KUQ3"/>
      <c r="KUR3"/>
      <c r="KUS3"/>
      <c r="KUT3"/>
      <c r="KUU3"/>
      <c r="KUV3"/>
      <c r="KUW3"/>
      <c r="KUX3"/>
      <c r="KUY3"/>
      <c r="KUZ3"/>
      <c r="KVA3"/>
      <c r="KVB3"/>
      <c r="KVC3"/>
      <c r="KVD3"/>
      <c r="KVE3"/>
      <c r="KVF3"/>
      <c r="KVG3"/>
      <c r="KVH3"/>
      <c r="KVI3"/>
      <c r="KVJ3"/>
      <c r="KVK3"/>
      <c r="KVL3"/>
      <c r="KVM3"/>
      <c r="KVN3"/>
      <c r="KVO3"/>
      <c r="KVP3"/>
      <c r="KVQ3"/>
      <c r="KVR3"/>
      <c r="KVS3"/>
      <c r="KVT3"/>
      <c r="KVU3"/>
      <c r="KVV3"/>
      <c r="KVW3"/>
      <c r="KVX3"/>
      <c r="KVY3"/>
      <c r="KVZ3"/>
      <c r="KWA3"/>
      <c r="KWB3"/>
      <c r="KWC3"/>
      <c r="KWD3"/>
      <c r="KWE3"/>
      <c r="KWF3"/>
      <c r="KWG3"/>
      <c r="KWH3"/>
      <c r="KWI3"/>
      <c r="KWJ3"/>
      <c r="KWK3"/>
      <c r="KWL3"/>
      <c r="KWM3"/>
      <c r="KWN3"/>
      <c r="KWO3"/>
      <c r="KWP3"/>
      <c r="KWQ3"/>
      <c r="KWR3"/>
      <c r="KWS3"/>
      <c r="KWT3"/>
      <c r="KWU3"/>
      <c r="KWV3"/>
      <c r="KWW3"/>
      <c r="KWX3"/>
      <c r="KWY3"/>
      <c r="KWZ3"/>
      <c r="KXA3"/>
      <c r="KXB3"/>
      <c r="KXC3"/>
      <c r="KXD3"/>
      <c r="KXE3"/>
      <c r="KXF3"/>
      <c r="KXG3"/>
      <c r="KXH3"/>
      <c r="KXI3"/>
      <c r="KXJ3"/>
      <c r="KXK3"/>
      <c r="KXL3"/>
      <c r="KXM3"/>
      <c r="KXN3"/>
      <c r="KXO3"/>
      <c r="KXP3"/>
      <c r="KXQ3"/>
      <c r="KXR3"/>
      <c r="KXS3"/>
      <c r="KXT3"/>
      <c r="KXU3"/>
      <c r="KXV3"/>
      <c r="KXW3"/>
      <c r="KXX3"/>
      <c r="KXY3"/>
      <c r="KXZ3"/>
      <c r="KYA3"/>
      <c r="KYB3"/>
      <c r="KYC3"/>
      <c r="KYD3"/>
      <c r="KYE3"/>
      <c r="KYF3"/>
      <c r="KYG3"/>
      <c r="KYH3"/>
      <c r="KYI3"/>
      <c r="KYJ3"/>
      <c r="KYK3"/>
      <c r="KYL3"/>
      <c r="KYM3"/>
      <c r="KYN3"/>
      <c r="KYO3"/>
      <c r="KYP3"/>
      <c r="KYQ3"/>
      <c r="KYR3"/>
      <c r="KYS3"/>
      <c r="KYT3"/>
      <c r="KYU3"/>
      <c r="KYV3"/>
      <c r="KYW3"/>
      <c r="KYX3"/>
      <c r="KYY3"/>
      <c r="KYZ3"/>
      <c r="KZA3"/>
      <c r="KZB3"/>
      <c r="KZC3"/>
      <c r="KZD3"/>
      <c r="KZE3"/>
      <c r="KZF3"/>
      <c r="KZG3"/>
      <c r="KZH3"/>
      <c r="KZI3"/>
      <c r="KZJ3"/>
      <c r="KZK3"/>
      <c r="KZL3"/>
      <c r="KZM3"/>
      <c r="KZN3"/>
      <c r="KZO3"/>
      <c r="KZP3"/>
      <c r="KZQ3"/>
      <c r="KZR3"/>
      <c r="KZS3"/>
      <c r="KZT3"/>
      <c r="KZU3"/>
      <c r="KZV3"/>
      <c r="KZW3"/>
      <c r="KZX3"/>
      <c r="KZY3"/>
      <c r="KZZ3"/>
      <c r="LAA3"/>
      <c r="LAB3"/>
      <c r="LAC3"/>
      <c r="LAD3"/>
      <c r="LAE3"/>
      <c r="LAF3"/>
      <c r="LAG3"/>
      <c r="LAH3"/>
      <c r="LAI3"/>
      <c r="LAJ3"/>
      <c r="LAK3"/>
      <c r="LAL3"/>
      <c r="LAM3"/>
      <c r="LAN3"/>
      <c r="LAO3"/>
      <c r="LAP3"/>
      <c r="LAQ3"/>
      <c r="LAR3"/>
      <c r="LAS3"/>
      <c r="LAT3"/>
      <c r="LAU3"/>
      <c r="LAV3"/>
      <c r="LAW3"/>
      <c r="LAX3"/>
      <c r="LAY3"/>
      <c r="LAZ3"/>
      <c r="LBA3"/>
      <c r="LBB3"/>
      <c r="LBC3"/>
      <c r="LBD3"/>
      <c r="LBE3"/>
      <c r="LBF3"/>
      <c r="LBG3"/>
      <c r="LBH3"/>
      <c r="LBI3"/>
      <c r="LBJ3"/>
      <c r="LBK3"/>
      <c r="LBL3"/>
      <c r="LBM3"/>
      <c r="LBN3"/>
      <c r="LBO3"/>
      <c r="LBP3"/>
      <c r="LBQ3"/>
      <c r="LBR3"/>
      <c r="LBS3"/>
      <c r="LBT3"/>
      <c r="LBU3"/>
      <c r="LBV3"/>
      <c r="LBW3"/>
      <c r="LBX3"/>
      <c r="LBY3"/>
      <c r="LBZ3"/>
      <c r="LCA3"/>
      <c r="LCB3"/>
      <c r="LCC3"/>
      <c r="LCD3"/>
      <c r="LCE3"/>
      <c r="LCF3"/>
      <c r="LCG3"/>
      <c r="LCH3"/>
      <c r="LCI3"/>
      <c r="LCJ3"/>
      <c r="LCK3"/>
      <c r="LCL3"/>
      <c r="LCM3"/>
      <c r="LCN3"/>
      <c r="LCO3"/>
      <c r="LCP3"/>
      <c r="LCQ3"/>
      <c r="LCR3"/>
      <c r="LCS3"/>
      <c r="LCT3"/>
      <c r="LCU3"/>
      <c r="LCV3"/>
      <c r="LCW3"/>
      <c r="LCX3"/>
      <c r="LCY3"/>
      <c r="LCZ3"/>
      <c r="LDA3"/>
      <c r="LDB3"/>
      <c r="LDC3"/>
      <c r="LDD3"/>
      <c r="LDE3"/>
      <c r="LDF3"/>
      <c r="LDG3"/>
      <c r="LDH3"/>
      <c r="LDI3"/>
      <c r="LDJ3"/>
      <c r="LDK3"/>
      <c r="LDL3"/>
      <c r="LDM3"/>
      <c r="LDN3"/>
      <c r="LDO3"/>
      <c r="LDP3"/>
      <c r="LDQ3"/>
      <c r="LDR3"/>
      <c r="LDS3"/>
      <c r="LDT3"/>
      <c r="LDU3"/>
      <c r="LDV3"/>
      <c r="LDW3"/>
      <c r="LDX3"/>
      <c r="LDY3"/>
      <c r="LDZ3"/>
      <c r="LEA3"/>
      <c r="LEB3"/>
      <c r="LEC3"/>
      <c r="LED3"/>
      <c r="LEE3"/>
      <c r="LEF3"/>
      <c r="LEG3"/>
      <c r="LEH3"/>
      <c r="LEI3"/>
      <c r="LEJ3"/>
      <c r="LEK3"/>
      <c r="LEL3"/>
      <c r="LEM3"/>
      <c r="LEN3"/>
      <c r="LEO3"/>
      <c r="LEP3"/>
      <c r="LEQ3"/>
      <c r="LER3"/>
      <c r="LES3"/>
      <c r="LET3"/>
      <c r="LEU3"/>
      <c r="LEV3"/>
      <c r="LEW3"/>
      <c r="LEX3"/>
      <c r="LEY3"/>
      <c r="LEZ3"/>
      <c r="LFA3"/>
      <c r="LFB3"/>
      <c r="LFC3"/>
      <c r="LFD3"/>
      <c r="LFE3"/>
      <c r="LFF3"/>
      <c r="LFG3"/>
      <c r="LFH3"/>
      <c r="LFI3"/>
      <c r="LFJ3"/>
      <c r="LFK3"/>
      <c r="LFL3"/>
      <c r="LFM3"/>
      <c r="LFN3"/>
      <c r="LFO3"/>
      <c r="LFP3"/>
      <c r="LFQ3"/>
      <c r="LFR3"/>
      <c r="LFS3"/>
      <c r="LFT3"/>
      <c r="LFU3"/>
      <c r="LFV3"/>
      <c r="LFW3"/>
      <c r="LFX3"/>
      <c r="LFY3"/>
      <c r="LFZ3"/>
      <c r="LGA3"/>
      <c r="LGB3"/>
      <c r="LGC3"/>
      <c r="LGD3"/>
      <c r="LGE3"/>
      <c r="LGF3"/>
      <c r="LGG3"/>
      <c r="LGH3"/>
      <c r="LGI3"/>
      <c r="LGJ3"/>
      <c r="LGK3"/>
      <c r="LGL3"/>
      <c r="LGM3"/>
      <c r="LGN3"/>
      <c r="LGO3"/>
      <c r="LGP3"/>
      <c r="LGQ3"/>
      <c r="LGR3"/>
      <c r="LGS3"/>
      <c r="LGT3"/>
      <c r="LGU3"/>
      <c r="LGV3"/>
      <c r="LGW3"/>
      <c r="LGX3"/>
      <c r="LGY3"/>
      <c r="LGZ3"/>
      <c r="LHA3"/>
      <c r="LHB3"/>
      <c r="LHC3"/>
      <c r="LHD3"/>
      <c r="LHE3"/>
      <c r="LHF3"/>
      <c r="LHG3"/>
      <c r="LHH3"/>
      <c r="LHI3"/>
      <c r="LHJ3"/>
      <c r="LHK3"/>
      <c r="LHL3"/>
      <c r="LHM3"/>
      <c r="LHN3"/>
      <c r="LHO3"/>
      <c r="LHP3"/>
      <c r="LHQ3"/>
      <c r="LHR3"/>
      <c r="LHS3"/>
      <c r="LHT3"/>
      <c r="LHU3"/>
      <c r="LHV3"/>
      <c r="LHW3"/>
      <c r="LHX3"/>
      <c r="LHY3"/>
      <c r="LHZ3"/>
      <c r="LIA3"/>
      <c r="LIB3"/>
      <c r="LIC3"/>
      <c r="LID3"/>
      <c r="LIE3"/>
      <c r="LIF3"/>
      <c r="LIG3"/>
      <c r="LIH3"/>
      <c r="LII3"/>
      <c r="LIJ3"/>
      <c r="LIK3"/>
      <c r="LIL3"/>
      <c r="LIM3"/>
      <c r="LIN3"/>
      <c r="LIO3"/>
      <c r="LIP3"/>
      <c r="LIQ3"/>
      <c r="LIR3"/>
      <c r="LIS3"/>
      <c r="LIT3"/>
      <c r="LIU3"/>
      <c r="LIV3"/>
      <c r="LIW3"/>
      <c r="LIX3"/>
      <c r="LIY3"/>
      <c r="LIZ3"/>
      <c r="LJA3"/>
      <c r="LJB3"/>
      <c r="LJC3"/>
      <c r="LJD3"/>
      <c r="LJE3"/>
      <c r="LJF3"/>
      <c r="LJG3"/>
      <c r="LJH3"/>
      <c r="LJI3"/>
      <c r="LJJ3"/>
      <c r="LJK3"/>
      <c r="LJL3"/>
      <c r="LJM3"/>
      <c r="LJN3"/>
      <c r="LJO3"/>
      <c r="LJP3"/>
      <c r="LJQ3"/>
      <c r="LJR3"/>
      <c r="LJS3"/>
      <c r="LJT3"/>
      <c r="LJU3"/>
      <c r="LJV3"/>
      <c r="LJW3"/>
      <c r="LJX3"/>
      <c r="LJY3"/>
      <c r="LJZ3"/>
      <c r="LKA3"/>
      <c r="LKB3"/>
      <c r="LKC3"/>
      <c r="LKD3"/>
      <c r="LKE3"/>
      <c r="LKF3"/>
      <c r="LKG3"/>
      <c r="LKH3"/>
      <c r="LKI3"/>
      <c r="LKJ3"/>
      <c r="LKK3"/>
      <c r="LKL3"/>
      <c r="LKM3"/>
      <c r="LKN3"/>
      <c r="LKO3"/>
      <c r="LKP3"/>
      <c r="LKQ3"/>
      <c r="LKR3"/>
      <c r="LKS3"/>
      <c r="LKT3"/>
      <c r="LKU3"/>
      <c r="LKV3"/>
      <c r="LKW3"/>
      <c r="LKX3"/>
      <c r="LKY3"/>
      <c r="LKZ3"/>
      <c r="LLA3"/>
      <c r="LLB3"/>
      <c r="LLC3"/>
      <c r="LLD3"/>
      <c r="LLE3"/>
      <c r="LLF3"/>
      <c r="LLG3"/>
      <c r="LLH3"/>
      <c r="LLI3"/>
      <c r="LLJ3"/>
      <c r="LLK3"/>
      <c r="LLL3"/>
      <c r="LLM3"/>
      <c r="LLN3"/>
      <c r="LLO3"/>
      <c r="LLP3"/>
      <c r="LLQ3"/>
      <c r="LLR3"/>
      <c r="LLS3"/>
      <c r="LLT3"/>
      <c r="LLU3"/>
      <c r="LLV3"/>
      <c r="LLW3"/>
      <c r="LLX3"/>
      <c r="LLY3"/>
      <c r="LLZ3"/>
      <c r="LMA3"/>
      <c r="LMB3"/>
      <c r="LMC3"/>
      <c r="LMD3"/>
      <c r="LME3"/>
      <c r="LMF3"/>
      <c r="LMG3"/>
      <c r="LMH3"/>
      <c r="LMI3"/>
      <c r="LMJ3"/>
      <c r="LMK3"/>
      <c r="LML3"/>
      <c r="LMM3"/>
      <c r="LMN3"/>
      <c r="LMO3"/>
      <c r="LMP3"/>
      <c r="LMQ3"/>
      <c r="LMR3"/>
      <c r="LMS3"/>
      <c r="LMT3"/>
      <c r="LMU3"/>
      <c r="LMV3"/>
      <c r="LMW3"/>
      <c r="LMX3"/>
      <c r="LMY3"/>
      <c r="LMZ3"/>
      <c r="LNA3"/>
      <c r="LNB3"/>
      <c r="LNC3"/>
      <c r="LND3"/>
      <c r="LNE3"/>
      <c r="LNF3"/>
      <c r="LNG3"/>
      <c r="LNH3"/>
      <c r="LNI3"/>
      <c r="LNJ3"/>
      <c r="LNK3"/>
      <c r="LNL3"/>
      <c r="LNM3"/>
      <c r="LNN3"/>
      <c r="LNO3"/>
      <c r="LNP3"/>
      <c r="LNQ3"/>
      <c r="LNR3"/>
      <c r="LNS3"/>
      <c r="LNT3"/>
      <c r="LNU3"/>
      <c r="LNV3"/>
      <c r="LNW3"/>
      <c r="LNX3"/>
      <c r="LNY3"/>
      <c r="LNZ3"/>
      <c r="LOA3"/>
      <c r="LOB3"/>
      <c r="LOC3"/>
      <c r="LOD3"/>
      <c r="LOE3"/>
      <c r="LOF3"/>
      <c r="LOG3"/>
      <c r="LOH3"/>
      <c r="LOI3"/>
      <c r="LOJ3"/>
      <c r="LOK3"/>
      <c r="LOL3"/>
      <c r="LOM3"/>
      <c r="LON3"/>
      <c r="LOO3"/>
      <c r="LOP3"/>
      <c r="LOQ3"/>
      <c r="LOR3"/>
      <c r="LOS3"/>
      <c r="LOT3"/>
      <c r="LOU3"/>
      <c r="LOV3"/>
      <c r="LOW3"/>
      <c r="LOX3"/>
      <c r="LOY3"/>
      <c r="LOZ3"/>
      <c r="LPA3"/>
      <c r="LPB3"/>
      <c r="LPC3"/>
      <c r="LPD3"/>
      <c r="LPE3"/>
      <c r="LPF3"/>
      <c r="LPG3"/>
      <c r="LPH3"/>
      <c r="LPI3"/>
      <c r="LPJ3"/>
      <c r="LPK3"/>
      <c r="LPL3"/>
      <c r="LPM3"/>
      <c r="LPN3"/>
      <c r="LPO3"/>
      <c r="LPP3"/>
      <c r="LPQ3"/>
      <c r="LPR3"/>
      <c r="LPS3"/>
      <c r="LPT3"/>
      <c r="LPU3"/>
      <c r="LPV3"/>
      <c r="LPW3"/>
      <c r="LPX3"/>
      <c r="LPY3"/>
      <c r="LPZ3"/>
      <c r="LQA3"/>
      <c r="LQB3"/>
      <c r="LQC3"/>
      <c r="LQD3"/>
      <c r="LQE3"/>
      <c r="LQF3"/>
      <c r="LQG3"/>
      <c r="LQH3"/>
      <c r="LQI3"/>
      <c r="LQJ3"/>
      <c r="LQK3"/>
      <c r="LQL3"/>
      <c r="LQM3"/>
      <c r="LQN3"/>
      <c r="LQO3"/>
      <c r="LQP3"/>
      <c r="LQQ3"/>
      <c r="LQR3"/>
      <c r="LQS3"/>
      <c r="LQT3"/>
      <c r="LQU3"/>
      <c r="LQV3"/>
      <c r="LQW3"/>
      <c r="LQX3"/>
      <c r="LQY3"/>
      <c r="LQZ3"/>
      <c r="LRA3"/>
      <c r="LRB3"/>
      <c r="LRC3"/>
      <c r="LRD3"/>
      <c r="LRE3"/>
      <c r="LRF3"/>
      <c r="LRG3"/>
      <c r="LRH3"/>
      <c r="LRI3"/>
      <c r="LRJ3"/>
      <c r="LRK3"/>
      <c r="LRL3"/>
      <c r="LRM3"/>
      <c r="LRN3"/>
      <c r="LRO3"/>
      <c r="LRP3"/>
      <c r="LRQ3"/>
      <c r="LRR3"/>
      <c r="LRS3"/>
      <c r="LRT3"/>
      <c r="LRU3"/>
      <c r="LRV3"/>
      <c r="LRW3"/>
      <c r="LRX3"/>
      <c r="LRY3"/>
      <c r="LRZ3"/>
      <c r="LSA3"/>
      <c r="LSB3"/>
      <c r="LSC3"/>
      <c r="LSD3"/>
      <c r="LSE3"/>
      <c r="LSF3"/>
      <c r="LSG3"/>
      <c r="LSH3"/>
      <c r="LSI3"/>
      <c r="LSJ3"/>
      <c r="LSK3"/>
      <c r="LSL3"/>
      <c r="LSM3"/>
      <c r="LSN3"/>
      <c r="LSO3"/>
      <c r="LSP3"/>
      <c r="LSQ3"/>
      <c r="LSR3"/>
      <c r="LSS3"/>
      <c r="LST3"/>
      <c r="LSU3"/>
      <c r="LSV3"/>
      <c r="LSW3"/>
      <c r="LSX3"/>
      <c r="LSY3"/>
      <c r="LSZ3"/>
      <c r="LTA3"/>
      <c r="LTB3"/>
      <c r="LTC3"/>
      <c r="LTD3"/>
      <c r="LTE3"/>
      <c r="LTF3"/>
      <c r="LTG3"/>
      <c r="LTH3"/>
      <c r="LTI3"/>
      <c r="LTJ3"/>
      <c r="LTK3"/>
      <c r="LTL3"/>
      <c r="LTM3"/>
      <c r="LTN3"/>
      <c r="LTO3"/>
      <c r="LTP3"/>
      <c r="LTQ3"/>
      <c r="LTR3"/>
      <c r="LTS3"/>
      <c r="LTT3"/>
      <c r="LTU3"/>
      <c r="LTV3"/>
      <c r="LTW3"/>
      <c r="LTX3"/>
      <c r="LTY3"/>
      <c r="LTZ3"/>
      <c r="LUA3"/>
      <c r="LUB3"/>
      <c r="LUC3"/>
      <c r="LUD3"/>
      <c r="LUE3"/>
      <c r="LUF3"/>
      <c r="LUG3"/>
      <c r="LUH3"/>
      <c r="LUI3"/>
      <c r="LUJ3"/>
      <c r="LUK3"/>
      <c r="LUL3"/>
      <c r="LUM3"/>
      <c r="LUN3"/>
      <c r="LUO3"/>
      <c r="LUP3"/>
      <c r="LUQ3"/>
      <c r="LUR3"/>
      <c r="LUS3"/>
      <c r="LUT3"/>
      <c r="LUU3"/>
      <c r="LUV3"/>
      <c r="LUW3"/>
      <c r="LUX3"/>
      <c r="LUY3"/>
      <c r="LUZ3"/>
      <c r="LVA3"/>
      <c r="LVB3"/>
      <c r="LVC3"/>
      <c r="LVD3"/>
      <c r="LVE3"/>
      <c r="LVF3"/>
      <c r="LVG3"/>
      <c r="LVH3"/>
      <c r="LVI3"/>
      <c r="LVJ3"/>
      <c r="LVK3"/>
      <c r="LVL3"/>
      <c r="LVM3"/>
      <c r="LVN3"/>
      <c r="LVO3"/>
      <c r="LVP3"/>
      <c r="LVQ3"/>
      <c r="LVR3"/>
      <c r="LVS3"/>
      <c r="LVT3"/>
      <c r="LVU3"/>
      <c r="LVV3"/>
      <c r="LVW3"/>
      <c r="LVX3"/>
      <c r="LVY3"/>
      <c r="LVZ3"/>
      <c r="LWA3"/>
      <c r="LWB3"/>
      <c r="LWC3"/>
      <c r="LWD3"/>
      <c r="LWE3"/>
      <c r="LWF3"/>
      <c r="LWG3"/>
      <c r="LWH3"/>
      <c r="LWI3"/>
      <c r="LWJ3"/>
      <c r="LWK3"/>
      <c r="LWL3"/>
      <c r="LWM3"/>
      <c r="LWN3"/>
      <c r="LWO3"/>
      <c r="LWP3"/>
      <c r="LWQ3"/>
      <c r="LWR3"/>
      <c r="LWS3"/>
      <c r="LWT3"/>
      <c r="LWU3"/>
      <c r="LWV3"/>
      <c r="LWW3"/>
      <c r="LWX3"/>
      <c r="LWY3"/>
      <c r="LWZ3"/>
      <c r="LXA3"/>
      <c r="LXB3"/>
      <c r="LXC3"/>
      <c r="LXD3"/>
      <c r="LXE3"/>
      <c r="LXF3"/>
      <c r="LXG3"/>
      <c r="LXH3"/>
      <c r="LXI3"/>
      <c r="LXJ3"/>
      <c r="LXK3"/>
      <c r="LXL3"/>
      <c r="LXM3"/>
      <c r="LXN3"/>
      <c r="LXO3"/>
      <c r="LXP3"/>
      <c r="LXQ3"/>
      <c r="LXR3"/>
      <c r="LXS3"/>
      <c r="LXT3"/>
      <c r="LXU3"/>
      <c r="LXV3"/>
      <c r="LXW3"/>
      <c r="LXX3"/>
      <c r="LXY3"/>
      <c r="LXZ3"/>
      <c r="LYA3"/>
      <c r="LYB3"/>
      <c r="LYC3"/>
      <c r="LYD3"/>
      <c r="LYE3"/>
      <c r="LYF3"/>
      <c r="LYG3"/>
      <c r="LYH3"/>
      <c r="LYI3"/>
      <c r="LYJ3"/>
      <c r="LYK3"/>
      <c r="LYL3"/>
      <c r="LYM3"/>
      <c r="LYN3"/>
      <c r="LYO3"/>
      <c r="LYP3"/>
      <c r="LYQ3"/>
      <c r="LYR3"/>
      <c r="LYS3"/>
      <c r="LYT3"/>
      <c r="LYU3"/>
      <c r="LYV3"/>
      <c r="LYW3"/>
      <c r="LYX3"/>
      <c r="LYY3"/>
      <c r="LYZ3"/>
      <c r="LZA3"/>
      <c r="LZB3"/>
      <c r="LZC3"/>
      <c r="LZD3"/>
      <c r="LZE3"/>
      <c r="LZF3"/>
      <c r="LZG3"/>
      <c r="LZH3"/>
      <c r="LZI3"/>
      <c r="LZJ3"/>
      <c r="LZK3"/>
      <c r="LZL3"/>
      <c r="LZM3"/>
      <c r="LZN3"/>
      <c r="LZO3"/>
      <c r="LZP3"/>
      <c r="LZQ3"/>
      <c r="LZR3"/>
      <c r="LZS3"/>
      <c r="LZT3"/>
      <c r="LZU3"/>
      <c r="LZV3"/>
      <c r="LZW3"/>
      <c r="LZX3"/>
      <c r="LZY3"/>
      <c r="LZZ3"/>
      <c r="MAA3"/>
      <c r="MAB3"/>
      <c r="MAC3"/>
      <c r="MAD3"/>
      <c r="MAE3"/>
      <c r="MAF3"/>
      <c r="MAG3"/>
      <c r="MAH3"/>
      <c r="MAI3"/>
      <c r="MAJ3"/>
      <c r="MAK3"/>
      <c r="MAL3"/>
      <c r="MAM3"/>
      <c r="MAN3"/>
      <c r="MAO3"/>
      <c r="MAP3"/>
      <c r="MAQ3"/>
      <c r="MAR3"/>
      <c r="MAS3"/>
      <c r="MAT3"/>
      <c r="MAU3"/>
      <c r="MAV3"/>
      <c r="MAW3"/>
      <c r="MAX3"/>
      <c r="MAY3"/>
      <c r="MAZ3"/>
      <c r="MBA3"/>
      <c r="MBB3"/>
      <c r="MBC3"/>
      <c r="MBD3"/>
      <c r="MBE3"/>
      <c r="MBF3"/>
      <c r="MBG3"/>
      <c r="MBH3"/>
      <c r="MBI3"/>
      <c r="MBJ3"/>
      <c r="MBK3"/>
      <c r="MBL3"/>
      <c r="MBM3"/>
      <c r="MBN3"/>
      <c r="MBO3"/>
      <c r="MBP3"/>
      <c r="MBQ3"/>
      <c r="MBR3"/>
      <c r="MBS3"/>
      <c r="MBT3"/>
      <c r="MBU3"/>
      <c r="MBV3"/>
      <c r="MBW3"/>
      <c r="MBX3"/>
      <c r="MBY3"/>
      <c r="MBZ3"/>
      <c r="MCA3"/>
      <c r="MCB3"/>
      <c r="MCC3"/>
      <c r="MCD3"/>
      <c r="MCE3"/>
      <c r="MCF3"/>
      <c r="MCG3"/>
      <c r="MCH3"/>
      <c r="MCI3"/>
      <c r="MCJ3"/>
      <c r="MCK3"/>
      <c r="MCL3"/>
      <c r="MCM3"/>
      <c r="MCN3"/>
      <c r="MCO3"/>
      <c r="MCP3"/>
      <c r="MCQ3"/>
      <c r="MCR3"/>
      <c r="MCS3"/>
      <c r="MCT3"/>
      <c r="MCU3"/>
      <c r="MCV3"/>
      <c r="MCW3"/>
      <c r="MCX3"/>
      <c r="MCY3"/>
      <c r="MCZ3"/>
      <c r="MDA3"/>
      <c r="MDB3"/>
      <c r="MDC3"/>
      <c r="MDD3"/>
      <c r="MDE3"/>
      <c r="MDF3"/>
      <c r="MDG3"/>
      <c r="MDH3"/>
      <c r="MDI3"/>
      <c r="MDJ3"/>
      <c r="MDK3"/>
      <c r="MDL3"/>
      <c r="MDM3"/>
      <c r="MDN3"/>
      <c r="MDO3"/>
      <c r="MDP3"/>
      <c r="MDQ3"/>
      <c r="MDR3"/>
      <c r="MDS3"/>
      <c r="MDT3"/>
      <c r="MDU3"/>
      <c r="MDV3"/>
      <c r="MDW3"/>
      <c r="MDX3"/>
      <c r="MDY3"/>
      <c r="MDZ3"/>
      <c r="MEA3"/>
      <c r="MEB3"/>
      <c r="MEC3"/>
      <c r="MED3"/>
      <c r="MEE3"/>
      <c r="MEF3"/>
      <c r="MEG3"/>
      <c r="MEH3"/>
      <c r="MEI3"/>
      <c r="MEJ3"/>
      <c r="MEK3"/>
      <c r="MEL3"/>
      <c r="MEM3"/>
      <c r="MEN3"/>
      <c r="MEO3"/>
      <c r="MEP3"/>
      <c r="MEQ3"/>
      <c r="MER3"/>
      <c r="MES3"/>
      <c r="MET3"/>
      <c r="MEU3"/>
      <c r="MEV3"/>
      <c r="MEW3"/>
      <c r="MEX3"/>
      <c r="MEY3"/>
      <c r="MEZ3"/>
      <c r="MFA3"/>
      <c r="MFB3"/>
      <c r="MFC3"/>
      <c r="MFD3"/>
      <c r="MFE3"/>
      <c r="MFF3"/>
      <c r="MFG3"/>
      <c r="MFH3"/>
      <c r="MFI3"/>
      <c r="MFJ3"/>
      <c r="MFK3"/>
      <c r="MFL3"/>
      <c r="MFM3"/>
      <c r="MFN3"/>
      <c r="MFO3"/>
      <c r="MFP3"/>
      <c r="MFQ3"/>
      <c r="MFR3"/>
      <c r="MFS3"/>
      <c r="MFT3"/>
      <c r="MFU3"/>
      <c r="MFV3"/>
      <c r="MFW3"/>
      <c r="MFX3"/>
      <c r="MFY3"/>
      <c r="MFZ3"/>
      <c r="MGA3"/>
      <c r="MGB3"/>
      <c r="MGC3"/>
      <c r="MGD3"/>
      <c r="MGE3"/>
      <c r="MGF3"/>
      <c r="MGG3"/>
      <c r="MGH3"/>
      <c r="MGI3"/>
      <c r="MGJ3"/>
      <c r="MGK3"/>
      <c r="MGL3"/>
      <c r="MGM3"/>
      <c r="MGN3"/>
      <c r="MGO3"/>
      <c r="MGP3"/>
      <c r="MGQ3"/>
      <c r="MGR3"/>
      <c r="MGS3"/>
      <c r="MGT3"/>
      <c r="MGU3"/>
      <c r="MGV3"/>
      <c r="MGW3"/>
      <c r="MGX3"/>
      <c r="MGY3"/>
      <c r="MGZ3"/>
      <c r="MHA3"/>
      <c r="MHB3"/>
      <c r="MHC3"/>
      <c r="MHD3"/>
      <c r="MHE3"/>
      <c r="MHF3"/>
      <c r="MHG3"/>
      <c r="MHH3"/>
      <c r="MHI3"/>
      <c r="MHJ3"/>
      <c r="MHK3"/>
      <c r="MHL3"/>
      <c r="MHM3"/>
      <c r="MHN3"/>
      <c r="MHO3"/>
      <c r="MHP3"/>
      <c r="MHQ3"/>
      <c r="MHR3"/>
      <c r="MHS3"/>
      <c r="MHT3"/>
      <c r="MHU3"/>
      <c r="MHV3"/>
      <c r="MHW3"/>
      <c r="MHX3"/>
      <c r="MHY3"/>
      <c r="MHZ3"/>
      <c r="MIA3"/>
      <c r="MIB3"/>
      <c r="MIC3"/>
      <c r="MID3"/>
      <c r="MIE3"/>
      <c r="MIF3"/>
      <c r="MIG3"/>
      <c r="MIH3"/>
      <c r="MII3"/>
      <c r="MIJ3"/>
      <c r="MIK3"/>
      <c r="MIL3"/>
      <c r="MIM3"/>
      <c r="MIN3"/>
      <c r="MIO3"/>
      <c r="MIP3"/>
      <c r="MIQ3"/>
      <c r="MIR3"/>
      <c r="MIS3"/>
      <c r="MIT3"/>
      <c r="MIU3"/>
      <c r="MIV3"/>
      <c r="MIW3"/>
      <c r="MIX3"/>
      <c r="MIY3"/>
      <c r="MIZ3"/>
      <c r="MJA3"/>
      <c r="MJB3"/>
      <c r="MJC3"/>
      <c r="MJD3"/>
      <c r="MJE3"/>
      <c r="MJF3"/>
      <c r="MJG3"/>
      <c r="MJH3"/>
      <c r="MJI3"/>
      <c r="MJJ3"/>
      <c r="MJK3"/>
      <c r="MJL3"/>
      <c r="MJM3"/>
      <c r="MJN3"/>
      <c r="MJO3"/>
      <c r="MJP3"/>
      <c r="MJQ3"/>
      <c r="MJR3"/>
      <c r="MJS3"/>
      <c r="MJT3"/>
      <c r="MJU3"/>
      <c r="MJV3"/>
      <c r="MJW3"/>
      <c r="MJX3"/>
      <c r="MJY3"/>
      <c r="MJZ3"/>
      <c r="MKA3"/>
      <c r="MKB3"/>
      <c r="MKC3"/>
      <c r="MKD3"/>
      <c r="MKE3"/>
      <c r="MKF3"/>
      <c r="MKG3"/>
      <c r="MKH3"/>
      <c r="MKI3"/>
      <c r="MKJ3"/>
      <c r="MKK3"/>
      <c r="MKL3"/>
      <c r="MKM3"/>
      <c r="MKN3"/>
      <c r="MKO3"/>
      <c r="MKP3"/>
      <c r="MKQ3"/>
      <c r="MKR3"/>
      <c r="MKS3"/>
      <c r="MKT3"/>
      <c r="MKU3"/>
      <c r="MKV3"/>
      <c r="MKW3"/>
      <c r="MKX3"/>
      <c r="MKY3"/>
      <c r="MKZ3"/>
      <c r="MLA3"/>
      <c r="MLB3"/>
      <c r="MLC3"/>
      <c r="MLD3"/>
      <c r="MLE3"/>
      <c r="MLF3"/>
      <c r="MLG3"/>
      <c r="MLH3"/>
      <c r="MLI3"/>
      <c r="MLJ3"/>
      <c r="MLK3"/>
      <c r="MLL3"/>
      <c r="MLM3"/>
      <c r="MLN3"/>
      <c r="MLO3"/>
      <c r="MLP3"/>
      <c r="MLQ3"/>
      <c r="MLR3"/>
      <c r="MLS3"/>
      <c r="MLT3"/>
      <c r="MLU3"/>
      <c r="MLV3"/>
      <c r="MLW3"/>
      <c r="MLX3"/>
      <c r="MLY3"/>
      <c r="MLZ3"/>
      <c r="MMA3"/>
      <c r="MMB3"/>
      <c r="MMC3"/>
      <c r="MMD3"/>
      <c r="MME3"/>
      <c r="MMF3"/>
      <c r="MMG3"/>
      <c r="MMH3"/>
      <c r="MMI3"/>
      <c r="MMJ3"/>
      <c r="MMK3"/>
      <c r="MML3"/>
      <c r="MMM3"/>
      <c r="MMN3"/>
      <c r="MMO3"/>
      <c r="MMP3"/>
      <c r="MMQ3"/>
      <c r="MMR3"/>
      <c r="MMS3"/>
      <c r="MMT3"/>
      <c r="MMU3"/>
      <c r="MMV3"/>
      <c r="MMW3"/>
      <c r="MMX3"/>
      <c r="MMY3"/>
      <c r="MMZ3"/>
      <c r="MNA3"/>
      <c r="MNB3"/>
      <c r="MNC3"/>
      <c r="MND3"/>
      <c r="MNE3"/>
      <c r="MNF3"/>
      <c r="MNG3"/>
      <c r="MNH3"/>
      <c r="MNI3"/>
      <c r="MNJ3"/>
      <c r="MNK3"/>
      <c r="MNL3"/>
      <c r="MNM3"/>
      <c r="MNN3"/>
      <c r="MNO3"/>
      <c r="MNP3"/>
      <c r="MNQ3"/>
      <c r="MNR3"/>
      <c r="MNS3"/>
      <c r="MNT3"/>
      <c r="MNU3"/>
      <c r="MNV3"/>
      <c r="MNW3"/>
      <c r="MNX3"/>
      <c r="MNY3"/>
      <c r="MNZ3"/>
      <c r="MOA3"/>
      <c r="MOB3"/>
      <c r="MOC3"/>
      <c r="MOD3"/>
      <c r="MOE3"/>
      <c r="MOF3"/>
      <c r="MOG3"/>
      <c r="MOH3"/>
      <c r="MOI3"/>
      <c r="MOJ3"/>
      <c r="MOK3"/>
      <c r="MOL3"/>
      <c r="MOM3"/>
      <c r="MON3"/>
      <c r="MOO3"/>
      <c r="MOP3"/>
      <c r="MOQ3"/>
      <c r="MOR3"/>
      <c r="MOS3"/>
      <c r="MOT3"/>
      <c r="MOU3"/>
      <c r="MOV3"/>
      <c r="MOW3"/>
      <c r="MOX3"/>
      <c r="MOY3"/>
      <c r="MOZ3"/>
      <c r="MPA3"/>
      <c r="MPB3"/>
      <c r="MPC3"/>
      <c r="MPD3"/>
      <c r="MPE3"/>
      <c r="MPF3"/>
      <c r="MPG3"/>
      <c r="MPH3"/>
      <c r="MPI3"/>
      <c r="MPJ3"/>
      <c r="MPK3"/>
      <c r="MPL3"/>
      <c r="MPM3"/>
      <c r="MPN3"/>
      <c r="MPO3"/>
      <c r="MPP3"/>
      <c r="MPQ3"/>
      <c r="MPR3"/>
      <c r="MPS3"/>
      <c r="MPT3"/>
      <c r="MPU3"/>
      <c r="MPV3"/>
      <c r="MPW3"/>
      <c r="MPX3"/>
      <c r="MPY3"/>
      <c r="MPZ3"/>
      <c r="MQA3"/>
      <c r="MQB3"/>
      <c r="MQC3"/>
      <c r="MQD3"/>
      <c r="MQE3"/>
      <c r="MQF3"/>
      <c r="MQG3"/>
      <c r="MQH3"/>
      <c r="MQI3"/>
      <c r="MQJ3"/>
      <c r="MQK3"/>
      <c r="MQL3"/>
      <c r="MQM3"/>
      <c r="MQN3"/>
      <c r="MQO3"/>
      <c r="MQP3"/>
      <c r="MQQ3"/>
      <c r="MQR3"/>
      <c r="MQS3"/>
      <c r="MQT3"/>
      <c r="MQU3"/>
      <c r="MQV3"/>
      <c r="MQW3"/>
      <c r="MQX3"/>
      <c r="MQY3"/>
      <c r="MQZ3"/>
      <c r="MRA3"/>
      <c r="MRB3"/>
      <c r="MRC3"/>
      <c r="MRD3"/>
      <c r="MRE3"/>
      <c r="MRF3"/>
      <c r="MRG3"/>
      <c r="MRH3"/>
      <c r="MRI3"/>
      <c r="MRJ3"/>
      <c r="MRK3"/>
      <c r="MRL3"/>
      <c r="MRM3"/>
      <c r="MRN3"/>
      <c r="MRO3"/>
      <c r="MRP3"/>
      <c r="MRQ3"/>
      <c r="MRR3"/>
      <c r="MRS3"/>
      <c r="MRT3"/>
      <c r="MRU3"/>
      <c r="MRV3"/>
      <c r="MRW3"/>
      <c r="MRX3"/>
      <c r="MRY3"/>
      <c r="MRZ3"/>
      <c r="MSA3"/>
      <c r="MSB3"/>
      <c r="MSC3"/>
      <c r="MSD3"/>
      <c r="MSE3"/>
      <c r="MSF3"/>
      <c r="MSG3"/>
      <c r="MSH3"/>
      <c r="MSI3"/>
      <c r="MSJ3"/>
      <c r="MSK3"/>
      <c r="MSL3"/>
      <c r="MSM3"/>
      <c r="MSN3"/>
      <c r="MSO3"/>
      <c r="MSP3"/>
      <c r="MSQ3"/>
      <c r="MSR3"/>
      <c r="MSS3"/>
      <c r="MST3"/>
      <c r="MSU3"/>
      <c r="MSV3"/>
      <c r="MSW3"/>
      <c r="MSX3"/>
      <c r="MSY3"/>
      <c r="MSZ3"/>
      <c r="MTA3"/>
      <c r="MTB3"/>
      <c r="MTC3"/>
      <c r="MTD3"/>
      <c r="MTE3"/>
      <c r="MTF3"/>
      <c r="MTG3"/>
      <c r="MTH3"/>
      <c r="MTI3"/>
      <c r="MTJ3"/>
      <c r="MTK3"/>
      <c r="MTL3"/>
      <c r="MTM3"/>
      <c r="MTN3"/>
      <c r="MTO3"/>
      <c r="MTP3"/>
      <c r="MTQ3"/>
      <c r="MTR3"/>
      <c r="MTS3"/>
      <c r="MTT3"/>
      <c r="MTU3"/>
      <c r="MTV3"/>
      <c r="MTW3"/>
      <c r="MTX3"/>
      <c r="MTY3"/>
      <c r="MTZ3"/>
      <c r="MUA3"/>
      <c r="MUB3"/>
      <c r="MUC3"/>
      <c r="MUD3"/>
      <c r="MUE3"/>
      <c r="MUF3"/>
      <c r="MUG3"/>
      <c r="MUH3"/>
      <c r="MUI3"/>
      <c r="MUJ3"/>
      <c r="MUK3"/>
      <c r="MUL3"/>
      <c r="MUM3"/>
      <c r="MUN3"/>
      <c r="MUO3"/>
      <c r="MUP3"/>
      <c r="MUQ3"/>
      <c r="MUR3"/>
      <c r="MUS3"/>
      <c r="MUT3"/>
      <c r="MUU3"/>
      <c r="MUV3"/>
      <c r="MUW3"/>
      <c r="MUX3"/>
      <c r="MUY3"/>
      <c r="MUZ3"/>
      <c r="MVA3"/>
      <c r="MVB3"/>
      <c r="MVC3"/>
      <c r="MVD3"/>
      <c r="MVE3"/>
      <c r="MVF3"/>
      <c r="MVG3"/>
      <c r="MVH3"/>
      <c r="MVI3"/>
      <c r="MVJ3"/>
      <c r="MVK3"/>
      <c r="MVL3"/>
      <c r="MVM3"/>
      <c r="MVN3"/>
      <c r="MVO3"/>
      <c r="MVP3"/>
      <c r="MVQ3"/>
      <c r="MVR3"/>
      <c r="MVS3"/>
      <c r="MVT3"/>
      <c r="MVU3"/>
      <c r="MVV3"/>
      <c r="MVW3"/>
      <c r="MVX3"/>
      <c r="MVY3"/>
      <c r="MVZ3"/>
      <c r="MWA3"/>
      <c r="MWB3"/>
      <c r="MWC3"/>
      <c r="MWD3"/>
      <c r="MWE3"/>
      <c r="MWF3"/>
      <c r="MWG3"/>
      <c r="MWH3"/>
      <c r="MWI3"/>
      <c r="MWJ3"/>
      <c r="MWK3"/>
      <c r="MWL3"/>
      <c r="MWM3"/>
      <c r="MWN3"/>
      <c r="MWO3"/>
      <c r="MWP3"/>
      <c r="MWQ3"/>
      <c r="MWR3"/>
      <c r="MWS3"/>
      <c r="MWT3"/>
      <c r="MWU3"/>
      <c r="MWV3"/>
      <c r="MWW3"/>
      <c r="MWX3"/>
      <c r="MWY3"/>
      <c r="MWZ3"/>
      <c r="MXA3"/>
      <c r="MXB3"/>
      <c r="MXC3"/>
      <c r="MXD3"/>
      <c r="MXE3"/>
      <c r="MXF3"/>
      <c r="MXG3"/>
      <c r="MXH3"/>
      <c r="MXI3"/>
      <c r="MXJ3"/>
      <c r="MXK3"/>
      <c r="MXL3"/>
      <c r="MXM3"/>
      <c r="MXN3"/>
      <c r="MXO3"/>
      <c r="MXP3"/>
      <c r="MXQ3"/>
      <c r="MXR3"/>
      <c r="MXS3"/>
      <c r="MXT3"/>
      <c r="MXU3"/>
      <c r="MXV3"/>
      <c r="MXW3"/>
      <c r="MXX3"/>
      <c r="MXY3"/>
      <c r="MXZ3"/>
      <c r="MYA3"/>
      <c r="MYB3"/>
      <c r="MYC3"/>
      <c r="MYD3"/>
      <c r="MYE3"/>
      <c r="MYF3"/>
      <c r="MYG3"/>
      <c r="MYH3"/>
      <c r="MYI3"/>
      <c r="MYJ3"/>
      <c r="MYK3"/>
      <c r="MYL3"/>
      <c r="MYM3"/>
      <c r="MYN3"/>
      <c r="MYO3"/>
      <c r="MYP3"/>
      <c r="MYQ3"/>
      <c r="MYR3"/>
      <c r="MYS3"/>
      <c r="MYT3"/>
      <c r="MYU3"/>
      <c r="MYV3"/>
      <c r="MYW3"/>
      <c r="MYX3"/>
      <c r="MYY3"/>
      <c r="MYZ3"/>
      <c r="MZA3"/>
      <c r="MZB3"/>
      <c r="MZC3"/>
      <c r="MZD3"/>
      <c r="MZE3"/>
      <c r="MZF3"/>
      <c r="MZG3"/>
      <c r="MZH3"/>
      <c r="MZI3"/>
      <c r="MZJ3"/>
      <c r="MZK3"/>
      <c r="MZL3"/>
      <c r="MZM3"/>
      <c r="MZN3"/>
      <c r="MZO3"/>
      <c r="MZP3"/>
      <c r="MZQ3"/>
      <c r="MZR3"/>
      <c r="MZS3"/>
      <c r="MZT3"/>
      <c r="MZU3"/>
      <c r="MZV3"/>
      <c r="MZW3"/>
      <c r="MZX3"/>
      <c r="MZY3"/>
      <c r="MZZ3"/>
      <c r="NAA3"/>
      <c r="NAB3"/>
      <c r="NAC3"/>
      <c r="NAD3"/>
      <c r="NAE3"/>
      <c r="NAF3"/>
      <c r="NAG3"/>
      <c r="NAH3"/>
      <c r="NAI3"/>
      <c r="NAJ3"/>
      <c r="NAK3"/>
      <c r="NAL3"/>
      <c r="NAM3"/>
      <c r="NAN3"/>
      <c r="NAO3"/>
      <c r="NAP3"/>
      <c r="NAQ3"/>
      <c r="NAR3"/>
      <c r="NAS3"/>
      <c r="NAT3"/>
      <c r="NAU3"/>
      <c r="NAV3"/>
      <c r="NAW3"/>
      <c r="NAX3"/>
      <c r="NAY3"/>
      <c r="NAZ3"/>
      <c r="NBA3"/>
      <c r="NBB3"/>
      <c r="NBC3"/>
      <c r="NBD3"/>
      <c r="NBE3"/>
      <c r="NBF3"/>
      <c r="NBG3"/>
      <c r="NBH3"/>
      <c r="NBI3"/>
      <c r="NBJ3"/>
      <c r="NBK3"/>
      <c r="NBL3"/>
      <c r="NBM3"/>
      <c r="NBN3"/>
      <c r="NBO3"/>
      <c r="NBP3"/>
      <c r="NBQ3"/>
      <c r="NBR3"/>
      <c r="NBS3"/>
      <c r="NBT3"/>
      <c r="NBU3"/>
      <c r="NBV3"/>
      <c r="NBW3"/>
      <c r="NBX3"/>
      <c r="NBY3"/>
      <c r="NBZ3"/>
      <c r="NCA3"/>
      <c r="NCB3"/>
      <c r="NCC3"/>
      <c r="NCD3"/>
      <c r="NCE3"/>
      <c r="NCF3"/>
      <c r="NCG3"/>
      <c r="NCH3"/>
      <c r="NCI3"/>
      <c r="NCJ3"/>
      <c r="NCK3"/>
      <c r="NCL3"/>
      <c r="NCM3"/>
      <c r="NCN3"/>
      <c r="NCO3"/>
      <c r="NCP3"/>
      <c r="NCQ3"/>
      <c r="NCR3"/>
      <c r="NCS3"/>
      <c r="NCT3"/>
      <c r="NCU3"/>
      <c r="NCV3"/>
      <c r="NCW3"/>
      <c r="NCX3"/>
      <c r="NCY3"/>
      <c r="NCZ3"/>
      <c r="NDA3"/>
      <c r="NDB3"/>
      <c r="NDC3"/>
      <c r="NDD3"/>
      <c r="NDE3"/>
      <c r="NDF3"/>
      <c r="NDG3"/>
      <c r="NDH3"/>
      <c r="NDI3"/>
      <c r="NDJ3"/>
      <c r="NDK3"/>
      <c r="NDL3"/>
      <c r="NDM3"/>
      <c r="NDN3"/>
      <c r="NDO3"/>
      <c r="NDP3"/>
      <c r="NDQ3"/>
      <c r="NDR3"/>
      <c r="NDS3"/>
      <c r="NDT3"/>
      <c r="NDU3"/>
      <c r="NDV3"/>
      <c r="NDW3"/>
      <c r="NDX3"/>
      <c r="NDY3"/>
      <c r="NDZ3"/>
      <c r="NEA3"/>
      <c r="NEB3"/>
      <c r="NEC3"/>
      <c r="NED3"/>
      <c r="NEE3"/>
      <c r="NEF3"/>
      <c r="NEG3"/>
      <c r="NEH3"/>
      <c r="NEI3"/>
      <c r="NEJ3"/>
      <c r="NEK3"/>
      <c r="NEL3"/>
      <c r="NEM3"/>
      <c r="NEN3"/>
      <c r="NEO3"/>
      <c r="NEP3"/>
      <c r="NEQ3"/>
      <c r="NER3"/>
      <c r="NES3"/>
      <c r="NET3"/>
      <c r="NEU3"/>
      <c r="NEV3"/>
      <c r="NEW3"/>
      <c r="NEX3"/>
      <c r="NEY3"/>
      <c r="NEZ3"/>
      <c r="NFA3"/>
      <c r="NFB3"/>
      <c r="NFC3"/>
      <c r="NFD3"/>
      <c r="NFE3"/>
      <c r="NFF3"/>
      <c r="NFG3"/>
      <c r="NFH3"/>
      <c r="NFI3"/>
      <c r="NFJ3"/>
      <c r="NFK3"/>
      <c r="NFL3"/>
      <c r="NFM3"/>
      <c r="NFN3"/>
      <c r="NFO3"/>
      <c r="NFP3"/>
      <c r="NFQ3"/>
      <c r="NFR3"/>
      <c r="NFS3"/>
      <c r="NFT3"/>
      <c r="NFU3"/>
      <c r="NFV3"/>
      <c r="NFW3"/>
      <c r="NFX3"/>
      <c r="NFY3"/>
      <c r="NFZ3"/>
      <c r="NGA3"/>
      <c r="NGB3"/>
      <c r="NGC3"/>
      <c r="NGD3"/>
      <c r="NGE3"/>
      <c r="NGF3"/>
      <c r="NGG3"/>
      <c r="NGH3"/>
      <c r="NGI3"/>
      <c r="NGJ3"/>
      <c r="NGK3"/>
      <c r="NGL3"/>
      <c r="NGM3"/>
      <c r="NGN3"/>
      <c r="NGO3"/>
      <c r="NGP3"/>
      <c r="NGQ3"/>
      <c r="NGR3"/>
      <c r="NGS3"/>
      <c r="NGT3"/>
      <c r="NGU3"/>
      <c r="NGV3"/>
      <c r="NGW3"/>
      <c r="NGX3"/>
      <c r="NGY3"/>
      <c r="NGZ3"/>
      <c r="NHA3"/>
      <c r="NHB3"/>
      <c r="NHC3"/>
      <c r="NHD3"/>
      <c r="NHE3"/>
      <c r="NHF3"/>
      <c r="NHG3"/>
      <c r="NHH3"/>
      <c r="NHI3"/>
      <c r="NHJ3"/>
      <c r="NHK3"/>
      <c r="NHL3"/>
      <c r="NHM3"/>
      <c r="NHN3"/>
      <c r="NHO3"/>
      <c r="NHP3"/>
      <c r="NHQ3"/>
      <c r="NHR3"/>
      <c r="NHS3"/>
      <c r="NHT3"/>
      <c r="NHU3"/>
      <c r="NHV3"/>
      <c r="NHW3"/>
      <c r="NHX3"/>
      <c r="NHY3"/>
      <c r="NHZ3"/>
      <c r="NIA3"/>
      <c r="NIB3"/>
      <c r="NIC3"/>
      <c r="NID3"/>
      <c r="NIE3"/>
      <c r="NIF3"/>
      <c r="NIG3"/>
      <c r="NIH3"/>
      <c r="NII3"/>
      <c r="NIJ3"/>
      <c r="NIK3"/>
      <c r="NIL3"/>
      <c r="NIM3"/>
      <c r="NIN3"/>
      <c r="NIO3"/>
      <c r="NIP3"/>
      <c r="NIQ3"/>
      <c r="NIR3"/>
      <c r="NIS3"/>
      <c r="NIT3"/>
      <c r="NIU3"/>
      <c r="NIV3"/>
      <c r="NIW3"/>
      <c r="NIX3"/>
      <c r="NIY3"/>
      <c r="NIZ3"/>
      <c r="NJA3"/>
      <c r="NJB3"/>
      <c r="NJC3"/>
      <c r="NJD3"/>
      <c r="NJE3"/>
      <c r="NJF3"/>
      <c r="NJG3"/>
      <c r="NJH3"/>
      <c r="NJI3"/>
      <c r="NJJ3"/>
      <c r="NJK3"/>
      <c r="NJL3"/>
      <c r="NJM3"/>
      <c r="NJN3"/>
      <c r="NJO3"/>
      <c r="NJP3"/>
      <c r="NJQ3"/>
      <c r="NJR3"/>
      <c r="NJS3"/>
      <c r="NJT3"/>
      <c r="NJU3"/>
      <c r="NJV3"/>
      <c r="NJW3"/>
      <c r="NJX3"/>
      <c r="NJY3"/>
      <c r="NJZ3"/>
      <c r="NKA3"/>
      <c r="NKB3"/>
      <c r="NKC3"/>
      <c r="NKD3"/>
      <c r="NKE3"/>
      <c r="NKF3"/>
      <c r="NKG3"/>
      <c r="NKH3"/>
      <c r="NKI3"/>
      <c r="NKJ3"/>
      <c r="NKK3"/>
      <c r="NKL3"/>
      <c r="NKM3"/>
      <c r="NKN3"/>
      <c r="NKO3"/>
      <c r="NKP3"/>
      <c r="NKQ3"/>
      <c r="NKR3"/>
      <c r="NKS3"/>
      <c r="NKT3"/>
      <c r="NKU3"/>
      <c r="NKV3"/>
      <c r="NKW3"/>
      <c r="NKX3"/>
      <c r="NKY3"/>
      <c r="NKZ3"/>
      <c r="NLA3"/>
      <c r="NLB3"/>
      <c r="NLC3"/>
      <c r="NLD3"/>
      <c r="NLE3"/>
      <c r="NLF3"/>
      <c r="NLG3"/>
      <c r="NLH3"/>
      <c r="NLI3"/>
      <c r="NLJ3"/>
      <c r="NLK3"/>
      <c r="NLL3"/>
      <c r="NLM3"/>
      <c r="NLN3"/>
      <c r="NLO3"/>
      <c r="NLP3"/>
      <c r="NLQ3"/>
      <c r="NLR3"/>
      <c r="NLS3"/>
      <c r="NLT3"/>
      <c r="NLU3"/>
      <c r="NLV3"/>
      <c r="NLW3"/>
      <c r="NLX3"/>
      <c r="NLY3"/>
      <c r="NLZ3"/>
      <c r="NMA3"/>
      <c r="NMB3"/>
      <c r="NMC3"/>
      <c r="NMD3"/>
      <c r="NME3"/>
      <c r="NMF3"/>
      <c r="NMG3"/>
      <c r="NMH3"/>
      <c r="NMI3"/>
      <c r="NMJ3"/>
      <c r="NMK3"/>
      <c r="NML3"/>
      <c r="NMM3"/>
      <c r="NMN3"/>
      <c r="NMO3"/>
      <c r="NMP3"/>
      <c r="NMQ3"/>
      <c r="NMR3"/>
      <c r="NMS3"/>
      <c r="NMT3"/>
      <c r="NMU3"/>
      <c r="NMV3"/>
      <c r="NMW3"/>
      <c r="NMX3"/>
      <c r="NMY3"/>
      <c r="NMZ3"/>
      <c r="NNA3"/>
      <c r="NNB3"/>
      <c r="NNC3"/>
      <c r="NND3"/>
      <c r="NNE3"/>
      <c r="NNF3"/>
      <c r="NNG3"/>
      <c r="NNH3"/>
      <c r="NNI3"/>
      <c r="NNJ3"/>
      <c r="NNK3"/>
      <c r="NNL3"/>
      <c r="NNM3"/>
      <c r="NNN3"/>
      <c r="NNO3"/>
      <c r="NNP3"/>
      <c r="NNQ3"/>
      <c r="NNR3"/>
      <c r="NNS3"/>
      <c r="NNT3"/>
      <c r="NNU3"/>
      <c r="NNV3"/>
      <c r="NNW3"/>
      <c r="NNX3"/>
      <c r="NNY3"/>
      <c r="NNZ3"/>
      <c r="NOA3"/>
      <c r="NOB3"/>
      <c r="NOC3"/>
      <c r="NOD3"/>
      <c r="NOE3"/>
      <c r="NOF3"/>
      <c r="NOG3"/>
      <c r="NOH3"/>
      <c r="NOI3"/>
      <c r="NOJ3"/>
      <c r="NOK3"/>
      <c r="NOL3"/>
      <c r="NOM3"/>
      <c r="NON3"/>
      <c r="NOO3"/>
      <c r="NOP3"/>
      <c r="NOQ3"/>
      <c r="NOR3"/>
      <c r="NOS3"/>
      <c r="NOT3"/>
      <c r="NOU3"/>
      <c r="NOV3"/>
      <c r="NOW3"/>
      <c r="NOX3"/>
      <c r="NOY3"/>
      <c r="NOZ3"/>
      <c r="NPA3"/>
      <c r="NPB3"/>
      <c r="NPC3"/>
      <c r="NPD3"/>
      <c r="NPE3"/>
      <c r="NPF3"/>
      <c r="NPG3"/>
      <c r="NPH3"/>
      <c r="NPI3"/>
      <c r="NPJ3"/>
      <c r="NPK3"/>
      <c r="NPL3"/>
      <c r="NPM3"/>
      <c r="NPN3"/>
      <c r="NPO3"/>
      <c r="NPP3"/>
      <c r="NPQ3"/>
      <c r="NPR3"/>
      <c r="NPS3"/>
      <c r="NPT3"/>
      <c r="NPU3"/>
      <c r="NPV3"/>
      <c r="NPW3"/>
      <c r="NPX3"/>
      <c r="NPY3"/>
      <c r="NPZ3"/>
      <c r="NQA3"/>
      <c r="NQB3"/>
      <c r="NQC3"/>
      <c r="NQD3"/>
      <c r="NQE3"/>
      <c r="NQF3"/>
      <c r="NQG3"/>
      <c r="NQH3"/>
      <c r="NQI3"/>
      <c r="NQJ3"/>
      <c r="NQK3"/>
      <c r="NQL3"/>
      <c r="NQM3"/>
      <c r="NQN3"/>
      <c r="NQO3"/>
      <c r="NQP3"/>
      <c r="NQQ3"/>
      <c r="NQR3"/>
      <c r="NQS3"/>
      <c r="NQT3"/>
      <c r="NQU3"/>
      <c r="NQV3"/>
      <c r="NQW3"/>
      <c r="NQX3"/>
      <c r="NQY3"/>
      <c r="NQZ3"/>
      <c r="NRA3"/>
      <c r="NRB3"/>
      <c r="NRC3"/>
      <c r="NRD3"/>
      <c r="NRE3"/>
      <c r="NRF3"/>
      <c r="NRG3"/>
      <c r="NRH3"/>
      <c r="NRI3"/>
      <c r="NRJ3"/>
      <c r="NRK3"/>
      <c r="NRL3"/>
      <c r="NRM3"/>
      <c r="NRN3"/>
      <c r="NRO3"/>
      <c r="NRP3"/>
      <c r="NRQ3"/>
      <c r="NRR3"/>
      <c r="NRS3"/>
      <c r="NRT3"/>
      <c r="NRU3"/>
      <c r="NRV3"/>
      <c r="NRW3"/>
      <c r="NRX3"/>
      <c r="NRY3"/>
      <c r="NRZ3"/>
      <c r="NSA3"/>
      <c r="NSB3"/>
      <c r="NSC3"/>
      <c r="NSD3"/>
      <c r="NSE3"/>
      <c r="NSF3"/>
      <c r="NSG3"/>
      <c r="NSH3"/>
      <c r="NSI3"/>
      <c r="NSJ3"/>
      <c r="NSK3"/>
      <c r="NSL3"/>
      <c r="NSM3"/>
      <c r="NSN3"/>
      <c r="NSO3"/>
      <c r="NSP3"/>
      <c r="NSQ3"/>
      <c r="NSR3"/>
      <c r="NSS3"/>
      <c r="NST3"/>
      <c r="NSU3"/>
      <c r="NSV3"/>
      <c r="NSW3"/>
      <c r="NSX3"/>
      <c r="NSY3"/>
      <c r="NSZ3"/>
      <c r="NTA3"/>
      <c r="NTB3"/>
      <c r="NTC3"/>
      <c r="NTD3"/>
      <c r="NTE3"/>
      <c r="NTF3"/>
      <c r="NTG3"/>
      <c r="NTH3"/>
      <c r="NTI3"/>
      <c r="NTJ3"/>
      <c r="NTK3"/>
      <c r="NTL3"/>
      <c r="NTM3"/>
      <c r="NTN3"/>
      <c r="NTO3"/>
      <c r="NTP3"/>
      <c r="NTQ3"/>
      <c r="NTR3"/>
      <c r="NTS3"/>
      <c r="NTT3"/>
      <c r="NTU3"/>
      <c r="NTV3"/>
      <c r="NTW3"/>
      <c r="NTX3"/>
      <c r="NTY3"/>
      <c r="NTZ3"/>
      <c r="NUA3"/>
      <c r="NUB3"/>
      <c r="NUC3"/>
      <c r="NUD3"/>
      <c r="NUE3"/>
      <c r="NUF3"/>
      <c r="NUG3"/>
      <c r="NUH3"/>
      <c r="NUI3"/>
      <c r="NUJ3"/>
      <c r="NUK3"/>
      <c r="NUL3"/>
      <c r="NUM3"/>
      <c r="NUN3"/>
      <c r="NUO3"/>
      <c r="NUP3"/>
      <c r="NUQ3"/>
      <c r="NUR3"/>
      <c r="NUS3"/>
      <c r="NUT3"/>
      <c r="NUU3"/>
      <c r="NUV3"/>
      <c r="NUW3"/>
      <c r="NUX3"/>
      <c r="NUY3"/>
      <c r="NUZ3"/>
      <c r="NVA3"/>
      <c r="NVB3"/>
      <c r="NVC3"/>
      <c r="NVD3"/>
      <c r="NVE3"/>
      <c r="NVF3"/>
      <c r="NVG3"/>
      <c r="NVH3"/>
      <c r="NVI3"/>
      <c r="NVJ3"/>
      <c r="NVK3"/>
      <c r="NVL3"/>
      <c r="NVM3"/>
      <c r="NVN3"/>
      <c r="NVO3"/>
      <c r="NVP3"/>
      <c r="NVQ3"/>
      <c r="NVR3"/>
      <c r="NVS3"/>
      <c r="NVT3"/>
      <c r="NVU3"/>
      <c r="NVV3"/>
      <c r="NVW3"/>
      <c r="NVX3"/>
      <c r="NVY3"/>
      <c r="NVZ3"/>
      <c r="NWA3"/>
      <c r="NWB3"/>
      <c r="NWC3"/>
      <c r="NWD3"/>
      <c r="NWE3"/>
      <c r="NWF3"/>
      <c r="NWG3"/>
      <c r="NWH3"/>
      <c r="NWI3"/>
      <c r="NWJ3"/>
      <c r="NWK3"/>
      <c r="NWL3"/>
      <c r="NWM3"/>
      <c r="NWN3"/>
      <c r="NWO3"/>
      <c r="NWP3"/>
      <c r="NWQ3"/>
      <c r="NWR3"/>
      <c r="NWS3"/>
      <c r="NWT3"/>
      <c r="NWU3"/>
      <c r="NWV3"/>
      <c r="NWW3"/>
      <c r="NWX3"/>
      <c r="NWY3"/>
      <c r="NWZ3"/>
      <c r="NXA3"/>
      <c r="NXB3"/>
      <c r="NXC3"/>
      <c r="NXD3"/>
      <c r="NXE3"/>
      <c r="NXF3"/>
      <c r="NXG3"/>
      <c r="NXH3"/>
      <c r="NXI3"/>
      <c r="NXJ3"/>
      <c r="NXK3"/>
      <c r="NXL3"/>
      <c r="NXM3"/>
      <c r="NXN3"/>
      <c r="NXO3"/>
      <c r="NXP3"/>
      <c r="NXQ3"/>
      <c r="NXR3"/>
      <c r="NXS3"/>
      <c r="NXT3"/>
      <c r="NXU3"/>
      <c r="NXV3"/>
      <c r="NXW3"/>
      <c r="NXX3"/>
      <c r="NXY3"/>
      <c r="NXZ3"/>
      <c r="NYA3"/>
      <c r="NYB3"/>
      <c r="NYC3"/>
      <c r="NYD3"/>
      <c r="NYE3"/>
      <c r="NYF3"/>
      <c r="NYG3"/>
      <c r="NYH3"/>
      <c r="NYI3"/>
      <c r="NYJ3"/>
      <c r="NYK3"/>
      <c r="NYL3"/>
      <c r="NYM3"/>
      <c r="NYN3"/>
      <c r="NYO3"/>
      <c r="NYP3"/>
      <c r="NYQ3"/>
      <c r="NYR3"/>
      <c r="NYS3"/>
      <c r="NYT3"/>
      <c r="NYU3"/>
      <c r="NYV3"/>
      <c r="NYW3"/>
      <c r="NYX3"/>
      <c r="NYY3"/>
      <c r="NYZ3"/>
      <c r="NZA3"/>
      <c r="NZB3"/>
      <c r="NZC3"/>
      <c r="NZD3"/>
      <c r="NZE3"/>
      <c r="NZF3"/>
      <c r="NZG3"/>
      <c r="NZH3"/>
      <c r="NZI3"/>
      <c r="NZJ3"/>
      <c r="NZK3"/>
      <c r="NZL3"/>
      <c r="NZM3"/>
      <c r="NZN3"/>
      <c r="NZO3"/>
      <c r="NZP3"/>
      <c r="NZQ3"/>
      <c r="NZR3"/>
      <c r="NZS3"/>
      <c r="NZT3"/>
      <c r="NZU3"/>
      <c r="NZV3"/>
      <c r="NZW3"/>
      <c r="NZX3"/>
      <c r="NZY3"/>
      <c r="NZZ3"/>
      <c r="OAA3"/>
      <c r="OAB3"/>
      <c r="OAC3"/>
      <c r="OAD3"/>
      <c r="OAE3"/>
      <c r="OAF3"/>
      <c r="OAG3"/>
      <c r="OAH3"/>
      <c r="OAI3"/>
      <c r="OAJ3"/>
      <c r="OAK3"/>
      <c r="OAL3"/>
      <c r="OAM3"/>
      <c r="OAN3"/>
      <c r="OAO3"/>
      <c r="OAP3"/>
      <c r="OAQ3"/>
      <c r="OAR3"/>
      <c r="OAS3"/>
      <c r="OAT3"/>
      <c r="OAU3"/>
      <c r="OAV3"/>
      <c r="OAW3"/>
      <c r="OAX3"/>
      <c r="OAY3"/>
      <c r="OAZ3"/>
      <c r="OBA3"/>
      <c r="OBB3"/>
      <c r="OBC3"/>
      <c r="OBD3"/>
      <c r="OBE3"/>
      <c r="OBF3"/>
      <c r="OBG3"/>
      <c r="OBH3"/>
      <c r="OBI3"/>
      <c r="OBJ3"/>
      <c r="OBK3"/>
      <c r="OBL3"/>
      <c r="OBM3"/>
      <c r="OBN3"/>
      <c r="OBO3"/>
      <c r="OBP3"/>
      <c r="OBQ3"/>
      <c r="OBR3"/>
      <c r="OBS3"/>
      <c r="OBT3"/>
      <c r="OBU3"/>
      <c r="OBV3"/>
      <c r="OBW3"/>
      <c r="OBX3"/>
      <c r="OBY3"/>
      <c r="OBZ3"/>
      <c r="OCA3"/>
      <c r="OCB3"/>
      <c r="OCC3"/>
      <c r="OCD3"/>
      <c r="OCE3"/>
      <c r="OCF3"/>
      <c r="OCG3"/>
      <c r="OCH3"/>
      <c r="OCI3"/>
      <c r="OCJ3"/>
      <c r="OCK3"/>
      <c r="OCL3"/>
      <c r="OCM3"/>
      <c r="OCN3"/>
      <c r="OCO3"/>
      <c r="OCP3"/>
      <c r="OCQ3"/>
      <c r="OCR3"/>
      <c r="OCS3"/>
      <c r="OCT3"/>
      <c r="OCU3"/>
      <c r="OCV3"/>
      <c r="OCW3"/>
      <c r="OCX3"/>
      <c r="OCY3"/>
      <c r="OCZ3"/>
      <c r="ODA3"/>
      <c r="ODB3"/>
      <c r="ODC3"/>
      <c r="ODD3"/>
      <c r="ODE3"/>
      <c r="ODF3"/>
      <c r="ODG3"/>
      <c r="ODH3"/>
      <c r="ODI3"/>
      <c r="ODJ3"/>
      <c r="ODK3"/>
      <c r="ODL3"/>
      <c r="ODM3"/>
      <c r="ODN3"/>
      <c r="ODO3"/>
      <c r="ODP3"/>
      <c r="ODQ3"/>
      <c r="ODR3"/>
      <c r="ODS3"/>
      <c r="ODT3"/>
      <c r="ODU3"/>
      <c r="ODV3"/>
      <c r="ODW3"/>
      <c r="ODX3"/>
      <c r="ODY3"/>
      <c r="ODZ3"/>
      <c r="OEA3"/>
      <c r="OEB3"/>
      <c r="OEC3"/>
      <c r="OED3"/>
      <c r="OEE3"/>
      <c r="OEF3"/>
      <c r="OEG3"/>
      <c r="OEH3"/>
      <c r="OEI3"/>
      <c r="OEJ3"/>
      <c r="OEK3"/>
      <c r="OEL3"/>
      <c r="OEM3"/>
      <c r="OEN3"/>
      <c r="OEO3"/>
      <c r="OEP3"/>
      <c r="OEQ3"/>
      <c r="OER3"/>
      <c r="OES3"/>
      <c r="OET3"/>
      <c r="OEU3"/>
      <c r="OEV3"/>
      <c r="OEW3"/>
      <c r="OEX3"/>
      <c r="OEY3"/>
      <c r="OEZ3"/>
      <c r="OFA3"/>
      <c r="OFB3"/>
      <c r="OFC3"/>
      <c r="OFD3"/>
      <c r="OFE3"/>
      <c r="OFF3"/>
      <c r="OFG3"/>
      <c r="OFH3"/>
      <c r="OFI3"/>
      <c r="OFJ3"/>
      <c r="OFK3"/>
      <c r="OFL3"/>
      <c r="OFM3"/>
      <c r="OFN3"/>
      <c r="OFO3"/>
      <c r="OFP3"/>
      <c r="OFQ3"/>
      <c r="OFR3"/>
      <c r="OFS3"/>
      <c r="OFT3"/>
      <c r="OFU3"/>
      <c r="OFV3"/>
      <c r="OFW3"/>
      <c r="OFX3"/>
      <c r="OFY3"/>
      <c r="OFZ3"/>
      <c r="OGA3"/>
      <c r="OGB3"/>
      <c r="OGC3"/>
      <c r="OGD3"/>
      <c r="OGE3"/>
      <c r="OGF3"/>
      <c r="OGG3"/>
      <c r="OGH3"/>
      <c r="OGI3"/>
      <c r="OGJ3"/>
      <c r="OGK3"/>
      <c r="OGL3"/>
      <c r="OGM3"/>
      <c r="OGN3"/>
      <c r="OGO3"/>
      <c r="OGP3"/>
      <c r="OGQ3"/>
      <c r="OGR3"/>
      <c r="OGS3"/>
      <c r="OGT3"/>
      <c r="OGU3"/>
      <c r="OGV3"/>
      <c r="OGW3"/>
      <c r="OGX3"/>
      <c r="OGY3"/>
      <c r="OGZ3"/>
      <c r="OHA3"/>
      <c r="OHB3"/>
      <c r="OHC3"/>
      <c r="OHD3"/>
      <c r="OHE3"/>
      <c r="OHF3"/>
      <c r="OHG3"/>
      <c r="OHH3"/>
      <c r="OHI3"/>
      <c r="OHJ3"/>
      <c r="OHK3"/>
      <c r="OHL3"/>
      <c r="OHM3"/>
      <c r="OHN3"/>
      <c r="OHO3"/>
      <c r="OHP3"/>
      <c r="OHQ3"/>
      <c r="OHR3"/>
      <c r="OHS3"/>
      <c r="OHT3"/>
      <c r="OHU3"/>
      <c r="OHV3"/>
      <c r="OHW3"/>
      <c r="OHX3"/>
      <c r="OHY3"/>
      <c r="OHZ3"/>
      <c r="OIA3"/>
      <c r="OIB3"/>
      <c r="OIC3"/>
      <c r="OID3"/>
      <c r="OIE3"/>
      <c r="OIF3"/>
      <c r="OIG3"/>
      <c r="OIH3"/>
      <c r="OII3"/>
      <c r="OIJ3"/>
      <c r="OIK3"/>
      <c r="OIL3"/>
      <c r="OIM3"/>
      <c r="OIN3"/>
      <c r="OIO3"/>
      <c r="OIP3"/>
      <c r="OIQ3"/>
      <c r="OIR3"/>
      <c r="OIS3"/>
      <c r="OIT3"/>
      <c r="OIU3"/>
      <c r="OIV3"/>
      <c r="OIW3"/>
      <c r="OIX3"/>
      <c r="OIY3"/>
      <c r="OIZ3"/>
      <c r="OJA3"/>
      <c r="OJB3"/>
      <c r="OJC3"/>
      <c r="OJD3"/>
      <c r="OJE3"/>
      <c r="OJF3"/>
      <c r="OJG3"/>
      <c r="OJH3"/>
      <c r="OJI3"/>
      <c r="OJJ3"/>
      <c r="OJK3"/>
      <c r="OJL3"/>
      <c r="OJM3"/>
      <c r="OJN3"/>
      <c r="OJO3"/>
      <c r="OJP3"/>
      <c r="OJQ3"/>
      <c r="OJR3"/>
      <c r="OJS3"/>
      <c r="OJT3"/>
      <c r="OJU3"/>
      <c r="OJV3"/>
      <c r="OJW3"/>
      <c r="OJX3"/>
      <c r="OJY3"/>
      <c r="OJZ3"/>
      <c r="OKA3"/>
      <c r="OKB3"/>
      <c r="OKC3"/>
      <c r="OKD3"/>
      <c r="OKE3"/>
      <c r="OKF3"/>
      <c r="OKG3"/>
      <c r="OKH3"/>
      <c r="OKI3"/>
      <c r="OKJ3"/>
      <c r="OKK3"/>
      <c r="OKL3"/>
      <c r="OKM3"/>
      <c r="OKN3"/>
      <c r="OKO3"/>
      <c r="OKP3"/>
      <c r="OKQ3"/>
      <c r="OKR3"/>
      <c r="OKS3"/>
      <c r="OKT3"/>
      <c r="OKU3"/>
      <c r="OKV3"/>
      <c r="OKW3"/>
      <c r="OKX3"/>
      <c r="OKY3"/>
      <c r="OKZ3"/>
      <c r="OLA3"/>
      <c r="OLB3"/>
      <c r="OLC3"/>
      <c r="OLD3"/>
      <c r="OLE3"/>
      <c r="OLF3"/>
      <c r="OLG3"/>
      <c r="OLH3"/>
      <c r="OLI3"/>
      <c r="OLJ3"/>
      <c r="OLK3"/>
      <c r="OLL3"/>
      <c r="OLM3"/>
      <c r="OLN3"/>
      <c r="OLO3"/>
      <c r="OLP3"/>
      <c r="OLQ3"/>
      <c r="OLR3"/>
      <c r="OLS3"/>
      <c r="OLT3"/>
      <c r="OLU3"/>
      <c r="OLV3"/>
      <c r="OLW3"/>
      <c r="OLX3"/>
      <c r="OLY3"/>
      <c r="OLZ3"/>
      <c r="OMA3"/>
      <c r="OMB3"/>
      <c r="OMC3"/>
      <c r="OMD3"/>
      <c r="OME3"/>
      <c r="OMF3"/>
      <c r="OMG3"/>
      <c r="OMH3"/>
      <c r="OMI3"/>
      <c r="OMJ3"/>
      <c r="OMK3"/>
      <c r="OML3"/>
      <c r="OMM3"/>
      <c r="OMN3"/>
      <c r="OMO3"/>
      <c r="OMP3"/>
      <c r="OMQ3"/>
      <c r="OMR3"/>
      <c r="OMS3"/>
      <c r="OMT3"/>
      <c r="OMU3"/>
      <c r="OMV3"/>
      <c r="OMW3"/>
      <c r="OMX3"/>
      <c r="OMY3"/>
      <c r="OMZ3"/>
      <c r="ONA3"/>
      <c r="ONB3"/>
      <c r="ONC3"/>
      <c r="OND3"/>
      <c r="ONE3"/>
      <c r="ONF3"/>
      <c r="ONG3"/>
      <c r="ONH3"/>
      <c r="ONI3"/>
      <c r="ONJ3"/>
      <c r="ONK3"/>
      <c r="ONL3"/>
      <c r="ONM3"/>
      <c r="ONN3"/>
      <c r="ONO3"/>
      <c r="ONP3"/>
      <c r="ONQ3"/>
      <c r="ONR3"/>
      <c r="ONS3"/>
      <c r="ONT3"/>
      <c r="ONU3"/>
      <c r="ONV3"/>
      <c r="ONW3"/>
      <c r="ONX3"/>
      <c r="ONY3"/>
      <c r="ONZ3"/>
      <c r="OOA3"/>
      <c r="OOB3"/>
      <c r="OOC3"/>
      <c r="OOD3"/>
      <c r="OOE3"/>
      <c r="OOF3"/>
      <c r="OOG3"/>
      <c r="OOH3"/>
      <c r="OOI3"/>
      <c r="OOJ3"/>
      <c r="OOK3"/>
      <c r="OOL3"/>
      <c r="OOM3"/>
      <c r="OON3"/>
      <c r="OOO3"/>
      <c r="OOP3"/>
      <c r="OOQ3"/>
      <c r="OOR3"/>
      <c r="OOS3"/>
      <c r="OOT3"/>
      <c r="OOU3"/>
      <c r="OOV3"/>
      <c r="OOW3"/>
      <c r="OOX3"/>
      <c r="OOY3"/>
      <c r="OOZ3"/>
      <c r="OPA3"/>
      <c r="OPB3"/>
      <c r="OPC3"/>
      <c r="OPD3"/>
      <c r="OPE3"/>
      <c r="OPF3"/>
      <c r="OPG3"/>
      <c r="OPH3"/>
      <c r="OPI3"/>
      <c r="OPJ3"/>
      <c r="OPK3"/>
      <c r="OPL3"/>
      <c r="OPM3"/>
      <c r="OPN3"/>
      <c r="OPO3"/>
      <c r="OPP3"/>
      <c r="OPQ3"/>
      <c r="OPR3"/>
      <c r="OPS3"/>
      <c r="OPT3"/>
      <c r="OPU3"/>
      <c r="OPV3"/>
      <c r="OPW3"/>
      <c r="OPX3"/>
      <c r="OPY3"/>
      <c r="OPZ3"/>
      <c r="OQA3"/>
      <c r="OQB3"/>
      <c r="OQC3"/>
      <c r="OQD3"/>
      <c r="OQE3"/>
      <c r="OQF3"/>
      <c r="OQG3"/>
      <c r="OQH3"/>
      <c r="OQI3"/>
      <c r="OQJ3"/>
      <c r="OQK3"/>
      <c r="OQL3"/>
      <c r="OQM3"/>
      <c r="OQN3"/>
      <c r="OQO3"/>
      <c r="OQP3"/>
      <c r="OQQ3"/>
      <c r="OQR3"/>
      <c r="OQS3"/>
      <c r="OQT3"/>
      <c r="OQU3"/>
      <c r="OQV3"/>
      <c r="OQW3"/>
      <c r="OQX3"/>
      <c r="OQY3"/>
      <c r="OQZ3"/>
      <c r="ORA3"/>
      <c r="ORB3"/>
      <c r="ORC3"/>
      <c r="ORD3"/>
      <c r="ORE3"/>
      <c r="ORF3"/>
      <c r="ORG3"/>
      <c r="ORH3"/>
      <c r="ORI3"/>
      <c r="ORJ3"/>
      <c r="ORK3"/>
      <c r="ORL3"/>
      <c r="ORM3"/>
      <c r="ORN3"/>
      <c r="ORO3"/>
      <c r="ORP3"/>
      <c r="ORQ3"/>
      <c r="ORR3"/>
      <c r="ORS3"/>
      <c r="ORT3"/>
      <c r="ORU3"/>
      <c r="ORV3"/>
      <c r="ORW3"/>
      <c r="ORX3"/>
      <c r="ORY3"/>
      <c r="ORZ3"/>
      <c r="OSA3"/>
      <c r="OSB3"/>
      <c r="OSC3"/>
      <c r="OSD3"/>
      <c r="OSE3"/>
      <c r="OSF3"/>
      <c r="OSG3"/>
      <c r="OSH3"/>
      <c r="OSI3"/>
      <c r="OSJ3"/>
      <c r="OSK3"/>
      <c r="OSL3"/>
      <c r="OSM3"/>
      <c r="OSN3"/>
      <c r="OSO3"/>
      <c r="OSP3"/>
      <c r="OSQ3"/>
      <c r="OSR3"/>
      <c r="OSS3"/>
      <c r="OST3"/>
      <c r="OSU3"/>
      <c r="OSV3"/>
      <c r="OSW3"/>
      <c r="OSX3"/>
      <c r="OSY3"/>
      <c r="OSZ3"/>
      <c r="OTA3"/>
      <c r="OTB3"/>
      <c r="OTC3"/>
      <c r="OTD3"/>
      <c r="OTE3"/>
      <c r="OTF3"/>
      <c r="OTG3"/>
      <c r="OTH3"/>
      <c r="OTI3"/>
      <c r="OTJ3"/>
      <c r="OTK3"/>
      <c r="OTL3"/>
      <c r="OTM3"/>
      <c r="OTN3"/>
      <c r="OTO3"/>
      <c r="OTP3"/>
      <c r="OTQ3"/>
      <c r="OTR3"/>
      <c r="OTS3"/>
      <c r="OTT3"/>
      <c r="OTU3"/>
      <c r="OTV3"/>
      <c r="OTW3"/>
      <c r="OTX3"/>
      <c r="OTY3"/>
      <c r="OTZ3"/>
      <c r="OUA3"/>
      <c r="OUB3"/>
      <c r="OUC3"/>
      <c r="OUD3"/>
      <c r="OUE3"/>
      <c r="OUF3"/>
      <c r="OUG3"/>
      <c r="OUH3"/>
      <c r="OUI3"/>
      <c r="OUJ3"/>
      <c r="OUK3"/>
      <c r="OUL3"/>
      <c r="OUM3"/>
      <c r="OUN3"/>
      <c r="OUO3"/>
      <c r="OUP3"/>
      <c r="OUQ3"/>
      <c r="OUR3"/>
      <c r="OUS3"/>
      <c r="OUT3"/>
      <c r="OUU3"/>
      <c r="OUV3"/>
      <c r="OUW3"/>
      <c r="OUX3"/>
      <c r="OUY3"/>
      <c r="OUZ3"/>
      <c r="OVA3"/>
      <c r="OVB3"/>
      <c r="OVC3"/>
      <c r="OVD3"/>
      <c r="OVE3"/>
      <c r="OVF3"/>
      <c r="OVG3"/>
      <c r="OVH3"/>
      <c r="OVI3"/>
      <c r="OVJ3"/>
      <c r="OVK3"/>
      <c r="OVL3"/>
      <c r="OVM3"/>
      <c r="OVN3"/>
      <c r="OVO3"/>
      <c r="OVP3"/>
      <c r="OVQ3"/>
      <c r="OVR3"/>
      <c r="OVS3"/>
      <c r="OVT3"/>
      <c r="OVU3"/>
      <c r="OVV3"/>
      <c r="OVW3"/>
      <c r="OVX3"/>
      <c r="OVY3"/>
      <c r="OVZ3"/>
      <c r="OWA3"/>
      <c r="OWB3"/>
      <c r="OWC3"/>
      <c r="OWD3"/>
      <c r="OWE3"/>
      <c r="OWF3"/>
      <c r="OWG3"/>
      <c r="OWH3"/>
      <c r="OWI3"/>
      <c r="OWJ3"/>
      <c r="OWK3"/>
      <c r="OWL3"/>
      <c r="OWM3"/>
      <c r="OWN3"/>
      <c r="OWO3"/>
      <c r="OWP3"/>
      <c r="OWQ3"/>
      <c r="OWR3"/>
      <c r="OWS3"/>
      <c r="OWT3"/>
      <c r="OWU3"/>
      <c r="OWV3"/>
      <c r="OWW3"/>
      <c r="OWX3"/>
      <c r="OWY3"/>
      <c r="OWZ3"/>
      <c r="OXA3"/>
      <c r="OXB3"/>
      <c r="OXC3"/>
      <c r="OXD3"/>
      <c r="OXE3"/>
      <c r="OXF3"/>
      <c r="OXG3"/>
      <c r="OXH3"/>
      <c r="OXI3"/>
      <c r="OXJ3"/>
      <c r="OXK3"/>
      <c r="OXL3"/>
      <c r="OXM3"/>
      <c r="OXN3"/>
      <c r="OXO3"/>
      <c r="OXP3"/>
      <c r="OXQ3"/>
      <c r="OXR3"/>
      <c r="OXS3"/>
      <c r="OXT3"/>
      <c r="OXU3"/>
      <c r="OXV3"/>
      <c r="OXW3"/>
      <c r="OXX3"/>
      <c r="OXY3"/>
      <c r="OXZ3"/>
      <c r="OYA3"/>
      <c r="OYB3"/>
      <c r="OYC3"/>
      <c r="OYD3"/>
      <c r="OYE3"/>
      <c r="OYF3"/>
      <c r="OYG3"/>
      <c r="OYH3"/>
      <c r="OYI3"/>
      <c r="OYJ3"/>
      <c r="OYK3"/>
      <c r="OYL3"/>
      <c r="OYM3"/>
      <c r="OYN3"/>
      <c r="OYO3"/>
      <c r="OYP3"/>
      <c r="OYQ3"/>
      <c r="OYR3"/>
      <c r="OYS3"/>
      <c r="OYT3"/>
      <c r="OYU3"/>
      <c r="OYV3"/>
      <c r="OYW3"/>
      <c r="OYX3"/>
      <c r="OYY3"/>
      <c r="OYZ3"/>
      <c r="OZA3"/>
      <c r="OZB3"/>
      <c r="OZC3"/>
      <c r="OZD3"/>
      <c r="OZE3"/>
      <c r="OZF3"/>
      <c r="OZG3"/>
      <c r="OZH3"/>
      <c r="OZI3"/>
      <c r="OZJ3"/>
      <c r="OZK3"/>
      <c r="OZL3"/>
      <c r="OZM3"/>
      <c r="OZN3"/>
      <c r="OZO3"/>
      <c r="OZP3"/>
      <c r="OZQ3"/>
      <c r="OZR3"/>
      <c r="OZS3"/>
      <c r="OZT3"/>
      <c r="OZU3"/>
      <c r="OZV3"/>
      <c r="OZW3"/>
      <c r="OZX3"/>
      <c r="OZY3"/>
      <c r="OZZ3"/>
      <c r="PAA3"/>
      <c r="PAB3"/>
      <c r="PAC3"/>
      <c r="PAD3"/>
      <c r="PAE3"/>
      <c r="PAF3"/>
      <c r="PAG3"/>
      <c r="PAH3"/>
      <c r="PAI3"/>
      <c r="PAJ3"/>
      <c r="PAK3"/>
      <c r="PAL3"/>
      <c r="PAM3"/>
      <c r="PAN3"/>
      <c r="PAO3"/>
      <c r="PAP3"/>
      <c r="PAQ3"/>
      <c r="PAR3"/>
      <c r="PAS3"/>
      <c r="PAT3"/>
      <c r="PAU3"/>
      <c r="PAV3"/>
      <c r="PAW3"/>
      <c r="PAX3"/>
      <c r="PAY3"/>
      <c r="PAZ3"/>
      <c r="PBA3"/>
      <c r="PBB3"/>
      <c r="PBC3"/>
      <c r="PBD3"/>
      <c r="PBE3"/>
      <c r="PBF3"/>
      <c r="PBG3"/>
      <c r="PBH3"/>
      <c r="PBI3"/>
      <c r="PBJ3"/>
      <c r="PBK3"/>
      <c r="PBL3"/>
      <c r="PBM3"/>
      <c r="PBN3"/>
      <c r="PBO3"/>
      <c r="PBP3"/>
      <c r="PBQ3"/>
      <c r="PBR3"/>
      <c r="PBS3"/>
      <c r="PBT3"/>
      <c r="PBU3"/>
      <c r="PBV3"/>
      <c r="PBW3"/>
      <c r="PBX3"/>
      <c r="PBY3"/>
      <c r="PBZ3"/>
      <c r="PCA3"/>
      <c r="PCB3"/>
      <c r="PCC3"/>
      <c r="PCD3"/>
      <c r="PCE3"/>
      <c r="PCF3"/>
      <c r="PCG3"/>
      <c r="PCH3"/>
      <c r="PCI3"/>
      <c r="PCJ3"/>
      <c r="PCK3"/>
      <c r="PCL3"/>
      <c r="PCM3"/>
      <c r="PCN3"/>
      <c r="PCO3"/>
      <c r="PCP3"/>
      <c r="PCQ3"/>
      <c r="PCR3"/>
      <c r="PCS3"/>
      <c r="PCT3"/>
      <c r="PCU3"/>
      <c r="PCV3"/>
      <c r="PCW3"/>
      <c r="PCX3"/>
      <c r="PCY3"/>
      <c r="PCZ3"/>
      <c r="PDA3"/>
      <c r="PDB3"/>
      <c r="PDC3"/>
      <c r="PDD3"/>
      <c r="PDE3"/>
      <c r="PDF3"/>
      <c r="PDG3"/>
      <c r="PDH3"/>
      <c r="PDI3"/>
      <c r="PDJ3"/>
      <c r="PDK3"/>
      <c r="PDL3"/>
      <c r="PDM3"/>
      <c r="PDN3"/>
      <c r="PDO3"/>
      <c r="PDP3"/>
      <c r="PDQ3"/>
      <c r="PDR3"/>
      <c r="PDS3"/>
      <c r="PDT3"/>
      <c r="PDU3"/>
      <c r="PDV3"/>
      <c r="PDW3"/>
      <c r="PDX3"/>
      <c r="PDY3"/>
      <c r="PDZ3"/>
      <c r="PEA3"/>
      <c r="PEB3"/>
      <c r="PEC3"/>
      <c r="PED3"/>
      <c r="PEE3"/>
      <c r="PEF3"/>
      <c r="PEG3"/>
      <c r="PEH3"/>
      <c r="PEI3"/>
      <c r="PEJ3"/>
      <c r="PEK3"/>
      <c r="PEL3"/>
      <c r="PEM3"/>
      <c r="PEN3"/>
      <c r="PEO3"/>
      <c r="PEP3"/>
      <c r="PEQ3"/>
      <c r="PER3"/>
      <c r="PES3"/>
      <c r="PET3"/>
      <c r="PEU3"/>
      <c r="PEV3"/>
      <c r="PEW3"/>
      <c r="PEX3"/>
      <c r="PEY3"/>
      <c r="PEZ3"/>
      <c r="PFA3"/>
      <c r="PFB3"/>
      <c r="PFC3"/>
      <c r="PFD3"/>
      <c r="PFE3"/>
      <c r="PFF3"/>
      <c r="PFG3"/>
      <c r="PFH3"/>
      <c r="PFI3"/>
      <c r="PFJ3"/>
      <c r="PFK3"/>
      <c r="PFL3"/>
      <c r="PFM3"/>
      <c r="PFN3"/>
      <c r="PFO3"/>
      <c r="PFP3"/>
      <c r="PFQ3"/>
      <c r="PFR3"/>
      <c r="PFS3"/>
      <c r="PFT3"/>
      <c r="PFU3"/>
      <c r="PFV3"/>
      <c r="PFW3"/>
      <c r="PFX3"/>
      <c r="PFY3"/>
      <c r="PFZ3"/>
      <c r="PGA3"/>
      <c r="PGB3"/>
      <c r="PGC3"/>
      <c r="PGD3"/>
      <c r="PGE3"/>
      <c r="PGF3"/>
      <c r="PGG3"/>
      <c r="PGH3"/>
      <c r="PGI3"/>
      <c r="PGJ3"/>
      <c r="PGK3"/>
      <c r="PGL3"/>
      <c r="PGM3"/>
      <c r="PGN3"/>
      <c r="PGO3"/>
      <c r="PGP3"/>
      <c r="PGQ3"/>
      <c r="PGR3"/>
      <c r="PGS3"/>
      <c r="PGT3"/>
      <c r="PGU3"/>
      <c r="PGV3"/>
      <c r="PGW3"/>
      <c r="PGX3"/>
      <c r="PGY3"/>
      <c r="PGZ3"/>
      <c r="PHA3"/>
      <c r="PHB3"/>
      <c r="PHC3"/>
      <c r="PHD3"/>
      <c r="PHE3"/>
      <c r="PHF3"/>
      <c r="PHG3"/>
      <c r="PHH3"/>
      <c r="PHI3"/>
      <c r="PHJ3"/>
      <c r="PHK3"/>
      <c r="PHL3"/>
      <c r="PHM3"/>
      <c r="PHN3"/>
      <c r="PHO3"/>
      <c r="PHP3"/>
      <c r="PHQ3"/>
      <c r="PHR3"/>
      <c r="PHS3"/>
      <c r="PHT3"/>
      <c r="PHU3"/>
      <c r="PHV3"/>
      <c r="PHW3"/>
      <c r="PHX3"/>
      <c r="PHY3"/>
      <c r="PHZ3"/>
      <c r="PIA3"/>
      <c r="PIB3"/>
      <c r="PIC3"/>
      <c r="PID3"/>
      <c r="PIE3"/>
      <c r="PIF3"/>
      <c r="PIG3"/>
      <c r="PIH3"/>
      <c r="PII3"/>
      <c r="PIJ3"/>
      <c r="PIK3"/>
      <c r="PIL3"/>
      <c r="PIM3"/>
      <c r="PIN3"/>
      <c r="PIO3"/>
      <c r="PIP3"/>
      <c r="PIQ3"/>
      <c r="PIR3"/>
      <c r="PIS3"/>
      <c r="PIT3"/>
      <c r="PIU3"/>
      <c r="PIV3"/>
      <c r="PIW3"/>
      <c r="PIX3"/>
      <c r="PIY3"/>
      <c r="PIZ3"/>
      <c r="PJA3"/>
      <c r="PJB3"/>
      <c r="PJC3"/>
      <c r="PJD3"/>
      <c r="PJE3"/>
      <c r="PJF3"/>
      <c r="PJG3"/>
      <c r="PJH3"/>
      <c r="PJI3"/>
      <c r="PJJ3"/>
      <c r="PJK3"/>
      <c r="PJL3"/>
      <c r="PJM3"/>
      <c r="PJN3"/>
      <c r="PJO3"/>
      <c r="PJP3"/>
      <c r="PJQ3"/>
      <c r="PJR3"/>
      <c r="PJS3"/>
      <c r="PJT3"/>
      <c r="PJU3"/>
      <c r="PJV3"/>
      <c r="PJW3"/>
      <c r="PJX3"/>
      <c r="PJY3"/>
      <c r="PJZ3"/>
      <c r="PKA3"/>
      <c r="PKB3"/>
      <c r="PKC3"/>
      <c r="PKD3"/>
      <c r="PKE3"/>
      <c r="PKF3"/>
      <c r="PKG3"/>
      <c r="PKH3"/>
      <c r="PKI3"/>
      <c r="PKJ3"/>
      <c r="PKK3"/>
      <c r="PKL3"/>
      <c r="PKM3"/>
      <c r="PKN3"/>
      <c r="PKO3"/>
      <c r="PKP3"/>
      <c r="PKQ3"/>
      <c r="PKR3"/>
      <c r="PKS3"/>
      <c r="PKT3"/>
      <c r="PKU3"/>
      <c r="PKV3"/>
      <c r="PKW3"/>
      <c r="PKX3"/>
      <c r="PKY3"/>
      <c r="PKZ3"/>
      <c r="PLA3"/>
      <c r="PLB3"/>
      <c r="PLC3"/>
      <c r="PLD3"/>
      <c r="PLE3"/>
      <c r="PLF3"/>
      <c r="PLG3"/>
      <c r="PLH3"/>
      <c r="PLI3"/>
      <c r="PLJ3"/>
      <c r="PLK3"/>
      <c r="PLL3"/>
      <c r="PLM3"/>
      <c r="PLN3"/>
      <c r="PLO3"/>
      <c r="PLP3"/>
      <c r="PLQ3"/>
      <c r="PLR3"/>
      <c r="PLS3"/>
      <c r="PLT3"/>
      <c r="PLU3"/>
      <c r="PLV3"/>
      <c r="PLW3"/>
      <c r="PLX3"/>
      <c r="PLY3"/>
      <c r="PLZ3"/>
      <c r="PMA3"/>
      <c r="PMB3"/>
      <c r="PMC3"/>
      <c r="PMD3"/>
      <c r="PME3"/>
      <c r="PMF3"/>
      <c r="PMG3"/>
      <c r="PMH3"/>
      <c r="PMI3"/>
      <c r="PMJ3"/>
      <c r="PMK3"/>
      <c r="PML3"/>
      <c r="PMM3"/>
      <c r="PMN3"/>
      <c r="PMO3"/>
      <c r="PMP3"/>
      <c r="PMQ3"/>
      <c r="PMR3"/>
      <c r="PMS3"/>
      <c r="PMT3"/>
      <c r="PMU3"/>
      <c r="PMV3"/>
      <c r="PMW3"/>
      <c r="PMX3"/>
      <c r="PMY3"/>
      <c r="PMZ3"/>
      <c r="PNA3"/>
      <c r="PNB3"/>
      <c r="PNC3"/>
      <c r="PND3"/>
      <c r="PNE3"/>
      <c r="PNF3"/>
      <c r="PNG3"/>
      <c r="PNH3"/>
      <c r="PNI3"/>
      <c r="PNJ3"/>
      <c r="PNK3"/>
      <c r="PNL3"/>
      <c r="PNM3"/>
      <c r="PNN3"/>
      <c r="PNO3"/>
      <c r="PNP3"/>
      <c r="PNQ3"/>
      <c r="PNR3"/>
      <c r="PNS3"/>
      <c r="PNT3"/>
      <c r="PNU3"/>
      <c r="PNV3"/>
      <c r="PNW3"/>
      <c r="PNX3"/>
      <c r="PNY3"/>
      <c r="PNZ3"/>
      <c r="POA3"/>
      <c r="POB3"/>
      <c r="POC3"/>
      <c r="POD3"/>
      <c r="POE3"/>
      <c r="POF3"/>
      <c r="POG3"/>
      <c r="POH3"/>
      <c r="POI3"/>
      <c r="POJ3"/>
      <c r="POK3"/>
      <c r="POL3"/>
      <c r="POM3"/>
      <c r="PON3"/>
      <c r="POO3"/>
      <c r="POP3"/>
      <c r="POQ3"/>
      <c r="POR3"/>
      <c r="POS3"/>
      <c r="POT3"/>
      <c r="POU3"/>
      <c r="POV3"/>
      <c r="POW3"/>
      <c r="POX3"/>
      <c r="POY3"/>
      <c r="POZ3"/>
      <c r="PPA3"/>
      <c r="PPB3"/>
      <c r="PPC3"/>
      <c r="PPD3"/>
      <c r="PPE3"/>
      <c r="PPF3"/>
      <c r="PPG3"/>
      <c r="PPH3"/>
      <c r="PPI3"/>
      <c r="PPJ3"/>
      <c r="PPK3"/>
      <c r="PPL3"/>
      <c r="PPM3"/>
      <c r="PPN3"/>
      <c r="PPO3"/>
      <c r="PPP3"/>
      <c r="PPQ3"/>
      <c r="PPR3"/>
      <c r="PPS3"/>
      <c r="PPT3"/>
      <c r="PPU3"/>
      <c r="PPV3"/>
      <c r="PPW3"/>
      <c r="PPX3"/>
      <c r="PPY3"/>
      <c r="PPZ3"/>
      <c r="PQA3"/>
      <c r="PQB3"/>
      <c r="PQC3"/>
      <c r="PQD3"/>
      <c r="PQE3"/>
      <c r="PQF3"/>
      <c r="PQG3"/>
      <c r="PQH3"/>
      <c r="PQI3"/>
      <c r="PQJ3"/>
      <c r="PQK3"/>
      <c r="PQL3"/>
      <c r="PQM3"/>
      <c r="PQN3"/>
      <c r="PQO3"/>
      <c r="PQP3"/>
      <c r="PQQ3"/>
      <c r="PQR3"/>
      <c r="PQS3"/>
      <c r="PQT3"/>
      <c r="PQU3"/>
      <c r="PQV3"/>
      <c r="PQW3"/>
      <c r="PQX3"/>
      <c r="PQY3"/>
      <c r="PQZ3"/>
      <c r="PRA3"/>
      <c r="PRB3"/>
      <c r="PRC3"/>
      <c r="PRD3"/>
      <c r="PRE3"/>
      <c r="PRF3"/>
      <c r="PRG3"/>
      <c r="PRH3"/>
      <c r="PRI3"/>
      <c r="PRJ3"/>
      <c r="PRK3"/>
      <c r="PRL3"/>
      <c r="PRM3"/>
      <c r="PRN3"/>
      <c r="PRO3"/>
      <c r="PRP3"/>
      <c r="PRQ3"/>
      <c r="PRR3"/>
      <c r="PRS3"/>
      <c r="PRT3"/>
      <c r="PRU3"/>
      <c r="PRV3"/>
      <c r="PRW3"/>
      <c r="PRX3"/>
      <c r="PRY3"/>
      <c r="PRZ3"/>
      <c r="PSA3"/>
      <c r="PSB3"/>
      <c r="PSC3"/>
      <c r="PSD3"/>
      <c r="PSE3"/>
      <c r="PSF3"/>
      <c r="PSG3"/>
      <c r="PSH3"/>
      <c r="PSI3"/>
      <c r="PSJ3"/>
      <c r="PSK3"/>
      <c r="PSL3"/>
      <c r="PSM3"/>
      <c r="PSN3"/>
      <c r="PSO3"/>
      <c r="PSP3"/>
      <c r="PSQ3"/>
      <c r="PSR3"/>
      <c r="PSS3"/>
      <c r="PST3"/>
      <c r="PSU3"/>
      <c r="PSV3"/>
      <c r="PSW3"/>
      <c r="PSX3"/>
      <c r="PSY3"/>
      <c r="PSZ3"/>
      <c r="PTA3"/>
      <c r="PTB3"/>
      <c r="PTC3"/>
      <c r="PTD3"/>
      <c r="PTE3"/>
      <c r="PTF3"/>
      <c r="PTG3"/>
      <c r="PTH3"/>
      <c r="PTI3"/>
      <c r="PTJ3"/>
      <c r="PTK3"/>
      <c r="PTL3"/>
      <c r="PTM3"/>
      <c r="PTN3"/>
      <c r="PTO3"/>
      <c r="PTP3"/>
      <c r="PTQ3"/>
      <c r="PTR3"/>
      <c r="PTS3"/>
      <c r="PTT3"/>
      <c r="PTU3"/>
      <c r="PTV3"/>
      <c r="PTW3"/>
      <c r="PTX3"/>
      <c r="PTY3"/>
      <c r="PTZ3"/>
      <c r="PUA3"/>
      <c r="PUB3"/>
      <c r="PUC3"/>
      <c r="PUD3"/>
      <c r="PUE3"/>
      <c r="PUF3"/>
      <c r="PUG3"/>
      <c r="PUH3"/>
      <c r="PUI3"/>
      <c r="PUJ3"/>
      <c r="PUK3"/>
      <c r="PUL3"/>
      <c r="PUM3"/>
      <c r="PUN3"/>
      <c r="PUO3"/>
      <c r="PUP3"/>
      <c r="PUQ3"/>
      <c r="PUR3"/>
      <c r="PUS3"/>
      <c r="PUT3"/>
      <c r="PUU3"/>
      <c r="PUV3"/>
      <c r="PUW3"/>
      <c r="PUX3"/>
      <c r="PUY3"/>
      <c r="PUZ3"/>
      <c r="PVA3"/>
      <c r="PVB3"/>
      <c r="PVC3"/>
      <c r="PVD3"/>
      <c r="PVE3"/>
      <c r="PVF3"/>
      <c r="PVG3"/>
      <c r="PVH3"/>
      <c r="PVI3"/>
      <c r="PVJ3"/>
      <c r="PVK3"/>
      <c r="PVL3"/>
      <c r="PVM3"/>
      <c r="PVN3"/>
      <c r="PVO3"/>
      <c r="PVP3"/>
      <c r="PVQ3"/>
      <c r="PVR3"/>
      <c r="PVS3"/>
      <c r="PVT3"/>
      <c r="PVU3"/>
      <c r="PVV3"/>
      <c r="PVW3"/>
      <c r="PVX3"/>
      <c r="PVY3"/>
      <c r="PVZ3"/>
      <c r="PWA3"/>
      <c r="PWB3"/>
      <c r="PWC3"/>
      <c r="PWD3"/>
      <c r="PWE3"/>
      <c r="PWF3"/>
      <c r="PWG3"/>
      <c r="PWH3"/>
      <c r="PWI3"/>
      <c r="PWJ3"/>
      <c r="PWK3"/>
      <c r="PWL3"/>
      <c r="PWM3"/>
      <c r="PWN3"/>
      <c r="PWO3"/>
      <c r="PWP3"/>
      <c r="PWQ3"/>
      <c r="PWR3"/>
      <c r="PWS3"/>
      <c r="PWT3"/>
      <c r="PWU3"/>
      <c r="PWV3"/>
      <c r="PWW3"/>
      <c r="PWX3"/>
      <c r="PWY3"/>
      <c r="PWZ3"/>
      <c r="PXA3"/>
      <c r="PXB3"/>
      <c r="PXC3"/>
      <c r="PXD3"/>
      <c r="PXE3"/>
      <c r="PXF3"/>
      <c r="PXG3"/>
      <c r="PXH3"/>
      <c r="PXI3"/>
      <c r="PXJ3"/>
      <c r="PXK3"/>
      <c r="PXL3"/>
      <c r="PXM3"/>
      <c r="PXN3"/>
      <c r="PXO3"/>
      <c r="PXP3"/>
      <c r="PXQ3"/>
      <c r="PXR3"/>
      <c r="PXS3"/>
      <c r="PXT3"/>
      <c r="PXU3"/>
      <c r="PXV3"/>
      <c r="PXW3"/>
      <c r="PXX3"/>
      <c r="PXY3"/>
      <c r="PXZ3"/>
      <c r="PYA3"/>
      <c r="PYB3"/>
      <c r="PYC3"/>
      <c r="PYD3"/>
      <c r="PYE3"/>
      <c r="PYF3"/>
      <c r="PYG3"/>
      <c r="PYH3"/>
      <c r="PYI3"/>
      <c r="PYJ3"/>
      <c r="PYK3"/>
      <c r="PYL3"/>
      <c r="PYM3"/>
      <c r="PYN3"/>
      <c r="PYO3"/>
      <c r="PYP3"/>
      <c r="PYQ3"/>
      <c r="PYR3"/>
      <c r="PYS3"/>
      <c r="PYT3"/>
      <c r="PYU3"/>
      <c r="PYV3"/>
      <c r="PYW3"/>
      <c r="PYX3"/>
      <c r="PYY3"/>
      <c r="PYZ3"/>
      <c r="PZA3"/>
      <c r="PZB3"/>
      <c r="PZC3"/>
      <c r="PZD3"/>
      <c r="PZE3"/>
      <c r="PZF3"/>
      <c r="PZG3"/>
      <c r="PZH3"/>
      <c r="PZI3"/>
      <c r="PZJ3"/>
      <c r="PZK3"/>
      <c r="PZL3"/>
      <c r="PZM3"/>
      <c r="PZN3"/>
      <c r="PZO3"/>
      <c r="PZP3"/>
      <c r="PZQ3"/>
      <c r="PZR3"/>
      <c r="PZS3"/>
      <c r="PZT3"/>
      <c r="PZU3"/>
      <c r="PZV3"/>
      <c r="PZW3"/>
      <c r="PZX3"/>
      <c r="PZY3"/>
      <c r="PZZ3"/>
      <c r="QAA3"/>
      <c r="QAB3"/>
      <c r="QAC3"/>
      <c r="QAD3"/>
      <c r="QAE3"/>
      <c r="QAF3"/>
      <c r="QAG3"/>
      <c r="QAH3"/>
      <c r="QAI3"/>
      <c r="QAJ3"/>
      <c r="QAK3"/>
      <c r="QAL3"/>
      <c r="QAM3"/>
      <c r="QAN3"/>
      <c r="QAO3"/>
      <c r="QAP3"/>
      <c r="QAQ3"/>
      <c r="QAR3"/>
      <c r="QAS3"/>
      <c r="QAT3"/>
      <c r="QAU3"/>
      <c r="QAV3"/>
      <c r="QAW3"/>
      <c r="QAX3"/>
      <c r="QAY3"/>
      <c r="QAZ3"/>
      <c r="QBA3"/>
      <c r="QBB3"/>
      <c r="QBC3"/>
      <c r="QBD3"/>
      <c r="QBE3"/>
      <c r="QBF3"/>
      <c r="QBG3"/>
      <c r="QBH3"/>
      <c r="QBI3"/>
      <c r="QBJ3"/>
      <c r="QBK3"/>
      <c r="QBL3"/>
      <c r="QBM3"/>
      <c r="QBN3"/>
      <c r="QBO3"/>
      <c r="QBP3"/>
      <c r="QBQ3"/>
      <c r="QBR3"/>
      <c r="QBS3"/>
      <c r="QBT3"/>
      <c r="QBU3"/>
      <c r="QBV3"/>
      <c r="QBW3"/>
      <c r="QBX3"/>
      <c r="QBY3"/>
      <c r="QBZ3"/>
      <c r="QCA3"/>
      <c r="QCB3"/>
      <c r="QCC3"/>
      <c r="QCD3"/>
      <c r="QCE3"/>
      <c r="QCF3"/>
      <c r="QCG3"/>
      <c r="QCH3"/>
      <c r="QCI3"/>
      <c r="QCJ3"/>
      <c r="QCK3"/>
      <c r="QCL3"/>
      <c r="QCM3"/>
      <c r="QCN3"/>
      <c r="QCO3"/>
      <c r="QCP3"/>
      <c r="QCQ3"/>
      <c r="QCR3"/>
      <c r="QCS3"/>
      <c r="QCT3"/>
      <c r="QCU3"/>
      <c r="QCV3"/>
      <c r="QCW3"/>
      <c r="QCX3"/>
      <c r="QCY3"/>
      <c r="QCZ3"/>
      <c r="QDA3"/>
      <c r="QDB3"/>
      <c r="QDC3"/>
      <c r="QDD3"/>
      <c r="QDE3"/>
      <c r="QDF3"/>
      <c r="QDG3"/>
      <c r="QDH3"/>
      <c r="QDI3"/>
      <c r="QDJ3"/>
      <c r="QDK3"/>
      <c r="QDL3"/>
      <c r="QDM3"/>
      <c r="QDN3"/>
      <c r="QDO3"/>
      <c r="QDP3"/>
      <c r="QDQ3"/>
      <c r="QDR3"/>
      <c r="QDS3"/>
      <c r="QDT3"/>
      <c r="QDU3"/>
      <c r="QDV3"/>
      <c r="QDW3"/>
      <c r="QDX3"/>
      <c r="QDY3"/>
      <c r="QDZ3"/>
      <c r="QEA3"/>
      <c r="QEB3"/>
      <c r="QEC3"/>
      <c r="QED3"/>
      <c r="QEE3"/>
      <c r="QEF3"/>
      <c r="QEG3"/>
      <c r="QEH3"/>
      <c r="QEI3"/>
      <c r="QEJ3"/>
      <c r="QEK3"/>
      <c r="QEL3"/>
      <c r="QEM3"/>
      <c r="QEN3"/>
      <c r="QEO3"/>
      <c r="QEP3"/>
      <c r="QEQ3"/>
      <c r="QER3"/>
      <c r="QES3"/>
      <c r="QET3"/>
      <c r="QEU3"/>
      <c r="QEV3"/>
      <c r="QEW3"/>
      <c r="QEX3"/>
      <c r="QEY3"/>
      <c r="QEZ3"/>
      <c r="QFA3"/>
      <c r="QFB3"/>
      <c r="QFC3"/>
      <c r="QFD3"/>
      <c r="QFE3"/>
      <c r="QFF3"/>
      <c r="QFG3"/>
      <c r="QFH3"/>
      <c r="QFI3"/>
      <c r="QFJ3"/>
      <c r="QFK3"/>
      <c r="QFL3"/>
      <c r="QFM3"/>
      <c r="QFN3"/>
      <c r="QFO3"/>
      <c r="QFP3"/>
      <c r="QFQ3"/>
      <c r="QFR3"/>
      <c r="QFS3"/>
      <c r="QFT3"/>
      <c r="QFU3"/>
      <c r="QFV3"/>
      <c r="QFW3"/>
      <c r="QFX3"/>
      <c r="QFY3"/>
      <c r="QFZ3"/>
      <c r="QGA3"/>
      <c r="QGB3"/>
      <c r="QGC3"/>
      <c r="QGD3"/>
      <c r="QGE3"/>
      <c r="QGF3"/>
      <c r="QGG3"/>
      <c r="QGH3"/>
      <c r="QGI3"/>
      <c r="QGJ3"/>
      <c r="QGK3"/>
      <c r="QGL3"/>
      <c r="QGM3"/>
      <c r="QGN3"/>
      <c r="QGO3"/>
      <c r="QGP3"/>
      <c r="QGQ3"/>
      <c r="QGR3"/>
      <c r="QGS3"/>
      <c r="QGT3"/>
      <c r="QGU3"/>
      <c r="QGV3"/>
      <c r="QGW3"/>
      <c r="QGX3"/>
      <c r="QGY3"/>
      <c r="QGZ3"/>
      <c r="QHA3"/>
      <c r="QHB3"/>
      <c r="QHC3"/>
      <c r="QHD3"/>
      <c r="QHE3"/>
      <c r="QHF3"/>
      <c r="QHG3"/>
      <c r="QHH3"/>
      <c r="QHI3"/>
      <c r="QHJ3"/>
      <c r="QHK3"/>
      <c r="QHL3"/>
      <c r="QHM3"/>
      <c r="QHN3"/>
      <c r="QHO3"/>
      <c r="QHP3"/>
      <c r="QHQ3"/>
      <c r="QHR3"/>
      <c r="QHS3"/>
      <c r="QHT3"/>
      <c r="QHU3"/>
      <c r="QHV3"/>
      <c r="QHW3"/>
      <c r="QHX3"/>
      <c r="QHY3"/>
      <c r="QHZ3"/>
      <c r="QIA3"/>
      <c r="QIB3"/>
      <c r="QIC3"/>
      <c r="QID3"/>
      <c r="QIE3"/>
      <c r="QIF3"/>
      <c r="QIG3"/>
      <c r="QIH3"/>
      <c r="QII3"/>
      <c r="QIJ3"/>
      <c r="QIK3"/>
      <c r="QIL3"/>
      <c r="QIM3"/>
      <c r="QIN3"/>
      <c r="QIO3"/>
      <c r="QIP3"/>
      <c r="QIQ3"/>
      <c r="QIR3"/>
      <c r="QIS3"/>
      <c r="QIT3"/>
      <c r="QIU3"/>
      <c r="QIV3"/>
      <c r="QIW3"/>
      <c r="QIX3"/>
      <c r="QIY3"/>
      <c r="QIZ3"/>
      <c r="QJA3"/>
      <c r="QJB3"/>
      <c r="QJC3"/>
      <c r="QJD3"/>
      <c r="QJE3"/>
      <c r="QJF3"/>
      <c r="QJG3"/>
      <c r="QJH3"/>
      <c r="QJI3"/>
      <c r="QJJ3"/>
      <c r="QJK3"/>
      <c r="QJL3"/>
      <c r="QJM3"/>
      <c r="QJN3"/>
      <c r="QJO3"/>
      <c r="QJP3"/>
      <c r="QJQ3"/>
      <c r="QJR3"/>
      <c r="QJS3"/>
      <c r="QJT3"/>
      <c r="QJU3"/>
      <c r="QJV3"/>
      <c r="QJW3"/>
      <c r="QJX3"/>
      <c r="QJY3"/>
      <c r="QJZ3"/>
      <c r="QKA3"/>
      <c r="QKB3"/>
      <c r="QKC3"/>
      <c r="QKD3"/>
      <c r="QKE3"/>
      <c r="QKF3"/>
      <c r="QKG3"/>
      <c r="QKH3"/>
      <c r="QKI3"/>
      <c r="QKJ3"/>
      <c r="QKK3"/>
      <c r="QKL3"/>
      <c r="QKM3"/>
      <c r="QKN3"/>
      <c r="QKO3"/>
      <c r="QKP3"/>
      <c r="QKQ3"/>
      <c r="QKR3"/>
      <c r="QKS3"/>
      <c r="QKT3"/>
      <c r="QKU3"/>
      <c r="QKV3"/>
      <c r="QKW3"/>
      <c r="QKX3"/>
      <c r="QKY3"/>
      <c r="QKZ3"/>
      <c r="QLA3"/>
      <c r="QLB3"/>
      <c r="QLC3"/>
      <c r="QLD3"/>
      <c r="QLE3"/>
      <c r="QLF3"/>
      <c r="QLG3"/>
      <c r="QLH3"/>
      <c r="QLI3"/>
      <c r="QLJ3"/>
      <c r="QLK3"/>
      <c r="QLL3"/>
      <c r="QLM3"/>
      <c r="QLN3"/>
      <c r="QLO3"/>
      <c r="QLP3"/>
      <c r="QLQ3"/>
      <c r="QLR3"/>
      <c r="QLS3"/>
      <c r="QLT3"/>
      <c r="QLU3"/>
      <c r="QLV3"/>
      <c r="QLW3"/>
      <c r="QLX3"/>
      <c r="QLY3"/>
      <c r="QLZ3"/>
      <c r="QMA3"/>
      <c r="QMB3"/>
      <c r="QMC3"/>
      <c r="QMD3"/>
      <c r="QME3"/>
      <c r="QMF3"/>
      <c r="QMG3"/>
      <c r="QMH3"/>
      <c r="QMI3"/>
      <c r="QMJ3"/>
      <c r="QMK3"/>
      <c r="QML3"/>
      <c r="QMM3"/>
      <c r="QMN3"/>
      <c r="QMO3"/>
      <c r="QMP3"/>
      <c r="QMQ3"/>
      <c r="QMR3"/>
      <c r="QMS3"/>
      <c r="QMT3"/>
      <c r="QMU3"/>
      <c r="QMV3"/>
      <c r="QMW3"/>
      <c r="QMX3"/>
      <c r="QMY3"/>
      <c r="QMZ3"/>
      <c r="QNA3"/>
      <c r="QNB3"/>
      <c r="QNC3"/>
      <c r="QND3"/>
      <c r="QNE3"/>
      <c r="QNF3"/>
      <c r="QNG3"/>
      <c r="QNH3"/>
      <c r="QNI3"/>
      <c r="QNJ3"/>
      <c r="QNK3"/>
      <c r="QNL3"/>
      <c r="QNM3"/>
      <c r="QNN3"/>
      <c r="QNO3"/>
      <c r="QNP3"/>
      <c r="QNQ3"/>
      <c r="QNR3"/>
      <c r="QNS3"/>
      <c r="QNT3"/>
      <c r="QNU3"/>
      <c r="QNV3"/>
      <c r="QNW3"/>
      <c r="QNX3"/>
      <c r="QNY3"/>
      <c r="QNZ3"/>
      <c r="QOA3"/>
      <c r="QOB3"/>
      <c r="QOC3"/>
      <c r="QOD3"/>
      <c r="QOE3"/>
      <c r="QOF3"/>
      <c r="QOG3"/>
      <c r="QOH3"/>
      <c r="QOI3"/>
      <c r="QOJ3"/>
      <c r="QOK3"/>
      <c r="QOL3"/>
      <c r="QOM3"/>
      <c r="QON3"/>
      <c r="QOO3"/>
      <c r="QOP3"/>
      <c r="QOQ3"/>
      <c r="QOR3"/>
      <c r="QOS3"/>
      <c r="QOT3"/>
      <c r="QOU3"/>
      <c r="QOV3"/>
      <c r="QOW3"/>
      <c r="QOX3"/>
      <c r="QOY3"/>
      <c r="QOZ3"/>
      <c r="QPA3"/>
      <c r="QPB3"/>
      <c r="QPC3"/>
      <c r="QPD3"/>
      <c r="QPE3"/>
      <c r="QPF3"/>
      <c r="QPG3"/>
      <c r="QPH3"/>
      <c r="QPI3"/>
      <c r="QPJ3"/>
      <c r="QPK3"/>
      <c r="QPL3"/>
      <c r="QPM3"/>
      <c r="QPN3"/>
      <c r="QPO3"/>
      <c r="QPP3"/>
      <c r="QPQ3"/>
      <c r="QPR3"/>
      <c r="QPS3"/>
      <c r="QPT3"/>
      <c r="QPU3"/>
      <c r="QPV3"/>
      <c r="QPW3"/>
      <c r="QPX3"/>
      <c r="QPY3"/>
      <c r="QPZ3"/>
      <c r="QQA3"/>
      <c r="QQB3"/>
      <c r="QQC3"/>
      <c r="QQD3"/>
      <c r="QQE3"/>
      <c r="QQF3"/>
      <c r="QQG3"/>
      <c r="QQH3"/>
      <c r="QQI3"/>
      <c r="QQJ3"/>
      <c r="QQK3"/>
      <c r="QQL3"/>
      <c r="QQM3"/>
      <c r="QQN3"/>
      <c r="QQO3"/>
      <c r="QQP3"/>
      <c r="QQQ3"/>
      <c r="QQR3"/>
      <c r="QQS3"/>
      <c r="QQT3"/>
      <c r="QQU3"/>
      <c r="QQV3"/>
      <c r="QQW3"/>
      <c r="QQX3"/>
      <c r="QQY3"/>
      <c r="QQZ3"/>
      <c r="QRA3"/>
      <c r="QRB3"/>
      <c r="QRC3"/>
      <c r="QRD3"/>
      <c r="QRE3"/>
      <c r="QRF3"/>
      <c r="QRG3"/>
      <c r="QRH3"/>
      <c r="QRI3"/>
      <c r="QRJ3"/>
      <c r="QRK3"/>
      <c r="QRL3"/>
      <c r="QRM3"/>
      <c r="QRN3"/>
      <c r="QRO3"/>
      <c r="QRP3"/>
      <c r="QRQ3"/>
      <c r="QRR3"/>
      <c r="QRS3"/>
      <c r="QRT3"/>
      <c r="QRU3"/>
      <c r="QRV3"/>
      <c r="QRW3"/>
      <c r="QRX3"/>
      <c r="QRY3"/>
      <c r="QRZ3"/>
      <c r="QSA3"/>
      <c r="QSB3"/>
      <c r="QSC3"/>
      <c r="QSD3"/>
      <c r="QSE3"/>
      <c r="QSF3"/>
      <c r="QSG3"/>
      <c r="QSH3"/>
      <c r="QSI3"/>
      <c r="QSJ3"/>
      <c r="QSK3"/>
      <c r="QSL3"/>
      <c r="QSM3"/>
      <c r="QSN3"/>
      <c r="QSO3"/>
      <c r="QSP3"/>
      <c r="QSQ3"/>
      <c r="QSR3"/>
      <c r="QSS3"/>
      <c r="QST3"/>
      <c r="QSU3"/>
      <c r="QSV3"/>
      <c r="QSW3"/>
      <c r="QSX3"/>
      <c r="QSY3"/>
      <c r="QSZ3"/>
      <c r="QTA3"/>
      <c r="QTB3"/>
      <c r="QTC3"/>
      <c r="QTD3"/>
      <c r="QTE3"/>
      <c r="QTF3"/>
      <c r="QTG3"/>
      <c r="QTH3"/>
      <c r="QTI3"/>
      <c r="QTJ3"/>
      <c r="QTK3"/>
      <c r="QTL3"/>
      <c r="QTM3"/>
      <c r="QTN3"/>
      <c r="QTO3"/>
      <c r="QTP3"/>
      <c r="QTQ3"/>
      <c r="QTR3"/>
      <c r="QTS3"/>
      <c r="QTT3"/>
      <c r="QTU3"/>
      <c r="QTV3"/>
      <c r="QTW3"/>
      <c r="QTX3"/>
      <c r="QTY3"/>
      <c r="QTZ3"/>
      <c r="QUA3"/>
      <c r="QUB3"/>
      <c r="QUC3"/>
      <c r="QUD3"/>
      <c r="QUE3"/>
      <c r="QUF3"/>
      <c r="QUG3"/>
      <c r="QUH3"/>
      <c r="QUI3"/>
      <c r="QUJ3"/>
      <c r="QUK3"/>
      <c r="QUL3"/>
      <c r="QUM3"/>
      <c r="QUN3"/>
      <c r="QUO3"/>
      <c r="QUP3"/>
      <c r="QUQ3"/>
      <c r="QUR3"/>
      <c r="QUS3"/>
      <c r="QUT3"/>
      <c r="QUU3"/>
      <c r="QUV3"/>
      <c r="QUW3"/>
      <c r="QUX3"/>
      <c r="QUY3"/>
      <c r="QUZ3"/>
      <c r="QVA3"/>
      <c r="QVB3"/>
      <c r="QVC3"/>
      <c r="QVD3"/>
      <c r="QVE3"/>
      <c r="QVF3"/>
      <c r="QVG3"/>
      <c r="QVH3"/>
      <c r="QVI3"/>
      <c r="QVJ3"/>
      <c r="QVK3"/>
      <c r="QVL3"/>
      <c r="QVM3"/>
      <c r="QVN3"/>
      <c r="QVO3"/>
      <c r="QVP3"/>
      <c r="QVQ3"/>
      <c r="QVR3"/>
      <c r="QVS3"/>
      <c r="QVT3"/>
      <c r="QVU3"/>
      <c r="QVV3"/>
      <c r="QVW3"/>
      <c r="QVX3"/>
      <c r="QVY3"/>
      <c r="QVZ3"/>
      <c r="QWA3"/>
      <c r="QWB3"/>
      <c r="QWC3"/>
      <c r="QWD3"/>
      <c r="QWE3"/>
      <c r="QWF3"/>
      <c r="QWG3"/>
      <c r="QWH3"/>
      <c r="QWI3"/>
      <c r="QWJ3"/>
      <c r="QWK3"/>
      <c r="QWL3"/>
      <c r="QWM3"/>
      <c r="QWN3"/>
      <c r="QWO3"/>
      <c r="QWP3"/>
      <c r="QWQ3"/>
      <c r="QWR3"/>
      <c r="QWS3"/>
      <c r="QWT3"/>
      <c r="QWU3"/>
      <c r="QWV3"/>
      <c r="QWW3"/>
      <c r="QWX3"/>
      <c r="QWY3"/>
      <c r="QWZ3"/>
      <c r="QXA3"/>
      <c r="QXB3"/>
      <c r="QXC3"/>
      <c r="QXD3"/>
      <c r="QXE3"/>
      <c r="QXF3"/>
      <c r="QXG3"/>
      <c r="QXH3"/>
      <c r="QXI3"/>
      <c r="QXJ3"/>
      <c r="QXK3"/>
      <c r="QXL3"/>
      <c r="QXM3"/>
      <c r="QXN3"/>
      <c r="QXO3"/>
      <c r="QXP3"/>
      <c r="QXQ3"/>
      <c r="QXR3"/>
      <c r="QXS3"/>
      <c r="QXT3"/>
      <c r="QXU3"/>
      <c r="QXV3"/>
      <c r="QXW3"/>
      <c r="QXX3"/>
      <c r="QXY3"/>
      <c r="QXZ3"/>
      <c r="QYA3"/>
      <c r="QYB3"/>
      <c r="QYC3"/>
      <c r="QYD3"/>
      <c r="QYE3"/>
      <c r="QYF3"/>
      <c r="QYG3"/>
      <c r="QYH3"/>
      <c r="QYI3"/>
      <c r="QYJ3"/>
      <c r="QYK3"/>
      <c r="QYL3"/>
      <c r="QYM3"/>
      <c r="QYN3"/>
      <c r="QYO3"/>
      <c r="QYP3"/>
      <c r="QYQ3"/>
      <c r="QYR3"/>
      <c r="QYS3"/>
      <c r="QYT3"/>
      <c r="QYU3"/>
      <c r="QYV3"/>
      <c r="QYW3"/>
      <c r="QYX3"/>
      <c r="QYY3"/>
      <c r="QYZ3"/>
      <c r="QZA3"/>
      <c r="QZB3"/>
      <c r="QZC3"/>
      <c r="QZD3"/>
      <c r="QZE3"/>
      <c r="QZF3"/>
      <c r="QZG3"/>
      <c r="QZH3"/>
      <c r="QZI3"/>
      <c r="QZJ3"/>
      <c r="QZK3"/>
      <c r="QZL3"/>
      <c r="QZM3"/>
      <c r="QZN3"/>
      <c r="QZO3"/>
      <c r="QZP3"/>
      <c r="QZQ3"/>
      <c r="QZR3"/>
      <c r="QZS3"/>
      <c r="QZT3"/>
      <c r="QZU3"/>
      <c r="QZV3"/>
      <c r="QZW3"/>
      <c r="QZX3"/>
      <c r="QZY3"/>
      <c r="QZZ3"/>
      <c r="RAA3"/>
      <c r="RAB3"/>
      <c r="RAC3"/>
      <c r="RAD3"/>
      <c r="RAE3"/>
      <c r="RAF3"/>
      <c r="RAG3"/>
      <c r="RAH3"/>
      <c r="RAI3"/>
      <c r="RAJ3"/>
      <c r="RAK3"/>
      <c r="RAL3"/>
      <c r="RAM3"/>
      <c r="RAN3"/>
      <c r="RAO3"/>
      <c r="RAP3"/>
      <c r="RAQ3"/>
      <c r="RAR3"/>
      <c r="RAS3"/>
      <c r="RAT3"/>
      <c r="RAU3"/>
      <c r="RAV3"/>
      <c r="RAW3"/>
      <c r="RAX3"/>
      <c r="RAY3"/>
      <c r="RAZ3"/>
      <c r="RBA3"/>
      <c r="RBB3"/>
      <c r="RBC3"/>
      <c r="RBD3"/>
      <c r="RBE3"/>
      <c r="RBF3"/>
      <c r="RBG3"/>
      <c r="RBH3"/>
      <c r="RBI3"/>
      <c r="RBJ3"/>
      <c r="RBK3"/>
      <c r="RBL3"/>
      <c r="RBM3"/>
      <c r="RBN3"/>
      <c r="RBO3"/>
      <c r="RBP3"/>
      <c r="RBQ3"/>
      <c r="RBR3"/>
      <c r="RBS3"/>
      <c r="RBT3"/>
      <c r="RBU3"/>
      <c r="RBV3"/>
      <c r="RBW3"/>
      <c r="RBX3"/>
      <c r="RBY3"/>
      <c r="RBZ3"/>
      <c r="RCA3"/>
      <c r="RCB3"/>
      <c r="RCC3"/>
      <c r="RCD3"/>
      <c r="RCE3"/>
      <c r="RCF3"/>
      <c r="RCG3"/>
      <c r="RCH3"/>
      <c r="RCI3"/>
      <c r="RCJ3"/>
      <c r="RCK3"/>
      <c r="RCL3"/>
      <c r="RCM3"/>
      <c r="RCN3"/>
      <c r="RCO3"/>
      <c r="RCP3"/>
      <c r="RCQ3"/>
      <c r="RCR3"/>
      <c r="RCS3"/>
      <c r="RCT3"/>
      <c r="RCU3"/>
      <c r="RCV3"/>
      <c r="RCW3"/>
      <c r="RCX3"/>
      <c r="RCY3"/>
      <c r="RCZ3"/>
      <c r="RDA3"/>
      <c r="RDB3"/>
      <c r="RDC3"/>
      <c r="RDD3"/>
      <c r="RDE3"/>
      <c r="RDF3"/>
      <c r="RDG3"/>
      <c r="RDH3"/>
      <c r="RDI3"/>
      <c r="RDJ3"/>
      <c r="RDK3"/>
      <c r="RDL3"/>
      <c r="RDM3"/>
      <c r="RDN3"/>
      <c r="RDO3"/>
      <c r="RDP3"/>
      <c r="RDQ3"/>
      <c r="RDR3"/>
      <c r="RDS3"/>
      <c r="RDT3"/>
      <c r="RDU3"/>
      <c r="RDV3"/>
      <c r="RDW3"/>
      <c r="RDX3"/>
      <c r="RDY3"/>
      <c r="RDZ3"/>
      <c r="REA3"/>
      <c r="REB3"/>
      <c r="REC3"/>
      <c r="RED3"/>
      <c r="REE3"/>
      <c r="REF3"/>
      <c r="REG3"/>
      <c r="REH3"/>
      <c r="REI3"/>
      <c r="REJ3"/>
      <c r="REK3"/>
      <c r="REL3"/>
      <c r="REM3"/>
      <c r="REN3"/>
      <c r="REO3"/>
      <c r="REP3"/>
      <c r="REQ3"/>
      <c r="RER3"/>
      <c r="RES3"/>
      <c r="RET3"/>
      <c r="REU3"/>
      <c r="REV3"/>
      <c r="REW3"/>
      <c r="REX3"/>
      <c r="REY3"/>
      <c r="REZ3"/>
      <c r="RFA3"/>
      <c r="RFB3"/>
      <c r="RFC3"/>
      <c r="RFD3"/>
      <c r="RFE3"/>
      <c r="RFF3"/>
      <c r="RFG3"/>
      <c r="RFH3"/>
      <c r="RFI3"/>
      <c r="RFJ3"/>
      <c r="RFK3"/>
      <c r="RFL3"/>
      <c r="RFM3"/>
      <c r="RFN3"/>
      <c r="RFO3"/>
      <c r="RFP3"/>
      <c r="RFQ3"/>
      <c r="RFR3"/>
      <c r="RFS3"/>
      <c r="RFT3"/>
      <c r="RFU3"/>
      <c r="RFV3"/>
      <c r="RFW3"/>
      <c r="RFX3"/>
      <c r="RFY3"/>
      <c r="RFZ3"/>
      <c r="RGA3"/>
      <c r="RGB3"/>
      <c r="RGC3"/>
      <c r="RGD3"/>
      <c r="RGE3"/>
      <c r="RGF3"/>
      <c r="RGG3"/>
      <c r="RGH3"/>
      <c r="RGI3"/>
      <c r="RGJ3"/>
      <c r="RGK3"/>
      <c r="RGL3"/>
      <c r="RGM3"/>
      <c r="RGN3"/>
      <c r="RGO3"/>
      <c r="RGP3"/>
      <c r="RGQ3"/>
      <c r="RGR3"/>
      <c r="RGS3"/>
      <c r="RGT3"/>
      <c r="RGU3"/>
      <c r="RGV3"/>
      <c r="RGW3"/>
      <c r="RGX3"/>
      <c r="RGY3"/>
      <c r="RGZ3"/>
      <c r="RHA3"/>
      <c r="RHB3"/>
      <c r="RHC3"/>
      <c r="RHD3"/>
      <c r="RHE3"/>
      <c r="RHF3"/>
      <c r="RHG3"/>
      <c r="RHH3"/>
      <c r="RHI3"/>
      <c r="RHJ3"/>
      <c r="RHK3"/>
      <c r="RHL3"/>
      <c r="RHM3"/>
      <c r="RHN3"/>
      <c r="RHO3"/>
      <c r="RHP3"/>
      <c r="RHQ3"/>
      <c r="RHR3"/>
      <c r="RHS3"/>
      <c r="RHT3"/>
      <c r="RHU3"/>
      <c r="RHV3"/>
      <c r="RHW3"/>
      <c r="RHX3"/>
      <c r="RHY3"/>
      <c r="RHZ3"/>
      <c r="RIA3"/>
      <c r="RIB3"/>
      <c r="RIC3"/>
      <c r="RID3"/>
      <c r="RIE3"/>
      <c r="RIF3"/>
      <c r="RIG3"/>
      <c r="RIH3"/>
      <c r="RII3"/>
      <c r="RIJ3"/>
      <c r="RIK3"/>
      <c r="RIL3"/>
      <c r="RIM3"/>
      <c r="RIN3"/>
      <c r="RIO3"/>
      <c r="RIP3"/>
      <c r="RIQ3"/>
      <c r="RIR3"/>
      <c r="RIS3"/>
      <c r="RIT3"/>
      <c r="RIU3"/>
      <c r="RIV3"/>
      <c r="RIW3"/>
      <c r="RIX3"/>
      <c r="RIY3"/>
      <c r="RIZ3"/>
      <c r="RJA3"/>
      <c r="RJB3"/>
      <c r="RJC3"/>
      <c r="RJD3"/>
      <c r="RJE3"/>
      <c r="RJF3"/>
      <c r="RJG3"/>
      <c r="RJH3"/>
      <c r="RJI3"/>
      <c r="RJJ3"/>
      <c r="RJK3"/>
      <c r="RJL3"/>
      <c r="RJM3"/>
      <c r="RJN3"/>
      <c r="RJO3"/>
      <c r="RJP3"/>
      <c r="RJQ3"/>
      <c r="RJR3"/>
      <c r="RJS3"/>
      <c r="RJT3"/>
      <c r="RJU3"/>
      <c r="RJV3"/>
      <c r="RJW3"/>
      <c r="RJX3"/>
      <c r="RJY3"/>
      <c r="RJZ3"/>
      <c r="RKA3"/>
      <c r="RKB3"/>
      <c r="RKC3"/>
      <c r="RKD3"/>
      <c r="RKE3"/>
      <c r="RKF3"/>
      <c r="RKG3"/>
      <c r="RKH3"/>
      <c r="RKI3"/>
      <c r="RKJ3"/>
      <c r="RKK3"/>
      <c r="RKL3"/>
      <c r="RKM3"/>
      <c r="RKN3"/>
      <c r="RKO3"/>
      <c r="RKP3"/>
      <c r="RKQ3"/>
      <c r="RKR3"/>
      <c r="RKS3"/>
      <c r="RKT3"/>
      <c r="RKU3"/>
      <c r="RKV3"/>
      <c r="RKW3"/>
      <c r="RKX3"/>
      <c r="RKY3"/>
      <c r="RKZ3"/>
      <c r="RLA3"/>
      <c r="RLB3"/>
      <c r="RLC3"/>
      <c r="RLD3"/>
      <c r="RLE3"/>
      <c r="RLF3"/>
      <c r="RLG3"/>
      <c r="RLH3"/>
      <c r="RLI3"/>
      <c r="RLJ3"/>
      <c r="RLK3"/>
      <c r="RLL3"/>
      <c r="RLM3"/>
      <c r="RLN3"/>
      <c r="RLO3"/>
      <c r="RLP3"/>
      <c r="RLQ3"/>
      <c r="RLR3"/>
      <c r="RLS3"/>
      <c r="RLT3"/>
      <c r="RLU3"/>
      <c r="RLV3"/>
      <c r="RLW3"/>
      <c r="RLX3"/>
      <c r="RLY3"/>
      <c r="RLZ3"/>
      <c r="RMA3"/>
      <c r="RMB3"/>
      <c r="RMC3"/>
      <c r="RMD3"/>
      <c r="RME3"/>
      <c r="RMF3"/>
      <c r="RMG3"/>
      <c r="RMH3"/>
      <c r="RMI3"/>
      <c r="RMJ3"/>
      <c r="RMK3"/>
      <c r="RML3"/>
      <c r="RMM3"/>
      <c r="RMN3"/>
      <c r="RMO3"/>
      <c r="RMP3"/>
      <c r="RMQ3"/>
      <c r="RMR3"/>
      <c r="RMS3"/>
      <c r="RMT3"/>
      <c r="RMU3"/>
      <c r="RMV3"/>
      <c r="RMW3"/>
      <c r="RMX3"/>
      <c r="RMY3"/>
      <c r="RMZ3"/>
      <c r="RNA3"/>
      <c r="RNB3"/>
      <c r="RNC3"/>
      <c r="RND3"/>
      <c r="RNE3"/>
      <c r="RNF3"/>
      <c r="RNG3"/>
      <c r="RNH3"/>
      <c r="RNI3"/>
      <c r="RNJ3"/>
      <c r="RNK3"/>
      <c r="RNL3"/>
      <c r="RNM3"/>
      <c r="RNN3"/>
      <c r="RNO3"/>
      <c r="RNP3"/>
      <c r="RNQ3"/>
      <c r="RNR3"/>
      <c r="RNS3"/>
      <c r="RNT3"/>
      <c r="RNU3"/>
      <c r="RNV3"/>
      <c r="RNW3"/>
      <c r="RNX3"/>
      <c r="RNY3"/>
      <c r="RNZ3"/>
      <c r="ROA3"/>
      <c r="ROB3"/>
      <c r="ROC3"/>
      <c r="ROD3"/>
      <c r="ROE3"/>
      <c r="ROF3"/>
      <c r="ROG3"/>
      <c r="ROH3"/>
      <c r="ROI3"/>
      <c r="ROJ3"/>
      <c r="ROK3"/>
      <c r="ROL3"/>
      <c r="ROM3"/>
      <c r="RON3"/>
      <c r="ROO3"/>
      <c r="ROP3"/>
      <c r="ROQ3"/>
      <c r="ROR3"/>
      <c r="ROS3"/>
      <c r="ROT3"/>
      <c r="ROU3"/>
      <c r="ROV3"/>
      <c r="ROW3"/>
      <c r="ROX3"/>
      <c r="ROY3"/>
      <c r="ROZ3"/>
      <c r="RPA3"/>
      <c r="RPB3"/>
      <c r="RPC3"/>
      <c r="RPD3"/>
      <c r="RPE3"/>
      <c r="RPF3"/>
      <c r="RPG3"/>
      <c r="RPH3"/>
      <c r="RPI3"/>
      <c r="RPJ3"/>
      <c r="RPK3"/>
      <c r="RPL3"/>
      <c r="RPM3"/>
      <c r="RPN3"/>
      <c r="RPO3"/>
      <c r="RPP3"/>
      <c r="RPQ3"/>
      <c r="RPR3"/>
      <c r="RPS3"/>
      <c r="RPT3"/>
      <c r="RPU3"/>
      <c r="RPV3"/>
      <c r="RPW3"/>
      <c r="RPX3"/>
      <c r="RPY3"/>
      <c r="RPZ3"/>
      <c r="RQA3"/>
      <c r="RQB3"/>
      <c r="RQC3"/>
      <c r="RQD3"/>
      <c r="RQE3"/>
      <c r="RQF3"/>
      <c r="RQG3"/>
      <c r="RQH3"/>
      <c r="RQI3"/>
      <c r="RQJ3"/>
      <c r="RQK3"/>
      <c r="RQL3"/>
      <c r="RQM3"/>
      <c r="RQN3"/>
      <c r="RQO3"/>
      <c r="RQP3"/>
      <c r="RQQ3"/>
      <c r="RQR3"/>
      <c r="RQS3"/>
      <c r="RQT3"/>
      <c r="RQU3"/>
      <c r="RQV3"/>
      <c r="RQW3"/>
      <c r="RQX3"/>
      <c r="RQY3"/>
      <c r="RQZ3"/>
      <c r="RRA3"/>
      <c r="RRB3"/>
      <c r="RRC3"/>
      <c r="RRD3"/>
      <c r="RRE3"/>
      <c r="RRF3"/>
      <c r="RRG3"/>
      <c r="RRH3"/>
      <c r="RRI3"/>
      <c r="RRJ3"/>
      <c r="RRK3"/>
      <c r="RRL3"/>
      <c r="RRM3"/>
      <c r="RRN3"/>
      <c r="RRO3"/>
      <c r="RRP3"/>
      <c r="RRQ3"/>
      <c r="RRR3"/>
      <c r="RRS3"/>
      <c r="RRT3"/>
      <c r="RRU3"/>
      <c r="RRV3"/>
      <c r="RRW3"/>
      <c r="RRX3"/>
      <c r="RRY3"/>
      <c r="RRZ3"/>
      <c r="RSA3"/>
      <c r="RSB3"/>
      <c r="RSC3"/>
      <c r="RSD3"/>
      <c r="RSE3"/>
      <c r="RSF3"/>
      <c r="RSG3"/>
      <c r="RSH3"/>
      <c r="RSI3"/>
      <c r="RSJ3"/>
      <c r="RSK3"/>
      <c r="RSL3"/>
      <c r="RSM3"/>
      <c r="RSN3"/>
      <c r="RSO3"/>
      <c r="RSP3"/>
      <c r="RSQ3"/>
      <c r="RSR3"/>
      <c r="RSS3"/>
      <c r="RST3"/>
      <c r="RSU3"/>
      <c r="RSV3"/>
      <c r="RSW3"/>
      <c r="RSX3"/>
      <c r="RSY3"/>
      <c r="RSZ3"/>
      <c r="RTA3"/>
      <c r="RTB3"/>
      <c r="RTC3"/>
      <c r="RTD3"/>
      <c r="RTE3"/>
      <c r="RTF3"/>
      <c r="RTG3"/>
      <c r="RTH3"/>
      <c r="RTI3"/>
      <c r="RTJ3"/>
      <c r="RTK3"/>
      <c r="RTL3"/>
      <c r="RTM3"/>
      <c r="RTN3"/>
      <c r="RTO3"/>
      <c r="RTP3"/>
      <c r="RTQ3"/>
      <c r="RTR3"/>
      <c r="RTS3"/>
      <c r="RTT3"/>
      <c r="RTU3"/>
      <c r="RTV3"/>
      <c r="RTW3"/>
      <c r="RTX3"/>
      <c r="RTY3"/>
      <c r="RTZ3"/>
      <c r="RUA3"/>
      <c r="RUB3"/>
      <c r="RUC3"/>
      <c r="RUD3"/>
      <c r="RUE3"/>
      <c r="RUF3"/>
      <c r="RUG3"/>
      <c r="RUH3"/>
      <c r="RUI3"/>
      <c r="RUJ3"/>
      <c r="RUK3"/>
      <c r="RUL3"/>
      <c r="RUM3"/>
      <c r="RUN3"/>
      <c r="RUO3"/>
      <c r="RUP3"/>
      <c r="RUQ3"/>
      <c r="RUR3"/>
      <c r="RUS3"/>
      <c r="RUT3"/>
      <c r="RUU3"/>
      <c r="RUV3"/>
      <c r="RUW3"/>
      <c r="RUX3"/>
      <c r="RUY3"/>
      <c r="RUZ3"/>
      <c r="RVA3"/>
      <c r="RVB3"/>
      <c r="RVC3"/>
      <c r="RVD3"/>
      <c r="RVE3"/>
      <c r="RVF3"/>
      <c r="RVG3"/>
      <c r="RVH3"/>
      <c r="RVI3"/>
      <c r="RVJ3"/>
      <c r="RVK3"/>
      <c r="RVL3"/>
      <c r="RVM3"/>
      <c r="RVN3"/>
      <c r="RVO3"/>
      <c r="RVP3"/>
      <c r="RVQ3"/>
      <c r="RVR3"/>
      <c r="RVS3"/>
      <c r="RVT3"/>
      <c r="RVU3"/>
      <c r="RVV3"/>
      <c r="RVW3"/>
      <c r="RVX3"/>
      <c r="RVY3"/>
      <c r="RVZ3"/>
      <c r="RWA3"/>
      <c r="RWB3"/>
      <c r="RWC3"/>
      <c r="RWD3"/>
      <c r="RWE3"/>
      <c r="RWF3"/>
      <c r="RWG3"/>
      <c r="RWH3"/>
      <c r="RWI3"/>
      <c r="RWJ3"/>
      <c r="RWK3"/>
      <c r="RWL3"/>
      <c r="RWM3"/>
      <c r="RWN3"/>
      <c r="RWO3"/>
      <c r="RWP3"/>
      <c r="RWQ3"/>
      <c r="RWR3"/>
      <c r="RWS3"/>
      <c r="RWT3"/>
      <c r="RWU3"/>
      <c r="RWV3"/>
      <c r="RWW3"/>
      <c r="RWX3"/>
      <c r="RWY3"/>
      <c r="RWZ3"/>
      <c r="RXA3"/>
      <c r="RXB3"/>
      <c r="RXC3"/>
      <c r="RXD3"/>
      <c r="RXE3"/>
      <c r="RXF3"/>
      <c r="RXG3"/>
      <c r="RXH3"/>
      <c r="RXI3"/>
      <c r="RXJ3"/>
      <c r="RXK3"/>
      <c r="RXL3"/>
      <c r="RXM3"/>
      <c r="RXN3"/>
      <c r="RXO3"/>
      <c r="RXP3"/>
      <c r="RXQ3"/>
      <c r="RXR3"/>
      <c r="RXS3"/>
      <c r="RXT3"/>
      <c r="RXU3"/>
      <c r="RXV3"/>
      <c r="RXW3"/>
      <c r="RXX3"/>
      <c r="RXY3"/>
      <c r="RXZ3"/>
      <c r="RYA3"/>
      <c r="RYB3"/>
      <c r="RYC3"/>
      <c r="RYD3"/>
      <c r="RYE3"/>
      <c r="RYF3"/>
      <c r="RYG3"/>
      <c r="RYH3"/>
      <c r="RYI3"/>
      <c r="RYJ3"/>
      <c r="RYK3"/>
      <c r="RYL3"/>
      <c r="RYM3"/>
      <c r="RYN3"/>
      <c r="RYO3"/>
      <c r="RYP3"/>
      <c r="RYQ3"/>
      <c r="RYR3"/>
      <c r="RYS3"/>
      <c r="RYT3"/>
      <c r="RYU3"/>
      <c r="RYV3"/>
      <c r="RYW3"/>
      <c r="RYX3"/>
      <c r="RYY3"/>
      <c r="RYZ3"/>
      <c r="RZA3"/>
      <c r="RZB3"/>
      <c r="RZC3"/>
      <c r="RZD3"/>
      <c r="RZE3"/>
      <c r="RZF3"/>
      <c r="RZG3"/>
      <c r="RZH3"/>
      <c r="RZI3"/>
      <c r="RZJ3"/>
      <c r="RZK3"/>
      <c r="RZL3"/>
      <c r="RZM3"/>
      <c r="RZN3"/>
      <c r="RZO3"/>
      <c r="RZP3"/>
      <c r="RZQ3"/>
      <c r="RZR3"/>
      <c r="RZS3"/>
      <c r="RZT3"/>
      <c r="RZU3"/>
      <c r="RZV3"/>
      <c r="RZW3"/>
      <c r="RZX3"/>
      <c r="RZY3"/>
      <c r="RZZ3"/>
      <c r="SAA3"/>
      <c r="SAB3"/>
      <c r="SAC3"/>
      <c r="SAD3"/>
      <c r="SAE3"/>
      <c r="SAF3"/>
      <c r="SAG3"/>
      <c r="SAH3"/>
      <c r="SAI3"/>
      <c r="SAJ3"/>
      <c r="SAK3"/>
      <c r="SAL3"/>
      <c r="SAM3"/>
      <c r="SAN3"/>
      <c r="SAO3"/>
      <c r="SAP3"/>
      <c r="SAQ3"/>
      <c r="SAR3"/>
      <c r="SAS3"/>
      <c r="SAT3"/>
      <c r="SAU3"/>
      <c r="SAV3"/>
      <c r="SAW3"/>
      <c r="SAX3"/>
      <c r="SAY3"/>
      <c r="SAZ3"/>
      <c r="SBA3"/>
      <c r="SBB3"/>
      <c r="SBC3"/>
      <c r="SBD3"/>
      <c r="SBE3"/>
      <c r="SBF3"/>
      <c r="SBG3"/>
      <c r="SBH3"/>
      <c r="SBI3"/>
      <c r="SBJ3"/>
      <c r="SBK3"/>
      <c r="SBL3"/>
      <c r="SBM3"/>
      <c r="SBN3"/>
      <c r="SBO3"/>
      <c r="SBP3"/>
      <c r="SBQ3"/>
      <c r="SBR3"/>
      <c r="SBS3"/>
      <c r="SBT3"/>
      <c r="SBU3"/>
      <c r="SBV3"/>
      <c r="SBW3"/>
      <c r="SBX3"/>
      <c r="SBY3"/>
      <c r="SBZ3"/>
      <c r="SCA3"/>
      <c r="SCB3"/>
      <c r="SCC3"/>
      <c r="SCD3"/>
      <c r="SCE3"/>
      <c r="SCF3"/>
      <c r="SCG3"/>
      <c r="SCH3"/>
      <c r="SCI3"/>
      <c r="SCJ3"/>
      <c r="SCK3"/>
      <c r="SCL3"/>
      <c r="SCM3"/>
      <c r="SCN3"/>
      <c r="SCO3"/>
      <c r="SCP3"/>
      <c r="SCQ3"/>
      <c r="SCR3"/>
      <c r="SCS3"/>
      <c r="SCT3"/>
      <c r="SCU3"/>
      <c r="SCV3"/>
      <c r="SCW3"/>
      <c r="SCX3"/>
      <c r="SCY3"/>
      <c r="SCZ3"/>
      <c r="SDA3"/>
      <c r="SDB3"/>
      <c r="SDC3"/>
      <c r="SDD3"/>
      <c r="SDE3"/>
      <c r="SDF3"/>
      <c r="SDG3"/>
      <c r="SDH3"/>
      <c r="SDI3"/>
      <c r="SDJ3"/>
      <c r="SDK3"/>
      <c r="SDL3"/>
      <c r="SDM3"/>
      <c r="SDN3"/>
      <c r="SDO3"/>
      <c r="SDP3"/>
      <c r="SDQ3"/>
      <c r="SDR3"/>
      <c r="SDS3"/>
      <c r="SDT3"/>
      <c r="SDU3"/>
      <c r="SDV3"/>
      <c r="SDW3"/>
      <c r="SDX3"/>
      <c r="SDY3"/>
      <c r="SDZ3"/>
      <c r="SEA3"/>
      <c r="SEB3"/>
      <c r="SEC3"/>
      <c r="SED3"/>
      <c r="SEE3"/>
      <c r="SEF3"/>
      <c r="SEG3"/>
      <c r="SEH3"/>
      <c r="SEI3"/>
      <c r="SEJ3"/>
      <c r="SEK3"/>
      <c r="SEL3"/>
      <c r="SEM3"/>
      <c r="SEN3"/>
      <c r="SEO3"/>
      <c r="SEP3"/>
      <c r="SEQ3"/>
      <c r="SER3"/>
      <c r="SES3"/>
      <c r="SET3"/>
      <c r="SEU3"/>
      <c r="SEV3"/>
      <c r="SEW3"/>
      <c r="SEX3"/>
      <c r="SEY3"/>
      <c r="SEZ3"/>
      <c r="SFA3"/>
      <c r="SFB3"/>
      <c r="SFC3"/>
      <c r="SFD3"/>
      <c r="SFE3"/>
      <c r="SFF3"/>
      <c r="SFG3"/>
      <c r="SFH3"/>
      <c r="SFI3"/>
      <c r="SFJ3"/>
      <c r="SFK3"/>
      <c r="SFL3"/>
      <c r="SFM3"/>
      <c r="SFN3"/>
      <c r="SFO3"/>
      <c r="SFP3"/>
      <c r="SFQ3"/>
      <c r="SFR3"/>
      <c r="SFS3"/>
      <c r="SFT3"/>
      <c r="SFU3"/>
      <c r="SFV3"/>
      <c r="SFW3"/>
      <c r="SFX3"/>
      <c r="SFY3"/>
      <c r="SFZ3"/>
      <c r="SGA3"/>
      <c r="SGB3"/>
      <c r="SGC3"/>
      <c r="SGD3"/>
      <c r="SGE3"/>
      <c r="SGF3"/>
      <c r="SGG3"/>
      <c r="SGH3"/>
      <c r="SGI3"/>
      <c r="SGJ3"/>
      <c r="SGK3"/>
      <c r="SGL3"/>
      <c r="SGM3"/>
      <c r="SGN3"/>
      <c r="SGO3"/>
      <c r="SGP3"/>
      <c r="SGQ3"/>
      <c r="SGR3"/>
      <c r="SGS3"/>
      <c r="SGT3"/>
      <c r="SGU3"/>
      <c r="SGV3"/>
      <c r="SGW3"/>
      <c r="SGX3"/>
      <c r="SGY3"/>
      <c r="SGZ3"/>
      <c r="SHA3"/>
      <c r="SHB3"/>
      <c r="SHC3"/>
      <c r="SHD3"/>
      <c r="SHE3"/>
      <c r="SHF3"/>
      <c r="SHG3"/>
      <c r="SHH3"/>
      <c r="SHI3"/>
      <c r="SHJ3"/>
      <c r="SHK3"/>
      <c r="SHL3"/>
      <c r="SHM3"/>
      <c r="SHN3"/>
      <c r="SHO3"/>
      <c r="SHP3"/>
      <c r="SHQ3"/>
      <c r="SHR3"/>
      <c r="SHS3"/>
      <c r="SHT3"/>
      <c r="SHU3"/>
      <c r="SHV3"/>
      <c r="SHW3"/>
      <c r="SHX3"/>
      <c r="SHY3"/>
      <c r="SHZ3"/>
      <c r="SIA3"/>
      <c r="SIB3"/>
      <c r="SIC3"/>
      <c r="SID3"/>
      <c r="SIE3"/>
      <c r="SIF3"/>
      <c r="SIG3"/>
      <c r="SIH3"/>
      <c r="SII3"/>
      <c r="SIJ3"/>
      <c r="SIK3"/>
      <c r="SIL3"/>
      <c r="SIM3"/>
      <c r="SIN3"/>
      <c r="SIO3"/>
      <c r="SIP3"/>
      <c r="SIQ3"/>
      <c r="SIR3"/>
      <c r="SIS3"/>
      <c r="SIT3"/>
      <c r="SIU3"/>
      <c r="SIV3"/>
      <c r="SIW3"/>
      <c r="SIX3"/>
      <c r="SIY3"/>
      <c r="SIZ3"/>
      <c r="SJA3"/>
      <c r="SJB3"/>
      <c r="SJC3"/>
      <c r="SJD3"/>
      <c r="SJE3"/>
      <c r="SJF3"/>
      <c r="SJG3"/>
      <c r="SJH3"/>
      <c r="SJI3"/>
      <c r="SJJ3"/>
      <c r="SJK3"/>
      <c r="SJL3"/>
      <c r="SJM3"/>
      <c r="SJN3"/>
      <c r="SJO3"/>
      <c r="SJP3"/>
      <c r="SJQ3"/>
      <c r="SJR3"/>
      <c r="SJS3"/>
      <c r="SJT3"/>
      <c r="SJU3"/>
      <c r="SJV3"/>
      <c r="SJW3"/>
      <c r="SJX3"/>
      <c r="SJY3"/>
      <c r="SJZ3"/>
      <c r="SKA3"/>
      <c r="SKB3"/>
      <c r="SKC3"/>
      <c r="SKD3"/>
      <c r="SKE3"/>
      <c r="SKF3"/>
      <c r="SKG3"/>
      <c r="SKH3"/>
      <c r="SKI3"/>
      <c r="SKJ3"/>
      <c r="SKK3"/>
      <c r="SKL3"/>
      <c r="SKM3"/>
      <c r="SKN3"/>
      <c r="SKO3"/>
      <c r="SKP3"/>
      <c r="SKQ3"/>
      <c r="SKR3"/>
      <c r="SKS3"/>
      <c r="SKT3"/>
      <c r="SKU3"/>
      <c r="SKV3"/>
      <c r="SKW3"/>
      <c r="SKX3"/>
      <c r="SKY3"/>
      <c r="SKZ3"/>
      <c r="SLA3"/>
      <c r="SLB3"/>
      <c r="SLC3"/>
      <c r="SLD3"/>
      <c r="SLE3"/>
      <c r="SLF3"/>
      <c r="SLG3"/>
      <c r="SLH3"/>
      <c r="SLI3"/>
      <c r="SLJ3"/>
      <c r="SLK3"/>
      <c r="SLL3"/>
      <c r="SLM3"/>
      <c r="SLN3"/>
      <c r="SLO3"/>
      <c r="SLP3"/>
      <c r="SLQ3"/>
      <c r="SLR3"/>
      <c r="SLS3"/>
      <c r="SLT3"/>
      <c r="SLU3"/>
      <c r="SLV3"/>
      <c r="SLW3"/>
      <c r="SLX3"/>
      <c r="SLY3"/>
      <c r="SLZ3"/>
      <c r="SMA3"/>
      <c r="SMB3"/>
      <c r="SMC3"/>
      <c r="SMD3"/>
      <c r="SME3"/>
      <c r="SMF3"/>
      <c r="SMG3"/>
      <c r="SMH3"/>
      <c r="SMI3"/>
      <c r="SMJ3"/>
      <c r="SMK3"/>
      <c r="SML3"/>
      <c r="SMM3"/>
      <c r="SMN3"/>
      <c r="SMO3"/>
      <c r="SMP3"/>
      <c r="SMQ3"/>
      <c r="SMR3"/>
      <c r="SMS3"/>
      <c r="SMT3"/>
      <c r="SMU3"/>
      <c r="SMV3"/>
      <c r="SMW3"/>
      <c r="SMX3"/>
      <c r="SMY3"/>
      <c r="SMZ3"/>
      <c r="SNA3"/>
      <c r="SNB3"/>
      <c r="SNC3"/>
      <c r="SND3"/>
      <c r="SNE3"/>
      <c r="SNF3"/>
      <c r="SNG3"/>
      <c r="SNH3"/>
      <c r="SNI3"/>
      <c r="SNJ3"/>
      <c r="SNK3"/>
      <c r="SNL3"/>
      <c r="SNM3"/>
      <c r="SNN3"/>
      <c r="SNO3"/>
      <c r="SNP3"/>
      <c r="SNQ3"/>
      <c r="SNR3"/>
      <c r="SNS3"/>
      <c r="SNT3"/>
      <c r="SNU3"/>
      <c r="SNV3"/>
      <c r="SNW3"/>
      <c r="SNX3"/>
      <c r="SNY3"/>
      <c r="SNZ3"/>
      <c r="SOA3"/>
      <c r="SOB3"/>
      <c r="SOC3"/>
      <c r="SOD3"/>
      <c r="SOE3"/>
      <c r="SOF3"/>
      <c r="SOG3"/>
      <c r="SOH3"/>
      <c r="SOI3"/>
      <c r="SOJ3"/>
      <c r="SOK3"/>
      <c r="SOL3"/>
      <c r="SOM3"/>
      <c r="SON3"/>
      <c r="SOO3"/>
      <c r="SOP3"/>
      <c r="SOQ3"/>
      <c r="SOR3"/>
      <c r="SOS3"/>
      <c r="SOT3"/>
      <c r="SOU3"/>
      <c r="SOV3"/>
      <c r="SOW3"/>
      <c r="SOX3"/>
      <c r="SOY3"/>
      <c r="SOZ3"/>
      <c r="SPA3"/>
      <c r="SPB3"/>
      <c r="SPC3"/>
      <c r="SPD3"/>
      <c r="SPE3"/>
      <c r="SPF3"/>
      <c r="SPG3"/>
      <c r="SPH3"/>
      <c r="SPI3"/>
      <c r="SPJ3"/>
      <c r="SPK3"/>
      <c r="SPL3"/>
      <c r="SPM3"/>
      <c r="SPN3"/>
      <c r="SPO3"/>
      <c r="SPP3"/>
      <c r="SPQ3"/>
      <c r="SPR3"/>
      <c r="SPS3"/>
      <c r="SPT3"/>
      <c r="SPU3"/>
      <c r="SPV3"/>
      <c r="SPW3"/>
      <c r="SPX3"/>
      <c r="SPY3"/>
      <c r="SPZ3"/>
      <c r="SQA3"/>
      <c r="SQB3"/>
      <c r="SQC3"/>
      <c r="SQD3"/>
      <c r="SQE3"/>
      <c r="SQF3"/>
      <c r="SQG3"/>
      <c r="SQH3"/>
      <c r="SQI3"/>
      <c r="SQJ3"/>
      <c r="SQK3"/>
      <c r="SQL3"/>
      <c r="SQM3"/>
      <c r="SQN3"/>
      <c r="SQO3"/>
      <c r="SQP3"/>
      <c r="SQQ3"/>
      <c r="SQR3"/>
      <c r="SQS3"/>
      <c r="SQT3"/>
      <c r="SQU3"/>
      <c r="SQV3"/>
      <c r="SQW3"/>
      <c r="SQX3"/>
      <c r="SQY3"/>
      <c r="SQZ3"/>
      <c r="SRA3"/>
      <c r="SRB3"/>
      <c r="SRC3"/>
      <c r="SRD3"/>
      <c r="SRE3"/>
      <c r="SRF3"/>
      <c r="SRG3"/>
      <c r="SRH3"/>
      <c r="SRI3"/>
      <c r="SRJ3"/>
      <c r="SRK3"/>
      <c r="SRL3"/>
      <c r="SRM3"/>
      <c r="SRN3"/>
      <c r="SRO3"/>
      <c r="SRP3"/>
      <c r="SRQ3"/>
      <c r="SRR3"/>
      <c r="SRS3"/>
      <c r="SRT3"/>
      <c r="SRU3"/>
      <c r="SRV3"/>
      <c r="SRW3"/>
      <c r="SRX3"/>
      <c r="SRY3"/>
      <c r="SRZ3"/>
      <c r="SSA3"/>
      <c r="SSB3"/>
      <c r="SSC3"/>
      <c r="SSD3"/>
      <c r="SSE3"/>
      <c r="SSF3"/>
      <c r="SSG3"/>
      <c r="SSH3"/>
      <c r="SSI3"/>
      <c r="SSJ3"/>
      <c r="SSK3"/>
      <c r="SSL3"/>
      <c r="SSM3"/>
      <c r="SSN3"/>
      <c r="SSO3"/>
      <c r="SSP3"/>
      <c r="SSQ3"/>
      <c r="SSR3"/>
      <c r="SSS3"/>
      <c r="SST3"/>
      <c r="SSU3"/>
      <c r="SSV3"/>
      <c r="SSW3"/>
      <c r="SSX3"/>
      <c r="SSY3"/>
      <c r="SSZ3"/>
      <c r="STA3"/>
      <c r="STB3"/>
      <c r="STC3"/>
      <c r="STD3"/>
      <c r="STE3"/>
      <c r="STF3"/>
      <c r="STG3"/>
      <c r="STH3"/>
      <c r="STI3"/>
      <c r="STJ3"/>
      <c r="STK3"/>
      <c r="STL3"/>
      <c r="STM3"/>
      <c r="STN3"/>
      <c r="STO3"/>
      <c r="STP3"/>
      <c r="STQ3"/>
      <c r="STR3"/>
      <c r="STS3"/>
      <c r="STT3"/>
      <c r="STU3"/>
      <c r="STV3"/>
      <c r="STW3"/>
      <c r="STX3"/>
      <c r="STY3"/>
      <c r="STZ3"/>
      <c r="SUA3"/>
      <c r="SUB3"/>
      <c r="SUC3"/>
      <c r="SUD3"/>
      <c r="SUE3"/>
      <c r="SUF3"/>
      <c r="SUG3"/>
      <c r="SUH3"/>
      <c r="SUI3"/>
      <c r="SUJ3"/>
      <c r="SUK3"/>
      <c r="SUL3"/>
      <c r="SUM3"/>
      <c r="SUN3"/>
      <c r="SUO3"/>
      <c r="SUP3"/>
      <c r="SUQ3"/>
      <c r="SUR3"/>
      <c r="SUS3"/>
      <c r="SUT3"/>
      <c r="SUU3"/>
      <c r="SUV3"/>
      <c r="SUW3"/>
      <c r="SUX3"/>
      <c r="SUY3"/>
      <c r="SUZ3"/>
      <c r="SVA3"/>
      <c r="SVB3"/>
      <c r="SVC3"/>
      <c r="SVD3"/>
      <c r="SVE3"/>
      <c r="SVF3"/>
      <c r="SVG3"/>
      <c r="SVH3"/>
      <c r="SVI3"/>
      <c r="SVJ3"/>
      <c r="SVK3"/>
      <c r="SVL3"/>
      <c r="SVM3"/>
      <c r="SVN3"/>
      <c r="SVO3"/>
      <c r="SVP3"/>
      <c r="SVQ3"/>
      <c r="SVR3"/>
      <c r="SVS3"/>
      <c r="SVT3"/>
      <c r="SVU3"/>
      <c r="SVV3"/>
      <c r="SVW3"/>
      <c r="SVX3"/>
      <c r="SVY3"/>
      <c r="SVZ3"/>
      <c r="SWA3"/>
      <c r="SWB3"/>
      <c r="SWC3"/>
      <c r="SWD3"/>
      <c r="SWE3"/>
      <c r="SWF3"/>
      <c r="SWG3"/>
      <c r="SWH3"/>
      <c r="SWI3"/>
      <c r="SWJ3"/>
      <c r="SWK3"/>
      <c r="SWL3"/>
      <c r="SWM3"/>
      <c r="SWN3"/>
      <c r="SWO3"/>
      <c r="SWP3"/>
      <c r="SWQ3"/>
      <c r="SWR3"/>
      <c r="SWS3"/>
      <c r="SWT3"/>
      <c r="SWU3"/>
      <c r="SWV3"/>
      <c r="SWW3"/>
      <c r="SWX3"/>
      <c r="SWY3"/>
      <c r="SWZ3"/>
      <c r="SXA3"/>
      <c r="SXB3"/>
      <c r="SXC3"/>
      <c r="SXD3"/>
      <c r="SXE3"/>
      <c r="SXF3"/>
      <c r="SXG3"/>
      <c r="SXH3"/>
      <c r="SXI3"/>
      <c r="SXJ3"/>
      <c r="SXK3"/>
      <c r="SXL3"/>
      <c r="SXM3"/>
      <c r="SXN3"/>
      <c r="SXO3"/>
      <c r="SXP3"/>
      <c r="SXQ3"/>
      <c r="SXR3"/>
      <c r="SXS3"/>
      <c r="SXT3"/>
      <c r="SXU3"/>
      <c r="SXV3"/>
      <c r="SXW3"/>
      <c r="SXX3"/>
      <c r="SXY3"/>
      <c r="SXZ3"/>
      <c r="SYA3"/>
      <c r="SYB3"/>
      <c r="SYC3"/>
      <c r="SYD3"/>
      <c r="SYE3"/>
      <c r="SYF3"/>
      <c r="SYG3"/>
      <c r="SYH3"/>
      <c r="SYI3"/>
      <c r="SYJ3"/>
      <c r="SYK3"/>
      <c r="SYL3"/>
      <c r="SYM3"/>
      <c r="SYN3"/>
      <c r="SYO3"/>
      <c r="SYP3"/>
      <c r="SYQ3"/>
      <c r="SYR3"/>
      <c r="SYS3"/>
      <c r="SYT3"/>
      <c r="SYU3"/>
      <c r="SYV3"/>
      <c r="SYW3"/>
      <c r="SYX3"/>
      <c r="SYY3"/>
      <c r="SYZ3"/>
      <c r="SZA3"/>
      <c r="SZB3"/>
      <c r="SZC3"/>
      <c r="SZD3"/>
      <c r="SZE3"/>
      <c r="SZF3"/>
      <c r="SZG3"/>
      <c r="SZH3"/>
      <c r="SZI3"/>
      <c r="SZJ3"/>
      <c r="SZK3"/>
      <c r="SZL3"/>
      <c r="SZM3"/>
      <c r="SZN3"/>
      <c r="SZO3"/>
      <c r="SZP3"/>
      <c r="SZQ3"/>
      <c r="SZR3"/>
      <c r="SZS3"/>
      <c r="SZT3"/>
      <c r="SZU3"/>
      <c r="SZV3"/>
      <c r="SZW3"/>
      <c r="SZX3"/>
      <c r="SZY3"/>
      <c r="SZZ3"/>
      <c r="TAA3"/>
      <c r="TAB3"/>
      <c r="TAC3"/>
      <c r="TAD3"/>
      <c r="TAE3"/>
      <c r="TAF3"/>
      <c r="TAG3"/>
      <c r="TAH3"/>
      <c r="TAI3"/>
      <c r="TAJ3"/>
      <c r="TAK3"/>
      <c r="TAL3"/>
      <c r="TAM3"/>
      <c r="TAN3"/>
      <c r="TAO3"/>
      <c r="TAP3"/>
      <c r="TAQ3"/>
      <c r="TAR3"/>
      <c r="TAS3"/>
      <c r="TAT3"/>
      <c r="TAU3"/>
      <c r="TAV3"/>
      <c r="TAW3"/>
      <c r="TAX3"/>
      <c r="TAY3"/>
      <c r="TAZ3"/>
      <c r="TBA3"/>
      <c r="TBB3"/>
      <c r="TBC3"/>
      <c r="TBD3"/>
      <c r="TBE3"/>
      <c r="TBF3"/>
      <c r="TBG3"/>
      <c r="TBH3"/>
      <c r="TBI3"/>
      <c r="TBJ3"/>
      <c r="TBK3"/>
      <c r="TBL3"/>
      <c r="TBM3"/>
      <c r="TBN3"/>
      <c r="TBO3"/>
      <c r="TBP3"/>
      <c r="TBQ3"/>
      <c r="TBR3"/>
      <c r="TBS3"/>
      <c r="TBT3"/>
      <c r="TBU3"/>
      <c r="TBV3"/>
      <c r="TBW3"/>
      <c r="TBX3"/>
      <c r="TBY3"/>
      <c r="TBZ3"/>
      <c r="TCA3"/>
      <c r="TCB3"/>
      <c r="TCC3"/>
      <c r="TCD3"/>
      <c r="TCE3"/>
      <c r="TCF3"/>
      <c r="TCG3"/>
      <c r="TCH3"/>
      <c r="TCI3"/>
      <c r="TCJ3"/>
      <c r="TCK3"/>
      <c r="TCL3"/>
      <c r="TCM3"/>
      <c r="TCN3"/>
      <c r="TCO3"/>
      <c r="TCP3"/>
      <c r="TCQ3"/>
      <c r="TCR3"/>
      <c r="TCS3"/>
      <c r="TCT3"/>
      <c r="TCU3"/>
      <c r="TCV3"/>
      <c r="TCW3"/>
      <c r="TCX3"/>
      <c r="TCY3"/>
      <c r="TCZ3"/>
      <c r="TDA3"/>
      <c r="TDB3"/>
      <c r="TDC3"/>
      <c r="TDD3"/>
      <c r="TDE3"/>
      <c r="TDF3"/>
      <c r="TDG3"/>
      <c r="TDH3"/>
      <c r="TDI3"/>
      <c r="TDJ3"/>
      <c r="TDK3"/>
      <c r="TDL3"/>
      <c r="TDM3"/>
      <c r="TDN3"/>
      <c r="TDO3"/>
      <c r="TDP3"/>
      <c r="TDQ3"/>
      <c r="TDR3"/>
      <c r="TDS3"/>
      <c r="TDT3"/>
      <c r="TDU3"/>
      <c r="TDV3"/>
      <c r="TDW3"/>
      <c r="TDX3"/>
      <c r="TDY3"/>
      <c r="TDZ3"/>
      <c r="TEA3"/>
      <c r="TEB3"/>
      <c r="TEC3"/>
      <c r="TED3"/>
      <c r="TEE3"/>
      <c r="TEF3"/>
      <c r="TEG3"/>
      <c r="TEH3"/>
      <c r="TEI3"/>
      <c r="TEJ3"/>
      <c r="TEK3"/>
      <c r="TEL3"/>
      <c r="TEM3"/>
      <c r="TEN3"/>
      <c r="TEO3"/>
      <c r="TEP3"/>
      <c r="TEQ3"/>
      <c r="TER3"/>
      <c r="TES3"/>
      <c r="TET3"/>
      <c r="TEU3"/>
      <c r="TEV3"/>
      <c r="TEW3"/>
      <c r="TEX3"/>
      <c r="TEY3"/>
      <c r="TEZ3"/>
      <c r="TFA3"/>
      <c r="TFB3"/>
      <c r="TFC3"/>
      <c r="TFD3"/>
      <c r="TFE3"/>
      <c r="TFF3"/>
      <c r="TFG3"/>
      <c r="TFH3"/>
      <c r="TFI3"/>
      <c r="TFJ3"/>
      <c r="TFK3"/>
      <c r="TFL3"/>
      <c r="TFM3"/>
      <c r="TFN3"/>
      <c r="TFO3"/>
      <c r="TFP3"/>
      <c r="TFQ3"/>
      <c r="TFR3"/>
      <c r="TFS3"/>
      <c r="TFT3"/>
      <c r="TFU3"/>
      <c r="TFV3"/>
      <c r="TFW3"/>
      <c r="TFX3"/>
      <c r="TFY3"/>
      <c r="TFZ3"/>
      <c r="TGA3"/>
      <c r="TGB3"/>
      <c r="TGC3"/>
      <c r="TGD3"/>
      <c r="TGE3"/>
      <c r="TGF3"/>
      <c r="TGG3"/>
      <c r="TGH3"/>
      <c r="TGI3"/>
      <c r="TGJ3"/>
      <c r="TGK3"/>
      <c r="TGL3"/>
      <c r="TGM3"/>
      <c r="TGN3"/>
      <c r="TGO3"/>
      <c r="TGP3"/>
      <c r="TGQ3"/>
      <c r="TGR3"/>
      <c r="TGS3"/>
      <c r="TGT3"/>
      <c r="TGU3"/>
      <c r="TGV3"/>
      <c r="TGW3"/>
      <c r="TGX3"/>
      <c r="TGY3"/>
      <c r="TGZ3"/>
      <c r="THA3"/>
      <c r="THB3"/>
      <c r="THC3"/>
      <c r="THD3"/>
      <c r="THE3"/>
      <c r="THF3"/>
      <c r="THG3"/>
      <c r="THH3"/>
      <c r="THI3"/>
      <c r="THJ3"/>
      <c r="THK3"/>
      <c r="THL3"/>
      <c r="THM3"/>
      <c r="THN3"/>
      <c r="THO3"/>
      <c r="THP3"/>
      <c r="THQ3"/>
      <c r="THR3"/>
      <c r="THS3"/>
      <c r="THT3"/>
      <c r="THU3"/>
      <c r="THV3"/>
      <c r="THW3"/>
      <c r="THX3"/>
      <c r="THY3"/>
      <c r="THZ3"/>
      <c r="TIA3"/>
      <c r="TIB3"/>
      <c r="TIC3"/>
      <c r="TID3"/>
      <c r="TIE3"/>
      <c r="TIF3"/>
      <c r="TIG3"/>
      <c r="TIH3"/>
      <c r="TII3"/>
      <c r="TIJ3"/>
      <c r="TIK3"/>
      <c r="TIL3"/>
      <c r="TIM3"/>
      <c r="TIN3"/>
      <c r="TIO3"/>
      <c r="TIP3"/>
      <c r="TIQ3"/>
      <c r="TIR3"/>
      <c r="TIS3"/>
      <c r="TIT3"/>
      <c r="TIU3"/>
      <c r="TIV3"/>
      <c r="TIW3"/>
      <c r="TIX3"/>
      <c r="TIY3"/>
      <c r="TIZ3"/>
      <c r="TJA3"/>
      <c r="TJB3"/>
      <c r="TJC3"/>
      <c r="TJD3"/>
      <c r="TJE3"/>
      <c r="TJF3"/>
      <c r="TJG3"/>
      <c r="TJH3"/>
      <c r="TJI3"/>
      <c r="TJJ3"/>
      <c r="TJK3"/>
      <c r="TJL3"/>
      <c r="TJM3"/>
      <c r="TJN3"/>
      <c r="TJO3"/>
      <c r="TJP3"/>
      <c r="TJQ3"/>
      <c r="TJR3"/>
      <c r="TJS3"/>
      <c r="TJT3"/>
      <c r="TJU3"/>
      <c r="TJV3"/>
      <c r="TJW3"/>
      <c r="TJX3"/>
      <c r="TJY3"/>
      <c r="TJZ3"/>
      <c r="TKA3"/>
      <c r="TKB3"/>
      <c r="TKC3"/>
      <c r="TKD3"/>
      <c r="TKE3"/>
      <c r="TKF3"/>
      <c r="TKG3"/>
      <c r="TKH3"/>
      <c r="TKI3"/>
      <c r="TKJ3"/>
      <c r="TKK3"/>
      <c r="TKL3"/>
      <c r="TKM3"/>
      <c r="TKN3"/>
      <c r="TKO3"/>
      <c r="TKP3"/>
      <c r="TKQ3"/>
      <c r="TKR3"/>
      <c r="TKS3"/>
      <c r="TKT3"/>
      <c r="TKU3"/>
      <c r="TKV3"/>
      <c r="TKW3"/>
      <c r="TKX3"/>
      <c r="TKY3"/>
      <c r="TKZ3"/>
      <c r="TLA3"/>
      <c r="TLB3"/>
      <c r="TLC3"/>
      <c r="TLD3"/>
      <c r="TLE3"/>
      <c r="TLF3"/>
      <c r="TLG3"/>
      <c r="TLH3"/>
      <c r="TLI3"/>
      <c r="TLJ3"/>
      <c r="TLK3"/>
      <c r="TLL3"/>
      <c r="TLM3"/>
      <c r="TLN3"/>
      <c r="TLO3"/>
      <c r="TLP3"/>
      <c r="TLQ3"/>
      <c r="TLR3"/>
      <c r="TLS3"/>
      <c r="TLT3"/>
      <c r="TLU3"/>
      <c r="TLV3"/>
      <c r="TLW3"/>
      <c r="TLX3"/>
      <c r="TLY3"/>
      <c r="TLZ3"/>
      <c r="TMA3"/>
      <c r="TMB3"/>
      <c r="TMC3"/>
      <c r="TMD3"/>
      <c r="TME3"/>
      <c r="TMF3"/>
      <c r="TMG3"/>
      <c r="TMH3"/>
      <c r="TMI3"/>
      <c r="TMJ3"/>
      <c r="TMK3"/>
      <c r="TML3"/>
      <c r="TMM3"/>
      <c r="TMN3"/>
      <c r="TMO3"/>
      <c r="TMP3"/>
      <c r="TMQ3"/>
      <c r="TMR3"/>
      <c r="TMS3"/>
      <c r="TMT3"/>
      <c r="TMU3"/>
      <c r="TMV3"/>
      <c r="TMW3"/>
      <c r="TMX3"/>
      <c r="TMY3"/>
      <c r="TMZ3"/>
      <c r="TNA3"/>
      <c r="TNB3"/>
      <c r="TNC3"/>
      <c r="TND3"/>
      <c r="TNE3"/>
      <c r="TNF3"/>
      <c r="TNG3"/>
      <c r="TNH3"/>
      <c r="TNI3"/>
      <c r="TNJ3"/>
      <c r="TNK3"/>
      <c r="TNL3"/>
      <c r="TNM3"/>
      <c r="TNN3"/>
      <c r="TNO3"/>
      <c r="TNP3"/>
      <c r="TNQ3"/>
      <c r="TNR3"/>
      <c r="TNS3"/>
      <c r="TNT3"/>
      <c r="TNU3"/>
      <c r="TNV3"/>
      <c r="TNW3"/>
      <c r="TNX3"/>
      <c r="TNY3"/>
      <c r="TNZ3"/>
      <c r="TOA3"/>
      <c r="TOB3"/>
      <c r="TOC3"/>
      <c r="TOD3"/>
      <c r="TOE3"/>
      <c r="TOF3"/>
      <c r="TOG3"/>
      <c r="TOH3"/>
      <c r="TOI3"/>
      <c r="TOJ3"/>
      <c r="TOK3"/>
      <c r="TOL3"/>
      <c r="TOM3"/>
      <c r="TON3"/>
      <c r="TOO3"/>
      <c r="TOP3"/>
      <c r="TOQ3"/>
      <c r="TOR3"/>
      <c r="TOS3"/>
      <c r="TOT3"/>
      <c r="TOU3"/>
      <c r="TOV3"/>
      <c r="TOW3"/>
      <c r="TOX3"/>
      <c r="TOY3"/>
      <c r="TOZ3"/>
      <c r="TPA3"/>
      <c r="TPB3"/>
      <c r="TPC3"/>
      <c r="TPD3"/>
      <c r="TPE3"/>
      <c r="TPF3"/>
      <c r="TPG3"/>
      <c r="TPH3"/>
      <c r="TPI3"/>
      <c r="TPJ3"/>
      <c r="TPK3"/>
      <c r="TPL3"/>
      <c r="TPM3"/>
      <c r="TPN3"/>
      <c r="TPO3"/>
      <c r="TPP3"/>
      <c r="TPQ3"/>
      <c r="TPR3"/>
      <c r="TPS3"/>
      <c r="TPT3"/>
      <c r="TPU3"/>
      <c r="TPV3"/>
      <c r="TPW3"/>
      <c r="TPX3"/>
      <c r="TPY3"/>
      <c r="TPZ3"/>
      <c r="TQA3"/>
      <c r="TQB3"/>
      <c r="TQC3"/>
      <c r="TQD3"/>
      <c r="TQE3"/>
      <c r="TQF3"/>
      <c r="TQG3"/>
      <c r="TQH3"/>
      <c r="TQI3"/>
      <c r="TQJ3"/>
      <c r="TQK3"/>
      <c r="TQL3"/>
      <c r="TQM3"/>
      <c r="TQN3"/>
      <c r="TQO3"/>
      <c r="TQP3"/>
      <c r="TQQ3"/>
      <c r="TQR3"/>
      <c r="TQS3"/>
      <c r="TQT3"/>
      <c r="TQU3"/>
      <c r="TQV3"/>
      <c r="TQW3"/>
      <c r="TQX3"/>
      <c r="TQY3"/>
      <c r="TQZ3"/>
      <c r="TRA3"/>
      <c r="TRB3"/>
      <c r="TRC3"/>
      <c r="TRD3"/>
      <c r="TRE3"/>
      <c r="TRF3"/>
      <c r="TRG3"/>
      <c r="TRH3"/>
      <c r="TRI3"/>
      <c r="TRJ3"/>
      <c r="TRK3"/>
      <c r="TRL3"/>
      <c r="TRM3"/>
      <c r="TRN3"/>
      <c r="TRO3"/>
      <c r="TRP3"/>
      <c r="TRQ3"/>
      <c r="TRR3"/>
      <c r="TRS3"/>
      <c r="TRT3"/>
      <c r="TRU3"/>
      <c r="TRV3"/>
      <c r="TRW3"/>
      <c r="TRX3"/>
      <c r="TRY3"/>
      <c r="TRZ3"/>
      <c r="TSA3"/>
      <c r="TSB3"/>
      <c r="TSC3"/>
      <c r="TSD3"/>
      <c r="TSE3"/>
      <c r="TSF3"/>
      <c r="TSG3"/>
      <c r="TSH3"/>
      <c r="TSI3"/>
      <c r="TSJ3"/>
      <c r="TSK3"/>
      <c r="TSL3"/>
      <c r="TSM3"/>
      <c r="TSN3"/>
      <c r="TSO3"/>
      <c r="TSP3"/>
      <c r="TSQ3"/>
      <c r="TSR3"/>
      <c r="TSS3"/>
      <c r="TST3"/>
      <c r="TSU3"/>
      <c r="TSV3"/>
      <c r="TSW3"/>
      <c r="TSX3"/>
      <c r="TSY3"/>
      <c r="TSZ3"/>
      <c r="TTA3"/>
      <c r="TTB3"/>
      <c r="TTC3"/>
      <c r="TTD3"/>
      <c r="TTE3"/>
      <c r="TTF3"/>
      <c r="TTG3"/>
      <c r="TTH3"/>
      <c r="TTI3"/>
      <c r="TTJ3"/>
      <c r="TTK3"/>
      <c r="TTL3"/>
      <c r="TTM3"/>
      <c r="TTN3"/>
      <c r="TTO3"/>
      <c r="TTP3"/>
      <c r="TTQ3"/>
      <c r="TTR3"/>
      <c r="TTS3"/>
      <c r="TTT3"/>
      <c r="TTU3"/>
      <c r="TTV3"/>
      <c r="TTW3"/>
      <c r="TTX3"/>
      <c r="TTY3"/>
      <c r="TTZ3"/>
      <c r="TUA3"/>
      <c r="TUB3"/>
      <c r="TUC3"/>
      <c r="TUD3"/>
      <c r="TUE3"/>
      <c r="TUF3"/>
      <c r="TUG3"/>
      <c r="TUH3"/>
      <c r="TUI3"/>
      <c r="TUJ3"/>
      <c r="TUK3"/>
      <c r="TUL3"/>
      <c r="TUM3"/>
      <c r="TUN3"/>
      <c r="TUO3"/>
      <c r="TUP3"/>
      <c r="TUQ3"/>
      <c r="TUR3"/>
      <c r="TUS3"/>
      <c r="TUT3"/>
      <c r="TUU3"/>
      <c r="TUV3"/>
      <c r="TUW3"/>
      <c r="TUX3"/>
      <c r="TUY3"/>
      <c r="TUZ3"/>
      <c r="TVA3"/>
      <c r="TVB3"/>
      <c r="TVC3"/>
      <c r="TVD3"/>
      <c r="TVE3"/>
      <c r="TVF3"/>
      <c r="TVG3"/>
      <c r="TVH3"/>
      <c r="TVI3"/>
      <c r="TVJ3"/>
      <c r="TVK3"/>
      <c r="TVL3"/>
      <c r="TVM3"/>
      <c r="TVN3"/>
      <c r="TVO3"/>
      <c r="TVP3"/>
      <c r="TVQ3"/>
      <c r="TVR3"/>
      <c r="TVS3"/>
      <c r="TVT3"/>
      <c r="TVU3"/>
      <c r="TVV3"/>
      <c r="TVW3"/>
      <c r="TVX3"/>
      <c r="TVY3"/>
      <c r="TVZ3"/>
      <c r="TWA3"/>
      <c r="TWB3"/>
      <c r="TWC3"/>
      <c r="TWD3"/>
      <c r="TWE3"/>
      <c r="TWF3"/>
      <c r="TWG3"/>
      <c r="TWH3"/>
      <c r="TWI3"/>
      <c r="TWJ3"/>
      <c r="TWK3"/>
      <c r="TWL3"/>
      <c r="TWM3"/>
      <c r="TWN3"/>
      <c r="TWO3"/>
      <c r="TWP3"/>
      <c r="TWQ3"/>
      <c r="TWR3"/>
      <c r="TWS3"/>
      <c r="TWT3"/>
      <c r="TWU3"/>
      <c r="TWV3"/>
      <c r="TWW3"/>
      <c r="TWX3"/>
      <c r="TWY3"/>
      <c r="TWZ3"/>
      <c r="TXA3"/>
      <c r="TXB3"/>
      <c r="TXC3"/>
      <c r="TXD3"/>
      <c r="TXE3"/>
      <c r="TXF3"/>
      <c r="TXG3"/>
      <c r="TXH3"/>
      <c r="TXI3"/>
      <c r="TXJ3"/>
      <c r="TXK3"/>
      <c r="TXL3"/>
      <c r="TXM3"/>
      <c r="TXN3"/>
      <c r="TXO3"/>
      <c r="TXP3"/>
      <c r="TXQ3"/>
      <c r="TXR3"/>
      <c r="TXS3"/>
      <c r="TXT3"/>
      <c r="TXU3"/>
      <c r="TXV3"/>
      <c r="TXW3"/>
      <c r="TXX3"/>
      <c r="TXY3"/>
      <c r="TXZ3"/>
      <c r="TYA3"/>
      <c r="TYB3"/>
      <c r="TYC3"/>
      <c r="TYD3"/>
      <c r="TYE3"/>
      <c r="TYF3"/>
      <c r="TYG3"/>
      <c r="TYH3"/>
      <c r="TYI3"/>
      <c r="TYJ3"/>
      <c r="TYK3"/>
      <c r="TYL3"/>
      <c r="TYM3"/>
      <c r="TYN3"/>
      <c r="TYO3"/>
      <c r="TYP3"/>
      <c r="TYQ3"/>
      <c r="TYR3"/>
      <c r="TYS3"/>
      <c r="TYT3"/>
      <c r="TYU3"/>
      <c r="TYV3"/>
      <c r="TYW3"/>
      <c r="TYX3"/>
      <c r="TYY3"/>
      <c r="TYZ3"/>
      <c r="TZA3"/>
      <c r="TZB3"/>
      <c r="TZC3"/>
      <c r="TZD3"/>
      <c r="TZE3"/>
      <c r="TZF3"/>
      <c r="TZG3"/>
      <c r="TZH3"/>
      <c r="TZI3"/>
      <c r="TZJ3"/>
      <c r="TZK3"/>
      <c r="TZL3"/>
      <c r="TZM3"/>
      <c r="TZN3"/>
      <c r="TZO3"/>
      <c r="TZP3"/>
      <c r="TZQ3"/>
      <c r="TZR3"/>
      <c r="TZS3"/>
      <c r="TZT3"/>
      <c r="TZU3"/>
      <c r="TZV3"/>
      <c r="TZW3"/>
      <c r="TZX3"/>
      <c r="TZY3"/>
      <c r="TZZ3"/>
      <c r="UAA3"/>
      <c r="UAB3"/>
      <c r="UAC3"/>
      <c r="UAD3"/>
      <c r="UAE3"/>
      <c r="UAF3"/>
      <c r="UAG3"/>
      <c r="UAH3"/>
      <c r="UAI3"/>
      <c r="UAJ3"/>
      <c r="UAK3"/>
      <c r="UAL3"/>
      <c r="UAM3"/>
      <c r="UAN3"/>
      <c r="UAO3"/>
      <c r="UAP3"/>
      <c r="UAQ3"/>
      <c r="UAR3"/>
      <c r="UAS3"/>
      <c r="UAT3"/>
      <c r="UAU3"/>
      <c r="UAV3"/>
      <c r="UAW3"/>
      <c r="UAX3"/>
      <c r="UAY3"/>
      <c r="UAZ3"/>
      <c r="UBA3"/>
      <c r="UBB3"/>
      <c r="UBC3"/>
      <c r="UBD3"/>
      <c r="UBE3"/>
      <c r="UBF3"/>
      <c r="UBG3"/>
      <c r="UBH3"/>
      <c r="UBI3"/>
      <c r="UBJ3"/>
      <c r="UBK3"/>
      <c r="UBL3"/>
      <c r="UBM3"/>
      <c r="UBN3"/>
      <c r="UBO3"/>
      <c r="UBP3"/>
      <c r="UBQ3"/>
      <c r="UBR3"/>
      <c r="UBS3"/>
      <c r="UBT3"/>
      <c r="UBU3"/>
      <c r="UBV3"/>
      <c r="UBW3"/>
      <c r="UBX3"/>
      <c r="UBY3"/>
      <c r="UBZ3"/>
      <c r="UCA3"/>
      <c r="UCB3"/>
      <c r="UCC3"/>
      <c r="UCD3"/>
      <c r="UCE3"/>
      <c r="UCF3"/>
      <c r="UCG3"/>
      <c r="UCH3"/>
      <c r="UCI3"/>
      <c r="UCJ3"/>
      <c r="UCK3"/>
      <c r="UCL3"/>
      <c r="UCM3"/>
      <c r="UCN3"/>
      <c r="UCO3"/>
      <c r="UCP3"/>
      <c r="UCQ3"/>
      <c r="UCR3"/>
      <c r="UCS3"/>
      <c r="UCT3"/>
      <c r="UCU3"/>
      <c r="UCV3"/>
      <c r="UCW3"/>
      <c r="UCX3"/>
      <c r="UCY3"/>
      <c r="UCZ3"/>
      <c r="UDA3"/>
      <c r="UDB3"/>
      <c r="UDC3"/>
      <c r="UDD3"/>
      <c r="UDE3"/>
      <c r="UDF3"/>
      <c r="UDG3"/>
      <c r="UDH3"/>
      <c r="UDI3"/>
      <c r="UDJ3"/>
      <c r="UDK3"/>
      <c r="UDL3"/>
      <c r="UDM3"/>
      <c r="UDN3"/>
      <c r="UDO3"/>
      <c r="UDP3"/>
      <c r="UDQ3"/>
      <c r="UDR3"/>
      <c r="UDS3"/>
      <c r="UDT3"/>
      <c r="UDU3"/>
      <c r="UDV3"/>
      <c r="UDW3"/>
      <c r="UDX3"/>
      <c r="UDY3"/>
      <c r="UDZ3"/>
      <c r="UEA3"/>
      <c r="UEB3"/>
      <c r="UEC3"/>
      <c r="UED3"/>
      <c r="UEE3"/>
      <c r="UEF3"/>
      <c r="UEG3"/>
      <c r="UEH3"/>
      <c r="UEI3"/>
      <c r="UEJ3"/>
      <c r="UEK3"/>
      <c r="UEL3"/>
      <c r="UEM3"/>
      <c r="UEN3"/>
      <c r="UEO3"/>
      <c r="UEP3"/>
      <c r="UEQ3"/>
      <c r="UER3"/>
      <c r="UES3"/>
      <c r="UET3"/>
      <c r="UEU3"/>
      <c r="UEV3"/>
      <c r="UEW3"/>
      <c r="UEX3"/>
      <c r="UEY3"/>
      <c r="UEZ3"/>
      <c r="UFA3"/>
      <c r="UFB3"/>
      <c r="UFC3"/>
      <c r="UFD3"/>
      <c r="UFE3"/>
      <c r="UFF3"/>
      <c r="UFG3"/>
      <c r="UFH3"/>
      <c r="UFI3"/>
      <c r="UFJ3"/>
      <c r="UFK3"/>
      <c r="UFL3"/>
      <c r="UFM3"/>
      <c r="UFN3"/>
      <c r="UFO3"/>
      <c r="UFP3"/>
      <c r="UFQ3"/>
      <c r="UFR3"/>
      <c r="UFS3"/>
      <c r="UFT3"/>
      <c r="UFU3"/>
      <c r="UFV3"/>
      <c r="UFW3"/>
      <c r="UFX3"/>
      <c r="UFY3"/>
      <c r="UFZ3"/>
      <c r="UGA3"/>
      <c r="UGB3"/>
      <c r="UGC3"/>
      <c r="UGD3"/>
      <c r="UGE3"/>
      <c r="UGF3"/>
      <c r="UGG3"/>
      <c r="UGH3"/>
      <c r="UGI3"/>
      <c r="UGJ3"/>
      <c r="UGK3"/>
      <c r="UGL3"/>
      <c r="UGM3"/>
      <c r="UGN3"/>
      <c r="UGO3"/>
      <c r="UGP3"/>
      <c r="UGQ3"/>
      <c r="UGR3"/>
      <c r="UGS3"/>
      <c r="UGT3"/>
      <c r="UGU3"/>
      <c r="UGV3"/>
      <c r="UGW3"/>
      <c r="UGX3"/>
      <c r="UGY3"/>
      <c r="UGZ3"/>
      <c r="UHA3"/>
      <c r="UHB3"/>
      <c r="UHC3"/>
      <c r="UHD3"/>
      <c r="UHE3"/>
      <c r="UHF3"/>
      <c r="UHG3"/>
      <c r="UHH3"/>
      <c r="UHI3"/>
      <c r="UHJ3"/>
      <c r="UHK3"/>
      <c r="UHL3"/>
      <c r="UHM3"/>
      <c r="UHN3"/>
      <c r="UHO3"/>
      <c r="UHP3"/>
      <c r="UHQ3"/>
      <c r="UHR3"/>
      <c r="UHS3"/>
      <c r="UHT3"/>
      <c r="UHU3"/>
      <c r="UHV3"/>
      <c r="UHW3"/>
      <c r="UHX3"/>
      <c r="UHY3"/>
      <c r="UHZ3"/>
      <c r="UIA3"/>
      <c r="UIB3"/>
      <c r="UIC3"/>
      <c r="UID3"/>
      <c r="UIE3"/>
      <c r="UIF3"/>
      <c r="UIG3"/>
      <c r="UIH3"/>
      <c r="UII3"/>
      <c r="UIJ3"/>
      <c r="UIK3"/>
      <c r="UIL3"/>
      <c r="UIM3"/>
      <c r="UIN3"/>
      <c r="UIO3"/>
      <c r="UIP3"/>
      <c r="UIQ3"/>
      <c r="UIR3"/>
      <c r="UIS3"/>
      <c r="UIT3"/>
      <c r="UIU3"/>
      <c r="UIV3"/>
      <c r="UIW3"/>
      <c r="UIX3"/>
      <c r="UIY3"/>
      <c r="UIZ3"/>
      <c r="UJA3"/>
      <c r="UJB3"/>
      <c r="UJC3"/>
      <c r="UJD3"/>
      <c r="UJE3"/>
      <c r="UJF3"/>
      <c r="UJG3"/>
      <c r="UJH3"/>
      <c r="UJI3"/>
      <c r="UJJ3"/>
      <c r="UJK3"/>
      <c r="UJL3"/>
      <c r="UJM3"/>
      <c r="UJN3"/>
      <c r="UJO3"/>
      <c r="UJP3"/>
      <c r="UJQ3"/>
      <c r="UJR3"/>
      <c r="UJS3"/>
      <c r="UJT3"/>
      <c r="UJU3"/>
      <c r="UJV3"/>
      <c r="UJW3"/>
      <c r="UJX3"/>
      <c r="UJY3"/>
      <c r="UJZ3"/>
      <c r="UKA3"/>
      <c r="UKB3"/>
      <c r="UKC3"/>
      <c r="UKD3"/>
      <c r="UKE3"/>
      <c r="UKF3"/>
      <c r="UKG3"/>
      <c r="UKH3"/>
      <c r="UKI3"/>
      <c r="UKJ3"/>
      <c r="UKK3"/>
      <c r="UKL3"/>
      <c r="UKM3"/>
      <c r="UKN3"/>
      <c r="UKO3"/>
      <c r="UKP3"/>
      <c r="UKQ3"/>
      <c r="UKR3"/>
      <c r="UKS3"/>
      <c r="UKT3"/>
      <c r="UKU3"/>
      <c r="UKV3"/>
      <c r="UKW3"/>
      <c r="UKX3"/>
      <c r="UKY3"/>
      <c r="UKZ3"/>
      <c r="ULA3"/>
      <c r="ULB3"/>
      <c r="ULC3"/>
      <c r="ULD3"/>
      <c r="ULE3"/>
      <c r="ULF3"/>
      <c r="ULG3"/>
      <c r="ULH3"/>
      <c r="ULI3"/>
      <c r="ULJ3"/>
      <c r="ULK3"/>
      <c r="ULL3"/>
      <c r="ULM3"/>
      <c r="ULN3"/>
      <c r="ULO3"/>
      <c r="ULP3"/>
      <c r="ULQ3"/>
      <c r="ULR3"/>
      <c r="ULS3"/>
      <c r="ULT3"/>
      <c r="ULU3"/>
      <c r="ULV3"/>
      <c r="ULW3"/>
      <c r="ULX3"/>
      <c r="ULY3"/>
      <c r="ULZ3"/>
      <c r="UMA3"/>
      <c r="UMB3"/>
      <c r="UMC3"/>
      <c r="UMD3"/>
      <c r="UME3"/>
      <c r="UMF3"/>
      <c r="UMG3"/>
      <c r="UMH3"/>
      <c r="UMI3"/>
      <c r="UMJ3"/>
      <c r="UMK3"/>
      <c r="UML3"/>
      <c r="UMM3"/>
      <c r="UMN3"/>
      <c r="UMO3"/>
      <c r="UMP3"/>
      <c r="UMQ3"/>
      <c r="UMR3"/>
      <c r="UMS3"/>
      <c r="UMT3"/>
      <c r="UMU3"/>
      <c r="UMV3"/>
      <c r="UMW3"/>
      <c r="UMX3"/>
      <c r="UMY3"/>
      <c r="UMZ3"/>
      <c r="UNA3"/>
      <c r="UNB3"/>
      <c r="UNC3"/>
      <c r="UND3"/>
      <c r="UNE3"/>
      <c r="UNF3"/>
      <c r="UNG3"/>
      <c r="UNH3"/>
      <c r="UNI3"/>
      <c r="UNJ3"/>
      <c r="UNK3"/>
      <c r="UNL3"/>
      <c r="UNM3"/>
      <c r="UNN3"/>
      <c r="UNO3"/>
      <c r="UNP3"/>
      <c r="UNQ3"/>
      <c r="UNR3"/>
      <c r="UNS3"/>
      <c r="UNT3"/>
      <c r="UNU3"/>
      <c r="UNV3"/>
      <c r="UNW3"/>
      <c r="UNX3"/>
      <c r="UNY3"/>
      <c r="UNZ3"/>
      <c r="UOA3"/>
      <c r="UOB3"/>
      <c r="UOC3"/>
      <c r="UOD3"/>
      <c r="UOE3"/>
      <c r="UOF3"/>
      <c r="UOG3"/>
      <c r="UOH3"/>
      <c r="UOI3"/>
      <c r="UOJ3"/>
      <c r="UOK3"/>
      <c r="UOL3"/>
      <c r="UOM3"/>
      <c r="UON3"/>
      <c r="UOO3"/>
      <c r="UOP3"/>
      <c r="UOQ3"/>
      <c r="UOR3"/>
      <c r="UOS3"/>
      <c r="UOT3"/>
      <c r="UOU3"/>
      <c r="UOV3"/>
      <c r="UOW3"/>
      <c r="UOX3"/>
      <c r="UOY3"/>
      <c r="UOZ3"/>
      <c r="UPA3"/>
      <c r="UPB3"/>
      <c r="UPC3"/>
      <c r="UPD3"/>
      <c r="UPE3"/>
      <c r="UPF3"/>
      <c r="UPG3"/>
      <c r="UPH3"/>
      <c r="UPI3"/>
      <c r="UPJ3"/>
      <c r="UPK3"/>
      <c r="UPL3"/>
      <c r="UPM3"/>
      <c r="UPN3"/>
      <c r="UPO3"/>
      <c r="UPP3"/>
      <c r="UPQ3"/>
      <c r="UPR3"/>
      <c r="UPS3"/>
      <c r="UPT3"/>
      <c r="UPU3"/>
      <c r="UPV3"/>
      <c r="UPW3"/>
      <c r="UPX3"/>
      <c r="UPY3"/>
      <c r="UPZ3"/>
      <c r="UQA3"/>
      <c r="UQB3"/>
      <c r="UQC3"/>
      <c r="UQD3"/>
      <c r="UQE3"/>
      <c r="UQF3"/>
      <c r="UQG3"/>
      <c r="UQH3"/>
      <c r="UQI3"/>
      <c r="UQJ3"/>
      <c r="UQK3"/>
      <c r="UQL3"/>
      <c r="UQM3"/>
      <c r="UQN3"/>
      <c r="UQO3"/>
      <c r="UQP3"/>
      <c r="UQQ3"/>
      <c r="UQR3"/>
      <c r="UQS3"/>
      <c r="UQT3"/>
      <c r="UQU3"/>
      <c r="UQV3"/>
      <c r="UQW3"/>
      <c r="UQX3"/>
      <c r="UQY3"/>
      <c r="UQZ3"/>
      <c r="URA3"/>
      <c r="URB3"/>
      <c r="URC3"/>
      <c r="URD3"/>
      <c r="URE3"/>
      <c r="URF3"/>
      <c r="URG3"/>
      <c r="URH3"/>
      <c r="URI3"/>
      <c r="URJ3"/>
      <c r="URK3"/>
      <c r="URL3"/>
      <c r="URM3"/>
      <c r="URN3"/>
      <c r="URO3"/>
      <c r="URP3"/>
      <c r="URQ3"/>
      <c r="URR3"/>
      <c r="URS3"/>
      <c r="URT3"/>
      <c r="URU3"/>
      <c r="URV3"/>
      <c r="URW3"/>
      <c r="URX3"/>
      <c r="URY3"/>
      <c r="URZ3"/>
      <c r="USA3"/>
      <c r="USB3"/>
      <c r="USC3"/>
      <c r="USD3"/>
      <c r="USE3"/>
      <c r="USF3"/>
      <c r="USG3"/>
      <c r="USH3"/>
      <c r="USI3"/>
      <c r="USJ3"/>
      <c r="USK3"/>
      <c r="USL3"/>
      <c r="USM3"/>
      <c r="USN3"/>
      <c r="USO3"/>
      <c r="USP3"/>
      <c r="USQ3"/>
      <c r="USR3"/>
      <c r="USS3"/>
      <c r="UST3"/>
      <c r="USU3"/>
      <c r="USV3"/>
      <c r="USW3"/>
      <c r="USX3"/>
      <c r="USY3"/>
      <c r="USZ3"/>
      <c r="UTA3"/>
      <c r="UTB3"/>
      <c r="UTC3"/>
      <c r="UTD3"/>
      <c r="UTE3"/>
      <c r="UTF3"/>
      <c r="UTG3"/>
      <c r="UTH3"/>
      <c r="UTI3"/>
      <c r="UTJ3"/>
      <c r="UTK3"/>
      <c r="UTL3"/>
      <c r="UTM3"/>
      <c r="UTN3"/>
      <c r="UTO3"/>
      <c r="UTP3"/>
      <c r="UTQ3"/>
      <c r="UTR3"/>
      <c r="UTS3"/>
      <c r="UTT3"/>
      <c r="UTU3"/>
      <c r="UTV3"/>
      <c r="UTW3"/>
      <c r="UTX3"/>
      <c r="UTY3"/>
      <c r="UTZ3"/>
      <c r="UUA3"/>
      <c r="UUB3"/>
      <c r="UUC3"/>
      <c r="UUD3"/>
      <c r="UUE3"/>
      <c r="UUF3"/>
      <c r="UUG3"/>
      <c r="UUH3"/>
      <c r="UUI3"/>
      <c r="UUJ3"/>
      <c r="UUK3"/>
      <c r="UUL3"/>
      <c r="UUM3"/>
      <c r="UUN3"/>
      <c r="UUO3"/>
      <c r="UUP3"/>
      <c r="UUQ3"/>
      <c r="UUR3"/>
      <c r="UUS3"/>
      <c r="UUT3"/>
      <c r="UUU3"/>
      <c r="UUV3"/>
      <c r="UUW3"/>
      <c r="UUX3"/>
      <c r="UUY3"/>
      <c r="UUZ3"/>
      <c r="UVA3"/>
      <c r="UVB3"/>
      <c r="UVC3"/>
      <c r="UVD3"/>
      <c r="UVE3"/>
      <c r="UVF3"/>
      <c r="UVG3"/>
      <c r="UVH3"/>
      <c r="UVI3"/>
      <c r="UVJ3"/>
      <c r="UVK3"/>
      <c r="UVL3"/>
      <c r="UVM3"/>
      <c r="UVN3"/>
      <c r="UVO3"/>
      <c r="UVP3"/>
      <c r="UVQ3"/>
      <c r="UVR3"/>
      <c r="UVS3"/>
      <c r="UVT3"/>
      <c r="UVU3"/>
      <c r="UVV3"/>
      <c r="UVW3"/>
      <c r="UVX3"/>
      <c r="UVY3"/>
      <c r="UVZ3"/>
      <c r="UWA3"/>
      <c r="UWB3"/>
      <c r="UWC3"/>
      <c r="UWD3"/>
      <c r="UWE3"/>
      <c r="UWF3"/>
      <c r="UWG3"/>
      <c r="UWH3"/>
      <c r="UWI3"/>
      <c r="UWJ3"/>
      <c r="UWK3"/>
      <c r="UWL3"/>
      <c r="UWM3"/>
      <c r="UWN3"/>
      <c r="UWO3"/>
      <c r="UWP3"/>
      <c r="UWQ3"/>
      <c r="UWR3"/>
      <c r="UWS3"/>
      <c r="UWT3"/>
      <c r="UWU3"/>
      <c r="UWV3"/>
      <c r="UWW3"/>
      <c r="UWX3"/>
      <c r="UWY3"/>
      <c r="UWZ3"/>
      <c r="UXA3"/>
      <c r="UXB3"/>
      <c r="UXC3"/>
      <c r="UXD3"/>
      <c r="UXE3"/>
      <c r="UXF3"/>
      <c r="UXG3"/>
      <c r="UXH3"/>
      <c r="UXI3"/>
      <c r="UXJ3"/>
      <c r="UXK3"/>
      <c r="UXL3"/>
      <c r="UXM3"/>
      <c r="UXN3"/>
      <c r="UXO3"/>
      <c r="UXP3"/>
      <c r="UXQ3"/>
      <c r="UXR3"/>
      <c r="UXS3"/>
      <c r="UXT3"/>
      <c r="UXU3"/>
      <c r="UXV3"/>
      <c r="UXW3"/>
      <c r="UXX3"/>
      <c r="UXY3"/>
      <c r="UXZ3"/>
      <c r="UYA3"/>
      <c r="UYB3"/>
      <c r="UYC3"/>
      <c r="UYD3"/>
      <c r="UYE3"/>
      <c r="UYF3"/>
      <c r="UYG3"/>
      <c r="UYH3"/>
      <c r="UYI3"/>
      <c r="UYJ3"/>
      <c r="UYK3"/>
      <c r="UYL3"/>
      <c r="UYM3"/>
      <c r="UYN3"/>
      <c r="UYO3"/>
      <c r="UYP3"/>
      <c r="UYQ3"/>
      <c r="UYR3"/>
      <c r="UYS3"/>
      <c r="UYT3"/>
      <c r="UYU3"/>
      <c r="UYV3"/>
      <c r="UYW3"/>
      <c r="UYX3"/>
      <c r="UYY3"/>
      <c r="UYZ3"/>
      <c r="UZA3"/>
      <c r="UZB3"/>
      <c r="UZC3"/>
      <c r="UZD3"/>
      <c r="UZE3"/>
      <c r="UZF3"/>
      <c r="UZG3"/>
      <c r="UZH3"/>
      <c r="UZI3"/>
      <c r="UZJ3"/>
      <c r="UZK3"/>
      <c r="UZL3"/>
      <c r="UZM3"/>
      <c r="UZN3"/>
      <c r="UZO3"/>
      <c r="UZP3"/>
      <c r="UZQ3"/>
      <c r="UZR3"/>
      <c r="UZS3"/>
      <c r="UZT3"/>
      <c r="UZU3"/>
      <c r="UZV3"/>
      <c r="UZW3"/>
      <c r="UZX3"/>
      <c r="UZY3"/>
      <c r="UZZ3"/>
      <c r="VAA3"/>
      <c r="VAB3"/>
      <c r="VAC3"/>
      <c r="VAD3"/>
      <c r="VAE3"/>
      <c r="VAF3"/>
      <c r="VAG3"/>
      <c r="VAH3"/>
      <c r="VAI3"/>
      <c r="VAJ3"/>
      <c r="VAK3"/>
      <c r="VAL3"/>
      <c r="VAM3"/>
      <c r="VAN3"/>
      <c r="VAO3"/>
      <c r="VAP3"/>
      <c r="VAQ3"/>
      <c r="VAR3"/>
      <c r="VAS3"/>
      <c r="VAT3"/>
      <c r="VAU3"/>
      <c r="VAV3"/>
      <c r="VAW3"/>
      <c r="VAX3"/>
      <c r="VAY3"/>
      <c r="VAZ3"/>
      <c r="VBA3"/>
      <c r="VBB3"/>
      <c r="VBC3"/>
      <c r="VBD3"/>
      <c r="VBE3"/>
      <c r="VBF3"/>
      <c r="VBG3"/>
      <c r="VBH3"/>
      <c r="VBI3"/>
      <c r="VBJ3"/>
      <c r="VBK3"/>
      <c r="VBL3"/>
      <c r="VBM3"/>
      <c r="VBN3"/>
      <c r="VBO3"/>
      <c r="VBP3"/>
      <c r="VBQ3"/>
      <c r="VBR3"/>
      <c r="VBS3"/>
      <c r="VBT3"/>
      <c r="VBU3"/>
      <c r="VBV3"/>
      <c r="VBW3"/>
      <c r="VBX3"/>
      <c r="VBY3"/>
      <c r="VBZ3"/>
      <c r="VCA3"/>
      <c r="VCB3"/>
      <c r="VCC3"/>
      <c r="VCD3"/>
      <c r="VCE3"/>
      <c r="VCF3"/>
      <c r="VCG3"/>
      <c r="VCH3"/>
      <c r="VCI3"/>
      <c r="VCJ3"/>
      <c r="VCK3"/>
      <c r="VCL3"/>
      <c r="VCM3"/>
      <c r="VCN3"/>
      <c r="VCO3"/>
      <c r="VCP3"/>
      <c r="VCQ3"/>
      <c r="VCR3"/>
      <c r="VCS3"/>
      <c r="VCT3"/>
      <c r="VCU3"/>
      <c r="VCV3"/>
      <c r="VCW3"/>
      <c r="VCX3"/>
      <c r="VCY3"/>
      <c r="VCZ3"/>
      <c r="VDA3"/>
      <c r="VDB3"/>
      <c r="VDC3"/>
      <c r="VDD3"/>
      <c r="VDE3"/>
      <c r="VDF3"/>
      <c r="VDG3"/>
      <c r="VDH3"/>
      <c r="VDI3"/>
      <c r="VDJ3"/>
      <c r="VDK3"/>
      <c r="VDL3"/>
      <c r="VDM3"/>
      <c r="VDN3"/>
      <c r="VDO3"/>
      <c r="VDP3"/>
      <c r="VDQ3"/>
      <c r="VDR3"/>
      <c r="VDS3"/>
      <c r="VDT3"/>
      <c r="VDU3"/>
      <c r="VDV3"/>
      <c r="VDW3"/>
      <c r="VDX3"/>
      <c r="VDY3"/>
      <c r="VDZ3"/>
      <c r="VEA3"/>
      <c r="VEB3"/>
      <c r="VEC3"/>
      <c r="VED3"/>
      <c r="VEE3"/>
      <c r="VEF3"/>
      <c r="VEG3"/>
      <c r="VEH3"/>
      <c r="VEI3"/>
      <c r="VEJ3"/>
      <c r="VEK3"/>
      <c r="VEL3"/>
      <c r="VEM3"/>
      <c r="VEN3"/>
      <c r="VEO3"/>
      <c r="VEP3"/>
      <c r="VEQ3"/>
      <c r="VER3"/>
      <c r="VES3"/>
      <c r="VET3"/>
      <c r="VEU3"/>
      <c r="VEV3"/>
      <c r="VEW3"/>
      <c r="VEX3"/>
      <c r="VEY3"/>
      <c r="VEZ3"/>
      <c r="VFA3"/>
      <c r="VFB3"/>
      <c r="VFC3"/>
      <c r="VFD3"/>
      <c r="VFE3"/>
      <c r="VFF3"/>
      <c r="VFG3"/>
      <c r="VFH3"/>
      <c r="VFI3"/>
      <c r="VFJ3"/>
      <c r="VFK3"/>
      <c r="VFL3"/>
      <c r="VFM3"/>
      <c r="VFN3"/>
      <c r="VFO3"/>
      <c r="VFP3"/>
      <c r="VFQ3"/>
      <c r="VFR3"/>
      <c r="VFS3"/>
      <c r="VFT3"/>
      <c r="VFU3"/>
      <c r="VFV3"/>
      <c r="VFW3"/>
      <c r="VFX3"/>
      <c r="VFY3"/>
      <c r="VFZ3"/>
      <c r="VGA3"/>
      <c r="VGB3"/>
      <c r="VGC3"/>
      <c r="VGD3"/>
      <c r="VGE3"/>
      <c r="VGF3"/>
      <c r="VGG3"/>
      <c r="VGH3"/>
      <c r="VGI3"/>
      <c r="VGJ3"/>
      <c r="VGK3"/>
      <c r="VGL3"/>
      <c r="VGM3"/>
      <c r="VGN3"/>
      <c r="VGO3"/>
      <c r="VGP3"/>
      <c r="VGQ3"/>
      <c r="VGR3"/>
      <c r="VGS3"/>
      <c r="VGT3"/>
      <c r="VGU3"/>
      <c r="VGV3"/>
      <c r="VGW3"/>
      <c r="VGX3"/>
      <c r="VGY3"/>
      <c r="VGZ3"/>
      <c r="VHA3"/>
      <c r="VHB3"/>
      <c r="VHC3"/>
      <c r="VHD3"/>
      <c r="VHE3"/>
      <c r="VHF3"/>
      <c r="VHG3"/>
      <c r="VHH3"/>
      <c r="VHI3"/>
      <c r="VHJ3"/>
      <c r="VHK3"/>
      <c r="VHL3"/>
      <c r="VHM3"/>
      <c r="VHN3"/>
      <c r="VHO3"/>
      <c r="VHP3"/>
      <c r="VHQ3"/>
      <c r="VHR3"/>
      <c r="VHS3"/>
      <c r="VHT3"/>
      <c r="VHU3"/>
      <c r="VHV3"/>
      <c r="VHW3"/>
      <c r="VHX3"/>
      <c r="VHY3"/>
      <c r="VHZ3"/>
      <c r="VIA3"/>
      <c r="VIB3"/>
      <c r="VIC3"/>
      <c r="VID3"/>
      <c r="VIE3"/>
      <c r="VIF3"/>
      <c r="VIG3"/>
      <c r="VIH3"/>
      <c r="VII3"/>
      <c r="VIJ3"/>
      <c r="VIK3"/>
      <c r="VIL3"/>
      <c r="VIM3"/>
      <c r="VIN3"/>
      <c r="VIO3"/>
      <c r="VIP3"/>
      <c r="VIQ3"/>
      <c r="VIR3"/>
      <c r="VIS3"/>
      <c r="VIT3"/>
      <c r="VIU3"/>
      <c r="VIV3"/>
      <c r="VIW3"/>
      <c r="VIX3"/>
      <c r="VIY3"/>
      <c r="VIZ3"/>
      <c r="VJA3"/>
      <c r="VJB3"/>
      <c r="VJC3"/>
      <c r="VJD3"/>
      <c r="VJE3"/>
      <c r="VJF3"/>
      <c r="VJG3"/>
      <c r="VJH3"/>
      <c r="VJI3"/>
      <c r="VJJ3"/>
      <c r="VJK3"/>
      <c r="VJL3"/>
      <c r="VJM3"/>
      <c r="VJN3"/>
      <c r="VJO3"/>
      <c r="VJP3"/>
      <c r="VJQ3"/>
      <c r="VJR3"/>
      <c r="VJS3"/>
      <c r="VJT3"/>
      <c r="VJU3"/>
      <c r="VJV3"/>
      <c r="VJW3"/>
      <c r="VJX3"/>
      <c r="VJY3"/>
      <c r="VJZ3"/>
      <c r="VKA3"/>
      <c r="VKB3"/>
      <c r="VKC3"/>
      <c r="VKD3"/>
      <c r="VKE3"/>
      <c r="VKF3"/>
      <c r="VKG3"/>
      <c r="VKH3"/>
      <c r="VKI3"/>
      <c r="VKJ3"/>
      <c r="VKK3"/>
      <c r="VKL3"/>
      <c r="VKM3"/>
      <c r="VKN3"/>
      <c r="VKO3"/>
      <c r="VKP3"/>
      <c r="VKQ3"/>
      <c r="VKR3"/>
      <c r="VKS3"/>
      <c r="VKT3"/>
      <c r="VKU3"/>
      <c r="VKV3"/>
      <c r="VKW3"/>
      <c r="VKX3"/>
      <c r="VKY3"/>
      <c r="VKZ3"/>
      <c r="VLA3"/>
      <c r="VLB3"/>
      <c r="VLC3"/>
      <c r="VLD3"/>
      <c r="VLE3"/>
      <c r="VLF3"/>
      <c r="VLG3"/>
      <c r="VLH3"/>
      <c r="VLI3"/>
      <c r="VLJ3"/>
      <c r="VLK3"/>
      <c r="VLL3"/>
      <c r="VLM3"/>
      <c r="VLN3"/>
      <c r="VLO3"/>
      <c r="VLP3"/>
      <c r="VLQ3"/>
      <c r="VLR3"/>
      <c r="VLS3"/>
      <c r="VLT3"/>
      <c r="VLU3"/>
      <c r="VLV3"/>
      <c r="VLW3"/>
      <c r="VLX3"/>
      <c r="VLY3"/>
      <c r="VLZ3"/>
      <c r="VMA3"/>
      <c r="VMB3"/>
      <c r="VMC3"/>
      <c r="VMD3"/>
      <c r="VME3"/>
      <c r="VMF3"/>
      <c r="VMG3"/>
      <c r="VMH3"/>
      <c r="VMI3"/>
      <c r="VMJ3"/>
      <c r="VMK3"/>
      <c r="VML3"/>
      <c r="VMM3"/>
      <c r="VMN3"/>
      <c r="VMO3"/>
      <c r="VMP3"/>
      <c r="VMQ3"/>
      <c r="VMR3"/>
      <c r="VMS3"/>
      <c r="VMT3"/>
      <c r="VMU3"/>
      <c r="VMV3"/>
      <c r="VMW3"/>
      <c r="VMX3"/>
      <c r="VMY3"/>
      <c r="VMZ3"/>
      <c r="VNA3"/>
      <c r="VNB3"/>
      <c r="VNC3"/>
      <c r="VND3"/>
      <c r="VNE3"/>
      <c r="VNF3"/>
      <c r="VNG3"/>
      <c r="VNH3"/>
      <c r="VNI3"/>
      <c r="VNJ3"/>
      <c r="VNK3"/>
      <c r="VNL3"/>
      <c r="VNM3"/>
      <c r="VNN3"/>
      <c r="VNO3"/>
      <c r="VNP3"/>
      <c r="VNQ3"/>
      <c r="VNR3"/>
      <c r="VNS3"/>
      <c r="VNT3"/>
      <c r="VNU3"/>
      <c r="VNV3"/>
      <c r="VNW3"/>
      <c r="VNX3"/>
      <c r="VNY3"/>
      <c r="VNZ3"/>
      <c r="VOA3"/>
      <c r="VOB3"/>
      <c r="VOC3"/>
      <c r="VOD3"/>
      <c r="VOE3"/>
      <c r="VOF3"/>
      <c r="VOG3"/>
      <c r="VOH3"/>
      <c r="VOI3"/>
      <c r="VOJ3"/>
      <c r="VOK3"/>
      <c r="VOL3"/>
      <c r="VOM3"/>
      <c r="VON3"/>
      <c r="VOO3"/>
      <c r="VOP3"/>
      <c r="VOQ3"/>
      <c r="VOR3"/>
      <c r="VOS3"/>
      <c r="VOT3"/>
      <c r="VOU3"/>
      <c r="VOV3"/>
      <c r="VOW3"/>
      <c r="VOX3"/>
      <c r="VOY3"/>
      <c r="VOZ3"/>
      <c r="VPA3"/>
      <c r="VPB3"/>
      <c r="VPC3"/>
      <c r="VPD3"/>
      <c r="VPE3"/>
      <c r="VPF3"/>
      <c r="VPG3"/>
      <c r="VPH3"/>
      <c r="VPI3"/>
      <c r="VPJ3"/>
      <c r="VPK3"/>
      <c r="VPL3"/>
      <c r="VPM3"/>
      <c r="VPN3"/>
      <c r="VPO3"/>
      <c r="VPP3"/>
      <c r="VPQ3"/>
      <c r="VPR3"/>
      <c r="VPS3"/>
      <c r="VPT3"/>
      <c r="VPU3"/>
      <c r="VPV3"/>
      <c r="VPW3"/>
      <c r="VPX3"/>
      <c r="VPY3"/>
      <c r="VPZ3"/>
      <c r="VQA3"/>
      <c r="VQB3"/>
      <c r="VQC3"/>
      <c r="VQD3"/>
      <c r="VQE3"/>
      <c r="VQF3"/>
      <c r="VQG3"/>
      <c r="VQH3"/>
      <c r="VQI3"/>
      <c r="VQJ3"/>
      <c r="VQK3"/>
      <c r="VQL3"/>
      <c r="VQM3"/>
      <c r="VQN3"/>
      <c r="VQO3"/>
      <c r="VQP3"/>
      <c r="VQQ3"/>
      <c r="VQR3"/>
      <c r="VQS3"/>
      <c r="VQT3"/>
      <c r="VQU3"/>
      <c r="VQV3"/>
      <c r="VQW3"/>
      <c r="VQX3"/>
      <c r="VQY3"/>
      <c r="VQZ3"/>
      <c r="VRA3"/>
      <c r="VRB3"/>
      <c r="VRC3"/>
      <c r="VRD3"/>
      <c r="VRE3"/>
      <c r="VRF3"/>
      <c r="VRG3"/>
      <c r="VRH3"/>
      <c r="VRI3"/>
      <c r="VRJ3"/>
      <c r="VRK3"/>
      <c r="VRL3"/>
      <c r="VRM3"/>
      <c r="VRN3"/>
      <c r="VRO3"/>
      <c r="VRP3"/>
      <c r="VRQ3"/>
      <c r="VRR3"/>
      <c r="VRS3"/>
      <c r="VRT3"/>
      <c r="VRU3"/>
      <c r="VRV3"/>
      <c r="VRW3"/>
      <c r="VRX3"/>
      <c r="VRY3"/>
      <c r="VRZ3"/>
      <c r="VSA3"/>
      <c r="VSB3"/>
      <c r="VSC3"/>
      <c r="VSD3"/>
      <c r="VSE3"/>
      <c r="VSF3"/>
      <c r="VSG3"/>
      <c r="VSH3"/>
      <c r="VSI3"/>
      <c r="VSJ3"/>
      <c r="VSK3"/>
      <c r="VSL3"/>
      <c r="VSM3"/>
      <c r="VSN3"/>
      <c r="VSO3"/>
      <c r="VSP3"/>
      <c r="VSQ3"/>
      <c r="VSR3"/>
      <c r="VSS3"/>
      <c r="VST3"/>
      <c r="VSU3"/>
      <c r="VSV3"/>
      <c r="VSW3"/>
      <c r="VSX3"/>
      <c r="VSY3"/>
      <c r="VSZ3"/>
      <c r="VTA3"/>
      <c r="VTB3"/>
      <c r="VTC3"/>
      <c r="VTD3"/>
      <c r="VTE3"/>
      <c r="VTF3"/>
      <c r="VTG3"/>
      <c r="VTH3"/>
      <c r="VTI3"/>
      <c r="VTJ3"/>
      <c r="VTK3"/>
      <c r="VTL3"/>
      <c r="VTM3"/>
      <c r="VTN3"/>
      <c r="VTO3"/>
      <c r="VTP3"/>
      <c r="VTQ3"/>
      <c r="VTR3"/>
      <c r="VTS3"/>
      <c r="VTT3"/>
      <c r="VTU3"/>
      <c r="VTV3"/>
      <c r="VTW3"/>
      <c r="VTX3"/>
      <c r="VTY3"/>
      <c r="VTZ3"/>
      <c r="VUA3"/>
      <c r="VUB3"/>
      <c r="VUC3"/>
      <c r="VUD3"/>
      <c r="VUE3"/>
      <c r="VUF3"/>
      <c r="VUG3"/>
      <c r="VUH3"/>
      <c r="VUI3"/>
      <c r="VUJ3"/>
      <c r="VUK3"/>
      <c r="VUL3"/>
      <c r="VUM3"/>
      <c r="VUN3"/>
      <c r="VUO3"/>
      <c r="VUP3"/>
      <c r="VUQ3"/>
      <c r="VUR3"/>
      <c r="VUS3"/>
      <c r="VUT3"/>
      <c r="VUU3"/>
      <c r="VUV3"/>
      <c r="VUW3"/>
      <c r="VUX3"/>
      <c r="VUY3"/>
      <c r="VUZ3"/>
      <c r="VVA3"/>
      <c r="VVB3"/>
      <c r="VVC3"/>
      <c r="VVD3"/>
      <c r="VVE3"/>
      <c r="VVF3"/>
      <c r="VVG3"/>
      <c r="VVH3"/>
      <c r="VVI3"/>
      <c r="VVJ3"/>
      <c r="VVK3"/>
      <c r="VVL3"/>
      <c r="VVM3"/>
      <c r="VVN3"/>
      <c r="VVO3"/>
      <c r="VVP3"/>
      <c r="VVQ3"/>
      <c r="VVR3"/>
      <c r="VVS3"/>
      <c r="VVT3"/>
      <c r="VVU3"/>
      <c r="VVV3"/>
      <c r="VVW3"/>
      <c r="VVX3"/>
      <c r="VVY3"/>
      <c r="VVZ3"/>
      <c r="VWA3"/>
      <c r="VWB3"/>
      <c r="VWC3"/>
      <c r="VWD3"/>
      <c r="VWE3"/>
      <c r="VWF3"/>
      <c r="VWG3"/>
      <c r="VWH3"/>
      <c r="VWI3"/>
      <c r="VWJ3"/>
      <c r="VWK3"/>
      <c r="VWL3"/>
      <c r="VWM3"/>
      <c r="VWN3"/>
      <c r="VWO3"/>
      <c r="VWP3"/>
      <c r="VWQ3"/>
      <c r="VWR3"/>
      <c r="VWS3"/>
      <c r="VWT3"/>
      <c r="VWU3"/>
      <c r="VWV3"/>
      <c r="VWW3"/>
      <c r="VWX3"/>
      <c r="VWY3"/>
      <c r="VWZ3"/>
      <c r="VXA3"/>
      <c r="VXB3"/>
      <c r="VXC3"/>
      <c r="VXD3"/>
      <c r="VXE3"/>
      <c r="VXF3"/>
      <c r="VXG3"/>
      <c r="VXH3"/>
      <c r="VXI3"/>
      <c r="VXJ3"/>
      <c r="VXK3"/>
      <c r="VXL3"/>
      <c r="VXM3"/>
      <c r="VXN3"/>
      <c r="VXO3"/>
      <c r="VXP3"/>
      <c r="VXQ3"/>
      <c r="VXR3"/>
      <c r="VXS3"/>
      <c r="VXT3"/>
      <c r="VXU3"/>
      <c r="VXV3"/>
      <c r="VXW3"/>
      <c r="VXX3"/>
      <c r="VXY3"/>
      <c r="VXZ3"/>
      <c r="VYA3"/>
      <c r="VYB3"/>
      <c r="VYC3"/>
      <c r="VYD3"/>
      <c r="VYE3"/>
      <c r="VYF3"/>
      <c r="VYG3"/>
      <c r="VYH3"/>
      <c r="VYI3"/>
      <c r="VYJ3"/>
      <c r="VYK3"/>
      <c r="VYL3"/>
      <c r="VYM3"/>
      <c r="VYN3"/>
      <c r="VYO3"/>
      <c r="VYP3"/>
      <c r="VYQ3"/>
      <c r="VYR3"/>
      <c r="VYS3"/>
      <c r="VYT3"/>
      <c r="VYU3"/>
      <c r="VYV3"/>
      <c r="VYW3"/>
      <c r="VYX3"/>
      <c r="VYY3"/>
      <c r="VYZ3"/>
      <c r="VZA3"/>
      <c r="VZB3"/>
      <c r="VZC3"/>
      <c r="VZD3"/>
      <c r="VZE3"/>
      <c r="VZF3"/>
      <c r="VZG3"/>
      <c r="VZH3"/>
      <c r="VZI3"/>
      <c r="VZJ3"/>
      <c r="VZK3"/>
      <c r="VZL3"/>
      <c r="VZM3"/>
      <c r="VZN3"/>
      <c r="VZO3"/>
      <c r="VZP3"/>
      <c r="VZQ3"/>
      <c r="VZR3"/>
      <c r="VZS3"/>
      <c r="VZT3"/>
      <c r="VZU3"/>
      <c r="VZV3"/>
      <c r="VZW3"/>
      <c r="VZX3"/>
      <c r="VZY3"/>
      <c r="VZZ3"/>
      <c r="WAA3"/>
      <c r="WAB3"/>
      <c r="WAC3"/>
      <c r="WAD3"/>
      <c r="WAE3"/>
      <c r="WAF3"/>
      <c r="WAG3"/>
      <c r="WAH3"/>
      <c r="WAI3"/>
      <c r="WAJ3"/>
      <c r="WAK3"/>
      <c r="WAL3"/>
      <c r="WAM3"/>
      <c r="WAN3"/>
      <c r="WAO3"/>
      <c r="WAP3"/>
      <c r="WAQ3"/>
      <c r="WAR3"/>
      <c r="WAS3"/>
      <c r="WAT3"/>
      <c r="WAU3"/>
      <c r="WAV3"/>
      <c r="WAW3"/>
      <c r="WAX3"/>
      <c r="WAY3"/>
      <c r="WAZ3"/>
      <c r="WBA3"/>
      <c r="WBB3"/>
      <c r="WBC3"/>
      <c r="WBD3"/>
      <c r="WBE3"/>
      <c r="WBF3"/>
      <c r="WBG3"/>
      <c r="WBH3"/>
      <c r="WBI3"/>
      <c r="WBJ3"/>
      <c r="WBK3"/>
      <c r="WBL3"/>
      <c r="WBM3"/>
      <c r="WBN3"/>
      <c r="WBO3"/>
      <c r="WBP3"/>
      <c r="WBQ3"/>
      <c r="WBR3"/>
      <c r="WBS3"/>
      <c r="WBT3"/>
      <c r="WBU3"/>
      <c r="WBV3"/>
      <c r="WBW3"/>
      <c r="WBX3"/>
      <c r="WBY3"/>
      <c r="WBZ3"/>
      <c r="WCA3"/>
      <c r="WCB3"/>
      <c r="WCC3"/>
      <c r="WCD3"/>
      <c r="WCE3"/>
      <c r="WCF3"/>
      <c r="WCG3"/>
      <c r="WCH3"/>
      <c r="WCI3"/>
      <c r="WCJ3"/>
      <c r="WCK3"/>
      <c r="WCL3"/>
      <c r="WCM3"/>
      <c r="WCN3"/>
      <c r="WCO3"/>
      <c r="WCP3"/>
      <c r="WCQ3"/>
      <c r="WCR3"/>
      <c r="WCS3"/>
      <c r="WCT3"/>
      <c r="WCU3"/>
      <c r="WCV3"/>
      <c r="WCW3"/>
      <c r="WCX3"/>
      <c r="WCY3"/>
      <c r="WCZ3"/>
      <c r="WDA3"/>
      <c r="WDB3"/>
      <c r="WDC3"/>
      <c r="WDD3"/>
      <c r="WDE3"/>
      <c r="WDF3"/>
      <c r="WDG3"/>
      <c r="WDH3"/>
      <c r="WDI3"/>
      <c r="WDJ3"/>
      <c r="WDK3"/>
      <c r="WDL3"/>
      <c r="WDM3"/>
      <c r="WDN3"/>
      <c r="WDO3"/>
      <c r="WDP3"/>
      <c r="WDQ3"/>
      <c r="WDR3"/>
      <c r="WDS3"/>
      <c r="WDT3"/>
      <c r="WDU3"/>
      <c r="WDV3"/>
      <c r="WDW3"/>
      <c r="WDX3"/>
      <c r="WDY3"/>
      <c r="WDZ3"/>
      <c r="WEA3"/>
      <c r="WEB3"/>
      <c r="WEC3"/>
      <c r="WED3"/>
      <c r="WEE3"/>
      <c r="WEF3"/>
      <c r="WEG3"/>
      <c r="WEH3"/>
      <c r="WEI3"/>
      <c r="WEJ3"/>
      <c r="WEK3"/>
      <c r="WEL3"/>
      <c r="WEM3"/>
      <c r="WEN3"/>
      <c r="WEO3"/>
      <c r="WEP3"/>
      <c r="WEQ3"/>
      <c r="WER3"/>
      <c r="WES3"/>
      <c r="WET3"/>
      <c r="WEU3"/>
      <c r="WEV3"/>
      <c r="WEW3"/>
      <c r="WEX3"/>
      <c r="WEY3"/>
      <c r="WEZ3"/>
      <c r="WFA3"/>
      <c r="WFB3"/>
      <c r="WFC3"/>
      <c r="WFD3"/>
      <c r="WFE3"/>
      <c r="WFF3"/>
      <c r="WFG3"/>
      <c r="WFH3"/>
      <c r="WFI3"/>
      <c r="WFJ3"/>
      <c r="WFK3"/>
      <c r="WFL3"/>
      <c r="WFM3"/>
      <c r="WFN3"/>
      <c r="WFO3"/>
      <c r="WFP3"/>
      <c r="WFQ3"/>
      <c r="WFR3"/>
      <c r="WFS3"/>
      <c r="WFT3"/>
      <c r="WFU3"/>
      <c r="WFV3"/>
      <c r="WFW3"/>
      <c r="WFX3"/>
      <c r="WFY3"/>
      <c r="WFZ3"/>
      <c r="WGA3"/>
      <c r="WGB3"/>
      <c r="WGC3"/>
      <c r="WGD3"/>
      <c r="WGE3"/>
      <c r="WGF3"/>
      <c r="WGG3"/>
      <c r="WGH3"/>
      <c r="WGI3"/>
      <c r="WGJ3"/>
      <c r="WGK3"/>
      <c r="WGL3"/>
      <c r="WGM3"/>
      <c r="WGN3"/>
      <c r="WGO3"/>
      <c r="WGP3"/>
      <c r="WGQ3"/>
      <c r="WGR3"/>
      <c r="WGS3"/>
      <c r="WGT3"/>
      <c r="WGU3"/>
      <c r="WGV3"/>
      <c r="WGW3"/>
      <c r="WGX3"/>
      <c r="WGY3"/>
      <c r="WGZ3"/>
      <c r="WHA3"/>
      <c r="WHB3"/>
      <c r="WHC3"/>
      <c r="WHD3"/>
      <c r="WHE3"/>
      <c r="WHF3"/>
      <c r="WHG3"/>
      <c r="WHH3"/>
      <c r="WHI3"/>
      <c r="WHJ3"/>
      <c r="WHK3"/>
      <c r="WHL3"/>
      <c r="WHM3"/>
      <c r="WHN3"/>
      <c r="WHO3"/>
      <c r="WHP3"/>
      <c r="WHQ3"/>
      <c r="WHR3"/>
      <c r="WHS3"/>
      <c r="WHT3"/>
      <c r="WHU3"/>
      <c r="WHV3"/>
      <c r="WHW3"/>
      <c r="WHX3"/>
      <c r="WHY3"/>
      <c r="WHZ3"/>
      <c r="WIA3"/>
      <c r="WIB3"/>
      <c r="WIC3"/>
      <c r="WID3"/>
      <c r="WIE3"/>
      <c r="WIF3"/>
      <c r="WIG3"/>
      <c r="WIH3"/>
      <c r="WII3"/>
      <c r="WIJ3"/>
      <c r="WIK3"/>
      <c r="WIL3"/>
      <c r="WIM3"/>
      <c r="WIN3"/>
      <c r="WIO3"/>
      <c r="WIP3"/>
      <c r="WIQ3"/>
      <c r="WIR3"/>
      <c r="WIS3"/>
      <c r="WIT3"/>
      <c r="WIU3"/>
      <c r="WIV3"/>
      <c r="WIW3"/>
      <c r="WIX3"/>
      <c r="WIY3"/>
      <c r="WIZ3"/>
      <c r="WJA3"/>
      <c r="WJB3"/>
      <c r="WJC3"/>
      <c r="WJD3"/>
      <c r="WJE3"/>
      <c r="WJF3"/>
      <c r="WJG3"/>
      <c r="WJH3"/>
      <c r="WJI3"/>
      <c r="WJJ3"/>
      <c r="WJK3"/>
      <c r="WJL3"/>
      <c r="WJM3"/>
      <c r="WJN3"/>
      <c r="WJO3"/>
      <c r="WJP3"/>
      <c r="WJQ3"/>
      <c r="WJR3"/>
      <c r="WJS3"/>
      <c r="WJT3"/>
      <c r="WJU3"/>
      <c r="WJV3"/>
      <c r="WJW3"/>
      <c r="WJX3"/>
      <c r="WJY3"/>
      <c r="WJZ3"/>
      <c r="WKA3"/>
      <c r="WKB3"/>
      <c r="WKC3"/>
      <c r="WKD3"/>
      <c r="WKE3"/>
      <c r="WKF3"/>
      <c r="WKG3"/>
      <c r="WKH3"/>
      <c r="WKI3"/>
      <c r="WKJ3"/>
      <c r="WKK3"/>
      <c r="WKL3"/>
      <c r="WKM3"/>
      <c r="WKN3"/>
      <c r="WKO3"/>
      <c r="WKP3"/>
      <c r="WKQ3"/>
      <c r="WKR3"/>
      <c r="WKS3"/>
      <c r="WKT3"/>
      <c r="WKU3"/>
      <c r="WKV3"/>
      <c r="WKW3"/>
      <c r="WKX3"/>
      <c r="WKY3"/>
      <c r="WKZ3"/>
      <c r="WLA3"/>
      <c r="WLB3"/>
      <c r="WLC3"/>
      <c r="WLD3"/>
      <c r="WLE3"/>
      <c r="WLF3"/>
      <c r="WLG3"/>
      <c r="WLH3"/>
      <c r="WLI3"/>
      <c r="WLJ3"/>
      <c r="WLK3"/>
      <c r="WLL3"/>
      <c r="WLM3"/>
      <c r="WLN3"/>
      <c r="WLO3"/>
      <c r="WLP3"/>
      <c r="WLQ3"/>
      <c r="WLR3"/>
      <c r="WLS3"/>
      <c r="WLT3"/>
      <c r="WLU3"/>
      <c r="WLV3"/>
      <c r="WLW3"/>
      <c r="WLX3"/>
      <c r="WLY3"/>
      <c r="WLZ3"/>
      <c r="WMA3"/>
      <c r="WMB3"/>
      <c r="WMC3"/>
      <c r="WMD3"/>
      <c r="WME3"/>
      <c r="WMF3"/>
      <c r="WMG3"/>
      <c r="WMH3"/>
      <c r="WMI3"/>
      <c r="WMJ3"/>
      <c r="WMK3"/>
      <c r="WML3"/>
      <c r="WMM3"/>
      <c r="WMN3"/>
      <c r="WMO3"/>
      <c r="WMP3"/>
      <c r="WMQ3"/>
      <c r="WMR3"/>
      <c r="WMS3"/>
      <c r="WMT3"/>
      <c r="WMU3"/>
      <c r="WMV3"/>
      <c r="WMW3"/>
      <c r="WMX3"/>
      <c r="WMY3"/>
      <c r="WMZ3"/>
      <c r="WNA3"/>
      <c r="WNB3"/>
      <c r="WNC3"/>
      <c r="WND3"/>
      <c r="WNE3"/>
      <c r="WNF3"/>
      <c r="WNG3"/>
      <c r="WNH3"/>
      <c r="WNI3"/>
      <c r="WNJ3"/>
      <c r="WNK3"/>
      <c r="WNL3"/>
      <c r="WNM3"/>
      <c r="WNN3"/>
      <c r="WNO3"/>
      <c r="WNP3"/>
      <c r="WNQ3"/>
      <c r="WNR3"/>
      <c r="WNS3"/>
      <c r="WNT3"/>
      <c r="WNU3"/>
      <c r="WNV3"/>
      <c r="WNW3"/>
      <c r="WNX3"/>
      <c r="WNY3"/>
      <c r="WNZ3"/>
      <c r="WOA3"/>
      <c r="WOB3"/>
      <c r="WOC3"/>
      <c r="WOD3"/>
      <c r="WOE3"/>
      <c r="WOF3"/>
      <c r="WOG3"/>
      <c r="WOH3"/>
      <c r="WOI3"/>
      <c r="WOJ3"/>
      <c r="WOK3"/>
      <c r="WOL3"/>
      <c r="WOM3"/>
      <c r="WON3"/>
      <c r="WOO3"/>
      <c r="WOP3"/>
      <c r="WOQ3"/>
      <c r="WOR3"/>
      <c r="WOS3"/>
      <c r="WOT3"/>
      <c r="WOU3"/>
      <c r="WOV3"/>
      <c r="WOW3"/>
      <c r="WOX3"/>
      <c r="WOY3"/>
      <c r="WOZ3"/>
      <c r="WPA3"/>
      <c r="WPB3"/>
      <c r="WPC3"/>
      <c r="WPD3"/>
      <c r="WPE3"/>
      <c r="WPF3"/>
      <c r="WPG3"/>
      <c r="WPH3"/>
      <c r="WPI3"/>
      <c r="WPJ3"/>
      <c r="WPK3"/>
      <c r="WPL3"/>
      <c r="WPM3"/>
      <c r="WPN3"/>
      <c r="WPO3"/>
      <c r="WPP3"/>
      <c r="WPQ3"/>
      <c r="WPR3"/>
      <c r="WPS3"/>
      <c r="WPT3"/>
      <c r="WPU3"/>
      <c r="WPV3"/>
      <c r="WPW3"/>
      <c r="WPX3"/>
      <c r="WPY3"/>
      <c r="WPZ3"/>
      <c r="WQA3"/>
      <c r="WQB3"/>
      <c r="WQC3"/>
      <c r="WQD3"/>
      <c r="WQE3"/>
      <c r="WQF3"/>
      <c r="WQG3"/>
      <c r="WQH3"/>
      <c r="WQI3"/>
      <c r="WQJ3"/>
      <c r="WQK3"/>
      <c r="WQL3"/>
      <c r="WQM3"/>
      <c r="WQN3"/>
      <c r="WQO3"/>
      <c r="WQP3"/>
      <c r="WQQ3"/>
      <c r="WQR3"/>
      <c r="WQS3"/>
      <c r="WQT3"/>
      <c r="WQU3"/>
      <c r="WQV3"/>
      <c r="WQW3"/>
      <c r="WQX3"/>
      <c r="WQY3"/>
      <c r="WQZ3"/>
      <c r="WRA3"/>
      <c r="WRB3"/>
      <c r="WRC3"/>
      <c r="WRD3"/>
      <c r="WRE3"/>
      <c r="WRF3"/>
      <c r="WRG3"/>
      <c r="WRH3"/>
      <c r="WRI3"/>
      <c r="WRJ3"/>
      <c r="WRK3"/>
      <c r="WRL3"/>
      <c r="WRM3"/>
      <c r="WRN3"/>
      <c r="WRO3"/>
      <c r="WRP3"/>
      <c r="WRQ3"/>
      <c r="WRR3"/>
      <c r="WRS3"/>
      <c r="WRT3"/>
      <c r="WRU3"/>
      <c r="WRV3"/>
      <c r="WRW3"/>
      <c r="WRX3"/>
      <c r="WRY3"/>
      <c r="WRZ3"/>
      <c r="WSA3"/>
      <c r="WSB3"/>
      <c r="WSC3"/>
      <c r="WSD3"/>
      <c r="WSE3"/>
      <c r="WSF3"/>
      <c r="WSG3"/>
      <c r="WSH3"/>
      <c r="WSI3"/>
      <c r="WSJ3"/>
      <c r="WSK3"/>
      <c r="WSL3"/>
      <c r="WSM3"/>
      <c r="WSN3"/>
      <c r="WSO3"/>
      <c r="WSP3"/>
      <c r="WSQ3"/>
      <c r="WSR3"/>
      <c r="WSS3"/>
      <c r="WST3"/>
      <c r="WSU3"/>
      <c r="WSV3"/>
      <c r="WSW3"/>
      <c r="WSX3"/>
      <c r="WSY3"/>
      <c r="WSZ3"/>
      <c r="WTA3"/>
      <c r="WTB3"/>
      <c r="WTC3"/>
      <c r="WTD3"/>
      <c r="WTE3"/>
      <c r="WTF3"/>
      <c r="WTG3"/>
      <c r="WTH3"/>
      <c r="WTI3"/>
      <c r="WTJ3"/>
      <c r="WTK3"/>
      <c r="WTL3"/>
      <c r="WTM3"/>
      <c r="WTN3"/>
      <c r="WTO3"/>
      <c r="WTP3"/>
      <c r="WTQ3"/>
      <c r="WTR3"/>
      <c r="WTS3"/>
      <c r="WTT3"/>
      <c r="WTU3"/>
      <c r="WTV3"/>
      <c r="WTW3"/>
      <c r="WTX3"/>
      <c r="WTY3"/>
      <c r="WTZ3"/>
      <c r="WUA3"/>
      <c r="WUB3"/>
      <c r="WUC3"/>
      <c r="WUD3"/>
      <c r="WUE3"/>
      <c r="WUF3"/>
      <c r="WUG3"/>
      <c r="WUH3"/>
      <c r="WUI3"/>
      <c r="WUJ3"/>
      <c r="WUK3"/>
      <c r="WUL3"/>
      <c r="WUM3"/>
      <c r="WUN3"/>
      <c r="WUO3"/>
      <c r="WUP3"/>
      <c r="WUQ3"/>
      <c r="WUR3"/>
      <c r="WUS3"/>
      <c r="WUT3"/>
      <c r="WUU3"/>
      <c r="WUV3"/>
      <c r="WUW3"/>
      <c r="WUX3"/>
      <c r="WUY3"/>
      <c r="WUZ3"/>
      <c r="WVA3"/>
      <c r="WVB3"/>
      <c r="WVC3"/>
      <c r="WVD3"/>
      <c r="WVE3"/>
      <c r="WVF3"/>
      <c r="WVG3"/>
      <c r="WVH3"/>
      <c r="WVI3"/>
      <c r="WVJ3"/>
      <c r="WVK3"/>
      <c r="WVL3"/>
      <c r="WVM3"/>
      <c r="WVN3"/>
      <c r="WVO3"/>
      <c r="WVP3"/>
      <c r="WVQ3"/>
      <c r="WVR3"/>
      <c r="WVS3"/>
      <c r="WVT3"/>
      <c r="WVU3"/>
      <c r="WVV3"/>
      <c r="WVW3"/>
      <c r="WVX3"/>
      <c r="WVY3"/>
      <c r="WVZ3"/>
      <c r="WWA3"/>
      <c r="WWB3"/>
      <c r="WWC3"/>
      <c r="WWD3"/>
      <c r="WWE3"/>
      <c r="WWF3"/>
      <c r="WWG3"/>
      <c r="WWH3"/>
      <c r="WWI3"/>
      <c r="WWJ3"/>
      <c r="WWK3"/>
      <c r="WWL3"/>
      <c r="WWM3"/>
      <c r="WWN3"/>
      <c r="WWO3"/>
      <c r="WWP3"/>
      <c r="WWQ3"/>
      <c r="WWR3"/>
      <c r="WWS3"/>
      <c r="WWT3"/>
      <c r="WWU3"/>
      <c r="WWV3"/>
      <c r="WWW3"/>
      <c r="WWX3"/>
      <c r="WWY3"/>
      <c r="WWZ3"/>
      <c r="WXA3"/>
      <c r="WXB3"/>
      <c r="WXC3"/>
      <c r="WXD3"/>
      <c r="WXE3"/>
      <c r="WXF3"/>
      <c r="WXG3"/>
      <c r="WXH3"/>
      <c r="WXI3"/>
      <c r="WXJ3"/>
      <c r="WXK3"/>
      <c r="WXL3"/>
      <c r="WXM3"/>
      <c r="WXN3"/>
      <c r="WXO3"/>
      <c r="WXP3"/>
      <c r="WXQ3"/>
      <c r="WXR3"/>
      <c r="WXS3"/>
      <c r="WXT3"/>
      <c r="WXU3"/>
      <c r="WXV3"/>
      <c r="WXW3"/>
      <c r="WXX3"/>
      <c r="WXY3"/>
      <c r="WXZ3"/>
      <c r="WYA3"/>
      <c r="WYB3"/>
      <c r="WYC3"/>
      <c r="WYD3"/>
      <c r="WYE3"/>
      <c r="WYF3"/>
      <c r="WYG3"/>
      <c r="WYH3"/>
      <c r="WYI3"/>
      <c r="WYJ3"/>
      <c r="WYK3"/>
      <c r="WYL3"/>
      <c r="WYM3"/>
      <c r="WYN3"/>
      <c r="WYO3"/>
      <c r="WYP3"/>
      <c r="WYQ3"/>
      <c r="WYR3"/>
      <c r="WYS3"/>
      <c r="WYT3"/>
      <c r="WYU3"/>
      <c r="WYV3"/>
      <c r="WYW3"/>
      <c r="WYX3"/>
      <c r="WYY3"/>
      <c r="WYZ3"/>
      <c r="WZA3"/>
      <c r="WZB3"/>
      <c r="WZC3"/>
      <c r="WZD3"/>
      <c r="WZE3"/>
      <c r="WZF3"/>
      <c r="WZG3"/>
      <c r="WZH3"/>
      <c r="WZI3"/>
      <c r="WZJ3"/>
      <c r="WZK3"/>
      <c r="WZL3"/>
      <c r="WZM3"/>
      <c r="WZN3"/>
      <c r="WZO3"/>
      <c r="WZP3"/>
      <c r="WZQ3"/>
      <c r="WZR3"/>
      <c r="WZS3"/>
      <c r="WZT3"/>
      <c r="WZU3"/>
      <c r="WZV3"/>
      <c r="WZW3"/>
      <c r="WZX3"/>
      <c r="WZY3"/>
      <c r="WZZ3"/>
      <c r="XAA3"/>
      <c r="XAB3"/>
      <c r="XAC3"/>
      <c r="XAD3"/>
      <c r="XAE3"/>
      <c r="XAF3"/>
      <c r="XAG3"/>
      <c r="XAH3"/>
      <c r="XAI3"/>
      <c r="XAJ3"/>
      <c r="XAK3"/>
      <c r="XAL3"/>
      <c r="XAM3"/>
      <c r="XAN3"/>
      <c r="XAO3"/>
      <c r="XAP3"/>
      <c r="XAQ3"/>
      <c r="XAR3"/>
      <c r="XAS3"/>
      <c r="XAT3"/>
      <c r="XAU3"/>
      <c r="XAV3"/>
      <c r="XAW3"/>
      <c r="XAX3"/>
      <c r="XAY3"/>
      <c r="XAZ3"/>
      <c r="XBA3"/>
      <c r="XBB3"/>
      <c r="XBC3"/>
      <c r="XBD3"/>
      <c r="XBE3"/>
      <c r="XBF3"/>
      <c r="XBG3"/>
      <c r="XBH3"/>
      <c r="XBI3"/>
      <c r="XBJ3"/>
      <c r="XBK3"/>
      <c r="XBL3"/>
      <c r="XBM3"/>
      <c r="XBN3"/>
      <c r="XBO3"/>
      <c r="XBP3"/>
      <c r="XBQ3"/>
      <c r="XBR3"/>
      <c r="XBS3"/>
      <c r="XBT3"/>
      <c r="XBU3"/>
      <c r="XBV3"/>
      <c r="XBW3"/>
      <c r="XBX3"/>
      <c r="XBY3"/>
      <c r="XBZ3"/>
      <c r="XCA3"/>
      <c r="XCB3"/>
      <c r="XCC3"/>
      <c r="XCD3"/>
      <c r="XCE3"/>
      <c r="XCF3"/>
      <c r="XCG3"/>
      <c r="XCH3"/>
      <c r="XCI3"/>
      <c r="XCJ3"/>
      <c r="XCK3"/>
      <c r="XCL3"/>
      <c r="XCM3"/>
      <c r="XCN3"/>
      <c r="XCO3"/>
      <c r="XCP3"/>
      <c r="XCQ3"/>
      <c r="XCR3"/>
      <c r="XCS3"/>
      <c r="XCT3"/>
      <c r="XCU3"/>
      <c r="XCV3"/>
      <c r="XCW3"/>
      <c r="XCX3"/>
      <c r="XCY3"/>
      <c r="XCZ3"/>
      <c r="XDA3"/>
      <c r="XDB3"/>
      <c r="XDC3"/>
      <c r="XDD3"/>
      <c r="XDE3"/>
      <c r="XDF3"/>
      <c r="XDG3"/>
      <c r="XDH3"/>
      <c r="XDI3"/>
      <c r="XDJ3"/>
      <c r="XDK3"/>
      <c r="XDL3"/>
      <c r="XDM3"/>
      <c r="XDN3"/>
      <c r="XDO3"/>
      <c r="XDP3"/>
      <c r="XDQ3"/>
      <c r="XDR3"/>
      <c r="XDS3"/>
      <c r="XDT3"/>
      <c r="XDU3"/>
      <c r="XDV3"/>
      <c r="XDW3"/>
      <c r="XDX3"/>
      <c r="XDY3"/>
      <c r="XDZ3"/>
      <c r="XEA3"/>
      <c r="XEB3"/>
      <c r="XEC3"/>
      <c r="XED3"/>
      <c r="XEE3"/>
      <c r="XEF3"/>
      <c r="XEG3"/>
      <c r="XEH3"/>
      <c r="XEI3"/>
      <c r="XEJ3"/>
      <c r="XEK3"/>
      <c r="XEL3"/>
      <c r="XEM3"/>
      <c r="XEN3"/>
      <c r="XEO3"/>
      <c r="XEP3"/>
      <c r="XEQ3"/>
      <c r="XER3"/>
      <c r="XES3"/>
      <c r="XET3"/>
      <c r="XEU3"/>
      <c r="XEV3"/>
      <c r="XEW3"/>
      <c r="XEX3"/>
      <c r="XEY3"/>
      <c r="XEZ3"/>
      <c r="XFA3"/>
      <c r="XFB3"/>
      <c r="XFC3"/>
    </row>
    <row r="4" spans="2:16383" s="71" customFormat="1" ht="22.5" customHeight="1" x14ac:dyDescent="0.25">
      <c r="B4" s="187" t="s">
        <v>350</v>
      </c>
      <c r="C4" s="70"/>
      <c r="D4" s="70"/>
      <c r="E4" s="70"/>
      <c r="F4" s="70"/>
      <c r="G4" s="70"/>
      <c r="H4" s="70"/>
      <c r="I4" s="70"/>
      <c r="J4" s="70"/>
      <c r="K4" s="70"/>
      <c r="L4" s="70"/>
      <c r="M4" s="70"/>
      <c r="N4" s="70"/>
      <c r="O4" s="70"/>
      <c r="P4" s="70"/>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c r="IW4"/>
      <c r="IX4"/>
      <c r="IY4"/>
      <c r="IZ4"/>
      <c r="JA4"/>
      <c r="JB4"/>
      <c r="JC4"/>
      <c r="JD4"/>
      <c r="JE4"/>
      <c r="JF4"/>
      <c r="JG4"/>
      <c r="JH4"/>
      <c r="JI4"/>
      <c r="JJ4"/>
      <c r="JK4"/>
      <c r="JL4"/>
      <c r="JM4"/>
      <c r="JN4"/>
      <c r="JO4"/>
      <c r="JP4"/>
      <c r="JQ4"/>
      <c r="JR4"/>
      <c r="JS4"/>
      <c r="JT4"/>
      <c r="JU4"/>
      <c r="JV4"/>
      <c r="JW4"/>
      <c r="JX4"/>
      <c r="JY4"/>
      <c r="JZ4"/>
      <c r="KA4"/>
      <c r="KB4"/>
      <c r="KC4"/>
      <c r="KD4"/>
      <c r="KE4"/>
      <c r="KF4"/>
      <c r="KG4"/>
      <c r="KH4"/>
      <c r="KI4"/>
      <c r="KJ4"/>
      <c r="KK4"/>
      <c r="KL4"/>
      <c r="KM4"/>
      <c r="KN4"/>
      <c r="KO4"/>
      <c r="KP4"/>
      <c r="KQ4"/>
      <c r="KR4"/>
      <c r="KS4"/>
      <c r="KT4"/>
      <c r="KU4"/>
      <c r="KV4"/>
      <c r="KW4"/>
      <c r="KX4"/>
      <c r="KY4"/>
      <c r="KZ4"/>
      <c r="LA4"/>
      <c r="LB4"/>
      <c r="LC4"/>
      <c r="LD4"/>
      <c r="LE4"/>
      <c r="LF4"/>
      <c r="LG4"/>
      <c r="LH4"/>
      <c r="LI4"/>
      <c r="LJ4"/>
      <c r="LK4"/>
      <c r="LL4"/>
      <c r="LM4"/>
      <c r="LN4"/>
      <c r="LO4"/>
      <c r="LP4"/>
      <c r="LQ4"/>
      <c r="LR4"/>
      <c r="LS4"/>
      <c r="LT4"/>
      <c r="LU4"/>
      <c r="LV4"/>
      <c r="LW4"/>
      <c r="LX4"/>
      <c r="LY4"/>
      <c r="LZ4"/>
      <c r="MA4"/>
      <c r="MB4"/>
      <c r="MC4"/>
      <c r="MD4"/>
      <c r="ME4"/>
      <c r="MF4"/>
      <c r="MG4"/>
      <c r="MH4"/>
      <c r="MI4"/>
      <c r="MJ4"/>
      <c r="MK4"/>
      <c r="ML4"/>
      <c r="MM4"/>
      <c r="MN4"/>
      <c r="MO4"/>
      <c r="MP4"/>
      <c r="MQ4"/>
      <c r="MR4"/>
      <c r="MS4"/>
      <c r="MT4"/>
      <c r="MU4"/>
      <c r="MV4"/>
      <c r="MW4"/>
      <c r="MX4"/>
      <c r="MY4"/>
      <c r="MZ4"/>
      <c r="NA4"/>
      <c r="NB4"/>
      <c r="NC4"/>
      <c r="ND4"/>
      <c r="NE4"/>
      <c r="NF4"/>
      <c r="NG4"/>
      <c r="NH4"/>
      <c r="NI4"/>
      <c r="NJ4"/>
      <c r="NK4"/>
      <c r="NL4"/>
      <c r="NM4"/>
      <c r="NN4"/>
      <c r="NO4"/>
      <c r="NP4"/>
      <c r="NQ4"/>
      <c r="NR4"/>
      <c r="NS4"/>
      <c r="NT4"/>
      <c r="NU4"/>
      <c r="NV4"/>
      <c r="NW4"/>
      <c r="NX4"/>
      <c r="NY4"/>
      <c r="NZ4"/>
      <c r="OA4"/>
      <c r="OB4"/>
      <c r="OC4"/>
      <c r="OD4"/>
      <c r="OE4"/>
      <c r="OF4"/>
      <c r="OG4"/>
      <c r="OH4"/>
      <c r="OI4"/>
      <c r="OJ4"/>
      <c r="OK4"/>
      <c r="OL4"/>
      <c r="OM4"/>
      <c r="ON4"/>
      <c r="OO4"/>
      <c r="OP4"/>
      <c r="OQ4"/>
      <c r="OR4"/>
      <c r="OS4"/>
      <c r="OT4"/>
      <c r="OU4"/>
      <c r="OV4"/>
      <c r="OW4"/>
      <c r="OX4"/>
      <c r="OY4"/>
      <c r="OZ4"/>
      <c r="PA4"/>
      <c r="PB4"/>
      <c r="PC4"/>
      <c r="PD4"/>
      <c r="PE4"/>
      <c r="PF4"/>
      <c r="PG4"/>
      <c r="PH4"/>
      <c r="PI4"/>
      <c r="PJ4"/>
      <c r="PK4"/>
      <c r="PL4"/>
      <c r="PM4"/>
      <c r="PN4"/>
      <c r="PO4"/>
      <c r="PP4"/>
      <c r="PQ4"/>
      <c r="PR4"/>
      <c r="PS4"/>
      <c r="PT4"/>
      <c r="PU4"/>
      <c r="PV4"/>
      <c r="PW4"/>
      <c r="PX4"/>
      <c r="PY4"/>
      <c r="PZ4"/>
      <c r="QA4"/>
      <c r="QB4"/>
      <c r="QC4"/>
      <c r="QD4"/>
      <c r="QE4"/>
      <c r="QF4"/>
      <c r="QG4"/>
      <c r="QH4"/>
      <c r="QI4"/>
      <c r="QJ4"/>
      <c r="QK4"/>
      <c r="QL4"/>
      <c r="QM4"/>
      <c r="QN4"/>
      <c r="QO4"/>
      <c r="QP4"/>
      <c r="QQ4"/>
      <c r="QR4"/>
      <c r="QS4"/>
      <c r="QT4"/>
      <c r="QU4"/>
      <c r="QV4"/>
      <c r="QW4"/>
      <c r="QX4"/>
      <c r="QY4"/>
      <c r="QZ4"/>
      <c r="RA4"/>
      <c r="RB4"/>
      <c r="RC4"/>
      <c r="RD4"/>
      <c r="RE4"/>
      <c r="RF4"/>
      <c r="RG4"/>
      <c r="RH4"/>
      <c r="RI4"/>
      <c r="RJ4"/>
      <c r="RK4"/>
      <c r="RL4"/>
      <c r="RM4"/>
      <c r="RN4"/>
      <c r="RO4"/>
      <c r="RP4"/>
      <c r="RQ4"/>
      <c r="RR4"/>
      <c r="RS4"/>
      <c r="RT4"/>
      <c r="RU4"/>
      <c r="RV4"/>
      <c r="RW4"/>
      <c r="RX4"/>
      <c r="RY4"/>
      <c r="RZ4"/>
      <c r="SA4"/>
      <c r="SB4"/>
      <c r="SC4"/>
      <c r="SD4"/>
      <c r="SE4"/>
      <c r="SF4"/>
      <c r="SG4"/>
      <c r="SH4"/>
      <c r="SI4"/>
      <c r="SJ4"/>
      <c r="SK4"/>
      <c r="SL4"/>
      <c r="SM4"/>
      <c r="SN4"/>
      <c r="SO4"/>
      <c r="SP4"/>
      <c r="SQ4"/>
      <c r="SR4"/>
      <c r="SS4"/>
      <c r="ST4"/>
      <c r="SU4"/>
      <c r="SV4"/>
      <c r="SW4"/>
      <c r="SX4"/>
      <c r="SY4"/>
      <c r="SZ4"/>
      <c r="TA4"/>
      <c r="TB4"/>
      <c r="TC4"/>
      <c r="TD4"/>
      <c r="TE4"/>
      <c r="TF4"/>
      <c r="TG4"/>
      <c r="TH4"/>
      <c r="TI4"/>
      <c r="TJ4"/>
      <c r="TK4"/>
      <c r="TL4"/>
      <c r="TM4"/>
      <c r="TN4"/>
      <c r="TO4"/>
      <c r="TP4"/>
      <c r="TQ4"/>
      <c r="TR4"/>
      <c r="TS4"/>
      <c r="TT4"/>
      <c r="TU4"/>
      <c r="TV4"/>
      <c r="TW4"/>
      <c r="TX4"/>
      <c r="TY4"/>
      <c r="TZ4"/>
      <c r="UA4"/>
      <c r="UB4"/>
      <c r="UC4"/>
      <c r="UD4"/>
      <c r="UE4"/>
      <c r="UF4"/>
      <c r="UG4"/>
      <c r="UH4"/>
      <c r="UI4"/>
      <c r="UJ4"/>
      <c r="UK4"/>
      <c r="UL4"/>
      <c r="UM4"/>
      <c r="UN4"/>
      <c r="UO4"/>
      <c r="UP4"/>
      <c r="UQ4"/>
      <c r="UR4"/>
      <c r="US4"/>
      <c r="UT4"/>
      <c r="UU4"/>
      <c r="UV4"/>
      <c r="UW4"/>
      <c r="UX4"/>
      <c r="UY4"/>
      <c r="UZ4"/>
      <c r="VA4"/>
      <c r="VB4"/>
      <c r="VC4"/>
      <c r="VD4"/>
      <c r="VE4"/>
      <c r="VF4"/>
      <c r="VG4"/>
      <c r="VH4"/>
      <c r="VI4"/>
      <c r="VJ4"/>
      <c r="VK4"/>
      <c r="VL4"/>
      <c r="VM4"/>
      <c r="VN4"/>
      <c r="VO4"/>
      <c r="VP4"/>
      <c r="VQ4"/>
      <c r="VR4"/>
      <c r="VS4"/>
      <c r="VT4"/>
      <c r="VU4"/>
      <c r="VV4"/>
      <c r="VW4"/>
      <c r="VX4"/>
      <c r="VY4"/>
      <c r="VZ4"/>
      <c r="WA4"/>
      <c r="WB4"/>
      <c r="WC4"/>
      <c r="WD4"/>
      <c r="WE4"/>
      <c r="WF4"/>
      <c r="WG4"/>
      <c r="WH4"/>
      <c r="WI4"/>
      <c r="WJ4"/>
      <c r="WK4"/>
      <c r="WL4"/>
      <c r="WM4"/>
      <c r="WN4"/>
      <c r="WO4"/>
      <c r="WP4"/>
      <c r="WQ4"/>
      <c r="WR4"/>
      <c r="WS4"/>
      <c r="WT4"/>
      <c r="WU4"/>
      <c r="WV4"/>
      <c r="WW4"/>
      <c r="WX4"/>
      <c r="WY4"/>
      <c r="WZ4"/>
      <c r="XA4"/>
      <c r="XB4"/>
      <c r="XC4"/>
      <c r="XD4"/>
      <c r="XE4"/>
      <c r="XF4"/>
      <c r="XG4"/>
      <c r="XH4"/>
      <c r="XI4"/>
      <c r="XJ4"/>
      <c r="XK4"/>
      <c r="XL4"/>
      <c r="XM4"/>
      <c r="XN4"/>
      <c r="XO4"/>
      <c r="XP4"/>
      <c r="XQ4"/>
      <c r="XR4"/>
      <c r="XS4"/>
      <c r="XT4"/>
      <c r="XU4"/>
      <c r="XV4"/>
      <c r="XW4"/>
      <c r="XX4"/>
      <c r="XY4"/>
      <c r="XZ4"/>
      <c r="YA4"/>
      <c r="YB4"/>
      <c r="YC4"/>
      <c r="YD4"/>
      <c r="YE4"/>
      <c r="YF4"/>
      <c r="YG4"/>
      <c r="YH4"/>
      <c r="YI4"/>
      <c r="YJ4"/>
      <c r="YK4"/>
      <c r="YL4"/>
      <c r="YM4"/>
      <c r="YN4"/>
      <c r="YO4"/>
      <c r="YP4"/>
      <c r="YQ4"/>
      <c r="YR4"/>
      <c r="YS4"/>
      <c r="YT4"/>
      <c r="YU4"/>
      <c r="YV4"/>
      <c r="YW4"/>
      <c r="YX4"/>
      <c r="YY4"/>
      <c r="YZ4"/>
      <c r="ZA4"/>
      <c r="ZB4"/>
      <c r="ZC4"/>
      <c r="ZD4"/>
      <c r="ZE4"/>
      <c r="ZF4"/>
      <c r="ZG4"/>
      <c r="ZH4"/>
      <c r="ZI4"/>
      <c r="ZJ4"/>
      <c r="ZK4"/>
      <c r="ZL4"/>
      <c r="ZM4"/>
      <c r="ZN4"/>
      <c r="ZO4"/>
      <c r="ZP4"/>
      <c r="ZQ4"/>
      <c r="ZR4"/>
      <c r="ZS4"/>
      <c r="ZT4"/>
      <c r="ZU4"/>
      <c r="ZV4"/>
      <c r="ZW4"/>
      <c r="ZX4"/>
      <c r="ZY4"/>
      <c r="ZZ4"/>
      <c r="AAA4"/>
      <c r="AAB4"/>
      <c r="AAC4"/>
      <c r="AAD4"/>
      <c r="AAE4"/>
      <c r="AAF4"/>
      <c r="AAG4"/>
      <c r="AAH4"/>
      <c r="AAI4"/>
      <c r="AAJ4"/>
      <c r="AAK4"/>
      <c r="AAL4"/>
      <c r="AAM4"/>
      <c r="AAN4"/>
      <c r="AAO4"/>
      <c r="AAP4"/>
      <c r="AAQ4"/>
      <c r="AAR4"/>
      <c r="AAS4"/>
      <c r="AAT4"/>
      <c r="AAU4"/>
      <c r="AAV4"/>
      <c r="AAW4"/>
      <c r="AAX4"/>
      <c r="AAY4"/>
      <c r="AAZ4"/>
      <c r="ABA4"/>
      <c r="ABB4"/>
      <c r="ABC4"/>
      <c r="ABD4"/>
      <c r="ABE4"/>
      <c r="ABF4"/>
      <c r="ABG4"/>
      <c r="ABH4"/>
      <c r="ABI4"/>
      <c r="ABJ4"/>
      <c r="ABK4"/>
      <c r="ABL4"/>
      <c r="ABM4"/>
      <c r="ABN4"/>
      <c r="ABO4"/>
      <c r="ABP4"/>
      <c r="ABQ4"/>
      <c r="ABR4"/>
      <c r="ABS4"/>
      <c r="ABT4"/>
      <c r="ABU4"/>
      <c r="ABV4"/>
      <c r="ABW4"/>
      <c r="ABX4"/>
      <c r="ABY4"/>
      <c r="ABZ4"/>
      <c r="ACA4"/>
      <c r="ACB4"/>
      <c r="ACC4"/>
      <c r="ACD4"/>
      <c r="ACE4"/>
      <c r="ACF4"/>
      <c r="ACG4"/>
      <c r="ACH4"/>
      <c r="ACI4"/>
      <c r="ACJ4"/>
      <c r="ACK4"/>
      <c r="ACL4"/>
      <c r="ACM4"/>
      <c r="ACN4"/>
      <c r="ACO4"/>
      <c r="ACP4"/>
      <c r="ACQ4"/>
      <c r="ACR4"/>
      <c r="ACS4"/>
      <c r="ACT4"/>
      <c r="ACU4"/>
      <c r="ACV4"/>
      <c r="ACW4"/>
      <c r="ACX4"/>
      <c r="ACY4"/>
      <c r="ACZ4"/>
      <c r="ADA4"/>
      <c r="ADB4"/>
      <c r="ADC4"/>
      <c r="ADD4"/>
      <c r="ADE4"/>
      <c r="ADF4"/>
      <c r="ADG4"/>
      <c r="ADH4"/>
      <c r="ADI4"/>
      <c r="ADJ4"/>
      <c r="ADK4"/>
      <c r="ADL4"/>
      <c r="ADM4"/>
      <c r="ADN4"/>
      <c r="ADO4"/>
      <c r="ADP4"/>
      <c r="ADQ4"/>
      <c r="ADR4"/>
      <c r="ADS4"/>
      <c r="ADT4"/>
      <c r="ADU4"/>
      <c r="ADV4"/>
      <c r="ADW4"/>
      <c r="ADX4"/>
      <c r="ADY4"/>
      <c r="ADZ4"/>
      <c r="AEA4"/>
      <c r="AEB4"/>
      <c r="AEC4"/>
      <c r="AED4"/>
      <c r="AEE4"/>
      <c r="AEF4"/>
      <c r="AEG4"/>
      <c r="AEH4"/>
      <c r="AEI4"/>
      <c r="AEJ4"/>
      <c r="AEK4"/>
      <c r="AEL4"/>
      <c r="AEM4"/>
      <c r="AEN4"/>
      <c r="AEO4"/>
      <c r="AEP4"/>
      <c r="AEQ4"/>
      <c r="AER4"/>
      <c r="AES4"/>
      <c r="AET4"/>
      <c r="AEU4"/>
      <c r="AEV4"/>
      <c r="AEW4"/>
      <c r="AEX4"/>
      <c r="AEY4"/>
      <c r="AEZ4"/>
      <c r="AFA4"/>
      <c r="AFB4"/>
      <c r="AFC4"/>
      <c r="AFD4"/>
      <c r="AFE4"/>
      <c r="AFF4"/>
      <c r="AFG4"/>
      <c r="AFH4"/>
      <c r="AFI4"/>
      <c r="AFJ4"/>
      <c r="AFK4"/>
      <c r="AFL4"/>
      <c r="AFM4"/>
      <c r="AFN4"/>
      <c r="AFO4"/>
      <c r="AFP4"/>
      <c r="AFQ4"/>
      <c r="AFR4"/>
      <c r="AFS4"/>
      <c r="AFT4"/>
      <c r="AFU4"/>
      <c r="AFV4"/>
      <c r="AFW4"/>
      <c r="AFX4"/>
      <c r="AFY4"/>
      <c r="AFZ4"/>
      <c r="AGA4"/>
      <c r="AGB4"/>
      <c r="AGC4"/>
      <c r="AGD4"/>
      <c r="AGE4"/>
      <c r="AGF4"/>
      <c r="AGG4"/>
      <c r="AGH4"/>
      <c r="AGI4"/>
      <c r="AGJ4"/>
      <c r="AGK4"/>
      <c r="AGL4"/>
      <c r="AGM4"/>
      <c r="AGN4"/>
      <c r="AGO4"/>
      <c r="AGP4"/>
      <c r="AGQ4"/>
      <c r="AGR4"/>
      <c r="AGS4"/>
      <c r="AGT4"/>
      <c r="AGU4"/>
      <c r="AGV4"/>
      <c r="AGW4"/>
      <c r="AGX4"/>
      <c r="AGY4"/>
      <c r="AGZ4"/>
      <c r="AHA4"/>
      <c r="AHB4"/>
      <c r="AHC4"/>
      <c r="AHD4"/>
      <c r="AHE4"/>
      <c r="AHF4"/>
      <c r="AHG4"/>
      <c r="AHH4"/>
      <c r="AHI4"/>
      <c r="AHJ4"/>
      <c r="AHK4"/>
      <c r="AHL4"/>
      <c r="AHM4"/>
      <c r="AHN4"/>
      <c r="AHO4"/>
      <c r="AHP4"/>
      <c r="AHQ4"/>
      <c r="AHR4"/>
      <c r="AHS4"/>
      <c r="AHT4"/>
      <c r="AHU4"/>
      <c r="AHV4"/>
      <c r="AHW4"/>
      <c r="AHX4"/>
      <c r="AHY4"/>
      <c r="AHZ4"/>
      <c r="AIA4"/>
      <c r="AIB4"/>
      <c r="AIC4"/>
      <c r="AID4"/>
      <c r="AIE4"/>
      <c r="AIF4"/>
      <c r="AIG4"/>
      <c r="AIH4"/>
      <c r="AII4"/>
      <c r="AIJ4"/>
      <c r="AIK4"/>
      <c r="AIL4"/>
      <c r="AIM4"/>
      <c r="AIN4"/>
      <c r="AIO4"/>
      <c r="AIP4"/>
      <c r="AIQ4"/>
      <c r="AIR4"/>
      <c r="AIS4"/>
      <c r="AIT4"/>
      <c r="AIU4"/>
      <c r="AIV4"/>
      <c r="AIW4"/>
      <c r="AIX4"/>
      <c r="AIY4"/>
      <c r="AIZ4"/>
      <c r="AJA4"/>
      <c r="AJB4"/>
      <c r="AJC4"/>
      <c r="AJD4"/>
      <c r="AJE4"/>
      <c r="AJF4"/>
      <c r="AJG4"/>
      <c r="AJH4"/>
      <c r="AJI4"/>
      <c r="AJJ4"/>
      <c r="AJK4"/>
      <c r="AJL4"/>
      <c r="AJM4"/>
      <c r="AJN4"/>
      <c r="AJO4"/>
      <c r="AJP4"/>
      <c r="AJQ4"/>
      <c r="AJR4"/>
      <c r="AJS4"/>
      <c r="AJT4"/>
      <c r="AJU4"/>
      <c r="AJV4"/>
      <c r="AJW4"/>
      <c r="AJX4"/>
      <c r="AJY4"/>
      <c r="AJZ4"/>
      <c r="AKA4"/>
      <c r="AKB4"/>
      <c r="AKC4"/>
      <c r="AKD4"/>
      <c r="AKE4"/>
      <c r="AKF4"/>
      <c r="AKG4"/>
      <c r="AKH4"/>
      <c r="AKI4"/>
      <c r="AKJ4"/>
      <c r="AKK4"/>
      <c r="AKL4"/>
      <c r="AKM4"/>
      <c r="AKN4"/>
      <c r="AKO4"/>
      <c r="AKP4"/>
      <c r="AKQ4"/>
      <c r="AKR4"/>
      <c r="AKS4"/>
      <c r="AKT4"/>
      <c r="AKU4"/>
      <c r="AKV4"/>
      <c r="AKW4"/>
      <c r="AKX4"/>
      <c r="AKY4"/>
      <c r="AKZ4"/>
      <c r="ALA4"/>
      <c r="ALB4"/>
      <c r="ALC4"/>
      <c r="ALD4"/>
      <c r="ALE4"/>
      <c r="ALF4"/>
      <c r="ALG4"/>
      <c r="ALH4"/>
      <c r="ALI4"/>
      <c r="ALJ4"/>
      <c r="ALK4"/>
      <c r="ALL4"/>
      <c r="ALM4"/>
      <c r="ALN4"/>
      <c r="ALO4"/>
      <c r="ALP4"/>
      <c r="ALQ4"/>
      <c r="ALR4"/>
      <c r="ALS4"/>
      <c r="ALT4"/>
      <c r="ALU4"/>
      <c r="ALV4"/>
      <c r="ALW4"/>
      <c r="ALX4"/>
      <c r="ALY4"/>
      <c r="ALZ4"/>
      <c r="AMA4"/>
      <c r="AMB4"/>
      <c r="AMC4"/>
      <c r="AMD4"/>
      <c r="AME4"/>
      <c r="AMF4"/>
      <c r="AMG4"/>
      <c r="AMH4"/>
      <c r="AMI4"/>
      <c r="AMJ4"/>
      <c r="AMK4"/>
      <c r="AML4"/>
      <c r="AMM4"/>
      <c r="AMN4"/>
      <c r="AMO4"/>
      <c r="AMP4"/>
      <c r="AMQ4"/>
      <c r="AMR4"/>
      <c r="AMS4"/>
      <c r="AMT4"/>
      <c r="AMU4"/>
      <c r="AMV4"/>
      <c r="AMW4"/>
      <c r="AMX4"/>
      <c r="AMY4"/>
      <c r="AMZ4"/>
      <c r="ANA4"/>
      <c r="ANB4"/>
      <c r="ANC4"/>
      <c r="AND4"/>
      <c r="ANE4"/>
      <c r="ANF4"/>
      <c r="ANG4"/>
      <c r="ANH4"/>
      <c r="ANI4"/>
      <c r="ANJ4"/>
      <c r="ANK4"/>
      <c r="ANL4"/>
      <c r="ANM4"/>
      <c r="ANN4"/>
      <c r="ANO4"/>
      <c r="ANP4"/>
      <c r="ANQ4"/>
      <c r="ANR4"/>
      <c r="ANS4"/>
      <c r="ANT4"/>
      <c r="ANU4"/>
      <c r="ANV4"/>
      <c r="ANW4"/>
      <c r="ANX4"/>
      <c r="ANY4"/>
      <c r="ANZ4"/>
      <c r="AOA4"/>
      <c r="AOB4"/>
      <c r="AOC4"/>
      <c r="AOD4"/>
      <c r="AOE4"/>
      <c r="AOF4"/>
      <c r="AOG4"/>
      <c r="AOH4"/>
      <c r="AOI4"/>
      <c r="AOJ4"/>
      <c r="AOK4"/>
      <c r="AOL4"/>
      <c r="AOM4"/>
      <c r="AON4"/>
      <c r="AOO4"/>
      <c r="AOP4"/>
      <c r="AOQ4"/>
      <c r="AOR4"/>
      <c r="AOS4"/>
      <c r="AOT4"/>
      <c r="AOU4"/>
      <c r="AOV4"/>
      <c r="AOW4"/>
      <c r="AOX4"/>
      <c r="AOY4"/>
      <c r="AOZ4"/>
      <c r="APA4"/>
      <c r="APB4"/>
      <c r="APC4"/>
      <c r="APD4"/>
      <c r="APE4"/>
      <c r="APF4"/>
      <c r="APG4"/>
      <c r="APH4"/>
      <c r="API4"/>
      <c r="APJ4"/>
      <c r="APK4"/>
      <c r="APL4"/>
      <c r="APM4"/>
      <c r="APN4"/>
      <c r="APO4"/>
      <c r="APP4"/>
      <c r="APQ4"/>
      <c r="APR4"/>
      <c r="APS4"/>
      <c r="APT4"/>
      <c r="APU4"/>
      <c r="APV4"/>
      <c r="APW4"/>
      <c r="APX4"/>
      <c r="APY4"/>
      <c r="APZ4"/>
      <c r="AQA4"/>
      <c r="AQB4"/>
      <c r="AQC4"/>
      <c r="AQD4"/>
      <c r="AQE4"/>
      <c r="AQF4"/>
      <c r="AQG4"/>
      <c r="AQH4"/>
      <c r="AQI4"/>
      <c r="AQJ4"/>
      <c r="AQK4"/>
      <c r="AQL4"/>
      <c r="AQM4"/>
      <c r="AQN4"/>
      <c r="AQO4"/>
      <c r="AQP4"/>
      <c r="AQQ4"/>
      <c r="AQR4"/>
      <c r="AQS4"/>
      <c r="AQT4"/>
      <c r="AQU4"/>
      <c r="AQV4"/>
      <c r="AQW4"/>
      <c r="AQX4"/>
      <c r="AQY4"/>
      <c r="AQZ4"/>
      <c r="ARA4"/>
      <c r="ARB4"/>
      <c r="ARC4"/>
      <c r="ARD4"/>
      <c r="ARE4"/>
      <c r="ARF4"/>
      <c r="ARG4"/>
      <c r="ARH4"/>
      <c r="ARI4"/>
      <c r="ARJ4"/>
      <c r="ARK4"/>
      <c r="ARL4"/>
      <c r="ARM4"/>
      <c r="ARN4"/>
      <c r="ARO4"/>
      <c r="ARP4"/>
      <c r="ARQ4"/>
      <c r="ARR4"/>
      <c r="ARS4"/>
      <c r="ART4"/>
      <c r="ARU4"/>
      <c r="ARV4"/>
      <c r="ARW4"/>
      <c r="ARX4"/>
      <c r="ARY4"/>
      <c r="ARZ4"/>
      <c r="ASA4"/>
      <c r="ASB4"/>
      <c r="ASC4"/>
      <c r="ASD4"/>
      <c r="ASE4"/>
      <c r="ASF4"/>
      <c r="ASG4"/>
      <c r="ASH4"/>
      <c r="ASI4"/>
      <c r="ASJ4"/>
      <c r="ASK4"/>
      <c r="ASL4"/>
      <c r="ASM4"/>
      <c r="ASN4"/>
      <c r="ASO4"/>
      <c r="ASP4"/>
      <c r="ASQ4"/>
      <c r="ASR4"/>
      <c r="ASS4"/>
      <c r="AST4"/>
      <c r="ASU4"/>
      <c r="ASV4"/>
      <c r="ASW4"/>
      <c r="ASX4"/>
      <c r="ASY4"/>
      <c r="ASZ4"/>
      <c r="ATA4"/>
      <c r="ATB4"/>
      <c r="ATC4"/>
      <c r="ATD4"/>
      <c r="ATE4"/>
      <c r="ATF4"/>
      <c r="ATG4"/>
      <c r="ATH4"/>
      <c r="ATI4"/>
      <c r="ATJ4"/>
      <c r="ATK4"/>
      <c r="ATL4"/>
      <c r="ATM4"/>
      <c r="ATN4"/>
      <c r="ATO4"/>
      <c r="ATP4"/>
      <c r="ATQ4"/>
      <c r="ATR4"/>
      <c r="ATS4"/>
      <c r="ATT4"/>
      <c r="ATU4"/>
      <c r="ATV4"/>
      <c r="ATW4"/>
      <c r="ATX4"/>
      <c r="ATY4"/>
      <c r="ATZ4"/>
      <c r="AUA4"/>
      <c r="AUB4"/>
      <c r="AUC4"/>
      <c r="AUD4"/>
      <c r="AUE4"/>
      <c r="AUF4"/>
      <c r="AUG4"/>
      <c r="AUH4"/>
      <c r="AUI4"/>
      <c r="AUJ4"/>
      <c r="AUK4"/>
      <c r="AUL4"/>
      <c r="AUM4"/>
      <c r="AUN4"/>
      <c r="AUO4"/>
      <c r="AUP4"/>
      <c r="AUQ4"/>
      <c r="AUR4"/>
      <c r="AUS4"/>
      <c r="AUT4"/>
      <c r="AUU4"/>
      <c r="AUV4"/>
      <c r="AUW4"/>
      <c r="AUX4"/>
      <c r="AUY4"/>
      <c r="AUZ4"/>
      <c r="AVA4"/>
      <c r="AVB4"/>
      <c r="AVC4"/>
      <c r="AVD4"/>
      <c r="AVE4"/>
      <c r="AVF4"/>
      <c r="AVG4"/>
      <c r="AVH4"/>
      <c r="AVI4"/>
      <c r="AVJ4"/>
      <c r="AVK4"/>
      <c r="AVL4"/>
      <c r="AVM4"/>
      <c r="AVN4"/>
      <c r="AVO4"/>
      <c r="AVP4"/>
      <c r="AVQ4"/>
      <c r="AVR4"/>
      <c r="AVS4"/>
      <c r="AVT4"/>
      <c r="AVU4"/>
      <c r="AVV4"/>
      <c r="AVW4"/>
      <c r="AVX4"/>
      <c r="AVY4"/>
      <c r="AVZ4"/>
      <c r="AWA4"/>
      <c r="AWB4"/>
      <c r="AWC4"/>
      <c r="AWD4"/>
      <c r="AWE4"/>
      <c r="AWF4"/>
      <c r="AWG4"/>
      <c r="AWH4"/>
      <c r="AWI4"/>
      <c r="AWJ4"/>
      <c r="AWK4"/>
      <c r="AWL4"/>
      <c r="AWM4"/>
      <c r="AWN4"/>
      <c r="AWO4"/>
      <c r="AWP4"/>
      <c r="AWQ4"/>
      <c r="AWR4"/>
      <c r="AWS4"/>
      <c r="AWT4"/>
      <c r="AWU4"/>
      <c r="AWV4"/>
      <c r="AWW4"/>
      <c r="AWX4"/>
      <c r="AWY4"/>
      <c r="AWZ4"/>
      <c r="AXA4"/>
      <c r="AXB4"/>
      <c r="AXC4"/>
      <c r="AXD4"/>
      <c r="AXE4"/>
      <c r="AXF4"/>
      <c r="AXG4"/>
      <c r="AXH4"/>
      <c r="AXI4"/>
      <c r="AXJ4"/>
      <c r="AXK4"/>
      <c r="AXL4"/>
      <c r="AXM4"/>
      <c r="AXN4"/>
      <c r="AXO4"/>
      <c r="AXP4"/>
      <c r="AXQ4"/>
      <c r="AXR4"/>
      <c r="AXS4"/>
      <c r="AXT4"/>
      <c r="AXU4"/>
      <c r="AXV4"/>
      <c r="AXW4"/>
      <c r="AXX4"/>
      <c r="AXY4"/>
      <c r="AXZ4"/>
      <c r="AYA4"/>
      <c r="AYB4"/>
      <c r="AYC4"/>
      <c r="AYD4"/>
      <c r="AYE4"/>
      <c r="AYF4"/>
      <c r="AYG4"/>
      <c r="AYH4"/>
      <c r="AYI4"/>
      <c r="AYJ4"/>
      <c r="AYK4"/>
      <c r="AYL4"/>
      <c r="AYM4"/>
      <c r="AYN4"/>
      <c r="AYO4"/>
      <c r="AYP4"/>
      <c r="AYQ4"/>
      <c r="AYR4"/>
      <c r="AYS4"/>
      <c r="AYT4"/>
      <c r="AYU4"/>
      <c r="AYV4"/>
      <c r="AYW4"/>
      <c r="AYX4"/>
      <c r="AYY4"/>
      <c r="AYZ4"/>
      <c r="AZA4"/>
      <c r="AZB4"/>
      <c r="AZC4"/>
      <c r="AZD4"/>
      <c r="AZE4"/>
      <c r="AZF4"/>
      <c r="AZG4"/>
      <c r="AZH4"/>
      <c r="AZI4"/>
      <c r="AZJ4"/>
      <c r="AZK4"/>
      <c r="AZL4"/>
      <c r="AZM4"/>
      <c r="AZN4"/>
      <c r="AZO4"/>
      <c r="AZP4"/>
      <c r="AZQ4"/>
      <c r="AZR4"/>
      <c r="AZS4"/>
      <c r="AZT4"/>
      <c r="AZU4"/>
      <c r="AZV4"/>
      <c r="AZW4"/>
      <c r="AZX4"/>
      <c r="AZY4"/>
      <c r="AZZ4"/>
      <c r="BAA4"/>
      <c r="BAB4"/>
      <c r="BAC4"/>
      <c r="BAD4"/>
      <c r="BAE4"/>
      <c r="BAF4"/>
      <c r="BAG4"/>
      <c r="BAH4"/>
      <c r="BAI4"/>
      <c r="BAJ4"/>
      <c r="BAK4"/>
      <c r="BAL4"/>
      <c r="BAM4"/>
      <c r="BAN4"/>
      <c r="BAO4"/>
      <c r="BAP4"/>
      <c r="BAQ4"/>
      <c r="BAR4"/>
      <c r="BAS4"/>
      <c r="BAT4"/>
      <c r="BAU4"/>
      <c r="BAV4"/>
      <c r="BAW4"/>
      <c r="BAX4"/>
      <c r="BAY4"/>
      <c r="BAZ4"/>
      <c r="BBA4"/>
      <c r="BBB4"/>
      <c r="BBC4"/>
      <c r="BBD4"/>
      <c r="BBE4"/>
      <c r="BBF4"/>
      <c r="BBG4"/>
      <c r="BBH4"/>
      <c r="BBI4"/>
      <c r="BBJ4"/>
      <c r="BBK4"/>
      <c r="BBL4"/>
      <c r="BBM4"/>
      <c r="BBN4"/>
      <c r="BBO4"/>
      <c r="BBP4"/>
      <c r="BBQ4"/>
      <c r="BBR4"/>
      <c r="BBS4"/>
      <c r="BBT4"/>
      <c r="BBU4"/>
      <c r="BBV4"/>
      <c r="BBW4"/>
      <c r="BBX4"/>
      <c r="BBY4"/>
      <c r="BBZ4"/>
      <c r="BCA4"/>
      <c r="BCB4"/>
      <c r="BCC4"/>
      <c r="BCD4"/>
      <c r="BCE4"/>
      <c r="BCF4"/>
      <c r="BCG4"/>
      <c r="BCH4"/>
      <c r="BCI4"/>
      <c r="BCJ4"/>
      <c r="BCK4"/>
      <c r="BCL4"/>
      <c r="BCM4"/>
      <c r="BCN4"/>
      <c r="BCO4"/>
      <c r="BCP4"/>
      <c r="BCQ4"/>
      <c r="BCR4"/>
      <c r="BCS4"/>
      <c r="BCT4"/>
      <c r="BCU4"/>
      <c r="BCV4"/>
      <c r="BCW4"/>
      <c r="BCX4"/>
      <c r="BCY4"/>
      <c r="BCZ4"/>
      <c r="BDA4"/>
      <c r="BDB4"/>
      <c r="BDC4"/>
      <c r="BDD4"/>
      <c r="BDE4"/>
      <c r="BDF4"/>
      <c r="BDG4"/>
      <c r="BDH4"/>
      <c r="BDI4"/>
      <c r="BDJ4"/>
      <c r="BDK4"/>
      <c r="BDL4"/>
      <c r="BDM4"/>
      <c r="BDN4"/>
      <c r="BDO4"/>
      <c r="BDP4"/>
      <c r="BDQ4"/>
      <c r="BDR4"/>
      <c r="BDS4"/>
      <c r="BDT4"/>
      <c r="BDU4"/>
      <c r="BDV4"/>
      <c r="BDW4"/>
      <c r="BDX4"/>
      <c r="BDY4"/>
      <c r="BDZ4"/>
      <c r="BEA4"/>
      <c r="BEB4"/>
      <c r="BEC4"/>
      <c r="BED4"/>
      <c r="BEE4"/>
      <c r="BEF4"/>
      <c r="BEG4"/>
      <c r="BEH4"/>
      <c r="BEI4"/>
      <c r="BEJ4"/>
      <c r="BEK4"/>
      <c r="BEL4"/>
      <c r="BEM4"/>
      <c r="BEN4"/>
      <c r="BEO4"/>
      <c r="BEP4"/>
      <c r="BEQ4"/>
      <c r="BER4"/>
      <c r="BES4"/>
      <c r="BET4"/>
      <c r="BEU4"/>
      <c r="BEV4"/>
      <c r="BEW4"/>
      <c r="BEX4"/>
      <c r="BEY4"/>
      <c r="BEZ4"/>
      <c r="BFA4"/>
      <c r="BFB4"/>
      <c r="BFC4"/>
      <c r="BFD4"/>
      <c r="BFE4"/>
      <c r="BFF4"/>
      <c r="BFG4"/>
      <c r="BFH4"/>
      <c r="BFI4"/>
      <c r="BFJ4"/>
      <c r="BFK4"/>
      <c r="BFL4"/>
      <c r="BFM4"/>
      <c r="BFN4"/>
      <c r="BFO4"/>
      <c r="BFP4"/>
      <c r="BFQ4"/>
      <c r="BFR4"/>
      <c r="BFS4"/>
      <c r="BFT4"/>
      <c r="BFU4"/>
      <c r="BFV4"/>
      <c r="BFW4"/>
      <c r="BFX4"/>
      <c r="BFY4"/>
      <c r="BFZ4"/>
      <c r="BGA4"/>
      <c r="BGB4"/>
      <c r="BGC4"/>
      <c r="BGD4"/>
      <c r="BGE4"/>
      <c r="BGF4"/>
      <c r="BGG4"/>
      <c r="BGH4"/>
      <c r="BGI4"/>
      <c r="BGJ4"/>
      <c r="BGK4"/>
      <c r="BGL4"/>
      <c r="BGM4"/>
      <c r="BGN4"/>
      <c r="BGO4"/>
      <c r="BGP4"/>
      <c r="BGQ4"/>
      <c r="BGR4"/>
      <c r="BGS4"/>
      <c r="BGT4"/>
      <c r="BGU4"/>
      <c r="BGV4"/>
      <c r="BGW4"/>
      <c r="BGX4"/>
      <c r="BGY4"/>
      <c r="BGZ4"/>
      <c r="BHA4"/>
      <c r="BHB4"/>
      <c r="BHC4"/>
      <c r="BHD4"/>
      <c r="BHE4"/>
      <c r="BHF4"/>
      <c r="BHG4"/>
      <c r="BHH4"/>
      <c r="BHI4"/>
      <c r="BHJ4"/>
      <c r="BHK4"/>
      <c r="BHL4"/>
      <c r="BHM4"/>
      <c r="BHN4"/>
      <c r="BHO4"/>
      <c r="BHP4"/>
      <c r="BHQ4"/>
      <c r="BHR4"/>
      <c r="BHS4"/>
      <c r="BHT4"/>
      <c r="BHU4"/>
      <c r="BHV4"/>
      <c r="BHW4"/>
      <c r="BHX4"/>
      <c r="BHY4"/>
      <c r="BHZ4"/>
      <c r="BIA4"/>
      <c r="BIB4"/>
      <c r="BIC4"/>
      <c r="BID4"/>
      <c r="BIE4"/>
      <c r="BIF4"/>
      <c r="BIG4"/>
      <c r="BIH4"/>
      <c r="BII4"/>
      <c r="BIJ4"/>
      <c r="BIK4"/>
      <c r="BIL4"/>
      <c r="BIM4"/>
      <c r="BIN4"/>
      <c r="BIO4"/>
      <c r="BIP4"/>
      <c r="BIQ4"/>
      <c r="BIR4"/>
      <c r="BIS4"/>
      <c r="BIT4"/>
      <c r="BIU4"/>
      <c r="BIV4"/>
      <c r="BIW4"/>
      <c r="BIX4"/>
      <c r="BIY4"/>
      <c r="BIZ4"/>
      <c r="BJA4"/>
      <c r="BJB4"/>
      <c r="BJC4"/>
      <c r="BJD4"/>
      <c r="BJE4"/>
      <c r="BJF4"/>
      <c r="BJG4"/>
      <c r="BJH4"/>
      <c r="BJI4"/>
      <c r="BJJ4"/>
      <c r="BJK4"/>
      <c r="BJL4"/>
      <c r="BJM4"/>
      <c r="BJN4"/>
      <c r="BJO4"/>
      <c r="BJP4"/>
      <c r="BJQ4"/>
      <c r="BJR4"/>
      <c r="BJS4"/>
      <c r="BJT4"/>
      <c r="BJU4"/>
      <c r="BJV4"/>
      <c r="BJW4"/>
      <c r="BJX4"/>
      <c r="BJY4"/>
      <c r="BJZ4"/>
      <c r="BKA4"/>
      <c r="BKB4"/>
      <c r="BKC4"/>
      <c r="BKD4"/>
      <c r="BKE4"/>
      <c r="BKF4"/>
      <c r="BKG4"/>
      <c r="BKH4"/>
      <c r="BKI4"/>
      <c r="BKJ4"/>
      <c r="BKK4"/>
      <c r="BKL4"/>
      <c r="BKM4"/>
      <c r="BKN4"/>
      <c r="BKO4"/>
      <c r="BKP4"/>
      <c r="BKQ4"/>
      <c r="BKR4"/>
      <c r="BKS4"/>
      <c r="BKT4"/>
      <c r="BKU4"/>
      <c r="BKV4"/>
      <c r="BKW4"/>
      <c r="BKX4"/>
      <c r="BKY4"/>
      <c r="BKZ4"/>
      <c r="BLA4"/>
      <c r="BLB4"/>
      <c r="BLC4"/>
      <c r="BLD4"/>
      <c r="BLE4"/>
      <c r="BLF4"/>
      <c r="BLG4"/>
      <c r="BLH4"/>
      <c r="BLI4"/>
      <c r="BLJ4"/>
      <c r="BLK4"/>
      <c r="BLL4"/>
      <c r="BLM4"/>
      <c r="BLN4"/>
      <c r="BLO4"/>
      <c r="BLP4"/>
      <c r="BLQ4"/>
      <c r="BLR4"/>
      <c r="BLS4"/>
      <c r="BLT4"/>
      <c r="BLU4"/>
      <c r="BLV4"/>
      <c r="BLW4"/>
      <c r="BLX4"/>
      <c r="BLY4"/>
      <c r="BLZ4"/>
      <c r="BMA4"/>
      <c r="BMB4"/>
      <c r="BMC4"/>
      <c r="BMD4"/>
      <c r="BME4"/>
      <c r="BMF4"/>
      <c r="BMG4"/>
      <c r="BMH4"/>
      <c r="BMI4"/>
      <c r="BMJ4"/>
      <c r="BMK4"/>
      <c r="BML4"/>
      <c r="BMM4"/>
      <c r="BMN4"/>
      <c r="BMO4"/>
      <c r="BMP4"/>
      <c r="BMQ4"/>
      <c r="BMR4"/>
      <c r="BMS4"/>
      <c r="BMT4"/>
      <c r="BMU4"/>
      <c r="BMV4"/>
      <c r="BMW4"/>
      <c r="BMX4"/>
      <c r="BMY4"/>
      <c r="BMZ4"/>
      <c r="BNA4"/>
      <c r="BNB4"/>
      <c r="BNC4"/>
      <c r="BND4"/>
      <c r="BNE4"/>
      <c r="BNF4"/>
      <c r="BNG4"/>
      <c r="BNH4"/>
      <c r="BNI4"/>
      <c r="BNJ4"/>
      <c r="BNK4"/>
      <c r="BNL4"/>
      <c r="BNM4"/>
      <c r="BNN4"/>
      <c r="BNO4"/>
      <c r="BNP4"/>
      <c r="BNQ4"/>
      <c r="BNR4"/>
      <c r="BNS4"/>
      <c r="BNT4"/>
      <c r="BNU4"/>
      <c r="BNV4"/>
      <c r="BNW4"/>
      <c r="BNX4"/>
      <c r="BNY4"/>
      <c r="BNZ4"/>
      <c r="BOA4"/>
      <c r="BOB4"/>
      <c r="BOC4"/>
      <c r="BOD4"/>
      <c r="BOE4"/>
      <c r="BOF4"/>
      <c r="BOG4"/>
      <c r="BOH4"/>
      <c r="BOI4"/>
      <c r="BOJ4"/>
      <c r="BOK4"/>
      <c r="BOL4"/>
      <c r="BOM4"/>
      <c r="BON4"/>
      <c r="BOO4"/>
      <c r="BOP4"/>
      <c r="BOQ4"/>
      <c r="BOR4"/>
      <c r="BOS4"/>
      <c r="BOT4"/>
      <c r="BOU4"/>
      <c r="BOV4"/>
      <c r="BOW4"/>
      <c r="BOX4"/>
      <c r="BOY4"/>
      <c r="BOZ4"/>
      <c r="BPA4"/>
      <c r="BPB4"/>
      <c r="BPC4"/>
      <c r="BPD4"/>
      <c r="BPE4"/>
      <c r="BPF4"/>
      <c r="BPG4"/>
      <c r="BPH4"/>
      <c r="BPI4"/>
      <c r="BPJ4"/>
      <c r="BPK4"/>
      <c r="BPL4"/>
      <c r="BPM4"/>
      <c r="BPN4"/>
      <c r="BPO4"/>
      <c r="BPP4"/>
      <c r="BPQ4"/>
      <c r="BPR4"/>
      <c r="BPS4"/>
      <c r="BPT4"/>
      <c r="BPU4"/>
      <c r="BPV4"/>
      <c r="BPW4"/>
      <c r="BPX4"/>
      <c r="BPY4"/>
      <c r="BPZ4"/>
      <c r="BQA4"/>
      <c r="BQB4"/>
      <c r="BQC4"/>
      <c r="BQD4"/>
      <c r="BQE4"/>
      <c r="BQF4"/>
      <c r="BQG4"/>
      <c r="BQH4"/>
      <c r="BQI4"/>
      <c r="BQJ4"/>
      <c r="BQK4"/>
      <c r="BQL4"/>
      <c r="BQM4"/>
      <c r="BQN4"/>
      <c r="BQO4"/>
      <c r="BQP4"/>
      <c r="BQQ4"/>
      <c r="BQR4"/>
      <c r="BQS4"/>
      <c r="BQT4"/>
      <c r="BQU4"/>
      <c r="BQV4"/>
      <c r="BQW4"/>
      <c r="BQX4"/>
      <c r="BQY4"/>
      <c r="BQZ4"/>
      <c r="BRA4"/>
      <c r="BRB4"/>
      <c r="BRC4"/>
      <c r="BRD4"/>
      <c r="BRE4"/>
      <c r="BRF4"/>
      <c r="BRG4"/>
      <c r="BRH4"/>
      <c r="BRI4"/>
      <c r="BRJ4"/>
      <c r="BRK4"/>
      <c r="BRL4"/>
      <c r="BRM4"/>
      <c r="BRN4"/>
      <c r="BRO4"/>
      <c r="BRP4"/>
      <c r="BRQ4"/>
      <c r="BRR4"/>
      <c r="BRS4"/>
      <c r="BRT4"/>
      <c r="BRU4"/>
      <c r="BRV4"/>
      <c r="BRW4"/>
      <c r="BRX4"/>
      <c r="BRY4"/>
      <c r="BRZ4"/>
      <c r="BSA4"/>
      <c r="BSB4"/>
      <c r="BSC4"/>
      <c r="BSD4"/>
      <c r="BSE4"/>
      <c r="BSF4"/>
      <c r="BSG4"/>
      <c r="BSH4"/>
      <c r="BSI4"/>
      <c r="BSJ4"/>
      <c r="BSK4"/>
      <c r="BSL4"/>
      <c r="BSM4"/>
      <c r="BSN4"/>
      <c r="BSO4"/>
      <c r="BSP4"/>
      <c r="BSQ4"/>
      <c r="BSR4"/>
      <c r="BSS4"/>
      <c r="BST4"/>
      <c r="BSU4"/>
      <c r="BSV4"/>
      <c r="BSW4"/>
      <c r="BSX4"/>
      <c r="BSY4"/>
      <c r="BSZ4"/>
      <c r="BTA4"/>
      <c r="BTB4"/>
      <c r="BTC4"/>
      <c r="BTD4"/>
      <c r="BTE4"/>
      <c r="BTF4"/>
      <c r="BTG4"/>
      <c r="BTH4"/>
      <c r="BTI4"/>
      <c r="BTJ4"/>
      <c r="BTK4"/>
      <c r="BTL4"/>
      <c r="BTM4"/>
      <c r="BTN4"/>
      <c r="BTO4"/>
      <c r="BTP4"/>
      <c r="BTQ4"/>
      <c r="BTR4"/>
      <c r="BTS4"/>
      <c r="BTT4"/>
      <c r="BTU4"/>
      <c r="BTV4"/>
      <c r="BTW4"/>
      <c r="BTX4"/>
      <c r="BTY4"/>
      <c r="BTZ4"/>
      <c r="BUA4"/>
      <c r="BUB4"/>
      <c r="BUC4"/>
      <c r="BUD4"/>
      <c r="BUE4"/>
      <c r="BUF4"/>
      <c r="BUG4"/>
      <c r="BUH4"/>
      <c r="BUI4"/>
      <c r="BUJ4"/>
      <c r="BUK4"/>
      <c r="BUL4"/>
      <c r="BUM4"/>
      <c r="BUN4"/>
      <c r="BUO4"/>
      <c r="BUP4"/>
      <c r="BUQ4"/>
      <c r="BUR4"/>
      <c r="BUS4"/>
      <c r="BUT4"/>
      <c r="BUU4"/>
      <c r="BUV4"/>
      <c r="BUW4"/>
      <c r="BUX4"/>
      <c r="BUY4"/>
      <c r="BUZ4"/>
      <c r="BVA4"/>
      <c r="BVB4"/>
      <c r="BVC4"/>
      <c r="BVD4"/>
      <c r="BVE4"/>
      <c r="BVF4"/>
      <c r="BVG4"/>
      <c r="BVH4"/>
      <c r="BVI4"/>
      <c r="BVJ4"/>
      <c r="BVK4"/>
      <c r="BVL4"/>
      <c r="BVM4"/>
      <c r="BVN4"/>
      <c r="BVO4"/>
      <c r="BVP4"/>
      <c r="BVQ4"/>
      <c r="BVR4"/>
      <c r="BVS4"/>
      <c r="BVT4"/>
      <c r="BVU4"/>
      <c r="BVV4"/>
      <c r="BVW4"/>
      <c r="BVX4"/>
      <c r="BVY4"/>
      <c r="BVZ4"/>
      <c r="BWA4"/>
      <c r="BWB4"/>
      <c r="BWC4"/>
      <c r="BWD4"/>
      <c r="BWE4"/>
      <c r="BWF4"/>
      <c r="BWG4"/>
      <c r="BWH4"/>
      <c r="BWI4"/>
      <c r="BWJ4"/>
      <c r="BWK4"/>
      <c r="BWL4"/>
      <c r="BWM4"/>
      <c r="BWN4"/>
      <c r="BWO4"/>
      <c r="BWP4"/>
      <c r="BWQ4"/>
      <c r="BWR4"/>
      <c r="BWS4"/>
      <c r="BWT4"/>
      <c r="BWU4"/>
      <c r="BWV4"/>
      <c r="BWW4"/>
      <c r="BWX4"/>
      <c r="BWY4"/>
      <c r="BWZ4"/>
      <c r="BXA4"/>
      <c r="BXB4"/>
      <c r="BXC4"/>
      <c r="BXD4"/>
      <c r="BXE4"/>
      <c r="BXF4"/>
      <c r="BXG4"/>
      <c r="BXH4"/>
      <c r="BXI4"/>
      <c r="BXJ4"/>
      <c r="BXK4"/>
      <c r="BXL4"/>
      <c r="BXM4"/>
      <c r="BXN4"/>
      <c r="BXO4"/>
      <c r="BXP4"/>
      <c r="BXQ4"/>
      <c r="BXR4"/>
      <c r="BXS4"/>
      <c r="BXT4"/>
      <c r="BXU4"/>
      <c r="BXV4"/>
      <c r="BXW4"/>
      <c r="BXX4"/>
      <c r="BXY4"/>
      <c r="BXZ4"/>
      <c r="BYA4"/>
      <c r="BYB4"/>
      <c r="BYC4"/>
      <c r="BYD4"/>
      <c r="BYE4"/>
      <c r="BYF4"/>
      <c r="BYG4"/>
      <c r="BYH4"/>
      <c r="BYI4"/>
      <c r="BYJ4"/>
      <c r="BYK4"/>
      <c r="BYL4"/>
      <c r="BYM4"/>
      <c r="BYN4"/>
      <c r="BYO4"/>
      <c r="BYP4"/>
      <c r="BYQ4"/>
      <c r="BYR4"/>
      <c r="BYS4"/>
      <c r="BYT4"/>
      <c r="BYU4"/>
      <c r="BYV4"/>
      <c r="BYW4"/>
      <c r="BYX4"/>
      <c r="BYY4"/>
      <c r="BYZ4"/>
      <c r="BZA4"/>
      <c r="BZB4"/>
      <c r="BZC4"/>
      <c r="BZD4"/>
      <c r="BZE4"/>
      <c r="BZF4"/>
      <c r="BZG4"/>
      <c r="BZH4"/>
      <c r="BZI4"/>
      <c r="BZJ4"/>
      <c r="BZK4"/>
      <c r="BZL4"/>
      <c r="BZM4"/>
      <c r="BZN4"/>
      <c r="BZO4"/>
      <c r="BZP4"/>
      <c r="BZQ4"/>
      <c r="BZR4"/>
      <c r="BZS4"/>
      <c r="BZT4"/>
      <c r="BZU4"/>
      <c r="BZV4"/>
      <c r="BZW4"/>
      <c r="BZX4"/>
      <c r="BZY4"/>
      <c r="BZZ4"/>
      <c r="CAA4"/>
      <c r="CAB4"/>
      <c r="CAC4"/>
      <c r="CAD4"/>
      <c r="CAE4"/>
      <c r="CAF4"/>
      <c r="CAG4"/>
      <c r="CAH4"/>
      <c r="CAI4"/>
      <c r="CAJ4"/>
      <c r="CAK4"/>
      <c r="CAL4"/>
      <c r="CAM4"/>
      <c r="CAN4"/>
      <c r="CAO4"/>
      <c r="CAP4"/>
      <c r="CAQ4"/>
      <c r="CAR4"/>
      <c r="CAS4"/>
      <c r="CAT4"/>
      <c r="CAU4"/>
      <c r="CAV4"/>
      <c r="CAW4"/>
      <c r="CAX4"/>
      <c r="CAY4"/>
      <c r="CAZ4"/>
      <c r="CBA4"/>
      <c r="CBB4"/>
      <c r="CBC4"/>
      <c r="CBD4"/>
      <c r="CBE4"/>
      <c r="CBF4"/>
      <c r="CBG4"/>
      <c r="CBH4"/>
      <c r="CBI4"/>
      <c r="CBJ4"/>
      <c r="CBK4"/>
      <c r="CBL4"/>
      <c r="CBM4"/>
      <c r="CBN4"/>
      <c r="CBO4"/>
      <c r="CBP4"/>
      <c r="CBQ4"/>
      <c r="CBR4"/>
      <c r="CBS4"/>
      <c r="CBT4"/>
      <c r="CBU4"/>
      <c r="CBV4"/>
      <c r="CBW4"/>
      <c r="CBX4"/>
      <c r="CBY4"/>
      <c r="CBZ4"/>
      <c r="CCA4"/>
      <c r="CCB4"/>
      <c r="CCC4"/>
      <c r="CCD4"/>
      <c r="CCE4"/>
      <c r="CCF4"/>
      <c r="CCG4"/>
      <c r="CCH4"/>
      <c r="CCI4"/>
      <c r="CCJ4"/>
      <c r="CCK4"/>
      <c r="CCL4"/>
      <c r="CCM4"/>
      <c r="CCN4"/>
      <c r="CCO4"/>
      <c r="CCP4"/>
      <c r="CCQ4"/>
      <c r="CCR4"/>
      <c r="CCS4"/>
      <c r="CCT4"/>
      <c r="CCU4"/>
      <c r="CCV4"/>
      <c r="CCW4"/>
      <c r="CCX4"/>
      <c r="CCY4"/>
      <c r="CCZ4"/>
      <c r="CDA4"/>
      <c r="CDB4"/>
      <c r="CDC4"/>
      <c r="CDD4"/>
      <c r="CDE4"/>
      <c r="CDF4"/>
      <c r="CDG4"/>
      <c r="CDH4"/>
      <c r="CDI4"/>
      <c r="CDJ4"/>
      <c r="CDK4"/>
      <c r="CDL4"/>
      <c r="CDM4"/>
      <c r="CDN4"/>
      <c r="CDO4"/>
      <c r="CDP4"/>
      <c r="CDQ4"/>
      <c r="CDR4"/>
      <c r="CDS4"/>
      <c r="CDT4"/>
      <c r="CDU4"/>
      <c r="CDV4"/>
      <c r="CDW4"/>
      <c r="CDX4"/>
      <c r="CDY4"/>
      <c r="CDZ4"/>
      <c r="CEA4"/>
      <c r="CEB4"/>
      <c r="CEC4"/>
      <c r="CED4"/>
      <c r="CEE4"/>
      <c r="CEF4"/>
      <c r="CEG4"/>
      <c r="CEH4"/>
      <c r="CEI4"/>
      <c r="CEJ4"/>
      <c r="CEK4"/>
      <c r="CEL4"/>
      <c r="CEM4"/>
      <c r="CEN4"/>
      <c r="CEO4"/>
      <c r="CEP4"/>
      <c r="CEQ4"/>
      <c r="CER4"/>
      <c r="CES4"/>
      <c r="CET4"/>
      <c r="CEU4"/>
      <c r="CEV4"/>
      <c r="CEW4"/>
      <c r="CEX4"/>
      <c r="CEY4"/>
      <c r="CEZ4"/>
      <c r="CFA4"/>
      <c r="CFB4"/>
      <c r="CFC4"/>
      <c r="CFD4"/>
      <c r="CFE4"/>
      <c r="CFF4"/>
      <c r="CFG4"/>
      <c r="CFH4"/>
      <c r="CFI4"/>
      <c r="CFJ4"/>
      <c r="CFK4"/>
      <c r="CFL4"/>
      <c r="CFM4"/>
      <c r="CFN4"/>
      <c r="CFO4"/>
      <c r="CFP4"/>
      <c r="CFQ4"/>
      <c r="CFR4"/>
      <c r="CFS4"/>
      <c r="CFT4"/>
      <c r="CFU4"/>
      <c r="CFV4"/>
      <c r="CFW4"/>
      <c r="CFX4"/>
      <c r="CFY4"/>
      <c r="CFZ4"/>
      <c r="CGA4"/>
      <c r="CGB4"/>
      <c r="CGC4"/>
      <c r="CGD4"/>
      <c r="CGE4"/>
      <c r="CGF4"/>
      <c r="CGG4"/>
      <c r="CGH4"/>
      <c r="CGI4"/>
      <c r="CGJ4"/>
      <c r="CGK4"/>
      <c r="CGL4"/>
      <c r="CGM4"/>
      <c r="CGN4"/>
      <c r="CGO4"/>
      <c r="CGP4"/>
      <c r="CGQ4"/>
      <c r="CGR4"/>
      <c r="CGS4"/>
      <c r="CGT4"/>
      <c r="CGU4"/>
      <c r="CGV4"/>
      <c r="CGW4"/>
      <c r="CGX4"/>
      <c r="CGY4"/>
      <c r="CGZ4"/>
      <c r="CHA4"/>
      <c r="CHB4"/>
      <c r="CHC4"/>
      <c r="CHD4"/>
      <c r="CHE4"/>
      <c r="CHF4"/>
      <c r="CHG4"/>
      <c r="CHH4"/>
      <c r="CHI4"/>
      <c r="CHJ4"/>
      <c r="CHK4"/>
      <c r="CHL4"/>
      <c r="CHM4"/>
      <c r="CHN4"/>
      <c r="CHO4"/>
      <c r="CHP4"/>
      <c r="CHQ4"/>
      <c r="CHR4"/>
      <c r="CHS4"/>
      <c r="CHT4"/>
      <c r="CHU4"/>
      <c r="CHV4"/>
      <c r="CHW4"/>
      <c r="CHX4"/>
      <c r="CHY4"/>
      <c r="CHZ4"/>
      <c r="CIA4"/>
      <c r="CIB4"/>
      <c r="CIC4"/>
      <c r="CID4"/>
      <c r="CIE4"/>
      <c r="CIF4"/>
      <c r="CIG4"/>
      <c r="CIH4"/>
      <c r="CII4"/>
      <c r="CIJ4"/>
      <c r="CIK4"/>
      <c r="CIL4"/>
      <c r="CIM4"/>
      <c r="CIN4"/>
      <c r="CIO4"/>
      <c r="CIP4"/>
      <c r="CIQ4"/>
      <c r="CIR4"/>
      <c r="CIS4"/>
      <c r="CIT4"/>
      <c r="CIU4"/>
      <c r="CIV4"/>
      <c r="CIW4"/>
      <c r="CIX4"/>
      <c r="CIY4"/>
      <c r="CIZ4"/>
      <c r="CJA4"/>
      <c r="CJB4"/>
      <c r="CJC4"/>
      <c r="CJD4"/>
      <c r="CJE4"/>
      <c r="CJF4"/>
      <c r="CJG4"/>
      <c r="CJH4"/>
      <c r="CJI4"/>
      <c r="CJJ4"/>
      <c r="CJK4"/>
      <c r="CJL4"/>
      <c r="CJM4"/>
      <c r="CJN4"/>
      <c r="CJO4"/>
      <c r="CJP4"/>
      <c r="CJQ4"/>
      <c r="CJR4"/>
      <c r="CJS4"/>
      <c r="CJT4"/>
      <c r="CJU4"/>
      <c r="CJV4"/>
      <c r="CJW4"/>
      <c r="CJX4"/>
      <c r="CJY4"/>
      <c r="CJZ4"/>
      <c r="CKA4"/>
      <c r="CKB4"/>
      <c r="CKC4"/>
      <c r="CKD4"/>
      <c r="CKE4"/>
      <c r="CKF4"/>
      <c r="CKG4"/>
      <c r="CKH4"/>
      <c r="CKI4"/>
      <c r="CKJ4"/>
      <c r="CKK4"/>
      <c r="CKL4"/>
      <c r="CKM4"/>
      <c r="CKN4"/>
      <c r="CKO4"/>
      <c r="CKP4"/>
      <c r="CKQ4"/>
      <c r="CKR4"/>
      <c r="CKS4"/>
      <c r="CKT4"/>
      <c r="CKU4"/>
      <c r="CKV4"/>
      <c r="CKW4"/>
      <c r="CKX4"/>
      <c r="CKY4"/>
      <c r="CKZ4"/>
      <c r="CLA4"/>
      <c r="CLB4"/>
      <c r="CLC4"/>
      <c r="CLD4"/>
      <c r="CLE4"/>
      <c r="CLF4"/>
      <c r="CLG4"/>
      <c r="CLH4"/>
      <c r="CLI4"/>
      <c r="CLJ4"/>
      <c r="CLK4"/>
      <c r="CLL4"/>
      <c r="CLM4"/>
      <c r="CLN4"/>
      <c r="CLO4"/>
      <c r="CLP4"/>
      <c r="CLQ4"/>
      <c r="CLR4"/>
      <c r="CLS4"/>
      <c r="CLT4"/>
      <c r="CLU4"/>
      <c r="CLV4"/>
      <c r="CLW4"/>
      <c r="CLX4"/>
      <c r="CLY4"/>
      <c r="CLZ4"/>
      <c r="CMA4"/>
      <c r="CMB4"/>
      <c r="CMC4"/>
      <c r="CMD4"/>
      <c r="CME4"/>
      <c r="CMF4"/>
      <c r="CMG4"/>
      <c r="CMH4"/>
      <c r="CMI4"/>
      <c r="CMJ4"/>
      <c r="CMK4"/>
      <c r="CML4"/>
      <c r="CMM4"/>
      <c r="CMN4"/>
      <c r="CMO4"/>
      <c r="CMP4"/>
      <c r="CMQ4"/>
      <c r="CMR4"/>
      <c r="CMS4"/>
      <c r="CMT4"/>
      <c r="CMU4"/>
      <c r="CMV4"/>
      <c r="CMW4"/>
      <c r="CMX4"/>
      <c r="CMY4"/>
      <c r="CMZ4"/>
      <c r="CNA4"/>
      <c r="CNB4"/>
      <c r="CNC4"/>
      <c r="CND4"/>
      <c r="CNE4"/>
      <c r="CNF4"/>
      <c r="CNG4"/>
      <c r="CNH4"/>
      <c r="CNI4"/>
      <c r="CNJ4"/>
      <c r="CNK4"/>
      <c r="CNL4"/>
      <c r="CNM4"/>
      <c r="CNN4"/>
      <c r="CNO4"/>
      <c r="CNP4"/>
      <c r="CNQ4"/>
      <c r="CNR4"/>
      <c r="CNS4"/>
      <c r="CNT4"/>
      <c r="CNU4"/>
      <c r="CNV4"/>
      <c r="CNW4"/>
      <c r="CNX4"/>
      <c r="CNY4"/>
      <c r="CNZ4"/>
      <c r="COA4"/>
      <c r="COB4"/>
      <c r="COC4"/>
      <c r="COD4"/>
      <c r="COE4"/>
      <c r="COF4"/>
      <c r="COG4"/>
      <c r="COH4"/>
      <c r="COI4"/>
      <c r="COJ4"/>
      <c r="COK4"/>
      <c r="COL4"/>
      <c r="COM4"/>
      <c r="CON4"/>
      <c r="COO4"/>
      <c r="COP4"/>
      <c r="COQ4"/>
      <c r="COR4"/>
      <c r="COS4"/>
      <c r="COT4"/>
      <c r="COU4"/>
      <c r="COV4"/>
      <c r="COW4"/>
      <c r="COX4"/>
      <c r="COY4"/>
      <c r="COZ4"/>
      <c r="CPA4"/>
      <c r="CPB4"/>
      <c r="CPC4"/>
      <c r="CPD4"/>
      <c r="CPE4"/>
      <c r="CPF4"/>
      <c r="CPG4"/>
      <c r="CPH4"/>
      <c r="CPI4"/>
      <c r="CPJ4"/>
      <c r="CPK4"/>
      <c r="CPL4"/>
      <c r="CPM4"/>
      <c r="CPN4"/>
      <c r="CPO4"/>
      <c r="CPP4"/>
      <c r="CPQ4"/>
      <c r="CPR4"/>
      <c r="CPS4"/>
      <c r="CPT4"/>
      <c r="CPU4"/>
      <c r="CPV4"/>
      <c r="CPW4"/>
      <c r="CPX4"/>
      <c r="CPY4"/>
      <c r="CPZ4"/>
      <c r="CQA4"/>
      <c r="CQB4"/>
      <c r="CQC4"/>
      <c r="CQD4"/>
      <c r="CQE4"/>
      <c r="CQF4"/>
      <c r="CQG4"/>
      <c r="CQH4"/>
      <c r="CQI4"/>
      <c r="CQJ4"/>
      <c r="CQK4"/>
      <c r="CQL4"/>
      <c r="CQM4"/>
      <c r="CQN4"/>
      <c r="CQO4"/>
      <c r="CQP4"/>
      <c r="CQQ4"/>
      <c r="CQR4"/>
      <c r="CQS4"/>
      <c r="CQT4"/>
      <c r="CQU4"/>
      <c r="CQV4"/>
      <c r="CQW4"/>
      <c r="CQX4"/>
      <c r="CQY4"/>
      <c r="CQZ4"/>
      <c r="CRA4"/>
      <c r="CRB4"/>
      <c r="CRC4"/>
      <c r="CRD4"/>
      <c r="CRE4"/>
      <c r="CRF4"/>
      <c r="CRG4"/>
      <c r="CRH4"/>
      <c r="CRI4"/>
      <c r="CRJ4"/>
      <c r="CRK4"/>
      <c r="CRL4"/>
      <c r="CRM4"/>
      <c r="CRN4"/>
      <c r="CRO4"/>
      <c r="CRP4"/>
      <c r="CRQ4"/>
      <c r="CRR4"/>
      <c r="CRS4"/>
      <c r="CRT4"/>
      <c r="CRU4"/>
      <c r="CRV4"/>
      <c r="CRW4"/>
      <c r="CRX4"/>
      <c r="CRY4"/>
      <c r="CRZ4"/>
      <c r="CSA4"/>
      <c r="CSB4"/>
      <c r="CSC4"/>
      <c r="CSD4"/>
      <c r="CSE4"/>
      <c r="CSF4"/>
      <c r="CSG4"/>
      <c r="CSH4"/>
      <c r="CSI4"/>
      <c r="CSJ4"/>
      <c r="CSK4"/>
      <c r="CSL4"/>
      <c r="CSM4"/>
      <c r="CSN4"/>
      <c r="CSO4"/>
      <c r="CSP4"/>
      <c r="CSQ4"/>
      <c r="CSR4"/>
      <c r="CSS4"/>
      <c r="CST4"/>
      <c r="CSU4"/>
      <c r="CSV4"/>
      <c r="CSW4"/>
      <c r="CSX4"/>
      <c r="CSY4"/>
      <c r="CSZ4"/>
      <c r="CTA4"/>
      <c r="CTB4"/>
      <c r="CTC4"/>
      <c r="CTD4"/>
      <c r="CTE4"/>
      <c r="CTF4"/>
      <c r="CTG4"/>
      <c r="CTH4"/>
      <c r="CTI4"/>
      <c r="CTJ4"/>
      <c r="CTK4"/>
      <c r="CTL4"/>
      <c r="CTM4"/>
      <c r="CTN4"/>
      <c r="CTO4"/>
      <c r="CTP4"/>
      <c r="CTQ4"/>
      <c r="CTR4"/>
      <c r="CTS4"/>
      <c r="CTT4"/>
      <c r="CTU4"/>
      <c r="CTV4"/>
      <c r="CTW4"/>
      <c r="CTX4"/>
      <c r="CTY4"/>
      <c r="CTZ4"/>
      <c r="CUA4"/>
      <c r="CUB4"/>
      <c r="CUC4"/>
      <c r="CUD4"/>
      <c r="CUE4"/>
      <c r="CUF4"/>
      <c r="CUG4"/>
      <c r="CUH4"/>
      <c r="CUI4"/>
      <c r="CUJ4"/>
      <c r="CUK4"/>
      <c r="CUL4"/>
      <c r="CUM4"/>
      <c r="CUN4"/>
      <c r="CUO4"/>
      <c r="CUP4"/>
      <c r="CUQ4"/>
      <c r="CUR4"/>
      <c r="CUS4"/>
      <c r="CUT4"/>
      <c r="CUU4"/>
      <c r="CUV4"/>
      <c r="CUW4"/>
      <c r="CUX4"/>
      <c r="CUY4"/>
      <c r="CUZ4"/>
      <c r="CVA4"/>
      <c r="CVB4"/>
      <c r="CVC4"/>
      <c r="CVD4"/>
      <c r="CVE4"/>
      <c r="CVF4"/>
      <c r="CVG4"/>
      <c r="CVH4"/>
      <c r="CVI4"/>
      <c r="CVJ4"/>
      <c r="CVK4"/>
      <c r="CVL4"/>
      <c r="CVM4"/>
      <c r="CVN4"/>
      <c r="CVO4"/>
      <c r="CVP4"/>
      <c r="CVQ4"/>
      <c r="CVR4"/>
      <c r="CVS4"/>
      <c r="CVT4"/>
      <c r="CVU4"/>
      <c r="CVV4"/>
      <c r="CVW4"/>
      <c r="CVX4"/>
      <c r="CVY4"/>
      <c r="CVZ4"/>
      <c r="CWA4"/>
      <c r="CWB4"/>
      <c r="CWC4"/>
      <c r="CWD4"/>
      <c r="CWE4"/>
      <c r="CWF4"/>
      <c r="CWG4"/>
      <c r="CWH4"/>
      <c r="CWI4"/>
      <c r="CWJ4"/>
      <c r="CWK4"/>
      <c r="CWL4"/>
      <c r="CWM4"/>
      <c r="CWN4"/>
      <c r="CWO4"/>
      <c r="CWP4"/>
      <c r="CWQ4"/>
      <c r="CWR4"/>
      <c r="CWS4"/>
      <c r="CWT4"/>
      <c r="CWU4"/>
      <c r="CWV4"/>
      <c r="CWW4"/>
      <c r="CWX4"/>
      <c r="CWY4"/>
      <c r="CWZ4"/>
      <c r="CXA4"/>
      <c r="CXB4"/>
      <c r="CXC4"/>
      <c r="CXD4"/>
      <c r="CXE4"/>
      <c r="CXF4"/>
      <c r="CXG4"/>
      <c r="CXH4"/>
      <c r="CXI4"/>
      <c r="CXJ4"/>
      <c r="CXK4"/>
      <c r="CXL4"/>
      <c r="CXM4"/>
      <c r="CXN4"/>
      <c r="CXO4"/>
      <c r="CXP4"/>
      <c r="CXQ4"/>
      <c r="CXR4"/>
      <c r="CXS4"/>
      <c r="CXT4"/>
      <c r="CXU4"/>
      <c r="CXV4"/>
      <c r="CXW4"/>
      <c r="CXX4"/>
      <c r="CXY4"/>
      <c r="CXZ4"/>
      <c r="CYA4"/>
      <c r="CYB4"/>
      <c r="CYC4"/>
      <c r="CYD4"/>
      <c r="CYE4"/>
      <c r="CYF4"/>
      <c r="CYG4"/>
      <c r="CYH4"/>
      <c r="CYI4"/>
      <c r="CYJ4"/>
      <c r="CYK4"/>
      <c r="CYL4"/>
      <c r="CYM4"/>
      <c r="CYN4"/>
      <c r="CYO4"/>
      <c r="CYP4"/>
      <c r="CYQ4"/>
      <c r="CYR4"/>
      <c r="CYS4"/>
      <c r="CYT4"/>
      <c r="CYU4"/>
      <c r="CYV4"/>
      <c r="CYW4"/>
      <c r="CYX4"/>
      <c r="CYY4"/>
      <c r="CYZ4"/>
      <c r="CZA4"/>
      <c r="CZB4"/>
      <c r="CZC4"/>
      <c r="CZD4"/>
      <c r="CZE4"/>
      <c r="CZF4"/>
      <c r="CZG4"/>
      <c r="CZH4"/>
      <c r="CZI4"/>
      <c r="CZJ4"/>
      <c r="CZK4"/>
      <c r="CZL4"/>
      <c r="CZM4"/>
      <c r="CZN4"/>
      <c r="CZO4"/>
      <c r="CZP4"/>
      <c r="CZQ4"/>
      <c r="CZR4"/>
      <c r="CZS4"/>
      <c r="CZT4"/>
      <c r="CZU4"/>
      <c r="CZV4"/>
      <c r="CZW4"/>
      <c r="CZX4"/>
      <c r="CZY4"/>
      <c r="CZZ4"/>
      <c r="DAA4"/>
      <c r="DAB4"/>
      <c r="DAC4"/>
      <c r="DAD4"/>
      <c r="DAE4"/>
      <c r="DAF4"/>
      <c r="DAG4"/>
      <c r="DAH4"/>
      <c r="DAI4"/>
      <c r="DAJ4"/>
      <c r="DAK4"/>
      <c r="DAL4"/>
      <c r="DAM4"/>
      <c r="DAN4"/>
      <c r="DAO4"/>
      <c r="DAP4"/>
      <c r="DAQ4"/>
      <c r="DAR4"/>
      <c r="DAS4"/>
      <c r="DAT4"/>
      <c r="DAU4"/>
      <c r="DAV4"/>
      <c r="DAW4"/>
      <c r="DAX4"/>
      <c r="DAY4"/>
      <c r="DAZ4"/>
      <c r="DBA4"/>
      <c r="DBB4"/>
      <c r="DBC4"/>
      <c r="DBD4"/>
      <c r="DBE4"/>
      <c r="DBF4"/>
      <c r="DBG4"/>
      <c r="DBH4"/>
      <c r="DBI4"/>
      <c r="DBJ4"/>
      <c r="DBK4"/>
      <c r="DBL4"/>
      <c r="DBM4"/>
      <c r="DBN4"/>
      <c r="DBO4"/>
      <c r="DBP4"/>
      <c r="DBQ4"/>
      <c r="DBR4"/>
      <c r="DBS4"/>
      <c r="DBT4"/>
      <c r="DBU4"/>
      <c r="DBV4"/>
      <c r="DBW4"/>
      <c r="DBX4"/>
      <c r="DBY4"/>
      <c r="DBZ4"/>
      <c r="DCA4"/>
      <c r="DCB4"/>
      <c r="DCC4"/>
      <c r="DCD4"/>
      <c r="DCE4"/>
      <c r="DCF4"/>
      <c r="DCG4"/>
      <c r="DCH4"/>
      <c r="DCI4"/>
      <c r="DCJ4"/>
      <c r="DCK4"/>
      <c r="DCL4"/>
      <c r="DCM4"/>
      <c r="DCN4"/>
      <c r="DCO4"/>
      <c r="DCP4"/>
      <c r="DCQ4"/>
      <c r="DCR4"/>
      <c r="DCS4"/>
      <c r="DCT4"/>
      <c r="DCU4"/>
      <c r="DCV4"/>
      <c r="DCW4"/>
      <c r="DCX4"/>
      <c r="DCY4"/>
      <c r="DCZ4"/>
      <c r="DDA4"/>
      <c r="DDB4"/>
      <c r="DDC4"/>
      <c r="DDD4"/>
      <c r="DDE4"/>
      <c r="DDF4"/>
      <c r="DDG4"/>
      <c r="DDH4"/>
      <c r="DDI4"/>
      <c r="DDJ4"/>
      <c r="DDK4"/>
      <c r="DDL4"/>
      <c r="DDM4"/>
      <c r="DDN4"/>
      <c r="DDO4"/>
      <c r="DDP4"/>
      <c r="DDQ4"/>
      <c r="DDR4"/>
      <c r="DDS4"/>
      <c r="DDT4"/>
      <c r="DDU4"/>
      <c r="DDV4"/>
      <c r="DDW4"/>
      <c r="DDX4"/>
      <c r="DDY4"/>
      <c r="DDZ4"/>
      <c r="DEA4"/>
      <c r="DEB4"/>
      <c r="DEC4"/>
      <c r="DED4"/>
      <c r="DEE4"/>
      <c r="DEF4"/>
      <c r="DEG4"/>
      <c r="DEH4"/>
      <c r="DEI4"/>
      <c r="DEJ4"/>
      <c r="DEK4"/>
      <c r="DEL4"/>
      <c r="DEM4"/>
      <c r="DEN4"/>
      <c r="DEO4"/>
      <c r="DEP4"/>
      <c r="DEQ4"/>
      <c r="DER4"/>
      <c r="DES4"/>
      <c r="DET4"/>
      <c r="DEU4"/>
      <c r="DEV4"/>
      <c r="DEW4"/>
      <c r="DEX4"/>
      <c r="DEY4"/>
      <c r="DEZ4"/>
      <c r="DFA4"/>
      <c r="DFB4"/>
      <c r="DFC4"/>
      <c r="DFD4"/>
      <c r="DFE4"/>
      <c r="DFF4"/>
      <c r="DFG4"/>
      <c r="DFH4"/>
      <c r="DFI4"/>
      <c r="DFJ4"/>
      <c r="DFK4"/>
      <c r="DFL4"/>
      <c r="DFM4"/>
      <c r="DFN4"/>
      <c r="DFO4"/>
      <c r="DFP4"/>
      <c r="DFQ4"/>
      <c r="DFR4"/>
      <c r="DFS4"/>
      <c r="DFT4"/>
      <c r="DFU4"/>
      <c r="DFV4"/>
      <c r="DFW4"/>
      <c r="DFX4"/>
      <c r="DFY4"/>
      <c r="DFZ4"/>
      <c r="DGA4"/>
      <c r="DGB4"/>
      <c r="DGC4"/>
      <c r="DGD4"/>
      <c r="DGE4"/>
      <c r="DGF4"/>
      <c r="DGG4"/>
      <c r="DGH4"/>
      <c r="DGI4"/>
      <c r="DGJ4"/>
      <c r="DGK4"/>
      <c r="DGL4"/>
      <c r="DGM4"/>
      <c r="DGN4"/>
      <c r="DGO4"/>
      <c r="DGP4"/>
      <c r="DGQ4"/>
      <c r="DGR4"/>
      <c r="DGS4"/>
      <c r="DGT4"/>
      <c r="DGU4"/>
      <c r="DGV4"/>
      <c r="DGW4"/>
      <c r="DGX4"/>
      <c r="DGY4"/>
      <c r="DGZ4"/>
      <c r="DHA4"/>
      <c r="DHB4"/>
      <c r="DHC4"/>
      <c r="DHD4"/>
      <c r="DHE4"/>
      <c r="DHF4"/>
      <c r="DHG4"/>
      <c r="DHH4"/>
      <c r="DHI4"/>
      <c r="DHJ4"/>
      <c r="DHK4"/>
      <c r="DHL4"/>
      <c r="DHM4"/>
      <c r="DHN4"/>
      <c r="DHO4"/>
      <c r="DHP4"/>
      <c r="DHQ4"/>
      <c r="DHR4"/>
      <c r="DHS4"/>
      <c r="DHT4"/>
      <c r="DHU4"/>
      <c r="DHV4"/>
      <c r="DHW4"/>
      <c r="DHX4"/>
      <c r="DHY4"/>
      <c r="DHZ4"/>
      <c r="DIA4"/>
      <c r="DIB4"/>
      <c r="DIC4"/>
      <c r="DID4"/>
      <c r="DIE4"/>
      <c r="DIF4"/>
      <c r="DIG4"/>
      <c r="DIH4"/>
      <c r="DII4"/>
      <c r="DIJ4"/>
      <c r="DIK4"/>
      <c r="DIL4"/>
      <c r="DIM4"/>
      <c r="DIN4"/>
      <c r="DIO4"/>
      <c r="DIP4"/>
      <c r="DIQ4"/>
      <c r="DIR4"/>
      <c r="DIS4"/>
      <c r="DIT4"/>
      <c r="DIU4"/>
      <c r="DIV4"/>
      <c r="DIW4"/>
      <c r="DIX4"/>
      <c r="DIY4"/>
      <c r="DIZ4"/>
      <c r="DJA4"/>
      <c r="DJB4"/>
      <c r="DJC4"/>
      <c r="DJD4"/>
      <c r="DJE4"/>
      <c r="DJF4"/>
      <c r="DJG4"/>
      <c r="DJH4"/>
      <c r="DJI4"/>
      <c r="DJJ4"/>
      <c r="DJK4"/>
      <c r="DJL4"/>
      <c r="DJM4"/>
      <c r="DJN4"/>
      <c r="DJO4"/>
      <c r="DJP4"/>
      <c r="DJQ4"/>
      <c r="DJR4"/>
      <c r="DJS4"/>
      <c r="DJT4"/>
      <c r="DJU4"/>
      <c r="DJV4"/>
      <c r="DJW4"/>
      <c r="DJX4"/>
      <c r="DJY4"/>
      <c r="DJZ4"/>
      <c r="DKA4"/>
      <c r="DKB4"/>
      <c r="DKC4"/>
      <c r="DKD4"/>
      <c r="DKE4"/>
      <c r="DKF4"/>
      <c r="DKG4"/>
      <c r="DKH4"/>
      <c r="DKI4"/>
      <c r="DKJ4"/>
      <c r="DKK4"/>
      <c r="DKL4"/>
      <c r="DKM4"/>
      <c r="DKN4"/>
      <c r="DKO4"/>
      <c r="DKP4"/>
      <c r="DKQ4"/>
      <c r="DKR4"/>
      <c r="DKS4"/>
      <c r="DKT4"/>
      <c r="DKU4"/>
      <c r="DKV4"/>
      <c r="DKW4"/>
      <c r="DKX4"/>
      <c r="DKY4"/>
      <c r="DKZ4"/>
      <c r="DLA4"/>
      <c r="DLB4"/>
      <c r="DLC4"/>
      <c r="DLD4"/>
      <c r="DLE4"/>
      <c r="DLF4"/>
      <c r="DLG4"/>
      <c r="DLH4"/>
      <c r="DLI4"/>
      <c r="DLJ4"/>
      <c r="DLK4"/>
      <c r="DLL4"/>
      <c r="DLM4"/>
      <c r="DLN4"/>
      <c r="DLO4"/>
      <c r="DLP4"/>
      <c r="DLQ4"/>
      <c r="DLR4"/>
      <c r="DLS4"/>
      <c r="DLT4"/>
      <c r="DLU4"/>
      <c r="DLV4"/>
      <c r="DLW4"/>
      <c r="DLX4"/>
      <c r="DLY4"/>
      <c r="DLZ4"/>
      <c r="DMA4"/>
      <c r="DMB4"/>
      <c r="DMC4"/>
      <c r="DMD4"/>
      <c r="DME4"/>
      <c r="DMF4"/>
      <c r="DMG4"/>
      <c r="DMH4"/>
      <c r="DMI4"/>
      <c r="DMJ4"/>
      <c r="DMK4"/>
      <c r="DML4"/>
      <c r="DMM4"/>
      <c r="DMN4"/>
      <c r="DMO4"/>
      <c r="DMP4"/>
      <c r="DMQ4"/>
      <c r="DMR4"/>
      <c r="DMS4"/>
      <c r="DMT4"/>
      <c r="DMU4"/>
      <c r="DMV4"/>
      <c r="DMW4"/>
      <c r="DMX4"/>
      <c r="DMY4"/>
      <c r="DMZ4"/>
      <c r="DNA4"/>
      <c r="DNB4"/>
      <c r="DNC4"/>
      <c r="DND4"/>
      <c r="DNE4"/>
      <c r="DNF4"/>
      <c r="DNG4"/>
      <c r="DNH4"/>
      <c r="DNI4"/>
      <c r="DNJ4"/>
      <c r="DNK4"/>
      <c r="DNL4"/>
      <c r="DNM4"/>
      <c r="DNN4"/>
      <c r="DNO4"/>
      <c r="DNP4"/>
      <c r="DNQ4"/>
      <c r="DNR4"/>
      <c r="DNS4"/>
      <c r="DNT4"/>
      <c r="DNU4"/>
      <c r="DNV4"/>
      <c r="DNW4"/>
      <c r="DNX4"/>
      <c r="DNY4"/>
      <c r="DNZ4"/>
      <c r="DOA4"/>
      <c r="DOB4"/>
      <c r="DOC4"/>
      <c r="DOD4"/>
      <c r="DOE4"/>
      <c r="DOF4"/>
      <c r="DOG4"/>
      <c r="DOH4"/>
      <c r="DOI4"/>
      <c r="DOJ4"/>
      <c r="DOK4"/>
      <c r="DOL4"/>
      <c r="DOM4"/>
      <c r="DON4"/>
      <c r="DOO4"/>
      <c r="DOP4"/>
      <c r="DOQ4"/>
      <c r="DOR4"/>
      <c r="DOS4"/>
      <c r="DOT4"/>
      <c r="DOU4"/>
      <c r="DOV4"/>
      <c r="DOW4"/>
      <c r="DOX4"/>
      <c r="DOY4"/>
      <c r="DOZ4"/>
      <c r="DPA4"/>
      <c r="DPB4"/>
      <c r="DPC4"/>
      <c r="DPD4"/>
      <c r="DPE4"/>
      <c r="DPF4"/>
      <c r="DPG4"/>
      <c r="DPH4"/>
      <c r="DPI4"/>
      <c r="DPJ4"/>
      <c r="DPK4"/>
      <c r="DPL4"/>
      <c r="DPM4"/>
      <c r="DPN4"/>
      <c r="DPO4"/>
      <c r="DPP4"/>
      <c r="DPQ4"/>
      <c r="DPR4"/>
      <c r="DPS4"/>
      <c r="DPT4"/>
      <c r="DPU4"/>
      <c r="DPV4"/>
      <c r="DPW4"/>
      <c r="DPX4"/>
      <c r="DPY4"/>
      <c r="DPZ4"/>
      <c r="DQA4"/>
      <c r="DQB4"/>
      <c r="DQC4"/>
      <c r="DQD4"/>
      <c r="DQE4"/>
      <c r="DQF4"/>
      <c r="DQG4"/>
      <c r="DQH4"/>
      <c r="DQI4"/>
      <c r="DQJ4"/>
      <c r="DQK4"/>
      <c r="DQL4"/>
      <c r="DQM4"/>
      <c r="DQN4"/>
      <c r="DQO4"/>
      <c r="DQP4"/>
      <c r="DQQ4"/>
      <c r="DQR4"/>
      <c r="DQS4"/>
      <c r="DQT4"/>
      <c r="DQU4"/>
      <c r="DQV4"/>
      <c r="DQW4"/>
      <c r="DQX4"/>
      <c r="DQY4"/>
      <c r="DQZ4"/>
      <c r="DRA4"/>
      <c r="DRB4"/>
      <c r="DRC4"/>
      <c r="DRD4"/>
      <c r="DRE4"/>
      <c r="DRF4"/>
      <c r="DRG4"/>
      <c r="DRH4"/>
      <c r="DRI4"/>
      <c r="DRJ4"/>
      <c r="DRK4"/>
      <c r="DRL4"/>
      <c r="DRM4"/>
      <c r="DRN4"/>
      <c r="DRO4"/>
      <c r="DRP4"/>
      <c r="DRQ4"/>
      <c r="DRR4"/>
      <c r="DRS4"/>
      <c r="DRT4"/>
      <c r="DRU4"/>
      <c r="DRV4"/>
      <c r="DRW4"/>
      <c r="DRX4"/>
      <c r="DRY4"/>
      <c r="DRZ4"/>
      <c r="DSA4"/>
      <c r="DSB4"/>
      <c r="DSC4"/>
      <c r="DSD4"/>
      <c r="DSE4"/>
      <c r="DSF4"/>
      <c r="DSG4"/>
      <c r="DSH4"/>
      <c r="DSI4"/>
      <c r="DSJ4"/>
      <c r="DSK4"/>
      <c r="DSL4"/>
      <c r="DSM4"/>
      <c r="DSN4"/>
      <c r="DSO4"/>
      <c r="DSP4"/>
      <c r="DSQ4"/>
      <c r="DSR4"/>
      <c r="DSS4"/>
      <c r="DST4"/>
      <c r="DSU4"/>
      <c r="DSV4"/>
      <c r="DSW4"/>
      <c r="DSX4"/>
      <c r="DSY4"/>
      <c r="DSZ4"/>
      <c r="DTA4"/>
      <c r="DTB4"/>
      <c r="DTC4"/>
      <c r="DTD4"/>
      <c r="DTE4"/>
      <c r="DTF4"/>
      <c r="DTG4"/>
      <c r="DTH4"/>
      <c r="DTI4"/>
      <c r="DTJ4"/>
      <c r="DTK4"/>
      <c r="DTL4"/>
      <c r="DTM4"/>
      <c r="DTN4"/>
      <c r="DTO4"/>
      <c r="DTP4"/>
      <c r="DTQ4"/>
      <c r="DTR4"/>
      <c r="DTS4"/>
      <c r="DTT4"/>
      <c r="DTU4"/>
      <c r="DTV4"/>
      <c r="DTW4"/>
      <c r="DTX4"/>
      <c r="DTY4"/>
      <c r="DTZ4"/>
      <c r="DUA4"/>
      <c r="DUB4"/>
      <c r="DUC4"/>
      <c r="DUD4"/>
      <c r="DUE4"/>
      <c r="DUF4"/>
      <c r="DUG4"/>
      <c r="DUH4"/>
      <c r="DUI4"/>
      <c r="DUJ4"/>
      <c r="DUK4"/>
      <c r="DUL4"/>
      <c r="DUM4"/>
      <c r="DUN4"/>
      <c r="DUO4"/>
      <c r="DUP4"/>
      <c r="DUQ4"/>
      <c r="DUR4"/>
      <c r="DUS4"/>
      <c r="DUT4"/>
      <c r="DUU4"/>
      <c r="DUV4"/>
      <c r="DUW4"/>
      <c r="DUX4"/>
      <c r="DUY4"/>
      <c r="DUZ4"/>
      <c r="DVA4"/>
      <c r="DVB4"/>
      <c r="DVC4"/>
      <c r="DVD4"/>
      <c r="DVE4"/>
      <c r="DVF4"/>
      <c r="DVG4"/>
      <c r="DVH4"/>
      <c r="DVI4"/>
      <c r="DVJ4"/>
      <c r="DVK4"/>
      <c r="DVL4"/>
      <c r="DVM4"/>
      <c r="DVN4"/>
      <c r="DVO4"/>
      <c r="DVP4"/>
      <c r="DVQ4"/>
      <c r="DVR4"/>
      <c r="DVS4"/>
      <c r="DVT4"/>
      <c r="DVU4"/>
      <c r="DVV4"/>
      <c r="DVW4"/>
      <c r="DVX4"/>
      <c r="DVY4"/>
      <c r="DVZ4"/>
      <c r="DWA4"/>
      <c r="DWB4"/>
      <c r="DWC4"/>
      <c r="DWD4"/>
      <c r="DWE4"/>
      <c r="DWF4"/>
      <c r="DWG4"/>
      <c r="DWH4"/>
      <c r="DWI4"/>
      <c r="DWJ4"/>
      <c r="DWK4"/>
      <c r="DWL4"/>
      <c r="DWM4"/>
      <c r="DWN4"/>
      <c r="DWO4"/>
      <c r="DWP4"/>
      <c r="DWQ4"/>
      <c r="DWR4"/>
      <c r="DWS4"/>
      <c r="DWT4"/>
      <c r="DWU4"/>
      <c r="DWV4"/>
      <c r="DWW4"/>
      <c r="DWX4"/>
      <c r="DWY4"/>
      <c r="DWZ4"/>
      <c r="DXA4"/>
      <c r="DXB4"/>
      <c r="DXC4"/>
      <c r="DXD4"/>
      <c r="DXE4"/>
      <c r="DXF4"/>
      <c r="DXG4"/>
      <c r="DXH4"/>
      <c r="DXI4"/>
      <c r="DXJ4"/>
      <c r="DXK4"/>
      <c r="DXL4"/>
      <c r="DXM4"/>
      <c r="DXN4"/>
      <c r="DXO4"/>
      <c r="DXP4"/>
      <c r="DXQ4"/>
      <c r="DXR4"/>
      <c r="DXS4"/>
      <c r="DXT4"/>
      <c r="DXU4"/>
      <c r="DXV4"/>
      <c r="DXW4"/>
      <c r="DXX4"/>
      <c r="DXY4"/>
      <c r="DXZ4"/>
      <c r="DYA4"/>
      <c r="DYB4"/>
      <c r="DYC4"/>
      <c r="DYD4"/>
      <c r="DYE4"/>
      <c r="DYF4"/>
      <c r="DYG4"/>
      <c r="DYH4"/>
      <c r="DYI4"/>
      <c r="DYJ4"/>
      <c r="DYK4"/>
      <c r="DYL4"/>
      <c r="DYM4"/>
      <c r="DYN4"/>
      <c r="DYO4"/>
      <c r="DYP4"/>
      <c r="DYQ4"/>
      <c r="DYR4"/>
      <c r="DYS4"/>
      <c r="DYT4"/>
      <c r="DYU4"/>
      <c r="DYV4"/>
      <c r="DYW4"/>
      <c r="DYX4"/>
      <c r="DYY4"/>
      <c r="DYZ4"/>
      <c r="DZA4"/>
      <c r="DZB4"/>
      <c r="DZC4"/>
      <c r="DZD4"/>
      <c r="DZE4"/>
      <c r="DZF4"/>
      <c r="DZG4"/>
      <c r="DZH4"/>
      <c r="DZI4"/>
      <c r="DZJ4"/>
      <c r="DZK4"/>
      <c r="DZL4"/>
      <c r="DZM4"/>
      <c r="DZN4"/>
      <c r="DZO4"/>
      <c r="DZP4"/>
      <c r="DZQ4"/>
      <c r="DZR4"/>
      <c r="DZS4"/>
      <c r="DZT4"/>
      <c r="DZU4"/>
      <c r="DZV4"/>
      <c r="DZW4"/>
      <c r="DZX4"/>
      <c r="DZY4"/>
      <c r="DZZ4"/>
      <c r="EAA4"/>
      <c r="EAB4"/>
      <c r="EAC4"/>
      <c r="EAD4"/>
      <c r="EAE4"/>
      <c r="EAF4"/>
      <c r="EAG4"/>
      <c r="EAH4"/>
      <c r="EAI4"/>
      <c r="EAJ4"/>
      <c r="EAK4"/>
      <c r="EAL4"/>
      <c r="EAM4"/>
      <c r="EAN4"/>
      <c r="EAO4"/>
      <c r="EAP4"/>
      <c r="EAQ4"/>
      <c r="EAR4"/>
      <c r="EAS4"/>
      <c r="EAT4"/>
      <c r="EAU4"/>
      <c r="EAV4"/>
      <c r="EAW4"/>
      <c r="EAX4"/>
      <c r="EAY4"/>
      <c r="EAZ4"/>
      <c r="EBA4"/>
      <c r="EBB4"/>
      <c r="EBC4"/>
      <c r="EBD4"/>
      <c r="EBE4"/>
      <c r="EBF4"/>
      <c r="EBG4"/>
      <c r="EBH4"/>
      <c r="EBI4"/>
      <c r="EBJ4"/>
      <c r="EBK4"/>
      <c r="EBL4"/>
      <c r="EBM4"/>
      <c r="EBN4"/>
      <c r="EBO4"/>
      <c r="EBP4"/>
      <c r="EBQ4"/>
      <c r="EBR4"/>
      <c r="EBS4"/>
      <c r="EBT4"/>
      <c r="EBU4"/>
      <c r="EBV4"/>
      <c r="EBW4"/>
      <c r="EBX4"/>
      <c r="EBY4"/>
      <c r="EBZ4"/>
      <c r="ECA4"/>
      <c r="ECB4"/>
      <c r="ECC4"/>
      <c r="ECD4"/>
      <c r="ECE4"/>
      <c r="ECF4"/>
      <c r="ECG4"/>
      <c r="ECH4"/>
      <c r="ECI4"/>
      <c r="ECJ4"/>
      <c r="ECK4"/>
      <c r="ECL4"/>
      <c r="ECM4"/>
      <c r="ECN4"/>
      <c r="ECO4"/>
      <c r="ECP4"/>
      <c r="ECQ4"/>
      <c r="ECR4"/>
      <c r="ECS4"/>
      <c r="ECT4"/>
      <c r="ECU4"/>
      <c r="ECV4"/>
      <c r="ECW4"/>
      <c r="ECX4"/>
      <c r="ECY4"/>
      <c r="ECZ4"/>
      <c r="EDA4"/>
      <c r="EDB4"/>
      <c r="EDC4"/>
      <c r="EDD4"/>
      <c r="EDE4"/>
      <c r="EDF4"/>
      <c r="EDG4"/>
      <c r="EDH4"/>
      <c r="EDI4"/>
      <c r="EDJ4"/>
      <c r="EDK4"/>
      <c r="EDL4"/>
      <c r="EDM4"/>
      <c r="EDN4"/>
      <c r="EDO4"/>
      <c r="EDP4"/>
      <c r="EDQ4"/>
      <c r="EDR4"/>
      <c r="EDS4"/>
      <c r="EDT4"/>
      <c r="EDU4"/>
      <c r="EDV4"/>
      <c r="EDW4"/>
      <c r="EDX4"/>
      <c r="EDY4"/>
      <c r="EDZ4"/>
      <c r="EEA4"/>
      <c r="EEB4"/>
      <c r="EEC4"/>
      <c r="EED4"/>
      <c r="EEE4"/>
      <c r="EEF4"/>
      <c r="EEG4"/>
      <c r="EEH4"/>
      <c r="EEI4"/>
      <c r="EEJ4"/>
      <c r="EEK4"/>
      <c r="EEL4"/>
      <c r="EEM4"/>
      <c r="EEN4"/>
      <c r="EEO4"/>
      <c r="EEP4"/>
      <c r="EEQ4"/>
      <c r="EER4"/>
      <c r="EES4"/>
      <c r="EET4"/>
      <c r="EEU4"/>
      <c r="EEV4"/>
      <c r="EEW4"/>
      <c r="EEX4"/>
      <c r="EEY4"/>
      <c r="EEZ4"/>
      <c r="EFA4"/>
      <c r="EFB4"/>
      <c r="EFC4"/>
      <c r="EFD4"/>
      <c r="EFE4"/>
      <c r="EFF4"/>
      <c r="EFG4"/>
      <c r="EFH4"/>
      <c r="EFI4"/>
      <c r="EFJ4"/>
      <c r="EFK4"/>
      <c r="EFL4"/>
      <c r="EFM4"/>
      <c r="EFN4"/>
      <c r="EFO4"/>
      <c r="EFP4"/>
      <c r="EFQ4"/>
      <c r="EFR4"/>
      <c r="EFS4"/>
      <c r="EFT4"/>
      <c r="EFU4"/>
      <c r="EFV4"/>
      <c r="EFW4"/>
      <c r="EFX4"/>
      <c r="EFY4"/>
      <c r="EFZ4"/>
      <c r="EGA4"/>
      <c r="EGB4"/>
      <c r="EGC4"/>
      <c r="EGD4"/>
      <c r="EGE4"/>
      <c r="EGF4"/>
      <c r="EGG4"/>
      <c r="EGH4"/>
      <c r="EGI4"/>
      <c r="EGJ4"/>
      <c r="EGK4"/>
      <c r="EGL4"/>
      <c r="EGM4"/>
      <c r="EGN4"/>
      <c r="EGO4"/>
      <c r="EGP4"/>
      <c r="EGQ4"/>
      <c r="EGR4"/>
      <c r="EGS4"/>
      <c r="EGT4"/>
      <c r="EGU4"/>
      <c r="EGV4"/>
      <c r="EGW4"/>
      <c r="EGX4"/>
      <c r="EGY4"/>
      <c r="EGZ4"/>
      <c r="EHA4"/>
      <c r="EHB4"/>
      <c r="EHC4"/>
      <c r="EHD4"/>
      <c r="EHE4"/>
      <c r="EHF4"/>
      <c r="EHG4"/>
      <c r="EHH4"/>
      <c r="EHI4"/>
      <c r="EHJ4"/>
      <c r="EHK4"/>
      <c r="EHL4"/>
      <c r="EHM4"/>
      <c r="EHN4"/>
      <c r="EHO4"/>
      <c r="EHP4"/>
      <c r="EHQ4"/>
      <c r="EHR4"/>
      <c r="EHS4"/>
      <c r="EHT4"/>
      <c r="EHU4"/>
      <c r="EHV4"/>
      <c r="EHW4"/>
      <c r="EHX4"/>
      <c r="EHY4"/>
      <c r="EHZ4"/>
      <c r="EIA4"/>
      <c r="EIB4"/>
      <c r="EIC4"/>
      <c r="EID4"/>
      <c r="EIE4"/>
      <c r="EIF4"/>
      <c r="EIG4"/>
      <c r="EIH4"/>
      <c r="EII4"/>
      <c r="EIJ4"/>
      <c r="EIK4"/>
      <c r="EIL4"/>
      <c r="EIM4"/>
      <c r="EIN4"/>
      <c r="EIO4"/>
      <c r="EIP4"/>
      <c r="EIQ4"/>
      <c r="EIR4"/>
      <c r="EIS4"/>
      <c r="EIT4"/>
      <c r="EIU4"/>
      <c r="EIV4"/>
      <c r="EIW4"/>
      <c r="EIX4"/>
      <c r="EIY4"/>
      <c r="EIZ4"/>
      <c r="EJA4"/>
      <c r="EJB4"/>
      <c r="EJC4"/>
      <c r="EJD4"/>
      <c r="EJE4"/>
      <c r="EJF4"/>
      <c r="EJG4"/>
      <c r="EJH4"/>
      <c r="EJI4"/>
      <c r="EJJ4"/>
      <c r="EJK4"/>
      <c r="EJL4"/>
      <c r="EJM4"/>
      <c r="EJN4"/>
      <c r="EJO4"/>
      <c r="EJP4"/>
      <c r="EJQ4"/>
      <c r="EJR4"/>
      <c r="EJS4"/>
      <c r="EJT4"/>
      <c r="EJU4"/>
      <c r="EJV4"/>
      <c r="EJW4"/>
      <c r="EJX4"/>
      <c r="EJY4"/>
      <c r="EJZ4"/>
      <c r="EKA4"/>
      <c r="EKB4"/>
      <c r="EKC4"/>
      <c r="EKD4"/>
      <c r="EKE4"/>
      <c r="EKF4"/>
      <c r="EKG4"/>
      <c r="EKH4"/>
      <c r="EKI4"/>
      <c r="EKJ4"/>
      <c r="EKK4"/>
      <c r="EKL4"/>
      <c r="EKM4"/>
      <c r="EKN4"/>
      <c r="EKO4"/>
      <c r="EKP4"/>
      <c r="EKQ4"/>
      <c r="EKR4"/>
      <c r="EKS4"/>
      <c r="EKT4"/>
      <c r="EKU4"/>
      <c r="EKV4"/>
      <c r="EKW4"/>
      <c r="EKX4"/>
      <c r="EKY4"/>
      <c r="EKZ4"/>
      <c r="ELA4"/>
      <c r="ELB4"/>
      <c r="ELC4"/>
      <c r="ELD4"/>
      <c r="ELE4"/>
      <c r="ELF4"/>
      <c r="ELG4"/>
      <c r="ELH4"/>
      <c r="ELI4"/>
      <c r="ELJ4"/>
      <c r="ELK4"/>
      <c r="ELL4"/>
      <c r="ELM4"/>
      <c r="ELN4"/>
      <c r="ELO4"/>
      <c r="ELP4"/>
      <c r="ELQ4"/>
      <c r="ELR4"/>
      <c r="ELS4"/>
      <c r="ELT4"/>
      <c r="ELU4"/>
      <c r="ELV4"/>
      <c r="ELW4"/>
      <c r="ELX4"/>
      <c r="ELY4"/>
      <c r="ELZ4"/>
      <c r="EMA4"/>
      <c r="EMB4"/>
      <c r="EMC4"/>
      <c r="EMD4"/>
      <c r="EME4"/>
      <c r="EMF4"/>
      <c r="EMG4"/>
      <c r="EMH4"/>
      <c r="EMI4"/>
      <c r="EMJ4"/>
      <c r="EMK4"/>
      <c r="EML4"/>
      <c r="EMM4"/>
      <c r="EMN4"/>
      <c r="EMO4"/>
      <c r="EMP4"/>
      <c r="EMQ4"/>
      <c r="EMR4"/>
      <c r="EMS4"/>
      <c r="EMT4"/>
      <c r="EMU4"/>
      <c r="EMV4"/>
      <c r="EMW4"/>
      <c r="EMX4"/>
      <c r="EMY4"/>
      <c r="EMZ4"/>
      <c r="ENA4"/>
      <c r="ENB4"/>
      <c r="ENC4"/>
      <c r="END4"/>
      <c r="ENE4"/>
      <c r="ENF4"/>
      <c r="ENG4"/>
      <c r="ENH4"/>
      <c r="ENI4"/>
      <c r="ENJ4"/>
      <c r="ENK4"/>
      <c r="ENL4"/>
      <c r="ENM4"/>
      <c r="ENN4"/>
      <c r="ENO4"/>
      <c r="ENP4"/>
      <c r="ENQ4"/>
      <c r="ENR4"/>
      <c r="ENS4"/>
      <c r="ENT4"/>
      <c r="ENU4"/>
      <c r="ENV4"/>
      <c r="ENW4"/>
      <c r="ENX4"/>
      <c r="ENY4"/>
      <c r="ENZ4"/>
      <c r="EOA4"/>
      <c r="EOB4"/>
      <c r="EOC4"/>
      <c r="EOD4"/>
      <c r="EOE4"/>
      <c r="EOF4"/>
      <c r="EOG4"/>
      <c r="EOH4"/>
      <c r="EOI4"/>
      <c r="EOJ4"/>
      <c r="EOK4"/>
      <c r="EOL4"/>
      <c r="EOM4"/>
      <c r="EON4"/>
      <c r="EOO4"/>
      <c r="EOP4"/>
      <c r="EOQ4"/>
      <c r="EOR4"/>
      <c r="EOS4"/>
      <c r="EOT4"/>
      <c r="EOU4"/>
      <c r="EOV4"/>
      <c r="EOW4"/>
      <c r="EOX4"/>
      <c r="EOY4"/>
      <c r="EOZ4"/>
      <c r="EPA4"/>
      <c r="EPB4"/>
      <c r="EPC4"/>
      <c r="EPD4"/>
      <c r="EPE4"/>
      <c r="EPF4"/>
      <c r="EPG4"/>
      <c r="EPH4"/>
      <c r="EPI4"/>
      <c r="EPJ4"/>
      <c r="EPK4"/>
      <c r="EPL4"/>
      <c r="EPM4"/>
      <c r="EPN4"/>
      <c r="EPO4"/>
      <c r="EPP4"/>
      <c r="EPQ4"/>
      <c r="EPR4"/>
      <c r="EPS4"/>
      <c r="EPT4"/>
      <c r="EPU4"/>
      <c r="EPV4"/>
      <c r="EPW4"/>
      <c r="EPX4"/>
      <c r="EPY4"/>
      <c r="EPZ4"/>
      <c r="EQA4"/>
      <c r="EQB4"/>
      <c r="EQC4"/>
      <c r="EQD4"/>
      <c r="EQE4"/>
      <c r="EQF4"/>
      <c r="EQG4"/>
      <c r="EQH4"/>
      <c r="EQI4"/>
      <c r="EQJ4"/>
      <c r="EQK4"/>
      <c r="EQL4"/>
      <c r="EQM4"/>
      <c r="EQN4"/>
      <c r="EQO4"/>
      <c r="EQP4"/>
      <c r="EQQ4"/>
      <c r="EQR4"/>
      <c r="EQS4"/>
      <c r="EQT4"/>
      <c r="EQU4"/>
      <c r="EQV4"/>
      <c r="EQW4"/>
      <c r="EQX4"/>
      <c r="EQY4"/>
      <c r="EQZ4"/>
      <c r="ERA4"/>
      <c r="ERB4"/>
      <c r="ERC4"/>
      <c r="ERD4"/>
      <c r="ERE4"/>
      <c r="ERF4"/>
      <c r="ERG4"/>
      <c r="ERH4"/>
      <c r="ERI4"/>
      <c r="ERJ4"/>
      <c r="ERK4"/>
      <c r="ERL4"/>
      <c r="ERM4"/>
      <c r="ERN4"/>
      <c r="ERO4"/>
      <c r="ERP4"/>
      <c r="ERQ4"/>
      <c r="ERR4"/>
      <c r="ERS4"/>
      <c r="ERT4"/>
      <c r="ERU4"/>
      <c r="ERV4"/>
      <c r="ERW4"/>
      <c r="ERX4"/>
      <c r="ERY4"/>
      <c r="ERZ4"/>
      <c r="ESA4"/>
      <c r="ESB4"/>
      <c r="ESC4"/>
      <c r="ESD4"/>
      <c r="ESE4"/>
      <c r="ESF4"/>
      <c r="ESG4"/>
      <c r="ESH4"/>
      <c r="ESI4"/>
      <c r="ESJ4"/>
      <c r="ESK4"/>
      <c r="ESL4"/>
      <c r="ESM4"/>
      <c r="ESN4"/>
      <c r="ESO4"/>
      <c r="ESP4"/>
      <c r="ESQ4"/>
      <c r="ESR4"/>
      <c r="ESS4"/>
      <c r="EST4"/>
      <c r="ESU4"/>
      <c r="ESV4"/>
      <c r="ESW4"/>
      <c r="ESX4"/>
      <c r="ESY4"/>
      <c r="ESZ4"/>
      <c r="ETA4"/>
      <c r="ETB4"/>
      <c r="ETC4"/>
      <c r="ETD4"/>
      <c r="ETE4"/>
      <c r="ETF4"/>
      <c r="ETG4"/>
      <c r="ETH4"/>
      <c r="ETI4"/>
      <c r="ETJ4"/>
      <c r="ETK4"/>
      <c r="ETL4"/>
      <c r="ETM4"/>
      <c r="ETN4"/>
      <c r="ETO4"/>
      <c r="ETP4"/>
      <c r="ETQ4"/>
      <c r="ETR4"/>
      <c r="ETS4"/>
      <c r="ETT4"/>
      <c r="ETU4"/>
      <c r="ETV4"/>
      <c r="ETW4"/>
      <c r="ETX4"/>
      <c r="ETY4"/>
      <c r="ETZ4"/>
      <c r="EUA4"/>
      <c r="EUB4"/>
      <c r="EUC4"/>
      <c r="EUD4"/>
      <c r="EUE4"/>
      <c r="EUF4"/>
      <c r="EUG4"/>
      <c r="EUH4"/>
      <c r="EUI4"/>
      <c r="EUJ4"/>
      <c r="EUK4"/>
      <c r="EUL4"/>
      <c r="EUM4"/>
      <c r="EUN4"/>
      <c r="EUO4"/>
      <c r="EUP4"/>
      <c r="EUQ4"/>
      <c r="EUR4"/>
      <c r="EUS4"/>
      <c r="EUT4"/>
      <c r="EUU4"/>
      <c r="EUV4"/>
      <c r="EUW4"/>
      <c r="EUX4"/>
      <c r="EUY4"/>
      <c r="EUZ4"/>
      <c r="EVA4"/>
      <c r="EVB4"/>
      <c r="EVC4"/>
      <c r="EVD4"/>
      <c r="EVE4"/>
      <c r="EVF4"/>
      <c r="EVG4"/>
      <c r="EVH4"/>
      <c r="EVI4"/>
      <c r="EVJ4"/>
      <c r="EVK4"/>
      <c r="EVL4"/>
      <c r="EVM4"/>
      <c r="EVN4"/>
      <c r="EVO4"/>
      <c r="EVP4"/>
      <c r="EVQ4"/>
      <c r="EVR4"/>
      <c r="EVS4"/>
      <c r="EVT4"/>
      <c r="EVU4"/>
      <c r="EVV4"/>
      <c r="EVW4"/>
      <c r="EVX4"/>
      <c r="EVY4"/>
      <c r="EVZ4"/>
      <c r="EWA4"/>
      <c r="EWB4"/>
      <c r="EWC4"/>
      <c r="EWD4"/>
      <c r="EWE4"/>
      <c r="EWF4"/>
      <c r="EWG4"/>
      <c r="EWH4"/>
      <c r="EWI4"/>
      <c r="EWJ4"/>
      <c r="EWK4"/>
      <c r="EWL4"/>
      <c r="EWM4"/>
      <c r="EWN4"/>
      <c r="EWO4"/>
      <c r="EWP4"/>
      <c r="EWQ4"/>
      <c r="EWR4"/>
      <c r="EWS4"/>
      <c r="EWT4"/>
      <c r="EWU4"/>
      <c r="EWV4"/>
      <c r="EWW4"/>
      <c r="EWX4"/>
      <c r="EWY4"/>
      <c r="EWZ4"/>
      <c r="EXA4"/>
      <c r="EXB4"/>
      <c r="EXC4"/>
      <c r="EXD4"/>
      <c r="EXE4"/>
      <c r="EXF4"/>
      <c r="EXG4"/>
      <c r="EXH4"/>
      <c r="EXI4"/>
      <c r="EXJ4"/>
      <c r="EXK4"/>
      <c r="EXL4"/>
      <c r="EXM4"/>
      <c r="EXN4"/>
      <c r="EXO4"/>
      <c r="EXP4"/>
      <c r="EXQ4"/>
      <c r="EXR4"/>
      <c r="EXS4"/>
      <c r="EXT4"/>
      <c r="EXU4"/>
      <c r="EXV4"/>
      <c r="EXW4"/>
      <c r="EXX4"/>
      <c r="EXY4"/>
      <c r="EXZ4"/>
      <c r="EYA4"/>
      <c r="EYB4"/>
      <c r="EYC4"/>
      <c r="EYD4"/>
      <c r="EYE4"/>
      <c r="EYF4"/>
      <c r="EYG4"/>
      <c r="EYH4"/>
      <c r="EYI4"/>
      <c r="EYJ4"/>
      <c r="EYK4"/>
      <c r="EYL4"/>
      <c r="EYM4"/>
      <c r="EYN4"/>
      <c r="EYO4"/>
      <c r="EYP4"/>
      <c r="EYQ4"/>
      <c r="EYR4"/>
      <c r="EYS4"/>
      <c r="EYT4"/>
      <c r="EYU4"/>
      <c r="EYV4"/>
      <c r="EYW4"/>
      <c r="EYX4"/>
      <c r="EYY4"/>
      <c r="EYZ4"/>
      <c r="EZA4"/>
      <c r="EZB4"/>
      <c r="EZC4"/>
      <c r="EZD4"/>
      <c r="EZE4"/>
      <c r="EZF4"/>
      <c r="EZG4"/>
      <c r="EZH4"/>
      <c r="EZI4"/>
      <c r="EZJ4"/>
      <c r="EZK4"/>
      <c r="EZL4"/>
      <c r="EZM4"/>
      <c r="EZN4"/>
      <c r="EZO4"/>
      <c r="EZP4"/>
      <c r="EZQ4"/>
      <c r="EZR4"/>
      <c r="EZS4"/>
      <c r="EZT4"/>
      <c r="EZU4"/>
      <c r="EZV4"/>
      <c r="EZW4"/>
      <c r="EZX4"/>
      <c r="EZY4"/>
      <c r="EZZ4"/>
      <c r="FAA4"/>
      <c r="FAB4"/>
      <c r="FAC4"/>
      <c r="FAD4"/>
      <c r="FAE4"/>
      <c r="FAF4"/>
      <c r="FAG4"/>
      <c r="FAH4"/>
      <c r="FAI4"/>
      <c r="FAJ4"/>
      <c r="FAK4"/>
      <c r="FAL4"/>
      <c r="FAM4"/>
      <c r="FAN4"/>
      <c r="FAO4"/>
      <c r="FAP4"/>
      <c r="FAQ4"/>
      <c r="FAR4"/>
      <c r="FAS4"/>
      <c r="FAT4"/>
      <c r="FAU4"/>
      <c r="FAV4"/>
      <c r="FAW4"/>
      <c r="FAX4"/>
      <c r="FAY4"/>
      <c r="FAZ4"/>
      <c r="FBA4"/>
      <c r="FBB4"/>
      <c r="FBC4"/>
      <c r="FBD4"/>
      <c r="FBE4"/>
      <c r="FBF4"/>
      <c r="FBG4"/>
      <c r="FBH4"/>
      <c r="FBI4"/>
      <c r="FBJ4"/>
      <c r="FBK4"/>
      <c r="FBL4"/>
      <c r="FBM4"/>
      <c r="FBN4"/>
      <c r="FBO4"/>
      <c r="FBP4"/>
      <c r="FBQ4"/>
      <c r="FBR4"/>
      <c r="FBS4"/>
      <c r="FBT4"/>
      <c r="FBU4"/>
      <c r="FBV4"/>
      <c r="FBW4"/>
      <c r="FBX4"/>
      <c r="FBY4"/>
      <c r="FBZ4"/>
      <c r="FCA4"/>
      <c r="FCB4"/>
      <c r="FCC4"/>
      <c r="FCD4"/>
      <c r="FCE4"/>
      <c r="FCF4"/>
      <c r="FCG4"/>
      <c r="FCH4"/>
      <c r="FCI4"/>
      <c r="FCJ4"/>
      <c r="FCK4"/>
      <c r="FCL4"/>
      <c r="FCM4"/>
      <c r="FCN4"/>
      <c r="FCO4"/>
      <c r="FCP4"/>
      <c r="FCQ4"/>
      <c r="FCR4"/>
      <c r="FCS4"/>
      <c r="FCT4"/>
      <c r="FCU4"/>
      <c r="FCV4"/>
      <c r="FCW4"/>
      <c r="FCX4"/>
      <c r="FCY4"/>
      <c r="FCZ4"/>
      <c r="FDA4"/>
      <c r="FDB4"/>
      <c r="FDC4"/>
      <c r="FDD4"/>
      <c r="FDE4"/>
      <c r="FDF4"/>
      <c r="FDG4"/>
      <c r="FDH4"/>
      <c r="FDI4"/>
      <c r="FDJ4"/>
      <c r="FDK4"/>
      <c r="FDL4"/>
      <c r="FDM4"/>
      <c r="FDN4"/>
      <c r="FDO4"/>
      <c r="FDP4"/>
      <c r="FDQ4"/>
      <c r="FDR4"/>
      <c r="FDS4"/>
      <c r="FDT4"/>
      <c r="FDU4"/>
      <c r="FDV4"/>
      <c r="FDW4"/>
      <c r="FDX4"/>
      <c r="FDY4"/>
      <c r="FDZ4"/>
      <c r="FEA4"/>
      <c r="FEB4"/>
      <c r="FEC4"/>
      <c r="FED4"/>
      <c r="FEE4"/>
      <c r="FEF4"/>
      <c r="FEG4"/>
      <c r="FEH4"/>
      <c r="FEI4"/>
      <c r="FEJ4"/>
      <c r="FEK4"/>
      <c r="FEL4"/>
      <c r="FEM4"/>
      <c r="FEN4"/>
      <c r="FEO4"/>
      <c r="FEP4"/>
      <c r="FEQ4"/>
      <c r="FER4"/>
      <c r="FES4"/>
      <c r="FET4"/>
      <c r="FEU4"/>
      <c r="FEV4"/>
      <c r="FEW4"/>
      <c r="FEX4"/>
      <c r="FEY4"/>
      <c r="FEZ4"/>
      <c r="FFA4"/>
      <c r="FFB4"/>
      <c r="FFC4"/>
      <c r="FFD4"/>
      <c r="FFE4"/>
      <c r="FFF4"/>
      <c r="FFG4"/>
      <c r="FFH4"/>
      <c r="FFI4"/>
      <c r="FFJ4"/>
      <c r="FFK4"/>
      <c r="FFL4"/>
      <c r="FFM4"/>
      <c r="FFN4"/>
      <c r="FFO4"/>
      <c r="FFP4"/>
      <c r="FFQ4"/>
      <c r="FFR4"/>
      <c r="FFS4"/>
      <c r="FFT4"/>
      <c r="FFU4"/>
      <c r="FFV4"/>
      <c r="FFW4"/>
      <c r="FFX4"/>
      <c r="FFY4"/>
      <c r="FFZ4"/>
      <c r="FGA4"/>
      <c r="FGB4"/>
      <c r="FGC4"/>
      <c r="FGD4"/>
      <c r="FGE4"/>
      <c r="FGF4"/>
      <c r="FGG4"/>
      <c r="FGH4"/>
      <c r="FGI4"/>
      <c r="FGJ4"/>
      <c r="FGK4"/>
      <c r="FGL4"/>
      <c r="FGM4"/>
      <c r="FGN4"/>
      <c r="FGO4"/>
      <c r="FGP4"/>
      <c r="FGQ4"/>
      <c r="FGR4"/>
      <c r="FGS4"/>
      <c r="FGT4"/>
      <c r="FGU4"/>
      <c r="FGV4"/>
      <c r="FGW4"/>
      <c r="FGX4"/>
      <c r="FGY4"/>
      <c r="FGZ4"/>
      <c r="FHA4"/>
      <c r="FHB4"/>
      <c r="FHC4"/>
      <c r="FHD4"/>
      <c r="FHE4"/>
      <c r="FHF4"/>
      <c r="FHG4"/>
      <c r="FHH4"/>
      <c r="FHI4"/>
      <c r="FHJ4"/>
      <c r="FHK4"/>
      <c r="FHL4"/>
      <c r="FHM4"/>
      <c r="FHN4"/>
      <c r="FHO4"/>
      <c r="FHP4"/>
      <c r="FHQ4"/>
      <c r="FHR4"/>
      <c r="FHS4"/>
      <c r="FHT4"/>
      <c r="FHU4"/>
      <c r="FHV4"/>
      <c r="FHW4"/>
      <c r="FHX4"/>
      <c r="FHY4"/>
      <c r="FHZ4"/>
      <c r="FIA4"/>
      <c r="FIB4"/>
      <c r="FIC4"/>
      <c r="FID4"/>
      <c r="FIE4"/>
      <c r="FIF4"/>
      <c r="FIG4"/>
      <c r="FIH4"/>
      <c r="FII4"/>
      <c r="FIJ4"/>
      <c r="FIK4"/>
      <c r="FIL4"/>
      <c r="FIM4"/>
      <c r="FIN4"/>
      <c r="FIO4"/>
      <c r="FIP4"/>
      <c r="FIQ4"/>
      <c r="FIR4"/>
      <c r="FIS4"/>
      <c r="FIT4"/>
      <c r="FIU4"/>
      <c r="FIV4"/>
      <c r="FIW4"/>
      <c r="FIX4"/>
      <c r="FIY4"/>
      <c r="FIZ4"/>
      <c r="FJA4"/>
      <c r="FJB4"/>
      <c r="FJC4"/>
      <c r="FJD4"/>
      <c r="FJE4"/>
      <c r="FJF4"/>
      <c r="FJG4"/>
      <c r="FJH4"/>
      <c r="FJI4"/>
      <c r="FJJ4"/>
      <c r="FJK4"/>
      <c r="FJL4"/>
      <c r="FJM4"/>
      <c r="FJN4"/>
      <c r="FJO4"/>
      <c r="FJP4"/>
      <c r="FJQ4"/>
      <c r="FJR4"/>
      <c r="FJS4"/>
      <c r="FJT4"/>
      <c r="FJU4"/>
      <c r="FJV4"/>
      <c r="FJW4"/>
      <c r="FJX4"/>
      <c r="FJY4"/>
      <c r="FJZ4"/>
      <c r="FKA4"/>
      <c r="FKB4"/>
      <c r="FKC4"/>
      <c r="FKD4"/>
      <c r="FKE4"/>
      <c r="FKF4"/>
      <c r="FKG4"/>
      <c r="FKH4"/>
      <c r="FKI4"/>
      <c r="FKJ4"/>
      <c r="FKK4"/>
      <c r="FKL4"/>
      <c r="FKM4"/>
      <c r="FKN4"/>
      <c r="FKO4"/>
      <c r="FKP4"/>
      <c r="FKQ4"/>
      <c r="FKR4"/>
      <c r="FKS4"/>
      <c r="FKT4"/>
      <c r="FKU4"/>
      <c r="FKV4"/>
      <c r="FKW4"/>
      <c r="FKX4"/>
      <c r="FKY4"/>
      <c r="FKZ4"/>
      <c r="FLA4"/>
      <c r="FLB4"/>
      <c r="FLC4"/>
      <c r="FLD4"/>
      <c r="FLE4"/>
      <c r="FLF4"/>
      <c r="FLG4"/>
      <c r="FLH4"/>
      <c r="FLI4"/>
      <c r="FLJ4"/>
      <c r="FLK4"/>
      <c r="FLL4"/>
      <c r="FLM4"/>
      <c r="FLN4"/>
      <c r="FLO4"/>
      <c r="FLP4"/>
      <c r="FLQ4"/>
      <c r="FLR4"/>
      <c r="FLS4"/>
      <c r="FLT4"/>
      <c r="FLU4"/>
      <c r="FLV4"/>
      <c r="FLW4"/>
      <c r="FLX4"/>
      <c r="FLY4"/>
      <c r="FLZ4"/>
      <c r="FMA4"/>
      <c r="FMB4"/>
      <c r="FMC4"/>
      <c r="FMD4"/>
      <c r="FME4"/>
      <c r="FMF4"/>
      <c r="FMG4"/>
      <c r="FMH4"/>
      <c r="FMI4"/>
      <c r="FMJ4"/>
      <c r="FMK4"/>
      <c r="FML4"/>
      <c r="FMM4"/>
      <c r="FMN4"/>
      <c r="FMO4"/>
      <c r="FMP4"/>
      <c r="FMQ4"/>
      <c r="FMR4"/>
      <c r="FMS4"/>
      <c r="FMT4"/>
      <c r="FMU4"/>
      <c r="FMV4"/>
      <c r="FMW4"/>
      <c r="FMX4"/>
      <c r="FMY4"/>
      <c r="FMZ4"/>
      <c r="FNA4"/>
      <c r="FNB4"/>
      <c r="FNC4"/>
      <c r="FND4"/>
      <c r="FNE4"/>
      <c r="FNF4"/>
      <c r="FNG4"/>
      <c r="FNH4"/>
      <c r="FNI4"/>
      <c r="FNJ4"/>
      <c r="FNK4"/>
      <c r="FNL4"/>
      <c r="FNM4"/>
      <c r="FNN4"/>
      <c r="FNO4"/>
      <c r="FNP4"/>
      <c r="FNQ4"/>
      <c r="FNR4"/>
      <c r="FNS4"/>
      <c r="FNT4"/>
      <c r="FNU4"/>
      <c r="FNV4"/>
      <c r="FNW4"/>
      <c r="FNX4"/>
      <c r="FNY4"/>
      <c r="FNZ4"/>
      <c r="FOA4"/>
      <c r="FOB4"/>
      <c r="FOC4"/>
      <c r="FOD4"/>
      <c r="FOE4"/>
      <c r="FOF4"/>
      <c r="FOG4"/>
      <c r="FOH4"/>
      <c r="FOI4"/>
      <c r="FOJ4"/>
      <c r="FOK4"/>
      <c r="FOL4"/>
      <c r="FOM4"/>
      <c r="FON4"/>
      <c r="FOO4"/>
      <c r="FOP4"/>
      <c r="FOQ4"/>
      <c r="FOR4"/>
      <c r="FOS4"/>
      <c r="FOT4"/>
      <c r="FOU4"/>
      <c r="FOV4"/>
      <c r="FOW4"/>
      <c r="FOX4"/>
      <c r="FOY4"/>
      <c r="FOZ4"/>
      <c r="FPA4"/>
      <c r="FPB4"/>
      <c r="FPC4"/>
      <c r="FPD4"/>
      <c r="FPE4"/>
      <c r="FPF4"/>
      <c r="FPG4"/>
      <c r="FPH4"/>
      <c r="FPI4"/>
      <c r="FPJ4"/>
      <c r="FPK4"/>
      <c r="FPL4"/>
      <c r="FPM4"/>
      <c r="FPN4"/>
      <c r="FPO4"/>
      <c r="FPP4"/>
      <c r="FPQ4"/>
      <c r="FPR4"/>
      <c r="FPS4"/>
      <c r="FPT4"/>
      <c r="FPU4"/>
      <c r="FPV4"/>
      <c r="FPW4"/>
      <c r="FPX4"/>
      <c r="FPY4"/>
      <c r="FPZ4"/>
      <c r="FQA4"/>
      <c r="FQB4"/>
      <c r="FQC4"/>
      <c r="FQD4"/>
      <c r="FQE4"/>
      <c r="FQF4"/>
      <c r="FQG4"/>
      <c r="FQH4"/>
      <c r="FQI4"/>
      <c r="FQJ4"/>
      <c r="FQK4"/>
      <c r="FQL4"/>
      <c r="FQM4"/>
      <c r="FQN4"/>
      <c r="FQO4"/>
      <c r="FQP4"/>
      <c r="FQQ4"/>
      <c r="FQR4"/>
      <c r="FQS4"/>
      <c r="FQT4"/>
      <c r="FQU4"/>
      <c r="FQV4"/>
      <c r="FQW4"/>
      <c r="FQX4"/>
      <c r="FQY4"/>
      <c r="FQZ4"/>
      <c r="FRA4"/>
      <c r="FRB4"/>
      <c r="FRC4"/>
      <c r="FRD4"/>
      <c r="FRE4"/>
      <c r="FRF4"/>
      <c r="FRG4"/>
      <c r="FRH4"/>
      <c r="FRI4"/>
      <c r="FRJ4"/>
      <c r="FRK4"/>
      <c r="FRL4"/>
      <c r="FRM4"/>
      <c r="FRN4"/>
      <c r="FRO4"/>
      <c r="FRP4"/>
      <c r="FRQ4"/>
      <c r="FRR4"/>
      <c r="FRS4"/>
      <c r="FRT4"/>
      <c r="FRU4"/>
      <c r="FRV4"/>
      <c r="FRW4"/>
      <c r="FRX4"/>
      <c r="FRY4"/>
      <c r="FRZ4"/>
      <c r="FSA4"/>
      <c r="FSB4"/>
      <c r="FSC4"/>
      <c r="FSD4"/>
      <c r="FSE4"/>
      <c r="FSF4"/>
      <c r="FSG4"/>
      <c r="FSH4"/>
      <c r="FSI4"/>
      <c r="FSJ4"/>
      <c r="FSK4"/>
      <c r="FSL4"/>
      <c r="FSM4"/>
      <c r="FSN4"/>
      <c r="FSO4"/>
      <c r="FSP4"/>
      <c r="FSQ4"/>
      <c r="FSR4"/>
      <c r="FSS4"/>
      <c r="FST4"/>
      <c r="FSU4"/>
      <c r="FSV4"/>
      <c r="FSW4"/>
      <c r="FSX4"/>
      <c r="FSY4"/>
      <c r="FSZ4"/>
      <c r="FTA4"/>
      <c r="FTB4"/>
      <c r="FTC4"/>
      <c r="FTD4"/>
      <c r="FTE4"/>
      <c r="FTF4"/>
      <c r="FTG4"/>
      <c r="FTH4"/>
      <c r="FTI4"/>
      <c r="FTJ4"/>
      <c r="FTK4"/>
      <c r="FTL4"/>
      <c r="FTM4"/>
      <c r="FTN4"/>
      <c r="FTO4"/>
      <c r="FTP4"/>
      <c r="FTQ4"/>
      <c r="FTR4"/>
      <c r="FTS4"/>
      <c r="FTT4"/>
      <c r="FTU4"/>
      <c r="FTV4"/>
      <c r="FTW4"/>
      <c r="FTX4"/>
      <c r="FTY4"/>
      <c r="FTZ4"/>
      <c r="FUA4"/>
      <c r="FUB4"/>
      <c r="FUC4"/>
      <c r="FUD4"/>
      <c r="FUE4"/>
      <c r="FUF4"/>
      <c r="FUG4"/>
      <c r="FUH4"/>
      <c r="FUI4"/>
      <c r="FUJ4"/>
      <c r="FUK4"/>
      <c r="FUL4"/>
      <c r="FUM4"/>
      <c r="FUN4"/>
      <c r="FUO4"/>
      <c r="FUP4"/>
      <c r="FUQ4"/>
      <c r="FUR4"/>
      <c r="FUS4"/>
      <c r="FUT4"/>
      <c r="FUU4"/>
      <c r="FUV4"/>
      <c r="FUW4"/>
      <c r="FUX4"/>
      <c r="FUY4"/>
      <c r="FUZ4"/>
      <c r="FVA4"/>
      <c r="FVB4"/>
      <c r="FVC4"/>
      <c r="FVD4"/>
      <c r="FVE4"/>
      <c r="FVF4"/>
      <c r="FVG4"/>
      <c r="FVH4"/>
      <c r="FVI4"/>
      <c r="FVJ4"/>
      <c r="FVK4"/>
      <c r="FVL4"/>
      <c r="FVM4"/>
      <c r="FVN4"/>
      <c r="FVO4"/>
      <c r="FVP4"/>
      <c r="FVQ4"/>
      <c r="FVR4"/>
      <c r="FVS4"/>
      <c r="FVT4"/>
      <c r="FVU4"/>
      <c r="FVV4"/>
      <c r="FVW4"/>
      <c r="FVX4"/>
      <c r="FVY4"/>
      <c r="FVZ4"/>
      <c r="FWA4"/>
      <c r="FWB4"/>
      <c r="FWC4"/>
      <c r="FWD4"/>
      <c r="FWE4"/>
      <c r="FWF4"/>
      <c r="FWG4"/>
      <c r="FWH4"/>
      <c r="FWI4"/>
      <c r="FWJ4"/>
      <c r="FWK4"/>
      <c r="FWL4"/>
      <c r="FWM4"/>
      <c r="FWN4"/>
      <c r="FWO4"/>
      <c r="FWP4"/>
      <c r="FWQ4"/>
      <c r="FWR4"/>
      <c r="FWS4"/>
      <c r="FWT4"/>
      <c r="FWU4"/>
      <c r="FWV4"/>
      <c r="FWW4"/>
      <c r="FWX4"/>
      <c r="FWY4"/>
      <c r="FWZ4"/>
      <c r="FXA4"/>
      <c r="FXB4"/>
      <c r="FXC4"/>
      <c r="FXD4"/>
      <c r="FXE4"/>
      <c r="FXF4"/>
      <c r="FXG4"/>
      <c r="FXH4"/>
      <c r="FXI4"/>
      <c r="FXJ4"/>
      <c r="FXK4"/>
      <c r="FXL4"/>
      <c r="FXM4"/>
      <c r="FXN4"/>
      <c r="FXO4"/>
      <c r="FXP4"/>
      <c r="FXQ4"/>
      <c r="FXR4"/>
      <c r="FXS4"/>
      <c r="FXT4"/>
      <c r="FXU4"/>
      <c r="FXV4"/>
      <c r="FXW4"/>
      <c r="FXX4"/>
      <c r="FXY4"/>
      <c r="FXZ4"/>
      <c r="FYA4"/>
      <c r="FYB4"/>
      <c r="FYC4"/>
      <c r="FYD4"/>
      <c r="FYE4"/>
      <c r="FYF4"/>
      <c r="FYG4"/>
      <c r="FYH4"/>
      <c r="FYI4"/>
      <c r="FYJ4"/>
      <c r="FYK4"/>
      <c r="FYL4"/>
      <c r="FYM4"/>
      <c r="FYN4"/>
      <c r="FYO4"/>
      <c r="FYP4"/>
      <c r="FYQ4"/>
      <c r="FYR4"/>
      <c r="FYS4"/>
      <c r="FYT4"/>
      <c r="FYU4"/>
      <c r="FYV4"/>
      <c r="FYW4"/>
      <c r="FYX4"/>
      <c r="FYY4"/>
      <c r="FYZ4"/>
      <c r="FZA4"/>
      <c r="FZB4"/>
      <c r="FZC4"/>
      <c r="FZD4"/>
      <c r="FZE4"/>
      <c r="FZF4"/>
      <c r="FZG4"/>
      <c r="FZH4"/>
      <c r="FZI4"/>
      <c r="FZJ4"/>
      <c r="FZK4"/>
      <c r="FZL4"/>
      <c r="FZM4"/>
      <c r="FZN4"/>
      <c r="FZO4"/>
      <c r="FZP4"/>
      <c r="FZQ4"/>
      <c r="FZR4"/>
      <c r="FZS4"/>
      <c r="FZT4"/>
      <c r="FZU4"/>
      <c r="FZV4"/>
      <c r="FZW4"/>
      <c r="FZX4"/>
      <c r="FZY4"/>
      <c r="FZZ4"/>
      <c r="GAA4"/>
      <c r="GAB4"/>
      <c r="GAC4"/>
      <c r="GAD4"/>
      <c r="GAE4"/>
      <c r="GAF4"/>
      <c r="GAG4"/>
      <c r="GAH4"/>
      <c r="GAI4"/>
      <c r="GAJ4"/>
      <c r="GAK4"/>
      <c r="GAL4"/>
      <c r="GAM4"/>
      <c r="GAN4"/>
      <c r="GAO4"/>
      <c r="GAP4"/>
      <c r="GAQ4"/>
      <c r="GAR4"/>
      <c r="GAS4"/>
      <c r="GAT4"/>
      <c r="GAU4"/>
      <c r="GAV4"/>
      <c r="GAW4"/>
      <c r="GAX4"/>
      <c r="GAY4"/>
      <c r="GAZ4"/>
      <c r="GBA4"/>
      <c r="GBB4"/>
      <c r="GBC4"/>
      <c r="GBD4"/>
      <c r="GBE4"/>
      <c r="GBF4"/>
      <c r="GBG4"/>
      <c r="GBH4"/>
      <c r="GBI4"/>
      <c r="GBJ4"/>
      <c r="GBK4"/>
      <c r="GBL4"/>
      <c r="GBM4"/>
      <c r="GBN4"/>
      <c r="GBO4"/>
      <c r="GBP4"/>
      <c r="GBQ4"/>
      <c r="GBR4"/>
      <c r="GBS4"/>
      <c r="GBT4"/>
      <c r="GBU4"/>
      <c r="GBV4"/>
      <c r="GBW4"/>
      <c r="GBX4"/>
      <c r="GBY4"/>
      <c r="GBZ4"/>
      <c r="GCA4"/>
      <c r="GCB4"/>
      <c r="GCC4"/>
      <c r="GCD4"/>
      <c r="GCE4"/>
      <c r="GCF4"/>
      <c r="GCG4"/>
      <c r="GCH4"/>
      <c r="GCI4"/>
      <c r="GCJ4"/>
      <c r="GCK4"/>
      <c r="GCL4"/>
      <c r="GCM4"/>
      <c r="GCN4"/>
      <c r="GCO4"/>
      <c r="GCP4"/>
      <c r="GCQ4"/>
      <c r="GCR4"/>
      <c r="GCS4"/>
      <c r="GCT4"/>
      <c r="GCU4"/>
      <c r="GCV4"/>
      <c r="GCW4"/>
      <c r="GCX4"/>
      <c r="GCY4"/>
      <c r="GCZ4"/>
      <c r="GDA4"/>
      <c r="GDB4"/>
      <c r="GDC4"/>
      <c r="GDD4"/>
      <c r="GDE4"/>
      <c r="GDF4"/>
      <c r="GDG4"/>
      <c r="GDH4"/>
      <c r="GDI4"/>
      <c r="GDJ4"/>
      <c r="GDK4"/>
      <c r="GDL4"/>
      <c r="GDM4"/>
      <c r="GDN4"/>
      <c r="GDO4"/>
      <c r="GDP4"/>
      <c r="GDQ4"/>
      <c r="GDR4"/>
      <c r="GDS4"/>
      <c r="GDT4"/>
      <c r="GDU4"/>
      <c r="GDV4"/>
      <c r="GDW4"/>
      <c r="GDX4"/>
      <c r="GDY4"/>
      <c r="GDZ4"/>
      <c r="GEA4"/>
      <c r="GEB4"/>
      <c r="GEC4"/>
      <c r="GED4"/>
      <c r="GEE4"/>
      <c r="GEF4"/>
      <c r="GEG4"/>
      <c r="GEH4"/>
      <c r="GEI4"/>
      <c r="GEJ4"/>
      <c r="GEK4"/>
      <c r="GEL4"/>
      <c r="GEM4"/>
      <c r="GEN4"/>
      <c r="GEO4"/>
      <c r="GEP4"/>
      <c r="GEQ4"/>
      <c r="GER4"/>
      <c r="GES4"/>
      <c r="GET4"/>
      <c r="GEU4"/>
      <c r="GEV4"/>
      <c r="GEW4"/>
      <c r="GEX4"/>
      <c r="GEY4"/>
      <c r="GEZ4"/>
      <c r="GFA4"/>
      <c r="GFB4"/>
      <c r="GFC4"/>
      <c r="GFD4"/>
      <c r="GFE4"/>
      <c r="GFF4"/>
      <c r="GFG4"/>
      <c r="GFH4"/>
      <c r="GFI4"/>
      <c r="GFJ4"/>
      <c r="GFK4"/>
      <c r="GFL4"/>
      <c r="GFM4"/>
      <c r="GFN4"/>
      <c r="GFO4"/>
      <c r="GFP4"/>
      <c r="GFQ4"/>
      <c r="GFR4"/>
      <c r="GFS4"/>
      <c r="GFT4"/>
      <c r="GFU4"/>
      <c r="GFV4"/>
      <c r="GFW4"/>
      <c r="GFX4"/>
      <c r="GFY4"/>
      <c r="GFZ4"/>
      <c r="GGA4"/>
      <c r="GGB4"/>
      <c r="GGC4"/>
      <c r="GGD4"/>
      <c r="GGE4"/>
      <c r="GGF4"/>
      <c r="GGG4"/>
      <c r="GGH4"/>
      <c r="GGI4"/>
      <c r="GGJ4"/>
      <c r="GGK4"/>
      <c r="GGL4"/>
      <c r="GGM4"/>
      <c r="GGN4"/>
      <c r="GGO4"/>
      <c r="GGP4"/>
      <c r="GGQ4"/>
      <c r="GGR4"/>
      <c r="GGS4"/>
      <c r="GGT4"/>
      <c r="GGU4"/>
      <c r="GGV4"/>
      <c r="GGW4"/>
      <c r="GGX4"/>
      <c r="GGY4"/>
      <c r="GGZ4"/>
      <c r="GHA4"/>
      <c r="GHB4"/>
      <c r="GHC4"/>
      <c r="GHD4"/>
      <c r="GHE4"/>
      <c r="GHF4"/>
      <c r="GHG4"/>
      <c r="GHH4"/>
      <c r="GHI4"/>
      <c r="GHJ4"/>
      <c r="GHK4"/>
      <c r="GHL4"/>
      <c r="GHM4"/>
      <c r="GHN4"/>
      <c r="GHO4"/>
      <c r="GHP4"/>
      <c r="GHQ4"/>
      <c r="GHR4"/>
      <c r="GHS4"/>
      <c r="GHT4"/>
      <c r="GHU4"/>
      <c r="GHV4"/>
      <c r="GHW4"/>
      <c r="GHX4"/>
      <c r="GHY4"/>
      <c r="GHZ4"/>
      <c r="GIA4"/>
      <c r="GIB4"/>
      <c r="GIC4"/>
      <c r="GID4"/>
      <c r="GIE4"/>
      <c r="GIF4"/>
      <c r="GIG4"/>
      <c r="GIH4"/>
      <c r="GII4"/>
      <c r="GIJ4"/>
      <c r="GIK4"/>
      <c r="GIL4"/>
      <c r="GIM4"/>
      <c r="GIN4"/>
      <c r="GIO4"/>
      <c r="GIP4"/>
      <c r="GIQ4"/>
      <c r="GIR4"/>
      <c r="GIS4"/>
      <c r="GIT4"/>
      <c r="GIU4"/>
      <c r="GIV4"/>
      <c r="GIW4"/>
      <c r="GIX4"/>
      <c r="GIY4"/>
      <c r="GIZ4"/>
      <c r="GJA4"/>
      <c r="GJB4"/>
      <c r="GJC4"/>
      <c r="GJD4"/>
      <c r="GJE4"/>
      <c r="GJF4"/>
      <c r="GJG4"/>
      <c r="GJH4"/>
      <c r="GJI4"/>
      <c r="GJJ4"/>
      <c r="GJK4"/>
      <c r="GJL4"/>
      <c r="GJM4"/>
      <c r="GJN4"/>
      <c r="GJO4"/>
      <c r="GJP4"/>
      <c r="GJQ4"/>
      <c r="GJR4"/>
      <c r="GJS4"/>
      <c r="GJT4"/>
      <c r="GJU4"/>
      <c r="GJV4"/>
      <c r="GJW4"/>
      <c r="GJX4"/>
      <c r="GJY4"/>
      <c r="GJZ4"/>
      <c r="GKA4"/>
      <c r="GKB4"/>
      <c r="GKC4"/>
      <c r="GKD4"/>
      <c r="GKE4"/>
      <c r="GKF4"/>
      <c r="GKG4"/>
      <c r="GKH4"/>
      <c r="GKI4"/>
      <c r="GKJ4"/>
      <c r="GKK4"/>
      <c r="GKL4"/>
      <c r="GKM4"/>
      <c r="GKN4"/>
      <c r="GKO4"/>
      <c r="GKP4"/>
      <c r="GKQ4"/>
      <c r="GKR4"/>
      <c r="GKS4"/>
      <c r="GKT4"/>
      <c r="GKU4"/>
      <c r="GKV4"/>
      <c r="GKW4"/>
      <c r="GKX4"/>
      <c r="GKY4"/>
      <c r="GKZ4"/>
      <c r="GLA4"/>
      <c r="GLB4"/>
      <c r="GLC4"/>
      <c r="GLD4"/>
      <c r="GLE4"/>
      <c r="GLF4"/>
      <c r="GLG4"/>
      <c r="GLH4"/>
      <c r="GLI4"/>
      <c r="GLJ4"/>
      <c r="GLK4"/>
      <c r="GLL4"/>
      <c r="GLM4"/>
      <c r="GLN4"/>
      <c r="GLO4"/>
      <c r="GLP4"/>
      <c r="GLQ4"/>
      <c r="GLR4"/>
      <c r="GLS4"/>
      <c r="GLT4"/>
      <c r="GLU4"/>
      <c r="GLV4"/>
      <c r="GLW4"/>
      <c r="GLX4"/>
      <c r="GLY4"/>
      <c r="GLZ4"/>
      <c r="GMA4"/>
      <c r="GMB4"/>
      <c r="GMC4"/>
      <c r="GMD4"/>
      <c r="GME4"/>
      <c r="GMF4"/>
      <c r="GMG4"/>
      <c r="GMH4"/>
      <c r="GMI4"/>
      <c r="GMJ4"/>
      <c r="GMK4"/>
      <c r="GML4"/>
      <c r="GMM4"/>
      <c r="GMN4"/>
      <c r="GMO4"/>
      <c r="GMP4"/>
      <c r="GMQ4"/>
      <c r="GMR4"/>
      <c r="GMS4"/>
      <c r="GMT4"/>
      <c r="GMU4"/>
      <c r="GMV4"/>
      <c r="GMW4"/>
      <c r="GMX4"/>
      <c r="GMY4"/>
      <c r="GMZ4"/>
      <c r="GNA4"/>
      <c r="GNB4"/>
      <c r="GNC4"/>
      <c r="GND4"/>
      <c r="GNE4"/>
      <c r="GNF4"/>
      <c r="GNG4"/>
      <c r="GNH4"/>
      <c r="GNI4"/>
      <c r="GNJ4"/>
      <c r="GNK4"/>
      <c r="GNL4"/>
      <c r="GNM4"/>
      <c r="GNN4"/>
      <c r="GNO4"/>
      <c r="GNP4"/>
      <c r="GNQ4"/>
      <c r="GNR4"/>
      <c r="GNS4"/>
      <c r="GNT4"/>
      <c r="GNU4"/>
      <c r="GNV4"/>
      <c r="GNW4"/>
      <c r="GNX4"/>
      <c r="GNY4"/>
      <c r="GNZ4"/>
      <c r="GOA4"/>
      <c r="GOB4"/>
      <c r="GOC4"/>
      <c r="GOD4"/>
      <c r="GOE4"/>
      <c r="GOF4"/>
      <c r="GOG4"/>
      <c r="GOH4"/>
      <c r="GOI4"/>
      <c r="GOJ4"/>
      <c r="GOK4"/>
      <c r="GOL4"/>
      <c r="GOM4"/>
      <c r="GON4"/>
      <c r="GOO4"/>
      <c r="GOP4"/>
      <c r="GOQ4"/>
      <c r="GOR4"/>
      <c r="GOS4"/>
      <c r="GOT4"/>
      <c r="GOU4"/>
      <c r="GOV4"/>
      <c r="GOW4"/>
      <c r="GOX4"/>
      <c r="GOY4"/>
      <c r="GOZ4"/>
      <c r="GPA4"/>
      <c r="GPB4"/>
      <c r="GPC4"/>
      <c r="GPD4"/>
      <c r="GPE4"/>
      <c r="GPF4"/>
      <c r="GPG4"/>
      <c r="GPH4"/>
      <c r="GPI4"/>
      <c r="GPJ4"/>
      <c r="GPK4"/>
      <c r="GPL4"/>
      <c r="GPM4"/>
      <c r="GPN4"/>
      <c r="GPO4"/>
      <c r="GPP4"/>
      <c r="GPQ4"/>
      <c r="GPR4"/>
      <c r="GPS4"/>
      <c r="GPT4"/>
      <c r="GPU4"/>
      <c r="GPV4"/>
      <c r="GPW4"/>
      <c r="GPX4"/>
      <c r="GPY4"/>
      <c r="GPZ4"/>
      <c r="GQA4"/>
      <c r="GQB4"/>
      <c r="GQC4"/>
      <c r="GQD4"/>
      <c r="GQE4"/>
      <c r="GQF4"/>
      <c r="GQG4"/>
      <c r="GQH4"/>
      <c r="GQI4"/>
      <c r="GQJ4"/>
      <c r="GQK4"/>
      <c r="GQL4"/>
      <c r="GQM4"/>
      <c r="GQN4"/>
      <c r="GQO4"/>
      <c r="GQP4"/>
      <c r="GQQ4"/>
      <c r="GQR4"/>
      <c r="GQS4"/>
      <c r="GQT4"/>
      <c r="GQU4"/>
      <c r="GQV4"/>
      <c r="GQW4"/>
      <c r="GQX4"/>
      <c r="GQY4"/>
      <c r="GQZ4"/>
      <c r="GRA4"/>
      <c r="GRB4"/>
      <c r="GRC4"/>
      <c r="GRD4"/>
      <c r="GRE4"/>
      <c r="GRF4"/>
      <c r="GRG4"/>
      <c r="GRH4"/>
      <c r="GRI4"/>
      <c r="GRJ4"/>
      <c r="GRK4"/>
      <c r="GRL4"/>
      <c r="GRM4"/>
      <c r="GRN4"/>
      <c r="GRO4"/>
      <c r="GRP4"/>
      <c r="GRQ4"/>
      <c r="GRR4"/>
      <c r="GRS4"/>
      <c r="GRT4"/>
      <c r="GRU4"/>
      <c r="GRV4"/>
      <c r="GRW4"/>
      <c r="GRX4"/>
      <c r="GRY4"/>
      <c r="GRZ4"/>
      <c r="GSA4"/>
      <c r="GSB4"/>
      <c r="GSC4"/>
      <c r="GSD4"/>
      <c r="GSE4"/>
      <c r="GSF4"/>
      <c r="GSG4"/>
      <c r="GSH4"/>
      <c r="GSI4"/>
      <c r="GSJ4"/>
      <c r="GSK4"/>
      <c r="GSL4"/>
      <c r="GSM4"/>
      <c r="GSN4"/>
      <c r="GSO4"/>
      <c r="GSP4"/>
      <c r="GSQ4"/>
      <c r="GSR4"/>
      <c r="GSS4"/>
      <c r="GST4"/>
      <c r="GSU4"/>
      <c r="GSV4"/>
      <c r="GSW4"/>
      <c r="GSX4"/>
      <c r="GSY4"/>
      <c r="GSZ4"/>
      <c r="GTA4"/>
      <c r="GTB4"/>
      <c r="GTC4"/>
      <c r="GTD4"/>
      <c r="GTE4"/>
      <c r="GTF4"/>
      <c r="GTG4"/>
      <c r="GTH4"/>
      <c r="GTI4"/>
      <c r="GTJ4"/>
      <c r="GTK4"/>
      <c r="GTL4"/>
      <c r="GTM4"/>
      <c r="GTN4"/>
      <c r="GTO4"/>
      <c r="GTP4"/>
      <c r="GTQ4"/>
      <c r="GTR4"/>
      <c r="GTS4"/>
      <c r="GTT4"/>
      <c r="GTU4"/>
      <c r="GTV4"/>
      <c r="GTW4"/>
      <c r="GTX4"/>
      <c r="GTY4"/>
      <c r="GTZ4"/>
      <c r="GUA4"/>
      <c r="GUB4"/>
      <c r="GUC4"/>
      <c r="GUD4"/>
      <c r="GUE4"/>
      <c r="GUF4"/>
      <c r="GUG4"/>
      <c r="GUH4"/>
      <c r="GUI4"/>
      <c r="GUJ4"/>
      <c r="GUK4"/>
      <c r="GUL4"/>
      <c r="GUM4"/>
      <c r="GUN4"/>
      <c r="GUO4"/>
      <c r="GUP4"/>
      <c r="GUQ4"/>
      <c r="GUR4"/>
      <c r="GUS4"/>
      <c r="GUT4"/>
      <c r="GUU4"/>
      <c r="GUV4"/>
      <c r="GUW4"/>
      <c r="GUX4"/>
      <c r="GUY4"/>
      <c r="GUZ4"/>
      <c r="GVA4"/>
      <c r="GVB4"/>
      <c r="GVC4"/>
      <c r="GVD4"/>
      <c r="GVE4"/>
      <c r="GVF4"/>
      <c r="GVG4"/>
      <c r="GVH4"/>
      <c r="GVI4"/>
      <c r="GVJ4"/>
      <c r="GVK4"/>
      <c r="GVL4"/>
      <c r="GVM4"/>
      <c r="GVN4"/>
      <c r="GVO4"/>
      <c r="GVP4"/>
      <c r="GVQ4"/>
      <c r="GVR4"/>
      <c r="GVS4"/>
      <c r="GVT4"/>
      <c r="GVU4"/>
      <c r="GVV4"/>
      <c r="GVW4"/>
      <c r="GVX4"/>
      <c r="GVY4"/>
      <c r="GVZ4"/>
      <c r="GWA4"/>
      <c r="GWB4"/>
      <c r="GWC4"/>
      <c r="GWD4"/>
      <c r="GWE4"/>
      <c r="GWF4"/>
      <c r="GWG4"/>
      <c r="GWH4"/>
      <c r="GWI4"/>
      <c r="GWJ4"/>
      <c r="GWK4"/>
      <c r="GWL4"/>
      <c r="GWM4"/>
      <c r="GWN4"/>
      <c r="GWO4"/>
      <c r="GWP4"/>
      <c r="GWQ4"/>
      <c r="GWR4"/>
      <c r="GWS4"/>
      <c r="GWT4"/>
      <c r="GWU4"/>
      <c r="GWV4"/>
      <c r="GWW4"/>
      <c r="GWX4"/>
      <c r="GWY4"/>
      <c r="GWZ4"/>
      <c r="GXA4"/>
      <c r="GXB4"/>
      <c r="GXC4"/>
      <c r="GXD4"/>
      <c r="GXE4"/>
      <c r="GXF4"/>
      <c r="GXG4"/>
      <c r="GXH4"/>
      <c r="GXI4"/>
      <c r="GXJ4"/>
      <c r="GXK4"/>
      <c r="GXL4"/>
      <c r="GXM4"/>
      <c r="GXN4"/>
      <c r="GXO4"/>
      <c r="GXP4"/>
      <c r="GXQ4"/>
      <c r="GXR4"/>
      <c r="GXS4"/>
      <c r="GXT4"/>
      <c r="GXU4"/>
      <c r="GXV4"/>
      <c r="GXW4"/>
      <c r="GXX4"/>
      <c r="GXY4"/>
      <c r="GXZ4"/>
      <c r="GYA4"/>
      <c r="GYB4"/>
      <c r="GYC4"/>
      <c r="GYD4"/>
      <c r="GYE4"/>
      <c r="GYF4"/>
      <c r="GYG4"/>
      <c r="GYH4"/>
      <c r="GYI4"/>
      <c r="GYJ4"/>
      <c r="GYK4"/>
      <c r="GYL4"/>
      <c r="GYM4"/>
      <c r="GYN4"/>
      <c r="GYO4"/>
      <c r="GYP4"/>
      <c r="GYQ4"/>
      <c r="GYR4"/>
      <c r="GYS4"/>
      <c r="GYT4"/>
      <c r="GYU4"/>
      <c r="GYV4"/>
      <c r="GYW4"/>
      <c r="GYX4"/>
      <c r="GYY4"/>
      <c r="GYZ4"/>
      <c r="GZA4"/>
      <c r="GZB4"/>
      <c r="GZC4"/>
      <c r="GZD4"/>
      <c r="GZE4"/>
      <c r="GZF4"/>
      <c r="GZG4"/>
      <c r="GZH4"/>
      <c r="GZI4"/>
      <c r="GZJ4"/>
      <c r="GZK4"/>
      <c r="GZL4"/>
      <c r="GZM4"/>
      <c r="GZN4"/>
      <c r="GZO4"/>
      <c r="GZP4"/>
      <c r="GZQ4"/>
      <c r="GZR4"/>
      <c r="GZS4"/>
      <c r="GZT4"/>
      <c r="GZU4"/>
      <c r="GZV4"/>
      <c r="GZW4"/>
      <c r="GZX4"/>
      <c r="GZY4"/>
      <c r="GZZ4"/>
      <c r="HAA4"/>
      <c r="HAB4"/>
      <c r="HAC4"/>
      <c r="HAD4"/>
      <c r="HAE4"/>
      <c r="HAF4"/>
      <c r="HAG4"/>
      <c r="HAH4"/>
      <c r="HAI4"/>
      <c r="HAJ4"/>
      <c r="HAK4"/>
      <c r="HAL4"/>
      <c r="HAM4"/>
      <c r="HAN4"/>
      <c r="HAO4"/>
      <c r="HAP4"/>
      <c r="HAQ4"/>
      <c r="HAR4"/>
      <c r="HAS4"/>
      <c r="HAT4"/>
      <c r="HAU4"/>
      <c r="HAV4"/>
      <c r="HAW4"/>
      <c r="HAX4"/>
      <c r="HAY4"/>
      <c r="HAZ4"/>
      <c r="HBA4"/>
      <c r="HBB4"/>
      <c r="HBC4"/>
      <c r="HBD4"/>
      <c r="HBE4"/>
      <c r="HBF4"/>
      <c r="HBG4"/>
      <c r="HBH4"/>
      <c r="HBI4"/>
      <c r="HBJ4"/>
      <c r="HBK4"/>
      <c r="HBL4"/>
      <c r="HBM4"/>
      <c r="HBN4"/>
      <c r="HBO4"/>
      <c r="HBP4"/>
      <c r="HBQ4"/>
      <c r="HBR4"/>
      <c r="HBS4"/>
      <c r="HBT4"/>
      <c r="HBU4"/>
      <c r="HBV4"/>
      <c r="HBW4"/>
      <c r="HBX4"/>
      <c r="HBY4"/>
      <c r="HBZ4"/>
      <c r="HCA4"/>
      <c r="HCB4"/>
      <c r="HCC4"/>
      <c r="HCD4"/>
      <c r="HCE4"/>
      <c r="HCF4"/>
      <c r="HCG4"/>
      <c r="HCH4"/>
      <c r="HCI4"/>
      <c r="HCJ4"/>
      <c r="HCK4"/>
      <c r="HCL4"/>
      <c r="HCM4"/>
      <c r="HCN4"/>
      <c r="HCO4"/>
      <c r="HCP4"/>
      <c r="HCQ4"/>
      <c r="HCR4"/>
      <c r="HCS4"/>
      <c r="HCT4"/>
      <c r="HCU4"/>
      <c r="HCV4"/>
      <c r="HCW4"/>
      <c r="HCX4"/>
      <c r="HCY4"/>
      <c r="HCZ4"/>
      <c r="HDA4"/>
      <c r="HDB4"/>
      <c r="HDC4"/>
      <c r="HDD4"/>
      <c r="HDE4"/>
      <c r="HDF4"/>
      <c r="HDG4"/>
      <c r="HDH4"/>
      <c r="HDI4"/>
      <c r="HDJ4"/>
      <c r="HDK4"/>
      <c r="HDL4"/>
      <c r="HDM4"/>
      <c r="HDN4"/>
      <c r="HDO4"/>
      <c r="HDP4"/>
      <c r="HDQ4"/>
      <c r="HDR4"/>
      <c r="HDS4"/>
      <c r="HDT4"/>
      <c r="HDU4"/>
      <c r="HDV4"/>
      <c r="HDW4"/>
      <c r="HDX4"/>
      <c r="HDY4"/>
      <c r="HDZ4"/>
      <c r="HEA4"/>
      <c r="HEB4"/>
      <c r="HEC4"/>
      <c r="HED4"/>
      <c r="HEE4"/>
      <c r="HEF4"/>
      <c r="HEG4"/>
      <c r="HEH4"/>
      <c r="HEI4"/>
      <c r="HEJ4"/>
      <c r="HEK4"/>
      <c r="HEL4"/>
      <c r="HEM4"/>
      <c r="HEN4"/>
      <c r="HEO4"/>
      <c r="HEP4"/>
      <c r="HEQ4"/>
      <c r="HER4"/>
      <c r="HES4"/>
      <c r="HET4"/>
      <c r="HEU4"/>
      <c r="HEV4"/>
      <c r="HEW4"/>
      <c r="HEX4"/>
      <c r="HEY4"/>
      <c r="HEZ4"/>
      <c r="HFA4"/>
      <c r="HFB4"/>
      <c r="HFC4"/>
      <c r="HFD4"/>
      <c r="HFE4"/>
      <c r="HFF4"/>
      <c r="HFG4"/>
      <c r="HFH4"/>
      <c r="HFI4"/>
      <c r="HFJ4"/>
      <c r="HFK4"/>
      <c r="HFL4"/>
      <c r="HFM4"/>
      <c r="HFN4"/>
      <c r="HFO4"/>
      <c r="HFP4"/>
      <c r="HFQ4"/>
      <c r="HFR4"/>
      <c r="HFS4"/>
      <c r="HFT4"/>
      <c r="HFU4"/>
      <c r="HFV4"/>
      <c r="HFW4"/>
      <c r="HFX4"/>
      <c r="HFY4"/>
      <c r="HFZ4"/>
      <c r="HGA4"/>
      <c r="HGB4"/>
      <c r="HGC4"/>
      <c r="HGD4"/>
      <c r="HGE4"/>
      <c r="HGF4"/>
      <c r="HGG4"/>
      <c r="HGH4"/>
      <c r="HGI4"/>
      <c r="HGJ4"/>
      <c r="HGK4"/>
      <c r="HGL4"/>
      <c r="HGM4"/>
      <c r="HGN4"/>
      <c r="HGO4"/>
      <c r="HGP4"/>
      <c r="HGQ4"/>
      <c r="HGR4"/>
      <c r="HGS4"/>
      <c r="HGT4"/>
      <c r="HGU4"/>
      <c r="HGV4"/>
      <c r="HGW4"/>
      <c r="HGX4"/>
      <c r="HGY4"/>
      <c r="HGZ4"/>
      <c r="HHA4"/>
      <c r="HHB4"/>
      <c r="HHC4"/>
      <c r="HHD4"/>
      <c r="HHE4"/>
      <c r="HHF4"/>
      <c r="HHG4"/>
      <c r="HHH4"/>
      <c r="HHI4"/>
      <c r="HHJ4"/>
      <c r="HHK4"/>
      <c r="HHL4"/>
      <c r="HHM4"/>
      <c r="HHN4"/>
      <c r="HHO4"/>
      <c r="HHP4"/>
      <c r="HHQ4"/>
      <c r="HHR4"/>
      <c r="HHS4"/>
      <c r="HHT4"/>
      <c r="HHU4"/>
      <c r="HHV4"/>
      <c r="HHW4"/>
      <c r="HHX4"/>
      <c r="HHY4"/>
      <c r="HHZ4"/>
      <c r="HIA4"/>
      <c r="HIB4"/>
      <c r="HIC4"/>
      <c r="HID4"/>
      <c r="HIE4"/>
      <c r="HIF4"/>
      <c r="HIG4"/>
      <c r="HIH4"/>
      <c r="HII4"/>
      <c r="HIJ4"/>
      <c r="HIK4"/>
      <c r="HIL4"/>
      <c r="HIM4"/>
      <c r="HIN4"/>
      <c r="HIO4"/>
      <c r="HIP4"/>
      <c r="HIQ4"/>
      <c r="HIR4"/>
      <c r="HIS4"/>
      <c r="HIT4"/>
      <c r="HIU4"/>
      <c r="HIV4"/>
      <c r="HIW4"/>
      <c r="HIX4"/>
      <c r="HIY4"/>
      <c r="HIZ4"/>
      <c r="HJA4"/>
      <c r="HJB4"/>
      <c r="HJC4"/>
      <c r="HJD4"/>
      <c r="HJE4"/>
      <c r="HJF4"/>
      <c r="HJG4"/>
      <c r="HJH4"/>
      <c r="HJI4"/>
      <c r="HJJ4"/>
      <c r="HJK4"/>
      <c r="HJL4"/>
      <c r="HJM4"/>
      <c r="HJN4"/>
      <c r="HJO4"/>
      <c r="HJP4"/>
      <c r="HJQ4"/>
      <c r="HJR4"/>
      <c r="HJS4"/>
      <c r="HJT4"/>
      <c r="HJU4"/>
      <c r="HJV4"/>
      <c r="HJW4"/>
      <c r="HJX4"/>
      <c r="HJY4"/>
      <c r="HJZ4"/>
      <c r="HKA4"/>
      <c r="HKB4"/>
      <c r="HKC4"/>
      <c r="HKD4"/>
      <c r="HKE4"/>
      <c r="HKF4"/>
      <c r="HKG4"/>
      <c r="HKH4"/>
      <c r="HKI4"/>
      <c r="HKJ4"/>
      <c r="HKK4"/>
      <c r="HKL4"/>
      <c r="HKM4"/>
      <c r="HKN4"/>
      <c r="HKO4"/>
      <c r="HKP4"/>
      <c r="HKQ4"/>
      <c r="HKR4"/>
      <c r="HKS4"/>
      <c r="HKT4"/>
      <c r="HKU4"/>
      <c r="HKV4"/>
      <c r="HKW4"/>
      <c r="HKX4"/>
      <c r="HKY4"/>
      <c r="HKZ4"/>
      <c r="HLA4"/>
      <c r="HLB4"/>
      <c r="HLC4"/>
      <c r="HLD4"/>
      <c r="HLE4"/>
      <c r="HLF4"/>
      <c r="HLG4"/>
      <c r="HLH4"/>
      <c r="HLI4"/>
      <c r="HLJ4"/>
      <c r="HLK4"/>
      <c r="HLL4"/>
      <c r="HLM4"/>
      <c r="HLN4"/>
      <c r="HLO4"/>
      <c r="HLP4"/>
      <c r="HLQ4"/>
      <c r="HLR4"/>
      <c r="HLS4"/>
      <c r="HLT4"/>
      <c r="HLU4"/>
      <c r="HLV4"/>
      <c r="HLW4"/>
      <c r="HLX4"/>
      <c r="HLY4"/>
      <c r="HLZ4"/>
      <c r="HMA4"/>
      <c r="HMB4"/>
      <c r="HMC4"/>
      <c r="HMD4"/>
      <c r="HME4"/>
      <c r="HMF4"/>
      <c r="HMG4"/>
      <c r="HMH4"/>
      <c r="HMI4"/>
      <c r="HMJ4"/>
      <c r="HMK4"/>
      <c r="HML4"/>
      <c r="HMM4"/>
      <c r="HMN4"/>
      <c r="HMO4"/>
      <c r="HMP4"/>
      <c r="HMQ4"/>
      <c r="HMR4"/>
      <c r="HMS4"/>
      <c r="HMT4"/>
      <c r="HMU4"/>
      <c r="HMV4"/>
      <c r="HMW4"/>
      <c r="HMX4"/>
      <c r="HMY4"/>
      <c r="HMZ4"/>
      <c r="HNA4"/>
      <c r="HNB4"/>
      <c r="HNC4"/>
      <c r="HND4"/>
      <c r="HNE4"/>
      <c r="HNF4"/>
      <c r="HNG4"/>
      <c r="HNH4"/>
      <c r="HNI4"/>
      <c r="HNJ4"/>
      <c r="HNK4"/>
      <c r="HNL4"/>
      <c r="HNM4"/>
      <c r="HNN4"/>
      <c r="HNO4"/>
      <c r="HNP4"/>
      <c r="HNQ4"/>
      <c r="HNR4"/>
      <c r="HNS4"/>
      <c r="HNT4"/>
      <c r="HNU4"/>
      <c r="HNV4"/>
      <c r="HNW4"/>
      <c r="HNX4"/>
      <c r="HNY4"/>
      <c r="HNZ4"/>
      <c r="HOA4"/>
      <c r="HOB4"/>
      <c r="HOC4"/>
      <c r="HOD4"/>
      <c r="HOE4"/>
      <c r="HOF4"/>
      <c r="HOG4"/>
      <c r="HOH4"/>
      <c r="HOI4"/>
      <c r="HOJ4"/>
      <c r="HOK4"/>
      <c r="HOL4"/>
      <c r="HOM4"/>
      <c r="HON4"/>
      <c r="HOO4"/>
      <c r="HOP4"/>
      <c r="HOQ4"/>
      <c r="HOR4"/>
      <c r="HOS4"/>
      <c r="HOT4"/>
      <c r="HOU4"/>
      <c r="HOV4"/>
      <c r="HOW4"/>
      <c r="HOX4"/>
      <c r="HOY4"/>
      <c r="HOZ4"/>
      <c r="HPA4"/>
      <c r="HPB4"/>
      <c r="HPC4"/>
      <c r="HPD4"/>
      <c r="HPE4"/>
      <c r="HPF4"/>
      <c r="HPG4"/>
      <c r="HPH4"/>
      <c r="HPI4"/>
      <c r="HPJ4"/>
      <c r="HPK4"/>
      <c r="HPL4"/>
      <c r="HPM4"/>
      <c r="HPN4"/>
      <c r="HPO4"/>
      <c r="HPP4"/>
      <c r="HPQ4"/>
      <c r="HPR4"/>
      <c r="HPS4"/>
      <c r="HPT4"/>
      <c r="HPU4"/>
      <c r="HPV4"/>
      <c r="HPW4"/>
      <c r="HPX4"/>
      <c r="HPY4"/>
      <c r="HPZ4"/>
      <c r="HQA4"/>
      <c r="HQB4"/>
      <c r="HQC4"/>
      <c r="HQD4"/>
      <c r="HQE4"/>
      <c r="HQF4"/>
      <c r="HQG4"/>
      <c r="HQH4"/>
      <c r="HQI4"/>
      <c r="HQJ4"/>
      <c r="HQK4"/>
      <c r="HQL4"/>
      <c r="HQM4"/>
      <c r="HQN4"/>
      <c r="HQO4"/>
      <c r="HQP4"/>
      <c r="HQQ4"/>
      <c r="HQR4"/>
      <c r="HQS4"/>
      <c r="HQT4"/>
      <c r="HQU4"/>
      <c r="HQV4"/>
      <c r="HQW4"/>
      <c r="HQX4"/>
      <c r="HQY4"/>
      <c r="HQZ4"/>
      <c r="HRA4"/>
      <c r="HRB4"/>
      <c r="HRC4"/>
      <c r="HRD4"/>
      <c r="HRE4"/>
      <c r="HRF4"/>
      <c r="HRG4"/>
      <c r="HRH4"/>
      <c r="HRI4"/>
      <c r="HRJ4"/>
      <c r="HRK4"/>
      <c r="HRL4"/>
      <c r="HRM4"/>
      <c r="HRN4"/>
      <c r="HRO4"/>
      <c r="HRP4"/>
      <c r="HRQ4"/>
      <c r="HRR4"/>
      <c r="HRS4"/>
      <c r="HRT4"/>
      <c r="HRU4"/>
      <c r="HRV4"/>
      <c r="HRW4"/>
      <c r="HRX4"/>
      <c r="HRY4"/>
      <c r="HRZ4"/>
      <c r="HSA4"/>
      <c r="HSB4"/>
      <c r="HSC4"/>
      <c r="HSD4"/>
      <c r="HSE4"/>
      <c r="HSF4"/>
      <c r="HSG4"/>
      <c r="HSH4"/>
      <c r="HSI4"/>
      <c r="HSJ4"/>
      <c r="HSK4"/>
      <c r="HSL4"/>
      <c r="HSM4"/>
      <c r="HSN4"/>
      <c r="HSO4"/>
      <c r="HSP4"/>
      <c r="HSQ4"/>
      <c r="HSR4"/>
      <c r="HSS4"/>
      <c r="HST4"/>
      <c r="HSU4"/>
      <c r="HSV4"/>
      <c r="HSW4"/>
      <c r="HSX4"/>
      <c r="HSY4"/>
      <c r="HSZ4"/>
      <c r="HTA4"/>
      <c r="HTB4"/>
      <c r="HTC4"/>
      <c r="HTD4"/>
      <c r="HTE4"/>
      <c r="HTF4"/>
      <c r="HTG4"/>
      <c r="HTH4"/>
      <c r="HTI4"/>
      <c r="HTJ4"/>
      <c r="HTK4"/>
      <c r="HTL4"/>
      <c r="HTM4"/>
      <c r="HTN4"/>
      <c r="HTO4"/>
      <c r="HTP4"/>
      <c r="HTQ4"/>
      <c r="HTR4"/>
      <c r="HTS4"/>
      <c r="HTT4"/>
      <c r="HTU4"/>
      <c r="HTV4"/>
      <c r="HTW4"/>
      <c r="HTX4"/>
      <c r="HTY4"/>
      <c r="HTZ4"/>
      <c r="HUA4"/>
      <c r="HUB4"/>
      <c r="HUC4"/>
      <c r="HUD4"/>
      <c r="HUE4"/>
      <c r="HUF4"/>
      <c r="HUG4"/>
      <c r="HUH4"/>
      <c r="HUI4"/>
      <c r="HUJ4"/>
      <c r="HUK4"/>
      <c r="HUL4"/>
      <c r="HUM4"/>
      <c r="HUN4"/>
      <c r="HUO4"/>
      <c r="HUP4"/>
      <c r="HUQ4"/>
      <c r="HUR4"/>
      <c r="HUS4"/>
      <c r="HUT4"/>
      <c r="HUU4"/>
      <c r="HUV4"/>
      <c r="HUW4"/>
      <c r="HUX4"/>
      <c r="HUY4"/>
      <c r="HUZ4"/>
      <c r="HVA4"/>
      <c r="HVB4"/>
      <c r="HVC4"/>
      <c r="HVD4"/>
      <c r="HVE4"/>
      <c r="HVF4"/>
      <c r="HVG4"/>
      <c r="HVH4"/>
      <c r="HVI4"/>
      <c r="HVJ4"/>
      <c r="HVK4"/>
      <c r="HVL4"/>
      <c r="HVM4"/>
      <c r="HVN4"/>
      <c r="HVO4"/>
      <c r="HVP4"/>
      <c r="HVQ4"/>
      <c r="HVR4"/>
      <c r="HVS4"/>
      <c r="HVT4"/>
      <c r="HVU4"/>
      <c r="HVV4"/>
      <c r="HVW4"/>
      <c r="HVX4"/>
      <c r="HVY4"/>
      <c r="HVZ4"/>
      <c r="HWA4"/>
      <c r="HWB4"/>
      <c r="HWC4"/>
      <c r="HWD4"/>
      <c r="HWE4"/>
      <c r="HWF4"/>
      <c r="HWG4"/>
      <c r="HWH4"/>
      <c r="HWI4"/>
      <c r="HWJ4"/>
      <c r="HWK4"/>
      <c r="HWL4"/>
      <c r="HWM4"/>
      <c r="HWN4"/>
      <c r="HWO4"/>
      <c r="HWP4"/>
      <c r="HWQ4"/>
      <c r="HWR4"/>
      <c r="HWS4"/>
      <c r="HWT4"/>
      <c r="HWU4"/>
      <c r="HWV4"/>
      <c r="HWW4"/>
      <c r="HWX4"/>
      <c r="HWY4"/>
      <c r="HWZ4"/>
      <c r="HXA4"/>
      <c r="HXB4"/>
      <c r="HXC4"/>
      <c r="HXD4"/>
      <c r="HXE4"/>
      <c r="HXF4"/>
      <c r="HXG4"/>
      <c r="HXH4"/>
      <c r="HXI4"/>
      <c r="HXJ4"/>
      <c r="HXK4"/>
      <c r="HXL4"/>
      <c r="HXM4"/>
      <c r="HXN4"/>
      <c r="HXO4"/>
      <c r="HXP4"/>
      <c r="HXQ4"/>
      <c r="HXR4"/>
      <c r="HXS4"/>
      <c r="HXT4"/>
      <c r="HXU4"/>
      <c r="HXV4"/>
      <c r="HXW4"/>
      <c r="HXX4"/>
      <c r="HXY4"/>
      <c r="HXZ4"/>
      <c r="HYA4"/>
      <c r="HYB4"/>
      <c r="HYC4"/>
      <c r="HYD4"/>
      <c r="HYE4"/>
      <c r="HYF4"/>
      <c r="HYG4"/>
      <c r="HYH4"/>
      <c r="HYI4"/>
      <c r="HYJ4"/>
      <c r="HYK4"/>
      <c r="HYL4"/>
      <c r="HYM4"/>
      <c r="HYN4"/>
      <c r="HYO4"/>
      <c r="HYP4"/>
      <c r="HYQ4"/>
      <c r="HYR4"/>
      <c r="HYS4"/>
      <c r="HYT4"/>
      <c r="HYU4"/>
      <c r="HYV4"/>
      <c r="HYW4"/>
      <c r="HYX4"/>
      <c r="HYY4"/>
      <c r="HYZ4"/>
      <c r="HZA4"/>
      <c r="HZB4"/>
      <c r="HZC4"/>
      <c r="HZD4"/>
      <c r="HZE4"/>
      <c r="HZF4"/>
      <c r="HZG4"/>
      <c r="HZH4"/>
      <c r="HZI4"/>
      <c r="HZJ4"/>
      <c r="HZK4"/>
      <c r="HZL4"/>
      <c r="HZM4"/>
      <c r="HZN4"/>
      <c r="HZO4"/>
      <c r="HZP4"/>
      <c r="HZQ4"/>
      <c r="HZR4"/>
      <c r="HZS4"/>
      <c r="HZT4"/>
      <c r="HZU4"/>
      <c r="HZV4"/>
      <c r="HZW4"/>
      <c r="HZX4"/>
      <c r="HZY4"/>
      <c r="HZZ4"/>
      <c r="IAA4"/>
      <c r="IAB4"/>
      <c r="IAC4"/>
      <c r="IAD4"/>
      <c r="IAE4"/>
      <c r="IAF4"/>
      <c r="IAG4"/>
      <c r="IAH4"/>
      <c r="IAI4"/>
      <c r="IAJ4"/>
      <c r="IAK4"/>
      <c r="IAL4"/>
      <c r="IAM4"/>
      <c r="IAN4"/>
      <c r="IAO4"/>
      <c r="IAP4"/>
      <c r="IAQ4"/>
      <c r="IAR4"/>
      <c r="IAS4"/>
      <c r="IAT4"/>
      <c r="IAU4"/>
      <c r="IAV4"/>
      <c r="IAW4"/>
      <c r="IAX4"/>
      <c r="IAY4"/>
      <c r="IAZ4"/>
      <c r="IBA4"/>
      <c r="IBB4"/>
      <c r="IBC4"/>
      <c r="IBD4"/>
      <c r="IBE4"/>
      <c r="IBF4"/>
      <c r="IBG4"/>
      <c r="IBH4"/>
      <c r="IBI4"/>
      <c r="IBJ4"/>
      <c r="IBK4"/>
      <c r="IBL4"/>
      <c r="IBM4"/>
      <c r="IBN4"/>
      <c r="IBO4"/>
      <c r="IBP4"/>
      <c r="IBQ4"/>
      <c r="IBR4"/>
      <c r="IBS4"/>
      <c r="IBT4"/>
      <c r="IBU4"/>
      <c r="IBV4"/>
      <c r="IBW4"/>
      <c r="IBX4"/>
      <c r="IBY4"/>
      <c r="IBZ4"/>
      <c r="ICA4"/>
      <c r="ICB4"/>
      <c r="ICC4"/>
      <c r="ICD4"/>
      <c r="ICE4"/>
      <c r="ICF4"/>
      <c r="ICG4"/>
      <c r="ICH4"/>
      <c r="ICI4"/>
      <c r="ICJ4"/>
      <c r="ICK4"/>
      <c r="ICL4"/>
      <c r="ICM4"/>
      <c r="ICN4"/>
      <c r="ICO4"/>
      <c r="ICP4"/>
      <c r="ICQ4"/>
      <c r="ICR4"/>
      <c r="ICS4"/>
      <c r="ICT4"/>
      <c r="ICU4"/>
      <c r="ICV4"/>
      <c r="ICW4"/>
      <c r="ICX4"/>
      <c r="ICY4"/>
      <c r="ICZ4"/>
      <c r="IDA4"/>
      <c r="IDB4"/>
      <c r="IDC4"/>
      <c r="IDD4"/>
      <c r="IDE4"/>
      <c r="IDF4"/>
      <c r="IDG4"/>
      <c r="IDH4"/>
      <c r="IDI4"/>
      <c r="IDJ4"/>
      <c r="IDK4"/>
      <c r="IDL4"/>
      <c r="IDM4"/>
      <c r="IDN4"/>
      <c r="IDO4"/>
      <c r="IDP4"/>
      <c r="IDQ4"/>
      <c r="IDR4"/>
      <c r="IDS4"/>
      <c r="IDT4"/>
      <c r="IDU4"/>
      <c r="IDV4"/>
      <c r="IDW4"/>
      <c r="IDX4"/>
      <c r="IDY4"/>
      <c r="IDZ4"/>
      <c r="IEA4"/>
      <c r="IEB4"/>
      <c r="IEC4"/>
      <c r="IED4"/>
      <c r="IEE4"/>
      <c r="IEF4"/>
      <c r="IEG4"/>
      <c r="IEH4"/>
      <c r="IEI4"/>
      <c r="IEJ4"/>
      <c r="IEK4"/>
      <c r="IEL4"/>
      <c r="IEM4"/>
      <c r="IEN4"/>
      <c r="IEO4"/>
      <c r="IEP4"/>
      <c r="IEQ4"/>
      <c r="IER4"/>
      <c r="IES4"/>
      <c r="IET4"/>
      <c r="IEU4"/>
      <c r="IEV4"/>
      <c r="IEW4"/>
      <c r="IEX4"/>
      <c r="IEY4"/>
      <c r="IEZ4"/>
      <c r="IFA4"/>
      <c r="IFB4"/>
      <c r="IFC4"/>
      <c r="IFD4"/>
      <c r="IFE4"/>
      <c r="IFF4"/>
      <c r="IFG4"/>
      <c r="IFH4"/>
      <c r="IFI4"/>
      <c r="IFJ4"/>
      <c r="IFK4"/>
      <c r="IFL4"/>
      <c r="IFM4"/>
      <c r="IFN4"/>
      <c r="IFO4"/>
      <c r="IFP4"/>
      <c r="IFQ4"/>
      <c r="IFR4"/>
      <c r="IFS4"/>
      <c r="IFT4"/>
      <c r="IFU4"/>
      <c r="IFV4"/>
      <c r="IFW4"/>
      <c r="IFX4"/>
      <c r="IFY4"/>
      <c r="IFZ4"/>
      <c r="IGA4"/>
      <c r="IGB4"/>
      <c r="IGC4"/>
      <c r="IGD4"/>
      <c r="IGE4"/>
      <c r="IGF4"/>
      <c r="IGG4"/>
      <c r="IGH4"/>
      <c r="IGI4"/>
      <c r="IGJ4"/>
      <c r="IGK4"/>
      <c r="IGL4"/>
      <c r="IGM4"/>
      <c r="IGN4"/>
      <c r="IGO4"/>
      <c r="IGP4"/>
      <c r="IGQ4"/>
      <c r="IGR4"/>
      <c r="IGS4"/>
      <c r="IGT4"/>
      <c r="IGU4"/>
      <c r="IGV4"/>
      <c r="IGW4"/>
      <c r="IGX4"/>
      <c r="IGY4"/>
      <c r="IGZ4"/>
      <c r="IHA4"/>
      <c r="IHB4"/>
      <c r="IHC4"/>
      <c r="IHD4"/>
      <c r="IHE4"/>
      <c r="IHF4"/>
      <c r="IHG4"/>
      <c r="IHH4"/>
      <c r="IHI4"/>
      <c r="IHJ4"/>
      <c r="IHK4"/>
      <c r="IHL4"/>
      <c r="IHM4"/>
      <c r="IHN4"/>
      <c r="IHO4"/>
      <c r="IHP4"/>
      <c r="IHQ4"/>
      <c r="IHR4"/>
      <c r="IHS4"/>
      <c r="IHT4"/>
      <c r="IHU4"/>
      <c r="IHV4"/>
      <c r="IHW4"/>
      <c r="IHX4"/>
      <c r="IHY4"/>
      <c r="IHZ4"/>
      <c r="IIA4"/>
      <c r="IIB4"/>
      <c r="IIC4"/>
      <c r="IID4"/>
      <c r="IIE4"/>
      <c r="IIF4"/>
      <c r="IIG4"/>
      <c r="IIH4"/>
      <c r="III4"/>
      <c r="IIJ4"/>
      <c r="IIK4"/>
      <c r="IIL4"/>
      <c r="IIM4"/>
      <c r="IIN4"/>
      <c r="IIO4"/>
      <c r="IIP4"/>
      <c r="IIQ4"/>
      <c r="IIR4"/>
      <c r="IIS4"/>
      <c r="IIT4"/>
      <c r="IIU4"/>
      <c r="IIV4"/>
      <c r="IIW4"/>
      <c r="IIX4"/>
      <c r="IIY4"/>
      <c r="IIZ4"/>
      <c r="IJA4"/>
      <c r="IJB4"/>
      <c r="IJC4"/>
      <c r="IJD4"/>
      <c r="IJE4"/>
      <c r="IJF4"/>
      <c r="IJG4"/>
      <c r="IJH4"/>
      <c r="IJI4"/>
      <c r="IJJ4"/>
      <c r="IJK4"/>
      <c r="IJL4"/>
      <c r="IJM4"/>
      <c r="IJN4"/>
      <c r="IJO4"/>
      <c r="IJP4"/>
      <c r="IJQ4"/>
      <c r="IJR4"/>
      <c r="IJS4"/>
      <c r="IJT4"/>
      <c r="IJU4"/>
      <c r="IJV4"/>
      <c r="IJW4"/>
      <c r="IJX4"/>
      <c r="IJY4"/>
      <c r="IJZ4"/>
      <c r="IKA4"/>
      <c r="IKB4"/>
      <c r="IKC4"/>
      <c r="IKD4"/>
      <c r="IKE4"/>
      <c r="IKF4"/>
      <c r="IKG4"/>
      <c r="IKH4"/>
      <c r="IKI4"/>
      <c r="IKJ4"/>
      <c r="IKK4"/>
      <c r="IKL4"/>
      <c r="IKM4"/>
      <c r="IKN4"/>
      <c r="IKO4"/>
      <c r="IKP4"/>
      <c r="IKQ4"/>
      <c r="IKR4"/>
      <c r="IKS4"/>
      <c r="IKT4"/>
      <c r="IKU4"/>
      <c r="IKV4"/>
      <c r="IKW4"/>
      <c r="IKX4"/>
      <c r="IKY4"/>
      <c r="IKZ4"/>
      <c r="ILA4"/>
      <c r="ILB4"/>
      <c r="ILC4"/>
      <c r="ILD4"/>
      <c r="ILE4"/>
      <c r="ILF4"/>
      <c r="ILG4"/>
      <c r="ILH4"/>
      <c r="ILI4"/>
      <c r="ILJ4"/>
      <c r="ILK4"/>
      <c r="ILL4"/>
      <c r="ILM4"/>
      <c r="ILN4"/>
      <c r="ILO4"/>
      <c r="ILP4"/>
      <c r="ILQ4"/>
      <c r="ILR4"/>
      <c r="ILS4"/>
      <c r="ILT4"/>
      <c r="ILU4"/>
      <c r="ILV4"/>
      <c r="ILW4"/>
      <c r="ILX4"/>
      <c r="ILY4"/>
      <c r="ILZ4"/>
      <c r="IMA4"/>
      <c r="IMB4"/>
      <c r="IMC4"/>
      <c r="IMD4"/>
      <c r="IME4"/>
      <c r="IMF4"/>
      <c r="IMG4"/>
      <c r="IMH4"/>
      <c r="IMI4"/>
      <c r="IMJ4"/>
      <c r="IMK4"/>
      <c r="IML4"/>
      <c r="IMM4"/>
      <c r="IMN4"/>
      <c r="IMO4"/>
      <c r="IMP4"/>
      <c r="IMQ4"/>
      <c r="IMR4"/>
      <c r="IMS4"/>
      <c r="IMT4"/>
      <c r="IMU4"/>
      <c r="IMV4"/>
      <c r="IMW4"/>
      <c r="IMX4"/>
      <c r="IMY4"/>
      <c r="IMZ4"/>
      <c r="INA4"/>
      <c r="INB4"/>
      <c r="INC4"/>
      <c r="IND4"/>
      <c r="INE4"/>
      <c r="INF4"/>
      <c r="ING4"/>
      <c r="INH4"/>
      <c r="INI4"/>
      <c r="INJ4"/>
      <c r="INK4"/>
      <c r="INL4"/>
      <c r="INM4"/>
      <c r="INN4"/>
      <c r="INO4"/>
      <c r="INP4"/>
      <c r="INQ4"/>
      <c r="INR4"/>
      <c r="INS4"/>
      <c r="INT4"/>
      <c r="INU4"/>
      <c r="INV4"/>
      <c r="INW4"/>
      <c r="INX4"/>
      <c r="INY4"/>
      <c r="INZ4"/>
      <c r="IOA4"/>
      <c r="IOB4"/>
      <c r="IOC4"/>
      <c r="IOD4"/>
      <c r="IOE4"/>
      <c r="IOF4"/>
      <c r="IOG4"/>
      <c r="IOH4"/>
      <c r="IOI4"/>
      <c r="IOJ4"/>
      <c r="IOK4"/>
      <c r="IOL4"/>
      <c r="IOM4"/>
      <c r="ION4"/>
      <c r="IOO4"/>
      <c r="IOP4"/>
      <c r="IOQ4"/>
      <c r="IOR4"/>
      <c r="IOS4"/>
      <c r="IOT4"/>
      <c r="IOU4"/>
      <c r="IOV4"/>
      <c r="IOW4"/>
      <c r="IOX4"/>
      <c r="IOY4"/>
      <c r="IOZ4"/>
      <c r="IPA4"/>
      <c r="IPB4"/>
      <c r="IPC4"/>
      <c r="IPD4"/>
      <c r="IPE4"/>
      <c r="IPF4"/>
      <c r="IPG4"/>
      <c r="IPH4"/>
      <c r="IPI4"/>
      <c r="IPJ4"/>
      <c r="IPK4"/>
      <c r="IPL4"/>
      <c r="IPM4"/>
      <c r="IPN4"/>
      <c r="IPO4"/>
      <c r="IPP4"/>
      <c r="IPQ4"/>
      <c r="IPR4"/>
      <c r="IPS4"/>
      <c r="IPT4"/>
      <c r="IPU4"/>
      <c r="IPV4"/>
      <c r="IPW4"/>
      <c r="IPX4"/>
      <c r="IPY4"/>
      <c r="IPZ4"/>
      <c r="IQA4"/>
      <c r="IQB4"/>
      <c r="IQC4"/>
      <c r="IQD4"/>
      <c r="IQE4"/>
      <c r="IQF4"/>
      <c r="IQG4"/>
      <c r="IQH4"/>
      <c r="IQI4"/>
      <c r="IQJ4"/>
      <c r="IQK4"/>
      <c r="IQL4"/>
      <c r="IQM4"/>
      <c r="IQN4"/>
      <c r="IQO4"/>
      <c r="IQP4"/>
      <c r="IQQ4"/>
      <c r="IQR4"/>
      <c r="IQS4"/>
      <c r="IQT4"/>
      <c r="IQU4"/>
      <c r="IQV4"/>
      <c r="IQW4"/>
      <c r="IQX4"/>
      <c r="IQY4"/>
      <c r="IQZ4"/>
      <c r="IRA4"/>
      <c r="IRB4"/>
      <c r="IRC4"/>
      <c r="IRD4"/>
      <c r="IRE4"/>
      <c r="IRF4"/>
      <c r="IRG4"/>
      <c r="IRH4"/>
      <c r="IRI4"/>
      <c r="IRJ4"/>
      <c r="IRK4"/>
      <c r="IRL4"/>
      <c r="IRM4"/>
      <c r="IRN4"/>
      <c r="IRO4"/>
      <c r="IRP4"/>
      <c r="IRQ4"/>
      <c r="IRR4"/>
      <c r="IRS4"/>
      <c r="IRT4"/>
      <c r="IRU4"/>
      <c r="IRV4"/>
      <c r="IRW4"/>
      <c r="IRX4"/>
      <c r="IRY4"/>
      <c r="IRZ4"/>
      <c r="ISA4"/>
      <c r="ISB4"/>
      <c r="ISC4"/>
      <c r="ISD4"/>
      <c r="ISE4"/>
      <c r="ISF4"/>
      <c r="ISG4"/>
      <c r="ISH4"/>
      <c r="ISI4"/>
      <c r="ISJ4"/>
      <c r="ISK4"/>
      <c r="ISL4"/>
      <c r="ISM4"/>
      <c r="ISN4"/>
      <c r="ISO4"/>
      <c r="ISP4"/>
      <c r="ISQ4"/>
      <c r="ISR4"/>
      <c r="ISS4"/>
      <c r="IST4"/>
      <c r="ISU4"/>
      <c r="ISV4"/>
      <c r="ISW4"/>
      <c r="ISX4"/>
      <c r="ISY4"/>
      <c r="ISZ4"/>
      <c r="ITA4"/>
      <c r="ITB4"/>
      <c r="ITC4"/>
      <c r="ITD4"/>
      <c r="ITE4"/>
      <c r="ITF4"/>
      <c r="ITG4"/>
      <c r="ITH4"/>
      <c r="ITI4"/>
      <c r="ITJ4"/>
      <c r="ITK4"/>
      <c r="ITL4"/>
      <c r="ITM4"/>
      <c r="ITN4"/>
      <c r="ITO4"/>
      <c r="ITP4"/>
      <c r="ITQ4"/>
      <c r="ITR4"/>
      <c r="ITS4"/>
      <c r="ITT4"/>
      <c r="ITU4"/>
      <c r="ITV4"/>
      <c r="ITW4"/>
      <c r="ITX4"/>
      <c r="ITY4"/>
      <c r="ITZ4"/>
      <c r="IUA4"/>
      <c r="IUB4"/>
      <c r="IUC4"/>
      <c r="IUD4"/>
      <c r="IUE4"/>
      <c r="IUF4"/>
      <c r="IUG4"/>
      <c r="IUH4"/>
      <c r="IUI4"/>
      <c r="IUJ4"/>
      <c r="IUK4"/>
      <c r="IUL4"/>
      <c r="IUM4"/>
      <c r="IUN4"/>
      <c r="IUO4"/>
      <c r="IUP4"/>
      <c r="IUQ4"/>
      <c r="IUR4"/>
      <c r="IUS4"/>
      <c r="IUT4"/>
      <c r="IUU4"/>
      <c r="IUV4"/>
      <c r="IUW4"/>
      <c r="IUX4"/>
      <c r="IUY4"/>
      <c r="IUZ4"/>
      <c r="IVA4"/>
      <c r="IVB4"/>
      <c r="IVC4"/>
      <c r="IVD4"/>
      <c r="IVE4"/>
      <c r="IVF4"/>
      <c r="IVG4"/>
      <c r="IVH4"/>
      <c r="IVI4"/>
      <c r="IVJ4"/>
      <c r="IVK4"/>
      <c r="IVL4"/>
      <c r="IVM4"/>
      <c r="IVN4"/>
      <c r="IVO4"/>
      <c r="IVP4"/>
      <c r="IVQ4"/>
      <c r="IVR4"/>
      <c r="IVS4"/>
      <c r="IVT4"/>
      <c r="IVU4"/>
      <c r="IVV4"/>
      <c r="IVW4"/>
      <c r="IVX4"/>
      <c r="IVY4"/>
      <c r="IVZ4"/>
      <c r="IWA4"/>
      <c r="IWB4"/>
      <c r="IWC4"/>
      <c r="IWD4"/>
      <c r="IWE4"/>
      <c r="IWF4"/>
      <c r="IWG4"/>
      <c r="IWH4"/>
      <c r="IWI4"/>
      <c r="IWJ4"/>
      <c r="IWK4"/>
      <c r="IWL4"/>
      <c r="IWM4"/>
      <c r="IWN4"/>
      <c r="IWO4"/>
      <c r="IWP4"/>
      <c r="IWQ4"/>
      <c r="IWR4"/>
      <c r="IWS4"/>
      <c r="IWT4"/>
      <c r="IWU4"/>
      <c r="IWV4"/>
      <c r="IWW4"/>
      <c r="IWX4"/>
      <c r="IWY4"/>
      <c r="IWZ4"/>
      <c r="IXA4"/>
      <c r="IXB4"/>
      <c r="IXC4"/>
      <c r="IXD4"/>
      <c r="IXE4"/>
      <c r="IXF4"/>
      <c r="IXG4"/>
      <c r="IXH4"/>
      <c r="IXI4"/>
      <c r="IXJ4"/>
      <c r="IXK4"/>
      <c r="IXL4"/>
      <c r="IXM4"/>
      <c r="IXN4"/>
      <c r="IXO4"/>
      <c r="IXP4"/>
      <c r="IXQ4"/>
      <c r="IXR4"/>
      <c r="IXS4"/>
      <c r="IXT4"/>
      <c r="IXU4"/>
      <c r="IXV4"/>
      <c r="IXW4"/>
      <c r="IXX4"/>
      <c r="IXY4"/>
      <c r="IXZ4"/>
      <c r="IYA4"/>
      <c r="IYB4"/>
      <c r="IYC4"/>
      <c r="IYD4"/>
      <c r="IYE4"/>
      <c r="IYF4"/>
      <c r="IYG4"/>
      <c r="IYH4"/>
      <c r="IYI4"/>
      <c r="IYJ4"/>
      <c r="IYK4"/>
      <c r="IYL4"/>
      <c r="IYM4"/>
      <c r="IYN4"/>
      <c r="IYO4"/>
      <c r="IYP4"/>
      <c r="IYQ4"/>
      <c r="IYR4"/>
      <c r="IYS4"/>
      <c r="IYT4"/>
      <c r="IYU4"/>
      <c r="IYV4"/>
      <c r="IYW4"/>
      <c r="IYX4"/>
      <c r="IYY4"/>
      <c r="IYZ4"/>
      <c r="IZA4"/>
      <c r="IZB4"/>
      <c r="IZC4"/>
      <c r="IZD4"/>
      <c r="IZE4"/>
      <c r="IZF4"/>
      <c r="IZG4"/>
      <c r="IZH4"/>
      <c r="IZI4"/>
      <c r="IZJ4"/>
      <c r="IZK4"/>
      <c r="IZL4"/>
      <c r="IZM4"/>
      <c r="IZN4"/>
      <c r="IZO4"/>
      <c r="IZP4"/>
      <c r="IZQ4"/>
      <c r="IZR4"/>
      <c r="IZS4"/>
      <c r="IZT4"/>
      <c r="IZU4"/>
      <c r="IZV4"/>
      <c r="IZW4"/>
      <c r="IZX4"/>
      <c r="IZY4"/>
      <c r="IZZ4"/>
      <c r="JAA4"/>
      <c r="JAB4"/>
      <c r="JAC4"/>
      <c r="JAD4"/>
      <c r="JAE4"/>
      <c r="JAF4"/>
      <c r="JAG4"/>
      <c r="JAH4"/>
      <c r="JAI4"/>
      <c r="JAJ4"/>
      <c r="JAK4"/>
      <c r="JAL4"/>
      <c r="JAM4"/>
      <c r="JAN4"/>
      <c r="JAO4"/>
      <c r="JAP4"/>
      <c r="JAQ4"/>
      <c r="JAR4"/>
      <c r="JAS4"/>
      <c r="JAT4"/>
      <c r="JAU4"/>
      <c r="JAV4"/>
      <c r="JAW4"/>
      <c r="JAX4"/>
      <c r="JAY4"/>
      <c r="JAZ4"/>
      <c r="JBA4"/>
      <c r="JBB4"/>
      <c r="JBC4"/>
      <c r="JBD4"/>
      <c r="JBE4"/>
      <c r="JBF4"/>
      <c r="JBG4"/>
      <c r="JBH4"/>
      <c r="JBI4"/>
      <c r="JBJ4"/>
      <c r="JBK4"/>
      <c r="JBL4"/>
      <c r="JBM4"/>
      <c r="JBN4"/>
      <c r="JBO4"/>
      <c r="JBP4"/>
      <c r="JBQ4"/>
      <c r="JBR4"/>
      <c r="JBS4"/>
      <c r="JBT4"/>
      <c r="JBU4"/>
      <c r="JBV4"/>
      <c r="JBW4"/>
      <c r="JBX4"/>
      <c r="JBY4"/>
      <c r="JBZ4"/>
      <c r="JCA4"/>
      <c r="JCB4"/>
      <c r="JCC4"/>
      <c r="JCD4"/>
      <c r="JCE4"/>
      <c r="JCF4"/>
      <c r="JCG4"/>
      <c r="JCH4"/>
      <c r="JCI4"/>
      <c r="JCJ4"/>
      <c r="JCK4"/>
      <c r="JCL4"/>
      <c r="JCM4"/>
      <c r="JCN4"/>
      <c r="JCO4"/>
      <c r="JCP4"/>
      <c r="JCQ4"/>
      <c r="JCR4"/>
      <c r="JCS4"/>
      <c r="JCT4"/>
      <c r="JCU4"/>
      <c r="JCV4"/>
      <c r="JCW4"/>
      <c r="JCX4"/>
      <c r="JCY4"/>
      <c r="JCZ4"/>
      <c r="JDA4"/>
      <c r="JDB4"/>
      <c r="JDC4"/>
      <c r="JDD4"/>
      <c r="JDE4"/>
      <c r="JDF4"/>
      <c r="JDG4"/>
      <c r="JDH4"/>
      <c r="JDI4"/>
      <c r="JDJ4"/>
      <c r="JDK4"/>
      <c r="JDL4"/>
      <c r="JDM4"/>
      <c r="JDN4"/>
      <c r="JDO4"/>
      <c r="JDP4"/>
      <c r="JDQ4"/>
      <c r="JDR4"/>
      <c r="JDS4"/>
      <c r="JDT4"/>
      <c r="JDU4"/>
      <c r="JDV4"/>
      <c r="JDW4"/>
      <c r="JDX4"/>
      <c r="JDY4"/>
      <c r="JDZ4"/>
      <c r="JEA4"/>
      <c r="JEB4"/>
      <c r="JEC4"/>
      <c r="JED4"/>
      <c r="JEE4"/>
      <c r="JEF4"/>
      <c r="JEG4"/>
      <c r="JEH4"/>
      <c r="JEI4"/>
      <c r="JEJ4"/>
      <c r="JEK4"/>
      <c r="JEL4"/>
      <c r="JEM4"/>
      <c r="JEN4"/>
      <c r="JEO4"/>
      <c r="JEP4"/>
      <c r="JEQ4"/>
      <c r="JER4"/>
      <c r="JES4"/>
      <c r="JET4"/>
      <c r="JEU4"/>
      <c r="JEV4"/>
      <c r="JEW4"/>
      <c r="JEX4"/>
      <c r="JEY4"/>
      <c r="JEZ4"/>
      <c r="JFA4"/>
      <c r="JFB4"/>
      <c r="JFC4"/>
      <c r="JFD4"/>
      <c r="JFE4"/>
      <c r="JFF4"/>
      <c r="JFG4"/>
      <c r="JFH4"/>
      <c r="JFI4"/>
      <c r="JFJ4"/>
      <c r="JFK4"/>
      <c r="JFL4"/>
      <c r="JFM4"/>
      <c r="JFN4"/>
      <c r="JFO4"/>
      <c r="JFP4"/>
      <c r="JFQ4"/>
      <c r="JFR4"/>
      <c r="JFS4"/>
      <c r="JFT4"/>
      <c r="JFU4"/>
      <c r="JFV4"/>
      <c r="JFW4"/>
      <c r="JFX4"/>
      <c r="JFY4"/>
      <c r="JFZ4"/>
      <c r="JGA4"/>
      <c r="JGB4"/>
      <c r="JGC4"/>
      <c r="JGD4"/>
      <c r="JGE4"/>
      <c r="JGF4"/>
      <c r="JGG4"/>
      <c r="JGH4"/>
      <c r="JGI4"/>
      <c r="JGJ4"/>
      <c r="JGK4"/>
      <c r="JGL4"/>
      <c r="JGM4"/>
      <c r="JGN4"/>
      <c r="JGO4"/>
      <c r="JGP4"/>
      <c r="JGQ4"/>
      <c r="JGR4"/>
      <c r="JGS4"/>
      <c r="JGT4"/>
      <c r="JGU4"/>
      <c r="JGV4"/>
      <c r="JGW4"/>
      <c r="JGX4"/>
      <c r="JGY4"/>
      <c r="JGZ4"/>
      <c r="JHA4"/>
      <c r="JHB4"/>
      <c r="JHC4"/>
      <c r="JHD4"/>
      <c r="JHE4"/>
      <c r="JHF4"/>
      <c r="JHG4"/>
      <c r="JHH4"/>
      <c r="JHI4"/>
      <c r="JHJ4"/>
      <c r="JHK4"/>
      <c r="JHL4"/>
      <c r="JHM4"/>
      <c r="JHN4"/>
      <c r="JHO4"/>
      <c r="JHP4"/>
      <c r="JHQ4"/>
      <c r="JHR4"/>
      <c r="JHS4"/>
      <c r="JHT4"/>
      <c r="JHU4"/>
      <c r="JHV4"/>
      <c r="JHW4"/>
      <c r="JHX4"/>
      <c r="JHY4"/>
      <c r="JHZ4"/>
      <c r="JIA4"/>
      <c r="JIB4"/>
      <c r="JIC4"/>
      <c r="JID4"/>
      <c r="JIE4"/>
      <c r="JIF4"/>
      <c r="JIG4"/>
      <c r="JIH4"/>
      <c r="JII4"/>
      <c r="JIJ4"/>
      <c r="JIK4"/>
      <c r="JIL4"/>
      <c r="JIM4"/>
      <c r="JIN4"/>
      <c r="JIO4"/>
      <c r="JIP4"/>
      <c r="JIQ4"/>
      <c r="JIR4"/>
      <c r="JIS4"/>
      <c r="JIT4"/>
      <c r="JIU4"/>
      <c r="JIV4"/>
      <c r="JIW4"/>
      <c r="JIX4"/>
      <c r="JIY4"/>
      <c r="JIZ4"/>
      <c r="JJA4"/>
      <c r="JJB4"/>
      <c r="JJC4"/>
      <c r="JJD4"/>
      <c r="JJE4"/>
      <c r="JJF4"/>
      <c r="JJG4"/>
      <c r="JJH4"/>
      <c r="JJI4"/>
      <c r="JJJ4"/>
      <c r="JJK4"/>
      <c r="JJL4"/>
      <c r="JJM4"/>
      <c r="JJN4"/>
      <c r="JJO4"/>
      <c r="JJP4"/>
      <c r="JJQ4"/>
      <c r="JJR4"/>
      <c r="JJS4"/>
      <c r="JJT4"/>
      <c r="JJU4"/>
      <c r="JJV4"/>
      <c r="JJW4"/>
      <c r="JJX4"/>
      <c r="JJY4"/>
      <c r="JJZ4"/>
      <c r="JKA4"/>
      <c r="JKB4"/>
      <c r="JKC4"/>
      <c r="JKD4"/>
      <c r="JKE4"/>
      <c r="JKF4"/>
      <c r="JKG4"/>
      <c r="JKH4"/>
      <c r="JKI4"/>
      <c r="JKJ4"/>
      <c r="JKK4"/>
      <c r="JKL4"/>
      <c r="JKM4"/>
      <c r="JKN4"/>
      <c r="JKO4"/>
      <c r="JKP4"/>
      <c r="JKQ4"/>
      <c r="JKR4"/>
      <c r="JKS4"/>
      <c r="JKT4"/>
      <c r="JKU4"/>
      <c r="JKV4"/>
      <c r="JKW4"/>
      <c r="JKX4"/>
      <c r="JKY4"/>
      <c r="JKZ4"/>
      <c r="JLA4"/>
      <c r="JLB4"/>
      <c r="JLC4"/>
      <c r="JLD4"/>
      <c r="JLE4"/>
      <c r="JLF4"/>
      <c r="JLG4"/>
      <c r="JLH4"/>
      <c r="JLI4"/>
      <c r="JLJ4"/>
      <c r="JLK4"/>
      <c r="JLL4"/>
      <c r="JLM4"/>
      <c r="JLN4"/>
      <c r="JLO4"/>
      <c r="JLP4"/>
      <c r="JLQ4"/>
      <c r="JLR4"/>
      <c r="JLS4"/>
      <c r="JLT4"/>
      <c r="JLU4"/>
      <c r="JLV4"/>
      <c r="JLW4"/>
      <c r="JLX4"/>
      <c r="JLY4"/>
      <c r="JLZ4"/>
      <c r="JMA4"/>
      <c r="JMB4"/>
      <c r="JMC4"/>
      <c r="JMD4"/>
      <c r="JME4"/>
      <c r="JMF4"/>
      <c r="JMG4"/>
      <c r="JMH4"/>
      <c r="JMI4"/>
      <c r="JMJ4"/>
      <c r="JMK4"/>
      <c r="JML4"/>
      <c r="JMM4"/>
      <c r="JMN4"/>
      <c r="JMO4"/>
      <c r="JMP4"/>
      <c r="JMQ4"/>
      <c r="JMR4"/>
      <c r="JMS4"/>
      <c r="JMT4"/>
      <c r="JMU4"/>
      <c r="JMV4"/>
      <c r="JMW4"/>
      <c r="JMX4"/>
      <c r="JMY4"/>
      <c r="JMZ4"/>
      <c r="JNA4"/>
      <c r="JNB4"/>
      <c r="JNC4"/>
      <c r="JND4"/>
      <c r="JNE4"/>
      <c r="JNF4"/>
      <c r="JNG4"/>
      <c r="JNH4"/>
      <c r="JNI4"/>
      <c r="JNJ4"/>
      <c r="JNK4"/>
      <c r="JNL4"/>
      <c r="JNM4"/>
      <c r="JNN4"/>
      <c r="JNO4"/>
      <c r="JNP4"/>
      <c r="JNQ4"/>
      <c r="JNR4"/>
      <c r="JNS4"/>
      <c r="JNT4"/>
      <c r="JNU4"/>
      <c r="JNV4"/>
      <c r="JNW4"/>
      <c r="JNX4"/>
      <c r="JNY4"/>
      <c r="JNZ4"/>
      <c r="JOA4"/>
      <c r="JOB4"/>
      <c r="JOC4"/>
      <c r="JOD4"/>
      <c r="JOE4"/>
      <c r="JOF4"/>
      <c r="JOG4"/>
      <c r="JOH4"/>
      <c r="JOI4"/>
      <c r="JOJ4"/>
      <c r="JOK4"/>
      <c r="JOL4"/>
      <c r="JOM4"/>
      <c r="JON4"/>
      <c r="JOO4"/>
      <c r="JOP4"/>
      <c r="JOQ4"/>
      <c r="JOR4"/>
      <c r="JOS4"/>
      <c r="JOT4"/>
      <c r="JOU4"/>
      <c r="JOV4"/>
      <c r="JOW4"/>
      <c r="JOX4"/>
      <c r="JOY4"/>
      <c r="JOZ4"/>
      <c r="JPA4"/>
      <c r="JPB4"/>
      <c r="JPC4"/>
      <c r="JPD4"/>
      <c r="JPE4"/>
      <c r="JPF4"/>
      <c r="JPG4"/>
      <c r="JPH4"/>
      <c r="JPI4"/>
      <c r="JPJ4"/>
      <c r="JPK4"/>
      <c r="JPL4"/>
      <c r="JPM4"/>
      <c r="JPN4"/>
      <c r="JPO4"/>
      <c r="JPP4"/>
      <c r="JPQ4"/>
      <c r="JPR4"/>
      <c r="JPS4"/>
      <c r="JPT4"/>
      <c r="JPU4"/>
      <c r="JPV4"/>
      <c r="JPW4"/>
      <c r="JPX4"/>
      <c r="JPY4"/>
      <c r="JPZ4"/>
      <c r="JQA4"/>
      <c r="JQB4"/>
      <c r="JQC4"/>
      <c r="JQD4"/>
      <c r="JQE4"/>
      <c r="JQF4"/>
      <c r="JQG4"/>
      <c r="JQH4"/>
      <c r="JQI4"/>
      <c r="JQJ4"/>
      <c r="JQK4"/>
      <c r="JQL4"/>
      <c r="JQM4"/>
      <c r="JQN4"/>
      <c r="JQO4"/>
      <c r="JQP4"/>
      <c r="JQQ4"/>
      <c r="JQR4"/>
      <c r="JQS4"/>
      <c r="JQT4"/>
      <c r="JQU4"/>
      <c r="JQV4"/>
      <c r="JQW4"/>
      <c r="JQX4"/>
      <c r="JQY4"/>
      <c r="JQZ4"/>
      <c r="JRA4"/>
      <c r="JRB4"/>
      <c r="JRC4"/>
      <c r="JRD4"/>
      <c r="JRE4"/>
      <c r="JRF4"/>
      <c r="JRG4"/>
      <c r="JRH4"/>
      <c r="JRI4"/>
      <c r="JRJ4"/>
      <c r="JRK4"/>
      <c r="JRL4"/>
      <c r="JRM4"/>
      <c r="JRN4"/>
      <c r="JRO4"/>
      <c r="JRP4"/>
      <c r="JRQ4"/>
      <c r="JRR4"/>
      <c r="JRS4"/>
      <c r="JRT4"/>
      <c r="JRU4"/>
      <c r="JRV4"/>
      <c r="JRW4"/>
      <c r="JRX4"/>
      <c r="JRY4"/>
      <c r="JRZ4"/>
      <c r="JSA4"/>
      <c r="JSB4"/>
      <c r="JSC4"/>
      <c r="JSD4"/>
      <c r="JSE4"/>
      <c r="JSF4"/>
      <c r="JSG4"/>
      <c r="JSH4"/>
      <c r="JSI4"/>
      <c r="JSJ4"/>
      <c r="JSK4"/>
      <c r="JSL4"/>
      <c r="JSM4"/>
      <c r="JSN4"/>
      <c r="JSO4"/>
      <c r="JSP4"/>
      <c r="JSQ4"/>
      <c r="JSR4"/>
      <c r="JSS4"/>
      <c r="JST4"/>
      <c r="JSU4"/>
      <c r="JSV4"/>
      <c r="JSW4"/>
      <c r="JSX4"/>
      <c r="JSY4"/>
      <c r="JSZ4"/>
      <c r="JTA4"/>
      <c r="JTB4"/>
      <c r="JTC4"/>
      <c r="JTD4"/>
      <c r="JTE4"/>
      <c r="JTF4"/>
      <c r="JTG4"/>
      <c r="JTH4"/>
      <c r="JTI4"/>
      <c r="JTJ4"/>
      <c r="JTK4"/>
      <c r="JTL4"/>
      <c r="JTM4"/>
      <c r="JTN4"/>
      <c r="JTO4"/>
      <c r="JTP4"/>
      <c r="JTQ4"/>
      <c r="JTR4"/>
      <c r="JTS4"/>
      <c r="JTT4"/>
      <c r="JTU4"/>
      <c r="JTV4"/>
      <c r="JTW4"/>
      <c r="JTX4"/>
      <c r="JTY4"/>
      <c r="JTZ4"/>
      <c r="JUA4"/>
      <c r="JUB4"/>
      <c r="JUC4"/>
      <c r="JUD4"/>
      <c r="JUE4"/>
      <c r="JUF4"/>
      <c r="JUG4"/>
      <c r="JUH4"/>
      <c r="JUI4"/>
      <c r="JUJ4"/>
      <c r="JUK4"/>
      <c r="JUL4"/>
      <c r="JUM4"/>
      <c r="JUN4"/>
      <c r="JUO4"/>
      <c r="JUP4"/>
      <c r="JUQ4"/>
      <c r="JUR4"/>
      <c r="JUS4"/>
      <c r="JUT4"/>
      <c r="JUU4"/>
      <c r="JUV4"/>
      <c r="JUW4"/>
      <c r="JUX4"/>
      <c r="JUY4"/>
      <c r="JUZ4"/>
      <c r="JVA4"/>
      <c r="JVB4"/>
      <c r="JVC4"/>
      <c r="JVD4"/>
      <c r="JVE4"/>
      <c r="JVF4"/>
      <c r="JVG4"/>
      <c r="JVH4"/>
      <c r="JVI4"/>
      <c r="JVJ4"/>
      <c r="JVK4"/>
      <c r="JVL4"/>
      <c r="JVM4"/>
      <c r="JVN4"/>
      <c r="JVO4"/>
      <c r="JVP4"/>
      <c r="JVQ4"/>
      <c r="JVR4"/>
      <c r="JVS4"/>
      <c r="JVT4"/>
      <c r="JVU4"/>
      <c r="JVV4"/>
      <c r="JVW4"/>
      <c r="JVX4"/>
      <c r="JVY4"/>
      <c r="JVZ4"/>
      <c r="JWA4"/>
      <c r="JWB4"/>
      <c r="JWC4"/>
      <c r="JWD4"/>
      <c r="JWE4"/>
      <c r="JWF4"/>
      <c r="JWG4"/>
      <c r="JWH4"/>
      <c r="JWI4"/>
      <c r="JWJ4"/>
      <c r="JWK4"/>
      <c r="JWL4"/>
      <c r="JWM4"/>
      <c r="JWN4"/>
      <c r="JWO4"/>
      <c r="JWP4"/>
      <c r="JWQ4"/>
      <c r="JWR4"/>
      <c r="JWS4"/>
      <c r="JWT4"/>
      <c r="JWU4"/>
      <c r="JWV4"/>
      <c r="JWW4"/>
      <c r="JWX4"/>
      <c r="JWY4"/>
      <c r="JWZ4"/>
      <c r="JXA4"/>
      <c r="JXB4"/>
      <c r="JXC4"/>
      <c r="JXD4"/>
      <c r="JXE4"/>
      <c r="JXF4"/>
      <c r="JXG4"/>
      <c r="JXH4"/>
      <c r="JXI4"/>
      <c r="JXJ4"/>
      <c r="JXK4"/>
      <c r="JXL4"/>
      <c r="JXM4"/>
      <c r="JXN4"/>
      <c r="JXO4"/>
      <c r="JXP4"/>
      <c r="JXQ4"/>
      <c r="JXR4"/>
      <c r="JXS4"/>
      <c r="JXT4"/>
      <c r="JXU4"/>
      <c r="JXV4"/>
      <c r="JXW4"/>
      <c r="JXX4"/>
      <c r="JXY4"/>
      <c r="JXZ4"/>
      <c r="JYA4"/>
      <c r="JYB4"/>
      <c r="JYC4"/>
      <c r="JYD4"/>
      <c r="JYE4"/>
      <c r="JYF4"/>
      <c r="JYG4"/>
      <c r="JYH4"/>
      <c r="JYI4"/>
      <c r="JYJ4"/>
      <c r="JYK4"/>
      <c r="JYL4"/>
      <c r="JYM4"/>
      <c r="JYN4"/>
      <c r="JYO4"/>
      <c r="JYP4"/>
      <c r="JYQ4"/>
      <c r="JYR4"/>
      <c r="JYS4"/>
      <c r="JYT4"/>
      <c r="JYU4"/>
      <c r="JYV4"/>
      <c r="JYW4"/>
      <c r="JYX4"/>
      <c r="JYY4"/>
      <c r="JYZ4"/>
      <c r="JZA4"/>
      <c r="JZB4"/>
      <c r="JZC4"/>
      <c r="JZD4"/>
      <c r="JZE4"/>
      <c r="JZF4"/>
      <c r="JZG4"/>
      <c r="JZH4"/>
      <c r="JZI4"/>
      <c r="JZJ4"/>
      <c r="JZK4"/>
      <c r="JZL4"/>
      <c r="JZM4"/>
      <c r="JZN4"/>
      <c r="JZO4"/>
      <c r="JZP4"/>
      <c r="JZQ4"/>
      <c r="JZR4"/>
      <c r="JZS4"/>
      <c r="JZT4"/>
      <c r="JZU4"/>
      <c r="JZV4"/>
      <c r="JZW4"/>
      <c r="JZX4"/>
      <c r="JZY4"/>
      <c r="JZZ4"/>
      <c r="KAA4"/>
      <c r="KAB4"/>
      <c r="KAC4"/>
      <c r="KAD4"/>
      <c r="KAE4"/>
      <c r="KAF4"/>
      <c r="KAG4"/>
      <c r="KAH4"/>
      <c r="KAI4"/>
      <c r="KAJ4"/>
      <c r="KAK4"/>
      <c r="KAL4"/>
      <c r="KAM4"/>
      <c r="KAN4"/>
      <c r="KAO4"/>
      <c r="KAP4"/>
      <c r="KAQ4"/>
      <c r="KAR4"/>
      <c r="KAS4"/>
      <c r="KAT4"/>
      <c r="KAU4"/>
      <c r="KAV4"/>
      <c r="KAW4"/>
      <c r="KAX4"/>
      <c r="KAY4"/>
      <c r="KAZ4"/>
      <c r="KBA4"/>
      <c r="KBB4"/>
      <c r="KBC4"/>
      <c r="KBD4"/>
      <c r="KBE4"/>
      <c r="KBF4"/>
      <c r="KBG4"/>
      <c r="KBH4"/>
      <c r="KBI4"/>
      <c r="KBJ4"/>
      <c r="KBK4"/>
      <c r="KBL4"/>
      <c r="KBM4"/>
      <c r="KBN4"/>
      <c r="KBO4"/>
      <c r="KBP4"/>
      <c r="KBQ4"/>
      <c r="KBR4"/>
      <c r="KBS4"/>
      <c r="KBT4"/>
      <c r="KBU4"/>
      <c r="KBV4"/>
      <c r="KBW4"/>
      <c r="KBX4"/>
      <c r="KBY4"/>
      <c r="KBZ4"/>
      <c r="KCA4"/>
      <c r="KCB4"/>
      <c r="KCC4"/>
      <c r="KCD4"/>
      <c r="KCE4"/>
      <c r="KCF4"/>
      <c r="KCG4"/>
      <c r="KCH4"/>
      <c r="KCI4"/>
      <c r="KCJ4"/>
      <c r="KCK4"/>
      <c r="KCL4"/>
      <c r="KCM4"/>
      <c r="KCN4"/>
      <c r="KCO4"/>
      <c r="KCP4"/>
      <c r="KCQ4"/>
      <c r="KCR4"/>
      <c r="KCS4"/>
      <c r="KCT4"/>
      <c r="KCU4"/>
      <c r="KCV4"/>
      <c r="KCW4"/>
      <c r="KCX4"/>
      <c r="KCY4"/>
      <c r="KCZ4"/>
      <c r="KDA4"/>
      <c r="KDB4"/>
      <c r="KDC4"/>
      <c r="KDD4"/>
      <c r="KDE4"/>
      <c r="KDF4"/>
      <c r="KDG4"/>
      <c r="KDH4"/>
      <c r="KDI4"/>
      <c r="KDJ4"/>
      <c r="KDK4"/>
      <c r="KDL4"/>
      <c r="KDM4"/>
      <c r="KDN4"/>
      <c r="KDO4"/>
      <c r="KDP4"/>
      <c r="KDQ4"/>
      <c r="KDR4"/>
      <c r="KDS4"/>
      <c r="KDT4"/>
      <c r="KDU4"/>
      <c r="KDV4"/>
      <c r="KDW4"/>
      <c r="KDX4"/>
      <c r="KDY4"/>
      <c r="KDZ4"/>
      <c r="KEA4"/>
      <c r="KEB4"/>
      <c r="KEC4"/>
      <c r="KED4"/>
      <c r="KEE4"/>
      <c r="KEF4"/>
      <c r="KEG4"/>
      <c r="KEH4"/>
      <c r="KEI4"/>
      <c r="KEJ4"/>
      <c r="KEK4"/>
      <c r="KEL4"/>
      <c r="KEM4"/>
      <c r="KEN4"/>
      <c r="KEO4"/>
      <c r="KEP4"/>
      <c r="KEQ4"/>
      <c r="KER4"/>
      <c r="KES4"/>
      <c r="KET4"/>
      <c r="KEU4"/>
      <c r="KEV4"/>
      <c r="KEW4"/>
      <c r="KEX4"/>
      <c r="KEY4"/>
      <c r="KEZ4"/>
      <c r="KFA4"/>
      <c r="KFB4"/>
      <c r="KFC4"/>
      <c r="KFD4"/>
      <c r="KFE4"/>
      <c r="KFF4"/>
      <c r="KFG4"/>
      <c r="KFH4"/>
      <c r="KFI4"/>
      <c r="KFJ4"/>
      <c r="KFK4"/>
      <c r="KFL4"/>
      <c r="KFM4"/>
      <c r="KFN4"/>
      <c r="KFO4"/>
      <c r="KFP4"/>
      <c r="KFQ4"/>
      <c r="KFR4"/>
      <c r="KFS4"/>
      <c r="KFT4"/>
      <c r="KFU4"/>
      <c r="KFV4"/>
      <c r="KFW4"/>
      <c r="KFX4"/>
      <c r="KFY4"/>
      <c r="KFZ4"/>
      <c r="KGA4"/>
      <c r="KGB4"/>
      <c r="KGC4"/>
      <c r="KGD4"/>
      <c r="KGE4"/>
      <c r="KGF4"/>
      <c r="KGG4"/>
      <c r="KGH4"/>
      <c r="KGI4"/>
      <c r="KGJ4"/>
      <c r="KGK4"/>
      <c r="KGL4"/>
      <c r="KGM4"/>
      <c r="KGN4"/>
      <c r="KGO4"/>
      <c r="KGP4"/>
      <c r="KGQ4"/>
      <c r="KGR4"/>
      <c r="KGS4"/>
      <c r="KGT4"/>
      <c r="KGU4"/>
      <c r="KGV4"/>
      <c r="KGW4"/>
      <c r="KGX4"/>
      <c r="KGY4"/>
      <c r="KGZ4"/>
      <c r="KHA4"/>
      <c r="KHB4"/>
      <c r="KHC4"/>
      <c r="KHD4"/>
      <c r="KHE4"/>
      <c r="KHF4"/>
      <c r="KHG4"/>
      <c r="KHH4"/>
      <c r="KHI4"/>
      <c r="KHJ4"/>
      <c r="KHK4"/>
      <c r="KHL4"/>
      <c r="KHM4"/>
      <c r="KHN4"/>
      <c r="KHO4"/>
      <c r="KHP4"/>
      <c r="KHQ4"/>
      <c r="KHR4"/>
      <c r="KHS4"/>
      <c r="KHT4"/>
      <c r="KHU4"/>
      <c r="KHV4"/>
      <c r="KHW4"/>
      <c r="KHX4"/>
      <c r="KHY4"/>
      <c r="KHZ4"/>
      <c r="KIA4"/>
      <c r="KIB4"/>
      <c r="KIC4"/>
      <c r="KID4"/>
      <c r="KIE4"/>
      <c r="KIF4"/>
      <c r="KIG4"/>
      <c r="KIH4"/>
      <c r="KII4"/>
      <c r="KIJ4"/>
      <c r="KIK4"/>
      <c r="KIL4"/>
      <c r="KIM4"/>
      <c r="KIN4"/>
      <c r="KIO4"/>
      <c r="KIP4"/>
      <c r="KIQ4"/>
      <c r="KIR4"/>
      <c r="KIS4"/>
      <c r="KIT4"/>
      <c r="KIU4"/>
      <c r="KIV4"/>
      <c r="KIW4"/>
      <c r="KIX4"/>
      <c r="KIY4"/>
      <c r="KIZ4"/>
      <c r="KJA4"/>
      <c r="KJB4"/>
      <c r="KJC4"/>
      <c r="KJD4"/>
      <c r="KJE4"/>
      <c r="KJF4"/>
      <c r="KJG4"/>
      <c r="KJH4"/>
      <c r="KJI4"/>
      <c r="KJJ4"/>
      <c r="KJK4"/>
      <c r="KJL4"/>
      <c r="KJM4"/>
      <c r="KJN4"/>
      <c r="KJO4"/>
      <c r="KJP4"/>
      <c r="KJQ4"/>
      <c r="KJR4"/>
      <c r="KJS4"/>
      <c r="KJT4"/>
      <c r="KJU4"/>
      <c r="KJV4"/>
      <c r="KJW4"/>
      <c r="KJX4"/>
      <c r="KJY4"/>
      <c r="KJZ4"/>
      <c r="KKA4"/>
      <c r="KKB4"/>
      <c r="KKC4"/>
      <c r="KKD4"/>
      <c r="KKE4"/>
      <c r="KKF4"/>
      <c r="KKG4"/>
      <c r="KKH4"/>
      <c r="KKI4"/>
      <c r="KKJ4"/>
      <c r="KKK4"/>
      <c r="KKL4"/>
      <c r="KKM4"/>
      <c r="KKN4"/>
      <c r="KKO4"/>
      <c r="KKP4"/>
      <c r="KKQ4"/>
      <c r="KKR4"/>
      <c r="KKS4"/>
      <c r="KKT4"/>
      <c r="KKU4"/>
      <c r="KKV4"/>
      <c r="KKW4"/>
      <c r="KKX4"/>
      <c r="KKY4"/>
      <c r="KKZ4"/>
      <c r="KLA4"/>
      <c r="KLB4"/>
      <c r="KLC4"/>
      <c r="KLD4"/>
      <c r="KLE4"/>
      <c r="KLF4"/>
      <c r="KLG4"/>
      <c r="KLH4"/>
      <c r="KLI4"/>
      <c r="KLJ4"/>
      <c r="KLK4"/>
      <c r="KLL4"/>
      <c r="KLM4"/>
      <c r="KLN4"/>
      <c r="KLO4"/>
      <c r="KLP4"/>
      <c r="KLQ4"/>
      <c r="KLR4"/>
      <c r="KLS4"/>
      <c r="KLT4"/>
      <c r="KLU4"/>
      <c r="KLV4"/>
      <c r="KLW4"/>
      <c r="KLX4"/>
      <c r="KLY4"/>
      <c r="KLZ4"/>
      <c r="KMA4"/>
      <c r="KMB4"/>
      <c r="KMC4"/>
      <c r="KMD4"/>
      <c r="KME4"/>
      <c r="KMF4"/>
      <c r="KMG4"/>
      <c r="KMH4"/>
      <c r="KMI4"/>
      <c r="KMJ4"/>
      <c r="KMK4"/>
      <c r="KML4"/>
      <c r="KMM4"/>
      <c r="KMN4"/>
      <c r="KMO4"/>
      <c r="KMP4"/>
      <c r="KMQ4"/>
      <c r="KMR4"/>
      <c r="KMS4"/>
      <c r="KMT4"/>
      <c r="KMU4"/>
      <c r="KMV4"/>
      <c r="KMW4"/>
      <c r="KMX4"/>
      <c r="KMY4"/>
      <c r="KMZ4"/>
      <c r="KNA4"/>
      <c r="KNB4"/>
      <c r="KNC4"/>
      <c r="KND4"/>
      <c r="KNE4"/>
      <c r="KNF4"/>
      <c r="KNG4"/>
      <c r="KNH4"/>
      <c r="KNI4"/>
      <c r="KNJ4"/>
      <c r="KNK4"/>
      <c r="KNL4"/>
      <c r="KNM4"/>
      <c r="KNN4"/>
      <c r="KNO4"/>
      <c r="KNP4"/>
      <c r="KNQ4"/>
      <c r="KNR4"/>
      <c r="KNS4"/>
      <c r="KNT4"/>
      <c r="KNU4"/>
      <c r="KNV4"/>
      <c r="KNW4"/>
      <c r="KNX4"/>
      <c r="KNY4"/>
      <c r="KNZ4"/>
      <c r="KOA4"/>
      <c r="KOB4"/>
      <c r="KOC4"/>
      <c r="KOD4"/>
      <c r="KOE4"/>
      <c r="KOF4"/>
      <c r="KOG4"/>
      <c r="KOH4"/>
      <c r="KOI4"/>
      <c r="KOJ4"/>
      <c r="KOK4"/>
      <c r="KOL4"/>
      <c r="KOM4"/>
      <c r="KON4"/>
      <c r="KOO4"/>
      <c r="KOP4"/>
      <c r="KOQ4"/>
      <c r="KOR4"/>
      <c r="KOS4"/>
      <c r="KOT4"/>
      <c r="KOU4"/>
      <c r="KOV4"/>
      <c r="KOW4"/>
      <c r="KOX4"/>
      <c r="KOY4"/>
      <c r="KOZ4"/>
      <c r="KPA4"/>
      <c r="KPB4"/>
      <c r="KPC4"/>
      <c r="KPD4"/>
      <c r="KPE4"/>
      <c r="KPF4"/>
      <c r="KPG4"/>
      <c r="KPH4"/>
      <c r="KPI4"/>
      <c r="KPJ4"/>
      <c r="KPK4"/>
      <c r="KPL4"/>
      <c r="KPM4"/>
      <c r="KPN4"/>
      <c r="KPO4"/>
      <c r="KPP4"/>
      <c r="KPQ4"/>
      <c r="KPR4"/>
      <c r="KPS4"/>
      <c r="KPT4"/>
      <c r="KPU4"/>
      <c r="KPV4"/>
      <c r="KPW4"/>
      <c r="KPX4"/>
      <c r="KPY4"/>
      <c r="KPZ4"/>
      <c r="KQA4"/>
      <c r="KQB4"/>
      <c r="KQC4"/>
      <c r="KQD4"/>
      <c r="KQE4"/>
      <c r="KQF4"/>
      <c r="KQG4"/>
      <c r="KQH4"/>
      <c r="KQI4"/>
      <c r="KQJ4"/>
      <c r="KQK4"/>
      <c r="KQL4"/>
      <c r="KQM4"/>
      <c r="KQN4"/>
      <c r="KQO4"/>
      <c r="KQP4"/>
      <c r="KQQ4"/>
      <c r="KQR4"/>
      <c r="KQS4"/>
      <c r="KQT4"/>
      <c r="KQU4"/>
      <c r="KQV4"/>
      <c r="KQW4"/>
      <c r="KQX4"/>
      <c r="KQY4"/>
      <c r="KQZ4"/>
      <c r="KRA4"/>
      <c r="KRB4"/>
      <c r="KRC4"/>
      <c r="KRD4"/>
      <c r="KRE4"/>
      <c r="KRF4"/>
      <c r="KRG4"/>
      <c r="KRH4"/>
      <c r="KRI4"/>
      <c r="KRJ4"/>
      <c r="KRK4"/>
      <c r="KRL4"/>
      <c r="KRM4"/>
      <c r="KRN4"/>
      <c r="KRO4"/>
      <c r="KRP4"/>
      <c r="KRQ4"/>
      <c r="KRR4"/>
      <c r="KRS4"/>
      <c r="KRT4"/>
      <c r="KRU4"/>
      <c r="KRV4"/>
      <c r="KRW4"/>
      <c r="KRX4"/>
      <c r="KRY4"/>
      <c r="KRZ4"/>
      <c r="KSA4"/>
      <c r="KSB4"/>
      <c r="KSC4"/>
      <c r="KSD4"/>
      <c r="KSE4"/>
      <c r="KSF4"/>
      <c r="KSG4"/>
      <c r="KSH4"/>
      <c r="KSI4"/>
      <c r="KSJ4"/>
      <c r="KSK4"/>
      <c r="KSL4"/>
      <c r="KSM4"/>
      <c r="KSN4"/>
      <c r="KSO4"/>
      <c r="KSP4"/>
      <c r="KSQ4"/>
      <c r="KSR4"/>
      <c r="KSS4"/>
      <c r="KST4"/>
      <c r="KSU4"/>
      <c r="KSV4"/>
      <c r="KSW4"/>
      <c r="KSX4"/>
      <c r="KSY4"/>
      <c r="KSZ4"/>
      <c r="KTA4"/>
      <c r="KTB4"/>
      <c r="KTC4"/>
      <c r="KTD4"/>
      <c r="KTE4"/>
      <c r="KTF4"/>
      <c r="KTG4"/>
      <c r="KTH4"/>
      <c r="KTI4"/>
      <c r="KTJ4"/>
      <c r="KTK4"/>
      <c r="KTL4"/>
      <c r="KTM4"/>
      <c r="KTN4"/>
      <c r="KTO4"/>
      <c r="KTP4"/>
      <c r="KTQ4"/>
      <c r="KTR4"/>
      <c r="KTS4"/>
      <c r="KTT4"/>
      <c r="KTU4"/>
      <c r="KTV4"/>
      <c r="KTW4"/>
      <c r="KTX4"/>
      <c r="KTY4"/>
      <c r="KTZ4"/>
      <c r="KUA4"/>
      <c r="KUB4"/>
      <c r="KUC4"/>
      <c r="KUD4"/>
      <c r="KUE4"/>
      <c r="KUF4"/>
      <c r="KUG4"/>
      <c r="KUH4"/>
      <c r="KUI4"/>
      <c r="KUJ4"/>
      <c r="KUK4"/>
      <c r="KUL4"/>
      <c r="KUM4"/>
      <c r="KUN4"/>
      <c r="KUO4"/>
      <c r="KUP4"/>
      <c r="KUQ4"/>
      <c r="KUR4"/>
      <c r="KUS4"/>
      <c r="KUT4"/>
      <c r="KUU4"/>
      <c r="KUV4"/>
      <c r="KUW4"/>
      <c r="KUX4"/>
      <c r="KUY4"/>
      <c r="KUZ4"/>
      <c r="KVA4"/>
      <c r="KVB4"/>
      <c r="KVC4"/>
      <c r="KVD4"/>
      <c r="KVE4"/>
      <c r="KVF4"/>
      <c r="KVG4"/>
      <c r="KVH4"/>
      <c r="KVI4"/>
      <c r="KVJ4"/>
      <c r="KVK4"/>
      <c r="KVL4"/>
      <c r="KVM4"/>
      <c r="KVN4"/>
      <c r="KVO4"/>
      <c r="KVP4"/>
      <c r="KVQ4"/>
      <c r="KVR4"/>
      <c r="KVS4"/>
      <c r="KVT4"/>
      <c r="KVU4"/>
      <c r="KVV4"/>
      <c r="KVW4"/>
      <c r="KVX4"/>
      <c r="KVY4"/>
      <c r="KVZ4"/>
      <c r="KWA4"/>
      <c r="KWB4"/>
      <c r="KWC4"/>
      <c r="KWD4"/>
      <c r="KWE4"/>
      <c r="KWF4"/>
      <c r="KWG4"/>
      <c r="KWH4"/>
      <c r="KWI4"/>
      <c r="KWJ4"/>
      <c r="KWK4"/>
      <c r="KWL4"/>
      <c r="KWM4"/>
      <c r="KWN4"/>
      <c r="KWO4"/>
      <c r="KWP4"/>
      <c r="KWQ4"/>
      <c r="KWR4"/>
      <c r="KWS4"/>
      <c r="KWT4"/>
      <c r="KWU4"/>
      <c r="KWV4"/>
      <c r="KWW4"/>
      <c r="KWX4"/>
      <c r="KWY4"/>
      <c r="KWZ4"/>
      <c r="KXA4"/>
      <c r="KXB4"/>
      <c r="KXC4"/>
      <c r="KXD4"/>
      <c r="KXE4"/>
      <c r="KXF4"/>
      <c r="KXG4"/>
      <c r="KXH4"/>
      <c r="KXI4"/>
      <c r="KXJ4"/>
      <c r="KXK4"/>
      <c r="KXL4"/>
      <c r="KXM4"/>
      <c r="KXN4"/>
      <c r="KXO4"/>
      <c r="KXP4"/>
      <c r="KXQ4"/>
      <c r="KXR4"/>
      <c r="KXS4"/>
      <c r="KXT4"/>
      <c r="KXU4"/>
      <c r="KXV4"/>
      <c r="KXW4"/>
      <c r="KXX4"/>
      <c r="KXY4"/>
      <c r="KXZ4"/>
      <c r="KYA4"/>
      <c r="KYB4"/>
      <c r="KYC4"/>
      <c r="KYD4"/>
      <c r="KYE4"/>
      <c r="KYF4"/>
      <c r="KYG4"/>
      <c r="KYH4"/>
      <c r="KYI4"/>
      <c r="KYJ4"/>
      <c r="KYK4"/>
      <c r="KYL4"/>
      <c r="KYM4"/>
      <c r="KYN4"/>
      <c r="KYO4"/>
      <c r="KYP4"/>
      <c r="KYQ4"/>
      <c r="KYR4"/>
      <c r="KYS4"/>
      <c r="KYT4"/>
      <c r="KYU4"/>
      <c r="KYV4"/>
      <c r="KYW4"/>
      <c r="KYX4"/>
      <c r="KYY4"/>
      <c r="KYZ4"/>
      <c r="KZA4"/>
      <c r="KZB4"/>
      <c r="KZC4"/>
      <c r="KZD4"/>
      <c r="KZE4"/>
      <c r="KZF4"/>
      <c r="KZG4"/>
      <c r="KZH4"/>
      <c r="KZI4"/>
      <c r="KZJ4"/>
      <c r="KZK4"/>
      <c r="KZL4"/>
      <c r="KZM4"/>
      <c r="KZN4"/>
      <c r="KZO4"/>
      <c r="KZP4"/>
      <c r="KZQ4"/>
      <c r="KZR4"/>
      <c r="KZS4"/>
      <c r="KZT4"/>
      <c r="KZU4"/>
      <c r="KZV4"/>
      <c r="KZW4"/>
      <c r="KZX4"/>
      <c r="KZY4"/>
      <c r="KZZ4"/>
      <c r="LAA4"/>
      <c r="LAB4"/>
      <c r="LAC4"/>
      <c r="LAD4"/>
      <c r="LAE4"/>
      <c r="LAF4"/>
      <c r="LAG4"/>
      <c r="LAH4"/>
      <c r="LAI4"/>
      <c r="LAJ4"/>
      <c r="LAK4"/>
      <c r="LAL4"/>
      <c r="LAM4"/>
      <c r="LAN4"/>
      <c r="LAO4"/>
      <c r="LAP4"/>
      <c r="LAQ4"/>
      <c r="LAR4"/>
      <c r="LAS4"/>
      <c r="LAT4"/>
      <c r="LAU4"/>
      <c r="LAV4"/>
      <c r="LAW4"/>
      <c r="LAX4"/>
      <c r="LAY4"/>
      <c r="LAZ4"/>
      <c r="LBA4"/>
      <c r="LBB4"/>
      <c r="LBC4"/>
      <c r="LBD4"/>
      <c r="LBE4"/>
      <c r="LBF4"/>
      <c r="LBG4"/>
      <c r="LBH4"/>
      <c r="LBI4"/>
      <c r="LBJ4"/>
      <c r="LBK4"/>
      <c r="LBL4"/>
      <c r="LBM4"/>
      <c r="LBN4"/>
      <c r="LBO4"/>
      <c r="LBP4"/>
      <c r="LBQ4"/>
      <c r="LBR4"/>
      <c r="LBS4"/>
      <c r="LBT4"/>
      <c r="LBU4"/>
      <c r="LBV4"/>
      <c r="LBW4"/>
      <c r="LBX4"/>
      <c r="LBY4"/>
      <c r="LBZ4"/>
      <c r="LCA4"/>
      <c r="LCB4"/>
      <c r="LCC4"/>
      <c r="LCD4"/>
      <c r="LCE4"/>
      <c r="LCF4"/>
      <c r="LCG4"/>
      <c r="LCH4"/>
      <c r="LCI4"/>
      <c r="LCJ4"/>
      <c r="LCK4"/>
      <c r="LCL4"/>
      <c r="LCM4"/>
      <c r="LCN4"/>
      <c r="LCO4"/>
      <c r="LCP4"/>
      <c r="LCQ4"/>
      <c r="LCR4"/>
      <c r="LCS4"/>
      <c r="LCT4"/>
      <c r="LCU4"/>
      <c r="LCV4"/>
      <c r="LCW4"/>
      <c r="LCX4"/>
      <c r="LCY4"/>
      <c r="LCZ4"/>
      <c r="LDA4"/>
      <c r="LDB4"/>
      <c r="LDC4"/>
      <c r="LDD4"/>
      <c r="LDE4"/>
      <c r="LDF4"/>
      <c r="LDG4"/>
      <c r="LDH4"/>
      <c r="LDI4"/>
      <c r="LDJ4"/>
      <c r="LDK4"/>
      <c r="LDL4"/>
      <c r="LDM4"/>
      <c r="LDN4"/>
      <c r="LDO4"/>
      <c r="LDP4"/>
      <c r="LDQ4"/>
      <c r="LDR4"/>
      <c r="LDS4"/>
      <c r="LDT4"/>
      <c r="LDU4"/>
      <c r="LDV4"/>
      <c r="LDW4"/>
      <c r="LDX4"/>
      <c r="LDY4"/>
      <c r="LDZ4"/>
      <c r="LEA4"/>
      <c r="LEB4"/>
      <c r="LEC4"/>
      <c r="LED4"/>
      <c r="LEE4"/>
      <c r="LEF4"/>
      <c r="LEG4"/>
      <c r="LEH4"/>
      <c r="LEI4"/>
      <c r="LEJ4"/>
      <c r="LEK4"/>
      <c r="LEL4"/>
      <c r="LEM4"/>
      <c r="LEN4"/>
      <c r="LEO4"/>
      <c r="LEP4"/>
      <c r="LEQ4"/>
      <c r="LER4"/>
      <c r="LES4"/>
      <c r="LET4"/>
      <c r="LEU4"/>
      <c r="LEV4"/>
      <c r="LEW4"/>
      <c r="LEX4"/>
      <c r="LEY4"/>
      <c r="LEZ4"/>
      <c r="LFA4"/>
      <c r="LFB4"/>
      <c r="LFC4"/>
      <c r="LFD4"/>
      <c r="LFE4"/>
      <c r="LFF4"/>
      <c r="LFG4"/>
      <c r="LFH4"/>
      <c r="LFI4"/>
      <c r="LFJ4"/>
      <c r="LFK4"/>
      <c r="LFL4"/>
      <c r="LFM4"/>
      <c r="LFN4"/>
      <c r="LFO4"/>
      <c r="LFP4"/>
      <c r="LFQ4"/>
      <c r="LFR4"/>
      <c r="LFS4"/>
      <c r="LFT4"/>
      <c r="LFU4"/>
      <c r="LFV4"/>
      <c r="LFW4"/>
      <c r="LFX4"/>
      <c r="LFY4"/>
      <c r="LFZ4"/>
      <c r="LGA4"/>
      <c r="LGB4"/>
      <c r="LGC4"/>
      <c r="LGD4"/>
      <c r="LGE4"/>
      <c r="LGF4"/>
      <c r="LGG4"/>
      <c r="LGH4"/>
      <c r="LGI4"/>
      <c r="LGJ4"/>
      <c r="LGK4"/>
      <c r="LGL4"/>
      <c r="LGM4"/>
      <c r="LGN4"/>
      <c r="LGO4"/>
      <c r="LGP4"/>
      <c r="LGQ4"/>
      <c r="LGR4"/>
      <c r="LGS4"/>
      <c r="LGT4"/>
      <c r="LGU4"/>
      <c r="LGV4"/>
      <c r="LGW4"/>
      <c r="LGX4"/>
      <c r="LGY4"/>
      <c r="LGZ4"/>
      <c r="LHA4"/>
      <c r="LHB4"/>
      <c r="LHC4"/>
      <c r="LHD4"/>
      <c r="LHE4"/>
      <c r="LHF4"/>
      <c r="LHG4"/>
      <c r="LHH4"/>
      <c r="LHI4"/>
      <c r="LHJ4"/>
      <c r="LHK4"/>
      <c r="LHL4"/>
      <c r="LHM4"/>
      <c r="LHN4"/>
      <c r="LHO4"/>
      <c r="LHP4"/>
      <c r="LHQ4"/>
      <c r="LHR4"/>
      <c r="LHS4"/>
      <c r="LHT4"/>
      <c r="LHU4"/>
      <c r="LHV4"/>
      <c r="LHW4"/>
      <c r="LHX4"/>
      <c r="LHY4"/>
      <c r="LHZ4"/>
      <c r="LIA4"/>
      <c r="LIB4"/>
      <c r="LIC4"/>
      <c r="LID4"/>
      <c r="LIE4"/>
      <c r="LIF4"/>
      <c r="LIG4"/>
      <c r="LIH4"/>
      <c r="LII4"/>
      <c r="LIJ4"/>
      <c r="LIK4"/>
      <c r="LIL4"/>
      <c r="LIM4"/>
      <c r="LIN4"/>
      <c r="LIO4"/>
      <c r="LIP4"/>
      <c r="LIQ4"/>
      <c r="LIR4"/>
      <c r="LIS4"/>
      <c r="LIT4"/>
      <c r="LIU4"/>
      <c r="LIV4"/>
      <c r="LIW4"/>
      <c r="LIX4"/>
      <c r="LIY4"/>
      <c r="LIZ4"/>
      <c r="LJA4"/>
      <c r="LJB4"/>
      <c r="LJC4"/>
      <c r="LJD4"/>
      <c r="LJE4"/>
      <c r="LJF4"/>
      <c r="LJG4"/>
      <c r="LJH4"/>
      <c r="LJI4"/>
      <c r="LJJ4"/>
      <c r="LJK4"/>
      <c r="LJL4"/>
      <c r="LJM4"/>
      <c r="LJN4"/>
      <c r="LJO4"/>
      <c r="LJP4"/>
      <c r="LJQ4"/>
      <c r="LJR4"/>
      <c r="LJS4"/>
      <c r="LJT4"/>
      <c r="LJU4"/>
      <c r="LJV4"/>
      <c r="LJW4"/>
      <c r="LJX4"/>
      <c r="LJY4"/>
      <c r="LJZ4"/>
      <c r="LKA4"/>
      <c r="LKB4"/>
      <c r="LKC4"/>
      <c r="LKD4"/>
      <c r="LKE4"/>
      <c r="LKF4"/>
      <c r="LKG4"/>
      <c r="LKH4"/>
      <c r="LKI4"/>
      <c r="LKJ4"/>
      <c r="LKK4"/>
      <c r="LKL4"/>
      <c r="LKM4"/>
      <c r="LKN4"/>
      <c r="LKO4"/>
      <c r="LKP4"/>
      <c r="LKQ4"/>
      <c r="LKR4"/>
      <c r="LKS4"/>
      <c r="LKT4"/>
      <c r="LKU4"/>
      <c r="LKV4"/>
      <c r="LKW4"/>
      <c r="LKX4"/>
      <c r="LKY4"/>
      <c r="LKZ4"/>
      <c r="LLA4"/>
      <c r="LLB4"/>
      <c r="LLC4"/>
      <c r="LLD4"/>
      <c r="LLE4"/>
      <c r="LLF4"/>
      <c r="LLG4"/>
      <c r="LLH4"/>
      <c r="LLI4"/>
      <c r="LLJ4"/>
      <c r="LLK4"/>
      <c r="LLL4"/>
      <c r="LLM4"/>
      <c r="LLN4"/>
      <c r="LLO4"/>
      <c r="LLP4"/>
      <c r="LLQ4"/>
      <c r="LLR4"/>
      <c r="LLS4"/>
      <c r="LLT4"/>
      <c r="LLU4"/>
      <c r="LLV4"/>
      <c r="LLW4"/>
      <c r="LLX4"/>
      <c r="LLY4"/>
      <c r="LLZ4"/>
      <c r="LMA4"/>
      <c r="LMB4"/>
      <c r="LMC4"/>
      <c r="LMD4"/>
      <c r="LME4"/>
      <c r="LMF4"/>
      <c r="LMG4"/>
      <c r="LMH4"/>
      <c r="LMI4"/>
      <c r="LMJ4"/>
      <c r="LMK4"/>
      <c r="LML4"/>
      <c r="LMM4"/>
      <c r="LMN4"/>
      <c r="LMO4"/>
      <c r="LMP4"/>
      <c r="LMQ4"/>
      <c r="LMR4"/>
      <c r="LMS4"/>
      <c r="LMT4"/>
      <c r="LMU4"/>
      <c r="LMV4"/>
      <c r="LMW4"/>
      <c r="LMX4"/>
      <c r="LMY4"/>
      <c r="LMZ4"/>
      <c r="LNA4"/>
      <c r="LNB4"/>
      <c r="LNC4"/>
      <c r="LND4"/>
      <c r="LNE4"/>
      <c r="LNF4"/>
      <c r="LNG4"/>
      <c r="LNH4"/>
      <c r="LNI4"/>
      <c r="LNJ4"/>
      <c r="LNK4"/>
      <c r="LNL4"/>
      <c r="LNM4"/>
      <c r="LNN4"/>
      <c r="LNO4"/>
      <c r="LNP4"/>
      <c r="LNQ4"/>
      <c r="LNR4"/>
      <c r="LNS4"/>
      <c r="LNT4"/>
      <c r="LNU4"/>
      <c r="LNV4"/>
      <c r="LNW4"/>
      <c r="LNX4"/>
      <c r="LNY4"/>
      <c r="LNZ4"/>
      <c r="LOA4"/>
      <c r="LOB4"/>
      <c r="LOC4"/>
      <c r="LOD4"/>
      <c r="LOE4"/>
      <c r="LOF4"/>
      <c r="LOG4"/>
      <c r="LOH4"/>
      <c r="LOI4"/>
      <c r="LOJ4"/>
      <c r="LOK4"/>
      <c r="LOL4"/>
      <c r="LOM4"/>
      <c r="LON4"/>
      <c r="LOO4"/>
      <c r="LOP4"/>
      <c r="LOQ4"/>
      <c r="LOR4"/>
      <c r="LOS4"/>
      <c r="LOT4"/>
      <c r="LOU4"/>
      <c r="LOV4"/>
      <c r="LOW4"/>
      <c r="LOX4"/>
      <c r="LOY4"/>
      <c r="LOZ4"/>
      <c r="LPA4"/>
      <c r="LPB4"/>
      <c r="LPC4"/>
      <c r="LPD4"/>
      <c r="LPE4"/>
      <c r="LPF4"/>
      <c r="LPG4"/>
      <c r="LPH4"/>
      <c r="LPI4"/>
      <c r="LPJ4"/>
      <c r="LPK4"/>
      <c r="LPL4"/>
      <c r="LPM4"/>
      <c r="LPN4"/>
      <c r="LPO4"/>
      <c r="LPP4"/>
      <c r="LPQ4"/>
      <c r="LPR4"/>
      <c r="LPS4"/>
      <c r="LPT4"/>
      <c r="LPU4"/>
      <c r="LPV4"/>
      <c r="LPW4"/>
      <c r="LPX4"/>
      <c r="LPY4"/>
      <c r="LPZ4"/>
      <c r="LQA4"/>
      <c r="LQB4"/>
      <c r="LQC4"/>
      <c r="LQD4"/>
      <c r="LQE4"/>
      <c r="LQF4"/>
      <c r="LQG4"/>
      <c r="LQH4"/>
      <c r="LQI4"/>
      <c r="LQJ4"/>
      <c r="LQK4"/>
      <c r="LQL4"/>
      <c r="LQM4"/>
      <c r="LQN4"/>
      <c r="LQO4"/>
      <c r="LQP4"/>
      <c r="LQQ4"/>
      <c r="LQR4"/>
      <c r="LQS4"/>
      <c r="LQT4"/>
      <c r="LQU4"/>
      <c r="LQV4"/>
      <c r="LQW4"/>
      <c r="LQX4"/>
      <c r="LQY4"/>
      <c r="LQZ4"/>
      <c r="LRA4"/>
      <c r="LRB4"/>
      <c r="LRC4"/>
      <c r="LRD4"/>
      <c r="LRE4"/>
      <c r="LRF4"/>
      <c r="LRG4"/>
      <c r="LRH4"/>
      <c r="LRI4"/>
      <c r="LRJ4"/>
      <c r="LRK4"/>
      <c r="LRL4"/>
      <c r="LRM4"/>
      <c r="LRN4"/>
      <c r="LRO4"/>
      <c r="LRP4"/>
      <c r="LRQ4"/>
      <c r="LRR4"/>
      <c r="LRS4"/>
      <c r="LRT4"/>
      <c r="LRU4"/>
      <c r="LRV4"/>
      <c r="LRW4"/>
      <c r="LRX4"/>
      <c r="LRY4"/>
      <c r="LRZ4"/>
      <c r="LSA4"/>
      <c r="LSB4"/>
      <c r="LSC4"/>
      <c r="LSD4"/>
      <c r="LSE4"/>
      <c r="LSF4"/>
      <c r="LSG4"/>
      <c r="LSH4"/>
      <c r="LSI4"/>
      <c r="LSJ4"/>
      <c r="LSK4"/>
      <c r="LSL4"/>
      <c r="LSM4"/>
      <c r="LSN4"/>
      <c r="LSO4"/>
      <c r="LSP4"/>
      <c r="LSQ4"/>
      <c r="LSR4"/>
      <c r="LSS4"/>
      <c r="LST4"/>
      <c r="LSU4"/>
      <c r="LSV4"/>
      <c r="LSW4"/>
      <c r="LSX4"/>
      <c r="LSY4"/>
      <c r="LSZ4"/>
      <c r="LTA4"/>
      <c r="LTB4"/>
      <c r="LTC4"/>
      <c r="LTD4"/>
      <c r="LTE4"/>
      <c r="LTF4"/>
      <c r="LTG4"/>
      <c r="LTH4"/>
      <c r="LTI4"/>
      <c r="LTJ4"/>
      <c r="LTK4"/>
      <c r="LTL4"/>
      <c r="LTM4"/>
      <c r="LTN4"/>
      <c r="LTO4"/>
      <c r="LTP4"/>
      <c r="LTQ4"/>
      <c r="LTR4"/>
      <c r="LTS4"/>
      <c r="LTT4"/>
      <c r="LTU4"/>
      <c r="LTV4"/>
      <c r="LTW4"/>
      <c r="LTX4"/>
      <c r="LTY4"/>
      <c r="LTZ4"/>
      <c r="LUA4"/>
      <c r="LUB4"/>
      <c r="LUC4"/>
      <c r="LUD4"/>
      <c r="LUE4"/>
      <c r="LUF4"/>
      <c r="LUG4"/>
      <c r="LUH4"/>
      <c r="LUI4"/>
      <c r="LUJ4"/>
      <c r="LUK4"/>
      <c r="LUL4"/>
      <c r="LUM4"/>
      <c r="LUN4"/>
      <c r="LUO4"/>
      <c r="LUP4"/>
      <c r="LUQ4"/>
      <c r="LUR4"/>
      <c r="LUS4"/>
      <c r="LUT4"/>
      <c r="LUU4"/>
      <c r="LUV4"/>
      <c r="LUW4"/>
      <c r="LUX4"/>
      <c r="LUY4"/>
      <c r="LUZ4"/>
      <c r="LVA4"/>
      <c r="LVB4"/>
      <c r="LVC4"/>
      <c r="LVD4"/>
      <c r="LVE4"/>
      <c r="LVF4"/>
      <c r="LVG4"/>
      <c r="LVH4"/>
      <c r="LVI4"/>
      <c r="LVJ4"/>
      <c r="LVK4"/>
      <c r="LVL4"/>
      <c r="LVM4"/>
      <c r="LVN4"/>
      <c r="LVO4"/>
      <c r="LVP4"/>
      <c r="LVQ4"/>
      <c r="LVR4"/>
      <c r="LVS4"/>
      <c r="LVT4"/>
      <c r="LVU4"/>
      <c r="LVV4"/>
      <c r="LVW4"/>
      <c r="LVX4"/>
      <c r="LVY4"/>
      <c r="LVZ4"/>
      <c r="LWA4"/>
      <c r="LWB4"/>
      <c r="LWC4"/>
      <c r="LWD4"/>
      <c r="LWE4"/>
      <c r="LWF4"/>
      <c r="LWG4"/>
      <c r="LWH4"/>
      <c r="LWI4"/>
      <c r="LWJ4"/>
      <c r="LWK4"/>
      <c r="LWL4"/>
      <c r="LWM4"/>
      <c r="LWN4"/>
      <c r="LWO4"/>
      <c r="LWP4"/>
      <c r="LWQ4"/>
      <c r="LWR4"/>
      <c r="LWS4"/>
      <c r="LWT4"/>
      <c r="LWU4"/>
      <c r="LWV4"/>
      <c r="LWW4"/>
      <c r="LWX4"/>
      <c r="LWY4"/>
      <c r="LWZ4"/>
      <c r="LXA4"/>
      <c r="LXB4"/>
      <c r="LXC4"/>
      <c r="LXD4"/>
      <c r="LXE4"/>
      <c r="LXF4"/>
      <c r="LXG4"/>
      <c r="LXH4"/>
      <c r="LXI4"/>
      <c r="LXJ4"/>
      <c r="LXK4"/>
      <c r="LXL4"/>
      <c r="LXM4"/>
      <c r="LXN4"/>
      <c r="LXO4"/>
      <c r="LXP4"/>
      <c r="LXQ4"/>
      <c r="LXR4"/>
      <c r="LXS4"/>
      <c r="LXT4"/>
      <c r="LXU4"/>
      <c r="LXV4"/>
      <c r="LXW4"/>
      <c r="LXX4"/>
      <c r="LXY4"/>
      <c r="LXZ4"/>
      <c r="LYA4"/>
      <c r="LYB4"/>
      <c r="LYC4"/>
      <c r="LYD4"/>
      <c r="LYE4"/>
      <c r="LYF4"/>
      <c r="LYG4"/>
      <c r="LYH4"/>
      <c r="LYI4"/>
      <c r="LYJ4"/>
      <c r="LYK4"/>
      <c r="LYL4"/>
      <c r="LYM4"/>
      <c r="LYN4"/>
      <c r="LYO4"/>
      <c r="LYP4"/>
      <c r="LYQ4"/>
      <c r="LYR4"/>
      <c r="LYS4"/>
      <c r="LYT4"/>
      <c r="LYU4"/>
      <c r="LYV4"/>
      <c r="LYW4"/>
      <c r="LYX4"/>
      <c r="LYY4"/>
      <c r="LYZ4"/>
      <c r="LZA4"/>
      <c r="LZB4"/>
      <c r="LZC4"/>
      <c r="LZD4"/>
      <c r="LZE4"/>
      <c r="LZF4"/>
      <c r="LZG4"/>
      <c r="LZH4"/>
      <c r="LZI4"/>
      <c r="LZJ4"/>
      <c r="LZK4"/>
      <c r="LZL4"/>
      <c r="LZM4"/>
      <c r="LZN4"/>
      <c r="LZO4"/>
      <c r="LZP4"/>
      <c r="LZQ4"/>
      <c r="LZR4"/>
      <c r="LZS4"/>
      <c r="LZT4"/>
      <c r="LZU4"/>
      <c r="LZV4"/>
      <c r="LZW4"/>
      <c r="LZX4"/>
      <c r="LZY4"/>
      <c r="LZZ4"/>
      <c r="MAA4"/>
      <c r="MAB4"/>
      <c r="MAC4"/>
      <c r="MAD4"/>
      <c r="MAE4"/>
      <c r="MAF4"/>
      <c r="MAG4"/>
      <c r="MAH4"/>
      <c r="MAI4"/>
      <c r="MAJ4"/>
      <c r="MAK4"/>
      <c r="MAL4"/>
      <c r="MAM4"/>
      <c r="MAN4"/>
      <c r="MAO4"/>
      <c r="MAP4"/>
      <c r="MAQ4"/>
      <c r="MAR4"/>
      <c r="MAS4"/>
      <c r="MAT4"/>
      <c r="MAU4"/>
      <c r="MAV4"/>
      <c r="MAW4"/>
      <c r="MAX4"/>
      <c r="MAY4"/>
      <c r="MAZ4"/>
      <c r="MBA4"/>
      <c r="MBB4"/>
      <c r="MBC4"/>
      <c r="MBD4"/>
      <c r="MBE4"/>
      <c r="MBF4"/>
      <c r="MBG4"/>
      <c r="MBH4"/>
      <c r="MBI4"/>
      <c r="MBJ4"/>
      <c r="MBK4"/>
      <c r="MBL4"/>
      <c r="MBM4"/>
      <c r="MBN4"/>
      <c r="MBO4"/>
      <c r="MBP4"/>
      <c r="MBQ4"/>
      <c r="MBR4"/>
      <c r="MBS4"/>
      <c r="MBT4"/>
      <c r="MBU4"/>
      <c r="MBV4"/>
      <c r="MBW4"/>
      <c r="MBX4"/>
      <c r="MBY4"/>
      <c r="MBZ4"/>
      <c r="MCA4"/>
      <c r="MCB4"/>
      <c r="MCC4"/>
      <c r="MCD4"/>
      <c r="MCE4"/>
      <c r="MCF4"/>
      <c r="MCG4"/>
      <c r="MCH4"/>
      <c r="MCI4"/>
      <c r="MCJ4"/>
      <c r="MCK4"/>
      <c r="MCL4"/>
      <c r="MCM4"/>
      <c r="MCN4"/>
      <c r="MCO4"/>
      <c r="MCP4"/>
      <c r="MCQ4"/>
      <c r="MCR4"/>
      <c r="MCS4"/>
      <c r="MCT4"/>
      <c r="MCU4"/>
      <c r="MCV4"/>
      <c r="MCW4"/>
      <c r="MCX4"/>
      <c r="MCY4"/>
      <c r="MCZ4"/>
      <c r="MDA4"/>
      <c r="MDB4"/>
      <c r="MDC4"/>
      <c r="MDD4"/>
      <c r="MDE4"/>
      <c r="MDF4"/>
      <c r="MDG4"/>
      <c r="MDH4"/>
      <c r="MDI4"/>
      <c r="MDJ4"/>
      <c r="MDK4"/>
      <c r="MDL4"/>
      <c r="MDM4"/>
      <c r="MDN4"/>
      <c r="MDO4"/>
      <c r="MDP4"/>
      <c r="MDQ4"/>
      <c r="MDR4"/>
      <c r="MDS4"/>
      <c r="MDT4"/>
      <c r="MDU4"/>
      <c r="MDV4"/>
      <c r="MDW4"/>
      <c r="MDX4"/>
      <c r="MDY4"/>
      <c r="MDZ4"/>
      <c r="MEA4"/>
      <c r="MEB4"/>
      <c r="MEC4"/>
      <c r="MED4"/>
      <c r="MEE4"/>
      <c r="MEF4"/>
      <c r="MEG4"/>
      <c r="MEH4"/>
      <c r="MEI4"/>
      <c r="MEJ4"/>
      <c r="MEK4"/>
      <c r="MEL4"/>
      <c r="MEM4"/>
      <c r="MEN4"/>
      <c r="MEO4"/>
      <c r="MEP4"/>
      <c r="MEQ4"/>
      <c r="MER4"/>
      <c r="MES4"/>
      <c r="MET4"/>
      <c r="MEU4"/>
      <c r="MEV4"/>
      <c r="MEW4"/>
      <c r="MEX4"/>
      <c r="MEY4"/>
      <c r="MEZ4"/>
      <c r="MFA4"/>
      <c r="MFB4"/>
      <c r="MFC4"/>
      <c r="MFD4"/>
      <c r="MFE4"/>
      <c r="MFF4"/>
      <c r="MFG4"/>
      <c r="MFH4"/>
      <c r="MFI4"/>
      <c r="MFJ4"/>
      <c r="MFK4"/>
      <c r="MFL4"/>
      <c r="MFM4"/>
      <c r="MFN4"/>
      <c r="MFO4"/>
      <c r="MFP4"/>
      <c r="MFQ4"/>
      <c r="MFR4"/>
      <c r="MFS4"/>
      <c r="MFT4"/>
      <c r="MFU4"/>
      <c r="MFV4"/>
      <c r="MFW4"/>
      <c r="MFX4"/>
      <c r="MFY4"/>
      <c r="MFZ4"/>
      <c r="MGA4"/>
      <c r="MGB4"/>
      <c r="MGC4"/>
      <c r="MGD4"/>
      <c r="MGE4"/>
      <c r="MGF4"/>
      <c r="MGG4"/>
      <c r="MGH4"/>
      <c r="MGI4"/>
      <c r="MGJ4"/>
      <c r="MGK4"/>
      <c r="MGL4"/>
      <c r="MGM4"/>
      <c r="MGN4"/>
      <c r="MGO4"/>
      <c r="MGP4"/>
      <c r="MGQ4"/>
      <c r="MGR4"/>
      <c r="MGS4"/>
      <c r="MGT4"/>
      <c r="MGU4"/>
      <c r="MGV4"/>
      <c r="MGW4"/>
      <c r="MGX4"/>
      <c r="MGY4"/>
      <c r="MGZ4"/>
      <c r="MHA4"/>
      <c r="MHB4"/>
      <c r="MHC4"/>
      <c r="MHD4"/>
      <c r="MHE4"/>
      <c r="MHF4"/>
      <c r="MHG4"/>
      <c r="MHH4"/>
      <c r="MHI4"/>
      <c r="MHJ4"/>
      <c r="MHK4"/>
      <c r="MHL4"/>
      <c r="MHM4"/>
      <c r="MHN4"/>
      <c r="MHO4"/>
      <c r="MHP4"/>
      <c r="MHQ4"/>
      <c r="MHR4"/>
      <c r="MHS4"/>
      <c r="MHT4"/>
      <c r="MHU4"/>
      <c r="MHV4"/>
      <c r="MHW4"/>
      <c r="MHX4"/>
      <c r="MHY4"/>
      <c r="MHZ4"/>
      <c r="MIA4"/>
      <c r="MIB4"/>
      <c r="MIC4"/>
      <c r="MID4"/>
      <c r="MIE4"/>
      <c r="MIF4"/>
      <c r="MIG4"/>
      <c r="MIH4"/>
      <c r="MII4"/>
      <c r="MIJ4"/>
      <c r="MIK4"/>
      <c r="MIL4"/>
      <c r="MIM4"/>
      <c r="MIN4"/>
      <c r="MIO4"/>
      <c r="MIP4"/>
      <c r="MIQ4"/>
      <c r="MIR4"/>
      <c r="MIS4"/>
      <c r="MIT4"/>
      <c r="MIU4"/>
      <c r="MIV4"/>
      <c r="MIW4"/>
      <c r="MIX4"/>
      <c r="MIY4"/>
      <c r="MIZ4"/>
      <c r="MJA4"/>
      <c r="MJB4"/>
      <c r="MJC4"/>
      <c r="MJD4"/>
      <c r="MJE4"/>
      <c r="MJF4"/>
      <c r="MJG4"/>
      <c r="MJH4"/>
      <c r="MJI4"/>
      <c r="MJJ4"/>
      <c r="MJK4"/>
      <c r="MJL4"/>
      <c r="MJM4"/>
      <c r="MJN4"/>
      <c r="MJO4"/>
      <c r="MJP4"/>
      <c r="MJQ4"/>
      <c r="MJR4"/>
      <c r="MJS4"/>
      <c r="MJT4"/>
      <c r="MJU4"/>
      <c r="MJV4"/>
      <c r="MJW4"/>
      <c r="MJX4"/>
      <c r="MJY4"/>
      <c r="MJZ4"/>
      <c r="MKA4"/>
      <c r="MKB4"/>
      <c r="MKC4"/>
      <c r="MKD4"/>
      <c r="MKE4"/>
      <c r="MKF4"/>
      <c r="MKG4"/>
      <c r="MKH4"/>
      <c r="MKI4"/>
      <c r="MKJ4"/>
      <c r="MKK4"/>
      <c r="MKL4"/>
      <c r="MKM4"/>
      <c r="MKN4"/>
      <c r="MKO4"/>
      <c r="MKP4"/>
      <c r="MKQ4"/>
      <c r="MKR4"/>
      <c r="MKS4"/>
      <c r="MKT4"/>
      <c r="MKU4"/>
      <c r="MKV4"/>
      <c r="MKW4"/>
      <c r="MKX4"/>
      <c r="MKY4"/>
      <c r="MKZ4"/>
      <c r="MLA4"/>
      <c r="MLB4"/>
      <c r="MLC4"/>
      <c r="MLD4"/>
      <c r="MLE4"/>
      <c r="MLF4"/>
      <c r="MLG4"/>
      <c r="MLH4"/>
      <c r="MLI4"/>
      <c r="MLJ4"/>
      <c r="MLK4"/>
      <c r="MLL4"/>
      <c r="MLM4"/>
      <c r="MLN4"/>
      <c r="MLO4"/>
      <c r="MLP4"/>
      <c r="MLQ4"/>
      <c r="MLR4"/>
      <c r="MLS4"/>
      <c r="MLT4"/>
      <c r="MLU4"/>
      <c r="MLV4"/>
      <c r="MLW4"/>
      <c r="MLX4"/>
      <c r="MLY4"/>
      <c r="MLZ4"/>
      <c r="MMA4"/>
      <c r="MMB4"/>
      <c r="MMC4"/>
      <c r="MMD4"/>
      <c r="MME4"/>
      <c r="MMF4"/>
      <c r="MMG4"/>
      <c r="MMH4"/>
      <c r="MMI4"/>
      <c r="MMJ4"/>
      <c r="MMK4"/>
      <c r="MML4"/>
      <c r="MMM4"/>
      <c r="MMN4"/>
      <c r="MMO4"/>
      <c r="MMP4"/>
      <c r="MMQ4"/>
      <c r="MMR4"/>
      <c r="MMS4"/>
      <c r="MMT4"/>
      <c r="MMU4"/>
      <c r="MMV4"/>
      <c r="MMW4"/>
      <c r="MMX4"/>
      <c r="MMY4"/>
      <c r="MMZ4"/>
      <c r="MNA4"/>
      <c r="MNB4"/>
      <c r="MNC4"/>
      <c r="MND4"/>
      <c r="MNE4"/>
      <c r="MNF4"/>
      <c r="MNG4"/>
      <c r="MNH4"/>
      <c r="MNI4"/>
      <c r="MNJ4"/>
      <c r="MNK4"/>
      <c r="MNL4"/>
      <c r="MNM4"/>
      <c r="MNN4"/>
      <c r="MNO4"/>
      <c r="MNP4"/>
      <c r="MNQ4"/>
      <c r="MNR4"/>
      <c r="MNS4"/>
      <c r="MNT4"/>
      <c r="MNU4"/>
      <c r="MNV4"/>
      <c r="MNW4"/>
      <c r="MNX4"/>
      <c r="MNY4"/>
      <c r="MNZ4"/>
      <c r="MOA4"/>
      <c r="MOB4"/>
      <c r="MOC4"/>
      <c r="MOD4"/>
      <c r="MOE4"/>
      <c r="MOF4"/>
      <c r="MOG4"/>
      <c r="MOH4"/>
      <c r="MOI4"/>
      <c r="MOJ4"/>
      <c r="MOK4"/>
      <c r="MOL4"/>
      <c r="MOM4"/>
      <c r="MON4"/>
      <c r="MOO4"/>
      <c r="MOP4"/>
      <c r="MOQ4"/>
      <c r="MOR4"/>
      <c r="MOS4"/>
      <c r="MOT4"/>
      <c r="MOU4"/>
      <c r="MOV4"/>
      <c r="MOW4"/>
      <c r="MOX4"/>
      <c r="MOY4"/>
      <c r="MOZ4"/>
      <c r="MPA4"/>
      <c r="MPB4"/>
      <c r="MPC4"/>
      <c r="MPD4"/>
      <c r="MPE4"/>
      <c r="MPF4"/>
      <c r="MPG4"/>
      <c r="MPH4"/>
      <c r="MPI4"/>
      <c r="MPJ4"/>
      <c r="MPK4"/>
      <c r="MPL4"/>
      <c r="MPM4"/>
      <c r="MPN4"/>
      <c r="MPO4"/>
      <c r="MPP4"/>
      <c r="MPQ4"/>
      <c r="MPR4"/>
      <c r="MPS4"/>
      <c r="MPT4"/>
      <c r="MPU4"/>
      <c r="MPV4"/>
      <c r="MPW4"/>
      <c r="MPX4"/>
      <c r="MPY4"/>
      <c r="MPZ4"/>
      <c r="MQA4"/>
      <c r="MQB4"/>
      <c r="MQC4"/>
      <c r="MQD4"/>
      <c r="MQE4"/>
      <c r="MQF4"/>
      <c r="MQG4"/>
      <c r="MQH4"/>
      <c r="MQI4"/>
      <c r="MQJ4"/>
      <c r="MQK4"/>
      <c r="MQL4"/>
      <c r="MQM4"/>
      <c r="MQN4"/>
      <c r="MQO4"/>
      <c r="MQP4"/>
      <c r="MQQ4"/>
      <c r="MQR4"/>
      <c r="MQS4"/>
      <c r="MQT4"/>
      <c r="MQU4"/>
      <c r="MQV4"/>
      <c r="MQW4"/>
      <c r="MQX4"/>
      <c r="MQY4"/>
      <c r="MQZ4"/>
      <c r="MRA4"/>
      <c r="MRB4"/>
      <c r="MRC4"/>
      <c r="MRD4"/>
      <c r="MRE4"/>
      <c r="MRF4"/>
      <c r="MRG4"/>
      <c r="MRH4"/>
      <c r="MRI4"/>
      <c r="MRJ4"/>
      <c r="MRK4"/>
      <c r="MRL4"/>
      <c r="MRM4"/>
      <c r="MRN4"/>
      <c r="MRO4"/>
      <c r="MRP4"/>
      <c r="MRQ4"/>
      <c r="MRR4"/>
      <c r="MRS4"/>
      <c r="MRT4"/>
      <c r="MRU4"/>
      <c r="MRV4"/>
      <c r="MRW4"/>
      <c r="MRX4"/>
      <c r="MRY4"/>
      <c r="MRZ4"/>
      <c r="MSA4"/>
      <c r="MSB4"/>
      <c r="MSC4"/>
      <c r="MSD4"/>
      <c r="MSE4"/>
      <c r="MSF4"/>
      <c r="MSG4"/>
      <c r="MSH4"/>
      <c r="MSI4"/>
      <c r="MSJ4"/>
      <c r="MSK4"/>
      <c r="MSL4"/>
      <c r="MSM4"/>
      <c r="MSN4"/>
      <c r="MSO4"/>
      <c r="MSP4"/>
      <c r="MSQ4"/>
      <c r="MSR4"/>
      <c r="MSS4"/>
      <c r="MST4"/>
      <c r="MSU4"/>
      <c r="MSV4"/>
      <c r="MSW4"/>
      <c r="MSX4"/>
      <c r="MSY4"/>
      <c r="MSZ4"/>
      <c r="MTA4"/>
      <c r="MTB4"/>
      <c r="MTC4"/>
      <c r="MTD4"/>
      <c r="MTE4"/>
      <c r="MTF4"/>
      <c r="MTG4"/>
      <c r="MTH4"/>
      <c r="MTI4"/>
      <c r="MTJ4"/>
      <c r="MTK4"/>
      <c r="MTL4"/>
      <c r="MTM4"/>
      <c r="MTN4"/>
      <c r="MTO4"/>
      <c r="MTP4"/>
      <c r="MTQ4"/>
      <c r="MTR4"/>
      <c r="MTS4"/>
      <c r="MTT4"/>
      <c r="MTU4"/>
      <c r="MTV4"/>
      <c r="MTW4"/>
      <c r="MTX4"/>
      <c r="MTY4"/>
      <c r="MTZ4"/>
      <c r="MUA4"/>
      <c r="MUB4"/>
      <c r="MUC4"/>
      <c r="MUD4"/>
      <c r="MUE4"/>
      <c r="MUF4"/>
      <c r="MUG4"/>
      <c r="MUH4"/>
      <c r="MUI4"/>
      <c r="MUJ4"/>
      <c r="MUK4"/>
      <c r="MUL4"/>
      <c r="MUM4"/>
      <c r="MUN4"/>
      <c r="MUO4"/>
      <c r="MUP4"/>
      <c r="MUQ4"/>
      <c r="MUR4"/>
      <c r="MUS4"/>
      <c r="MUT4"/>
      <c r="MUU4"/>
      <c r="MUV4"/>
      <c r="MUW4"/>
      <c r="MUX4"/>
      <c r="MUY4"/>
      <c r="MUZ4"/>
      <c r="MVA4"/>
      <c r="MVB4"/>
      <c r="MVC4"/>
      <c r="MVD4"/>
      <c r="MVE4"/>
      <c r="MVF4"/>
      <c r="MVG4"/>
      <c r="MVH4"/>
      <c r="MVI4"/>
      <c r="MVJ4"/>
      <c r="MVK4"/>
      <c r="MVL4"/>
      <c r="MVM4"/>
      <c r="MVN4"/>
      <c r="MVO4"/>
      <c r="MVP4"/>
      <c r="MVQ4"/>
      <c r="MVR4"/>
      <c r="MVS4"/>
      <c r="MVT4"/>
      <c r="MVU4"/>
      <c r="MVV4"/>
      <c r="MVW4"/>
      <c r="MVX4"/>
      <c r="MVY4"/>
      <c r="MVZ4"/>
      <c r="MWA4"/>
      <c r="MWB4"/>
      <c r="MWC4"/>
      <c r="MWD4"/>
      <c r="MWE4"/>
      <c r="MWF4"/>
      <c r="MWG4"/>
      <c r="MWH4"/>
      <c r="MWI4"/>
      <c r="MWJ4"/>
      <c r="MWK4"/>
      <c r="MWL4"/>
      <c r="MWM4"/>
      <c r="MWN4"/>
      <c r="MWO4"/>
      <c r="MWP4"/>
      <c r="MWQ4"/>
      <c r="MWR4"/>
      <c r="MWS4"/>
      <c r="MWT4"/>
      <c r="MWU4"/>
      <c r="MWV4"/>
      <c r="MWW4"/>
      <c r="MWX4"/>
      <c r="MWY4"/>
      <c r="MWZ4"/>
      <c r="MXA4"/>
      <c r="MXB4"/>
      <c r="MXC4"/>
      <c r="MXD4"/>
      <c r="MXE4"/>
      <c r="MXF4"/>
      <c r="MXG4"/>
      <c r="MXH4"/>
      <c r="MXI4"/>
      <c r="MXJ4"/>
      <c r="MXK4"/>
      <c r="MXL4"/>
      <c r="MXM4"/>
      <c r="MXN4"/>
      <c r="MXO4"/>
      <c r="MXP4"/>
      <c r="MXQ4"/>
      <c r="MXR4"/>
      <c r="MXS4"/>
      <c r="MXT4"/>
      <c r="MXU4"/>
      <c r="MXV4"/>
      <c r="MXW4"/>
      <c r="MXX4"/>
      <c r="MXY4"/>
      <c r="MXZ4"/>
      <c r="MYA4"/>
      <c r="MYB4"/>
      <c r="MYC4"/>
      <c r="MYD4"/>
      <c r="MYE4"/>
      <c r="MYF4"/>
      <c r="MYG4"/>
      <c r="MYH4"/>
      <c r="MYI4"/>
      <c r="MYJ4"/>
      <c r="MYK4"/>
      <c r="MYL4"/>
      <c r="MYM4"/>
      <c r="MYN4"/>
      <c r="MYO4"/>
      <c r="MYP4"/>
      <c r="MYQ4"/>
      <c r="MYR4"/>
      <c r="MYS4"/>
      <c r="MYT4"/>
      <c r="MYU4"/>
      <c r="MYV4"/>
      <c r="MYW4"/>
      <c r="MYX4"/>
      <c r="MYY4"/>
      <c r="MYZ4"/>
      <c r="MZA4"/>
      <c r="MZB4"/>
      <c r="MZC4"/>
      <c r="MZD4"/>
      <c r="MZE4"/>
      <c r="MZF4"/>
      <c r="MZG4"/>
      <c r="MZH4"/>
      <c r="MZI4"/>
      <c r="MZJ4"/>
      <c r="MZK4"/>
      <c r="MZL4"/>
      <c r="MZM4"/>
      <c r="MZN4"/>
      <c r="MZO4"/>
      <c r="MZP4"/>
      <c r="MZQ4"/>
      <c r="MZR4"/>
      <c r="MZS4"/>
      <c r="MZT4"/>
      <c r="MZU4"/>
      <c r="MZV4"/>
      <c r="MZW4"/>
      <c r="MZX4"/>
      <c r="MZY4"/>
      <c r="MZZ4"/>
      <c r="NAA4"/>
      <c r="NAB4"/>
      <c r="NAC4"/>
      <c r="NAD4"/>
      <c r="NAE4"/>
      <c r="NAF4"/>
      <c r="NAG4"/>
      <c r="NAH4"/>
      <c r="NAI4"/>
      <c r="NAJ4"/>
      <c r="NAK4"/>
      <c r="NAL4"/>
      <c r="NAM4"/>
      <c r="NAN4"/>
      <c r="NAO4"/>
      <c r="NAP4"/>
      <c r="NAQ4"/>
      <c r="NAR4"/>
      <c r="NAS4"/>
      <c r="NAT4"/>
      <c r="NAU4"/>
      <c r="NAV4"/>
      <c r="NAW4"/>
      <c r="NAX4"/>
      <c r="NAY4"/>
      <c r="NAZ4"/>
      <c r="NBA4"/>
      <c r="NBB4"/>
      <c r="NBC4"/>
      <c r="NBD4"/>
      <c r="NBE4"/>
      <c r="NBF4"/>
      <c r="NBG4"/>
      <c r="NBH4"/>
      <c r="NBI4"/>
      <c r="NBJ4"/>
      <c r="NBK4"/>
      <c r="NBL4"/>
      <c r="NBM4"/>
      <c r="NBN4"/>
      <c r="NBO4"/>
      <c r="NBP4"/>
      <c r="NBQ4"/>
      <c r="NBR4"/>
      <c r="NBS4"/>
      <c r="NBT4"/>
      <c r="NBU4"/>
      <c r="NBV4"/>
      <c r="NBW4"/>
      <c r="NBX4"/>
      <c r="NBY4"/>
      <c r="NBZ4"/>
      <c r="NCA4"/>
      <c r="NCB4"/>
      <c r="NCC4"/>
      <c r="NCD4"/>
      <c r="NCE4"/>
      <c r="NCF4"/>
      <c r="NCG4"/>
      <c r="NCH4"/>
      <c r="NCI4"/>
      <c r="NCJ4"/>
      <c r="NCK4"/>
      <c r="NCL4"/>
      <c r="NCM4"/>
      <c r="NCN4"/>
      <c r="NCO4"/>
      <c r="NCP4"/>
      <c r="NCQ4"/>
      <c r="NCR4"/>
      <c r="NCS4"/>
      <c r="NCT4"/>
      <c r="NCU4"/>
      <c r="NCV4"/>
      <c r="NCW4"/>
      <c r="NCX4"/>
      <c r="NCY4"/>
      <c r="NCZ4"/>
      <c r="NDA4"/>
      <c r="NDB4"/>
      <c r="NDC4"/>
      <c r="NDD4"/>
      <c r="NDE4"/>
      <c r="NDF4"/>
      <c r="NDG4"/>
      <c r="NDH4"/>
      <c r="NDI4"/>
      <c r="NDJ4"/>
      <c r="NDK4"/>
      <c r="NDL4"/>
      <c r="NDM4"/>
      <c r="NDN4"/>
      <c r="NDO4"/>
      <c r="NDP4"/>
      <c r="NDQ4"/>
      <c r="NDR4"/>
      <c r="NDS4"/>
      <c r="NDT4"/>
      <c r="NDU4"/>
      <c r="NDV4"/>
      <c r="NDW4"/>
      <c r="NDX4"/>
      <c r="NDY4"/>
      <c r="NDZ4"/>
      <c r="NEA4"/>
      <c r="NEB4"/>
      <c r="NEC4"/>
      <c r="NED4"/>
      <c r="NEE4"/>
      <c r="NEF4"/>
      <c r="NEG4"/>
      <c r="NEH4"/>
      <c r="NEI4"/>
      <c r="NEJ4"/>
      <c r="NEK4"/>
      <c r="NEL4"/>
      <c r="NEM4"/>
      <c r="NEN4"/>
      <c r="NEO4"/>
      <c r="NEP4"/>
      <c r="NEQ4"/>
      <c r="NER4"/>
      <c r="NES4"/>
      <c r="NET4"/>
      <c r="NEU4"/>
      <c r="NEV4"/>
      <c r="NEW4"/>
      <c r="NEX4"/>
      <c r="NEY4"/>
      <c r="NEZ4"/>
      <c r="NFA4"/>
      <c r="NFB4"/>
      <c r="NFC4"/>
      <c r="NFD4"/>
      <c r="NFE4"/>
      <c r="NFF4"/>
      <c r="NFG4"/>
      <c r="NFH4"/>
      <c r="NFI4"/>
      <c r="NFJ4"/>
      <c r="NFK4"/>
      <c r="NFL4"/>
      <c r="NFM4"/>
      <c r="NFN4"/>
      <c r="NFO4"/>
      <c r="NFP4"/>
      <c r="NFQ4"/>
      <c r="NFR4"/>
      <c r="NFS4"/>
      <c r="NFT4"/>
      <c r="NFU4"/>
      <c r="NFV4"/>
      <c r="NFW4"/>
      <c r="NFX4"/>
      <c r="NFY4"/>
      <c r="NFZ4"/>
      <c r="NGA4"/>
      <c r="NGB4"/>
      <c r="NGC4"/>
      <c r="NGD4"/>
      <c r="NGE4"/>
      <c r="NGF4"/>
      <c r="NGG4"/>
      <c r="NGH4"/>
      <c r="NGI4"/>
      <c r="NGJ4"/>
      <c r="NGK4"/>
      <c r="NGL4"/>
      <c r="NGM4"/>
      <c r="NGN4"/>
      <c r="NGO4"/>
      <c r="NGP4"/>
      <c r="NGQ4"/>
      <c r="NGR4"/>
      <c r="NGS4"/>
      <c r="NGT4"/>
      <c r="NGU4"/>
      <c r="NGV4"/>
      <c r="NGW4"/>
      <c r="NGX4"/>
      <c r="NGY4"/>
      <c r="NGZ4"/>
      <c r="NHA4"/>
      <c r="NHB4"/>
      <c r="NHC4"/>
      <c r="NHD4"/>
      <c r="NHE4"/>
      <c r="NHF4"/>
      <c r="NHG4"/>
      <c r="NHH4"/>
      <c r="NHI4"/>
      <c r="NHJ4"/>
      <c r="NHK4"/>
      <c r="NHL4"/>
      <c r="NHM4"/>
      <c r="NHN4"/>
      <c r="NHO4"/>
      <c r="NHP4"/>
      <c r="NHQ4"/>
      <c r="NHR4"/>
      <c r="NHS4"/>
      <c r="NHT4"/>
      <c r="NHU4"/>
      <c r="NHV4"/>
      <c r="NHW4"/>
      <c r="NHX4"/>
      <c r="NHY4"/>
      <c r="NHZ4"/>
      <c r="NIA4"/>
      <c r="NIB4"/>
      <c r="NIC4"/>
      <c r="NID4"/>
      <c r="NIE4"/>
      <c r="NIF4"/>
      <c r="NIG4"/>
      <c r="NIH4"/>
      <c r="NII4"/>
      <c r="NIJ4"/>
      <c r="NIK4"/>
      <c r="NIL4"/>
      <c r="NIM4"/>
      <c r="NIN4"/>
      <c r="NIO4"/>
      <c r="NIP4"/>
      <c r="NIQ4"/>
      <c r="NIR4"/>
      <c r="NIS4"/>
      <c r="NIT4"/>
      <c r="NIU4"/>
      <c r="NIV4"/>
      <c r="NIW4"/>
      <c r="NIX4"/>
      <c r="NIY4"/>
      <c r="NIZ4"/>
      <c r="NJA4"/>
      <c r="NJB4"/>
      <c r="NJC4"/>
      <c r="NJD4"/>
      <c r="NJE4"/>
      <c r="NJF4"/>
      <c r="NJG4"/>
      <c r="NJH4"/>
      <c r="NJI4"/>
      <c r="NJJ4"/>
      <c r="NJK4"/>
      <c r="NJL4"/>
      <c r="NJM4"/>
      <c r="NJN4"/>
      <c r="NJO4"/>
      <c r="NJP4"/>
      <c r="NJQ4"/>
      <c r="NJR4"/>
      <c r="NJS4"/>
      <c r="NJT4"/>
      <c r="NJU4"/>
      <c r="NJV4"/>
      <c r="NJW4"/>
      <c r="NJX4"/>
      <c r="NJY4"/>
      <c r="NJZ4"/>
      <c r="NKA4"/>
      <c r="NKB4"/>
      <c r="NKC4"/>
      <c r="NKD4"/>
      <c r="NKE4"/>
      <c r="NKF4"/>
      <c r="NKG4"/>
      <c r="NKH4"/>
      <c r="NKI4"/>
      <c r="NKJ4"/>
      <c r="NKK4"/>
      <c r="NKL4"/>
      <c r="NKM4"/>
      <c r="NKN4"/>
      <c r="NKO4"/>
      <c r="NKP4"/>
      <c r="NKQ4"/>
      <c r="NKR4"/>
      <c r="NKS4"/>
      <c r="NKT4"/>
      <c r="NKU4"/>
      <c r="NKV4"/>
      <c r="NKW4"/>
      <c r="NKX4"/>
      <c r="NKY4"/>
      <c r="NKZ4"/>
      <c r="NLA4"/>
      <c r="NLB4"/>
      <c r="NLC4"/>
      <c r="NLD4"/>
      <c r="NLE4"/>
      <c r="NLF4"/>
      <c r="NLG4"/>
      <c r="NLH4"/>
      <c r="NLI4"/>
      <c r="NLJ4"/>
      <c r="NLK4"/>
      <c r="NLL4"/>
      <c r="NLM4"/>
      <c r="NLN4"/>
      <c r="NLO4"/>
      <c r="NLP4"/>
      <c r="NLQ4"/>
      <c r="NLR4"/>
      <c r="NLS4"/>
      <c r="NLT4"/>
      <c r="NLU4"/>
      <c r="NLV4"/>
      <c r="NLW4"/>
      <c r="NLX4"/>
      <c r="NLY4"/>
      <c r="NLZ4"/>
      <c r="NMA4"/>
      <c r="NMB4"/>
      <c r="NMC4"/>
      <c r="NMD4"/>
      <c r="NME4"/>
      <c r="NMF4"/>
      <c r="NMG4"/>
      <c r="NMH4"/>
      <c r="NMI4"/>
      <c r="NMJ4"/>
      <c r="NMK4"/>
      <c r="NML4"/>
      <c r="NMM4"/>
      <c r="NMN4"/>
      <c r="NMO4"/>
      <c r="NMP4"/>
      <c r="NMQ4"/>
      <c r="NMR4"/>
      <c r="NMS4"/>
      <c r="NMT4"/>
      <c r="NMU4"/>
      <c r="NMV4"/>
      <c r="NMW4"/>
      <c r="NMX4"/>
      <c r="NMY4"/>
      <c r="NMZ4"/>
      <c r="NNA4"/>
      <c r="NNB4"/>
      <c r="NNC4"/>
      <c r="NND4"/>
      <c r="NNE4"/>
      <c r="NNF4"/>
      <c r="NNG4"/>
      <c r="NNH4"/>
      <c r="NNI4"/>
      <c r="NNJ4"/>
      <c r="NNK4"/>
      <c r="NNL4"/>
      <c r="NNM4"/>
      <c r="NNN4"/>
      <c r="NNO4"/>
      <c r="NNP4"/>
      <c r="NNQ4"/>
      <c r="NNR4"/>
      <c r="NNS4"/>
      <c r="NNT4"/>
      <c r="NNU4"/>
      <c r="NNV4"/>
      <c r="NNW4"/>
      <c r="NNX4"/>
      <c r="NNY4"/>
      <c r="NNZ4"/>
      <c r="NOA4"/>
      <c r="NOB4"/>
      <c r="NOC4"/>
      <c r="NOD4"/>
      <c r="NOE4"/>
      <c r="NOF4"/>
      <c r="NOG4"/>
      <c r="NOH4"/>
      <c r="NOI4"/>
      <c r="NOJ4"/>
      <c r="NOK4"/>
      <c r="NOL4"/>
      <c r="NOM4"/>
      <c r="NON4"/>
      <c r="NOO4"/>
      <c r="NOP4"/>
      <c r="NOQ4"/>
      <c r="NOR4"/>
      <c r="NOS4"/>
      <c r="NOT4"/>
      <c r="NOU4"/>
      <c r="NOV4"/>
      <c r="NOW4"/>
      <c r="NOX4"/>
      <c r="NOY4"/>
      <c r="NOZ4"/>
      <c r="NPA4"/>
      <c r="NPB4"/>
      <c r="NPC4"/>
      <c r="NPD4"/>
      <c r="NPE4"/>
      <c r="NPF4"/>
      <c r="NPG4"/>
      <c r="NPH4"/>
      <c r="NPI4"/>
      <c r="NPJ4"/>
      <c r="NPK4"/>
      <c r="NPL4"/>
      <c r="NPM4"/>
      <c r="NPN4"/>
      <c r="NPO4"/>
      <c r="NPP4"/>
      <c r="NPQ4"/>
      <c r="NPR4"/>
      <c r="NPS4"/>
      <c r="NPT4"/>
      <c r="NPU4"/>
      <c r="NPV4"/>
      <c r="NPW4"/>
      <c r="NPX4"/>
      <c r="NPY4"/>
      <c r="NPZ4"/>
      <c r="NQA4"/>
      <c r="NQB4"/>
      <c r="NQC4"/>
      <c r="NQD4"/>
      <c r="NQE4"/>
      <c r="NQF4"/>
      <c r="NQG4"/>
      <c r="NQH4"/>
      <c r="NQI4"/>
      <c r="NQJ4"/>
      <c r="NQK4"/>
      <c r="NQL4"/>
      <c r="NQM4"/>
      <c r="NQN4"/>
      <c r="NQO4"/>
      <c r="NQP4"/>
      <c r="NQQ4"/>
      <c r="NQR4"/>
      <c r="NQS4"/>
      <c r="NQT4"/>
      <c r="NQU4"/>
      <c r="NQV4"/>
      <c r="NQW4"/>
      <c r="NQX4"/>
      <c r="NQY4"/>
      <c r="NQZ4"/>
      <c r="NRA4"/>
      <c r="NRB4"/>
      <c r="NRC4"/>
      <c r="NRD4"/>
      <c r="NRE4"/>
      <c r="NRF4"/>
      <c r="NRG4"/>
      <c r="NRH4"/>
      <c r="NRI4"/>
      <c r="NRJ4"/>
      <c r="NRK4"/>
      <c r="NRL4"/>
      <c r="NRM4"/>
      <c r="NRN4"/>
      <c r="NRO4"/>
      <c r="NRP4"/>
      <c r="NRQ4"/>
      <c r="NRR4"/>
      <c r="NRS4"/>
      <c r="NRT4"/>
      <c r="NRU4"/>
      <c r="NRV4"/>
      <c r="NRW4"/>
      <c r="NRX4"/>
      <c r="NRY4"/>
      <c r="NRZ4"/>
      <c r="NSA4"/>
      <c r="NSB4"/>
      <c r="NSC4"/>
      <c r="NSD4"/>
      <c r="NSE4"/>
      <c r="NSF4"/>
      <c r="NSG4"/>
      <c r="NSH4"/>
      <c r="NSI4"/>
      <c r="NSJ4"/>
      <c r="NSK4"/>
      <c r="NSL4"/>
      <c r="NSM4"/>
      <c r="NSN4"/>
      <c r="NSO4"/>
      <c r="NSP4"/>
      <c r="NSQ4"/>
      <c r="NSR4"/>
      <c r="NSS4"/>
      <c r="NST4"/>
      <c r="NSU4"/>
      <c r="NSV4"/>
      <c r="NSW4"/>
      <c r="NSX4"/>
      <c r="NSY4"/>
      <c r="NSZ4"/>
      <c r="NTA4"/>
      <c r="NTB4"/>
      <c r="NTC4"/>
      <c r="NTD4"/>
      <c r="NTE4"/>
      <c r="NTF4"/>
      <c r="NTG4"/>
      <c r="NTH4"/>
      <c r="NTI4"/>
      <c r="NTJ4"/>
      <c r="NTK4"/>
      <c r="NTL4"/>
      <c r="NTM4"/>
      <c r="NTN4"/>
      <c r="NTO4"/>
      <c r="NTP4"/>
      <c r="NTQ4"/>
      <c r="NTR4"/>
      <c r="NTS4"/>
      <c r="NTT4"/>
      <c r="NTU4"/>
      <c r="NTV4"/>
      <c r="NTW4"/>
      <c r="NTX4"/>
      <c r="NTY4"/>
      <c r="NTZ4"/>
      <c r="NUA4"/>
      <c r="NUB4"/>
      <c r="NUC4"/>
      <c r="NUD4"/>
      <c r="NUE4"/>
      <c r="NUF4"/>
      <c r="NUG4"/>
      <c r="NUH4"/>
      <c r="NUI4"/>
      <c r="NUJ4"/>
      <c r="NUK4"/>
      <c r="NUL4"/>
      <c r="NUM4"/>
      <c r="NUN4"/>
      <c r="NUO4"/>
      <c r="NUP4"/>
      <c r="NUQ4"/>
      <c r="NUR4"/>
      <c r="NUS4"/>
      <c r="NUT4"/>
      <c r="NUU4"/>
      <c r="NUV4"/>
      <c r="NUW4"/>
      <c r="NUX4"/>
      <c r="NUY4"/>
      <c r="NUZ4"/>
      <c r="NVA4"/>
      <c r="NVB4"/>
      <c r="NVC4"/>
      <c r="NVD4"/>
      <c r="NVE4"/>
      <c r="NVF4"/>
      <c r="NVG4"/>
      <c r="NVH4"/>
      <c r="NVI4"/>
      <c r="NVJ4"/>
      <c r="NVK4"/>
      <c r="NVL4"/>
      <c r="NVM4"/>
      <c r="NVN4"/>
      <c r="NVO4"/>
      <c r="NVP4"/>
      <c r="NVQ4"/>
      <c r="NVR4"/>
      <c r="NVS4"/>
      <c r="NVT4"/>
      <c r="NVU4"/>
      <c r="NVV4"/>
      <c r="NVW4"/>
      <c r="NVX4"/>
      <c r="NVY4"/>
      <c r="NVZ4"/>
      <c r="NWA4"/>
      <c r="NWB4"/>
      <c r="NWC4"/>
      <c r="NWD4"/>
      <c r="NWE4"/>
      <c r="NWF4"/>
      <c r="NWG4"/>
      <c r="NWH4"/>
      <c r="NWI4"/>
      <c r="NWJ4"/>
      <c r="NWK4"/>
      <c r="NWL4"/>
      <c r="NWM4"/>
      <c r="NWN4"/>
      <c r="NWO4"/>
      <c r="NWP4"/>
      <c r="NWQ4"/>
      <c r="NWR4"/>
      <c r="NWS4"/>
      <c r="NWT4"/>
      <c r="NWU4"/>
      <c r="NWV4"/>
      <c r="NWW4"/>
      <c r="NWX4"/>
      <c r="NWY4"/>
      <c r="NWZ4"/>
      <c r="NXA4"/>
      <c r="NXB4"/>
      <c r="NXC4"/>
      <c r="NXD4"/>
      <c r="NXE4"/>
      <c r="NXF4"/>
      <c r="NXG4"/>
      <c r="NXH4"/>
      <c r="NXI4"/>
      <c r="NXJ4"/>
      <c r="NXK4"/>
      <c r="NXL4"/>
      <c r="NXM4"/>
      <c r="NXN4"/>
      <c r="NXO4"/>
      <c r="NXP4"/>
      <c r="NXQ4"/>
      <c r="NXR4"/>
      <c r="NXS4"/>
      <c r="NXT4"/>
      <c r="NXU4"/>
      <c r="NXV4"/>
      <c r="NXW4"/>
      <c r="NXX4"/>
      <c r="NXY4"/>
      <c r="NXZ4"/>
      <c r="NYA4"/>
      <c r="NYB4"/>
      <c r="NYC4"/>
      <c r="NYD4"/>
      <c r="NYE4"/>
      <c r="NYF4"/>
      <c r="NYG4"/>
      <c r="NYH4"/>
      <c r="NYI4"/>
      <c r="NYJ4"/>
      <c r="NYK4"/>
      <c r="NYL4"/>
      <c r="NYM4"/>
      <c r="NYN4"/>
      <c r="NYO4"/>
      <c r="NYP4"/>
      <c r="NYQ4"/>
      <c r="NYR4"/>
      <c r="NYS4"/>
      <c r="NYT4"/>
      <c r="NYU4"/>
      <c r="NYV4"/>
      <c r="NYW4"/>
      <c r="NYX4"/>
      <c r="NYY4"/>
      <c r="NYZ4"/>
      <c r="NZA4"/>
      <c r="NZB4"/>
      <c r="NZC4"/>
      <c r="NZD4"/>
      <c r="NZE4"/>
      <c r="NZF4"/>
      <c r="NZG4"/>
      <c r="NZH4"/>
      <c r="NZI4"/>
      <c r="NZJ4"/>
      <c r="NZK4"/>
      <c r="NZL4"/>
      <c r="NZM4"/>
      <c r="NZN4"/>
      <c r="NZO4"/>
      <c r="NZP4"/>
      <c r="NZQ4"/>
      <c r="NZR4"/>
      <c r="NZS4"/>
      <c r="NZT4"/>
      <c r="NZU4"/>
      <c r="NZV4"/>
      <c r="NZW4"/>
      <c r="NZX4"/>
      <c r="NZY4"/>
      <c r="NZZ4"/>
      <c r="OAA4"/>
      <c r="OAB4"/>
      <c r="OAC4"/>
      <c r="OAD4"/>
      <c r="OAE4"/>
      <c r="OAF4"/>
      <c r="OAG4"/>
      <c r="OAH4"/>
      <c r="OAI4"/>
      <c r="OAJ4"/>
      <c r="OAK4"/>
      <c r="OAL4"/>
      <c r="OAM4"/>
      <c r="OAN4"/>
      <c r="OAO4"/>
      <c r="OAP4"/>
      <c r="OAQ4"/>
      <c r="OAR4"/>
      <c r="OAS4"/>
      <c r="OAT4"/>
      <c r="OAU4"/>
      <c r="OAV4"/>
      <c r="OAW4"/>
      <c r="OAX4"/>
      <c r="OAY4"/>
      <c r="OAZ4"/>
      <c r="OBA4"/>
      <c r="OBB4"/>
      <c r="OBC4"/>
      <c r="OBD4"/>
      <c r="OBE4"/>
      <c r="OBF4"/>
      <c r="OBG4"/>
      <c r="OBH4"/>
      <c r="OBI4"/>
      <c r="OBJ4"/>
      <c r="OBK4"/>
      <c r="OBL4"/>
      <c r="OBM4"/>
      <c r="OBN4"/>
      <c r="OBO4"/>
      <c r="OBP4"/>
      <c r="OBQ4"/>
      <c r="OBR4"/>
      <c r="OBS4"/>
      <c r="OBT4"/>
      <c r="OBU4"/>
      <c r="OBV4"/>
      <c r="OBW4"/>
      <c r="OBX4"/>
      <c r="OBY4"/>
      <c r="OBZ4"/>
      <c r="OCA4"/>
      <c r="OCB4"/>
      <c r="OCC4"/>
      <c r="OCD4"/>
      <c r="OCE4"/>
      <c r="OCF4"/>
      <c r="OCG4"/>
      <c r="OCH4"/>
      <c r="OCI4"/>
      <c r="OCJ4"/>
      <c r="OCK4"/>
      <c r="OCL4"/>
      <c r="OCM4"/>
      <c r="OCN4"/>
      <c r="OCO4"/>
      <c r="OCP4"/>
      <c r="OCQ4"/>
      <c r="OCR4"/>
      <c r="OCS4"/>
      <c r="OCT4"/>
      <c r="OCU4"/>
      <c r="OCV4"/>
      <c r="OCW4"/>
      <c r="OCX4"/>
      <c r="OCY4"/>
      <c r="OCZ4"/>
      <c r="ODA4"/>
      <c r="ODB4"/>
      <c r="ODC4"/>
      <c r="ODD4"/>
      <c r="ODE4"/>
      <c r="ODF4"/>
      <c r="ODG4"/>
      <c r="ODH4"/>
      <c r="ODI4"/>
      <c r="ODJ4"/>
      <c r="ODK4"/>
      <c r="ODL4"/>
      <c r="ODM4"/>
      <c r="ODN4"/>
      <c r="ODO4"/>
      <c r="ODP4"/>
      <c r="ODQ4"/>
      <c r="ODR4"/>
      <c r="ODS4"/>
      <c r="ODT4"/>
      <c r="ODU4"/>
      <c r="ODV4"/>
      <c r="ODW4"/>
      <c r="ODX4"/>
      <c r="ODY4"/>
      <c r="ODZ4"/>
      <c r="OEA4"/>
      <c r="OEB4"/>
      <c r="OEC4"/>
      <c r="OED4"/>
      <c r="OEE4"/>
      <c r="OEF4"/>
      <c r="OEG4"/>
      <c r="OEH4"/>
      <c r="OEI4"/>
      <c r="OEJ4"/>
      <c r="OEK4"/>
      <c r="OEL4"/>
      <c r="OEM4"/>
      <c r="OEN4"/>
      <c r="OEO4"/>
      <c r="OEP4"/>
      <c r="OEQ4"/>
      <c r="OER4"/>
      <c r="OES4"/>
      <c r="OET4"/>
      <c r="OEU4"/>
      <c r="OEV4"/>
      <c r="OEW4"/>
      <c r="OEX4"/>
      <c r="OEY4"/>
      <c r="OEZ4"/>
      <c r="OFA4"/>
      <c r="OFB4"/>
      <c r="OFC4"/>
      <c r="OFD4"/>
      <c r="OFE4"/>
      <c r="OFF4"/>
      <c r="OFG4"/>
      <c r="OFH4"/>
      <c r="OFI4"/>
      <c r="OFJ4"/>
      <c r="OFK4"/>
      <c r="OFL4"/>
      <c r="OFM4"/>
      <c r="OFN4"/>
      <c r="OFO4"/>
      <c r="OFP4"/>
      <c r="OFQ4"/>
      <c r="OFR4"/>
      <c r="OFS4"/>
      <c r="OFT4"/>
      <c r="OFU4"/>
      <c r="OFV4"/>
      <c r="OFW4"/>
      <c r="OFX4"/>
      <c r="OFY4"/>
      <c r="OFZ4"/>
      <c r="OGA4"/>
      <c r="OGB4"/>
      <c r="OGC4"/>
      <c r="OGD4"/>
      <c r="OGE4"/>
      <c r="OGF4"/>
      <c r="OGG4"/>
      <c r="OGH4"/>
      <c r="OGI4"/>
      <c r="OGJ4"/>
      <c r="OGK4"/>
      <c r="OGL4"/>
      <c r="OGM4"/>
      <c r="OGN4"/>
      <c r="OGO4"/>
      <c r="OGP4"/>
      <c r="OGQ4"/>
      <c r="OGR4"/>
      <c r="OGS4"/>
      <c r="OGT4"/>
      <c r="OGU4"/>
      <c r="OGV4"/>
      <c r="OGW4"/>
      <c r="OGX4"/>
      <c r="OGY4"/>
      <c r="OGZ4"/>
      <c r="OHA4"/>
      <c r="OHB4"/>
      <c r="OHC4"/>
      <c r="OHD4"/>
      <c r="OHE4"/>
      <c r="OHF4"/>
      <c r="OHG4"/>
      <c r="OHH4"/>
      <c r="OHI4"/>
      <c r="OHJ4"/>
      <c r="OHK4"/>
      <c r="OHL4"/>
      <c r="OHM4"/>
      <c r="OHN4"/>
      <c r="OHO4"/>
      <c r="OHP4"/>
      <c r="OHQ4"/>
      <c r="OHR4"/>
      <c r="OHS4"/>
      <c r="OHT4"/>
      <c r="OHU4"/>
      <c r="OHV4"/>
      <c r="OHW4"/>
      <c r="OHX4"/>
      <c r="OHY4"/>
      <c r="OHZ4"/>
      <c r="OIA4"/>
      <c r="OIB4"/>
      <c r="OIC4"/>
      <c r="OID4"/>
      <c r="OIE4"/>
      <c r="OIF4"/>
      <c r="OIG4"/>
      <c r="OIH4"/>
      <c r="OII4"/>
      <c r="OIJ4"/>
      <c r="OIK4"/>
      <c r="OIL4"/>
      <c r="OIM4"/>
      <c r="OIN4"/>
      <c r="OIO4"/>
      <c r="OIP4"/>
      <c r="OIQ4"/>
      <c r="OIR4"/>
      <c r="OIS4"/>
      <c r="OIT4"/>
      <c r="OIU4"/>
      <c r="OIV4"/>
      <c r="OIW4"/>
      <c r="OIX4"/>
      <c r="OIY4"/>
      <c r="OIZ4"/>
      <c r="OJA4"/>
      <c r="OJB4"/>
      <c r="OJC4"/>
      <c r="OJD4"/>
      <c r="OJE4"/>
      <c r="OJF4"/>
      <c r="OJG4"/>
      <c r="OJH4"/>
      <c r="OJI4"/>
      <c r="OJJ4"/>
      <c r="OJK4"/>
      <c r="OJL4"/>
      <c r="OJM4"/>
      <c r="OJN4"/>
      <c r="OJO4"/>
      <c r="OJP4"/>
      <c r="OJQ4"/>
      <c r="OJR4"/>
      <c r="OJS4"/>
      <c r="OJT4"/>
      <c r="OJU4"/>
      <c r="OJV4"/>
      <c r="OJW4"/>
      <c r="OJX4"/>
      <c r="OJY4"/>
      <c r="OJZ4"/>
      <c r="OKA4"/>
      <c r="OKB4"/>
      <c r="OKC4"/>
      <c r="OKD4"/>
      <c r="OKE4"/>
      <c r="OKF4"/>
      <c r="OKG4"/>
      <c r="OKH4"/>
      <c r="OKI4"/>
      <c r="OKJ4"/>
      <c r="OKK4"/>
      <c r="OKL4"/>
      <c r="OKM4"/>
      <c r="OKN4"/>
      <c r="OKO4"/>
      <c r="OKP4"/>
      <c r="OKQ4"/>
      <c r="OKR4"/>
      <c r="OKS4"/>
      <c r="OKT4"/>
      <c r="OKU4"/>
      <c r="OKV4"/>
      <c r="OKW4"/>
      <c r="OKX4"/>
      <c r="OKY4"/>
      <c r="OKZ4"/>
      <c r="OLA4"/>
      <c r="OLB4"/>
      <c r="OLC4"/>
      <c r="OLD4"/>
      <c r="OLE4"/>
      <c r="OLF4"/>
      <c r="OLG4"/>
      <c r="OLH4"/>
      <c r="OLI4"/>
      <c r="OLJ4"/>
      <c r="OLK4"/>
      <c r="OLL4"/>
      <c r="OLM4"/>
      <c r="OLN4"/>
      <c r="OLO4"/>
      <c r="OLP4"/>
      <c r="OLQ4"/>
      <c r="OLR4"/>
      <c r="OLS4"/>
      <c r="OLT4"/>
      <c r="OLU4"/>
      <c r="OLV4"/>
      <c r="OLW4"/>
      <c r="OLX4"/>
      <c r="OLY4"/>
      <c r="OLZ4"/>
      <c r="OMA4"/>
      <c r="OMB4"/>
      <c r="OMC4"/>
      <c r="OMD4"/>
      <c r="OME4"/>
      <c r="OMF4"/>
      <c r="OMG4"/>
      <c r="OMH4"/>
      <c r="OMI4"/>
      <c r="OMJ4"/>
      <c r="OMK4"/>
      <c r="OML4"/>
      <c r="OMM4"/>
      <c r="OMN4"/>
      <c r="OMO4"/>
      <c r="OMP4"/>
      <c r="OMQ4"/>
      <c r="OMR4"/>
      <c r="OMS4"/>
      <c r="OMT4"/>
      <c r="OMU4"/>
      <c r="OMV4"/>
      <c r="OMW4"/>
      <c r="OMX4"/>
      <c r="OMY4"/>
      <c r="OMZ4"/>
      <c r="ONA4"/>
      <c r="ONB4"/>
      <c r="ONC4"/>
      <c r="OND4"/>
      <c r="ONE4"/>
      <c r="ONF4"/>
      <c r="ONG4"/>
      <c r="ONH4"/>
      <c r="ONI4"/>
      <c r="ONJ4"/>
      <c r="ONK4"/>
      <c r="ONL4"/>
      <c r="ONM4"/>
      <c r="ONN4"/>
      <c r="ONO4"/>
      <c r="ONP4"/>
      <c r="ONQ4"/>
      <c r="ONR4"/>
      <c r="ONS4"/>
      <c r="ONT4"/>
      <c r="ONU4"/>
      <c r="ONV4"/>
      <c r="ONW4"/>
      <c r="ONX4"/>
      <c r="ONY4"/>
      <c r="ONZ4"/>
      <c r="OOA4"/>
      <c r="OOB4"/>
      <c r="OOC4"/>
      <c r="OOD4"/>
      <c r="OOE4"/>
      <c r="OOF4"/>
      <c r="OOG4"/>
      <c r="OOH4"/>
      <c r="OOI4"/>
      <c r="OOJ4"/>
      <c r="OOK4"/>
      <c r="OOL4"/>
      <c r="OOM4"/>
      <c r="OON4"/>
      <c r="OOO4"/>
      <c r="OOP4"/>
      <c r="OOQ4"/>
      <c r="OOR4"/>
      <c r="OOS4"/>
      <c r="OOT4"/>
      <c r="OOU4"/>
      <c r="OOV4"/>
      <c r="OOW4"/>
      <c r="OOX4"/>
      <c r="OOY4"/>
      <c r="OOZ4"/>
      <c r="OPA4"/>
      <c r="OPB4"/>
      <c r="OPC4"/>
      <c r="OPD4"/>
      <c r="OPE4"/>
      <c r="OPF4"/>
      <c r="OPG4"/>
      <c r="OPH4"/>
      <c r="OPI4"/>
      <c r="OPJ4"/>
      <c r="OPK4"/>
      <c r="OPL4"/>
      <c r="OPM4"/>
      <c r="OPN4"/>
      <c r="OPO4"/>
      <c r="OPP4"/>
      <c r="OPQ4"/>
      <c r="OPR4"/>
      <c r="OPS4"/>
      <c r="OPT4"/>
      <c r="OPU4"/>
      <c r="OPV4"/>
      <c r="OPW4"/>
      <c r="OPX4"/>
      <c r="OPY4"/>
      <c r="OPZ4"/>
      <c r="OQA4"/>
      <c r="OQB4"/>
      <c r="OQC4"/>
      <c r="OQD4"/>
      <c r="OQE4"/>
      <c r="OQF4"/>
      <c r="OQG4"/>
      <c r="OQH4"/>
      <c r="OQI4"/>
      <c r="OQJ4"/>
      <c r="OQK4"/>
      <c r="OQL4"/>
      <c r="OQM4"/>
      <c r="OQN4"/>
      <c r="OQO4"/>
      <c r="OQP4"/>
      <c r="OQQ4"/>
      <c r="OQR4"/>
      <c r="OQS4"/>
      <c r="OQT4"/>
      <c r="OQU4"/>
      <c r="OQV4"/>
      <c r="OQW4"/>
      <c r="OQX4"/>
      <c r="OQY4"/>
      <c r="OQZ4"/>
      <c r="ORA4"/>
      <c r="ORB4"/>
      <c r="ORC4"/>
      <c r="ORD4"/>
      <c r="ORE4"/>
      <c r="ORF4"/>
      <c r="ORG4"/>
      <c r="ORH4"/>
      <c r="ORI4"/>
      <c r="ORJ4"/>
      <c r="ORK4"/>
      <c r="ORL4"/>
      <c r="ORM4"/>
      <c r="ORN4"/>
      <c r="ORO4"/>
      <c r="ORP4"/>
      <c r="ORQ4"/>
      <c r="ORR4"/>
      <c r="ORS4"/>
      <c r="ORT4"/>
      <c r="ORU4"/>
      <c r="ORV4"/>
      <c r="ORW4"/>
      <c r="ORX4"/>
      <c r="ORY4"/>
      <c r="ORZ4"/>
      <c r="OSA4"/>
      <c r="OSB4"/>
      <c r="OSC4"/>
      <c r="OSD4"/>
      <c r="OSE4"/>
      <c r="OSF4"/>
      <c r="OSG4"/>
      <c r="OSH4"/>
      <c r="OSI4"/>
      <c r="OSJ4"/>
      <c r="OSK4"/>
      <c r="OSL4"/>
      <c r="OSM4"/>
      <c r="OSN4"/>
      <c r="OSO4"/>
      <c r="OSP4"/>
      <c r="OSQ4"/>
      <c r="OSR4"/>
      <c r="OSS4"/>
      <c r="OST4"/>
      <c r="OSU4"/>
      <c r="OSV4"/>
      <c r="OSW4"/>
      <c r="OSX4"/>
      <c r="OSY4"/>
      <c r="OSZ4"/>
      <c r="OTA4"/>
      <c r="OTB4"/>
      <c r="OTC4"/>
      <c r="OTD4"/>
      <c r="OTE4"/>
      <c r="OTF4"/>
      <c r="OTG4"/>
      <c r="OTH4"/>
      <c r="OTI4"/>
      <c r="OTJ4"/>
      <c r="OTK4"/>
      <c r="OTL4"/>
      <c r="OTM4"/>
      <c r="OTN4"/>
      <c r="OTO4"/>
      <c r="OTP4"/>
      <c r="OTQ4"/>
      <c r="OTR4"/>
      <c r="OTS4"/>
      <c r="OTT4"/>
      <c r="OTU4"/>
      <c r="OTV4"/>
      <c r="OTW4"/>
      <c r="OTX4"/>
      <c r="OTY4"/>
      <c r="OTZ4"/>
      <c r="OUA4"/>
      <c r="OUB4"/>
      <c r="OUC4"/>
      <c r="OUD4"/>
      <c r="OUE4"/>
      <c r="OUF4"/>
      <c r="OUG4"/>
      <c r="OUH4"/>
      <c r="OUI4"/>
      <c r="OUJ4"/>
      <c r="OUK4"/>
      <c r="OUL4"/>
      <c r="OUM4"/>
      <c r="OUN4"/>
      <c r="OUO4"/>
      <c r="OUP4"/>
      <c r="OUQ4"/>
      <c r="OUR4"/>
      <c r="OUS4"/>
      <c r="OUT4"/>
      <c r="OUU4"/>
      <c r="OUV4"/>
      <c r="OUW4"/>
      <c r="OUX4"/>
      <c r="OUY4"/>
      <c r="OUZ4"/>
      <c r="OVA4"/>
      <c r="OVB4"/>
      <c r="OVC4"/>
      <c r="OVD4"/>
      <c r="OVE4"/>
      <c r="OVF4"/>
      <c r="OVG4"/>
      <c r="OVH4"/>
      <c r="OVI4"/>
      <c r="OVJ4"/>
      <c r="OVK4"/>
      <c r="OVL4"/>
      <c r="OVM4"/>
      <c r="OVN4"/>
      <c r="OVO4"/>
      <c r="OVP4"/>
      <c r="OVQ4"/>
      <c r="OVR4"/>
      <c r="OVS4"/>
      <c r="OVT4"/>
      <c r="OVU4"/>
      <c r="OVV4"/>
      <c r="OVW4"/>
      <c r="OVX4"/>
      <c r="OVY4"/>
      <c r="OVZ4"/>
      <c r="OWA4"/>
      <c r="OWB4"/>
      <c r="OWC4"/>
      <c r="OWD4"/>
      <c r="OWE4"/>
      <c r="OWF4"/>
      <c r="OWG4"/>
      <c r="OWH4"/>
      <c r="OWI4"/>
      <c r="OWJ4"/>
      <c r="OWK4"/>
      <c r="OWL4"/>
      <c r="OWM4"/>
      <c r="OWN4"/>
      <c r="OWO4"/>
      <c r="OWP4"/>
      <c r="OWQ4"/>
      <c r="OWR4"/>
      <c r="OWS4"/>
      <c r="OWT4"/>
      <c r="OWU4"/>
      <c r="OWV4"/>
      <c r="OWW4"/>
      <c r="OWX4"/>
      <c r="OWY4"/>
      <c r="OWZ4"/>
      <c r="OXA4"/>
      <c r="OXB4"/>
      <c r="OXC4"/>
      <c r="OXD4"/>
      <c r="OXE4"/>
      <c r="OXF4"/>
      <c r="OXG4"/>
      <c r="OXH4"/>
      <c r="OXI4"/>
      <c r="OXJ4"/>
      <c r="OXK4"/>
      <c r="OXL4"/>
      <c r="OXM4"/>
      <c r="OXN4"/>
      <c r="OXO4"/>
      <c r="OXP4"/>
      <c r="OXQ4"/>
      <c r="OXR4"/>
      <c r="OXS4"/>
      <c r="OXT4"/>
      <c r="OXU4"/>
      <c r="OXV4"/>
      <c r="OXW4"/>
      <c r="OXX4"/>
      <c r="OXY4"/>
      <c r="OXZ4"/>
      <c r="OYA4"/>
      <c r="OYB4"/>
      <c r="OYC4"/>
      <c r="OYD4"/>
      <c r="OYE4"/>
      <c r="OYF4"/>
      <c r="OYG4"/>
      <c r="OYH4"/>
      <c r="OYI4"/>
      <c r="OYJ4"/>
      <c r="OYK4"/>
      <c r="OYL4"/>
      <c r="OYM4"/>
      <c r="OYN4"/>
      <c r="OYO4"/>
      <c r="OYP4"/>
      <c r="OYQ4"/>
      <c r="OYR4"/>
      <c r="OYS4"/>
      <c r="OYT4"/>
      <c r="OYU4"/>
      <c r="OYV4"/>
      <c r="OYW4"/>
      <c r="OYX4"/>
      <c r="OYY4"/>
      <c r="OYZ4"/>
      <c r="OZA4"/>
      <c r="OZB4"/>
      <c r="OZC4"/>
      <c r="OZD4"/>
      <c r="OZE4"/>
      <c r="OZF4"/>
      <c r="OZG4"/>
      <c r="OZH4"/>
      <c r="OZI4"/>
      <c r="OZJ4"/>
      <c r="OZK4"/>
      <c r="OZL4"/>
      <c r="OZM4"/>
      <c r="OZN4"/>
      <c r="OZO4"/>
      <c r="OZP4"/>
      <c r="OZQ4"/>
      <c r="OZR4"/>
      <c r="OZS4"/>
      <c r="OZT4"/>
      <c r="OZU4"/>
      <c r="OZV4"/>
      <c r="OZW4"/>
      <c r="OZX4"/>
      <c r="OZY4"/>
      <c r="OZZ4"/>
      <c r="PAA4"/>
      <c r="PAB4"/>
      <c r="PAC4"/>
      <c r="PAD4"/>
      <c r="PAE4"/>
      <c r="PAF4"/>
      <c r="PAG4"/>
      <c r="PAH4"/>
      <c r="PAI4"/>
      <c r="PAJ4"/>
      <c r="PAK4"/>
      <c r="PAL4"/>
      <c r="PAM4"/>
      <c r="PAN4"/>
      <c r="PAO4"/>
      <c r="PAP4"/>
      <c r="PAQ4"/>
      <c r="PAR4"/>
      <c r="PAS4"/>
      <c r="PAT4"/>
      <c r="PAU4"/>
      <c r="PAV4"/>
      <c r="PAW4"/>
      <c r="PAX4"/>
      <c r="PAY4"/>
      <c r="PAZ4"/>
      <c r="PBA4"/>
      <c r="PBB4"/>
      <c r="PBC4"/>
      <c r="PBD4"/>
      <c r="PBE4"/>
      <c r="PBF4"/>
      <c r="PBG4"/>
      <c r="PBH4"/>
      <c r="PBI4"/>
      <c r="PBJ4"/>
      <c r="PBK4"/>
      <c r="PBL4"/>
      <c r="PBM4"/>
      <c r="PBN4"/>
      <c r="PBO4"/>
      <c r="PBP4"/>
      <c r="PBQ4"/>
      <c r="PBR4"/>
      <c r="PBS4"/>
      <c r="PBT4"/>
      <c r="PBU4"/>
      <c r="PBV4"/>
      <c r="PBW4"/>
      <c r="PBX4"/>
      <c r="PBY4"/>
      <c r="PBZ4"/>
      <c r="PCA4"/>
      <c r="PCB4"/>
      <c r="PCC4"/>
      <c r="PCD4"/>
      <c r="PCE4"/>
      <c r="PCF4"/>
      <c r="PCG4"/>
      <c r="PCH4"/>
      <c r="PCI4"/>
      <c r="PCJ4"/>
      <c r="PCK4"/>
      <c r="PCL4"/>
      <c r="PCM4"/>
      <c r="PCN4"/>
      <c r="PCO4"/>
      <c r="PCP4"/>
      <c r="PCQ4"/>
      <c r="PCR4"/>
      <c r="PCS4"/>
      <c r="PCT4"/>
      <c r="PCU4"/>
      <c r="PCV4"/>
      <c r="PCW4"/>
      <c r="PCX4"/>
      <c r="PCY4"/>
      <c r="PCZ4"/>
      <c r="PDA4"/>
      <c r="PDB4"/>
      <c r="PDC4"/>
      <c r="PDD4"/>
      <c r="PDE4"/>
      <c r="PDF4"/>
      <c r="PDG4"/>
      <c r="PDH4"/>
      <c r="PDI4"/>
      <c r="PDJ4"/>
      <c r="PDK4"/>
      <c r="PDL4"/>
      <c r="PDM4"/>
      <c r="PDN4"/>
      <c r="PDO4"/>
      <c r="PDP4"/>
      <c r="PDQ4"/>
      <c r="PDR4"/>
      <c r="PDS4"/>
      <c r="PDT4"/>
      <c r="PDU4"/>
      <c r="PDV4"/>
      <c r="PDW4"/>
      <c r="PDX4"/>
      <c r="PDY4"/>
      <c r="PDZ4"/>
      <c r="PEA4"/>
      <c r="PEB4"/>
      <c r="PEC4"/>
      <c r="PED4"/>
      <c r="PEE4"/>
      <c r="PEF4"/>
      <c r="PEG4"/>
      <c r="PEH4"/>
      <c r="PEI4"/>
      <c r="PEJ4"/>
      <c r="PEK4"/>
      <c r="PEL4"/>
      <c r="PEM4"/>
      <c r="PEN4"/>
      <c r="PEO4"/>
      <c r="PEP4"/>
      <c r="PEQ4"/>
      <c r="PER4"/>
      <c r="PES4"/>
      <c r="PET4"/>
      <c r="PEU4"/>
      <c r="PEV4"/>
      <c r="PEW4"/>
      <c r="PEX4"/>
      <c r="PEY4"/>
      <c r="PEZ4"/>
      <c r="PFA4"/>
      <c r="PFB4"/>
      <c r="PFC4"/>
      <c r="PFD4"/>
      <c r="PFE4"/>
      <c r="PFF4"/>
      <c r="PFG4"/>
      <c r="PFH4"/>
      <c r="PFI4"/>
      <c r="PFJ4"/>
      <c r="PFK4"/>
      <c r="PFL4"/>
      <c r="PFM4"/>
      <c r="PFN4"/>
      <c r="PFO4"/>
      <c r="PFP4"/>
      <c r="PFQ4"/>
      <c r="PFR4"/>
      <c r="PFS4"/>
      <c r="PFT4"/>
      <c r="PFU4"/>
      <c r="PFV4"/>
      <c r="PFW4"/>
      <c r="PFX4"/>
      <c r="PFY4"/>
      <c r="PFZ4"/>
      <c r="PGA4"/>
      <c r="PGB4"/>
      <c r="PGC4"/>
      <c r="PGD4"/>
      <c r="PGE4"/>
      <c r="PGF4"/>
      <c r="PGG4"/>
      <c r="PGH4"/>
      <c r="PGI4"/>
      <c r="PGJ4"/>
      <c r="PGK4"/>
      <c r="PGL4"/>
      <c r="PGM4"/>
      <c r="PGN4"/>
      <c r="PGO4"/>
      <c r="PGP4"/>
      <c r="PGQ4"/>
      <c r="PGR4"/>
      <c r="PGS4"/>
      <c r="PGT4"/>
      <c r="PGU4"/>
      <c r="PGV4"/>
      <c r="PGW4"/>
      <c r="PGX4"/>
      <c r="PGY4"/>
      <c r="PGZ4"/>
      <c r="PHA4"/>
      <c r="PHB4"/>
      <c r="PHC4"/>
      <c r="PHD4"/>
      <c r="PHE4"/>
      <c r="PHF4"/>
      <c r="PHG4"/>
      <c r="PHH4"/>
      <c r="PHI4"/>
      <c r="PHJ4"/>
      <c r="PHK4"/>
      <c r="PHL4"/>
      <c r="PHM4"/>
      <c r="PHN4"/>
      <c r="PHO4"/>
      <c r="PHP4"/>
      <c r="PHQ4"/>
      <c r="PHR4"/>
      <c r="PHS4"/>
      <c r="PHT4"/>
      <c r="PHU4"/>
      <c r="PHV4"/>
      <c r="PHW4"/>
      <c r="PHX4"/>
      <c r="PHY4"/>
      <c r="PHZ4"/>
      <c r="PIA4"/>
      <c r="PIB4"/>
      <c r="PIC4"/>
      <c r="PID4"/>
      <c r="PIE4"/>
      <c r="PIF4"/>
      <c r="PIG4"/>
      <c r="PIH4"/>
      <c r="PII4"/>
      <c r="PIJ4"/>
      <c r="PIK4"/>
      <c r="PIL4"/>
      <c r="PIM4"/>
      <c r="PIN4"/>
      <c r="PIO4"/>
      <c r="PIP4"/>
      <c r="PIQ4"/>
      <c r="PIR4"/>
      <c r="PIS4"/>
      <c r="PIT4"/>
      <c r="PIU4"/>
      <c r="PIV4"/>
      <c r="PIW4"/>
      <c r="PIX4"/>
      <c r="PIY4"/>
      <c r="PIZ4"/>
      <c r="PJA4"/>
      <c r="PJB4"/>
      <c r="PJC4"/>
      <c r="PJD4"/>
      <c r="PJE4"/>
      <c r="PJF4"/>
      <c r="PJG4"/>
      <c r="PJH4"/>
      <c r="PJI4"/>
      <c r="PJJ4"/>
      <c r="PJK4"/>
      <c r="PJL4"/>
      <c r="PJM4"/>
      <c r="PJN4"/>
      <c r="PJO4"/>
      <c r="PJP4"/>
      <c r="PJQ4"/>
      <c r="PJR4"/>
      <c r="PJS4"/>
      <c r="PJT4"/>
      <c r="PJU4"/>
      <c r="PJV4"/>
      <c r="PJW4"/>
      <c r="PJX4"/>
      <c r="PJY4"/>
      <c r="PJZ4"/>
      <c r="PKA4"/>
      <c r="PKB4"/>
      <c r="PKC4"/>
      <c r="PKD4"/>
      <c r="PKE4"/>
      <c r="PKF4"/>
      <c r="PKG4"/>
      <c r="PKH4"/>
      <c r="PKI4"/>
      <c r="PKJ4"/>
      <c r="PKK4"/>
      <c r="PKL4"/>
      <c r="PKM4"/>
      <c r="PKN4"/>
      <c r="PKO4"/>
      <c r="PKP4"/>
      <c r="PKQ4"/>
      <c r="PKR4"/>
      <c r="PKS4"/>
      <c r="PKT4"/>
      <c r="PKU4"/>
      <c r="PKV4"/>
      <c r="PKW4"/>
      <c r="PKX4"/>
      <c r="PKY4"/>
      <c r="PKZ4"/>
      <c r="PLA4"/>
      <c r="PLB4"/>
      <c r="PLC4"/>
      <c r="PLD4"/>
      <c r="PLE4"/>
      <c r="PLF4"/>
      <c r="PLG4"/>
      <c r="PLH4"/>
      <c r="PLI4"/>
      <c r="PLJ4"/>
      <c r="PLK4"/>
      <c r="PLL4"/>
      <c r="PLM4"/>
      <c r="PLN4"/>
      <c r="PLO4"/>
      <c r="PLP4"/>
      <c r="PLQ4"/>
      <c r="PLR4"/>
      <c r="PLS4"/>
      <c r="PLT4"/>
      <c r="PLU4"/>
      <c r="PLV4"/>
      <c r="PLW4"/>
      <c r="PLX4"/>
      <c r="PLY4"/>
      <c r="PLZ4"/>
      <c r="PMA4"/>
      <c r="PMB4"/>
      <c r="PMC4"/>
      <c r="PMD4"/>
      <c r="PME4"/>
      <c r="PMF4"/>
      <c r="PMG4"/>
      <c r="PMH4"/>
      <c r="PMI4"/>
      <c r="PMJ4"/>
      <c r="PMK4"/>
      <c r="PML4"/>
      <c r="PMM4"/>
      <c r="PMN4"/>
      <c r="PMO4"/>
      <c r="PMP4"/>
      <c r="PMQ4"/>
      <c r="PMR4"/>
      <c r="PMS4"/>
      <c r="PMT4"/>
      <c r="PMU4"/>
      <c r="PMV4"/>
      <c r="PMW4"/>
      <c r="PMX4"/>
      <c r="PMY4"/>
      <c r="PMZ4"/>
      <c r="PNA4"/>
      <c r="PNB4"/>
      <c r="PNC4"/>
      <c r="PND4"/>
      <c r="PNE4"/>
      <c r="PNF4"/>
      <c r="PNG4"/>
      <c r="PNH4"/>
      <c r="PNI4"/>
      <c r="PNJ4"/>
      <c r="PNK4"/>
      <c r="PNL4"/>
      <c r="PNM4"/>
      <c r="PNN4"/>
      <c r="PNO4"/>
      <c r="PNP4"/>
      <c r="PNQ4"/>
      <c r="PNR4"/>
      <c r="PNS4"/>
      <c r="PNT4"/>
      <c r="PNU4"/>
      <c r="PNV4"/>
      <c r="PNW4"/>
      <c r="PNX4"/>
      <c r="PNY4"/>
      <c r="PNZ4"/>
      <c r="POA4"/>
      <c r="POB4"/>
      <c r="POC4"/>
      <c r="POD4"/>
      <c r="POE4"/>
      <c r="POF4"/>
      <c r="POG4"/>
      <c r="POH4"/>
      <c r="POI4"/>
      <c r="POJ4"/>
      <c r="POK4"/>
      <c r="POL4"/>
      <c r="POM4"/>
      <c r="PON4"/>
      <c r="POO4"/>
      <c r="POP4"/>
      <c r="POQ4"/>
      <c r="POR4"/>
      <c r="POS4"/>
      <c r="POT4"/>
      <c r="POU4"/>
      <c r="POV4"/>
      <c r="POW4"/>
      <c r="POX4"/>
      <c r="POY4"/>
      <c r="POZ4"/>
      <c r="PPA4"/>
      <c r="PPB4"/>
      <c r="PPC4"/>
      <c r="PPD4"/>
      <c r="PPE4"/>
      <c r="PPF4"/>
      <c r="PPG4"/>
      <c r="PPH4"/>
      <c r="PPI4"/>
      <c r="PPJ4"/>
      <c r="PPK4"/>
      <c r="PPL4"/>
      <c r="PPM4"/>
      <c r="PPN4"/>
      <c r="PPO4"/>
      <c r="PPP4"/>
      <c r="PPQ4"/>
      <c r="PPR4"/>
      <c r="PPS4"/>
      <c r="PPT4"/>
      <c r="PPU4"/>
      <c r="PPV4"/>
      <c r="PPW4"/>
      <c r="PPX4"/>
      <c r="PPY4"/>
      <c r="PPZ4"/>
      <c r="PQA4"/>
      <c r="PQB4"/>
      <c r="PQC4"/>
      <c r="PQD4"/>
      <c r="PQE4"/>
      <c r="PQF4"/>
      <c r="PQG4"/>
      <c r="PQH4"/>
      <c r="PQI4"/>
      <c r="PQJ4"/>
      <c r="PQK4"/>
      <c r="PQL4"/>
      <c r="PQM4"/>
      <c r="PQN4"/>
      <c r="PQO4"/>
      <c r="PQP4"/>
      <c r="PQQ4"/>
      <c r="PQR4"/>
      <c r="PQS4"/>
      <c r="PQT4"/>
      <c r="PQU4"/>
      <c r="PQV4"/>
      <c r="PQW4"/>
      <c r="PQX4"/>
      <c r="PQY4"/>
      <c r="PQZ4"/>
      <c r="PRA4"/>
      <c r="PRB4"/>
      <c r="PRC4"/>
      <c r="PRD4"/>
      <c r="PRE4"/>
      <c r="PRF4"/>
      <c r="PRG4"/>
      <c r="PRH4"/>
      <c r="PRI4"/>
      <c r="PRJ4"/>
      <c r="PRK4"/>
      <c r="PRL4"/>
      <c r="PRM4"/>
      <c r="PRN4"/>
      <c r="PRO4"/>
      <c r="PRP4"/>
      <c r="PRQ4"/>
      <c r="PRR4"/>
      <c r="PRS4"/>
      <c r="PRT4"/>
      <c r="PRU4"/>
      <c r="PRV4"/>
      <c r="PRW4"/>
      <c r="PRX4"/>
      <c r="PRY4"/>
      <c r="PRZ4"/>
      <c r="PSA4"/>
      <c r="PSB4"/>
      <c r="PSC4"/>
      <c r="PSD4"/>
      <c r="PSE4"/>
      <c r="PSF4"/>
      <c r="PSG4"/>
      <c r="PSH4"/>
      <c r="PSI4"/>
      <c r="PSJ4"/>
      <c r="PSK4"/>
      <c r="PSL4"/>
      <c r="PSM4"/>
      <c r="PSN4"/>
      <c r="PSO4"/>
      <c r="PSP4"/>
      <c r="PSQ4"/>
      <c r="PSR4"/>
      <c r="PSS4"/>
      <c r="PST4"/>
      <c r="PSU4"/>
      <c r="PSV4"/>
      <c r="PSW4"/>
      <c r="PSX4"/>
      <c r="PSY4"/>
      <c r="PSZ4"/>
      <c r="PTA4"/>
      <c r="PTB4"/>
      <c r="PTC4"/>
      <c r="PTD4"/>
      <c r="PTE4"/>
      <c r="PTF4"/>
      <c r="PTG4"/>
      <c r="PTH4"/>
      <c r="PTI4"/>
      <c r="PTJ4"/>
      <c r="PTK4"/>
      <c r="PTL4"/>
      <c r="PTM4"/>
      <c r="PTN4"/>
      <c r="PTO4"/>
      <c r="PTP4"/>
      <c r="PTQ4"/>
      <c r="PTR4"/>
      <c r="PTS4"/>
      <c r="PTT4"/>
      <c r="PTU4"/>
      <c r="PTV4"/>
      <c r="PTW4"/>
      <c r="PTX4"/>
      <c r="PTY4"/>
      <c r="PTZ4"/>
      <c r="PUA4"/>
      <c r="PUB4"/>
      <c r="PUC4"/>
      <c r="PUD4"/>
      <c r="PUE4"/>
      <c r="PUF4"/>
      <c r="PUG4"/>
      <c r="PUH4"/>
      <c r="PUI4"/>
      <c r="PUJ4"/>
      <c r="PUK4"/>
      <c r="PUL4"/>
      <c r="PUM4"/>
      <c r="PUN4"/>
      <c r="PUO4"/>
      <c r="PUP4"/>
      <c r="PUQ4"/>
      <c r="PUR4"/>
      <c r="PUS4"/>
      <c r="PUT4"/>
      <c r="PUU4"/>
      <c r="PUV4"/>
      <c r="PUW4"/>
      <c r="PUX4"/>
      <c r="PUY4"/>
      <c r="PUZ4"/>
      <c r="PVA4"/>
      <c r="PVB4"/>
      <c r="PVC4"/>
      <c r="PVD4"/>
      <c r="PVE4"/>
      <c r="PVF4"/>
      <c r="PVG4"/>
      <c r="PVH4"/>
      <c r="PVI4"/>
      <c r="PVJ4"/>
      <c r="PVK4"/>
      <c r="PVL4"/>
      <c r="PVM4"/>
      <c r="PVN4"/>
      <c r="PVO4"/>
      <c r="PVP4"/>
      <c r="PVQ4"/>
      <c r="PVR4"/>
      <c r="PVS4"/>
      <c r="PVT4"/>
      <c r="PVU4"/>
      <c r="PVV4"/>
      <c r="PVW4"/>
      <c r="PVX4"/>
      <c r="PVY4"/>
      <c r="PVZ4"/>
      <c r="PWA4"/>
      <c r="PWB4"/>
      <c r="PWC4"/>
      <c r="PWD4"/>
      <c r="PWE4"/>
      <c r="PWF4"/>
      <c r="PWG4"/>
      <c r="PWH4"/>
      <c r="PWI4"/>
      <c r="PWJ4"/>
      <c r="PWK4"/>
      <c r="PWL4"/>
      <c r="PWM4"/>
      <c r="PWN4"/>
      <c r="PWO4"/>
      <c r="PWP4"/>
      <c r="PWQ4"/>
      <c r="PWR4"/>
      <c r="PWS4"/>
      <c r="PWT4"/>
      <c r="PWU4"/>
      <c r="PWV4"/>
      <c r="PWW4"/>
      <c r="PWX4"/>
      <c r="PWY4"/>
      <c r="PWZ4"/>
      <c r="PXA4"/>
      <c r="PXB4"/>
      <c r="PXC4"/>
      <c r="PXD4"/>
      <c r="PXE4"/>
      <c r="PXF4"/>
      <c r="PXG4"/>
      <c r="PXH4"/>
      <c r="PXI4"/>
      <c r="PXJ4"/>
      <c r="PXK4"/>
      <c r="PXL4"/>
      <c r="PXM4"/>
      <c r="PXN4"/>
      <c r="PXO4"/>
      <c r="PXP4"/>
      <c r="PXQ4"/>
      <c r="PXR4"/>
      <c r="PXS4"/>
      <c r="PXT4"/>
      <c r="PXU4"/>
      <c r="PXV4"/>
      <c r="PXW4"/>
      <c r="PXX4"/>
      <c r="PXY4"/>
      <c r="PXZ4"/>
      <c r="PYA4"/>
      <c r="PYB4"/>
      <c r="PYC4"/>
      <c r="PYD4"/>
      <c r="PYE4"/>
      <c r="PYF4"/>
      <c r="PYG4"/>
      <c r="PYH4"/>
      <c r="PYI4"/>
      <c r="PYJ4"/>
      <c r="PYK4"/>
      <c r="PYL4"/>
      <c r="PYM4"/>
      <c r="PYN4"/>
      <c r="PYO4"/>
      <c r="PYP4"/>
      <c r="PYQ4"/>
      <c r="PYR4"/>
      <c r="PYS4"/>
      <c r="PYT4"/>
      <c r="PYU4"/>
      <c r="PYV4"/>
      <c r="PYW4"/>
      <c r="PYX4"/>
      <c r="PYY4"/>
      <c r="PYZ4"/>
      <c r="PZA4"/>
      <c r="PZB4"/>
      <c r="PZC4"/>
      <c r="PZD4"/>
      <c r="PZE4"/>
      <c r="PZF4"/>
      <c r="PZG4"/>
      <c r="PZH4"/>
      <c r="PZI4"/>
      <c r="PZJ4"/>
      <c r="PZK4"/>
      <c r="PZL4"/>
      <c r="PZM4"/>
      <c r="PZN4"/>
      <c r="PZO4"/>
      <c r="PZP4"/>
      <c r="PZQ4"/>
      <c r="PZR4"/>
      <c r="PZS4"/>
      <c r="PZT4"/>
      <c r="PZU4"/>
      <c r="PZV4"/>
      <c r="PZW4"/>
      <c r="PZX4"/>
      <c r="PZY4"/>
      <c r="PZZ4"/>
      <c r="QAA4"/>
      <c r="QAB4"/>
      <c r="QAC4"/>
      <c r="QAD4"/>
      <c r="QAE4"/>
      <c r="QAF4"/>
      <c r="QAG4"/>
      <c r="QAH4"/>
      <c r="QAI4"/>
      <c r="QAJ4"/>
      <c r="QAK4"/>
      <c r="QAL4"/>
      <c r="QAM4"/>
      <c r="QAN4"/>
      <c r="QAO4"/>
      <c r="QAP4"/>
      <c r="QAQ4"/>
      <c r="QAR4"/>
      <c r="QAS4"/>
      <c r="QAT4"/>
      <c r="QAU4"/>
      <c r="QAV4"/>
      <c r="QAW4"/>
      <c r="QAX4"/>
      <c r="QAY4"/>
      <c r="QAZ4"/>
      <c r="QBA4"/>
      <c r="QBB4"/>
      <c r="QBC4"/>
      <c r="QBD4"/>
      <c r="QBE4"/>
      <c r="QBF4"/>
      <c r="QBG4"/>
      <c r="QBH4"/>
      <c r="QBI4"/>
      <c r="QBJ4"/>
      <c r="QBK4"/>
      <c r="QBL4"/>
      <c r="QBM4"/>
      <c r="QBN4"/>
      <c r="QBO4"/>
      <c r="QBP4"/>
      <c r="QBQ4"/>
      <c r="QBR4"/>
      <c r="QBS4"/>
      <c r="QBT4"/>
      <c r="QBU4"/>
      <c r="QBV4"/>
      <c r="QBW4"/>
      <c r="QBX4"/>
      <c r="QBY4"/>
      <c r="QBZ4"/>
      <c r="QCA4"/>
      <c r="QCB4"/>
      <c r="QCC4"/>
      <c r="QCD4"/>
      <c r="QCE4"/>
      <c r="QCF4"/>
      <c r="QCG4"/>
      <c r="QCH4"/>
      <c r="QCI4"/>
      <c r="QCJ4"/>
      <c r="QCK4"/>
      <c r="QCL4"/>
      <c r="QCM4"/>
      <c r="QCN4"/>
      <c r="QCO4"/>
      <c r="QCP4"/>
      <c r="QCQ4"/>
      <c r="QCR4"/>
      <c r="QCS4"/>
      <c r="QCT4"/>
      <c r="QCU4"/>
      <c r="QCV4"/>
      <c r="QCW4"/>
      <c r="QCX4"/>
      <c r="QCY4"/>
      <c r="QCZ4"/>
      <c r="QDA4"/>
      <c r="QDB4"/>
      <c r="QDC4"/>
      <c r="QDD4"/>
      <c r="QDE4"/>
      <c r="QDF4"/>
      <c r="QDG4"/>
      <c r="QDH4"/>
      <c r="QDI4"/>
      <c r="QDJ4"/>
      <c r="QDK4"/>
      <c r="QDL4"/>
      <c r="QDM4"/>
      <c r="QDN4"/>
      <c r="QDO4"/>
      <c r="QDP4"/>
      <c r="QDQ4"/>
      <c r="QDR4"/>
      <c r="QDS4"/>
      <c r="QDT4"/>
      <c r="QDU4"/>
      <c r="QDV4"/>
      <c r="QDW4"/>
      <c r="QDX4"/>
      <c r="QDY4"/>
      <c r="QDZ4"/>
      <c r="QEA4"/>
      <c r="QEB4"/>
      <c r="QEC4"/>
      <c r="QED4"/>
      <c r="QEE4"/>
      <c r="QEF4"/>
      <c r="QEG4"/>
      <c r="QEH4"/>
      <c r="QEI4"/>
      <c r="QEJ4"/>
      <c r="QEK4"/>
      <c r="QEL4"/>
      <c r="QEM4"/>
      <c r="QEN4"/>
      <c r="QEO4"/>
      <c r="QEP4"/>
      <c r="QEQ4"/>
      <c r="QER4"/>
      <c r="QES4"/>
      <c r="QET4"/>
      <c r="QEU4"/>
      <c r="QEV4"/>
      <c r="QEW4"/>
      <c r="QEX4"/>
      <c r="QEY4"/>
      <c r="QEZ4"/>
      <c r="QFA4"/>
      <c r="QFB4"/>
      <c r="QFC4"/>
      <c r="QFD4"/>
      <c r="QFE4"/>
      <c r="QFF4"/>
      <c r="QFG4"/>
      <c r="QFH4"/>
      <c r="QFI4"/>
      <c r="QFJ4"/>
      <c r="QFK4"/>
      <c r="QFL4"/>
      <c r="QFM4"/>
      <c r="QFN4"/>
      <c r="QFO4"/>
      <c r="QFP4"/>
      <c r="QFQ4"/>
      <c r="QFR4"/>
      <c r="QFS4"/>
      <c r="QFT4"/>
      <c r="QFU4"/>
      <c r="QFV4"/>
      <c r="QFW4"/>
      <c r="QFX4"/>
      <c r="QFY4"/>
      <c r="QFZ4"/>
      <c r="QGA4"/>
      <c r="QGB4"/>
      <c r="QGC4"/>
      <c r="QGD4"/>
      <c r="QGE4"/>
      <c r="QGF4"/>
      <c r="QGG4"/>
      <c r="QGH4"/>
      <c r="QGI4"/>
      <c r="QGJ4"/>
      <c r="QGK4"/>
      <c r="QGL4"/>
      <c r="QGM4"/>
      <c r="QGN4"/>
      <c r="QGO4"/>
      <c r="QGP4"/>
      <c r="QGQ4"/>
      <c r="QGR4"/>
      <c r="QGS4"/>
      <c r="QGT4"/>
      <c r="QGU4"/>
      <c r="QGV4"/>
      <c r="QGW4"/>
      <c r="QGX4"/>
      <c r="QGY4"/>
      <c r="QGZ4"/>
      <c r="QHA4"/>
      <c r="QHB4"/>
      <c r="QHC4"/>
      <c r="QHD4"/>
      <c r="QHE4"/>
      <c r="QHF4"/>
      <c r="QHG4"/>
      <c r="QHH4"/>
      <c r="QHI4"/>
      <c r="QHJ4"/>
      <c r="QHK4"/>
      <c r="QHL4"/>
      <c r="QHM4"/>
      <c r="QHN4"/>
      <c r="QHO4"/>
      <c r="QHP4"/>
      <c r="QHQ4"/>
      <c r="QHR4"/>
      <c r="QHS4"/>
      <c r="QHT4"/>
      <c r="QHU4"/>
      <c r="QHV4"/>
      <c r="QHW4"/>
      <c r="QHX4"/>
      <c r="QHY4"/>
      <c r="QHZ4"/>
      <c r="QIA4"/>
      <c r="QIB4"/>
      <c r="QIC4"/>
      <c r="QID4"/>
      <c r="QIE4"/>
      <c r="QIF4"/>
      <c r="QIG4"/>
      <c r="QIH4"/>
      <c r="QII4"/>
      <c r="QIJ4"/>
      <c r="QIK4"/>
      <c r="QIL4"/>
      <c r="QIM4"/>
      <c r="QIN4"/>
      <c r="QIO4"/>
      <c r="QIP4"/>
      <c r="QIQ4"/>
      <c r="QIR4"/>
      <c r="QIS4"/>
      <c r="QIT4"/>
      <c r="QIU4"/>
      <c r="QIV4"/>
      <c r="QIW4"/>
      <c r="QIX4"/>
      <c r="QIY4"/>
      <c r="QIZ4"/>
      <c r="QJA4"/>
      <c r="QJB4"/>
      <c r="QJC4"/>
      <c r="QJD4"/>
      <c r="QJE4"/>
      <c r="QJF4"/>
      <c r="QJG4"/>
      <c r="QJH4"/>
      <c r="QJI4"/>
      <c r="QJJ4"/>
      <c r="QJK4"/>
      <c r="QJL4"/>
      <c r="QJM4"/>
      <c r="QJN4"/>
      <c r="QJO4"/>
      <c r="QJP4"/>
      <c r="QJQ4"/>
      <c r="QJR4"/>
      <c r="QJS4"/>
      <c r="QJT4"/>
      <c r="QJU4"/>
      <c r="QJV4"/>
      <c r="QJW4"/>
      <c r="QJX4"/>
      <c r="QJY4"/>
      <c r="QJZ4"/>
      <c r="QKA4"/>
      <c r="QKB4"/>
      <c r="QKC4"/>
      <c r="QKD4"/>
      <c r="QKE4"/>
      <c r="QKF4"/>
      <c r="QKG4"/>
      <c r="QKH4"/>
      <c r="QKI4"/>
      <c r="QKJ4"/>
      <c r="QKK4"/>
      <c r="QKL4"/>
      <c r="QKM4"/>
      <c r="QKN4"/>
      <c r="QKO4"/>
      <c r="QKP4"/>
      <c r="QKQ4"/>
      <c r="QKR4"/>
      <c r="QKS4"/>
      <c r="QKT4"/>
      <c r="QKU4"/>
      <c r="QKV4"/>
      <c r="QKW4"/>
      <c r="QKX4"/>
      <c r="QKY4"/>
      <c r="QKZ4"/>
      <c r="QLA4"/>
      <c r="QLB4"/>
      <c r="QLC4"/>
      <c r="QLD4"/>
      <c r="QLE4"/>
      <c r="QLF4"/>
      <c r="QLG4"/>
      <c r="QLH4"/>
      <c r="QLI4"/>
      <c r="QLJ4"/>
      <c r="QLK4"/>
      <c r="QLL4"/>
      <c r="QLM4"/>
      <c r="QLN4"/>
      <c r="QLO4"/>
      <c r="QLP4"/>
      <c r="QLQ4"/>
      <c r="QLR4"/>
      <c r="QLS4"/>
      <c r="QLT4"/>
      <c r="QLU4"/>
      <c r="QLV4"/>
      <c r="QLW4"/>
      <c r="QLX4"/>
      <c r="QLY4"/>
      <c r="QLZ4"/>
      <c r="QMA4"/>
      <c r="QMB4"/>
      <c r="QMC4"/>
      <c r="QMD4"/>
      <c r="QME4"/>
      <c r="QMF4"/>
      <c r="QMG4"/>
      <c r="QMH4"/>
      <c r="QMI4"/>
      <c r="QMJ4"/>
      <c r="QMK4"/>
      <c r="QML4"/>
      <c r="QMM4"/>
      <c r="QMN4"/>
      <c r="QMO4"/>
      <c r="QMP4"/>
      <c r="QMQ4"/>
      <c r="QMR4"/>
      <c r="QMS4"/>
      <c r="QMT4"/>
      <c r="QMU4"/>
      <c r="QMV4"/>
      <c r="QMW4"/>
      <c r="QMX4"/>
      <c r="QMY4"/>
      <c r="QMZ4"/>
      <c r="QNA4"/>
      <c r="QNB4"/>
      <c r="QNC4"/>
      <c r="QND4"/>
      <c r="QNE4"/>
      <c r="QNF4"/>
      <c r="QNG4"/>
      <c r="QNH4"/>
      <c r="QNI4"/>
      <c r="QNJ4"/>
      <c r="QNK4"/>
      <c r="QNL4"/>
      <c r="QNM4"/>
      <c r="QNN4"/>
      <c r="QNO4"/>
      <c r="QNP4"/>
      <c r="QNQ4"/>
      <c r="QNR4"/>
      <c r="QNS4"/>
      <c r="QNT4"/>
      <c r="QNU4"/>
      <c r="QNV4"/>
      <c r="QNW4"/>
      <c r="QNX4"/>
      <c r="QNY4"/>
      <c r="QNZ4"/>
      <c r="QOA4"/>
      <c r="QOB4"/>
      <c r="QOC4"/>
      <c r="QOD4"/>
      <c r="QOE4"/>
      <c r="QOF4"/>
      <c r="QOG4"/>
      <c r="QOH4"/>
      <c r="QOI4"/>
      <c r="QOJ4"/>
      <c r="QOK4"/>
      <c r="QOL4"/>
      <c r="QOM4"/>
      <c r="QON4"/>
      <c r="QOO4"/>
      <c r="QOP4"/>
      <c r="QOQ4"/>
      <c r="QOR4"/>
      <c r="QOS4"/>
      <c r="QOT4"/>
      <c r="QOU4"/>
      <c r="QOV4"/>
      <c r="QOW4"/>
      <c r="QOX4"/>
      <c r="QOY4"/>
      <c r="QOZ4"/>
      <c r="QPA4"/>
      <c r="QPB4"/>
      <c r="QPC4"/>
      <c r="QPD4"/>
      <c r="QPE4"/>
      <c r="QPF4"/>
      <c r="QPG4"/>
      <c r="QPH4"/>
      <c r="QPI4"/>
      <c r="QPJ4"/>
      <c r="QPK4"/>
      <c r="QPL4"/>
      <c r="QPM4"/>
      <c r="QPN4"/>
      <c r="QPO4"/>
      <c r="QPP4"/>
      <c r="QPQ4"/>
      <c r="QPR4"/>
      <c r="QPS4"/>
      <c r="QPT4"/>
      <c r="QPU4"/>
      <c r="QPV4"/>
      <c r="QPW4"/>
      <c r="QPX4"/>
      <c r="QPY4"/>
      <c r="QPZ4"/>
      <c r="QQA4"/>
      <c r="QQB4"/>
      <c r="QQC4"/>
      <c r="QQD4"/>
      <c r="QQE4"/>
      <c r="QQF4"/>
      <c r="QQG4"/>
      <c r="QQH4"/>
      <c r="QQI4"/>
      <c r="QQJ4"/>
      <c r="QQK4"/>
      <c r="QQL4"/>
      <c r="QQM4"/>
      <c r="QQN4"/>
      <c r="QQO4"/>
      <c r="QQP4"/>
      <c r="QQQ4"/>
      <c r="QQR4"/>
      <c r="QQS4"/>
      <c r="QQT4"/>
      <c r="QQU4"/>
      <c r="QQV4"/>
      <c r="QQW4"/>
      <c r="QQX4"/>
      <c r="QQY4"/>
      <c r="QQZ4"/>
      <c r="QRA4"/>
      <c r="QRB4"/>
      <c r="QRC4"/>
      <c r="QRD4"/>
      <c r="QRE4"/>
      <c r="QRF4"/>
      <c r="QRG4"/>
      <c r="QRH4"/>
      <c r="QRI4"/>
      <c r="QRJ4"/>
      <c r="QRK4"/>
      <c r="QRL4"/>
      <c r="QRM4"/>
      <c r="QRN4"/>
      <c r="QRO4"/>
      <c r="QRP4"/>
      <c r="QRQ4"/>
      <c r="QRR4"/>
      <c r="QRS4"/>
      <c r="QRT4"/>
      <c r="QRU4"/>
      <c r="QRV4"/>
      <c r="QRW4"/>
      <c r="QRX4"/>
      <c r="QRY4"/>
      <c r="QRZ4"/>
      <c r="QSA4"/>
      <c r="QSB4"/>
      <c r="QSC4"/>
      <c r="QSD4"/>
      <c r="QSE4"/>
      <c r="QSF4"/>
      <c r="QSG4"/>
      <c r="QSH4"/>
      <c r="QSI4"/>
      <c r="QSJ4"/>
      <c r="QSK4"/>
      <c r="QSL4"/>
      <c r="QSM4"/>
      <c r="QSN4"/>
      <c r="QSO4"/>
      <c r="QSP4"/>
      <c r="QSQ4"/>
      <c r="QSR4"/>
      <c r="QSS4"/>
      <c r="QST4"/>
      <c r="QSU4"/>
      <c r="QSV4"/>
      <c r="QSW4"/>
      <c r="QSX4"/>
      <c r="QSY4"/>
      <c r="QSZ4"/>
      <c r="QTA4"/>
      <c r="QTB4"/>
      <c r="QTC4"/>
      <c r="QTD4"/>
      <c r="QTE4"/>
      <c r="QTF4"/>
      <c r="QTG4"/>
      <c r="QTH4"/>
      <c r="QTI4"/>
      <c r="QTJ4"/>
      <c r="QTK4"/>
      <c r="QTL4"/>
      <c r="QTM4"/>
      <c r="QTN4"/>
      <c r="QTO4"/>
      <c r="QTP4"/>
      <c r="QTQ4"/>
      <c r="QTR4"/>
      <c r="QTS4"/>
      <c r="QTT4"/>
      <c r="QTU4"/>
      <c r="QTV4"/>
      <c r="QTW4"/>
      <c r="QTX4"/>
      <c r="QTY4"/>
      <c r="QTZ4"/>
      <c r="QUA4"/>
      <c r="QUB4"/>
      <c r="QUC4"/>
      <c r="QUD4"/>
      <c r="QUE4"/>
      <c r="QUF4"/>
      <c r="QUG4"/>
      <c r="QUH4"/>
      <c r="QUI4"/>
      <c r="QUJ4"/>
      <c r="QUK4"/>
      <c r="QUL4"/>
      <c r="QUM4"/>
      <c r="QUN4"/>
      <c r="QUO4"/>
      <c r="QUP4"/>
      <c r="QUQ4"/>
      <c r="QUR4"/>
      <c r="QUS4"/>
      <c r="QUT4"/>
      <c r="QUU4"/>
      <c r="QUV4"/>
      <c r="QUW4"/>
      <c r="QUX4"/>
      <c r="QUY4"/>
      <c r="QUZ4"/>
      <c r="QVA4"/>
      <c r="QVB4"/>
      <c r="QVC4"/>
      <c r="QVD4"/>
      <c r="QVE4"/>
      <c r="QVF4"/>
      <c r="QVG4"/>
      <c r="QVH4"/>
      <c r="QVI4"/>
      <c r="QVJ4"/>
      <c r="QVK4"/>
      <c r="QVL4"/>
      <c r="QVM4"/>
      <c r="QVN4"/>
      <c r="QVO4"/>
      <c r="QVP4"/>
      <c r="QVQ4"/>
      <c r="QVR4"/>
      <c r="QVS4"/>
      <c r="QVT4"/>
      <c r="QVU4"/>
      <c r="QVV4"/>
      <c r="QVW4"/>
      <c r="QVX4"/>
      <c r="QVY4"/>
      <c r="QVZ4"/>
      <c r="QWA4"/>
      <c r="QWB4"/>
      <c r="QWC4"/>
      <c r="QWD4"/>
      <c r="QWE4"/>
      <c r="QWF4"/>
      <c r="QWG4"/>
      <c r="QWH4"/>
      <c r="QWI4"/>
      <c r="QWJ4"/>
      <c r="QWK4"/>
      <c r="QWL4"/>
      <c r="QWM4"/>
      <c r="QWN4"/>
      <c r="QWO4"/>
      <c r="QWP4"/>
      <c r="QWQ4"/>
      <c r="QWR4"/>
      <c r="QWS4"/>
      <c r="QWT4"/>
      <c r="QWU4"/>
      <c r="QWV4"/>
      <c r="QWW4"/>
      <c r="QWX4"/>
      <c r="QWY4"/>
      <c r="QWZ4"/>
      <c r="QXA4"/>
      <c r="QXB4"/>
      <c r="QXC4"/>
      <c r="QXD4"/>
      <c r="QXE4"/>
      <c r="QXF4"/>
      <c r="QXG4"/>
      <c r="QXH4"/>
      <c r="QXI4"/>
      <c r="QXJ4"/>
      <c r="QXK4"/>
      <c r="QXL4"/>
      <c r="QXM4"/>
      <c r="QXN4"/>
      <c r="QXO4"/>
      <c r="QXP4"/>
      <c r="QXQ4"/>
      <c r="QXR4"/>
      <c r="QXS4"/>
      <c r="QXT4"/>
      <c r="QXU4"/>
      <c r="QXV4"/>
      <c r="QXW4"/>
      <c r="QXX4"/>
      <c r="QXY4"/>
      <c r="QXZ4"/>
      <c r="QYA4"/>
      <c r="QYB4"/>
      <c r="QYC4"/>
      <c r="QYD4"/>
      <c r="QYE4"/>
      <c r="QYF4"/>
      <c r="QYG4"/>
      <c r="QYH4"/>
      <c r="QYI4"/>
      <c r="QYJ4"/>
      <c r="QYK4"/>
      <c r="QYL4"/>
      <c r="QYM4"/>
      <c r="QYN4"/>
      <c r="QYO4"/>
      <c r="QYP4"/>
      <c r="QYQ4"/>
      <c r="QYR4"/>
      <c r="QYS4"/>
      <c r="QYT4"/>
      <c r="QYU4"/>
      <c r="QYV4"/>
      <c r="QYW4"/>
      <c r="QYX4"/>
      <c r="QYY4"/>
      <c r="QYZ4"/>
      <c r="QZA4"/>
      <c r="QZB4"/>
      <c r="QZC4"/>
      <c r="QZD4"/>
      <c r="QZE4"/>
      <c r="QZF4"/>
      <c r="QZG4"/>
      <c r="QZH4"/>
      <c r="QZI4"/>
      <c r="QZJ4"/>
      <c r="QZK4"/>
      <c r="QZL4"/>
      <c r="QZM4"/>
      <c r="QZN4"/>
      <c r="QZO4"/>
      <c r="QZP4"/>
      <c r="QZQ4"/>
      <c r="QZR4"/>
      <c r="QZS4"/>
      <c r="QZT4"/>
      <c r="QZU4"/>
      <c r="QZV4"/>
      <c r="QZW4"/>
      <c r="QZX4"/>
      <c r="QZY4"/>
      <c r="QZZ4"/>
      <c r="RAA4"/>
      <c r="RAB4"/>
      <c r="RAC4"/>
      <c r="RAD4"/>
      <c r="RAE4"/>
      <c r="RAF4"/>
      <c r="RAG4"/>
      <c r="RAH4"/>
      <c r="RAI4"/>
      <c r="RAJ4"/>
      <c r="RAK4"/>
      <c r="RAL4"/>
      <c r="RAM4"/>
      <c r="RAN4"/>
      <c r="RAO4"/>
      <c r="RAP4"/>
      <c r="RAQ4"/>
      <c r="RAR4"/>
      <c r="RAS4"/>
      <c r="RAT4"/>
      <c r="RAU4"/>
      <c r="RAV4"/>
      <c r="RAW4"/>
      <c r="RAX4"/>
      <c r="RAY4"/>
      <c r="RAZ4"/>
      <c r="RBA4"/>
      <c r="RBB4"/>
      <c r="RBC4"/>
      <c r="RBD4"/>
      <c r="RBE4"/>
      <c r="RBF4"/>
      <c r="RBG4"/>
      <c r="RBH4"/>
      <c r="RBI4"/>
      <c r="RBJ4"/>
      <c r="RBK4"/>
      <c r="RBL4"/>
      <c r="RBM4"/>
      <c r="RBN4"/>
      <c r="RBO4"/>
      <c r="RBP4"/>
      <c r="RBQ4"/>
      <c r="RBR4"/>
      <c r="RBS4"/>
      <c r="RBT4"/>
      <c r="RBU4"/>
      <c r="RBV4"/>
      <c r="RBW4"/>
      <c r="RBX4"/>
      <c r="RBY4"/>
      <c r="RBZ4"/>
      <c r="RCA4"/>
      <c r="RCB4"/>
      <c r="RCC4"/>
      <c r="RCD4"/>
      <c r="RCE4"/>
      <c r="RCF4"/>
      <c r="RCG4"/>
      <c r="RCH4"/>
      <c r="RCI4"/>
      <c r="RCJ4"/>
      <c r="RCK4"/>
      <c r="RCL4"/>
      <c r="RCM4"/>
      <c r="RCN4"/>
      <c r="RCO4"/>
      <c r="RCP4"/>
      <c r="RCQ4"/>
      <c r="RCR4"/>
      <c r="RCS4"/>
      <c r="RCT4"/>
      <c r="RCU4"/>
      <c r="RCV4"/>
      <c r="RCW4"/>
      <c r="RCX4"/>
      <c r="RCY4"/>
      <c r="RCZ4"/>
      <c r="RDA4"/>
      <c r="RDB4"/>
      <c r="RDC4"/>
      <c r="RDD4"/>
      <c r="RDE4"/>
      <c r="RDF4"/>
      <c r="RDG4"/>
      <c r="RDH4"/>
      <c r="RDI4"/>
      <c r="RDJ4"/>
      <c r="RDK4"/>
      <c r="RDL4"/>
      <c r="RDM4"/>
      <c r="RDN4"/>
      <c r="RDO4"/>
      <c r="RDP4"/>
      <c r="RDQ4"/>
      <c r="RDR4"/>
      <c r="RDS4"/>
      <c r="RDT4"/>
      <c r="RDU4"/>
      <c r="RDV4"/>
      <c r="RDW4"/>
      <c r="RDX4"/>
      <c r="RDY4"/>
      <c r="RDZ4"/>
      <c r="REA4"/>
      <c r="REB4"/>
      <c r="REC4"/>
      <c r="RED4"/>
      <c r="REE4"/>
      <c r="REF4"/>
      <c r="REG4"/>
      <c r="REH4"/>
      <c r="REI4"/>
      <c r="REJ4"/>
      <c r="REK4"/>
      <c r="REL4"/>
      <c r="REM4"/>
      <c r="REN4"/>
      <c r="REO4"/>
      <c r="REP4"/>
      <c r="REQ4"/>
      <c r="RER4"/>
      <c r="RES4"/>
      <c r="RET4"/>
      <c r="REU4"/>
      <c r="REV4"/>
      <c r="REW4"/>
      <c r="REX4"/>
      <c r="REY4"/>
      <c r="REZ4"/>
      <c r="RFA4"/>
      <c r="RFB4"/>
      <c r="RFC4"/>
      <c r="RFD4"/>
      <c r="RFE4"/>
      <c r="RFF4"/>
      <c r="RFG4"/>
      <c r="RFH4"/>
      <c r="RFI4"/>
      <c r="RFJ4"/>
      <c r="RFK4"/>
      <c r="RFL4"/>
      <c r="RFM4"/>
      <c r="RFN4"/>
      <c r="RFO4"/>
      <c r="RFP4"/>
      <c r="RFQ4"/>
      <c r="RFR4"/>
      <c r="RFS4"/>
      <c r="RFT4"/>
      <c r="RFU4"/>
      <c r="RFV4"/>
      <c r="RFW4"/>
      <c r="RFX4"/>
      <c r="RFY4"/>
      <c r="RFZ4"/>
      <c r="RGA4"/>
      <c r="RGB4"/>
      <c r="RGC4"/>
      <c r="RGD4"/>
      <c r="RGE4"/>
      <c r="RGF4"/>
      <c r="RGG4"/>
      <c r="RGH4"/>
      <c r="RGI4"/>
      <c r="RGJ4"/>
      <c r="RGK4"/>
      <c r="RGL4"/>
      <c r="RGM4"/>
      <c r="RGN4"/>
      <c r="RGO4"/>
      <c r="RGP4"/>
      <c r="RGQ4"/>
      <c r="RGR4"/>
      <c r="RGS4"/>
      <c r="RGT4"/>
      <c r="RGU4"/>
      <c r="RGV4"/>
      <c r="RGW4"/>
      <c r="RGX4"/>
      <c r="RGY4"/>
      <c r="RGZ4"/>
      <c r="RHA4"/>
      <c r="RHB4"/>
      <c r="RHC4"/>
      <c r="RHD4"/>
      <c r="RHE4"/>
      <c r="RHF4"/>
      <c r="RHG4"/>
      <c r="RHH4"/>
      <c r="RHI4"/>
      <c r="RHJ4"/>
      <c r="RHK4"/>
      <c r="RHL4"/>
      <c r="RHM4"/>
      <c r="RHN4"/>
      <c r="RHO4"/>
      <c r="RHP4"/>
      <c r="RHQ4"/>
      <c r="RHR4"/>
      <c r="RHS4"/>
      <c r="RHT4"/>
      <c r="RHU4"/>
      <c r="RHV4"/>
      <c r="RHW4"/>
      <c r="RHX4"/>
      <c r="RHY4"/>
      <c r="RHZ4"/>
      <c r="RIA4"/>
      <c r="RIB4"/>
      <c r="RIC4"/>
      <c r="RID4"/>
      <c r="RIE4"/>
      <c r="RIF4"/>
      <c r="RIG4"/>
      <c r="RIH4"/>
      <c r="RII4"/>
      <c r="RIJ4"/>
      <c r="RIK4"/>
      <c r="RIL4"/>
      <c r="RIM4"/>
      <c r="RIN4"/>
      <c r="RIO4"/>
      <c r="RIP4"/>
      <c r="RIQ4"/>
      <c r="RIR4"/>
      <c r="RIS4"/>
      <c r="RIT4"/>
      <c r="RIU4"/>
      <c r="RIV4"/>
      <c r="RIW4"/>
      <c r="RIX4"/>
      <c r="RIY4"/>
      <c r="RIZ4"/>
      <c r="RJA4"/>
      <c r="RJB4"/>
      <c r="RJC4"/>
      <c r="RJD4"/>
      <c r="RJE4"/>
      <c r="RJF4"/>
      <c r="RJG4"/>
      <c r="RJH4"/>
      <c r="RJI4"/>
      <c r="RJJ4"/>
      <c r="RJK4"/>
      <c r="RJL4"/>
      <c r="RJM4"/>
      <c r="RJN4"/>
      <c r="RJO4"/>
      <c r="RJP4"/>
      <c r="RJQ4"/>
      <c r="RJR4"/>
      <c r="RJS4"/>
      <c r="RJT4"/>
      <c r="RJU4"/>
      <c r="RJV4"/>
      <c r="RJW4"/>
      <c r="RJX4"/>
      <c r="RJY4"/>
      <c r="RJZ4"/>
      <c r="RKA4"/>
      <c r="RKB4"/>
      <c r="RKC4"/>
      <c r="RKD4"/>
      <c r="RKE4"/>
      <c r="RKF4"/>
      <c r="RKG4"/>
      <c r="RKH4"/>
      <c r="RKI4"/>
      <c r="RKJ4"/>
      <c r="RKK4"/>
      <c r="RKL4"/>
      <c r="RKM4"/>
      <c r="RKN4"/>
      <c r="RKO4"/>
      <c r="RKP4"/>
      <c r="RKQ4"/>
      <c r="RKR4"/>
      <c r="RKS4"/>
      <c r="RKT4"/>
      <c r="RKU4"/>
      <c r="RKV4"/>
      <c r="RKW4"/>
      <c r="RKX4"/>
      <c r="RKY4"/>
      <c r="RKZ4"/>
      <c r="RLA4"/>
      <c r="RLB4"/>
      <c r="RLC4"/>
      <c r="RLD4"/>
      <c r="RLE4"/>
      <c r="RLF4"/>
      <c r="RLG4"/>
      <c r="RLH4"/>
      <c r="RLI4"/>
      <c r="RLJ4"/>
      <c r="RLK4"/>
      <c r="RLL4"/>
      <c r="RLM4"/>
      <c r="RLN4"/>
      <c r="RLO4"/>
      <c r="RLP4"/>
      <c r="RLQ4"/>
      <c r="RLR4"/>
      <c r="RLS4"/>
      <c r="RLT4"/>
      <c r="RLU4"/>
      <c r="RLV4"/>
      <c r="RLW4"/>
      <c r="RLX4"/>
      <c r="RLY4"/>
      <c r="RLZ4"/>
      <c r="RMA4"/>
      <c r="RMB4"/>
      <c r="RMC4"/>
      <c r="RMD4"/>
      <c r="RME4"/>
      <c r="RMF4"/>
      <c r="RMG4"/>
      <c r="RMH4"/>
      <c r="RMI4"/>
      <c r="RMJ4"/>
      <c r="RMK4"/>
      <c r="RML4"/>
      <c r="RMM4"/>
      <c r="RMN4"/>
      <c r="RMO4"/>
      <c r="RMP4"/>
      <c r="RMQ4"/>
      <c r="RMR4"/>
      <c r="RMS4"/>
      <c r="RMT4"/>
      <c r="RMU4"/>
      <c r="RMV4"/>
      <c r="RMW4"/>
      <c r="RMX4"/>
      <c r="RMY4"/>
      <c r="RMZ4"/>
      <c r="RNA4"/>
      <c r="RNB4"/>
      <c r="RNC4"/>
      <c r="RND4"/>
      <c r="RNE4"/>
      <c r="RNF4"/>
      <c r="RNG4"/>
      <c r="RNH4"/>
      <c r="RNI4"/>
      <c r="RNJ4"/>
      <c r="RNK4"/>
      <c r="RNL4"/>
      <c r="RNM4"/>
      <c r="RNN4"/>
      <c r="RNO4"/>
      <c r="RNP4"/>
      <c r="RNQ4"/>
      <c r="RNR4"/>
      <c r="RNS4"/>
      <c r="RNT4"/>
      <c r="RNU4"/>
      <c r="RNV4"/>
      <c r="RNW4"/>
      <c r="RNX4"/>
      <c r="RNY4"/>
      <c r="RNZ4"/>
      <c r="ROA4"/>
      <c r="ROB4"/>
      <c r="ROC4"/>
      <c r="ROD4"/>
      <c r="ROE4"/>
      <c r="ROF4"/>
      <c r="ROG4"/>
      <c r="ROH4"/>
      <c r="ROI4"/>
      <c r="ROJ4"/>
      <c r="ROK4"/>
      <c r="ROL4"/>
      <c r="ROM4"/>
      <c r="RON4"/>
      <c r="ROO4"/>
      <c r="ROP4"/>
      <c r="ROQ4"/>
      <c r="ROR4"/>
      <c r="ROS4"/>
      <c r="ROT4"/>
      <c r="ROU4"/>
      <c r="ROV4"/>
      <c r="ROW4"/>
      <c r="ROX4"/>
      <c r="ROY4"/>
      <c r="ROZ4"/>
      <c r="RPA4"/>
      <c r="RPB4"/>
      <c r="RPC4"/>
      <c r="RPD4"/>
      <c r="RPE4"/>
      <c r="RPF4"/>
      <c r="RPG4"/>
      <c r="RPH4"/>
      <c r="RPI4"/>
      <c r="RPJ4"/>
      <c r="RPK4"/>
      <c r="RPL4"/>
      <c r="RPM4"/>
      <c r="RPN4"/>
      <c r="RPO4"/>
      <c r="RPP4"/>
      <c r="RPQ4"/>
      <c r="RPR4"/>
      <c r="RPS4"/>
      <c r="RPT4"/>
      <c r="RPU4"/>
      <c r="RPV4"/>
      <c r="RPW4"/>
      <c r="RPX4"/>
      <c r="RPY4"/>
      <c r="RPZ4"/>
      <c r="RQA4"/>
      <c r="RQB4"/>
      <c r="RQC4"/>
      <c r="RQD4"/>
      <c r="RQE4"/>
      <c r="RQF4"/>
      <c r="RQG4"/>
      <c r="RQH4"/>
      <c r="RQI4"/>
      <c r="RQJ4"/>
      <c r="RQK4"/>
      <c r="RQL4"/>
      <c r="RQM4"/>
      <c r="RQN4"/>
      <c r="RQO4"/>
      <c r="RQP4"/>
      <c r="RQQ4"/>
      <c r="RQR4"/>
      <c r="RQS4"/>
      <c r="RQT4"/>
      <c r="RQU4"/>
      <c r="RQV4"/>
      <c r="RQW4"/>
      <c r="RQX4"/>
      <c r="RQY4"/>
      <c r="RQZ4"/>
      <c r="RRA4"/>
      <c r="RRB4"/>
      <c r="RRC4"/>
      <c r="RRD4"/>
      <c r="RRE4"/>
      <c r="RRF4"/>
      <c r="RRG4"/>
      <c r="RRH4"/>
      <c r="RRI4"/>
      <c r="RRJ4"/>
      <c r="RRK4"/>
      <c r="RRL4"/>
      <c r="RRM4"/>
      <c r="RRN4"/>
      <c r="RRO4"/>
      <c r="RRP4"/>
      <c r="RRQ4"/>
      <c r="RRR4"/>
      <c r="RRS4"/>
      <c r="RRT4"/>
      <c r="RRU4"/>
      <c r="RRV4"/>
      <c r="RRW4"/>
      <c r="RRX4"/>
      <c r="RRY4"/>
      <c r="RRZ4"/>
      <c r="RSA4"/>
      <c r="RSB4"/>
      <c r="RSC4"/>
      <c r="RSD4"/>
      <c r="RSE4"/>
      <c r="RSF4"/>
      <c r="RSG4"/>
      <c r="RSH4"/>
      <c r="RSI4"/>
      <c r="RSJ4"/>
      <c r="RSK4"/>
      <c r="RSL4"/>
      <c r="RSM4"/>
      <c r="RSN4"/>
      <c r="RSO4"/>
      <c r="RSP4"/>
      <c r="RSQ4"/>
      <c r="RSR4"/>
      <c r="RSS4"/>
      <c r="RST4"/>
      <c r="RSU4"/>
      <c r="RSV4"/>
      <c r="RSW4"/>
      <c r="RSX4"/>
      <c r="RSY4"/>
      <c r="RSZ4"/>
      <c r="RTA4"/>
      <c r="RTB4"/>
      <c r="RTC4"/>
      <c r="RTD4"/>
      <c r="RTE4"/>
      <c r="RTF4"/>
      <c r="RTG4"/>
      <c r="RTH4"/>
      <c r="RTI4"/>
      <c r="RTJ4"/>
      <c r="RTK4"/>
      <c r="RTL4"/>
      <c r="RTM4"/>
      <c r="RTN4"/>
      <c r="RTO4"/>
      <c r="RTP4"/>
      <c r="RTQ4"/>
      <c r="RTR4"/>
      <c r="RTS4"/>
      <c r="RTT4"/>
      <c r="RTU4"/>
      <c r="RTV4"/>
      <c r="RTW4"/>
      <c r="RTX4"/>
      <c r="RTY4"/>
      <c r="RTZ4"/>
      <c r="RUA4"/>
      <c r="RUB4"/>
      <c r="RUC4"/>
      <c r="RUD4"/>
      <c r="RUE4"/>
      <c r="RUF4"/>
      <c r="RUG4"/>
      <c r="RUH4"/>
      <c r="RUI4"/>
      <c r="RUJ4"/>
      <c r="RUK4"/>
      <c r="RUL4"/>
      <c r="RUM4"/>
      <c r="RUN4"/>
      <c r="RUO4"/>
      <c r="RUP4"/>
      <c r="RUQ4"/>
      <c r="RUR4"/>
      <c r="RUS4"/>
      <c r="RUT4"/>
      <c r="RUU4"/>
      <c r="RUV4"/>
      <c r="RUW4"/>
      <c r="RUX4"/>
      <c r="RUY4"/>
      <c r="RUZ4"/>
      <c r="RVA4"/>
      <c r="RVB4"/>
      <c r="RVC4"/>
      <c r="RVD4"/>
      <c r="RVE4"/>
      <c r="RVF4"/>
      <c r="RVG4"/>
      <c r="RVH4"/>
      <c r="RVI4"/>
      <c r="RVJ4"/>
      <c r="RVK4"/>
      <c r="RVL4"/>
      <c r="RVM4"/>
      <c r="RVN4"/>
      <c r="RVO4"/>
      <c r="RVP4"/>
      <c r="RVQ4"/>
      <c r="RVR4"/>
      <c r="RVS4"/>
      <c r="RVT4"/>
      <c r="RVU4"/>
      <c r="RVV4"/>
      <c r="RVW4"/>
      <c r="RVX4"/>
      <c r="RVY4"/>
      <c r="RVZ4"/>
      <c r="RWA4"/>
      <c r="RWB4"/>
      <c r="RWC4"/>
      <c r="RWD4"/>
      <c r="RWE4"/>
      <c r="RWF4"/>
      <c r="RWG4"/>
      <c r="RWH4"/>
      <c r="RWI4"/>
      <c r="RWJ4"/>
      <c r="RWK4"/>
      <c r="RWL4"/>
      <c r="RWM4"/>
      <c r="RWN4"/>
      <c r="RWO4"/>
      <c r="RWP4"/>
      <c r="RWQ4"/>
      <c r="RWR4"/>
      <c r="RWS4"/>
      <c r="RWT4"/>
      <c r="RWU4"/>
      <c r="RWV4"/>
      <c r="RWW4"/>
      <c r="RWX4"/>
      <c r="RWY4"/>
      <c r="RWZ4"/>
      <c r="RXA4"/>
      <c r="RXB4"/>
      <c r="RXC4"/>
      <c r="RXD4"/>
      <c r="RXE4"/>
      <c r="RXF4"/>
      <c r="RXG4"/>
      <c r="RXH4"/>
      <c r="RXI4"/>
      <c r="RXJ4"/>
      <c r="RXK4"/>
      <c r="RXL4"/>
      <c r="RXM4"/>
      <c r="RXN4"/>
      <c r="RXO4"/>
      <c r="RXP4"/>
      <c r="RXQ4"/>
      <c r="RXR4"/>
      <c r="RXS4"/>
      <c r="RXT4"/>
      <c r="RXU4"/>
      <c r="RXV4"/>
      <c r="RXW4"/>
      <c r="RXX4"/>
      <c r="RXY4"/>
      <c r="RXZ4"/>
      <c r="RYA4"/>
      <c r="RYB4"/>
      <c r="RYC4"/>
      <c r="RYD4"/>
      <c r="RYE4"/>
      <c r="RYF4"/>
      <c r="RYG4"/>
      <c r="RYH4"/>
      <c r="RYI4"/>
      <c r="RYJ4"/>
      <c r="RYK4"/>
      <c r="RYL4"/>
      <c r="RYM4"/>
      <c r="RYN4"/>
      <c r="RYO4"/>
      <c r="RYP4"/>
      <c r="RYQ4"/>
      <c r="RYR4"/>
      <c r="RYS4"/>
      <c r="RYT4"/>
      <c r="RYU4"/>
      <c r="RYV4"/>
      <c r="RYW4"/>
      <c r="RYX4"/>
      <c r="RYY4"/>
      <c r="RYZ4"/>
      <c r="RZA4"/>
      <c r="RZB4"/>
      <c r="RZC4"/>
      <c r="RZD4"/>
      <c r="RZE4"/>
      <c r="RZF4"/>
      <c r="RZG4"/>
      <c r="RZH4"/>
      <c r="RZI4"/>
      <c r="RZJ4"/>
      <c r="RZK4"/>
      <c r="RZL4"/>
      <c r="RZM4"/>
      <c r="RZN4"/>
      <c r="RZO4"/>
      <c r="RZP4"/>
      <c r="RZQ4"/>
      <c r="RZR4"/>
      <c r="RZS4"/>
      <c r="RZT4"/>
      <c r="RZU4"/>
      <c r="RZV4"/>
      <c r="RZW4"/>
      <c r="RZX4"/>
      <c r="RZY4"/>
      <c r="RZZ4"/>
      <c r="SAA4"/>
      <c r="SAB4"/>
      <c r="SAC4"/>
      <c r="SAD4"/>
      <c r="SAE4"/>
      <c r="SAF4"/>
      <c r="SAG4"/>
      <c r="SAH4"/>
      <c r="SAI4"/>
      <c r="SAJ4"/>
      <c r="SAK4"/>
      <c r="SAL4"/>
      <c r="SAM4"/>
      <c r="SAN4"/>
      <c r="SAO4"/>
      <c r="SAP4"/>
      <c r="SAQ4"/>
      <c r="SAR4"/>
      <c r="SAS4"/>
      <c r="SAT4"/>
      <c r="SAU4"/>
      <c r="SAV4"/>
      <c r="SAW4"/>
      <c r="SAX4"/>
      <c r="SAY4"/>
      <c r="SAZ4"/>
      <c r="SBA4"/>
      <c r="SBB4"/>
      <c r="SBC4"/>
      <c r="SBD4"/>
      <c r="SBE4"/>
      <c r="SBF4"/>
      <c r="SBG4"/>
      <c r="SBH4"/>
      <c r="SBI4"/>
      <c r="SBJ4"/>
      <c r="SBK4"/>
      <c r="SBL4"/>
      <c r="SBM4"/>
      <c r="SBN4"/>
      <c r="SBO4"/>
      <c r="SBP4"/>
      <c r="SBQ4"/>
      <c r="SBR4"/>
      <c r="SBS4"/>
      <c r="SBT4"/>
      <c r="SBU4"/>
      <c r="SBV4"/>
      <c r="SBW4"/>
      <c r="SBX4"/>
      <c r="SBY4"/>
      <c r="SBZ4"/>
      <c r="SCA4"/>
      <c r="SCB4"/>
      <c r="SCC4"/>
      <c r="SCD4"/>
      <c r="SCE4"/>
      <c r="SCF4"/>
      <c r="SCG4"/>
      <c r="SCH4"/>
      <c r="SCI4"/>
      <c r="SCJ4"/>
      <c r="SCK4"/>
      <c r="SCL4"/>
      <c r="SCM4"/>
      <c r="SCN4"/>
      <c r="SCO4"/>
      <c r="SCP4"/>
      <c r="SCQ4"/>
      <c r="SCR4"/>
      <c r="SCS4"/>
      <c r="SCT4"/>
      <c r="SCU4"/>
      <c r="SCV4"/>
      <c r="SCW4"/>
      <c r="SCX4"/>
      <c r="SCY4"/>
      <c r="SCZ4"/>
      <c r="SDA4"/>
      <c r="SDB4"/>
      <c r="SDC4"/>
      <c r="SDD4"/>
      <c r="SDE4"/>
      <c r="SDF4"/>
      <c r="SDG4"/>
      <c r="SDH4"/>
      <c r="SDI4"/>
      <c r="SDJ4"/>
      <c r="SDK4"/>
      <c r="SDL4"/>
      <c r="SDM4"/>
      <c r="SDN4"/>
      <c r="SDO4"/>
      <c r="SDP4"/>
      <c r="SDQ4"/>
      <c r="SDR4"/>
      <c r="SDS4"/>
      <c r="SDT4"/>
      <c r="SDU4"/>
      <c r="SDV4"/>
      <c r="SDW4"/>
      <c r="SDX4"/>
      <c r="SDY4"/>
      <c r="SDZ4"/>
      <c r="SEA4"/>
      <c r="SEB4"/>
      <c r="SEC4"/>
      <c r="SED4"/>
      <c r="SEE4"/>
      <c r="SEF4"/>
      <c r="SEG4"/>
      <c r="SEH4"/>
      <c r="SEI4"/>
      <c r="SEJ4"/>
      <c r="SEK4"/>
      <c r="SEL4"/>
      <c r="SEM4"/>
      <c r="SEN4"/>
      <c r="SEO4"/>
      <c r="SEP4"/>
      <c r="SEQ4"/>
      <c r="SER4"/>
      <c r="SES4"/>
      <c r="SET4"/>
      <c r="SEU4"/>
      <c r="SEV4"/>
      <c r="SEW4"/>
      <c r="SEX4"/>
      <c r="SEY4"/>
      <c r="SEZ4"/>
      <c r="SFA4"/>
      <c r="SFB4"/>
      <c r="SFC4"/>
      <c r="SFD4"/>
      <c r="SFE4"/>
      <c r="SFF4"/>
      <c r="SFG4"/>
      <c r="SFH4"/>
      <c r="SFI4"/>
      <c r="SFJ4"/>
      <c r="SFK4"/>
      <c r="SFL4"/>
      <c r="SFM4"/>
      <c r="SFN4"/>
      <c r="SFO4"/>
      <c r="SFP4"/>
      <c r="SFQ4"/>
      <c r="SFR4"/>
      <c r="SFS4"/>
      <c r="SFT4"/>
      <c r="SFU4"/>
      <c r="SFV4"/>
      <c r="SFW4"/>
      <c r="SFX4"/>
      <c r="SFY4"/>
      <c r="SFZ4"/>
      <c r="SGA4"/>
      <c r="SGB4"/>
      <c r="SGC4"/>
      <c r="SGD4"/>
      <c r="SGE4"/>
      <c r="SGF4"/>
      <c r="SGG4"/>
      <c r="SGH4"/>
      <c r="SGI4"/>
      <c r="SGJ4"/>
      <c r="SGK4"/>
      <c r="SGL4"/>
      <c r="SGM4"/>
      <c r="SGN4"/>
      <c r="SGO4"/>
      <c r="SGP4"/>
      <c r="SGQ4"/>
      <c r="SGR4"/>
      <c r="SGS4"/>
      <c r="SGT4"/>
      <c r="SGU4"/>
      <c r="SGV4"/>
      <c r="SGW4"/>
      <c r="SGX4"/>
      <c r="SGY4"/>
      <c r="SGZ4"/>
      <c r="SHA4"/>
      <c r="SHB4"/>
      <c r="SHC4"/>
      <c r="SHD4"/>
      <c r="SHE4"/>
      <c r="SHF4"/>
      <c r="SHG4"/>
      <c r="SHH4"/>
      <c r="SHI4"/>
      <c r="SHJ4"/>
      <c r="SHK4"/>
      <c r="SHL4"/>
      <c r="SHM4"/>
      <c r="SHN4"/>
      <c r="SHO4"/>
      <c r="SHP4"/>
      <c r="SHQ4"/>
      <c r="SHR4"/>
      <c r="SHS4"/>
      <c r="SHT4"/>
      <c r="SHU4"/>
      <c r="SHV4"/>
      <c r="SHW4"/>
      <c r="SHX4"/>
      <c r="SHY4"/>
      <c r="SHZ4"/>
      <c r="SIA4"/>
      <c r="SIB4"/>
      <c r="SIC4"/>
      <c r="SID4"/>
      <c r="SIE4"/>
      <c r="SIF4"/>
      <c r="SIG4"/>
      <c r="SIH4"/>
      <c r="SII4"/>
      <c r="SIJ4"/>
      <c r="SIK4"/>
      <c r="SIL4"/>
      <c r="SIM4"/>
      <c r="SIN4"/>
      <c r="SIO4"/>
      <c r="SIP4"/>
      <c r="SIQ4"/>
      <c r="SIR4"/>
      <c r="SIS4"/>
      <c r="SIT4"/>
      <c r="SIU4"/>
      <c r="SIV4"/>
      <c r="SIW4"/>
      <c r="SIX4"/>
      <c r="SIY4"/>
      <c r="SIZ4"/>
      <c r="SJA4"/>
      <c r="SJB4"/>
      <c r="SJC4"/>
      <c r="SJD4"/>
      <c r="SJE4"/>
      <c r="SJF4"/>
      <c r="SJG4"/>
      <c r="SJH4"/>
      <c r="SJI4"/>
      <c r="SJJ4"/>
      <c r="SJK4"/>
      <c r="SJL4"/>
      <c r="SJM4"/>
      <c r="SJN4"/>
      <c r="SJO4"/>
      <c r="SJP4"/>
      <c r="SJQ4"/>
      <c r="SJR4"/>
      <c r="SJS4"/>
      <c r="SJT4"/>
      <c r="SJU4"/>
      <c r="SJV4"/>
      <c r="SJW4"/>
      <c r="SJX4"/>
      <c r="SJY4"/>
      <c r="SJZ4"/>
      <c r="SKA4"/>
      <c r="SKB4"/>
      <c r="SKC4"/>
      <c r="SKD4"/>
      <c r="SKE4"/>
      <c r="SKF4"/>
      <c r="SKG4"/>
      <c r="SKH4"/>
      <c r="SKI4"/>
      <c r="SKJ4"/>
      <c r="SKK4"/>
      <c r="SKL4"/>
      <c r="SKM4"/>
      <c r="SKN4"/>
      <c r="SKO4"/>
      <c r="SKP4"/>
      <c r="SKQ4"/>
      <c r="SKR4"/>
      <c r="SKS4"/>
      <c r="SKT4"/>
      <c r="SKU4"/>
      <c r="SKV4"/>
      <c r="SKW4"/>
      <c r="SKX4"/>
      <c r="SKY4"/>
      <c r="SKZ4"/>
      <c r="SLA4"/>
      <c r="SLB4"/>
      <c r="SLC4"/>
      <c r="SLD4"/>
      <c r="SLE4"/>
      <c r="SLF4"/>
      <c r="SLG4"/>
      <c r="SLH4"/>
      <c r="SLI4"/>
      <c r="SLJ4"/>
      <c r="SLK4"/>
      <c r="SLL4"/>
      <c r="SLM4"/>
      <c r="SLN4"/>
      <c r="SLO4"/>
      <c r="SLP4"/>
      <c r="SLQ4"/>
      <c r="SLR4"/>
      <c r="SLS4"/>
      <c r="SLT4"/>
      <c r="SLU4"/>
      <c r="SLV4"/>
      <c r="SLW4"/>
      <c r="SLX4"/>
      <c r="SLY4"/>
      <c r="SLZ4"/>
      <c r="SMA4"/>
      <c r="SMB4"/>
      <c r="SMC4"/>
      <c r="SMD4"/>
      <c r="SME4"/>
      <c r="SMF4"/>
      <c r="SMG4"/>
      <c r="SMH4"/>
      <c r="SMI4"/>
      <c r="SMJ4"/>
      <c r="SMK4"/>
      <c r="SML4"/>
      <c r="SMM4"/>
      <c r="SMN4"/>
      <c r="SMO4"/>
      <c r="SMP4"/>
      <c r="SMQ4"/>
      <c r="SMR4"/>
      <c r="SMS4"/>
      <c r="SMT4"/>
      <c r="SMU4"/>
      <c r="SMV4"/>
      <c r="SMW4"/>
      <c r="SMX4"/>
      <c r="SMY4"/>
      <c r="SMZ4"/>
      <c r="SNA4"/>
      <c r="SNB4"/>
      <c r="SNC4"/>
      <c r="SND4"/>
      <c r="SNE4"/>
      <c r="SNF4"/>
      <c r="SNG4"/>
      <c r="SNH4"/>
      <c r="SNI4"/>
      <c r="SNJ4"/>
      <c r="SNK4"/>
      <c r="SNL4"/>
      <c r="SNM4"/>
      <c r="SNN4"/>
      <c r="SNO4"/>
      <c r="SNP4"/>
      <c r="SNQ4"/>
      <c r="SNR4"/>
      <c r="SNS4"/>
      <c r="SNT4"/>
      <c r="SNU4"/>
      <c r="SNV4"/>
      <c r="SNW4"/>
      <c r="SNX4"/>
      <c r="SNY4"/>
      <c r="SNZ4"/>
      <c r="SOA4"/>
      <c r="SOB4"/>
      <c r="SOC4"/>
      <c r="SOD4"/>
      <c r="SOE4"/>
      <c r="SOF4"/>
      <c r="SOG4"/>
      <c r="SOH4"/>
      <c r="SOI4"/>
      <c r="SOJ4"/>
      <c r="SOK4"/>
      <c r="SOL4"/>
      <c r="SOM4"/>
      <c r="SON4"/>
      <c r="SOO4"/>
      <c r="SOP4"/>
      <c r="SOQ4"/>
      <c r="SOR4"/>
      <c r="SOS4"/>
      <c r="SOT4"/>
      <c r="SOU4"/>
      <c r="SOV4"/>
      <c r="SOW4"/>
      <c r="SOX4"/>
      <c r="SOY4"/>
      <c r="SOZ4"/>
      <c r="SPA4"/>
      <c r="SPB4"/>
      <c r="SPC4"/>
      <c r="SPD4"/>
      <c r="SPE4"/>
      <c r="SPF4"/>
      <c r="SPG4"/>
      <c r="SPH4"/>
      <c r="SPI4"/>
      <c r="SPJ4"/>
      <c r="SPK4"/>
      <c r="SPL4"/>
      <c r="SPM4"/>
      <c r="SPN4"/>
      <c r="SPO4"/>
      <c r="SPP4"/>
      <c r="SPQ4"/>
      <c r="SPR4"/>
      <c r="SPS4"/>
      <c r="SPT4"/>
      <c r="SPU4"/>
      <c r="SPV4"/>
      <c r="SPW4"/>
      <c r="SPX4"/>
      <c r="SPY4"/>
      <c r="SPZ4"/>
      <c r="SQA4"/>
      <c r="SQB4"/>
      <c r="SQC4"/>
      <c r="SQD4"/>
      <c r="SQE4"/>
      <c r="SQF4"/>
      <c r="SQG4"/>
      <c r="SQH4"/>
      <c r="SQI4"/>
      <c r="SQJ4"/>
      <c r="SQK4"/>
      <c r="SQL4"/>
      <c r="SQM4"/>
      <c r="SQN4"/>
      <c r="SQO4"/>
      <c r="SQP4"/>
      <c r="SQQ4"/>
      <c r="SQR4"/>
      <c r="SQS4"/>
      <c r="SQT4"/>
      <c r="SQU4"/>
      <c r="SQV4"/>
      <c r="SQW4"/>
      <c r="SQX4"/>
      <c r="SQY4"/>
      <c r="SQZ4"/>
      <c r="SRA4"/>
      <c r="SRB4"/>
      <c r="SRC4"/>
      <c r="SRD4"/>
      <c r="SRE4"/>
      <c r="SRF4"/>
      <c r="SRG4"/>
      <c r="SRH4"/>
      <c r="SRI4"/>
      <c r="SRJ4"/>
      <c r="SRK4"/>
      <c r="SRL4"/>
      <c r="SRM4"/>
      <c r="SRN4"/>
      <c r="SRO4"/>
      <c r="SRP4"/>
      <c r="SRQ4"/>
      <c r="SRR4"/>
      <c r="SRS4"/>
      <c r="SRT4"/>
      <c r="SRU4"/>
      <c r="SRV4"/>
      <c r="SRW4"/>
      <c r="SRX4"/>
      <c r="SRY4"/>
      <c r="SRZ4"/>
      <c r="SSA4"/>
      <c r="SSB4"/>
      <c r="SSC4"/>
      <c r="SSD4"/>
      <c r="SSE4"/>
      <c r="SSF4"/>
      <c r="SSG4"/>
      <c r="SSH4"/>
      <c r="SSI4"/>
      <c r="SSJ4"/>
      <c r="SSK4"/>
      <c r="SSL4"/>
      <c r="SSM4"/>
      <c r="SSN4"/>
      <c r="SSO4"/>
      <c r="SSP4"/>
      <c r="SSQ4"/>
      <c r="SSR4"/>
      <c r="SSS4"/>
      <c r="SST4"/>
      <c r="SSU4"/>
      <c r="SSV4"/>
      <c r="SSW4"/>
      <c r="SSX4"/>
      <c r="SSY4"/>
      <c r="SSZ4"/>
      <c r="STA4"/>
      <c r="STB4"/>
      <c r="STC4"/>
      <c r="STD4"/>
      <c r="STE4"/>
      <c r="STF4"/>
      <c r="STG4"/>
      <c r="STH4"/>
      <c r="STI4"/>
      <c r="STJ4"/>
      <c r="STK4"/>
      <c r="STL4"/>
      <c r="STM4"/>
      <c r="STN4"/>
      <c r="STO4"/>
      <c r="STP4"/>
      <c r="STQ4"/>
      <c r="STR4"/>
      <c r="STS4"/>
      <c r="STT4"/>
      <c r="STU4"/>
      <c r="STV4"/>
      <c r="STW4"/>
      <c r="STX4"/>
      <c r="STY4"/>
      <c r="STZ4"/>
      <c r="SUA4"/>
      <c r="SUB4"/>
      <c r="SUC4"/>
      <c r="SUD4"/>
      <c r="SUE4"/>
      <c r="SUF4"/>
      <c r="SUG4"/>
      <c r="SUH4"/>
      <c r="SUI4"/>
      <c r="SUJ4"/>
      <c r="SUK4"/>
      <c r="SUL4"/>
      <c r="SUM4"/>
      <c r="SUN4"/>
      <c r="SUO4"/>
      <c r="SUP4"/>
      <c r="SUQ4"/>
      <c r="SUR4"/>
      <c r="SUS4"/>
      <c r="SUT4"/>
      <c r="SUU4"/>
      <c r="SUV4"/>
      <c r="SUW4"/>
      <c r="SUX4"/>
      <c r="SUY4"/>
      <c r="SUZ4"/>
      <c r="SVA4"/>
      <c r="SVB4"/>
      <c r="SVC4"/>
      <c r="SVD4"/>
      <c r="SVE4"/>
      <c r="SVF4"/>
      <c r="SVG4"/>
      <c r="SVH4"/>
      <c r="SVI4"/>
      <c r="SVJ4"/>
      <c r="SVK4"/>
      <c r="SVL4"/>
      <c r="SVM4"/>
      <c r="SVN4"/>
      <c r="SVO4"/>
      <c r="SVP4"/>
      <c r="SVQ4"/>
      <c r="SVR4"/>
      <c r="SVS4"/>
      <c r="SVT4"/>
      <c r="SVU4"/>
      <c r="SVV4"/>
      <c r="SVW4"/>
      <c r="SVX4"/>
      <c r="SVY4"/>
      <c r="SVZ4"/>
      <c r="SWA4"/>
      <c r="SWB4"/>
      <c r="SWC4"/>
      <c r="SWD4"/>
      <c r="SWE4"/>
      <c r="SWF4"/>
      <c r="SWG4"/>
      <c r="SWH4"/>
      <c r="SWI4"/>
      <c r="SWJ4"/>
      <c r="SWK4"/>
      <c r="SWL4"/>
      <c r="SWM4"/>
      <c r="SWN4"/>
      <c r="SWO4"/>
      <c r="SWP4"/>
      <c r="SWQ4"/>
      <c r="SWR4"/>
      <c r="SWS4"/>
      <c r="SWT4"/>
      <c r="SWU4"/>
      <c r="SWV4"/>
      <c r="SWW4"/>
      <c r="SWX4"/>
      <c r="SWY4"/>
      <c r="SWZ4"/>
      <c r="SXA4"/>
      <c r="SXB4"/>
      <c r="SXC4"/>
      <c r="SXD4"/>
      <c r="SXE4"/>
      <c r="SXF4"/>
      <c r="SXG4"/>
      <c r="SXH4"/>
      <c r="SXI4"/>
      <c r="SXJ4"/>
      <c r="SXK4"/>
      <c r="SXL4"/>
      <c r="SXM4"/>
      <c r="SXN4"/>
      <c r="SXO4"/>
      <c r="SXP4"/>
      <c r="SXQ4"/>
      <c r="SXR4"/>
      <c r="SXS4"/>
      <c r="SXT4"/>
      <c r="SXU4"/>
      <c r="SXV4"/>
      <c r="SXW4"/>
      <c r="SXX4"/>
      <c r="SXY4"/>
      <c r="SXZ4"/>
      <c r="SYA4"/>
      <c r="SYB4"/>
      <c r="SYC4"/>
      <c r="SYD4"/>
      <c r="SYE4"/>
      <c r="SYF4"/>
      <c r="SYG4"/>
      <c r="SYH4"/>
      <c r="SYI4"/>
      <c r="SYJ4"/>
      <c r="SYK4"/>
      <c r="SYL4"/>
      <c r="SYM4"/>
      <c r="SYN4"/>
      <c r="SYO4"/>
      <c r="SYP4"/>
      <c r="SYQ4"/>
      <c r="SYR4"/>
      <c r="SYS4"/>
      <c r="SYT4"/>
      <c r="SYU4"/>
      <c r="SYV4"/>
      <c r="SYW4"/>
      <c r="SYX4"/>
      <c r="SYY4"/>
      <c r="SYZ4"/>
      <c r="SZA4"/>
      <c r="SZB4"/>
      <c r="SZC4"/>
      <c r="SZD4"/>
      <c r="SZE4"/>
      <c r="SZF4"/>
      <c r="SZG4"/>
      <c r="SZH4"/>
      <c r="SZI4"/>
      <c r="SZJ4"/>
      <c r="SZK4"/>
      <c r="SZL4"/>
      <c r="SZM4"/>
      <c r="SZN4"/>
      <c r="SZO4"/>
      <c r="SZP4"/>
      <c r="SZQ4"/>
      <c r="SZR4"/>
      <c r="SZS4"/>
      <c r="SZT4"/>
      <c r="SZU4"/>
      <c r="SZV4"/>
      <c r="SZW4"/>
      <c r="SZX4"/>
      <c r="SZY4"/>
      <c r="SZZ4"/>
      <c r="TAA4"/>
      <c r="TAB4"/>
      <c r="TAC4"/>
      <c r="TAD4"/>
      <c r="TAE4"/>
      <c r="TAF4"/>
      <c r="TAG4"/>
      <c r="TAH4"/>
      <c r="TAI4"/>
      <c r="TAJ4"/>
      <c r="TAK4"/>
      <c r="TAL4"/>
      <c r="TAM4"/>
      <c r="TAN4"/>
      <c r="TAO4"/>
      <c r="TAP4"/>
      <c r="TAQ4"/>
      <c r="TAR4"/>
      <c r="TAS4"/>
      <c r="TAT4"/>
      <c r="TAU4"/>
      <c r="TAV4"/>
      <c r="TAW4"/>
      <c r="TAX4"/>
      <c r="TAY4"/>
      <c r="TAZ4"/>
      <c r="TBA4"/>
      <c r="TBB4"/>
      <c r="TBC4"/>
      <c r="TBD4"/>
      <c r="TBE4"/>
      <c r="TBF4"/>
      <c r="TBG4"/>
      <c r="TBH4"/>
      <c r="TBI4"/>
      <c r="TBJ4"/>
      <c r="TBK4"/>
      <c r="TBL4"/>
      <c r="TBM4"/>
      <c r="TBN4"/>
      <c r="TBO4"/>
      <c r="TBP4"/>
      <c r="TBQ4"/>
      <c r="TBR4"/>
      <c r="TBS4"/>
      <c r="TBT4"/>
      <c r="TBU4"/>
      <c r="TBV4"/>
      <c r="TBW4"/>
      <c r="TBX4"/>
      <c r="TBY4"/>
      <c r="TBZ4"/>
      <c r="TCA4"/>
      <c r="TCB4"/>
      <c r="TCC4"/>
      <c r="TCD4"/>
      <c r="TCE4"/>
      <c r="TCF4"/>
      <c r="TCG4"/>
      <c r="TCH4"/>
      <c r="TCI4"/>
      <c r="TCJ4"/>
      <c r="TCK4"/>
      <c r="TCL4"/>
      <c r="TCM4"/>
      <c r="TCN4"/>
      <c r="TCO4"/>
      <c r="TCP4"/>
      <c r="TCQ4"/>
      <c r="TCR4"/>
      <c r="TCS4"/>
      <c r="TCT4"/>
      <c r="TCU4"/>
      <c r="TCV4"/>
      <c r="TCW4"/>
      <c r="TCX4"/>
      <c r="TCY4"/>
      <c r="TCZ4"/>
      <c r="TDA4"/>
      <c r="TDB4"/>
      <c r="TDC4"/>
      <c r="TDD4"/>
      <c r="TDE4"/>
      <c r="TDF4"/>
      <c r="TDG4"/>
      <c r="TDH4"/>
      <c r="TDI4"/>
      <c r="TDJ4"/>
      <c r="TDK4"/>
      <c r="TDL4"/>
      <c r="TDM4"/>
      <c r="TDN4"/>
      <c r="TDO4"/>
      <c r="TDP4"/>
      <c r="TDQ4"/>
      <c r="TDR4"/>
      <c r="TDS4"/>
      <c r="TDT4"/>
      <c r="TDU4"/>
      <c r="TDV4"/>
      <c r="TDW4"/>
      <c r="TDX4"/>
      <c r="TDY4"/>
      <c r="TDZ4"/>
      <c r="TEA4"/>
      <c r="TEB4"/>
      <c r="TEC4"/>
      <c r="TED4"/>
      <c r="TEE4"/>
      <c r="TEF4"/>
      <c r="TEG4"/>
      <c r="TEH4"/>
      <c r="TEI4"/>
      <c r="TEJ4"/>
      <c r="TEK4"/>
      <c r="TEL4"/>
      <c r="TEM4"/>
      <c r="TEN4"/>
      <c r="TEO4"/>
      <c r="TEP4"/>
      <c r="TEQ4"/>
      <c r="TER4"/>
      <c r="TES4"/>
      <c r="TET4"/>
      <c r="TEU4"/>
      <c r="TEV4"/>
      <c r="TEW4"/>
      <c r="TEX4"/>
      <c r="TEY4"/>
      <c r="TEZ4"/>
      <c r="TFA4"/>
      <c r="TFB4"/>
      <c r="TFC4"/>
      <c r="TFD4"/>
      <c r="TFE4"/>
      <c r="TFF4"/>
      <c r="TFG4"/>
      <c r="TFH4"/>
      <c r="TFI4"/>
      <c r="TFJ4"/>
      <c r="TFK4"/>
      <c r="TFL4"/>
      <c r="TFM4"/>
      <c r="TFN4"/>
      <c r="TFO4"/>
      <c r="TFP4"/>
      <c r="TFQ4"/>
      <c r="TFR4"/>
      <c r="TFS4"/>
      <c r="TFT4"/>
      <c r="TFU4"/>
      <c r="TFV4"/>
      <c r="TFW4"/>
      <c r="TFX4"/>
      <c r="TFY4"/>
      <c r="TFZ4"/>
      <c r="TGA4"/>
      <c r="TGB4"/>
      <c r="TGC4"/>
      <c r="TGD4"/>
      <c r="TGE4"/>
      <c r="TGF4"/>
      <c r="TGG4"/>
      <c r="TGH4"/>
      <c r="TGI4"/>
      <c r="TGJ4"/>
      <c r="TGK4"/>
      <c r="TGL4"/>
      <c r="TGM4"/>
      <c r="TGN4"/>
      <c r="TGO4"/>
      <c r="TGP4"/>
      <c r="TGQ4"/>
      <c r="TGR4"/>
      <c r="TGS4"/>
      <c r="TGT4"/>
      <c r="TGU4"/>
      <c r="TGV4"/>
      <c r="TGW4"/>
      <c r="TGX4"/>
      <c r="TGY4"/>
      <c r="TGZ4"/>
      <c r="THA4"/>
      <c r="THB4"/>
      <c r="THC4"/>
      <c r="THD4"/>
      <c r="THE4"/>
      <c r="THF4"/>
      <c r="THG4"/>
      <c r="THH4"/>
      <c r="THI4"/>
      <c r="THJ4"/>
      <c r="THK4"/>
      <c r="THL4"/>
      <c r="THM4"/>
      <c r="THN4"/>
      <c r="THO4"/>
      <c r="THP4"/>
      <c r="THQ4"/>
      <c r="THR4"/>
      <c r="THS4"/>
      <c r="THT4"/>
      <c r="THU4"/>
      <c r="THV4"/>
      <c r="THW4"/>
      <c r="THX4"/>
      <c r="THY4"/>
      <c r="THZ4"/>
      <c r="TIA4"/>
      <c r="TIB4"/>
      <c r="TIC4"/>
      <c r="TID4"/>
      <c r="TIE4"/>
      <c r="TIF4"/>
      <c r="TIG4"/>
      <c r="TIH4"/>
      <c r="TII4"/>
      <c r="TIJ4"/>
      <c r="TIK4"/>
      <c r="TIL4"/>
      <c r="TIM4"/>
      <c r="TIN4"/>
      <c r="TIO4"/>
      <c r="TIP4"/>
      <c r="TIQ4"/>
      <c r="TIR4"/>
      <c r="TIS4"/>
      <c r="TIT4"/>
      <c r="TIU4"/>
      <c r="TIV4"/>
      <c r="TIW4"/>
      <c r="TIX4"/>
      <c r="TIY4"/>
      <c r="TIZ4"/>
      <c r="TJA4"/>
      <c r="TJB4"/>
      <c r="TJC4"/>
      <c r="TJD4"/>
      <c r="TJE4"/>
      <c r="TJF4"/>
      <c r="TJG4"/>
      <c r="TJH4"/>
      <c r="TJI4"/>
      <c r="TJJ4"/>
      <c r="TJK4"/>
      <c r="TJL4"/>
      <c r="TJM4"/>
      <c r="TJN4"/>
      <c r="TJO4"/>
      <c r="TJP4"/>
      <c r="TJQ4"/>
      <c r="TJR4"/>
      <c r="TJS4"/>
      <c r="TJT4"/>
      <c r="TJU4"/>
      <c r="TJV4"/>
      <c r="TJW4"/>
      <c r="TJX4"/>
      <c r="TJY4"/>
      <c r="TJZ4"/>
      <c r="TKA4"/>
      <c r="TKB4"/>
      <c r="TKC4"/>
      <c r="TKD4"/>
      <c r="TKE4"/>
      <c r="TKF4"/>
      <c r="TKG4"/>
      <c r="TKH4"/>
      <c r="TKI4"/>
      <c r="TKJ4"/>
      <c r="TKK4"/>
      <c r="TKL4"/>
      <c r="TKM4"/>
      <c r="TKN4"/>
      <c r="TKO4"/>
      <c r="TKP4"/>
      <c r="TKQ4"/>
      <c r="TKR4"/>
      <c r="TKS4"/>
      <c r="TKT4"/>
      <c r="TKU4"/>
      <c r="TKV4"/>
      <c r="TKW4"/>
      <c r="TKX4"/>
      <c r="TKY4"/>
      <c r="TKZ4"/>
      <c r="TLA4"/>
      <c r="TLB4"/>
      <c r="TLC4"/>
      <c r="TLD4"/>
      <c r="TLE4"/>
      <c r="TLF4"/>
      <c r="TLG4"/>
      <c r="TLH4"/>
      <c r="TLI4"/>
      <c r="TLJ4"/>
      <c r="TLK4"/>
      <c r="TLL4"/>
      <c r="TLM4"/>
      <c r="TLN4"/>
      <c r="TLO4"/>
      <c r="TLP4"/>
      <c r="TLQ4"/>
      <c r="TLR4"/>
      <c r="TLS4"/>
      <c r="TLT4"/>
      <c r="TLU4"/>
      <c r="TLV4"/>
      <c r="TLW4"/>
      <c r="TLX4"/>
      <c r="TLY4"/>
      <c r="TLZ4"/>
      <c r="TMA4"/>
      <c r="TMB4"/>
      <c r="TMC4"/>
      <c r="TMD4"/>
      <c r="TME4"/>
      <c r="TMF4"/>
      <c r="TMG4"/>
      <c r="TMH4"/>
      <c r="TMI4"/>
      <c r="TMJ4"/>
      <c r="TMK4"/>
      <c r="TML4"/>
      <c r="TMM4"/>
      <c r="TMN4"/>
      <c r="TMO4"/>
      <c r="TMP4"/>
      <c r="TMQ4"/>
      <c r="TMR4"/>
      <c r="TMS4"/>
      <c r="TMT4"/>
      <c r="TMU4"/>
      <c r="TMV4"/>
      <c r="TMW4"/>
      <c r="TMX4"/>
      <c r="TMY4"/>
      <c r="TMZ4"/>
      <c r="TNA4"/>
      <c r="TNB4"/>
      <c r="TNC4"/>
      <c r="TND4"/>
      <c r="TNE4"/>
      <c r="TNF4"/>
      <c r="TNG4"/>
      <c r="TNH4"/>
      <c r="TNI4"/>
      <c r="TNJ4"/>
      <c r="TNK4"/>
      <c r="TNL4"/>
      <c r="TNM4"/>
      <c r="TNN4"/>
      <c r="TNO4"/>
      <c r="TNP4"/>
      <c r="TNQ4"/>
      <c r="TNR4"/>
      <c r="TNS4"/>
      <c r="TNT4"/>
      <c r="TNU4"/>
      <c r="TNV4"/>
      <c r="TNW4"/>
      <c r="TNX4"/>
      <c r="TNY4"/>
      <c r="TNZ4"/>
      <c r="TOA4"/>
      <c r="TOB4"/>
      <c r="TOC4"/>
      <c r="TOD4"/>
      <c r="TOE4"/>
      <c r="TOF4"/>
      <c r="TOG4"/>
      <c r="TOH4"/>
      <c r="TOI4"/>
      <c r="TOJ4"/>
      <c r="TOK4"/>
      <c r="TOL4"/>
      <c r="TOM4"/>
      <c r="TON4"/>
      <c r="TOO4"/>
      <c r="TOP4"/>
      <c r="TOQ4"/>
      <c r="TOR4"/>
      <c r="TOS4"/>
      <c r="TOT4"/>
      <c r="TOU4"/>
      <c r="TOV4"/>
      <c r="TOW4"/>
      <c r="TOX4"/>
      <c r="TOY4"/>
      <c r="TOZ4"/>
      <c r="TPA4"/>
      <c r="TPB4"/>
      <c r="TPC4"/>
      <c r="TPD4"/>
      <c r="TPE4"/>
      <c r="TPF4"/>
      <c r="TPG4"/>
      <c r="TPH4"/>
      <c r="TPI4"/>
      <c r="TPJ4"/>
      <c r="TPK4"/>
      <c r="TPL4"/>
      <c r="TPM4"/>
      <c r="TPN4"/>
      <c r="TPO4"/>
      <c r="TPP4"/>
      <c r="TPQ4"/>
      <c r="TPR4"/>
      <c r="TPS4"/>
      <c r="TPT4"/>
      <c r="TPU4"/>
      <c r="TPV4"/>
      <c r="TPW4"/>
      <c r="TPX4"/>
      <c r="TPY4"/>
      <c r="TPZ4"/>
      <c r="TQA4"/>
      <c r="TQB4"/>
      <c r="TQC4"/>
      <c r="TQD4"/>
      <c r="TQE4"/>
      <c r="TQF4"/>
      <c r="TQG4"/>
      <c r="TQH4"/>
      <c r="TQI4"/>
      <c r="TQJ4"/>
      <c r="TQK4"/>
      <c r="TQL4"/>
      <c r="TQM4"/>
      <c r="TQN4"/>
      <c r="TQO4"/>
      <c r="TQP4"/>
      <c r="TQQ4"/>
      <c r="TQR4"/>
      <c r="TQS4"/>
      <c r="TQT4"/>
      <c r="TQU4"/>
      <c r="TQV4"/>
      <c r="TQW4"/>
      <c r="TQX4"/>
      <c r="TQY4"/>
      <c r="TQZ4"/>
      <c r="TRA4"/>
      <c r="TRB4"/>
      <c r="TRC4"/>
      <c r="TRD4"/>
      <c r="TRE4"/>
      <c r="TRF4"/>
      <c r="TRG4"/>
      <c r="TRH4"/>
      <c r="TRI4"/>
      <c r="TRJ4"/>
      <c r="TRK4"/>
      <c r="TRL4"/>
      <c r="TRM4"/>
      <c r="TRN4"/>
      <c r="TRO4"/>
      <c r="TRP4"/>
      <c r="TRQ4"/>
      <c r="TRR4"/>
      <c r="TRS4"/>
      <c r="TRT4"/>
      <c r="TRU4"/>
      <c r="TRV4"/>
      <c r="TRW4"/>
      <c r="TRX4"/>
      <c r="TRY4"/>
      <c r="TRZ4"/>
      <c r="TSA4"/>
      <c r="TSB4"/>
      <c r="TSC4"/>
      <c r="TSD4"/>
      <c r="TSE4"/>
      <c r="TSF4"/>
      <c r="TSG4"/>
      <c r="TSH4"/>
      <c r="TSI4"/>
      <c r="TSJ4"/>
      <c r="TSK4"/>
      <c r="TSL4"/>
      <c r="TSM4"/>
      <c r="TSN4"/>
      <c r="TSO4"/>
      <c r="TSP4"/>
      <c r="TSQ4"/>
      <c r="TSR4"/>
      <c r="TSS4"/>
      <c r="TST4"/>
      <c r="TSU4"/>
      <c r="TSV4"/>
      <c r="TSW4"/>
      <c r="TSX4"/>
      <c r="TSY4"/>
      <c r="TSZ4"/>
      <c r="TTA4"/>
      <c r="TTB4"/>
      <c r="TTC4"/>
      <c r="TTD4"/>
      <c r="TTE4"/>
      <c r="TTF4"/>
      <c r="TTG4"/>
      <c r="TTH4"/>
      <c r="TTI4"/>
      <c r="TTJ4"/>
      <c r="TTK4"/>
      <c r="TTL4"/>
      <c r="TTM4"/>
      <c r="TTN4"/>
      <c r="TTO4"/>
      <c r="TTP4"/>
      <c r="TTQ4"/>
      <c r="TTR4"/>
      <c r="TTS4"/>
      <c r="TTT4"/>
      <c r="TTU4"/>
      <c r="TTV4"/>
      <c r="TTW4"/>
      <c r="TTX4"/>
      <c r="TTY4"/>
      <c r="TTZ4"/>
      <c r="TUA4"/>
      <c r="TUB4"/>
      <c r="TUC4"/>
      <c r="TUD4"/>
      <c r="TUE4"/>
      <c r="TUF4"/>
      <c r="TUG4"/>
      <c r="TUH4"/>
      <c r="TUI4"/>
      <c r="TUJ4"/>
      <c r="TUK4"/>
      <c r="TUL4"/>
      <c r="TUM4"/>
      <c r="TUN4"/>
      <c r="TUO4"/>
      <c r="TUP4"/>
      <c r="TUQ4"/>
      <c r="TUR4"/>
      <c r="TUS4"/>
      <c r="TUT4"/>
      <c r="TUU4"/>
      <c r="TUV4"/>
      <c r="TUW4"/>
      <c r="TUX4"/>
      <c r="TUY4"/>
      <c r="TUZ4"/>
      <c r="TVA4"/>
      <c r="TVB4"/>
      <c r="TVC4"/>
      <c r="TVD4"/>
      <c r="TVE4"/>
      <c r="TVF4"/>
      <c r="TVG4"/>
      <c r="TVH4"/>
      <c r="TVI4"/>
      <c r="TVJ4"/>
      <c r="TVK4"/>
      <c r="TVL4"/>
      <c r="TVM4"/>
      <c r="TVN4"/>
      <c r="TVO4"/>
      <c r="TVP4"/>
      <c r="TVQ4"/>
      <c r="TVR4"/>
      <c r="TVS4"/>
      <c r="TVT4"/>
      <c r="TVU4"/>
      <c r="TVV4"/>
      <c r="TVW4"/>
      <c r="TVX4"/>
      <c r="TVY4"/>
      <c r="TVZ4"/>
      <c r="TWA4"/>
      <c r="TWB4"/>
      <c r="TWC4"/>
      <c r="TWD4"/>
      <c r="TWE4"/>
      <c r="TWF4"/>
      <c r="TWG4"/>
      <c r="TWH4"/>
      <c r="TWI4"/>
      <c r="TWJ4"/>
      <c r="TWK4"/>
      <c r="TWL4"/>
      <c r="TWM4"/>
      <c r="TWN4"/>
      <c r="TWO4"/>
      <c r="TWP4"/>
      <c r="TWQ4"/>
      <c r="TWR4"/>
      <c r="TWS4"/>
      <c r="TWT4"/>
      <c r="TWU4"/>
      <c r="TWV4"/>
      <c r="TWW4"/>
      <c r="TWX4"/>
      <c r="TWY4"/>
      <c r="TWZ4"/>
      <c r="TXA4"/>
      <c r="TXB4"/>
      <c r="TXC4"/>
      <c r="TXD4"/>
      <c r="TXE4"/>
      <c r="TXF4"/>
      <c r="TXG4"/>
      <c r="TXH4"/>
      <c r="TXI4"/>
      <c r="TXJ4"/>
      <c r="TXK4"/>
      <c r="TXL4"/>
      <c r="TXM4"/>
      <c r="TXN4"/>
      <c r="TXO4"/>
      <c r="TXP4"/>
      <c r="TXQ4"/>
      <c r="TXR4"/>
      <c r="TXS4"/>
      <c r="TXT4"/>
      <c r="TXU4"/>
      <c r="TXV4"/>
      <c r="TXW4"/>
      <c r="TXX4"/>
      <c r="TXY4"/>
      <c r="TXZ4"/>
      <c r="TYA4"/>
      <c r="TYB4"/>
      <c r="TYC4"/>
      <c r="TYD4"/>
      <c r="TYE4"/>
      <c r="TYF4"/>
      <c r="TYG4"/>
      <c r="TYH4"/>
      <c r="TYI4"/>
      <c r="TYJ4"/>
      <c r="TYK4"/>
      <c r="TYL4"/>
      <c r="TYM4"/>
      <c r="TYN4"/>
      <c r="TYO4"/>
      <c r="TYP4"/>
      <c r="TYQ4"/>
      <c r="TYR4"/>
      <c r="TYS4"/>
      <c r="TYT4"/>
      <c r="TYU4"/>
      <c r="TYV4"/>
      <c r="TYW4"/>
      <c r="TYX4"/>
      <c r="TYY4"/>
      <c r="TYZ4"/>
      <c r="TZA4"/>
      <c r="TZB4"/>
      <c r="TZC4"/>
      <c r="TZD4"/>
      <c r="TZE4"/>
      <c r="TZF4"/>
      <c r="TZG4"/>
      <c r="TZH4"/>
      <c r="TZI4"/>
      <c r="TZJ4"/>
      <c r="TZK4"/>
      <c r="TZL4"/>
      <c r="TZM4"/>
      <c r="TZN4"/>
      <c r="TZO4"/>
      <c r="TZP4"/>
      <c r="TZQ4"/>
      <c r="TZR4"/>
      <c r="TZS4"/>
      <c r="TZT4"/>
      <c r="TZU4"/>
      <c r="TZV4"/>
      <c r="TZW4"/>
      <c r="TZX4"/>
      <c r="TZY4"/>
      <c r="TZZ4"/>
      <c r="UAA4"/>
      <c r="UAB4"/>
      <c r="UAC4"/>
      <c r="UAD4"/>
      <c r="UAE4"/>
      <c r="UAF4"/>
      <c r="UAG4"/>
      <c r="UAH4"/>
      <c r="UAI4"/>
      <c r="UAJ4"/>
      <c r="UAK4"/>
      <c r="UAL4"/>
      <c r="UAM4"/>
      <c r="UAN4"/>
      <c r="UAO4"/>
      <c r="UAP4"/>
      <c r="UAQ4"/>
      <c r="UAR4"/>
      <c r="UAS4"/>
      <c r="UAT4"/>
      <c r="UAU4"/>
      <c r="UAV4"/>
      <c r="UAW4"/>
      <c r="UAX4"/>
      <c r="UAY4"/>
      <c r="UAZ4"/>
      <c r="UBA4"/>
      <c r="UBB4"/>
      <c r="UBC4"/>
      <c r="UBD4"/>
      <c r="UBE4"/>
      <c r="UBF4"/>
      <c r="UBG4"/>
      <c r="UBH4"/>
      <c r="UBI4"/>
      <c r="UBJ4"/>
      <c r="UBK4"/>
      <c r="UBL4"/>
      <c r="UBM4"/>
      <c r="UBN4"/>
      <c r="UBO4"/>
      <c r="UBP4"/>
      <c r="UBQ4"/>
      <c r="UBR4"/>
      <c r="UBS4"/>
      <c r="UBT4"/>
      <c r="UBU4"/>
      <c r="UBV4"/>
      <c r="UBW4"/>
      <c r="UBX4"/>
      <c r="UBY4"/>
      <c r="UBZ4"/>
      <c r="UCA4"/>
      <c r="UCB4"/>
      <c r="UCC4"/>
      <c r="UCD4"/>
      <c r="UCE4"/>
      <c r="UCF4"/>
      <c r="UCG4"/>
      <c r="UCH4"/>
      <c r="UCI4"/>
      <c r="UCJ4"/>
      <c r="UCK4"/>
      <c r="UCL4"/>
      <c r="UCM4"/>
      <c r="UCN4"/>
      <c r="UCO4"/>
      <c r="UCP4"/>
      <c r="UCQ4"/>
      <c r="UCR4"/>
      <c r="UCS4"/>
      <c r="UCT4"/>
      <c r="UCU4"/>
      <c r="UCV4"/>
      <c r="UCW4"/>
      <c r="UCX4"/>
      <c r="UCY4"/>
      <c r="UCZ4"/>
      <c r="UDA4"/>
      <c r="UDB4"/>
      <c r="UDC4"/>
      <c r="UDD4"/>
      <c r="UDE4"/>
      <c r="UDF4"/>
      <c r="UDG4"/>
      <c r="UDH4"/>
      <c r="UDI4"/>
      <c r="UDJ4"/>
      <c r="UDK4"/>
      <c r="UDL4"/>
      <c r="UDM4"/>
      <c r="UDN4"/>
      <c r="UDO4"/>
      <c r="UDP4"/>
      <c r="UDQ4"/>
      <c r="UDR4"/>
      <c r="UDS4"/>
      <c r="UDT4"/>
      <c r="UDU4"/>
      <c r="UDV4"/>
      <c r="UDW4"/>
      <c r="UDX4"/>
      <c r="UDY4"/>
      <c r="UDZ4"/>
      <c r="UEA4"/>
      <c r="UEB4"/>
      <c r="UEC4"/>
      <c r="UED4"/>
      <c r="UEE4"/>
      <c r="UEF4"/>
      <c r="UEG4"/>
      <c r="UEH4"/>
      <c r="UEI4"/>
      <c r="UEJ4"/>
      <c r="UEK4"/>
      <c r="UEL4"/>
      <c r="UEM4"/>
      <c r="UEN4"/>
      <c r="UEO4"/>
      <c r="UEP4"/>
      <c r="UEQ4"/>
      <c r="UER4"/>
      <c r="UES4"/>
      <c r="UET4"/>
      <c r="UEU4"/>
      <c r="UEV4"/>
      <c r="UEW4"/>
      <c r="UEX4"/>
      <c r="UEY4"/>
      <c r="UEZ4"/>
      <c r="UFA4"/>
      <c r="UFB4"/>
      <c r="UFC4"/>
      <c r="UFD4"/>
      <c r="UFE4"/>
      <c r="UFF4"/>
      <c r="UFG4"/>
      <c r="UFH4"/>
      <c r="UFI4"/>
      <c r="UFJ4"/>
      <c r="UFK4"/>
      <c r="UFL4"/>
      <c r="UFM4"/>
      <c r="UFN4"/>
      <c r="UFO4"/>
      <c r="UFP4"/>
      <c r="UFQ4"/>
      <c r="UFR4"/>
      <c r="UFS4"/>
      <c r="UFT4"/>
      <c r="UFU4"/>
      <c r="UFV4"/>
      <c r="UFW4"/>
      <c r="UFX4"/>
      <c r="UFY4"/>
      <c r="UFZ4"/>
      <c r="UGA4"/>
      <c r="UGB4"/>
      <c r="UGC4"/>
      <c r="UGD4"/>
      <c r="UGE4"/>
      <c r="UGF4"/>
      <c r="UGG4"/>
      <c r="UGH4"/>
      <c r="UGI4"/>
      <c r="UGJ4"/>
      <c r="UGK4"/>
      <c r="UGL4"/>
      <c r="UGM4"/>
      <c r="UGN4"/>
      <c r="UGO4"/>
      <c r="UGP4"/>
      <c r="UGQ4"/>
      <c r="UGR4"/>
      <c r="UGS4"/>
      <c r="UGT4"/>
      <c r="UGU4"/>
      <c r="UGV4"/>
      <c r="UGW4"/>
      <c r="UGX4"/>
      <c r="UGY4"/>
      <c r="UGZ4"/>
      <c r="UHA4"/>
      <c r="UHB4"/>
      <c r="UHC4"/>
      <c r="UHD4"/>
      <c r="UHE4"/>
      <c r="UHF4"/>
      <c r="UHG4"/>
      <c r="UHH4"/>
      <c r="UHI4"/>
      <c r="UHJ4"/>
      <c r="UHK4"/>
      <c r="UHL4"/>
      <c r="UHM4"/>
      <c r="UHN4"/>
      <c r="UHO4"/>
      <c r="UHP4"/>
      <c r="UHQ4"/>
      <c r="UHR4"/>
      <c r="UHS4"/>
      <c r="UHT4"/>
      <c r="UHU4"/>
      <c r="UHV4"/>
      <c r="UHW4"/>
      <c r="UHX4"/>
      <c r="UHY4"/>
      <c r="UHZ4"/>
      <c r="UIA4"/>
      <c r="UIB4"/>
      <c r="UIC4"/>
      <c r="UID4"/>
      <c r="UIE4"/>
      <c r="UIF4"/>
      <c r="UIG4"/>
      <c r="UIH4"/>
      <c r="UII4"/>
      <c r="UIJ4"/>
      <c r="UIK4"/>
      <c r="UIL4"/>
      <c r="UIM4"/>
      <c r="UIN4"/>
      <c r="UIO4"/>
      <c r="UIP4"/>
      <c r="UIQ4"/>
      <c r="UIR4"/>
      <c r="UIS4"/>
      <c r="UIT4"/>
      <c r="UIU4"/>
      <c r="UIV4"/>
      <c r="UIW4"/>
      <c r="UIX4"/>
      <c r="UIY4"/>
      <c r="UIZ4"/>
      <c r="UJA4"/>
      <c r="UJB4"/>
      <c r="UJC4"/>
      <c r="UJD4"/>
      <c r="UJE4"/>
      <c r="UJF4"/>
      <c r="UJG4"/>
      <c r="UJH4"/>
      <c r="UJI4"/>
      <c r="UJJ4"/>
      <c r="UJK4"/>
      <c r="UJL4"/>
      <c r="UJM4"/>
      <c r="UJN4"/>
      <c r="UJO4"/>
      <c r="UJP4"/>
      <c r="UJQ4"/>
      <c r="UJR4"/>
      <c r="UJS4"/>
      <c r="UJT4"/>
      <c r="UJU4"/>
      <c r="UJV4"/>
      <c r="UJW4"/>
      <c r="UJX4"/>
      <c r="UJY4"/>
      <c r="UJZ4"/>
      <c r="UKA4"/>
      <c r="UKB4"/>
      <c r="UKC4"/>
      <c r="UKD4"/>
      <c r="UKE4"/>
      <c r="UKF4"/>
      <c r="UKG4"/>
      <c r="UKH4"/>
      <c r="UKI4"/>
      <c r="UKJ4"/>
      <c r="UKK4"/>
      <c r="UKL4"/>
      <c r="UKM4"/>
      <c r="UKN4"/>
      <c r="UKO4"/>
      <c r="UKP4"/>
      <c r="UKQ4"/>
      <c r="UKR4"/>
      <c r="UKS4"/>
      <c r="UKT4"/>
      <c r="UKU4"/>
      <c r="UKV4"/>
      <c r="UKW4"/>
      <c r="UKX4"/>
      <c r="UKY4"/>
      <c r="UKZ4"/>
      <c r="ULA4"/>
      <c r="ULB4"/>
      <c r="ULC4"/>
      <c r="ULD4"/>
      <c r="ULE4"/>
      <c r="ULF4"/>
      <c r="ULG4"/>
      <c r="ULH4"/>
      <c r="ULI4"/>
      <c r="ULJ4"/>
      <c r="ULK4"/>
      <c r="ULL4"/>
      <c r="ULM4"/>
      <c r="ULN4"/>
      <c r="ULO4"/>
      <c r="ULP4"/>
      <c r="ULQ4"/>
      <c r="ULR4"/>
      <c r="ULS4"/>
      <c r="ULT4"/>
      <c r="ULU4"/>
      <c r="ULV4"/>
      <c r="ULW4"/>
      <c r="ULX4"/>
      <c r="ULY4"/>
      <c r="ULZ4"/>
      <c r="UMA4"/>
      <c r="UMB4"/>
      <c r="UMC4"/>
      <c r="UMD4"/>
      <c r="UME4"/>
      <c r="UMF4"/>
      <c r="UMG4"/>
      <c r="UMH4"/>
      <c r="UMI4"/>
      <c r="UMJ4"/>
      <c r="UMK4"/>
      <c r="UML4"/>
      <c r="UMM4"/>
      <c r="UMN4"/>
      <c r="UMO4"/>
      <c r="UMP4"/>
      <c r="UMQ4"/>
      <c r="UMR4"/>
      <c r="UMS4"/>
      <c r="UMT4"/>
      <c r="UMU4"/>
      <c r="UMV4"/>
      <c r="UMW4"/>
      <c r="UMX4"/>
      <c r="UMY4"/>
      <c r="UMZ4"/>
      <c r="UNA4"/>
      <c r="UNB4"/>
      <c r="UNC4"/>
      <c r="UND4"/>
      <c r="UNE4"/>
      <c r="UNF4"/>
      <c r="UNG4"/>
      <c r="UNH4"/>
      <c r="UNI4"/>
      <c r="UNJ4"/>
      <c r="UNK4"/>
      <c r="UNL4"/>
      <c r="UNM4"/>
      <c r="UNN4"/>
      <c r="UNO4"/>
      <c r="UNP4"/>
      <c r="UNQ4"/>
      <c r="UNR4"/>
      <c r="UNS4"/>
      <c r="UNT4"/>
      <c r="UNU4"/>
      <c r="UNV4"/>
      <c r="UNW4"/>
      <c r="UNX4"/>
      <c r="UNY4"/>
      <c r="UNZ4"/>
      <c r="UOA4"/>
      <c r="UOB4"/>
      <c r="UOC4"/>
      <c r="UOD4"/>
      <c r="UOE4"/>
      <c r="UOF4"/>
      <c r="UOG4"/>
      <c r="UOH4"/>
      <c r="UOI4"/>
      <c r="UOJ4"/>
      <c r="UOK4"/>
      <c r="UOL4"/>
      <c r="UOM4"/>
      <c r="UON4"/>
      <c r="UOO4"/>
      <c r="UOP4"/>
      <c r="UOQ4"/>
      <c r="UOR4"/>
      <c r="UOS4"/>
      <c r="UOT4"/>
      <c r="UOU4"/>
      <c r="UOV4"/>
      <c r="UOW4"/>
      <c r="UOX4"/>
      <c r="UOY4"/>
      <c r="UOZ4"/>
      <c r="UPA4"/>
      <c r="UPB4"/>
      <c r="UPC4"/>
      <c r="UPD4"/>
      <c r="UPE4"/>
      <c r="UPF4"/>
      <c r="UPG4"/>
      <c r="UPH4"/>
      <c r="UPI4"/>
      <c r="UPJ4"/>
      <c r="UPK4"/>
      <c r="UPL4"/>
      <c r="UPM4"/>
      <c r="UPN4"/>
      <c r="UPO4"/>
      <c r="UPP4"/>
      <c r="UPQ4"/>
      <c r="UPR4"/>
      <c r="UPS4"/>
      <c r="UPT4"/>
      <c r="UPU4"/>
      <c r="UPV4"/>
      <c r="UPW4"/>
      <c r="UPX4"/>
      <c r="UPY4"/>
      <c r="UPZ4"/>
      <c r="UQA4"/>
      <c r="UQB4"/>
      <c r="UQC4"/>
      <c r="UQD4"/>
      <c r="UQE4"/>
      <c r="UQF4"/>
      <c r="UQG4"/>
      <c r="UQH4"/>
      <c r="UQI4"/>
      <c r="UQJ4"/>
      <c r="UQK4"/>
      <c r="UQL4"/>
      <c r="UQM4"/>
      <c r="UQN4"/>
      <c r="UQO4"/>
      <c r="UQP4"/>
      <c r="UQQ4"/>
      <c r="UQR4"/>
      <c r="UQS4"/>
      <c r="UQT4"/>
      <c r="UQU4"/>
      <c r="UQV4"/>
      <c r="UQW4"/>
      <c r="UQX4"/>
      <c r="UQY4"/>
      <c r="UQZ4"/>
      <c r="URA4"/>
      <c r="URB4"/>
      <c r="URC4"/>
      <c r="URD4"/>
      <c r="URE4"/>
      <c r="URF4"/>
      <c r="URG4"/>
      <c r="URH4"/>
      <c r="URI4"/>
      <c r="URJ4"/>
      <c r="URK4"/>
      <c r="URL4"/>
      <c r="URM4"/>
      <c r="URN4"/>
      <c r="URO4"/>
      <c r="URP4"/>
      <c r="URQ4"/>
      <c r="URR4"/>
      <c r="URS4"/>
      <c r="URT4"/>
      <c r="URU4"/>
      <c r="URV4"/>
      <c r="URW4"/>
      <c r="URX4"/>
      <c r="URY4"/>
      <c r="URZ4"/>
      <c r="USA4"/>
      <c r="USB4"/>
      <c r="USC4"/>
      <c r="USD4"/>
      <c r="USE4"/>
      <c r="USF4"/>
      <c r="USG4"/>
      <c r="USH4"/>
      <c r="USI4"/>
      <c r="USJ4"/>
      <c r="USK4"/>
      <c r="USL4"/>
      <c r="USM4"/>
      <c r="USN4"/>
      <c r="USO4"/>
      <c r="USP4"/>
      <c r="USQ4"/>
      <c r="USR4"/>
      <c r="USS4"/>
      <c r="UST4"/>
      <c r="USU4"/>
      <c r="USV4"/>
      <c r="USW4"/>
      <c r="USX4"/>
      <c r="USY4"/>
      <c r="USZ4"/>
      <c r="UTA4"/>
      <c r="UTB4"/>
      <c r="UTC4"/>
      <c r="UTD4"/>
      <c r="UTE4"/>
      <c r="UTF4"/>
      <c r="UTG4"/>
      <c r="UTH4"/>
      <c r="UTI4"/>
      <c r="UTJ4"/>
      <c r="UTK4"/>
      <c r="UTL4"/>
      <c r="UTM4"/>
      <c r="UTN4"/>
      <c r="UTO4"/>
      <c r="UTP4"/>
      <c r="UTQ4"/>
      <c r="UTR4"/>
      <c r="UTS4"/>
      <c r="UTT4"/>
      <c r="UTU4"/>
      <c r="UTV4"/>
      <c r="UTW4"/>
      <c r="UTX4"/>
      <c r="UTY4"/>
      <c r="UTZ4"/>
      <c r="UUA4"/>
      <c r="UUB4"/>
      <c r="UUC4"/>
      <c r="UUD4"/>
      <c r="UUE4"/>
      <c r="UUF4"/>
      <c r="UUG4"/>
      <c r="UUH4"/>
      <c r="UUI4"/>
      <c r="UUJ4"/>
      <c r="UUK4"/>
      <c r="UUL4"/>
      <c r="UUM4"/>
      <c r="UUN4"/>
      <c r="UUO4"/>
      <c r="UUP4"/>
      <c r="UUQ4"/>
      <c r="UUR4"/>
      <c r="UUS4"/>
      <c r="UUT4"/>
      <c r="UUU4"/>
      <c r="UUV4"/>
      <c r="UUW4"/>
      <c r="UUX4"/>
      <c r="UUY4"/>
      <c r="UUZ4"/>
      <c r="UVA4"/>
      <c r="UVB4"/>
      <c r="UVC4"/>
      <c r="UVD4"/>
      <c r="UVE4"/>
      <c r="UVF4"/>
      <c r="UVG4"/>
      <c r="UVH4"/>
      <c r="UVI4"/>
      <c r="UVJ4"/>
      <c r="UVK4"/>
      <c r="UVL4"/>
      <c r="UVM4"/>
      <c r="UVN4"/>
      <c r="UVO4"/>
      <c r="UVP4"/>
      <c r="UVQ4"/>
      <c r="UVR4"/>
      <c r="UVS4"/>
      <c r="UVT4"/>
      <c r="UVU4"/>
      <c r="UVV4"/>
      <c r="UVW4"/>
      <c r="UVX4"/>
      <c r="UVY4"/>
      <c r="UVZ4"/>
      <c r="UWA4"/>
      <c r="UWB4"/>
      <c r="UWC4"/>
      <c r="UWD4"/>
      <c r="UWE4"/>
      <c r="UWF4"/>
      <c r="UWG4"/>
      <c r="UWH4"/>
      <c r="UWI4"/>
      <c r="UWJ4"/>
      <c r="UWK4"/>
      <c r="UWL4"/>
      <c r="UWM4"/>
      <c r="UWN4"/>
      <c r="UWO4"/>
      <c r="UWP4"/>
      <c r="UWQ4"/>
      <c r="UWR4"/>
      <c r="UWS4"/>
      <c r="UWT4"/>
      <c r="UWU4"/>
      <c r="UWV4"/>
      <c r="UWW4"/>
      <c r="UWX4"/>
      <c r="UWY4"/>
      <c r="UWZ4"/>
      <c r="UXA4"/>
      <c r="UXB4"/>
      <c r="UXC4"/>
      <c r="UXD4"/>
      <c r="UXE4"/>
      <c r="UXF4"/>
      <c r="UXG4"/>
      <c r="UXH4"/>
      <c r="UXI4"/>
      <c r="UXJ4"/>
      <c r="UXK4"/>
      <c r="UXL4"/>
      <c r="UXM4"/>
      <c r="UXN4"/>
      <c r="UXO4"/>
      <c r="UXP4"/>
      <c r="UXQ4"/>
      <c r="UXR4"/>
      <c r="UXS4"/>
      <c r="UXT4"/>
      <c r="UXU4"/>
      <c r="UXV4"/>
      <c r="UXW4"/>
      <c r="UXX4"/>
      <c r="UXY4"/>
      <c r="UXZ4"/>
      <c r="UYA4"/>
      <c r="UYB4"/>
      <c r="UYC4"/>
      <c r="UYD4"/>
      <c r="UYE4"/>
      <c r="UYF4"/>
      <c r="UYG4"/>
      <c r="UYH4"/>
      <c r="UYI4"/>
      <c r="UYJ4"/>
      <c r="UYK4"/>
      <c r="UYL4"/>
      <c r="UYM4"/>
      <c r="UYN4"/>
      <c r="UYO4"/>
      <c r="UYP4"/>
      <c r="UYQ4"/>
      <c r="UYR4"/>
      <c r="UYS4"/>
      <c r="UYT4"/>
      <c r="UYU4"/>
      <c r="UYV4"/>
      <c r="UYW4"/>
      <c r="UYX4"/>
      <c r="UYY4"/>
      <c r="UYZ4"/>
      <c r="UZA4"/>
      <c r="UZB4"/>
      <c r="UZC4"/>
      <c r="UZD4"/>
      <c r="UZE4"/>
      <c r="UZF4"/>
      <c r="UZG4"/>
      <c r="UZH4"/>
      <c r="UZI4"/>
      <c r="UZJ4"/>
      <c r="UZK4"/>
      <c r="UZL4"/>
      <c r="UZM4"/>
      <c r="UZN4"/>
      <c r="UZO4"/>
      <c r="UZP4"/>
      <c r="UZQ4"/>
      <c r="UZR4"/>
      <c r="UZS4"/>
      <c r="UZT4"/>
      <c r="UZU4"/>
      <c r="UZV4"/>
      <c r="UZW4"/>
      <c r="UZX4"/>
      <c r="UZY4"/>
      <c r="UZZ4"/>
      <c r="VAA4"/>
      <c r="VAB4"/>
      <c r="VAC4"/>
      <c r="VAD4"/>
      <c r="VAE4"/>
      <c r="VAF4"/>
      <c r="VAG4"/>
      <c r="VAH4"/>
      <c r="VAI4"/>
      <c r="VAJ4"/>
      <c r="VAK4"/>
      <c r="VAL4"/>
      <c r="VAM4"/>
      <c r="VAN4"/>
      <c r="VAO4"/>
      <c r="VAP4"/>
      <c r="VAQ4"/>
      <c r="VAR4"/>
      <c r="VAS4"/>
      <c r="VAT4"/>
      <c r="VAU4"/>
      <c r="VAV4"/>
      <c r="VAW4"/>
      <c r="VAX4"/>
      <c r="VAY4"/>
      <c r="VAZ4"/>
      <c r="VBA4"/>
      <c r="VBB4"/>
      <c r="VBC4"/>
      <c r="VBD4"/>
      <c r="VBE4"/>
      <c r="VBF4"/>
      <c r="VBG4"/>
      <c r="VBH4"/>
      <c r="VBI4"/>
      <c r="VBJ4"/>
      <c r="VBK4"/>
      <c r="VBL4"/>
      <c r="VBM4"/>
      <c r="VBN4"/>
      <c r="VBO4"/>
      <c r="VBP4"/>
      <c r="VBQ4"/>
      <c r="VBR4"/>
      <c r="VBS4"/>
      <c r="VBT4"/>
      <c r="VBU4"/>
      <c r="VBV4"/>
      <c r="VBW4"/>
      <c r="VBX4"/>
      <c r="VBY4"/>
      <c r="VBZ4"/>
      <c r="VCA4"/>
      <c r="VCB4"/>
      <c r="VCC4"/>
      <c r="VCD4"/>
      <c r="VCE4"/>
      <c r="VCF4"/>
      <c r="VCG4"/>
      <c r="VCH4"/>
      <c r="VCI4"/>
      <c r="VCJ4"/>
      <c r="VCK4"/>
      <c r="VCL4"/>
      <c r="VCM4"/>
      <c r="VCN4"/>
      <c r="VCO4"/>
      <c r="VCP4"/>
      <c r="VCQ4"/>
      <c r="VCR4"/>
      <c r="VCS4"/>
      <c r="VCT4"/>
      <c r="VCU4"/>
      <c r="VCV4"/>
      <c r="VCW4"/>
      <c r="VCX4"/>
      <c r="VCY4"/>
      <c r="VCZ4"/>
      <c r="VDA4"/>
      <c r="VDB4"/>
      <c r="VDC4"/>
      <c r="VDD4"/>
      <c r="VDE4"/>
      <c r="VDF4"/>
      <c r="VDG4"/>
      <c r="VDH4"/>
      <c r="VDI4"/>
      <c r="VDJ4"/>
      <c r="VDK4"/>
      <c r="VDL4"/>
      <c r="VDM4"/>
      <c r="VDN4"/>
      <c r="VDO4"/>
      <c r="VDP4"/>
      <c r="VDQ4"/>
      <c r="VDR4"/>
      <c r="VDS4"/>
      <c r="VDT4"/>
      <c r="VDU4"/>
      <c r="VDV4"/>
      <c r="VDW4"/>
      <c r="VDX4"/>
      <c r="VDY4"/>
      <c r="VDZ4"/>
      <c r="VEA4"/>
      <c r="VEB4"/>
      <c r="VEC4"/>
      <c r="VED4"/>
      <c r="VEE4"/>
      <c r="VEF4"/>
      <c r="VEG4"/>
      <c r="VEH4"/>
      <c r="VEI4"/>
      <c r="VEJ4"/>
      <c r="VEK4"/>
      <c r="VEL4"/>
      <c r="VEM4"/>
      <c r="VEN4"/>
      <c r="VEO4"/>
      <c r="VEP4"/>
      <c r="VEQ4"/>
      <c r="VER4"/>
      <c r="VES4"/>
      <c r="VET4"/>
      <c r="VEU4"/>
      <c r="VEV4"/>
      <c r="VEW4"/>
      <c r="VEX4"/>
      <c r="VEY4"/>
      <c r="VEZ4"/>
      <c r="VFA4"/>
      <c r="VFB4"/>
      <c r="VFC4"/>
      <c r="VFD4"/>
      <c r="VFE4"/>
      <c r="VFF4"/>
      <c r="VFG4"/>
      <c r="VFH4"/>
      <c r="VFI4"/>
      <c r="VFJ4"/>
      <c r="VFK4"/>
      <c r="VFL4"/>
      <c r="VFM4"/>
      <c r="VFN4"/>
      <c r="VFO4"/>
      <c r="VFP4"/>
      <c r="VFQ4"/>
      <c r="VFR4"/>
      <c r="VFS4"/>
      <c r="VFT4"/>
      <c r="VFU4"/>
      <c r="VFV4"/>
      <c r="VFW4"/>
      <c r="VFX4"/>
      <c r="VFY4"/>
      <c r="VFZ4"/>
      <c r="VGA4"/>
      <c r="VGB4"/>
      <c r="VGC4"/>
      <c r="VGD4"/>
      <c r="VGE4"/>
      <c r="VGF4"/>
      <c r="VGG4"/>
      <c r="VGH4"/>
      <c r="VGI4"/>
      <c r="VGJ4"/>
      <c r="VGK4"/>
      <c r="VGL4"/>
      <c r="VGM4"/>
      <c r="VGN4"/>
      <c r="VGO4"/>
      <c r="VGP4"/>
      <c r="VGQ4"/>
      <c r="VGR4"/>
      <c r="VGS4"/>
      <c r="VGT4"/>
      <c r="VGU4"/>
      <c r="VGV4"/>
      <c r="VGW4"/>
      <c r="VGX4"/>
      <c r="VGY4"/>
      <c r="VGZ4"/>
      <c r="VHA4"/>
      <c r="VHB4"/>
      <c r="VHC4"/>
      <c r="VHD4"/>
      <c r="VHE4"/>
      <c r="VHF4"/>
      <c r="VHG4"/>
      <c r="VHH4"/>
      <c r="VHI4"/>
      <c r="VHJ4"/>
      <c r="VHK4"/>
      <c r="VHL4"/>
      <c r="VHM4"/>
      <c r="VHN4"/>
      <c r="VHO4"/>
      <c r="VHP4"/>
      <c r="VHQ4"/>
      <c r="VHR4"/>
      <c r="VHS4"/>
      <c r="VHT4"/>
      <c r="VHU4"/>
      <c r="VHV4"/>
      <c r="VHW4"/>
      <c r="VHX4"/>
      <c r="VHY4"/>
      <c r="VHZ4"/>
      <c r="VIA4"/>
      <c r="VIB4"/>
      <c r="VIC4"/>
      <c r="VID4"/>
      <c r="VIE4"/>
      <c r="VIF4"/>
      <c r="VIG4"/>
      <c r="VIH4"/>
      <c r="VII4"/>
      <c r="VIJ4"/>
      <c r="VIK4"/>
      <c r="VIL4"/>
      <c r="VIM4"/>
      <c r="VIN4"/>
      <c r="VIO4"/>
      <c r="VIP4"/>
      <c r="VIQ4"/>
      <c r="VIR4"/>
      <c r="VIS4"/>
      <c r="VIT4"/>
      <c r="VIU4"/>
      <c r="VIV4"/>
      <c r="VIW4"/>
      <c r="VIX4"/>
      <c r="VIY4"/>
      <c r="VIZ4"/>
      <c r="VJA4"/>
      <c r="VJB4"/>
      <c r="VJC4"/>
      <c r="VJD4"/>
      <c r="VJE4"/>
      <c r="VJF4"/>
      <c r="VJG4"/>
      <c r="VJH4"/>
      <c r="VJI4"/>
      <c r="VJJ4"/>
      <c r="VJK4"/>
      <c r="VJL4"/>
      <c r="VJM4"/>
      <c r="VJN4"/>
      <c r="VJO4"/>
      <c r="VJP4"/>
      <c r="VJQ4"/>
      <c r="VJR4"/>
      <c r="VJS4"/>
      <c r="VJT4"/>
      <c r="VJU4"/>
      <c r="VJV4"/>
      <c r="VJW4"/>
      <c r="VJX4"/>
      <c r="VJY4"/>
      <c r="VJZ4"/>
      <c r="VKA4"/>
      <c r="VKB4"/>
      <c r="VKC4"/>
      <c r="VKD4"/>
      <c r="VKE4"/>
      <c r="VKF4"/>
      <c r="VKG4"/>
      <c r="VKH4"/>
      <c r="VKI4"/>
      <c r="VKJ4"/>
      <c r="VKK4"/>
      <c r="VKL4"/>
      <c r="VKM4"/>
      <c r="VKN4"/>
      <c r="VKO4"/>
      <c r="VKP4"/>
      <c r="VKQ4"/>
      <c r="VKR4"/>
      <c r="VKS4"/>
      <c r="VKT4"/>
      <c r="VKU4"/>
      <c r="VKV4"/>
      <c r="VKW4"/>
      <c r="VKX4"/>
      <c r="VKY4"/>
      <c r="VKZ4"/>
      <c r="VLA4"/>
      <c r="VLB4"/>
      <c r="VLC4"/>
      <c r="VLD4"/>
      <c r="VLE4"/>
      <c r="VLF4"/>
      <c r="VLG4"/>
      <c r="VLH4"/>
      <c r="VLI4"/>
      <c r="VLJ4"/>
      <c r="VLK4"/>
      <c r="VLL4"/>
      <c r="VLM4"/>
      <c r="VLN4"/>
      <c r="VLO4"/>
      <c r="VLP4"/>
      <c r="VLQ4"/>
      <c r="VLR4"/>
      <c r="VLS4"/>
      <c r="VLT4"/>
      <c r="VLU4"/>
      <c r="VLV4"/>
      <c r="VLW4"/>
      <c r="VLX4"/>
      <c r="VLY4"/>
      <c r="VLZ4"/>
      <c r="VMA4"/>
      <c r="VMB4"/>
      <c r="VMC4"/>
      <c r="VMD4"/>
      <c r="VME4"/>
      <c r="VMF4"/>
      <c r="VMG4"/>
      <c r="VMH4"/>
      <c r="VMI4"/>
      <c r="VMJ4"/>
      <c r="VMK4"/>
      <c r="VML4"/>
      <c r="VMM4"/>
      <c r="VMN4"/>
      <c r="VMO4"/>
      <c r="VMP4"/>
      <c r="VMQ4"/>
      <c r="VMR4"/>
      <c r="VMS4"/>
      <c r="VMT4"/>
      <c r="VMU4"/>
      <c r="VMV4"/>
      <c r="VMW4"/>
      <c r="VMX4"/>
      <c r="VMY4"/>
      <c r="VMZ4"/>
      <c r="VNA4"/>
      <c r="VNB4"/>
      <c r="VNC4"/>
      <c r="VND4"/>
      <c r="VNE4"/>
      <c r="VNF4"/>
      <c r="VNG4"/>
      <c r="VNH4"/>
      <c r="VNI4"/>
      <c r="VNJ4"/>
      <c r="VNK4"/>
      <c r="VNL4"/>
      <c r="VNM4"/>
      <c r="VNN4"/>
      <c r="VNO4"/>
      <c r="VNP4"/>
      <c r="VNQ4"/>
      <c r="VNR4"/>
      <c r="VNS4"/>
      <c r="VNT4"/>
      <c r="VNU4"/>
      <c r="VNV4"/>
      <c r="VNW4"/>
      <c r="VNX4"/>
      <c r="VNY4"/>
      <c r="VNZ4"/>
      <c r="VOA4"/>
      <c r="VOB4"/>
      <c r="VOC4"/>
      <c r="VOD4"/>
      <c r="VOE4"/>
      <c r="VOF4"/>
      <c r="VOG4"/>
      <c r="VOH4"/>
      <c r="VOI4"/>
      <c r="VOJ4"/>
      <c r="VOK4"/>
      <c r="VOL4"/>
      <c r="VOM4"/>
      <c r="VON4"/>
      <c r="VOO4"/>
      <c r="VOP4"/>
      <c r="VOQ4"/>
      <c r="VOR4"/>
      <c r="VOS4"/>
      <c r="VOT4"/>
      <c r="VOU4"/>
      <c r="VOV4"/>
      <c r="VOW4"/>
      <c r="VOX4"/>
      <c r="VOY4"/>
      <c r="VOZ4"/>
      <c r="VPA4"/>
      <c r="VPB4"/>
      <c r="VPC4"/>
      <c r="VPD4"/>
      <c r="VPE4"/>
      <c r="VPF4"/>
      <c r="VPG4"/>
      <c r="VPH4"/>
      <c r="VPI4"/>
      <c r="VPJ4"/>
      <c r="VPK4"/>
      <c r="VPL4"/>
      <c r="VPM4"/>
      <c r="VPN4"/>
      <c r="VPO4"/>
      <c r="VPP4"/>
      <c r="VPQ4"/>
      <c r="VPR4"/>
      <c r="VPS4"/>
      <c r="VPT4"/>
      <c r="VPU4"/>
      <c r="VPV4"/>
      <c r="VPW4"/>
      <c r="VPX4"/>
      <c r="VPY4"/>
      <c r="VPZ4"/>
      <c r="VQA4"/>
      <c r="VQB4"/>
      <c r="VQC4"/>
      <c r="VQD4"/>
      <c r="VQE4"/>
      <c r="VQF4"/>
      <c r="VQG4"/>
      <c r="VQH4"/>
      <c r="VQI4"/>
      <c r="VQJ4"/>
      <c r="VQK4"/>
      <c r="VQL4"/>
      <c r="VQM4"/>
      <c r="VQN4"/>
      <c r="VQO4"/>
      <c r="VQP4"/>
      <c r="VQQ4"/>
      <c r="VQR4"/>
      <c r="VQS4"/>
      <c r="VQT4"/>
      <c r="VQU4"/>
      <c r="VQV4"/>
      <c r="VQW4"/>
      <c r="VQX4"/>
      <c r="VQY4"/>
      <c r="VQZ4"/>
      <c r="VRA4"/>
      <c r="VRB4"/>
      <c r="VRC4"/>
      <c r="VRD4"/>
      <c r="VRE4"/>
      <c r="VRF4"/>
      <c r="VRG4"/>
      <c r="VRH4"/>
      <c r="VRI4"/>
      <c r="VRJ4"/>
      <c r="VRK4"/>
      <c r="VRL4"/>
      <c r="VRM4"/>
      <c r="VRN4"/>
      <c r="VRO4"/>
      <c r="VRP4"/>
      <c r="VRQ4"/>
      <c r="VRR4"/>
      <c r="VRS4"/>
      <c r="VRT4"/>
      <c r="VRU4"/>
      <c r="VRV4"/>
      <c r="VRW4"/>
      <c r="VRX4"/>
      <c r="VRY4"/>
      <c r="VRZ4"/>
      <c r="VSA4"/>
      <c r="VSB4"/>
      <c r="VSC4"/>
      <c r="VSD4"/>
      <c r="VSE4"/>
      <c r="VSF4"/>
      <c r="VSG4"/>
      <c r="VSH4"/>
      <c r="VSI4"/>
      <c r="VSJ4"/>
      <c r="VSK4"/>
      <c r="VSL4"/>
      <c r="VSM4"/>
      <c r="VSN4"/>
      <c r="VSO4"/>
      <c r="VSP4"/>
      <c r="VSQ4"/>
      <c r="VSR4"/>
      <c r="VSS4"/>
      <c r="VST4"/>
      <c r="VSU4"/>
      <c r="VSV4"/>
      <c r="VSW4"/>
      <c r="VSX4"/>
      <c r="VSY4"/>
      <c r="VSZ4"/>
      <c r="VTA4"/>
      <c r="VTB4"/>
      <c r="VTC4"/>
      <c r="VTD4"/>
      <c r="VTE4"/>
      <c r="VTF4"/>
      <c r="VTG4"/>
      <c r="VTH4"/>
      <c r="VTI4"/>
      <c r="VTJ4"/>
      <c r="VTK4"/>
      <c r="VTL4"/>
      <c r="VTM4"/>
      <c r="VTN4"/>
      <c r="VTO4"/>
      <c r="VTP4"/>
      <c r="VTQ4"/>
      <c r="VTR4"/>
      <c r="VTS4"/>
      <c r="VTT4"/>
      <c r="VTU4"/>
      <c r="VTV4"/>
      <c r="VTW4"/>
      <c r="VTX4"/>
      <c r="VTY4"/>
      <c r="VTZ4"/>
      <c r="VUA4"/>
      <c r="VUB4"/>
      <c r="VUC4"/>
      <c r="VUD4"/>
      <c r="VUE4"/>
      <c r="VUF4"/>
      <c r="VUG4"/>
      <c r="VUH4"/>
      <c r="VUI4"/>
      <c r="VUJ4"/>
      <c r="VUK4"/>
      <c r="VUL4"/>
      <c r="VUM4"/>
      <c r="VUN4"/>
      <c r="VUO4"/>
      <c r="VUP4"/>
      <c r="VUQ4"/>
      <c r="VUR4"/>
      <c r="VUS4"/>
      <c r="VUT4"/>
      <c r="VUU4"/>
      <c r="VUV4"/>
      <c r="VUW4"/>
      <c r="VUX4"/>
      <c r="VUY4"/>
      <c r="VUZ4"/>
      <c r="VVA4"/>
      <c r="VVB4"/>
      <c r="VVC4"/>
      <c r="VVD4"/>
      <c r="VVE4"/>
      <c r="VVF4"/>
      <c r="VVG4"/>
      <c r="VVH4"/>
      <c r="VVI4"/>
      <c r="VVJ4"/>
      <c r="VVK4"/>
      <c r="VVL4"/>
      <c r="VVM4"/>
      <c r="VVN4"/>
      <c r="VVO4"/>
      <c r="VVP4"/>
      <c r="VVQ4"/>
      <c r="VVR4"/>
      <c r="VVS4"/>
      <c r="VVT4"/>
      <c r="VVU4"/>
      <c r="VVV4"/>
      <c r="VVW4"/>
      <c r="VVX4"/>
      <c r="VVY4"/>
      <c r="VVZ4"/>
      <c r="VWA4"/>
      <c r="VWB4"/>
      <c r="VWC4"/>
      <c r="VWD4"/>
      <c r="VWE4"/>
      <c r="VWF4"/>
      <c r="VWG4"/>
      <c r="VWH4"/>
      <c r="VWI4"/>
      <c r="VWJ4"/>
      <c r="VWK4"/>
      <c r="VWL4"/>
      <c r="VWM4"/>
      <c r="VWN4"/>
      <c r="VWO4"/>
      <c r="VWP4"/>
      <c r="VWQ4"/>
      <c r="VWR4"/>
      <c r="VWS4"/>
      <c r="VWT4"/>
      <c r="VWU4"/>
      <c r="VWV4"/>
      <c r="VWW4"/>
      <c r="VWX4"/>
      <c r="VWY4"/>
      <c r="VWZ4"/>
      <c r="VXA4"/>
      <c r="VXB4"/>
      <c r="VXC4"/>
      <c r="VXD4"/>
      <c r="VXE4"/>
      <c r="VXF4"/>
      <c r="VXG4"/>
      <c r="VXH4"/>
      <c r="VXI4"/>
      <c r="VXJ4"/>
      <c r="VXK4"/>
      <c r="VXL4"/>
      <c r="VXM4"/>
      <c r="VXN4"/>
      <c r="VXO4"/>
      <c r="VXP4"/>
      <c r="VXQ4"/>
      <c r="VXR4"/>
      <c r="VXS4"/>
      <c r="VXT4"/>
      <c r="VXU4"/>
      <c r="VXV4"/>
      <c r="VXW4"/>
      <c r="VXX4"/>
      <c r="VXY4"/>
      <c r="VXZ4"/>
      <c r="VYA4"/>
      <c r="VYB4"/>
      <c r="VYC4"/>
      <c r="VYD4"/>
      <c r="VYE4"/>
      <c r="VYF4"/>
      <c r="VYG4"/>
      <c r="VYH4"/>
      <c r="VYI4"/>
      <c r="VYJ4"/>
      <c r="VYK4"/>
      <c r="VYL4"/>
      <c r="VYM4"/>
      <c r="VYN4"/>
      <c r="VYO4"/>
      <c r="VYP4"/>
      <c r="VYQ4"/>
      <c r="VYR4"/>
      <c r="VYS4"/>
      <c r="VYT4"/>
      <c r="VYU4"/>
      <c r="VYV4"/>
      <c r="VYW4"/>
      <c r="VYX4"/>
      <c r="VYY4"/>
      <c r="VYZ4"/>
      <c r="VZA4"/>
      <c r="VZB4"/>
      <c r="VZC4"/>
      <c r="VZD4"/>
      <c r="VZE4"/>
      <c r="VZF4"/>
      <c r="VZG4"/>
      <c r="VZH4"/>
      <c r="VZI4"/>
      <c r="VZJ4"/>
      <c r="VZK4"/>
      <c r="VZL4"/>
      <c r="VZM4"/>
      <c r="VZN4"/>
      <c r="VZO4"/>
      <c r="VZP4"/>
      <c r="VZQ4"/>
      <c r="VZR4"/>
      <c r="VZS4"/>
      <c r="VZT4"/>
      <c r="VZU4"/>
      <c r="VZV4"/>
      <c r="VZW4"/>
      <c r="VZX4"/>
      <c r="VZY4"/>
      <c r="VZZ4"/>
      <c r="WAA4"/>
      <c r="WAB4"/>
      <c r="WAC4"/>
      <c r="WAD4"/>
      <c r="WAE4"/>
      <c r="WAF4"/>
      <c r="WAG4"/>
      <c r="WAH4"/>
      <c r="WAI4"/>
      <c r="WAJ4"/>
      <c r="WAK4"/>
      <c r="WAL4"/>
      <c r="WAM4"/>
      <c r="WAN4"/>
      <c r="WAO4"/>
      <c r="WAP4"/>
      <c r="WAQ4"/>
      <c r="WAR4"/>
      <c r="WAS4"/>
      <c r="WAT4"/>
      <c r="WAU4"/>
      <c r="WAV4"/>
      <c r="WAW4"/>
      <c r="WAX4"/>
      <c r="WAY4"/>
      <c r="WAZ4"/>
      <c r="WBA4"/>
      <c r="WBB4"/>
      <c r="WBC4"/>
      <c r="WBD4"/>
      <c r="WBE4"/>
      <c r="WBF4"/>
      <c r="WBG4"/>
      <c r="WBH4"/>
      <c r="WBI4"/>
      <c r="WBJ4"/>
      <c r="WBK4"/>
      <c r="WBL4"/>
      <c r="WBM4"/>
      <c r="WBN4"/>
      <c r="WBO4"/>
      <c r="WBP4"/>
      <c r="WBQ4"/>
      <c r="WBR4"/>
      <c r="WBS4"/>
      <c r="WBT4"/>
      <c r="WBU4"/>
      <c r="WBV4"/>
      <c r="WBW4"/>
      <c r="WBX4"/>
      <c r="WBY4"/>
      <c r="WBZ4"/>
      <c r="WCA4"/>
      <c r="WCB4"/>
      <c r="WCC4"/>
      <c r="WCD4"/>
      <c r="WCE4"/>
      <c r="WCF4"/>
      <c r="WCG4"/>
      <c r="WCH4"/>
      <c r="WCI4"/>
      <c r="WCJ4"/>
      <c r="WCK4"/>
      <c r="WCL4"/>
      <c r="WCM4"/>
      <c r="WCN4"/>
      <c r="WCO4"/>
      <c r="WCP4"/>
      <c r="WCQ4"/>
      <c r="WCR4"/>
      <c r="WCS4"/>
      <c r="WCT4"/>
      <c r="WCU4"/>
      <c r="WCV4"/>
      <c r="WCW4"/>
      <c r="WCX4"/>
      <c r="WCY4"/>
      <c r="WCZ4"/>
      <c r="WDA4"/>
      <c r="WDB4"/>
      <c r="WDC4"/>
      <c r="WDD4"/>
      <c r="WDE4"/>
      <c r="WDF4"/>
      <c r="WDG4"/>
      <c r="WDH4"/>
      <c r="WDI4"/>
      <c r="WDJ4"/>
      <c r="WDK4"/>
      <c r="WDL4"/>
      <c r="WDM4"/>
      <c r="WDN4"/>
      <c r="WDO4"/>
      <c r="WDP4"/>
      <c r="WDQ4"/>
      <c r="WDR4"/>
      <c r="WDS4"/>
      <c r="WDT4"/>
      <c r="WDU4"/>
      <c r="WDV4"/>
      <c r="WDW4"/>
      <c r="WDX4"/>
      <c r="WDY4"/>
      <c r="WDZ4"/>
      <c r="WEA4"/>
      <c r="WEB4"/>
      <c r="WEC4"/>
      <c r="WED4"/>
      <c r="WEE4"/>
      <c r="WEF4"/>
      <c r="WEG4"/>
      <c r="WEH4"/>
      <c r="WEI4"/>
      <c r="WEJ4"/>
      <c r="WEK4"/>
      <c r="WEL4"/>
      <c r="WEM4"/>
      <c r="WEN4"/>
      <c r="WEO4"/>
      <c r="WEP4"/>
      <c r="WEQ4"/>
      <c r="WER4"/>
      <c r="WES4"/>
      <c r="WET4"/>
      <c r="WEU4"/>
      <c r="WEV4"/>
      <c r="WEW4"/>
      <c r="WEX4"/>
      <c r="WEY4"/>
      <c r="WEZ4"/>
      <c r="WFA4"/>
      <c r="WFB4"/>
      <c r="WFC4"/>
      <c r="WFD4"/>
      <c r="WFE4"/>
      <c r="WFF4"/>
      <c r="WFG4"/>
      <c r="WFH4"/>
      <c r="WFI4"/>
      <c r="WFJ4"/>
      <c r="WFK4"/>
      <c r="WFL4"/>
      <c r="WFM4"/>
      <c r="WFN4"/>
      <c r="WFO4"/>
      <c r="WFP4"/>
      <c r="WFQ4"/>
      <c r="WFR4"/>
      <c r="WFS4"/>
      <c r="WFT4"/>
      <c r="WFU4"/>
      <c r="WFV4"/>
      <c r="WFW4"/>
      <c r="WFX4"/>
      <c r="WFY4"/>
      <c r="WFZ4"/>
      <c r="WGA4"/>
      <c r="WGB4"/>
      <c r="WGC4"/>
      <c r="WGD4"/>
      <c r="WGE4"/>
      <c r="WGF4"/>
      <c r="WGG4"/>
      <c r="WGH4"/>
      <c r="WGI4"/>
      <c r="WGJ4"/>
      <c r="WGK4"/>
      <c r="WGL4"/>
      <c r="WGM4"/>
      <c r="WGN4"/>
      <c r="WGO4"/>
      <c r="WGP4"/>
      <c r="WGQ4"/>
      <c r="WGR4"/>
      <c r="WGS4"/>
      <c r="WGT4"/>
      <c r="WGU4"/>
      <c r="WGV4"/>
      <c r="WGW4"/>
      <c r="WGX4"/>
      <c r="WGY4"/>
      <c r="WGZ4"/>
      <c r="WHA4"/>
      <c r="WHB4"/>
      <c r="WHC4"/>
      <c r="WHD4"/>
      <c r="WHE4"/>
      <c r="WHF4"/>
      <c r="WHG4"/>
      <c r="WHH4"/>
      <c r="WHI4"/>
      <c r="WHJ4"/>
      <c r="WHK4"/>
      <c r="WHL4"/>
      <c r="WHM4"/>
      <c r="WHN4"/>
      <c r="WHO4"/>
      <c r="WHP4"/>
      <c r="WHQ4"/>
      <c r="WHR4"/>
      <c r="WHS4"/>
      <c r="WHT4"/>
      <c r="WHU4"/>
      <c r="WHV4"/>
      <c r="WHW4"/>
      <c r="WHX4"/>
      <c r="WHY4"/>
      <c r="WHZ4"/>
      <c r="WIA4"/>
      <c r="WIB4"/>
      <c r="WIC4"/>
      <c r="WID4"/>
      <c r="WIE4"/>
      <c r="WIF4"/>
      <c r="WIG4"/>
      <c r="WIH4"/>
      <c r="WII4"/>
      <c r="WIJ4"/>
      <c r="WIK4"/>
      <c r="WIL4"/>
      <c r="WIM4"/>
      <c r="WIN4"/>
      <c r="WIO4"/>
      <c r="WIP4"/>
      <c r="WIQ4"/>
      <c r="WIR4"/>
      <c r="WIS4"/>
      <c r="WIT4"/>
      <c r="WIU4"/>
      <c r="WIV4"/>
      <c r="WIW4"/>
      <c r="WIX4"/>
      <c r="WIY4"/>
      <c r="WIZ4"/>
      <c r="WJA4"/>
      <c r="WJB4"/>
      <c r="WJC4"/>
      <c r="WJD4"/>
      <c r="WJE4"/>
      <c r="WJF4"/>
      <c r="WJG4"/>
      <c r="WJH4"/>
      <c r="WJI4"/>
      <c r="WJJ4"/>
      <c r="WJK4"/>
      <c r="WJL4"/>
      <c r="WJM4"/>
      <c r="WJN4"/>
      <c r="WJO4"/>
      <c r="WJP4"/>
      <c r="WJQ4"/>
      <c r="WJR4"/>
      <c r="WJS4"/>
      <c r="WJT4"/>
      <c r="WJU4"/>
      <c r="WJV4"/>
      <c r="WJW4"/>
      <c r="WJX4"/>
      <c r="WJY4"/>
      <c r="WJZ4"/>
      <c r="WKA4"/>
      <c r="WKB4"/>
      <c r="WKC4"/>
      <c r="WKD4"/>
      <c r="WKE4"/>
      <c r="WKF4"/>
      <c r="WKG4"/>
      <c r="WKH4"/>
      <c r="WKI4"/>
      <c r="WKJ4"/>
      <c r="WKK4"/>
      <c r="WKL4"/>
      <c r="WKM4"/>
      <c r="WKN4"/>
      <c r="WKO4"/>
      <c r="WKP4"/>
      <c r="WKQ4"/>
      <c r="WKR4"/>
      <c r="WKS4"/>
      <c r="WKT4"/>
      <c r="WKU4"/>
      <c r="WKV4"/>
      <c r="WKW4"/>
      <c r="WKX4"/>
      <c r="WKY4"/>
      <c r="WKZ4"/>
      <c r="WLA4"/>
      <c r="WLB4"/>
      <c r="WLC4"/>
      <c r="WLD4"/>
      <c r="WLE4"/>
      <c r="WLF4"/>
      <c r="WLG4"/>
      <c r="WLH4"/>
      <c r="WLI4"/>
      <c r="WLJ4"/>
      <c r="WLK4"/>
      <c r="WLL4"/>
      <c r="WLM4"/>
      <c r="WLN4"/>
      <c r="WLO4"/>
      <c r="WLP4"/>
      <c r="WLQ4"/>
      <c r="WLR4"/>
      <c r="WLS4"/>
      <c r="WLT4"/>
      <c r="WLU4"/>
      <c r="WLV4"/>
      <c r="WLW4"/>
      <c r="WLX4"/>
      <c r="WLY4"/>
      <c r="WLZ4"/>
      <c r="WMA4"/>
      <c r="WMB4"/>
      <c r="WMC4"/>
      <c r="WMD4"/>
      <c r="WME4"/>
      <c r="WMF4"/>
      <c r="WMG4"/>
      <c r="WMH4"/>
      <c r="WMI4"/>
      <c r="WMJ4"/>
      <c r="WMK4"/>
      <c r="WML4"/>
      <c r="WMM4"/>
      <c r="WMN4"/>
      <c r="WMO4"/>
      <c r="WMP4"/>
      <c r="WMQ4"/>
      <c r="WMR4"/>
      <c r="WMS4"/>
      <c r="WMT4"/>
      <c r="WMU4"/>
      <c r="WMV4"/>
      <c r="WMW4"/>
      <c r="WMX4"/>
      <c r="WMY4"/>
      <c r="WMZ4"/>
      <c r="WNA4"/>
      <c r="WNB4"/>
      <c r="WNC4"/>
      <c r="WND4"/>
      <c r="WNE4"/>
      <c r="WNF4"/>
      <c r="WNG4"/>
      <c r="WNH4"/>
      <c r="WNI4"/>
      <c r="WNJ4"/>
      <c r="WNK4"/>
      <c r="WNL4"/>
      <c r="WNM4"/>
      <c r="WNN4"/>
      <c r="WNO4"/>
      <c r="WNP4"/>
      <c r="WNQ4"/>
      <c r="WNR4"/>
      <c r="WNS4"/>
      <c r="WNT4"/>
      <c r="WNU4"/>
      <c r="WNV4"/>
      <c r="WNW4"/>
      <c r="WNX4"/>
      <c r="WNY4"/>
      <c r="WNZ4"/>
      <c r="WOA4"/>
      <c r="WOB4"/>
      <c r="WOC4"/>
      <c r="WOD4"/>
      <c r="WOE4"/>
      <c r="WOF4"/>
      <c r="WOG4"/>
      <c r="WOH4"/>
      <c r="WOI4"/>
      <c r="WOJ4"/>
      <c r="WOK4"/>
      <c r="WOL4"/>
      <c r="WOM4"/>
      <c r="WON4"/>
      <c r="WOO4"/>
      <c r="WOP4"/>
      <c r="WOQ4"/>
      <c r="WOR4"/>
      <c r="WOS4"/>
      <c r="WOT4"/>
      <c r="WOU4"/>
      <c r="WOV4"/>
      <c r="WOW4"/>
      <c r="WOX4"/>
      <c r="WOY4"/>
      <c r="WOZ4"/>
      <c r="WPA4"/>
      <c r="WPB4"/>
      <c r="WPC4"/>
      <c r="WPD4"/>
      <c r="WPE4"/>
      <c r="WPF4"/>
      <c r="WPG4"/>
      <c r="WPH4"/>
      <c r="WPI4"/>
      <c r="WPJ4"/>
      <c r="WPK4"/>
      <c r="WPL4"/>
      <c r="WPM4"/>
      <c r="WPN4"/>
      <c r="WPO4"/>
      <c r="WPP4"/>
      <c r="WPQ4"/>
      <c r="WPR4"/>
      <c r="WPS4"/>
      <c r="WPT4"/>
      <c r="WPU4"/>
      <c r="WPV4"/>
      <c r="WPW4"/>
      <c r="WPX4"/>
      <c r="WPY4"/>
      <c r="WPZ4"/>
      <c r="WQA4"/>
      <c r="WQB4"/>
      <c r="WQC4"/>
      <c r="WQD4"/>
      <c r="WQE4"/>
      <c r="WQF4"/>
      <c r="WQG4"/>
      <c r="WQH4"/>
      <c r="WQI4"/>
      <c r="WQJ4"/>
      <c r="WQK4"/>
      <c r="WQL4"/>
      <c r="WQM4"/>
      <c r="WQN4"/>
      <c r="WQO4"/>
      <c r="WQP4"/>
      <c r="WQQ4"/>
      <c r="WQR4"/>
      <c r="WQS4"/>
      <c r="WQT4"/>
      <c r="WQU4"/>
      <c r="WQV4"/>
      <c r="WQW4"/>
      <c r="WQX4"/>
      <c r="WQY4"/>
      <c r="WQZ4"/>
      <c r="WRA4"/>
      <c r="WRB4"/>
      <c r="WRC4"/>
      <c r="WRD4"/>
      <c r="WRE4"/>
      <c r="WRF4"/>
      <c r="WRG4"/>
      <c r="WRH4"/>
      <c r="WRI4"/>
      <c r="WRJ4"/>
      <c r="WRK4"/>
      <c r="WRL4"/>
      <c r="WRM4"/>
      <c r="WRN4"/>
      <c r="WRO4"/>
      <c r="WRP4"/>
      <c r="WRQ4"/>
      <c r="WRR4"/>
      <c r="WRS4"/>
      <c r="WRT4"/>
      <c r="WRU4"/>
      <c r="WRV4"/>
      <c r="WRW4"/>
      <c r="WRX4"/>
      <c r="WRY4"/>
      <c r="WRZ4"/>
      <c r="WSA4"/>
      <c r="WSB4"/>
      <c r="WSC4"/>
      <c r="WSD4"/>
      <c r="WSE4"/>
      <c r="WSF4"/>
      <c r="WSG4"/>
      <c r="WSH4"/>
      <c r="WSI4"/>
      <c r="WSJ4"/>
      <c r="WSK4"/>
      <c r="WSL4"/>
      <c r="WSM4"/>
      <c r="WSN4"/>
      <c r="WSO4"/>
      <c r="WSP4"/>
      <c r="WSQ4"/>
      <c r="WSR4"/>
      <c r="WSS4"/>
      <c r="WST4"/>
      <c r="WSU4"/>
      <c r="WSV4"/>
      <c r="WSW4"/>
      <c r="WSX4"/>
      <c r="WSY4"/>
      <c r="WSZ4"/>
      <c r="WTA4"/>
      <c r="WTB4"/>
      <c r="WTC4"/>
      <c r="WTD4"/>
      <c r="WTE4"/>
      <c r="WTF4"/>
      <c r="WTG4"/>
      <c r="WTH4"/>
      <c r="WTI4"/>
      <c r="WTJ4"/>
      <c r="WTK4"/>
      <c r="WTL4"/>
      <c r="WTM4"/>
      <c r="WTN4"/>
      <c r="WTO4"/>
      <c r="WTP4"/>
      <c r="WTQ4"/>
      <c r="WTR4"/>
      <c r="WTS4"/>
      <c r="WTT4"/>
      <c r="WTU4"/>
      <c r="WTV4"/>
      <c r="WTW4"/>
      <c r="WTX4"/>
      <c r="WTY4"/>
      <c r="WTZ4"/>
      <c r="WUA4"/>
      <c r="WUB4"/>
      <c r="WUC4"/>
      <c r="WUD4"/>
      <c r="WUE4"/>
      <c r="WUF4"/>
      <c r="WUG4"/>
      <c r="WUH4"/>
      <c r="WUI4"/>
      <c r="WUJ4"/>
      <c r="WUK4"/>
      <c r="WUL4"/>
      <c r="WUM4"/>
      <c r="WUN4"/>
      <c r="WUO4"/>
      <c r="WUP4"/>
      <c r="WUQ4"/>
      <c r="WUR4"/>
      <c r="WUS4"/>
      <c r="WUT4"/>
      <c r="WUU4"/>
      <c r="WUV4"/>
      <c r="WUW4"/>
      <c r="WUX4"/>
      <c r="WUY4"/>
      <c r="WUZ4"/>
      <c r="WVA4"/>
      <c r="WVB4"/>
      <c r="WVC4"/>
      <c r="WVD4"/>
      <c r="WVE4"/>
      <c r="WVF4"/>
      <c r="WVG4"/>
      <c r="WVH4"/>
      <c r="WVI4"/>
      <c r="WVJ4"/>
      <c r="WVK4"/>
      <c r="WVL4"/>
      <c r="WVM4"/>
      <c r="WVN4"/>
      <c r="WVO4"/>
      <c r="WVP4"/>
      <c r="WVQ4"/>
      <c r="WVR4"/>
      <c r="WVS4"/>
      <c r="WVT4"/>
      <c r="WVU4"/>
      <c r="WVV4"/>
      <c r="WVW4"/>
      <c r="WVX4"/>
      <c r="WVY4"/>
      <c r="WVZ4"/>
      <c r="WWA4"/>
      <c r="WWB4"/>
      <c r="WWC4"/>
      <c r="WWD4"/>
      <c r="WWE4"/>
      <c r="WWF4"/>
      <c r="WWG4"/>
      <c r="WWH4"/>
      <c r="WWI4"/>
      <c r="WWJ4"/>
      <c r="WWK4"/>
      <c r="WWL4"/>
      <c r="WWM4"/>
      <c r="WWN4"/>
      <c r="WWO4"/>
      <c r="WWP4"/>
      <c r="WWQ4"/>
      <c r="WWR4"/>
      <c r="WWS4"/>
      <c r="WWT4"/>
      <c r="WWU4"/>
      <c r="WWV4"/>
      <c r="WWW4"/>
      <c r="WWX4"/>
      <c r="WWY4"/>
      <c r="WWZ4"/>
      <c r="WXA4"/>
      <c r="WXB4"/>
      <c r="WXC4"/>
      <c r="WXD4"/>
      <c r="WXE4"/>
      <c r="WXF4"/>
      <c r="WXG4"/>
      <c r="WXH4"/>
      <c r="WXI4"/>
      <c r="WXJ4"/>
      <c r="WXK4"/>
      <c r="WXL4"/>
      <c r="WXM4"/>
      <c r="WXN4"/>
      <c r="WXO4"/>
      <c r="WXP4"/>
      <c r="WXQ4"/>
      <c r="WXR4"/>
      <c r="WXS4"/>
      <c r="WXT4"/>
      <c r="WXU4"/>
      <c r="WXV4"/>
      <c r="WXW4"/>
      <c r="WXX4"/>
      <c r="WXY4"/>
      <c r="WXZ4"/>
      <c r="WYA4"/>
      <c r="WYB4"/>
      <c r="WYC4"/>
      <c r="WYD4"/>
      <c r="WYE4"/>
      <c r="WYF4"/>
      <c r="WYG4"/>
      <c r="WYH4"/>
      <c r="WYI4"/>
      <c r="WYJ4"/>
      <c r="WYK4"/>
      <c r="WYL4"/>
      <c r="WYM4"/>
      <c r="WYN4"/>
      <c r="WYO4"/>
      <c r="WYP4"/>
      <c r="WYQ4"/>
      <c r="WYR4"/>
      <c r="WYS4"/>
      <c r="WYT4"/>
      <c r="WYU4"/>
      <c r="WYV4"/>
      <c r="WYW4"/>
      <c r="WYX4"/>
      <c r="WYY4"/>
      <c r="WYZ4"/>
      <c r="WZA4"/>
      <c r="WZB4"/>
      <c r="WZC4"/>
      <c r="WZD4"/>
      <c r="WZE4"/>
      <c r="WZF4"/>
      <c r="WZG4"/>
      <c r="WZH4"/>
      <c r="WZI4"/>
      <c r="WZJ4"/>
      <c r="WZK4"/>
      <c r="WZL4"/>
      <c r="WZM4"/>
      <c r="WZN4"/>
      <c r="WZO4"/>
      <c r="WZP4"/>
      <c r="WZQ4"/>
      <c r="WZR4"/>
      <c r="WZS4"/>
      <c r="WZT4"/>
      <c r="WZU4"/>
      <c r="WZV4"/>
      <c r="WZW4"/>
      <c r="WZX4"/>
      <c r="WZY4"/>
      <c r="WZZ4"/>
      <c r="XAA4"/>
      <c r="XAB4"/>
      <c r="XAC4"/>
      <c r="XAD4"/>
      <c r="XAE4"/>
      <c r="XAF4"/>
      <c r="XAG4"/>
      <c r="XAH4"/>
      <c r="XAI4"/>
      <c r="XAJ4"/>
      <c r="XAK4"/>
      <c r="XAL4"/>
      <c r="XAM4"/>
      <c r="XAN4"/>
      <c r="XAO4"/>
      <c r="XAP4"/>
      <c r="XAQ4"/>
      <c r="XAR4"/>
      <c r="XAS4"/>
      <c r="XAT4"/>
      <c r="XAU4"/>
      <c r="XAV4"/>
      <c r="XAW4"/>
      <c r="XAX4"/>
      <c r="XAY4"/>
      <c r="XAZ4"/>
      <c r="XBA4"/>
      <c r="XBB4"/>
      <c r="XBC4"/>
      <c r="XBD4"/>
      <c r="XBE4"/>
      <c r="XBF4"/>
      <c r="XBG4"/>
      <c r="XBH4"/>
      <c r="XBI4"/>
      <c r="XBJ4"/>
      <c r="XBK4"/>
      <c r="XBL4"/>
      <c r="XBM4"/>
      <c r="XBN4"/>
      <c r="XBO4"/>
      <c r="XBP4"/>
      <c r="XBQ4"/>
      <c r="XBR4"/>
      <c r="XBS4"/>
      <c r="XBT4"/>
      <c r="XBU4"/>
      <c r="XBV4"/>
      <c r="XBW4"/>
      <c r="XBX4"/>
      <c r="XBY4"/>
      <c r="XBZ4"/>
      <c r="XCA4"/>
      <c r="XCB4"/>
      <c r="XCC4"/>
      <c r="XCD4"/>
      <c r="XCE4"/>
      <c r="XCF4"/>
      <c r="XCG4"/>
      <c r="XCH4"/>
      <c r="XCI4"/>
      <c r="XCJ4"/>
      <c r="XCK4"/>
      <c r="XCL4"/>
      <c r="XCM4"/>
      <c r="XCN4"/>
      <c r="XCO4"/>
      <c r="XCP4"/>
      <c r="XCQ4"/>
      <c r="XCR4"/>
      <c r="XCS4"/>
      <c r="XCT4"/>
      <c r="XCU4"/>
      <c r="XCV4"/>
      <c r="XCW4"/>
      <c r="XCX4"/>
      <c r="XCY4"/>
      <c r="XCZ4"/>
      <c r="XDA4"/>
      <c r="XDB4"/>
      <c r="XDC4"/>
      <c r="XDD4"/>
      <c r="XDE4"/>
      <c r="XDF4"/>
      <c r="XDG4"/>
      <c r="XDH4"/>
      <c r="XDI4"/>
      <c r="XDJ4"/>
      <c r="XDK4"/>
      <c r="XDL4"/>
      <c r="XDM4"/>
      <c r="XDN4"/>
      <c r="XDO4"/>
      <c r="XDP4"/>
      <c r="XDQ4"/>
      <c r="XDR4"/>
      <c r="XDS4"/>
      <c r="XDT4"/>
      <c r="XDU4"/>
      <c r="XDV4"/>
      <c r="XDW4"/>
      <c r="XDX4"/>
      <c r="XDY4"/>
      <c r="XDZ4"/>
      <c r="XEA4"/>
      <c r="XEB4"/>
      <c r="XEC4"/>
      <c r="XED4"/>
      <c r="XEE4"/>
      <c r="XEF4"/>
      <c r="XEG4"/>
      <c r="XEH4"/>
      <c r="XEI4"/>
      <c r="XEJ4"/>
      <c r="XEK4"/>
      <c r="XEL4"/>
      <c r="XEM4"/>
      <c r="XEN4"/>
      <c r="XEO4"/>
      <c r="XEP4"/>
      <c r="XEQ4"/>
      <c r="XER4"/>
      <c r="XES4"/>
      <c r="XET4"/>
      <c r="XEU4"/>
      <c r="XEV4"/>
      <c r="XEW4"/>
      <c r="XEX4"/>
      <c r="XEY4"/>
      <c r="XEZ4"/>
      <c r="XFA4"/>
      <c r="XFB4"/>
      <c r="XFC4"/>
    </row>
    <row r="5" spans="2:16383" s="89" customFormat="1" ht="37.5" customHeight="1" x14ac:dyDescent="0.25">
      <c r="B5" s="90" t="s">
        <v>363</v>
      </c>
      <c r="C5" s="70"/>
      <c r="D5" s="70"/>
      <c r="E5" s="70"/>
      <c r="F5" s="70"/>
      <c r="G5" s="70"/>
      <c r="H5" s="70"/>
      <c r="I5" s="70"/>
      <c r="J5" s="70"/>
      <c r="K5" s="70"/>
      <c r="L5" s="70"/>
      <c r="M5" s="70"/>
      <c r="N5" s="70"/>
      <c r="O5" s="70"/>
      <c r="P5" s="70"/>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c r="RJ5"/>
      <c r="RK5"/>
      <c r="RL5"/>
      <c r="RM5"/>
      <c r="RN5"/>
      <c r="RO5"/>
      <c r="RP5"/>
      <c r="RQ5"/>
      <c r="RR5"/>
      <c r="RS5"/>
      <c r="RT5"/>
      <c r="RU5"/>
      <c r="RV5"/>
      <c r="RW5"/>
      <c r="RX5"/>
      <c r="RY5"/>
      <c r="RZ5"/>
      <c r="SA5"/>
      <c r="SB5"/>
      <c r="SC5"/>
      <c r="SD5"/>
      <c r="SE5"/>
      <c r="SF5"/>
      <c r="SG5"/>
      <c r="SH5"/>
      <c r="SI5"/>
      <c r="SJ5"/>
      <c r="SK5"/>
      <c r="SL5"/>
      <c r="SM5"/>
      <c r="SN5"/>
      <c r="SO5"/>
      <c r="SP5"/>
      <c r="SQ5"/>
      <c r="SR5"/>
      <c r="SS5"/>
      <c r="ST5"/>
      <c r="SU5"/>
      <c r="SV5"/>
      <c r="SW5"/>
      <c r="SX5"/>
      <c r="SY5"/>
      <c r="SZ5"/>
      <c r="TA5"/>
      <c r="TB5"/>
      <c r="TC5"/>
      <c r="TD5"/>
      <c r="TE5"/>
      <c r="TF5"/>
      <c r="TG5"/>
      <c r="TH5"/>
      <c r="TI5"/>
      <c r="TJ5"/>
      <c r="TK5"/>
      <c r="TL5"/>
      <c r="TM5"/>
      <c r="TN5"/>
      <c r="TO5"/>
      <c r="TP5"/>
      <c r="TQ5"/>
      <c r="TR5"/>
      <c r="TS5"/>
      <c r="TT5"/>
      <c r="TU5"/>
      <c r="TV5"/>
      <c r="TW5"/>
      <c r="TX5"/>
      <c r="TY5"/>
      <c r="TZ5"/>
      <c r="UA5"/>
      <c r="UB5"/>
      <c r="UC5"/>
      <c r="UD5"/>
      <c r="UE5"/>
      <c r="UF5"/>
      <c r="UG5"/>
      <c r="UH5"/>
      <c r="UI5"/>
      <c r="UJ5"/>
      <c r="UK5"/>
      <c r="UL5"/>
      <c r="UM5"/>
      <c r="UN5"/>
      <c r="UO5"/>
      <c r="UP5"/>
      <c r="UQ5"/>
      <c r="UR5"/>
      <c r="US5"/>
      <c r="UT5"/>
      <c r="UU5"/>
      <c r="UV5"/>
      <c r="UW5"/>
      <c r="UX5"/>
      <c r="UY5"/>
      <c r="UZ5"/>
      <c r="VA5"/>
      <c r="VB5"/>
      <c r="VC5"/>
      <c r="VD5"/>
      <c r="VE5"/>
      <c r="VF5"/>
      <c r="VG5"/>
      <c r="VH5"/>
      <c r="VI5"/>
      <c r="VJ5"/>
      <c r="VK5"/>
      <c r="VL5"/>
      <c r="VM5"/>
      <c r="VN5"/>
      <c r="VO5"/>
      <c r="VP5"/>
      <c r="VQ5"/>
      <c r="VR5"/>
      <c r="VS5"/>
      <c r="VT5"/>
      <c r="VU5"/>
      <c r="VV5"/>
      <c r="VW5"/>
      <c r="VX5"/>
      <c r="VY5"/>
      <c r="VZ5"/>
      <c r="WA5"/>
      <c r="WB5"/>
      <c r="WC5"/>
      <c r="WD5"/>
      <c r="WE5"/>
      <c r="WF5"/>
      <c r="WG5"/>
      <c r="WH5"/>
      <c r="WI5"/>
      <c r="WJ5"/>
      <c r="WK5"/>
      <c r="WL5"/>
      <c r="WM5"/>
      <c r="WN5"/>
      <c r="WO5"/>
      <c r="WP5"/>
      <c r="WQ5"/>
      <c r="WR5"/>
      <c r="WS5"/>
      <c r="WT5"/>
      <c r="WU5"/>
      <c r="WV5"/>
      <c r="WW5"/>
      <c r="WX5"/>
      <c r="WY5"/>
      <c r="WZ5"/>
      <c r="XA5"/>
      <c r="XB5"/>
      <c r="XC5"/>
      <c r="XD5"/>
      <c r="XE5"/>
      <c r="XF5"/>
      <c r="XG5"/>
      <c r="XH5"/>
      <c r="XI5"/>
      <c r="XJ5"/>
      <c r="XK5"/>
      <c r="XL5"/>
      <c r="XM5"/>
      <c r="XN5"/>
      <c r="XO5"/>
      <c r="XP5"/>
      <c r="XQ5"/>
      <c r="XR5"/>
      <c r="XS5"/>
      <c r="XT5"/>
      <c r="XU5"/>
      <c r="XV5"/>
      <c r="XW5"/>
      <c r="XX5"/>
      <c r="XY5"/>
      <c r="XZ5"/>
      <c r="YA5"/>
      <c r="YB5"/>
      <c r="YC5"/>
      <c r="YD5"/>
      <c r="YE5"/>
      <c r="YF5"/>
      <c r="YG5"/>
      <c r="YH5"/>
      <c r="YI5"/>
      <c r="YJ5"/>
      <c r="YK5"/>
      <c r="YL5"/>
      <c r="YM5"/>
      <c r="YN5"/>
      <c r="YO5"/>
      <c r="YP5"/>
      <c r="YQ5"/>
      <c r="YR5"/>
      <c r="YS5"/>
      <c r="YT5"/>
      <c r="YU5"/>
      <c r="YV5"/>
      <c r="YW5"/>
      <c r="YX5"/>
      <c r="YY5"/>
      <c r="YZ5"/>
      <c r="ZA5"/>
      <c r="ZB5"/>
      <c r="ZC5"/>
      <c r="ZD5"/>
      <c r="ZE5"/>
      <c r="ZF5"/>
      <c r="ZG5"/>
      <c r="ZH5"/>
      <c r="ZI5"/>
      <c r="ZJ5"/>
      <c r="ZK5"/>
      <c r="ZL5"/>
      <c r="ZM5"/>
      <c r="ZN5"/>
      <c r="ZO5"/>
      <c r="ZP5"/>
      <c r="ZQ5"/>
      <c r="ZR5"/>
      <c r="ZS5"/>
      <c r="ZT5"/>
      <c r="ZU5"/>
      <c r="ZV5"/>
      <c r="ZW5"/>
      <c r="ZX5"/>
      <c r="ZY5"/>
      <c r="ZZ5"/>
      <c r="AAA5"/>
      <c r="AAB5"/>
      <c r="AAC5"/>
      <c r="AAD5"/>
      <c r="AAE5"/>
      <c r="AAF5"/>
      <c r="AAG5"/>
      <c r="AAH5"/>
      <c r="AAI5"/>
      <c r="AAJ5"/>
      <c r="AAK5"/>
      <c r="AAL5"/>
      <c r="AAM5"/>
      <c r="AAN5"/>
      <c r="AAO5"/>
      <c r="AAP5"/>
      <c r="AAQ5"/>
      <c r="AAR5"/>
      <c r="AAS5"/>
      <c r="AAT5"/>
      <c r="AAU5"/>
      <c r="AAV5"/>
      <c r="AAW5"/>
      <c r="AAX5"/>
      <c r="AAY5"/>
      <c r="AAZ5"/>
      <c r="ABA5"/>
      <c r="ABB5"/>
      <c r="ABC5"/>
      <c r="ABD5"/>
      <c r="ABE5"/>
      <c r="ABF5"/>
      <c r="ABG5"/>
      <c r="ABH5"/>
      <c r="ABI5"/>
      <c r="ABJ5"/>
      <c r="ABK5"/>
      <c r="ABL5"/>
      <c r="ABM5"/>
      <c r="ABN5"/>
      <c r="ABO5"/>
      <c r="ABP5"/>
      <c r="ABQ5"/>
      <c r="ABR5"/>
      <c r="ABS5"/>
      <c r="ABT5"/>
      <c r="ABU5"/>
      <c r="ABV5"/>
      <c r="ABW5"/>
      <c r="ABX5"/>
      <c r="ABY5"/>
      <c r="ABZ5"/>
      <c r="ACA5"/>
      <c r="ACB5"/>
      <c r="ACC5"/>
      <c r="ACD5"/>
      <c r="ACE5"/>
      <c r="ACF5"/>
      <c r="ACG5"/>
      <c r="ACH5"/>
      <c r="ACI5"/>
      <c r="ACJ5"/>
      <c r="ACK5"/>
      <c r="ACL5"/>
      <c r="ACM5"/>
      <c r="ACN5"/>
      <c r="ACO5"/>
      <c r="ACP5"/>
      <c r="ACQ5"/>
      <c r="ACR5"/>
      <c r="ACS5"/>
      <c r="ACT5"/>
      <c r="ACU5"/>
      <c r="ACV5"/>
      <c r="ACW5"/>
      <c r="ACX5"/>
      <c r="ACY5"/>
      <c r="ACZ5"/>
      <c r="ADA5"/>
      <c r="ADB5"/>
      <c r="ADC5"/>
      <c r="ADD5"/>
      <c r="ADE5"/>
      <c r="ADF5"/>
      <c r="ADG5"/>
      <c r="ADH5"/>
      <c r="ADI5"/>
      <c r="ADJ5"/>
      <c r="ADK5"/>
      <c r="ADL5"/>
      <c r="ADM5"/>
      <c r="ADN5"/>
      <c r="ADO5"/>
      <c r="ADP5"/>
      <c r="ADQ5"/>
      <c r="ADR5"/>
      <c r="ADS5"/>
      <c r="ADT5"/>
      <c r="ADU5"/>
      <c r="ADV5"/>
      <c r="ADW5"/>
      <c r="ADX5"/>
      <c r="ADY5"/>
      <c r="ADZ5"/>
      <c r="AEA5"/>
      <c r="AEB5"/>
      <c r="AEC5"/>
      <c r="AED5"/>
      <c r="AEE5"/>
      <c r="AEF5"/>
      <c r="AEG5"/>
      <c r="AEH5"/>
      <c r="AEI5"/>
      <c r="AEJ5"/>
      <c r="AEK5"/>
      <c r="AEL5"/>
      <c r="AEM5"/>
      <c r="AEN5"/>
      <c r="AEO5"/>
      <c r="AEP5"/>
      <c r="AEQ5"/>
      <c r="AER5"/>
      <c r="AES5"/>
      <c r="AET5"/>
      <c r="AEU5"/>
      <c r="AEV5"/>
      <c r="AEW5"/>
      <c r="AEX5"/>
      <c r="AEY5"/>
      <c r="AEZ5"/>
      <c r="AFA5"/>
      <c r="AFB5"/>
      <c r="AFC5"/>
      <c r="AFD5"/>
      <c r="AFE5"/>
      <c r="AFF5"/>
      <c r="AFG5"/>
      <c r="AFH5"/>
      <c r="AFI5"/>
      <c r="AFJ5"/>
      <c r="AFK5"/>
      <c r="AFL5"/>
      <c r="AFM5"/>
      <c r="AFN5"/>
      <c r="AFO5"/>
      <c r="AFP5"/>
      <c r="AFQ5"/>
      <c r="AFR5"/>
      <c r="AFS5"/>
      <c r="AFT5"/>
      <c r="AFU5"/>
      <c r="AFV5"/>
      <c r="AFW5"/>
      <c r="AFX5"/>
      <c r="AFY5"/>
      <c r="AFZ5"/>
      <c r="AGA5"/>
      <c r="AGB5"/>
      <c r="AGC5"/>
      <c r="AGD5"/>
      <c r="AGE5"/>
      <c r="AGF5"/>
      <c r="AGG5"/>
      <c r="AGH5"/>
      <c r="AGI5"/>
      <c r="AGJ5"/>
      <c r="AGK5"/>
      <c r="AGL5"/>
      <c r="AGM5"/>
      <c r="AGN5"/>
      <c r="AGO5"/>
      <c r="AGP5"/>
      <c r="AGQ5"/>
      <c r="AGR5"/>
      <c r="AGS5"/>
      <c r="AGT5"/>
      <c r="AGU5"/>
      <c r="AGV5"/>
      <c r="AGW5"/>
      <c r="AGX5"/>
      <c r="AGY5"/>
      <c r="AGZ5"/>
      <c r="AHA5"/>
      <c r="AHB5"/>
      <c r="AHC5"/>
      <c r="AHD5"/>
      <c r="AHE5"/>
      <c r="AHF5"/>
      <c r="AHG5"/>
      <c r="AHH5"/>
      <c r="AHI5"/>
      <c r="AHJ5"/>
      <c r="AHK5"/>
      <c r="AHL5"/>
      <c r="AHM5"/>
      <c r="AHN5"/>
      <c r="AHO5"/>
      <c r="AHP5"/>
      <c r="AHQ5"/>
      <c r="AHR5"/>
      <c r="AHS5"/>
      <c r="AHT5"/>
      <c r="AHU5"/>
      <c r="AHV5"/>
      <c r="AHW5"/>
      <c r="AHX5"/>
      <c r="AHY5"/>
      <c r="AHZ5"/>
      <c r="AIA5"/>
      <c r="AIB5"/>
      <c r="AIC5"/>
      <c r="AID5"/>
      <c r="AIE5"/>
      <c r="AIF5"/>
      <c r="AIG5"/>
      <c r="AIH5"/>
      <c r="AII5"/>
      <c r="AIJ5"/>
      <c r="AIK5"/>
      <c r="AIL5"/>
      <c r="AIM5"/>
      <c r="AIN5"/>
      <c r="AIO5"/>
      <c r="AIP5"/>
      <c r="AIQ5"/>
      <c r="AIR5"/>
      <c r="AIS5"/>
      <c r="AIT5"/>
      <c r="AIU5"/>
      <c r="AIV5"/>
      <c r="AIW5"/>
      <c r="AIX5"/>
      <c r="AIY5"/>
      <c r="AIZ5"/>
      <c r="AJA5"/>
      <c r="AJB5"/>
      <c r="AJC5"/>
      <c r="AJD5"/>
      <c r="AJE5"/>
      <c r="AJF5"/>
      <c r="AJG5"/>
      <c r="AJH5"/>
      <c r="AJI5"/>
      <c r="AJJ5"/>
      <c r="AJK5"/>
      <c r="AJL5"/>
      <c r="AJM5"/>
      <c r="AJN5"/>
      <c r="AJO5"/>
      <c r="AJP5"/>
      <c r="AJQ5"/>
      <c r="AJR5"/>
      <c r="AJS5"/>
      <c r="AJT5"/>
      <c r="AJU5"/>
      <c r="AJV5"/>
      <c r="AJW5"/>
      <c r="AJX5"/>
      <c r="AJY5"/>
      <c r="AJZ5"/>
      <c r="AKA5"/>
      <c r="AKB5"/>
      <c r="AKC5"/>
      <c r="AKD5"/>
      <c r="AKE5"/>
      <c r="AKF5"/>
      <c r="AKG5"/>
      <c r="AKH5"/>
      <c r="AKI5"/>
      <c r="AKJ5"/>
      <c r="AKK5"/>
      <c r="AKL5"/>
      <c r="AKM5"/>
      <c r="AKN5"/>
      <c r="AKO5"/>
      <c r="AKP5"/>
      <c r="AKQ5"/>
      <c r="AKR5"/>
      <c r="AKS5"/>
      <c r="AKT5"/>
      <c r="AKU5"/>
      <c r="AKV5"/>
      <c r="AKW5"/>
      <c r="AKX5"/>
      <c r="AKY5"/>
      <c r="AKZ5"/>
      <c r="ALA5"/>
      <c r="ALB5"/>
      <c r="ALC5"/>
      <c r="ALD5"/>
      <c r="ALE5"/>
      <c r="ALF5"/>
      <c r="ALG5"/>
      <c r="ALH5"/>
      <c r="ALI5"/>
      <c r="ALJ5"/>
      <c r="ALK5"/>
      <c r="ALL5"/>
      <c r="ALM5"/>
      <c r="ALN5"/>
      <c r="ALO5"/>
      <c r="ALP5"/>
      <c r="ALQ5"/>
      <c r="ALR5"/>
      <c r="ALS5"/>
      <c r="ALT5"/>
      <c r="ALU5"/>
      <c r="ALV5"/>
      <c r="ALW5"/>
      <c r="ALX5"/>
      <c r="ALY5"/>
      <c r="ALZ5"/>
      <c r="AMA5"/>
      <c r="AMB5"/>
      <c r="AMC5"/>
      <c r="AMD5"/>
      <c r="AME5"/>
      <c r="AMF5"/>
      <c r="AMG5"/>
      <c r="AMH5"/>
      <c r="AMI5"/>
      <c r="AMJ5"/>
      <c r="AMK5"/>
      <c r="AML5"/>
      <c r="AMM5"/>
      <c r="AMN5"/>
      <c r="AMO5"/>
      <c r="AMP5"/>
      <c r="AMQ5"/>
      <c r="AMR5"/>
      <c r="AMS5"/>
      <c r="AMT5"/>
      <c r="AMU5"/>
      <c r="AMV5"/>
      <c r="AMW5"/>
      <c r="AMX5"/>
      <c r="AMY5"/>
      <c r="AMZ5"/>
      <c r="ANA5"/>
      <c r="ANB5"/>
      <c r="ANC5"/>
      <c r="AND5"/>
      <c r="ANE5"/>
      <c r="ANF5"/>
      <c r="ANG5"/>
      <c r="ANH5"/>
      <c r="ANI5"/>
      <c r="ANJ5"/>
      <c r="ANK5"/>
      <c r="ANL5"/>
      <c r="ANM5"/>
      <c r="ANN5"/>
      <c r="ANO5"/>
      <c r="ANP5"/>
      <c r="ANQ5"/>
      <c r="ANR5"/>
      <c r="ANS5"/>
      <c r="ANT5"/>
      <c r="ANU5"/>
      <c r="ANV5"/>
      <c r="ANW5"/>
      <c r="ANX5"/>
      <c r="ANY5"/>
      <c r="ANZ5"/>
      <c r="AOA5"/>
      <c r="AOB5"/>
      <c r="AOC5"/>
      <c r="AOD5"/>
      <c r="AOE5"/>
      <c r="AOF5"/>
      <c r="AOG5"/>
      <c r="AOH5"/>
      <c r="AOI5"/>
      <c r="AOJ5"/>
      <c r="AOK5"/>
      <c r="AOL5"/>
      <c r="AOM5"/>
      <c r="AON5"/>
      <c r="AOO5"/>
      <c r="AOP5"/>
      <c r="AOQ5"/>
      <c r="AOR5"/>
      <c r="AOS5"/>
      <c r="AOT5"/>
      <c r="AOU5"/>
      <c r="AOV5"/>
      <c r="AOW5"/>
      <c r="AOX5"/>
      <c r="AOY5"/>
      <c r="AOZ5"/>
      <c r="APA5"/>
      <c r="APB5"/>
      <c r="APC5"/>
      <c r="APD5"/>
      <c r="APE5"/>
      <c r="APF5"/>
      <c r="APG5"/>
      <c r="APH5"/>
      <c r="API5"/>
      <c r="APJ5"/>
      <c r="APK5"/>
      <c r="APL5"/>
      <c r="APM5"/>
      <c r="APN5"/>
      <c r="APO5"/>
      <c r="APP5"/>
      <c r="APQ5"/>
      <c r="APR5"/>
      <c r="APS5"/>
      <c r="APT5"/>
      <c r="APU5"/>
      <c r="APV5"/>
      <c r="APW5"/>
      <c r="APX5"/>
      <c r="APY5"/>
      <c r="APZ5"/>
      <c r="AQA5"/>
      <c r="AQB5"/>
      <c r="AQC5"/>
      <c r="AQD5"/>
      <c r="AQE5"/>
      <c r="AQF5"/>
      <c r="AQG5"/>
      <c r="AQH5"/>
      <c r="AQI5"/>
      <c r="AQJ5"/>
      <c r="AQK5"/>
      <c r="AQL5"/>
      <c r="AQM5"/>
      <c r="AQN5"/>
      <c r="AQO5"/>
      <c r="AQP5"/>
      <c r="AQQ5"/>
      <c r="AQR5"/>
      <c r="AQS5"/>
      <c r="AQT5"/>
      <c r="AQU5"/>
      <c r="AQV5"/>
      <c r="AQW5"/>
      <c r="AQX5"/>
      <c r="AQY5"/>
      <c r="AQZ5"/>
      <c r="ARA5"/>
      <c r="ARB5"/>
      <c r="ARC5"/>
      <c r="ARD5"/>
      <c r="ARE5"/>
      <c r="ARF5"/>
      <c r="ARG5"/>
      <c r="ARH5"/>
      <c r="ARI5"/>
      <c r="ARJ5"/>
      <c r="ARK5"/>
      <c r="ARL5"/>
      <c r="ARM5"/>
      <c r="ARN5"/>
      <c r="ARO5"/>
      <c r="ARP5"/>
      <c r="ARQ5"/>
      <c r="ARR5"/>
      <c r="ARS5"/>
      <c r="ART5"/>
      <c r="ARU5"/>
      <c r="ARV5"/>
      <c r="ARW5"/>
      <c r="ARX5"/>
      <c r="ARY5"/>
      <c r="ARZ5"/>
      <c r="ASA5"/>
      <c r="ASB5"/>
      <c r="ASC5"/>
      <c r="ASD5"/>
      <c r="ASE5"/>
      <c r="ASF5"/>
      <c r="ASG5"/>
      <c r="ASH5"/>
      <c r="ASI5"/>
      <c r="ASJ5"/>
      <c r="ASK5"/>
      <c r="ASL5"/>
      <c r="ASM5"/>
      <c r="ASN5"/>
      <c r="ASO5"/>
      <c r="ASP5"/>
      <c r="ASQ5"/>
      <c r="ASR5"/>
      <c r="ASS5"/>
      <c r="AST5"/>
      <c r="ASU5"/>
      <c r="ASV5"/>
      <c r="ASW5"/>
      <c r="ASX5"/>
      <c r="ASY5"/>
      <c r="ASZ5"/>
      <c r="ATA5"/>
      <c r="ATB5"/>
      <c r="ATC5"/>
      <c r="ATD5"/>
      <c r="ATE5"/>
      <c r="ATF5"/>
      <c r="ATG5"/>
      <c r="ATH5"/>
      <c r="ATI5"/>
      <c r="ATJ5"/>
      <c r="ATK5"/>
      <c r="ATL5"/>
      <c r="ATM5"/>
      <c r="ATN5"/>
      <c r="ATO5"/>
      <c r="ATP5"/>
      <c r="ATQ5"/>
      <c r="ATR5"/>
      <c r="ATS5"/>
      <c r="ATT5"/>
      <c r="ATU5"/>
      <c r="ATV5"/>
      <c r="ATW5"/>
      <c r="ATX5"/>
      <c r="ATY5"/>
      <c r="ATZ5"/>
      <c r="AUA5"/>
      <c r="AUB5"/>
      <c r="AUC5"/>
      <c r="AUD5"/>
      <c r="AUE5"/>
      <c r="AUF5"/>
      <c r="AUG5"/>
      <c r="AUH5"/>
      <c r="AUI5"/>
      <c r="AUJ5"/>
      <c r="AUK5"/>
      <c r="AUL5"/>
      <c r="AUM5"/>
      <c r="AUN5"/>
      <c r="AUO5"/>
      <c r="AUP5"/>
      <c r="AUQ5"/>
      <c r="AUR5"/>
      <c r="AUS5"/>
      <c r="AUT5"/>
      <c r="AUU5"/>
      <c r="AUV5"/>
      <c r="AUW5"/>
      <c r="AUX5"/>
      <c r="AUY5"/>
      <c r="AUZ5"/>
      <c r="AVA5"/>
      <c r="AVB5"/>
      <c r="AVC5"/>
      <c r="AVD5"/>
      <c r="AVE5"/>
      <c r="AVF5"/>
      <c r="AVG5"/>
      <c r="AVH5"/>
      <c r="AVI5"/>
      <c r="AVJ5"/>
      <c r="AVK5"/>
      <c r="AVL5"/>
      <c r="AVM5"/>
      <c r="AVN5"/>
      <c r="AVO5"/>
      <c r="AVP5"/>
      <c r="AVQ5"/>
      <c r="AVR5"/>
      <c r="AVS5"/>
      <c r="AVT5"/>
      <c r="AVU5"/>
      <c r="AVV5"/>
      <c r="AVW5"/>
      <c r="AVX5"/>
      <c r="AVY5"/>
      <c r="AVZ5"/>
      <c r="AWA5"/>
      <c r="AWB5"/>
      <c r="AWC5"/>
      <c r="AWD5"/>
      <c r="AWE5"/>
      <c r="AWF5"/>
      <c r="AWG5"/>
      <c r="AWH5"/>
      <c r="AWI5"/>
      <c r="AWJ5"/>
      <c r="AWK5"/>
      <c r="AWL5"/>
      <c r="AWM5"/>
      <c r="AWN5"/>
      <c r="AWO5"/>
      <c r="AWP5"/>
      <c r="AWQ5"/>
      <c r="AWR5"/>
      <c r="AWS5"/>
      <c r="AWT5"/>
      <c r="AWU5"/>
      <c r="AWV5"/>
      <c r="AWW5"/>
      <c r="AWX5"/>
      <c r="AWY5"/>
      <c r="AWZ5"/>
      <c r="AXA5"/>
      <c r="AXB5"/>
      <c r="AXC5"/>
      <c r="AXD5"/>
      <c r="AXE5"/>
      <c r="AXF5"/>
      <c r="AXG5"/>
      <c r="AXH5"/>
      <c r="AXI5"/>
      <c r="AXJ5"/>
      <c r="AXK5"/>
      <c r="AXL5"/>
      <c r="AXM5"/>
      <c r="AXN5"/>
      <c r="AXO5"/>
      <c r="AXP5"/>
      <c r="AXQ5"/>
      <c r="AXR5"/>
      <c r="AXS5"/>
      <c r="AXT5"/>
      <c r="AXU5"/>
      <c r="AXV5"/>
      <c r="AXW5"/>
      <c r="AXX5"/>
      <c r="AXY5"/>
      <c r="AXZ5"/>
      <c r="AYA5"/>
      <c r="AYB5"/>
      <c r="AYC5"/>
      <c r="AYD5"/>
      <c r="AYE5"/>
      <c r="AYF5"/>
      <c r="AYG5"/>
      <c r="AYH5"/>
      <c r="AYI5"/>
      <c r="AYJ5"/>
      <c r="AYK5"/>
      <c r="AYL5"/>
      <c r="AYM5"/>
      <c r="AYN5"/>
      <c r="AYO5"/>
      <c r="AYP5"/>
      <c r="AYQ5"/>
      <c r="AYR5"/>
      <c r="AYS5"/>
      <c r="AYT5"/>
      <c r="AYU5"/>
      <c r="AYV5"/>
      <c r="AYW5"/>
      <c r="AYX5"/>
      <c r="AYY5"/>
      <c r="AYZ5"/>
      <c r="AZA5"/>
      <c r="AZB5"/>
      <c r="AZC5"/>
      <c r="AZD5"/>
      <c r="AZE5"/>
      <c r="AZF5"/>
      <c r="AZG5"/>
      <c r="AZH5"/>
      <c r="AZI5"/>
      <c r="AZJ5"/>
      <c r="AZK5"/>
      <c r="AZL5"/>
      <c r="AZM5"/>
      <c r="AZN5"/>
      <c r="AZO5"/>
      <c r="AZP5"/>
      <c r="AZQ5"/>
      <c r="AZR5"/>
      <c r="AZS5"/>
      <c r="AZT5"/>
      <c r="AZU5"/>
      <c r="AZV5"/>
      <c r="AZW5"/>
      <c r="AZX5"/>
      <c r="AZY5"/>
      <c r="AZZ5"/>
      <c r="BAA5"/>
      <c r="BAB5"/>
      <c r="BAC5"/>
      <c r="BAD5"/>
      <c r="BAE5"/>
      <c r="BAF5"/>
      <c r="BAG5"/>
      <c r="BAH5"/>
      <c r="BAI5"/>
      <c r="BAJ5"/>
      <c r="BAK5"/>
      <c r="BAL5"/>
      <c r="BAM5"/>
      <c r="BAN5"/>
      <c r="BAO5"/>
      <c r="BAP5"/>
      <c r="BAQ5"/>
      <c r="BAR5"/>
      <c r="BAS5"/>
      <c r="BAT5"/>
      <c r="BAU5"/>
      <c r="BAV5"/>
      <c r="BAW5"/>
      <c r="BAX5"/>
      <c r="BAY5"/>
      <c r="BAZ5"/>
      <c r="BBA5"/>
      <c r="BBB5"/>
      <c r="BBC5"/>
      <c r="BBD5"/>
      <c r="BBE5"/>
      <c r="BBF5"/>
      <c r="BBG5"/>
      <c r="BBH5"/>
      <c r="BBI5"/>
      <c r="BBJ5"/>
      <c r="BBK5"/>
      <c r="BBL5"/>
      <c r="BBM5"/>
      <c r="BBN5"/>
      <c r="BBO5"/>
      <c r="BBP5"/>
      <c r="BBQ5"/>
      <c r="BBR5"/>
      <c r="BBS5"/>
      <c r="BBT5"/>
      <c r="BBU5"/>
      <c r="BBV5"/>
      <c r="BBW5"/>
      <c r="BBX5"/>
      <c r="BBY5"/>
      <c r="BBZ5"/>
      <c r="BCA5"/>
      <c r="BCB5"/>
      <c r="BCC5"/>
      <c r="BCD5"/>
      <c r="BCE5"/>
      <c r="BCF5"/>
      <c r="BCG5"/>
      <c r="BCH5"/>
      <c r="BCI5"/>
      <c r="BCJ5"/>
      <c r="BCK5"/>
      <c r="BCL5"/>
      <c r="BCM5"/>
      <c r="BCN5"/>
      <c r="BCO5"/>
      <c r="BCP5"/>
      <c r="BCQ5"/>
      <c r="BCR5"/>
      <c r="BCS5"/>
      <c r="BCT5"/>
      <c r="BCU5"/>
      <c r="BCV5"/>
      <c r="BCW5"/>
      <c r="BCX5"/>
      <c r="BCY5"/>
      <c r="BCZ5"/>
      <c r="BDA5"/>
      <c r="BDB5"/>
      <c r="BDC5"/>
      <c r="BDD5"/>
      <c r="BDE5"/>
      <c r="BDF5"/>
      <c r="BDG5"/>
      <c r="BDH5"/>
      <c r="BDI5"/>
      <c r="BDJ5"/>
      <c r="BDK5"/>
      <c r="BDL5"/>
      <c r="BDM5"/>
      <c r="BDN5"/>
      <c r="BDO5"/>
      <c r="BDP5"/>
      <c r="BDQ5"/>
      <c r="BDR5"/>
      <c r="BDS5"/>
      <c r="BDT5"/>
      <c r="BDU5"/>
      <c r="BDV5"/>
      <c r="BDW5"/>
      <c r="BDX5"/>
      <c r="BDY5"/>
      <c r="BDZ5"/>
      <c r="BEA5"/>
      <c r="BEB5"/>
      <c r="BEC5"/>
      <c r="BED5"/>
      <c r="BEE5"/>
      <c r="BEF5"/>
      <c r="BEG5"/>
      <c r="BEH5"/>
      <c r="BEI5"/>
      <c r="BEJ5"/>
      <c r="BEK5"/>
      <c r="BEL5"/>
      <c r="BEM5"/>
      <c r="BEN5"/>
      <c r="BEO5"/>
      <c r="BEP5"/>
      <c r="BEQ5"/>
      <c r="BER5"/>
      <c r="BES5"/>
      <c r="BET5"/>
      <c r="BEU5"/>
      <c r="BEV5"/>
      <c r="BEW5"/>
      <c r="BEX5"/>
      <c r="BEY5"/>
      <c r="BEZ5"/>
      <c r="BFA5"/>
      <c r="BFB5"/>
      <c r="BFC5"/>
      <c r="BFD5"/>
      <c r="BFE5"/>
      <c r="BFF5"/>
      <c r="BFG5"/>
      <c r="BFH5"/>
      <c r="BFI5"/>
      <c r="BFJ5"/>
      <c r="BFK5"/>
      <c r="BFL5"/>
      <c r="BFM5"/>
      <c r="BFN5"/>
      <c r="BFO5"/>
      <c r="BFP5"/>
      <c r="BFQ5"/>
      <c r="BFR5"/>
      <c r="BFS5"/>
      <c r="BFT5"/>
      <c r="BFU5"/>
      <c r="BFV5"/>
      <c r="BFW5"/>
      <c r="BFX5"/>
      <c r="BFY5"/>
      <c r="BFZ5"/>
      <c r="BGA5"/>
      <c r="BGB5"/>
      <c r="BGC5"/>
      <c r="BGD5"/>
      <c r="BGE5"/>
      <c r="BGF5"/>
      <c r="BGG5"/>
      <c r="BGH5"/>
      <c r="BGI5"/>
      <c r="BGJ5"/>
      <c r="BGK5"/>
      <c r="BGL5"/>
      <c r="BGM5"/>
      <c r="BGN5"/>
      <c r="BGO5"/>
      <c r="BGP5"/>
      <c r="BGQ5"/>
      <c r="BGR5"/>
      <c r="BGS5"/>
      <c r="BGT5"/>
      <c r="BGU5"/>
      <c r="BGV5"/>
      <c r="BGW5"/>
      <c r="BGX5"/>
      <c r="BGY5"/>
      <c r="BGZ5"/>
      <c r="BHA5"/>
      <c r="BHB5"/>
      <c r="BHC5"/>
      <c r="BHD5"/>
      <c r="BHE5"/>
      <c r="BHF5"/>
      <c r="BHG5"/>
      <c r="BHH5"/>
      <c r="BHI5"/>
      <c r="BHJ5"/>
      <c r="BHK5"/>
      <c r="BHL5"/>
      <c r="BHM5"/>
      <c r="BHN5"/>
      <c r="BHO5"/>
      <c r="BHP5"/>
      <c r="BHQ5"/>
      <c r="BHR5"/>
      <c r="BHS5"/>
      <c r="BHT5"/>
      <c r="BHU5"/>
      <c r="BHV5"/>
      <c r="BHW5"/>
      <c r="BHX5"/>
      <c r="BHY5"/>
      <c r="BHZ5"/>
      <c r="BIA5"/>
      <c r="BIB5"/>
      <c r="BIC5"/>
      <c r="BID5"/>
      <c r="BIE5"/>
      <c r="BIF5"/>
      <c r="BIG5"/>
      <c r="BIH5"/>
      <c r="BII5"/>
      <c r="BIJ5"/>
      <c r="BIK5"/>
      <c r="BIL5"/>
      <c r="BIM5"/>
      <c r="BIN5"/>
      <c r="BIO5"/>
      <c r="BIP5"/>
      <c r="BIQ5"/>
      <c r="BIR5"/>
      <c r="BIS5"/>
      <c r="BIT5"/>
      <c r="BIU5"/>
      <c r="BIV5"/>
      <c r="BIW5"/>
      <c r="BIX5"/>
      <c r="BIY5"/>
      <c r="BIZ5"/>
      <c r="BJA5"/>
      <c r="BJB5"/>
      <c r="BJC5"/>
      <c r="BJD5"/>
      <c r="BJE5"/>
      <c r="BJF5"/>
      <c r="BJG5"/>
      <c r="BJH5"/>
      <c r="BJI5"/>
      <c r="BJJ5"/>
      <c r="BJK5"/>
      <c r="BJL5"/>
      <c r="BJM5"/>
      <c r="BJN5"/>
      <c r="BJO5"/>
      <c r="BJP5"/>
      <c r="BJQ5"/>
      <c r="BJR5"/>
      <c r="BJS5"/>
      <c r="BJT5"/>
      <c r="BJU5"/>
      <c r="BJV5"/>
      <c r="BJW5"/>
      <c r="BJX5"/>
      <c r="BJY5"/>
      <c r="BJZ5"/>
      <c r="BKA5"/>
      <c r="BKB5"/>
      <c r="BKC5"/>
      <c r="BKD5"/>
      <c r="BKE5"/>
      <c r="BKF5"/>
      <c r="BKG5"/>
      <c r="BKH5"/>
      <c r="BKI5"/>
      <c r="BKJ5"/>
      <c r="BKK5"/>
      <c r="BKL5"/>
      <c r="BKM5"/>
      <c r="BKN5"/>
      <c r="BKO5"/>
      <c r="BKP5"/>
      <c r="BKQ5"/>
      <c r="BKR5"/>
      <c r="BKS5"/>
      <c r="BKT5"/>
      <c r="BKU5"/>
      <c r="BKV5"/>
      <c r="BKW5"/>
      <c r="BKX5"/>
      <c r="BKY5"/>
      <c r="BKZ5"/>
      <c r="BLA5"/>
      <c r="BLB5"/>
      <c r="BLC5"/>
      <c r="BLD5"/>
      <c r="BLE5"/>
      <c r="BLF5"/>
      <c r="BLG5"/>
      <c r="BLH5"/>
      <c r="BLI5"/>
      <c r="BLJ5"/>
      <c r="BLK5"/>
      <c r="BLL5"/>
      <c r="BLM5"/>
      <c r="BLN5"/>
      <c r="BLO5"/>
      <c r="BLP5"/>
      <c r="BLQ5"/>
      <c r="BLR5"/>
      <c r="BLS5"/>
      <c r="BLT5"/>
      <c r="BLU5"/>
      <c r="BLV5"/>
      <c r="BLW5"/>
      <c r="BLX5"/>
      <c r="BLY5"/>
      <c r="BLZ5"/>
      <c r="BMA5"/>
      <c r="BMB5"/>
      <c r="BMC5"/>
      <c r="BMD5"/>
      <c r="BME5"/>
      <c r="BMF5"/>
      <c r="BMG5"/>
      <c r="BMH5"/>
      <c r="BMI5"/>
      <c r="BMJ5"/>
      <c r="BMK5"/>
      <c r="BML5"/>
      <c r="BMM5"/>
      <c r="BMN5"/>
      <c r="BMO5"/>
      <c r="BMP5"/>
      <c r="BMQ5"/>
      <c r="BMR5"/>
      <c r="BMS5"/>
      <c r="BMT5"/>
      <c r="BMU5"/>
      <c r="BMV5"/>
      <c r="BMW5"/>
      <c r="BMX5"/>
      <c r="BMY5"/>
      <c r="BMZ5"/>
      <c r="BNA5"/>
      <c r="BNB5"/>
      <c r="BNC5"/>
      <c r="BND5"/>
      <c r="BNE5"/>
      <c r="BNF5"/>
      <c r="BNG5"/>
      <c r="BNH5"/>
      <c r="BNI5"/>
      <c r="BNJ5"/>
      <c r="BNK5"/>
      <c r="BNL5"/>
      <c r="BNM5"/>
      <c r="BNN5"/>
      <c r="BNO5"/>
      <c r="BNP5"/>
      <c r="BNQ5"/>
      <c r="BNR5"/>
      <c r="BNS5"/>
      <c r="BNT5"/>
      <c r="BNU5"/>
      <c r="BNV5"/>
      <c r="BNW5"/>
      <c r="BNX5"/>
      <c r="BNY5"/>
      <c r="BNZ5"/>
      <c r="BOA5"/>
      <c r="BOB5"/>
      <c r="BOC5"/>
      <c r="BOD5"/>
      <c r="BOE5"/>
      <c r="BOF5"/>
      <c r="BOG5"/>
      <c r="BOH5"/>
      <c r="BOI5"/>
      <c r="BOJ5"/>
      <c r="BOK5"/>
      <c r="BOL5"/>
      <c r="BOM5"/>
      <c r="BON5"/>
      <c r="BOO5"/>
      <c r="BOP5"/>
      <c r="BOQ5"/>
      <c r="BOR5"/>
      <c r="BOS5"/>
      <c r="BOT5"/>
      <c r="BOU5"/>
      <c r="BOV5"/>
      <c r="BOW5"/>
      <c r="BOX5"/>
      <c r="BOY5"/>
      <c r="BOZ5"/>
      <c r="BPA5"/>
      <c r="BPB5"/>
      <c r="BPC5"/>
      <c r="BPD5"/>
      <c r="BPE5"/>
      <c r="BPF5"/>
      <c r="BPG5"/>
      <c r="BPH5"/>
      <c r="BPI5"/>
      <c r="BPJ5"/>
      <c r="BPK5"/>
      <c r="BPL5"/>
      <c r="BPM5"/>
      <c r="BPN5"/>
      <c r="BPO5"/>
      <c r="BPP5"/>
      <c r="BPQ5"/>
      <c r="BPR5"/>
      <c r="BPS5"/>
      <c r="BPT5"/>
      <c r="BPU5"/>
      <c r="BPV5"/>
      <c r="BPW5"/>
      <c r="BPX5"/>
      <c r="BPY5"/>
      <c r="BPZ5"/>
      <c r="BQA5"/>
      <c r="BQB5"/>
      <c r="BQC5"/>
      <c r="BQD5"/>
      <c r="BQE5"/>
      <c r="BQF5"/>
      <c r="BQG5"/>
      <c r="BQH5"/>
      <c r="BQI5"/>
      <c r="BQJ5"/>
      <c r="BQK5"/>
      <c r="BQL5"/>
      <c r="BQM5"/>
      <c r="BQN5"/>
      <c r="BQO5"/>
      <c r="BQP5"/>
      <c r="BQQ5"/>
      <c r="BQR5"/>
      <c r="BQS5"/>
      <c r="BQT5"/>
      <c r="BQU5"/>
      <c r="BQV5"/>
      <c r="BQW5"/>
      <c r="BQX5"/>
      <c r="BQY5"/>
      <c r="BQZ5"/>
      <c r="BRA5"/>
      <c r="BRB5"/>
      <c r="BRC5"/>
      <c r="BRD5"/>
      <c r="BRE5"/>
      <c r="BRF5"/>
      <c r="BRG5"/>
      <c r="BRH5"/>
      <c r="BRI5"/>
      <c r="BRJ5"/>
      <c r="BRK5"/>
      <c r="BRL5"/>
      <c r="BRM5"/>
      <c r="BRN5"/>
      <c r="BRO5"/>
      <c r="BRP5"/>
      <c r="BRQ5"/>
      <c r="BRR5"/>
      <c r="BRS5"/>
      <c r="BRT5"/>
      <c r="BRU5"/>
      <c r="BRV5"/>
      <c r="BRW5"/>
      <c r="BRX5"/>
      <c r="BRY5"/>
      <c r="BRZ5"/>
      <c r="BSA5"/>
      <c r="BSB5"/>
      <c r="BSC5"/>
      <c r="BSD5"/>
      <c r="BSE5"/>
      <c r="BSF5"/>
      <c r="BSG5"/>
      <c r="BSH5"/>
      <c r="BSI5"/>
      <c r="BSJ5"/>
      <c r="BSK5"/>
      <c r="BSL5"/>
      <c r="BSM5"/>
      <c r="BSN5"/>
      <c r="BSO5"/>
      <c r="BSP5"/>
      <c r="BSQ5"/>
      <c r="BSR5"/>
      <c r="BSS5"/>
      <c r="BST5"/>
      <c r="BSU5"/>
      <c r="BSV5"/>
      <c r="BSW5"/>
      <c r="BSX5"/>
      <c r="BSY5"/>
      <c r="BSZ5"/>
      <c r="BTA5"/>
      <c r="BTB5"/>
      <c r="BTC5"/>
      <c r="BTD5"/>
      <c r="BTE5"/>
      <c r="BTF5"/>
      <c r="BTG5"/>
      <c r="BTH5"/>
      <c r="BTI5"/>
      <c r="BTJ5"/>
      <c r="BTK5"/>
      <c r="BTL5"/>
      <c r="BTM5"/>
      <c r="BTN5"/>
      <c r="BTO5"/>
      <c r="BTP5"/>
      <c r="BTQ5"/>
      <c r="BTR5"/>
      <c r="BTS5"/>
      <c r="BTT5"/>
      <c r="BTU5"/>
      <c r="BTV5"/>
      <c r="BTW5"/>
      <c r="BTX5"/>
      <c r="BTY5"/>
      <c r="BTZ5"/>
      <c r="BUA5"/>
      <c r="BUB5"/>
      <c r="BUC5"/>
      <c r="BUD5"/>
      <c r="BUE5"/>
      <c r="BUF5"/>
      <c r="BUG5"/>
      <c r="BUH5"/>
      <c r="BUI5"/>
      <c r="BUJ5"/>
      <c r="BUK5"/>
      <c r="BUL5"/>
      <c r="BUM5"/>
      <c r="BUN5"/>
      <c r="BUO5"/>
      <c r="BUP5"/>
      <c r="BUQ5"/>
      <c r="BUR5"/>
      <c r="BUS5"/>
      <c r="BUT5"/>
      <c r="BUU5"/>
      <c r="BUV5"/>
      <c r="BUW5"/>
      <c r="BUX5"/>
      <c r="BUY5"/>
      <c r="BUZ5"/>
      <c r="BVA5"/>
      <c r="BVB5"/>
      <c r="BVC5"/>
      <c r="BVD5"/>
      <c r="BVE5"/>
      <c r="BVF5"/>
      <c r="BVG5"/>
      <c r="BVH5"/>
      <c r="BVI5"/>
      <c r="BVJ5"/>
      <c r="BVK5"/>
      <c r="BVL5"/>
      <c r="BVM5"/>
      <c r="BVN5"/>
      <c r="BVO5"/>
      <c r="BVP5"/>
      <c r="BVQ5"/>
      <c r="BVR5"/>
      <c r="BVS5"/>
      <c r="BVT5"/>
      <c r="BVU5"/>
      <c r="BVV5"/>
      <c r="BVW5"/>
      <c r="BVX5"/>
      <c r="BVY5"/>
      <c r="BVZ5"/>
      <c r="BWA5"/>
      <c r="BWB5"/>
      <c r="BWC5"/>
      <c r="BWD5"/>
      <c r="BWE5"/>
      <c r="BWF5"/>
      <c r="BWG5"/>
      <c r="BWH5"/>
      <c r="BWI5"/>
      <c r="BWJ5"/>
      <c r="BWK5"/>
      <c r="BWL5"/>
      <c r="BWM5"/>
      <c r="BWN5"/>
      <c r="BWO5"/>
      <c r="BWP5"/>
      <c r="BWQ5"/>
      <c r="BWR5"/>
      <c r="BWS5"/>
      <c r="BWT5"/>
      <c r="BWU5"/>
      <c r="BWV5"/>
      <c r="BWW5"/>
      <c r="BWX5"/>
      <c r="BWY5"/>
      <c r="BWZ5"/>
      <c r="BXA5"/>
      <c r="BXB5"/>
      <c r="BXC5"/>
      <c r="BXD5"/>
      <c r="BXE5"/>
      <c r="BXF5"/>
      <c r="BXG5"/>
      <c r="BXH5"/>
      <c r="BXI5"/>
      <c r="BXJ5"/>
      <c r="BXK5"/>
      <c r="BXL5"/>
      <c r="BXM5"/>
      <c r="BXN5"/>
      <c r="BXO5"/>
      <c r="BXP5"/>
      <c r="BXQ5"/>
      <c r="BXR5"/>
      <c r="BXS5"/>
      <c r="BXT5"/>
      <c r="BXU5"/>
      <c r="BXV5"/>
      <c r="BXW5"/>
      <c r="BXX5"/>
      <c r="BXY5"/>
      <c r="BXZ5"/>
      <c r="BYA5"/>
      <c r="BYB5"/>
      <c r="BYC5"/>
      <c r="BYD5"/>
      <c r="BYE5"/>
      <c r="BYF5"/>
      <c r="BYG5"/>
      <c r="BYH5"/>
      <c r="BYI5"/>
      <c r="BYJ5"/>
      <c r="BYK5"/>
      <c r="BYL5"/>
      <c r="BYM5"/>
      <c r="BYN5"/>
      <c r="BYO5"/>
      <c r="BYP5"/>
      <c r="BYQ5"/>
      <c r="BYR5"/>
      <c r="BYS5"/>
      <c r="BYT5"/>
      <c r="BYU5"/>
      <c r="BYV5"/>
      <c r="BYW5"/>
      <c r="BYX5"/>
      <c r="BYY5"/>
      <c r="BYZ5"/>
      <c r="BZA5"/>
      <c r="BZB5"/>
      <c r="BZC5"/>
      <c r="BZD5"/>
      <c r="BZE5"/>
      <c r="BZF5"/>
      <c r="BZG5"/>
      <c r="BZH5"/>
      <c r="BZI5"/>
      <c r="BZJ5"/>
      <c r="BZK5"/>
      <c r="BZL5"/>
      <c r="BZM5"/>
      <c r="BZN5"/>
      <c r="BZO5"/>
      <c r="BZP5"/>
      <c r="BZQ5"/>
      <c r="BZR5"/>
      <c r="BZS5"/>
      <c r="BZT5"/>
      <c r="BZU5"/>
      <c r="BZV5"/>
      <c r="BZW5"/>
      <c r="BZX5"/>
      <c r="BZY5"/>
      <c r="BZZ5"/>
      <c r="CAA5"/>
      <c r="CAB5"/>
      <c r="CAC5"/>
      <c r="CAD5"/>
      <c r="CAE5"/>
      <c r="CAF5"/>
      <c r="CAG5"/>
      <c r="CAH5"/>
      <c r="CAI5"/>
      <c r="CAJ5"/>
      <c r="CAK5"/>
      <c r="CAL5"/>
      <c r="CAM5"/>
      <c r="CAN5"/>
      <c r="CAO5"/>
      <c r="CAP5"/>
      <c r="CAQ5"/>
      <c r="CAR5"/>
      <c r="CAS5"/>
      <c r="CAT5"/>
      <c r="CAU5"/>
      <c r="CAV5"/>
      <c r="CAW5"/>
      <c r="CAX5"/>
      <c r="CAY5"/>
      <c r="CAZ5"/>
      <c r="CBA5"/>
      <c r="CBB5"/>
      <c r="CBC5"/>
      <c r="CBD5"/>
      <c r="CBE5"/>
      <c r="CBF5"/>
      <c r="CBG5"/>
      <c r="CBH5"/>
      <c r="CBI5"/>
      <c r="CBJ5"/>
      <c r="CBK5"/>
      <c r="CBL5"/>
      <c r="CBM5"/>
      <c r="CBN5"/>
      <c r="CBO5"/>
      <c r="CBP5"/>
      <c r="CBQ5"/>
      <c r="CBR5"/>
      <c r="CBS5"/>
      <c r="CBT5"/>
      <c r="CBU5"/>
      <c r="CBV5"/>
      <c r="CBW5"/>
      <c r="CBX5"/>
      <c r="CBY5"/>
      <c r="CBZ5"/>
      <c r="CCA5"/>
      <c r="CCB5"/>
      <c r="CCC5"/>
      <c r="CCD5"/>
      <c r="CCE5"/>
      <c r="CCF5"/>
      <c r="CCG5"/>
      <c r="CCH5"/>
      <c r="CCI5"/>
      <c r="CCJ5"/>
      <c r="CCK5"/>
      <c r="CCL5"/>
      <c r="CCM5"/>
      <c r="CCN5"/>
      <c r="CCO5"/>
      <c r="CCP5"/>
      <c r="CCQ5"/>
      <c r="CCR5"/>
      <c r="CCS5"/>
      <c r="CCT5"/>
      <c r="CCU5"/>
      <c r="CCV5"/>
      <c r="CCW5"/>
      <c r="CCX5"/>
      <c r="CCY5"/>
      <c r="CCZ5"/>
      <c r="CDA5"/>
      <c r="CDB5"/>
      <c r="CDC5"/>
      <c r="CDD5"/>
      <c r="CDE5"/>
      <c r="CDF5"/>
      <c r="CDG5"/>
      <c r="CDH5"/>
      <c r="CDI5"/>
      <c r="CDJ5"/>
      <c r="CDK5"/>
      <c r="CDL5"/>
      <c r="CDM5"/>
      <c r="CDN5"/>
      <c r="CDO5"/>
      <c r="CDP5"/>
      <c r="CDQ5"/>
      <c r="CDR5"/>
      <c r="CDS5"/>
      <c r="CDT5"/>
      <c r="CDU5"/>
      <c r="CDV5"/>
      <c r="CDW5"/>
      <c r="CDX5"/>
      <c r="CDY5"/>
      <c r="CDZ5"/>
      <c r="CEA5"/>
      <c r="CEB5"/>
      <c r="CEC5"/>
      <c r="CED5"/>
      <c r="CEE5"/>
      <c r="CEF5"/>
      <c r="CEG5"/>
      <c r="CEH5"/>
      <c r="CEI5"/>
      <c r="CEJ5"/>
      <c r="CEK5"/>
      <c r="CEL5"/>
      <c r="CEM5"/>
      <c r="CEN5"/>
      <c r="CEO5"/>
      <c r="CEP5"/>
      <c r="CEQ5"/>
      <c r="CER5"/>
      <c r="CES5"/>
      <c r="CET5"/>
      <c r="CEU5"/>
      <c r="CEV5"/>
      <c r="CEW5"/>
      <c r="CEX5"/>
      <c r="CEY5"/>
      <c r="CEZ5"/>
      <c r="CFA5"/>
      <c r="CFB5"/>
      <c r="CFC5"/>
      <c r="CFD5"/>
      <c r="CFE5"/>
      <c r="CFF5"/>
      <c r="CFG5"/>
      <c r="CFH5"/>
      <c r="CFI5"/>
      <c r="CFJ5"/>
      <c r="CFK5"/>
      <c r="CFL5"/>
      <c r="CFM5"/>
      <c r="CFN5"/>
      <c r="CFO5"/>
      <c r="CFP5"/>
      <c r="CFQ5"/>
      <c r="CFR5"/>
      <c r="CFS5"/>
      <c r="CFT5"/>
      <c r="CFU5"/>
      <c r="CFV5"/>
      <c r="CFW5"/>
      <c r="CFX5"/>
      <c r="CFY5"/>
      <c r="CFZ5"/>
      <c r="CGA5"/>
      <c r="CGB5"/>
      <c r="CGC5"/>
      <c r="CGD5"/>
      <c r="CGE5"/>
      <c r="CGF5"/>
      <c r="CGG5"/>
      <c r="CGH5"/>
      <c r="CGI5"/>
      <c r="CGJ5"/>
      <c r="CGK5"/>
      <c r="CGL5"/>
      <c r="CGM5"/>
      <c r="CGN5"/>
      <c r="CGO5"/>
      <c r="CGP5"/>
      <c r="CGQ5"/>
      <c r="CGR5"/>
      <c r="CGS5"/>
      <c r="CGT5"/>
      <c r="CGU5"/>
      <c r="CGV5"/>
      <c r="CGW5"/>
      <c r="CGX5"/>
      <c r="CGY5"/>
      <c r="CGZ5"/>
      <c r="CHA5"/>
      <c r="CHB5"/>
      <c r="CHC5"/>
      <c r="CHD5"/>
      <c r="CHE5"/>
      <c r="CHF5"/>
      <c r="CHG5"/>
      <c r="CHH5"/>
      <c r="CHI5"/>
      <c r="CHJ5"/>
      <c r="CHK5"/>
      <c r="CHL5"/>
      <c r="CHM5"/>
      <c r="CHN5"/>
      <c r="CHO5"/>
      <c r="CHP5"/>
      <c r="CHQ5"/>
      <c r="CHR5"/>
      <c r="CHS5"/>
      <c r="CHT5"/>
      <c r="CHU5"/>
      <c r="CHV5"/>
      <c r="CHW5"/>
      <c r="CHX5"/>
      <c r="CHY5"/>
      <c r="CHZ5"/>
      <c r="CIA5"/>
      <c r="CIB5"/>
      <c r="CIC5"/>
      <c r="CID5"/>
      <c r="CIE5"/>
      <c r="CIF5"/>
      <c r="CIG5"/>
      <c r="CIH5"/>
      <c r="CII5"/>
      <c r="CIJ5"/>
      <c r="CIK5"/>
      <c r="CIL5"/>
      <c r="CIM5"/>
      <c r="CIN5"/>
      <c r="CIO5"/>
      <c r="CIP5"/>
      <c r="CIQ5"/>
      <c r="CIR5"/>
      <c r="CIS5"/>
      <c r="CIT5"/>
      <c r="CIU5"/>
      <c r="CIV5"/>
      <c r="CIW5"/>
      <c r="CIX5"/>
      <c r="CIY5"/>
      <c r="CIZ5"/>
      <c r="CJA5"/>
      <c r="CJB5"/>
      <c r="CJC5"/>
      <c r="CJD5"/>
      <c r="CJE5"/>
      <c r="CJF5"/>
      <c r="CJG5"/>
      <c r="CJH5"/>
      <c r="CJI5"/>
      <c r="CJJ5"/>
      <c r="CJK5"/>
      <c r="CJL5"/>
      <c r="CJM5"/>
      <c r="CJN5"/>
      <c r="CJO5"/>
      <c r="CJP5"/>
      <c r="CJQ5"/>
      <c r="CJR5"/>
      <c r="CJS5"/>
      <c r="CJT5"/>
      <c r="CJU5"/>
      <c r="CJV5"/>
      <c r="CJW5"/>
      <c r="CJX5"/>
      <c r="CJY5"/>
      <c r="CJZ5"/>
      <c r="CKA5"/>
      <c r="CKB5"/>
      <c r="CKC5"/>
      <c r="CKD5"/>
      <c r="CKE5"/>
      <c r="CKF5"/>
      <c r="CKG5"/>
      <c r="CKH5"/>
      <c r="CKI5"/>
      <c r="CKJ5"/>
      <c r="CKK5"/>
      <c r="CKL5"/>
      <c r="CKM5"/>
      <c r="CKN5"/>
      <c r="CKO5"/>
      <c r="CKP5"/>
      <c r="CKQ5"/>
      <c r="CKR5"/>
      <c r="CKS5"/>
      <c r="CKT5"/>
      <c r="CKU5"/>
      <c r="CKV5"/>
      <c r="CKW5"/>
      <c r="CKX5"/>
      <c r="CKY5"/>
      <c r="CKZ5"/>
      <c r="CLA5"/>
      <c r="CLB5"/>
      <c r="CLC5"/>
      <c r="CLD5"/>
      <c r="CLE5"/>
      <c r="CLF5"/>
      <c r="CLG5"/>
      <c r="CLH5"/>
      <c r="CLI5"/>
      <c r="CLJ5"/>
      <c r="CLK5"/>
      <c r="CLL5"/>
      <c r="CLM5"/>
      <c r="CLN5"/>
      <c r="CLO5"/>
      <c r="CLP5"/>
      <c r="CLQ5"/>
      <c r="CLR5"/>
      <c r="CLS5"/>
      <c r="CLT5"/>
      <c r="CLU5"/>
      <c r="CLV5"/>
      <c r="CLW5"/>
      <c r="CLX5"/>
      <c r="CLY5"/>
      <c r="CLZ5"/>
      <c r="CMA5"/>
      <c r="CMB5"/>
      <c r="CMC5"/>
      <c r="CMD5"/>
      <c r="CME5"/>
      <c r="CMF5"/>
      <c r="CMG5"/>
      <c r="CMH5"/>
      <c r="CMI5"/>
      <c r="CMJ5"/>
      <c r="CMK5"/>
      <c r="CML5"/>
      <c r="CMM5"/>
      <c r="CMN5"/>
      <c r="CMO5"/>
      <c r="CMP5"/>
      <c r="CMQ5"/>
      <c r="CMR5"/>
      <c r="CMS5"/>
      <c r="CMT5"/>
      <c r="CMU5"/>
      <c r="CMV5"/>
      <c r="CMW5"/>
      <c r="CMX5"/>
      <c r="CMY5"/>
      <c r="CMZ5"/>
      <c r="CNA5"/>
      <c r="CNB5"/>
      <c r="CNC5"/>
      <c r="CND5"/>
      <c r="CNE5"/>
      <c r="CNF5"/>
      <c r="CNG5"/>
      <c r="CNH5"/>
      <c r="CNI5"/>
      <c r="CNJ5"/>
      <c r="CNK5"/>
      <c r="CNL5"/>
      <c r="CNM5"/>
      <c r="CNN5"/>
      <c r="CNO5"/>
      <c r="CNP5"/>
      <c r="CNQ5"/>
      <c r="CNR5"/>
      <c r="CNS5"/>
      <c r="CNT5"/>
      <c r="CNU5"/>
      <c r="CNV5"/>
      <c r="CNW5"/>
      <c r="CNX5"/>
      <c r="CNY5"/>
      <c r="CNZ5"/>
      <c r="COA5"/>
      <c r="COB5"/>
      <c r="COC5"/>
      <c r="COD5"/>
      <c r="COE5"/>
      <c r="COF5"/>
      <c r="COG5"/>
      <c r="COH5"/>
      <c r="COI5"/>
      <c r="COJ5"/>
      <c r="COK5"/>
      <c r="COL5"/>
      <c r="COM5"/>
      <c r="CON5"/>
      <c r="COO5"/>
      <c r="COP5"/>
      <c r="COQ5"/>
      <c r="COR5"/>
      <c r="COS5"/>
      <c r="COT5"/>
      <c r="COU5"/>
      <c r="COV5"/>
      <c r="COW5"/>
      <c r="COX5"/>
      <c r="COY5"/>
      <c r="COZ5"/>
      <c r="CPA5"/>
      <c r="CPB5"/>
      <c r="CPC5"/>
      <c r="CPD5"/>
      <c r="CPE5"/>
      <c r="CPF5"/>
      <c r="CPG5"/>
      <c r="CPH5"/>
      <c r="CPI5"/>
      <c r="CPJ5"/>
      <c r="CPK5"/>
      <c r="CPL5"/>
      <c r="CPM5"/>
      <c r="CPN5"/>
      <c r="CPO5"/>
      <c r="CPP5"/>
      <c r="CPQ5"/>
      <c r="CPR5"/>
      <c r="CPS5"/>
      <c r="CPT5"/>
      <c r="CPU5"/>
      <c r="CPV5"/>
      <c r="CPW5"/>
      <c r="CPX5"/>
      <c r="CPY5"/>
      <c r="CPZ5"/>
      <c r="CQA5"/>
      <c r="CQB5"/>
      <c r="CQC5"/>
      <c r="CQD5"/>
      <c r="CQE5"/>
      <c r="CQF5"/>
      <c r="CQG5"/>
      <c r="CQH5"/>
      <c r="CQI5"/>
      <c r="CQJ5"/>
      <c r="CQK5"/>
      <c r="CQL5"/>
      <c r="CQM5"/>
      <c r="CQN5"/>
      <c r="CQO5"/>
      <c r="CQP5"/>
      <c r="CQQ5"/>
      <c r="CQR5"/>
      <c r="CQS5"/>
      <c r="CQT5"/>
      <c r="CQU5"/>
      <c r="CQV5"/>
      <c r="CQW5"/>
      <c r="CQX5"/>
      <c r="CQY5"/>
      <c r="CQZ5"/>
      <c r="CRA5"/>
      <c r="CRB5"/>
      <c r="CRC5"/>
      <c r="CRD5"/>
      <c r="CRE5"/>
      <c r="CRF5"/>
      <c r="CRG5"/>
      <c r="CRH5"/>
      <c r="CRI5"/>
      <c r="CRJ5"/>
      <c r="CRK5"/>
      <c r="CRL5"/>
      <c r="CRM5"/>
      <c r="CRN5"/>
      <c r="CRO5"/>
      <c r="CRP5"/>
      <c r="CRQ5"/>
      <c r="CRR5"/>
      <c r="CRS5"/>
      <c r="CRT5"/>
      <c r="CRU5"/>
      <c r="CRV5"/>
      <c r="CRW5"/>
      <c r="CRX5"/>
      <c r="CRY5"/>
      <c r="CRZ5"/>
      <c r="CSA5"/>
      <c r="CSB5"/>
      <c r="CSC5"/>
      <c r="CSD5"/>
      <c r="CSE5"/>
      <c r="CSF5"/>
      <c r="CSG5"/>
      <c r="CSH5"/>
      <c r="CSI5"/>
      <c r="CSJ5"/>
      <c r="CSK5"/>
      <c r="CSL5"/>
      <c r="CSM5"/>
      <c r="CSN5"/>
      <c r="CSO5"/>
      <c r="CSP5"/>
      <c r="CSQ5"/>
      <c r="CSR5"/>
      <c r="CSS5"/>
      <c r="CST5"/>
      <c r="CSU5"/>
      <c r="CSV5"/>
      <c r="CSW5"/>
      <c r="CSX5"/>
      <c r="CSY5"/>
      <c r="CSZ5"/>
      <c r="CTA5"/>
      <c r="CTB5"/>
      <c r="CTC5"/>
      <c r="CTD5"/>
      <c r="CTE5"/>
      <c r="CTF5"/>
      <c r="CTG5"/>
      <c r="CTH5"/>
      <c r="CTI5"/>
      <c r="CTJ5"/>
      <c r="CTK5"/>
      <c r="CTL5"/>
      <c r="CTM5"/>
      <c r="CTN5"/>
      <c r="CTO5"/>
      <c r="CTP5"/>
      <c r="CTQ5"/>
      <c r="CTR5"/>
      <c r="CTS5"/>
      <c r="CTT5"/>
      <c r="CTU5"/>
      <c r="CTV5"/>
      <c r="CTW5"/>
      <c r="CTX5"/>
      <c r="CTY5"/>
      <c r="CTZ5"/>
      <c r="CUA5"/>
      <c r="CUB5"/>
      <c r="CUC5"/>
      <c r="CUD5"/>
      <c r="CUE5"/>
      <c r="CUF5"/>
      <c r="CUG5"/>
      <c r="CUH5"/>
      <c r="CUI5"/>
      <c r="CUJ5"/>
      <c r="CUK5"/>
      <c r="CUL5"/>
      <c r="CUM5"/>
      <c r="CUN5"/>
      <c r="CUO5"/>
      <c r="CUP5"/>
      <c r="CUQ5"/>
      <c r="CUR5"/>
      <c r="CUS5"/>
      <c r="CUT5"/>
      <c r="CUU5"/>
      <c r="CUV5"/>
      <c r="CUW5"/>
      <c r="CUX5"/>
      <c r="CUY5"/>
      <c r="CUZ5"/>
      <c r="CVA5"/>
      <c r="CVB5"/>
      <c r="CVC5"/>
      <c r="CVD5"/>
      <c r="CVE5"/>
      <c r="CVF5"/>
      <c r="CVG5"/>
      <c r="CVH5"/>
      <c r="CVI5"/>
      <c r="CVJ5"/>
      <c r="CVK5"/>
      <c r="CVL5"/>
      <c r="CVM5"/>
      <c r="CVN5"/>
      <c r="CVO5"/>
      <c r="CVP5"/>
      <c r="CVQ5"/>
      <c r="CVR5"/>
      <c r="CVS5"/>
      <c r="CVT5"/>
      <c r="CVU5"/>
      <c r="CVV5"/>
      <c r="CVW5"/>
      <c r="CVX5"/>
      <c r="CVY5"/>
      <c r="CVZ5"/>
      <c r="CWA5"/>
      <c r="CWB5"/>
      <c r="CWC5"/>
      <c r="CWD5"/>
      <c r="CWE5"/>
      <c r="CWF5"/>
      <c r="CWG5"/>
      <c r="CWH5"/>
      <c r="CWI5"/>
      <c r="CWJ5"/>
      <c r="CWK5"/>
      <c r="CWL5"/>
      <c r="CWM5"/>
      <c r="CWN5"/>
      <c r="CWO5"/>
      <c r="CWP5"/>
      <c r="CWQ5"/>
      <c r="CWR5"/>
      <c r="CWS5"/>
      <c r="CWT5"/>
      <c r="CWU5"/>
      <c r="CWV5"/>
      <c r="CWW5"/>
      <c r="CWX5"/>
      <c r="CWY5"/>
      <c r="CWZ5"/>
      <c r="CXA5"/>
      <c r="CXB5"/>
      <c r="CXC5"/>
      <c r="CXD5"/>
      <c r="CXE5"/>
      <c r="CXF5"/>
      <c r="CXG5"/>
      <c r="CXH5"/>
      <c r="CXI5"/>
      <c r="CXJ5"/>
      <c r="CXK5"/>
      <c r="CXL5"/>
      <c r="CXM5"/>
      <c r="CXN5"/>
      <c r="CXO5"/>
      <c r="CXP5"/>
      <c r="CXQ5"/>
      <c r="CXR5"/>
      <c r="CXS5"/>
      <c r="CXT5"/>
      <c r="CXU5"/>
      <c r="CXV5"/>
      <c r="CXW5"/>
      <c r="CXX5"/>
      <c r="CXY5"/>
      <c r="CXZ5"/>
      <c r="CYA5"/>
      <c r="CYB5"/>
      <c r="CYC5"/>
      <c r="CYD5"/>
      <c r="CYE5"/>
      <c r="CYF5"/>
      <c r="CYG5"/>
      <c r="CYH5"/>
      <c r="CYI5"/>
      <c r="CYJ5"/>
      <c r="CYK5"/>
      <c r="CYL5"/>
      <c r="CYM5"/>
      <c r="CYN5"/>
      <c r="CYO5"/>
      <c r="CYP5"/>
      <c r="CYQ5"/>
      <c r="CYR5"/>
      <c r="CYS5"/>
      <c r="CYT5"/>
      <c r="CYU5"/>
      <c r="CYV5"/>
      <c r="CYW5"/>
      <c r="CYX5"/>
      <c r="CYY5"/>
      <c r="CYZ5"/>
      <c r="CZA5"/>
      <c r="CZB5"/>
      <c r="CZC5"/>
      <c r="CZD5"/>
      <c r="CZE5"/>
      <c r="CZF5"/>
      <c r="CZG5"/>
      <c r="CZH5"/>
      <c r="CZI5"/>
      <c r="CZJ5"/>
      <c r="CZK5"/>
      <c r="CZL5"/>
      <c r="CZM5"/>
      <c r="CZN5"/>
      <c r="CZO5"/>
      <c r="CZP5"/>
      <c r="CZQ5"/>
      <c r="CZR5"/>
      <c r="CZS5"/>
      <c r="CZT5"/>
      <c r="CZU5"/>
      <c r="CZV5"/>
      <c r="CZW5"/>
      <c r="CZX5"/>
      <c r="CZY5"/>
      <c r="CZZ5"/>
      <c r="DAA5"/>
      <c r="DAB5"/>
      <c r="DAC5"/>
      <c r="DAD5"/>
      <c r="DAE5"/>
      <c r="DAF5"/>
      <c r="DAG5"/>
      <c r="DAH5"/>
      <c r="DAI5"/>
      <c r="DAJ5"/>
      <c r="DAK5"/>
      <c r="DAL5"/>
      <c r="DAM5"/>
      <c r="DAN5"/>
      <c r="DAO5"/>
      <c r="DAP5"/>
      <c r="DAQ5"/>
      <c r="DAR5"/>
      <c r="DAS5"/>
      <c r="DAT5"/>
      <c r="DAU5"/>
      <c r="DAV5"/>
      <c r="DAW5"/>
      <c r="DAX5"/>
      <c r="DAY5"/>
      <c r="DAZ5"/>
      <c r="DBA5"/>
      <c r="DBB5"/>
      <c r="DBC5"/>
      <c r="DBD5"/>
      <c r="DBE5"/>
      <c r="DBF5"/>
      <c r="DBG5"/>
      <c r="DBH5"/>
      <c r="DBI5"/>
      <c r="DBJ5"/>
      <c r="DBK5"/>
      <c r="DBL5"/>
      <c r="DBM5"/>
      <c r="DBN5"/>
      <c r="DBO5"/>
      <c r="DBP5"/>
      <c r="DBQ5"/>
      <c r="DBR5"/>
      <c r="DBS5"/>
      <c r="DBT5"/>
      <c r="DBU5"/>
      <c r="DBV5"/>
      <c r="DBW5"/>
      <c r="DBX5"/>
      <c r="DBY5"/>
      <c r="DBZ5"/>
      <c r="DCA5"/>
      <c r="DCB5"/>
      <c r="DCC5"/>
      <c r="DCD5"/>
      <c r="DCE5"/>
      <c r="DCF5"/>
      <c r="DCG5"/>
      <c r="DCH5"/>
      <c r="DCI5"/>
      <c r="DCJ5"/>
      <c r="DCK5"/>
      <c r="DCL5"/>
      <c r="DCM5"/>
      <c r="DCN5"/>
      <c r="DCO5"/>
      <c r="DCP5"/>
      <c r="DCQ5"/>
      <c r="DCR5"/>
      <c r="DCS5"/>
      <c r="DCT5"/>
      <c r="DCU5"/>
      <c r="DCV5"/>
      <c r="DCW5"/>
      <c r="DCX5"/>
      <c r="DCY5"/>
      <c r="DCZ5"/>
      <c r="DDA5"/>
      <c r="DDB5"/>
      <c r="DDC5"/>
      <c r="DDD5"/>
      <c r="DDE5"/>
      <c r="DDF5"/>
      <c r="DDG5"/>
      <c r="DDH5"/>
      <c r="DDI5"/>
      <c r="DDJ5"/>
      <c r="DDK5"/>
      <c r="DDL5"/>
      <c r="DDM5"/>
      <c r="DDN5"/>
      <c r="DDO5"/>
      <c r="DDP5"/>
      <c r="DDQ5"/>
      <c r="DDR5"/>
      <c r="DDS5"/>
      <c r="DDT5"/>
      <c r="DDU5"/>
      <c r="DDV5"/>
      <c r="DDW5"/>
      <c r="DDX5"/>
      <c r="DDY5"/>
      <c r="DDZ5"/>
      <c r="DEA5"/>
      <c r="DEB5"/>
      <c r="DEC5"/>
      <c r="DED5"/>
      <c r="DEE5"/>
      <c r="DEF5"/>
      <c r="DEG5"/>
      <c r="DEH5"/>
      <c r="DEI5"/>
      <c r="DEJ5"/>
      <c r="DEK5"/>
      <c r="DEL5"/>
      <c r="DEM5"/>
      <c r="DEN5"/>
      <c r="DEO5"/>
      <c r="DEP5"/>
      <c r="DEQ5"/>
      <c r="DER5"/>
      <c r="DES5"/>
      <c r="DET5"/>
      <c r="DEU5"/>
      <c r="DEV5"/>
      <c r="DEW5"/>
      <c r="DEX5"/>
      <c r="DEY5"/>
      <c r="DEZ5"/>
      <c r="DFA5"/>
      <c r="DFB5"/>
      <c r="DFC5"/>
      <c r="DFD5"/>
      <c r="DFE5"/>
      <c r="DFF5"/>
      <c r="DFG5"/>
      <c r="DFH5"/>
      <c r="DFI5"/>
      <c r="DFJ5"/>
      <c r="DFK5"/>
      <c r="DFL5"/>
      <c r="DFM5"/>
      <c r="DFN5"/>
      <c r="DFO5"/>
      <c r="DFP5"/>
      <c r="DFQ5"/>
      <c r="DFR5"/>
      <c r="DFS5"/>
      <c r="DFT5"/>
      <c r="DFU5"/>
      <c r="DFV5"/>
      <c r="DFW5"/>
      <c r="DFX5"/>
      <c r="DFY5"/>
      <c r="DFZ5"/>
      <c r="DGA5"/>
      <c r="DGB5"/>
      <c r="DGC5"/>
      <c r="DGD5"/>
      <c r="DGE5"/>
      <c r="DGF5"/>
      <c r="DGG5"/>
      <c r="DGH5"/>
      <c r="DGI5"/>
      <c r="DGJ5"/>
      <c r="DGK5"/>
      <c r="DGL5"/>
      <c r="DGM5"/>
      <c r="DGN5"/>
      <c r="DGO5"/>
      <c r="DGP5"/>
      <c r="DGQ5"/>
      <c r="DGR5"/>
      <c r="DGS5"/>
      <c r="DGT5"/>
      <c r="DGU5"/>
      <c r="DGV5"/>
      <c r="DGW5"/>
      <c r="DGX5"/>
      <c r="DGY5"/>
      <c r="DGZ5"/>
      <c r="DHA5"/>
      <c r="DHB5"/>
      <c r="DHC5"/>
      <c r="DHD5"/>
      <c r="DHE5"/>
      <c r="DHF5"/>
      <c r="DHG5"/>
      <c r="DHH5"/>
      <c r="DHI5"/>
      <c r="DHJ5"/>
      <c r="DHK5"/>
      <c r="DHL5"/>
      <c r="DHM5"/>
      <c r="DHN5"/>
      <c r="DHO5"/>
      <c r="DHP5"/>
      <c r="DHQ5"/>
      <c r="DHR5"/>
      <c r="DHS5"/>
      <c r="DHT5"/>
      <c r="DHU5"/>
      <c r="DHV5"/>
      <c r="DHW5"/>
      <c r="DHX5"/>
      <c r="DHY5"/>
      <c r="DHZ5"/>
      <c r="DIA5"/>
      <c r="DIB5"/>
      <c r="DIC5"/>
      <c r="DID5"/>
      <c r="DIE5"/>
      <c r="DIF5"/>
      <c r="DIG5"/>
      <c r="DIH5"/>
      <c r="DII5"/>
      <c r="DIJ5"/>
      <c r="DIK5"/>
      <c r="DIL5"/>
      <c r="DIM5"/>
      <c r="DIN5"/>
      <c r="DIO5"/>
      <c r="DIP5"/>
      <c r="DIQ5"/>
      <c r="DIR5"/>
      <c r="DIS5"/>
      <c r="DIT5"/>
      <c r="DIU5"/>
      <c r="DIV5"/>
      <c r="DIW5"/>
      <c r="DIX5"/>
      <c r="DIY5"/>
      <c r="DIZ5"/>
      <c r="DJA5"/>
      <c r="DJB5"/>
      <c r="DJC5"/>
      <c r="DJD5"/>
      <c r="DJE5"/>
      <c r="DJF5"/>
      <c r="DJG5"/>
      <c r="DJH5"/>
      <c r="DJI5"/>
      <c r="DJJ5"/>
      <c r="DJK5"/>
      <c r="DJL5"/>
      <c r="DJM5"/>
      <c r="DJN5"/>
      <c r="DJO5"/>
      <c r="DJP5"/>
      <c r="DJQ5"/>
      <c r="DJR5"/>
      <c r="DJS5"/>
      <c r="DJT5"/>
      <c r="DJU5"/>
      <c r="DJV5"/>
      <c r="DJW5"/>
      <c r="DJX5"/>
      <c r="DJY5"/>
      <c r="DJZ5"/>
      <c r="DKA5"/>
      <c r="DKB5"/>
      <c r="DKC5"/>
      <c r="DKD5"/>
      <c r="DKE5"/>
      <c r="DKF5"/>
      <c r="DKG5"/>
      <c r="DKH5"/>
      <c r="DKI5"/>
      <c r="DKJ5"/>
      <c r="DKK5"/>
      <c r="DKL5"/>
      <c r="DKM5"/>
      <c r="DKN5"/>
      <c r="DKO5"/>
      <c r="DKP5"/>
      <c r="DKQ5"/>
      <c r="DKR5"/>
      <c r="DKS5"/>
      <c r="DKT5"/>
      <c r="DKU5"/>
      <c r="DKV5"/>
      <c r="DKW5"/>
      <c r="DKX5"/>
      <c r="DKY5"/>
      <c r="DKZ5"/>
      <c r="DLA5"/>
      <c r="DLB5"/>
      <c r="DLC5"/>
      <c r="DLD5"/>
      <c r="DLE5"/>
      <c r="DLF5"/>
      <c r="DLG5"/>
      <c r="DLH5"/>
      <c r="DLI5"/>
      <c r="DLJ5"/>
      <c r="DLK5"/>
      <c r="DLL5"/>
      <c r="DLM5"/>
      <c r="DLN5"/>
      <c r="DLO5"/>
      <c r="DLP5"/>
      <c r="DLQ5"/>
      <c r="DLR5"/>
      <c r="DLS5"/>
      <c r="DLT5"/>
      <c r="DLU5"/>
      <c r="DLV5"/>
      <c r="DLW5"/>
      <c r="DLX5"/>
      <c r="DLY5"/>
      <c r="DLZ5"/>
      <c r="DMA5"/>
      <c r="DMB5"/>
      <c r="DMC5"/>
      <c r="DMD5"/>
      <c r="DME5"/>
      <c r="DMF5"/>
      <c r="DMG5"/>
      <c r="DMH5"/>
      <c r="DMI5"/>
      <c r="DMJ5"/>
      <c r="DMK5"/>
      <c r="DML5"/>
      <c r="DMM5"/>
      <c r="DMN5"/>
      <c r="DMO5"/>
      <c r="DMP5"/>
      <c r="DMQ5"/>
      <c r="DMR5"/>
      <c r="DMS5"/>
      <c r="DMT5"/>
      <c r="DMU5"/>
      <c r="DMV5"/>
      <c r="DMW5"/>
      <c r="DMX5"/>
      <c r="DMY5"/>
      <c r="DMZ5"/>
      <c r="DNA5"/>
      <c r="DNB5"/>
      <c r="DNC5"/>
      <c r="DND5"/>
      <c r="DNE5"/>
      <c r="DNF5"/>
      <c r="DNG5"/>
      <c r="DNH5"/>
      <c r="DNI5"/>
      <c r="DNJ5"/>
      <c r="DNK5"/>
      <c r="DNL5"/>
      <c r="DNM5"/>
      <c r="DNN5"/>
      <c r="DNO5"/>
      <c r="DNP5"/>
      <c r="DNQ5"/>
      <c r="DNR5"/>
      <c r="DNS5"/>
      <c r="DNT5"/>
      <c r="DNU5"/>
      <c r="DNV5"/>
      <c r="DNW5"/>
      <c r="DNX5"/>
      <c r="DNY5"/>
      <c r="DNZ5"/>
      <c r="DOA5"/>
      <c r="DOB5"/>
      <c r="DOC5"/>
      <c r="DOD5"/>
      <c r="DOE5"/>
      <c r="DOF5"/>
      <c r="DOG5"/>
      <c r="DOH5"/>
      <c r="DOI5"/>
      <c r="DOJ5"/>
      <c r="DOK5"/>
      <c r="DOL5"/>
      <c r="DOM5"/>
      <c r="DON5"/>
      <c r="DOO5"/>
      <c r="DOP5"/>
      <c r="DOQ5"/>
      <c r="DOR5"/>
      <c r="DOS5"/>
      <c r="DOT5"/>
      <c r="DOU5"/>
      <c r="DOV5"/>
      <c r="DOW5"/>
      <c r="DOX5"/>
      <c r="DOY5"/>
      <c r="DOZ5"/>
      <c r="DPA5"/>
      <c r="DPB5"/>
      <c r="DPC5"/>
      <c r="DPD5"/>
      <c r="DPE5"/>
      <c r="DPF5"/>
      <c r="DPG5"/>
      <c r="DPH5"/>
      <c r="DPI5"/>
      <c r="DPJ5"/>
      <c r="DPK5"/>
      <c r="DPL5"/>
      <c r="DPM5"/>
      <c r="DPN5"/>
      <c r="DPO5"/>
      <c r="DPP5"/>
      <c r="DPQ5"/>
      <c r="DPR5"/>
      <c r="DPS5"/>
      <c r="DPT5"/>
      <c r="DPU5"/>
      <c r="DPV5"/>
      <c r="DPW5"/>
      <c r="DPX5"/>
      <c r="DPY5"/>
      <c r="DPZ5"/>
      <c r="DQA5"/>
      <c r="DQB5"/>
      <c r="DQC5"/>
      <c r="DQD5"/>
      <c r="DQE5"/>
      <c r="DQF5"/>
      <c r="DQG5"/>
      <c r="DQH5"/>
      <c r="DQI5"/>
      <c r="DQJ5"/>
      <c r="DQK5"/>
      <c r="DQL5"/>
      <c r="DQM5"/>
      <c r="DQN5"/>
      <c r="DQO5"/>
      <c r="DQP5"/>
      <c r="DQQ5"/>
      <c r="DQR5"/>
      <c r="DQS5"/>
      <c r="DQT5"/>
      <c r="DQU5"/>
      <c r="DQV5"/>
      <c r="DQW5"/>
      <c r="DQX5"/>
      <c r="DQY5"/>
      <c r="DQZ5"/>
      <c r="DRA5"/>
      <c r="DRB5"/>
      <c r="DRC5"/>
      <c r="DRD5"/>
      <c r="DRE5"/>
      <c r="DRF5"/>
      <c r="DRG5"/>
      <c r="DRH5"/>
      <c r="DRI5"/>
      <c r="DRJ5"/>
      <c r="DRK5"/>
      <c r="DRL5"/>
      <c r="DRM5"/>
      <c r="DRN5"/>
      <c r="DRO5"/>
      <c r="DRP5"/>
      <c r="DRQ5"/>
      <c r="DRR5"/>
      <c r="DRS5"/>
      <c r="DRT5"/>
      <c r="DRU5"/>
      <c r="DRV5"/>
      <c r="DRW5"/>
      <c r="DRX5"/>
      <c r="DRY5"/>
      <c r="DRZ5"/>
      <c r="DSA5"/>
      <c r="DSB5"/>
      <c r="DSC5"/>
      <c r="DSD5"/>
      <c r="DSE5"/>
      <c r="DSF5"/>
      <c r="DSG5"/>
      <c r="DSH5"/>
      <c r="DSI5"/>
      <c r="DSJ5"/>
      <c r="DSK5"/>
      <c r="DSL5"/>
      <c r="DSM5"/>
      <c r="DSN5"/>
      <c r="DSO5"/>
      <c r="DSP5"/>
      <c r="DSQ5"/>
      <c r="DSR5"/>
      <c r="DSS5"/>
      <c r="DST5"/>
      <c r="DSU5"/>
      <c r="DSV5"/>
      <c r="DSW5"/>
      <c r="DSX5"/>
      <c r="DSY5"/>
      <c r="DSZ5"/>
      <c r="DTA5"/>
      <c r="DTB5"/>
      <c r="DTC5"/>
      <c r="DTD5"/>
      <c r="DTE5"/>
      <c r="DTF5"/>
      <c r="DTG5"/>
      <c r="DTH5"/>
      <c r="DTI5"/>
      <c r="DTJ5"/>
      <c r="DTK5"/>
      <c r="DTL5"/>
      <c r="DTM5"/>
      <c r="DTN5"/>
      <c r="DTO5"/>
      <c r="DTP5"/>
      <c r="DTQ5"/>
      <c r="DTR5"/>
      <c r="DTS5"/>
      <c r="DTT5"/>
      <c r="DTU5"/>
      <c r="DTV5"/>
      <c r="DTW5"/>
      <c r="DTX5"/>
      <c r="DTY5"/>
      <c r="DTZ5"/>
      <c r="DUA5"/>
      <c r="DUB5"/>
      <c r="DUC5"/>
      <c r="DUD5"/>
      <c r="DUE5"/>
      <c r="DUF5"/>
      <c r="DUG5"/>
      <c r="DUH5"/>
      <c r="DUI5"/>
      <c r="DUJ5"/>
      <c r="DUK5"/>
      <c r="DUL5"/>
      <c r="DUM5"/>
      <c r="DUN5"/>
      <c r="DUO5"/>
      <c r="DUP5"/>
      <c r="DUQ5"/>
      <c r="DUR5"/>
      <c r="DUS5"/>
      <c r="DUT5"/>
      <c r="DUU5"/>
      <c r="DUV5"/>
      <c r="DUW5"/>
      <c r="DUX5"/>
      <c r="DUY5"/>
      <c r="DUZ5"/>
      <c r="DVA5"/>
      <c r="DVB5"/>
      <c r="DVC5"/>
      <c r="DVD5"/>
      <c r="DVE5"/>
      <c r="DVF5"/>
      <c r="DVG5"/>
      <c r="DVH5"/>
      <c r="DVI5"/>
      <c r="DVJ5"/>
      <c r="DVK5"/>
      <c r="DVL5"/>
      <c r="DVM5"/>
      <c r="DVN5"/>
      <c r="DVO5"/>
      <c r="DVP5"/>
      <c r="DVQ5"/>
      <c r="DVR5"/>
      <c r="DVS5"/>
      <c r="DVT5"/>
      <c r="DVU5"/>
      <c r="DVV5"/>
      <c r="DVW5"/>
      <c r="DVX5"/>
      <c r="DVY5"/>
      <c r="DVZ5"/>
      <c r="DWA5"/>
      <c r="DWB5"/>
      <c r="DWC5"/>
      <c r="DWD5"/>
      <c r="DWE5"/>
      <c r="DWF5"/>
      <c r="DWG5"/>
      <c r="DWH5"/>
      <c r="DWI5"/>
      <c r="DWJ5"/>
      <c r="DWK5"/>
      <c r="DWL5"/>
      <c r="DWM5"/>
      <c r="DWN5"/>
      <c r="DWO5"/>
      <c r="DWP5"/>
      <c r="DWQ5"/>
      <c r="DWR5"/>
      <c r="DWS5"/>
      <c r="DWT5"/>
      <c r="DWU5"/>
      <c r="DWV5"/>
      <c r="DWW5"/>
      <c r="DWX5"/>
      <c r="DWY5"/>
      <c r="DWZ5"/>
      <c r="DXA5"/>
      <c r="DXB5"/>
      <c r="DXC5"/>
      <c r="DXD5"/>
      <c r="DXE5"/>
      <c r="DXF5"/>
      <c r="DXG5"/>
      <c r="DXH5"/>
      <c r="DXI5"/>
      <c r="DXJ5"/>
      <c r="DXK5"/>
      <c r="DXL5"/>
      <c r="DXM5"/>
      <c r="DXN5"/>
      <c r="DXO5"/>
      <c r="DXP5"/>
      <c r="DXQ5"/>
      <c r="DXR5"/>
      <c r="DXS5"/>
      <c r="DXT5"/>
      <c r="DXU5"/>
      <c r="DXV5"/>
      <c r="DXW5"/>
      <c r="DXX5"/>
      <c r="DXY5"/>
      <c r="DXZ5"/>
      <c r="DYA5"/>
      <c r="DYB5"/>
      <c r="DYC5"/>
      <c r="DYD5"/>
      <c r="DYE5"/>
      <c r="DYF5"/>
      <c r="DYG5"/>
      <c r="DYH5"/>
      <c r="DYI5"/>
      <c r="DYJ5"/>
      <c r="DYK5"/>
      <c r="DYL5"/>
      <c r="DYM5"/>
      <c r="DYN5"/>
      <c r="DYO5"/>
      <c r="DYP5"/>
      <c r="DYQ5"/>
      <c r="DYR5"/>
      <c r="DYS5"/>
      <c r="DYT5"/>
      <c r="DYU5"/>
      <c r="DYV5"/>
      <c r="DYW5"/>
      <c r="DYX5"/>
      <c r="DYY5"/>
      <c r="DYZ5"/>
      <c r="DZA5"/>
      <c r="DZB5"/>
      <c r="DZC5"/>
      <c r="DZD5"/>
      <c r="DZE5"/>
      <c r="DZF5"/>
      <c r="DZG5"/>
      <c r="DZH5"/>
      <c r="DZI5"/>
      <c r="DZJ5"/>
      <c r="DZK5"/>
      <c r="DZL5"/>
      <c r="DZM5"/>
      <c r="DZN5"/>
      <c r="DZO5"/>
      <c r="DZP5"/>
      <c r="DZQ5"/>
      <c r="DZR5"/>
      <c r="DZS5"/>
      <c r="DZT5"/>
      <c r="DZU5"/>
      <c r="DZV5"/>
      <c r="DZW5"/>
      <c r="DZX5"/>
      <c r="DZY5"/>
      <c r="DZZ5"/>
      <c r="EAA5"/>
      <c r="EAB5"/>
      <c r="EAC5"/>
      <c r="EAD5"/>
      <c r="EAE5"/>
      <c r="EAF5"/>
      <c r="EAG5"/>
      <c r="EAH5"/>
      <c r="EAI5"/>
      <c r="EAJ5"/>
      <c r="EAK5"/>
      <c r="EAL5"/>
      <c r="EAM5"/>
      <c r="EAN5"/>
      <c r="EAO5"/>
      <c r="EAP5"/>
      <c r="EAQ5"/>
      <c r="EAR5"/>
      <c r="EAS5"/>
      <c r="EAT5"/>
      <c r="EAU5"/>
      <c r="EAV5"/>
      <c r="EAW5"/>
      <c r="EAX5"/>
      <c r="EAY5"/>
      <c r="EAZ5"/>
      <c r="EBA5"/>
      <c r="EBB5"/>
      <c r="EBC5"/>
      <c r="EBD5"/>
      <c r="EBE5"/>
      <c r="EBF5"/>
      <c r="EBG5"/>
      <c r="EBH5"/>
      <c r="EBI5"/>
      <c r="EBJ5"/>
      <c r="EBK5"/>
      <c r="EBL5"/>
      <c r="EBM5"/>
      <c r="EBN5"/>
      <c r="EBO5"/>
      <c r="EBP5"/>
      <c r="EBQ5"/>
      <c r="EBR5"/>
      <c r="EBS5"/>
      <c r="EBT5"/>
      <c r="EBU5"/>
      <c r="EBV5"/>
      <c r="EBW5"/>
      <c r="EBX5"/>
      <c r="EBY5"/>
      <c r="EBZ5"/>
      <c r="ECA5"/>
      <c r="ECB5"/>
      <c r="ECC5"/>
      <c r="ECD5"/>
      <c r="ECE5"/>
      <c r="ECF5"/>
      <c r="ECG5"/>
      <c r="ECH5"/>
      <c r="ECI5"/>
      <c r="ECJ5"/>
      <c r="ECK5"/>
      <c r="ECL5"/>
      <c r="ECM5"/>
      <c r="ECN5"/>
      <c r="ECO5"/>
      <c r="ECP5"/>
      <c r="ECQ5"/>
      <c r="ECR5"/>
      <c r="ECS5"/>
      <c r="ECT5"/>
      <c r="ECU5"/>
      <c r="ECV5"/>
      <c r="ECW5"/>
      <c r="ECX5"/>
      <c r="ECY5"/>
      <c r="ECZ5"/>
      <c r="EDA5"/>
      <c r="EDB5"/>
      <c r="EDC5"/>
      <c r="EDD5"/>
      <c r="EDE5"/>
      <c r="EDF5"/>
      <c r="EDG5"/>
      <c r="EDH5"/>
      <c r="EDI5"/>
      <c r="EDJ5"/>
      <c r="EDK5"/>
      <c r="EDL5"/>
      <c r="EDM5"/>
      <c r="EDN5"/>
      <c r="EDO5"/>
      <c r="EDP5"/>
      <c r="EDQ5"/>
      <c r="EDR5"/>
      <c r="EDS5"/>
      <c r="EDT5"/>
      <c r="EDU5"/>
      <c r="EDV5"/>
      <c r="EDW5"/>
      <c r="EDX5"/>
      <c r="EDY5"/>
      <c r="EDZ5"/>
      <c r="EEA5"/>
      <c r="EEB5"/>
      <c r="EEC5"/>
      <c r="EED5"/>
      <c r="EEE5"/>
      <c r="EEF5"/>
      <c r="EEG5"/>
      <c r="EEH5"/>
      <c r="EEI5"/>
      <c r="EEJ5"/>
      <c r="EEK5"/>
      <c r="EEL5"/>
      <c r="EEM5"/>
      <c r="EEN5"/>
      <c r="EEO5"/>
      <c r="EEP5"/>
      <c r="EEQ5"/>
      <c r="EER5"/>
      <c r="EES5"/>
      <c r="EET5"/>
      <c r="EEU5"/>
      <c r="EEV5"/>
      <c r="EEW5"/>
      <c r="EEX5"/>
      <c r="EEY5"/>
      <c r="EEZ5"/>
      <c r="EFA5"/>
      <c r="EFB5"/>
      <c r="EFC5"/>
      <c r="EFD5"/>
      <c r="EFE5"/>
      <c r="EFF5"/>
      <c r="EFG5"/>
      <c r="EFH5"/>
      <c r="EFI5"/>
      <c r="EFJ5"/>
      <c r="EFK5"/>
      <c r="EFL5"/>
      <c r="EFM5"/>
      <c r="EFN5"/>
      <c r="EFO5"/>
      <c r="EFP5"/>
      <c r="EFQ5"/>
      <c r="EFR5"/>
      <c r="EFS5"/>
      <c r="EFT5"/>
      <c r="EFU5"/>
      <c r="EFV5"/>
      <c r="EFW5"/>
      <c r="EFX5"/>
      <c r="EFY5"/>
      <c r="EFZ5"/>
      <c r="EGA5"/>
      <c r="EGB5"/>
      <c r="EGC5"/>
      <c r="EGD5"/>
      <c r="EGE5"/>
      <c r="EGF5"/>
      <c r="EGG5"/>
      <c r="EGH5"/>
      <c r="EGI5"/>
      <c r="EGJ5"/>
      <c r="EGK5"/>
      <c r="EGL5"/>
      <c r="EGM5"/>
      <c r="EGN5"/>
      <c r="EGO5"/>
      <c r="EGP5"/>
      <c r="EGQ5"/>
      <c r="EGR5"/>
      <c r="EGS5"/>
      <c r="EGT5"/>
      <c r="EGU5"/>
      <c r="EGV5"/>
      <c r="EGW5"/>
      <c r="EGX5"/>
      <c r="EGY5"/>
      <c r="EGZ5"/>
      <c r="EHA5"/>
      <c r="EHB5"/>
      <c r="EHC5"/>
      <c r="EHD5"/>
      <c r="EHE5"/>
      <c r="EHF5"/>
      <c r="EHG5"/>
      <c r="EHH5"/>
      <c r="EHI5"/>
      <c r="EHJ5"/>
      <c r="EHK5"/>
      <c r="EHL5"/>
      <c r="EHM5"/>
      <c r="EHN5"/>
      <c r="EHO5"/>
      <c r="EHP5"/>
      <c r="EHQ5"/>
      <c r="EHR5"/>
      <c r="EHS5"/>
      <c r="EHT5"/>
      <c r="EHU5"/>
      <c r="EHV5"/>
      <c r="EHW5"/>
      <c r="EHX5"/>
      <c r="EHY5"/>
      <c r="EHZ5"/>
      <c r="EIA5"/>
      <c r="EIB5"/>
      <c r="EIC5"/>
      <c r="EID5"/>
      <c r="EIE5"/>
      <c r="EIF5"/>
      <c r="EIG5"/>
      <c r="EIH5"/>
      <c r="EII5"/>
      <c r="EIJ5"/>
      <c r="EIK5"/>
      <c r="EIL5"/>
      <c r="EIM5"/>
      <c r="EIN5"/>
      <c r="EIO5"/>
      <c r="EIP5"/>
      <c r="EIQ5"/>
      <c r="EIR5"/>
      <c r="EIS5"/>
      <c r="EIT5"/>
      <c r="EIU5"/>
      <c r="EIV5"/>
      <c r="EIW5"/>
      <c r="EIX5"/>
      <c r="EIY5"/>
      <c r="EIZ5"/>
      <c r="EJA5"/>
      <c r="EJB5"/>
      <c r="EJC5"/>
      <c r="EJD5"/>
      <c r="EJE5"/>
      <c r="EJF5"/>
      <c r="EJG5"/>
      <c r="EJH5"/>
      <c r="EJI5"/>
      <c r="EJJ5"/>
      <c r="EJK5"/>
      <c r="EJL5"/>
      <c r="EJM5"/>
      <c r="EJN5"/>
      <c r="EJO5"/>
      <c r="EJP5"/>
      <c r="EJQ5"/>
      <c r="EJR5"/>
      <c r="EJS5"/>
      <c r="EJT5"/>
      <c r="EJU5"/>
      <c r="EJV5"/>
      <c r="EJW5"/>
      <c r="EJX5"/>
      <c r="EJY5"/>
      <c r="EJZ5"/>
      <c r="EKA5"/>
      <c r="EKB5"/>
      <c r="EKC5"/>
      <c r="EKD5"/>
      <c r="EKE5"/>
      <c r="EKF5"/>
      <c r="EKG5"/>
      <c r="EKH5"/>
      <c r="EKI5"/>
      <c r="EKJ5"/>
      <c r="EKK5"/>
      <c r="EKL5"/>
      <c r="EKM5"/>
      <c r="EKN5"/>
      <c r="EKO5"/>
      <c r="EKP5"/>
      <c r="EKQ5"/>
      <c r="EKR5"/>
      <c r="EKS5"/>
      <c r="EKT5"/>
      <c r="EKU5"/>
      <c r="EKV5"/>
      <c r="EKW5"/>
      <c r="EKX5"/>
      <c r="EKY5"/>
      <c r="EKZ5"/>
      <c r="ELA5"/>
      <c r="ELB5"/>
      <c r="ELC5"/>
      <c r="ELD5"/>
      <c r="ELE5"/>
      <c r="ELF5"/>
      <c r="ELG5"/>
      <c r="ELH5"/>
      <c r="ELI5"/>
      <c r="ELJ5"/>
      <c r="ELK5"/>
      <c r="ELL5"/>
      <c r="ELM5"/>
      <c r="ELN5"/>
      <c r="ELO5"/>
      <c r="ELP5"/>
      <c r="ELQ5"/>
      <c r="ELR5"/>
      <c r="ELS5"/>
      <c r="ELT5"/>
      <c r="ELU5"/>
      <c r="ELV5"/>
      <c r="ELW5"/>
      <c r="ELX5"/>
      <c r="ELY5"/>
      <c r="ELZ5"/>
      <c r="EMA5"/>
      <c r="EMB5"/>
      <c r="EMC5"/>
      <c r="EMD5"/>
      <c r="EME5"/>
      <c r="EMF5"/>
      <c r="EMG5"/>
      <c r="EMH5"/>
      <c r="EMI5"/>
      <c r="EMJ5"/>
      <c r="EMK5"/>
      <c r="EML5"/>
      <c r="EMM5"/>
      <c r="EMN5"/>
      <c r="EMO5"/>
      <c r="EMP5"/>
      <c r="EMQ5"/>
      <c r="EMR5"/>
      <c r="EMS5"/>
      <c r="EMT5"/>
      <c r="EMU5"/>
      <c r="EMV5"/>
      <c r="EMW5"/>
      <c r="EMX5"/>
      <c r="EMY5"/>
      <c r="EMZ5"/>
      <c r="ENA5"/>
      <c r="ENB5"/>
      <c r="ENC5"/>
      <c r="END5"/>
      <c r="ENE5"/>
      <c r="ENF5"/>
      <c r="ENG5"/>
      <c r="ENH5"/>
      <c r="ENI5"/>
      <c r="ENJ5"/>
      <c r="ENK5"/>
      <c r="ENL5"/>
      <c r="ENM5"/>
      <c r="ENN5"/>
      <c r="ENO5"/>
      <c r="ENP5"/>
      <c r="ENQ5"/>
      <c r="ENR5"/>
      <c r="ENS5"/>
      <c r="ENT5"/>
      <c r="ENU5"/>
      <c r="ENV5"/>
      <c r="ENW5"/>
      <c r="ENX5"/>
      <c r="ENY5"/>
      <c r="ENZ5"/>
      <c r="EOA5"/>
      <c r="EOB5"/>
      <c r="EOC5"/>
      <c r="EOD5"/>
      <c r="EOE5"/>
      <c r="EOF5"/>
      <c r="EOG5"/>
      <c r="EOH5"/>
      <c r="EOI5"/>
      <c r="EOJ5"/>
      <c r="EOK5"/>
      <c r="EOL5"/>
      <c r="EOM5"/>
      <c r="EON5"/>
      <c r="EOO5"/>
      <c r="EOP5"/>
      <c r="EOQ5"/>
      <c r="EOR5"/>
      <c r="EOS5"/>
      <c r="EOT5"/>
      <c r="EOU5"/>
      <c r="EOV5"/>
      <c r="EOW5"/>
      <c r="EOX5"/>
      <c r="EOY5"/>
      <c r="EOZ5"/>
      <c r="EPA5"/>
      <c r="EPB5"/>
      <c r="EPC5"/>
      <c r="EPD5"/>
      <c r="EPE5"/>
      <c r="EPF5"/>
      <c r="EPG5"/>
      <c r="EPH5"/>
      <c r="EPI5"/>
      <c r="EPJ5"/>
      <c r="EPK5"/>
      <c r="EPL5"/>
      <c r="EPM5"/>
      <c r="EPN5"/>
      <c r="EPO5"/>
      <c r="EPP5"/>
      <c r="EPQ5"/>
      <c r="EPR5"/>
      <c r="EPS5"/>
      <c r="EPT5"/>
      <c r="EPU5"/>
      <c r="EPV5"/>
      <c r="EPW5"/>
      <c r="EPX5"/>
      <c r="EPY5"/>
      <c r="EPZ5"/>
      <c r="EQA5"/>
      <c r="EQB5"/>
      <c r="EQC5"/>
      <c r="EQD5"/>
      <c r="EQE5"/>
      <c r="EQF5"/>
      <c r="EQG5"/>
      <c r="EQH5"/>
      <c r="EQI5"/>
      <c r="EQJ5"/>
      <c r="EQK5"/>
      <c r="EQL5"/>
      <c r="EQM5"/>
      <c r="EQN5"/>
      <c r="EQO5"/>
      <c r="EQP5"/>
      <c r="EQQ5"/>
      <c r="EQR5"/>
      <c r="EQS5"/>
      <c r="EQT5"/>
      <c r="EQU5"/>
      <c r="EQV5"/>
      <c r="EQW5"/>
      <c r="EQX5"/>
      <c r="EQY5"/>
      <c r="EQZ5"/>
      <c r="ERA5"/>
      <c r="ERB5"/>
      <c r="ERC5"/>
      <c r="ERD5"/>
      <c r="ERE5"/>
      <c r="ERF5"/>
      <c r="ERG5"/>
      <c r="ERH5"/>
      <c r="ERI5"/>
      <c r="ERJ5"/>
      <c r="ERK5"/>
      <c r="ERL5"/>
      <c r="ERM5"/>
      <c r="ERN5"/>
      <c r="ERO5"/>
      <c r="ERP5"/>
      <c r="ERQ5"/>
      <c r="ERR5"/>
      <c r="ERS5"/>
      <c r="ERT5"/>
      <c r="ERU5"/>
      <c r="ERV5"/>
      <c r="ERW5"/>
      <c r="ERX5"/>
      <c r="ERY5"/>
      <c r="ERZ5"/>
      <c r="ESA5"/>
      <c r="ESB5"/>
      <c r="ESC5"/>
      <c r="ESD5"/>
      <c r="ESE5"/>
      <c r="ESF5"/>
      <c r="ESG5"/>
      <c r="ESH5"/>
      <c r="ESI5"/>
      <c r="ESJ5"/>
      <c r="ESK5"/>
      <c r="ESL5"/>
      <c r="ESM5"/>
      <c r="ESN5"/>
      <c r="ESO5"/>
      <c r="ESP5"/>
      <c r="ESQ5"/>
      <c r="ESR5"/>
      <c r="ESS5"/>
      <c r="EST5"/>
      <c r="ESU5"/>
      <c r="ESV5"/>
      <c r="ESW5"/>
      <c r="ESX5"/>
      <c r="ESY5"/>
      <c r="ESZ5"/>
      <c r="ETA5"/>
      <c r="ETB5"/>
      <c r="ETC5"/>
      <c r="ETD5"/>
      <c r="ETE5"/>
      <c r="ETF5"/>
      <c r="ETG5"/>
      <c r="ETH5"/>
      <c r="ETI5"/>
      <c r="ETJ5"/>
      <c r="ETK5"/>
      <c r="ETL5"/>
      <c r="ETM5"/>
      <c r="ETN5"/>
      <c r="ETO5"/>
      <c r="ETP5"/>
      <c r="ETQ5"/>
      <c r="ETR5"/>
      <c r="ETS5"/>
      <c r="ETT5"/>
      <c r="ETU5"/>
      <c r="ETV5"/>
      <c r="ETW5"/>
      <c r="ETX5"/>
      <c r="ETY5"/>
      <c r="ETZ5"/>
      <c r="EUA5"/>
      <c r="EUB5"/>
      <c r="EUC5"/>
      <c r="EUD5"/>
      <c r="EUE5"/>
      <c r="EUF5"/>
      <c r="EUG5"/>
      <c r="EUH5"/>
      <c r="EUI5"/>
      <c r="EUJ5"/>
      <c r="EUK5"/>
      <c r="EUL5"/>
      <c r="EUM5"/>
      <c r="EUN5"/>
      <c r="EUO5"/>
      <c r="EUP5"/>
      <c r="EUQ5"/>
      <c r="EUR5"/>
      <c r="EUS5"/>
      <c r="EUT5"/>
      <c r="EUU5"/>
      <c r="EUV5"/>
      <c r="EUW5"/>
      <c r="EUX5"/>
      <c r="EUY5"/>
      <c r="EUZ5"/>
      <c r="EVA5"/>
      <c r="EVB5"/>
      <c r="EVC5"/>
      <c r="EVD5"/>
      <c r="EVE5"/>
      <c r="EVF5"/>
      <c r="EVG5"/>
      <c r="EVH5"/>
      <c r="EVI5"/>
      <c r="EVJ5"/>
      <c r="EVK5"/>
      <c r="EVL5"/>
      <c r="EVM5"/>
      <c r="EVN5"/>
      <c r="EVO5"/>
      <c r="EVP5"/>
      <c r="EVQ5"/>
      <c r="EVR5"/>
      <c r="EVS5"/>
      <c r="EVT5"/>
      <c r="EVU5"/>
      <c r="EVV5"/>
      <c r="EVW5"/>
      <c r="EVX5"/>
      <c r="EVY5"/>
      <c r="EVZ5"/>
      <c r="EWA5"/>
      <c r="EWB5"/>
      <c r="EWC5"/>
      <c r="EWD5"/>
      <c r="EWE5"/>
      <c r="EWF5"/>
      <c r="EWG5"/>
      <c r="EWH5"/>
      <c r="EWI5"/>
      <c r="EWJ5"/>
      <c r="EWK5"/>
      <c r="EWL5"/>
      <c r="EWM5"/>
      <c r="EWN5"/>
      <c r="EWO5"/>
      <c r="EWP5"/>
      <c r="EWQ5"/>
      <c r="EWR5"/>
      <c r="EWS5"/>
      <c r="EWT5"/>
      <c r="EWU5"/>
      <c r="EWV5"/>
      <c r="EWW5"/>
      <c r="EWX5"/>
      <c r="EWY5"/>
      <c r="EWZ5"/>
      <c r="EXA5"/>
      <c r="EXB5"/>
      <c r="EXC5"/>
      <c r="EXD5"/>
      <c r="EXE5"/>
      <c r="EXF5"/>
      <c r="EXG5"/>
      <c r="EXH5"/>
      <c r="EXI5"/>
      <c r="EXJ5"/>
      <c r="EXK5"/>
      <c r="EXL5"/>
      <c r="EXM5"/>
      <c r="EXN5"/>
      <c r="EXO5"/>
      <c r="EXP5"/>
      <c r="EXQ5"/>
      <c r="EXR5"/>
      <c r="EXS5"/>
      <c r="EXT5"/>
      <c r="EXU5"/>
      <c r="EXV5"/>
      <c r="EXW5"/>
      <c r="EXX5"/>
      <c r="EXY5"/>
      <c r="EXZ5"/>
      <c r="EYA5"/>
      <c r="EYB5"/>
      <c r="EYC5"/>
      <c r="EYD5"/>
      <c r="EYE5"/>
      <c r="EYF5"/>
      <c r="EYG5"/>
      <c r="EYH5"/>
      <c r="EYI5"/>
      <c r="EYJ5"/>
      <c r="EYK5"/>
      <c r="EYL5"/>
      <c r="EYM5"/>
      <c r="EYN5"/>
      <c r="EYO5"/>
      <c r="EYP5"/>
      <c r="EYQ5"/>
      <c r="EYR5"/>
      <c r="EYS5"/>
      <c r="EYT5"/>
      <c r="EYU5"/>
      <c r="EYV5"/>
      <c r="EYW5"/>
      <c r="EYX5"/>
      <c r="EYY5"/>
      <c r="EYZ5"/>
      <c r="EZA5"/>
      <c r="EZB5"/>
      <c r="EZC5"/>
      <c r="EZD5"/>
      <c r="EZE5"/>
      <c r="EZF5"/>
      <c r="EZG5"/>
      <c r="EZH5"/>
      <c r="EZI5"/>
      <c r="EZJ5"/>
      <c r="EZK5"/>
      <c r="EZL5"/>
      <c r="EZM5"/>
      <c r="EZN5"/>
      <c r="EZO5"/>
      <c r="EZP5"/>
      <c r="EZQ5"/>
      <c r="EZR5"/>
      <c r="EZS5"/>
      <c r="EZT5"/>
      <c r="EZU5"/>
      <c r="EZV5"/>
      <c r="EZW5"/>
      <c r="EZX5"/>
      <c r="EZY5"/>
      <c r="EZZ5"/>
      <c r="FAA5"/>
      <c r="FAB5"/>
      <c r="FAC5"/>
      <c r="FAD5"/>
      <c r="FAE5"/>
      <c r="FAF5"/>
      <c r="FAG5"/>
      <c r="FAH5"/>
      <c r="FAI5"/>
      <c r="FAJ5"/>
      <c r="FAK5"/>
      <c r="FAL5"/>
      <c r="FAM5"/>
      <c r="FAN5"/>
      <c r="FAO5"/>
      <c r="FAP5"/>
      <c r="FAQ5"/>
      <c r="FAR5"/>
      <c r="FAS5"/>
      <c r="FAT5"/>
      <c r="FAU5"/>
      <c r="FAV5"/>
      <c r="FAW5"/>
      <c r="FAX5"/>
      <c r="FAY5"/>
      <c r="FAZ5"/>
      <c r="FBA5"/>
      <c r="FBB5"/>
      <c r="FBC5"/>
      <c r="FBD5"/>
      <c r="FBE5"/>
      <c r="FBF5"/>
      <c r="FBG5"/>
      <c r="FBH5"/>
      <c r="FBI5"/>
      <c r="FBJ5"/>
      <c r="FBK5"/>
      <c r="FBL5"/>
      <c r="FBM5"/>
      <c r="FBN5"/>
      <c r="FBO5"/>
      <c r="FBP5"/>
      <c r="FBQ5"/>
      <c r="FBR5"/>
      <c r="FBS5"/>
      <c r="FBT5"/>
      <c r="FBU5"/>
      <c r="FBV5"/>
      <c r="FBW5"/>
      <c r="FBX5"/>
      <c r="FBY5"/>
      <c r="FBZ5"/>
      <c r="FCA5"/>
      <c r="FCB5"/>
      <c r="FCC5"/>
      <c r="FCD5"/>
      <c r="FCE5"/>
      <c r="FCF5"/>
      <c r="FCG5"/>
      <c r="FCH5"/>
      <c r="FCI5"/>
      <c r="FCJ5"/>
      <c r="FCK5"/>
      <c r="FCL5"/>
      <c r="FCM5"/>
      <c r="FCN5"/>
      <c r="FCO5"/>
      <c r="FCP5"/>
      <c r="FCQ5"/>
      <c r="FCR5"/>
      <c r="FCS5"/>
      <c r="FCT5"/>
      <c r="FCU5"/>
      <c r="FCV5"/>
      <c r="FCW5"/>
      <c r="FCX5"/>
      <c r="FCY5"/>
      <c r="FCZ5"/>
      <c r="FDA5"/>
      <c r="FDB5"/>
      <c r="FDC5"/>
      <c r="FDD5"/>
      <c r="FDE5"/>
      <c r="FDF5"/>
      <c r="FDG5"/>
      <c r="FDH5"/>
      <c r="FDI5"/>
      <c r="FDJ5"/>
      <c r="FDK5"/>
      <c r="FDL5"/>
      <c r="FDM5"/>
      <c r="FDN5"/>
      <c r="FDO5"/>
      <c r="FDP5"/>
      <c r="FDQ5"/>
      <c r="FDR5"/>
      <c r="FDS5"/>
      <c r="FDT5"/>
      <c r="FDU5"/>
      <c r="FDV5"/>
      <c r="FDW5"/>
      <c r="FDX5"/>
      <c r="FDY5"/>
      <c r="FDZ5"/>
      <c r="FEA5"/>
      <c r="FEB5"/>
      <c r="FEC5"/>
      <c r="FED5"/>
      <c r="FEE5"/>
      <c r="FEF5"/>
      <c r="FEG5"/>
      <c r="FEH5"/>
      <c r="FEI5"/>
      <c r="FEJ5"/>
      <c r="FEK5"/>
      <c r="FEL5"/>
      <c r="FEM5"/>
      <c r="FEN5"/>
      <c r="FEO5"/>
      <c r="FEP5"/>
      <c r="FEQ5"/>
      <c r="FER5"/>
      <c r="FES5"/>
      <c r="FET5"/>
      <c r="FEU5"/>
      <c r="FEV5"/>
      <c r="FEW5"/>
      <c r="FEX5"/>
      <c r="FEY5"/>
      <c r="FEZ5"/>
      <c r="FFA5"/>
      <c r="FFB5"/>
      <c r="FFC5"/>
      <c r="FFD5"/>
      <c r="FFE5"/>
      <c r="FFF5"/>
      <c r="FFG5"/>
      <c r="FFH5"/>
      <c r="FFI5"/>
      <c r="FFJ5"/>
      <c r="FFK5"/>
      <c r="FFL5"/>
      <c r="FFM5"/>
      <c r="FFN5"/>
      <c r="FFO5"/>
      <c r="FFP5"/>
      <c r="FFQ5"/>
      <c r="FFR5"/>
      <c r="FFS5"/>
      <c r="FFT5"/>
      <c r="FFU5"/>
      <c r="FFV5"/>
      <c r="FFW5"/>
      <c r="FFX5"/>
      <c r="FFY5"/>
      <c r="FFZ5"/>
      <c r="FGA5"/>
      <c r="FGB5"/>
      <c r="FGC5"/>
      <c r="FGD5"/>
      <c r="FGE5"/>
      <c r="FGF5"/>
      <c r="FGG5"/>
      <c r="FGH5"/>
      <c r="FGI5"/>
      <c r="FGJ5"/>
      <c r="FGK5"/>
      <c r="FGL5"/>
      <c r="FGM5"/>
      <c r="FGN5"/>
      <c r="FGO5"/>
      <c r="FGP5"/>
      <c r="FGQ5"/>
      <c r="FGR5"/>
      <c r="FGS5"/>
      <c r="FGT5"/>
      <c r="FGU5"/>
      <c r="FGV5"/>
      <c r="FGW5"/>
      <c r="FGX5"/>
      <c r="FGY5"/>
      <c r="FGZ5"/>
      <c r="FHA5"/>
      <c r="FHB5"/>
      <c r="FHC5"/>
      <c r="FHD5"/>
      <c r="FHE5"/>
      <c r="FHF5"/>
      <c r="FHG5"/>
      <c r="FHH5"/>
      <c r="FHI5"/>
      <c r="FHJ5"/>
      <c r="FHK5"/>
      <c r="FHL5"/>
      <c r="FHM5"/>
      <c r="FHN5"/>
      <c r="FHO5"/>
      <c r="FHP5"/>
      <c r="FHQ5"/>
      <c r="FHR5"/>
      <c r="FHS5"/>
      <c r="FHT5"/>
      <c r="FHU5"/>
      <c r="FHV5"/>
      <c r="FHW5"/>
      <c r="FHX5"/>
      <c r="FHY5"/>
      <c r="FHZ5"/>
      <c r="FIA5"/>
      <c r="FIB5"/>
      <c r="FIC5"/>
      <c r="FID5"/>
      <c r="FIE5"/>
      <c r="FIF5"/>
      <c r="FIG5"/>
      <c r="FIH5"/>
      <c r="FII5"/>
      <c r="FIJ5"/>
      <c r="FIK5"/>
      <c r="FIL5"/>
      <c r="FIM5"/>
      <c r="FIN5"/>
      <c r="FIO5"/>
      <c r="FIP5"/>
      <c r="FIQ5"/>
      <c r="FIR5"/>
      <c r="FIS5"/>
      <c r="FIT5"/>
      <c r="FIU5"/>
      <c r="FIV5"/>
      <c r="FIW5"/>
      <c r="FIX5"/>
      <c r="FIY5"/>
      <c r="FIZ5"/>
      <c r="FJA5"/>
      <c r="FJB5"/>
      <c r="FJC5"/>
      <c r="FJD5"/>
      <c r="FJE5"/>
      <c r="FJF5"/>
      <c r="FJG5"/>
      <c r="FJH5"/>
      <c r="FJI5"/>
      <c r="FJJ5"/>
      <c r="FJK5"/>
      <c r="FJL5"/>
      <c r="FJM5"/>
      <c r="FJN5"/>
      <c r="FJO5"/>
      <c r="FJP5"/>
      <c r="FJQ5"/>
      <c r="FJR5"/>
      <c r="FJS5"/>
      <c r="FJT5"/>
      <c r="FJU5"/>
      <c r="FJV5"/>
      <c r="FJW5"/>
      <c r="FJX5"/>
      <c r="FJY5"/>
      <c r="FJZ5"/>
      <c r="FKA5"/>
      <c r="FKB5"/>
      <c r="FKC5"/>
      <c r="FKD5"/>
      <c r="FKE5"/>
      <c r="FKF5"/>
      <c r="FKG5"/>
      <c r="FKH5"/>
      <c r="FKI5"/>
      <c r="FKJ5"/>
      <c r="FKK5"/>
      <c r="FKL5"/>
      <c r="FKM5"/>
      <c r="FKN5"/>
      <c r="FKO5"/>
      <c r="FKP5"/>
      <c r="FKQ5"/>
      <c r="FKR5"/>
      <c r="FKS5"/>
      <c r="FKT5"/>
      <c r="FKU5"/>
      <c r="FKV5"/>
      <c r="FKW5"/>
      <c r="FKX5"/>
      <c r="FKY5"/>
      <c r="FKZ5"/>
      <c r="FLA5"/>
      <c r="FLB5"/>
      <c r="FLC5"/>
      <c r="FLD5"/>
      <c r="FLE5"/>
      <c r="FLF5"/>
      <c r="FLG5"/>
      <c r="FLH5"/>
      <c r="FLI5"/>
      <c r="FLJ5"/>
      <c r="FLK5"/>
      <c r="FLL5"/>
      <c r="FLM5"/>
      <c r="FLN5"/>
      <c r="FLO5"/>
      <c r="FLP5"/>
      <c r="FLQ5"/>
      <c r="FLR5"/>
      <c r="FLS5"/>
      <c r="FLT5"/>
      <c r="FLU5"/>
      <c r="FLV5"/>
      <c r="FLW5"/>
      <c r="FLX5"/>
      <c r="FLY5"/>
      <c r="FLZ5"/>
      <c r="FMA5"/>
      <c r="FMB5"/>
      <c r="FMC5"/>
      <c r="FMD5"/>
      <c r="FME5"/>
      <c r="FMF5"/>
      <c r="FMG5"/>
      <c r="FMH5"/>
      <c r="FMI5"/>
      <c r="FMJ5"/>
      <c r="FMK5"/>
      <c r="FML5"/>
      <c r="FMM5"/>
      <c r="FMN5"/>
      <c r="FMO5"/>
      <c r="FMP5"/>
      <c r="FMQ5"/>
      <c r="FMR5"/>
      <c r="FMS5"/>
      <c r="FMT5"/>
      <c r="FMU5"/>
      <c r="FMV5"/>
      <c r="FMW5"/>
      <c r="FMX5"/>
      <c r="FMY5"/>
      <c r="FMZ5"/>
      <c r="FNA5"/>
      <c r="FNB5"/>
      <c r="FNC5"/>
      <c r="FND5"/>
      <c r="FNE5"/>
      <c r="FNF5"/>
      <c r="FNG5"/>
      <c r="FNH5"/>
      <c r="FNI5"/>
      <c r="FNJ5"/>
      <c r="FNK5"/>
      <c r="FNL5"/>
      <c r="FNM5"/>
      <c r="FNN5"/>
      <c r="FNO5"/>
      <c r="FNP5"/>
      <c r="FNQ5"/>
      <c r="FNR5"/>
      <c r="FNS5"/>
      <c r="FNT5"/>
      <c r="FNU5"/>
      <c r="FNV5"/>
      <c r="FNW5"/>
      <c r="FNX5"/>
      <c r="FNY5"/>
      <c r="FNZ5"/>
      <c r="FOA5"/>
      <c r="FOB5"/>
      <c r="FOC5"/>
      <c r="FOD5"/>
      <c r="FOE5"/>
      <c r="FOF5"/>
      <c r="FOG5"/>
      <c r="FOH5"/>
      <c r="FOI5"/>
      <c r="FOJ5"/>
      <c r="FOK5"/>
      <c r="FOL5"/>
      <c r="FOM5"/>
      <c r="FON5"/>
      <c r="FOO5"/>
      <c r="FOP5"/>
      <c r="FOQ5"/>
      <c r="FOR5"/>
      <c r="FOS5"/>
      <c r="FOT5"/>
      <c r="FOU5"/>
      <c r="FOV5"/>
      <c r="FOW5"/>
      <c r="FOX5"/>
      <c r="FOY5"/>
      <c r="FOZ5"/>
      <c r="FPA5"/>
      <c r="FPB5"/>
      <c r="FPC5"/>
      <c r="FPD5"/>
      <c r="FPE5"/>
      <c r="FPF5"/>
      <c r="FPG5"/>
      <c r="FPH5"/>
      <c r="FPI5"/>
      <c r="FPJ5"/>
      <c r="FPK5"/>
      <c r="FPL5"/>
      <c r="FPM5"/>
      <c r="FPN5"/>
      <c r="FPO5"/>
      <c r="FPP5"/>
      <c r="FPQ5"/>
      <c r="FPR5"/>
      <c r="FPS5"/>
      <c r="FPT5"/>
      <c r="FPU5"/>
      <c r="FPV5"/>
      <c r="FPW5"/>
      <c r="FPX5"/>
      <c r="FPY5"/>
      <c r="FPZ5"/>
      <c r="FQA5"/>
      <c r="FQB5"/>
      <c r="FQC5"/>
      <c r="FQD5"/>
      <c r="FQE5"/>
      <c r="FQF5"/>
      <c r="FQG5"/>
      <c r="FQH5"/>
      <c r="FQI5"/>
      <c r="FQJ5"/>
      <c r="FQK5"/>
      <c r="FQL5"/>
      <c r="FQM5"/>
      <c r="FQN5"/>
      <c r="FQO5"/>
      <c r="FQP5"/>
      <c r="FQQ5"/>
      <c r="FQR5"/>
      <c r="FQS5"/>
      <c r="FQT5"/>
      <c r="FQU5"/>
      <c r="FQV5"/>
      <c r="FQW5"/>
      <c r="FQX5"/>
      <c r="FQY5"/>
      <c r="FQZ5"/>
      <c r="FRA5"/>
      <c r="FRB5"/>
      <c r="FRC5"/>
      <c r="FRD5"/>
      <c r="FRE5"/>
      <c r="FRF5"/>
      <c r="FRG5"/>
      <c r="FRH5"/>
      <c r="FRI5"/>
      <c r="FRJ5"/>
      <c r="FRK5"/>
      <c r="FRL5"/>
      <c r="FRM5"/>
      <c r="FRN5"/>
      <c r="FRO5"/>
      <c r="FRP5"/>
      <c r="FRQ5"/>
      <c r="FRR5"/>
      <c r="FRS5"/>
      <c r="FRT5"/>
      <c r="FRU5"/>
      <c r="FRV5"/>
      <c r="FRW5"/>
      <c r="FRX5"/>
      <c r="FRY5"/>
      <c r="FRZ5"/>
      <c r="FSA5"/>
      <c r="FSB5"/>
      <c r="FSC5"/>
      <c r="FSD5"/>
      <c r="FSE5"/>
      <c r="FSF5"/>
      <c r="FSG5"/>
      <c r="FSH5"/>
      <c r="FSI5"/>
      <c r="FSJ5"/>
      <c r="FSK5"/>
      <c r="FSL5"/>
      <c r="FSM5"/>
      <c r="FSN5"/>
      <c r="FSO5"/>
      <c r="FSP5"/>
      <c r="FSQ5"/>
      <c r="FSR5"/>
      <c r="FSS5"/>
      <c r="FST5"/>
      <c r="FSU5"/>
      <c r="FSV5"/>
      <c r="FSW5"/>
      <c r="FSX5"/>
      <c r="FSY5"/>
      <c r="FSZ5"/>
      <c r="FTA5"/>
      <c r="FTB5"/>
      <c r="FTC5"/>
      <c r="FTD5"/>
      <c r="FTE5"/>
      <c r="FTF5"/>
      <c r="FTG5"/>
      <c r="FTH5"/>
      <c r="FTI5"/>
      <c r="FTJ5"/>
      <c r="FTK5"/>
      <c r="FTL5"/>
      <c r="FTM5"/>
      <c r="FTN5"/>
      <c r="FTO5"/>
      <c r="FTP5"/>
      <c r="FTQ5"/>
      <c r="FTR5"/>
      <c r="FTS5"/>
      <c r="FTT5"/>
      <c r="FTU5"/>
      <c r="FTV5"/>
      <c r="FTW5"/>
      <c r="FTX5"/>
      <c r="FTY5"/>
      <c r="FTZ5"/>
      <c r="FUA5"/>
      <c r="FUB5"/>
      <c r="FUC5"/>
      <c r="FUD5"/>
      <c r="FUE5"/>
      <c r="FUF5"/>
      <c r="FUG5"/>
      <c r="FUH5"/>
      <c r="FUI5"/>
      <c r="FUJ5"/>
      <c r="FUK5"/>
      <c r="FUL5"/>
      <c r="FUM5"/>
      <c r="FUN5"/>
      <c r="FUO5"/>
      <c r="FUP5"/>
      <c r="FUQ5"/>
      <c r="FUR5"/>
      <c r="FUS5"/>
      <c r="FUT5"/>
      <c r="FUU5"/>
      <c r="FUV5"/>
      <c r="FUW5"/>
      <c r="FUX5"/>
      <c r="FUY5"/>
      <c r="FUZ5"/>
      <c r="FVA5"/>
      <c r="FVB5"/>
      <c r="FVC5"/>
      <c r="FVD5"/>
      <c r="FVE5"/>
      <c r="FVF5"/>
      <c r="FVG5"/>
      <c r="FVH5"/>
      <c r="FVI5"/>
      <c r="FVJ5"/>
      <c r="FVK5"/>
      <c r="FVL5"/>
      <c r="FVM5"/>
      <c r="FVN5"/>
      <c r="FVO5"/>
      <c r="FVP5"/>
      <c r="FVQ5"/>
      <c r="FVR5"/>
      <c r="FVS5"/>
      <c r="FVT5"/>
      <c r="FVU5"/>
      <c r="FVV5"/>
      <c r="FVW5"/>
      <c r="FVX5"/>
      <c r="FVY5"/>
      <c r="FVZ5"/>
      <c r="FWA5"/>
      <c r="FWB5"/>
      <c r="FWC5"/>
      <c r="FWD5"/>
      <c r="FWE5"/>
      <c r="FWF5"/>
      <c r="FWG5"/>
      <c r="FWH5"/>
      <c r="FWI5"/>
      <c r="FWJ5"/>
      <c r="FWK5"/>
      <c r="FWL5"/>
      <c r="FWM5"/>
      <c r="FWN5"/>
      <c r="FWO5"/>
      <c r="FWP5"/>
      <c r="FWQ5"/>
      <c r="FWR5"/>
      <c r="FWS5"/>
      <c r="FWT5"/>
      <c r="FWU5"/>
      <c r="FWV5"/>
      <c r="FWW5"/>
      <c r="FWX5"/>
      <c r="FWY5"/>
      <c r="FWZ5"/>
      <c r="FXA5"/>
      <c r="FXB5"/>
      <c r="FXC5"/>
      <c r="FXD5"/>
      <c r="FXE5"/>
      <c r="FXF5"/>
      <c r="FXG5"/>
      <c r="FXH5"/>
      <c r="FXI5"/>
      <c r="FXJ5"/>
      <c r="FXK5"/>
      <c r="FXL5"/>
      <c r="FXM5"/>
      <c r="FXN5"/>
      <c r="FXO5"/>
      <c r="FXP5"/>
      <c r="FXQ5"/>
      <c r="FXR5"/>
      <c r="FXS5"/>
      <c r="FXT5"/>
      <c r="FXU5"/>
      <c r="FXV5"/>
      <c r="FXW5"/>
      <c r="FXX5"/>
      <c r="FXY5"/>
      <c r="FXZ5"/>
      <c r="FYA5"/>
      <c r="FYB5"/>
      <c r="FYC5"/>
      <c r="FYD5"/>
      <c r="FYE5"/>
      <c r="FYF5"/>
      <c r="FYG5"/>
      <c r="FYH5"/>
      <c r="FYI5"/>
      <c r="FYJ5"/>
      <c r="FYK5"/>
      <c r="FYL5"/>
      <c r="FYM5"/>
      <c r="FYN5"/>
      <c r="FYO5"/>
      <c r="FYP5"/>
      <c r="FYQ5"/>
      <c r="FYR5"/>
      <c r="FYS5"/>
      <c r="FYT5"/>
      <c r="FYU5"/>
      <c r="FYV5"/>
      <c r="FYW5"/>
      <c r="FYX5"/>
      <c r="FYY5"/>
      <c r="FYZ5"/>
      <c r="FZA5"/>
      <c r="FZB5"/>
      <c r="FZC5"/>
      <c r="FZD5"/>
      <c r="FZE5"/>
      <c r="FZF5"/>
      <c r="FZG5"/>
      <c r="FZH5"/>
      <c r="FZI5"/>
      <c r="FZJ5"/>
      <c r="FZK5"/>
      <c r="FZL5"/>
      <c r="FZM5"/>
      <c r="FZN5"/>
      <c r="FZO5"/>
      <c r="FZP5"/>
      <c r="FZQ5"/>
      <c r="FZR5"/>
      <c r="FZS5"/>
      <c r="FZT5"/>
      <c r="FZU5"/>
      <c r="FZV5"/>
      <c r="FZW5"/>
      <c r="FZX5"/>
      <c r="FZY5"/>
      <c r="FZZ5"/>
      <c r="GAA5"/>
      <c r="GAB5"/>
      <c r="GAC5"/>
      <c r="GAD5"/>
      <c r="GAE5"/>
      <c r="GAF5"/>
      <c r="GAG5"/>
      <c r="GAH5"/>
      <c r="GAI5"/>
      <c r="GAJ5"/>
      <c r="GAK5"/>
      <c r="GAL5"/>
      <c r="GAM5"/>
      <c r="GAN5"/>
      <c r="GAO5"/>
      <c r="GAP5"/>
      <c r="GAQ5"/>
      <c r="GAR5"/>
      <c r="GAS5"/>
      <c r="GAT5"/>
      <c r="GAU5"/>
      <c r="GAV5"/>
      <c r="GAW5"/>
      <c r="GAX5"/>
      <c r="GAY5"/>
      <c r="GAZ5"/>
      <c r="GBA5"/>
      <c r="GBB5"/>
      <c r="GBC5"/>
      <c r="GBD5"/>
      <c r="GBE5"/>
      <c r="GBF5"/>
      <c r="GBG5"/>
      <c r="GBH5"/>
      <c r="GBI5"/>
      <c r="GBJ5"/>
      <c r="GBK5"/>
      <c r="GBL5"/>
      <c r="GBM5"/>
      <c r="GBN5"/>
      <c r="GBO5"/>
      <c r="GBP5"/>
      <c r="GBQ5"/>
      <c r="GBR5"/>
      <c r="GBS5"/>
      <c r="GBT5"/>
      <c r="GBU5"/>
      <c r="GBV5"/>
      <c r="GBW5"/>
      <c r="GBX5"/>
      <c r="GBY5"/>
      <c r="GBZ5"/>
      <c r="GCA5"/>
      <c r="GCB5"/>
      <c r="GCC5"/>
      <c r="GCD5"/>
      <c r="GCE5"/>
      <c r="GCF5"/>
      <c r="GCG5"/>
      <c r="GCH5"/>
      <c r="GCI5"/>
      <c r="GCJ5"/>
      <c r="GCK5"/>
      <c r="GCL5"/>
      <c r="GCM5"/>
      <c r="GCN5"/>
      <c r="GCO5"/>
      <c r="GCP5"/>
      <c r="GCQ5"/>
      <c r="GCR5"/>
      <c r="GCS5"/>
      <c r="GCT5"/>
      <c r="GCU5"/>
      <c r="GCV5"/>
      <c r="GCW5"/>
      <c r="GCX5"/>
      <c r="GCY5"/>
      <c r="GCZ5"/>
      <c r="GDA5"/>
      <c r="GDB5"/>
      <c r="GDC5"/>
      <c r="GDD5"/>
      <c r="GDE5"/>
      <c r="GDF5"/>
      <c r="GDG5"/>
      <c r="GDH5"/>
      <c r="GDI5"/>
      <c r="GDJ5"/>
      <c r="GDK5"/>
      <c r="GDL5"/>
      <c r="GDM5"/>
      <c r="GDN5"/>
      <c r="GDO5"/>
      <c r="GDP5"/>
      <c r="GDQ5"/>
      <c r="GDR5"/>
      <c r="GDS5"/>
      <c r="GDT5"/>
      <c r="GDU5"/>
      <c r="GDV5"/>
      <c r="GDW5"/>
      <c r="GDX5"/>
      <c r="GDY5"/>
      <c r="GDZ5"/>
      <c r="GEA5"/>
      <c r="GEB5"/>
      <c r="GEC5"/>
      <c r="GED5"/>
      <c r="GEE5"/>
      <c r="GEF5"/>
      <c r="GEG5"/>
      <c r="GEH5"/>
      <c r="GEI5"/>
      <c r="GEJ5"/>
      <c r="GEK5"/>
      <c r="GEL5"/>
      <c r="GEM5"/>
      <c r="GEN5"/>
      <c r="GEO5"/>
      <c r="GEP5"/>
      <c r="GEQ5"/>
      <c r="GER5"/>
      <c r="GES5"/>
      <c r="GET5"/>
      <c r="GEU5"/>
      <c r="GEV5"/>
      <c r="GEW5"/>
      <c r="GEX5"/>
      <c r="GEY5"/>
      <c r="GEZ5"/>
      <c r="GFA5"/>
      <c r="GFB5"/>
      <c r="GFC5"/>
      <c r="GFD5"/>
      <c r="GFE5"/>
      <c r="GFF5"/>
      <c r="GFG5"/>
      <c r="GFH5"/>
      <c r="GFI5"/>
      <c r="GFJ5"/>
      <c r="GFK5"/>
      <c r="GFL5"/>
      <c r="GFM5"/>
      <c r="GFN5"/>
      <c r="GFO5"/>
      <c r="GFP5"/>
      <c r="GFQ5"/>
      <c r="GFR5"/>
      <c r="GFS5"/>
      <c r="GFT5"/>
      <c r="GFU5"/>
      <c r="GFV5"/>
      <c r="GFW5"/>
      <c r="GFX5"/>
      <c r="GFY5"/>
      <c r="GFZ5"/>
      <c r="GGA5"/>
      <c r="GGB5"/>
      <c r="GGC5"/>
      <c r="GGD5"/>
      <c r="GGE5"/>
      <c r="GGF5"/>
      <c r="GGG5"/>
      <c r="GGH5"/>
      <c r="GGI5"/>
      <c r="GGJ5"/>
      <c r="GGK5"/>
      <c r="GGL5"/>
      <c r="GGM5"/>
      <c r="GGN5"/>
      <c r="GGO5"/>
      <c r="GGP5"/>
      <c r="GGQ5"/>
      <c r="GGR5"/>
      <c r="GGS5"/>
      <c r="GGT5"/>
      <c r="GGU5"/>
      <c r="GGV5"/>
      <c r="GGW5"/>
      <c r="GGX5"/>
      <c r="GGY5"/>
      <c r="GGZ5"/>
      <c r="GHA5"/>
      <c r="GHB5"/>
      <c r="GHC5"/>
      <c r="GHD5"/>
      <c r="GHE5"/>
      <c r="GHF5"/>
      <c r="GHG5"/>
      <c r="GHH5"/>
      <c r="GHI5"/>
      <c r="GHJ5"/>
      <c r="GHK5"/>
      <c r="GHL5"/>
      <c r="GHM5"/>
      <c r="GHN5"/>
      <c r="GHO5"/>
      <c r="GHP5"/>
      <c r="GHQ5"/>
      <c r="GHR5"/>
      <c r="GHS5"/>
      <c r="GHT5"/>
      <c r="GHU5"/>
      <c r="GHV5"/>
      <c r="GHW5"/>
      <c r="GHX5"/>
      <c r="GHY5"/>
      <c r="GHZ5"/>
      <c r="GIA5"/>
      <c r="GIB5"/>
      <c r="GIC5"/>
      <c r="GID5"/>
      <c r="GIE5"/>
      <c r="GIF5"/>
      <c r="GIG5"/>
      <c r="GIH5"/>
      <c r="GII5"/>
      <c r="GIJ5"/>
      <c r="GIK5"/>
      <c r="GIL5"/>
      <c r="GIM5"/>
      <c r="GIN5"/>
      <c r="GIO5"/>
      <c r="GIP5"/>
      <c r="GIQ5"/>
      <c r="GIR5"/>
      <c r="GIS5"/>
      <c r="GIT5"/>
      <c r="GIU5"/>
      <c r="GIV5"/>
      <c r="GIW5"/>
      <c r="GIX5"/>
      <c r="GIY5"/>
      <c r="GIZ5"/>
      <c r="GJA5"/>
      <c r="GJB5"/>
      <c r="GJC5"/>
      <c r="GJD5"/>
      <c r="GJE5"/>
      <c r="GJF5"/>
      <c r="GJG5"/>
      <c r="GJH5"/>
      <c r="GJI5"/>
      <c r="GJJ5"/>
      <c r="GJK5"/>
      <c r="GJL5"/>
      <c r="GJM5"/>
      <c r="GJN5"/>
      <c r="GJO5"/>
      <c r="GJP5"/>
      <c r="GJQ5"/>
      <c r="GJR5"/>
      <c r="GJS5"/>
      <c r="GJT5"/>
      <c r="GJU5"/>
      <c r="GJV5"/>
      <c r="GJW5"/>
      <c r="GJX5"/>
      <c r="GJY5"/>
      <c r="GJZ5"/>
      <c r="GKA5"/>
      <c r="GKB5"/>
      <c r="GKC5"/>
      <c r="GKD5"/>
      <c r="GKE5"/>
      <c r="GKF5"/>
      <c r="GKG5"/>
      <c r="GKH5"/>
      <c r="GKI5"/>
      <c r="GKJ5"/>
      <c r="GKK5"/>
      <c r="GKL5"/>
      <c r="GKM5"/>
      <c r="GKN5"/>
      <c r="GKO5"/>
      <c r="GKP5"/>
      <c r="GKQ5"/>
      <c r="GKR5"/>
      <c r="GKS5"/>
      <c r="GKT5"/>
      <c r="GKU5"/>
      <c r="GKV5"/>
      <c r="GKW5"/>
      <c r="GKX5"/>
      <c r="GKY5"/>
      <c r="GKZ5"/>
      <c r="GLA5"/>
      <c r="GLB5"/>
      <c r="GLC5"/>
      <c r="GLD5"/>
      <c r="GLE5"/>
      <c r="GLF5"/>
      <c r="GLG5"/>
      <c r="GLH5"/>
      <c r="GLI5"/>
      <c r="GLJ5"/>
      <c r="GLK5"/>
      <c r="GLL5"/>
      <c r="GLM5"/>
      <c r="GLN5"/>
      <c r="GLO5"/>
      <c r="GLP5"/>
      <c r="GLQ5"/>
      <c r="GLR5"/>
      <c r="GLS5"/>
      <c r="GLT5"/>
      <c r="GLU5"/>
      <c r="GLV5"/>
      <c r="GLW5"/>
      <c r="GLX5"/>
      <c r="GLY5"/>
      <c r="GLZ5"/>
      <c r="GMA5"/>
      <c r="GMB5"/>
      <c r="GMC5"/>
      <c r="GMD5"/>
      <c r="GME5"/>
      <c r="GMF5"/>
      <c r="GMG5"/>
      <c r="GMH5"/>
      <c r="GMI5"/>
      <c r="GMJ5"/>
      <c r="GMK5"/>
      <c r="GML5"/>
      <c r="GMM5"/>
      <c r="GMN5"/>
      <c r="GMO5"/>
      <c r="GMP5"/>
      <c r="GMQ5"/>
      <c r="GMR5"/>
      <c r="GMS5"/>
      <c r="GMT5"/>
      <c r="GMU5"/>
      <c r="GMV5"/>
      <c r="GMW5"/>
      <c r="GMX5"/>
      <c r="GMY5"/>
      <c r="GMZ5"/>
      <c r="GNA5"/>
      <c r="GNB5"/>
      <c r="GNC5"/>
      <c r="GND5"/>
      <c r="GNE5"/>
      <c r="GNF5"/>
      <c r="GNG5"/>
      <c r="GNH5"/>
      <c r="GNI5"/>
      <c r="GNJ5"/>
      <c r="GNK5"/>
      <c r="GNL5"/>
      <c r="GNM5"/>
      <c r="GNN5"/>
      <c r="GNO5"/>
      <c r="GNP5"/>
      <c r="GNQ5"/>
      <c r="GNR5"/>
      <c r="GNS5"/>
      <c r="GNT5"/>
      <c r="GNU5"/>
      <c r="GNV5"/>
      <c r="GNW5"/>
      <c r="GNX5"/>
      <c r="GNY5"/>
      <c r="GNZ5"/>
      <c r="GOA5"/>
      <c r="GOB5"/>
      <c r="GOC5"/>
      <c r="GOD5"/>
      <c r="GOE5"/>
      <c r="GOF5"/>
      <c r="GOG5"/>
      <c r="GOH5"/>
      <c r="GOI5"/>
      <c r="GOJ5"/>
      <c r="GOK5"/>
      <c r="GOL5"/>
      <c r="GOM5"/>
      <c r="GON5"/>
      <c r="GOO5"/>
      <c r="GOP5"/>
      <c r="GOQ5"/>
      <c r="GOR5"/>
      <c r="GOS5"/>
      <c r="GOT5"/>
      <c r="GOU5"/>
      <c r="GOV5"/>
      <c r="GOW5"/>
      <c r="GOX5"/>
      <c r="GOY5"/>
      <c r="GOZ5"/>
      <c r="GPA5"/>
      <c r="GPB5"/>
      <c r="GPC5"/>
      <c r="GPD5"/>
      <c r="GPE5"/>
      <c r="GPF5"/>
      <c r="GPG5"/>
      <c r="GPH5"/>
      <c r="GPI5"/>
      <c r="GPJ5"/>
      <c r="GPK5"/>
      <c r="GPL5"/>
      <c r="GPM5"/>
      <c r="GPN5"/>
      <c r="GPO5"/>
      <c r="GPP5"/>
      <c r="GPQ5"/>
      <c r="GPR5"/>
      <c r="GPS5"/>
      <c r="GPT5"/>
      <c r="GPU5"/>
      <c r="GPV5"/>
      <c r="GPW5"/>
      <c r="GPX5"/>
      <c r="GPY5"/>
      <c r="GPZ5"/>
      <c r="GQA5"/>
      <c r="GQB5"/>
      <c r="GQC5"/>
      <c r="GQD5"/>
      <c r="GQE5"/>
      <c r="GQF5"/>
      <c r="GQG5"/>
      <c r="GQH5"/>
      <c r="GQI5"/>
      <c r="GQJ5"/>
      <c r="GQK5"/>
      <c r="GQL5"/>
      <c r="GQM5"/>
      <c r="GQN5"/>
      <c r="GQO5"/>
      <c r="GQP5"/>
      <c r="GQQ5"/>
      <c r="GQR5"/>
      <c r="GQS5"/>
      <c r="GQT5"/>
      <c r="GQU5"/>
      <c r="GQV5"/>
      <c r="GQW5"/>
      <c r="GQX5"/>
      <c r="GQY5"/>
      <c r="GQZ5"/>
      <c r="GRA5"/>
      <c r="GRB5"/>
      <c r="GRC5"/>
      <c r="GRD5"/>
      <c r="GRE5"/>
      <c r="GRF5"/>
      <c r="GRG5"/>
      <c r="GRH5"/>
      <c r="GRI5"/>
      <c r="GRJ5"/>
      <c r="GRK5"/>
      <c r="GRL5"/>
      <c r="GRM5"/>
      <c r="GRN5"/>
      <c r="GRO5"/>
      <c r="GRP5"/>
      <c r="GRQ5"/>
      <c r="GRR5"/>
      <c r="GRS5"/>
      <c r="GRT5"/>
      <c r="GRU5"/>
      <c r="GRV5"/>
      <c r="GRW5"/>
      <c r="GRX5"/>
      <c r="GRY5"/>
      <c r="GRZ5"/>
      <c r="GSA5"/>
      <c r="GSB5"/>
      <c r="GSC5"/>
      <c r="GSD5"/>
      <c r="GSE5"/>
      <c r="GSF5"/>
      <c r="GSG5"/>
      <c r="GSH5"/>
      <c r="GSI5"/>
      <c r="GSJ5"/>
      <c r="GSK5"/>
      <c r="GSL5"/>
      <c r="GSM5"/>
      <c r="GSN5"/>
      <c r="GSO5"/>
      <c r="GSP5"/>
      <c r="GSQ5"/>
      <c r="GSR5"/>
      <c r="GSS5"/>
      <c r="GST5"/>
      <c r="GSU5"/>
      <c r="GSV5"/>
      <c r="GSW5"/>
      <c r="GSX5"/>
      <c r="GSY5"/>
      <c r="GSZ5"/>
      <c r="GTA5"/>
      <c r="GTB5"/>
      <c r="GTC5"/>
      <c r="GTD5"/>
      <c r="GTE5"/>
      <c r="GTF5"/>
      <c r="GTG5"/>
      <c r="GTH5"/>
      <c r="GTI5"/>
      <c r="GTJ5"/>
      <c r="GTK5"/>
      <c r="GTL5"/>
      <c r="GTM5"/>
      <c r="GTN5"/>
      <c r="GTO5"/>
      <c r="GTP5"/>
      <c r="GTQ5"/>
      <c r="GTR5"/>
      <c r="GTS5"/>
      <c r="GTT5"/>
      <c r="GTU5"/>
      <c r="GTV5"/>
      <c r="GTW5"/>
      <c r="GTX5"/>
      <c r="GTY5"/>
      <c r="GTZ5"/>
      <c r="GUA5"/>
      <c r="GUB5"/>
      <c r="GUC5"/>
      <c r="GUD5"/>
      <c r="GUE5"/>
      <c r="GUF5"/>
      <c r="GUG5"/>
      <c r="GUH5"/>
      <c r="GUI5"/>
      <c r="GUJ5"/>
      <c r="GUK5"/>
      <c r="GUL5"/>
      <c r="GUM5"/>
      <c r="GUN5"/>
      <c r="GUO5"/>
      <c r="GUP5"/>
      <c r="GUQ5"/>
      <c r="GUR5"/>
      <c r="GUS5"/>
      <c r="GUT5"/>
      <c r="GUU5"/>
      <c r="GUV5"/>
      <c r="GUW5"/>
      <c r="GUX5"/>
      <c r="GUY5"/>
      <c r="GUZ5"/>
      <c r="GVA5"/>
      <c r="GVB5"/>
      <c r="GVC5"/>
      <c r="GVD5"/>
      <c r="GVE5"/>
      <c r="GVF5"/>
      <c r="GVG5"/>
      <c r="GVH5"/>
      <c r="GVI5"/>
      <c r="GVJ5"/>
      <c r="GVK5"/>
      <c r="GVL5"/>
      <c r="GVM5"/>
      <c r="GVN5"/>
      <c r="GVO5"/>
      <c r="GVP5"/>
      <c r="GVQ5"/>
      <c r="GVR5"/>
      <c r="GVS5"/>
      <c r="GVT5"/>
      <c r="GVU5"/>
      <c r="GVV5"/>
      <c r="GVW5"/>
      <c r="GVX5"/>
      <c r="GVY5"/>
      <c r="GVZ5"/>
      <c r="GWA5"/>
      <c r="GWB5"/>
      <c r="GWC5"/>
      <c r="GWD5"/>
      <c r="GWE5"/>
      <c r="GWF5"/>
      <c r="GWG5"/>
      <c r="GWH5"/>
      <c r="GWI5"/>
      <c r="GWJ5"/>
      <c r="GWK5"/>
      <c r="GWL5"/>
      <c r="GWM5"/>
      <c r="GWN5"/>
      <c r="GWO5"/>
      <c r="GWP5"/>
      <c r="GWQ5"/>
      <c r="GWR5"/>
      <c r="GWS5"/>
      <c r="GWT5"/>
      <c r="GWU5"/>
      <c r="GWV5"/>
      <c r="GWW5"/>
      <c r="GWX5"/>
      <c r="GWY5"/>
      <c r="GWZ5"/>
      <c r="GXA5"/>
      <c r="GXB5"/>
      <c r="GXC5"/>
      <c r="GXD5"/>
      <c r="GXE5"/>
      <c r="GXF5"/>
      <c r="GXG5"/>
      <c r="GXH5"/>
      <c r="GXI5"/>
      <c r="GXJ5"/>
      <c r="GXK5"/>
      <c r="GXL5"/>
      <c r="GXM5"/>
      <c r="GXN5"/>
      <c r="GXO5"/>
      <c r="GXP5"/>
      <c r="GXQ5"/>
      <c r="GXR5"/>
      <c r="GXS5"/>
      <c r="GXT5"/>
      <c r="GXU5"/>
      <c r="GXV5"/>
      <c r="GXW5"/>
      <c r="GXX5"/>
      <c r="GXY5"/>
      <c r="GXZ5"/>
      <c r="GYA5"/>
      <c r="GYB5"/>
      <c r="GYC5"/>
      <c r="GYD5"/>
      <c r="GYE5"/>
      <c r="GYF5"/>
      <c r="GYG5"/>
      <c r="GYH5"/>
      <c r="GYI5"/>
      <c r="GYJ5"/>
      <c r="GYK5"/>
      <c r="GYL5"/>
      <c r="GYM5"/>
      <c r="GYN5"/>
      <c r="GYO5"/>
      <c r="GYP5"/>
      <c r="GYQ5"/>
      <c r="GYR5"/>
      <c r="GYS5"/>
      <c r="GYT5"/>
      <c r="GYU5"/>
      <c r="GYV5"/>
      <c r="GYW5"/>
      <c r="GYX5"/>
      <c r="GYY5"/>
      <c r="GYZ5"/>
      <c r="GZA5"/>
      <c r="GZB5"/>
      <c r="GZC5"/>
      <c r="GZD5"/>
      <c r="GZE5"/>
      <c r="GZF5"/>
      <c r="GZG5"/>
      <c r="GZH5"/>
      <c r="GZI5"/>
      <c r="GZJ5"/>
      <c r="GZK5"/>
      <c r="GZL5"/>
      <c r="GZM5"/>
      <c r="GZN5"/>
      <c r="GZO5"/>
      <c r="GZP5"/>
      <c r="GZQ5"/>
      <c r="GZR5"/>
      <c r="GZS5"/>
      <c r="GZT5"/>
      <c r="GZU5"/>
      <c r="GZV5"/>
      <c r="GZW5"/>
      <c r="GZX5"/>
      <c r="GZY5"/>
      <c r="GZZ5"/>
      <c r="HAA5"/>
      <c r="HAB5"/>
      <c r="HAC5"/>
      <c r="HAD5"/>
      <c r="HAE5"/>
      <c r="HAF5"/>
      <c r="HAG5"/>
      <c r="HAH5"/>
      <c r="HAI5"/>
      <c r="HAJ5"/>
      <c r="HAK5"/>
      <c r="HAL5"/>
      <c r="HAM5"/>
      <c r="HAN5"/>
      <c r="HAO5"/>
      <c r="HAP5"/>
      <c r="HAQ5"/>
      <c r="HAR5"/>
      <c r="HAS5"/>
      <c r="HAT5"/>
      <c r="HAU5"/>
      <c r="HAV5"/>
      <c r="HAW5"/>
      <c r="HAX5"/>
      <c r="HAY5"/>
      <c r="HAZ5"/>
      <c r="HBA5"/>
      <c r="HBB5"/>
      <c r="HBC5"/>
      <c r="HBD5"/>
      <c r="HBE5"/>
      <c r="HBF5"/>
      <c r="HBG5"/>
      <c r="HBH5"/>
      <c r="HBI5"/>
      <c r="HBJ5"/>
      <c r="HBK5"/>
      <c r="HBL5"/>
      <c r="HBM5"/>
      <c r="HBN5"/>
      <c r="HBO5"/>
      <c r="HBP5"/>
      <c r="HBQ5"/>
      <c r="HBR5"/>
      <c r="HBS5"/>
      <c r="HBT5"/>
      <c r="HBU5"/>
      <c r="HBV5"/>
      <c r="HBW5"/>
      <c r="HBX5"/>
      <c r="HBY5"/>
      <c r="HBZ5"/>
      <c r="HCA5"/>
      <c r="HCB5"/>
      <c r="HCC5"/>
      <c r="HCD5"/>
      <c r="HCE5"/>
      <c r="HCF5"/>
      <c r="HCG5"/>
      <c r="HCH5"/>
      <c r="HCI5"/>
      <c r="HCJ5"/>
      <c r="HCK5"/>
      <c r="HCL5"/>
      <c r="HCM5"/>
      <c r="HCN5"/>
      <c r="HCO5"/>
      <c r="HCP5"/>
      <c r="HCQ5"/>
      <c r="HCR5"/>
      <c r="HCS5"/>
      <c r="HCT5"/>
      <c r="HCU5"/>
      <c r="HCV5"/>
      <c r="HCW5"/>
      <c r="HCX5"/>
      <c r="HCY5"/>
      <c r="HCZ5"/>
      <c r="HDA5"/>
      <c r="HDB5"/>
      <c r="HDC5"/>
      <c r="HDD5"/>
      <c r="HDE5"/>
      <c r="HDF5"/>
      <c r="HDG5"/>
      <c r="HDH5"/>
      <c r="HDI5"/>
      <c r="HDJ5"/>
      <c r="HDK5"/>
      <c r="HDL5"/>
      <c r="HDM5"/>
      <c r="HDN5"/>
      <c r="HDO5"/>
      <c r="HDP5"/>
      <c r="HDQ5"/>
      <c r="HDR5"/>
      <c r="HDS5"/>
      <c r="HDT5"/>
      <c r="HDU5"/>
      <c r="HDV5"/>
      <c r="HDW5"/>
      <c r="HDX5"/>
      <c r="HDY5"/>
      <c r="HDZ5"/>
      <c r="HEA5"/>
      <c r="HEB5"/>
      <c r="HEC5"/>
      <c r="HED5"/>
      <c r="HEE5"/>
      <c r="HEF5"/>
      <c r="HEG5"/>
      <c r="HEH5"/>
      <c r="HEI5"/>
      <c r="HEJ5"/>
      <c r="HEK5"/>
      <c r="HEL5"/>
      <c r="HEM5"/>
      <c r="HEN5"/>
      <c r="HEO5"/>
      <c r="HEP5"/>
      <c r="HEQ5"/>
      <c r="HER5"/>
      <c r="HES5"/>
      <c r="HET5"/>
      <c r="HEU5"/>
      <c r="HEV5"/>
      <c r="HEW5"/>
      <c r="HEX5"/>
      <c r="HEY5"/>
      <c r="HEZ5"/>
      <c r="HFA5"/>
      <c r="HFB5"/>
      <c r="HFC5"/>
      <c r="HFD5"/>
      <c r="HFE5"/>
      <c r="HFF5"/>
      <c r="HFG5"/>
      <c r="HFH5"/>
      <c r="HFI5"/>
      <c r="HFJ5"/>
      <c r="HFK5"/>
      <c r="HFL5"/>
      <c r="HFM5"/>
      <c r="HFN5"/>
      <c r="HFO5"/>
      <c r="HFP5"/>
      <c r="HFQ5"/>
      <c r="HFR5"/>
      <c r="HFS5"/>
      <c r="HFT5"/>
      <c r="HFU5"/>
      <c r="HFV5"/>
      <c r="HFW5"/>
      <c r="HFX5"/>
      <c r="HFY5"/>
      <c r="HFZ5"/>
      <c r="HGA5"/>
      <c r="HGB5"/>
      <c r="HGC5"/>
      <c r="HGD5"/>
      <c r="HGE5"/>
      <c r="HGF5"/>
      <c r="HGG5"/>
      <c r="HGH5"/>
      <c r="HGI5"/>
      <c r="HGJ5"/>
      <c r="HGK5"/>
      <c r="HGL5"/>
      <c r="HGM5"/>
      <c r="HGN5"/>
      <c r="HGO5"/>
      <c r="HGP5"/>
      <c r="HGQ5"/>
      <c r="HGR5"/>
      <c r="HGS5"/>
      <c r="HGT5"/>
      <c r="HGU5"/>
      <c r="HGV5"/>
      <c r="HGW5"/>
      <c r="HGX5"/>
      <c r="HGY5"/>
      <c r="HGZ5"/>
      <c r="HHA5"/>
      <c r="HHB5"/>
      <c r="HHC5"/>
      <c r="HHD5"/>
      <c r="HHE5"/>
      <c r="HHF5"/>
      <c r="HHG5"/>
      <c r="HHH5"/>
      <c r="HHI5"/>
      <c r="HHJ5"/>
      <c r="HHK5"/>
      <c r="HHL5"/>
      <c r="HHM5"/>
      <c r="HHN5"/>
      <c r="HHO5"/>
      <c r="HHP5"/>
      <c r="HHQ5"/>
      <c r="HHR5"/>
      <c r="HHS5"/>
      <c r="HHT5"/>
      <c r="HHU5"/>
      <c r="HHV5"/>
      <c r="HHW5"/>
      <c r="HHX5"/>
      <c r="HHY5"/>
      <c r="HHZ5"/>
      <c r="HIA5"/>
      <c r="HIB5"/>
      <c r="HIC5"/>
      <c r="HID5"/>
      <c r="HIE5"/>
      <c r="HIF5"/>
      <c r="HIG5"/>
      <c r="HIH5"/>
      <c r="HII5"/>
      <c r="HIJ5"/>
      <c r="HIK5"/>
      <c r="HIL5"/>
      <c r="HIM5"/>
      <c r="HIN5"/>
      <c r="HIO5"/>
      <c r="HIP5"/>
      <c r="HIQ5"/>
      <c r="HIR5"/>
      <c r="HIS5"/>
      <c r="HIT5"/>
      <c r="HIU5"/>
      <c r="HIV5"/>
      <c r="HIW5"/>
      <c r="HIX5"/>
      <c r="HIY5"/>
      <c r="HIZ5"/>
      <c r="HJA5"/>
      <c r="HJB5"/>
      <c r="HJC5"/>
      <c r="HJD5"/>
      <c r="HJE5"/>
      <c r="HJF5"/>
      <c r="HJG5"/>
      <c r="HJH5"/>
      <c r="HJI5"/>
      <c r="HJJ5"/>
      <c r="HJK5"/>
      <c r="HJL5"/>
      <c r="HJM5"/>
      <c r="HJN5"/>
      <c r="HJO5"/>
      <c r="HJP5"/>
      <c r="HJQ5"/>
      <c r="HJR5"/>
      <c r="HJS5"/>
      <c r="HJT5"/>
      <c r="HJU5"/>
      <c r="HJV5"/>
      <c r="HJW5"/>
      <c r="HJX5"/>
      <c r="HJY5"/>
      <c r="HJZ5"/>
      <c r="HKA5"/>
      <c r="HKB5"/>
      <c r="HKC5"/>
      <c r="HKD5"/>
      <c r="HKE5"/>
      <c r="HKF5"/>
      <c r="HKG5"/>
      <c r="HKH5"/>
      <c r="HKI5"/>
      <c r="HKJ5"/>
      <c r="HKK5"/>
      <c r="HKL5"/>
      <c r="HKM5"/>
      <c r="HKN5"/>
      <c r="HKO5"/>
      <c r="HKP5"/>
      <c r="HKQ5"/>
      <c r="HKR5"/>
      <c r="HKS5"/>
      <c r="HKT5"/>
      <c r="HKU5"/>
      <c r="HKV5"/>
      <c r="HKW5"/>
      <c r="HKX5"/>
      <c r="HKY5"/>
      <c r="HKZ5"/>
      <c r="HLA5"/>
      <c r="HLB5"/>
      <c r="HLC5"/>
      <c r="HLD5"/>
      <c r="HLE5"/>
      <c r="HLF5"/>
      <c r="HLG5"/>
      <c r="HLH5"/>
      <c r="HLI5"/>
      <c r="HLJ5"/>
      <c r="HLK5"/>
      <c r="HLL5"/>
      <c r="HLM5"/>
      <c r="HLN5"/>
      <c r="HLO5"/>
      <c r="HLP5"/>
      <c r="HLQ5"/>
      <c r="HLR5"/>
      <c r="HLS5"/>
      <c r="HLT5"/>
      <c r="HLU5"/>
      <c r="HLV5"/>
      <c r="HLW5"/>
      <c r="HLX5"/>
      <c r="HLY5"/>
      <c r="HLZ5"/>
      <c r="HMA5"/>
      <c r="HMB5"/>
      <c r="HMC5"/>
      <c r="HMD5"/>
      <c r="HME5"/>
      <c r="HMF5"/>
      <c r="HMG5"/>
      <c r="HMH5"/>
      <c r="HMI5"/>
      <c r="HMJ5"/>
      <c r="HMK5"/>
      <c r="HML5"/>
      <c r="HMM5"/>
      <c r="HMN5"/>
      <c r="HMO5"/>
      <c r="HMP5"/>
      <c r="HMQ5"/>
      <c r="HMR5"/>
      <c r="HMS5"/>
      <c r="HMT5"/>
      <c r="HMU5"/>
      <c r="HMV5"/>
      <c r="HMW5"/>
      <c r="HMX5"/>
      <c r="HMY5"/>
      <c r="HMZ5"/>
      <c r="HNA5"/>
      <c r="HNB5"/>
      <c r="HNC5"/>
      <c r="HND5"/>
      <c r="HNE5"/>
      <c r="HNF5"/>
      <c r="HNG5"/>
      <c r="HNH5"/>
      <c r="HNI5"/>
      <c r="HNJ5"/>
      <c r="HNK5"/>
      <c r="HNL5"/>
      <c r="HNM5"/>
      <c r="HNN5"/>
      <c r="HNO5"/>
      <c r="HNP5"/>
      <c r="HNQ5"/>
      <c r="HNR5"/>
      <c r="HNS5"/>
      <c r="HNT5"/>
      <c r="HNU5"/>
      <c r="HNV5"/>
      <c r="HNW5"/>
      <c r="HNX5"/>
      <c r="HNY5"/>
      <c r="HNZ5"/>
      <c r="HOA5"/>
      <c r="HOB5"/>
      <c r="HOC5"/>
      <c r="HOD5"/>
      <c r="HOE5"/>
      <c r="HOF5"/>
      <c r="HOG5"/>
      <c r="HOH5"/>
      <c r="HOI5"/>
      <c r="HOJ5"/>
      <c r="HOK5"/>
      <c r="HOL5"/>
      <c r="HOM5"/>
      <c r="HON5"/>
      <c r="HOO5"/>
      <c r="HOP5"/>
      <c r="HOQ5"/>
      <c r="HOR5"/>
      <c r="HOS5"/>
      <c r="HOT5"/>
      <c r="HOU5"/>
      <c r="HOV5"/>
      <c r="HOW5"/>
      <c r="HOX5"/>
      <c r="HOY5"/>
      <c r="HOZ5"/>
      <c r="HPA5"/>
      <c r="HPB5"/>
      <c r="HPC5"/>
      <c r="HPD5"/>
      <c r="HPE5"/>
      <c r="HPF5"/>
      <c r="HPG5"/>
      <c r="HPH5"/>
      <c r="HPI5"/>
      <c r="HPJ5"/>
      <c r="HPK5"/>
      <c r="HPL5"/>
      <c r="HPM5"/>
      <c r="HPN5"/>
      <c r="HPO5"/>
      <c r="HPP5"/>
      <c r="HPQ5"/>
      <c r="HPR5"/>
      <c r="HPS5"/>
      <c r="HPT5"/>
      <c r="HPU5"/>
      <c r="HPV5"/>
      <c r="HPW5"/>
      <c r="HPX5"/>
      <c r="HPY5"/>
      <c r="HPZ5"/>
      <c r="HQA5"/>
      <c r="HQB5"/>
      <c r="HQC5"/>
      <c r="HQD5"/>
      <c r="HQE5"/>
      <c r="HQF5"/>
      <c r="HQG5"/>
      <c r="HQH5"/>
      <c r="HQI5"/>
      <c r="HQJ5"/>
      <c r="HQK5"/>
      <c r="HQL5"/>
      <c r="HQM5"/>
      <c r="HQN5"/>
      <c r="HQO5"/>
      <c r="HQP5"/>
      <c r="HQQ5"/>
      <c r="HQR5"/>
      <c r="HQS5"/>
      <c r="HQT5"/>
      <c r="HQU5"/>
      <c r="HQV5"/>
      <c r="HQW5"/>
      <c r="HQX5"/>
      <c r="HQY5"/>
      <c r="HQZ5"/>
      <c r="HRA5"/>
      <c r="HRB5"/>
      <c r="HRC5"/>
      <c r="HRD5"/>
      <c r="HRE5"/>
      <c r="HRF5"/>
      <c r="HRG5"/>
      <c r="HRH5"/>
      <c r="HRI5"/>
      <c r="HRJ5"/>
      <c r="HRK5"/>
      <c r="HRL5"/>
      <c r="HRM5"/>
      <c r="HRN5"/>
      <c r="HRO5"/>
      <c r="HRP5"/>
      <c r="HRQ5"/>
      <c r="HRR5"/>
      <c r="HRS5"/>
      <c r="HRT5"/>
      <c r="HRU5"/>
      <c r="HRV5"/>
      <c r="HRW5"/>
      <c r="HRX5"/>
      <c r="HRY5"/>
      <c r="HRZ5"/>
      <c r="HSA5"/>
      <c r="HSB5"/>
      <c r="HSC5"/>
      <c r="HSD5"/>
      <c r="HSE5"/>
      <c r="HSF5"/>
      <c r="HSG5"/>
      <c r="HSH5"/>
      <c r="HSI5"/>
      <c r="HSJ5"/>
      <c r="HSK5"/>
      <c r="HSL5"/>
      <c r="HSM5"/>
      <c r="HSN5"/>
      <c r="HSO5"/>
      <c r="HSP5"/>
      <c r="HSQ5"/>
      <c r="HSR5"/>
      <c r="HSS5"/>
      <c r="HST5"/>
      <c r="HSU5"/>
      <c r="HSV5"/>
      <c r="HSW5"/>
      <c r="HSX5"/>
      <c r="HSY5"/>
      <c r="HSZ5"/>
      <c r="HTA5"/>
      <c r="HTB5"/>
      <c r="HTC5"/>
      <c r="HTD5"/>
      <c r="HTE5"/>
      <c r="HTF5"/>
      <c r="HTG5"/>
      <c r="HTH5"/>
      <c r="HTI5"/>
      <c r="HTJ5"/>
      <c r="HTK5"/>
      <c r="HTL5"/>
      <c r="HTM5"/>
      <c r="HTN5"/>
      <c r="HTO5"/>
      <c r="HTP5"/>
      <c r="HTQ5"/>
      <c r="HTR5"/>
      <c r="HTS5"/>
      <c r="HTT5"/>
      <c r="HTU5"/>
      <c r="HTV5"/>
      <c r="HTW5"/>
      <c r="HTX5"/>
      <c r="HTY5"/>
      <c r="HTZ5"/>
      <c r="HUA5"/>
      <c r="HUB5"/>
      <c r="HUC5"/>
      <c r="HUD5"/>
      <c r="HUE5"/>
      <c r="HUF5"/>
      <c r="HUG5"/>
      <c r="HUH5"/>
      <c r="HUI5"/>
      <c r="HUJ5"/>
      <c r="HUK5"/>
      <c r="HUL5"/>
      <c r="HUM5"/>
      <c r="HUN5"/>
      <c r="HUO5"/>
      <c r="HUP5"/>
      <c r="HUQ5"/>
      <c r="HUR5"/>
      <c r="HUS5"/>
      <c r="HUT5"/>
      <c r="HUU5"/>
      <c r="HUV5"/>
      <c r="HUW5"/>
      <c r="HUX5"/>
      <c r="HUY5"/>
      <c r="HUZ5"/>
      <c r="HVA5"/>
      <c r="HVB5"/>
      <c r="HVC5"/>
      <c r="HVD5"/>
      <c r="HVE5"/>
      <c r="HVF5"/>
      <c r="HVG5"/>
      <c r="HVH5"/>
      <c r="HVI5"/>
      <c r="HVJ5"/>
      <c r="HVK5"/>
      <c r="HVL5"/>
      <c r="HVM5"/>
      <c r="HVN5"/>
      <c r="HVO5"/>
      <c r="HVP5"/>
      <c r="HVQ5"/>
      <c r="HVR5"/>
      <c r="HVS5"/>
      <c r="HVT5"/>
      <c r="HVU5"/>
      <c r="HVV5"/>
      <c r="HVW5"/>
      <c r="HVX5"/>
      <c r="HVY5"/>
      <c r="HVZ5"/>
      <c r="HWA5"/>
      <c r="HWB5"/>
      <c r="HWC5"/>
      <c r="HWD5"/>
      <c r="HWE5"/>
      <c r="HWF5"/>
      <c r="HWG5"/>
      <c r="HWH5"/>
      <c r="HWI5"/>
      <c r="HWJ5"/>
      <c r="HWK5"/>
      <c r="HWL5"/>
      <c r="HWM5"/>
      <c r="HWN5"/>
      <c r="HWO5"/>
      <c r="HWP5"/>
      <c r="HWQ5"/>
      <c r="HWR5"/>
      <c r="HWS5"/>
      <c r="HWT5"/>
      <c r="HWU5"/>
      <c r="HWV5"/>
      <c r="HWW5"/>
      <c r="HWX5"/>
      <c r="HWY5"/>
      <c r="HWZ5"/>
      <c r="HXA5"/>
      <c r="HXB5"/>
      <c r="HXC5"/>
      <c r="HXD5"/>
      <c r="HXE5"/>
      <c r="HXF5"/>
      <c r="HXG5"/>
      <c r="HXH5"/>
      <c r="HXI5"/>
      <c r="HXJ5"/>
      <c r="HXK5"/>
      <c r="HXL5"/>
      <c r="HXM5"/>
      <c r="HXN5"/>
      <c r="HXO5"/>
      <c r="HXP5"/>
      <c r="HXQ5"/>
      <c r="HXR5"/>
      <c r="HXS5"/>
      <c r="HXT5"/>
      <c r="HXU5"/>
      <c r="HXV5"/>
      <c r="HXW5"/>
      <c r="HXX5"/>
      <c r="HXY5"/>
      <c r="HXZ5"/>
      <c r="HYA5"/>
      <c r="HYB5"/>
      <c r="HYC5"/>
      <c r="HYD5"/>
      <c r="HYE5"/>
      <c r="HYF5"/>
      <c r="HYG5"/>
      <c r="HYH5"/>
      <c r="HYI5"/>
      <c r="HYJ5"/>
      <c r="HYK5"/>
      <c r="HYL5"/>
      <c r="HYM5"/>
      <c r="HYN5"/>
      <c r="HYO5"/>
      <c r="HYP5"/>
      <c r="HYQ5"/>
      <c r="HYR5"/>
      <c r="HYS5"/>
      <c r="HYT5"/>
      <c r="HYU5"/>
      <c r="HYV5"/>
      <c r="HYW5"/>
      <c r="HYX5"/>
      <c r="HYY5"/>
      <c r="HYZ5"/>
      <c r="HZA5"/>
      <c r="HZB5"/>
      <c r="HZC5"/>
      <c r="HZD5"/>
      <c r="HZE5"/>
      <c r="HZF5"/>
      <c r="HZG5"/>
      <c r="HZH5"/>
      <c r="HZI5"/>
      <c r="HZJ5"/>
      <c r="HZK5"/>
      <c r="HZL5"/>
      <c r="HZM5"/>
      <c r="HZN5"/>
      <c r="HZO5"/>
      <c r="HZP5"/>
      <c r="HZQ5"/>
      <c r="HZR5"/>
      <c r="HZS5"/>
      <c r="HZT5"/>
      <c r="HZU5"/>
      <c r="HZV5"/>
      <c r="HZW5"/>
      <c r="HZX5"/>
      <c r="HZY5"/>
      <c r="HZZ5"/>
      <c r="IAA5"/>
      <c r="IAB5"/>
      <c r="IAC5"/>
      <c r="IAD5"/>
      <c r="IAE5"/>
      <c r="IAF5"/>
      <c r="IAG5"/>
      <c r="IAH5"/>
      <c r="IAI5"/>
      <c r="IAJ5"/>
      <c r="IAK5"/>
      <c r="IAL5"/>
      <c r="IAM5"/>
      <c r="IAN5"/>
      <c r="IAO5"/>
      <c r="IAP5"/>
      <c r="IAQ5"/>
      <c r="IAR5"/>
      <c r="IAS5"/>
      <c r="IAT5"/>
      <c r="IAU5"/>
      <c r="IAV5"/>
      <c r="IAW5"/>
      <c r="IAX5"/>
      <c r="IAY5"/>
      <c r="IAZ5"/>
      <c r="IBA5"/>
      <c r="IBB5"/>
      <c r="IBC5"/>
      <c r="IBD5"/>
      <c r="IBE5"/>
      <c r="IBF5"/>
      <c r="IBG5"/>
      <c r="IBH5"/>
      <c r="IBI5"/>
      <c r="IBJ5"/>
      <c r="IBK5"/>
      <c r="IBL5"/>
      <c r="IBM5"/>
      <c r="IBN5"/>
      <c r="IBO5"/>
      <c r="IBP5"/>
      <c r="IBQ5"/>
      <c r="IBR5"/>
      <c r="IBS5"/>
      <c r="IBT5"/>
      <c r="IBU5"/>
      <c r="IBV5"/>
      <c r="IBW5"/>
      <c r="IBX5"/>
      <c r="IBY5"/>
      <c r="IBZ5"/>
      <c r="ICA5"/>
      <c r="ICB5"/>
      <c r="ICC5"/>
      <c r="ICD5"/>
      <c r="ICE5"/>
      <c r="ICF5"/>
      <c r="ICG5"/>
      <c r="ICH5"/>
      <c r="ICI5"/>
      <c r="ICJ5"/>
      <c r="ICK5"/>
      <c r="ICL5"/>
      <c r="ICM5"/>
      <c r="ICN5"/>
      <c r="ICO5"/>
      <c r="ICP5"/>
      <c r="ICQ5"/>
      <c r="ICR5"/>
      <c r="ICS5"/>
      <c r="ICT5"/>
      <c r="ICU5"/>
      <c r="ICV5"/>
      <c r="ICW5"/>
      <c r="ICX5"/>
      <c r="ICY5"/>
      <c r="ICZ5"/>
      <c r="IDA5"/>
      <c r="IDB5"/>
      <c r="IDC5"/>
      <c r="IDD5"/>
      <c r="IDE5"/>
      <c r="IDF5"/>
      <c r="IDG5"/>
      <c r="IDH5"/>
      <c r="IDI5"/>
      <c r="IDJ5"/>
      <c r="IDK5"/>
      <c r="IDL5"/>
      <c r="IDM5"/>
      <c r="IDN5"/>
      <c r="IDO5"/>
      <c r="IDP5"/>
      <c r="IDQ5"/>
      <c r="IDR5"/>
      <c r="IDS5"/>
      <c r="IDT5"/>
      <c r="IDU5"/>
      <c r="IDV5"/>
      <c r="IDW5"/>
      <c r="IDX5"/>
      <c r="IDY5"/>
      <c r="IDZ5"/>
      <c r="IEA5"/>
      <c r="IEB5"/>
      <c r="IEC5"/>
      <c r="IED5"/>
      <c r="IEE5"/>
      <c r="IEF5"/>
      <c r="IEG5"/>
      <c r="IEH5"/>
      <c r="IEI5"/>
      <c r="IEJ5"/>
      <c r="IEK5"/>
      <c r="IEL5"/>
      <c r="IEM5"/>
      <c r="IEN5"/>
      <c r="IEO5"/>
      <c r="IEP5"/>
      <c r="IEQ5"/>
      <c r="IER5"/>
      <c r="IES5"/>
      <c r="IET5"/>
      <c r="IEU5"/>
      <c r="IEV5"/>
      <c r="IEW5"/>
      <c r="IEX5"/>
      <c r="IEY5"/>
      <c r="IEZ5"/>
      <c r="IFA5"/>
      <c r="IFB5"/>
      <c r="IFC5"/>
      <c r="IFD5"/>
      <c r="IFE5"/>
      <c r="IFF5"/>
      <c r="IFG5"/>
      <c r="IFH5"/>
      <c r="IFI5"/>
      <c r="IFJ5"/>
      <c r="IFK5"/>
      <c r="IFL5"/>
      <c r="IFM5"/>
      <c r="IFN5"/>
      <c r="IFO5"/>
      <c r="IFP5"/>
      <c r="IFQ5"/>
      <c r="IFR5"/>
      <c r="IFS5"/>
      <c r="IFT5"/>
      <c r="IFU5"/>
      <c r="IFV5"/>
      <c r="IFW5"/>
      <c r="IFX5"/>
      <c r="IFY5"/>
      <c r="IFZ5"/>
      <c r="IGA5"/>
      <c r="IGB5"/>
      <c r="IGC5"/>
      <c r="IGD5"/>
      <c r="IGE5"/>
      <c r="IGF5"/>
      <c r="IGG5"/>
      <c r="IGH5"/>
      <c r="IGI5"/>
      <c r="IGJ5"/>
      <c r="IGK5"/>
      <c r="IGL5"/>
      <c r="IGM5"/>
      <c r="IGN5"/>
      <c r="IGO5"/>
      <c r="IGP5"/>
      <c r="IGQ5"/>
      <c r="IGR5"/>
      <c r="IGS5"/>
      <c r="IGT5"/>
      <c r="IGU5"/>
      <c r="IGV5"/>
      <c r="IGW5"/>
      <c r="IGX5"/>
      <c r="IGY5"/>
      <c r="IGZ5"/>
      <c r="IHA5"/>
      <c r="IHB5"/>
      <c r="IHC5"/>
      <c r="IHD5"/>
      <c r="IHE5"/>
      <c r="IHF5"/>
      <c r="IHG5"/>
      <c r="IHH5"/>
      <c r="IHI5"/>
      <c r="IHJ5"/>
      <c r="IHK5"/>
      <c r="IHL5"/>
      <c r="IHM5"/>
      <c r="IHN5"/>
      <c r="IHO5"/>
      <c r="IHP5"/>
      <c r="IHQ5"/>
      <c r="IHR5"/>
      <c r="IHS5"/>
      <c r="IHT5"/>
      <c r="IHU5"/>
      <c r="IHV5"/>
      <c r="IHW5"/>
      <c r="IHX5"/>
      <c r="IHY5"/>
      <c r="IHZ5"/>
      <c r="IIA5"/>
      <c r="IIB5"/>
      <c r="IIC5"/>
      <c r="IID5"/>
      <c r="IIE5"/>
      <c r="IIF5"/>
      <c r="IIG5"/>
      <c r="IIH5"/>
      <c r="III5"/>
      <c r="IIJ5"/>
      <c r="IIK5"/>
      <c r="IIL5"/>
      <c r="IIM5"/>
      <c r="IIN5"/>
      <c r="IIO5"/>
      <c r="IIP5"/>
      <c r="IIQ5"/>
      <c r="IIR5"/>
      <c r="IIS5"/>
      <c r="IIT5"/>
      <c r="IIU5"/>
      <c r="IIV5"/>
      <c r="IIW5"/>
      <c r="IIX5"/>
      <c r="IIY5"/>
      <c r="IIZ5"/>
      <c r="IJA5"/>
      <c r="IJB5"/>
      <c r="IJC5"/>
      <c r="IJD5"/>
      <c r="IJE5"/>
      <c r="IJF5"/>
      <c r="IJG5"/>
      <c r="IJH5"/>
      <c r="IJI5"/>
      <c r="IJJ5"/>
      <c r="IJK5"/>
      <c r="IJL5"/>
      <c r="IJM5"/>
      <c r="IJN5"/>
      <c r="IJO5"/>
      <c r="IJP5"/>
      <c r="IJQ5"/>
      <c r="IJR5"/>
      <c r="IJS5"/>
      <c r="IJT5"/>
      <c r="IJU5"/>
      <c r="IJV5"/>
      <c r="IJW5"/>
      <c r="IJX5"/>
      <c r="IJY5"/>
      <c r="IJZ5"/>
      <c r="IKA5"/>
      <c r="IKB5"/>
      <c r="IKC5"/>
      <c r="IKD5"/>
      <c r="IKE5"/>
      <c r="IKF5"/>
      <c r="IKG5"/>
      <c r="IKH5"/>
      <c r="IKI5"/>
      <c r="IKJ5"/>
      <c r="IKK5"/>
      <c r="IKL5"/>
      <c r="IKM5"/>
      <c r="IKN5"/>
      <c r="IKO5"/>
      <c r="IKP5"/>
      <c r="IKQ5"/>
      <c r="IKR5"/>
      <c r="IKS5"/>
      <c r="IKT5"/>
      <c r="IKU5"/>
      <c r="IKV5"/>
      <c r="IKW5"/>
      <c r="IKX5"/>
      <c r="IKY5"/>
      <c r="IKZ5"/>
      <c r="ILA5"/>
      <c r="ILB5"/>
      <c r="ILC5"/>
      <c r="ILD5"/>
      <c r="ILE5"/>
      <c r="ILF5"/>
      <c r="ILG5"/>
      <c r="ILH5"/>
      <c r="ILI5"/>
      <c r="ILJ5"/>
      <c r="ILK5"/>
      <c r="ILL5"/>
      <c r="ILM5"/>
      <c r="ILN5"/>
      <c r="ILO5"/>
      <c r="ILP5"/>
      <c r="ILQ5"/>
      <c r="ILR5"/>
      <c r="ILS5"/>
      <c r="ILT5"/>
      <c r="ILU5"/>
      <c r="ILV5"/>
      <c r="ILW5"/>
      <c r="ILX5"/>
      <c r="ILY5"/>
      <c r="ILZ5"/>
      <c r="IMA5"/>
      <c r="IMB5"/>
      <c r="IMC5"/>
      <c r="IMD5"/>
      <c r="IME5"/>
      <c r="IMF5"/>
      <c r="IMG5"/>
      <c r="IMH5"/>
      <c r="IMI5"/>
      <c r="IMJ5"/>
      <c r="IMK5"/>
      <c r="IML5"/>
      <c r="IMM5"/>
      <c r="IMN5"/>
      <c r="IMO5"/>
      <c r="IMP5"/>
      <c r="IMQ5"/>
      <c r="IMR5"/>
      <c r="IMS5"/>
      <c r="IMT5"/>
      <c r="IMU5"/>
      <c r="IMV5"/>
      <c r="IMW5"/>
      <c r="IMX5"/>
      <c r="IMY5"/>
      <c r="IMZ5"/>
      <c r="INA5"/>
      <c r="INB5"/>
      <c r="INC5"/>
      <c r="IND5"/>
      <c r="INE5"/>
      <c r="INF5"/>
      <c r="ING5"/>
      <c r="INH5"/>
      <c r="INI5"/>
      <c r="INJ5"/>
      <c r="INK5"/>
      <c r="INL5"/>
      <c r="INM5"/>
      <c r="INN5"/>
      <c r="INO5"/>
      <c r="INP5"/>
      <c r="INQ5"/>
      <c r="INR5"/>
      <c r="INS5"/>
      <c r="INT5"/>
      <c r="INU5"/>
      <c r="INV5"/>
      <c r="INW5"/>
      <c r="INX5"/>
      <c r="INY5"/>
      <c r="INZ5"/>
      <c r="IOA5"/>
      <c r="IOB5"/>
      <c r="IOC5"/>
      <c r="IOD5"/>
      <c r="IOE5"/>
      <c r="IOF5"/>
      <c r="IOG5"/>
      <c r="IOH5"/>
      <c r="IOI5"/>
      <c r="IOJ5"/>
      <c r="IOK5"/>
      <c r="IOL5"/>
      <c r="IOM5"/>
      <c r="ION5"/>
      <c r="IOO5"/>
      <c r="IOP5"/>
      <c r="IOQ5"/>
      <c r="IOR5"/>
      <c r="IOS5"/>
      <c r="IOT5"/>
      <c r="IOU5"/>
      <c r="IOV5"/>
      <c r="IOW5"/>
      <c r="IOX5"/>
      <c r="IOY5"/>
      <c r="IOZ5"/>
      <c r="IPA5"/>
      <c r="IPB5"/>
      <c r="IPC5"/>
      <c r="IPD5"/>
      <c r="IPE5"/>
      <c r="IPF5"/>
      <c r="IPG5"/>
      <c r="IPH5"/>
      <c r="IPI5"/>
      <c r="IPJ5"/>
      <c r="IPK5"/>
      <c r="IPL5"/>
      <c r="IPM5"/>
      <c r="IPN5"/>
      <c r="IPO5"/>
      <c r="IPP5"/>
      <c r="IPQ5"/>
      <c r="IPR5"/>
      <c r="IPS5"/>
      <c r="IPT5"/>
      <c r="IPU5"/>
      <c r="IPV5"/>
      <c r="IPW5"/>
      <c r="IPX5"/>
      <c r="IPY5"/>
      <c r="IPZ5"/>
      <c r="IQA5"/>
      <c r="IQB5"/>
      <c r="IQC5"/>
      <c r="IQD5"/>
      <c r="IQE5"/>
      <c r="IQF5"/>
      <c r="IQG5"/>
      <c r="IQH5"/>
      <c r="IQI5"/>
      <c r="IQJ5"/>
      <c r="IQK5"/>
      <c r="IQL5"/>
      <c r="IQM5"/>
      <c r="IQN5"/>
      <c r="IQO5"/>
      <c r="IQP5"/>
      <c r="IQQ5"/>
      <c r="IQR5"/>
      <c r="IQS5"/>
      <c r="IQT5"/>
      <c r="IQU5"/>
      <c r="IQV5"/>
      <c r="IQW5"/>
      <c r="IQX5"/>
      <c r="IQY5"/>
      <c r="IQZ5"/>
      <c r="IRA5"/>
      <c r="IRB5"/>
      <c r="IRC5"/>
      <c r="IRD5"/>
      <c r="IRE5"/>
      <c r="IRF5"/>
      <c r="IRG5"/>
      <c r="IRH5"/>
      <c r="IRI5"/>
      <c r="IRJ5"/>
      <c r="IRK5"/>
      <c r="IRL5"/>
      <c r="IRM5"/>
      <c r="IRN5"/>
      <c r="IRO5"/>
      <c r="IRP5"/>
      <c r="IRQ5"/>
      <c r="IRR5"/>
      <c r="IRS5"/>
      <c r="IRT5"/>
      <c r="IRU5"/>
      <c r="IRV5"/>
      <c r="IRW5"/>
      <c r="IRX5"/>
      <c r="IRY5"/>
      <c r="IRZ5"/>
      <c r="ISA5"/>
      <c r="ISB5"/>
      <c r="ISC5"/>
      <c r="ISD5"/>
      <c r="ISE5"/>
      <c r="ISF5"/>
      <c r="ISG5"/>
      <c r="ISH5"/>
      <c r="ISI5"/>
      <c r="ISJ5"/>
      <c r="ISK5"/>
      <c r="ISL5"/>
      <c r="ISM5"/>
      <c r="ISN5"/>
      <c r="ISO5"/>
      <c r="ISP5"/>
      <c r="ISQ5"/>
      <c r="ISR5"/>
      <c r="ISS5"/>
      <c r="IST5"/>
      <c r="ISU5"/>
      <c r="ISV5"/>
      <c r="ISW5"/>
      <c r="ISX5"/>
      <c r="ISY5"/>
      <c r="ISZ5"/>
      <c r="ITA5"/>
      <c r="ITB5"/>
      <c r="ITC5"/>
      <c r="ITD5"/>
      <c r="ITE5"/>
      <c r="ITF5"/>
      <c r="ITG5"/>
      <c r="ITH5"/>
      <c r="ITI5"/>
      <c r="ITJ5"/>
      <c r="ITK5"/>
      <c r="ITL5"/>
      <c r="ITM5"/>
      <c r="ITN5"/>
      <c r="ITO5"/>
      <c r="ITP5"/>
      <c r="ITQ5"/>
      <c r="ITR5"/>
      <c r="ITS5"/>
      <c r="ITT5"/>
      <c r="ITU5"/>
      <c r="ITV5"/>
      <c r="ITW5"/>
      <c r="ITX5"/>
      <c r="ITY5"/>
      <c r="ITZ5"/>
      <c r="IUA5"/>
      <c r="IUB5"/>
      <c r="IUC5"/>
      <c r="IUD5"/>
      <c r="IUE5"/>
      <c r="IUF5"/>
      <c r="IUG5"/>
      <c r="IUH5"/>
      <c r="IUI5"/>
      <c r="IUJ5"/>
      <c r="IUK5"/>
      <c r="IUL5"/>
      <c r="IUM5"/>
      <c r="IUN5"/>
      <c r="IUO5"/>
      <c r="IUP5"/>
      <c r="IUQ5"/>
      <c r="IUR5"/>
      <c r="IUS5"/>
      <c r="IUT5"/>
      <c r="IUU5"/>
      <c r="IUV5"/>
      <c r="IUW5"/>
      <c r="IUX5"/>
      <c r="IUY5"/>
      <c r="IUZ5"/>
      <c r="IVA5"/>
      <c r="IVB5"/>
      <c r="IVC5"/>
      <c r="IVD5"/>
      <c r="IVE5"/>
      <c r="IVF5"/>
      <c r="IVG5"/>
      <c r="IVH5"/>
      <c r="IVI5"/>
      <c r="IVJ5"/>
      <c r="IVK5"/>
      <c r="IVL5"/>
      <c r="IVM5"/>
      <c r="IVN5"/>
      <c r="IVO5"/>
      <c r="IVP5"/>
      <c r="IVQ5"/>
      <c r="IVR5"/>
      <c r="IVS5"/>
      <c r="IVT5"/>
      <c r="IVU5"/>
      <c r="IVV5"/>
      <c r="IVW5"/>
      <c r="IVX5"/>
      <c r="IVY5"/>
      <c r="IVZ5"/>
      <c r="IWA5"/>
      <c r="IWB5"/>
      <c r="IWC5"/>
      <c r="IWD5"/>
      <c r="IWE5"/>
      <c r="IWF5"/>
      <c r="IWG5"/>
      <c r="IWH5"/>
      <c r="IWI5"/>
      <c r="IWJ5"/>
      <c r="IWK5"/>
      <c r="IWL5"/>
      <c r="IWM5"/>
      <c r="IWN5"/>
      <c r="IWO5"/>
      <c r="IWP5"/>
      <c r="IWQ5"/>
      <c r="IWR5"/>
      <c r="IWS5"/>
      <c r="IWT5"/>
      <c r="IWU5"/>
      <c r="IWV5"/>
      <c r="IWW5"/>
      <c r="IWX5"/>
      <c r="IWY5"/>
      <c r="IWZ5"/>
      <c r="IXA5"/>
      <c r="IXB5"/>
      <c r="IXC5"/>
      <c r="IXD5"/>
      <c r="IXE5"/>
      <c r="IXF5"/>
      <c r="IXG5"/>
      <c r="IXH5"/>
      <c r="IXI5"/>
      <c r="IXJ5"/>
      <c r="IXK5"/>
      <c r="IXL5"/>
      <c r="IXM5"/>
      <c r="IXN5"/>
      <c r="IXO5"/>
      <c r="IXP5"/>
      <c r="IXQ5"/>
      <c r="IXR5"/>
      <c r="IXS5"/>
      <c r="IXT5"/>
      <c r="IXU5"/>
      <c r="IXV5"/>
      <c r="IXW5"/>
      <c r="IXX5"/>
      <c r="IXY5"/>
      <c r="IXZ5"/>
      <c r="IYA5"/>
      <c r="IYB5"/>
      <c r="IYC5"/>
      <c r="IYD5"/>
      <c r="IYE5"/>
      <c r="IYF5"/>
      <c r="IYG5"/>
      <c r="IYH5"/>
      <c r="IYI5"/>
      <c r="IYJ5"/>
      <c r="IYK5"/>
      <c r="IYL5"/>
      <c r="IYM5"/>
      <c r="IYN5"/>
      <c r="IYO5"/>
      <c r="IYP5"/>
      <c r="IYQ5"/>
      <c r="IYR5"/>
      <c r="IYS5"/>
      <c r="IYT5"/>
      <c r="IYU5"/>
      <c r="IYV5"/>
      <c r="IYW5"/>
      <c r="IYX5"/>
      <c r="IYY5"/>
      <c r="IYZ5"/>
      <c r="IZA5"/>
      <c r="IZB5"/>
      <c r="IZC5"/>
      <c r="IZD5"/>
      <c r="IZE5"/>
      <c r="IZF5"/>
      <c r="IZG5"/>
      <c r="IZH5"/>
      <c r="IZI5"/>
      <c r="IZJ5"/>
      <c r="IZK5"/>
      <c r="IZL5"/>
      <c r="IZM5"/>
      <c r="IZN5"/>
      <c r="IZO5"/>
      <c r="IZP5"/>
      <c r="IZQ5"/>
      <c r="IZR5"/>
      <c r="IZS5"/>
      <c r="IZT5"/>
      <c r="IZU5"/>
      <c r="IZV5"/>
      <c r="IZW5"/>
      <c r="IZX5"/>
      <c r="IZY5"/>
      <c r="IZZ5"/>
      <c r="JAA5"/>
      <c r="JAB5"/>
      <c r="JAC5"/>
      <c r="JAD5"/>
      <c r="JAE5"/>
      <c r="JAF5"/>
      <c r="JAG5"/>
      <c r="JAH5"/>
      <c r="JAI5"/>
      <c r="JAJ5"/>
      <c r="JAK5"/>
      <c r="JAL5"/>
      <c r="JAM5"/>
      <c r="JAN5"/>
      <c r="JAO5"/>
      <c r="JAP5"/>
      <c r="JAQ5"/>
      <c r="JAR5"/>
      <c r="JAS5"/>
      <c r="JAT5"/>
      <c r="JAU5"/>
      <c r="JAV5"/>
      <c r="JAW5"/>
      <c r="JAX5"/>
      <c r="JAY5"/>
      <c r="JAZ5"/>
      <c r="JBA5"/>
      <c r="JBB5"/>
      <c r="JBC5"/>
      <c r="JBD5"/>
      <c r="JBE5"/>
      <c r="JBF5"/>
      <c r="JBG5"/>
      <c r="JBH5"/>
      <c r="JBI5"/>
      <c r="JBJ5"/>
      <c r="JBK5"/>
      <c r="JBL5"/>
      <c r="JBM5"/>
      <c r="JBN5"/>
      <c r="JBO5"/>
      <c r="JBP5"/>
      <c r="JBQ5"/>
      <c r="JBR5"/>
      <c r="JBS5"/>
      <c r="JBT5"/>
      <c r="JBU5"/>
      <c r="JBV5"/>
      <c r="JBW5"/>
      <c r="JBX5"/>
      <c r="JBY5"/>
      <c r="JBZ5"/>
      <c r="JCA5"/>
      <c r="JCB5"/>
      <c r="JCC5"/>
      <c r="JCD5"/>
      <c r="JCE5"/>
      <c r="JCF5"/>
      <c r="JCG5"/>
      <c r="JCH5"/>
      <c r="JCI5"/>
      <c r="JCJ5"/>
      <c r="JCK5"/>
      <c r="JCL5"/>
      <c r="JCM5"/>
      <c r="JCN5"/>
      <c r="JCO5"/>
      <c r="JCP5"/>
      <c r="JCQ5"/>
      <c r="JCR5"/>
      <c r="JCS5"/>
      <c r="JCT5"/>
      <c r="JCU5"/>
      <c r="JCV5"/>
      <c r="JCW5"/>
      <c r="JCX5"/>
      <c r="JCY5"/>
      <c r="JCZ5"/>
      <c r="JDA5"/>
      <c r="JDB5"/>
      <c r="JDC5"/>
      <c r="JDD5"/>
      <c r="JDE5"/>
      <c r="JDF5"/>
      <c r="JDG5"/>
      <c r="JDH5"/>
      <c r="JDI5"/>
      <c r="JDJ5"/>
      <c r="JDK5"/>
      <c r="JDL5"/>
      <c r="JDM5"/>
      <c r="JDN5"/>
      <c r="JDO5"/>
      <c r="JDP5"/>
      <c r="JDQ5"/>
      <c r="JDR5"/>
      <c r="JDS5"/>
      <c r="JDT5"/>
      <c r="JDU5"/>
      <c r="JDV5"/>
      <c r="JDW5"/>
      <c r="JDX5"/>
      <c r="JDY5"/>
      <c r="JDZ5"/>
      <c r="JEA5"/>
      <c r="JEB5"/>
      <c r="JEC5"/>
      <c r="JED5"/>
      <c r="JEE5"/>
      <c r="JEF5"/>
      <c r="JEG5"/>
      <c r="JEH5"/>
      <c r="JEI5"/>
      <c r="JEJ5"/>
      <c r="JEK5"/>
      <c r="JEL5"/>
      <c r="JEM5"/>
      <c r="JEN5"/>
      <c r="JEO5"/>
      <c r="JEP5"/>
      <c r="JEQ5"/>
      <c r="JER5"/>
      <c r="JES5"/>
      <c r="JET5"/>
      <c r="JEU5"/>
      <c r="JEV5"/>
      <c r="JEW5"/>
      <c r="JEX5"/>
      <c r="JEY5"/>
      <c r="JEZ5"/>
      <c r="JFA5"/>
      <c r="JFB5"/>
      <c r="JFC5"/>
      <c r="JFD5"/>
      <c r="JFE5"/>
      <c r="JFF5"/>
      <c r="JFG5"/>
      <c r="JFH5"/>
      <c r="JFI5"/>
      <c r="JFJ5"/>
      <c r="JFK5"/>
      <c r="JFL5"/>
      <c r="JFM5"/>
      <c r="JFN5"/>
      <c r="JFO5"/>
      <c r="JFP5"/>
      <c r="JFQ5"/>
      <c r="JFR5"/>
      <c r="JFS5"/>
      <c r="JFT5"/>
      <c r="JFU5"/>
      <c r="JFV5"/>
      <c r="JFW5"/>
      <c r="JFX5"/>
      <c r="JFY5"/>
      <c r="JFZ5"/>
      <c r="JGA5"/>
      <c r="JGB5"/>
      <c r="JGC5"/>
      <c r="JGD5"/>
      <c r="JGE5"/>
      <c r="JGF5"/>
      <c r="JGG5"/>
      <c r="JGH5"/>
      <c r="JGI5"/>
      <c r="JGJ5"/>
      <c r="JGK5"/>
      <c r="JGL5"/>
      <c r="JGM5"/>
      <c r="JGN5"/>
      <c r="JGO5"/>
      <c r="JGP5"/>
      <c r="JGQ5"/>
      <c r="JGR5"/>
      <c r="JGS5"/>
      <c r="JGT5"/>
      <c r="JGU5"/>
      <c r="JGV5"/>
      <c r="JGW5"/>
      <c r="JGX5"/>
      <c r="JGY5"/>
      <c r="JGZ5"/>
      <c r="JHA5"/>
      <c r="JHB5"/>
      <c r="JHC5"/>
      <c r="JHD5"/>
      <c r="JHE5"/>
      <c r="JHF5"/>
      <c r="JHG5"/>
      <c r="JHH5"/>
      <c r="JHI5"/>
      <c r="JHJ5"/>
      <c r="JHK5"/>
      <c r="JHL5"/>
      <c r="JHM5"/>
      <c r="JHN5"/>
      <c r="JHO5"/>
      <c r="JHP5"/>
      <c r="JHQ5"/>
      <c r="JHR5"/>
      <c r="JHS5"/>
      <c r="JHT5"/>
      <c r="JHU5"/>
      <c r="JHV5"/>
      <c r="JHW5"/>
      <c r="JHX5"/>
      <c r="JHY5"/>
      <c r="JHZ5"/>
      <c r="JIA5"/>
      <c r="JIB5"/>
      <c r="JIC5"/>
      <c r="JID5"/>
      <c r="JIE5"/>
      <c r="JIF5"/>
      <c r="JIG5"/>
      <c r="JIH5"/>
      <c r="JII5"/>
      <c r="JIJ5"/>
      <c r="JIK5"/>
      <c r="JIL5"/>
      <c r="JIM5"/>
      <c r="JIN5"/>
      <c r="JIO5"/>
      <c r="JIP5"/>
      <c r="JIQ5"/>
      <c r="JIR5"/>
      <c r="JIS5"/>
      <c r="JIT5"/>
      <c r="JIU5"/>
      <c r="JIV5"/>
      <c r="JIW5"/>
      <c r="JIX5"/>
      <c r="JIY5"/>
      <c r="JIZ5"/>
      <c r="JJA5"/>
      <c r="JJB5"/>
      <c r="JJC5"/>
      <c r="JJD5"/>
      <c r="JJE5"/>
      <c r="JJF5"/>
      <c r="JJG5"/>
      <c r="JJH5"/>
      <c r="JJI5"/>
      <c r="JJJ5"/>
      <c r="JJK5"/>
      <c r="JJL5"/>
      <c r="JJM5"/>
      <c r="JJN5"/>
      <c r="JJO5"/>
      <c r="JJP5"/>
      <c r="JJQ5"/>
      <c r="JJR5"/>
      <c r="JJS5"/>
      <c r="JJT5"/>
      <c r="JJU5"/>
      <c r="JJV5"/>
      <c r="JJW5"/>
      <c r="JJX5"/>
      <c r="JJY5"/>
      <c r="JJZ5"/>
      <c r="JKA5"/>
      <c r="JKB5"/>
      <c r="JKC5"/>
      <c r="JKD5"/>
      <c r="JKE5"/>
      <c r="JKF5"/>
      <c r="JKG5"/>
      <c r="JKH5"/>
      <c r="JKI5"/>
      <c r="JKJ5"/>
      <c r="JKK5"/>
      <c r="JKL5"/>
      <c r="JKM5"/>
      <c r="JKN5"/>
      <c r="JKO5"/>
      <c r="JKP5"/>
      <c r="JKQ5"/>
      <c r="JKR5"/>
      <c r="JKS5"/>
      <c r="JKT5"/>
      <c r="JKU5"/>
      <c r="JKV5"/>
      <c r="JKW5"/>
      <c r="JKX5"/>
      <c r="JKY5"/>
      <c r="JKZ5"/>
      <c r="JLA5"/>
      <c r="JLB5"/>
      <c r="JLC5"/>
      <c r="JLD5"/>
      <c r="JLE5"/>
      <c r="JLF5"/>
      <c r="JLG5"/>
      <c r="JLH5"/>
      <c r="JLI5"/>
      <c r="JLJ5"/>
      <c r="JLK5"/>
      <c r="JLL5"/>
      <c r="JLM5"/>
      <c r="JLN5"/>
      <c r="JLO5"/>
      <c r="JLP5"/>
      <c r="JLQ5"/>
      <c r="JLR5"/>
      <c r="JLS5"/>
      <c r="JLT5"/>
      <c r="JLU5"/>
      <c r="JLV5"/>
      <c r="JLW5"/>
      <c r="JLX5"/>
      <c r="JLY5"/>
      <c r="JLZ5"/>
      <c r="JMA5"/>
      <c r="JMB5"/>
      <c r="JMC5"/>
      <c r="JMD5"/>
      <c r="JME5"/>
      <c r="JMF5"/>
      <c r="JMG5"/>
      <c r="JMH5"/>
      <c r="JMI5"/>
      <c r="JMJ5"/>
      <c r="JMK5"/>
      <c r="JML5"/>
      <c r="JMM5"/>
      <c r="JMN5"/>
      <c r="JMO5"/>
      <c r="JMP5"/>
      <c r="JMQ5"/>
      <c r="JMR5"/>
      <c r="JMS5"/>
      <c r="JMT5"/>
      <c r="JMU5"/>
      <c r="JMV5"/>
      <c r="JMW5"/>
      <c r="JMX5"/>
      <c r="JMY5"/>
      <c r="JMZ5"/>
      <c r="JNA5"/>
      <c r="JNB5"/>
      <c r="JNC5"/>
      <c r="JND5"/>
      <c r="JNE5"/>
      <c r="JNF5"/>
      <c r="JNG5"/>
      <c r="JNH5"/>
      <c r="JNI5"/>
      <c r="JNJ5"/>
      <c r="JNK5"/>
      <c r="JNL5"/>
      <c r="JNM5"/>
      <c r="JNN5"/>
      <c r="JNO5"/>
      <c r="JNP5"/>
      <c r="JNQ5"/>
      <c r="JNR5"/>
      <c r="JNS5"/>
      <c r="JNT5"/>
      <c r="JNU5"/>
      <c r="JNV5"/>
      <c r="JNW5"/>
      <c r="JNX5"/>
      <c r="JNY5"/>
      <c r="JNZ5"/>
      <c r="JOA5"/>
      <c r="JOB5"/>
      <c r="JOC5"/>
      <c r="JOD5"/>
      <c r="JOE5"/>
      <c r="JOF5"/>
      <c r="JOG5"/>
      <c r="JOH5"/>
      <c r="JOI5"/>
      <c r="JOJ5"/>
      <c r="JOK5"/>
      <c r="JOL5"/>
      <c r="JOM5"/>
      <c r="JON5"/>
      <c r="JOO5"/>
      <c r="JOP5"/>
      <c r="JOQ5"/>
      <c r="JOR5"/>
      <c r="JOS5"/>
      <c r="JOT5"/>
      <c r="JOU5"/>
      <c r="JOV5"/>
      <c r="JOW5"/>
      <c r="JOX5"/>
      <c r="JOY5"/>
      <c r="JOZ5"/>
      <c r="JPA5"/>
      <c r="JPB5"/>
      <c r="JPC5"/>
      <c r="JPD5"/>
      <c r="JPE5"/>
      <c r="JPF5"/>
      <c r="JPG5"/>
      <c r="JPH5"/>
      <c r="JPI5"/>
      <c r="JPJ5"/>
      <c r="JPK5"/>
      <c r="JPL5"/>
      <c r="JPM5"/>
      <c r="JPN5"/>
      <c r="JPO5"/>
      <c r="JPP5"/>
      <c r="JPQ5"/>
      <c r="JPR5"/>
      <c r="JPS5"/>
      <c r="JPT5"/>
      <c r="JPU5"/>
      <c r="JPV5"/>
      <c r="JPW5"/>
      <c r="JPX5"/>
      <c r="JPY5"/>
      <c r="JPZ5"/>
      <c r="JQA5"/>
      <c r="JQB5"/>
      <c r="JQC5"/>
      <c r="JQD5"/>
      <c r="JQE5"/>
      <c r="JQF5"/>
      <c r="JQG5"/>
      <c r="JQH5"/>
      <c r="JQI5"/>
      <c r="JQJ5"/>
      <c r="JQK5"/>
      <c r="JQL5"/>
      <c r="JQM5"/>
      <c r="JQN5"/>
      <c r="JQO5"/>
      <c r="JQP5"/>
      <c r="JQQ5"/>
      <c r="JQR5"/>
      <c r="JQS5"/>
      <c r="JQT5"/>
      <c r="JQU5"/>
      <c r="JQV5"/>
      <c r="JQW5"/>
      <c r="JQX5"/>
      <c r="JQY5"/>
      <c r="JQZ5"/>
      <c r="JRA5"/>
      <c r="JRB5"/>
      <c r="JRC5"/>
      <c r="JRD5"/>
      <c r="JRE5"/>
      <c r="JRF5"/>
      <c r="JRG5"/>
      <c r="JRH5"/>
      <c r="JRI5"/>
      <c r="JRJ5"/>
      <c r="JRK5"/>
      <c r="JRL5"/>
      <c r="JRM5"/>
      <c r="JRN5"/>
      <c r="JRO5"/>
      <c r="JRP5"/>
      <c r="JRQ5"/>
      <c r="JRR5"/>
      <c r="JRS5"/>
      <c r="JRT5"/>
      <c r="JRU5"/>
      <c r="JRV5"/>
      <c r="JRW5"/>
      <c r="JRX5"/>
      <c r="JRY5"/>
      <c r="JRZ5"/>
      <c r="JSA5"/>
      <c r="JSB5"/>
      <c r="JSC5"/>
      <c r="JSD5"/>
      <c r="JSE5"/>
      <c r="JSF5"/>
      <c r="JSG5"/>
      <c r="JSH5"/>
      <c r="JSI5"/>
      <c r="JSJ5"/>
      <c r="JSK5"/>
      <c r="JSL5"/>
      <c r="JSM5"/>
      <c r="JSN5"/>
      <c r="JSO5"/>
      <c r="JSP5"/>
      <c r="JSQ5"/>
      <c r="JSR5"/>
      <c r="JSS5"/>
      <c r="JST5"/>
      <c r="JSU5"/>
      <c r="JSV5"/>
      <c r="JSW5"/>
      <c r="JSX5"/>
      <c r="JSY5"/>
      <c r="JSZ5"/>
      <c r="JTA5"/>
      <c r="JTB5"/>
      <c r="JTC5"/>
      <c r="JTD5"/>
      <c r="JTE5"/>
      <c r="JTF5"/>
      <c r="JTG5"/>
      <c r="JTH5"/>
      <c r="JTI5"/>
      <c r="JTJ5"/>
      <c r="JTK5"/>
      <c r="JTL5"/>
      <c r="JTM5"/>
      <c r="JTN5"/>
      <c r="JTO5"/>
      <c r="JTP5"/>
      <c r="JTQ5"/>
      <c r="JTR5"/>
      <c r="JTS5"/>
      <c r="JTT5"/>
      <c r="JTU5"/>
      <c r="JTV5"/>
      <c r="JTW5"/>
      <c r="JTX5"/>
      <c r="JTY5"/>
      <c r="JTZ5"/>
      <c r="JUA5"/>
      <c r="JUB5"/>
      <c r="JUC5"/>
      <c r="JUD5"/>
      <c r="JUE5"/>
      <c r="JUF5"/>
      <c r="JUG5"/>
      <c r="JUH5"/>
      <c r="JUI5"/>
      <c r="JUJ5"/>
      <c r="JUK5"/>
      <c r="JUL5"/>
      <c r="JUM5"/>
      <c r="JUN5"/>
      <c r="JUO5"/>
      <c r="JUP5"/>
      <c r="JUQ5"/>
      <c r="JUR5"/>
      <c r="JUS5"/>
      <c r="JUT5"/>
      <c r="JUU5"/>
      <c r="JUV5"/>
      <c r="JUW5"/>
      <c r="JUX5"/>
      <c r="JUY5"/>
      <c r="JUZ5"/>
      <c r="JVA5"/>
      <c r="JVB5"/>
      <c r="JVC5"/>
      <c r="JVD5"/>
      <c r="JVE5"/>
      <c r="JVF5"/>
      <c r="JVG5"/>
      <c r="JVH5"/>
      <c r="JVI5"/>
      <c r="JVJ5"/>
      <c r="JVK5"/>
      <c r="JVL5"/>
      <c r="JVM5"/>
      <c r="JVN5"/>
      <c r="JVO5"/>
      <c r="JVP5"/>
      <c r="JVQ5"/>
      <c r="JVR5"/>
      <c r="JVS5"/>
      <c r="JVT5"/>
      <c r="JVU5"/>
      <c r="JVV5"/>
      <c r="JVW5"/>
      <c r="JVX5"/>
      <c r="JVY5"/>
      <c r="JVZ5"/>
      <c r="JWA5"/>
      <c r="JWB5"/>
      <c r="JWC5"/>
      <c r="JWD5"/>
      <c r="JWE5"/>
      <c r="JWF5"/>
      <c r="JWG5"/>
      <c r="JWH5"/>
      <c r="JWI5"/>
      <c r="JWJ5"/>
      <c r="JWK5"/>
      <c r="JWL5"/>
      <c r="JWM5"/>
      <c r="JWN5"/>
      <c r="JWO5"/>
      <c r="JWP5"/>
      <c r="JWQ5"/>
      <c r="JWR5"/>
      <c r="JWS5"/>
      <c r="JWT5"/>
      <c r="JWU5"/>
      <c r="JWV5"/>
      <c r="JWW5"/>
      <c r="JWX5"/>
      <c r="JWY5"/>
      <c r="JWZ5"/>
      <c r="JXA5"/>
      <c r="JXB5"/>
      <c r="JXC5"/>
      <c r="JXD5"/>
      <c r="JXE5"/>
      <c r="JXF5"/>
      <c r="JXG5"/>
      <c r="JXH5"/>
      <c r="JXI5"/>
      <c r="JXJ5"/>
      <c r="JXK5"/>
      <c r="JXL5"/>
      <c r="JXM5"/>
      <c r="JXN5"/>
      <c r="JXO5"/>
      <c r="JXP5"/>
      <c r="JXQ5"/>
      <c r="JXR5"/>
      <c r="JXS5"/>
      <c r="JXT5"/>
      <c r="JXU5"/>
      <c r="JXV5"/>
      <c r="JXW5"/>
      <c r="JXX5"/>
      <c r="JXY5"/>
      <c r="JXZ5"/>
      <c r="JYA5"/>
      <c r="JYB5"/>
      <c r="JYC5"/>
      <c r="JYD5"/>
      <c r="JYE5"/>
      <c r="JYF5"/>
      <c r="JYG5"/>
      <c r="JYH5"/>
      <c r="JYI5"/>
      <c r="JYJ5"/>
      <c r="JYK5"/>
      <c r="JYL5"/>
      <c r="JYM5"/>
      <c r="JYN5"/>
      <c r="JYO5"/>
      <c r="JYP5"/>
      <c r="JYQ5"/>
      <c r="JYR5"/>
      <c r="JYS5"/>
      <c r="JYT5"/>
      <c r="JYU5"/>
      <c r="JYV5"/>
      <c r="JYW5"/>
      <c r="JYX5"/>
      <c r="JYY5"/>
      <c r="JYZ5"/>
      <c r="JZA5"/>
      <c r="JZB5"/>
      <c r="JZC5"/>
      <c r="JZD5"/>
      <c r="JZE5"/>
      <c r="JZF5"/>
      <c r="JZG5"/>
      <c r="JZH5"/>
      <c r="JZI5"/>
      <c r="JZJ5"/>
      <c r="JZK5"/>
      <c r="JZL5"/>
      <c r="JZM5"/>
      <c r="JZN5"/>
      <c r="JZO5"/>
      <c r="JZP5"/>
      <c r="JZQ5"/>
      <c r="JZR5"/>
      <c r="JZS5"/>
      <c r="JZT5"/>
      <c r="JZU5"/>
      <c r="JZV5"/>
      <c r="JZW5"/>
      <c r="JZX5"/>
      <c r="JZY5"/>
      <c r="JZZ5"/>
      <c r="KAA5"/>
      <c r="KAB5"/>
      <c r="KAC5"/>
      <c r="KAD5"/>
      <c r="KAE5"/>
      <c r="KAF5"/>
      <c r="KAG5"/>
      <c r="KAH5"/>
      <c r="KAI5"/>
      <c r="KAJ5"/>
      <c r="KAK5"/>
      <c r="KAL5"/>
      <c r="KAM5"/>
      <c r="KAN5"/>
      <c r="KAO5"/>
      <c r="KAP5"/>
      <c r="KAQ5"/>
      <c r="KAR5"/>
      <c r="KAS5"/>
      <c r="KAT5"/>
      <c r="KAU5"/>
      <c r="KAV5"/>
      <c r="KAW5"/>
      <c r="KAX5"/>
      <c r="KAY5"/>
      <c r="KAZ5"/>
      <c r="KBA5"/>
      <c r="KBB5"/>
      <c r="KBC5"/>
      <c r="KBD5"/>
      <c r="KBE5"/>
      <c r="KBF5"/>
      <c r="KBG5"/>
      <c r="KBH5"/>
      <c r="KBI5"/>
      <c r="KBJ5"/>
      <c r="KBK5"/>
      <c r="KBL5"/>
      <c r="KBM5"/>
      <c r="KBN5"/>
      <c r="KBO5"/>
      <c r="KBP5"/>
      <c r="KBQ5"/>
      <c r="KBR5"/>
      <c r="KBS5"/>
      <c r="KBT5"/>
      <c r="KBU5"/>
      <c r="KBV5"/>
      <c r="KBW5"/>
      <c r="KBX5"/>
      <c r="KBY5"/>
      <c r="KBZ5"/>
      <c r="KCA5"/>
      <c r="KCB5"/>
      <c r="KCC5"/>
      <c r="KCD5"/>
      <c r="KCE5"/>
      <c r="KCF5"/>
      <c r="KCG5"/>
      <c r="KCH5"/>
      <c r="KCI5"/>
      <c r="KCJ5"/>
      <c r="KCK5"/>
      <c r="KCL5"/>
      <c r="KCM5"/>
      <c r="KCN5"/>
      <c r="KCO5"/>
      <c r="KCP5"/>
      <c r="KCQ5"/>
      <c r="KCR5"/>
      <c r="KCS5"/>
      <c r="KCT5"/>
      <c r="KCU5"/>
      <c r="KCV5"/>
      <c r="KCW5"/>
      <c r="KCX5"/>
      <c r="KCY5"/>
      <c r="KCZ5"/>
      <c r="KDA5"/>
      <c r="KDB5"/>
      <c r="KDC5"/>
      <c r="KDD5"/>
      <c r="KDE5"/>
      <c r="KDF5"/>
      <c r="KDG5"/>
      <c r="KDH5"/>
      <c r="KDI5"/>
      <c r="KDJ5"/>
      <c r="KDK5"/>
      <c r="KDL5"/>
      <c r="KDM5"/>
      <c r="KDN5"/>
      <c r="KDO5"/>
      <c r="KDP5"/>
      <c r="KDQ5"/>
      <c r="KDR5"/>
      <c r="KDS5"/>
      <c r="KDT5"/>
      <c r="KDU5"/>
      <c r="KDV5"/>
      <c r="KDW5"/>
      <c r="KDX5"/>
      <c r="KDY5"/>
      <c r="KDZ5"/>
      <c r="KEA5"/>
      <c r="KEB5"/>
      <c r="KEC5"/>
      <c r="KED5"/>
      <c r="KEE5"/>
      <c r="KEF5"/>
      <c r="KEG5"/>
      <c r="KEH5"/>
      <c r="KEI5"/>
      <c r="KEJ5"/>
      <c r="KEK5"/>
      <c r="KEL5"/>
      <c r="KEM5"/>
      <c r="KEN5"/>
      <c r="KEO5"/>
      <c r="KEP5"/>
      <c r="KEQ5"/>
      <c r="KER5"/>
      <c r="KES5"/>
      <c r="KET5"/>
      <c r="KEU5"/>
      <c r="KEV5"/>
      <c r="KEW5"/>
      <c r="KEX5"/>
      <c r="KEY5"/>
      <c r="KEZ5"/>
      <c r="KFA5"/>
      <c r="KFB5"/>
      <c r="KFC5"/>
      <c r="KFD5"/>
      <c r="KFE5"/>
      <c r="KFF5"/>
      <c r="KFG5"/>
      <c r="KFH5"/>
      <c r="KFI5"/>
      <c r="KFJ5"/>
      <c r="KFK5"/>
      <c r="KFL5"/>
      <c r="KFM5"/>
      <c r="KFN5"/>
      <c r="KFO5"/>
      <c r="KFP5"/>
      <c r="KFQ5"/>
      <c r="KFR5"/>
      <c r="KFS5"/>
      <c r="KFT5"/>
      <c r="KFU5"/>
      <c r="KFV5"/>
      <c r="KFW5"/>
      <c r="KFX5"/>
      <c r="KFY5"/>
      <c r="KFZ5"/>
      <c r="KGA5"/>
      <c r="KGB5"/>
      <c r="KGC5"/>
      <c r="KGD5"/>
      <c r="KGE5"/>
      <c r="KGF5"/>
      <c r="KGG5"/>
      <c r="KGH5"/>
      <c r="KGI5"/>
      <c r="KGJ5"/>
      <c r="KGK5"/>
      <c r="KGL5"/>
      <c r="KGM5"/>
      <c r="KGN5"/>
      <c r="KGO5"/>
      <c r="KGP5"/>
      <c r="KGQ5"/>
      <c r="KGR5"/>
      <c r="KGS5"/>
      <c r="KGT5"/>
      <c r="KGU5"/>
      <c r="KGV5"/>
      <c r="KGW5"/>
      <c r="KGX5"/>
      <c r="KGY5"/>
      <c r="KGZ5"/>
      <c r="KHA5"/>
      <c r="KHB5"/>
      <c r="KHC5"/>
      <c r="KHD5"/>
      <c r="KHE5"/>
      <c r="KHF5"/>
      <c r="KHG5"/>
      <c r="KHH5"/>
      <c r="KHI5"/>
      <c r="KHJ5"/>
      <c r="KHK5"/>
      <c r="KHL5"/>
      <c r="KHM5"/>
      <c r="KHN5"/>
      <c r="KHO5"/>
      <c r="KHP5"/>
      <c r="KHQ5"/>
      <c r="KHR5"/>
      <c r="KHS5"/>
      <c r="KHT5"/>
      <c r="KHU5"/>
      <c r="KHV5"/>
      <c r="KHW5"/>
      <c r="KHX5"/>
      <c r="KHY5"/>
      <c r="KHZ5"/>
      <c r="KIA5"/>
      <c r="KIB5"/>
      <c r="KIC5"/>
      <c r="KID5"/>
      <c r="KIE5"/>
      <c r="KIF5"/>
      <c r="KIG5"/>
      <c r="KIH5"/>
      <c r="KII5"/>
      <c r="KIJ5"/>
      <c r="KIK5"/>
      <c r="KIL5"/>
      <c r="KIM5"/>
      <c r="KIN5"/>
      <c r="KIO5"/>
      <c r="KIP5"/>
      <c r="KIQ5"/>
      <c r="KIR5"/>
      <c r="KIS5"/>
      <c r="KIT5"/>
      <c r="KIU5"/>
      <c r="KIV5"/>
      <c r="KIW5"/>
      <c r="KIX5"/>
      <c r="KIY5"/>
      <c r="KIZ5"/>
      <c r="KJA5"/>
      <c r="KJB5"/>
      <c r="KJC5"/>
      <c r="KJD5"/>
      <c r="KJE5"/>
      <c r="KJF5"/>
      <c r="KJG5"/>
      <c r="KJH5"/>
      <c r="KJI5"/>
      <c r="KJJ5"/>
      <c r="KJK5"/>
      <c r="KJL5"/>
      <c r="KJM5"/>
      <c r="KJN5"/>
      <c r="KJO5"/>
      <c r="KJP5"/>
      <c r="KJQ5"/>
      <c r="KJR5"/>
      <c r="KJS5"/>
      <c r="KJT5"/>
      <c r="KJU5"/>
      <c r="KJV5"/>
      <c r="KJW5"/>
      <c r="KJX5"/>
      <c r="KJY5"/>
      <c r="KJZ5"/>
      <c r="KKA5"/>
      <c r="KKB5"/>
      <c r="KKC5"/>
      <c r="KKD5"/>
      <c r="KKE5"/>
      <c r="KKF5"/>
      <c r="KKG5"/>
      <c r="KKH5"/>
      <c r="KKI5"/>
      <c r="KKJ5"/>
      <c r="KKK5"/>
      <c r="KKL5"/>
      <c r="KKM5"/>
      <c r="KKN5"/>
      <c r="KKO5"/>
      <c r="KKP5"/>
      <c r="KKQ5"/>
      <c r="KKR5"/>
      <c r="KKS5"/>
      <c r="KKT5"/>
      <c r="KKU5"/>
      <c r="KKV5"/>
      <c r="KKW5"/>
      <c r="KKX5"/>
      <c r="KKY5"/>
      <c r="KKZ5"/>
      <c r="KLA5"/>
      <c r="KLB5"/>
      <c r="KLC5"/>
      <c r="KLD5"/>
      <c r="KLE5"/>
      <c r="KLF5"/>
      <c r="KLG5"/>
      <c r="KLH5"/>
      <c r="KLI5"/>
      <c r="KLJ5"/>
      <c r="KLK5"/>
      <c r="KLL5"/>
      <c r="KLM5"/>
      <c r="KLN5"/>
      <c r="KLO5"/>
      <c r="KLP5"/>
      <c r="KLQ5"/>
      <c r="KLR5"/>
      <c r="KLS5"/>
      <c r="KLT5"/>
      <c r="KLU5"/>
      <c r="KLV5"/>
      <c r="KLW5"/>
      <c r="KLX5"/>
      <c r="KLY5"/>
      <c r="KLZ5"/>
      <c r="KMA5"/>
      <c r="KMB5"/>
      <c r="KMC5"/>
      <c r="KMD5"/>
      <c r="KME5"/>
      <c r="KMF5"/>
      <c r="KMG5"/>
      <c r="KMH5"/>
      <c r="KMI5"/>
      <c r="KMJ5"/>
      <c r="KMK5"/>
      <c r="KML5"/>
      <c r="KMM5"/>
      <c r="KMN5"/>
      <c r="KMO5"/>
      <c r="KMP5"/>
      <c r="KMQ5"/>
      <c r="KMR5"/>
      <c r="KMS5"/>
      <c r="KMT5"/>
      <c r="KMU5"/>
      <c r="KMV5"/>
      <c r="KMW5"/>
      <c r="KMX5"/>
      <c r="KMY5"/>
      <c r="KMZ5"/>
      <c r="KNA5"/>
      <c r="KNB5"/>
      <c r="KNC5"/>
      <c r="KND5"/>
      <c r="KNE5"/>
      <c r="KNF5"/>
      <c r="KNG5"/>
      <c r="KNH5"/>
      <c r="KNI5"/>
      <c r="KNJ5"/>
      <c r="KNK5"/>
      <c r="KNL5"/>
      <c r="KNM5"/>
      <c r="KNN5"/>
      <c r="KNO5"/>
      <c r="KNP5"/>
      <c r="KNQ5"/>
      <c r="KNR5"/>
      <c r="KNS5"/>
      <c r="KNT5"/>
      <c r="KNU5"/>
      <c r="KNV5"/>
      <c r="KNW5"/>
      <c r="KNX5"/>
      <c r="KNY5"/>
      <c r="KNZ5"/>
      <c r="KOA5"/>
      <c r="KOB5"/>
      <c r="KOC5"/>
      <c r="KOD5"/>
      <c r="KOE5"/>
      <c r="KOF5"/>
      <c r="KOG5"/>
      <c r="KOH5"/>
      <c r="KOI5"/>
      <c r="KOJ5"/>
      <c r="KOK5"/>
      <c r="KOL5"/>
      <c r="KOM5"/>
      <c r="KON5"/>
      <c r="KOO5"/>
      <c r="KOP5"/>
      <c r="KOQ5"/>
      <c r="KOR5"/>
      <c r="KOS5"/>
      <c r="KOT5"/>
      <c r="KOU5"/>
      <c r="KOV5"/>
      <c r="KOW5"/>
      <c r="KOX5"/>
      <c r="KOY5"/>
      <c r="KOZ5"/>
      <c r="KPA5"/>
      <c r="KPB5"/>
      <c r="KPC5"/>
      <c r="KPD5"/>
      <c r="KPE5"/>
      <c r="KPF5"/>
      <c r="KPG5"/>
      <c r="KPH5"/>
      <c r="KPI5"/>
      <c r="KPJ5"/>
      <c r="KPK5"/>
      <c r="KPL5"/>
      <c r="KPM5"/>
      <c r="KPN5"/>
      <c r="KPO5"/>
      <c r="KPP5"/>
      <c r="KPQ5"/>
      <c r="KPR5"/>
      <c r="KPS5"/>
      <c r="KPT5"/>
      <c r="KPU5"/>
      <c r="KPV5"/>
      <c r="KPW5"/>
      <c r="KPX5"/>
      <c r="KPY5"/>
      <c r="KPZ5"/>
      <c r="KQA5"/>
      <c r="KQB5"/>
      <c r="KQC5"/>
      <c r="KQD5"/>
      <c r="KQE5"/>
      <c r="KQF5"/>
      <c r="KQG5"/>
      <c r="KQH5"/>
      <c r="KQI5"/>
      <c r="KQJ5"/>
      <c r="KQK5"/>
      <c r="KQL5"/>
      <c r="KQM5"/>
      <c r="KQN5"/>
      <c r="KQO5"/>
      <c r="KQP5"/>
      <c r="KQQ5"/>
      <c r="KQR5"/>
      <c r="KQS5"/>
      <c r="KQT5"/>
      <c r="KQU5"/>
      <c r="KQV5"/>
      <c r="KQW5"/>
      <c r="KQX5"/>
      <c r="KQY5"/>
      <c r="KQZ5"/>
      <c r="KRA5"/>
      <c r="KRB5"/>
      <c r="KRC5"/>
      <c r="KRD5"/>
      <c r="KRE5"/>
      <c r="KRF5"/>
      <c r="KRG5"/>
      <c r="KRH5"/>
      <c r="KRI5"/>
      <c r="KRJ5"/>
      <c r="KRK5"/>
      <c r="KRL5"/>
      <c r="KRM5"/>
      <c r="KRN5"/>
      <c r="KRO5"/>
      <c r="KRP5"/>
      <c r="KRQ5"/>
      <c r="KRR5"/>
      <c r="KRS5"/>
      <c r="KRT5"/>
      <c r="KRU5"/>
      <c r="KRV5"/>
      <c r="KRW5"/>
      <c r="KRX5"/>
      <c r="KRY5"/>
      <c r="KRZ5"/>
      <c r="KSA5"/>
      <c r="KSB5"/>
      <c r="KSC5"/>
      <c r="KSD5"/>
      <c r="KSE5"/>
      <c r="KSF5"/>
      <c r="KSG5"/>
      <c r="KSH5"/>
      <c r="KSI5"/>
      <c r="KSJ5"/>
      <c r="KSK5"/>
      <c r="KSL5"/>
      <c r="KSM5"/>
      <c r="KSN5"/>
      <c r="KSO5"/>
      <c r="KSP5"/>
      <c r="KSQ5"/>
      <c r="KSR5"/>
      <c r="KSS5"/>
      <c r="KST5"/>
      <c r="KSU5"/>
      <c r="KSV5"/>
      <c r="KSW5"/>
      <c r="KSX5"/>
      <c r="KSY5"/>
      <c r="KSZ5"/>
      <c r="KTA5"/>
      <c r="KTB5"/>
      <c r="KTC5"/>
      <c r="KTD5"/>
      <c r="KTE5"/>
      <c r="KTF5"/>
      <c r="KTG5"/>
      <c r="KTH5"/>
      <c r="KTI5"/>
      <c r="KTJ5"/>
      <c r="KTK5"/>
      <c r="KTL5"/>
      <c r="KTM5"/>
      <c r="KTN5"/>
      <c r="KTO5"/>
      <c r="KTP5"/>
      <c r="KTQ5"/>
      <c r="KTR5"/>
      <c r="KTS5"/>
      <c r="KTT5"/>
      <c r="KTU5"/>
      <c r="KTV5"/>
      <c r="KTW5"/>
      <c r="KTX5"/>
      <c r="KTY5"/>
      <c r="KTZ5"/>
      <c r="KUA5"/>
      <c r="KUB5"/>
      <c r="KUC5"/>
      <c r="KUD5"/>
      <c r="KUE5"/>
      <c r="KUF5"/>
      <c r="KUG5"/>
      <c r="KUH5"/>
      <c r="KUI5"/>
      <c r="KUJ5"/>
      <c r="KUK5"/>
      <c r="KUL5"/>
      <c r="KUM5"/>
      <c r="KUN5"/>
      <c r="KUO5"/>
      <c r="KUP5"/>
      <c r="KUQ5"/>
      <c r="KUR5"/>
      <c r="KUS5"/>
      <c r="KUT5"/>
      <c r="KUU5"/>
      <c r="KUV5"/>
      <c r="KUW5"/>
      <c r="KUX5"/>
      <c r="KUY5"/>
      <c r="KUZ5"/>
      <c r="KVA5"/>
      <c r="KVB5"/>
      <c r="KVC5"/>
      <c r="KVD5"/>
      <c r="KVE5"/>
      <c r="KVF5"/>
      <c r="KVG5"/>
      <c r="KVH5"/>
      <c r="KVI5"/>
      <c r="KVJ5"/>
      <c r="KVK5"/>
      <c r="KVL5"/>
      <c r="KVM5"/>
      <c r="KVN5"/>
      <c r="KVO5"/>
      <c r="KVP5"/>
      <c r="KVQ5"/>
      <c r="KVR5"/>
      <c r="KVS5"/>
      <c r="KVT5"/>
      <c r="KVU5"/>
      <c r="KVV5"/>
      <c r="KVW5"/>
      <c r="KVX5"/>
      <c r="KVY5"/>
      <c r="KVZ5"/>
      <c r="KWA5"/>
      <c r="KWB5"/>
      <c r="KWC5"/>
      <c r="KWD5"/>
      <c r="KWE5"/>
      <c r="KWF5"/>
      <c r="KWG5"/>
      <c r="KWH5"/>
      <c r="KWI5"/>
      <c r="KWJ5"/>
      <c r="KWK5"/>
      <c r="KWL5"/>
      <c r="KWM5"/>
      <c r="KWN5"/>
      <c r="KWO5"/>
      <c r="KWP5"/>
      <c r="KWQ5"/>
      <c r="KWR5"/>
      <c r="KWS5"/>
      <c r="KWT5"/>
      <c r="KWU5"/>
      <c r="KWV5"/>
      <c r="KWW5"/>
      <c r="KWX5"/>
      <c r="KWY5"/>
      <c r="KWZ5"/>
      <c r="KXA5"/>
      <c r="KXB5"/>
      <c r="KXC5"/>
      <c r="KXD5"/>
      <c r="KXE5"/>
      <c r="KXF5"/>
      <c r="KXG5"/>
      <c r="KXH5"/>
      <c r="KXI5"/>
      <c r="KXJ5"/>
      <c r="KXK5"/>
      <c r="KXL5"/>
      <c r="KXM5"/>
      <c r="KXN5"/>
      <c r="KXO5"/>
      <c r="KXP5"/>
      <c r="KXQ5"/>
      <c r="KXR5"/>
      <c r="KXS5"/>
      <c r="KXT5"/>
      <c r="KXU5"/>
      <c r="KXV5"/>
      <c r="KXW5"/>
      <c r="KXX5"/>
      <c r="KXY5"/>
      <c r="KXZ5"/>
      <c r="KYA5"/>
      <c r="KYB5"/>
      <c r="KYC5"/>
      <c r="KYD5"/>
      <c r="KYE5"/>
      <c r="KYF5"/>
      <c r="KYG5"/>
      <c r="KYH5"/>
      <c r="KYI5"/>
      <c r="KYJ5"/>
      <c r="KYK5"/>
      <c r="KYL5"/>
      <c r="KYM5"/>
      <c r="KYN5"/>
      <c r="KYO5"/>
      <c r="KYP5"/>
      <c r="KYQ5"/>
      <c r="KYR5"/>
      <c r="KYS5"/>
      <c r="KYT5"/>
      <c r="KYU5"/>
      <c r="KYV5"/>
      <c r="KYW5"/>
      <c r="KYX5"/>
      <c r="KYY5"/>
      <c r="KYZ5"/>
      <c r="KZA5"/>
      <c r="KZB5"/>
      <c r="KZC5"/>
      <c r="KZD5"/>
      <c r="KZE5"/>
      <c r="KZF5"/>
      <c r="KZG5"/>
      <c r="KZH5"/>
      <c r="KZI5"/>
      <c r="KZJ5"/>
      <c r="KZK5"/>
      <c r="KZL5"/>
      <c r="KZM5"/>
      <c r="KZN5"/>
      <c r="KZO5"/>
      <c r="KZP5"/>
      <c r="KZQ5"/>
      <c r="KZR5"/>
      <c r="KZS5"/>
      <c r="KZT5"/>
      <c r="KZU5"/>
      <c r="KZV5"/>
      <c r="KZW5"/>
      <c r="KZX5"/>
      <c r="KZY5"/>
      <c r="KZZ5"/>
      <c r="LAA5"/>
      <c r="LAB5"/>
      <c r="LAC5"/>
      <c r="LAD5"/>
      <c r="LAE5"/>
      <c r="LAF5"/>
      <c r="LAG5"/>
      <c r="LAH5"/>
      <c r="LAI5"/>
      <c r="LAJ5"/>
      <c r="LAK5"/>
      <c r="LAL5"/>
      <c r="LAM5"/>
      <c r="LAN5"/>
      <c r="LAO5"/>
      <c r="LAP5"/>
      <c r="LAQ5"/>
      <c r="LAR5"/>
      <c r="LAS5"/>
      <c r="LAT5"/>
      <c r="LAU5"/>
      <c r="LAV5"/>
      <c r="LAW5"/>
      <c r="LAX5"/>
      <c r="LAY5"/>
      <c r="LAZ5"/>
      <c r="LBA5"/>
      <c r="LBB5"/>
      <c r="LBC5"/>
      <c r="LBD5"/>
      <c r="LBE5"/>
      <c r="LBF5"/>
      <c r="LBG5"/>
      <c r="LBH5"/>
      <c r="LBI5"/>
      <c r="LBJ5"/>
      <c r="LBK5"/>
      <c r="LBL5"/>
      <c r="LBM5"/>
      <c r="LBN5"/>
      <c r="LBO5"/>
      <c r="LBP5"/>
      <c r="LBQ5"/>
      <c r="LBR5"/>
      <c r="LBS5"/>
      <c r="LBT5"/>
      <c r="LBU5"/>
      <c r="LBV5"/>
      <c r="LBW5"/>
      <c r="LBX5"/>
      <c r="LBY5"/>
      <c r="LBZ5"/>
      <c r="LCA5"/>
      <c r="LCB5"/>
      <c r="LCC5"/>
      <c r="LCD5"/>
      <c r="LCE5"/>
      <c r="LCF5"/>
      <c r="LCG5"/>
      <c r="LCH5"/>
      <c r="LCI5"/>
      <c r="LCJ5"/>
      <c r="LCK5"/>
      <c r="LCL5"/>
      <c r="LCM5"/>
      <c r="LCN5"/>
      <c r="LCO5"/>
      <c r="LCP5"/>
      <c r="LCQ5"/>
      <c r="LCR5"/>
      <c r="LCS5"/>
      <c r="LCT5"/>
      <c r="LCU5"/>
      <c r="LCV5"/>
      <c r="LCW5"/>
      <c r="LCX5"/>
      <c r="LCY5"/>
      <c r="LCZ5"/>
      <c r="LDA5"/>
      <c r="LDB5"/>
      <c r="LDC5"/>
      <c r="LDD5"/>
      <c r="LDE5"/>
      <c r="LDF5"/>
      <c r="LDG5"/>
      <c r="LDH5"/>
      <c r="LDI5"/>
      <c r="LDJ5"/>
      <c r="LDK5"/>
      <c r="LDL5"/>
      <c r="LDM5"/>
      <c r="LDN5"/>
      <c r="LDO5"/>
      <c r="LDP5"/>
      <c r="LDQ5"/>
      <c r="LDR5"/>
      <c r="LDS5"/>
      <c r="LDT5"/>
      <c r="LDU5"/>
      <c r="LDV5"/>
      <c r="LDW5"/>
      <c r="LDX5"/>
      <c r="LDY5"/>
      <c r="LDZ5"/>
      <c r="LEA5"/>
      <c r="LEB5"/>
      <c r="LEC5"/>
      <c r="LED5"/>
      <c r="LEE5"/>
      <c r="LEF5"/>
      <c r="LEG5"/>
      <c r="LEH5"/>
      <c r="LEI5"/>
      <c r="LEJ5"/>
      <c r="LEK5"/>
      <c r="LEL5"/>
      <c r="LEM5"/>
      <c r="LEN5"/>
      <c r="LEO5"/>
      <c r="LEP5"/>
      <c r="LEQ5"/>
      <c r="LER5"/>
      <c r="LES5"/>
      <c r="LET5"/>
      <c r="LEU5"/>
      <c r="LEV5"/>
      <c r="LEW5"/>
      <c r="LEX5"/>
      <c r="LEY5"/>
      <c r="LEZ5"/>
      <c r="LFA5"/>
      <c r="LFB5"/>
      <c r="LFC5"/>
      <c r="LFD5"/>
      <c r="LFE5"/>
      <c r="LFF5"/>
      <c r="LFG5"/>
      <c r="LFH5"/>
      <c r="LFI5"/>
      <c r="LFJ5"/>
      <c r="LFK5"/>
      <c r="LFL5"/>
      <c r="LFM5"/>
      <c r="LFN5"/>
      <c r="LFO5"/>
      <c r="LFP5"/>
      <c r="LFQ5"/>
      <c r="LFR5"/>
      <c r="LFS5"/>
      <c r="LFT5"/>
      <c r="LFU5"/>
      <c r="LFV5"/>
      <c r="LFW5"/>
      <c r="LFX5"/>
      <c r="LFY5"/>
      <c r="LFZ5"/>
      <c r="LGA5"/>
      <c r="LGB5"/>
      <c r="LGC5"/>
      <c r="LGD5"/>
      <c r="LGE5"/>
      <c r="LGF5"/>
      <c r="LGG5"/>
      <c r="LGH5"/>
      <c r="LGI5"/>
      <c r="LGJ5"/>
      <c r="LGK5"/>
      <c r="LGL5"/>
      <c r="LGM5"/>
      <c r="LGN5"/>
      <c r="LGO5"/>
      <c r="LGP5"/>
      <c r="LGQ5"/>
      <c r="LGR5"/>
      <c r="LGS5"/>
      <c r="LGT5"/>
      <c r="LGU5"/>
      <c r="LGV5"/>
      <c r="LGW5"/>
      <c r="LGX5"/>
      <c r="LGY5"/>
      <c r="LGZ5"/>
      <c r="LHA5"/>
      <c r="LHB5"/>
      <c r="LHC5"/>
      <c r="LHD5"/>
      <c r="LHE5"/>
      <c r="LHF5"/>
      <c r="LHG5"/>
      <c r="LHH5"/>
      <c r="LHI5"/>
      <c r="LHJ5"/>
      <c r="LHK5"/>
      <c r="LHL5"/>
      <c r="LHM5"/>
      <c r="LHN5"/>
      <c r="LHO5"/>
      <c r="LHP5"/>
      <c r="LHQ5"/>
      <c r="LHR5"/>
      <c r="LHS5"/>
      <c r="LHT5"/>
      <c r="LHU5"/>
      <c r="LHV5"/>
      <c r="LHW5"/>
      <c r="LHX5"/>
      <c r="LHY5"/>
      <c r="LHZ5"/>
      <c r="LIA5"/>
      <c r="LIB5"/>
      <c r="LIC5"/>
      <c r="LID5"/>
      <c r="LIE5"/>
      <c r="LIF5"/>
      <c r="LIG5"/>
      <c r="LIH5"/>
      <c r="LII5"/>
      <c r="LIJ5"/>
      <c r="LIK5"/>
      <c r="LIL5"/>
      <c r="LIM5"/>
      <c r="LIN5"/>
      <c r="LIO5"/>
      <c r="LIP5"/>
      <c r="LIQ5"/>
      <c r="LIR5"/>
      <c r="LIS5"/>
      <c r="LIT5"/>
      <c r="LIU5"/>
      <c r="LIV5"/>
      <c r="LIW5"/>
      <c r="LIX5"/>
      <c r="LIY5"/>
      <c r="LIZ5"/>
      <c r="LJA5"/>
      <c r="LJB5"/>
      <c r="LJC5"/>
      <c r="LJD5"/>
      <c r="LJE5"/>
      <c r="LJF5"/>
      <c r="LJG5"/>
      <c r="LJH5"/>
      <c r="LJI5"/>
      <c r="LJJ5"/>
      <c r="LJK5"/>
      <c r="LJL5"/>
      <c r="LJM5"/>
      <c r="LJN5"/>
      <c r="LJO5"/>
      <c r="LJP5"/>
      <c r="LJQ5"/>
      <c r="LJR5"/>
      <c r="LJS5"/>
      <c r="LJT5"/>
      <c r="LJU5"/>
      <c r="LJV5"/>
      <c r="LJW5"/>
      <c r="LJX5"/>
      <c r="LJY5"/>
      <c r="LJZ5"/>
      <c r="LKA5"/>
      <c r="LKB5"/>
      <c r="LKC5"/>
      <c r="LKD5"/>
      <c r="LKE5"/>
      <c r="LKF5"/>
      <c r="LKG5"/>
      <c r="LKH5"/>
      <c r="LKI5"/>
      <c r="LKJ5"/>
      <c r="LKK5"/>
      <c r="LKL5"/>
      <c r="LKM5"/>
      <c r="LKN5"/>
      <c r="LKO5"/>
      <c r="LKP5"/>
      <c r="LKQ5"/>
      <c r="LKR5"/>
      <c r="LKS5"/>
      <c r="LKT5"/>
      <c r="LKU5"/>
      <c r="LKV5"/>
      <c r="LKW5"/>
      <c r="LKX5"/>
      <c r="LKY5"/>
      <c r="LKZ5"/>
      <c r="LLA5"/>
      <c r="LLB5"/>
      <c r="LLC5"/>
      <c r="LLD5"/>
      <c r="LLE5"/>
      <c r="LLF5"/>
      <c r="LLG5"/>
      <c r="LLH5"/>
      <c r="LLI5"/>
      <c r="LLJ5"/>
      <c r="LLK5"/>
      <c r="LLL5"/>
      <c r="LLM5"/>
      <c r="LLN5"/>
      <c r="LLO5"/>
      <c r="LLP5"/>
      <c r="LLQ5"/>
      <c r="LLR5"/>
      <c r="LLS5"/>
      <c r="LLT5"/>
      <c r="LLU5"/>
      <c r="LLV5"/>
      <c r="LLW5"/>
      <c r="LLX5"/>
      <c r="LLY5"/>
      <c r="LLZ5"/>
      <c r="LMA5"/>
      <c r="LMB5"/>
      <c r="LMC5"/>
      <c r="LMD5"/>
      <c r="LME5"/>
      <c r="LMF5"/>
      <c r="LMG5"/>
      <c r="LMH5"/>
      <c r="LMI5"/>
      <c r="LMJ5"/>
      <c r="LMK5"/>
      <c r="LML5"/>
      <c r="LMM5"/>
      <c r="LMN5"/>
      <c r="LMO5"/>
      <c r="LMP5"/>
      <c r="LMQ5"/>
      <c r="LMR5"/>
      <c r="LMS5"/>
      <c r="LMT5"/>
      <c r="LMU5"/>
      <c r="LMV5"/>
      <c r="LMW5"/>
      <c r="LMX5"/>
      <c r="LMY5"/>
      <c r="LMZ5"/>
      <c r="LNA5"/>
      <c r="LNB5"/>
      <c r="LNC5"/>
      <c r="LND5"/>
      <c r="LNE5"/>
      <c r="LNF5"/>
      <c r="LNG5"/>
      <c r="LNH5"/>
      <c r="LNI5"/>
      <c r="LNJ5"/>
      <c r="LNK5"/>
      <c r="LNL5"/>
      <c r="LNM5"/>
      <c r="LNN5"/>
      <c r="LNO5"/>
      <c r="LNP5"/>
      <c r="LNQ5"/>
      <c r="LNR5"/>
      <c r="LNS5"/>
      <c r="LNT5"/>
      <c r="LNU5"/>
      <c r="LNV5"/>
      <c r="LNW5"/>
      <c r="LNX5"/>
      <c r="LNY5"/>
      <c r="LNZ5"/>
      <c r="LOA5"/>
      <c r="LOB5"/>
      <c r="LOC5"/>
      <c r="LOD5"/>
      <c r="LOE5"/>
      <c r="LOF5"/>
      <c r="LOG5"/>
      <c r="LOH5"/>
      <c r="LOI5"/>
      <c r="LOJ5"/>
      <c r="LOK5"/>
      <c r="LOL5"/>
      <c r="LOM5"/>
      <c r="LON5"/>
      <c r="LOO5"/>
      <c r="LOP5"/>
      <c r="LOQ5"/>
      <c r="LOR5"/>
      <c r="LOS5"/>
      <c r="LOT5"/>
      <c r="LOU5"/>
      <c r="LOV5"/>
      <c r="LOW5"/>
      <c r="LOX5"/>
      <c r="LOY5"/>
      <c r="LOZ5"/>
      <c r="LPA5"/>
      <c r="LPB5"/>
      <c r="LPC5"/>
      <c r="LPD5"/>
      <c r="LPE5"/>
      <c r="LPF5"/>
      <c r="LPG5"/>
      <c r="LPH5"/>
      <c r="LPI5"/>
      <c r="LPJ5"/>
      <c r="LPK5"/>
      <c r="LPL5"/>
      <c r="LPM5"/>
      <c r="LPN5"/>
      <c r="LPO5"/>
      <c r="LPP5"/>
      <c r="LPQ5"/>
      <c r="LPR5"/>
      <c r="LPS5"/>
      <c r="LPT5"/>
      <c r="LPU5"/>
      <c r="LPV5"/>
      <c r="LPW5"/>
      <c r="LPX5"/>
      <c r="LPY5"/>
      <c r="LPZ5"/>
      <c r="LQA5"/>
      <c r="LQB5"/>
      <c r="LQC5"/>
      <c r="LQD5"/>
      <c r="LQE5"/>
      <c r="LQF5"/>
      <c r="LQG5"/>
      <c r="LQH5"/>
      <c r="LQI5"/>
      <c r="LQJ5"/>
      <c r="LQK5"/>
      <c r="LQL5"/>
      <c r="LQM5"/>
      <c r="LQN5"/>
      <c r="LQO5"/>
      <c r="LQP5"/>
      <c r="LQQ5"/>
      <c r="LQR5"/>
      <c r="LQS5"/>
      <c r="LQT5"/>
      <c r="LQU5"/>
      <c r="LQV5"/>
      <c r="LQW5"/>
      <c r="LQX5"/>
      <c r="LQY5"/>
      <c r="LQZ5"/>
      <c r="LRA5"/>
      <c r="LRB5"/>
      <c r="LRC5"/>
      <c r="LRD5"/>
      <c r="LRE5"/>
      <c r="LRF5"/>
      <c r="LRG5"/>
      <c r="LRH5"/>
      <c r="LRI5"/>
      <c r="LRJ5"/>
      <c r="LRK5"/>
      <c r="LRL5"/>
      <c r="LRM5"/>
      <c r="LRN5"/>
      <c r="LRO5"/>
      <c r="LRP5"/>
      <c r="LRQ5"/>
      <c r="LRR5"/>
      <c r="LRS5"/>
      <c r="LRT5"/>
      <c r="LRU5"/>
      <c r="LRV5"/>
      <c r="LRW5"/>
      <c r="LRX5"/>
      <c r="LRY5"/>
      <c r="LRZ5"/>
      <c r="LSA5"/>
      <c r="LSB5"/>
      <c r="LSC5"/>
      <c r="LSD5"/>
      <c r="LSE5"/>
      <c r="LSF5"/>
      <c r="LSG5"/>
      <c r="LSH5"/>
      <c r="LSI5"/>
      <c r="LSJ5"/>
      <c r="LSK5"/>
      <c r="LSL5"/>
      <c r="LSM5"/>
      <c r="LSN5"/>
      <c r="LSO5"/>
      <c r="LSP5"/>
      <c r="LSQ5"/>
      <c r="LSR5"/>
      <c r="LSS5"/>
      <c r="LST5"/>
      <c r="LSU5"/>
      <c r="LSV5"/>
      <c r="LSW5"/>
      <c r="LSX5"/>
      <c r="LSY5"/>
      <c r="LSZ5"/>
      <c r="LTA5"/>
      <c r="LTB5"/>
      <c r="LTC5"/>
      <c r="LTD5"/>
      <c r="LTE5"/>
      <c r="LTF5"/>
      <c r="LTG5"/>
      <c r="LTH5"/>
      <c r="LTI5"/>
      <c r="LTJ5"/>
      <c r="LTK5"/>
      <c r="LTL5"/>
      <c r="LTM5"/>
      <c r="LTN5"/>
      <c r="LTO5"/>
      <c r="LTP5"/>
      <c r="LTQ5"/>
      <c r="LTR5"/>
      <c r="LTS5"/>
      <c r="LTT5"/>
      <c r="LTU5"/>
      <c r="LTV5"/>
      <c r="LTW5"/>
      <c r="LTX5"/>
      <c r="LTY5"/>
      <c r="LTZ5"/>
      <c r="LUA5"/>
      <c r="LUB5"/>
      <c r="LUC5"/>
      <c r="LUD5"/>
      <c r="LUE5"/>
      <c r="LUF5"/>
      <c r="LUG5"/>
      <c r="LUH5"/>
      <c r="LUI5"/>
      <c r="LUJ5"/>
      <c r="LUK5"/>
      <c r="LUL5"/>
      <c r="LUM5"/>
      <c r="LUN5"/>
      <c r="LUO5"/>
      <c r="LUP5"/>
      <c r="LUQ5"/>
      <c r="LUR5"/>
      <c r="LUS5"/>
      <c r="LUT5"/>
      <c r="LUU5"/>
      <c r="LUV5"/>
      <c r="LUW5"/>
      <c r="LUX5"/>
      <c r="LUY5"/>
      <c r="LUZ5"/>
      <c r="LVA5"/>
      <c r="LVB5"/>
      <c r="LVC5"/>
      <c r="LVD5"/>
      <c r="LVE5"/>
      <c r="LVF5"/>
      <c r="LVG5"/>
      <c r="LVH5"/>
      <c r="LVI5"/>
      <c r="LVJ5"/>
      <c r="LVK5"/>
      <c r="LVL5"/>
      <c r="LVM5"/>
      <c r="LVN5"/>
      <c r="LVO5"/>
      <c r="LVP5"/>
      <c r="LVQ5"/>
      <c r="LVR5"/>
      <c r="LVS5"/>
      <c r="LVT5"/>
      <c r="LVU5"/>
      <c r="LVV5"/>
      <c r="LVW5"/>
      <c r="LVX5"/>
      <c r="LVY5"/>
      <c r="LVZ5"/>
      <c r="LWA5"/>
      <c r="LWB5"/>
      <c r="LWC5"/>
      <c r="LWD5"/>
      <c r="LWE5"/>
      <c r="LWF5"/>
      <c r="LWG5"/>
      <c r="LWH5"/>
      <c r="LWI5"/>
      <c r="LWJ5"/>
      <c r="LWK5"/>
      <c r="LWL5"/>
      <c r="LWM5"/>
      <c r="LWN5"/>
      <c r="LWO5"/>
      <c r="LWP5"/>
      <c r="LWQ5"/>
      <c r="LWR5"/>
      <c r="LWS5"/>
      <c r="LWT5"/>
      <c r="LWU5"/>
      <c r="LWV5"/>
      <c r="LWW5"/>
      <c r="LWX5"/>
      <c r="LWY5"/>
      <c r="LWZ5"/>
      <c r="LXA5"/>
      <c r="LXB5"/>
      <c r="LXC5"/>
      <c r="LXD5"/>
      <c r="LXE5"/>
      <c r="LXF5"/>
      <c r="LXG5"/>
      <c r="LXH5"/>
      <c r="LXI5"/>
      <c r="LXJ5"/>
      <c r="LXK5"/>
      <c r="LXL5"/>
      <c r="LXM5"/>
      <c r="LXN5"/>
      <c r="LXO5"/>
      <c r="LXP5"/>
      <c r="LXQ5"/>
      <c r="LXR5"/>
      <c r="LXS5"/>
      <c r="LXT5"/>
      <c r="LXU5"/>
      <c r="LXV5"/>
      <c r="LXW5"/>
      <c r="LXX5"/>
      <c r="LXY5"/>
      <c r="LXZ5"/>
      <c r="LYA5"/>
      <c r="LYB5"/>
      <c r="LYC5"/>
      <c r="LYD5"/>
      <c r="LYE5"/>
      <c r="LYF5"/>
      <c r="LYG5"/>
      <c r="LYH5"/>
      <c r="LYI5"/>
      <c r="LYJ5"/>
      <c r="LYK5"/>
      <c r="LYL5"/>
      <c r="LYM5"/>
      <c r="LYN5"/>
      <c r="LYO5"/>
      <c r="LYP5"/>
      <c r="LYQ5"/>
      <c r="LYR5"/>
      <c r="LYS5"/>
      <c r="LYT5"/>
      <c r="LYU5"/>
      <c r="LYV5"/>
      <c r="LYW5"/>
      <c r="LYX5"/>
      <c r="LYY5"/>
      <c r="LYZ5"/>
      <c r="LZA5"/>
      <c r="LZB5"/>
      <c r="LZC5"/>
      <c r="LZD5"/>
      <c r="LZE5"/>
      <c r="LZF5"/>
      <c r="LZG5"/>
      <c r="LZH5"/>
      <c r="LZI5"/>
      <c r="LZJ5"/>
      <c r="LZK5"/>
      <c r="LZL5"/>
      <c r="LZM5"/>
      <c r="LZN5"/>
      <c r="LZO5"/>
      <c r="LZP5"/>
      <c r="LZQ5"/>
      <c r="LZR5"/>
      <c r="LZS5"/>
      <c r="LZT5"/>
      <c r="LZU5"/>
      <c r="LZV5"/>
      <c r="LZW5"/>
      <c r="LZX5"/>
      <c r="LZY5"/>
      <c r="LZZ5"/>
      <c r="MAA5"/>
      <c r="MAB5"/>
      <c r="MAC5"/>
      <c r="MAD5"/>
      <c r="MAE5"/>
      <c r="MAF5"/>
      <c r="MAG5"/>
      <c r="MAH5"/>
      <c r="MAI5"/>
      <c r="MAJ5"/>
      <c r="MAK5"/>
      <c r="MAL5"/>
      <c r="MAM5"/>
      <c r="MAN5"/>
      <c r="MAO5"/>
      <c r="MAP5"/>
      <c r="MAQ5"/>
      <c r="MAR5"/>
      <c r="MAS5"/>
      <c r="MAT5"/>
      <c r="MAU5"/>
      <c r="MAV5"/>
      <c r="MAW5"/>
      <c r="MAX5"/>
      <c r="MAY5"/>
      <c r="MAZ5"/>
      <c r="MBA5"/>
      <c r="MBB5"/>
      <c r="MBC5"/>
      <c r="MBD5"/>
      <c r="MBE5"/>
      <c r="MBF5"/>
      <c r="MBG5"/>
      <c r="MBH5"/>
      <c r="MBI5"/>
      <c r="MBJ5"/>
      <c r="MBK5"/>
      <c r="MBL5"/>
      <c r="MBM5"/>
      <c r="MBN5"/>
      <c r="MBO5"/>
      <c r="MBP5"/>
      <c r="MBQ5"/>
      <c r="MBR5"/>
      <c r="MBS5"/>
      <c r="MBT5"/>
      <c r="MBU5"/>
      <c r="MBV5"/>
      <c r="MBW5"/>
      <c r="MBX5"/>
      <c r="MBY5"/>
      <c r="MBZ5"/>
      <c r="MCA5"/>
      <c r="MCB5"/>
      <c r="MCC5"/>
      <c r="MCD5"/>
      <c r="MCE5"/>
      <c r="MCF5"/>
      <c r="MCG5"/>
      <c r="MCH5"/>
      <c r="MCI5"/>
      <c r="MCJ5"/>
      <c r="MCK5"/>
      <c r="MCL5"/>
      <c r="MCM5"/>
      <c r="MCN5"/>
      <c r="MCO5"/>
      <c r="MCP5"/>
      <c r="MCQ5"/>
      <c r="MCR5"/>
      <c r="MCS5"/>
      <c r="MCT5"/>
      <c r="MCU5"/>
      <c r="MCV5"/>
      <c r="MCW5"/>
      <c r="MCX5"/>
      <c r="MCY5"/>
      <c r="MCZ5"/>
      <c r="MDA5"/>
      <c r="MDB5"/>
      <c r="MDC5"/>
      <c r="MDD5"/>
      <c r="MDE5"/>
      <c r="MDF5"/>
      <c r="MDG5"/>
      <c r="MDH5"/>
      <c r="MDI5"/>
      <c r="MDJ5"/>
      <c r="MDK5"/>
      <c r="MDL5"/>
      <c r="MDM5"/>
      <c r="MDN5"/>
      <c r="MDO5"/>
      <c r="MDP5"/>
      <c r="MDQ5"/>
      <c r="MDR5"/>
      <c r="MDS5"/>
      <c r="MDT5"/>
      <c r="MDU5"/>
      <c r="MDV5"/>
      <c r="MDW5"/>
      <c r="MDX5"/>
      <c r="MDY5"/>
      <c r="MDZ5"/>
      <c r="MEA5"/>
      <c r="MEB5"/>
      <c r="MEC5"/>
      <c r="MED5"/>
      <c r="MEE5"/>
      <c r="MEF5"/>
      <c r="MEG5"/>
      <c r="MEH5"/>
      <c r="MEI5"/>
      <c r="MEJ5"/>
      <c r="MEK5"/>
      <c r="MEL5"/>
      <c r="MEM5"/>
      <c r="MEN5"/>
      <c r="MEO5"/>
      <c r="MEP5"/>
      <c r="MEQ5"/>
      <c r="MER5"/>
      <c r="MES5"/>
      <c r="MET5"/>
      <c r="MEU5"/>
      <c r="MEV5"/>
      <c r="MEW5"/>
      <c r="MEX5"/>
      <c r="MEY5"/>
      <c r="MEZ5"/>
      <c r="MFA5"/>
      <c r="MFB5"/>
      <c r="MFC5"/>
      <c r="MFD5"/>
      <c r="MFE5"/>
      <c r="MFF5"/>
      <c r="MFG5"/>
      <c r="MFH5"/>
      <c r="MFI5"/>
      <c r="MFJ5"/>
      <c r="MFK5"/>
      <c r="MFL5"/>
      <c r="MFM5"/>
      <c r="MFN5"/>
      <c r="MFO5"/>
      <c r="MFP5"/>
      <c r="MFQ5"/>
      <c r="MFR5"/>
      <c r="MFS5"/>
      <c r="MFT5"/>
      <c r="MFU5"/>
      <c r="MFV5"/>
      <c r="MFW5"/>
      <c r="MFX5"/>
      <c r="MFY5"/>
      <c r="MFZ5"/>
      <c r="MGA5"/>
      <c r="MGB5"/>
      <c r="MGC5"/>
      <c r="MGD5"/>
      <c r="MGE5"/>
      <c r="MGF5"/>
      <c r="MGG5"/>
      <c r="MGH5"/>
      <c r="MGI5"/>
      <c r="MGJ5"/>
      <c r="MGK5"/>
      <c r="MGL5"/>
      <c r="MGM5"/>
      <c r="MGN5"/>
      <c r="MGO5"/>
      <c r="MGP5"/>
      <c r="MGQ5"/>
      <c r="MGR5"/>
      <c r="MGS5"/>
      <c r="MGT5"/>
      <c r="MGU5"/>
      <c r="MGV5"/>
      <c r="MGW5"/>
      <c r="MGX5"/>
      <c r="MGY5"/>
      <c r="MGZ5"/>
      <c r="MHA5"/>
      <c r="MHB5"/>
      <c r="MHC5"/>
      <c r="MHD5"/>
      <c r="MHE5"/>
      <c r="MHF5"/>
      <c r="MHG5"/>
      <c r="MHH5"/>
      <c r="MHI5"/>
      <c r="MHJ5"/>
      <c r="MHK5"/>
      <c r="MHL5"/>
      <c r="MHM5"/>
      <c r="MHN5"/>
      <c r="MHO5"/>
      <c r="MHP5"/>
      <c r="MHQ5"/>
      <c r="MHR5"/>
      <c r="MHS5"/>
      <c r="MHT5"/>
      <c r="MHU5"/>
      <c r="MHV5"/>
      <c r="MHW5"/>
      <c r="MHX5"/>
      <c r="MHY5"/>
      <c r="MHZ5"/>
      <c r="MIA5"/>
      <c r="MIB5"/>
      <c r="MIC5"/>
      <c r="MID5"/>
      <c r="MIE5"/>
      <c r="MIF5"/>
      <c r="MIG5"/>
      <c r="MIH5"/>
      <c r="MII5"/>
      <c r="MIJ5"/>
      <c r="MIK5"/>
      <c r="MIL5"/>
      <c r="MIM5"/>
      <c r="MIN5"/>
      <c r="MIO5"/>
      <c r="MIP5"/>
      <c r="MIQ5"/>
      <c r="MIR5"/>
      <c r="MIS5"/>
      <c r="MIT5"/>
      <c r="MIU5"/>
      <c r="MIV5"/>
      <c r="MIW5"/>
      <c r="MIX5"/>
      <c r="MIY5"/>
      <c r="MIZ5"/>
      <c r="MJA5"/>
      <c r="MJB5"/>
      <c r="MJC5"/>
      <c r="MJD5"/>
      <c r="MJE5"/>
      <c r="MJF5"/>
      <c r="MJG5"/>
      <c r="MJH5"/>
      <c r="MJI5"/>
      <c r="MJJ5"/>
      <c r="MJK5"/>
      <c r="MJL5"/>
      <c r="MJM5"/>
      <c r="MJN5"/>
      <c r="MJO5"/>
      <c r="MJP5"/>
      <c r="MJQ5"/>
      <c r="MJR5"/>
      <c r="MJS5"/>
      <c r="MJT5"/>
      <c r="MJU5"/>
      <c r="MJV5"/>
      <c r="MJW5"/>
      <c r="MJX5"/>
      <c r="MJY5"/>
      <c r="MJZ5"/>
      <c r="MKA5"/>
      <c r="MKB5"/>
      <c r="MKC5"/>
      <c r="MKD5"/>
      <c r="MKE5"/>
      <c r="MKF5"/>
      <c r="MKG5"/>
      <c r="MKH5"/>
      <c r="MKI5"/>
      <c r="MKJ5"/>
      <c r="MKK5"/>
      <c r="MKL5"/>
      <c r="MKM5"/>
      <c r="MKN5"/>
      <c r="MKO5"/>
      <c r="MKP5"/>
      <c r="MKQ5"/>
      <c r="MKR5"/>
      <c r="MKS5"/>
      <c r="MKT5"/>
      <c r="MKU5"/>
      <c r="MKV5"/>
      <c r="MKW5"/>
      <c r="MKX5"/>
      <c r="MKY5"/>
      <c r="MKZ5"/>
      <c r="MLA5"/>
      <c r="MLB5"/>
      <c r="MLC5"/>
      <c r="MLD5"/>
      <c r="MLE5"/>
      <c r="MLF5"/>
      <c r="MLG5"/>
      <c r="MLH5"/>
      <c r="MLI5"/>
      <c r="MLJ5"/>
      <c r="MLK5"/>
      <c r="MLL5"/>
      <c r="MLM5"/>
      <c r="MLN5"/>
      <c r="MLO5"/>
      <c r="MLP5"/>
      <c r="MLQ5"/>
      <c r="MLR5"/>
      <c r="MLS5"/>
      <c r="MLT5"/>
      <c r="MLU5"/>
      <c r="MLV5"/>
      <c r="MLW5"/>
      <c r="MLX5"/>
      <c r="MLY5"/>
      <c r="MLZ5"/>
      <c r="MMA5"/>
      <c r="MMB5"/>
      <c r="MMC5"/>
      <c r="MMD5"/>
      <c r="MME5"/>
      <c r="MMF5"/>
      <c r="MMG5"/>
      <c r="MMH5"/>
      <c r="MMI5"/>
      <c r="MMJ5"/>
      <c r="MMK5"/>
      <c r="MML5"/>
      <c r="MMM5"/>
      <c r="MMN5"/>
      <c r="MMO5"/>
      <c r="MMP5"/>
      <c r="MMQ5"/>
      <c r="MMR5"/>
      <c r="MMS5"/>
      <c r="MMT5"/>
      <c r="MMU5"/>
      <c r="MMV5"/>
      <c r="MMW5"/>
      <c r="MMX5"/>
      <c r="MMY5"/>
      <c r="MMZ5"/>
      <c r="MNA5"/>
      <c r="MNB5"/>
      <c r="MNC5"/>
      <c r="MND5"/>
      <c r="MNE5"/>
      <c r="MNF5"/>
      <c r="MNG5"/>
      <c r="MNH5"/>
      <c r="MNI5"/>
      <c r="MNJ5"/>
      <c r="MNK5"/>
      <c r="MNL5"/>
      <c r="MNM5"/>
      <c r="MNN5"/>
      <c r="MNO5"/>
      <c r="MNP5"/>
      <c r="MNQ5"/>
      <c r="MNR5"/>
      <c r="MNS5"/>
      <c r="MNT5"/>
      <c r="MNU5"/>
      <c r="MNV5"/>
      <c r="MNW5"/>
      <c r="MNX5"/>
      <c r="MNY5"/>
      <c r="MNZ5"/>
      <c r="MOA5"/>
      <c r="MOB5"/>
      <c r="MOC5"/>
      <c r="MOD5"/>
      <c r="MOE5"/>
      <c r="MOF5"/>
      <c r="MOG5"/>
      <c r="MOH5"/>
      <c r="MOI5"/>
      <c r="MOJ5"/>
      <c r="MOK5"/>
      <c r="MOL5"/>
      <c r="MOM5"/>
      <c r="MON5"/>
      <c r="MOO5"/>
      <c r="MOP5"/>
      <c r="MOQ5"/>
      <c r="MOR5"/>
      <c r="MOS5"/>
      <c r="MOT5"/>
      <c r="MOU5"/>
      <c r="MOV5"/>
      <c r="MOW5"/>
      <c r="MOX5"/>
      <c r="MOY5"/>
      <c r="MOZ5"/>
      <c r="MPA5"/>
      <c r="MPB5"/>
      <c r="MPC5"/>
      <c r="MPD5"/>
      <c r="MPE5"/>
      <c r="MPF5"/>
      <c r="MPG5"/>
      <c r="MPH5"/>
      <c r="MPI5"/>
      <c r="MPJ5"/>
      <c r="MPK5"/>
      <c r="MPL5"/>
      <c r="MPM5"/>
      <c r="MPN5"/>
      <c r="MPO5"/>
      <c r="MPP5"/>
      <c r="MPQ5"/>
      <c r="MPR5"/>
      <c r="MPS5"/>
      <c r="MPT5"/>
      <c r="MPU5"/>
      <c r="MPV5"/>
      <c r="MPW5"/>
      <c r="MPX5"/>
      <c r="MPY5"/>
      <c r="MPZ5"/>
      <c r="MQA5"/>
      <c r="MQB5"/>
      <c r="MQC5"/>
      <c r="MQD5"/>
      <c r="MQE5"/>
      <c r="MQF5"/>
      <c r="MQG5"/>
      <c r="MQH5"/>
      <c r="MQI5"/>
      <c r="MQJ5"/>
      <c r="MQK5"/>
      <c r="MQL5"/>
      <c r="MQM5"/>
      <c r="MQN5"/>
      <c r="MQO5"/>
      <c r="MQP5"/>
      <c r="MQQ5"/>
      <c r="MQR5"/>
      <c r="MQS5"/>
      <c r="MQT5"/>
      <c r="MQU5"/>
      <c r="MQV5"/>
      <c r="MQW5"/>
      <c r="MQX5"/>
      <c r="MQY5"/>
      <c r="MQZ5"/>
      <c r="MRA5"/>
      <c r="MRB5"/>
      <c r="MRC5"/>
      <c r="MRD5"/>
      <c r="MRE5"/>
      <c r="MRF5"/>
      <c r="MRG5"/>
      <c r="MRH5"/>
      <c r="MRI5"/>
      <c r="MRJ5"/>
      <c r="MRK5"/>
      <c r="MRL5"/>
      <c r="MRM5"/>
      <c r="MRN5"/>
      <c r="MRO5"/>
      <c r="MRP5"/>
      <c r="MRQ5"/>
      <c r="MRR5"/>
      <c r="MRS5"/>
      <c r="MRT5"/>
      <c r="MRU5"/>
      <c r="MRV5"/>
      <c r="MRW5"/>
      <c r="MRX5"/>
      <c r="MRY5"/>
      <c r="MRZ5"/>
      <c r="MSA5"/>
      <c r="MSB5"/>
      <c r="MSC5"/>
      <c r="MSD5"/>
      <c r="MSE5"/>
      <c r="MSF5"/>
      <c r="MSG5"/>
      <c r="MSH5"/>
      <c r="MSI5"/>
      <c r="MSJ5"/>
      <c r="MSK5"/>
      <c r="MSL5"/>
      <c r="MSM5"/>
      <c r="MSN5"/>
      <c r="MSO5"/>
      <c r="MSP5"/>
      <c r="MSQ5"/>
      <c r="MSR5"/>
      <c r="MSS5"/>
      <c r="MST5"/>
      <c r="MSU5"/>
      <c r="MSV5"/>
      <c r="MSW5"/>
      <c r="MSX5"/>
      <c r="MSY5"/>
      <c r="MSZ5"/>
      <c r="MTA5"/>
      <c r="MTB5"/>
      <c r="MTC5"/>
      <c r="MTD5"/>
      <c r="MTE5"/>
      <c r="MTF5"/>
      <c r="MTG5"/>
      <c r="MTH5"/>
      <c r="MTI5"/>
      <c r="MTJ5"/>
      <c r="MTK5"/>
      <c r="MTL5"/>
      <c r="MTM5"/>
      <c r="MTN5"/>
      <c r="MTO5"/>
      <c r="MTP5"/>
      <c r="MTQ5"/>
      <c r="MTR5"/>
      <c r="MTS5"/>
      <c r="MTT5"/>
      <c r="MTU5"/>
      <c r="MTV5"/>
      <c r="MTW5"/>
      <c r="MTX5"/>
      <c r="MTY5"/>
      <c r="MTZ5"/>
      <c r="MUA5"/>
      <c r="MUB5"/>
      <c r="MUC5"/>
      <c r="MUD5"/>
      <c r="MUE5"/>
      <c r="MUF5"/>
      <c r="MUG5"/>
      <c r="MUH5"/>
      <c r="MUI5"/>
      <c r="MUJ5"/>
      <c r="MUK5"/>
      <c r="MUL5"/>
      <c r="MUM5"/>
      <c r="MUN5"/>
      <c r="MUO5"/>
      <c r="MUP5"/>
      <c r="MUQ5"/>
      <c r="MUR5"/>
      <c r="MUS5"/>
      <c r="MUT5"/>
      <c r="MUU5"/>
      <c r="MUV5"/>
      <c r="MUW5"/>
      <c r="MUX5"/>
      <c r="MUY5"/>
      <c r="MUZ5"/>
      <c r="MVA5"/>
      <c r="MVB5"/>
      <c r="MVC5"/>
      <c r="MVD5"/>
      <c r="MVE5"/>
      <c r="MVF5"/>
      <c r="MVG5"/>
      <c r="MVH5"/>
      <c r="MVI5"/>
      <c r="MVJ5"/>
      <c r="MVK5"/>
      <c r="MVL5"/>
      <c r="MVM5"/>
      <c r="MVN5"/>
      <c r="MVO5"/>
      <c r="MVP5"/>
      <c r="MVQ5"/>
      <c r="MVR5"/>
      <c r="MVS5"/>
      <c r="MVT5"/>
      <c r="MVU5"/>
      <c r="MVV5"/>
      <c r="MVW5"/>
      <c r="MVX5"/>
      <c r="MVY5"/>
      <c r="MVZ5"/>
      <c r="MWA5"/>
      <c r="MWB5"/>
      <c r="MWC5"/>
      <c r="MWD5"/>
      <c r="MWE5"/>
      <c r="MWF5"/>
      <c r="MWG5"/>
      <c r="MWH5"/>
      <c r="MWI5"/>
      <c r="MWJ5"/>
      <c r="MWK5"/>
      <c r="MWL5"/>
      <c r="MWM5"/>
      <c r="MWN5"/>
      <c r="MWO5"/>
      <c r="MWP5"/>
      <c r="MWQ5"/>
      <c r="MWR5"/>
      <c r="MWS5"/>
      <c r="MWT5"/>
      <c r="MWU5"/>
      <c r="MWV5"/>
      <c r="MWW5"/>
      <c r="MWX5"/>
      <c r="MWY5"/>
      <c r="MWZ5"/>
      <c r="MXA5"/>
      <c r="MXB5"/>
      <c r="MXC5"/>
      <c r="MXD5"/>
      <c r="MXE5"/>
      <c r="MXF5"/>
      <c r="MXG5"/>
      <c r="MXH5"/>
      <c r="MXI5"/>
      <c r="MXJ5"/>
      <c r="MXK5"/>
      <c r="MXL5"/>
      <c r="MXM5"/>
      <c r="MXN5"/>
      <c r="MXO5"/>
      <c r="MXP5"/>
      <c r="MXQ5"/>
      <c r="MXR5"/>
      <c r="MXS5"/>
      <c r="MXT5"/>
      <c r="MXU5"/>
      <c r="MXV5"/>
      <c r="MXW5"/>
      <c r="MXX5"/>
      <c r="MXY5"/>
      <c r="MXZ5"/>
      <c r="MYA5"/>
      <c r="MYB5"/>
      <c r="MYC5"/>
      <c r="MYD5"/>
      <c r="MYE5"/>
      <c r="MYF5"/>
      <c r="MYG5"/>
      <c r="MYH5"/>
      <c r="MYI5"/>
      <c r="MYJ5"/>
      <c r="MYK5"/>
      <c r="MYL5"/>
      <c r="MYM5"/>
      <c r="MYN5"/>
      <c r="MYO5"/>
      <c r="MYP5"/>
      <c r="MYQ5"/>
      <c r="MYR5"/>
      <c r="MYS5"/>
      <c r="MYT5"/>
      <c r="MYU5"/>
      <c r="MYV5"/>
      <c r="MYW5"/>
      <c r="MYX5"/>
      <c r="MYY5"/>
      <c r="MYZ5"/>
      <c r="MZA5"/>
      <c r="MZB5"/>
      <c r="MZC5"/>
      <c r="MZD5"/>
      <c r="MZE5"/>
      <c r="MZF5"/>
      <c r="MZG5"/>
      <c r="MZH5"/>
      <c r="MZI5"/>
      <c r="MZJ5"/>
      <c r="MZK5"/>
      <c r="MZL5"/>
      <c r="MZM5"/>
      <c r="MZN5"/>
      <c r="MZO5"/>
      <c r="MZP5"/>
      <c r="MZQ5"/>
      <c r="MZR5"/>
      <c r="MZS5"/>
      <c r="MZT5"/>
      <c r="MZU5"/>
      <c r="MZV5"/>
      <c r="MZW5"/>
      <c r="MZX5"/>
      <c r="MZY5"/>
      <c r="MZZ5"/>
      <c r="NAA5"/>
      <c r="NAB5"/>
      <c r="NAC5"/>
      <c r="NAD5"/>
      <c r="NAE5"/>
      <c r="NAF5"/>
      <c r="NAG5"/>
      <c r="NAH5"/>
      <c r="NAI5"/>
      <c r="NAJ5"/>
      <c r="NAK5"/>
      <c r="NAL5"/>
      <c r="NAM5"/>
      <c r="NAN5"/>
      <c r="NAO5"/>
      <c r="NAP5"/>
      <c r="NAQ5"/>
      <c r="NAR5"/>
      <c r="NAS5"/>
      <c r="NAT5"/>
      <c r="NAU5"/>
      <c r="NAV5"/>
      <c r="NAW5"/>
      <c r="NAX5"/>
      <c r="NAY5"/>
      <c r="NAZ5"/>
      <c r="NBA5"/>
      <c r="NBB5"/>
      <c r="NBC5"/>
      <c r="NBD5"/>
      <c r="NBE5"/>
      <c r="NBF5"/>
      <c r="NBG5"/>
      <c r="NBH5"/>
      <c r="NBI5"/>
      <c r="NBJ5"/>
      <c r="NBK5"/>
      <c r="NBL5"/>
      <c r="NBM5"/>
      <c r="NBN5"/>
      <c r="NBO5"/>
      <c r="NBP5"/>
      <c r="NBQ5"/>
      <c r="NBR5"/>
      <c r="NBS5"/>
      <c r="NBT5"/>
      <c r="NBU5"/>
      <c r="NBV5"/>
      <c r="NBW5"/>
      <c r="NBX5"/>
      <c r="NBY5"/>
      <c r="NBZ5"/>
      <c r="NCA5"/>
      <c r="NCB5"/>
      <c r="NCC5"/>
      <c r="NCD5"/>
      <c r="NCE5"/>
      <c r="NCF5"/>
      <c r="NCG5"/>
      <c r="NCH5"/>
      <c r="NCI5"/>
      <c r="NCJ5"/>
      <c r="NCK5"/>
      <c r="NCL5"/>
      <c r="NCM5"/>
      <c r="NCN5"/>
      <c r="NCO5"/>
      <c r="NCP5"/>
      <c r="NCQ5"/>
      <c r="NCR5"/>
      <c r="NCS5"/>
      <c r="NCT5"/>
      <c r="NCU5"/>
      <c r="NCV5"/>
      <c r="NCW5"/>
      <c r="NCX5"/>
      <c r="NCY5"/>
      <c r="NCZ5"/>
      <c r="NDA5"/>
      <c r="NDB5"/>
      <c r="NDC5"/>
      <c r="NDD5"/>
      <c r="NDE5"/>
      <c r="NDF5"/>
      <c r="NDG5"/>
      <c r="NDH5"/>
      <c r="NDI5"/>
      <c r="NDJ5"/>
      <c r="NDK5"/>
      <c r="NDL5"/>
      <c r="NDM5"/>
      <c r="NDN5"/>
      <c r="NDO5"/>
      <c r="NDP5"/>
      <c r="NDQ5"/>
      <c r="NDR5"/>
      <c r="NDS5"/>
      <c r="NDT5"/>
      <c r="NDU5"/>
      <c r="NDV5"/>
      <c r="NDW5"/>
      <c r="NDX5"/>
      <c r="NDY5"/>
      <c r="NDZ5"/>
      <c r="NEA5"/>
      <c r="NEB5"/>
      <c r="NEC5"/>
      <c r="NED5"/>
      <c r="NEE5"/>
      <c r="NEF5"/>
      <c r="NEG5"/>
      <c r="NEH5"/>
      <c r="NEI5"/>
      <c r="NEJ5"/>
      <c r="NEK5"/>
      <c r="NEL5"/>
      <c r="NEM5"/>
      <c r="NEN5"/>
      <c r="NEO5"/>
      <c r="NEP5"/>
      <c r="NEQ5"/>
      <c r="NER5"/>
      <c r="NES5"/>
      <c r="NET5"/>
      <c r="NEU5"/>
      <c r="NEV5"/>
      <c r="NEW5"/>
      <c r="NEX5"/>
      <c r="NEY5"/>
      <c r="NEZ5"/>
      <c r="NFA5"/>
      <c r="NFB5"/>
      <c r="NFC5"/>
      <c r="NFD5"/>
      <c r="NFE5"/>
      <c r="NFF5"/>
      <c r="NFG5"/>
      <c r="NFH5"/>
      <c r="NFI5"/>
      <c r="NFJ5"/>
      <c r="NFK5"/>
      <c r="NFL5"/>
      <c r="NFM5"/>
      <c r="NFN5"/>
      <c r="NFO5"/>
      <c r="NFP5"/>
      <c r="NFQ5"/>
      <c r="NFR5"/>
      <c r="NFS5"/>
      <c r="NFT5"/>
      <c r="NFU5"/>
      <c r="NFV5"/>
      <c r="NFW5"/>
      <c r="NFX5"/>
      <c r="NFY5"/>
      <c r="NFZ5"/>
      <c r="NGA5"/>
      <c r="NGB5"/>
      <c r="NGC5"/>
      <c r="NGD5"/>
      <c r="NGE5"/>
      <c r="NGF5"/>
      <c r="NGG5"/>
      <c r="NGH5"/>
      <c r="NGI5"/>
      <c r="NGJ5"/>
      <c r="NGK5"/>
      <c r="NGL5"/>
      <c r="NGM5"/>
      <c r="NGN5"/>
      <c r="NGO5"/>
      <c r="NGP5"/>
      <c r="NGQ5"/>
      <c r="NGR5"/>
      <c r="NGS5"/>
      <c r="NGT5"/>
      <c r="NGU5"/>
      <c r="NGV5"/>
      <c r="NGW5"/>
      <c r="NGX5"/>
      <c r="NGY5"/>
      <c r="NGZ5"/>
      <c r="NHA5"/>
      <c r="NHB5"/>
      <c r="NHC5"/>
      <c r="NHD5"/>
      <c r="NHE5"/>
      <c r="NHF5"/>
      <c r="NHG5"/>
      <c r="NHH5"/>
      <c r="NHI5"/>
      <c r="NHJ5"/>
      <c r="NHK5"/>
      <c r="NHL5"/>
      <c r="NHM5"/>
      <c r="NHN5"/>
      <c r="NHO5"/>
      <c r="NHP5"/>
      <c r="NHQ5"/>
      <c r="NHR5"/>
      <c r="NHS5"/>
      <c r="NHT5"/>
      <c r="NHU5"/>
      <c r="NHV5"/>
      <c r="NHW5"/>
      <c r="NHX5"/>
      <c r="NHY5"/>
      <c r="NHZ5"/>
      <c r="NIA5"/>
      <c r="NIB5"/>
      <c r="NIC5"/>
      <c r="NID5"/>
      <c r="NIE5"/>
      <c r="NIF5"/>
      <c r="NIG5"/>
      <c r="NIH5"/>
      <c r="NII5"/>
      <c r="NIJ5"/>
      <c r="NIK5"/>
      <c r="NIL5"/>
      <c r="NIM5"/>
      <c r="NIN5"/>
      <c r="NIO5"/>
      <c r="NIP5"/>
      <c r="NIQ5"/>
      <c r="NIR5"/>
      <c r="NIS5"/>
      <c r="NIT5"/>
      <c r="NIU5"/>
      <c r="NIV5"/>
      <c r="NIW5"/>
      <c r="NIX5"/>
      <c r="NIY5"/>
      <c r="NIZ5"/>
      <c r="NJA5"/>
      <c r="NJB5"/>
      <c r="NJC5"/>
      <c r="NJD5"/>
      <c r="NJE5"/>
      <c r="NJF5"/>
      <c r="NJG5"/>
      <c r="NJH5"/>
      <c r="NJI5"/>
      <c r="NJJ5"/>
      <c r="NJK5"/>
      <c r="NJL5"/>
      <c r="NJM5"/>
      <c r="NJN5"/>
      <c r="NJO5"/>
      <c r="NJP5"/>
      <c r="NJQ5"/>
      <c r="NJR5"/>
      <c r="NJS5"/>
      <c r="NJT5"/>
      <c r="NJU5"/>
      <c r="NJV5"/>
      <c r="NJW5"/>
      <c r="NJX5"/>
      <c r="NJY5"/>
      <c r="NJZ5"/>
      <c r="NKA5"/>
      <c r="NKB5"/>
      <c r="NKC5"/>
      <c r="NKD5"/>
      <c r="NKE5"/>
      <c r="NKF5"/>
      <c r="NKG5"/>
      <c r="NKH5"/>
      <c r="NKI5"/>
      <c r="NKJ5"/>
      <c r="NKK5"/>
      <c r="NKL5"/>
      <c r="NKM5"/>
      <c r="NKN5"/>
      <c r="NKO5"/>
      <c r="NKP5"/>
      <c r="NKQ5"/>
      <c r="NKR5"/>
      <c r="NKS5"/>
      <c r="NKT5"/>
      <c r="NKU5"/>
      <c r="NKV5"/>
      <c r="NKW5"/>
      <c r="NKX5"/>
      <c r="NKY5"/>
      <c r="NKZ5"/>
      <c r="NLA5"/>
      <c r="NLB5"/>
      <c r="NLC5"/>
      <c r="NLD5"/>
      <c r="NLE5"/>
      <c r="NLF5"/>
      <c r="NLG5"/>
      <c r="NLH5"/>
      <c r="NLI5"/>
      <c r="NLJ5"/>
      <c r="NLK5"/>
      <c r="NLL5"/>
      <c r="NLM5"/>
      <c r="NLN5"/>
      <c r="NLO5"/>
      <c r="NLP5"/>
      <c r="NLQ5"/>
      <c r="NLR5"/>
      <c r="NLS5"/>
      <c r="NLT5"/>
      <c r="NLU5"/>
      <c r="NLV5"/>
      <c r="NLW5"/>
      <c r="NLX5"/>
      <c r="NLY5"/>
      <c r="NLZ5"/>
      <c r="NMA5"/>
      <c r="NMB5"/>
      <c r="NMC5"/>
      <c r="NMD5"/>
      <c r="NME5"/>
      <c r="NMF5"/>
      <c r="NMG5"/>
      <c r="NMH5"/>
      <c r="NMI5"/>
      <c r="NMJ5"/>
      <c r="NMK5"/>
      <c r="NML5"/>
      <c r="NMM5"/>
      <c r="NMN5"/>
      <c r="NMO5"/>
      <c r="NMP5"/>
      <c r="NMQ5"/>
      <c r="NMR5"/>
      <c r="NMS5"/>
      <c r="NMT5"/>
      <c r="NMU5"/>
      <c r="NMV5"/>
      <c r="NMW5"/>
      <c r="NMX5"/>
      <c r="NMY5"/>
      <c r="NMZ5"/>
      <c r="NNA5"/>
      <c r="NNB5"/>
      <c r="NNC5"/>
      <c r="NND5"/>
      <c r="NNE5"/>
      <c r="NNF5"/>
      <c r="NNG5"/>
      <c r="NNH5"/>
      <c r="NNI5"/>
      <c r="NNJ5"/>
      <c r="NNK5"/>
      <c r="NNL5"/>
      <c r="NNM5"/>
      <c r="NNN5"/>
      <c r="NNO5"/>
      <c r="NNP5"/>
      <c r="NNQ5"/>
      <c r="NNR5"/>
      <c r="NNS5"/>
      <c r="NNT5"/>
      <c r="NNU5"/>
      <c r="NNV5"/>
      <c r="NNW5"/>
      <c r="NNX5"/>
      <c r="NNY5"/>
      <c r="NNZ5"/>
      <c r="NOA5"/>
      <c r="NOB5"/>
      <c r="NOC5"/>
      <c r="NOD5"/>
      <c r="NOE5"/>
      <c r="NOF5"/>
      <c r="NOG5"/>
      <c r="NOH5"/>
      <c r="NOI5"/>
      <c r="NOJ5"/>
      <c r="NOK5"/>
      <c r="NOL5"/>
      <c r="NOM5"/>
      <c r="NON5"/>
      <c r="NOO5"/>
      <c r="NOP5"/>
      <c r="NOQ5"/>
      <c r="NOR5"/>
      <c r="NOS5"/>
      <c r="NOT5"/>
      <c r="NOU5"/>
      <c r="NOV5"/>
      <c r="NOW5"/>
      <c r="NOX5"/>
      <c r="NOY5"/>
      <c r="NOZ5"/>
      <c r="NPA5"/>
      <c r="NPB5"/>
      <c r="NPC5"/>
      <c r="NPD5"/>
      <c r="NPE5"/>
      <c r="NPF5"/>
      <c r="NPG5"/>
      <c r="NPH5"/>
      <c r="NPI5"/>
      <c r="NPJ5"/>
      <c r="NPK5"/>
      <c r="NPL5"/>
      <c r="NPM5"/>
      <c r="NPN5"/>
      <c r="NPO5"/>
      <c r="NPP5"/>
      <c r="NPQ5"/>
      <c r="NPR5"/>
      <c r="NPS5"/>
      <c r="NPT5"/>
      <c r="NPU5"/>
      <c r="NPV5"/>
      <c r="NPW5"/>
      <c r="NPX5"/>
      <c r="NPY5"/>
      <c r="NPZ5"/>
      <c r="NQA5"/>
      <c r="NQB5"/>
      <c r="NQC5"/>
      <c r="NQD5"/>
      <c r="NQE5"/>
      <c r="NQF5"/>
      <c r="NQG5"/>
      <c r="NQH5"/>
      <c r="NQI5"/>
      <c r="NQJ5"/>
      <c r="NQK5"/>
      <c r="NQL5"/>
      <c r="NQM5"/>
      <c r="NQN5"/>
      <c r="NQO5"/>
      <c r="NQP5"/>
      <c r="NQQ5"/>
      <c r="NQR5"/>
      <c r="NQS5"/>
      <c r="NQT5"/>
      <c r="NQU5"/>
      <c r="NQV5"/>
      <c r="NQW5"/>
      <c r="NQX5"/>
      <c r="NQY5"/>
      <c r="NQZ5"/>
      <c r="NRA5"/>
      <c r="NRB5"/>
      <c r="NRC5"/>
      <c r="NRD5"/>
      <c r="NRE5"/>
      <c r="NRF5"/>
      <c r="NRG5"/>
      <c r="NRH5"/>
      <c r="NRI5"/>
      <c r="NRJ5"/>
      <c r="NRK5"/>
      <c r="NRL5"/>
      <c r="NRM5"/>
      <c r="NRN5"/>
      <c r="NRO5"/>
      <c r="NRP5"/>
      <c r="NRQ5"/>
      <c r="NRR5"/>
      <c r="NRS5"/>
      <c r="NRT5"/>
      <c r="NRU5"/>
      <c r="NRV5"/>
      <c r="NRW5"/>
      <c r="NRX5"/>
      <c r="NRY5"/>
      <c r="NRZ5"/>
      <c r="NSA5"/>
      <c r="NSB5"/>
      <c r="NSC5"/>
      <c r="NSD5"/>
      <c r="NSE5"/>
      <c r="NSF5"/>
      <c r="NSG5"/>
      <c r="NSH5"/>
      <c r="NSI5"/>
      <c r="NSJ5"/>
      <c r="NSK5"/>
      <c r="NSL5"/>
      <c r="NSM5"/>
      <c r="NSN5"/>
      <c r="NSO5"/>
      <c r="NSP5"/>
      <c r="NSQ5"/>
      <c r="NSR5"/>
      <c r="NSS5"/>
      <c r="NST5"/>
      <c r="NSU5"/>
      <c r="NSV5"/>
      <c r="NSW5"/>
      <c r="NSX5"/>
      <c r="NSY5"/>
      <c r="NSZ5"/>
      <c r="NTA5"/>
      <c r="NTB5"/>
      <c r="NTC5"/>
      <c r="NTD5"/>
      <c r="NTE5"/>
      <c r="NTF5"/>
      <c r="NTG5"/>
      <c r="NTH5"/>
      <c r="NTI5"/>
      <c r="NTJ5"/>
      <c r="NTK5"/>
      <c r="NTL5"/>
      <c r="NTM5"/>
      <c r="NTN5"/>
      <c r="NTO5"/>
      <c r="NTP5"/>
      <c r="NTQ5"/>
      <c r="NTR5"/>
      <c r="NTS5"/>
      <c r="NTT5"/>
      <c r="NTU5"/>
      <c r="NTV5"/>
      <c r="NTW5"/>
      <c r="NTX5"/>
      <c r="NTY5"/>
      <c r="NTZ5"/>
      <c r="NUA5"/>
      <c r="NUB5"/>
      <c r="NUC5"/>
      <c r="NUD5"/>
      <c r="NUE5"/>
      <c r="NUF5"/>
      <c r="NUG5"/>
      <c r="NUH5"/>
      <c r="NUI5"/>
      <c r="NUJ5"/>
      <c r="NUK5"/>
      <c r="NUL5"/>
      <c r="NUM5"/>
      <c r="NUN5"/>
      <c r="NUO5"/>
      <c r="NUP5"/>
      <c r="NUQ5"/>
      <c r="NUR5"/>
      <c r="NUS5"/>
      <c r="NUT5"/>
      <c r="NUU5"/>
      <c r="NUV5"/>
      <c r="NUW5"/>
      <c r="NUX5"/>
      <c r="NUY5"/>
      <c r="NUZ5"/>
      <c r="NVA5"/>
      <c r="NVB5"/>
      <c r="NVC5"/>
      <c r="NVD5"/>
      <c r="NVE5"/>
      <c r="NVF5"/>
      <c r="NVG5"/>
      <c r="NVH5"/>
      <c r="NVI5"/>
      <c r="NVJ5"/>
      <c r="NVK5"/>
      <c r="NVL5"/>
      <c r="NVM5"/>
      <c r="NVN5"/>
      <c r="NVO5"/>
      <c r="NVP5"/>
      <c r="NVQ5"/>
      <c r="NVR5"/>
      <c r="NVS5"/>
      <c r="NVT5"/>
      <c r="NVU5"/>
      <c r="NVV5"/>
      <c r="NVW5"/>
      <c r="NVX5"/>
      <c r="NVY5"/>
      <c r="NVZ5"/>
      <c r="NWA5"/>
      <c r="NWB5"/>
      <c r="NWC5"/>
      <c r="NWD5"/>
      <c r="NWE5"/>
      <c r="NWF5"/>
      <c r="NWG5"/>
      <c r="NWH5"/>
      <c r="NWI5"/>
      <c r="NWJ5"/>
      <c r="NWK5"/>
      <c r="NWL5"/>
      <c r="NWM5"/>
      <c r="NWN5"/>
      <c r="NWO5"/>
      <c r="NWP5"/>
      <c r="NWQ5"/>
      <c r="NWR5"/>
      <c r="NWS5"/>
      <c r="NWT5"/>
      <c r="NWU5"/>
      <c r="NWV5"/>
      <c r="NWW5"/>
      <c r="NWX5"/>
      <c r="NWY5"/>
      <c r="NWZ5"/>
      <c r="NXA5"/>
      <c r="NXB5"/>
      <c r="NXC5"/>
      <c r="NXD5"/>
      <c r="NXE5"/>
      <c r="NXF5"/>
      <c r="NXG5"/>
      <c r="NXH5"/>
      <c r="NXI5"/>
      <c r="NXJ5"/>
      <c r="NXK5"/>
      <c r="NXL5"/>
      <c r="NXM5"/>
      <c r="NXN5"/>
      <c r="NXO5"/>
      <c r="NXP5"/>
      <c r="NXQ5"/>
      <c r="NXR5"/>
      <c r="NXS5"/>
      <c r="NXT5"/>
      <c r="NXU5"/>
      <c r="NXV5"/>
      <c r="NXW5"/>
      <c r="NXX5"/>
      <c r="NXY5"/>
      <c r="NXZ5"/>
      <c r="NYA5"/>
      <c r="NYB5"/>
      <c r="NYC5"/>
      <c r="NYD5"/>
      <c r="NYE5"/>
      <c r="NYF5"/>
      <c r="NYG5"/>
      <c r="NYH5"/>
      <c r="NYI5"/>
      <c r="NYJ5"/>
      <c r="NYK5"/>
      <c r="NYL5"/>
      <c r="NYM5"/>
      <c r="NYN5"/>
      <c r="NYO5"/>
      <c r="NYP5"/>
      <c r="NYQ5"/>
      <c r="NYR5"/>
      <c r="NYS5"/>
      <c r="NYT5"/>
      <c r="NYU5"/>
      <c r="NYV5"/>
      <c r="NYW5"/>
      <c r="NYX5"/>
      <c r="NYY5"/>
      <c r="NYZ5"/>
      <c r="NZA5"/>
      <c r="NZB5"/>
      <c r="NZC5"/>
      <c r="NZD5"/>
      <c r="NZE5"/>
      <c r="NZF5"/>
      <c r="NZG5"/>
      <c r="NZH5"/>
      <c r="NZI5"/>
      <c r="NZJ5"/>
      <c r="NZK5"/>
      <c r="NZL5"/>
      <c r="NZM5"/>
      <c r="NZN5"/>
      <c r="NZO5"/>
      <c r="NZP5"/>
      <c r="NZQ5"/>
      <c r="NZR5"/>
      <c r="NZS5"/>
      <c r="NZT5"/>
      <c r="NZU5"/>
      <c r="NZV5"/>
      <c r="NZW5"/>
      <c r="NZX5"/>
      <c r="NZY5"/>
      <c r="NZZ5"/>
      <c r="OAA5"/>
      <c r="OAB5"/>
      <c r="OAC5"/>
      <c r="OAD5"/>
      <c r="OAE5"/>
      <c r="OAF5"/>
      <c r="OAG5"/>
      <c r="OAH5"/>
      <c r="OAI5"/>
      <c r="OAJ5"/>
      <c r="OAK5"/>
      <c r="OAL5"/>
      <c r="OAM5"/>
      <c r="OAN5"/>
      <c r="OAO5"/>
      <c r="OAP5"/>
      <c r="OAQ5"/>
      <c r="OAR5"/>
      <c r="OAS5"/>
      <c r="OAT5"/>
      <c r="OAU5"/>
      <c r="OAV5"/>
      <c r="OAW5"/>
      <c r="OAX5"/>
      <c r="OAY5"/>
      <c r="OAZ5"/>
      <c r="OBA5"/>
      <c r="OBB5"/>
      <c r="OBC5"/>
      <c r="OBD5"/>
      <c r="OBE5"/>
      <c r="OBF5"/>
      <c r="OBG5"/>
      <c r="OBH5"/>
      <c r="OBI5"/>
      <c r="OBJ5"/>
      <c r="OBK5"/>
      <c r="OBL5"/>
      <c r="OBM5"/>
      <c r="OBN5"/>
      <c r="OBO5"/>
      <c r="OBP5"/>
      <c r="OBQ5"/>
      <c r="OBR5"/>
      <c r="OBS5"/>
      <c r="OBT5"/>
      <c r="OBU5"/>
      <c r="OBV5"/>
      <c r="OBW5"/>
      <c r="OBX5"/>
      <c r="OBY5"/>
      <c r="OBZ5"/>
      <c r="OCA5"/>
      <c r="OCB5"/>
      <c r="OCC5"/>
      <c r="OCD5"/>
      <c r="OCE5"/>
      <c r="OCF5"/>
      <c r="OCG5"/>
      <c r="OCH5"/>
      <c r="OCI5"/>
      <c r="OCJ5"/>
      <c r="OCK5"/>
      <c r="OCL5"/>
      <c r="OCM5"/>
      <c r="OCN5"/>
      <c r="OCO5"/>
      <c r="OCP5"/>
      <c r="OCQ5"/>
      <c r="OCR5"/>
      <c r="OCS5"/>
      <c r="OCT5"/>
      <c r="OCU5"/>
      <c r="OCV5"/>
      <c r="OCW5"/>
      <c r="OCX5"/>
      <c r="OCY5"/>
      <c r="OCZ5"/>
      <c r="ODA5"/>
      <c r="ODB5"/>
      <c r="ODC5"/>
      <c r="ODD5"/>
      <c r="ODE5"/>
      <c r="ODF5"/>
      <c r="ODG5"/>
      <c r="ODH5"/>
      <c r="ODI5"/>
      <c r="ODJ5"/>
      <c r="ODK5"/>
      <c r="ODL5"/>
      <c r="ODM5"/>
      <c r="ODN5"/>
      <c r="ODO5"/>
      <c r="ODP5"/>
      <c r="ODQ5"/>
      <c r="ODR5"/>
      <c r="ODS5"/>
      <c r="ODT5"/>
      <c r="ODU5"/>
      <c r="ODV5"/>
      <c r="ODW5"/>
      <c r="ODX5"/>
      <c r="ODY5"/>
      <c r="ODZ5"/>
      <c r="OEA5"/>
      <c r="OEB5"/>
      <c r="OEC5"/>
      <c r="OED5"/>
      <c r="OEE5"/>
      <c r="OEF5"/>
      <c r="OEG5"/>
      <c r="OEH5"/>
      <c r="OEI5"/>
      <c r="OEJ5"/>
      <c r="OEK5"/>
      <c r="OEL5"/>
      <c r="OEM5"/>
      <c r="OEN5"/>
      <c r="OEO5"/>
      <c r="OEP5"/>
      <c r="OEQ5"/>
      <c r="OER5"/>
      <c r="OES5"/>
      <c r="OET5"/>
      <c r="OEU5"/>
      <c r="OEV5"/>
      <c r="OEW5"/>
      <c r="OEX5"/>
      <c r="OEY5"/>
      <c r="OEZ5"/>
      <c r="OFA5"/>
      <c r="OFB5"/>
      <c r="OFC5"/>
      <c r="OFD5"/>
      <c r="OFE5"/>
      <c r="OFF5"/>
      <c r="OFG5"/>
      <c r="OFH5"/>
      <c r="OFI5"/>
      <c r="OFJ5"/>
      <c r="OFK5"/>
      <c r="OFL5"/>
      <c r="OFM5"/>
      <c r="OFN5"/>
      <c r="OFO5"/>
      <c r="OFP5"/>
      <c r="OFQ5"/>
      <c r="OFR5"/>
      <c r="OFS5"/>
      <c r="OFT5"/>
      <c r="OFU5"/>
      <c r="OFV5"/>
      <c r="OFW5"/>
      <c r="OFX5"/>
      <c r="OFY5"/>
      <c r="OFZ5"/>
      <c r="OGA5"/>
      <c r="OGB5"/>
      <c r="OGC5"/>
      <c r="OGD5"/>
      <c r="OGE5"/>
      <c r="OGF5"/>
      <c r="OGG5"/>
      <c r="OGH5"/>
      <c r="OGI5"/>
      <c r="OGJ5"/>
      <c r="OGK5"/>
      <c r="OGL5"/>
      <c r="OGM5"/>
      <c r="OGN5"/>
      <c r="OGO5"/>
      <c r="OGP5"/>
      <c r="OGQ5"/>
      <c r="OGR5"/>
      <c r="OGS5"/>
      <c r="OGT5"/>
      <c r="OGU5"/>
      <c r="OGV5"/>
      <c r="OGW5"/>
      <c r="OGX5"/>
      <c r="OGY5"/>
      <c r="OGZ5"/>
      <c r="OHA5"/>
      <c r="OHB5"/>
      <c r="OHC5"/>
      <c r="OHD5"/>
      <c r="OHE5"/>
      <c r="OHF5"/>
      <c r="OHG5"/>
      <c r="OHH5"/>
      <c r="OHI5"/>
      <c r="OHJ5"/>
      <c r="OHK5"/>
      <c r="OHL5"/>
      <c r="OHM5"/>
      <c r="OHN5"/>
      <c r="OHO5"/>
      <c r="OHP5"/>
      <c r="OHQ5"/>
      <c r="OHR5"/>
      <c r="OHS5"/>
      <c r="OHT5"/>
      <c r="OHU5"/>
      <c r="OHV5"/>
      <c r="OHW5"/>
      <c r="OHX5"/>
      <c r="OHY5"/>
      <c r="OHZ5"/>
      <c r="OIA5"/>
      <c r="OIB5"/>
      <c r="OIC5"/>
      <c r="OID5"/>
      <c r="OIE5"/>
      <c r="OIF5"/>
      <c r="OIG5"/>
      <c r="OIH5"/>
      <c r="OII5"/>
      <c r="OIJ5"/>
      <c r="OIK5"/>
      <c r="OIL5"/>
      <c r="OIM5"/>
      <c r="OIN5"/>
      <c r="OIO5"/>
      <c r="OIP5"/>
      <c r="OIQ5"/>
      <c r="OIR5"/>
      <c r="OIS5"/>
      <c r="OIT5"/>
      <c r="OIU5"/>
      <c r="OIV5"/>
      <c r="OIW5"/>
      <c r="OIX5"/>
      <c r="OIY5"/>
      <c r="OIZ5"/>
      <c r="OJA5"/>
      <c r="OJB5"/>
      <c r="OJC5"/>
      <c r="OJD5"/>
      <c r="OJE5"/>
      <c r="OJF5"/>
      <c r="OJG5"/>
      <c r="OJH5"/>
      <c r="OJI5"/>
      <c r="OJJ5"/>
      <c r="OJK5"/>
      <c r="OJL5"/>
      <c r="OJM5"/>
      <c r="OJN5"/>
      <c r="OJO5"/>
      <c r="OJP5"/>
      <c r="OJQ5"/>
      <c r="OJR5"/>
      <c r="OJS5"/>
      <c r="OJT5"/>
      <c r="OJU5"/>
      <c r="OJV5"/>
      <c r="OJW5"/>
      <c r="OJX5"/>
      <c r="OJY5"/>
      <c r="OJZ5"/>
      <c r="OKA5"/>
      <c r="OKB5"/>
      <c r="OKC5"/>
      <c r="OKD5"/>
      <c r="OKE5"/>
      <c r="OKF5"/>
      <c r="OKG5"/>
      <c r="OKH5"/>
      <c r="OKI5"/>
      <c r="OKJ5"/>
      <c r="OKK5"/>
      <c r="OKL5"/>
      <c r="OKM5"/>
      <c r="OKN5"/>
      <c r="OKO5"/>
      <c r="OKP5"/>
      <c r="OKQ5"/>
      <c r="OKR5"/>
      <c r="OKS5"/>
      <c r="OKT5"/>
      <c r="OKU5"/>
      <c r="OKV5"/>
      <c r="OKW5"/>
      <c r="OKX5"/>
      <c r="OKY5"/>
      <c r="OKZ5"/>
      <c r="OLA5"/>
      <c r="OLB5"/>
      <c r="OLC5"/>
      <c r="OLD5"/>
      <c r="OLE5"/>
      <c r="OLF5"/>
      <c r="OLG5"/>
      <c r="OLH5"/>
      <c r="OLI5"/>
      <c r="OLJ5"/>
      <c r="OLK5"/>
      <c r="OLL5"/>
      <c r="OLM5"/>
      <c r="OLN5"/>
      <c r="OLO5"/>
      <c r="OLP5"/>
      <c r="OLQ5"/>
      <c r="OLR5"/>
      <c r="OLS5"/>
      <c r="OLT5"/>
      <c r="OLU5"/>
      <c r="OLV5"/>
      <c r="OLW5"/>
      <c r="OLX5"/>
      <c r="OLY5"/>
      <c r="OLZ5"/>
      <c r="OMA5"/>
      <c r="OMB5"/>
      <c r="OMC5"/>
      <c r="OMD5"/>
      <c r="OME5"/>
      <c r="OMF5"/>
      <c r="OMG5"/>
      <c r="OMH5"/>
      <c r="OMI5"/>
      <c r="OMJ5"/>
      <c r="OMK5"/>
      <c r="OML5"/>
      <c r="OMM5"/>
      <c r="OMN5"/>
      <c r="OMO5"/>
      <c r="OMP5"/>
      <c r="OMQ5"/>
      <c r="OMR5"/>
      <c r="OMS5"/>
      <c r="OMT5"/>
      <c r="OMU5"/>
      <c r="OMV5"/>
      <c r="OMW5"/>
      <c r="OMX5"/>
      <c r="OMY5"/>
      <c r="OMZ5"/>
      <c r="ONA5"/>
      <c r="ONB5"/>
      <c r="ONC5"/>
      <c r="OND5"/>
      <c r="ONE5"/>
      <c r="ONF5"/>
      <c r="ONG5"/>
      <c r="ONH5"/>
      <c r="ONI5"/>
      <c r="ONJ5"/>
      <c r="ONK5"/>
      <c r="ONL5"/>
      <c r="ONM5"/>
      <c r="ONN5"/>
      <c r="ONO5"/>
      <c r="ONP5"/>
      <c r="ONQ5"/>
      <c r="ONR5"/>
      <c r="ONS5"/>
      <c r="ONT5"/>
      <c r="ONU5"/>
      <c r="ONV5"/>
      <c r="ONW5"/>
      <c r="ONX5"/>
      <c r="ONY5"/>
      <c r="ONZ5"/>
      <c r="OOA5"/>
      <c r="OOB5"/>
      <c r="OOC5"/>
      <c r="OOD5"/>
      <c r="OOE5"/>
      <c r="OOF5"/>
      <c r="OOG5"/>
      <c r="OOH5"/>
      <c r="OOI5"/>
      <c r="OOJ5"/>
      <c r="OOK5"/>
      <c r="OOL5"/>
      <c r="OOM5"/>
      <c r="OON5"/>
      <c r="OOO5"/>
      <c r="OOP5"/>
      <c r="OOQ5"/>
      <c r="OOR5"/>
      <c r="OOS5"/>
      <c r="OOT5"/>
      <c r="OOU5"/>
      <c r="OOV5"/>
      <c r="OOW5"/>
      <c r="OOX5"/>
      <c r="OOY5"/>
      <c r="OOZ5"/>
      <c r="OPA5"/>
      <c r="OPB5"/>
      <c r="OPC5"/>
      <c r="OPD5"/>
      <c r="OPE5"/>
      <c r="OPF5"/>
      <c r="OPG5"/>
      <c r="OPH5"/>
      <c r="OPI5"/>
      <c r="OPJ5"/>
      <c r="OPK5"/>
      <c r="OPL5"/>
      <c r="OPM5"/>
      <c r="OPN5"/>
      <c r="OPO5"/>
      <c r="OPP5"/>
      <c r="OPQ5"/>
      <c r="OPR5"/>
      <c r="OPS5"/>
      <c r="OPT5"/>
      <c r="OPU5"/>
      <c r="OPV5"/>
      <c r="OPW5"/>
      <c r="OPX5"/>
      <c r="OPY5"/>
      <c r="OPZ5"/>
      <c r="OQA5"/>
      <c r="OQB5"/>
      <c r="OQC5"/>
      <c r="OQD5"/>
      <c r="OQE5"/>
      <c r="OQF5"/>
      <c r="OQG5"/>
      <c r="OQH5"/>
      <c r="OQI5"/>
      <c r="OQJ5"/>
      <c r="OQK5"/>
      <c r="OQL5"/>
      <c r="OQM5"/>
      <c r="OQN5"/>
      <c r="OQO5"/>
      <c r="OQP5"/>
      <c r="OQQ5"/>
      <c r="OQR5"/>
      <c r="OQS5"/>
      <c r="OQT5"/>
      <c r="OQU5"/>
      <c r="OQV5"/>
      <c r="OQW5"/>
      <c r="OQX5"/>
      <c r="OQY5"/>
      <c r="OQZ5"/>
      <c r="ORA5"/>
      <c r="ORB5"/>
      <c r="ORC5"/>
      <c r="ORD5"/>
      <c r="ORE5"/>
      <c r="ORF5"/>
      <c r="ORG5"/>
      <c r="ORH5"/>
      <c r="ORI5"/>
      <c r="ORJ5"/>
      <c r="ORK5"/>
      <c r="ORL5"/>
      <c r="ORM5"/>
      <c r="ORN5"/>
      <c r="ORO5"/>
      <c r="ORP5"/>
      <c r="ORQ5"/>
      <c r="ORR5"/>
      <c r="ORS5"/>
      <c r="ORT5"/>
      <c r="ORU5"/>
      <c r="ORV5"/>
      <c r="ORW5"/>
      <c r="ORX5"/>
      <c r="ORY5"/>
      <c r="ORZ5"/>
      <c r="OSA5"/>
      <c r="OSB5"/>
      <c r="OSC5"/>
      <c r="OSD5"/>
      <c r="OSE5"/>
      <c r="OSF5"/>
      <c r="OSG5"/>
      <c r="OSH5"/>
      <c r="OSI5"/>
      <c r="OSJ5"/>
      <c r="OSK5"/>
      <c r="OSL5"/>
      <c r="OSM5"/>
      <c r="OSN5"/>
      <c r="OSO5"/>
      <c r="OSP5"/>
      <c r="OSQ5"/>
      <c r="OSR5"/>
      <c r="OSS5"/>
      <c r="OST5"/>
      <c r="OSU5"/>
      <c r="OSV5"/>
      <c r="OSW5"/>
      <c r="OSX5"/>
      <c r="OSY5"/>
      <c r="OSZ5"/>
      <c r="OTA5"/>
      <c r="OTB5"/>
      <c r="OTC5"/>
      <c r="OTD5"/>
      <c r="OTE5"/>
      <c r="OTF5"/>
      <c r="OTG5"/>
      <c r="OTH5"/>
      <c r="OTI5"/>
      <c r="OTJ5"/>
      <c r="OTK5"/>
      <c r="OTL5"/>
      <c r="OTM5"/>
      <c r="OTN5"/>
      <c r="OTO5"/>
      <c r="OTP5"/>
      <c r="OTQ5"/>
      <c r="OTR5"/>
      <c r="OTS5"/>
      <c r="OTT5"/>
      <c r="OTU5"/>
      <c r="OTV5"/>
      <c r="OTW5"/>
      <c r="OTX5"/>
      <c r="OTY5"/>
      <c r="OTZ5"/>
      <c r="OUA5"/>
      <c r="OUB5"/>
      <c r="OUC5"/>
      <c r="OUD5"/>
      <c r="OUE5"/>
      <c r="OUF5"/>
      <c r="OUG5"/>
      <c r="OUH5"/>
      <c r="OUI5"/>
      <c r="OUJ5"/>
      <c r="OUK5"/>
      <c r="OUL5"/>
      <c r="OUM5"/>
      <c r="OUN5"/>
      <c r="OUO5"/>
      <c r="OUP5"/>
      <c r="OUQ5"/>
      <c r="OUR5"/>
      <c r="OUS5"/>
      <c r="OUT5"/>
      <c r="OUU5"/>
      <c r="OUV5"/>
      <c r="OUW5"/>
      <c r="OUX5"/>
      <c r="OUY5"/>
      <c r="OUZ5"/>
      <c r="OVA5"/>
      <c r="OVB5"/>
      <c r="OVC5"/>
      <c r="OVD5"/>
      <c r="OVE5"/>
      <c r="OVF5"/>
      <c r="OVG5"/>
      <c r="OVH5"/>
      <c r="OVI5"/>
      <c r="OVJ5"/>
      <c r="OVK5"/>
      <c r="OVL5"/>
      <c r="OVM5"/>
      <c r="OVN5"/>
      <c r="OVO5"/>
      <c r="OVP5"/>
      <c r="OVQ5"/>
      <c r="OVR5"/>
      <c r="OVS5"/>
      <c r="OVT5"/>
      <c r="OVU5"/>
      <c r="OVV5"/>
      <c r="OVW5"/>
      <c r="OVX5"/>
      <c r="OVY5"/>
      <c r="OVZ5"/>
      <c r="OWA5"/>
      <c r="OWB5"/>
      <c r="OWC5"/>
      <c r="OWD5"/>
      <c r="OWE5"/>
      <c r="OWF5"/>
      <c r="OWG5"/>
      <c r="OWH5"/>
      <c r="OWI5"/>
      <c r="OWJ5"/>
      <c r="OWK5"/>
      <c r="OWL5"/>
      <c r="OWM5"/>
      <c r="OWN5"/>
      <c r="OWO5"/>
      <c r="OWP5"/>
      <c r="OWQ5"/>
      <c r="OWR5"/>
      <c r="OWS5"/>
      <c r="OWT5"/>
      <c r="OWU5"/>
      <c r="OWV5"/>
      <c r="OWW5"/>
      <c r="OWX5"/>
      <c r="OWY5"/>
      <c r="OWZ5"/>
      <c r="OXA5"/>
      <c r="OXB5"/>
      <c r="OXC5"/>
      <c r="OXD5"/>
      <c r="OXE5"/>
      <c r="OXF5"/>
      <c r="OXG5"/>
      <c r="OXH5"/>
      <c r="OXI5"/>
      <c r="OXJ5"/>
      <c r="OXK5"/>
      <c r="OXL5"/>
      <c r="OXM5"/>
      <c r="OXN5"/>
      <c r="OXO5"/>
      <c r="OXP5"/>
      <c r="OXQ5"/>
      <c r="OXR5"/>
      <c r="OXS5"/>
      <c r="OXT5"/>
      <c r="OXU5"/>
      <c r="OXV5"/>
      <c r="OXW5"/>
      <c r="OXX5"/>
      <c r="OXY5"/>
      <c r="OXZ5"/>
      <c r="OYA5"/>
      <c r="OYB5"/>
      <c r="OYC5"/>
      <c r="OYD5"/>
      <c r="OYE5"/>
      <c r="OYF5"/>
      <c r="OYG5"/>
      <c r="OYH5"/>
      <c r="OYI5"/>
      <c r="OYJ5"/>
      <c r="OYK5"/>
      <c r="OYL5"/>
      <c r="OYM5"/>
      <c r="OYN5"/>
      <c r="OYO5"/>
      <c r="OYP5"/>
      <c r="OYQ5"/>
      <c r="OYR5"/>
      <c r="OYS5"/>
      <c r="OYT5"/>
      <c r="OYU5"/>
      <c r="OYV5"/>
      <c r="OYW5"/>
      <c r="OYX5"/>
      <c r="OYY5"/>
      <c r="OYZ5"/>
      <c r="OZA5"/>
      <c r="OZB5"/>
      <c r="OZC5"/>
      <c r="OZD5"/>
      <c r="OZE5"/>
      <c r="OZF5"/>
      <c r="OZG5"/>
      <c r="OZH5"/>
      <c r="OZI5"/>
      <c r="OZJ5"/>
      <c r="OZK5"/>
      <c r="OZL5"/>
      <c r="OZM5"/>
      <c r="OZN5"/>
      <c r="OZO5"/>
      <c r="OZP5"/>
      <c r="OZQ5"/>
      <c r="OZR5"/>
      <c r="OZS5"/>
      <c r="OZT5"/>
      <c r="OZU5"/>
      <c r="OZV5"/>
      <c r="OZW5"/>
      <c r="OZX5"/>
      <c r="OZY5"/>
      <c r="OZZ5"/>
      <c r="PAA5"/>
      <c r="PAB5"/>
      <c r="PAC5"/>
      <c r="PAD5"/>
      <c r="PAE5"/>
      <c r="PAF5"/>
      <c r="PAG5"/>
      <c r="PAH5"/>
      <c r="PAI5"/>
      <c r="PAJ5"/>
      <c r="PAK5"/>
      <c r="PAL5"/>
      <c r="PAM5"/>
      <c r="PAN5"/>
      <c r="PAO5"/>
      <c r="PAP5"/>
      <c r="PAQ5"/>
      <c r="PAR5"/>
      <c r="PAS5"/>
      <c r="PAT5"/>
      <c r="PAU5"/>
      <c r="PAV5"/>
      <c r="PAW5"/>
      <c r="PAX5"/>
      <c r="PAY5"/>
      <c r="PAZ5"/>
      <c r="PBA5"/>
      <c r="PBB5"/>
      <c r="PBC5"/>
      <c r="PBD5"/>
      <c r="PBE5"/>
      <c r="PBF5"/>
      <c r="PBG5"/>
      <c r="PBH5"/>
      <c r="PBI5"/>
      <c r="PBJ5"/>
      <c r="PBK5"/>
      <c r="PBL5"/>
      <c r="PBM5"/>
      <c r="PBN5"/>
      <c r="PBO5"/>
      <c r="PBP5"/>
      <c r="PBQ5"/>
      <c r="PBR5"/>
      <c r="PBS5"/>
      <c r="PBT5"/>
      <c r="PBU5"/>
      <c r="PBV5"/>
      <c r="PBW5"/>
      <c r="PBX5"/>
      <c r="PBY5"/>
      <c r="PBZ5"/>
      <c r="PCA5"/>
      <c r="PCB5"/>
      <c r="PCC5"/>
      <c r="PCD5"/>
      <c r="PCE5"/>
      <c r="PCF5"/>
      <c r="PCG5"/>
      <c r="PCH5"/>
      <c r="PCI5"/>
      <c r="PCJ5"/>
      <c r="PCK5"/>
      <c r="PCL5"/>
      <c r="PCM5"/>
      <c r="PCN5"/>
      <c r="PCO5"/>
      <c r="PCP5"/>
      <c r="PCQ5"/>
      <c r="PCR5"/>
      <c r="PCS5"/>
      <c r="PCT5"/>
      <c r="PCU5"/>
      <c r="PCV5"/>
      <c r="PCW5"/>
      <c r="PCX5"/>
      <c r="PCY5"/>
      <c r="PCZ5"/>
      <c r="PDA5"/>
      <c r="PDB5"/>
      <c r="PDC5"/>
      <c r="PDD5"/>
      <c r="PDE5"/>
      <c r="PDF5"/>
      <c r="PDG5"/>
      <c r="PDH5"/>
      <c r="PDI5"/>
      <c r="PDJ5"/>
      <c r="PDK5"/>
      <c r="PDL5"/>
      <c r="PDM5"/>
      <c r="PDN5"/>
      <c r="PDO5"/>
      <c r="PDP5"/>
      <c r="PDQ5"/>
      <c r="PDR5"/>
      <c r="PDS5"/>
      <c r="PDT5"/>
      <c r="PDU5"/>
      <c r="PDV5"/>
      <c r="PDW5"/>
      <c r="PDX5"/>
      <c r="PDY5"/>
      <c r="PDZ5"/>
      <c r="PEA5"/>
      <c r="PEB5"/>
      <c r="PEC5"/>
      <c r="PED5"/>
      <c r="PEE5"/>
      <c r="PEF5"/>
      <c r="PEG5"/>
      <c r="PEH5"/>
      <c r="PEI5"/>
      <c r="PEJ5"/>
      <c r="PEK5"/>
      <c r="PEL5"/>
      <c r="PEM5"/>
      <c r="PEN5"/>
      <c r="PEO5"/>
      <c r="PEP5"/>
      <c r="PEQ5"/>
      <c r="PER5"/>
      <c r="PES5"/>
      <c r="PET5"/>
      <c r="PEU5"/>
      <c r="PEV5"/>
      <c r="PEW5"/>
      <c r="PEX5"/>
      <c r="PEY5"/>
      <c r="PEZ5"/>
      <c r="PFA5"/>
      <c r="PFB5"/>
      <c r="PFC5"/>
      <c r="PFD5"/>
      <c r="PFE5"/>
      <c r="PFF5"/>
      <c r="PFG5"/>
      <c r="PFH5"/>
      <c r="PFI5"/>
      <c r="PFJ5"/>
      <c r="PFK5"/>
      <c r="PFL5"/>
      <c r="PFM5"/>
      <c r="PFN5"/>
      <c r="PFO5"/>
      <c r="PFP5"/>
      <c r="PFQ5"/>
      <c r="PFR5"/>
      <c r="PFS5"/>
      <c r="PFT5"/>
      <c r="PFU5"/>
      <c r="PFV5"/>
      <c r="PFW5"/>
      <c r="PFX5"/>
      <c r="PFY5"/>
      <c r="PFZ5"/>
      <c r="PGA5"/>
      <c r="PGB5"/>
      <c r="PGC5"/>
      <c r="PGD5"/>
      <c r="PGE5"/>
      <c r="PGF5"/>
      <c r="PGG5"/>
      <c r="PGH5"/>
      <c r="PGI5"/>
      <c r="PGJ5"/>
      <c r="PGK5"/>
      <c r="PGL5"/>
      <c r="PGM5"/>
      <c r="PGN5"/>
      <c r="PGO5"/>
      <c r="PGP5"/>
      <c r="PGQ5"/>
      <c r="PGR5"/>
      <c r="PGS5"/>
      <c r="PGT5"/>
      <c r="PGU5"/>
      <c r="PGV5"/>
      <c r="PGW5"/>
      <c r="PGX5"/>
      <c r="PGY5"/>
      <c r="PGZ5"/>
      <c r="PHA5"/>
      <c r="PHB5"/>
      <c r="PHC5"/>
      <c r="PHD5"/>
      <c r="PHE5"/>
      <c r="PHF5"/>
      <c r="PHG5"/>
      <c r="PHH5"/>
      <c r="PHI5"/>
      <c r="PHJ5"/>
      <c r="PHK5"/>
      <c r="PHL5"/>
      <c r="PHM5"/>
      <c r="PHN5"/>
      <c r="PHO5"/>
      <c r="PHP5"/>
      <c r="PHQ5"/>
      <c r="PHR5"/>
      <c r="PHS5"/>
      <c r="PHT5"/>
      <c r="PHU5"/>
      <c r="PHV5"/>
      <c r="PHW5"/>
      <c r="PHX5"/>
      <c r="PHY5"/>
      <c r="PHZ5"/>
      <c r="PIA5"/>
      <c r="PIB5"/>
      <c r="PIC5"/>
      <c r="PID5"/>
      <c r="PIE5"/>
      <c r="PIF5"/>
      <c r="PIG5"/>
      <c r="PIH5"/>
      <c r="PII5"/>
      <c r="PIJ5"/>
      <c r="PIK5"/>
      <c r="PIL5"/>
      <c r="PIM5"/>
      <c r="PIN5"/>
      <c r="PIO5"/>
      <c r="PIP5"/>
      <c r="PIQ5"/>
      <c r="PIR5"/>
      <c r="PIS5"/>
      <c r="PIT5"/>
      <c r="PIU5"/>
      <c r="PIV5"/>
      <c r="PIW5"/>
      <c r="PIX5"/>
      <c r="PIY5"/>
      <c r="PIZ5"/>
      <c r="PJA5"/>
      <c r="PJB5"/>
      <c r="PJC5"/>
      <c r="PJD5"/>
      <c r="PJE5"/>
      <c r="PJF5"/>
      <c r="PJG5"/>
      <c r="PJH5"/>
      <c r="PJI5"/>
      <c r="PJJ5"/>
      <c r="PJK5"/>
      <c r="PJL5"/>
      <c r="PJM5"/>
      <c r="PJN5"/>
      <c r="PJO5"/>
      <c r="PJP5"/>
      <c r="PJQ5"/>
      <c r="PJR5"/>
      <c r="PJS5"/>
      <c r="PJT5"/>
      <c r="PJU5"/>
      <c r="PJV5"/>
      <c r="PJW5"/>
      <c r="PJX5"/>
      <c r="PJY5"/>
      <c r="PJZ5"/>
      <c r="PKA5"/>
      <c r="PKB5"/>
      <c r="PKC5"/>
      <c r="PKD5"/>
      <c r="PKE5"/>
      <c r="PKF5"/>
      <c r="PKG5"/>
      <c r="PKH5"/>
      <c r="PKI5"/>
      <c r="PKJ5"/>
      <c r="PKK5"/>
      <c r="PKL5"/>
      <c r="PKM5"/>
      <c r="PKN5"/>
      <c r="PKO5"/>
      <c r="PKP5"/>
      <c r="PKQ5"/>
      <c r="PKR5"/>
      <c r="PKS5"/>
      <c r="PKT5"/>
      <c r="PKU5"/>
      <c r="PKV5"/>
      <c r="PKW5"/>
      <c r="PKX5"/>
      <c r="PKY5"/>
      <c r="PKZ5"/>
      <c r="PLA5"/>
      <c r="PLB5"/>
      <c r="PLC5"/>
      <c r="PLD5"/>
      <c r="PLE5"/>
      <c r="PLF5"/>
      <c r="PLG5"/>
      <c r="PLH5"/>
      <c r="PLI5"/>
      <c r="PLJ5"/>
      <c r="PLK5"/>
      <c r="PLL5"/>
      <c r="PLM5"/>
      <c r="PLN5"/>
      <c r="PLO5"/>
      <c r="PLP5"/>
      <c r="PLQ5"/>
      <c r="PLR5"/>
      <c r="PLS5"/>
      <c r="PLT5"/>
      <c r="PLU5"/>
      <c r="PLV5"/>
      <c r="PLW5"/>
      <c r="PLX5"/>
      <c r="PLY5"/>
      <c r="PLZ5"/>
      <c r="PMA5"/>
      <c r="PMB5"/>
      <c r="PMC5"/>
      <c r="PMD5"/>
      <c r="PME5"/>
      <c r="PMF5"/>
      <c r="PMG5"/>
      <c r="PMH5"/>
      <c r="PMI5"/>
      <c r="PMJ5"/>
      <c r="PMK5"/>
      <c r="PML5"/>
      <c r="PMM5"/>
      <c r="PMN5"/>
      <c r="PMO5"/>
      <c r="PMP5"/>
      <c r="PMQ5"/>
      <c r="PMR5"/>
      <c r="PMS5"/>
      <c r="PMT5"/>
      <c r="PMU5"/>
      <c r="PMV5"/>
      <c r="PMW5"/>
      <c r="PMX5"/>
      <c r="PMY5"/>
      <c r="PMZ5"/>
      <c r="PNA5"/>
      <c r="PNB5"/>
      <c r="PNC5"/>
      <c r="PND5"/>
      <c r="PNE5"/>
      <c r="PNF5"/>
      <c r="PNG5"/>
      <c r="PNH5"/>
      <c r="PNI5"/>
      <c r="PNJ5"/>
      <c r="PNK5"/>
      <c r="PNL5"/>
      <c r="PNM5"/>
      <c r="PNN5"/>
      <c r="PNO5"/>
      <c r="PNP5"/>
      <c r="PNQ5"/>
      <c r="PNR5"/>
      <c r="PNS5"/>
      <c r="PNT5"/>
      <c r="PNU5"/>
      <c r="PNV5"/>
      <c r="PNW5"/>
      <c r="PNX5"/>
      <c r="PNY5"/>
      <c r="PNZ5"/>
      <c r="POA5"/>
      <c r="POB5"/>
      <c r="POC5"/>
      <c r="POD5"/>
      <c r="POE5"/>
      <c r="POF5"/>
      <c r="POG5"/>
      <c r="POH5"/>
      <c r="POI5"/>
      <c r="POJ5"/>
      <c r="POK5"/>
      <c r="POL5"/>
      <c r="POM5"/>
      <c r="PON5"/>
      <c r="POO5"/>
      <c r="POP5"/>
      <c r="POQ5"/>
      <c r="POR5"/>
      <c r="POS5"/>
      <c r="POT5"/>
      <c r="POU5"/>
      <c r="POV5"/>
      <c r="POW5"/>
      <c r="POX5"/>
      <c r="POY5"/>
      <c r="POZ5"/>
      <c r="PPA5"/>
      <c r="PPB5"/>
      <c r="PPC5"/>
      <c r="PPD5"/>
      <c r="PPE5"/>
      <c r="PPF5"/>
      <c r="PPG5"/>
      <c r="PPH5"/>
      <c r="PPI5"/>
      <c r="PPJ5"/>
      <c r="PPK5"/>
      <c r="PPL5"/>
      <c r="PPM5"/>
      <c r="PPN5"/>
      <c r="PPO5"/>
      <c r="PPP5"/>
      <c r="PPQ5"/>
      <c r="PPR5"/>
      <c r="PPS5"/>
      <c r="PPT5"/>
      <c r="PPU5"/>
      <c r="PPV5"/>
      <c r="PPW5"/>
      <c r="PPX5"/>
      <c r="PPY5"/>
      <c r="PPZ5"/>
      <c r="PQA5"/>
      <c r="PQB5"/>
      <c r="PQC5"/>
      <c r="PQD5"/>
      <c r="PQE5"/>
      <c r="PQF5"/>
      <c r="PQG5"/>
      <c r="PQH5"/>
      <c r="PQI5"/>
      <c r="PQJ5"/>
      <c r="PQK5"/>
      <c r="PQL5"/>
      <c r="PQM5"/>
      <c r="PQN5"/>
      <c r="PQO5"/>
      <c r="PQP5"/>
      <c r="PQQ5"/>
      <c r="PQR5"/>
      <c r="PQS5"/>
      <c r="PQT5"/>
      <c r="PQU5"/>
      <c r="PQV5"/>
      <c r="PQW5"/>
      <c r="PQX5"/>
      <c r="PQY5"/>
      <c r="PQZ5"/>
      <c r="PRA5"/>
      <c r="PRB5"/>
      <c r="PRC5"/>
      <c r="PRD5"/>
      <c r="PRE5"/>
      <c r="PRF5"/>
      <c r="PRG5"/>
      <c r="PRH5"/>
      <c r="PRI5"/>
      <c r="PRJ5"/>
      <c r="PRK5"/>
      <c r="PRL5"/>
      <c r="PRM5"/>
      <c r="PRN5"/>
      <c r="PRO5"/>
      <c r="PRP5"/>
      <c r="PRQ5"/>
      <c r="PRR5"/>
      <c r="PRS5"/>
      <c r="PRT5"/>
      <c r="PRU5"/>
      <c r="PRV5"/>
      <c r="PRW5"/>
      <c r="PRX5"/>
      <c r="PRY5"/>
      <c r="PRZ5"/>
      <c r="PSA5"/>
      <c r="PSB5"/>
      <c r="PSC5"/>
      <c r="PSD5"/>
      <c r="PSE5"/>
      <c r="PSF5"/>
      <c r="PSG5"/>
      <c r="PSH5"/>
      <c r="PSI5"/>
      <c r="PSJ5"/>
      <c r="PSK5"/>
      <c r="PSL5"/>
      <c r="PSM5"/>
      <c r="PSN5"/>
      <c r="PSO5"/>
      <c r="PSP5"/>
      <c r="PSQ5"/>
      <c r="PSR5"/>
      <c r="PSS5"/>
      <c r="PST5"/>
      <c r="PSU5"/>
      <c r="PSV5"/>
      <c r="PSW5"/>
      <c r="PSX5"/>
      <c r="PSY5"/>
      <c r="PSZ5"/>
      <c r="PTA5"/>
      <c r="PTB5"/>
      <c r="PTC5"/>
      <c r="PTD5"/>
      <c r="PTE5"/>
      <c r="PTF5"/>
      <c r="PTG5"/>
      <c r="PTH5"/>
      <c r="PTI5"/>
      <c r="PTJ5"/>
      <c r="PTK5"/>
      <c r="PTL5"/>
      <c r="PTM5"/>
      <c r="PTN5"/>
      <c r="PTO5"/>
      <c r="PTP5"/>
      <c r="PTQ5"/>
      <c r="PTR5"/>
      <c r="PTS5"/>
      <c r="PTT5"/>
      <c r="PTU5"/>
      <c r="PTV5"/>
      <c r="PTW5"/>
      <c r="PTX5"/>
      <c r="PTY5"/>
      <c r="PTZ5"/>
      <c r="PUA5"/>
      <c r="PUB5"/>
      <c r="PUC5"/>
      <c r="PUD5"/>
      <c r="PUE5"/>
      <c r="PUF5"/>
      <c r="PUG5"/>
      <c r="PUH5"/>
      <c r="PUI5"/>
      <c r="PUJ5"/>
      <c r="PUK5"/>
      <c r="PUL5"/>
      <c r="PUM5"/>
      <c r="PUN5"/>
      <c r="PUO5"/>
      <c r="PUP5"/>
      <c r="PUQ5"/>
      <c r="PUR5"/>
      <c r="PUS5"/>
      <c r="PUT5"/>
      <c r="PUU5"/>
      <c r="PUV5"/>
      <c r="PUW5"/>
      <c r="PUX5"/>
      <c r="PUY5"/>
      <c r="PUZ5"/>
      <c r="PVA5"/>
      <c r="PVB5"/>
      <c r="PVC5"/>
      <c r="PVD5"/>
      <c r="PVE5"/>
      <c r="PVF5"/>
      <c r="PVG5"/>
      <c r="PVH5"/>
      <c r="PVI5"/>
      <c r="PVJ5"/>
      <c r="PVK5"/>
      <c r="PVL5"/>
      <c r="PVM5"/>
      <c r="PVN5"/>
      <c r="PVO5"/>
      <c r="PVP5"/>
      <c r="PVQ5"/>
      <c r="PVR5"/>
      <c r="PVS5"/>
      <c r="PVT5"/>
      <c r="PVU5"/>
      <c r="PVV5"/>
      <c r="PVW5"/>
      <c r="PVX5"/>
      <c r="PVY5"/>
      <c r="PVZ5"/>
      <c r="PWA5"/>
      <c r="PWB5"/>
      <c r="PWC5"/>
      <c r="PWD5"/>
      <c r="PWE5"/>
      <c r="PWF5"/>
      <c r="PWG5"/>
      <c r="PWH5"/>
      <c r="PWI5"/>
      <c r="PWJ5"/>
      <c r="PWK5"/>
      <c r="PWL5"/>
      <c r="PWM5"/>
      <c r="PWN5"/>
      <c r="PWO5"/>
      <c r="PWP5"/>
      <c r="PWQ5"/>
      <c r="PWR5"/>
      <c r="PWS5"/>
      <c r="PWT5"/>
      <c r="PWU5"/>
      <c r="PWV5"/>
      <c r="PWW5"/>
      <c r="PWX5"/>
      <c r="PWY5"/>
      <c r="PWZ5"/>
      <c r="PXA5"/>
      <c r="PXB5"/>
      <c r="PXC5"/>
      <c r="PXD5"/>
      <c r="PXE5"/>
      <c r="PXF5"/>
      <c r="PXG5"/>
      <c r="PXH5"/>
      <c r="PXI5"/>
      <c r="PXJ5"/>
      <c r="PXK5"/>
      <c r="PXL5"/>
      <c r="PXM5"/>
      <c r="PXN5"/>
      <c r="PXO5"/>
      <c r="PXP5"/>
      <c r="PXQ5"/>
      <c r="PXR5"/>
      <c r="PXS5"/>
      <c r="PXT5"/>
      <c r="PXU5"/>
      <c r="PXV5"/>
      <c r="PXW5"/>
      <c r="PXX5"/>
      <c r="PXY5"/>
      <c r="PXZ5"/>
      <c r="PYA5"/>
      <c r="PYB5"/>
      <c r="PYC5"/>
      <c r="PYD5"/>
      <c r="PYE5"/>
      <c r="PYF5"/>
      <c r="PYG5"/>
      <c r="PYH5"/>
      <c r="PYI5"/>
      <c r="PYJ5"/>
      <c r="PYK5"/>
      <c r="PYL5"/>
      <c r="PYM5"/>
      <c r="PYN5"/>
      <c r="PYO5"/>
      <c r="PYP5"/>
      <c r="PYQ5"/>
      <c r="PYR5"/>
      <c r="PYS5"/>
      <c r="PYT5"/>
      <c r="PYU5"/>
      <c r="PYV5"/>
      <c r="PYW5"/>
      <c r="PYX5"/>
      <c r="PYY5"/>
      <c r="PYZ5"/>
      <c r="PZA5"/>
      <c r="PZB5"/>
      <c r="PZC5"/>
      <c r="PZD5"/>
      <c r="PZE5"/>
      <c r="PZF5"/>
      <c r="PZG5"/>
      <c r="PZH5"/>
      <c r="PZI5"/>
      <c r="PZJ5"/>
      <c r="PZK5"/>
      <c r="PZL5"/>
      <c r="PZM5"/>
      <c r="PZN5"/>
      <c r="PZO5"/>
      <c r="PZP5"/>
      <c r="PZQ5"/>
      <c r="PZR5"/>
      <c r="PZS5"/>
      <c r="PZT5"/>
      <c r="PZU5"/>
      <c r="PZV5"/>
      <c r="PZW5"/>
      <c r="PZX5"/>
      <c r="PZY5"/>
      <c r="PZZ5"/>
      <c r="QAA5"/>
      <c r="QAB5"/>
      <c r="QAC5"/>
      <c r="QAD5"/>
      <c r="QAE5"/>
      <c r="QAF5"/>
      <c r="QAG5"/>
      <c r="QAH5"/>
      <c r="QAI5"/>
      <c r="QAJ5"/>
      <c r="QAK5"/>
      <c r="QAL5"/>
      <c r="QAM5"/>
      <c r="QAN5"/>
      <c r="QAO5"/>
      <c r="QAP5"/>
      <c r="QAQ5"/>
      <c r="QAR5"/>
      <c r="QAS5"/>
      <c r="QAT5"/>
      <c r="QAU5"/>
      <c r="QAV5"/>
      <c r="QAW5"/>
      <c r="QAX5"/>
      <c r="QAY5"/>
      <c r="QAZ5"/>
      <c r="QBA5"/>
      <c r="QBB5"/>
      <c r="QBC5"/>
      <c r="QBD5"/>
      <c r="QBE5"/>
      <c r="QBF5"/>
      <c r="QBG5"/>
      <c r="QBH5"/>
      <c r="QBI5"/>
      <c r="QBJ5"/>
      <c r="QBK5"/>
      <c r="QBL5"/>
      <c r="QBM5"/>
      <c r="QBN5"/>
      <c r="QBO5"/>
      <c r="QBP5"/>
      <c r="QBQ5"/>
      <c r="QBR5"/>
      <c r="QBS5"/>
      <c r="QBT5"/>
      <c r="QBU5"/>
      <c r="QBV5"/>
      <c r="QBW5"/>
      <c r="QBX5"/>
      <c r="QBY5"/>
      <c r="QBZ5"/>
      <c r="QCA5"/>
      <c r="QCB5"/>
      <c r="QCC5"/>
      <c r="QCD5"/>
      <c r="QCE5"/>
      <c r="QCF5"/>
      <c r="QCG5"/>
      <c r="QCH5"/>
      <c r="QCI5"/>
      <c r="QCJ5"/>
      <c r="QCK5"/>
      <c r="QCL5"/>
      <c r="QCM5"/>
      <c r="QCN5"/>
      <c r="QCO5"/>
      <c r="QCP5"/>
      <c r="QCQ5"/>
      <c r="QCR5"/>
      <c r="QCS5"/>
      <c r="QCT5"/>
      <c r="QCU5"/>
      <c r="QCV5"/>
      <c r="QCW5"/>
      <c r="QCX5"/>
      <c r="QCY5"/>
      <c r="QCZ5"/>
      <c r="QDA5"/>
      <c r="QDB5"/>
      <c r="QDC5"/>
      <c r="QDD5"/>
      <c r="QDE5"/>
      <c r="QDF5"/>
      <c r="QDG5"/>
      <c r="QDH5"/>
      <c r="QDI5"/>
      <c r="QDJ5"/>
      <c r="QDK5"/>
      <c r="QDL5"/>
      <c r="QDM5"/>
      <c r="QDN5"/>
      <c r="QDO5"/>
      <c r="QDP5"/>
      <c r="QDQ5"/>
      <c r="QDR5"/>
      <c r="QDS5"/>
      <c r="QDT5"/>
      <c r="QDU5"/>
      <c r="QDV5"/>
      <c r="QDW5"/>
      <c r="QDX5"/>
      <c r="QDY5"/>
      <c r="QDZ5"/>
      <c r="QEA5"/>
      <c r="QEB5"/>
      <c r="QEC5"/>
      <c r="QED5"/>
      <c r="QEE5"/>
      <c r="QEF5"/>
      <c r="QEG5"/>
      <c r="QEH5"/>
      <c r="QEI5"/>
      <c r="QEJ5"/>
      <c r="QEK5"/>
      <c r="QEL5"/>
      <c r="QEM5"/>
      <c r="QEN5"/>
      <c r="QEO5"/>
      <c r="QEP5"/>
      <c r="QEQ5"/>
      <c r="QER5"/>
      <c r="QES5"/>
      <c r="QET5"/>
      <c r="QEU5"/>
      <c r="QEV5"/>
      <c r="QEW5"/>
      <c r="QEX5"/>
      <c r="QEY5"/>
      <c r="QEZ5"/>
      <c r="QFA5"/>
      <c r="QFB5"/>
      <c r="QFC5"/>
      <c r="QFD5"/>
      <c r="QFE5"/>
      <c r="QFF5"/>
      <c r="QFG5"/>
      <c r="QFH5"/>
      <c r="QFI5"/>
      <c r="QFJ5"/>
      <c r="QFK5"/>
      <c r="QFL5"/>
      <c r="QFM5"/>
      <c r="QFN5"/>
      <c r="QFO5"/>
      <c r="QFP5"/>
      <c r="QFQ5"/>
      <c r="QFR5"/>
      <c r="QFS5"/>
      <c r="QFT5"/>
      <c r="QFU5"/>
      <c r="QFV5"/>
      <c r="QFW5"/>
      <c r="QFX5"/>
      <c r="QFY5"/>
      <c r="QFZ5"/>
      <c r="QGA5"/>
      <c r="QGB5"/>
      <c r="QGC5"/>
      <c r="QGD5"/>
      <c r="QGE5"/>
      <c r="QGF5"/>
      <c r="QGG5"/>
      <c r="QGH5"/>
      <c r="QGI5"/>
      <c r="QGJ5"/>
      <c r="QGK5"/>
      <c r="QGL5"/>
      <c r="QGM5"/>
      <c r="QGN5"/>
      <c r="QGO5"/>
      <c r="QGP5"/>
      <c r="QGQ5"/>
      <c r="QGR5"/>
      <c r="QGS5"/>
      <c r="QGT5"/>
      <c r="QGU5"/>
      <c r="QGV5"/>
      <c r="QGW5"/>
      <c r="QGX5"/>
      <c r="QGY5"/>
      <c r="QGZ5"/>
      <c r="QHA5"/>
      <c r="QHB5"/>
      <c r="QHC5"/>
      <c r="QHD5"/>
      <c r="QHE5"/>
      <c r="QHF5"/>
      <c r="QHG5"/>
      <c r="QHH5"/>
      <c r="QHI5"/>
      <c r="QHJ5"/>
      <c r="QHK5"/>
      <c r="QHL5"/>
      <c r="QHM5"/>
      <c r="QHN5"/>
      <c r="QHO5"/>
      <c r="QHP5"/>
      <c r="QHQ5"/>
      <c r="QHR5"/>
      <c r="QHS5"/>
      <c r="QHT5"/>
      <c r="QHU5"/>
      <c r="QHV5"/>
      <c r="QHW5"/>
      <c r="QHX5"/>
      <c r="QHY5"/>
      <c r="QHZ5"/>
      <c r="QIA5"/>
      <c r="QIB5"/>
      <c r="QIC5"/>
      <c r="QID5"/>
      <c r="QIE5"/>
      <c r="QIF5"/>
      <c r="QIG5"/>
      <c r="QIH5"/>
      <c r="QII5"/>
      <c r="QIJ5"/>
      <c r="QIK5"/>
      <c r="QIL5"/>
      <c r="QIM5"/>
      <c r="QIN5"/>
      <c r="QIO5"/>
      <c r="QIP5"/>
      <c r="QIQ5"/>
      <c r="QIR5"/>
      <c r="QIS5"/>
      <c r="QIT5"/>
      <c r="QIU5"/>
      <c r="QIV5"/>
      <c r="QIW5"/>
      <c r="QIX5"/>
      <c r="QIY5"/>
      <c r="QIZ5"/>
      <c r="QJA5"/>
      <c r="QJB5"/>
      <c r="QJC5"/>
      <c r="QJD5"/>
      <c r="QJE5"/>
      <c r="QJF5"/>
      <c r="QJG5"/>
      <c r="QJH5"/>
      <c r="QJI5"/>
      <c r="QJJ5"/>
      <c r="QJK5"/>
      <c r="QJL5"/>
      <c r="QJM5"/>
      <c r="QJN5"/>
      <c r="QJO5"/>
      <c r="QJP5"/>
      <c r="QJQ5"/>
      <c r="QJR5"/>
      <c r="QJS5"/>
      <c r="QJT5"/>
      <c r="QJU5"/>
      <c r="QJV5"/>
      <c r="QJW5"/>
      <c r="QJX5"/>
      <c r="QJY5"/>
      <c r="QJZ5"/>
      <c r="QKA5"/>
      <c r="QKB5"/>
      <c r="QKC5"/>
      <c r="QKD5"/>
      <c r="QKE5"/>
      <c r="QKF5"/>
      <c r="QKG5"/>
      <c r="QKH5"/>
      <c r="QKI5"/>
      <c r="QKJ5"/>
      <c r="QKK5"/>
      <c r="QKL5"/>
      <c r="QKM5"/>
      <c r="QKN5"/>
      <c r="QKO5"/>
      <c r="QKP5"/>
      <c r="QKQ5"/>
      <c r="QKR5"/>
      <c r="QKS5"/>
      <c r="QKT5"/>
      <c r="QKU5"/>
      <c r="QKV5"/>
      <c r="QKW5"/>
      <c r="QKX5"/>
      <c r="QKY5"/>
      <c r="QKZ5"/>
      <c r="QLA5"/>
      <c r="QLB5"/>
      <c r="QLC5"/>
      <c r="QLD5"/>
      <c r="QLE5"/>
      <c r="QLF5"/>
      <c r="QLG5"/>
      <c r="QLH5"/>
      <c r="QLI5"/>
      <c r="QLJ5"/>
      <c r="QLK5"/>
      <c r="QLL5"/>
      <c r="QLM5"/>
      <c r="QLN5"/>
      <c r="QLO5"/>
      <c r="QLP5"/>
      <c r="QLQ5"/>
      <c r="QLR5"/>
      <c r="QLS5"/>
      <c r="QLT5"/>
      <c r="QLU5"/>
      <c r="QLV5"/>
      <c r="QLW5"/>
      <c r="QLX5"/>
      <c r="QLY5"/>
      <c r="QLZ5"/>
      <c r="QMA5"/>
      <c r="QMB5"/>
      <c r="QMC5"/>
      <c r="QMD5"/>
      <c r="QME5"/>
      <c r="QMF5"/>
      <c r="QMG5"/>
      <c r="QMH5"/>
      <c r="QMI5"/>
      <c r="QMJ5"/>
      <c r="QMK5"/>
      <c r="QML5"/>
      <c r="QMM5"/>
      <c r="QMN5"/>
      <c r="QMO5"/>
      <c r="QMP5"/>
      <c r="QMQ5"/>
      <c r="QMR5"/>
      <c r="QMS5"/>
      <c r="QMT5"/>
      <c r="QMU5"/>
      <c r="QMV5"/>
      <c r="QMW5"/>
      <c r="QMX5"/>
      <c r="QMY5"/>
      <c r="QMZ5"/>
      <c r="QNA5"/>
      <c r="QNB5"/>
      <c r="QNC5"/>
      <c r="QND5"/>
      <c r="QNE5"/>
      <c r="QNF5"/>
      <c r="QNG5"/>
      <c r="QNH5"/>
      <c r="QNI5"/>
      <c r="QNJ5"/>
      <c r="QNK5"/>
      <c r="QNL5"/>
      <c r="QNM5"/>
      <c r="QNN5"/>
      <c r="QNO5"/>
      <c r="QNP5"/>
      <c r="QNQ5"/>
      <c r="QNR5"/>
      <c r="QNS5"/>
      <c r="QNT5"/>
      <c r="QNU5"/>
      <c r="QNV5"/>
      <c r="QNW5"/>
      <c r="QNX5"/>
      <c r="QNY5"/>
      <c r="QNZ5"/>
      <c r="QOA5"/>
      <c r="QOB5"/>
      <c r="QOC5"/>
      <c r="QOD5"/>
      <c r="QOE5"/>
      <c r="QOF5"/>
      <c r="QOG5"/>
      <c r="QOH5"/>
      <c r="QOI5"/>
      <c r="QOJ5"/>
      <c r="QOK5"/>
      <c r="QOL5"/>
      <c r="QOM5"/>
      <c r="QON5"/>
      <c r="QOO5"/>
      <c r="QOP5"/>
      <c r="QOQ5"/>
      <c r="QOR5"/>
      <c r="QOS5"/>
      <c r="QOT5"/>
      <c r="QOU5"/>
      <c r="QOV5"/>
      <c r="QOW5"/>
      <c r="QOX5"/>
      <c r="QOY5"/>
      <c r="QOZ5"/>
      <c r="QPA5"/>
      <c r="QPB5"/>
      <c r="QPC5"/>
      <c r="QPD5"/>
      <c r="QPE5"/>
      <c r="QPF5"/>
      <c r="QPG5"/>
      <c r="QPH5"/>
      <c r="QPI5"/>
      <c r="QPJ5"/>
      <c r="QPK5"/>
      <c r="QPL5"/>
      <c r="QPM5"/>
      <c r="QPN5"/>
      <c r="QPO5"/>
      <c r="QPP5"/>
      <c r="QPQ5"/>
      <c r="QPR5"/>
      <c r="QPS5"/>
      <c r="QPT5"/>
      <c r="QPU5"/>
      <c r="QPV5"/>
      <c r="QPW5"/>
      <c r="QPX5"/>
      <c r="QPY5"/>
      <c r="QPZ5"/>
      <c r="QQA5"/>
      <c r="QQB5"/>
      <c r="QQC5"/>
      <c r="QQD5"/>
      <c r="QQE5"/>
      <c r="QQF5"/>
      <c r="QQG5"/>
      <c r="QQH5"/>
      <c r="QQI5"/>
      <c r="QQJ5"/>
      <c r="QQK5"/>
      <c r="QQL5"/>
      <c r="QQM5"/>
      <c r="QQN5"/>
      <c r="QQO5"/>
      <c r="QQP5"/>
      <c r="QQQ5"/>
      <c r="QQR5"/>
      <c r="QQS5"/>
      <c r="QQT5"/>
      <c r="QQU5"/>
      <c r="QQV5"/>
      <c r="QQW5"/>
      <c r="QQX5"/>
      <c r="QQY5"/>
      <c r="QQZ5"/>
      <c r="QRA5"/>
      <c r="QRB5"/>
      <c r="QRC5"/>
      <c r="QRD5"/>
      <c r="QRE5"/>
      <c r="QRF5"/>
      <c r="QRG5"/>
      <c r="QRH5"/>
      <c r="QRI5"/>
      <c r="QRJ5"/>
      <c r="QRK5"/>
      <c r="QRL5"/>
      <c r="QRM5"/>
      <c r="QRN5"/>
      <c r="QRO5"/>
      <c r="QRP5"/>
      <c r="QRQ5"/>
      <c r="QRR5"/>
      <c r="QRS5"/>
      <c r="QRT5"/>
      <c r="QRU5"/>
      <c r="QRV5"/>
      <c r="QRW5"/>
      <c r="QRX5"/>
      <c r="QRY5"/>
      <c r="QRZ5"/>
      <c r="QSA5"/>
      <c r="QSB5"/>
      <c r="QSC5"/>
      <c r="QSD5"/>
      <c r="QSE5"/>
      <c r="QSF5"/>
      <c r="QSG5"/>
      <c r="QSH5"/>
      <c r="QSI5"/>
      <c r="QSJ5"/>
      <c r="QSK5"/>
      <c r="QSL5"/>
      <c r="QSM5"/>
      <c r="QSN5"/>
      <c r="QSO5"/>
      <c r="QSP5"/>
      <c r="QSQ5"/>
      <c r="QSR5"/>
      <c r="QSS5"/>
      <c r="QST5"/>
      <c r="QSU5"/>
      <c r="QSV5"/>
      <c r="QSW5"/>
      <c r="QSX5"/>
      <c r="QSY5"/>
      <c r="QSZ5"/>
      <c r="QTA5"/>
      <c r="QTB5"/>
      <c r="QTC5"/>
      <c r="QTD5"/>
      <c r="QTE5"/>
      <c r="QTF5"/>
      <c r="QTG5"/>
      <c r="QTH5"/>
      <c r="QTI5"/>
      <c r="QTJ5"/>
      <c r="QTK5"/>
      <c r="QTL5"/>
      <c r="QTM5"/>
      <c r="QTN5"/>
      <c r="QTO5"/>
      <c r="QTP5"/>
      <c r="QTQ5"/>
      <c r="QTR5"/>
      <c r="QTS5"/>
      <c r="QTT5"/>
      <c r="QTU5"/>
      <c r="QTV5"/>
      <c r="QTW5"/>
      <c r="QTX5"/>
      <c r="QTY5"/>
      <c r="QTZ5"/>
      <c r="QUA5"/>
      <c r="QUB5"/>
      <c r="QUC5"/>
      <c r="QUD5"/>
      <c r="QUE5"/>
      <c r="QUF5"/>
      <c r="QUG5"/>
      <c r="QUH5"/>
      <c r="QUI5"/>
      <c r="QUJ5"/>
      <c r="QUK5"/>
      <c r="QUL5"/>
      <c r="QUM5"/>
      <c r="QUN5"/>
      <c r="QUO5"/>
      <c r="QUP5"/>
      <c r="QUQ5"/>
      <c r="QUR5"/>
      <c r="QUS5"/>
      <c r="QUT5"/>
      <c r="QUU5"/>
      <c r="QUV5"/>
      <c r="QUW5"/>
      <c r="QUX5"/>
      <c r="QUY5"/>
      <c r="QUZ5"/>
      <c r="QVA5"/>
      <c r="QVB5"/>
      <c r="QVC5"/>
      <c r="QVD5"/>
      <c r="QVE5"/>
      <c r="QVF5"/>
      <c r="QVG5"/>
      <c r="QVH5"/>
      <c r="QVI5"/>
      <c r="QVJ5"/>
      <c r="QVK5"/>
      <c r="QVL5"/>
      <c r="QVM5"/>
      <c r="QVN5"/>
      <c r="QVO5"/>
      <c r="QVP5"/>
      <c r="QVQ5"/>
      <c r="QVR5"/>
      <c r="QVS5"/>
      <c r="QVT5"/>
      <c r="QVU5"/>
      <c r="QVV5"/>
      <c r="QVW5"/>
      <c r="QVX5"/>
      <c r="QVY5"/>
      <c r="QVZ5"/>
      <c r="QWA5"/>
      <c r="QWB5"/>
      <c r="QWC5"/>
      <c r="QWD5"/>
      <c r="QWE5"/>
      <c r="QWF5"/>
      <c r="QWG5"/>
      <c r="QWH5"/>
      <c r="QWI5"/>
      <c r="QWJ5"/>
      <c r="QWK5"/>
      <c r="QWL5"/>
      <c r="QWM5"/>
      <c r="QWN5"/>
      <c r="QWO5"/>
      <c r="QWP5"/>
      <c r="QWQ5"/>
      <c r="QWR5"/>
      <c r="QWS5"/>
      <c r="QWT5"/>
      <c r="QWU5"/>
      <c r="QWV5"/>
      <c r="QWW5"/>
      <c r="QWX5"/>
      <c r="QWY5"/>
      <c r="QWZ5"/>
      <c r="QXA5"/>
      <c r="QXB5"/>
      <c r="QXC5"/>
      <c r="QXD5"/>
      <c r="QXE5"/>
      <c r="QXF5"/>
      <c r="QXG5"/>
      <c r="QXH5"/>
      <c r="QXI5"/>
      <c r="QXJ5"/>
      <c r="QXK5"/>
      <c r="QXL5"/>
      <c r="QXM5"/>
      <c r="QXN5"/>
      <c r="QXO5"/>
      <c r="QXP5"/>
      <c r="QXQ5"/>
      <c r="QXR5"/>
      <c r="QXS5"/>
      <c r="QXT5"/>
      <c r="QXU5"/>
      <c r="QXV5"/>
      <c r="QXW5"/>
      <c r="QXX5"/>
      <c r="QXY5"/>
      <c r="QXZ5"/>
      <c r="QYA5"/>
      <c r="QYB5"/>
      <c r="QYC5"/>
      <c r="QYD5"/>
      <c r="QYE5"/>
      <c r="QYF5"/>
      <c r="QYG5"/>
      <c r="QYH5"/>
      <c r="QYI5"/>
      <c r="QYJ5"/>
      <c r="QYK5"/>
      <c r="QYL5"/>
      <c r="QYM5"/>
      <c r="QYN5"/>
      <c r="QYO5"/>
      <c r="QYP5"/>
      <c r="QYQ5"/>
      <c r="QYR5"/>
      <c r="QYS5"/>
      <c r="QYT5"/>
      <c r="QYU5"/>
      <c r="QYV5"/>
      <c r="QYW5"/>
      <c r="QYX5"/>
      <c r="QYY5"/>
      <c r="QYZ5"/>
      <c r="QZA5"/>
      <c r="QZB5"/>
      <c r="QZC5"/>
      <c r="QZD5"/>
      <c r="QZE5"/>
      <c r="QZF5"/>
      <c r="QZG5"/>
      <c r="QZH5"/>
      <c r="QZI5"/>
      <c r="QZJ5"/>
      <c r="QZK5"/>
      <c r="QZL5"/>
      <c r="QZM5"/>
      <c r="QZN5"/>
      <c r="QZO5"/>
      <c r="QZP5"/>
      <c r="QZQ5"/>
      <c r="QZR5"/>
      <c r="QZS5"/>
      <c r="QZT5"/>
      <c r="QZU5"/>
      <c r="QZV5"/>
      <c r="QZW5"/>
      <c r="QZX5"/>
      <c r="QZY5"/>
      <c r="QZZ5"/>
      <c r="RAA5"/>
      <c r="RAB5"/>
      <c r="RAC5"/>
      <c r="RAD5"/>
      <c r="RAE5"/>
      <c r="RAF5"/>
      <c r="RAG5"/>
      <c r="RAH5"/>
      <c r="RAI5"/>
      <c r="RAJ5"/>
      <c r="RAK5"/>
      <c r="RAL5"/>
      <c r="RAM5"/>
      <c r="RAN5"/>
      <c r="RAO5"/>
      <c r="RAP5"/>
      <c r="RAQ5"/>
      <c r="RAR5"/>
      <c r="RAS5"/>
      <c r="RAT5"/>
      <c r="RAU5"/>
      <c r="RAV5"/>
      <c r="RAW5"/>
      <c r="RAX5"/>
      <c r="RAY5"/>
      <c r="RAZ5"/>
      <c r="RBA5"/>
      <c r="RBB5"/>
      <c r="RBC5"/>
      <c r="RBD5"/>
      <c r="RBE5"/>
      <c r="RBF5"/>
      <c r="RBG5"/>
      <c r="RBH5"/>
      <c r="RBI5"/>
      <c r="RBJ5"/>
      <c r="RBK5"/>
      <c r="RBL5"/>
      <c r="RBM5"/>
      <c r="RBN5"/>
      <c r="RBO5"/>
      <c r="RBP5"/>
      <c r="RBQ5"/>
      <c r="RBR5"/>
      <c r="RBS5"/>
      <c r="RBT5"/>
      <c r="RBU5"/>
      <c r="RBV5"/>
      <c r="RBW5"/>
      <c r="RBX5"/>
      <c r="RBY5"/>
      <c r="RBZ5"/>
      <c r="RCA5"/>
      <c r="RCB5"/>
      <c r="RCC5"/>
      <c r="RCD5"/>
      <c r="RCE5"/>
      <c r="RCF5"/>
      <c r="RCG5"/>
      <c r="RCH5"/>
      <c r="RCI5"/>
      <c r="RCJ5"/>
      <c r="RCK5"/>
      <c r="RCL5"/>
      <c r="RCM5"/>
      <c r="RCN5"/>
      <c r="RCO5"/>
      <c r="RCP5"/>
      <c r="RCQ5"/>
      <c r="RCR5"/>
      <c r="RCS5"/>
      <c r="RCT5"/>
      <c r="RCU5"/>
      <c r="RCV5"/>
      <c r="RCW5"/>
      <c r="RCX5"/>
      <c r="RCY5"/>
      <c r="RCZ5"/>
      <c r="RDA5"/>
      <c r="RDB5"/>
      <c r="RDC5"/>
      <c r="RDD5"/>
      <c r="RDE5"/>
      <c r="RDF5"/>
      <c r="RDG5"/>
      <c r="RDH5"/>
      <c r="RDI5"/>
      <c r="RDJ5"/>
      <c r="RDK5"/>
      <c r="RDL5"/>
      <c r="RDM5"/>
      <c r="RDN5"/>
      <c r="RDO5"/>
      <c r="RDP5"/>
      <c r="RDQ5"/>
      <c r="RDR5"/>
      <c r="RDS5"/>
      <c r="RDT5"/>
      <c r="RDU5"/>
      <c r="RDV5"/>
      <c r="RDW5"/>
      <c r="RDX5"/>
      <c r="RDY5"/>
      <c r="RDZ5"/>
      <c r="REA5"/>
      <c r="REB5"/>
      <c r="REC5"/>
      <c r="RED5"/>
      <c r="REE5"/>
      <c r="REF5"/>
      <c r="REG5"/>
      <c r="REH5"/>
      <c r="REI5"/>
      <c r="REJ5"/>
      <c r="REK5"/>
      <c r="REL5"/>
      <c r="REM5"/>
      <c r="REN5"/>
      <c r="REO5"/>
      <c r="REP5"/>
      <c r="REQ5"/>
      <c r="RER5"/>
      <c r="RES5"/>
      <c r="RET5"/>
      <c r="REU5"/>
      <c r="REV5"/>
      <c r="REW5"/>
      <c r="REX5"/>
      <c r="REY5"/>
      <c r="REZ5"/>
      <c r="RFA5"/>
      <c r="RFB5"/>
      <c r="RFC5"/>
      <c r="RFD5"/>
      <c r="RFE5"/>
      <c r="RFF5"/>
      <c r="RFG5"/>
      <c r="RFH5"/>
      <c r="RFI5"/>
      <c r="RFJ5"/>
      <c r="RFK5"/>
      <c r="RFL5"/>
      <c r="RFM5"/>
      <c r="RFN5"/>
      <c r="RFO5"/>
      <c r="RFP5"/>
      <c r="RFQ5"/>
      <c r="RFR5"/>
      <c r="RFS5"/>
      <c r="RFT5"/>
      <c r="RFU5"/>
      <c r="RFV5"/>
      <c r="RFW5"/>
      <c r="RFX5"/>
      <c r="RFY5"/>
      <c r="RFZ5"/>
      <c r="RGA5"/>
      <c r="RGB5"/>
      <c r="RGC5"/>
      <c r="RGD5"/>
      <c r="RGE5"/>
      <c r="RGF5"/>
      <c r="RGG5"/>
      <c r="RGH5"/>
      <c r="RGI5"/>
      <c r="RGJ5"/>
      <c r="RGK5"/>
      <c r="RGL5"/>
      <c r="RGM5"/>
      <c r="RGN5"/>
      <c r="RGO5"/>
      <c r="RGP5"/>
      <c r="RGQ5"/>
      <c r="RGR5"/>
      <c r="RGS5"/>
      <c r="RGT5"/>
      <c r="RGU5"/>
      <c r="RGV5"/>
      <c r="RGW5"/>
      <c r="RGX5"/>
      <c r="RGY5"/>
      <c r="RGZ5"/>
      <c r="RHA5"/>
      <c r="RHB5"/>
      <c r="RHC5"/>
      <c r="RHD5"/>
      <c r="RHE5"/>
      <c r="RHF5"/>
      <c r="RHG5"/>
      <c r="RHH5"/>
      <c r="RHI5"/>
      <c r="RHJ5"/>
      <c r="RHK5"/>
      <c r="RHL5"/>
      <c r="RHM5"/>
      <c r="RHN5"/>
      <c r="RHO5"/>
      <c r="RHP5"/>
      <c r="RHQ5"/>
      <c r="RHR5"/>
      <c r="RHS5"/>
      <c r="RHT5"/>
      <c r="RHU5"/>
      <c r="RHV5"/>
      <c r="RHW5"/>
      <c r="RHX5"/>
      <c r="RHY5"/>
      <c r="RHZ5"/>
      <c r="RIA5"/>
      <c r="RIB5"/>
      <c r="RIC5"/>
      <c r="RID5"/>
      <c r="RIE5"/>
      <c r="RIF5"/>
      <c r="RIG5"/>
      <c r="RIH5"/>
      <c r="RII5"/>
      <c r="RIJ5"/>
      <c r="RIK5"/>
      <c r="RIL5"/>
      <c r="RIM5"/>
      <c r="RIN5"/>
      <c r="RIO5"/>
      <c r="RIP5"/>
      <c r="RIQ5"/>
      <c r="RIR5"/>
      <c r="RIS5"/>
      <c r="RIT5"/>
      <c r="RIU5"/>
      <c r="RIV5"/>
      <c r="RIW5"/>
      <c r="RIX5"/>
      <c r="RIY5"/>
      <c r="RIZ5"/>
      <c r="RJA5"/>
      <c r="RJB5"/>
      <c r="RJC5"/>
      <c r="RJD5"/>
      <c r="RJE5"/>
      <c r="RJF5"/>
      <c r="RJG5"/>
      <c r="RJH5"/>
      <c r="RJI5"/>
      <c r="RJJ5"/>
      <c r="RJK5"/>
      <c r="RJL5"/>
      <c r="RJM5"/>
      <c r="RJN5"/>
      <c r="RJO5"/>
      <c r="RJP5"/>
      <c r="RJQ5"/>
      <c r="RJR5"/>
      <c r="RJS5"/>
      <c r="RJT5"/>
      <c r="RJU5"/>
      <c r="RJV5"/>
      <c r="RJW5"/>
      <c r="RJX5"/>
      <c r="RJY5"/>
      <c r="RJZ5"/>
      <c r="RKA5"/>
      <c r="RKB5"/>
      <c r="RKC5"/>
      <c r="RKD5"/>
      <c r="RKE5"/>
      <c r="RKF5"/>
      <c r="RKG5"/>
      <c r="RKH5"/>
      <c r="RKI5"/>
      <c r="RKJ5"/>
      <c r="RKK5"/>
      <c r="RKL5"/>
      <c r="RKM5"/>
      <c r="RKN5"/>
      <c r="RKO5"/>
      <c r="RKP5"/>
      <c r="RKQ5"/>
      <c r="RKR5"/>
      <c r="RKS5"/>
      <c r="RKT5"/>
      <c r="RKU5"/>
      <c r="RKV5"/>
      <c r="RKW5"/>
      <c r="RKX5"/>
      <c r="RKY5"/>
      <c r="RKZ5"/>
      <c r="RLA5"/>
      <c r="RLB5"/>
      <c r="RLC5"/>
      <c r="RLD5"/>
      <c r="RLE5"/>
      <c r="RLF5"/>
      <c r="RLG5"/>
      <c r="RLH5"/>
      <c r="RLI5"/>
      <c r="RLJ5"/>
      <c r="RLK5"/>
      <c r="RLL5"/>
      <c r="RLM5"/>
      <c r="RLN5"/>
      <c r="RLO5"/>
      <c r="RLP5"/>
      <c r="RLQ5"/>
      <c r="RLR5"/>
      <c r="RLS5"/>
      <c r="RLT5"/>
      <c r="RLU5"/>
      <c r="RLV5"/>
      <c r="RLW5"/>
      <c r="RLX5"/>
      <c r="RLY5"/>
      <c r="RLZ5"/>
      <c r="RMA5"/>
      <c r="RMB5"/>
      <c r="RMC5"/>
      <c r="RMD5"/>
      <c r="RME5"/>
      <c r="RMF5"/>
      <c r="RMG5"/>
      <c r="RMH5"/>
      <c r="RMI5"/>
      <c r="RMJ5"/>
      <c r="RMK5"/>
      <c r="RML5"/>
      <c r="RMM5"/>
      <c r="RMN5"/>
      <c r="RMO5"/>
      <c r="RMP5"/>
      <c r="RMQ5"/>
      <c r="RMR5"/>
      <c r="RMS5"/>
      <c r="RMT5"/>
      <c r="RMU5"/>
      <c r="RMV5"/>
      <c r="RMW5"/>
      <c r="RMX5"/>
      <c r="RMY5"/>
      <c r="RMZ5"/>
      <c r="RNA5"/>
      <c r="RNB5"/>
      <c r="RNC5"/>
      <c r="RND5"/>
      <c r="RNE5"/>
      <c r="RNF5"/>
      <c r="RNG5"/>
      <c r="RNH5"/>
      <c r="RNI5"/>
      <c r="RNJ5"/>
      <c r="RNK5"/>
      <c r="RNL5"/>
      <c r="RNM5"/>
      <c r="RNN5"/>
      <c r="RNO5"/>
      <c r="RNP5"/>
      <c r="RNQ5"/>
      <c r="RNR5"/>
      <c r="RNS5"/>
      <c r="RNT5"/>
      <c r="RNU5"/>
      <c r="RNV5"/>
      <c r="RNW5"/>
      <c r="RNX5"/>
      <c r="RNY5"/>
      <c r="RNZ5"/>
      <c r="ROA5"/>
      <c r="ROB5"/>
      <c r="ROC5"/>
      <c r="ROD5"/>
      <c r="ROE5"/>
      <c r="ROF5"/>
      <c r="ROG5"/>
      <c r="ROH5"/>
      <c r="ROI5"/>
      <c r="ROJ5"/>
      <c r="ROK5"/>
      <c r="ROL5"/>
      <c r="ROM5"/>
      <c r="RON5"/>
      <c r="ROO5"/>
      <c r="ROP5"/>
      <c r="ROQ5"/>
      <c r="ROR5"/>
      <c r="ROS5"/>
      <c r="ROT5"/>
      <c r="ROU5"/>
      <c r="ROV5"/>
      <c r="ROW5"/>
      <c r="ROX5"/>
      <c r="ROY5"/>
      <c r="ROZ5"/>
      <c r="RPA5"/>
      <c r="RPB5"/>
      <c r="RPC5"/>
      <c r="RPD5"/>
      <c r="RPE5"/>
      <c r="RPF5"/>
      <c r="RPG5"/>
      <c r="RPH5"/>
      <c r="RPI5"/>
      <c r="RPJ5"/>
      <c r="RPK5"/>
      <c r="RPL5"/>
      <c r="RPM5"/>
      <c r="RPN5"/>
      <c r="RPO5"/>
      <c r="RPP5"/>
      <c r="RPQ5"/>
      <c r="RPR5"/>
      <c r="RPS5"/>
      <c r="RPT5"/>
      <c r="RPU5"/>
      <c r="RPV5"/>
      <c r="RPW5"/>
      <c r="RPX5"/>
      <c r="RPY5"/>
      <c r="RPZ5"/>
      <c r="RQA5"/>
      <c r="RQB5"/>
      <c r="RQC5"/>
      <c r="RQD5"/>
      <c r="RQE5"/>
      <c r="RQF5"/>
      <c r="RQG5"/>
      <c r="RQH5"/>
      <c r="RQI5"/>
      <c r="RQJ5"/>
      <c r="RQK5"/>
      <c r="RQL5"/>
      <c r="RQM5"/>
      <c r="RQN5"/>
      <c r="RQO5"/>
      <c r="RQP5"/>
      <c r="RQQ5"/>
      <c r="RQR5"/>
      <c r="RQS5"/>
      <c r="RQT5"/>
      <c r="RQU5"/>
      <c r="RQV5"/>
      <c r="RQW5"/>
      <c r="RQX5"/>
      <c r="RQY5"/>
      <c r="RQZ5"/>
      <c r="RRA5"/>
      <c r="RRB5"/>
      <c r="RRC5"/>
      <c r="RRD5"/>
      <c r="RRE5"/>
      <c r="RRF5"/>
      <c r="RRG5"/>
      <c r="RRH5"/>
      <c r="RRI5"/>
      <c r="RRJ5"/>
      <c r="RRK5"/>
      <c r="RRL5"/>
      <c r="RRM5"/>
      <c r="RRN5"/>
      <c r="RRO5"/>
      <c r="RRP5"/>
      <c r="RRQ5"/>
      <c r="RRR5"/>
      <c r="RRS5"/>
      <c r="RRT5"/>
      <c r="RRU5"/>
      <c r="RRV5"/>
      <c r="RRW5"/>
      <c r="RRX5"/>
      <c r="RRY5"/>
      <c r="RRZ5"/>
      <c r="RSA5"/>
      <c r="RSB5"/>
      <c r="RSC5"/>
      <c r="RSD5"/>
      <c r="RSE5"/>
      <c r="RSF5"/>
      <c r="RSG5"/>
      <c r="RSH5"/>
      <c r="RSI5"/>
      <c r="RSJ5"/>
      <c r="RSK5"/>
      <c r="RSL5"/>
      <c r="RSM5"/>
      <c r="RSN5"/>
      <c r="RSO5"/>
      <c r="RSP5"/>
      <c r="RSQ5"/>
      <c r="RSR5"/>
      <c r="RSS5"/>
      <c r="RST5"/>
      <c r="RSU5"/>
      <c r="RSV5"/>
      <c r="RSW5"/>
      <c r="RSX5"/>
      <c r="RSY5"/>
      <c r="RSZ5"/>
      <c r="RTA5"/>
      <c r="RTB5"/>
      <c r="RTC5"/>
      <c r="RTD5"/>
      <c r="RTE5"/>
      <c r="RTF5"/>
      <c r="RTG5"/>
      <c r="RTH5"/>
      <c r="RTI5"/>
      <c r="RTJ5"/>
      <c r="RTK5"/>
      <c r="RTL5"/>
      <c r="RTM5"/>
      <c r="RTN5"/>
      <c r="RTO5"/>
      <c r="RTP5"/>
      <c r="RTQ5"/>
      <c r="RTR5"/>
      <c r="RTS5"/>
      <c r="RTT5"/>
      <c r="RTU5"/>
      <c r="RTV5"/>
      <c r="RTW5"/>
      <c r="RTX5"/>
      <c r="RTY5"/>
      <c r="RTZ5"/>
      <c r="RUA5"/>
      <c r="RUB5"/>
      <c r="RUC5"/>
      <c r="RUD5"/>
      <c r="RUE5"/>
      <c r="RUF5"/>
      <c r="RUG5"/>
      <c r="RUH5"/>
      <c r="RUI5"/>
      <c r="RUJ5"/>
      <c r="RUK5"/>
      <c r="RUL5"/>
      <c r="RUM5"/>
      <c r="RUN5"/>
      <c r="RUO5"/>
      <c r="RUP5"/>
      <c r="RUQ5"/>
      <c r="RUR5"/>
      <c r="RUS5"/>
      <c r="RUT5"/>
      <c r="RUU5"/>
      <c r="RUV5"/>
      <c r="RUW5"/>
      <c r="RUX5"/>
      <c r="RUY5"/>
      <c r="RUZ5"/>
      <c r="RVA5"/>
      <c r="RVB5"/>
      <c r="RVC5"/>
      <c r="RVD5"/>
      <c r="RVE5"/>
      <c r="RVF5"/>
      <c r="RVG5"/>
      <c r="RVH5"/>
      <c r="RVI5"/>
      <c r="RVJ5"/>
      <c r="RVK5"/>
      <c r="RVL5"/>
      <c r="RVM5"/>
      <c r="RVN5"/>
      <c r="RVO5"/>
      <c r="RVP5"/>
      <c r="RVQ5"/>
      <c r="RVR5"/>
      <c r="RVS5"/>
      <c r="RVT5"/>
      <c r="RVU5"/>
      <c r="RVV5"/>
      <c r="RVW5"/>
      <c r="RVX5"/>
      <c r="RVY5"/>
      <c r="RVZ5"/>
      <c r="RWA5"/>
      <c r="RWB5"/>
      <c r="RWC5"/>
      <c r="RWD5"/>
      <c r="RWE5"/>
      <c r="RWF5"/>
      <c r="RWG5"/>
      <c r="RWH5"/>
      <c r="RWI5"/>
      <c r="RWJ5"/>
      <c r="RWK5"/>
      <c r="RWL5"/>
      <c r="RWM5"/>
      <c r="RWN5"/>
      <c r="RWO5"/>
      <c r="RWP5"/>
      <c r="RWQ5"/>
      <c r="RWR5"/>
      <c r="RWS5"/>
      <c r="RWT5"/>
      <c r="RWU5"/>
      <c r="RWV5"/>
      <c r="RWW5"/>
      <c r="RWX5"/>
      <c r="RWY5"/>
      <c r="RWZ5"/>
      <c r="RXA5"/>
      <c r="RXB5"/>
      <c r="RXC5"/>
      <c r="RXD5"/>
      <c r="RXE5"/>
      <c r="RXF5"/>
      <c r="RXG5"/>
      <c r="RXH5"/>
      <c r="RXI5"/>
      <c r="RXJ5"/>
      <c r="RXK5"/>
      <c r="RXL5"/>
      <c r="RXM5"/>
      <c r="RXN5"/>
      <c r="RXO5"/>
      <c r="RXP5"/>
      <c r="RXQ5"/>
      <c r="RXR5"/>
      <c r="RXS5"/>
      <c r="RXT5"/>
      <c r="RXU5"/>
      <c r="RXV5"/>
      <c r="RXW5"/>
      <c r="RXX5"/>
      <c r="RXY5"/>
      <c r="RXZ5"/>
      <c r="RYA5"/>
      <c r="RYB5"/>
      <c r="RYC5"/>
      <c r="RYD5"/>
      <c r="RYE5"/>
      <c r="RYF5"/>
      <c r="RYG5"/>
      <c r="RYH5"/>
      <c r="RYI5"/>
      <c r="RYJ5"/>
      <c r="RYK5"/>
      <c r="RYL5"/>
      <c r="RYM5"/>
      <c r="RYN5"/>
      <c r="RYO5"/>
      <c r="RYP5"/>
      <c r="RYQ5"/>
      <c r="RYR5"/>
      <c r="RYS5"/>
      <c r="RYT5"/>
      <c r="RYU5"/>
      <c r="RYV5"/>
      <c r="RYW5"/>
      <c r="RYX5"/>
      <c r="RYY5"/>
      <c r="RYZ5"/>
      <c r="RZA5"/>
      <c r="RZB5"/>
      <c r="RZC5"/>
      <c r="RZD5"/>
      <c r="RZE5"/>
      <c r="RZF5"/>
      <c r="RZG5"/>
      <c r="RZH5"/>
      <c r="RZI5"/>
      <c r="RZJ5"/>
      <c r="RZK5"/>
      <c r="RZL5"/>
      <c r="RZM5"/>
      <c r="RZN5"/>
      <c r="RZO5"/>
      <c r="RZP5"/>
      <c r="RZQ5"/>
      <c r="RZR5"/>
      <c r="RZS5"/>
      <c r="RZT5"/>
      <c r="RZU5"/>
      <c r="RZV5"/>
      <c r="RZW5"/>
      <c r="RZX5"/>
      <c r="RZY5"/>
      <c r="RZZ5"/>
      <c r="SAA5"/>
      <c r="SAB5"/>
      <c r="SAC5"/>
      <c r="SAD5"/>
      <c r="SAE5"/>
      <c r="SAF5"/>
      <c r="SAG5"/>
      <c r="SAH5"/>
      <c r="SAI5"/>
      <c r="SAJ5"/>
      <c r="SAK5"/>
      <c r="SAL5"/>
      <c r="SAM5"/>
      <c r="SAN5"/>
      <c r="SAO5"/>
      <c r="SAP5"/>
      <c r="SAQ5"/>
      <c r="SAR5"/>
      <c r="SAS5"/>
      <c r="SAT5"/>
      <c r="SAU5"/>
      <c r="SAV5"/>
      <c r="SAW5"/>
      <c r="SAX5"/>
      <c r="SAY5"/>
      <c r="SAZ5"/>
      <c r="SBA5"/>
      <c r="SBB5"/>
      <c r="SBC5"/>
      <c r="SBD5"/>
      <c r="SBE5"/>
      <c r="SBF5"/>
      <c r="SBG5"/>
      <c r="SBH5"/>
      <c r="SBI5"/>
      <c r="SBJ5"/>
      <c r="SBK5"/>
      <c r="SBL5"/>
      <c r="SBM5"/>
      <c r="SBN5"/>
      <c r="SBO5"/>
      <c r="SBP5"/>
      <c r="SBQ5"/>
      <c r="SBR5"/>
      <c r="SBS5"/>
      <c r="SBT5"/>
      <c r="SBU5"/>
      <c r="SBV5"/>
      <c r="SBW5"/>
      <c r="SBX5"/>
      <c r="SBY5"/>
      <c r="SBZ5"/>
      <c r="SCA5"/>
      <c r="SCB5"/>
      <c r="SCC5"/>
      <c r="SCD5"/>
      <c r="SCE5"/>
      <c r="SCF5"/>
      <c r="SCG5"/>
      <c r="SCH5"/>
      <c r="SCI5"/>
      <c r="SCJ5"/>
      <c r="SCK5"/>
      <c r="SCL5"/>
      <c r="SCM5"/>
      <c r="SCN5"/>
      <c r="SCO5"/>
      <c r="SCP5"/>
      <c r="SCQ5"/>
      <c r="SCR5"/>
      <c r="SCS5"/>
      <c r="SCT5"/>
      <c r="SCU5"/>
      <c r="SCV5"/>
      <c r="SCW5"/>
      <c r="SCX5"/>
      <c r="SCY5"/>
      <c r="SCZ5"/>
      <c r="SDA5"/>
      <c r="SDB5"/>
      <c r="SDC5"/>
      <c r="SDD5"/>
      <c r="SDE5"/>
      <c r="SDF5"/>
      <c r="SDG5"/>
      <c r="SDH5"/>
      <c r="SDI5"/>
      <c r="SDJ5"/>
      <c r="SDK5"/>
      <c r="SDL5"/>
      <c r="SDM5"/>
      <c r="SDN5"/>
      <c r="SDO5"/>
      <c r="SDP5"/>
      <c r="SDQ5"/>
      <c r="SDR5"/>
      <c r="SDS5"/>
      <c r="SDT5"/>
      <c r="SDU5"/>
      <c r="SDV5"/>
      <c r="SDW5"/>
      <c r="SDX5"/>
      <c r="SDY5"/>
      <c r="SDZ5"/>
      <c r="SEA5"/>
      <c r="SEB5"/>
      <c r="SEC5"/>
      <c r="SED5"/>
      <c r="SEE5"/>
      <c r="SEF5"/>
      <c r="SEG5"/>
      <c r="SEH5"/>
      <c r="SEI5"/>
      <c r="SEJ5"/>
      <c r="SEK5"/>
      <c r="SEL5"/>
      <c r="SEM5"/>
      <c r="SEN5"/>
      <c r="SEO5"/>
      <c r="SEP5"/>
      <c r="SEQ5"/>
      <c r="SER5"/>
      <c r="SES5"/>
      <c r="SET5"/>
      <c r="SEU5"/>
      <c r="SEV5"/>
      <c r="SEW5"/>
      <c r="SEX5"/>
      <c r="SEY5"/>
      <c r="SEZ5"/>
      <c r="SFA5"/>
      <c r="SFB5"/>
      <c r="SFC5"/>
      <c r="SFD5"/>
      <c r="SFE5"/>
      <c r="SFF5"/>
      <c r="SFG5"/>
      <c r="SFH5"/>
      <c r="SFI5"/>
      <c r="SFJ5"/>
      <c r="SFK5"/>
      <c r="SFL5"/>
      <c r="SFM5"/>
      <c r="SFN5"/>
      <c r="SFO5"/>
      <c r="SFP5"/>
      <c r="SFQ5"/>
      <c r="SFR5"/>
      <c r="SFS5"/>
      <c r="SFT5"/>
      <c r="SFU5"/>
      <c r="SFV5"/>
      <c r="SFW5"/>
      <c r="SFX5"/>
      <c r="SFY5"/>
      <c r="SFZ5"/>
      <c r="SGA5"/>
      <c r="SGB5"/>
      <c r="SGC5"/>
      <c r="SGD5"/>
      <c r="SGE5"/>
      <c r="SGF5"/>
      <c r="SGG5"/>
      <c r="SGH5"/>
      <c r="SGI5"/>
      <c r="SGJ5"/>
      <c r="SGK5"/>
      <c r="SGL5"/>
      <c r="SGM5"/>
      <c r="SGN5"/>
      <c r="SGO5"/>
      <c r="SGP5"/>
      <c r="SGQ5"/>
      <c r="SGR5"/>
      <c r="SGS5"/>
      <c r="SGT5"/>
      <c r="SGU5"/>
      <c r="SGV5"/>
      <c r="SGW5"/>
      <c r="SGX5"/>
      <c r="SGY5"/>
      <c r="SGZ5"/>
      <c r="SHA5"/>
      <c r="SHB5"/>
      <c r="SHC5"/>
      <c r="SHD5"/>
      <c r="SHE5"/>
      <c r="SHF5"/>
      <c r="SHG5"/>
      <c r="SHH5"/>
      <c r="SHI5"/>
      <c r="SHJ5"/>
      <c r="SHK5"/>
      <c r="SHL5"/>
      <c r="SHM5"/>
      <c r="SHN5"/>
      <c r="SHO5"/>
      <c r="SHP5"/>
      <c r="SHQ5"/>
      <c r="SHR5"/>
      <c r="SHS5"/>
      <c r="SHT5"/>
      <c r="SHU5"/>
      <c r="SHV5"/>
      <c r="SHW5"/>
      <c r="SHX5"/>
      <c r="SHY5"/>
      <c r="SHZ5"/>
      <c r="SIA5"/>
      <c r="SIB5"/>
      <c r="SIC5"/>
      <c r="SID5"/>
      <c r="SIE5"/>
      <c r="SIF5"/>
      <c r="SIG5"/>
      <c r="SIH5"/>
      <c r="SII5"/>
      <c r="SIJ5"/>
      <c r="SIK5"/>
      <c r="SIL5"/>
      <c r="SIM5"/>
      <c r="SIN5"/>
      <c r="SIO5"/>
      <c r="SIP5"/>
      <c r="SIQ5"/>
      <c r="SIR5"/>
      <c r="SIS5"/>
      <c r="SIT5"/>
      <c r="SIU5"/>
      <c r="SIV5"/>
      <c r="SIW5"/>
      <c r="SIX5"/>
      <c r="SIY5"/>
      <c r="SIZ5"/>
      <c r="SJA5"/>
      <c r="SJB5"/>
      <c r="SJC5"/>
      <c r="SJD5"/>
      <c r="SJE5"/>
      <c r="SJF5"/>
      <c r="SJG5"/>
      <c r="SJH5"/>
      <c r="SJI5"/>
      <c r="SJJ5"/>
      <c r="SJK5"/>
      <c r="SJL5"/>
      <c r="SJM5"/>
      <c r="SJN5"/>
      <c r="SJO5"/>
      <c r="SJP5"/>
      <c r="SJQ5"/>
      <c r="SJR5"/>
      <c r="SJS5"/>
      <c r="SJT5"/>
      <c r="SJU5"/>
      <c r="SJV5"/>
      <c r="SJW5"/>
      <c r="SJX5"/>
      <c r="SJY5"/>
      <c r="SJZ5"/>
      <c r="SKA5"/>
      <c r="SKB5"/>
      <c r="SKC5"/>
      <c r="SKD5"/>
      <c r="SKE5"/>
      <c r="SKF5"/>
      <c r="SKG5"/>
      <c r="SKH5"/>
      <c r="SKI5"/>
      <c r="SKJ5"/>
      <c r="SKK5"/>
      <c r="SKL5"/>
      <c r="SKM5"/>
      <c r="SKN5"/>
      <c r="SKO5"/>
      <c r="SKP5"/>
      <c r="SKQ5"/>
      <c r="SKR5"/>
      <c r="SKS5"/>
      <c r="SKT5"/>
      <c r="SKU5"/>
      <c r="SKV5"/>
      <c r="SKW5"/>
      <c r="SKX5"/>
      <c r="SKY5"/>
      <c r="SKZ5"/>
      <c r="SLA5"/>
      <c r="SLB5"/>
      <c r="SLC5"/>
      <c r="SLD5"/>
      <c r="SLE5"/>
      <c r="SLF5"/>
      <c r="SLG5"/>
      <c r="SLH5"/>
      <c r="SLI5"/>
      <c r="SLJ5"/>
      <c r="SLK5"/>
      <c r="SLL5"/>
      <c r="SLM5"/>
      <c r="SLN5"/>
      <c r="SLO5"/>
      <c r="SLP5"/>
      <c r="SLQ5"/>
      <c r="SLR5"/>
      <c r="SLS5"/>
      <c r="SLT5"/>
      <c r="SLU5"/>
      <c r="SLV5"/>
      <c r="SLW5"/>
      <c r="SLX5"/>
      <c r="SLY5"/>
      <c r="SLZ5"/>
      <c r="SMA5"/>
      <c r="SMB5"/>
      <c r="SMC5"/>
      <c r="SMD5"/>
      <c r="SME5"/>
      <c r="SMF5"/>
      <c r="SMG5"/>
      <c r="SMH5"/>
      <c r="SMI5"/>
      <c r="SMJ5"/>
      <c r="SMK5"/>
      <c r="SML5"/>
      <c r="SMM5"/>
      <c r="SMN5"/>
      <c r="SMO5"/>
      <c r="SMP5"/>
      <c r="SMQ5"/>
      <c r="SMR5"/>
      <c r="SMS5"/>
      <c r="SMT5"/>
      <c r="SMU5"/>
      <c r="SMV5"/>
      <c r="SMW5"/>
      <c r="SMX5"/>
      <c r="SMY5"/>
      <c r="SMZ5"/>
      <c r="SNA5"/>
      <c r="SNB5"/>
      <c r="SNC5"/>
      <c r="SND5"/>
      <c r="SNE5"/>
      <c r="SNF5"/>
      <c r="SNG5"/>
      <c r="SNH5"/>
      <c r="SNI5"/>
      <c r="SNJ5"/>
      <c r="SNK5"/>
      <c r="SNL5"/>
      <c r="SNM5"/>
      <c r="SNN5"/>
      <c r="SNO5"/>
      <c r="SNP5"/>
      <c r="SNQ5"/>
      <c r="SNR5"/>
      <c r="SNS5"/>
      <c r="SNT5"/>
      <c r="SNU5"/>
      <c r="SNV5"/>
      <c r="SNW5"/>
      <c r="SNX5"/>
      <c r="SNY5"/>
      <c r="SNZ5"/>
      <c r="SOA5"/>
      <c r="SOB5"/>
      <c r="SOC5"/>
      <c r="SOD5"/>
      <c r="SOE5"/>
      <c r="SOF5"/>
      <c r="SOG5"/>
      <c r="SOH5"/>
      <c r="SOI5"/>
      <c r="SOJ5"/>
      <c r="SOK5"/>
      <c r="SOL5"/>
      <c r="SOM5"/>
      <c r="SON5"/>
      <c r="SOO5"/>
      <c r="SOP5"/>
      <c r="SOQ5"/>
      <c r="SOR5"/>
      <c r="SOS5"/>
      <c r="SOT5"/>
      <c r="SOU5"/>
      <c r="SOV5"/>
      <c r="SOW5"/>
      <c r="SOX5"/>
      <c r="SOY5"/>
      <c r="SOZ5"/>
      <c r="SPA5"/>
      <c r="SPB5"/>
      <c r="SPC5"/>
      <c r="SPD5"/>
      <c r="SPE5"/>
      <c r="SPF5"/>
      <c r="SPG5"/>
      <c r="SPH5"/>
      <c r="SPI5"/>
      <c r="SPJ5"/>
      <c r="SPK5"/>
      <c r="SPL5"/>
      <c r="SPM5"/>
      <c r="SPN5"/>
      <c r="SPO5"/>
      <c r="SPP5"/>
      <c r="SPQ5"/>
      <c r="SPR5"/>
      <c r="SPS5"/>
      <c r="SPT5"/>
      <c r="SPU5"/>
      <c r="SPV5"/>
      <c r="SPW5"/>
      <c r="SPX5"/>
      <c r="SPY5"/>
      <c r="SPZ5"/>
      <c r="SQA5"/>
      <c r="SQB5"/>
      <c r="SQC5"/>
      <c r="SQD5"/>
      <c r="SQE5"/>
      <c r="SQF5"/>
      <c r="SQG5"/>
      <c r="SQH5"/>
      <c r="SQI5"/>
      <c r="SQJ5"/>
      <c r="SQK5"/>
      <c r="SQL5"/>
      <c r="SQM5"/>
      <c r="SQN5"/>
      <c r="SQO5"/>
      <c r="SQP5"/>
      <c r="SQQ5"/>
      <c r="SQR5"/>
      <c r="SQS5"/>
      <c r="SQT5"/>
      <c r="SQU5"/>
      <c r="SQV5"/>
      <c r="SQW5"/>
      <c r="SQX5"/>
      <c r="SQY5"/>
      <c r="SQZ5"/>
      <c r="SRA5"/>
      <c r="SRB5"/>
      <c r="SRC5"/>
      <c r="SRD5"/>
      <c r="SRE5"/>
      <c r="SRF5"/>
      <c r="SRG5"/>
      <c r="SRH5"/>
      <c r="SRI5"/>
      <c r="SRJ5"/>
      <c r="SRK5"/>
      <c r="SRL5"/>
      <c r="SRM5"/>
      <c r="SRN5"/>
      <c r="SRO5"/>
      <c r="SRP5"/>
      <c r="SRQ5"/>
      <c r="SRR5"/>
      <c r="SRS5"/>
      <c r="SRT5"/>
      <c r="SRU5"/>
      <c r="SRV5"/>
      <c r="SRW5"/>
      <c r="SRX5"/>
      <c r="SRY5"/>
      <c r="SRZ5"/>
      <c r="SSA5"/>
      <c r="SSB5"/>
      <c r="SSC5"/>
      <c r="SSD5"/>
      <c r="SSE5"/>
      <c r="SSF5"/>
      <c r="SSG5"/>
      <c r="SSH5"/>
      <c r="SSI5"/>
      <c r="SSJ5"/>
      <c r="SSK5"/>
      <c r="SSL5"/>
      <c r="SSM5"/>
      <c r="SSN5"/>
      <c r="SSO5"/>
      <c r="SSP5"/>
      <c r="SSQ5"/>
      <c r="SSR5"/>
      <c r="SSS5"/>
      <c r="SST5"/>
      <c r="SSU5"/>
      <c r="SSV5"/>
      <c r="SSW5"/>
      <c r="SSX5"/>
      <c r="SSY5"/>
      <c r="SSZ5"/>
      <c r="STA5"/>
      <c r="STB5"/>
      <c r="STC5"/>
      <c r="STD5"/>
      <c r="STE5"/>
      <c r="STF5"/>
      <c r="STG5"/>
      <c r="STH5"/>
      <c r="STI5"/>
      <c r="STJ5"/>
      <c r="STK5"/>
      <c r="STL5"/>
      <c r="STM5"/>
      <c r="STN5"/>
      <c r="STO5"/>
      <c r="STP5"/>
      <c r="STQ5"/>
      <c r="STR5"/>
      <c r="STS5"/>
      <c r="STT5"/>
      <c r="STU5"/>
      <c r="STV5"/>
      <c r="STW5"/>
      <c r="STX5"/>
      <c r="STY5"/>
      <c r="STZ5"/>
      <c r="SUA5"/>
      <c r="SUB5"/>
      <c r="SUC5"/>
      <c r="SUD5"/>
      <c r="SUE5"/>
      <c r="SUF5"/>
      <c r="SUG5"/>
      <c r="SUH5"/>
      <c r="SUI5"/>
      <c r="SUJ5"/>
      <c r="SUK5"/>
      <c r="SUL5"/>
      <c r="SUM5"/>
      <c r="SUN5"/>
      <c r="SUO5"/>
      <c r="SUP5"/>
      <c r="SUQ5"/>
      <c r="SUR5"/>
      <c r="SUS5"/>
      <c r="SUT5"/>
      <c r="SUU5"/>
      <c r="SUV5"/>
      <c r="SUW5"/>
      <c r="SUX5"/>
      <c r="SUY5"/>
      <c r="SUZ5"/>
      <c r="SVA5"/>
      <c r="SVB5"/>
      <c r="SVC5"/>
      <c r="SVD5"/>
      <c r="SVE5"/>
      <c r="SVF5"/>
      <c r="SVG5"/>
      <c r="SVH5"/>
      <c r="SVI5"/>
      <c r="SVJ5"/>
      <c r="SVK5"/>
      <c r="SVL5"/>
      <c r="SVM5"/>
      <c r="SVN5"/>
      <c r="SVO5"/>
      <c r="SVP5"/>
      <c r="SVQ5"/>
      <c r="SVR5"/>
      <c r="SVS5"/>
      <c r="SVT5"/>
      <c r="SVU5"/>
      <c r="SVV5"/>
      <c r="SVW5"/>
      <c r="SVX5"/>
      <c r="SVY5"/>
      <c r="SVZ5"/>
      <c r="SWA5"/>
      <c r="SWB5"/>
      <c r="SWC5"/>
      <c r="SWD5"/>
      <c r="SWE5"/>
      <c r="SWF5"/>
      <c r="SWG5"/>
      <c r="SWH5"/>
      <c r="SWI5"/>
      <c r="SWJ5"/>
      <c r="SWK5"/>
      <c r="SWL5"/>
      <c r="SWM5"/>
      <c r="SWN5"/>
      <c r="SWO5"/>
      <c r="SWP5"/>
      <c r="SWQ5"/>
      <c r="SWR5"/>
      <c r="SWS5"/>
      <c r="SWT5"/>
      <c r="SWU5"/>
      <c r="SWV5"/>
      <c r="SWW5"/>
      <c r="SWX5"/>
      <c r="SWY5"/>
      <c r="SWZ5"/>
      <c r="SXA5"/>
      <c r="SXB5"/>
      <c r="SXC5"/>
      <c r="SXD5"/>
      <c r="SXE5"/>
      <c r="SXF5"/>
      <c r="SXG5"/>
      <c r="SXH5"/>
      <c r="SXI5"/>
      <c r="SXJ5"/>
      <c r="SXK5"/>
      <c r="SXL5"/>
      <c r="SXM5"/>
      <c r="SXN5"/>
      <c r="SXO5"/>
      <c r="SXP5"/>
      <c r="SXQ5"/>
      <c r="SXR5"/>
      <c r="SXS5"/>
      <c r="SXT5"/>
      <c r="SXU5"/>
      <c r="SXV5"/>
      <c r="SXW5"/>
      <c r="SXX5"/>
      <c r="SXY5"/>
      <c r="SXZ5"/>
      <c r="SYA5"/>
      <c r="SYB5"/>
      <c r="SYC5"/>
      <c r="SYD5"/>
      <c r="SYE5"/>
      <c r="SYF5"/>
      <c r="SYG5"/>
      <c r="SYH5"/>
      <c r="SYI5"/>
      <c r="SYJ5"/>
      <c r="SYK5"/>
      <c r="SYL5"/>
      <c r="SYM5"/>
      <c r="SYN5"/>
      <c r="SYO5"/>
      <c r="SYP5"/>
      <c r="SYQ5"/>
      <c r="SYR5"/>
      <c r="SYS5"/>
      <c r="SYT5"/>
      <c r="SYU5"/>
      <c r="SYV5"/>
      <c r="SYW5"/>
      <c r="SYX5"/>
      <c r="SYY5"/>
      <c r="SYZ5"/>
      <c r="SZA5"/>
      <c r="SZB5"/>
      <c r="SZC5"/>
      <c r="SZD5"/>
      <c r="SZE5"/>
      <c r="SZF5"/>
      <c r="SZG5"/>
      <c r="SZH5"/>
      <c r="SZI5"/>
      <c r="SZJ5"/>
      <c r="SZK5"/>
      <c r="SZL5"/>
      <c r="SZM5"/>
      <c r="SZN5"/>
      <c r="SZO5"/>
      <c r="SZP5"/>
      <c r="SZQ5"/>
      <c r="SZR5"/>
      <c r="SZS5"/>
      <c r="SZT5"/>
      <c r="SZU5"/>
      <c r="SZV5"/>
      <c r="SZW5"/>
      <c r="SZX5"/>
      <c r="SZY5"/>
      <c r="SZZ5"/>
      <c r="TAA5"/>
      <c r="TAB5"/>
      <c r="TAC5"/>
      <c r="TAD5"/>
      <c r="TAE5"/>
      <c r="TAF5"/>
      <c r="TAG5"/>
      <c r="TAH5"/>
      <c r="TAI5"/>
      <c r="TAJ5"/>
      <c r="TAK5"/>
      <c r="TAL5"/>
      <c r="TAM5"/>
      <c r="TAN5"/>
      <c r="TAO5"/>
      <c r="TAP5"/>
      <c r="TAQ5"/>
      <c r="TAR5"/>
      <c r="TAS5"/>
      <c r="TAT5"/>
      <c r="TAU5"/>
      <c r="TAV5"/>
      <c r="TAW5"/>
      <c r="TAX5"/>
      <c r="TAY5"/>
      <c r="TAZ5"/>
      <c r="TBA5"/>
      <c r="TBB5"/>
      <c r="TBC5"/>
      <c r="TBD5"/>
      <c r="TBE5"/>
      <c r="TBF5"/>
      <c r="TBG5"/>
      <c r="TBH5"/>
      <c r="TBI5"/>
      <c r="TBJ5"/>
      <c r="TBK5"/>
      <c r="TBL5"/>
      <c r="TBM5"/>
      <c r="TBN5"/>
      <c r="TBO5"/>
      <c r="TBP5"/>
      <c r="TBQ5"/>
      <c r="TBR5"/>
      <c r="TBS5"/>
      <c r="TBT5"/>
      <c r="TBU5"/>
      <c r="TBV5"/>
      <c r="TBW5"/>
      <c r="TBX5"/>
      <c r="TBY5"/>
      <c r="TBZ5"/>
      <c r="TCA5"/>
      <c r="TCB5"/>
      <c r="TCC5"/>
      <c r="TCD5"/>
      <c r="TCE5"/>
      <c r="TCF5"/>
      <c r="TCG5"/>
      <c r="TCH5"/>
      <c r="TCI5"/>
      <c r="TCJ5"/>
      <c r="TCK5"/>
      <c r="TCL5"/>
      <c r="TCM5"/>
      <c r="TCN5"/>
      <c r="TCO5"/>
      <c r="TCP5"/>
      <c r="TCQ5"/>
      <c r="TCR5"/>
      <c r="TCS5"/>
      <c r="TCT5"/>
      <c r="TCU5"/>
      <c r="TCV5"/>
      <c r="TCW5"/>
      <c r="TCX5"/>
      <c r="TCY5"/>
      <c r="TCZ5"/>
      <c r="TDA5"/>
      <c r="TDB5"/>
      <c r="TDC5"/>
      <c r="TDD5"/>
      <c r="TDE5"/>
      <c r="TDF5"/>
      <c r="TDG5"/>
      <c r="TDH5"/>
      <c r="TDI5"/>
      <c r="TDJ5"/>
      <c r="TDK5"/>
      <c r="TDL5"/>
      <c r="TDM5"/>
      <c r="TDN5"/>
      <c r="TDO5"/>
      <c r="TDP5"/>
      <c r="TDQ5"/>
      <c r="TDR5"/>
      <c r="TDS5"/>
      <c r="TDT5"/>
      <c r="TDU5"/>
      <c r="TDV5"/>
      <c r="TDW5"/>
      <c r="TDX5"/>
      <c r="TDY5"/>
      <c r="TDZ5"/>
      <c r="TEA5"/>
      <c r="TEB5"/>
      <c r="TEC5"/>
      <c r="TED5"/>
      <c r="TEE5"/>
      <c r="TEF5"/>
      <c r="TEG5"/>
      <c r="TEH5"/>
      <c r="TEI5"/>
      <c r="TEJ5"/>
      <c r="TEK5"/>
      <c r="TEL5"/>
      <c r="TEM5"/>
      <c r="TEN5"/>
      <c r="TEO5"/>
      <c r="TEP5"/>
      <c r="TEQ5"/>
      <c r="TER5"/>
      <c r="TES5"/>
      <c r="TET5"/>
      <c r="TEU5"/>
      <c r="TEV5"/>
      <c r="TEW5"/>
      <c r="TEX5"/>
      <c r="TEY5"/>
      <c r="TEZ5"/>
      <c r="TFA5"/>
      <c r="TFB5"/>
      <c r="TFC5"/>
      <c r="TFD5"/>
      <c r="TFE5"/>
      <c r="TFF5"/>
      <c r="TFG5"/>
      <c r="TFH5"/>
      <c r="TFI5"/>
      <c r="TFJ5"/>
      <c r="TFK5"/>
      <c r="TFL5"/>
      <c r="TFM5"/>
      <c r="TFN5"/>
      <c r="TFO5"/>
      <c r="TFP5"/>
      <c r="TFQ5"/>
      <c r="TFR5"/>
      <c r="TFS5"/>
      <c r="TFT5"/>
      <c r="TFU5"/>
      <c r="TFV5"/>
      <c r="TFW5"/>
      <c r="TFX5"/>
      <c r="TFY5"/>
      <c r="TFZ5"/>
      <c r="TGA5"/>
      <c r="TGB5"/>
      <c r="TGC5"/>
      <c r="TGD5"/>
      <c r="TGE5"/>
      <c r="TGF5"/>
      <c r="TGG5"/>
      <c r="TGH5"/>
      <c r="TGI5"/>
      <c r="TGJ5"/>
      <c r="TGK5"/>
      <c r="TGL5"/>
      <c r="TGM5"/>
      <c r="TGN5"/>
      <c r="TGO5"/>
      <c r="TGP5"/>
      <c r="TGQ5"/>
      <c r="TGR5"/>
      <c r="TGS5"/>
      <c r="TGT5"/>
      <c r="TGU5"/>
      <c r="TGV5"/>
      <c r="TGW5"/>
      <c r="TGX5"/>
      <c r="TGY5"/>
      <c r="TGZ5"/>
      <c r="THA5"/>
      <c r="THB5"/>
      <c r="THC5"/>
      <c r="THD5"/>
      <c r="THE5"/>
      <c r="THF5"/>
      <c r="THG5"/>
      <c r="THH5"/>
      <c r="THI5"/>
      <c r="THJ5"/>
      <c r="THK5"/>
      <c r="THL5"/>
      <c r="THM5"/>
      <c r="THN5"/>
      <c r="THO5"/>
      <c r="THP5"/>
      <c r="THQ5"/>
      <c r="THR5"/>
      <c r="THS5"/>
      <c r="THT5"/>
      <c r="THU5"/>
      <c r="THV5"/>
      <c r="THW5"/>
      <c r="THX5"/>
      <c r="THY5"/>
      <c r="THZ5"/>
      <c r="TIA5"/>
      <c r="TIB5"/>
      <c r="TIC5"/>
      <c r="TID5"/>
      <c r="TIE5"/>
      <c r="TIF5"/>
      <c r="TIG5"/>
      <c r="TIH5"/>
      <c r="TII5"/>
      <c r="TIJ5"/>
      <c r="TIK5"/>
      <c r="TIL5"/>
      <c r="TIM5"/>
      <c r="TIN5"/>
      <c r="TIO5"/>
      <c r="TIP5"/>
      <c r="TIQ5"/>
      <c r="TIR5"/>
      <c r="TIS5"/>
      <c r="TIT5"/>
      <c r="TIU5"/>
      <c r="TIV5"/>
      <c r="TIW5"/>
      <c r="TIX5"/>
      <c r="TIY5"/>
      <c r="TIZ5"/>
      <c r="TJA5"/>
      <c r="TJB5"/>
      <c r="TJC5"/>
      <c r="TJD5"/>
      <c r="TJE5"/>
      <c r="TJF5"/>
      <c r="TJG5"/>
      <c r="TJH5"/>
      <c r="TJI5"/>
      <c r="TJJ5"/>
      <c r="TJK5"/>
      <c r="TJL5"/>
      <c r="TJM5"/>
      <c r="TJN5"/>
      <c r="TJO5"/>
      <c r="TJP5"/>
      <c r="TJQ5"/>
      <c r="TJR5"/>
      <c r="TJS5"/>
      <c r="TJT5"/>
      <c r="TJU5"/>
      <c r="TJV5"/>
      <c r="TJW5"/>
      <c r="TJX5"/>
      <c r="TJY5"/>
      <c r="TJZ5"/>
      <c r="TKA5"/>
      <c r="TKB5"/>
      <c r="TKC5"/>
      <c r="TKD5"/>
      <c r="TKE5"/>
      <c r="TKF5"/>
      <c r="TKG5"/>
      <c r="TKH5"/>
      <c r="TKI5"/>
      <c r="TKJ5"/>
      <c r="TKK5"/>
      <c r="TKL5"/>
      <c r="TKM5"/>
      <c r="TKN5"/>
      <c r="TKO5"/>
      <c r="TKP5"/>
      <c r="TKQ5"/>
      <c r="TKR5"/>
      <c r="TKS5"/>
      <c r="TKT5"/>
      <c r="TKU5"/>
      <c r="TKV5"/>
      <c r="TKW5"/>
      <c r="TKX5"/>
      <c r="TKY5"/>
      <c r="TKZ5"/>
      <c r="TLA5"/>
      <c r="TLB5"/>
      <c r="TLC5"/>
      <c r="TLD5"/>
      <c r="TLE5"/>
      <c r="TLF5"/>
      <c r="TLG5"/>
      <c r="TLH5"/>
      <c r="TLI5"/>
      <c r="TLJ5"/>
      <c r="TLK5"/>
      <c r="TLL5"/>
      <c r="TLM5"/>
      <c r="TLN5"/>
      <c r="TLO5"/>
      <c r="TLP5"/>
      <c r="TLQ5"/>
      <c r="TLR5"/>
      <c r="TLS5"/>
      <c r="TLT5"/>
      <c r="TLU5"/>
      <c r="TLV5"/>
      <c r="TLW5"/>
      <c r="TLX5"/>
      <c r="TLY5"/>
      <c r="TLZ5"/>
      <c r="TMA5"/>
      <c r="TMB5"/>
      <c r="TMC5"/>
      <c r="TMD5"/>
      <c r="TME5"/>
      <c r="TMF5"/>
      <c r="TMG5"/>
      <c r="TMH5"/>
      <c r="TMI5"/>
      <c r="TMJ5"/>
      <c r="TMK5"/>
      <c r="TML5"/>
      <c r="TMM5"/>
      <c r="TMN5"/>
      <c r="TMO5"/>
      <c r="TMP5"/>
      <c r="TMQ5"/>
      <c r="TMR5"/>
      <c r="TMS5"/>
      <c r="TMT5"/>
      <c r="TMU5"/>
      <c r="TMV5"/>
      <c r="TMW5"/>
      <c r="TMX5"/>
      <c r="TMY5"/>
      <c r="TMZ5"/>
      <c r="TNA5"/>
      <c r="TNB5"/>
      <c r="TNC5"/>
      <c r="TND5"/>
      <c r="TNE5"/>
      <c r="TNF5"/>
      <c r="TNG5"/>
      <c r="TNH5"/>
      <c r="TNI5"/>
      <c r="TNJ5"/>
      <c r="TNK5"/>
      <c r="TNL5"/>
      <c r="TNM5"/>
      <c r="TNN5"/>
      <c r="TNO5"/>
      <c r="TNP5"/>
      <c r="TNQ5"/>
      <c r="TNR5"/>
      <c r="TNS5"/>
      <c r="TNT5"/>
      <c r="TNU5"/>
      <c r="TNV5"/>
      <c r="TNW5"/>
      <c r="TNX5"/>
      <c r="TNY5"/>
      <c r="TNZ5"/>
      <c r="TOA5"/>
      <c r="TOB5"/>
      <c r="TOC5"/>
      <c r="TOD5"/>
      <c r="TOE5"/>
      <c r="TOF5"/>
      <c r="TOG5"/>
      <c r="TOH5"/>
      <c r="TOI5"/>
      <c r="TOJ5"/>
      <c r="TOK5"/>
      <c r="TOL5"/>
      <c r="TOM5"/>
      <c r="TON5"/>
      <c r="TOO5"/>
      <c r="TOP5"/>
      <c r="TOQ5"/>
      <c r="TOR5"/>
      <c r="TOS5"/>
      <c r="TOT5"/>
      <c r="TOU5"/>
      <c r="TOV5"/>
      <c r="TOW5"/>
      <c r="TOX5"/>
      <c r="TOY5"/>
      <c r="TOZ5"/>
      <c r="TPA5"/>
      <c r="TPB5"/>
      <c r="TPC5"/>
      <c r="TPD5"/>
      <c r="TPE5"/>
      <c r="TPF5"/>
      <c r="TPG5"/>
      <c r="TPH5"/>
      <c r="TPI5"/>
      <c r="TPJ5"/>
      <c r="TPK5"/>
      <c r="TPL5"/>
      <c r="TPM5"/>
      <c r="TPN5"/>
      <c r="TPO5"/>
      <c r="TPP5"/>
      <c r="TPQ5"/>
      <c r="TPR5"/>
      <c r="TPS5"/>
      <c r="TPT5"/>
      <c r="TPU5"/>
      <c r="TPV5"/>
      <c r="TPW5"/>
      <c r="TPX5"/>
      <c r="TPY5"/>
      <c r="TPZ5"/>
      <c r="TQA5"/>
      <c r="TQB5"/>
      <c r="TQC5"/>
      <c r="TQD5"/>
      <c r="TQE5"/>
      <c r="TQF5"/>
      <c r="TQG5"/>
      <c r="TQH5"/>
      <c r="TQI5"/>
      <c r="TQJ5"/>
      <c r="TQK5"/>
      <c r="TQL5"/>
      <c r="TQM5"/>
      <c r="TQN5"/>
      <c r="TQO5"/>
      <c r="TQP5"/>
      <c r="TQQ5"/>
      <c r="TQR5"/>
      <c r="TQS5"/>
      <c r="TQT5"/>
      <c r="TQU5"/>
      <c r="TQV5"/>
      <c r="TQW5"/>
      <c r="TQX5"/>
      <c r="TQY5"/>
      <c r="TQZ5"/>
      <c r="TRA5"/>
      <c r="TRB5"/>
      <c r="TRC5"/>
      <c r="TRD5"/>
      <c r="TRE5"/>
      <c r="TRF5"/>
      <c r="TRG5"/>
      <c r="TRH5"/>
      <c r="TRI5"/>
      <c r="TRJ5"/>
      <c r="TRK5"/>
      <c r="TRL5"/>
      <c r="TRM5"/>
      <c r="TRN5"/>
      <c r="TRO5"/>
      <c r="TRP5"/>
      <c r="TRQ5"/>
      <c r="TRR5"/>
      <c r="TRS5"/>
      <c r="TRT5"/>
      <c r="TRU5"/>
      <c r="TRV5"/>
      <c r="TRW5"/>
      <c r="TRX5"/>
      <c r="TRY5"/>
      <c r="TRZ5"/>
      <c r="TSA5"/>
      <c r="TSB5"/>
      <c r="TSC5"/>
      <c r="TSD5"/>
      <c r="TSE5"/>
      <c r="TSF5"/>
      <c r="TSG5"/>
      <c r="TSH5"/>
      <c r="TSI5"/>
      <c r="TSJ5"/>
      <c r="TSK5"/>
      <c r="TSL5"/>
      <c r="TSM5"/>
      <c r="TSN5"/>
      <c r="TSO5"/>
      <c r="TSP5"/>
      <c r="TSQ5"/>
      <c r="TSR5"/>
      <c r="TSS5"/>
      <c r="TST5"/>
      <c r="TSU5"/>
      <c r="TSV5"/>
      <c r="TSW5"/>
      <c r="TSX5"/>
      <c r="TSY5"/>
      <c r="TSZ5"/>
      <c r="TTA5"/>
      <c r="TTB5"/>
      <c r="TTC5"/>
      <c r="TTD5"/>
      <c r="TTE5"/>
      <c r="TTF5"/>
      <c r="TTG5"/>
      <c r="TTH5"/>
      <c r="TTI5"/>
      <c r="TTJ5"/>
      <c r="TTK5"/>
      <c r="TTL5"/>
      <c r="TTM5"/>
      <c r="TTN5"/>
      <c r="TTO5"/>
      <c r="TTP5"/>
      <c r="TTQ5"/>
      <c r="TTR5"/>
      <c r="TTS5"/>
      <c r="TTT5"/>
      <c r="TTU5"/>
      <c r="TTV5"/>
      <c r="TTW5"/>
      <c r="TTX5"/>
      <c r="TTY5"/>
      <c r="TTZ5"/>
      <c r="TUA5"/>
      <c r="TUB5"/>
      <c r="TUC5"/>
      <c r="TUD5"/>
      <c r="TUE5"/>
      <c r="TUF5"/>
      <c r="TUG5"/>
      <c r="TUH5"/>
      <c r="TUI5"/>
      <c r="TUJ5"/>
      <c r="TUK5"/>
      <c r="TUL5"/>
      <c r="TUM5"/>
      <c r="TUN5"/>
      <c r="TUO5"/>
      <c r="TUP5"/>
      <c r="TUQ5"/>
      <c r="TUR5"/>
      <c r="TUS5"/>
      <c r="TUT5"/>
      <c r="TUU5"/>
      <c r="TUV5"/>
      <c r="TUW5"/>
      <c r="TUX5"/>
      <c r="TUY5"/>
      <c r="TUZ5"/>
      <c r="TVA5"/>
      <c r="TVB5"/>
      <c r="TVC5"/>
      <c r="TVD5"/>
      <c r="TVE5"/>
      <c r="TVF5"/>
      <c r="TVG5"/>
      <c r="TVH5"/>
      <c r="TVI5"/>
      <c r="TVJ5"/>
      <c r="TVK5"/>
      <c r="TVL5"/>
      <c r="TVM5"/>
      <c r="TVN5"/>
      <c r="TVO5"/>
      <c r="TVP5"/>
      <c r="TVQ5"/>
      <c r="TVR5"/>
      <c r="TVS5"/>
      <c r="TVT5"/>
      <c r="TVU5"/>
      <c r="TVV5"/>
      <c r="TVW5"/>
      <c r="TVX5"/>
      <c r="TVY5"/>
      <c r="TVZ5"/>
      <c r="TWA5"/>
      <c r="TWB5"/>
      <c r="TWC5"/>
      <c r="TWD5"/>
      <c r="TWE5"/>
      <c r="TWF5"/>
      <c r="TWG5"/>
      <c r="TWH5"/>
      <c r="TWI5"/>
      <c r="TWJ5"/>
      <c r="TWK5"/>
      <c r="TWL5"/>
      <c r="TWM5"/>
      <c r="TWN5"/>
      <c r="TWO5"/>
      <c r="TWP5"/>
      <c r="TWQ5"/>
      <c r="TWR5"/>
      <c r="TWS5"/>
      <c r="TWT5"/>
      <c r="TWU5"/>
      <c r="TWV5"/>
      <c r="TWW5"/>
      <c r="TWX5"/>
      <c r="TWY5"/>
      <c r="TWZ5"/>
      <c r="TXA5"/>
      <c r="TXB5"/>
      <c r="TXC5"/>
      <c r="TXD5"/>
      <c r="TXE5"/>
      <c r="TXF5"/>
      <c r="TXG5"/>
      <c r="TXH5"/>
      <c r="TXI5"/>
      <c r="TXJ5"/>
      <c r="TXK5"/>
      <c r="TXL5"/>
      <c r="TXM5"/>
      <c r="TXN5"/>
      <c r="TXO5"/>
      <c r="TXP5"/>
      <c r="TXQ5"/>
      <c r="TXR5"/>
      <c r="TXS5"/>
      <c r="TXT5"/>
      <c r="TXU5"/>
      <c r="TXV5"/>
      <c r="TXW5"/>
      <c r="TXX5"/>
      <c r="TXY5"/>
      <c r="TXZ5"/>
      <c r="TYA5"/>
      <c r="TYB5"/>
      <c r="TYC5"/>
      <c r="TYD5"/>
      <c r="TYE5"/>
      <c r="TYF5"/>
      <c r="TYG5"/>
      <c r="TYH5"/>
      <c r="TYI5"/>
      <c r="TYJ5"/>
      <c r="TYK5"/>
      <c r="TYL5"/>
      <c r="TYM5"/>
      <c r="TYN5"/>
      <c r="TYO5"/>
      <c r="TYP5"/>
      <c r="TYQ5"/>
      <c r="TYR5"/>
      <c r="TYS5"/>
      <c r="TYT5"/>
      <c r="TYU5"/>
      <c r="TYV5"/>
      <c r="TYW5"/>
      <c r="TYX5"/>
      <c r="TYY5"/>
      <c r="TYZ5"/>
      <c r="TZA5"/>
      <c r="TZB5"/>
      <c r="TZC5"/>
      <c r="TZD5"/>
      <c r="TZE5"/>
      <c r="TZF5"/>
      <c r="TZG5"/>
      <c r="TZH5"/>
      <c r="TZI5"/>
      <c r="TZJ5"/>
      <c r="TZK5"/>
      <c r="TZL5"/>
      <c r="TZM5"/>
      <c r="TZN5"/>
      <c r="TZO5"/>
      <c r="TZP5"/>
      <c r="TZQ5"/>
      <c r="TZR5"/>
      <c r="TZS5"/>
      <c r="TZT5"/>
      <c r="TZU5"/>
      <c r="TZV5"/>
      <c r="TZW5"/>
      <c r="TZX5"/>
      <c r="TZY5"/>
      <c r="TZZ5"/>
      <c r="UAA5"/>
      <c r="UAB5"/>
      <c r="UAC5"/>
      <c r="UAD5"/>
      <c r="UAE5"/>
      <c r="UAF5"/>
      <c r="UAG5"/>
      <c r="UAH5"/>
      <c r="UAI5"/>
      <c r="UAJ5"/>
      <c r="UAK5"/>
      <c r="UAL5"/>
      <c r="UAM5"/>
      <c r="UAN5"/>
      <c r="UAO5"/>
      <c r="UAP5"/>
      <c r="UAQ5"/>
      <c r="UAR5"/>
      <c r="UAS5"/>
      <c r="UAT5"/>
      <c r="UAU5"/>
      <c r="UAV5"/>
      <c r="UAW5"/>
      <c r="UAX5"/>
      <c r="UAY5"/>
      <c r="UAZ5"/>
      <c r="UBA5"/>
      <c r="UBB5"/>
      <c r="UBC5"/>
      <c r="UBD5"/>
      <c r="UBE5"/>
      <c r="UBF5"/>
      <c r="UBG5"/>
      <c r="UBH5"/>
      <c r="UBI5"/>
      <c r="UBJ5"/>
      <c r="UBK5"/>
      <c r="UBL5"/>
      <c r="UBM5"/>
      <c r="UBN5"/>
      <c r="UBO5"/>
      <c r="UBP5"/>
      <c r="UBQ5"/>
      <c r="UBR5"/>
      <c r="UBS5"/>
      <c r="UBT5"/>
      <c r="UBU5"/>
      <c r="UBV5"/>
      <c r="UBW5"/>
      <c r="UBX5"/>
      <c r="UBY5"/>
      <c r="UBZ5"/>
      <c r="UCA5"/>
      <c r="UCB5"/>
      <c r="UCC5"/>
      <c r="UCD5"/>
      <c r="UCE5"/>
      <c r="UCF5"/>
      <c r="UCG5"/>
      <c r="UCH5"/>
      <c r="UCI5"/>
      <c r="UCJ5"/>
      <c r="UCK5"/>
      <c r="UCL5"/>
      <c r="UCM5"/>
      <c r="UCN5"/>
      <c r="UCO5"/>
      <c r="UCP5"/>
      <c r="UCQ5"/>
      <c r="UCR5"/>
      <c r="UCS5"/>
      <c r="UCT5"/>
      <c r="UCU5"/>
      <c r="UCV5"/>
      <c r="UCW5"/>
      <c r="UCX5"/>
      <c r="UCY5"/>
      <c r="UCZ5"/>
      <c r="UDA5"/>
      <c r="UDB5"/>
      <c r="UDC5"/>
      <c r="UDD5"/>
      <c r="UDE5"/>
      <c r="UDF5"/>
      <c r="UDG5"/>
      <c r="UDH5"/>
      <c r="UDI5"/>
      <c r="UDJ5"/>
      <c r="UDK5"/>
      <c r="UDL5"/>
      <c r="UDM5"/>
      <c r="UDN5"/>
      <c r="UDO5"/>
      <c r="UDP5"/>
      <c r="UDQ5"/>
      <c r="UDR5"/>
      <c r="UDS5"/>
      <c r="UDT5"/>
      <c r="UDU5"/>
      <c r="UDV5"/>
      <c r="UDW5"/>
      <c r="UDX5"/>
      <c r="UDY5"/>
      <c r="UDZ5"/>
      <c r="UEA5"/>
      <c r="UEB5"/>
      <c r="UEC5"/>
      <c r="UED5"/>
      <c r="UEE5"/>
      <c r="UEF5"/>
      <c r="UEG5"/>
      <c r="UEH5"/>
      <c r="UEI5"/>
      <c r="UEJ5"/>
      <c r="UEK5"/>
      <c r="UEL5"/>
      <c r="UEM5"/>
      <c r="UEN5"/>
      <c r="UEO5"/>
      <c r="UEP5"/>
      <c r="UEQ5"/>
      <c r="UER5"/>
      <c r="UES5"/>
      <c r="UET5"/>
      <c r="UEU5"/>
      <c r="UEV5"/>
      <c r="UEW5"/>
      <c r="UEX5"/>
      <c r="UEY5"/>
      <c r="UEZ5"/>
      <c r="UFA5"/>
      <c r="UFB5"/>
      <c r="UFC5"/>
      <c r="UFD5"/>
      <c r="UFE5"/>
      <c r="UFF5"/>
      <c r="UFG5"/>
      <c r="UFH5"/>
      <c r="UFI5"/>
      <c r="UFJ5"/>
      <c r="UFK5"/>
      <c r="UFL5"/>
      <c r="UFM5"/>
      <c r="UFN5"/>
      <c r="UFO5"/>
      <c r="UFP5"/>
      <c r="UFQ5"/>
      <c r="UFR5"/>
      <c r="UFS5"/>
      <c r="UFT5"/>
      <c r="UFU5"/>
      <c r="UFV5"/>
      <c r="UFW5"/>
      <c r="UFX5"/>
      <c r="UFY5"/>
      <c r="UFZ5"/>
      <c r="UGA5"/>
      <c r="UGB5"/>
      <c r="UGC5"/>
      <c r="UGD5"/>
      <c r="UGE5"/>
      <c r="UGF5"/>
      <c r="UGG5"/>
      <c r="UGH5"/>
      <c r="UGI5"/>
      <c r="UGJ5"/>
      <c r="UGK5"/>
      <c r="UGL5"/>
      <c r="UGM5"/>
      <c r="UGN5"/>
      <c r="UGO5"/>
      <c r="UGP5"/>
      <c r="UGQ5"/>
      <c r="UGR5"/>
      <c r="UGS5"/>
      <c r="UGT5"/>
      <c r="UGU5"/>
      <c r="UGV5"/>
      <c r="UGW5"/>
      <c r="UGX5"/>
      <c r="UGY5"/>
      <c r="UGZ5"/>
      <c r="UHA5"/>
      <c r="UHB5"/>
      <c r="UHC5"/>
      <c r="UHD5"/>
      <c r="UHE5"/>
      <c r="UHF5"/>
      <c r="UHG5"/>
      <c r="UHH5"/>
      <c r="UHI5"/>
      <c r="UHJ5"/>
      <c r="UHK5"/>
      <c r="UHL5"/>
      <c r="UHM5"/>
      <c r="UHN5"/>
      <c r="UHO5"/>
      <c r="UHP5"/>
      <c r="UHQ5"/>
      <c r="UHR5"/>
      <c r="UHS5"/>
      <c r="UHT5"/>
      <c r="UHU5"/>
      <c r="UHV5"/>
      <c r="UHW5"/>
      <c r="UHX5"/>
      <c r="UHY5"/>
      <c r="UHZ5"/>
      <c r="UIA5"/>
      <c r="UIB5"/>
      <c r="UIC5"/>
      <c r="UID5"/>
      <c r="UIE5"/>
      <c r="UIF5"/>
      <c r="UIG5"/>
      <c r="UIH5"/>
      <c r="UII5"/>
      <c r="UIJ5"/>
      <c r="UIK5"/>
      <c r="UIL5"/>
      <c r="UIM5"/>
      <c r="UIN5"/>
      <c r="UIO5"/>
      <c r="UIP5"/>
      <c r="UIQ5"/>
      <c r="UIR5"/>
      <c r="UIS5"/>
      <c r="UIT5"/>
      <c r="UIU5"/>
      <c r="UIV5"/>
      <c r="UIW5"/>
      <c r="UIX5"/>
      <c r="UIY5"/>
      <c r="UIZ5"/>
      <c r="UJA5"/>
      <c r="UJB5"/>
      <c r="UJC5"/>
      <c r="UJD5"/>
      <c r="UJE5"/>
      <c r="UJF5"/>
      <c r="UJG5"/>
      <c r="UJH5"/>
      <c r="UJI5"/>
      <c r="UJJ5"/>
      <c r="UJK5"/>
      <c r="UJL5"/>
      <c r="UJM5"/>
      <c r="UJN5"/>
      <c r="UJO5"/>
      <c r="UJP5"/>
      <c r="UJQ5"/>
      <c r="UJR5"/>
      <c r="UJS5"/>
      <c r="UJT5"/>
      <c r="UJU5"/>
      <c r="UJV5"/>
      <c r="UJW5"/>
      <c r="UJX5"/>
      <c r="UJY5"/>
      <c r="UJZ5"/>
      <c r="UKA5"/>
      <c r="UKB5"/>
      <c r="UKC5"/>
      <c r="UKD5"/>
      <c r="UKE5"/>
      <c r="UKF5"/>
      <c r="UKG5"/>
      <c r="UKH5"/>
      <c r="UKI5"/>
      <c r="UKJ5"/>
      <c r="UKK5"/>
      <c r="UKL5"/>
      <c r="UKM5"/>
      <c r="UKN5"/>
      <c r="UKO5"/>
      <c r="UKP5"/>
      <c r="UKQ5"/>
      <c r="UKR5"/>
      <c r="UKS5"/>
      <c r="UKT5"/>
      <c r="UKU5"/>
      <c r="UKV5"/>
      <c r="UKW5"/>
      <c r="UKX5"/>
      <c r="UKY5"/>
      <c r="UKZ5"/>
      <c r="ULA5"/>
      <c r="ULB5"/>
      <c r="ULC5"/>
      <c r="ULD5"/>
      <c r="ULE5"/>
      <c r="ULF5"/>
      <c r="ULG5"/>
      <c r="ULH5"/>
      <c r="ULI5"/>
      <c r="ULJ5"/>
      <c r="ULK5"/>
      <c r="ULL5"/>
      <c r="ULM5"/>
      <c r="ULN5"/>
      <c r="ULO5"/>
      <c r="ULP5"/>
      <c r="ULQ5"/>
      <c r="ULR5"/>
      <c r="ULS5"/>
      <c r="ULT5"/>
      <c r="ULU5"/>
      <c r="ULV5"/>
      <c r="ULW5"/>
      <c r="ULX5"/>
      <c r="ULY5"/>
      <c r="ULZ5"/>
      <c r="UMA5"/>
      <c r="UMB5"/>
      <c r="UMC5"/>
      <c r="UMD5"/>
      <c r="UME5"/>
      <c r="UMF5"/>
      <c r="UMG5"/>
      <c r="UMH5"/>
      <c r="UMI5"/>
      <c r="UMJ5"/>
      <c r="UMK5"/>
      <c r="UML5"/>
      <c r="UMM5"/>
      <c r="UMN5"/>
      <c r="UMO5"/>
      <c r="UMP5"/>
      <c r="UMQ5"/>
      <c r="UMR5"/>
      <c r="UMS5"/>
      <c r="UMT5"/>
      <c r="UMU5"/>
      <c r="UMV5"/>
      <c r="UMW5"/>
      <c r="UMX5"/>
      <c r="UMY5"/>
      <c r="UMZ5"/>
      <c r="UNA5"/>
      <c r="UNB5"/>
      <c r="UNC5"/>
      <c r="UND5"/>
      <c r="UNE5"/>
      <c r="UNF5"/>
      <c r="UNG5"/>
      <c r="UNH5"/>
      <c r="UNI5"/>
      <c r="UNJ5"/>
      <c r="UNK5"/>
      <c r="UNL5"/>
      <c r="UNM5"/>
      <c r="UNN5"/>
      <c r="UNO5"/>
      <c r="UNP5"/>
      <c r="UNQ5"/>
      <c r="UNR5"/>
      <c r="UNS5"/>
      <c r="UNT5"/>
      <c r="UNU5"/>
      <c r="UNV5"/>
      <c r="UNW5"/>
      <c r="UNX5"/>
      <c r="UNY5"/>
      <c r="UNZ5"/>
      <c r="UOA5"/>
      <c r="UOB5"/>
      <c r="UOC5"/>
      <c r="UOD5"/>
      <c r="UOE5"/>
      <c r="UOF5"/>
      <c r="UOG5"/>
      <c r="UOH5"/>
      <c r="UOI5"/>
      <c r="UOJ5"/>
      <c r="UOK5"/>
      <c r="UOL5"/>
      <c r="UOM5"/>
      <c r="UON5"/>
      <c r="UOO5"/>
      <c r="UOP5"/>
      <c r="UOQ5"/>
      <c r="UOR5"/>
      <c r="UOS5"/>
      <c r="UOT5"/>
      <c r="UOU5"/>
      <c r="UOV5"/>
      <c r="UOW5"/>
      <c r="UOX5"/>
      <c r="UOY5"/>
      <c r="UOZ5"/>
      <c r="UPA5"/>
      <c r="UPB5"/>
      <c r="UPC5"/>
      <c r="UPD5"/>
      <c r="UPE5"/>
      <c r="UPF5"/>
      <c r="UPG5"/>
      <c r="UPH5"/>
      <c r="UPI5"/>
      <c r="UPJ5"/>
      <c r="UPK5"/>
      <c r="UPL5"/>
      <c r="UPM5"/>
      <c r="UPN5"/>
      <c r="UPO5"/>
      <c r="UPP5"/>
      <c r="UPQ5"/>
      <c r="UPR5"/>
      <c r="UPS5"/>
      <c r="UPT5"/>
      <c r="UPU5"/>
      <c r="UPV5"/>
      <c r="UPW5"/>
      <c r="UPX5"/>
      <c r="UPY5"/>
      <c r="UPZ5"/>
      <c r="UQA5"/>
      <c r="UQB5"/>
      <c r="UQC5"/>
      <c r="UQD5"/>
      <c r="UQE5"/>
      <c r="UQF5"/>
      <c r="UQG5"/>
      <c r="UQH5"/>
      <c r="UQI5"/>
      <c r="UQJ5"/>
      <c r="UQK5"/>
      <c r="UQL5"/>
      <c r="UQM5"/>
      <c r="UQN5"/>
      <c r="UQO5"/>
      <c r="UQP5"/>
      <c r="UQQ5"/>
      <c r="UQR5"/>
      <c r="UQS5"/>
      <c r="UQT5"/>
      <c r="UQU5"/>
      <c r="UQV5"/>
      <c r="UQW5"/>
      <c r="UQX5"/>
      <c r="UQY5"/>
      <c r="UQZ5"/>
      <c r="URA5"/>
      <c r="URB5"/>
      <c r="URC5"/>
      <c r="URD5"/>
      <c r="URE5"/>
      <c r="URF5"/>
      <c r="URG5"/>
      <c r="URH5"/>
      <c r="URI5"/>
      <c r="URJ5"/>
      <c r="URK5"/>
      <c r="URL5"/>
      <c r="URM5"/>
      <c r="URN5"/>
      <c r="URO5"/>
      <c r="URP5"/>
      <c r="URQ5"/>
      <c r="URR5"/>
      <c r="URS5"/>
      <c r="URT5"/>
      <c r="URU5"/>
      <c r="URV5"/>
      <c r="URW5"/>
      <c r="URX5"/>
      <c r="URY5"/>
      <c r="URZ5"/>
      <c r="USA5"/>
      <c r="USB5"/>
      <c r="USC5"/>
      <c r="USD5"/>
      <c r="USE5"/>
      <c r="USF5"/>
      <c r="USG5"/>
      <c r="USH5"/>
      <c r="USI5"/>
      <c r="USJ5"/>
      <c r="USK5"/>
      <c r="USL5"/>
      <c r="USM5"/>
      <c r="USN5"/>
      <c r="USO5"/>
      <c r="USP5"/>
      <c r="USQ5"/>
      <c r="USR5"/>
      <c r="USS5"/>
      <c r="UST5"/>
      <c r="USU5"/>
      <c r="USV5"/>
      <c r="USW5"/>
      <c r="USX5"/>
      <c r="USY5"/>
      <c r="USZ5"/>
      <c r="UTA5"/>
      <c r="UTB5"/>
      <c r="UTC5"/>
      <c r="UTD5"/>
      <c r="UTE5"/>
      <c r="UTF5"/>
      <c r="UTG5"/>
      <c r="UTH5"/>
      <c r="UTI5"/>
      <c r="UTJ5"/>
      <c r="UTK5"/>
      <c r="UTL5"/>
      <c r="UTM5"/>
      <c r="UTN5"/>
      <c r="UTO5"/>
      <c r="UTP5"/>
      <c r="UTQ5"/>
      <c r="UTR5"/>
      <c r="UTS5"/>
      <c r="UTT5"/>
      <c r="UTU5"/>
      <c r="UTV5"/>
      <c r="UTW5"/>
      <c r="UTX5"/>
      <c r="UTY5"/>
      <c r="UTZ5"/>
      <c r="UUA5"/>
      <c r="UUB5"/>
      <c r="UUC5"/>
      <c r="UUD5"/>
      <c r="UUE5"/>
      <c r="UUF5"/>
      <c r="UUG5"/>
      <c r="UUH5"/>
      <c r="UUI5"/>
      <c r="UUJ5"/>
      <c r="UUK5"/>
      <c r="UUL5"/>
      <c r="UUM5"/>
      <c r="UUN5"/>
      <c r="UUO5"/>
      <c r="UUP5"/>
      <c r="UUQ5"/>
      <c r="UUR5"/>
      <c r="UUS5"/>
      <c r="UUT5"/>
      <c r="UUU5"/>
      <c r="UUV5"/>
      <c r="UUW5"/>
      <c r="UUX5"/>
      <c r="UUY5"/>
      <c r="UUZ5"/>
      <c r="UVA5"/>
      <c r="UVB5"/>
      <c r="UVC5"/>
      <c r="UVD5"/>
      <c r="UVE5"/>
      <c r="UVF5"/>
      <c r="UVG5"/>
      <c r="UVH5"/>
      <c r="UVI5"/>
      <c r="UVJ5"/>
      <c r="UVK5"/>
      <c r="UVL5"/>
      <c r="UVM5"/>
      <c r="UVN5"/>
      <c r="UVO5"/>
      <c r="UVP5"/>
      <c r="UVQ5"/>
      <c r="UVR5"/>
      <c r="UVS5"/>
      <c r="UVT5"/>
      <c r="UVU5"/>
      <c r="UVV5"/>
      <c r="UVW5"/>
      <c r="UVX5"/>
      <c r="UVY5"/>
      <c r="UVZ5"/>
      <c r="UWA5"/>
      <c r="UWB5"/>
      <c r="UWC5"/>
      <c r="UWD5"/>
      <c r="UWE5"/>
      <c r="UWF5"/>
      <c r="UWG5"/>
      <c r="UWH5"/>
      <c r="UWI5"/>
      <c r="UWJ5"/>
      <c r="UWK5"/>
      <c r="UWL5"/>
      <c r="UWM5"/>
      <c r="UWN5"/>
      <c r="UWO5"/>
      <c r="UWP5"/>
      <c r="UWQ5"/>
      <c r="UWR5"/>
      <c r="UWS5"/>
      <c r="UWT5"/>
      <c r="UWU5"/>
      <c r="UWV5"/>
      <c r="UWW5"/>
      <c r="UWX5"/>
      <c r="UWY5"/>
      <c r="UWZ5"/>
      <c r="UXA5"/>
      <c r="UXB5"/>
      <c r="UXC5"/>
      <c r="UXD5"/>
      <c r="UXE5"/>
      <c r="UXF5"/>
      <c r="UXG5"/>
      <c r="UXH5"/>
      <c r="UXI5"/>
      <c r="UXJ5"/>
      <c r="UXK5"/>
      <c r="UXL5"/>
      <c r="UXM5"/>
      <c r="UXN5"/>
      <c r="UXO5"/>
      <c r="UXP5"/>
      <c r="UXQ5"/>
      <c r="UXR5"/>
      <c r="UXS5"/>
      <c r="UXT5"/>
      <c r="UXU5"/>
      <c r="UXV5"/>
      <c r="UXW5"/>
      <c r="UXX5"/>
      <c r="UXY5"/>
      <c r="UXZ5"/>
      <c r="UYA5"/>
      <c r="UYB5"/>
      <c r="UYC5"/>
      <c r="UYD5"/>
      <c r="UYE5"/>
      <c r="UYF5"/>
      <c r="UYG5"/>
      <c r="UYH5"/>
      <c r="UYI5"/>
      <c r="UYJ5"/>
      <c r="UYK5"/>
      <c r="UYL5"/>
      <c r="UYM5"/>
      <c r="UYN5"/>
      <c r="UYO5"/>
      <c r="UYP5"/>
      <c r="UYQ5"/>
      <c r="UYR5"/>
      <c r="UYS5"/>
      <c r="UYT5"/>
      <c r="UYU5"/>
      <c r="UYV5"/>
      <c r="UYW5"/>
      <c r="UYX5"/>
      <c r="UYY5"/>
      <c r="UYZ5"/>
      <c r="UZA5"/>
      <c r="UZB5"/>
      <c r="UZC5"/>
      <c r="UZD5"/>
      <c r="UZE5"/>
      <c r="UZF5"/>
      <c r="UZG5"/>
      <c r="UZH5"/>
      <c r="UZI5"/>
      <c r="UZJ5"/>
      <c r="UZK5"/>
      <c r="UZL5"/>
      <c r="UZM5"/>
      <c r="UZN5"/>
      <c r="UZO5"/>
      <c r="UZP5"/>
      <c r="UZQ5"/>
      <c r="UZR5"/>
      <c r="UZS5"/>
      <c r="UZT5"/>
      <c r="UZU5"/>
      <c r="UZV5"/>
      <c r="UZW5"/>
      <c r="UZX5"/>
      <c r="UZY5"/>
      <c r="UZZ5"/>
      <c r="VAA5"/>
      <c r="VAB5"/>
      <c r="VAC5"/>
      <c r="VAD5"/>
      <c r="VAE5"/>
      <c r="VAF5"/>
      <c r="VAG5"/>
      <c r="VAH5"/>
      <c r="VAI5"/>
      <c r="VAJ5"/>
      <c r="VAK5"/>
      <c r="VAL5"/>
      <c r="VAM5"/>
      <c r="VAN5"/>
      <c r="VAO5"/>
      <c r="VAP5"/>
      <c r="VAQ5"/>
      <c r="VAR5"/>
      <c r="VAS5"/>
      <c r="VAT5"/>
      <c r="VAU5"/>
      <c r="VAV5"/>
      <c r="VAW5"/>
      <c r="VAX5"/>
      <c r="VAY5"/>
      <c r="VAZ5"/>
      <c r="VBA5"/>
      <c r="VBB5"/>
      <c r="VBC5"/>
      <c r="VBD5"/>
      <c r="VBE5"/>
      <c r="VBF5"/>
      <c r="VBG5"/>
      <c r="VBH5"/>
      <c r="VBI5"/>
      <c r="VBJ5"/>
      <c r="VBK5"/>
      <c r="VBL5"/>
      <c r="VBM5"/>
      <c r="VBN5"/>
      <c r="VBO5"/>
      <c r="VBP5"/>
      <c r="VBQ5"/>
      <c r="VBR5"/>
      <c r="VBS5"/>
      <c r="VBT5"/>
      <c r="VBU5"/>
      <c r="VBV5"/>
      <c r="VBW5"/>
      <c r="VBX5"/>
      <c r="VBY5"/>
      <c r="VBZ5"/>
      <c r="VCA5"/>
      <c r="VCB5"/>
      <c r="VCC5"/>
      <c r="VCD5"/>
      <c r="VCE5"/>
      <c r="VCF5"/>
      <c r="VCG5"/>
      <c r="VCH5"/>
      <c r="VCI5"/>
      <c r="VCJ5"/>
      <c r="VCK5"/>
      <c r="VCL5"/>
      <c r="VCM5"/>
      <c r="VCN5"/>
      <c r="VCO5"/>
      <c r="VCP5"/>
      <c r="VCQ5"/>
      <c r="VCR5"/>
      <c r="VCS5"/>
      <c r="VCT5"/>
      <c r="VCU5"/>
      <c r="VCV5"/>
      <c r="VCW5"/>
      <c r="VCX5"/>
      <c r="VCY5"/>
      <c r="VCZ5"/>
      <c r="VDA5"/>
      <c r="VDB5"/>
      <c r="VDC5"/>
      <c r="VDD5"/>
      <c r="VDE5"/>
      <c r="VDF5"/>
      <c r="VDG5"/>
      <c r="VDH5"/>
      <c r="VDI5"/>
      <c r="VDJ5"/>
      <c r="VDK5"/>
      <c r="VDL5"/>
      <c r="VDM5"/>
      <c r="VDN5"/>
      <c r="VDO5"/>
      <c r="VDP5"/>
      <c r="VDQ5"/>
      <c r="VDR5"/>
      <c r="VDS5"/>
      <c r="VDT5"/>
      <c r="VDU5"/>
      <c r="VDV5"/>
      <c r="VDW5"/>
      <c r="VDX5"/>
      <c r="VDY5"/>
      <c r="VDZ5"/>
      <c r="VEA5"/>
      <c r="VEB5"/>
      <c r="VEC5"/>
      <c r="VED5"/>
      <c r="VEE5"/>
      <c r="VEF5"/>
      <c r="VEG5"/>
      <c r="VEH5"/>
      <c r="VEI5"/>
      <c r="VEJ5"/>
      <c r="VEK5"/>
      <c r="VEL5"/>
      <c r="VEM5"/>
      <c r="VEN5"/>
      <c r="VEO5"/>
      <c r="VEP5"/>
      <c r="VEQ5"/>
      <c r="VER5"/>
      <c r="VES5"/>
      <c r="VET5"/>
      <c r="VEU5"/>
      <c r="VEV5"/>
      <c r="VEW5"/>
      <c r="VEX5"/>
      <c r="VEY5"/>
      <c r="VEZ5"/>
      <c r="VFA5"/>
      <c r="VFB5"/>
      <c r="VFC5"/>
      <c r="VFD5"/>
      <c r="VFE5"/>
      <c r="VFF5"/>
      <c r="VFG5"/>
      <c r="VFH5"/>
      <c r="VFI5"/>
      <c r="VFJ5"/>
      <c r="VFK5"/>
      <c r="VFL5"/>
      <c r="VFM5"/>
      <c r="VFN5"/>
      <c r="VFO5"/>
      <c r="VFP5"/>
      <c r="VFQ5"/>
      <c r="VFR5"/>
      <c r="VFS5"/>
      <c r="VFT5"/>
      <c r="VFU5"/>
      <c r="VFV5"/>
      <c r="VFW5"/>
      <c r="VFX5"/>
      <c r="VFY5"/>
      <c r="VFZ5"/>
      <c r="VGA5"/>
      <c r="VGB5"/>
      <c r="VGC5"/>
      <c r="VGD5"/>
      <c r="VGE5"/>
      <c r="VGF5"/>
      <c r="VGG5"/>
      <c r="VGH5"/>
      <c r="VGI5"/>
      <c r="VGJ5"/>
      <c r="VGK5"/>
      <c r="VGL5"/>
      <c r="VGM5"/>
      <c r="VGN5"/>
      <c r="VGO5"/>
      <c r="VGP5"/>
      <c r="VGQ5"/>
      <c r="VGR5"/>
      <c r="VGS5"/>
      <c r="VGT5"/>
      <c r="VGU5"/>
      <c r="VGV5"/>
      <c r="VGW5"/>
      <c r="VGX5"/>
      <c r="VGY5"/>
      <c r="VGZ5"/>
      <c r="VHA5"/>
      <c r="VHB5"/>
      <c r="VHC5"/>
      <c r="VHD5"/>
      <c r="VHE5"/>
      <c r="VHF5"/>
      <c r="VHG5"/>
      <c r="VHH5"/>
      <c r="VHI5"/>
      <c r="VHJ5"/>
      <c r="VHK5"/>
      <c r="VHL5"/>
      <c r="VHM5"/>
      <c r="VHN5"/>
      <c r="VHO5"/>
      <c r="VHP5"/>
      <c r="VHQ5"/>
      <c r="VHR5"/>
      <c r="VHS5"/>
      <c r="VHT5"/>
      <c r="VHU5"/>
      <c r="VHV5"/>
      <c r="VHW5"/>
      <c r="VHX5"/>
      <c r="VHY5"/>
      <c r="VHZ5"/>
      <c r="VIA5"/>
      <c r="VIB5"/>
      <c r="VIC5"/>
      <c r="VID5"/>
      <c r="VIE5"/>
      <c r="VIF5"/>
      <c r="VIG5"/>
      <c r="VIH5"/>
      <c r="VII5"/>
      <c r="VIJ5"/>
      <c r="VIK5"/>
      <c r="VIL5"/>
      <c r="VIM5"/>
      <c r="VIN5"/>
      <c r="VIO5"/>
      <c r="VIP5"/>
      <c r="VIQ5"/>
      <c r="VIR5"/>
      <c r="VIS5"/>
      <c r="VIT5"/>
      <c r="VIU5"/>
      <c r="VIV5"/>
      <c r="VIW5"/>
      <c r="VIX5"/>
      <c r="VIY5"/>
      <c r="VIZ5"/>
      <c r="VJA5"/>
      <c r="VJB5"/>
      <c r="VJC5"/>
      <c r="VJD5"/>
      <c r="VJE5"/>
      <c r="VJF5"/>
      <c r="VJG5"/>
      <c r="VJH5"/>
      <c r="VJI5"/>
      <c r="VJJ5"/>
      <c r="VJK5"/>
      <c r="VJL5"/>
      <c r="VJM5"/>
      <c r="VJN5"/>
      <c r="VJO5"/>
      <c r="VJP5"/>
      <c r="VJQ5"/>
      <c r="VJR5"/>
      <c r="VJS5"/>
      <c r="VJT5"/>
      <c r="VJU5"/>
      <c r="VJV5"/>
      <c r="VJW5"/>
      <c r="VJX5"/>
      <c r="VJY5"/>
      <c r="VJZ5"/>
      <c r="VKA5"/>
      <c r="VKB5"/>
      <c r="VKC5"/>
      <c r="VKD5"/>
      <c r="VKE5"/>
      <c r="VKF5"/>
      <c r="VKG5"/>
      <c r="VKH5"/>
      <c r="VKI5"/>
      <c r="VKJ5"/>
      <c r="VKK5"/>
      <c r="VKL5"/>
      <c r="VKM5"/>
      <c r="VKN5"/>
      <c r="VKO5"/>
      <c r="VKP5"/>
      <c r="VKQ5"/>
      <c r="VKR5"/>
      <c r="VKS5"/>
      <c r="VKT5"/>
      <c r="VKU5"/>
      <c r="VKV5"/>
      <c r="VKW5"/>
      <c r="VKX5"/>
      <c r="VKY5"/>
      <c r="VKZ5"/>
      <c r="VLA5"/>
      <c r="VLB5"/>
      <c r="VLC5"/>
      <c r="VLD5"/>
      <c r="VLE5"/>
      <c r="VLF5"/>
      <c r="VLG5"/>
      <c r="VLH5"/>
      <c r="VLI5"/>
      <c r="VLJ5"/>
      <c r="VLK5"/>
      <c r="VLL5"/>
      <c r="VLM5"/>
      <c r="VLN5"/>
      <c r="VLO5"/>
      <c r="VLP5"/>
      <c r="VLQ5"/>
      <c r="VLR5"/>
      <c r="VLS5"/>
      <c r="VLT5"/>
      <c r="VLU5"/>
      <c r="VLV5"/>
      <c r="VLW5"/>
      <c r="VLX5"/>
      <c r="VLY5"/>
      <c r="VLZ5"/>
      <c r="VMA5"/>
      <c r="VMB5"/>
      <c r="VMC5"/>
      <c r="VMD5"/>
      <c r="VME5"/>
      <c r="VMF5"/>
      <c r="VMG5"/>
      <c r="VMH5"/>
      <c r="VMI5"/>
      <c r="VMJ5"/>
      <c r="VMK5"/>
      <c r="VML5"/>
      <c r="VMM5"/>
      <c r="VMN5"/>
      <c r="VMO5"/>
      <c r="VMP5"/>
      <c r="VMQ5"/>
      <c r="VMR5"/>
      <c r="VMS5"/>
      <c r="VMT5"/>
      <c r="VMU5"/>
      <c r="VMV5"/>
      <c r="VMW5"/>
      <c r="VMX5"/>
      <c r="VMY5"/>
      <c r="VMZ5"/>
      <c r="VNA5"/>
      <c r="VNB5"/>
      <c r="VNC5"/>
      <c r="VND5"/>
      <c r="VNE5"/>
      <c r="VNF5"/>
      <c r="VNG5"/>
      <c r="VNH5"/>
      <c r="VNI5"/>
      <c r="VNJ5"/>
      <c r="VNK5"/>
      <c r="VNL5"/>
      <c r="VNM5"/>
      <c r="VNN5"/>
      <c r="VNO5"/>
      <c r="VNP5"/>
      <c r="VNQ5"/>
      <c r="VNR5"/>
      <c r="VNS5"/>
      <c r="VNT5"/>
      <c r="VNU5"/>
      <c r="VNV5"/>
      <c r="VNW5"/>
      <c r="VNX5"/>
      <c r="VNY5"/>
      <c r="VNZ5"/>
      <c r="VOA5"/>
      <c r="VOB5"/>
      <c r="VOC5"/>
      <c r="VOD5"/>
      <c r="VOE5"/>
      <c r="VOF5"/>
      <c r="VOG5"/>
      <c r="VOH5"/>
      <c r="VOI5"/>
      <c r="VOJ5"/>
      <c r="VOK5"/>
      <c r="VOL5"/>
      <c r="VOM5"/>
      <c r="VON5"/>
      <c r="VOO5"/>
      <c r="VOP5"/>
      <c r="VOQ5"/>
      <c r="VOR5"/>
      <c r="VOS5"/>
      <c r="VOT5"/>
      <c r="VOU5"/>
      <c r="VOV5"/>
      <c r="VOW5"/>
      <c r="VOX5"/>
      <c r="VOY5"/>
      <c r="VOZ5"/>
      <c r="VPA5"/>
      <c r="VPB5"/>
      <c r="VPC5"/>
      <c r="VPD5"/>
      <c r="VPE5"/>
      <c r="VPF5"/>
      <c r="VPG5"/>
      <c r="VPH5"/>
      <c r="VPI5"/>
      <c r="VPJ5"/>
      <c r="VPK5"/>
      <c r="VPL5"/>
      <c r="VPM5"/>
      <c r="VPN5"/>
      <c r="VPO5"/>
      <c r="VPP5"/>
      <c r="VPQ5"/>
      <c r="VPR5"/>
      <c r="VPS5"/>
      <c r="VPT5"/>
      <c r="VPU5"/>
      <c r="VPV5"/>
      <c r="VPW5"/>
      <c r="VPX5"/>
      <c r="VPY5"/>
      <c r="VPZ5"/>
      <c r="VQA5"/>
      <c r="VQB5"/>
      <c r="VQC5"/>
      <c r="VQD5"/>
      <c r="VQE5"/>
      <c r="VQF5"/>
      <c r="VQG5"/>
      <c r="VQH5"/>
      <c r="VQI5"/>
      <c r="VQJ5"/>
      <c r="VQK5"/>
      <c r="VQL5"/>
      <c r="VQM5"/>
      <c r="VQN5"/>
      <c r="VQO5"/>
      <c r="VQP5"/>
      <c r="VQQ5"/>
      <c r="VQR5"/>
      <c r="VQS5"/>
      <c r="VQT5"/>
      <c r="VQU5"/>
      <c r="VQV5"/>
      <c r="VQW5"/>
      <c r="VQX5"/>
      <c r="VQY5"/>
      <c r="VQZ5"/>
      <c r="VRA5"/>
      <c r="VRB5"/>
      <c r="VRC5"/>
      <c r="VRD5"/>
      <c r="VRE5"/>
      <c r="VRF5"/>
      <c r="VRG5"/>
      <c r="VRH5"/>
      <c r="VRI5"/>
      <c r="VRJ5"/>
      <c r="VRK5"/>
      <c r="VRL5"/>
      <c r="VRM5"/>
      <c r="VRN5"/>
      <c r="VRO5"/>
      <c r="VRP5"/>
      <c r="VRQ5"/>
      <c r="VRR5"/>
      <c r="VRS5"/>
      <c r="VRT5"/>
      <c r="VRU5"/>
      <c r="VRV5"/>
      <c r="VRW5"/>
      <c r="VRX5"/>
      <c r="VRY5"/>
      <c r="VRZ5"/>
      <c r="VSA5"/>
      <c r="VSB5"/>
      <c r="VSC5"/>
      <c r="VSD5"/>
      <c r="VSE5"/>
      <c r="VSF5"/>
      <c r="VSG5"/>
      <c r="VSH5"/>
      <c r="VSI5"/>
      <c r="VSJ5"/>
      <c r="VSK5"/>
      <c r="VSL5"/>
      <c r="VSM5"/>
      <c r="VSN5"/>
      <c r="VSO5"/>
      <c r="VSP5"/>
      <c r="VSQ5"/>
      <c r="VSR5"/>
      <c r="VSS5"/>
      <c r="VST5"/>
      <c r="VSU5"/>
      <c r="VSV5"/>
      <c r="VSW5"/>
      <c r="VSX5"/>
      <c r="VSY5"/>
      <c r="VSZ5"/>
      <c r="VTA5"/>
      <c r="VTB5"/>
      <c r="VTC5"/>
      <c r="VTD5"/>
      <c r="VTE5"/>
      <c r="VTF5"/>
      <c r="VTG5"/>
      <c r="VTH5"/>
      <c r="VTI5"/>
      <c r="VTJ5"/>
      <c r="VTK5"/>
      <c r="VTL5"/>
      <c r="VTM5"/>
      <c r="VTN5"/>
      <c r="VTO5"/>
      <c r="VTP5"/>
      <c r="VTQ5"/>
      <c r="VTR5"/>
      <c r="VTS5"/>
      <c r="VTT5"/>
      <c r="VTU5"/>
      <c r="VTV5"/>
      <c r="VTW5"/>
      <c r="VTX5"/>
      <c r="VTY5"/>
      <c r="VTZ5"/>
      <c r="VUA5"/>
      <c r="VUB5"/>
      <c r="VUC5"/>
      <c r="VUD5"/>
      <c r="VUE5"/>
      <c r="VUF5"/>
      <c r="VUG5"/>
      <c r="VUH5"/>
      <c r="VUI5"/>
      <c r="VUJ5"/>
      <c r="VUK5"/>
      <c r="VUL5"/>
      <c r="VUM5"/>
      <c r="VUN5"/>
      <c r="VUO5"/>
      <c r="VUP5"/>
      <c r="VUQ5"/>
      <c r="VUR5"/>
      <c r="VUS5"/>
      <c r="VUT5"/>
      <c r="VUU5"/>
      <c r="VUV5"/>
      <c r="VUW5"/>
      <c r="VUX5"/>
      <c r="VUY5"/>
      <c r="VUZ5"/>
      <c r="VVA5"/>
      <c r="VVB5"/>
      <c r="VVC5"/>
      <c r="VVD5"/>
      <c r="VVE5"/>
      <c r="VVF5"/>
      <c r="VVG5"/>
      <c r="VVH5"/>
      <c r="VVI5"/>
      <c r="VVJ5"/>
      <c r="VVK5"/>
      <c r="VVL5"/>
      <c r="VVM5"/>
      <c r="VVN5"/>
      <c r="VVO5"/>
      <c r="VVP5"/>
      <c r="VVQ5"/>
      <c r="VVR5"/>
      <c r="VVS5"/>
      <c r="VVT5"/>
      <c r="VVU5"/>
      <c r="VVV5"/>
      <c r="VVW5"/>
      <c r="VVX5"/>
      <c r="VVY5"/>
      <c r="VVZ5"/>
      <c r="VWA5"/>
      <c r="VWB5"/>
      <c r="VWC5"/>
      <c r="VWD5"/>
      <c r="VWE5"/>
      <c r="VWF5"/>
      <c r="VWG5"/>
      <c r="VWH5"/>
      <c r="VWI5"/>
      <c r="VWJ5"/>
      <c r="VWK5"/>
      <c r="VWL5"/>
      <c r="VWM5"/>
      <c r="VWN5"/>
      <c r="VWO5"/>
      <c r="VWP5"/>
      <c r="VWQ5"/>
      <c r="VWR5"/>
      <c r="VWS5"/>
      <c r="VWT5"/>
      <c r="VWU5"/>
      <c r="VWV5"/>
      <c r="VWW5"/>
      <c r="VWX5"/>
      <c r="VWY5"/>
      <c r="VWZ5"/>
      <c r="VXA5"/>
      <c r="VXB5"/>
      <c r="VXC5"/>
      <c r="VXD5"/>
      <c r="VXE5"/>
      <c r="VXF5"/>
      <c r="VXG5"/>
      <c r="VXH5"/>
      <c r="VXI5"/>
      <c r="VXJ5"/>
      <c r="VXK5"/>
      <c r="VXL5"/>
      <c r="VXM5"/>
      <c r="VXN5"/>
      <c r="VXO5"/>
      <c r="VXP5"/>
      <c r="VXQ5"/>
      <c r="VXR5"/>
      <c r="VXS5"/>
      <c r="VXT5"/>
      <c r="VXU5"/>
      <c r="VXV5"/>
      <c r="VXW5"/>
      <c r="VXX5"/>
      <c r="VXY5"/>
      <c r="VXZ5"/>
      <c r="VYA5"/>
      <c r="VYB5"/>
      <c r="VYC5"/>
      <c r="VYD5"/>
      <c r="VYE5"/>
      <c r="VYF5"/>
      <c r="VYG5"/>
      <c r="VYH5"/>
      <c r="VYI5"/>
      <c r="VYJ5"/>
      <c r="VYK5"/>
      <c r="VYL5"/>
      <c r="VYM5"/>
      <c r="VYN5"/>
      <c r="VYO5"/>
      <c r="VYP5"/>
      <c r="VYQ5"/>
      <c r="VYR5"/>
      <c r="VYS5"/>
      <c r="VYT5"/>
      <c r="VYU5"/>
      <c r="VYV5"/>
      <c r="VYW5"/>
      <c r="VYX5"/>
      <c r="VYY5"/>
      <c r="VYZ5"/>
      <c r="VZA5"/>
      <c r="VZB5"/>
      <c r="VZC5"/>
      <c r="VZD5"/>
      <c r="VZE5"/>
      <c r="VZF5"/>
      <c r="VZG5"/>
      <c r="VZH5"/>
      <c r="VZI5"/>
      <c r="VZJ5"/>
      <c r="VZK5"/>
      <c r="VZL5"/>
      <c r="VZM5"/>
      <c r="VZN5"/>
      <c r="VZO5"/>
      <c r="VZP5"/>
      <c r="VZQ5"/>
      <c r="VZR5"/>
      <c r="VZS5"/>
      <c r="VZT5"/>
      <c r="VZU5"/>
      <c r="VZV5"/>
      <c r="VZW5"/>
      <c r="VZX5"/>
      <c r="VZY5"/>
      <c r="VZZ5"/>
      <c r="WAA5"/>
      <c r="WAB5"/>
      <c r="WAC5"/>
      <c r="WAD5"/>
      <c r="WAE5"/>
      <c r="WAF5"/>
      <c r="WAG5"/>
      <c r="WAH5"/>
      <c r="WAI5"/>
      <c r="WAJ5"/>
      <c r="WAK5"/>
      <c r="WAL5"/>
      <c r="WAM5"/>
      <c r="WAN5"/>
      <c r="WAO5"/>
      <c r="WAP5"/>
      <c r="WAQ5"/>
      <c r="WAR5"/>
      <c r="WAS5"/>
      <c r="WAT5"/>
      <c r="WAU5"/>
      <c r="WAV5"/>
      <c r="WAW5"/>
      <c r="WAX5"/>
      <c r="WAY5"/>
      <c r="WAZ5"/>
      <c r="WBA5"/>
      <c r="WBB5"/>
      <c r="WBC5"/>
      <c r="WBD5"/>
      <c r="WBE5"/>
      <c r="WBF5"/>
      <c r="WBG5"/>
      <c r="WBH5"/>
      <c r="WBI5"/>
      <c r="WBJ5"/>
      <c r="WBK5"/>
      <c r="WBL5"/>
      <c r="WBM5"/>
      <c r="WBN5"/>
      <c r="WBO5"/>
      <c r="WBP5"/>
      <c r="WBQ5"/>
      <c r="WBR5"/>
      <c r="WBS5"/>
      <c r="WBT5"/>
      <c r="WBU5"/>
      <c r="WBV5"/>
      <c r="WBW5"/>
      <c r="WBX5"/>
      <c r="WBY5"/>
      <c r="WBZ5"/>
      <c r="WCA5"/>
      <c r="WCB5"/>
      <c r="WCC5"/>
      <c r="WCD5"/>
      <c r="WCE5"/>
      <c r="WCF5"/>
      <c r="WCG5"/>
      <c r="WCH5"/>
      <c r="WCI5"/>
      <c r="WCJ5"/>
      <c r="WCK5"/>
      <c r="WCL5"/>
      <c r="WCM5"/>
      <c r="WCN5"/>
      <c r="WCO5"/>
      <c r="WCP5"/>
      <c r="WCQ5"/>
      <c r="WCR5"/>
      <c r="WCS5"/>
      <c r="WCT5"/>
      <c r="WCU5"/>
      <c r="WCV5"/>
      <c r="WCW5"/>
      <c r="WCX5"/>
      <c r="WCY5"/>
      <c r="WCZ5"/>
      <c r="WDA5"/>
      <c r="WDB5"/>
      <c r="WDC5"/>
      <c r="WDD5"/>
      <c r="WDE5"/>
      <c r="WDF5"/>
      <c r="WDG5"/>
      <c r="WDH5"/>
      <c r="WDI5"/>
      <c r="WDJ5"/>
      <c r="WDK5"/>
      <c r="WDL5"/>
      <c r="WDM5"/>
      <c r="WDN5"/>
      <c r="WDO5"/>
      <c r="WDP5"/>
      <c r="WDQ5"/>
      <c r="WDR5"/>
      <c r="WDS5"/>
      <c r="WDT5"/>
      <c r="WDU5"/>
      <c r="WDV5"/>
      <c r="WDW5"/>
      <c r="WDX5"/>
      <c r="WDY5"/>
      <c r="WDZ5"/>
      <c r="WEA5"/>
      <c r="WEB5"/>
      <c r="WEC5"/>
      <c r="WED5"/>
      <c r="WEE5"/>
      <c r="WEF5"/>
      <c r="WEG5"/>
      <c r="WEH5"/>
      <c r="WEI5"/>
      <c r="WEJ5"/>
      <c r="WEK5"/>
      <c r="WEL5"/>
      <c r="WEM5"/>
      <c r="WEN5"/>
      <c r="WEO5"/>
      <c r="WEP5"/>
      <c r="WEQ5"/>
      <c r="WER5"/>
      <c r="WES5"/>
      <c r="WET5"/>
      <c r="WEU5"/>
      <c r="WEV5"/>
      <c r="WEW5"/>
      <c r="WEX5"/>
      <c r="WEY5"/>
      <c r="WEZ5"/>
      <c r="WFA5"/>
      <c r="WFB5"/>
      <c r="WFC5"/>
      <c r="WFD5"/>
      <c r="WFE5"/>
      <c r="WFF5"/>
      <c r="WFG5"/>
      <c r="WFH5"/>
      <c r="WFI5"/>
      <c r="WFJ5"/>
      <c r="WFK5"/>
      <c r="WFL5"/>
      <c r="WFM5"/>
      <c r="WFN5"/>
      <c r="WFO5"/>
      <c r="WFP5"/>
      <c r="WFQ5"/>
      <c r="WFR5"/>
      <c r="WFS5"/>
      <c r="WFT5"/>
      <c r="WFU5"/>
      <c r="WFV5"/>
      <c r="WFW5"/>
      <c r="WFX5"/>
      <c r="WFY5"/>
      <c r="WFZ5"/>
      <c r="WGA5"/>
      <c r="WGB5"/>
      <c r="WGC5"/>
      <c r="WGD5"/>
      <c r="WGE5"/>
      <c r="WGF5"/>
      <c r="WGG5"/>
      <c r="WGH5"/>
      <c r="WGI5"/>
      <c r="WGJ5"/>
      <c r="WGK5"/>
      <c r="WGL5"/>
      <c r="WGM5"/>
      <c r="WGN5"/>
      <c r="WGO5"/>
      <c r="WGP5"/>
      <c r="WGQ5"/>
      <c r="WGR5"/>
      <c r="WGS5"/>
      <c r="WGT5"/>
      <c r="WGU5"/>
      <c r="WGV5"/>
      <c r="WGW5"/>
      <c r="WGX5"/>
      <c r="WGY5"/>
      <c r="WGZ5"/>
      <c r="WHA5"/>
      <c r="WHB5"/>
      <c r="WHC5"/>
      <c r="WHD5"/>
      <c r="WHE5"/>
      <c r="WHF5"/>
      <c r="WHG5"/>
      <c r="WHH5"/>
      <c r="WHI5"/>
      <c r="WHJ5"/>
      <c r="WHK5"/>
      <c r="WHL5"/>
      <c r="WHM5"/>
      <c r="WHN5"/>
      <c r="WHO5"/>
      <c r="WHP5"/>
      <c r="WHQ5"/>
      <c r="WHR5"/>
      <c r="WHS5"/>
      <c r="WHT5"/>
      <c r="WHU5"/>
      <c r="WHV5"/>
      <c r="WHW5"/>
      <c r="WHX5"/>
      <c r="WHY5"/>
      <c r="WHZ5"/>
      <c r="WIA5"/>
      <c r="WIB5"/>
      <c r="WIC5"/>
      <c r="WID5"/>
      <c r="WIE5"/>
      <c r="WIF5"/>
      <c r="WIG5"/>
      <c r="WIH5"/>
      <c r="WII5"/>
      <c r="WIJ5"/>
      <c r="WIK5"/>
      <c r="WIL5"/>
      <c r="WIM5"/>
      <c r="WIN5"/>
      <c r="WIO5"/>
      <c r="WIP5"/>
      <c r="WIQ5"/>
      <c r="WIR5"/>
      <c r="WIS5"/>
      <c r="WIT5"/>
      <c r="WIU5"/>
      <c r="WIV5"/>
      <c r="WIW5"/>
      <c r="WIX5"/>
      <c r="WIY5"/>
      <c r="WIZ5"/>
      <c r="WJA5"/>
      <c r="WJB5"/>
      <c r="WJC5"/>
      <c r="WJD5"/>
      <c r="WJE5"/>
      <c r="WJF5"/>
      <c r="WJG5"/>
      <c r="WJH5"/>
      <c r="WJI5"/>
      <c r="WJJ5"/>
      <c r="WJK5"/>
      <c r="WJL5"/>
      <c r="WJM5"/>
      <c r="WJN5"/>
      <c r="WJO5"/>
      <c r="WJP5"/>
      <c r="WJQ5"/>
      <c r="WJR5"/>
      <c r="WJS5"/>
      <c r="WJT5"/>
      <c r="WJU5"/>
      <c r="WJV5"/>
      <c r="WJW5"/>
      <c r="WJX5"/>
      <c r="WJY5"/>
      <c r="WJZ5"/>
      <c r="WKA5"/>
      <c r="WKB5"/>
      <c r="WKC5"/>
      <c r="WKD5"/>
      <c r="WKE5"/>
      <c r="WKF5"/>
      <c r="WKG5"/>
      <c r="WKH5"/>
      <c r="WKI5"/>
      <c r="WKJ5"/>
      <c r="WKK5"/>
      <c r="WKL5"/>
      <c r="WKM5"/>
      <c r="WKN5"/>
      <c r="WKO5"/>
      <c r="WKP5"/>
      <c r="WKQ5"/>
      <c r="WKR5"/>
      <c r="WKS5"/>
      <c r="WKT5"/>
      <c r="WKU5"/>
      <c r="WKV5"/>
      <c r="WKW5"/>
      <c r="WKX5"/>
      <c r="WKY5"/>
      <c r="WKZ5"/>
      <c r="WLA5"/>
      <c r="WLB5"/>
      <c r="WLC5"/>
      <c r="WLD5"/>
      <c r="WLE5"/>
      <c r="WLF5"/>
      <c r="WLG5"/>
      <c r="WLH5"/>
      <c r="WLI5"/>
      <c r="WLJ5"/>
      <c r="WLK5"/>
      <c r="WLL5"/>
      <c r="WLM5"/>
      <c r="WLN5"/>
      <c r="WLO5"/>
      <c r="WLP5"/>
      <c r="WLQ5"/>
      <c r="WLR5"/>
      <c r="WLS5"/>
      <c r="WLT5"/>
      <c r="WLU5"/>
      <c r="WLV5"/>
      <c r="WLW5"/>
      <c r="WLX5"/>
      <c r="WLY5"/>
      <c r="WLZ5"/>
      <c r="WMA5"/>
      <c r="WMB5"/>
      <c r="WMC5"/>
      <c r="WMD5"/>
      <c r="WME5"/>
      <c r="WMF5"/>
      <c r="WMG5"/>
      <c r="WMH5"/>
      <c r="WMI5"/>
      <c r="WMJ5"/>
      <c r="WMK5"/>
      <c r="WML5"/>
      <c r="WMM5"/>
      <c r="WMN5"/>
      <c r="WMO5"/>
      <c r="WMP5"/>
      <c r="WMQ5"/>
      <c r="WMR5"/>
      <c r="WMS5"/>
      <c r="WMT5"/>
      <c r="WMU5"/>
      <c r="WMV5"/>
      <c r="WMW5"/>
      <c r="WMX5"/>
      <c r="WMY5"/>
      <c r="WMZ5"/>
      <c r="WNA5"/>
      <c r="WNB5"/>
      <c r="WNC5"/>
      <c r="WND5"/>
      <c r="WNE5"/>
      <c r="WNF5"/>
      <c r="WNG5"/>
      <c r="WNH5"/>
      <c r="WNI5"/>
      <c r="WNJ5"/>
      <c r="WNK5"/>
      <c r="WNL5"/>
      <c r="WNM5"/>
      <c r="WNN5"/>
      <c r="WNO5"/>
      <c r="WNP5"/>
      <c r="WNQ5"/>
      <c r="WNR5"/>
      <c r="WNS5"/>
      <c r="WNT5"/>
      <c r="WNU5"/>
      <c r="WNV5"/>
      <c r="WNW5"/>
      <c r="WNX5"/>
      <c r="WNY5"/>
      <c r="WNZ5"/>
      <c r="WOA5"/>
      <c r="WOB5"/>
      <c r="WOC5"/>
      <c r="WOD5"/>
      <c r="WOE5"/>
      <c r="WOF5"/>
      <c r="WOG5"/>
      <c r="WOH5"/>
      <c r="WOI5"/>
      <c r="WOJ5"/>
      <c r="WOK5"/>
      <c r="WOL5"/>
      <c r="WOM5"/>
      <c r="WON5"/>
      <c r="WOO5"/>
      <c r="WOP5"/>
      <c r="WOQ5"/>
      <c r="WOR5"/>
      <c r="WOS5"/>
      <c r="WOT5"/>
      <c r="WOU5"/>
      <c r="WOV5"/>
      <c r="WOW5"/>
      <c r="WOX5"/>
      <c r="WOY5"/>
      <c r="WOZ5"/>
      <c r="WPA5"/>
      <c r="WPB5"/>
      <c r="WPC5"/>
      <c r="WPD5"/>
      <c r="WPE5"/>
      <c r="WPF5"/>
      <c r="WPG5"/>
      <c r="WPH5"/>
      <c r="WPI5"/>
      <c r="WPJ5"/>
      <c r="WPK5"/>
      <c r="WPL5"/>
      <c r="WPM5"/>
      <c r="WPN5"/>
      <c r="WPO5"/>
      <c r="WPP5"/>
      <c r="WPQ5"/>
      <c r="WPR5"/>
      <c r="WPS5"/>
      <c r="WPT5"/>
      <c r="WPU5"/>
      <c r="WPV5"/>
      <c r="WPW5"/>
      <c r="WPX5"/>
      <c r="WPY5"/>
      <c r="WPZ5"/>
      <c r="WQA5"/>
      <c r="WQB5"/>
      <c r="WQC5"/>
      <c r="WQD5"/>
      <c r="WQE5"/>
      <c r="WQF5"/>
      <c r="WQG5"/>
      <c r="WQH5"/>
      <c r="WQI5"/>
      <c r="WQJ5"/>
      <c r="WQK5"/>
      <c r="WQL5"/>
      <c r="WQM5"/>
      <c r="WQN5"/>
      <c r="WQO5"/>
      <c r="WQP5"/>
      <c r="WQQ5"/>
      <c r="WQR5"/>
      <c r="WQS5"/>
      <c r="WQT5"/>
      <c r="WQU5"/>
      <c r="WQV5"/>
      <c r="WQW5"/>
      <c r="WQX5"/>
      <c r="WQY5"/>
      <c r="WQZ5"/>
      <c r="WRA5"/>
      <c r="WRB5"/>
      <c r="WRC5"/>
      <c r="WRD5"/>
      <c r="WRE5"/>
      <c r="WRF5"/>
      <c r="WRG5"/>
      <c r="WRH5"/>
      <c r="WRI5"/>
      <c r="WRJ5"/>
      <c r="WRK5"/>
      <c r="WRL5"/>
      <c r="WRM5"/>
      <c r="WRN5"/>
      <c r="WRO5"/>
      <c r="WRP5"/>
      <c r="WRQ5"/>
      <c r="WRR5"/>
      <c r="WRS5"/>
      <c r="WRT5"/>
      <c r="WRU5"/>
      <c r="WRV5"/>
      <c r="WRW5"/>
      <c r="WRX5"/>
      <c r="WRY5"/>
      <c r="WRZ5"/>
      <c r="WSA5"/>
      <c r="WSB5"/>
      <c r="WSC5"/>
      <c r="WSD5"/>
      <c r="WSE5"/>
      <c r="WSF5"/>
      <c r="WSG5"/>
      <c r="WSH5"/>
      <c r="WSI5"/>
      <c r="WSJ5"/>
      <c r="WSK5"/>
      <c r="WSL5"/>
      <c r="WSM5"/>
      <c r="WSN5"/>
      <c r="WSO5"/>
      <c r="WSP5"/>
      <c r="WSQ5"/>
      <c r="WSR5"/>
      <c r="WSS5"/>
      <c r="WST5"/>
      <c r="WSU5"/>
      <c r="WSV5"/>
      <c r="WSW5"/>
      <c r="WSX5"/>
      <c r="WSY5"/>
      <c r="WSZ5"/>
      <c r="WTA5"/>
      <c r="WTB5"/>
      <c r="WTC5"/>
      <c r="WTD5"/>
      <c r="WTE5"/>
      <c r="WTF5"/>
      <c r="WTG5"/>
      <c r="WTH5"/>
      <c r="WTI5"/>
      <c r="WTJ5"/>
      <c r="WTK5"/>
      <c r="WTL5"/>
      <c r="WTM5"/>
      <c r="WTN5"/>
      <c r="WTO5"/>
      <c r="WTP5"/>
      <c r="WTQ5"/>
      <c r="WTR5"/>
      <c r="WTS5"/>
      <c r="WTT5"/>
      <c r="WTU5"/>
      <c r="WTV5"/>
      <c r="WTW5"/>
      <c r="WTX5"/>
      <c r="WTY5"/>
      <c r="WTZ5"/>
      <c r="WUA5"/>
      <c r="WUB5"/>
      <c r="WUC5"/>
      <c r="WUD5"/>
      <c r="WUE5"/>
      <c r="WUF5"/>
      <c r="WUG5"/>
      <c r="WUH5"/>
      <c r="WUI5"/>
      <c r="WUJ5"/>
      <c r="WUK5"/>
      <c r="WUL5"/>
      <c r="WUM5"/>
      <c r="WUN5"/>
      <c r="WUO5"/>
      <c r="WUP5"/>
      <c r="WUQ5"/>
      <c r="WUR5"/>
      <c r="WUS5"/>
      <c r="WUT5"/>
      <c r="WUU5"/>
      <c r="WUV5"/>
      <c r="WUW5"/>
      <c r="WUX5"/>
      <c r="WUY5"/>
      <c r="WUZ5"/>
      <c r="WVA5"/>
      <c r="WVB5"/>
      <c r="WVC5"/>
      <c r="WVD5"/>
      <c r="WVE5"/>
      <c r="WVF5"/>
      <c r="WVG5"/>
      <c r="WVH5"/>
      <c r="WVI5"/>
      <c r="WVJ5"/>
      <c r="WVK5"/>
      <c r="WVL5"/>
      <c r="WVM5"/>
      <c r="WVN5"/>
      <c r="WVO5"/>
      <c r="WVP5"/>
      <c r="WVQ5"/>
      <c r="WVR5"/>
      <c r="WVS5"/>
      <c r="WVT5"/>
      <c r="WVU5"/>
      <c r="WVV5"/>
      <c r="WVW5"/>
      <c r="WVX5"/>
      <c r="WVY5"/>
      <c r="WVZ5"/>
      <c r="WWA5"/>
      <c r="WWB5"/>
      <c r="WWC5"/>
      <c r="WWD5"/>
      <c r="WWE5"/>
      <c r="WWF5"/>
      <c r="WWG5"/>
      <c r="WWH5"/>
      <c r="WWI5"/>
      <c r="WWJ5"/>
      <c r="WWK5"/>
      <c r="WWL5"/>
      <c r="WWM5"/>
      <c r="WWN5"/>
      <c r="WWO5"/>
      <c r="WWP5"/>
      <c r="WWQ5"/>
      <c r="WWR5"/>
      <c r="WWS5"/>
      <c r="WWT5"/>
      <c r="WWU5"/>
      <c r="WWV5"/>
      <c r="WWW5"/>
      <c r="WWX5"/>
      <c r="WWY5"/>
      <c r="WWZ5"/>
      <c r="WXA5"/>
      <c r="WXB5"/>
      <c r="WXC5"/>
      <c r="WXD5"/>
      <c r="WXE5"/>
      <c r="WXF5"/>
      <c r="WXG5"/>
      <c r="WXH5"/>
      <c r="WXI5"/>
      <c r="WXJ5"/>
      <c r="WXK5"/>
      <c r="WXL5"/>
      <c r="WXM5"/>
      <c r="WXN5"/>
      <c r="WXO5"/>
      <c r="WXP5"/>
      <c r="WXQ5"/>
      <c r="WXR5"/>
      <c r="WXS5"/>
      <c r="WXT5"/>
      <c r="WXU5"/>
      <c r="WXV5"/>
      <c r="WXW5"/>
      <c r="WXX5"/>
      <c r="WXY5"/>
      <c r="WXZ5"/>
      <c r="WYA5"/>
      <c r="WYB5"/>
      <c r="WYC5"/>
      <c r="WYD5"/>
      <c r="WYE5"/>
      <c r="WYF5"/>
      <c r="WYG5"/>
      <c r="WYH5"/>
      <c r="WYI5"/>
      <c r="WYJ5"/>
      <c r="WYK5"/>
      <c r="WYL5"/>
      <c r="WYM5"/>
      <c r="WYN5"/>
      <c r="WYO5"/>
      <c r="WYP5"/>
      <c r="WYQ5"/>
      <c r="WYR5"/>
      <c r="WYS5"/>
      <c r="WYT5"/>
      <c r="WYU5"/>
      <c r="WYV5"/>
      <c r="WYW5"/>
      <c r="WYX5"/>
      <c r="WYY5"/>
      <c r="WYZ5"/>
      <c r="WZA5"/>
      <c r="WZB5"/>
      <c r="WZC5"/>
      <c r="WZD5"/>
      <c r="WZE5"/>
      <c r="WZF5"/>
      <c r="WZG5"/>
      <c r="WZH5"/>
      <c r="WZI5"/>
      <c r="WZJ5"/>
      <c r="WZK5"/>
      <c r="WZL5"/>
      <c r="WZM5"/>
      <c r="WZN5"/>
      <c r="WZO5"/>
      <c r="WZP5"/>
      <c r="WZQ5"/>
      <c r="WZR5"/>
      <c r="WZS5"/>
      <c r="WZT5"/>
      <c r="WZU5"/>
      <c r="WZV5"/>
      <c r="WZW5"/>
      <c r="WZX5"/>
      <c r="WZY5"/>
      <c r="WZZ5"/>
      <c r="XAA5"/>
      <c r="XAB5"/>
      <c r="XAC5"/>
      <c r="XAD5"/>
      <c r="XAE5"/>
      <c r="XAF5"/>
      <c r="XAG5"/>
      <c r="XAH5"/>
      <c r="XAI5"/>
      <c r="XAJ5"/>
      <c r="XAK5"/>
      <c r="XAL5"/>
      <c r="XAM5"/>
      <c r="XAN5"/>
      <c r="XAO5"/>
      <c r="XAP5"/>
      <c r="XAQ5"/>
      <c r="XAR5"/>
      <c r="XAS5"/>
      <c r="XAT5"/>
      <c r="XAU5"/>
      <c r="XAV5"/>
      <c r="XAW5"/>
      <c r="XAX5"/>
      <c r="XAY5"/>
      <c r="XAZ5"/>
      <c r="XBA5"/>
      <c r="XBB5"/>
      <c r="XBC5"/>
      <c r="XBD5"/>
      <c r="XBE5"/>
      <c r="XBF5"/>
      <c r="XBG5"/>
      <c r="XBH5"/>
      <c r="XBI5"/>
      <c r="XBJ5"/>
      <c r="XBK5"/>
      <c r="XBL5"/>
      <c r="XBM5"/>
      <c r="XBN5"/>
      <c r="XBO5"/>
      <c r="XBP5"/>
      <c r="XBQ5"/>
      <c r="XBR5"/>
      <c r="XBS5"/>
      <c r="XBT5"/>
      <c r="XBU5"/>
      <c r="XBV5"/>
      <c r="XBW5"/>
      <c r="XBX5"/>
      <c r="XBY5"/>
      <c r="XBZ5"/>
      <c r="XCA5"/>
      <c r="XCB5"/>
      <c r="XCC5"/>
      <c r="XCD5"/>
      <c r="XCE5"/>
      <c r="XCF5"/>
      <c r="XCG5"/>
      <c r="XCH5"/>
      <c r="XCI5"/>
      <c r="XCJ5"/>
      <c r="XCK5"/>
      <c r="XCL5"/>
      <c r="XCM5"/>
      <c r="XCN5"/>
      <c r="XCO5"/>
      <c r="XCP5"/>
      <c r="XCQ5"/>
      <c r="XCR5"/>
      <c r="XCS5"/>
      <c r="XCT5"/>
      <c r="XCU5"/>
      <c r="XCV5"/>
      <c r="XCW5"/>
      <c r="XCX5"/>
      <c r="XCY5"/>
      <c r="XCZ5"/>
      <c r="XDA5"/>
      <c r="XDB5"/>
      <c r="XDC5"/>
      <c r="XDD5"/>
      <c r="XDE5"/>
      <c r="XDF5"/>
      <c r="XDG5"/>
      <c r="XDH5"/>
      <c r="XDI5"/>
      <c r="XDJ5"/>
      <c r="XDK5"/>
      <c r="XDL5"/>
      <c r="XDM5"/>
      <c r="XDN5"/>
      <c r="XDO5"/>
      <c r="XDP5"/>
      <c r="XDQ5"/>
      <c r="XDR5"/>
      <c r="XDS5"/>
      <c r="XDT5"/>
      <c r="XDU5"/>
      <c r="XDV5"/>
      <c r="XDW5"/>
      <c r="XDX5"/>
      <c r="XDY5"/>
      <c r="XDZ5"/>
      <c r="XEA5"/>
      <c r="XEB5"/>
      <c r="XEC5"/>
      <c r="XED5"/>
      <c r="XEE5"/>
      <c r="XEF5"/>
      <c r="XEG5"/>
      <c r="XEH5"/>
      <c r="XEI5"/>
      <c r="XEJ5"/>
      <c r="XEK5"/>
      <c r="XEL5"/>
      <c r="XEM5"/>
      <c r="XEN5"/>
      <c r="XEO5"/>
      <c r="XEP5"/>
      <c r="XEQ5"/>
      <c r="XER5"/>
      <c r="XES5"/>
      <c r="XET5"/>
      <c r="XEU5"/>
      <c r="XEV5"/>
      <c r="XEW5"/>
      <c r="XEX5"/>
      <c r="XEY5"/>
      <c r="XEZ5"/>
      <c r="XFA5"/>
      <c r="XFB5"/>
      <c r="XFC5"/>
    </row>
    <row r="6" spans="2:16383" s="89" customFormat="1" ht="49.5" customHeight="1" x14ac:dyDescent="0.25">
      <c r="B6" s="90" t="s">
        <v>381</v>
      </c>
      <c r="C6" s="70"/>
      <c r="D6" s="70"/>
      <c r="E6" s="70"/>
      <c r="F6" s="70"/>
      <c r="G6" s="70"/>
      <c r="H6" s="70"/>
      <c r="I6" s="70"/>
      <c r="J6" s="70"/>
      <c r="K6" s="70"/>
      <c r="L6" s="70"/>
      <c r="M6" s="70"/>
      <c r="N6" s="70"/>
      <c r="O6" s="70"/>
      <c r="P6" s="70"/>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c r="IW6"/>
      <c r="IX6"/>
      <c r="IY6"/>
      <c r="IZ6"/>
      <c r="JA6"/>
      <c r="JB6"/>
      <c r="JC6"/>
      <c r="JD6"/>
      <c r="JE6"/>
      <c r="JF6"/>
      <c r="JG6"/>
      <c r="JH6"/>
      <c r="JI6"/>
      <c r="JJ6"/>
      <c r="JK6"/>
      <c r="JL6"/>
      <c r="JM6"/>
      <c r="JN6"/>
      <c r="JO6"/>
      <c r="JP6"/>
      <c r="JQ6"/>
      <c r="JR6"/>
      <c r="JS6"/>
      <c r="JT6"/>
      <c r="JU6"/>
      <c r="JV6"/>
      <c r="JW6"/>
      <c r="JX6"/>
      <c r="JY6"/>
      <c r="JZ6"/>
      <c r="KA6"/>
      <c r="KB6"/>
      <c r="KC6"/>
      <c r="KD6"/>
      <c r="KE6"/>
      <c r="KF6"/>
      <c r="KG6"/>
      <c r="KH6"/>
      <c r="KI6"/>
      <c r="KJ6"/>
      <c r="KK6"/>
      <c r="KL6"/>
      <c r="KM6"/>
      <c r="KN6"/>
      <c r="KO6"/>
      <c r="KP6"/>
      <c r="KQ6"/>
      <c r="KR6"/>
      <c r="KS6"/>
      <c r="KT6"/>
      <c r="KU6"/>
      <c r="KV6"/>
      <c r="KW6"/>
      <c r="KX6"/>
      <c r="KY6"/>
      <c r="KZ6"/>
      <c r="LA6"/>
      <c r="LB6"/>
      <c r="LC6"/>
      <c r="LD6"/>
      <c r="LE6"/>
      <c r="LF6"/>
      <c r="LG6"/>
      <c r="LH6"/>
      <c r="LI6"/>
      <c r="LJ6"/>
      <c r="LK6"/>
      <c r="LL6"/>
      <c r="LM6"/>
      <c r="LN6"/>
      <c r="LO6"/>
      <c r="LP6"/>
      <c r="LQ6"/>
      <c r="LR6"/>
      <c r="LS6"/>
      <c r="LT6"/>
      <c r="LU6"/>
      <c r="LV6"/>
      <c r="LW6"/>
      <c r="LX6"/>
      <c r="LY6"/>
      <c r="LZ6"/>
      <c r="MA6"/>
      <c r="MB6"/>
      <c r="MC6"/>
      <c r="MD6"/>
      <c r="ME6"/>
      <c r="MF6"/>
      <c r="MG6"/>
      <c r="MH6"/>
      <c r="MI6"/>
      <c r="MJ6"/>
      <c r="MK6"/>
      <c r="ML6"/>
      <c r="MM6"/>
      <c r="MN6"/>
      <c r="MO6"/>
      <c r="MP6"/>
      <c r="MQ6"/>
      <c r="MR6"/>
      <c r="MS6"/>
      <c r="MT6"/>
      <c r="MU6"/>
      <c r="MV6"/>
      <c r="MW6"/>
      <c r="MX6"/>
      <c r="MY6"/>
      <c r="MZ6"/>
      <c r="NA6"/>
      <c r="NB6"/>
      <c r="NC6"/>
      <c r="ND6"/>
      <c r="NE6"/>
      <c r="NF6"/>
      <c r="NG6"/>
      <c r="NH6"/>
      <c r="NI6"/>
      <c r="NJ6"/>
      <c r="NK6"/>
      <c r="NL6"/>
      <c r="NM6"/>
      <c r="NN6"/>
      <c r="NO6"/>
      <c r="NP6"/>
      <c r="NQ6"/>
      <c r="NR6"/>
      <c r="NS6"/>
      <c r="NT6"/>
      <c r="NU6"/>
      <c r="NV6"/>
      <c r="NW6"/>
      <c r="NX6"/>
      <c r="NY6"/>
      <c r="NZ6"/>
      <c r="OA6"/>
      <c r="OB6"/>
      <c r="OC6"/>
      <c r="OD6"/>
      <c r="OE6"/>
      <c r="OF6"/>
      <c r="OG6"/>
      <c r="OH6"/>
      <c r="OI6"/>
      <c r="OJ6"/>
      <c r="OK6"/>
      <c r="OL6"/>
      <c r="OM6"/>
      <c r="ON6"/>
      <c r="OO6"/>
      <c r="OP6"/>
      <c r="OQ6"/>
      <c r="OR6"/>
      <c r="OS6"/>
      <c r="OT6"/>
      <c r="OU6"/>
      <c r="OV6"/>
      <c r="OW6"/>
      <c r="OX6"/>
      <c r="OY6"/>
      <c r="OZ6"/>
      <c r="PA6"/>
      <c r="PB6"/>
      <c r="PC6"/>
      <c r="PD6"/>
      <c r="PE6"/>
      <c r="PF6"/>
      <c r="PG6"/>
      <c r="PH6"/>
      <c r="PI6"/>
      <c r="PJ6"/>
      <c r="PK6"/>
      <c r="PL6"/>
      <c r="PM6"/>
      <c r="PN6"/>
      <c r="PO6"/>
      <c r="PP6"/>
      <c r="PQ6"/>
      <c r="PR6"/>
      <c r="PS6"/>
      <c r="PT6"/>
      <c r="PU6"/>
      <c r="PV6"/>
      <c r="PW6"/>
      <c r="PX6"/>
      <c r="PY6"/>
      <c r="PZ6"/>
      <c r="QA6"/>
      <c r="QB6"/>
      <c r="QC6"/>
      <c r="QD6"/>
      <c r="QE6"/>
      <c r="QF6"/>
      <c r="QG6"/>
      <c r="QH6"/>
      <c r="QI6"/>
      <c r="QJ6"/>
      <c r="QK6"/>
      <c r="QL6"/>
      <c r="QM6"/>
      <c r="QN6"/>
      <c r="QO6"/>
      <c r="QP6"/>
      <c r="QQ6"/>
      <c r="QR6"/>
      <c r="QS6"/>
      <c r="QT6"/>
      <c r="QU6"/>
      <c r="QV6"/>
      <c r="QW6"/>
      <c r="QX6"/>
      <c r="QY6"/>
      <c r="QZ6"/>
      <c r="RA6"/>
      <c r="RB6"/>
      <c r="RC6"/>
      <c r="RD6"/>
      <c r="RE6"/>
      <c r="RF6"/>
      <c r="RG6"/>
      <c r="RH6"/>
      <c r="RI6"/>
      <c r="RJ6"/>
      <c r="RK6"/>
      <c r="RL6"/>
      <c r="RM6"/>
      <c r="RN6"/>
      <c r="RO6"/>
      <c r="RP6"/>
      <c r="RQ6"/>
      <c r="RR6"/>
      <c r="RS6"/>
      <c r="RT6"/>
      <c r="RU6"/>
      <c r="RV6"/>
      <c r="RW6"/>
      <c r="RX6"/>
      <c r="RY6"/>
      <c r="RZ6"/>
      <c r="SA6"/>
      <c r="SB6"/>
      <c r="SC6"/>
      <c r="SD6"/>
      <c r="SE6"/>
      <c r="SF6"/>
      <c r="SG6"/>
      <c r="SH6"/>
      <c r="SI6"/>
      <c r="SJ6"/>
      <c r="SK6"/>
      <c r="SL6"/>
      <c r="SM6"/>
      <c r="SN6"/>
      <c r="SO6"/>
      <c r="SP6"/>
      <c r="SQ6"/>
      <c r="SR6"/>
      <c r="SS6"/>
      <c r="ST6"/>
      <c r="SU6"/>
      <c r="SV6"/>
      <c r="SW6"/>
      <c r="SX6"/>
      <c r="SY6"/>
      <c r="SZ6"/>
      <c r="TA6"/>
      <c r="TB6"/>
      <c r="TC6"/>
      <c r="TD6"/>
      <c r="TE6"/>
      <c r="TF6"/>
      <c r="TG6"/>
      <c r="TH6"/>
      <c r="TI6"/>
      <c r="TJ6"/>
      <c r="TK6"/>
      <c r="TL6"/>
      <c r="TM6"/>
      <c r="TN6"/>
      <c r="TO6"/>
      <c r="TP6"/>
      <c r="TQ6"/>
      <c r="TR6"/>
      <c r="TS6"/>
      <c r="TT6"/>
      <c r="TU6"/>
      <c r="TV6"/>
      <c r="TW6"/>
      <c r="TX6"/>
      <c r="TY6"/>
      <c r="TZ6"/>
      <c r="UA6"/>
      <c r="UB6"/>
      <c r="UC6"/>
      <c r="UD6"/>
      <c r="UE6"/>
      <c r="UF6"/>
      <c r="UG6"/>
      <c r="UH6"/>
      <c r="UI6"/>
      <c r="UJ6"/>
      <c r="UK6"/>
      <c r="UL6"/>
      <c r="UM6"/>
      <c r="UN6"/>
      <c r="UO6"/>
      <c r="UP6"/>
      <c r="UQ6"/>
      <c r="UR6"/>
      <c r="US6"/>
      <c r="UT6"/>
      <c r="UU6"/>
      <c r="UV6"/>
      <c r="UW6"/>
      <c r="UX6"/>
      <c r="UY6"/>
      <c r="UZ6"/>
      <c r="VA6"/>
      <c r="VB6"/>
      <c r="VC6"/>
      <c r="VD6"/>
      <c r="VE6"/>
      <c r="VF6"/>
      <c r="VG6"/>
      <c r="VH6"/>
      <c r="VI6"/>
      <c r="VJ6"/>
      <c r="VK6"/>
      <c r="VL6"/>
      <c r="VM6"/>
      <c r="VN6"/>
      <c r="VO6"/>
      <c r="VP6"/>
      <c r="VQ6"/>
      <c r="VR6"/>
      <c r="VS6"/>
      <c r="VT6"/>
      <c r="VU6"/>
      <c r="VV6"/>
      <c r="VW6"/>
      <c r="VX6"/>
      <c r="VY6"/>
      <c r="VZ6"/>
      <c r="WA6"/>
      <c r="WB6"/>
      <c r="WC6"/>
      <c r="WD6"/>
      <c r="WE6"/>
      <c r="WF6"/>
      <c r="WG6"/>
      <c r="WH6"/>
      <c r="WI6"/>
      <c r="WJ6"/>
      <c r="WK6"/>
      <c r="WL6"/>
      <c r="WM6"/>
      <c r="WN6"/>
      <c r="WO6"/>
      <c r="WP6"/>
      <c r="WQ6"/>
      <c r="WR6"/>
      <c r="WS6"/>
      <c r="WT6"/>
      <c r="WU6"/>
      <c r="WV6"/>
      <c r="WW6"/>
      <c r="WX6"/>
      <c r="WY6"/>
      <c r="WZ6"/>
      <c r="XA6"/>
      <c r="XB6"/>
      <c r="XC6"/>
      <c r="XD6"/>
      <c r="XE6"/>
      <c r="XF6"/>
      <c r="XG6"/>
      <c r="XH6"/>
      <c r="XI6"/>
      <c r="XJ6"/>
      <c r="XK6"/>
      <c r="XL6"/>
      <c r="XM6"/>
      <c r="XN6"/>
      <c r="XO6"/>
      <c r="XP6"/>
      <c r="XQ6"/>
      <c r="XR6"/>
      <c r="XS6"/>
      <c r="XT6"/>
      <c r="XU6"/>
      <c r="XV6"/>
      <c r="XW6"/>
      <c r="XX6"/>
      <c r="XY6"/>
      <c r="XZ6"/>
      <c r="YA6"/>
      <c r="YB6"/>
      <c r="YC6"/>
      <c r="YD6"/>
      <c r="YE6"/>
      <c r="YF6"/>
      <c r="YG6"/>
      <c r="YH6"/>
      <c r="YI6"/>
      <c r="YJ6"/>
      <c r="YK6"/>
      <c r="YL6"/>
      <c r="YM6"/>
      <c r="YN6"/>
      <c r="YO6"/>
      <c r="YP6"/>
      <c r="YQ6"/>
      <c r="YR6"/>
      <c r="YS6"/>
      <c r="YT6"/>
      <c r="YU6"/>
      <c r="YV6"/>
      <c r="YW6"/>
      <c r="YX6"/>
      <c r="YY6"/>
      <c r="YZ6"/>
      <c r="ZA6"/>
      <c r="ZB6"/>
      <c r="ZC6"/>
      <c r="ZD6"/>
      <c r="ZE6"/>
      <c r="ZF6"/>
      <c r="ZG6"/>
      <c r="ZH6"/>
      <c r="ZI6"/>
      <c r="ZJ6"/>
      <c r="ZK6"/>
      <c r="ZL6"/>
      <c r="ZM6"/>
      <c r="ZN6"/>
      <c r="ZO6"/>
      <c r="ZP6"/>
      <c r="ZQ6"/>
      <c r="ZR6"/>
      <c r="ZS6"/>
      <c r="ZT6"/>
      <c r="ZU6"/>
      <c r="ZV6"/>
      <c r="ZW6"/>
      <c r="ZX6"/>
      <c r="ZY6"/>
      <c r="ZZ6"/>
      <c r="AAA6"/>
      <c r="AAB6"/>
      <c r="AAC6"/>
      <c r="AAD6"/>
      <c r="AAE6"/>
      <c r="AAF6"/>
      <c r="AAG6"/>
      <c r="AAH6"/>
      <c r="AAI6"/>
      <c r="AAJ6"/>
      <c r="AAK6"/>
      <c r="AAL6"/>
      <c r="AAM6"/>
      <c r="AAN6"/>
      <c r="AAO6"/>
      <c r="AAP6"/>
      <c r="AAQ6"/>
      <c r="AAR6"/>
      <c r="AAS6"/>
      <c r="AAT6"/>
      <c r="AAU6"/>
      <c r="AAV6"/>
      <c r="AAW6"/>
      <c r="AAX6"/>
      <c r="AAY6"/>
      <c r="AAZ6"/>
      <c r="ABA6"/>
      <c r="ABB6"/>
      <c r="ABC6"/>
      <c r="ABD6"/>
      <c r="ABE6"/>
      <c r="ABF6"/>
      <c r="ABG6"/>
      <c r="ABH6"/>
      <c r="ABI6"/>
      <c r="ABJ6"/>
      <c r="ABK6"/>
      <c r="ABL6"/>
      <c r="ABM6"/>
      <c r="ABN6"/>
      <c r="ABO6"/>
      <c r="ABP6"/>
      <c r="ABQ6"/>
      <c r="ABR6"/>
      <c r="ABS6"/>
      <c r="ABT6"/>
      <c r="ABU6"/>
      <c r="ABV6"/>
      <c r="ABW6"/>
      <c r="ABX6"/>
      <c r="ABY6"/>
      <c r="ABZ6"/>
      <c r="ACA6"/>
      <c r="ACB6"/>
      <c r="ACC6"/>
      <c r="ACD6"/>
      <c r="ACE6"/>
      <c r="ACF6"/>
      <c r="ACG6"/>
      <c r="ACH6"/>
      <c r="ACI6"/>
      <c r="ACJ6"/>
      <c r="ACK6"/>
      <c r="ACL6"/>
      <c r="ACM6"/>
      <c r="ACN6"/>
      <c r="ACO6"/>
      <c r="ACP6"/>
      <c r="ACQ6"/>
      <c r="ACR6"/>
      <c r="ACS6"/>
      <c r="ACT6"/>
      <c r="ACU6"/>
      <c r="ACV6"/>
      <c r="ACW6"/>
      <c r="ACX6"/>
      <c r="ACY6"/>
      <c r="ACZ6"/>
      <c r="ADA6"/>
      <c r="ADB6"/>
      <c r="ADC6"/>
      <c r="ADD6"/>
      <c r="ADE6"/>
      <c r="ADF6"/>
      <c r="ADG6"/>
      <c r="ADH6"/>
      <c r="ADI6"/>
      <c r="ADJ6"/>
      <c r="ADK6"/>
      <c r="ADL6"/>
      <c r="ADM6"/>
      <c r="ADN6"/>
      <c r="ADO6"/>
      <c r="ADP6"/>
      <c r="ADQ6"/>
      <c r="ADR6"/>
      <c r="ADS6"/>
      <c r="ADT6"/>
      <c r="ADU6"/>
      <c r="ADV6"/>
      <c r="ADW6"/>
      <c r="ADX6"/>
      <c r="ADY6"/>
      <c r="ADZ6"/>
      <c r="AEA6"/>
      <c r="AEB6"/>
      <c r="AEC6"/>
      <c r="AED6"/>
      <c r="AEE6"/>
      <c r="AEF6"/>
      <c r="AEG6"/>
      <c r="AEH6"/>
      <c r="AEI6"/>
      <c r="AEJ6"/>
      <c r="AEK6"/>
      <c r="AEL6"/>
      <c r="AEM6"/>
      <c r="AEN6"/>
      <c r="AEO6"/>
      <c r="AEP6"/>
      <c r="AEQ6"/>
      <c r="AER6"/>
      <c r="AES6"/>
      <c r="AET6"/>
      <c r="AEU6"/>
      <c r="AEV6"/>
      <c r="AEW6"/>
      <c r="AEX6"/>
      <c r="AEY6"/>
      <c r="AEZ6"/>
      <c r="AFA6"/>
      <c r="AFB6"/>
      <c r="AFC6"/>
      <c r="AFD6"/>
      <c r="AFE6"/>
      <c r="AFF6"/>
      <c r="AFG6"/>
      <c r="AFH6"/>
      <c r="AFI6"/>
      <c r="AFJ6"/>
      <c r="AFK6"/>
      <c r="AFL6"/>
      <c r="AFM6"/>
      <c r="AFN6"/>
      <c r="AFO6"/>
      <c r="AFP6"/>
      <c r="AFQ6"/>
      <c r="AFR6"/>
      <c r="AFS6"/>
      <c r="AFT6"/>
      <c r="AFU6"/>
      <c r="AFV6"/>
      <c r="AFW6"/>
      <c r="AFX6"/>
      <c r="AFY6"/>
      <c r="AFZ6"/>
      <c r="AGA6"/>
      <c r="AGB6"/>
      <c r="AGC6"/>
      <c r="AGD6"/>
      <c r="AGE6"/>
      <c r="AGF6"/>
      <c r="AGG6"/>
      <c r="AGH6"/>
      <c r="AGI6"/>
      <c r="AGJ6"/>
      <c r="AGK6"/>
      <c r="AGL6"/>
      <c r="AGM6"/>
      <c r="AGN6"/>
      <c r="AGO6"/>
      <c r="AGP6"/>
      <c r="AGQ6"/>
      <c r="AGR6"/>
      <c r="AGS6"/>
      <c r="AGT6"/>
      <c r="AGU6"/>
      <c r="AGV6"/>
      <c r="AGW6"/>
      <c r="AGX6"/>
      <c r="AGY6"/>
      <c r="AGZ6"/>
      <c r="AHA6"/>
      <c r="AHB6"/>
      <c r="AHC6"/>
      <c r="AHD6"/>
      <c r="AHE6"/>
      <c r="AHF6"/>
      <c r="AHG6"/>
      <c r="AHH6"/>
      <c r="AHI6"/>
      <c r="AHJ6"/>
      <c r="AHK6"/>
      <c r="AHL6"/>
      <c r="AHM6"/>
      <c r="AHN6"/>
      <c r="AHO6"/>
      <c r="AHP6"/>
      <c r="AHQ6"/>
      <c r="AHR6"/>
      <c r="AHS6"/>
      <c r="AHT6"/>
      <c r="AHU6"/>
      <c r="AHV6"/>
      <c r="AHW6"/>
      <c r="AHX6"/>
      <c r="AHY6"/>
      <c r="AHZ6"/>
      <c r="AIA6"/>
      <c r="AIB6"/>
      <c r="AIC6"/>
      <c r="AID6"/>
      <c r="AIE6"/>
      <c r="AIF6"/>
      <c r="AIG6"/>
      <c r="AIH6"/>
      <c r="AII6"/>
      <c r="AIJ6"/>
      <c r="AIK6"/>
      <c r="AIL6"/>
      <c r="AIM6"/>
      <c r="AIN6"/>
      <c r="AIO6"/>
      <c r="AIP6"/>
      <c r="AIQ6"/>
      <c r="AIR6"/>
      <c r="AIS6"/>
      <c r="AIT6"/>
      <c r="AIU6"/>
      <c r="AIV6"/>
      <c r="AIW6"/>
      <c r="AIX6"/>
      <c r="AIY6"/>
      <c r="AIZ6"/>
      <c r="AJA6"/>
      <c r="AJB6"/>
      <c r="AJC6"/>
      <c r="AJD6"/>
      <c r="AJE6"/>
      <c r="AJF6"/>
      <c r="AJG6"/>
      <c r="AJH6"/>
      <c r="AJI6"/>
      <c r="AJJ6"/>
      <c r="AJK6"/>
      <c r="AJL6"/>
      <c r="AJM6"/>
      <c r="AJN6"/>
      <c r="AJO6"/>
      <c r="AJP6"/>
      <c r="AJQ6"/>
      <c r="AJR6"/>
      <c r="AJS6"/>
      <c r="AJT6"/>
      <c r="AJU6"/>
      <c r="AJV6"/>
      <c r="AJW6"/>
      <c r="AJX6"/>
      <c r="AJY6"/>
      <c r="AJZ6"/>
      <c r="AKA6"/>
      <c r="AKB6"/>
      <c r="AKC6"/>
      <c r="AKD6"/>
      <c r="AKE6"/>
      <c r="AKF6"/>
      <c r="AKG6"/>
      <c r="AKH6"/>
      <c r="AKI6"/>
      <c r="AKJ6"/>
      <c r="AKK6"/>
      <c r="AKL6"/>
      <c r="AKM6"/>
      <c r="AKN6"/>
      <c r="AKO6"/>
      <c r="AKP6"/>
      <c r="AKQ6"/>
      <c r="AKR6"/>
      <c r="AKS6"/>
      <c r="AKT6"/>
      <c r="AKU6"/>
      <c r="AKV6"/>
      <c r="AKW6"/>
      <c r="AKX6"/>
      <c r="AKY6"/>
      <c r="AKZ6"/>
      <c r="ALA6"/>
      <c r="ALB6"/>
      <c r="ALC6"/>
      <c r="ALD6"/>
      <c r="ALE6"/>
      <c r="ALF6"/>
      <c r="ALG6"/>
      <c r="ALH6"/>
      <c r="ALI6"/>
      <c r="ALJ6"/>
      <c r="ALK6"/>
      <c r="ALL6"/>
      <c r="ALM6"/>
      <c r="ALN6"/>
      <c r="ALO6"/>
      <c r="ALP6"/>
      <c r="ALQ6"/>
      <c r="ALR6"/>
      <c r="ALS6"/>
      <c r="ALT6"/>
      <c r="ALU6"/>
      <c r="ALV6"/>
      <c r="ALW6"/>
      <c r="ALX6"/>
      <c r="ALY6"/>
      <c r="ALZ6"/>
      <c r="AMA6"/>
      <c r="AMB6"/>
      <c r="AMC6"/>
      <c r="AMD6"/>
      <c r="AME6"/>
      <c r="AMF6"/>
      <c r="AMG6"/>
      <c r="AMH6"/>
      <c r="AMI6"/>
      <c r="AMJ6"/>
      <c r="AMK6"/>
      <c r="AML6"/>
      <c r="AMM6"/>
      <c r="AMN6"/>
      <c r="AMO6"/>
      <c r="AMP6"/>
      <c r="AMQ6"/>
      <c r="AMR6"/>
      <c r="AMS6"/>
      <c r="AMT6"/>
      <c r="AMU6"/>
      <c r="AMV6"/>
      <c r="AMW6"/>
      <c r="AMX6"/>
      <c r="AMY6"/>
      <c r="AMZ6"/>
      <c r="ANA6"/>
      <c r="ANB6"/>
      <c r="ANC6"/>
      <c r="AND6"/>
      <c r="ANE6"/>
      <c r="ANF6"/>
      <c r="ANG6"/>
      <c r="ANH6"/>
      <c r="ANI6"/>
      <c r="ANJ6"/>
      <c r="ANK6"/>
      <c r="ANL6"/>
      <c r="ANM6"/>
      <c r="ANN6"/>
      <c r="ANO6"/>
      <c r="ANP6"/>
      <c r="ANQ6"/>
      <c r="ANR6"/>
      <c r="ANS6"/>
      <c r="ANT6"/>
      <c r="ANU6"/>
      <c r="ANV6"/>
      <c r="ANW6"/>
      <c r="ANX6"/>
      <c r="ANY6"/>
      <c r="ANZ6"/>
      <c r="AOA6"/>
      <c r="AOB6"/>
      <c r="AOC6"/>
      <c r="AOD6"/>
      <c r="AOE6"/>
      <c r="AOF6"/>
      <c r="AOG6"/>
      <c r="AOH6"/>
      <c r="AOI6"/>
      <c r="AOJ6"/>
      <c r="AOK6"/>
      <c r="AOL6"/>
      <c r="AOM6"/>
      <c r="AON6"/>
      <c r="AOO6"/>
      <c r="AOP6"/>
      <c r="AOQ6"/>
      <c r="AOR6"/>
      <c r="AOS6"/>
      <c r="AOT6"/>
      <c r="AOU6"/>
      <c r="AOV6"/>
      <c r="AOW6"/>
      <c r="AOX6"/>
      <c r="AOY6"/>
      <c r="AOZ6"/>
      <c r="APA6"/>
      <c r="APB6"/>
      <c r="APC6"/>
      <c r="APD6"/>
      <c r="APE6"/>
      <c r="APF6"/>
      <c r="APG6"/>
      <c r="APH6"/>
      <c r="API6"/>
      <c r="APJ6"/>
      <c r="APK6"/>
      <c r="APL6"/>
      <c r="APM6"/>
      <c r="APN6"/>
      <c r="APO6"/>
      <c r="APP6"/>
      <c r="APQ6"/>
      <c r="APR6"/>
      <c r="APS6"/>
      <c r="APT6"/>
      <c r="APU6"/>
      <c r="APV6"/>
      <c r="APW6"/>
      <c r="APX6"/>
      <c r="APY6"/>
      <c r="APZ6"/>
      <c r="AQA6"/>
      <c r="AQB6"/>
      <c r="AQC6"/>
      <c r="AQD6"/>
      <c r="AQE6"/>
      <c r="AQF6"/>
      <c r="AQG6"/>
      <c r="AQH6"/>
      <c r="AQI6"/>
      <c r="AQJ6"/>
      <c r="AQK6"/>
      <c r="AQL6"/>
      <c r="AQM6"/>
      <c r="AQN6"/>
      <c r="AQO6"/>
      <c r="AQP6"/>
      <c r="AQQ6"/>
      <c r="AQR6"/>
      <c r="AQS6"/>
      <c r="AQT6"/>
      <c r="AQU6"/>
      <c r="AQV6"/>
      <c r="AQW6"/>
      <c r="AQX6"/>
      <c r="AQY6"/>
      <c r="AQZ6"/>
      <c r="ARA6"/>
      <c r="ARB6"/>
      <c r="ARC6"/>
      <c r="ARD6"/>
      <c r="ARE6"/>
      <c r="ARF6"/>
      <c r="ARG6"/>
      <c r="ARH6"/>
      <c r="ARI6"/>
      <c r="ARJ6"/>
      <c r="ARK6"/>
      <c r="ARL6"/>
      <c r="ARM6"/>
      <c r="ARN6"/>
      <c r="ARO6"/>
      <c r="ARP6"/>
      <c r="ARQ6"/>
      <c r="ARR6"/>
      <c r="ARS6"/>
      <c r="ART6"/>
      <c r="ARU6"/>
      <c r="ARV6"/>
      <c r="ARW6"/>
      <c r="ARX6"/>
      <c r="ARY6"/>
      <c r="ARZ6"/>
      <c r="ASA6"/>
      <c r="ASB6"/>
      <c r="ASC6"/>
      <c r="ASD6"/>
      <c r="ASE6"/>
      <c r="ASF6"/>
      <c r="ASG6"/>
      <c r="ASH6"/>
      <c r="ASI6"/>
      <c r="ASJ6"/>
      <c r="ASK6"/>
      <c r="ASL6"/>
      <c r="ASM6"/>
      <c r="ASN6"/>
      <c r="ASO6"/>
      <c r="ASP6"/>
      <c r="ASQ6"/>
      <c r="ASR6"/>
      <c r="ASS6"/>
      <c r="AST6"/>
      <c r="ASU6"/>
      <c r="ASV6"/>
      <c r="ASW6"/>
      <c r="ASX6"/>
      <c r="ASY6"/>
      <c r="ASZ6"/>
      <c r="ATA6"/>
      <c r="ATB6"/>
      <c r="ATC6"/>
      <c r="ATD6"/>
      <c r="ATE6"/>
      <c r="ATF6"/>
      <c r="ATG6"/>
      <c r="ATH6"/>
      <c r="ATI6"/>
      <c r="ATJ6"/>
      <c r="ATK6"/>
      <c r="ATL6"/>
      <c r="ATM6"/>
      <c r="ATN6"/>
      <c r="ATO6"/>
      <c r="ATP6"/>
      <c r="ATQ6"/>
      <c r="ATR6"/>
      <c r="ATS6"/>
      <c r="ATT6"/>
      <c r="ATU6"/>
      <c r="ATV6"/>
      <c r="ATW6"/>
      <c r="ATX6"/>
      <c r="ATY6"/>
      <c r="ATZ6"/>
      <c r="AUA6"/>
      <c r="AUB6"/>
      <c r="AUC6"/>
      <c r="AUD6"/>
      <c r="AUE6"/>
      <c r="AUF6"/>
      <c r="AUG6"/>
      <c r="AUH6"/>
      <c r="AUI6"/>
      <c r="AUJ6"/>
      <c r="AUK6"/>
      <c r="AUL6"/>
      <c r="AUM6"/>
      <c r="AUN6"/>
      <c r="AUO6"/>
      <c r="AUP6"/>
      <c r="AUQ6"/>
      <c r="AUR6"/>
      <c r="AUS6"/>
      <c r="AUT6"/>
      <c r="AUU6"/>
      <c r="AUV6"/>
      <c r="AUW6"/>
      <c r="AUX6"/>
      <c r="AUY6"/>
      <c r="AUZ6"/>
      <c r="AVA6"/>
      <c r="AVB6"/>
      <c r="AVC6"/>
      <c r="AVD6"/>
      <c r="AVE6"/>
      <c r="AVF6"/>
      <c r="AVG6"/>
      <c r="AVH6"/>
      <c r="AVI6"/>
      <c r="AVJ6"/>
      <c r="AVK6"/>
      <c r="AVL6"/>
      <c r="AVM6"/>
      <c r="AVN6"/>
      <c r="AVO6"/>
      <c r="AVP6"/>
      <c r="AVQ6"/>
      <c r="AVR6"/>
      <c r="AVS6"/>
      <c r="AVT6"/>
      <c r="AVU6"/>
      <c r="AVV6"/>
      <c r="AVW6"/>
      <c r="AVX6"/>
      <c r="AVY6"/>
      <c r="AVZ6"/>
      <c r="AWA6"/>
      <c r="AWB6"/>
      <c r="AWC6"/>
      <c r="AWD6"/>
      <c r="AWE6"/>
      <c r="AWF6"/>
      <c r="AWG6"/>
      <c r="AWH6"/>
      <c r="AWI6"/>
      <c r="AWJ6"/>
      <c r="AWK6"/>
      <c r="AWL6"/>
      <c r="AWM6"/>
      <c r="AWN6"/>
      <c r="AWO6"/>
      <c r="AWP6"/>
      <c r="AWQ6"/>
      <c r="AWR6"/>
      <c r="AWS6"/>
      <c r="AWT6"/>
      <c r="AWU6"/>
      <c r="AWV6"/>
      <c r="AWW6"/>
      <c r="AWX6"/>
      <c r="AWY6"/>
      <c r="AWZ6"/>
      <c r="AXA6"/>
      <c r="AXB6"/>
      <c r="AXC6"/>
      <c r="AXD6"/>
      <c r="AXE6"/>
      <c r="AXF6"/>
      <c r="AXG6"/>
      <c r="AXH6"/>
      <c r="AXI6"/>
      <c r="AXJ6"/>
      <c r="AXK6"/>
      <c r="AXL6"/>
      <c r="AXM6"/>
      <c r="AXN6"/>
      <c r="AXO6"/>
      <c r="AXP6"/>
      <c r="AXQ6"/>
      <c r="AXR6"/>
      <c r="AXS6"/>
      <c r="AXT6"/>
      <c r="AXU6"/>
      <c r="AXV6"/>
      <c r="AXW6"/>
      <c r="AXX6"/>
      <c r="AXY6"/>
      <c r="AXZ6"/>
      <c r="AYA6"/>
      <c r="AYB6"/>
      <c r="AYC6"/>
      <c r="AYD6"/>
      <c r="AYE6"/>
      <c r="AYF6"/>
      <c r="AYG6"/>
      <c r="AYH6"/>
      <c r="AYI6"/>
      <c r="AYJ6"/>
      <c r="AYK6"/>
      <c r="AYL6"/>
      <c r="AYM6"/>
      <c r="AYN6"/>
      <c r="AYO6"/>
      <c r="AYP6"/>
      <c r="AYQ6"/>
      <c r="AYR6"/>
      <c r="AYS6"/>
      <c r="AYT6"/>
      <c r="AYU6"/>
      <c r="AYV6"/>
      <c r="AYW6"/>
      <c r="AYX6"/>
      <c r="AYY6"/>
      <c r="AYZ6"/>
      <c r="AZA6"/>
      <c r="AZB6"/>
      <c r="AZC6"/>
      <c r="AZD6"/>
      <c r="AZE6"/>
      <c r="AZF6"/>
      <c r="AZG6"/>
      <c r="AZH6"/>
      <c r="AZI6"/>
      <c r="AZJ6"/>
      <c r="AZK6"/>
      <c r="AZL6"/>
      <c r="AZM6"/>
      <c r="AZN6"/>
      <c r="AZO6"/>
      <c r="AZP6"/>
      <c r="AZQ6"/>
      <c r="AZR6"/>
      <c r="AZS6"/>
      <c r="AZT6"/>
      <c r="AZU6"/>
      <c r="AZV6"/>
      <c r="AZW6"/>
      <c r="AZX6"/>
      <c r="AZY6"/>
      <c r="AZZ6"/>
      <c r="BAA6"/>
      <c r="BAB6"/>
      <c r="BAC6"/>
      <c r="BAD6"/>
      <c r="BAE6"/>
      <c r="BAF6"/>
      <c r="BAG6"/>
      <c r="BAH6"/>
      <c r="BAI6"/>
      <c r="BAJ6"/>
      <c r="BAK6"/>
      <c r="BAL6"/>
      <c r="BAM6"/>
      <c r="BAN6"/>
      <c r="BAO6"/>
      <c r="BAP6"/>
      <c r="BAQ6"/>
      <c r="BAR6"/>
      <c r="BAS6"/>
      <c r="BAT6"/>
      <c r="BAU6"/>
      <c r="BAV6"/>
      <c r="BAW6"/>
      <c r="BAX6"/>
      <c r="BAY6"/>
      <c r="BAZ6"/>
      <c r="BBA6"/>
      <c r="BBB6"/>
      <c r="BBC6"/>
      <c r="BBD6"/>
      <c r="BBE6"/>
      <c r="BBF6"/>
      <c r="BBG6"/>
      <c r="BBH6"/>
      <c r="BBI6"/>
      <c r="BBJ6"/>
      <c r="BBK6"/>
      <c r="BBL6"/>
      <c r="BBM6"/>
      <c r="BBN6"/>
      <c r="BBO6"/>
      <c r="BBP6"/>
      <c r="BBQ6"/>
      <c r="BBR6"/>
      <c r="BBS6"/>
      <c r="BBT6"/>
      <c r="BBU6"/>
      <c r="BBV6"/>
      <c r="BBW6"/>
      <c r="BBX6"/>
      <c r="BBY6"/>
      <c r="BBZ6"/>
      <c r="BCA6"/>
      <c r="BCB6"/>
      <c r="BCC6"/>
      <c r="BCD6"/>
      <c r="BCE6"/>
      <c r="BCF6"/>
      <c r="BCG6"/>
      <c r="BCH6"/>
      <c r="BCI6"/>
      <c r="BCJ6"/>
      <c r="BCK6"/>
      <c r="BCL6"/>
      <c r="BCM6"/>
      <c r="BCN6"/>
      <c r="BCO6"/>
      <c r="BCP6"/>
      <c r="BCQ6"/>
      <c r="BCR6"/>
      <c r="BCS6"/>
      <c r="BCT6"/>
      <c r="BCU6"/>
      <c r="BCV6"/>
      <c r="BCW6"/>
      <c r="BCX6"/>
      <c r="BCY6"/>
      <c r="BCZ6"/>
      <c r="BDA6"/>
      <c r="BDB6"/>
      <c r="BDC6"/>
      <c r="BDD6"/>
      <c r="BDE6"/>
      <c r="BDF6"/>
      <c r="BDG6"/>
      <c r="BDH6"/>
      <c r="BDI6"/>
      <c r="BDJ6"/>
      <c r="BDK6"/>
      <c r="BDL6"/>
      <c r="BDM6"/>
      <c r="BDN6"/>
      <c r="BDO6"/>
      <c r="BDP6"/>
      <c r="BDQ6"/>
      <c r="BDR6"/>
      <c r="BDS6"/>
      <c r="BDT6"/>
      <c r="BDU6"/>
      <c r="BDV6"/>
      <c r="BDW6"/>
      <c r="BDX6"/>
      <c r="BDY6"/>
      <c r="BDZ6"/>
      <c r="BEA6"/>
      <c r="BEB6"/>
      <c r="BEC6"/>
      <c r="BED6"/>
      <c r="BEE6"/>
      <c r="BEF6"/>
      <c r="BEG6"/>
      <c r="BEH6"/>
      <c r="BEI6"/>
      <c r="BEJ6"/>
      <c r="BEK6"/>
      <c r="BEL6"/>
      <c r="BEM6"/>
      <c r="BEN6"/>
      <c r="BEO6"/>
      <c r="BEP6"/>
      <c r="BEQ6"/>
      <c r="BER6"/>
      <c r="BES6"/>
      <c r="BET6"/>
      <c r="BEU6"/>
      <c r="BEV6"/>
      <c r="BEW6"/>
      <c r="BEX6"/>
      <c r="BEY6"/>
      <c r="BEZ6"/>
      <c r="BFA6"/>
      <c r="BFB6"/>
      <c r="BFC6"/>
      <c r="BFD6"/>
      <c r="BFE6"/>
      <c r="BFF6"/>
      <c r="BFG6"/>
      <c r="BFH6"/>
      <c r="BFI6"/>
      <c r="BFJ6"/>
      <c r="BFK6"/>
      <c r="BFL6"/>
      <c r="BFM6"/>
      <c r="BFN6"/>
      <c r="BFO6"/>
      <c r="BFP6"/>
      <c r="BFQ6"/>
      <c r="BFR6"/>
      <c r="BFS6"/>
      <c r="BFT6"/>
      <c r="BFU6"/>
      <c r="BFV6"/>
      <c r="BFW6"/>
      <c r="BFX6"/>
      <c r="BFY6"/>
      <c r="BFZ6"/>
      <c r="BGA6"/>
      <c r="BGB6"/>
      <c r="BGC6"/>
      <c r="BGD6"/>
      <c r="BGE6"/>
      <c r="BGF6"/>
      <c r="BGG6"/>
      <c r="BGH6"/>
      <c r="BGI6"/>
      <c r="BGJ6"/>
      <c r="BGK6"/>
      <c r="BGL6"/>
      <c r="BGM6"/>
      <c r="BGN6"/>
      <c r="BGO6"/>
      <c r="BGP6"/>
      <c r="BGQ6"/>
      <c r="BGR6"/>
      <c r="BGS6"/>
      <c r="BGT6"/>
      <c r="BGU6"/>
      <c r="BGV6"/>
      <c r="BGW6"/>
      <c r="BGX6"/>
      <c r="BGY6"/>
      <c r="BGZ6"/>
      <c r="BHA6"/>
      <c r="BHB6"/>
      <c r="BHC6"/>
      <c r="BHD6"/>
      <c r="BHE6"/>
      <c r="BHF6"/>
      <c r="BHG6"/>
      <c r="BHH6"/>
      <c r="BHI6"/>
      <c r="BHJ6"/>
      <c r="BHK6"/>
      <c r="BHL6"/>
      <c r="BHM6"/>
      <c r="BHN6"/>
      <c r="BHO6"/>
      <c r="BHP6"/>
      <c r="BHQ6"/>
      <c r="BHR6"/>
      <c r="BHS6"/>
      <c r="BHT6"/>
      <c r="BHU6"/>
      <c r="BHV6"/>
      <c r="BHW6"/>
      <c r="BHX6"/>
      <c r="BHY6"/>
      <c r="BHZ6"/>
      <c r="BIA6"/>
      <c r="BIB6"/>
      <c r="BIC6"/>
      <c r="BID6"/>
      <c r="BIE6"/>
      <c r="BIF6"/>
      <c r="BIG6"/>
      <c r="BIH6"/>
      <c r="BII6"/>
      <c r="BIJ6"/>
      <c r="BIK6"/>
      <c r="BIL6"/>
      <c r="BIM6"/>
      <c r="BIN6"/>
      <c r="BIO6"/>
      <c r="BIP6"/>
      <c r="BIQ6"/>
      <c r="BIR6"/>
      <c r="BIS6"/>
      <c r="BIT6"/>
      <c r="BIU6"/>
      <c r="BIV6"/>
      <c r="BIW6"/>
      <c r="BIX6"/>
      <c r="BIY6"/>
      <c r="BIZ6"/>
      <c r="BJA6"/>
      <c r="BJB6"/>
      <c r="BJC6"/>
      <c r="BJD6"/>
      <c r="BJE6"/>
      <c r="BJF6"/>
      <c r="BJG6"/>
      <c r="BJH6"/>
      <c r="BJI6"/>
      <c r="BJJ6"/>
      <c r="BJK6"/>
      <c r="BJL6"/>
      <c r="BJM6"/>
      <c r="BJN6"/>
      <c r="BJO6"/>
      <c r="BJP6"/>
      <c r="BJQ6"/>
      <c r="BJR6"/>
      <c r="BJS6"/>
      <c r="BJT6"/>
      <c r="BJU6"/>
      <c r="BJV6"/>
      <c r="BJW6"/>
      <c r="BJX6"/>
      <c r="BJY6"/>
      <c r="BJZ6"/>
      <c r="BKA6"/>
      <c r="BKB6"/>
      <c r="BKC6"/>
      <c r="BKD6"/>
      <c r="BKE6"/>
      <c r="BKF6"/>
      <c r="BKG6"/>
      <c r="BKH6"/>
      <c r="BKI6"/>
      <c r="BKJ6"/>
      <c r="BKK6"/>
      <c r="BKL6"/>
      <c r="BKM6"/>
      <c r="BKN6"/>
      <c r="BKO6"/>
      <c r="BKP6"/>
      <c r="BKQ6"/>
      <c r="BKR6"/>
      <c r="BKS6"/>
      <c r="BKT6"/>
      <c r="BKU6"/>
      <c r="BKV6"/>
      <c r="BKW6"/>
      <c r="BKX6"/>
      <c r="BKY6"/>
      <c r="BKZ6"/>
      <c r="BLA6"/>
      <c r="BLB6"/>
      <c r="BLC6"/>
      <c r="BLD6"/>
      <c r="BLE6"/>
      <c r="BLF6"/>
      <c r="BLG6"/>
      <c r="BLH6"/>
      <c r="BLI6"/>
      <c r="BLJ6"/>
      <c r="BLK6"/>
      <c r="BLL6"/>
      <c r="BLM6"/>
      <c r="BLN6"/>
      <c r="BLO6"/>
      <c r="BLP6"/>
      <c r="BLQ6"/>
      <c r="BLR6"/>
      <c r="BLS6"/>
      <c r="BLT6"/>
      <c r="BLU6"/>
      <c r="BLV6"/>
      <c r="BLW6"/>
      <c r="BLX6"/>
      <c r="BLY6"/>
      <c r="BLZ6"/>
      <c r="BMA6"/>
      <c r="BMB6"/>
      <c r="BMC6"/>
      <c r="BMD6"/>
      <c r="BME6"/>
      <c r="BMF6"/>
      <c r="BMG6"/>
      <c r="BMH6"/>
      <c r="BMI6"/>
      <c r="BMJ6"/>
      <c r="BMK6"/>
      <c r="BML6"/>
      <c r="BMM6"/>
      <c r="BMN6"/>
      <c r="BMO6"/>
      <c r="BMP6"/>
      <c r="BMQ6"/>
      <c r="BMR6"/>
      <c r="BMS6"/>
      <c r="BMT6"/>
      <c r="BMU6"/>
      <c r="BMV6"/>
      <c r="BMW6"/>
      <c r="BMX6"/>
      <c r="BMY6"/>
      <c r="BMZ6"/>
      <c r="BNA6"/>
      <c r="BNB6"/>
      <c r="BNC6"/>
      <c r="BND6"/>
      <c r="BNE6"/>
      <c r="BNF6"/>
      <c r="BNG6"/>
      <c r="BNH6"/>
      <c r="BNI6"/>
      <c r="BNJ6"/>
      <c r="BNK6"/>
      <c r="BNL6"/>
      <c r="BNM6"/>
      <c r="BNN6"/>
      <c r="BNO6"/>
      <c r="BNP6"/>
      <c r="BNQ6"/>
      <c r="BNR6"/>
      <c r="BNS6"/>
      <c r="BNT6"/>
      <c r="BNU6"/>
      <c r="BNV6"/>
      <c r="BNW6"/>
      <c r="BNX6"/>
      <c r="BNY6"/>
      <c r="BNZ6"/>
      <c r="BOA6"/>
      <c r="BOB6"/>
      <c r="BOC6"/>
      <c r="BOD6"/>
      <c r="BOE6"/>
      <c r="BOF6"/>
      <c r="BOG6"/>
      <c r="BOH6"/>
      <c r="BOI6"/>
      <c r="BOJ6"/>
      <c r="BOK6"/>
      <c r="BOL6"/>
      <c r="BOM6"/>
      <c r="BON6"/>
      <c r="BOO6"/>
      <c r="BOP6"/>
      <c r="BOQ6"/>
      <c r="BOR6"/>
      <c r="BOS6"/>
      <c r="BOT6"/>
      <c r="BOU6"/>
      <c r="BOV6"/>
      <c r="BOW6"/>
      <c r="BOX6"/>
      <c r="BOY6"/>
      <c r="BOZ6"/>
      <c r="BPA6"/>
      <c r="BPB6"/>
      <c r="BPC6"/>
      <c r="BPD6"/>
      <c r="BPE6"/>
      <c r="BPF6"/>
      <c r="BPG6"/>
      <c r="BPH6"/>
      <c r="BPI6"/>
      <c r="BPJ6"/>
      <c r="BPK6"/>
      <c r="BPL6"/>
      <c r="BPM6"/>
      <c r="BPN6"/>
      <c r="BPO6"/>
      <c r="BPP6"/>
      <c r="BPQ6"/>
      <c r="BPR6"/>
      <c r="BPS6"/>
      <c r="BPT6"/>
      <c r="BPU6"/>
      <c r="BPV6"/>
      <c r="BPW6"/>
      <c r="BPX6"/>
      <c r="BPY6"/>
      <c r="BPZ6"/>
      <c r="BQA6"/>
      <c r="BQB6"/>
      <c r="BQC6"/>
      <c r="BQD6"/>
      <c r="BQE6"/>
      <c r="BQF6"/>
      <c r="BQG6"/>
      <c r="BQH6"/>
      <c r="BQI6"/>
      <c r="BQJ6"/>
      <c r="BQK6"/>
      <c r="BQL6"/>
      <c r="BQM6"/>
      <c r="BQN6"/>
      <c r="BQO6"/>
      <c r="BQP6"/>
      <c r="BQQ6"/>
      <c r="BQR6"/>
      <c r="BQS6"/>
      <c r="BQT6"/>
      <c r="BQU6"/>
      <c r="BQV6"/>
      <c r="BQW6"/>
      <c r="BQX6"/>
      <c r="BQY6"/>
      <c r="BQZ6"/>
      <c r="BRA6"/>
      <c r="BRB6"/>
      <c r="BRC6"/>
      <c r="BRD6"/>
      <c r="BRE6"/>
      <c r="BRF6"/>
      <c r="BRG6"/>
      <c r="BRH6"/>
      <c r="BRI6"/>
      <c r="BRJ6"/>
      <c r="BRK6"/>
      <c r="BRL6"/>
      <c r="BRM6"/>
      <c r="BRN6"/>
      <c r="BRO6"/>
      <c r="BRP6"/>
      <c r="BRQ6"/>
      <c r="BRR6"/>
      <c r="BRS6"/>
      <c r="BRT6"/>
      <c r="BRU6"/>
      <c r="BRV6"/>
      <c r="BRW6"/>
      <c r="BRX6"/>
      <c r="BRY6"/>
      <c r="BRZ6"/>
      <c r="BSA6"/>
      <c r="BSB6"/>
      <c r="BSC6"/>
      <c r="BSD6"/>
      <c r="BSE6"/>
      <c r="BSF6"/>
      <c r="BSG6"/>
      <c r="BSH6"/>
      <c r="BSI6"/>
      <c r="BSJ6"/>
      <c r="BSK6"/>
      <c r="BSL6"/>
      <c r="BSM6"/>
      <c r="BSN6"/>
      <c r="BSO6"/>
      <c r="BSP6"/>
      <c r="BSQ6"/>
      <c r="BSR6"/>
      <c r="BSS6"/>
      <c r="BST6"/>
      <c r="BSU6"/>
      <c r="BSV6"/>
      <c r="BSW6"/>
      <c r="BSX6"/>
      <c r="BSY6"/>
      <c r="BSZ6"/>
      <c r="BTA6"/>
      <c r="BTB6"/>
      <c r="BTC6"/>
      <c r="BTD6"/>
      <c r="BTE6"/>
      <c r="BTF6"/>
      <c r="BTG6"/>
      <c r="BTH6"/>
      <c r="BTI6"/>
      <c r="BTJ6"/>
      <c r="BTK6"/>
      <c r="BTL6"/>
      <c r="BTM6"/>
      <c r="BTN6"/>
      <c r="BTO6"/>
      <c r="BTP6"/>
      <c r="BTQ6"/>
      <c r="BTR6"/>
      <c r="BTS6"/>
      <c r="BTT6"/>
      <c r="BTU6"/>
      <c r="BTV6"/>
      <c r="BTW6"/>
      <c r="BTX6"/>
      <c r="BTY6"/>
      <c r="BTZ6"/>
      <c r="BUA6"/>
      <c r="BUB6"/>
      <c r="BUC6"/>
      <c r="BUD6"/>
      <c r="BUE6"/>
      <c r="BUF6"/>
      <c r="BUG6"/>
      <c r="BUH6"/>
      <c r="BUI6"/>
      <c r="BUJ6"/>
      <c r="BUK6"/>
      <c r="BUL6"/>
      <c r="BUM6"/>
      <c r="BUN6"/>
      <c r="BUO6"/>
      <c r="BUP6"/>
      <c r="BUQ6"/>
      <c r="BUR6"/>
      <c r="BUS6"/>
      <c r="BUT6"/>
      <c r="BUU6"/>
      <c r="BUV6"/>
      <c r="BUW6"/>
      <c r="BUX6"/>
      <c r="BUY6"/>
      <c r="BUZ6"/>
      <c r="BVA6"/>
      <c r="BVB6"/>
      <c r="BVC6"/>
      <c r="BVD6"/>
      <c r="BVE6"/>
      <c r="BVF6"/>
      <c r="BVG6"/>
      <c r="BVH6"/>
      <c r="BVI6"/>
      <c r="BVJ6"/>
      <c r="BVK6"/>
      <c r="BVL6"/>
      <c r="BVM6"/>
      <c r="BVN6"/>
      <c r="BVO6"/>
      <c r="BVP6"/>
      <c r="BVQ6"/>
      <c r="BVR6"/>
      <c r="BVS6"/>
      <c r="BVT6"/>
      <c r="BVU6"/>
      <c r="BVV6"/>
      <c r="BVW6"/>
      <c r="BVX6"/>
      <c r="BVY6"/>
      <c r="BVZ6"/>
      <c r="BWA6"/>
      <c r="BWB6"/>
      <c r="BWC6"/>
      <c r="BWD6"/>
      <c r="BWE6"/>
      <c r="BWF6"/>
      <c r="BWG6"/>
      <c r="BWH6"/>
      <c r="BWI6"/>
      <c r="BWJ6"/>
      <c r="BWK6"/>
      <c r="BWL6"/>
      <c r="BWM6"/>
      <c r="BWN6"/>
      <c r="BWO6"/>
      <c r="BWP6"/>
      <c r="BWQ6"/>
      <c r="BWR6"/>
      <c r="BWS6"/>
      <c r="BWT6"/>
      <c r="BWU6"/>
      <c r="BWV6"/>
      <c r="BWW6"/>
      <c r="BWX6"/>
      <c r="BWY6"/>
      <c r="BWZ6"/>
      <c r="BXA6"/>
      <c r="BXB6"/>
      <c r="BXC6"/>
      <c r="BXD6"/>
      <c r="BXE6"/>
      <c r="BXF6"/>
      <c r="BXG6"/>
      <c r="BXH6"/>
      <c r="BXI6"/>
      <c r="BXJ6"/>
      <c r="BXK6"/>
      <c r="BXL6"/>
      <c r="BXM6"/>
      <c r="BXN6"/>
      <c r="BXO6"/>
      <c r="BXP6"/>
      <c r="BXQ6"/>
      <c r="BXR6"/>
      <c r="BXS6"/>
      <c r="BXT6"/>
      <c r="BXU6"/>
      <c r="BXV6"/>
      <c r="BXW6"/>
      <c r="BXX6"/>
      <c r="BXY6"/>
      <c r="BXZ6"/>
      <c r="BYA6"/>
      <c r="BYB6"/>
      <c r="BYC6"/>
      <c r="BYD6"/>
      <c r="BYE6"/>
      <c r="BYF6"/>
      <c r="BYG6"/>
      <c r="BYH6"/>
      <c r="BYI6"/>
      <c r="BYJ6"/>
      <c r="BYK6"/>
      <c r="BYL6"/>
      <c r="BYM6"/>
      <c r="BYN6"/>
      <c r="BYO6"/>
      <c r="BYP6"/>
      <c r="BYQ6"/>
      <c r="BYR6"/>
      <c r="BYS6"/>
      <c r="BYT6"/>
      <c r="BYU6"/>
      <c r="BYV6"/>
      <c r="BYW6"/>
      <c r="BYX6"/>
      <c r="BYY6"/>
      <c r="BYZ6"/>
      <c r="BZA6"/>
      <c r="BZB6"/>
      <c r="BZC6"/>
      <c r="BZD6"/>
      <c r="BZE6"/>
      <c r="BZF6"/>
      <c r="BZG6"/>
      <c r="BZH6"/>
      <c r="BZI6"/>
      <c r="BZJ6"/>
      <c r="BZK6"/>
      <c r="BZL6"/>
      <c r="BZM6"/>
      <c r="BZN6"/>
      <c r="BZO6"/>
      <c r="BZP6"/>
      <c r="BZQ6"/>
      <c r="BZR6"/>
      <c r="BZS6"/>
      <c r="BZT6"/>
      <c r="BZU6"/>
      <c r="BZV6"/>
      <c r="BZW6"/>
      <c r="BZX6"/>
      <c r="BZY6"/>
      <c r="BZZ6"/>
      <c r="CAA6"/>
      <c r="CAB6"/>
      <c r="CAC6"/>
      <c r="CAD6"/>
      <c r="CAE6"/>
      <c r="CAF6"/>
      <c r="CAG6"/>
      <c r="CAH6"/>
      <c r="CAI6"/>
      <c r="CAJ6"/>
      <c r="CAK6"/>
      <c r="CAL6"/>
      <c r="CAM6"/>
      <c r="CAN6"/>
      <c r="CAO6"/>
      <c r="CAP6"/>
      <c r="CAQ6"/>
      <c r="CAR6"/>
      <c r="CAS6"/>
      <c r="CAT6"/>
      <c r="CAU6"/>
      <c r="CAV6"/>
      <c r="CAW6"/>
      <c r="CAX6"/>
      <c r="CAY6"/>
      <c r="CAZ6"/>
      <c r="CBA6"/>
      <c r="CBB6"/>
      <c r="CBC6"/>
      <c r="CBD6"/>
      <c r="CBE6"/>
      <c r="CBF6"/>
      <c r="CBG6"/>
      <c r="CBH6"/>
      <c r="CBI6"/>
      <c r="CBJ6"/>
      <c r="CBK6"/>
      <c r="CBL6"/>
      <c r="CBM6"/>
      <c r="CBN6"/>
      <c r="CBO6"/>
      <c r="CBP6"/>
      <c r="CBQ6"/>
      <c r="CBR6"/>
      <c r="CBS6"/>
      <c r="CBT6"/>
      <c r="CBU6"/>
      <c r="CBV6"/>
      <c r="CBW6"/>
      <c r="CBX6"/>
      <c r="CBY6"/>
      <c r="CBZ6"/>
      <c r="CCA6"/>
      <c r="CCB6"/>
      <c r="CCC6"/>
      <c r="CCD6"/>
      <c r="CCE6"/>
      <c r="CCF6"/>
      <c r="CCG6"/>
      <c r="CCH6"/>
      <c r="CCI6"/>
      <c r="CCJ6"/>
      <c r="CCK6"/>
      <c r="CCL6"/>
      <c r="CCM6"/>
      <c r="CCN6"/>
      <c r="CCO6"/>
      <c r="CCP6"/>
      <c r="CCQ6"/>
      <c r="CCR6"/>
      <c r="CCS6"/>
      <c r="CCT6"/>
      <c r="CCU6"/>
      <c r="CCV6"/>
      <c r="CCW6"/>
      <c r="CCX6"/>
      <c r="CCY6"/>
      <c r="CCZ6"/>
      <c r="CDA6"/>
      <c r="CDB6"/>
      <c r="CDC6"/>
      <c r="CDD6"/>
      <c r="CDE6"/>
      <c r="CDF6"/>
      <c r="CDG6"/>
      <c r="CDH6"/>
      <c r="CDI6"/>
      <c r="CDJ6"/>
      <c r="CDK6"/>
      <c r="CDL6"/>
      <c r="CDM6"/>
      <c r="CDN6"/>
      <c r="CDO6"/>
      <c r="CDP6"/>
      <c r="CDQ6"/>
      <c r="CDR6"/>
      <c r="CDS6"/>
      <c r="CDT6"/>
      <c r="CDU6"/>
      <c r="CDV6"/>
      <c r="CDW6"/>
      <c r="CDX6"/>
      <c r="CDY6"/>
      <c r="CDZ6"/>
      <c r="CEA6"/>
      <c r="CEB6"/>
      <c r="CEC6"/>
      <c r="CED6"/>
      <c r="CEE6"/>
      <c r="CEF6"/>
      <c r="CEG6"/>
      <c r="CEH6"/>
      <c r="CEI6"/>
      <c r="CEJ6"/>
      <c r="CEK6"/>
      <c r="CEL6"/>
      <c r="CEM6"/>
      <c r="CEN6"/>
      <c r="CEO6"/>
      <c r="CEP6"/>
      <c r="CEQ6"/>
      <c r="CER6"/>
      <c r="CES6"/>
      <c r="CET6"/>
      <c r="CEU6"/>
      <c r="CEV6"/>
      <c r="CEW6"/>
      <c r="CEX6"/>
      <c r="CEY6"/>
      <c r="CEZ6"/>
      <c r="CFA6"/>
      <c r="CFB6"/>
      <c r="CFC6"/>
      <c r="CFD6"/>
      <c r="CFE6"/>
      <c r="CFF6"/>
      <c r="CFG6"/>
      <c r="CFH6"/>
      <c r="CFI6"/>
      <c r="CFJ6"/>
      <c r="CFK6"/>
      <c r="CFL6"/>
      <c r="CFM6"/>
      <c r="CFN6"/>
      <c r="CFO6"/>
      <c r="CFP6"/>
      <c r="CFQ6"/>
      <c r="CFR6"/>
      <c r="CFS6"/>
      <c r="CFT6"/>
      <c r="CFU6"/>
      <c r="CFV6"/>
      <c r="CFW6"/>
      <c r="CFX6"/>
      <c r="CFY6"/>
      <c r="CFZ6"/>
      <c r="CGA6"/>
      <c r="CGB6"/>
      <c r="CGC6"/>
      <c r="CGD6"/>
      <c r="CGE6"/>
      <c r="CGF6"/>
      <c r="CGG6"/>
      <c r="CGH6"/>
      <c r="CGI6"/>
      <c r="CGJ6"/>
      <c r="CGK6"/>
      <c r="CGL6"/>
      <c r="CGM6"/>
      <c r="CGN6"/>
      <c r="CGO6"/>
      <c r="CGP6"/>
      <c r="CGQ6"/>
      <c r="CGR6"/>
      <c r="CGS6"/>
      <c r="CGT6"/>
      <c r="CGU6"/>
      <c r="CGV6"/>
      <c r="CGW6"/>
      <c r="CGX6"/>
      <c r="CGY6"/>
      <c r="CGZ6"/>
      <c r="CHA6"/>
      <c r="CHB6"/>
      <c r="CHC6"/>
      <c r="CHD6"/>
      <c r="CHE6"/>
      <c r="CHF6"/>
      <c r="CHG6"/>
      <c r="CHH6"/>
      <c r="CHI6"/>
      <c r="CHJ6"/>
      <c r="CHK6"/>
      <c r="CHL6"/>
      <c r="CHM6"/>
      <c r="CHN6"/>
      <c r="CHO6"/>
      <c r="CHP6"/>
      <c r="CHQ6"/>
      <c r="CHR6"/>
      <c r="CHS6"/>
      <c r="CHT6"/>
      <c r="CHU6"/>
      <c r="CHV6"/>
      <c r="CHW6"/>
      <c r="CHX6"/>
      <c r="CHY6"/>
      <c r="CHZ6"/>
      <c r="CIA6"/>
      <c r="CIB6"/>
      <c r="CIC6"/>
      <c r="CID6"/>
      <c r="CIE6"/>
      <c r="CIF6"/>
      <c r="CIG6"/>
      <c r="CIH6"/>
      <c r="CII6"/>
      <c r="CIJ6"/>
      <c r="CIK6"/>
      <c r="CIL6"/>
      <c r="CIM6"/>
      <c r="CIN6"/>
      <c r="CIO6"/>
      <c r="CIP6"/>
      <c r="CIQ6"/>
      <c r="CIR6"/>
      <c r="CIS6"/>
      <c r="CIT6"/>
      <c r="CIU6"/>
      <c r="CIV6"/>
      <c r="CIW6"/>
      <c r="CIX6"/>
      <c r="CIY6"/>
      <c r="CIZ6"/>
      <c r="CJA6"/>
      <c r="CJB6"/>
      <c r="CJC6"/>
      <c r="CJD6"/>
      <c r="CJE6"/>
      <c r="CJF6"/>
      <c r="CJG6"/>
      <c r="CJH6"/>
      <c r="CJI6"/>
      <c r="CJJ6"/>
      <c r="CJK6"/>
      <c r="CJL6"/>
      <c r="CJM6"/>
      <c r="CJN6"/>
      <c r="CJO6"/>
      <c r="CJP6"/>
      <c r="CJQ6"/>
      <c r="CJR6"/>
      <c r="CJS6"/>
      <c r="CJT6"/>
      <c r="CJU6"/>
      <c r="CJV6"/>
      <c r="CJW6"/>
      <c r="CJX6"/>
      <c r="CJY6"/>
      <c r="CJZ6"/>
      <c r="CKA6"/>
      <c r="CKB6"/>
      <c r="CKC6"/>
      <c r="CKD6"/>
      <c r="CKE6"/>
      <c r="CKF6"/>
      <c r="CKG6"/>
      <c r="CKH6"/>
      <c r="CKI6"/>
      <c r="CKJ6"/>
      <c r="CKK6"/>
      <c r="CKL6"/>
      <c r="CKM6"/>
      <c r="CKN6"/>
      <c r="CKO6"/>
      <c r="CKP6"/>
      <c r="CKQ6"/>
      <c r="CKR6"/>
      <c r="CKS6"/>
      <c r="CKT6"/>
      <c r="CKU6"/>
      <c r="CKV6"/>
      <c r="CKW6"/>
      <c r="CKX6"/>
      <c r="CKY6"/>
      <c r="CKZ6"/>
      <c r="CLA6"/>
      <c r="CLB6"/>
      <c r="CLC6"/>
      <c r="CLD6"/>
      <c r="CLE6"/>
      <c r="CLF6"/>
      <c r="CLG6"/>
      <c r="CLH6"/>
      <c r="CLI6"/>
      <c r="CLJ6"/>
      <c r="CLK6"/>
      <c r="CLL6"/>
      <c r="CLM6"/>
      <c r="CLN6"/>
      <c r="CLO6"/>
      <c r="CLP6"/>
      <c r="CLQ6"/>
      <c r="CLR6"/>
      <c r="CLS6"/>
      <c r="CLT6"/>
      <c r="CLU6"/>
      <c r="CLV6"/>
      <c r="CLW6"/>
      <c r="CLX6"/>
      <c r="CLY6"/>
      <c r="CLZ6"/>
      <c r="CMA6"/>
      <c r="CMB6"/>
      <c r="CMC6"/>
      <c r="CMD6"/>
      <c r="CME6"/>
      <c r="CMF6"/>
      <c r="CMG6"/>
      <c r="CMH6"/>
      <c r="CMI6"/>
      <c r="CMJ6"/>
      <c r="CMK6"/>
      <c r="CML6"/>
      <c r="CMM6"/>
      <c r="CMN6"/>
      <c r="CMO6"/>
      <c r="CMP6"/>
      <c r="CMQ6"/>
      <c r="CMR6"/>
      <c r="CMS6"/>
      <c r="CMT6"/>
      <c r="CMU6"/>
      <c r="CMV6"/>
      <c r="CMW6"/>
      <c r="CMX6"/>
      <c r="CMY6"/>
      <c r="CMZ6"/>
      <c r="CNA6"/>
      <c r="CNB6"/>
      <c r="CNC6"/>
      <c r="CND6"/>
      <c r="CNE6"/>
      <c r="CNF6"/>
      <c r="CNG6"/>
      <c r="CNH6"/>
      <c r="CNI6"/>
      <c r="CNJ6"/>
      <c r="CNK6"/>
      <c r="CNL6"/>
      <c r="CNM6"/>
      <c r="CNN6"/>
      <c r="CNO6"/>
      <c r="CNP6"/>
      <c r="CNQ6"/>
      <c r="CNR6"/>
      <c r="CNS6"/>
      <c r="CNT6"/>
      <c r="CNU6"/>
      <c r="CNV6"/>
      <c r="CNW6"/>
      <c r="CNX6"/>
      <c r="CNY6"/>
      <c r="CNZ6"/>
      <c r="COA6"/>
      <c r="COB6"/>
      <c r="COC6"/>
      <c r="COD6"/>
      <c r="COE6"/>
      <c r="COF6"/>
      <c r="COG6"/>
      <c r="COH6"/>
      <c r="COI6"/>
      <c r="COJ6"/>
      <c r="COK6"/>
      <c r="COL6"/>
      <c r="COM6"/>
      <c r="CON6"/>
      <c r="COO6"/>
      <c r="COP6"/>
      <c r="COQ6"/>
      <c r="COR6"/>
      <c r="COS6"/>
      <c r="COT6"/>
      <c r="COU6"/>
      <c r="COV6"/>
      <c r="COW6"/>
      <c r="COX6"/>
      <c r="COY6"/>
      <c r="COZ6"/>
      <c r="CPA6"/>
      <c r="CPB6"/>
      <c r="CPC6"/>
      <c r="CPD6"/>
      <c r="CPE6"/>
      <c r="CPF6"/>
      <c r="CPG6"/>
      <c r="CPH6"/>
      <c r="CPI6"/>
      <c r="CPJ6"/>
      <c r="CPK6"/>
      <c r="CPL6"/>
      <c r="CPM6"/>
      <c r="CPN6"/>
      <c r="CPO6"/>
      <c r="CPP6"/>
      <c r="CPQ6"/>
      <c r="CPR6"/>
      <c r="CPS6"/>
      <c r="CPT6"/>
      <c r="CPU6"/>
      <c r="CPV6"/>
      <c r="CPW6"/>
      <c r="CPX6"/>
      <c r="CPY6"/>
      <c r="CPZ6"/>
      <c r="CQA6"/>
      <c r="CQB6"/>
      <c r="CQC6"/>
      <c r="CQD6"/>
      <c r="CQE6"/>
      <c r="CQF6"/>
      <c r="CQG6"/>
      <c r="CQH6"/>
      <c r="CQI6"/>
      <c r="CQJ6"/>
      <c r="CQK6"/>
      <c r="CQL6"/>
      <c r="CQM6"/>
      <c r="CQN6"/>
      <c r="CQO6"/>
      <c r="CQP6"/>
      <c r="CQQ6"/>
      <c r="CQR6"/>
      <c r="CQS6"/>
      <c r="CQT6"/>
      <c r="CQU6"/>
      <c r="CQV6"/>
      <c r="CQW6"/>
      <c r="CQX6"/>
      <c r="CQY6"/>
      <c r="CQZ6"/>
      <c r="CRA6"/>
      <c r="CRB6"/>
      <c r="CRC6"/>
      <c r="CRD6"/>
      <c r="CRE6"/>
      <c r="CRF6"/>
      <c r="CRG6"/>
      <c r="CRH6"/>
      <c r="CRI6"/>
      <c r="CRJ6"/>
      <c r="CRK6"/>
      <c r="CRL6"/>
      <c r="CRM6"/>
      <c r="CRN6"/>
      <c r="CRO6"/>
      <c r="CRP6"/>
      <c r="CRQ6"/>
      <c r="CRR6"/>
      <c r="CRS6"/>
      <c r="CRT6"/>
      <c r="CRU6"/>
      <c r="CRV6"/>
      <c r="CRW6"/>
      <c r="CRX6"/>
      <c r="CRY6"/>
      <c r="CRZ6"/>
      <c r="CSA6"/>
      <c r="CSB6"/>
      <c r="CSC6"/>
      <c r="CSD6"/>
      <c r="CSE6"/>
      <c r="CSF6"/>
      <c r="CSG6"/>
      <c r="CSH6"/>
      <c r="CSI6"/>
      <c r="CSJ6"/>
      <c r="CSK6"/>
      <c r="CSL6"/>
      <c r="CSM6"/>
      <c r="CSN6"/>
      <c r="CSO6"/>
      <c r="CSP6"/>
      <c r="CSQ6"/>
      <c r="CSR6"/>
      <c r="CSS6"/>
      <c r="CST6"/>
      <c r="CSU6"/>
      <c r="CSV6"/>
      <c r="CSW6"/>
      <c r="CSX6"/>
      <c r="CSY6"/>
      <c r="CSZ6"/>
      <c r="CTA6"/>
      <c r="CTB6"/>
      <c r="CTC6"/>
      <c r="CTD6"/>
      <c r="CTE6"/>
      <c r="CTF6"/>
      <c r="CTG6"/>
      <c r="CTH6"/>
      <c r="CTI6"/>
      <c r="CTJ6"/>
      <c r="CTK6"/>
      <c r="CTL6"/>
      <c r="CTM6"/>
      <c r="CTN6"/>
      <c r="CTO6"/>
      <c r="CTP6"/>
      <c r="CTQ6"/>
      <c r="CTR6"/>
      <c r="CTS6"/>
      <c r="CTT6"/>
      <c r="CTU6"/>
      <c r="CTV6"/>
      <c r="CTW6"/>
      <c r="CTX6"/>
      <c r="CTY6"/>
      <c r="CTZ6"/>
      <c r="CUA6"/>
      <c r="CUB6"/>
      <c r="CUC6"/>
      <c r="CUD6"/>
      <c r="CUE6"/>
      <c r="CUF6"/>
      <c r="CUG6"/>
      <c r="CUH6"/>
      <c r="CUI6"/>
      <c r="CUJ6"/>
      <c r="CUK6"/>
      <c r="CUL6"/>
      <c r="CUM6"/>
      <c r="CUN6"/>
      <c r="CUO6"/>
      <c r="CUP6"/>
      <c r="CUQ6"/>
      <c r="CUR6"/>
      <c r="CUS6"/>
      <c r="CUT6"/>
      <c r="CUU6"/>
      <c r="CUV6"/>
      <c r="CUW6"/>
      <c r="CUX6"/>
      <c r="CUY6"/>
      <c r="CUZ6"/>
      <c r="CVA6"/>
      <c r="CVB6"/>
      <c r="CVC6"/>
      <c r="CVD6"/>
      <c r="CVE6"/>
      <c r="CVF6"/>
      <c r="CVG6"/>
      <c r="CVH6"/>
      <c r="CVI6"/>
      <c r="CVJ6"/>
      <c r="CVK6"/>
      <c r="CVL6"/>
      <c r="CVM6"/>
      <c r="CVN6"/>
      <c r="CVO6"/>
      <c r="CVP6"/>
      <c r="CVQ6"/>
      <c r="CVR6"/>
      <c r="CVS6"/>
      <c r="CVT6"/>
      <c r="CVU6"/>
      <c r="CVV6"/>
      <c r="CVW6"/>
      <c r="CVX6"/>
      <c r="CVY6"/>
      <c r="CVZ6"/>
      <c r="CWA6"/>
      <c r="CWB6"/>
      <c r="CWC6"/>
      <c r="CWD6"/>
      <c r="CWE6"/>
      <c r="CWF6"/>
      <c r="CWG6"/>
      <c r="CWH6"/>
      <c r="CWI6"/>
      <c r="CWJ6"/>
      <c r="CWK6"/>
      <c r="CWL6"/>
      <c r="CWM6"/>
      <c r="CWN6"/>
      <c r="CWO6"/>
      <c r="CWP6"/>
      <c r="CWQ6"/>
      <c r="CWR6"/>
      <c r="CWS6"/>
      <c r="CWT6"/>
      <c r="CWU6"/>
      <c r="CWV6"/>
      <c r="CWW6"/>
      <c r="CWX6"/>
      <c r="CWY6"/>
      <c r="CWZ6"/>
      <c r="CXA6"/>
      <c r="CXB6"/>
      <c r="CXC6"/>
      <c r="CXD6"/>
      <c r="CXE6"/>
      <c r="CXF6"/>
      <c r="CXG6"/>
      <c r="CXH6"/>
      <c r="CXI6"/>
      <c r="CXJ6"/>
      <c r="CXK6"/>
      <c r="CXL6"/>
      <c r="CXM6"/>
      <c r="CXN6"/>
      <c r="CXO6"/>
      <c r="CXP6"/>
      <c r="CXQ6"/>
      <c r="CXR6"/>
      <c r="CXS6"/>
      <c r="CXT6"/>
      <c r="CXU6"/>
      <c r="CXV6"/>
      <c r="CXW6"/>
      <c r="CXX6"/>
      <c r="CXY6"/>
      <c r="CXZ6"/>
      <c r="CYA6"/>
      <c r="CYB6"/>
      <c r="CYC6"/>
      <c r="CYD6"/>
      <c r="CYE6"/>
      <c r="CYF6"/>
      <c r="CYG6"/>
      <c r="CYH6"/>
      <c r="CYI6"/>
      <c r="CYJ6"/>
      <c r="CYK6"/>
      <c r="CYL6"/>
      <c r="CYM6"/>
      <c r="CYN6"/>
      <c r="CYO6"/>
      <c r="CYP6"/>
      <c r="CYQ6"/>
      <c r="CYR6"/>
      <c r="CYS6"/>
      <c r="CYT6"/>
      <c r="CYU6"/>
      <c r="CYV6"/>
      <c r="CYW6"/>
      <c r="CYX6"/>
      <c r="CYY6"/>
      <c r="CYZ6"/>
      <c r="CZA6"/>
      <c r="CZB6"/>
      <c r="CZC6"/>
      <c r="CZD6"/>
      <c r="CZE6"/>
      <c r="CZF6"/>
      <c r="CZG6"/>
      <c r="CZH6"/>
      <c r="CZI6"/>
      <c r="CZJ6"/>
      <c r="CZK6"/>
      <c r="CZL6"/>
      <c r="CZM6"/>
      <c r="CZN6"/>
      <c r="CZO6"/>
      <c r="CZP6"/>
      <c r="CZQ6"/>
      <c r="CZR6"/>
      <c r="CZS6"/>
      <c r="CZT6"/>
      <c r="CZU6"/>
      <c r="CZV6"/>
      <c r="CZW6"/>
      <c r="CZX6"/>
      <c r="CZY6"/>
      <c r="CZZ6"/>
      <c r="DAA6"/>
      <c r="DAB6"/>
      <c r="DAC6"/>
      <c r="DAD6"/>
      <c r="DAE6"/>
      <c r="DAF6"/>
      <c r="DAG6"/>
      <c r="DAH6"/>
      <c r="DAI6"/>
      <c r="DAJ6"/>
      <c r="DAK6"/>
      <c r="DAL6"/>
      <c r="DAM6"/>
      <c r="DAN6"/>
      <c r="DAO6"/>
      <c r="DAP6"/>
      <c r="DAQ6"/>
      <c r="DAR6"/>
      <c r="DAS6"/>
      <c r="DAT6"/>
      <c r="DAU6"/>
      <c r="DAV6"/>
      <c r="DAW6"/>
      <c r="DAX6"/>
      <c r="DAY6"/>
      <c r="DAZ6"/>
      <c r="DBA6"/>
      <c r="DBB6"/>
      <c r="DBC6"/>
      <c r="DBD6"/>
      <c r="DBE6"/>
      <c r="DBF6"/>
      <c r="DBG6"/>
      <c r="DBH6"/>
      <c r="DBI6"/>
      <c r="DBJ6"/>
      <c r="DBK6"/>
      <c r="DBL6"/>
      <c r="DBM6"/>
      <c r="DBN6"/>
      <c r="DBO6"/>
      <c r="DBP6"/>
      <c r="DBQ6"/>
      <c r="DBR6"/>
      <c r="DBS6"/>
      <c r="DBT6"/>
      <c r="DBU6"/>
      <c r="DBV6"/>
      <c r="DBW6"/>
      <c r="DBX6"/>
      <c r="DBY6"/>
      <c r="DBZ6"/>
      <c r="DCA6"/>
      <c r="DCB6"/>
      <c r="DCC6"/>
      <c r="DCD6"/>
      <c r="DCE6"/>
      <c r="DCF6"/>
      <c r="DCG6"/>
      <c r="DCH6"/>
      <c r="DCI6"/>
      <c r="DCJ6"/>
      <c r="DCK6"/>
      <c r="DCL6"/>
      <c r="DCM6"/>
      <c r="DCN6"/>
      <c r="DCO6"/>
      <c r="DCP6"/>
      <c r="DCQ6"/>
      <c r="DCR6"/>
      <c r="DCS6"/>
      <c r="DCT6"/>
      <c r="DCU6"/>
      <c r="DCV6"/>
      <c r="DCW6"/>
      <c r="DCX6"/>
      <c r="DCY6"/>
      <c r="DCZ6"/>
      <c r="DDA6"/>
      <c r="DDB6"/>
      <c r="DDC6"/>
      <c r="DDD6"/>
      <c r="DDE6"/>
      <c r="DDF6"/>
      <c r="DDG6"/>
      <c r="DDH6"/>
      <c r="DDI6"/>
      <c r="DDJ6"/>
      <c r="DDK6"/>
      <c r="DDL6"/>
      <c r="DDM6"/>
      <c r="DDN6"/>
      <c r="DDO6"/>
      <c r="DDP6"/>
      <c r="DDQ6"/>
      <c r="DDR6"/>
      <c r="DDS6"/>
      <c r="DDT6"/>
      <c r="DDU6"/>
      <c r="DDV6"/>
      <c r="DDW6"/>
      <c r="DDX6"/>
      <c r="DDY6"/>
      <c r="DDZ6"/>
      <c r="DEA6"/>
      <c r="DEB6"/>
      <c r="DEC6"/>
      <c r="DED6"/>
      <c r="DEE6"/>
      <c r="DEF6"/>
      <c r="DEG6"/>
      <c r="DEH6"/>
      <c r="DEI6"/>
      <c r="DEJ6"/>
      <c r="DEK6"/>
      <c r="DEL6"/>
      <c r="DEM6"/>
      <c r="DEN6"/>
      <c r="DEO6"/>
      <c r="DEP6"/>
      <c r="DEQ6"/>
      <c r="DER6"/>
      <c r="DES6"/>
      <c r="DET6"/>
      <c r="DEU6"/>
      <c r="DEV6"/>
      <c r="DEW6"/>
      <c r="DEX6"/>
      <c r="DEY6"/>
      <c r="DEZ6"/>
      <c r="DFA6"/>
      <c r="DFB6"/>
      <c r="DFC6"/>
      <c r="DFD6"/>
      <c r="DFE6"/>
      <c r="DFF6"/>
      <c r="DFG6"/>
      <c r="DFH6"/>
      <c r="DFI6"/>
      <c r="DFJ6"/>
      <c r="DFK6"/>
      <c r="DFL6"/>
      <c r="DFM6"/>
      <c r="DFN6"/>
      <c r="DFO6"/>
      <c r="DFP6"/>
      <c r="DFQ6"/>
      <c r="DFR6"/>
      <c r="DFS6"/>
      <c r="DFT6"/>
      <c r="DFU6"/>
      <c r="DFV6"/>
      <c r="DFW6"/>
      <c r="DFX6"/>
      <c r="DFY6"/>
      <c r="DFZ6"/>
      <c r="DGA6"/>
      <c r="DGB6"/>
      <c r="DGC6"/>
      <c r="DGD6"/>
      <c r="DGE6"/>
      <c r="DGF6"/>
      <c r="DGG6"/>
      <c r="DGH6"/>
      <c r="DGI6"/>
      <c r="DGJ6"/>
      <c r="DGK6"/>
      <c r="DGL6"/>
      <c r="DGM6"/>
      <c r="DGN6"/>
      <c r="DGO6"/>
      <c r="DGP6"/>
      <c r="DGQ6"/>
      <c r="DGR6"/>
      <c r="DGS6"/>
      <c r="DGT6"/>
      <c r="DGU6"/>
      <c r="DGV6"/>
      <c r="DGW6"/>
      <c r="DGX6"/>
      <c r="DGY6"/>
      <c r="DGZ6"/>
      <c r="DHA6"/>
      <c r="DHB6"/>
      <c r="DHC6"/>
      <c r="DHD6"/>
      <c r="DHE6"/>
      <c r="DHF6"/>
      <c r="DHG6"/>
      <c r="DHH6"/>
      <c r="DHI6"/>
      <c r="DHJ6"/>
      <c r="DHK6"/>
      <c r="DHL6"/>
      <c r="DHM6"/>
      <c r="DHN6"/>
      <c r="DHO6"/>
      <c r="DHP6"/>
      <c r="DHQ6"/>
      <c r="DHR6"/>
      <c r="DHS6"/>
      <c r="DHT6"/>
      <c r="DHU6"/>
      <c r="DHV6"/>
      <c r="DHW6"/>
      <c r="DHX6"/>
      <c r="DHY6"/>
      <c r="DHZ6"/>
      <c r="DIA6"/>
      <c r="DIB6"/>
      <c r="DIC6"/>
      <c r="DID6"/>
      <c r="DIE6"/>
      <c r="DIF6"/>
      <c r="DIG6"/>
      <c r="DIH6"/>
      <c r="DII6"/>
      <c r="DIJ6"/>
      <c r="DIK6"/>
      <c r="DIL6"/>
      <c r="DIM6"/>
      <c r="DIN6"/>
      <c r="DIO6"/>
      <c r="DIP6"/>
      <c r="DIQ6"/>
      <c r="DIR6"/>
      <c r="DIS6"/>
      <c r="DIT6"/>
      <c r="DIU6"/>
      <c r="DIV6"/>
      <c r="DIW6"/>
      <c r="DIX6"/>
      <c r="DIY6"/>
      <c r="DIZ6"/>
      <c r="DJA6"/>
      <c r="DJB6"/>
      <c r="DJC6"/>
      <c r="DJD6"/>
      <c r="DJE6"/>
      <c r="DJF6"/>
      <c r="DJG6"/>
      <c r="DJH6"/>
      <c r="DJI6"/>
      <c r="DJJ6"/>
      <c r="DJK6"/>
      <c r="DJL6"/>
      <c r="DJM6"/>
      <c r="DJN6"/>
      <c r="DJO6"/>
      <c r="DJP6"/>
      <c r="DJQ6"/>
      <c r="DJR6"/>
      <c r="DJS6"/>
      <c r="DJT6"/>
      <c r="DJU6"/>
      <c r="DJV6"/>
      <c r="DJW6"/>
      <c r="DJX6"/>
      <c r="DJY6"/>
      <c r="DJZ6"/>
      <c r="DKA6"/>
      <c r="DKB6"/>
      <c r="DKC6"/>
      <c r="DKD6"/>
      <c r="DKE6"/>
      <c r="DKF6"/>
      <c r="DKG6"/>
      <c r="DKH6"/>
      <c r="DKI6"/>
      <c r="DKJ6"/>
      <c r="DKK6"/>
      <c r="DKL6"/>
      <c r="DKM6"/>
      <c r="DKN6"/>
      <c r="DKO6"/>
      <c r="DKP6"/>
      <c r="DKQ6"/>
      <c r="DKR6"/>
      <c r="DKS6"/>
      <c r="DKT6"/>
      <c r="DKU6"/>
      <c r="DKV6"/>
      <c r="DKW6"/>
      <c r="DKX6"/>
      <c r="DKY6"/>
      <c r="DKZ6"/>
      <c r="DLA6"/>
      <c r="DLB6"/>
      <c r="DLC6"/>
      <c r="DLD6"/>
      <c r="DLE6"/>
      <c r="DLF6"/>
      <c r="DLG6"/>
      <c r="DLH6"/>
      <c r="DLI6"/>
      <c r="DLJ6"/>
      <c r="DLK6"/>
      <c r="DLL6"/>
      <c r="DLM6"/>
      <c r="DLN6"/>
      <c r="DLO6"/>
      <c r="DLP6"/>
      <c r="DLQ6"/>
      <c r="DLR6"/>
      <c r="DLS6"/>
      <c r="DLT6"/>
      <c r="DLU6"/>
      <c r="DLV6"/>
      <c r="DLW6"/>
      <c r="DLX6"/>
      <c r="DLY6"/>
      <c r="DLZ6"/>
      <c r="DMA6"/>
      <c r="DMB6"/>
      <c r="DMC6"/>
      <c r="DMD6"/>
      <c r="DME6"/>
      <c r="DMF6"/>
      <c r="DMG6"/>
      <c r="DMH6"/>
      <c r="DMI6"/>
      <c r="DMJ6"/>
      <c r="DMK6"/>
      <c r="DML6"/>
      <c r="DMM6"/>
      <c r="DMN6"/>
      <c r="DMO6"/>
      <c r="DMP6"/>
      <c r="DMQ6"/>
      <c r="DMR6"/>
      <c r="DMS6"/>
      <c r="DMT6"/>
      <c r="DMU6"/>
      <c r="DMV6"/>
      <c r="DMW6"/>
      <c r="DMX6"/>
      <c r="DMY6"/>
      <c r="DMZ6"/>
      <c r="DNA6"/>
      <c r="DNB6"/>
      <c r="DNC6"/>
      <c r="DND6"/>
      <c r="DNE6"/>
      <c r="DNF6"/>
      <c r="DNG6"/>
      <c r="DNH6"/>
      <c r="DNI6"/>
      <c r="DNJ6"/>
      <c r="DNK6"/>
      <c r="DNL6"/>
      <c r="DNM6"/>
      <c r="DNN6"/>
      <c r="DNO6"/>
      <c r="DNP6"/>
      <c r="DNQ6"/>
      <c r="DNR6"/>
      <c r="DNS6"/>
      <c r="DNT6"/>
      <c r="DNU6"/>
      <c r="DNV6"/>
      <c r="DNW6"/>
      <c r="DNX6"/>
      <c r="DNY6"/>
      <c r="DNZ6"/>
      <c r="DOA6"/>
      <c r="DOB6"/>
      <c r="DOC6"/>
      <c r="DOD6"/>
      <c r="DOE6"/>
      <c r="DOF6"/>
      <c r="DOG6"/>
      <c r="DOH6"/>
      <c r="DOI6"/>
      <c r="DOJ6"/>
      <c r="DOK6"/>
      <c r="DOL6"/>
      <c r="DOM6"/>
      <c r="DON6"/>
      <c r="DOO6"/>
      <c r="DOP6"/>
      <c r="DOQ6"/>
      <c r="DOR6"/>
      <c r="DOS6"/>
      <c r="DOT6"/>
      <c r="DOU6"/>
      <c r="DOV6"/>
      <c r="DOW6"/>
      <c r="DOX6"/>
      <c r="DOY6"/>
      <c r="DOZ6"/>
      <c r="DPA6"/>
      <c r="DPB6"/>
      <c r="DPC6"/>
      <c r="DPD6"/>
      <c r="DPE6"/>
      <c r="DPF6"/>
      <c r="DPG6"/>
      <c r="DPH6"/>
      <c r="DPI6"/>
      <c r="DPJ6"/>
      <c r="DPK6"/>
      <c r="DPL6"/>
      <c r="DPM6"/>
      <c r="DPN6"/>
      <c r="DPO6"/>
      <c r="DPP6"/>
      <c r="DPQ6"/>
      <c r="DPR6"/>
      <c r="DPS6"/>
      <c r="DPT6"/>
      <c r="DPU6"/>
      <c r="DPV6"/>
      <c r="DPW6"/>
      <c r="DPX6"/>
      <c r="DPY6"/>
      <c r="DPZ6"/>
      <c r="DQA6"/>
      <c r="DQB6"/>
      <c r="DQC6"/>
      <c r="DQD6"/>
      <c r="DQE6"/>
      <c r="DQF6"/>
      <c r="DQG6"/>
      <c r="DQH6"/>
      <c r="DQI6"/>
      <c r="DQJ6"/>
      <c r="DQK6"/>
      <c r="DQL6"/>
      <c r="DQM6"/>
      <c r="DQN6"/>
      <c r="DQO6"/>
      <c r="DQP6"/>
      <c r="DQQ6"/>
      <c r="DQR6"/>
      <c r="DQS6"/>
      <c r="DQT6"/>
      <c r="DQU6"/>
      <c r="DQV6"/>
      <c r="DQW6"/>
      <c r="DQX6"/>
      <c r="DQY6"/>
      <c r="DQZ6"/>
      <c r="DRA6"/>
      <c r="DRB6"/>
      <c r="DRC6"/>
      <c r="DRD6"/>
      <c r="DRE6"/>
      <c r="DRF6"/>
      <c r="DRG6"/>
      <c r="DRH6"/>
      <c r="DRI6"/>
      <c r="DRJ6"/>
      <c r="DRK6"/>
      <c r="DRL6"/>
      <c r="DRM6"/>
      <c r="DRN6"/>
      <c r="DRO6"/>
      <c r="DRP6"/>
      <c r="DRQ6"/>
      <c r="DRR6"/>
      <c r="DRS6"/>
      <c r="DRT6"/>
      <c r="DRU6"/>
      <c r="DRV6"/>
      <c r="DRW6"/>
      <c r="DRX6"/>
      <c r="DRY6"/>
      <c r="DRZ6"/>
      <c r="DSA6"/>
      <c r="DSB6"/>
      <c r="DSC6"/>
      <c r="DSD6"/>
      <c r="DSE6"/>
      <c r="DSF6"/>
      <c r="DSG6"/>
      <c r="DSH6"/>
      <c r="DSI6"/>
      <c r="DSJ6"/>
      <c r="DSK6"/>
      <c r="DSL6"/>
      <c r="DSM6"/>
      <c r="DSN6"/>
      <c r="DSO6"/>
      <c r="DSP6"/>
      <c r="DSQ6"/>
      <c r="DSR6"/>
      <c r="DSS6"/>
      <c r="DST6"/>
      <c r="DSU6"/>
      <c r="DSV6"/>
      <c r="DSW6"/>
      <c r="DSX6"/>
      <c r="DSY6"/>
      <c r="DSZ6"/>
      <c r="DTA6"/>
      <c r="DTB6"/>
      <c r="DTC6"/>
      <c r="DTD6"/>
      <c r="DTE6"/>
      <c r="DTF6"/>
      <c r="DTG6"/>
      <c r="DTH6"/>
      <c r="DTI6"/>
      <c r="DTJ6"/>
      <c r="DTK6"/>
      <c r="DTL6"/>
      <c r="DTM6"/>
      <c r="DTN6"/>
      <c r="DTO6"/>
      <c r="DTP6"/>
      <c r="DTQ6"/>
      <c r="DTR6"/>
      <c r="DTS6"/>
      <c r="DTT6"/>
      <c r="DTU6"/>
      <c r="DTV6"/>
      <c r="DTW6"/>
      <c r="DTX6"/>
      <c r="DTY6"/>
      <c r="DTZ6"/>
      <c r="DUA6"/>
      <c r="DUB6"/>
      <c r="DUC6"/>
      <c r="DUD6"/>
      <c r="DUE6"/>
      <c r="DUF6"/>
      <c r="DUG6"/>
      <c r="DUH6"/>
      <c r="DUI6"/>
      <c r="DUJ6"/>
      <c r="DUK6"/>
      <c r="DUL6"/>
      <c r="DUM6"/>
      <c r="DUN6"/>
      <c r="DUO6"/>
      <c r="DUP6"/>
      <c r="DUQ6"/>
      <c r="DUR6"/>
      <c r="DUS6"/>
      <c r="DUT6"/>
      <c r="DUU6"/>
      <c r="DUV6"/>
      <c r="DUW6"/>
      <c r="DUX6"/>
      <c r="DUY6"/>
      <c r="DUZ6"/>
      <c r="DVA6"/>
      <c r="DVB6"/>
      <c r="DVC6"/>
      <c r="DVD6"/>
      <c r="DVE6"/>
      <c r="DVF6"/>
      <c r="DVG6"/>
      <c r="DVH6"/>
      <c r="DVI6"/>
      <c r="DVJ6"/>
      <c r="DVK6"/>
      <c r="DVL6"/>
      <c r="DVM6"/>
      <c r="DVN6"/>
      <c r="DVO6"/>
      <c r="DVP6"/>
      <c r="DVQ6"/>
      <c r="DVR6"/>
      <c r="DVS6"/>
      <c r="DVT6"/>
      <c r="DVU6"/>
      <c r="DVV6"/>
      <c r="DVW6"/>
      <c r="DVX6"/>
      <c r="DVY6"/>
      <c r="DVZ6"/>
      <c r="DWA6"/>
      <c r="DWB6"/>
      <c r="DWC6"/>
      <c r="DWD6"/>
      <c r="DWE6"/>
      <c r="DWF6"/>
      <c r="DWG6"/>
      <c r="DWH6"/>
      <c r="DWI6"/>
      <c r="DWJ6"/>
      <c r="DWK6"/>
      <c r="DWL6"/>
      <c r="DWM6"/>
      <c r="DWN6"/>
      <c r="DWO6"/>
      <c r="DWP6"/>
      <c r="DWQ6"/>
      <c r="DWR6"/>
      <c r="DWS6"/>
      <c r="DWT6"/>
      <c r="DWU6"/>
      <c r="DWV6"/>
      <c r="DWW6"/>
      <c r="DWX6"/>
      <c r="DWY6"/>
      <c r="DWZ6"/>
      <c r="DXA6"/>
      <c r="DXB6"/>
      <c r="DXC6"/>
      <c r="DXD6"/>
      <c r="DXE6"/>
      <c r="DXF6"/>
      <c r="DXG6"/>
      <c r="DXH6"/>
      <c r="DXI6"/>
      <c r="DXJ6"/>
      <c r="DXK6"/>
      <c r="DXL6"/>
      <c r="DXM6"/>
      <c r="DXN6"/>
      <c r="DXO6"/>
      <c r="DXP6"/>
      <c r="DXQ6"/>
      <c r="DXR6"/>
      <c r="DXS6"/>
      <c r="DXT6"/>
      <c r="DXU6"/>
      <c r="DXV6"/>
      <c r="DXW6"/>
      <c r="DXX6"/>
      <c r="DXY6"/>
      <c r="DXZ6"/>
      <c r="DYA6"/>
      <c r="DYB6"/>
      <c r="DYC6"/>
      <c r="DYD6"/>
      <c r="DYE6"/>
      <c r="DYF6"/>
      <c r="DYG6"/>
      <c r="DYH6"/>
      <c r="DYI6"/>
      <c r="DYJ6"/>
      <c r="DYK6"/>
      <c r="DYL6"/>
      <c r="DYM6"/>
      <c r="DYN6"/>
      <c r="DYO6"/>
      <c r="DYP6"/>
      <c r="DYQ6"/>
      <c r="DYR6"/>
      <c r="DYS6"/>
      <c r="DYT6"/>
      <c r="DYU6"/>
      <c r="DYV6"/>
      <c r="DYW6"/>
      <c r="DYX6"/>
      <c r="DYY6"/>
      <c r="DYZ6"/>
      <c r="DZA6"/>
      <c r="DZB6"/>
      <c r="DZC6"/>
      <c r="DZD6"/>
      <c r="DZE6"/>
      <c r="DZF6"/>
      <c r="DZG6"/>
      <c r="DZH6"/>
      <c r="DZI6"/>
      <c r="DZJ6"/>
      <c r="DZK6"/>
      <c r="DZL6"/>
      <c r="DZM6"/>
      <c r="DZN6"/>
      <c r="DZO6"/>
      <c r="DZP6"/>
      <c r="DZQ6"/>
      <c r="DZR6"/>
      <c r="DZS6"/>
      <c r="DZT6"/>
      <c r="DZU6"/>
      <c r="DZV6"/>
      <c r="DZW6"/>
      <c r="DZX6"/>
      <c r="DZY6"/>
      <c r="DZZ6"/>
      <c r="EAA6"/>
      <c r="EAB6"/>
      <c r="EAC6"/>
      <c r="EAD6"/>
      <c r="EAE6"/>
      <c r="EAF6"/>
      <c r="EAG6"/>
      <c r="EAH6"/>
      <c r="EAI6"/>
      <c r="EAJ6"/>
      <c r="EAK6"/>
      <c r="EAL6"/>
      <c r="EAM6"/>
      <c r="EAN6"/>
      <c r="EAO6"/>
      <c r="EAP6"/>
      <c r="EAQ6"/>
      <c r="EAR6"/>
      <c r="EAS6"/>
      <c r="EAT6"/>
      <c r="EAU6"/>
      <c r="EAV6"/>
      <c r="EAW6"/>
      <c r="EAX6"/>
      <c r="EAY6"/>
      <c r="EAZ6"/>
      <c r="EBA6"/>
      <c r="EBB6"/>
      <c r="EBC6"/>
      <c r="EBD6"/>
      <c r="EBE6"/>
      <c r="EBF6"/>
      <c r="EBG6"/>
      <c r="EBH6"/>
      <c r="EBI6"/>
      <c r="EBJ6"/>
      <c r="EBK6"/>
      <c r="EBL6"/>
      <c r="EBM6"/>
      <c r="EBN6"/>
      <c r="EBO6"/>
      <c r="EBP6"/>
      <c r="EBQ6"/>
      <c r="EBR6"/>
      <c r="EBS6"/>
      <c r="EBT6"/>
      <c r="EBU6"/>
      <c r="EBV6"/>
      <c r="EBW6"/>
      <c r="EBX6"/>
      <c r="EBY6"/>
      <c r="EBZ6"/>
      <c r="ECA6"/>
      <c r="ECB6"/>
      <c r="ECC6"/>
      <c r="ECD6"/>
      <c r="ECE6"/>
      <c r="ECF6"/>
      <c r="ECG6"/>
      <c r="ECH6"/>
      <c r="ECI6"/>
      <c r="ECJ6"/>
      <c r="ECK6"/>
      <c r="ECL6"/>
      <c r="ECM6"/>
      <c r="ECN6"/>
      <c r="ECO6"/>
      <c r="ECP6"/>
      <c r="ECQ6"/>
      <c r="ECR6"/>
      <c r="ECS6"/>
      <c r="ECT6"/>
      <c r="ECU6"/>
      <c r="ECV6"/>
      <c r="ECW6"/>
      <c r="ECX6"/>
      <c r="ECY6"/>
      <c r="ECZ6"/>
      <c r="EDA6"/>
      <c r="EDB6"/>
      <c r="EDC6"/>
      <c r="EDD6"/>
      <c r="EDE6"/>
      <c r="EDF6"/>
      <c r="EDG6"/>
      <c r="EDH6"/>
      <c r="EDI6"/>
      <c r="EDJ6"/>
      <c r="EDK6"/>
      <c r="EDL6"/>
      <c r="EDM6"/>
      <c r="EDN6"/>
      <c r="EDO6"/>
      <c r="EDP6"/>
      <c r="EDQ6"/>
      <c r="EDR6"/>
      <c r="EDS6"/>
      <c r="EDT6"/>
      <c r="EDU6"/>
      <c r="EDV6"/>
      <c r="EDW6"/>
      <c r="EDX6"/>
      <c r="EDY6"/>
      <c r="EDZ6"/>
      <c r="EEA6"/>
      <c r="EEB6"/>
      <c r="EEC6"/>
      <c r="EED6"/>
      <c r="EEE6"/>
      <c r="EEF6"/>
      <c r="EEG6"/>
      <c r="EEH6"/>
      <c r="EEI6"/>
      <c r="EEJ6"/>
      <c r="EEK6"/>
      <c r="EEL6"/>
      <c r="EEM6"/>
      <c r="EEN6"/>
      <c r="EEO6"/>
      <c r="EEP6"/>
      <c r="EEQ6"/>
      <c r="EER6"/>
      <c r="EES6"/>
      <c r="EET6"/>
      <c r="EEU6"/>
      <c r="EEV6"/>
      <c r="EEW6"/>
      <c r="EEX6"/>
      <c r="EEY6"/>
      <c r="EEZ6"/>
      <c r="EFA6"/>
      <c r="EFB6"/>
      <c r="EFC6"/>
      <c r="EFD6"/>
      <c r="EFE6"/>
      <c r="EFF6"/>
      <c r="EFG6"/>
      <c r="EFH6"/>
      <c r="EFI6"/>
      <c r="EFJ6"/>
      <c r="EFK6"/>
      <c r="EFL6"/>
      <c r="EFM6"/>
      <c r="EFN6"/>
      <c r="EFO6"/>
      <c r="EFP6"/>
      <c r="EFQ6"/>
      <c r="EFR6"/>
      <c r="EFS6"/>
      <c r="EFT6"/>
      <c r="EFU6"/>
      <c r="EFV6"/>
      <c r="EFW6"/>
      <c r="EFX6"/>
      <c r="EFY6"/>
      <c r="EFZ6"/>
      <c r="EGA6"/>
      <c r="EGB6"/>
      <c r="EGC6"/>
      <c r="EGD6"/>
      <c r="EGE6"/>
      <c r="EGF6"/>
      <c r="EGG6"/>
      <c r="EGH6"/>
      <c r="EGI6"/>
      <c r="EGJ6"/>
      <c r="EGK6"/>
      <c r="EGL6"/>
      <c r="EGM6"/>
      <c r="EGN6"/>
      <c r="EGO6"/>
      <c r="EGP6"/>
      <c r="EGQ6"/>
      <c r="EGR6"/>
      <c r="EGS6"/>
      <c r="EGT6"/>
      <c r="EGU6"/>
      <c r="EGV6"/>
      <c r="EGW6"/>
      <c r="EGX6"/>
      <c r="EGY6"/>
      <c r="EGZ6"/>
      <c r="EHA6"/>
      <c r="EHB6"/>
      <c r="EHC6"/>
      <c r="EHD6"/>
      <c r="EHE6"/>
      <c r="EHF6"/>
      <c r="EHG6"/>
      <c r="EHH6"/>
      <c r="EHI6"/>
      <c r="EHJ6"/>
      <c r="EHK6"/>
      <c r="EHL6"/>
      <c r="EHM6"/>
      <c r="EHN6"/>
      <c r="EHO6"/>
      <c r="EHP6"/>
      <c r="EHQ6"/>
      <c r="EHR6"/>
      <c r="EHS6"/>
      <c r="EHT6"/>
      <c r="EHU6"/>
      <c r="EHV6"/>
      <c r="EHW6"/>
      <c r="EHX6"/>
      <c r="EHY6"/>
      <c r="EHZ6"/>
      <c r="EIA6"/>
      <c r="EIB6"/>
      <c r="EIC6"/>
      <c r="EID6"/>
      <c r="EIE6"/>
      <c r="EIF6"/>
      <c r="EIG6"/>
      <c r="EIH6"/>
      <c r="EII6"/>
      <c r="EIJ6"/>
      <c r="EIK6"/>
      <c r="EIL6"/>
      <c r="EIM6"/>
      <c r="EIN6"/>
      <c r="EIO6"/>
      <c r="EIP6"/>
      <c r="EIQ6"/>
      <c r="EIR6"/>
      <c r="EIS6"/>
      <c r="EIT6"/>
      <c r="EIU6"/>
      <c r="EIV6"/>
      <c r="EIW6"/>
      <c r="EIX6"/>
      <c r="EIY6"/>
      <c r="EIZ6"/>
      <c r="EJA6"/>
      <c r="EJB6"/>
      <c r="EJC6"/>
      <c r="EJD6"/>
      <c r="EJE6"/>
      <c r="EJF6"/>
      <c r="EJG6"/>
      <c r="EJH6"/>
      <c r="EJI6"/>
      <c r="EJJ6"/>
      <c r="EJK6"/>
      <c r="EJL6"/>
      <c r="EJM6"/>
      <c r="EJN6"/>
      <c r="EJO6"/>
      <c r="EJP6"/>
      <c r="EJQ6"/>
      <c r="EJR6"/>
      <c r="EJS6"/>
      <c r="EJT6"/>
      <c r="EJU6"/>
      <c r="EJV6"/>
      <c r="EJW6"/>
      <c r="EJX6"/>
      <c r="EJY6"/>
      <c r="EJZ6"/>
      <c r="EKA6"/>
      <c r="EKB6"/>
      <c r="EKC6"/>
      <c r="EKD6"/>
      <c r="EKE6"/>
      <c r="EKF6"/>
      <c r="EKG6"/>
      <c r="EKH6"/>
      <c r="EKI6"/>
      <c r="EKJ6"/>
      <c r="EKK6"/>
      <c r="EKL6"/>
      <c r="EKM6"/>
      <c r="EKN6"/>
      <c r="EKO6"/>
      <c r="EKP6"/>
      <c r="EKQ6"/>
      <c r="EKR6"/>
      <c r="EKS6"/>
      <c r="EKT6"/>
      <c r="EKU6"/>
      <c r="EKV6"/>
      <c r="EKW6"/>
      <c r="EKX6"/>
      <c r="EKY6"/>
      <c r="EKZ6"/>
      <c r="ELA6"/>
      <c r="ELB6"/>
      <c r="ELC6"/>
      <c r="ELD6"/>
      <c r="ELE6"/>
      <c r="ELF6"/>
      <c r="ELG6"/>
      <c r="ELH6"/>
      <c r="ELI6"/>
      <c r="ELJ6"/>
      <c r="ELK6"/>
      <c r="ELL6"/>
      <c r="ELM6"/>
      <c r="ELN6"/>
      <c r="ELO6"/>
      <c r="ELP6"/>
      <c r="ELQ6"/>
      <c r="ELR6"/>
      <c r="ELS6"/>
      <c r="ELT6"/>
      <c r="ELU6"/>
      <c r="ELV6"/>
      <c r="ELW6"/>
      <c r="ELX6"/>
      <c r="ELY6"/>
      <c r="ELZ6"/>
      <c r="EMA6"/>
      <c r="EMB6"/>
      <c r="EMC6"/>
      <c r="EMD6"/>
      <c r="EME6"/>
      <c r="EMF6"/>
      <c r="EMG6"/>
      <c r="EMH6"/>
      <c r="EMI6"/>
      <c r="EMJ6"/>
      <c r="EMK6"/>
      <c r="EML6"/>
      <c r="EMM6"/>
      <c r="EMN6"/>
      <c r="EMO6"/>
      <c r="EMP6"/>
      <c r="EMQ6"/>
      <c r="EMR6"/>
      <c r="EMS6"/>
      <c r="EMT6"/>
      <c r="EMU6"/>
      <c r="EMV6"/>
      <c r="EMW6"/>
      <c r="EMX6"/>
      <c r="EMY6"/>
      <c r="EMZ6"/>
      <c r="ENA6"/>
      <c r="ENB6"/>
      <c r="ENC6"/>
      <c r="END6"/>
      <c r="ENE6"/>
      <c r="ENF6"/>
      <c r="ENG6"/>
      <c r="ENH6"/>
      <c r="ENI6"/>
      <c r="ENJ6"/>
      <c r="ENK6"/>
      <c r="ENL6"/>
      <c r="ENM6"/>
      <c r="ENN6"/>
      <c r="ENO6"/>
      <c r="ENP6"/>
      <c r="ENQ6"/>
      <c r="ENR6"/>
      <c r="ENS6"/>
      <c r="ENT6"/>
      <c r="ENU6"/>
      <c r="ENV6"/>
      <c r="ENW6"/>
      <c r="ENX6"/>
      <c r="ENY6"/>
      <c r="ENZ6"/>
      <c r="EOA6"/>
      <c r="EOB6"/>
      <c r="EOC6"/>
      <c r="EOD6"/>
      <c r="EOE6"/>
      <c r="EOF6"/>
      <c r="EOG6"/>
      <c r="EOH6"/>
      <c r="EOI6"/>
      <c r="EOJ6"/>
      <c r="EOK6"/>
      <c r="EOL6"/>
      <c r="EOM6"/>
      <c r="EON6"/>
      <c r="EOO6"/>
      <c r="EOP6"/>
      <c r="EOQ6"/>
      <c r="EOR6"/>
      <c r="EOS6"/>
      <c r="EOT6"/>
      <c r="EOU6"/>
      <c r="EOV6"/>
      <c r="EOW6"/>
      <c r="EOX6"/>
      <c r="EOY6"/>
      <c r="EOZ6"/>
      <c r="EPA6"/>
      <c r="EPB6"/>
      <c r="EPC6"/>
      <c r="EPD6"/>
      <c r="EPE6"/>
      <c r="EPF6"/>
      <c r="EPG6"/>
      <c r="EPH6"/>
      <c r="EPI6"/>
      <c r="EPJ6"/>
      <c r="EPK6"/>
      <c r="EPL6"/>
      <c r="EPM6"/>
      <c r="EPN6"/>
      <c r="EPO6"/>
      <c r="EPP6"/>
      <c r="EPQ6"/>
      <c r="EPR6"/>
      <c r="EPS6"/>
      <c r="EPT6"/>
      <c r="EPU6"/>
      <c r="EPV6"/>
      <c r="EPW6"/>
      <c r="EPX6"/>
      <c r="EPY6"/>
      <c r="EPZ6"/>
      <c r="EQA6"/>
      <c r="EQB6"/>
      <c r="EQC6"/>
      <c r="EQD6"/>
      <c r="EQE6"/>
      <c r="EQF6"/>
      <c r="EQG6"/>
      <c r="EQH6"/>
      <c r="EQI6"/>
      <c r="EQJ6"/>
      <c r="EQK6"/>
      <c r="EQL6"/>
      <c r="EQM6"/>
      <c r="EQN6"/>
      <c r="EQO6"/>
      <c r="EQP6"/>
      <c r="EQQ6"/>
      <c r="EQR6"/>
      <c r="EQS6"/>
      <c r="EQT6"/>
      <c r="EQU6"/>
      <c r="EQV6"/>
      <c r="EQW6"/>
      <c r="EQX6"/>
      <c r="EQY6"/>
      <c r="EQZ6"/>
      <c r="ERA6"/>
      <c r="ERB6"/>
      <c r="ERC6"/>
      <c r="ERD6"/>
      <c r="ERE6"/>
      <c r="ERF6"/>
      <c r="ERG6"/>
      <c r="ERH6"/>
      <c r="ERI6"/>
      <c r="ERJ6"/>
      <c r="ERK6"/>
      <c r="ERL6"/>
      <c r="ERM6"/>
      <c r="ERN6"/>
      <c r="ERO6"/>
      <c r="ERP6"/>
      <c r="ERQ6"/>
      <c r="ERR6"/>
      <c r="ERS6"/>
      <c r="ERT6"/>
      <c r="ERU6"/>
      <c r="ERV6"/>
      <c r="ERW6"/>
      <c r="ERX6"/>
      <c r="ERY6"/>
      <c r="ERZ6"/>
      <c r="ESA6"/>
      <c r="ESB6"/>
      <c r="ESC6"/>
      <c r="ESD6"/>
      <c r="ESE6"/>
      <c r="ESF6"/>
      <c r="ESG6"/>
      <c r="ESH6"/>
      <c r="ESI6"/>
      <c r="ESJ6"/>
      <c r="ESK6"/>
      <c r="ESL6"/>
      <c r="ESM6"/>
      <c r="ESN6"/>
      <c r="ESO6"/>
      <c r="ESP6"/>
      <c r="ESQ6"/>
      <c r="ESR6"/>
      <c r="ESS6"/>
      <c r="EST6"/>
      <c r="ESU6"/>
      <c r="ESV6"/>
      <c r="ESW6"/>
      <c r="ESX6"/>
      <c r="ESY6"/>
      <c r="ESZ6"/>
      <c r="ETA6"/>
      <c r="ETB6"/>
      <c r="ETC6"/>
      <c r="ETD6"/>
      <c r="ETE6"/>
      <c r="ETF6"/>
      <c r="ETG6"/>
      <c r="ETH6"/>
      <c r="ETI6"/>
      <c r="ETJ6"/>
      <c r="ETK6"/>
      <c r="ETL6"/>
      <c r="ETM6"/>
      <c r="ETN6"/>
      <c r="ETO6"/>
      <c r="ETP6"/>
      <c r="ETQ6"/>
      <c r="ETR6"/>
      <c r="ETS6"/>
      <c r="ETT6"/>
      <c r="ETU6"/>
      <c r="ETV6"/>
      <c r="ETW6"/>
      <c r="ETX6"/>
      <c r="ETY6"/>
      <c r="ETZ6"/>
      <c r="EUA6"/>
      <c r="EUB6"/>
      <c r="EUC6"/>
      <c r="EUD6"/>
      <c r="EUE6"/>
      <c r="EUF6"/>
      <c r="EUG6"/>
      <c r="EUH6"/>
      <c r="EUI6"/>
      <c r="EUJ6"/>
      <c r="EUK6"/>
      <c r="EUL6"/>
      <c r="EUM6"/>
      <c r="EUN6"/>
      <c r="EUO6"/>
      <c r="EUP6"/>
      <c r="EUQ6"/>
      <c r="EUR6"/>
      <c r="EUS6"/>
      <c r="EUT6"/>
      <c r="EUU6"/>
      <c r="EUV6"/>
      <c r="EUW6"/>
      <c r="EUX6"/>
      <c r="EUY6"/>
      <c r="EUZ6"/>
      <c r="EVA6"/>
      <c r="EVB6"/>
      <c r="EVC6"/>
      <c r="EVD6"/>
      <c r="EVE6"/>
      <c r="EVF6"/>
      <c r="EVG6"/>
      <c r="EVH6"/>
      <c r="EVI6"/>
      <c r="EVJ6"/>
      <c r="EVK6"/>
      <c r="EVL6"/>
      <c r="EVM6"/>
      <c r="EVN6"/>
      <c r="EVO6"/>
      <c r="EVP6"/>
      <c r="EVQ6"/>
      <c r="EVR6"/>
      <c r="EVS6"/>
      <c r="EVT6"/>
      <c r="EVU6"/>
      <c r="EVV6"/>
      <c r="EVW6"/>
      <c r="EVX6"/>
      <c r="EVY6"/>
      <c r="EVZ6"/>
      <c r="EWA6"/>
      <c r="EWB6"/>
      <c r="EWC6"/>
      <c r="EWD6"/>
      <c r="EWE6"/>
      <c r="EWF6"/>
      <c r="EWG6"/>
      <c r="EWH6"/>
      <c r="EWI6"/>
      <c r="EWJ6"/>
      <c r="EWK6"/>
      <c r="EWL6"/>
      <c r="EWM6"/>
      <c r="EWN6"/>
      <c r="EWO6"/>
      <c r="EWP6"/>
      <c r="EWQ6"/>
      <c r="EWR6"/>
      <c r="EWS6"/>
      <c r="EWT6"/>
      <c r="EWU6"/>
      <c r="EWV6"/>
      <c r="EWW6"/>
      <c r="EWX6"/>
      <c r="EWY6"/>
      <c r="EWZ6"/>
      <c r="EXA6"/>
      <c r="EXB6"/>
      <c r="EXC6"/>
      <c r="EXD6"/>
      <c r="EXE6"/>
      <c r="EXF6"/>
      <c r="EXG6"/>
      <c r="EXH6"/>
      <c r="EXI6"/>
      <c r="EXJ6"/>
      <c r="EXK6"/>
      <c r="EXL6"/>
      <c r="EXM6"/>
      <c r="EXN6"/>
      <c r="EXO6"/>
      <c r="EXP6"/>
      <c r="EXQ6"/>
      <c r="EXR6"/>
      <c r="EXS6"/>
      <c r="EXT6"/>
      <c r="EXU6"/>
      <c r="EXV6"/>
      <c r="EXW6"/>
      <c r="EXX6"/>
      <c r="EXY6"/>
      <c r="EXZ6"/>
      <c r="EYA6"/>
      <c r="EYB6"/>
      <c r="EYC6"/>
      <c r="EYD6"/>
      <c r="EYE6"/>
      <c r="EYF6"/>
      <c r="EYG6"/>
      <c r="EYH6"/>
      <c r="EYI6"/>
      <c r="EYJ6"/>
      <c r="EYK6"/>
      <c r="EYL6"/>
      <c r="EYM6"/>
      <c r="EYN6"/>
      <c r="EYO6"/>
      <c r="EYP6"/>
      <c r="EYQ6"/>
      <c r="EYR6"/>
      <c r="EYS6"/>
      <c r="EYT6"/>
      <c r="EYU6"/>
      <c r="EYV6"/>
      <c r="EYW6"/>
      <c r="EYX6"/>
      <c r="EYY6"/>
      <c r="EYZ6"/>
      <c r="EZA6"/>
      <c r="EZB6"/>
      <c r="EZC6"/>
      <c r="EZD6"/>
      <c r="EZE6"/>
      <c r="EZF6"/>
      <c r="EZG6"/>
      <c r="EZH6"/>
      <c r="EZI6"/>
      <c r="EZJ6"/>
      <c r="EZK6"/>
      <c r="EZL6"/>
      <c r="EZM6"/>
      <c r="EZN6"/>
      <c r="EZO6"/>
      <c r="EZP6"/>
      <c r="EZQ6"/>
      <c r="EZR6"/>
      <c r="EZS6"/>
      <c r="EZT6"/>
      <c r="EZU6"/>
      <c r="EZV6"/>
      <c r="EZW6"/>
      <c r="EZX6"/>
      <c r="EZY6"/>
      <c r="EZZ6"/>
      <c r="FAA6"/>
      <c r="FAB6"/>
      <c r="FAC6"/>
      <c r="FAD6"/>
      <c r="FAE6"/>
      <c r="FAF6"/>
      <c r="FAG6"/>
      <c r="FAH6"/>
      <c r="FAI6"/>
      <c r="FAJ6"/>
      <c r="FAK6"/>
      <c r="FAL6"/>
      <c r="FAM6"/>
      <c r="FAN6"/>
      <c r="FAO6"/>
      <c r="FAP6"/>
      <c r="FAQ6"/>
      <c r="FAR6"/>
      <c r="FAS6"/>
      <c r="FAT6"/>
      <c r="FAU6"/>
      <c r="FAV6"/>
      <c r="FAW6"/>
      <c r="FAX6"/>
      <c r="FAY6"/>
      <c r="FAZ6"/>
      <c r="FBA6"/>
      <c r="FBB6"/>
      <c r="FBC6"/>
      <c r="FBD6"/>
      <c r="FBE6"/>
      <c r="FBF6"/>
      <c r="FBG6"/>
      <c r="FBH6"/>
      <c r="FBI6"/>
      <c r="FBJ6"/>
      <c r="FBK6"/>
      <c r="FBL6"/>
      <c r="FBM6"/>
      <c r="FBN6"/>
      <c r="FBO6"/>
      <c r="FBP6"/>
      <c r="FBQ6"/>
      <c r="FBR6"/>
      <c r="FBS6"/>
      <c r="FBT6"/>
      <c r="FBU6"/>
      <c r="FBV6"/>
      <c r="FBW6"/>
      <c r="FBX6"/>
      <c r="FBY6"/>
      <c r="FBZ6"/>
      <c r="FCA6"/>
      <c r="FCB6"/>
      <c r="FCC6"/>
      <c r="FCD6"/>
      <c r="FCE6"/>
      <c r="FCF6"/>
      <c r="FCG6"/>
      <c r="FCH6"/>
      <c r="FCI6"/>
      <c r="FCJ6"/>
      <c r="FCK6"/>
      <c r="FCL6"/>
      <c r="FCM6"/>
      <c r="FCN6"/>
      <c r="FCO6"/>
      <c r="FCP6"/>
      <c r="FCQ6"/>
      <c r="FCR6"/>
      <c r="FCS6"/>
      <c r="FCT6"/>
      <c r="FCU6"/>
      <c r="FCV6"/>
      <c r="FCW6"/>
      <c r="FCX6"/>
      <c r="FCY6"/>
      <c r="FCZ6"/>
      <c r="FDA6"/>
      <c r="FDB6"/>
      <c r="FDC6"/>
      <c r="FDD6"/>
      <c r="FDE6"/>
      <c r="FDF6"/>
      <c r="FDG6"/>
      <c r="FDH6"/>
      <c r="FDI6"/>
      <c r="FDJ6"/>
      <c r="FDK6"/>
      <c r="FDL6"/>
      <c r="FDM6"/>
      <c r="FDN6"/>
      <c r="FDO6"/>
      <c r="FDP6"/>
      <c r="FDQ6"/>
      <c r="FDR6"/>
      <c r="FDS6"/>
      <c r="FDT6"/>
      <c r="FDU6"/>
      <c r="FDV6"/>
      <c r="FDW6"/>
      <c r="FDX6"/>
      <c r="FDY6"/>
      <c r="FDZ6"/>
      <c r="FEA6"/>
      <c r="FEB6"/>
      <c r="FEC6"/>
      <c r="FED6"/>
      <c r="FEE6"/>
      <c r="FEF6"/>
      <c r="FEG6"/>
      <c r="FEH6"/>
      <c r="FEI6"/>
      <c r="FEJ6"/>
      <c r="FEK6"/>
      <c r="FEL6"/>
      <c r="FEM6"/>
      <c r="FEN6"/>
      <c r="FEO6"/>
      <c r="FEP6"/>
      <c r="FEQ6"/>
      <c r="FER6"/>
      <c r="FES6"/>
      <c r="FET6"/>
      <c r="FEU6"/>
      <c r="FEV6"/>
      <c r="FEW6"/>
      <c r="FEX6"/>
      <c r="FEY6"/>
      <c r="FEZ6"/>
      <c r="FFA6"/>
      <c r="FFB6"/>
      <c r="FFC6"/>
      <c r="FFD6"/>
      <c r="FFE6"/>
      <c r="FFF6"/>
      <c r="FFG6"/>
      <c r="FFH6"/>
      <c r="FFI6"/>
      <c r="FFJ6"/>
      <c r="FFK6"/>
      <c r="FFL6"/>
      <c r="FFM6"/>
      <c r="FFN6"/>
      <c r="FFO6"/>
      <c r="FFP6"/>
      <c r="FFQ6"/>
      <c r="FFR6"/>
      <c r="FFS6"/>
      <c r="FFT6"/>
      <c r="FFU6"/>
      <c r="FFV6"/>
      <c r="FFW6"/>
      <c r="FFX6"/>
      <c r="FFY6"/>
      <c r="FFZ6"/>
      <c r="FGA6"/>
      <c r="FGB6"/>
      <c r="FGC6"/>
      <c r="FGD6"/>
      <c r="FGE6"/>
      <c r="FGF6"/>
      <c r="FGG6"/>
      <c r="FGH6"/>
      <c r="FGI6"/>
      <c r="FGJ6"/>
      <c r="FGK6"/>
      <c r="FGL6"/>
      <c r="FGM6"/>
      <c r="FGN6"/>
      <c r="FGO6"/>
      <c r="FGP6"/>
      <c r="FGQ6"/>
      <c r="FGR6"/>
      <c r="FGS6"/>
      <c r="FGT6"/>
      <c r="FGU6"/>
      <c r="FGV6"/>
      <c r="FGW6"/>
      <c r="FGX6"/>
      <c r="FGY6"/>
      <c r="FGZ6"/>
      <c r="FHA6"/>
      <c r="FHB6"/>
      <c r="FHC6"/>
      <c r="FHD6"/>
      <c r="FHE6"/>
      <c r="FHF6"/>
      <c r="FHG6"/>
      <c r="FHH6"/>
      <c r="FHI6"/>
      <c r="FHJ6"/>
      <c r="FHK6"/>
      <c r="FHL6"/>
      <c r="FHM6"/>
      <c r="FHN6"/>
      <c r="FHO6"/>
      <c r="FHP6"/>
      <c r="FHQ6"/>
      <c r="FHR6"/>
      <c r="FHS6"/>
      <c r="FHT6"/>
      <c r="FHU6"/>
      <c r="FHV6"/>
      <c r="FHW6"/>
      <c r="FHX6"/>
      <c r="FHY6"/>
      <c r="FHZ6"/>
      <c r="FIA6"/>
      <c r="FIB6"/>
      <c r="FIC6"/>
      <c r="FID6"/>
      <c r="FIE6"/>
      <c r="FIF6"/>
      <c r="FIG6"/>
      <c r="FIH6"/>
      <c r="FII6"/>
      <c r="FIJ6"/>
      <c r="FIK6"/>
      <c r="FIL6"/>
      <c r="FIM6"/>
      <c r="FIN6"/>
      <c r="FIO6"/>
      <c r="FIP6"/>
      <c r="FIQ6"/>
      <c r="FIR6"/>
      <c r="FIS6"/>
      <c r="FIT6"/>
      <c r="FIU6"/>
      <c r="FIV6"/>
      <c r="FIW6"/>
      <c r="FIX6"/>
      <c r="FIY6"/>
      <c r="FIZ6"/>
      <c r="FJA6"/>
      <c r="FJB6"/>
      <c r="FJC6"/>
      <c r="FJD6"/>
      <c r="FJE6"/>
      <c r="FJF6"/>
      <c r="FJG6"/>
      <c r="FJH6"/>
      <c r="FJI6"/>
      <c r="FJJ6"/>
      <c r="FJK6"/>
      <c r="FJL6"/>
      <c r="FJM6"/>
      <c r="FJN6"/>
      <c r="FJO6"/>
      <c r="FJP6"/>
      <c r="FJQ6"/>
      <c r="FJR6"/>
      <c r="FJS6"/>
      <c r="FJT6"/>
      <c r="FJU6"/>
      <c r="FJV6"/>
      <c r="FJW6"/>
      <c r="FJX6"/>
      <c r="FJY6"/>
      <c r="FJZ6"/>
      <c r="FKA6"/>
      <c r="FKB6"/>
      <c r="FKC6"/>
      <c r="FKD6"/>
      <c r="FKE6"/>
      <c r="FKF6"/>
      <c r="FKG6"/>
      <c r="FKH6"/>
      <c r="FKI6"/>
      <c r="FKJ6"/>
      <c r="FKK6"/>
      <c r="FKL6"/>
      <c r="FKM6"/>
      <c r="FKN6"/>
      <c r="FKO6"/>
      <c r="FKP6"/>
      <c r="FKQ6"/>
      <c r="FKR6"/>
      <c r="FKS6"/>
      <c r="FKT6"/>
      <c r="FKU6"/>
      <c r="FKV6"/>
      <c r="FKW6"/>
      <c r="FKX6"/>
      <c r="FKY6"/>
      <c r="FKZ6"/>
      <c r="FLA6"/>
      <c r="FLB6"/>
      <c r="FLC6"/>
      <c r="FLD6"/>
      <c r="FLE6"/>
      <c r="FLF6"/>
      <c r="FLG6"/>
      <c r="FLH6"/>
      <c r="FLI6"/>
      <c r="FLJ6"/>
      <c r="FLK6"/>
      <c r="FLL6"/>
      <c r="FLM6"/>
      <c r="FLN6"/>
      <c r="FLO6"/>
      <c r="FLP6"/>
      <c r="FLQ6"/>
      <c r="FLR6"/>
      <c r="FLS6"/>
      <c r="FLT6"/>
      <c r="FLU6"/>
      <c r="FLV6"/>
      <c r="FLW6"/>
      <c r="FLX6"/>
      <c r="FLY6"/>
      <c r="FLZ6"/>
      <c r="FMA6"/>
      <c r="FMB6"/>
      <c r="FMC6"/>
      <c r="FMD6"/>
      <c r="FME6"/>
      <c r="FMF6"/>
      <c r="FMG6"/>
      <c r="FMH6"/>
      <c r="FMI6"/>
      <c r="FMJ6"/>
      <c r="FMK6"/>
      <c r="FML6"/>
      <c r="FMM6"/>
      <c r="FMN6"/>
      <c r="FMO6"/>
      <c r="FMP6"/>
      <c r="FMQ6"/>
      <c r="FMR6"/>
      <c r="FMS6"/>
      <c r="FMT6"/>
      <c r="FMU6"/>
      <c r="FMV6"/>
      <c r="FMW6"/>
      <c r="FMX6"/>
      <c r="FMY6"/>
      <c r="FMZ6"/>
      <c r="FNA6"/>
      <c r="FNB6"/>
      <c r="FNC6"/>
      <c r="FND6"/>
      <c r="FNE6"/>
      <c r="FNF6"/>
      <c r="FNG6"/>
      <c r="FNH6"/>
      <c r="FNI6"/>
      <c r="FNJ6"/>
      <c r="FNK6"/>
      <c r="FNL6"/>
      <c r="FNM6"/>
      <c r="FNN6"/>
      <c r="FNO6"/>
      <c r="FNP6"/>
      <c r="FNQ6"/>
      <c r="FNR6"/>
      <c r="FNS6"/>
      <c r="FNT6"/>
      <c r="FNU6"/>
      <c r="FNV6"/>
      <c r="FNW6"/>
      <c r="FNX6"/>
      <c r="FNY6"/>
      <c r="FNZ6"/>
      <c r="FOA6"/>
      <c r="FOB6"/>
      <c r="FOC6"/>
      <c r="FOD6"/>
      <c r="FOE6"/>
      <c r="FOF6"/>
      <c r="FOG6"/>
      <c r="FOH6"/>
      <c r="FOI6"/>
      <c r="FOJ6"/>
      <c r="FOK6"/>
      <c r="FOL6"/>
      <c r="FOM6"/>
      <c r="FON6"/>
      <c r="FOO6"/>
      <c r="FOP6"/>
      <c r="FOQ6"/>
      <c r="FOR6"/>
      <c r="FOS6"/>
      <c r="FOT6"/>
      <c r="FOU6"/>
      <c r="FOV6"/>
      <c r="FOW6"/>
      <c r="FOX6"/>
      <c r="FOY6"/>
      <c r="FOZ6"/>
      <c r="FPA6"/>
      <c r="FPB6"/>
      <c r="FPC6"/>
      <c r="FPD6"/>
      <c r="FPE6"/>
      <c r="FPF6"/>
      <c r="FPG6"/>
      <c r="FPH6"/>
      <c r="FPI6"/>
      <c r="FPJ6"/>
      <c r="FPK6"/>
      <c r="FPL6"/>
      <c r="FPM6"/>
      <c r="FPN6"/>
      <c r="FPO6"/>
      <c r="FPP6"/>
      <c r="FPQ6"/>
      <c r="FPR6"/>
      <c r="FPS6"/>
      <c r="FPT6"/>
      <c r="FPU6"/>
      <c r="FPV6"/>
      <c r="FPW6"/>
      <c r="FPX6"/>
      <c r="FPY6"/>
      <c r="FPZ6"/>
      <c r="FQA6"/>
      <c r="FQB6"/>
      <c r="FQC6"/>
      <c r="FQD6"/>
      <c r="FQE6"/>
      <c r="FQF6"/>
      <c r="FQG6"/>
      <c r="FQH6"/>
      <c r="FQI6"/>
      <c r="FQJ6"/>
      <c r="FQK6"/>
      <c r="FQL6"/>
      <c r="FQM6"/>
      <c r="FQN6"/>
      <c r="FQO6"/>
      <c r="FQP6"/>
      <c r="FQQ6"/>
      <c r="FQR6"/>
      <c r="FQS6"/>
      <c r="FQT6"/>
      <c r="FQU6"/>
      <c r="FQV6"/>
      <c r="FQW6"/>
      <c r="FQX6"/>
      <c r="FQY6"/>
      <c r="FQZ6"/>
      <c r="FRA6"/>
      <c r="FRB6"/>
      <c r="FRC6"/>
      <c r="FRD6"/>
      <c r="FRE6"/>
      <c r="FRF6"/>
      <c r="FRG6"/>
      <c r="FRH6"/>
      <c r="FRI6"/>
      <c r="FRJ6"/>
      <c r="FRK6"/>
      <c r="FRL6"/>
      <c r="FRM6"/>
      <c r="FRN6"/>
      <c r="FRO6"/>
      <c r="FRP6"/>
      <c r="FRQ6"/>
      <c r="FRR6"/>
      <c r="FRS6"/>
      <c r="FRT6"/>
      <c r="FRU6"/>
      <c r="FRV6"/>
      <c r="FRW6"/>
      <c r="FRX6"/>
      <c r="FRY6"/>
      <c r="FRZ6"/>
      <c r="FSA6"/>
      <c r="FSB6"/>
      <c r="FSC6"/>
      <c r="FSD6"/>
      <c r="FSE6"/>
      <c r="FSF6"/>
      <c r="FSG6"/>
      <c r="FSH6"/>
      <c r="FSI6"/>
      <c r="FSJ6"/>
      <c r="FSK6"/>
      <c r="FSL6"/>
      <c r="FSM6"/>
      <c r="FSN6"/>
      <c r="FSO6"/>
      <c r="FSP6"/>
      <c r="FSQ6"/>
      <c r="FSR6"/>
      <c r="FSS6"/>
      <c r="FST6"/>
      <c r="FSU6"/>
      <c r="FSV6"/>
      <c r="FSW6"/>
      <c r="FSX6"/>
      <c r="FSY6"/>
      <c r="FSZ6"/>
      <c r="FTA6"/>
      <c r="FTB6"/>
      <c r="FTC6"/>
      <c r="FTD6"/>
      <c r="FTE6"/>
      <c r="FTF6"/>
      <c r="FTG6"/>
      <c r="FTH6"/>
      <c r="FTI6"/>
      <c r="FTJ6"/>
      <c r="FTK6"/>
      <c r="FTL6"/>
      <c r="FTM6"/>
      <c r="FTN6"/>
      <c r="FTO6"/>
      <c r="FTP6"/>
      <c r="FTQ6"/>
      <c r="FTR6"/>
      <c r="FTS6"/>
      <c r="FTT6"/>
      <c r="FTU6"/>
      <c r="FTV6"/>
      <c r="FTW6"/>
      <c r="FTX6"/>
      <c r="FTY6"/>
      <c r="FTZ6"/>
      <c r="FUA6"/>
      <c r="FUB6"/>
      <c r="FUC6"/>
      <c r="FUD6"/>
      <c r="FUE6"/>
      <c r="FUF6"/>
      <c r="FUG6"/>
      <c r="FUH6"/>
      <c r="FUI6"/>
      <c r="FUJ6"/>
      <c r="FUK6"/>
      <c r="FUL6"/>
      <c r="FUM6"/>
      <c r="FUN6"/>
      <c r="FUO6"/>
      <c r="FUP6"/>
      <c r="FUQ6"/>
      <c r="FUR6"/>
      <c r="FUS6"/>
      <c r="FUT6"/>
      <c r="FUU6"/>
      <c r="FUV6"/>
      <c r="FUW6"/>
      <c r="FUX6"/>
      <c r="FUY6"/>
      <c r="FUZ6"/>
      <c r="FVA6"/>
      <c r="FVB6"/>
      <c r="FVC6"/>
      <c r="FVD6"/>
      <c r="FVE6"/>
      <c r="FVF6"/>
      <c r="FVG6"/>
      <c r="FVH6"/>
      <c r="FVI6"/>
      <c r="FVJ6"/>
      <c r="FVK6"/>
      <c r="FVL6"/>
      <c r="FVM6"/>
      <c r="FVN6"/>
      <c r="FVO6"/>
      <c r="FVP6"/>
      <c r="FVQ6"/>
      <c r="FVR6"/>
      <c r="FVS6"/>
      <c r="FVT6"/>
      <c r="FVU6"/>
      <c r="FVV6"/>
      <c r="FVW6"/>
      <c r="FVX6"/>
      <c r="FVY6"/>
      <c r="FVZ6"/>
      <c r="FWA6"/>
      <c r="FWB6"/>
      <c r="FWC6"/>
      <c r="FWD6"/>
      <c r="FWE6"/>
      <c r="FWF6"/>
      <c r="FWG6"/>
      <c r="FWH6"/>
      <c r="FWI6"/>
      <c r="FWJ6"/>
      <c r="FWK6"/>
      <c r="FWL6"/>
      <c r="FWM6"/>
      <c r="FWN6"/>
      <c r="FWO6"/>
      <c r="FWP6"/>
      <c r="FWQ6"/>
      <c r="FWR6"/>
      <c r="FWS6"/>
      <c r="FWT6"/>
      <c r="FWU6"/>
      <c r="FWV6"/>
      <c r="FWW6"/>
      <c r="FWX6"/>
      <c r="FWY6"/>
      <c r="FWZ6"/>
      <c r="FXA6"/>
      <c r="FXB6"/>
      <c r="FXC6"/>
      <c r="FXD6"/>
      <c r="FXE6"/>
      <c r="FXF6"/>
      <c r="FXG6"/>
      <c r="FXH6"/>
      <c r="FXI6"/>
      <c r="FXJ6"/>
      <c r="FXK6"/>
      <c r="FXL6"/>
      <c r="FXM6"/>
      <c r="FXN6"/>
      <c r="FXO6"/>
      <c r="FXP6"/>
      <c r="FXQ6"/>
      <c r="FXR6"/>
      <c r="FXS6"/>
      <c r="FXT6"/>
      <c r="FXU6"/>
      <c r="FXV6"/>
      <c r="FXW6"/>
      <c r="FXX6"/>
      <c r="FXY6"/>
      <c r="FXZ6"/>
      <c r="FYA6"/>
      <c r="FYB6"/>
      <c r="FYC6"/>
      <c r="FYD6"/>
      <c r="FYE6"/>
      <c r="FYF6"/>
      <c r="FYG6"/>
      <c r="FYH6"/>
      <c r="FYI6"/>
      <c r="FYJ6"/>
      <c r="FYK6"/>
      <c r="FYL6"/>
      <c r="FYM6"/>
      <c r="FYN6"/>
      <c r="FYO6"/>
      <c r="FYP6"/>
      <c r="FYQ6"/>
      <c r="FYR6"/>
      <c r="FYS6"/>
      <c r="FYT6"/>
      <c r="FYU6"/>
      <c r="FYV6"/>
      <c r="FYW6"/>
      <c r="FYX6"/>
      <c r="FYY6"/>
      <c r="FYZ6"/>
      <c r="FZA6"/>
      <c r="FZB6"/>
      <c r="FZC6"/>
      <c r="FZD6"/>
      <c r="FZE6"/>
      <c r="FZF6"/>
      <c r="FZG6"/>
      <c r="FZH6"/>
      <c r="FZI6"/>
      <c r="FZJ6"/>
      <c r="FZK6"/>
      <c r="FZL6"/>
      <c r="FZM6"/>
      <c r="FZN6"/>
      <c r="FZO6"/>
      <c r="FZP6"/>
      <c r="FZQ6"/>
      <c r="FZR6"/>
      <c r="FZS6"/>
      <c r="FZT6"/>
      <c r="FZU6"/>
      <c r="FZV6"/>
      <c r="FZW6"/>
      <c r="FZX6"/>
      <c r="FZY6"/>
      <c r="FZZ6"/>
      <c r="GAA6"/>
      <c r="GAB6"/>
      <c r="GAC6"/>
      <c r="GAD6"/>
      <c r="GAE6"/>
      <c r="GAF6"/>
      <c r="GAG6"/>
      <c r="GAH6"/>
      <c r="GAI6"/>
      <c r="GAJ6"/>
      <c r="GAK6"/>
      <c r="GAL6"/>
      <c r="GAM6"/>
      <c r="GAN6"/>
      <c r="GAO6"/>
      <c r="GAP6"/>
      <c r="GAQ6"/>
      <c r="GAR6"/>
      <c r="GAS6"/>
      <c r="GAT6"/>
      <c r="GAU6"/>
      <c r="GAV6"/>
      <c r="GAW6"/>
      <c r="GAX6"/>
      <c r="GAY6"/>
      <c r="GAZ6"/>
      <c r="GBA6"/>
      <c r="GBB6"/>
      <c r="GBC6"/>
      <c r="GBD6"/>
      <c r="GBE6"/>
      <c r="GBF6"/>
      <c r="GBG6"/>
      <c r="GBH6"/>
      <c r="GBI6"/>
      <c r="GBJ6"/>
      <c r="GBK6"/>
      <c r="GBL6"/>
      <c r="GBM6"/>
      <c r="GBN6"/>
      <c r="GBO6"/>
      <c r="GBP6"/>
      <c r="GBQ6"/>
      <c r="GBR6"/>
      <c r="GBS6"/>
      <c r="GBT6"/>
      <c r="GBU6"/>
      <c r="GBV6"/>
      <c r="GBW6"/>
      <c r="GBX6"/>
      <c r="GBY6"/>
      <c r="GBZ6"/>
      <c r="GCA6"/>
      <c r="GCB6"/>
      <c r="GCC6"/>
      <c r="GCD6"/>
      <c r="GCE6"/>
      <c r="GCF6"/>
      <c r="GCG6"/>
      <c r="GCH6"/>
      <c r="GCI6"/>
      <c r="GCJ6"/>
      <c r="GCK6"/>
      <c r="GCL6"/>
      <c r="GCM6"/>
      <c r="GCN6"/>
      <c r="GCO6"/>
      <c r="GCP6"/>
      <c r="GCQ6"/>
      <c r="GCR6"/>
      <c r="GCS6"/>
      <c r="GCT6"/>
      <c r="GCU6"/>
      <c r="GCV6"/>
      <c r="GCW6"/>
      <c r="GCX6"/>
      <c r="GCY6"/>
      <c r="GCZ6"/>
      <c r="GDA6"/>
      <c r="GDB6"/>
      <c r="GDC6"/>
      <c r="GDD6"/>
      <c r="GDE6"/>
      <c r="GDF6"/>
      <c r="GDG6"/>
      <c r="GDH6"/>
      <c r="GDI6"/>
      <c r="GDJ6"/>
      <c r="GDK6"/>
      <c r="GDL6"/>
      <c r="GDM6"/>
      <c r="GDN6"/>
      <c r="GDO6"/>
      <c r="GDP6"/>
      <c r="GDQ6"/>
      <c r="GDR6"/>
      <c r="GDS6"/>
      <c r="GDT6"/>
      <c r="GDU6"/>
      <c r="GDV6"/>
      <c r="GDW6"/>
      <c r="GDX6"/>
      <c r="GDY6"/>
      <c r="GDZ6"/>
      <c r="GEA6"/>
      <c r="GEB6"/>
      <c r="GEC6"/>
      <c r="GED6"/>
      <c r="GEE6"/>
      <c r="GEF6"/>
      <c r="GEG6"/>
      <c r="GEH6"/>
      <c r="GEI6"/>
      <c r="GEJ6"/>
      <c r="GEK6"/>
      <c r="GEL6"/>
      <c r="GEM6"/>
      <c r="GEN6"/>
      <c r="GEO6"/>
      <c r="GEP6"/>
      <c r="GEQ6"/>
      <c r="GER6"/>
      <c r="GES6"/>
      <c r="GET6"/>
      <c r="GEU6"/>
      <c r="GEV6"/>
      <c r="GEW6"/>
      <c r="GEX6"/>
      <c r="GEY6"/>
      <c r="GEZ6"/>
      <c r="GFA6"/>
      <c r="GFB6"/>
      <c r="GFC6"/>
      <c r="GFD6"/>
      <c r="GFE6"/>
      <c r="GFF6"/>
      <c r="GFG6"/>
      <c r="GFH6"/>
      <c r="GFI6"/>
      <c r="GFJ6"/>
      <c r="GFK6"/>
      <c r="GFL6"/>
      <c r="GFM6"/>
      <c r="GFN6"/>
      <c r="GFO6"/>
      <c r="GFP6"/>
      <c r="GFQ6"/>
      <c r="GFR6"/>
      <c r="GFS6"/>
      <c r="GFT6"/>
      <c r="GFU6"/>
      <c r="GFV6"/>
      <c r="GFW6"/>
      <c r="GFX6"/>
      <c r="GFY6"/>
      <c r="GFZ6"/>
      <c r="GGA6"/>
      <c r="GGB6"/>
      <c r="GGC6"/>
      <c r="GGD6"/>
      <c r="GGE6"/>
      <c r="GGF6"/>
      <c r="GGG6"/>
      <c r="GGH6"/>
      <c r="GGI6"/>
      <c r="GGJ6"/>
      <c r="GGK6"/>
      <c r="GGL6"/>
      <c r="GGM6"/>
      <c r="GGN6"/>
      <c r="GGO6"/>
      <c r="GGP6"/>
      <c r="GGQ6"/>
      <c r="GGR6"/>
      <c r="GGS6"/>
      <c r="GGT6"/>
      <c r="GGU6"/>
      <c r="GGV6"/>
      <c r="GGW6"/>
      <c r="GGX6"/>
      <c r="GGY6"/>
      <c r="GGZ6"/>
      <c r="GHA6"/>
      <c r="GHB6"/>
      <c r="GHC6"/>
      <c r="GHD6"/>
      <c r="GHE6"/>
      <c r="GHF6"/>
      <c r="GHG6"/>
      <c r="GHH6"/>
      <c r="GHI6"/>
      <c r="GHJ6"/>
      <c r="GHK6"/>
      <c r="GHL6"/>
      <c r="GHM6"/>
      <c r="GHN6"/>
      <c r="GHO6"/>
      <c r="GHP6"/>
      <c r="GHQ6"/>
      <c r="GHR6"/>
      <c r="GHS6"/>
      <c r="GHT6"/>
      <c r="GHU6"/>
      <c r="GHV6"/>
      <c r="GHW6"/>
      <c r="GHX6"/>
      <c r="GHY6"/>
      <c r="GHZ6"/>
      <c r="GIA6"/>
      <c r="GIB6"/>
      <c r="GIC6"/>
      <c r="GID6"/>
      <c r="GIE6"/>
      <c r="GIF6"/>
      <c r="GIG6"/>
      <c r="GIH6"/>
      <c r="GII6"/>
      <c r="GIJ6"/>
      <c r="GIK6"/>
      <c r="GIL6"/>
      <c r="GIM6"/>
      <c r="GIN6"/>
      <c r="GIO6"/>
      <c r="GIP6"/>
      <c r="GIQ6"/>
      <c r="GIR6"/>
      <c r="GIS6"/>
      <c r="GIT6"/>
      <c r="GIU6"/>
      <c r="GIV6"/>
      <c r="GIW6"/>
      <c r="GIX6"/>
      <c r="GIY6"/>
      <c r="GIZ6"/>
      <c r="GJA6"/>
      <c r="GJB6"/>
      <c r="GJC6"/>
      <c r="GJD6"/>
      <c r="GJE6"/>
      <c r="GJF6"/>
      <c r="GJG6"/>
      <c r="GJH6"/>
      <c r="GJI6"/>
      <c r="GJJ6"/>
      <c r="GJK6"/>
      <c r="GJL6"/>
      <c r="GJM6"/>
      <c r="GJN6"/>
      <c r="GJO6"/>
      <c r="GJP6"/>
      <c r="GJQ6"/>
      <c r="GJR6"/>
      <c r="GJS6"/>
      <c r="GJT6"/>
      <c r="GJU6"/>
      <c r="GJV6"/>
      <c r="GJW6"/>
      <c r="GJX6"/>
      <c r="GJY6"/>
      <c r="GJZ6"/>
      <c r="GKA6"/>
      <c r="GKB6"/>
      <c r="GKC6"/>
      <c r="GKD6"/>
      <c r="GKE6"/>
      <c r="GKF6"/>
      <c r="GKG6"/>
      <c r="GKH6"/>
      <c r="GKI6"/>
      <c r="GKJ6"/>
      <c r="GKK6"/>
      <c r="GKL6"/>
      <c r="GKM6"/>
      <c r="GKN6"/>
      <c r="GKO6"/>
      <c r="GKP6"/>
      <c r="GKQ6"/>
      <c r="GKR6"/>
      <c r="GKS6"/>
      <c r="GKT6"/>
      <c r="GKU6"/>
      <c r="GKV6"/>
      <c r="GKW6"/>
      <c r="GKX6"/>
      <c r="GKY6"/>
      <c r="GKZ6"/>
      <c r="GLA6"/>
      <c r="GLB6"/>
      <c r="GLC6"/>
      <c r="GLD6"/>
      <c r="GLE6"/>
      <c r="GLF6"/>
      <c r="GLG6"/>
      <c r="GLH6"/>
      <c r="GLI6"/>
      <c r="GLJ6"/>
      <c r="GLK6"/>
      <c r="GLL6"/>
      <c r="GLM6"/>
      <c r="GLN6"/>
      <c r="GLO6"/>
      <c r="GLP6"/>
      <c r="GLQ6"/>
      <c r="GLR6"/>
      <c r="GLS6"/>
      <c r="GLT6"/>
      <c r="GLU6"/>
      <c r="GLV6"/>
      <c r="GLW6"/>
      <c r="GLX6"/>
      <c r="GLY6"/>
      <c r="GLZ6"/>
      <c r="GMA6"/>
      <c r="GMB6"/>
      <c r="GMC6"/>
      <c r="GMD6"/>
      <c r="GME6"/>
      <c r="GMF6"/>
      <c r="GMG6"/>
      <c r="GMH6"/>
      <c r="GMI6"/>
      <c r="GMJ6"/>
      <c r="GMK6"/>
      <c r="GML6"/>
      <c r="GMM6"/>
      <c r="GMN6"/>
      <c r="GMO6"/>
      <c r="GMP6"/>
      <c r="GMQ6"/>
      <c r="GMR6"/>
      <c r="GMS6"/>
      <c r="GMT6"/>
      <c r="GMU6"/>
      <c r="GMV6"/>
      <c r="GMW6"/>
      <c r="GMX6"/>
      <c r="GMY6"/>
      <c r="GMZ6"/>
      <c r="GNA6"/>
      <c r="GNB6"/>
      <c r="GNC6"/>
      <c r="GND6"/>
      <c r="GNE6"/>
      <c r="GNF6"/>
      <c r="GNG6"/>
      <c r="GNH6"/>
      <c r="GNI6"/>
      <c r="GNJ6"/>
      <c r="GNK6"/>
      <c r="GNL6"/>
      <c r="GNM6"/>
      <c r="GNN6"/>
      <c r="GNO6"/>
      <c r="GNP6"/>
      <c r="GNQ6"/>
      <c r="GNR6"/>
      <c r="GNS6"/>
      <c r="GNT6"/>
      <c r="GNU6"/>
      <c r="GNV6"/>
      <c r="GNW6"/>
      <c r="GNX6"/>
      <c r="GNY6"/>
      <c r="GNZ6"/>
      <c r="GOA6"/>
      <c r="GOB6"/>
      <c r="GOC6"/>
      <c r="GOD6"/>
      <c r="GOE6"/>
      <c r="GOF6"/>
      <c r="GOG6"/>
      <c r="GOH6"/>
      <c r="GOI6"/>
      <c r="GOJ6"/>
      <c r="GOK6"/>
      <c r="GOL6"/>
      <c r="GOM6"/>
      <c r="GON6"/>
      <c r="GOO6"/>
      <c r="GOP6"/>
      <c r="GOQ6"/>
      <c r="GOR6"/>
      <c r="GOS6"/>
      <c r="GOT6"/>
      <c r="GOU6"/>
      <c r="GOV6"/>
      <c r="GOW6"/>
      <c r="GOX6"/>
      <c r="GOY6"/>
      <c r="GOZ6"/>
      <c r="GPA6"/>
      <c r="GPB6"/>
      <c r="GPC6"/>
      <c r="GPD6"/>
      <c r="GPE6"/>
      <c r="GPF6"/>
      <c r="GPG6"/>
      <c r="GPH6"/>
      <c r="GPI6"/>
      <c r="GPJ6"/>
      <c r="GPK6"/>
      <c r="GPL6"/>
      <c r="GPM6"/>
      <c r="GPN6"/>
      <c r="GPO6"/>
      <c r="GPP6"/>
      <c r="GPQ6"/>
      <c r="GPR6"/>
      <c r="GPS6"/>
      <c r="GPT6"/>
      <c r="GPU6"/>
      <c r="GPV6"/>
      <c r="GPW6"/>
      <c r="GPX6"/>
      <c r="GPY6"/>
      <c r="GPZ6"/>
      <c r="GQA6"/>
      <c r="GQB6"/>
      <c r="GQC6"/>
      <c r="GQD6"/>
      <c r="GQE6"/>
      <c r="GQF6"/>
      <c r="GQG6"/>
      <c r="GQH6"/>
      <c r="GQI6"/>
      <c r="GQJ6"/>
      <c r="GQK6"/>
      <c r="GQL6"/>
      <c r="GQM6"/>
      <c r="GQN6"/>
      <c r="GQO6"/>
      <c r="GQP6"/>
      <c r="GQQ6"/>
      <c r="GQR6"/>
      <c r="GQS6"/>
      <c r="GQT6"/>
      <c r="GQU6"/>
      <c r="GQV6"/>
      <c r="GQW6"/>
      <c r="GQX6"/>
      <c r="GQY6"/>
      <c r="GQZ6"/>
      <c r="GRA6"/>
      <c r="GRB6"/>
      <c r="GRC6"/>
      <c r="GRD6"/>
      <c r="GRE6"/>
      <c r="GRF6"/>
      <c r="GRG6"/>
      <c r="GRH6"/>
      <c r="GRI6"/>
      <c r="GRJ6"/>
      <c r="GRK6"/>
      <c r="GRL6"/>
      <c r="GRM6"/>
      <c r="GRN6"/>
      <c r="GRO6"/>
      <c r="GRP6"/>
      <c r="GRQ6"/>
      <c r="GRR6"/>
      <c r="GRS6"/>
      <c r="GRT6"/>
      <c r="GRU6"/>
      <c r="GRV6"/>
      <c r="GRW6"/>
      <c r="GRX6"/>
      <c r="GRY6"/>
      <c r="GRZ6"/>
      <c r="GSA6"/>
      <c r="GSB6"/>
      <c r="GSC6"/>
      <c r="GSD6"/>
      <c r="GSE6"/>
      <c r="GSF6"/>
      <c r="GSG6"/>
      <c r="GSH6"/>
      <c r="GSI6"/>
      <c r="GSJ6"/>
      <c r="GSK6"/>
      <c r="GSL6"/>
      <c r="GSM6"/>
      <c r="GSN6"/>
      <c r="GSO6"/>
      <c r="GSP6"/>
      <c r="GSQ6"/>
      <c r="GSR6"/>
      <c r="GSS6"/>
      <c r="GST6"/>
      <c r="GSU6"/>
      <c r="GSV6"/>
      <c r="GSW6"/>
      <c r="GSX6"/>
      <c r="GSY6"/>
      <c r="GSZ6"/>
      <c r="GTA6"/>
      <c r="GTB6"/>
      <c r="GTC6"/>
      <c r="GTD6"/>
      <c r="GTE6"/>
      <c r="GTF6"/>
      <c r="GTG6"/>
      <c r="GTH6"/>
      <c r="GTI6"/>
      <c r="GTJ6"/>
      <c r="GTK6"/>
      <c r="GTL6"/>
      <c r="GTM6"/>
      <c r="GTN6"/>
      <c r="GTO6"/>
      <c r="GTP6"/>
      <c r="GTQ6"/>
      <c r="GTR6"/>
      <c r="GTS6"/>
      <c r="GTT6"/>
      <c r="GTU6"/>
      <c r="GTV6"/>
      <c r="GTW6"/>
      <c r="GTX6"/>
      <c r="GTY6"/>
      <c r="GTZ6"/>
      <c r="GUA6"/>
      <c r="GUB6"/>
      <c r="GUC6"/>
      <c r="GUD6"/>
      <c r="GUE6"/>
      <c r="GUF6"/>
      <c r="GUG6"/>
      <c r="GUH6"/>
      <c r="GUI6"/>
      <c r="GUJ6"/>
      <c r="GUK6"/>
      <c r="GUL6"/>
      <c r="GUM6"/>
      <c r="GUN6"/>
      <c r="GUO6"/>
      <c r="GUP6"/>
      <c r="GUQ6"/>
      <c r="GUR6"/>
      <c r="GUS6"/>
      <c r="GUT6"/>
      <c r="GUU6"/>
      <c r="GUV6"/>
      <c r="GUW6"/>
      <c r="GUX6"/>
      <c r="GUY6"/>
      <c r="GUZ6"/>
      <c r="GVA6"/>
      <c r="GVB6"/>
      <c r="GVC6"/>
      <c r="GVD6"/>
      <c r="GVE6"/>
      <c r="GVF6"/>
      <c r="GVG6"/>
      <c r="GVH6"/>
      <c r="GVI6"/>
      <c r="GVJ6"/>
      <c r="GVK6"/>
      <c r="GVL6"/>
      <c r="GVM6"/>
      <c r="GVN6"/>
      <c r="GVO6"/>
      <c r="GVP6"/>
      <c r="GVQ6"/>
      <c r="GVR6"/>
      <c r="GVS6"/>
      <c r="GVT6"/>
      <c r="GVU6"/>
      <c r="GVV6"/>
      <c r="GVW6"/>
      <c r="GVX6"/>
      <c r="GVY6"/>
      <c r="GVZ6"/>
      <c r="GWA6"/>
      <c r="GWB6"/>
      <c r="GWC6"/>
      <c r="GWD6"/>
      <c r="GWE6"/>
      <c r="GWF6"/>
      <c r="GWG6"/>
      <c r="GWH6"/>
      <c r="GWI6"/>
      <c r="GWJ6"/>
      <c r="GWK6"/>
      <c r="GWL6"/>
      <c r="GWM6"/>
      <c r="GWN6"/>
      <c r="GWO6"/>
      <c r="GWP6"/>
      <c r="GWQ6"/>
      <c r="GWR6"/>
      <c r="GWS6"/>
      <c r="GWT6"/>
      <c r="GWU6"/>
      <c r="GWV6"/>
      <c r="GWW6"/>
      <c r="GWX6"/>
      <c r="GWY6"/>
      <c r="GWZ6"/>
      <c r="GXA6"/>
      <c r="GXB6"/>
      <c r="GXC6"/>
      <c r="GXD6"/>
      <c r="GXE6"/>
      <c r="GXF6"/>
      <c r="GXG6"/>
      <c r="GXH6"/>
      <c r="GXI6"/>
      <c r="GXJ6"/>
      <c r="GXK6"/>
      <c r="GXL6"/>
      <c r="GXM6"/>
      <c r="GXN6"/>
      <c r="GXO6"/>
      <c r="GXP6"/>
      <c r="GXQ6"/>
      <c r="GXR6"/>
      <c r="GXS6"/>
      <c r="GXT6"/>
      <c r="GXU6"/>
      <c r="GXV6"/>
      <c r="GXW6"/>
      <c r="GXX6"/>
      <c r="GXY6"/>
      <c r="GXZ6"/>
      <c r="GYA6"/>
      <c r="GYB6"/>
      <c r="GYC6"/>
      <c r="GYD6"/>
      <c r="GYE6"/>
      <c r="GYF6"/>
      <c r="GYG6"/>
      <c r="GYH6"/>
      <c r="GYI6"/>
      <c r="GYJ6"/>
      <c r="GYK6"/>
      <c r="GYL6"/>
      <c r="GYM6"/>
      <c r="GYN6"/>
      <c r="GYO6"/>
      <c r="GYP6"/>
      <c r="GYQ6"/>
      <c r="GYR6"/>
      <c r="GYS6"/>
      <c r="GYT6"/>
      <c r="GYU6"/>
      <c r="GYV6"/>
      <c r="GYW6"/>
      <c r="GYX6"/>
      <c r="GYY6"/>
      <c r="GYZ6"/>
      <c r="GZA6"/>
      <c r="GZB6"/>
      <c r="GZC6"/>
      <c r="GZD6"/>
      <c r="GZE6"/>
      <c r="GZF6"/>
      <c r="GZG6"/>
      <c r="GZH6"/>
      <c r="GZI6"/>
      <c r="GZJ6"/>
      <c r="GZK6"/>
      <c r="GZL6"/>
      <c r="GZM6"/>
      <c r="GZN6"/>
      <c r="GZO6"/>
      <c r="GZP6"/>
      <c r="GZQ6"/>
      <c r="GZR6"/>
      <c r="GZS6"/>
      <c r="GZT6"/>
      <c r="GZU6"/>
      <c r="GZV6"/>
      <c r="GZW6"/>
      <c r="GZX6"/>
      <c r="GZY6"/>
      <c r="GZZ6"/>
      <c r="HAA6"/>
      <c r="HAB6"/>
      <c r="HAC6"/>
      <c r="HAD6"/>
      <c r="HAE6"/>
      <c r="HAF6"/>
      <c r="HAG6"/>
      <c r="HAH6"/>
      <c r="HAI6"/>
      <c r="HAJ6"/>
      <c r="HAK6"/>
      <c r="HAL6"/>
      <c r="HAM6"/>
      <c r="HAN6"/>
      <c r="HAO6"/>
      <c r="HAP6"/>
      <c r="HAQ6"/>
      <c r="HAR6"/>
      <c r="HAS6"/>
      <c r="HAT6"/>
      <c r="HAU6"/>
      <c r="HAV6"/>
      <c r="HAW6"/>
      <c r="HAX6"/>
      <c r="HAY6"/>
      <c r="HAZ6"/>
      <c r="HBA6"/>
      <c r="HBB6"/>
      <c r="HBC6"/>
      <c r="HBD6"/>
      <c r="HBE6"/>
      <c r="HBF6"/>
      <c r="HBG6"/>
      <c r="HBH6"/>
      <c r="HBI6"/>
      <c r="HBJ6"/>
      <c r="HBK6"/>
      <c r="HBL6"/>
      <c r="HBM6"/>
      <c r="HBN6"/>
      <c r="HBO6"/>
      <c r="HBP6"/>
      <c r="HBQ6"/>
      <c r="HBR6"/>
      <c r="HBS6"/>
      <c r="HBT6"/>
      <c r="HBU6"/>
      <c r="HBV6"/>
      <c r="HBW6"/>
      <c r="HBX6"/>
      <c r="HBY6"/>
      <c r="HBZ6"/>
      <c r="HCA6"/>
      <c r="HCB6"/>
      <c r="HCC6"/>
      <c r="HCD6"/>
      <c r="HCE6"/>
      <c r="HCF6"/>
      <c r="HCG6"/>
      <c r="HCH6"/>
      <c r="HCI6"/>
      <c r="HCJ6"/>
      <c r="HCK6"/>
      <c r="HCL6"/>
      <c r="HCM6"/>
      <c r="HCN6"/>
      <c r="HCO6"/>
      <c r="HCP6"/>
      <c r="HCQ6"/>
      <c r="HCR6"/>
      <c r="HCS6"/>
      <c r="HCT6"/>
      <c r="HCU6"/>
      <c r="HCV6"/>
      <c r="HCW6"/>
      <c r="HCX6"/>
      <c r="HCY6"/>
      <c r="HCZ6"/>
      <c r="HDA6"/>
      <c r="HDB6"/>
      <c r="HDC6"/>
      <c r="HDD6"/>
      <c r="HDE6"/>
      <c r="HDF6"/>
      <c r="HDG6"/>
      <c r="HDH6"/>
      <c r="HDI6"/>
      <c r="HDJ6"/>
      <c r="HDK6"/>
      <c r="HDL6"/>
      <c r="HDM6"/>
      <c r="HDN6"/>
      <c r="HDO6"/>
      <c r="HDP6"/>
      <c r="HDQ6"/>
      <c r="HDR6"/>
      <c r="HDS6"/>
      <c r="HDT6"/>
      <c r="HDU6"/>
      <c r="HDV6"/>
      <c r="HDW6"/>
      <c r="HDX6"/>
      <c r="HDY6"/>
      <c r="HDZ6"/>
      <c r="HEA6"/>
      <c r="HEB6"/>
      <c r="HEC6"/>
      <c r="HED6"/>
      <c r="HEE6"/>
      <c r="HEF6"/>
      <c r="HEG6"/>
      <c r="HEH6"/>
      <c r="HEI6"/>
      <c r="HEJ6"/>
      <c r="HEK6"/>
      <c r="HEL6"/>
      <c r="HEM6"/>
      <c r="HEN6"/>
      <c r="HEO6"/>
      <c r="HEP6"/>
      <c r="HEQ6"/>
      <c r="HER6"/>
      <c r="HES6"/>
      <c r="HET6"/>
      <c r="HEU6"/>
      <c r="HEV6"/>
      <c r="HEW6"/>
      <c r="HEX6"/>
      <c r="HEY6"/>
      <c r="HEZ6"/>
      <c r="HFA6"/>
      <c r="HFB6"/>
      <c r="HFC6"/>
      <c r="HFD6"/>
      <c r="HFE6"/>
      <c r="HFF6"/>
      <c r="HFG6"/>
      <c r="HFH6"/>
      <c r="HFI6"/>
      <c r="HFJ6"/>
      <c r="HFK6"/>
      <c r="HFL6"/>
      <c r="HFM6"/>
      <c r="HFN6"/>
      <c r="HFO6"/>
      <c r="HFP6"/>
      <c r="HFQ6"/>
      <c r="HFR6"/>
      <c r="HFS6"/>
      <c r="HFT6"/>
      <c r="HFU6"/>
      <c r="HFV6"/>
      <c r="HFW6"/>
      <c r="HFX6"/>
      <c r="HFY6"/>
      <c r="HFZ6"/>
      <c r="HGA6"/>
      <c r="HGB6"/>
      <c r="HGC6"/>
      <c r="HGD6"/>
      <c r="HGE6"/>
      <c r="HGF6"/>
      <c r="HGG6"/>
      <c r="HGH6"/>
      <c r="HGI6"/>
      <c r="HGJ6"/>
      <c r="HGK6"/>
      <c r="HGL6"/>
      <c r="HGM6"/>
      <c r="HGN6"/>
      <c r="HGO6"/>
      <c r="HGP6"/>
      <c r="HGQ6"/>
      <c r="HGR6"/>
      <c r="HGS6"/>
      <c r="HGT6"/>
      <c r="HGU6"/>
      <c r="HGV6"/>
      <c r="HGW6"/>
      <c r="HGX6"/>
      <c r="HGY6"/>
      <c r="HGZ6"/>
      <c r="HHA6"/>
      <c r="HHB6"/>
      <c r="HHC6"/>
      <c r="HHD6"/>
      <c r="HHE6"/>
      <c r="HHF6"/>
      <c r="HHG6"/>
      <c r="HHH6"/>
      <c r="HHI6"/>
      <c r="HHJ6"/>
      <c r="HHK6"/>
      <c r="HHL6"/>
      <c r="HHM6"/>
      <c r="HHN6"/>
      <c r="HHO6"/>
      <c r="HHP6"/>
      <c r="HHQ6"/>
      <c r="HHR6"/>
      <c r="HHS6"/>
      <c r="HHT6"/>
      <c r="HHU6"/>
      <c r="HHV6"/>
      <c r="HHW6"/>
      <c r="HHX6"/>
      <c r="HHY6"/>
      <c r="HHZ6"/>
      <c r="HIA6"/>
      <c r="HIB6"/>
      <c r="HIC6"/>
      <c r="HID6"/>
      <c r="HIE6"/>
      <c r="HIF6"/>
      <c r="HIG6"/>
      <c r="HIH6"/>
      <c r="HII6"/>
      <c r="HIJ6"/>
      <c r="HIK6"/>
      <c r="HIL6"/>
      <c r="HIM6"/>
      <c r="HIN6"/>
      <c r="HIO6"/>
      <c r="HIP6"/>
      <c r="HIQ6"/>
      <c r="HIR6"/>
      <c r="HIS6"/>
      <c r="HIT6"/>
      <c r="HIU6"/>
      <c r="HIV6"/>
      <c r="HIW6"/>
      <c r="HIX6"/>
      <c r="HIY6"/>
      <c r="HIZ6"/>
      <c r="HJA6"/>
      <c r="HJB6"/>
      <c r="HJC6"/>
      <c r="HJD6"/>
      <c r="HJE6"/>
      <c r="HJF6"/>
      <c r="HJG6"/>
      <c r="HJH6"/>
      <c r="HJI6"/>
      <c r="HJJ6"/>
      <c r="HJK6"/>
      <c r="HJL6"/>
      <c r="HJM6"/>
      <c r="HJN6"/>
      <c r="HJO6"/>
      <c r="HJP6"/>
      <c r="HJQ6"/>
      <c r="HJR6"/>
      <c r="HJS6"/>
      <c r="HJT6"/>
      <c r="HJU6"/>
      <c r="HJV6"/>
      <c r="HJW6"/>
      <c r="HJX6"/>
      <c r="HJY6"/>
      <c r="HJZ6"/>
      <c r="HKA6"/>
      <c r="HKB6"/>
      <c r="HKC6"/>
      <c r="HKD6"/>
      <c r="HKE6"/>
      <c r="HKF6"/>
      <c r="HKG6"/>
      <c r="HKH6"/>
      <c r="HKI6"/>
      <c r="HKJ6"/>
      <c r="HKK6"/>
      <c r="HKL6"/>
      <c r="HKM6"/>
      <c r="HKN6"/>
      <c r="HKO6"/>
      <c r="HKP6"/>
      <c r="HKQ6"/>
      <c r="HKR6"/>
      <c r="HKS6"/>
      <c r="HKT6"/>
      <c r="HKU6"/>
      <c r="HKV6"/>
      <c r="HKW6"/>
      <c r="HKX6"/>
      <c r="HKY6"/>
      <c r="HKZ6"/>
      <c r="HLA6"/>
      <c r="HLB6"/>
      <c r="HLC6"/>
      <c r="HLD6"/>
      <c r="HLE6"/>
      <c r="HLF6"/>
      <c r="HLG6"/>
      <c r="HLH6"/>
      <c r="HLI6"/>
      <c r="HLJ6"/>
      <c r="HLK6"/>
      <c r="HLL6"/>
      <c r="HLM6"/>
      <c r="HLN6"/>
      <c r="HLO6"/>
      <c r="HLP6"/>
      <c r="HLQ6"/>
      <c r="HLR6"/>
      <c r="HLS6"/>
      <c r="HLT6"/>
      <c r="HLU6"/>
      <c r="HLV6"/>
      <c r="HLW6"/>
      <c r="HLX6"/>
      <c r="HLY6"/>
      <c r="HLZ6"/>
      <c r="HMA6"/>
      <c r="HMB6"/>
      <c r="HMC6"/>
      <c r="HMD6"/>
      <c r="HME6"/>
      <c r="HMF6"/>
      <c r="HMG6"/>
      <c r="HMH6"/>
      <c r="HMI6"/>
      <c r="HMJ6"/>
      <c r="HMK6"/>
      <c r="HML6"/>
      <c r="HMM6"/>
      <c r="HMN6"/>
      <c r="HMO6"/>
      <c r="HMP6"/>
      <c r="HMQ6"/>
      <c r="HMR6"/>
      <c r="HMS6"/>
      <c r="HMT6"/>
      <c r="HMU6"/>
      <c r="HMV6"/>
      <c r="HMW6"/>
      <c r="HMX6"/>
      <c r="HMY6"/>
      <c r="HMZ6"/>
      <c r="HNA6"/>
      <c r="HNB6"/>
      <c r="HNC6"/>
      <c r="HND6"/>
      <c r="HNE6"/>
      <c r="HNF6"/>
      <c r="HNG6"/>
      <c r="HNH6"/>
      <c r="HNI6"/>
      <c r="HNJ6"/>
      <c r="HNK6"/>
      <c r="HNL6"/>
      <c r="HNM6"/>
      <c r="HNN6"/>
      <c r="HNO6"/>
      <c r="HNP6"/>
      <c r="HNQ6"/>
      <c r="HNR6"/>
      <c r="HNS6"/>
      <c r="HNT6"/>
      <c r="HNU6"/>
      <c r="HNV6"/>
      <c r="HNW6"/>
      <c r="HNX6"/>
      <c r="HNY6"/>
      <c r="HNZ6"/>
      <c r="HOA6"/>
      <c r="HOB6"/>
      <c r="HOC6"/>
      <c r="HOD6"/>
      <c r="HOE6"/>
      <c r="HOF6"/>
      <c r="HOG6"/>
      <c r="HOH6"/>
      <c r="HOI6"/>
      <c r="HOJ6"/>
      <c r="HOK6"/>
      <c r="HOL6"/>
      <c r="HOM6"/>
      <c r="HON6"/>
      <c r="HOO6"/>
      <c r="HOP6"/>
      <c r="HOQ6"/>
      <c r="HOR6"/>
      <c r="HOS6"/>
      <c r="HOT6"/>
      <c r="HOU6"/>
      <c r="HOV6"/>
      <c r="HOW6"/>
      <c r="HOX6"/>
      <c r="HOY6"/>
      <c r="HOZ6"/>
      <c r="HPA6"/>
      <c r="HPB6"/>
      <c r="HPC6"/>
      <c r="HPD6"/>
      <c r="HPE6"/>
      <c r="HPF6"/>
      <c r="HPG6"/>
      <c r="HPH6"/>
      <c r="HPI6"/>
      <c r="HPJ6"/>
      <c r="HPK6"/>
      <c r="HPL6"/>
      <c r="HPM6"/>
      <c r="HPN6"/>
      <c r="HPO6"/>
      <c r="HPP6"/>
      <c r="HPQ6"/>
      <c r="HPR6"/>
      <c r="HPS6"/>
      <c r="HPT6"/>
      <c r="HPU6"/>
      <c r="HPV6"/>
      <c r="HPW6"/>
      <c r="HPX6"/>
      <c r="HPY6"/>
      <c r="HPZ6"/>
      <c r="HQA6"/>
      <c r="HQB6"/>
      <c r="HQC6"/>
      <c r="HQD6"/>
      <c r="HQE6"/>
      <c r="HQF6"/>
      <c r="HQG6"/>
      <c r="HQH6"/>
      <c r="HQI6"/>
      <c r="HQJ6"/>
      <c r="HQK6"/>
      <c r="HQL6"/>
      <c r="HQM6"/>
      <c r="HQN6"/>
      <c r="HQO6"/>
      <c r="HQP6"/>
      <c r="HQQ6"/>
      <c r="HQR6"/>
      <c r="HQS6"/>
      <c r="HQT6"/>
      <c r="HQU6"/>
      <c r="HQV6"/>
      <c r="HQW6"/>
      <c r="HQX6"/>
      <c r="HQY6"/>
      <c r="HQZ6"/>
      <c r="HRA6"/>
      <c r="HRB6"/>
      <c r="HRC6"/>
      <c r="HRD6"/>
      <c r="HRE6"/>
      <c r="HRF6"/>
      <c r="HRG6"/>
      <c r="HRH6"/>
      <c r="HRI6"/>
      <c r="HRJ6"/>
      <c r="HRK6"/>
      <c r="HRL6"/>
      <c r="HRM6"/>
      <c r="HRN6"/>
      <c r="HRO6"/>
      <c r="HRP6"/>
      <c r="HRQ6"/>
      <c r="HRR6"/>
      <c r="HRS6"/>
      <c r="HRT6"/>
      <c r="HRU6"/>
      <c r="HRV6"/>
      <c r="HRW6"/>
      <c r="HRX6"/>
      <c r="HRY6"/>
      <c r="HRZ6"/>
      <c r="HSA6"/>
      <c r="HSB6"/>
      <c r="HSC6"/>
      <c r="HSD6"/>
      <c r="HSE6"/>
      <c r="HSF6"/>
      <c r="HSG6"/>
      <c r="HSH6"/>
      <c r="HSI6"/>
      <c r="HSJ6"/>
      <c r="HSK6"/>
      <c r="HSL6"/>
      <c r="HSM6"/>
      <c r="HSN6"/>
      <c r="HSO6"/>
      <c r="HSP6"/>
      <c r="HSQ6"/>
      <c r="HSR6"/>
      <c r="HSS6"/>
      <c r="HST6"/>
      <c r="HSU6"/>
      <c r="HSV6"/>
      <c r="HSW6"/>
      <c r="HSX6"/>
      <c r="HSY6"/>
      <c r="HSZ6"/>
      <c r="HTA6"/>
      <c r="HTB6"/>
      <c r="HTC6"/>
      <c r="HTD6"/>
      <c r="HTE6"/>
      <c r="HTF6"/>
      <c r="HTG6"/>
      <c r="HTH6"/>
      <c r="HTI6"/>
      <c r="HTJ6"/>
      <c r="HTK6"/>
      <c r="HTL6"/>
      <c r="HTM6"/>
      <c r="HTN6"/>
      <c r="HTO6"/>
      <c r="HTP6"/>
      <c r="HTQ6"/>
      <c r="HTR6"/>
      <c r="HTS6"/>
      <c r="HTT6"/>
      <c r="HTU6"/>
      <c r="HTV6"/>
      <c r="HTW6"/>
      <c r="HTX6"/>
      <c r="HTY6"/>
      <c r="HTZ6"/>
      <c r="HUA6"/>
      <c r="HUB6"/>
      <c r="HUC6"/>
      <c r="HUD6"/>
      <c r="HUE6"/>
      <c r="HUF6"/>
      <c r="HUG6"/>
      <c r="HUH6"/>
      <c r="HUI6"/>
      <c r="HUJ6"/>
      <c r="HUK6"/>
      <c r="HUL6"/>
      <c r="HUM6"/>
      <c r="HUN6"/>
      <c r="HUO6"/>
      <c r="HUP6"/>
      <c r="HUQ6"/>
      <c r="HUR6"/>
      <c r="HUS6"/>
      <c r="HUT6"/>
      <c r="HUU6"/>
      <c r="HUV6"/>
      <c r="HUW6"/>
      <c r="HUX6"/>
      <c r="HUY6"/>
      <c r="HUZ6"/>
      <c r="HVA6"/>
      <c r="HVB6"/>
      <c r="HVC6"/>
      <c r="HVD6"/>
      <c r="HVE6"/>
      <c r="HVF6"/>
      <c r="HVG6"/>
      <c r="HVH6"/>
      <c r="HVI6"/>
      <c r="HVJ6"/>
      <c r="HVK6"/>
      <c r="HVL6"/>
      <c r="HVM6"/>
      <c r="HVN6"/>
      <c r="HVO6"/>
      <c r="HVP6"/>
      <c r="HVQ6"/>
      <c r="HVR6"/>
      <c r="HVS6"/>
      <c r="HVT6"/>
      <c r="HVU6"/>
      <c r="HVV6"/>
      <c r="HVW6"/>
      <c r="HVX6"/>
      <c r="HVY6"/>
      <c r="HVZ6"/>
      <c r="HWA6"/>
      <c r="HWB6"/>
      <c r="HWC6"/>
      <c r="HWD6"/>
      <c r="HWE6"/>
      <c r="HWF6"/>
      <c r="HWG6"/>
      <c r="HWH6"/>
      <c r="HWI6"/>
      <c r="HWJ6"/>
      <c r="HWK6"/>
      <c r="HWL6"/>
      <c r="HWM6"/>
      <c r="HWN6"/>
      <c r="HWO6"/>
      <c r="HWP6"/>
      <c r="HWQ6"/>
      <c r="HWR6"/>
      <c r="HWS6"/>
      <c r="HWT6"/>
      <c r="HWU6"/>
      <c r="HWV6"/>
      <c r="HWW6"/>
      <c r="HWX6"/>
      <c r="HWY6"/>
      <c r="HWZ6"/>
      <c r="HXA6"/>
      <c r="HXB6"/>
      <c r="HXC6"/>
      <c r="HXD6"/>
      <c r="HXE6"/>
      <c r="HXF6"/>
      <c r="HXG6"/>
      <c r="HXH6"/>
      <c r="HXI6"/>
      <c r="HXJ6"/>
      <c r="HXK6"/>
      <c r="HXL6"/>
      <c r="HXM6"/>
      <c r="HXN6"/>
      <c r="HXO6"/>
      <c r="HXP6"/>
      <c r="HXQ6"/>
      <c r="HXR6"/>
      <c r="HXS6"/>
      <c r="HXT6"/>
      <c r="HXU6"/>
      <c r="HXV6"/>
      <c r="HXW6"/>
      <c r="HXX6"/>
      <c r="HXY6"/>
      <c r="HXZ6"/>
      <c r="HYA6"/>
      <c r="HYB6"/>
      <c r="HYC6"/>
      <c r="HYD6"/>
      <c r="HYE6"/>
      <c r="HYF6"/>
      <c r="HYG6"/>
      <c r="HYH6"/>
      <c r="HYI6"/>
      <c r="HYJ6"/>
      <c r="HYK6"/>
      <c r="HYL6"/>
      <c r="HYM6"/>
      <c r="HYN6"/>
      <c r="HYO6"/>
      <c r="HYP6"/>
      <c r="HYQ6"/>
      <c r="HYR6"/>
      <c r="HYS6"/>
      <c r="HYT6"/>
      <c r="HYU6"/>
      <c r="HYV6"/>
      <c r="HYW6"/>
      <c r="HYX6"/>
      <c r="HYY6"/>
      <c r="HYZ6"/>
      <c r="HZA6"/>
      <c r="HZB6"/>
      <c r="HZC6"/>
      <c r="HZD6"/>
      <c r="HZE6"/>
      <c r="HZF6"/>
      <c r="HZG6"/>
      <c r="HZH6"/>
      <c r="HZI6"/>
      <c r="HZJ6"/>
      <c r="HZK6"/>
      <c r="HZL6"/>
      <c r="HZM6"/>
      <c r="HZN6"/>
      <c r="HZO6"/>
      <c r="HZP6"/>
      <c r="HZQ6"/>
      <c r="HZR6"/>
      <c r="HZS6"/>
      <c r="HZT6"/>
      <c r="HZU6"/>
      <c r="HZV6"/>
      <c r="HZW6"/>
      <c r="HZX6"/>
      <c r="HZY6"/>
      <c r="HZZ6"/>
      <c r="IAA6"/>
      <c r="IAB6"/>
      <c r="IAC6"/>
      <c r="IAD6"/>
      <c r="IAE6"/>
      <c r="IAF6"/>
      <c r="IAG6"/>
      <c r="IAH6"/>
      <c r="IAI6"/>
      <c r="IAJ6"/>
      <c r="IAK6"/>
      <c r="IAL6"/>
      <c r="IAM6"/>
      <c r="IAN6"/>
      <c r="IAO6"/>
      <c r="IAP6"/>
      <c r="IAQ6"/>
      <c r="IAR6"/>
      <c r="IAS6"/>
      <c r="IAT6"/>
      <c r="IAU6"/>
      <c r="IAV6"/>
      <c r="IAW6"/>
      <c r="IAX6"/>
      <c r="IAY6"/>
      <c r="IAZ6"/>
      <c r="IBA6"/>
      <c r="IBB6"/>
      <c r="IBC6"/>
      <c r="IBD6"/>
      <c r="IBE6"/>
      <c r="IBF6"/>
      <c r="IBG6"/>
      <c r="IBH6"/>
      <c r="IBI6"/>
      <c r="IBJ6"/>
      <c r="IBK6"/>
      <c r="IBL6"/>
      <c r="IBM6"/>
      <c r="IBN6"/>
      <c r="IBO6"/>
      <c r="IBP6"/>
      <c r="IBQ6"/>
      <c r="IBR6"/>
      <c r="IBS6"/>
      <c r="IBT6"/>
      <c r="IBU6"/>
      <c r="IBV6"/>
      <c r="IBW6"/>
      <c r="IBX6"/>
      <c r="IBY6"/>
      <c r="IBZ6"/>
      <c r="ICA6"/>
      <c r="ICB6"/>
      <c r="ICC6"/>
      <c r="ICD6"/>
      <c r="ICE6"/>
      <c r="ICF6"/>
      <c r="ICG6"/>
      <c r="ICH6"/>
      <c r="ICI6"/>
      <c r="ICJ6"/>
      <c r="ICK6"/>
      <c r="ICL6"/>
      <c r="ICM6"/>
      <c r="ICN6"/>
      <c r="ICO6"/>
      <c r="ICP6"/>
      <c r="ICQ6"/>
      <c r="ICR6"/>
      <c r="ICS6"/>
      <c r="ICT6"/>
      <c r="ICU6"/>
      <c r="ICV6"/>
      <c r="ICW6"/>
      <c r="ICX6"/>
      <c r="ICY6"/>
      <c r="ICZ6"/>
      <c r="IDA6"/>
      <c r="IDB6"/>
      <c r="IDC6"/>
      <c r="IDD6"/>
      <c r="IDE6"/>
      <c r="IDF6"/>
      <c r="IDG6"/>
      <c r="IDH6"/>
      <c r="IDI6"/>
      <c r="IDJ6"/>
      <c r="IDK6"/>
      <c r="IDL6"/>
      <c r="IDM6"/>
      <c r="IDN6"/>
      <c r="IDO6"/>
      <c r="IDP6"/>
      <c r="IDQ6"/>
      <c r="IDR6"/>
      <c r="IDS6"/>
      <c r="IDT6"/>
      <c r="IDU6"/>
      <c r="IDV6"/>
      <c r="IDW6"/>
      <c r="IDX6"/>
      <c r="IDY6"/>
      <c r="IDZ6"/>
      <c r="IEA6"/>
      <c r="IEB6"/>
      <c r="IEC6"/>
      <c r="IED6"/>
      <c r="IEE6"/>
      <c r="IEF6"/>
      <c r="IEG6"/>
      <c r="IEH6"/>
      <c r="IEI6"/>
      <c r="IEJ6"/>
      <c r="IEK6"/>
      <c r="IEL6"/>
      <c r="IEM6"/>
      <c r="IEN6"/>
      <c r="IEO6"/>
      <c r="IEP6"/>
      <c r="IEQ6"/>
      <c r="IER6"/>
      <c r="IES6"/>
      <c r="IET6"/>
      <c r="IEU6"/>
      <c r="IEV6"/>
      <c r="IEW6"/>
      <c r="IEX6"/>
      <c r="IEY6"/>
      <c r="IEZ6"/>
      <c r="IFA6"/>
      <c r="IFB6"/>
      <c r="IFC6"/>
      <c r="IFD6"/>
      <c r="IFE6"/>
      <c r="IFF6"/>
      <c r="IFG6"/>
      <c r="IFH6"/>
      <c r="IFI6"/>
      <c r="IFJ6"/>
      <c r="IFK6"/>
      <c r="IFL6"/>
      <c r="IFM6"/>
      <c r="IFN6"/>
      <c r="IFO6"/>
      <c r="IFP6"/>
      <c r="IFQ6"/>
      <c r="IFR6"/>
      <c r="IFS6"/>
      <c r="IFT6"/>
      <c r="IFU6"/>
      <c r="IFV6"/>
      <c r="IFW6"/>
      <c r="IFX6"/>
      <c r="IFY6"/>
      <c r="IFZ6"/>
      <c r="IGA6"/>
      <c r="IGB6"/>
      <c r="IGC6"/>
      <c r="IGD6"/>
      <c r="IGE6"/>
      <c r="IGF6"/>
      <c r="IGG6"/>
      <c r="IGH6"/>
      <c r="IGI6"/>
      <c r="IGJ6"/>
      <c r="IGK6"/>
      <c r="IGL6"/>
      <c r="IGM6"/>
      <c r="IGN6"/>
      <c r="IGO6"/>
      <c r="IGP6"/>
      <c r="IGQ6"/>
      <c r="IGR6"/>
      <c r="IGS6"/>
      <c r="IGT6"/>
      <c r="IGU6"/>
      <c r="IGV6"/>
      <c r="IGW6"/>
      <c r="IGX6"/>
      <c r="IGY6"/>
      <c r="IGZ6"/>
      <c r="IHA6"/>
      <c r="IHB6"/>
      <c r="IHC6"/>
      <c r="IHD6"/>
      <c r="IHE6"/>
      <c r="IHF6"/>
      <c r="IHG6"/>
      <c r="IHH6"/>
      <c r="IHI6"/>
      <c r="IHJ6"/>
      <c r="IHK6"/>
      <c r="IHL6"/>
      <c r="IHM6"/>
      <c r="IHN6"/>
      <c r="IHO6"/>
      <c r="IHP6"/>
      <c r="IHQ6"/>
      <c r="IHR6"/>
      <c r="IHS6"/>
      <c r="IHT6"/>
      <c r="IHU6"/>
      <c r="IHV6"/>
      <c r="IHW6"/>
      <c r="IHX6"/>
      <c r="IHY6"/>
      <c r="IHZ6"/>
      <c r="IIA6"/>
      <c r="IIB6"/>
      <c r="IIC6"/>
      <c r="IID6"/>
      <c r="IIE6"/>
      <c r="IIF6"/>
      <c r="IIG6"/>
      <c r="IIH6"/>
      <c r="III6"/>
      <c r="IIJ6"/>
      <c r="IIK6"/>
      <c r="IIL6"/>
      <c r="IIM6"/>
      <c r="IIN6"/>
      <c r="IIO6"/>
      <c r="IIP6"/>
      <c r="IIQ6"/>
      <c r="IIR6"/>
      <c r="IIS6"/>
      <c r="IIT6"/>
      <c r="IIU6"/>
      <c r="IIV6"/>
      <c r="IIW6"/>
      <c r="IIX6"/>
      <c r="IIY6"/>
      <c r="IIZ6"/>
      <c r="IJA6"/>
      <c r="IJB6"/>
      <c r="IJC6"/>
      <c r="IJD6"/>
      <c r="IJE6"/>
      <c r="IJF6"/>
      <c r="IJG6"/>
      <c r="IJH6"/>
      <c r="IJI6"/>
      <c r="IJJ6"/>
      <c r="IJK6"/>
      <c r="IJL6"/>
      <c r="IJM6"/>
      <c r="IJN6"/>
      <c r="IJO6"/>
      <c r="IJP6"/>
      <c r="IJQ6"/>
      <c r="IJR6"/>
      <c r="IJS6"/>
      <c r="IJT6"/>
      <c r="IJU6"/>
      <c r="IJV6"/>
      <c r="IJW6"/>
      <c r="IJX6"/>
      <c r="IJY6"/>
      <c r="IJZ6"/>
      <c r="IKA6"/>
      <c r="IKB6"/>
      <c r="IKC6"/>
      <c r="IKD6"/>
      <c r="IKE6"/>
      <c r="IKF6"/>
      <c r="IKG6"/>
      <c r="IKH6"/>
      <c r="IKI6"/>
      <c r="IKJ6"/>
      <c r="IKK6"/>
      <c r="IKL6"/>
      <c r="IKM6"/>
      <c r="IKN6"/>
      <c r="IKO6"/>
      <c r="IKP6"/>
      <c r="IKQ6"/>
      <c r="IKR6"/>
      <c r="IKS6"/>
      <c r="IKT6"/>
      <c r="IKU6"/>
      <c r="IKV6"/>
      <c r="IKW6"/>
      <c r="IKX6"/>
      <c r="IKY6"/>
      <c r="IKZ6"/>
      <c r="ILA6"/>
      <c r="ILB6"/>
      <c r="ILC6"/>
      <c r="ILD6"/>
      <c r="ILE6"/>
      <c r="ILF6"/>
      <c r="ILG6"/>
      <c r="ILH6"/>
      <c r="ILI6"/>
      <c r="ILJ6"/>
      <c r="ILK6"/>
      <c r="ILL6"/>
      <c r="ILM6"/>
      <c r="ILN6"/>
      <c r="ILO6"/>
      <c r="ILP6"/>
      <c r="ILQ6"/>
      <c r="ILR6"/>
      <c r="ILS6"/>
      <c r="ILT6"/>
      <c r="ILU6"/>
      <c r="ILV6"/>
      <c r="ILW6"/>
      <c r="ILX6"/>
      <c r="ILY6"/>
      <c r="ILZ6"/>
      <c r="IMA6"/>
      <c r="IMB6"/>
      <c r="IMC6"/>
      <c r="IMD6"/>
      <c r="IME6"/>
      <c r="IMF6"/>
      <c r="IMG6"/>
      <c r="IMH6"/>
      <c r="IMI6"/>
      <c r="IMJ6"/>
      <c r="IMK6"/>
      <c r="IML6"/>
      <c r="IMM6"/>
      <c r="IMN6"/>
      <c r="IMO6"/>
      <c r="IMP6"/>
      <c r="IMQ6"/>
      <c r="IMR6"/>
      <c r="IMS6"/>
      <c r="IMT6"/>
      <c r="IMU6"/>
      <c r="IMV6"/>
      <c r="IMW6"/>
      <c r="IMX6"/>
      <c r="IMY6"/>
      <c r="IMZ6"/>
      <c r="INA6"/>
      <c r="INB6"/>
      <c r="INC6"/>
      <c r="IND6"/>
      <c r="INE6"/>
      <c r="INF6"/>
      <c r="ING6"/>
      <c r="INH6"/>
      <c r="INI6"/>
      <c r="INJ6"/>
      <c r="INK6"/>
      <c r="INL6"/>
      <c r="INM6"/>
      <c r="INN6"/>
      <c r="INO6"/>
      <c r="INP6"/>
      <c r="INQ6"/>
      <c r="INR6"/>
      <c r="INS6"/>
      <c r="INT6"/>
      <c r="INU6"/>
      <c r="INV6"/>
      <c r="INW6"/>
      <c r="INX6"/>
      <c r="INY6"/>
      <c r="INZ6"/>
      <c r="IOA6"/>
      <c r="IOB6"/>
      <c r="IOC6"/>
      <c r="IOD6"/>
      <c r="IOE6"/>
      <c r="IOF6"/>
      <c r="IOG6"/>
      <c r="IOH6"/>
      <c r="IOI6"/>
      <c r="IOJ6"/>
      <c r="IOK6"/>
      <c r="IOL6"/>
      <c r="IOM6"/>
      <c r="ION6"/>
      <c r="IOO6"/>
      <c r="IOP6"/>
      <c r="IOQ6"/>
      <c r="IOR6"/>
      <c r="IOS6"/>
      <c r="IOT6"/>
      <c r="IOU6"/>
      <c r="IOV6"/>
      <c r="IOW6"/>
      <c r="IOX6"/>
      <c r="IOY6"/>
      <c r="IOZ6"/>
      <c r="IPA6"/>
      <c r="IPB6"/>
      <c r="IPC6"/>
      <c r="IPD6"/>
      <c r="IPE6"/>
      <c r="IPF6"/>
      <c r="IPG6"/>
      <c r="IPH6"/>
      <c r="IPI6"/>
      <c r="IPJ6"/>
      <c r="IPK6"/>
      <c r="IPL6"/>
      <c r="IPM6"/>
      <c r="IPN6"/>
      <c r="IPO6"/>
      <c r="IPP6"/>
      <c r="IPQ6"/>
      <c r="IPR6"/>
      <c r="IPS6"/>
      <c r="IPT6"/>
      <c r="IPU6"/>
      <c r="IPV6"/>
      <c r="IPW6"/>
      <c r="IPX6"/>
      <c r="IPY6"/>
      <c r="IPZ6"/>
      <c r="IQA6"/>
      <c r="IQB6"/>
      <c r="IQC6"/>
      <c r="IQD6"/>
      <c r="IQE6"/>
      <c r="IQF6"/>
      <c r="IQG6"/>
      <c r="IQH6"/>
      <c r="IQI6"/>
      <c r="IQJ6"/>
      <c r="IQK6"/>
      <c r="IQL6"/>
      <c r="IQM6"/>
      <c r="IQN6"/>
      <c r="IQO6"/>
      <c r="IQP6"/>
      <c r="IQQ6"/>
      <c r="IQR6"/>
      <c r="IQS6"/>
      <c r="IQT6"/>
      <c r="IQU6"/>
      <c r="IQV6"/>
      <c r="IQW6"/>
      <c r="IQX6"/>
      <c r="IQY6"/>
      <c r="IQZ6"/>
      <c r="IRA6"/>
      <c r="IRB6"/>
      <c r="IRC6"/>
      <c r="IRD6"/>
      <c r="IRE6"/>
      <c r="IRF6"/>
      <c r="IRG6"/>
      <c r="IRH6"/>
      <c r="IRI6"/>
      <c r="IRJ6"/>
      <c r="IRK6"/>
      <c r="IRL6"/>
      <c r="IRM6"/>
      <c r="IRN6"/>
      <c r="IRO6"/>
      <c r="IRP6"/>
      <c r="IRQ6"/>
      <c r="IRR6"/>
      <c r="IRS6"/>
      <c r="IRT6"/>
      <c r="IRU6"/>
      <c r="IRV6"/>
      <c r="IRW6"/>
      <c r="IRX6"/>
      <c r="IRY6"/>
      <c r="IRZ6"/>
      <c r="ISA6"/>
      <c r="ISB6"/>
      <c r="ISC6"/>
      <c r="ISD6"/>
      <c r="ISE6"/>
      <c r="ISF6"/>
      <c r="ISG6"/>
      <c r="ISH6"/>
      <c r="ISI6"/>
      <c r="ISJ6"/>
      <c r="ISK6"/>
      <c r="ISL6"/>
      <c r="ISM6"/>
      <c r="ISN6"/>
      <c r="ISO6"/>
      <c r="ISP6"/>
      <c r="ISQ6"/>
      <c r="ISR6"/>
      <c r="ISS6"/>
      <c r="IST6"/>
      <c r="ISU6"/>
      <c r="ISV6"/>
      <c r="ISW6"/>
      <c r="ISX6"/>
      <c r="ISY6"/>
      <c r="ISZ6"/>
      <c r="ITA6"/>
      <c r="ITB6"/>
      <c r="ITC6"/>
      <c r="ITD6"/>
      <c r="ITE6"/>
      <c r="ITF6"/>
      <c r="ITG6"/>
      <c r="ITH6"/>
      <c r="ITI6"/>
      <c r="ITJ6"/>
      <c r="ITK6"/>
      <c r="ITL6"/>
      <c r="ITM6"/>
      <c r="ITN6"/>
      <c r="ITO6"/>
      <c r="ITP6"/>
      <c r="ITQ6"/>
      <c r="ITR6"/>
      <c r="ITS6"/>
      <c r="ITT6"/>
      <c r="ITU6"/>
      <c r="ITV6"/>
      <c r="ITW6"/>
      <c r="ITX6"/>
      <c r="ITY6"/>
      <c r="ITZ6"/>
      <c r="IUA6"/>
      <c r="IUB6"/>
      <c r="IUC6"/>
      <c r="IUD6"/>
      <c r="IUE6"/>
      <c r="IUF6"/>
      <c r="IUG6"/>
      <c r="IUH6"/>
      <c r="IUI6"/>
      <c r="IUJ6"/>
      <c r="IUK6"/>
      <c r="IUL6"/>
      <c r="IUM6"/>
      <c r="IUN6"/>
      <c r="IUO6"/>
      <c r="IUP6"/>
      <c r="IUQ6"/>
      <c r="IUR6"/>
      <c r="IUS6"/>
      <c r="IUT6"/>
      <c r="IUU6"/>
      <c r="IUV6"/>
      <c r="IUW6"/>
      <c r="IUX6"/>
      <c r="IUY6"/>
      <c r="IUZ6"/>
      <c r="IVA6"/>
      <c r="IVB6"/>
      <c r="IVC6"/>
      <c r="IVD6"/>
      <c r="IVE6"/>
      <c r="IVF6"/>
      <c r="IVG6"/>
      <c r="IVH6"/>
      <c r="IVI6"/>
      <c r="IVJ6"/>
      <c r="IVK6"/>
      <c r="IVL6"/>
      <c r="IVM6"/>
      <c r="IVN6"/>
      <c r="IVO6"/>
      <c r="IVP6"/>
      <c r="IVQ6"/>
      <c r="IVR6"/>
      <c r="IVS6"/>
      <c r="IVT6"/>
      <c r="IVU6"/>
      <c r="IVV6"/>
      <c r="IVW6"/>
      <c r="IVX6"/>
      <c r="IVY6"/>
      <c r="IVZ6"/>
      <c r="IWA6"/>
      <c r="IWB6"/>
      <c r="IWC6"/>
      <c r="IWD6"/>
      <c r="IWE6"/>
      <c r="IWF6"/>
      <c r="IWG6"/>
      <c r="IWH6"/>
      <c r="IWI6"/>
      <c r="IWJ6"/>
      <c r="IWK6"/>
      <c r="IWL6"/>
      <c r="IWM6"/>
      <c r="IWN6"/>
      <c r="IWO6"/>
      <c r="IWP6"/>
      <c r="IWQ6"/>
      <c r="IWR6"/>
      <c r="IWS6"/>
      <c r="IWT6"/>
      <c r="IWU6"/>
      <c r="IWV6"/>
      <c r="IWW6"/>
      <c r="IWX6"/>
      <c r="IWY6"/>
      <c r="IWZ6"/>
      <c r="IXA6"/>
      <c r="IXB6"/>
      <c r="IXC6"/>
      <c r="IXD6"/>
      <c r="IXE6"/>
      <c r="IXF6"/>
      <c r="IXG6"/>
      <c r="IXH6"/>
      <c r="IXI6"/>
      <c r="IXJ6"/>
      <c r="IXK6"/>
      <c r="IXL6"/>
      <c r="IXM6"/>
      <c r="IXN6"/>
      <c r="IXO6"/>
      <c r="IXP6"/>
      <c r="IXQ6"/>
      <c r="IXR6"/>
      <c r="IXS6"/>
      <c r="IXT6"/>
      <c r="IXU6"/>
      <c r="IXV6"/>
      <c r="IXW6"/>
      <c r="IXX6"/>
      <c r="IXY6"/>
      <c r="IXZ6"/>
      <c r="IYA6"/>
      <c r="IYB6"/>
      <c r="IYC6"/>
      <c r="IYD6"/>
      <c r="IYE6"/>
      <c r="IYF6"/>
      <c r="IYG6"/>
      <c r="IYH6"/>
      <c r="IYI6"/>
      <c r="IYJ6"/>
      <c r="IYK6"/>
      <c r="IYL6"/>
      <c r="IYM6"/>
      <c r="IYN6"/>
      <c r="IYO6"/>
      <c r="IYP6"/>
      <c r="IYQ6"/>
      <c r="IYR6"/>
      <c r="IYS6"/>
      <c r="IYT6"/>
      <c r="IYU6"/>
      <c r="IYV6"/>
      <c r="IYW6"/>
      <c r="IYX6"/>
      <c r="IYY6"/>
      <c r="IYZ6"/>
      <c r="IZA6"/>
      <c r="IZB6"/>
      <c r="IZC6"/>
      <c r="IZD6"/>
      <c r="IZE6"/>
      <c r="IZF6"/>
      <c r="IZG6"/>
      <c r="IZH6"/>
      <c r="IZI6"/>
      <c r="IZJ6"/>
      <c r="IZK6"/>
      <c r="IZL6"/>
      <c r="IZM6"/>
      <c r="IZN6"/>
      <c r="IZO6"/>
      <c r="IZP6"/>
      <c r="IZQ6"/>
      <c r="IZR6"/>
      <c r="IZS6"/>
      <c r="IZT6"/>
      <c r="IZU6"/>
      <c r="IZV6"/>
      <c r="IZW6"/>
      <c r="IZX6"/>
      <c r="IZY6"/>
      <c r="IZZ6"/>
      <c r="JAA6"/>
      <c r="JAB6"/>
      <c r="JAC6"/>
      <c r="JAD6"/>
      <c r="JAE6"/>
      <c r="JAF6"/>
      <c r="JAG6"/>
      <c r="JAH6"/>
      <c r="JAI6"/>
      <c r="JAJ6"/>
      <c r="JAK6"/>
      <c r="JAL6"/>
      <c r="JAM6"/>
      <c r="JAN6"/>
      <c r="JAO6"/>
      <c r="JAP6"/>
      <c r="JAQ6"/>
      <c r="JAR6"/>
      <c r="JAS6"/>
      <c r="JAT6"/>
      <c r="JAU6"/>
      <c r="JAV6"/>
      <c r="JAW6"/>
      <c r="JAX6"/>
      <c r="JAY6"/>
      <c r="JAZ6"/>
      <c r="JBA6"/>
      <c r="JBB6"/>
      <c r="JBC6"/>
      <c r="JBD6"/>
      <c r="JBE6"/>
      <c r="JBF6"/>
      <c r="JBG6"/>
      <c r="JBH6"/>
      <c r="JBI6"/>
      <c r="JBJ6"/>
      <c r="JBK6"/>
      <c r="JBL6"/>
      <c r="JBM6"/>
      <c r="JBN6"/>
      <c r="JBO6"/>
      <c r="JBP6"/>
      <c r="JBQ6"/>
      <c r="JBR6"/>
      <c r="JBS6"/>
      <c r="JBT6"/>
      <c r="JBU6"/>
      <c r="JBV6"/>
      <c r="JBW6"/>
      <c r="JBX6"/>
      <c r="JBY6"/>
      <c r="JBZ6"/>
      <c r="JCA6"/>
      <c r="JCB6"/>
      <c r="JCC6"/>
      <c r="JCD6"/>
      <c r="JCE6"/>
      <c r="JCF6"/>
      <c r="JCG6"/>
      <c r="JCH6"/>
      <c r="JCI6"/>
      <c r="JCJ6"/>
      <c r="JCK6"/>
      <c r="JCL6"/>
      <c r="JCM6"/>
      <c r="JCN6"/>
      <c r="JCO6"/>
      <c r="JCP6"/>
      <c r="JCQ6"/>
      <c r="JCR6"/>
      <c r="JCS6"/>
      <c r="JCT6"/>
      <c r="JCU6"/>
      <c r="JCV6"/>
      <c r="JCW6"/>
      <c r="JCX6"/>
      <c r="JCY6"/>
      <c r="JCZ6"/>
      <c r="JDA6"/>
      <c r="JDB6"/>
      <c r="JDC6"/>
      <c r="JDD6"/>
      <c r="JDE6"/>
      <c r="JDF6"/>
      <c r="JDG6"/>
      <c r="JDH6"/>
      <c r="JDI6"/>
      <c r="JDJ6"/>
      <c r="JDK6"/>
      <c r="JDL6"/>
      <c r="JDM6"/>
      <c r="JDN6"/>
      <c r="JDO6"/>
      <c r="JDP6"/>
      <c r="JDQ6"/>
      <c r="JDR6"/>
      <c r="JDS6"/>
      <c r="JDT6"/>
      <c r="JDU6"/>
      <c r="JDV6"/>
      <c r="JDW6"/>
      <c r="JDX6"/>
      <c r="JDY6"/>
      <c r="JDZ6"/>
      <c r="JEA6"/>
      <c r="JEB6"/>
      <c r="JEC6"/>
      <c r="JED6"/>
      <c r="JEE6"/>
      <c r="JEF6"/>
      <c r="JEG6"/>
      <c r="JEH6"/>
      <c r="JEI6"/>
      <c r="JEJ6"/>
      <c r="JEK6"/>
      <c r="JEL6"/>
      <c r="JEM6"/>
      <c r="JEN6"/>
      <c r="JEO6"/>
      <c r="JEP6"/>
      <c r="JEQ6"/>
      <c r="JER6"/>
      <c r="JES6"/>
      <c r="JET6"/>
      <c r="JEU6"/>
      <c r="JEV6"/>
      <c r="JEW6"/>
      <c r="JEX6"/>
      <c r="JEY6"/>
      <c r="JEZ6"/>
      <c r="JFA6"/>
      <c r="JFB6"/>
      <c r="JFC6"/>
      <c r="JFD6"/>
      <c r="JFE6"/>
      <c r="JFF6"/>
      <c r="JFG6"/>
      <c r="JFH6"/>
      <c r="JFI6"/>
      <c r="JFJ6"/>
      <c r="JFK6"/>
      <c r="JFL6"/>
      <c r="JFM6"/>
      <c r="JFN6"/>
      <c r="JFO6"/>
      <c r="JFP6"/>
      <c r="JFQ6"/>
      <c r="JFR6"/>
      <c r="JFS6"/>
      <c r="JFT6"/>
      <c r="JFU6"/>
      <c r="JFV6"/>
      <c r="JFW6"/>
      <c r="JFX6"/>
      <c r="JFY6"/>
      <c r="JFZ6"/>
      <c r="JGA6"/>
      <c r="JGB6"/>
      <c r="JGC6"/>
      <c r="JGD6"/>
      <c r="JGE6"/>
      <c r="JGF6"/>
      <c r="JGG6"/>
      <c r="JGH6"/>
      <c r="JGI6"/>
      <c r="JGJ6"/>
      <c r="JGK6"/>
      <c r="JGL6"/>
      <c r="JGM6"/>
      <c r="JGN6"/>
      <c r="JGO6"/>
      <c r="JGP6"/>
      <c r="JGQ6"/>
      <c r="JGR6"/>
      <c r="JGS6"/>
      <c r="JGT6"/>
      <c r="JGU6"/>
      <c r="JGV6"/>
      <c r="JGW6"/>
      <c r="JGX6"/>
      <c r="JGY6"/>
      <c r="JGZ6"/>
      <c r="JHA6"/>
      <c r="JHB6"/>
      <c r="JHC6"/>
      <c r="JHD6"/>
      <c r="JHE6"/>
      <c r="JHF6"/>
      <c r="JHG6"/>
      <c r="JHH6"/>
      <c r="JHI6"/>
      <c r="JHJ6"/>
      <c r="JHK6"/>
      <c r="JHL6"/>
      <c r="JHM6"/>
      <c r="JHN6"/>
      <c r="JHO6"/>
      <c r="JHP6"/>
      <c r="JHQ6"/>
      <c r="JHR6"/>
      <c r="JHS6"/>
      <c r="JHT6"/>
      <c r="JHU6"/>
      <c r="JHV6"/>
      <c r="JHW6"/>
      <c r="JHX6"/>
      <c r="JHY6"/>
      <c r="JHZ6"/>
      <c r="JIA6"/>
      <c r="JIB6"/>
      <c r="JIC6"/>
      <c r="JID6"/>
      <c r="JIE6"/>
      <c r="JIF6"/>
      <c r="JIG6"/>
      <c r="JIH6"/>
      <c r="JII6"/>
      <c r="JIJ6"/>
      <c r="JIK6"/>
      <c r="JIL6"/>
      <c r="JIM6"/>
      <c r="JIN6"/>
      <c r="JIO6"/>
      <c r="JIP6"/>
      <c r="JIQ6"/>
      <c r="JIR6"/>
      <c r="JIS6"/>
      <c r="JIT6"/>
      <c r="JIU6"/>
      <c r="JIV6"/>
      <c r="JIW6"/>
      <c r="JIX6"/>
      <c r="JIY6"/>
      <c r="JIZ6"/>
      <c r="JJA6"/>
      <c r="JJB6"/>
      <c r="JJC6"/>
      <c r="JJD6"/>
      <c r="JJE6"/>
      <c r="JJF6"/>
      <c r="JJG6"/>
      <c r="JJH6"/>
      <c r="JJI6"/>
      <c r="JJJ6"/>
      <c r="JJK6"/>
      <c r="JJL6"/>
      <c r="JJM6"/>
      <c r="JJN6"/>
      <c r="JJO6"/>
      <c r="JJP6"/>
      <c r="JJQ6"/>
      <c r="JJR6"/>
      <c r="JJS6"/>
      <c r="JJT6"/>
      <c r="JJU6"/>
      <c r="JJV6"/>
      <c r="JJW6"/>
      <c r="JJX6"/>
      <c r="JJY6"/>
      <c r="JJZ6"/>
      <c r="JKA6"/>
      <c r="JKB6"/>
      <c r="JKC6"/>
      <c r="JKD6"/>
      <c r="JKE6"/>
      <c r="JKF6"/>
      <c r="JKG6"/>
      <c r="JKH6"/>
      <c r="JKI6"/>
      <c r="JKJ6"/>
      <c r="JKK6"/>
      <c r="JKL6"/>
      <c r="JKM6"/>
      <c r="JKN6"/>
      <c r="JKO6"/>
      <c r="JKP6"/>
      <c r="JKQ6"/>
      <c r="JKR6"/>
      <c r="JKS6"/>
      <c r="JKT6"/>
      <c r="JKU6"/>
      <c r="JKV6"/>
      <c r="JKW6"/>
      <c r="JKX6"/>
      <c r="JKY6"/>
      <c r="JKZ6"/>
      <c r="JLA6"/>
      <c r="JLB6"/>
      <c r="JLC6"/>
      <c r="JLD6"/>
      <c r="JLE6"/>
      <c r="JLF6"/>
      <c r="JLG6"/>
      <c r="JLH6"/>
      <c r="JLI6"/>
      <c r="JLJ6"/>
      <c r="JLK6"/>
      <c r="JLL6"/>
      <c r="JLM6"/>
      <c r="JLN6"/>
      <c r="JLO6"/>
      <c r="JLP6"/>
      <c r="JLQ6"/>
      <c r="JLR6"/>
      <c r="JLS6"/>
      <c r="JLT6"/>
      <c r="JLU6"/>
      <c r="JLV6"/>
      <c r="JLW6"/>
      <c r="JLX6"/>
      <c r="JLY6"/>
      <c r="JLZ6"/>
      <c r="JMA6"/>
      <c r="JMB6"/>
      <c r="JMC6"/>
      <c r="JMD6"/>
      <c r="JME6"/>
      <c r="JMF6"/>
      <c r="JMG6"/>
      <c r="JMH6"/>
      <c r="JMI6"/>
      <c r="JMJ6"/>
      <c r="JMK6"/>
      <c r="JML6"/>
      <c r="JMM6"/>
      <c r="JMN6"/>
      <c r="JMO6"/>
      <c r="JMP6"/>
      <c r="JMQ6"/>
      <c r="JMR6"/>
      <c r="JMS6"/>
      <c r="JMT6"/>
      <c r="JMU6"/>
      <c r="JMV6"/>
      <c r="JMW6"/>
      <c r="JMX6"/>
      <c r="JMY6"/>
      <c r="JMZ6"/>
      <c r="JNA6"/>
      <c r="JNB6"/>
      <c r="JNC6"/>
      <c r="JND6"/>
      <c r="JNE6"/>
      <c r="JNF6"/>
      <c r="JNG6"/>
      <c r="JNH6"/>
      <c r="JNI6"/>
      <c r="JNJ6"/>
      <c r="JNK6"/>
      <c r="JNL6"/>
      <c r="JNM6"/>
      <c r="JNN6"/>
      <c r="JNO6"/>
      <c r="JNP6"/>
      <c r="JNQ6"/>
      <c r="JNR6"/>
      <c r="JNS6"/>
      <c r="JNT6"/>
      <c r="JNU6"/>
      <c r="JNV6"/>
      <c r="JNW6"/>
      <c r="JNX6"/>
      <c r="JNY6"/>
      <c r="JNZ6"/>
      <c r="JOA6"/>
      <c r="JOB6"/>
      <c r="JOC6"/>
      <c r="JOD6"/>
      <c r="JOE6"/>
      <c r="JOF6"/>
      <c r="JOG6"/>
      <c r="JOH6"/>
      <c r="JOI6"/>
      <c r="JOJ6"/>
      <c r="JOK6"/>
      <c r="JOL6"/>
      <c r="JOM6"/>
      <c r="JON6"/>
      <c r="JOO6"/>
      <c r="JOP6"/>
      <c r="JOQ6"/>
      <c r="JOR6"/>
      <c r="JOS6"/>
      <c r="JOT6"/>
      <c r="JOU6"/>
      <c r="JOV6"/>
      <c r="JOW6"/>
      <c r="JOX6"/>
      <c r="JOY6"/>
      <c r="JOZ6"/>
      <c r="JPA6"/>
      <c r="JPB6"/>
      <c r="JPC6"/>
      <c r="JPD6"/>
      <c r="JPE6"/>
      <c r="JPF6"/>
      <c r="JPG6"/>
      <c r="JPH6"/>
      <c r="JPI6"/>
      <c r="JPJ6"/>
      <c r="JPK6"/>
      <c r="JPL6"/>
      <c r="JPM6"/>
      <c r="JPN6"/>
      <c r="JPO6"/>
      <c r="JPP6"/>
      <c r="JPQ6"/>
      <c r="JPR6"/>
      <c r="JPS6"/>
      <c r="JPT6"/>
      <c r="JPU6"/>
      <c r="JPV6"/>
      <c r="JPW6"/>
      <c r="JPX6"/>
      <c r="JPY6"/>
      <c r="JPZ6"/>
      <c r="JQA6"/>
      <c r="JQB6"/>
      <c r="JQC6"/>
      <c r="JQD6"/>
      <c r="JQE6"/>
      <c r="JQF6"/>
      <c r="JQG6"/>
      <c r="JQH6"/>
      <c r="JQI6"/>
      <c r="JQJ6"/>
      <c r="JQK6"/>
      <c r="JQL6"/>
      <c r="JQM6"/>
      <c r="JQN6"/>
      <c r="JQO6"/>
      <c r="JQP6"/>
      <c r="JQQ6"/>
      <c r="JQR6"/>
      <c r="JQS6"/>
      <c r="JQT6"/>
      <c r="JQU6"/>
      <c r="JQV6"/>
      <c r="JQW6"/>
      <c r="JQX6"/>
      <c r="JQY6"/>
      <c r="JQZ6"/>
      <c r="JRA6"/>
      <c r="JRB6"/>
      <c r="JRC6"/>
      <c r="JRD6"/>
      <c r="JRE6"/>
      <c r="JRF6"/>
      <c r="JRG6"/>
      <c r="JRH6"/>
      <c r="JRI6"/>
      <c r="JRJ6"/>
      <c r="JRK6"/>
      <c r="JRL6"/>
      <c r="JRM6"/>
      <c r="JRN6"/>
      <c r="JRO6"/>
      <c r="JRP6"/>
      <c r="JRQ6"/>
      <c r="JRR6"/>
      <c r="JRS6"/>
      <c r="JRT6"/>
      <c r="JRU6"/>
      <c r="JRV6"/>
      <c r="JRW6"/>
      <c r="JRX6"/>
      <c r="JRY6"/>
      <c r="JRZ6"/>
      <c r="JSA6"/>
      <c r="JSB6"/>
      <c r="JSC6"/>
      <c r="JSD6"/>
      <c r="JSE6"/>
      <c r="JSF6"/>
      <c r="JSG6"/>
      <c r="JSH6"/>
      <c r="JSI6"/>
      <c r="JSJ6"/>
      <c r="JSK6"/>
      <c r="JSL6"/>
      <c r="JSM6"/>
      <c r="JSN6"/>
      <c r="JSO6"/>
      <c r="JSP6"/>
      <c r="JSQ6"/>
      <c r="JSR6"/>
      <c r="JSS6"/>
      <c r="JST6"/>
      <c r="JSU6"/>
      <c r="JSV6"/>
      <c r="JSW6"/>
      <c r="JSX6"/>
      <c r="JSY6"/>
      <c r="JSZ6"/>
      <c r="JTA6"/>
      <c r="JTB6"/>
      <c r="JTC6"/>
      <c r="JTD6"/>
      <c r="JTE6"/>
      <c r="JTF6"/>
      <c r="JTG6"/>
      <c r="JTH6"/>
      <c r="JTI6"/>
      <c r="JTJ6"/>
      <c r="JTK6"/>
      <c r="JTL6"/>
      <c r="JTM6"/>
      <c r="JTN6"/>
      <c r="JTO6"/>
      <c r="JTP6"/>
      <c r="JTQ6"/>
      <c r="JTR6"/>
      <c r="JTS6"/>
      <c r="JTT6"/>
      <c r="JTU6"/>
      <c r="JTV6"/>
      <c r="JTW6"/>
      <c r="JTX6"/>
      <c r="JTY6"/>
      <c r="JTZ6"/>
      <c r="JUA6"/>
      <c r="JUB6"/>
      <c r="JUC6"/>
      <c r="JUD6"/>
      <c r="JUE6"/>
      <c r="JUF6"/>
      <c r="JUG6"/>
      <c r="JUH6"/>
      <c r="JUI6"/>
      <c r="JUJ6"/>
      <c r="JUK6"/>
      <c r="JUL6"/>
      <c r="JUM6"/>
      <c r="JUN6"/>
      <c r="JUO6"/>
      <c r="JUP6"/>
      <c r="JUQ6"/>
      <c r="JUR6"/>
      <c r="JUS6"/>
      <c r="JUT6"/>
      <c r="JUU6"/>
      <c r="JUV6"/>
      <c r="JUW6"/>
      <c r="JUX6"/>
      <c r="JUY6"/>
      <c r="JUZ6"/>
      <c r="JVA6"/>
      <c r="JVB6"/>
      <c r="JVC6"/>
      <c r="JVD6"/>
      <c r="JVE6"/>
      <c r="JVF6"/>
      <c r="JVG6"/>
      <c r="JVH6"/>
      <c r="JVI6"/>
      <c r="JVJ6"/>
      <c r="JVK6"/>
      <c r="JVL6"/>
      <c r="JVM6"/>
      <c r="JVN6"/>
      <c r="JVO6"/>
      <c r="JVP6"/>
      <c r="JVQ6"/>
      <c r="JVR6"/>
      <c r="JVS6"/>
      <c r="JVT6"/>
      <c r="JVU6"/>
      <c r="JVV6"/>
      <c r="JVW6"/>
      <c r="JVX6"/>
      <c r="JVY6"/>
      <c r="JVZ6"/>
      <c r="JWA6"/>
      <c r="JWB6"/>
      <c r="JWC6"/>
      <c r="JWD6"/>
      <c r="JWE6"/>
      <c r="JWF6"/>
      <c r="JWG6"/>
      <c r="JWH6"/>
      <c r="JWI6"/>
      <c r="JWJ6"/>
      <c r="JWK6"/>
      <c r="JWL6"/>
      <c r="JWM6"/>
      <c r="JWN6"/>
      <c r="JWO6"/>
      <c r="JWP6"/>
      <c r="JWQ6"/>
      <c r="JWR6"/>
      <c r="JWS6"/>
      <c r="JWT6"/>
      <c r="JWU6"/>
      <c r="JWV6"/>
      <c r="JWW6"/>
      <c r="JWX6"/>
      <c r="JWY6"/>
      <c r="JWZ6"/>
      <c r="JXA6"/>
      <c r="JXB6"/>
      <c r="JXC6"/>
      <c r="JXD6"/>
      <c r="JXE6"/>
      <c r="JXF6"/>
      <c r="JXG6"/>
      <c r="JXH6"/>
      <c r="JXI6"/>
      <c r="JXJ6"/>
      <c r="JXK6"/>
      <c r="JXL6"/>
      <c r="JXM6"/>
      <c r="JXN6"/>
      <c r="JXO6"/>
      <c r="JXP6"/>
      <c r="JXQ6"/>
      <c r="JXR6"/>
      <c r="JXS6"/>
      <c r="JXT6"/>
      <c r="JXU6"/>
      <c r="JXV6"/>
      <c r="JXW6"/>
      <c r="JXX6"/>
      <c r="JXY6"/>
      <c r="JXZ6"/>
      <c r="JYA6"/>
      <c r="JYB6"/>
      <c r="JYC6"/>
      <c r="JYD6"/>
      <c r="JYE6"/>
      <c r="JYF6"/>
      <c r="JYG6"/>
      <c r="JYH6"/>
      <c r="JYI6"/>
      <c r="JYJ6"/>
      <c r="JYK6"/>
      <c r="JYL6"/>
      <c r="JYM6"/>
      <c r="JYN6"/>
      <c r="JYO6"/>
      <c r="JYP6"/>
      <c r="JYQ6"/>
      <c r="JYR6"/>
      <c r="JYS6"/>
      <c r="JYT6"/>
      <c r="JYU6"/>
      <c r="JYV6"/>
      <c r="JYW6"/>
      <c r="JYX6"/>
      <c r="JYY6"/>
      <c r="JYZ6"/>
      <c r="JZA6"/>
      <c r="JZB6"/>
      <c r="JZC6"/>
      <c r="JZD6"/>
      <c r="JZE6"/>
      <c r="JZF6"/>
      <c r="JZG6"/>
      <c r="JZH6"/>
      <c r="JZI6"/>
      <c r="JZJ6"/>
      <c r="JZK6"/>
      <c r="JZL6"/>
      <c r="JZM6"/>
      <c r="JZN6"/>
      <c r="JZO6"/>
      <c r="JZP6"/>
      <c r="JZQ6"/>
      <c r="JZR6"/>
      <c r="JZS6"/>
      <c r="JZT6"/>
      <c r="JZU6"/>
      <c r="JZV6"/>
      <c r="JZW6"/>
      <c r="JZX6"/>
      <c r="JZY6"/>
      <c r="JZZ6"/>
      <c r="KAA6"/>
      <c r="KAB6"/>
      <c r="KAC6"/>
      <c r="KAD6"/>
      <c r="KAE6"/>
      <c r="KAF6"/>
      <c r="KAG6"/>
      <c r="KAH6"/>
      <c r="KAI6"/>
      <c r="KAJ6"/>
      <c r="KAK6"/>
      <c r="KAL6"/>
      <c r="KAM6"/>
      <c r="KAN6"/>
      <c r="KAO6"/>
      <c r="KAP6"/>
      <c r="KAQ6"/>
      <c r="KAR6"/>
      <c r="KAS6"/>
      <c r="KAT6"/>
      <c r="KAU6"/>
      <c r="KAV6"/>
      <c r="KAW6"/>
      <c r="KAX6"/>
      <c r="KAY6"/>
      <c r="KAZ6"/>
      <c r="KBA6"/>
      <c r="KBB6"/>
      <c r="KBC6"/>
      <c r="KBD6"/>
      <c r="KBE6"/>
      <c r="KBF6"/>
      <c r="KBG6"/>
      <c r="KBH6"/>
      <c r="KBI6"/>
      <c r="KBJ6"/>
      <c r="KBK6"/>
      <c r="KBL6"/>
      <c r="KBM6"/>
      <c r="KBN6"/>
      <c r="KBO6"/>
      <c r="KBP6"/>
      <c r="KBQ6"/>
      <c r="KBR6"/>
      <c r="KBS6"/>
      <c r="KBT6"/>
      <c r="KBU6"/>
      <c r="KBV6"/>
      <c r="KBW6"/>
      <c r="KBX6"/>
      <c r="KBY6"/>
      <c r="KBZ6"/>
      <c r="KCA6"/>
      <c r="KCB6"/>
      <c r="KCC6"/>
      <c r="KCD6"/>
      <c r="KCE6"/>
      <c r="KCF6"/>
      <c r="KCG6"/>
      <c r="KCH6"/>
      <c r="KCI6"/>
      <c r="KCJ6"/>
      <c r="KCK6"/>
      <c r="KCL6"/>
      <c r="KCM6"/>
      <c r="KCN6"/>
      <c r="KCO6"/>
      <c r="KCP6"/>
      <c r="KCQ6"/>
      <c r="KCR6"/>
      <c r="KCS6"/>
      <c r="KCT6"/>
      <c r="KCU6"/>
      <c r="KCV6"/>
      <c r="KCW6"/>
      <c r="KCX6"/>
      <c r="KCY6"/>
      <c r="KCZ6"/>
      <c r="KDA6"/>
      <c r="KDB6"/>
      <c r="KDC6"/>
      <c r="KDD6"/>
      <c r="KDE6"/>
      <c r="KDF6"/>
      <c r="KDG6"/>
      <c r="KDH6"/>
      <c r="KDI6"/>
      <c r="KDJ6"/>
      <c r="KDK6"/>
      <c r="KDL6"/>
      <c r="KDM6"/>
      <c r="KDN6"/>
      <c r="KDO6"/>
      <c r="KDP6"/>
      <c r="KDQ6"/>
      <c r="KDR6"/>
      <c r="KDS6"/>
      <c r="KDT6"/>
      <c r="KDU6"/>
      <c r="KDV6"/>
      <c r="KDW6"/>
      <c r="KDX6"/>
      <c r="KDY6"/>
      <c r="KDZ6"/>
      <c r="KEA6"/>
      <c r="KEB6"/>
      <c r="KEC6"/>
      <c r="KED6"/>
      <c r="KEE6"/>
      <c r="KEF6"/>
      <c r="KEG6"/>
      <c r="KEH6"/>
      <c r="KEI6"/>
      <c r="KEJ6"/>
      <c r="KEK6"/>
      <c r="KEL6"/>
      <c r="KEM6"/>
      <c r="KEN6"/>
      <c r="KEO6"/>
      <c r="KEP6"/>
      <c r="KEQ6"/>
      <c r="KER6"/>
      <c r="KES6"/>
      <c r="KET6"/>
      <c r="KEU6"/>
      <c r="KEV6"/>
      <c r="KEW6"/>
      <c r="KEX6"/>
      <c r="KEY6"/>
      <c r="KEZ6"/>
      <c r="KFA6"/>
      <c r="KFB6"/>
      <c r="KFC6"/>
      <c r="KFD6"/>
      <c r="KFE6"/>
      <c r="KFF6"/>
      <c r="KFG6"/>
      <c r="KFH6"/>
      <c r="KFI6"/>
      <c r="KFJ6"/>
      <c r="KFK6"/>
      <c r="KFL6"/>
      <c r="KFM6"/>
      <c r="KFN6"/>
      <c r="KFO6"/>
      <c r="KFP6"/>
      <c r="KFQ6"/>
      <c r="KFR6"/>
      <c r="KFS6"/>
      <c r="KFT6"/>
      <c r="KFU6"/>
      <c r="KFV6"/>
      <c r="KFW6"/>
      <c r="KFX6"/>
      <c r="KFY6"/>
      <c r="KFZ6"/>
      <c r="KGA6"/>
      <c r="KGB6"/>
      <c r="KGC6"/>
      <c r="KGD6"/>
      <c r="KGE6"/>
      <c r="KGF6"/>
      <c r="KGG6"/>
      <c r="KGH6"/>
      <c r="KGI6"/>
      <c r="KGJ6"/>
      <c r="KGK6"/>
      <c r="KGL6"/>
      <c r="KGM6"/>
      <c r="KGN6"/>
      <c r="KGO6"/>
      <c r="KGP6"/>
      <c r="KGQ6"/>
      <c r="KGR6"/>
      <c r="KGS6"/>
      <c r="KGT6"/>
      <c r="KGU6"/>
      <c r="KGV6"/>
      <c r="KGW6"/>
      <c r="KGX6"/>
      <c r="KGY6"/>
      <c r="KGZ6"/>
      <c r="KHA6"/>
      <c r="KHB6"/>
      <c r="KHC6"/>
      <c r="KHD6"/>
      <c r="KHE6"/>
      <c r="KHF6"/>
      <c r="KHG6"/>
      <c r="KHH6"/>
      <c r="KHI6"/>
      <c r="KHJ6"/>
      <c r="KHK6"/>
      <c r="KHL6"/>
      <c r="KHM6"/>
      <c r="KHN6"/>
      <c r="KHO6"/>
      <c r="KHP6"/>
      <c r="KHQ6"/>
      <c r="KHR6"/>
      <c r="KHS6"/>
      <c r="KHT6"/>
      <c r="KHU6"/>
      <c r="KHV6"/>
      <c r="KHW6"/>
      <c r="KHX6"/>
      <c r="KHY6"/>
      <c r="KHZ6"/>
      <c r="KIA6"/>
      <c r="KIB6"/>
      <c r="KIC6"/>
      <c r="KID6"/>
      <c r="KIE6"/>
      <c r="KIF6"/>
      <c r="KIG6"/>
      <c r="KIH6"/>
      <c r="KII6"/>
      <c r="KIJ6"/>
      <c r="KIK6"/>
      <c r="KIL6"/>
      <c r="KIM6"/>
      <c r="KIN6"/>
      <c r="KIO6"/>
      <c r="KIP6"/>
      <c r="KIQ6"/>
      <c r="KIR6"/>
      <c r="KIS6"/>
      <c r="KIT6"/>
      <c r="KIU6"/>
      <c r="KIV6"/>
      <c r="KIW6"/>
      <c r="KIX6"/>
      <c r="KIY6"/>
      <c r="KIZ6"/>
      <c r="KJA6"/>
      <c r="KJB6"/>
      <c r="KJC6"/>
      <c r="KJD6"/>
      <c r="KJE6"/>
      <c r="KJF6"/>
      <c r="KJG6"/>
      <c r="KJH6"/>
      <c r="KJI6"/>
      <c r="KJJ6"/>
      <c r="KJK6"/>
      <c r="KJL6"/>
      <c r="KJM6"/>
      <c r="KJN6"/>
      <c r="KJO6"/>
      <c r="KJP6"/>
      <c r="KJQ6"/>
      <c r="KJR6"/>
      <c r="KJS6"/>
      <c r="KJT6"/>
      <c r="KJU6"/>
      <c r="KJV6"/>
      <c r="KJW6"/>
      <c r="KJX6"/>
      <c r="KJY6"/>
      <c r="KJZ6"/>
      <c r="KKA6"/>
      <c r="KKB6"/>
      <c r="KKC6"/>
      <c r="KKD6"/>
      <c r="KKE6"/>
      <c r="KKF6"/>
      <c r="KKG6"/>
      <c r="KKH6"/>
      <c r="KKI6"/>
      <c r="KKJ6"/>
      <c r="KKK6"/>
      <c r="KKL6"/>
      <c r="KKM6"/>
      <c r="KKN6"/>
      <c r="KKO6"/>
      <c r="KKP6"/>
      <c r="KKQ6"/>
      <c r="KKR6"/>
      <c r="KKS6"/>
      <c r="KKT6"/>
      <c r="KKU6"/>
      <c r="KKV6"/>
      <c r="KKW6"/>
      <c r="KKX6"/>
      <c r="KKY6"/>
      <c r="KKZ6"/>
      <c r="KLA6"/>
      <c r="KLB6"/>
      <c r="KLC6"/>
      <c r="KLD6"/>
      <c r="KLE6"/>
      <c r="KLF6"/>
      <c r="KLG6"/>
      <c r="KLH6"/>
      <c r="KLI6"/>
      <c r="KLJ6"/>
      <c r="KLK6"/>
      <c r="KLL6"/>
      <c r="KLM6"/>
      <c r="KLN6"/>
      <c r="KLO6"/>
      <c r="KLP6"/>
      <c r="KLQ6"/>
      <c r="KLR6"/>
      <c r="KLS6"/>
      <c r="KLT6"/>
      <c r="KLU6"/>
      <c r="KLV6"/>
      <c r="KLW6"/>
      <c r="KLX6"/>
      <c r="KLY6"/>
      <c r="KLZ6"/>
      <c r="KMA6"/>
      <c r="KMB6"/>
      <c r="KMC6"/>
      <c r="KMD6"/>
      <c r="KME6"/>
      <c r="KMF6"/>
      <c r="KMG6"/>
      <c r="KMH6"/>
      <c r="KMI6"/>
      <c r="KMJ6"/>
      <c r="KMK6"/>
      <c r="KML6"/>
      <c r="KMM6"/>
      <c r="KMN6"/>
      <c r="KMO6"/>
      <c r="KMP6"/>
      <c r="KMQ6"/>
      <c r="KMR6"/>
      <c r="KMS6"/>
      <c r="KMT6"/>
      <c r="KMU6"/>
      <c r="KMV6"/>
      <c r="KMW6"/>
      <c r="KMX6"/>
      <c r="KMY6"/>
      <c r="KMZ6"/>
      <c r="KNA6"/>
      <c r="KNB6"/>
      <c r="KNC6"/>
      <c r="KND6"/>
      <c r="KNE6"/>
      <c r="KNF6"/>
      <c r="KNG6"/>
      <c r="KNH6"/>
      <c r="KNI6"/>
      <c r="KNJ6"/>
      <c r="KNK6"/>
      <c r="KNL6"/>
      <c r="KNM6"/>
      <c r="KNN6"/>
      <c r="KNO6"/>
      <c r="KNP6"/>
      <c r="KNQ6"/>
      <c r="KNR6"/>
      <c r="KNS6"/>
      <c r="KNT6"/>
      <c r="KNU6"/>
      <c r="KNV6"/>
      <c r="KNW6"/>
      <c r="KNX6"/>
      <c r="KNY6"/>
      <c r="KNZ6"/>
      <c r="KOA6"/>
      <c r="KOB6"/>
      <c r="KOC6"/>
      <c r="KOD6"/>
      <c r="KOE6"/>
      <c r="KOF6"/>
      <c r="KOG6"/>
      <c r="KOH6"/>
      <c r="KOI6"/>
      <c r="KOJ6"/>
      <c r="KOK6"/>
      <c r="KOL6"/>
      <c r="KOM6"/>
      <c r="KON6"/>
      <c r="KOO6"/>
      <c r="KOP6"/>
      <c r="KOQ6"/>
      <c r="KOR6"/>
      <c r="KOS6"/>
      <c r="KOT6"/>
      <c r="KOU6"/>
      <c r="KOV6"/>
      <c r="KOW6"/>
      <c r="KOX6"/>
      <c r="KOY6"/>
      <c r="KOZ6"/>
      <c r="KPA6"/>
      <c r="KPB6"/>
      <c r="KPC6"/>
      <c r="KPD6"/>
      <c r="KPE6"/>
      <c r="KPF6"/>
      <c r="KPG6"/>
      <c r="KPH6"/>
      <c r="KPI6"/>
      <c r="KPJ6"/>
      <c r="KPK6"/>
      <c r="KPL6"/>
      <c r="KPM6"/>
      <c r="KPN6"/>
      <c r="KPO6"/>
      <c r="KPP6"/>
      <c r="KPQ6"/>
      <c r="KPR6"/>
      <c r="KPS6"/>
      <c r="KPT6"/>
      <c r="KPU6"/>
      <c r="KPV6"/>
      <c r="KPW6"/>
      <c r="KPX6"/>
      <c r="KPY6"/>
      <c r="KPZ6"/>
      <c r="KQA6"/>
      <c r="KQB6"/>
      <c r="KQC6"/>
      <c r="KQD6"/>
      <c r="KQE6"/>
      <c r="KQF6"/>
      <c r="KQG6"/>
      <c r="KQH6"/>
      <c r="KQI6"/>
      <c r="KQJ6"/>
      <c r="KQK6"/>
      <c r="KQL6"/>
      <c r="KQM6"/>
      <c r="KQN6"/>
      <c r="KQO6"/>
      <c r="KQP6"/>
      <c r="KQQ6"/>
      <c r="KQR6"/>
      <c r="KQS6"/>
      <c r="KQT6"/>
      <c r="KQU6"/>
      <c r="KQV6"/>
      <c r="KQW6"/>
      <c r="KQX6"/>
      <c r="KQY6"/>
      <c r="KQZ6"/>
      <c r="KRA6"/>
      <c r="KRB6"/>
      <c r="KRC6"/>
      <c r="KRD6"/>
      <c r="KRE6"/>
      <c r="KRF6"/>
      <c r="KRG6"/>
      <c r="KRH6"/>
      <c r="KRI6"/>
      <c r="KRJ6"/>
      <c r="KRK6"/>
      <c r="KRL6"/>
      <c r="KRM6"/>
      <c r="KRN6"/>
      <c r="KRO6"/>
      <c r="KRP6"/>
      <c r="KRQ6"/>
      <c r="KRR6"/>
      <c r="KRS6"/>
      <c r="KRT6"/>
      <c r="KRU6"/>
      <c r="KRV6"/>
      <c r="KRW6"/>
      <c r="KRX6"/>
      <c r="KRY6"/>
      <c r="KRZ6"/>
      <c r="KSA6"/>
      <c r="KSB6"/>
      <c r="KSC6"/>
      <c r="KSD6"/>
      <c r="KSE6"/>
      <c r="KSF6"/>
      <c r="KSG6"/>
      <c r="KSH6"/>
      <c r="KSI6"/>
      <c r="KSJ6"/>
      <c r="KSK6"/>
      <c r="KSL6"/>
      <c r="KSM6"/>
      <c r="KSN6"/>
      <c r="KSO6"/>
      <c r="KSP6"/>
      <c r="KSQ6"/>
      <c r="KSR6"/>
      <c r="KSS6"/>
      <c r="KST6"/>
      <c r="KSU6"/>
      <c r="KSV6"/>
      <c r="KSW6"/>
      <c r="KSX6"/>
      <c r="KSY6"/>
      <c r="KSZ6"/>
      <c r="KTA6"/>
      <c r="KTB6"/>
      <c r="KTC6"/>
      <c r="KTD6"/>
      <c r="KTE6"/>
      <c r="KTF6"/>
      <c r="KTG6"/>
      <c r="KTH6"/>
      <c r="KTI6"/>
      <c r="KTJ6"/>
      <c r="KTK6"/>
      <c r="KTL6"/>
      <c r="KTM6"/>
      <c r="KTN6"/>
      <c r="KTO6"/>
      <c r="KTP6"/>
      <c r="KTQ6"/>
      <c r="KTR6"/>
      <c r="KTS6"/>
      <c r="KTT6"/>
      <c r="KTU6"/>
      <c r="KTV6"/>
      <c r="KTW6"/>
      <c r="KTX6"/>
      <c r="KTY6"/>
      <c r="KTZ6"/>
      <c r="KUA6"/>
      <c r="KUB6"/>
      <c r="KUC6"/>
      <c r="KUD6"/>
      <c r="KUE6"/>
      <c r="KUF6"/>
      <c r="KUG6"/>
      <c r="KUH6"/>
      <c r="KUI6"/>
      <c r="KUJ6"/>
      <c r="KUK6"/>
      <c r="KUL6"/>
      <c r="KUM6"/>
      <c r="KUN6"/>
      <c r="KUO6"/>
      <c r="KUP6"/>
      <c r="KUQ6"/>
      <c r="KUR6"/>
      <c r="KUS6"/>
      <c r="KUT6"/>
      <c r="KUU6"/>
      <c r="KUV6"/>
      <c r="KUW6"/>
      <c r="KUX6"/>
      <c r="KUY6"/>
      <c r="KUZ6"/>
      <c r="KVA6"/>
      <c r="KVB6"/>
      <c r="KVC6"/>
      <c r="KVD6"/>
      <c r="KVE6"/>
      <c r="KVF6"/>
      <c r="KVG6"/>
      <c r="KVH6"/>
      <c r="KVI6"/>
      <c r="KVJ6"/>
      <c r="KVK6"/>
      <c r="KVL6"/>
      <c r="KVM6"/>
      <c r="KVN6"/>
      <c r="KVO6"/>
      <c r="KVP6"/>
      <c r="KVQ6"/>
      <c r="KVR6"/>
      <c r="KVS6"/>
      <c r="KVT6"/>
      <c r="KVU6"/>
      <c r="KVV6"/>
      <c r="KVW6"/>
      <c r="KVX6"/>
      <c r="KVY6"/>
      <c r="KVZ6"/>
      <c r="KWA6"/>
      <c r="KWB6"/>
      <c r="KWC6"/>
      <c r="KWD6"/>
      <c r="KWE6"/>
      <c r="KWF6"/>
      <c r="KWG6"/>
      <c r="KWH6"/>
      <c r="KWI6"/>
      <c r="KWJ6"/>
      <c r="KWK6"/>
      <c r="KWL6"/>
      <c r="KWM6"/>
      <c r="KWN6"/>
      <c r="KWO6"/>
      <c r="KWP6"/>
      <c r="KWQ6"/>
      <c r="KWR6"/>
      <c r="KWS6"/>
      <c r="KWT6"/>
      <c r="KWU6"/>
      <c r="KWV6"/>
      <c r="KWW6"/>
      <c r="KWX6"/>
      <c r="KWY6"/>
      <c r="KWZ6"/>
      <c r="KXA6"/>
      <c r="KXB6"/>
      <c r="KXC6"/>
      <c r="KXD6"/>
      <c r="KXE6"/>
      <c r="KXF6"/>
      <c r="KXG6"/>
      <c r="KXH6"/>
      <c r="KXI6"/>
      <c r="KXJ6"/>
      <c r="KXK6"/>
      <c r="KXL6"/>
      <c r="KXM6"/>
      <c r="KXN6"/>
      <c r="KXO6"/>
      <c r="KXP6"/>
      <c r="KXQ6"/>
      <c r="KXR6"/>
      <c r="KXS6"/>
      <c r="KXT6"/>
      <c r="KXU6"/>
      <c r="KXV6"/>
      <c r="KXW6"/>
      <c r="KXX6"/>
      <c r="KXY6"/>
      <c r="KXZ6"/>
      <c r="KYA6"/>
      <c r="KYB6"/>
      <c r="KYC6"/>
      <c r="KYD6"/>
      <c r="KYE6"/>
      <c r="KYF6"/>
      <c r="KYG6"/>
      <c r="KYH6"/>
      <c r="KYI6"/>
      <c r="KYJ6"/>
      <c r="KYK6"/>
      <c r="KYL6"/>
      <c r="KYM6"/>
      <c r="KYN6"/>
      <c r="KYO6"/>
      <c r="KYP6"/>
      <c r="KYQ6"/>
      <c r="KYR6"/>
      <c r="KYS6"/>
      <c r="KYT6"/>
      <c r="KYU6"/>
      <c r="KYV6"/>
      <c r="KYW6"/>
      <c r="KYX6"/>
      <c r="KYY6"/>
      <c r="KYZ6"/>
      <c r="KZA6"/>
      <c r="KZB6"/>
      <c r="KZC6"/>
      <c r="KZD6"/>
      <c r="KZE6"/>
      <c r="KZF6"/>
      <c r="KZG6"/>
      <c r="KZH6"/>
      <c r="KZI6"/>
      <c r="KZJ6"/>
      <c r="KZK6"/>
      <c r="KZL6"/>
      <c r="KZM6"/>
      <c r="KZN6"/>
      <c r="KZO6"/>
      <c r="KZP6"/>
      <c r="KZQ6"/>
      <c r="KZR6"/>
      <c r="KZS6"/>
      <c r="KZT6"/>
      <c r="KZU6"/>
      <c r="KZV6"/>
      <c r="KZW6"/>
      <c r="KZX6"/>
      <c r="KZY6"/>
      <c r="KZZ6"/>
      <c r="LAA6"/>
      <c r="LAB6"/>
      <c r="LAC6"/>
      <c r="LAD6"/>
      <c r="LAE6"/>
      <c r="LAF6"/>
      <c r="LAG6"/>
      <c r="LAH6"/>
      <c r="LAI6"/>
      <c r="LAJ6"/>
      <c r="LAK6"/>
      <c r="LAL6"/>
      <c r="LAM6"/>
      <c r="LAN6"/>
      <c r="LAO6"/>
      <c r="LAP6"/>
      <c r="LAQ6"/>
      <c r="LAR6"/>
      <c r="LAS6"/>
      <c r="LAT6"/>
      <c r="LAU6"/>
      <c r="LAV6"/>
      <c r="LAW6"/>
      <c r="LAX6"/>
      <c r="LAY6"/>
      <c r="LAZ6"/>
      <c r="LBA6"/>
      <c r="LBB6"/>
      <c r="LBC6"/>
      <c r="LBD6"/>
      <c r="LBE6"/>
      <c r="LBF6"/>
      <c r="LBG6"/>
      <c r="LBH6"/>
      <c r="LBI6"/>
      <c r="LBJ6"/>
      <c r="LBK6"/>
      <c r="LBL6"/>
      <c r="LBM6"/>
      <c r="LBN6"/>
      <c r="LBO6"/>
      <c r="LBP6"/>
      <c r="LBQ6"/>
      <c r="LBR6"/>
      <c r="LBS6"/>
      <c r="LBT6"/>
      <c r="LBU6"/>
      <c r="LBV6"/>
      <c r="LBW6"/>
      <c r="LBX6"/>
      <c r="LBY6"/>
      <c r="LBZ6"/>
      <c r="LCA6"/>
      <c r="LCB6"/>
      <c r="LCC6"/>
      <c r="LCD6"/>
      <c r="LCE6"/>
      <c r="LCF6"/>
      <c r="LCG6"/>
      <c r="LCH6"/>
      <c r="LCI6"/>
      <c r="LCJ6"/>
      <c r="LCK6"/>
      <c r="LCL6"/>
      <c r="LCM6"/>
      <c r="LCN6"/>
      <c r="LCO6"/>
      <c r="LCP6"/>
      <c r="LCQ6"/>
      <c r="LCR6"/>
      <c r="LCS6"/>
      <c r="LCT6"/>
      <c r="LCU6"/>
      <c r="LCV6"/>
      <c r="LCW6"/>
      <c r="LCX6"/>
      <c r="LCY6"/>
      <c r="LCZ6"/>
      <c r="LDA6"/>
      <c r="LDB6"/>
      <c r="LDC6"/>
      <c r="LDD6"/>
      <c r="LDE6"/>
      <c r="LDF6"/>
      <c r="LDG6"/>
      <c r="LDH6"/>
      <c r="LDI6"/>
      <c r="LDJ6"/>
      <c r="LDK6"/>
      <c r="LDL6"/>
      <c r="LDM6"/>
      <c r="LDN6"/>
      <c r="LDO6"/>
      <c r="LDP6"/>
      <c r="LDQ6"/>
      <c r="LDR6"/>
      <c r="LDS6"/>
      <c r="LDT6"/>
      <c r="LDU6"/>
      <c r="LDV6"/>
      <c r="LDW6"/>
      <c r="LDX6"/>
      <c r="LDY6"/>
      <c r="LDZ6"/>
      <c r="LEA6"/>
      <c r="LEB6"/>
      <c r="LEC6"/>
      <c r="LED6"/>
      <c r="LEE6"/>
      <c r="LEF6"/>
      <c r="LEG6"/>
      <c r="LEH6"/>
      <c r="LEI6"/>
      <c r="LEJ6"/>
      <c r="LEK6"/>
      <c r="LEL6"/>
      <c r="LEM6"/>
      <c r="LEN6"/>
      <c r="LEO6"/>
      <c r="LEP6"/>
      <c r="LEQ6"/>
      <c r="LER6"/>
      <c r="LES6"/>
      <c r="LET6"/>
      <c r="LEU6"/>
      <c r="LEV6"/>
      <c r="LEW6"/>
      <c r="LEX6"/>
      <c r="LEY6"/>
      <c r="LEZ6"/>
      <c r="LFA6"/>
      <c r="LFB6"/>
      <c r="LFC6"/>
      <c r="LFD6"/>
      <c r="LFE6"/>
      <c r="LFF6"/>
      <c r="LFG6"/>
      <c r="LFH6"/>
      <c r="LFI6"/>
      <c r="LFJ6"/>
      <c r="LFK6"/>
      <c r="LFL6"/>
      <c r="LFM6"/>
      <c r="LFN6"/>
      <c r="LFO6"/>
      <c r="LFP6"/>
      <c r="LFQ6"/>
      <c r="LFR6"/>
      <c r="LFS6"/>
      <c r="LFT6"/>
      <c r="LFU6"/>
      <c r="LFV6"/>
      <c r="LFW6"/>
      <c r="LFX6"/>
      <c r="LFY6"/>
      <c r="LFZ6"/>
      <c r="LGA6"/>
      <c r="LGB6"/>
      <c r="LGC6"/>
      <c r="LGD6"/>
      <c r="LGE6"/>
      <c r="LGF6"/>
      <c r="LGG6"/>
      <c r="LGH6"/>
      <c r="LGI6"/>
      <c r="LGJ6"/>
      <c r="LGK6"/>
      <c r="LGL6"/>
      <c r="LGM6"/>
      <c r="LGN6"/>
      <c r="LGO6"/>
      <c r="LGP6"/>
      <c r="LGQ6"/>
      <c r="LGR6"/>
      <c r="LGS6"/>
      <c r="LGT6"/>
      <c r="LGU6"/>
      <c r="LGV6"/>
      <c r="LGW6"/>
      <c r="LGX6"/>
      <c r="LGY6"/>
      <c r="LGZ6"/>
      <c r="LHA6"/>
      <c r="LHB6"/>
      <c r="LHC6"/>
      <c r="LHD6"/>
      <c r="LHE6"/>
      <c r="LHF6"/>
      <c r="LHG6"/>
      <c r="LHH6"/>
      <c r="LHI6"/>
      <c r="LHJ6"/>
      <c r="LHK6"/>
      <c r="LHL6"/>
      <c r="LHM6"/>
      <c r="LHN6"/>
      <c r="LHO6"/>
      <c r="LHP6"/>
      <c r="LHQ6"/>
      <c r="LHR6"/>
      <c r="LHS6"/>
      <c r="LHT6"/>
      <c r="LHU6"/>
      <c r="LHV6"/>
      <c r="LHW6"/>
      <c r="LHX6"/>
      <c r="LHY6"/>
      <c r="LHZ6"/>
      <c r="LIA6"/>
      <c r="LIB6"/>
      <c r="LIC6"/>
      <c r="LID6"/>
      <c r="LIE6"/>
      <c r="LIF6"/>
      <c r="LIG6"/>
      <c r="LIH6"/>
      <c r="LII6"/>
      <c r="LIJ6"/>
      <c r="LIK6"/>
      <c r="LIL6"/>
      <c r="LIM6"/>
      <c r="LIN6"/>
      <c r="LIO6"/>
      <c r="LIP6"/>
      <c r="LIQ6"/>
      <c r="LIR6"/>
      <c r="LIS6"/>
      <c r="LIT6"/>
      <c r="LIU6"/>
      <c r="LIV6"/>
      <c r="LIW6"/>
      <c r="LIX6"/>
      <c r="LIY6"/>
      <c r="LIZ6"/>
      <c r="LJA6"/>
      <c r="LJB6"/>
      <c r="LJC6"/>
      <c r="LJD6"/>
      <c r="LJE6"/>
      <c r="LJF6"/>
      <c r="LJG6"/>
      <c r="LJH6"/>
      <c r="LJI6"/>
      <c r="LJJ6"/>
      <c r="LJK6"/>
      <c r="LJL6"/>
      <c r="LJM6"/>
      <c r="LJN6"/>
      <c r="LJO6"/>
      <c r="LJP6"/>
      <c r="LJQ6"/>
      <c r="LJR6"/>
      <c r="LJS6"/>
      <c r="LJT6"/>
      <c r="LJU6"/>
      <c r="LJV6"/>
      <c r="LJW6"/>
      <c r="LJX6"/>
      <c r="LJY6"/>
      <c r="LJZ6"/>
      <c r="LKA6"/>
      <c r="LKB6"/>
      <c r="LKC6"/>
      <c r="LKD6"/>
      <c r="LKE6"/>
      <c r="LKF6"/>
      <c r="LKG6"/>
      <c r="LKH6"/>
      <c r="LKI6"/>
      <c r="LKJ6"/>
      <c r="LKK6"/>
      <c r="LKL6"/>
      <c r="LKM6"/>
      <c r="LKN6"/>
      <c r="LKO6"/>
      <c r="LKP6"/>
      <c r="LKQ6"/>
      <c r="LKR6"/>
      <c r="LKS6"/>
      <c r="LKT6"/>
      <c r="LKU6"/>
      <c r="LKV6"/>
      <c r="LKW6"/>
      <c r="LKX6"/>
      <c r="LKY6"/>
      <c r="LKZ6"/>
      <c r="LLA6"/>
      <c r="LLB6"/>
      <c r="LLC6"/>
      <c r="LLD6"/>
      <c r="LLE6"/>
      <c r="LLF6"/>
      <c r="LLG6"/>
      <c r="LLH6"/>
      <c r="LLI6"/>
      <c r="LLJ6"/>
      <c r="LLK6"/>
      <c r="LLL6"/>
      <c r="LLM6"/>
      <c r="LLN6"/>
      <c r="LLO6"/>
      <c r="LLP6"/>
      <c r="LLQ6"/>
      <c r="LLR6"/>
      <c r="LLS6"/>
      <c r="LLT6"/>
      <c r="LLU6"/>
      <c r="LLV6"/>
      <c r="LLW6"/>
      <c r="LLX6"/>
      <c r="LLY6"/>
      <c r="LLZ6"/>
      <c r="LMA6"/>
      <c r="LMB6"/>
      <c r="LMC6"/>
      <c r="LMD6"/>
      <c r="LME6"/>
      <c r="LMF6"/>
      <c r="LMG6"/>
      <c r="LMH6"/>
      <c r="LMI6"/>
      <c r="LMJ6"/>
      <c r="LMK6"/>
      <c r="LML6"/>
      <c r="LMM6"/>
      <c r="LMN6"/>
      <c r="LMO6"/>
      <c r="LMP6"/>
      <c r="LMQ6"/>
      <c r="LMR6"/>
      <c r="LMS6"/>
      <c r="LMT6"/>
      <c r="LMU6"/>
      <c r="LMV6"/>
      <c r="LMW6"/>
      <c r="LMX6"/>
      <c r="LMY6"/>
      <c r="LMZ6"/>
      <c r="LNA6"/>
      <c r="LNB6"/>
      <c r="LNC6"/>
      <c r="LND6"/>
      <c r="LNE6"/>
      <c r="LNF6"/>
      <c r="LNG6"/>
      <c r="LNH6"/>
      <c r="LNI6"/>
      <c r="LNJ6"/>
      <c r="LNK6"/>
      <c r="LNL6"/>
      <c r="LNM6"/>
      <c r="LNN6"/>
      <c r="LNO6"/>
      <c r="LNP6"/>
      <c r="LNQ6"/>
      <c r="LNR6"/>
      <c r="LNS6"/>
      <c r="LNT6"/>
      <c r="LNU6"/>
      <c r="LNV6"/>
      <c r="LNW6"/>
      <c r="LNX6"/>
      <c r="LNY6"/>
      <c r="LNZ6"/>
      <c r="LOA6"/>
      <c r="LOB6"/>
      <c r="LOC6"/>
      <c r="LOD6"/>
      <c r="LOE6"/>
      <c r="LOF6"/>
      <c r="LOG6"/>
      <c r="LOH6"/>
      <c r="LOI6"/>
      <c r="LOJ6"/>
      <c r="LOK6"/>
      <c r="LOL6"/>
      <c r="LOM6"/>
      <c r="LON6"/>
      <c r="LOO6"/>
      <c r="LOP6"/>
      <c r="LOQ6"/>
      <c r="LOR6"/>
      <c r="LOS6"/>
      <c r="LOT6"/>
      <c r="LOU6"/>
      <c r="LOV6"/>
      <c r="LOW6"/>
      <c r="LOX6"/>
      <c r="LOY6"/>
      <c r="LOZ6"/>
      <c r="LPA6"/>
      <c r="LPB6"/>
      <c r="LPC6"/>
      <c r="LPD6"/>
      <c r="LPE6"/>
      <c r="LPF6"/>
      <c r="LPG6"/>
      <c r="LPH6"/>
      <c r="LPI6"/>
      <c r="LPJ6"/>
      <c r="LPK6"/>
      <c r="LPL6"/>
      <c r="LPM6"/>
      <c r="LPN6"/>
      <c r="LPO6"/>
      <c r="LPP6"/>
      <c r="LPQ6"/>
      <c r="LPR6"/>
      <c r="LPS6"/>
      <c r="LPT6"/>
      <c r="LPU6"/>
      <c r="LPV6"/>
      <c r="LPW6"/>
      <c r="LPX6"/>
      <c r="LPY6"/>
      <c r="LPZ6"/>
      <c r="LQA6"/>
      <c r="LQB6"/>
      <c r="LQC6"/>
      <c r="LQD6"/>
      <c r="LQE6"/>
      <c r="LQF6"/>
      <c r="LQG6"/>
      <c r="LQH6"/>
      <c r="LQI6"/>
      <c r="LQJ6"/>
      <c r="LQK6"/>
      <c r="LQL6"/>
      <c r="LQM6"/>
      <c r="LQN6"/>
      <c r="LQO6"/>
      <c r="LQP6"/>
      <c r="LQQ6"/>
      <c r="LQR6"/>
      <c r="LQS6"/>
      <c r="LQT6"/>
      <c r="LQU6"/>
      <c r="LQV6"/>
      <c r="LQW6"/>
      <c r="LQX6"/>
      <c r="LQY6"/>
      <c r="LQZ6"/>
      <c r="LRA6"/>
      <c r="LRB6"/>
      <c r="LRC6"/>
      <c r="LRD6"/>
      <c r="LRE6"/>
      <c r="LRF6"/>
      <c r="LRG6"/>
      <c r="LRH6"/>
      <c r="LRI6"/>
      <c r="LRJ6"/>
      <c r="LRK6"/>
      <c r="LRL6"/>
      <c r="LRM6"/>
      <c r="LRN6"/>
      <c r="LRO6"/>
      <c r="LRP6"/>
      <c r="LRQ6"/>
      <c r="LRR6"/>
      <c r="LRS6"/>
      <c r="LRT6"/>
      <c r="LRU6"/>
      <c r="LRV6"/>
      <c r="LRW6"/>
      <c r="LRX6"/>
      <c r="LRY6"/>
      <c r="LRZ6"/>
      <c r="LSA6"/>
      <c r="LSB6"/>
      <c r="LSC6"/>
      <c r="LSD6"/>
      <c r="LSE6"/>
      <c r="LSF6"/>
      <c r="LSG6"/>
      <c r="LSH6"/>
      <c r="LSI6"/>
      <c r="LSJ6"/>
      <c r="LSK6"/>
      <c r="LSL6"/>
      <c r="LSM6"/>
      <c r="LSN6"/>
      <c r="LSO6"/>
      <c r="LSP6"/>
      <c r="LSQ6"/>
      <c r="LSR6"/>
      <c r="LSS6"/>
      <c r="LST6"/>
      <c r="LSU6"/>
      <c r="LSV6"/>
      <c r="LSW6"/>
      <c r="LSX6"/>
      <c r="LSY6"/>
      <c r="LSZ6"/>
      <c r="LTA6"/>
      <c r="LTB6"/>
      <c r="LTC6"/>
      <c r="LTD6"/>
      <c r="LTE6"/>
      <c r="LTF6"/>
      <c r="LTG6"/>
      <c r="LTH6"/>
      <c r="LTI6"/>
      <c r="LTJ6"/>
      <c r="LTK6"/>
      <c r="LTL6"/>
      <c r="LTM6"/>
      <c r="LTN6"/>
      <c r="LTO6"/>
      <c r="LTP6"/>
      <c r="LTQ6"/>
      <c r="LTR6"/>
      <c r="LTS6"/>
      <c r="LTT6"/>
      <c r="LTU6"/>
      <c r="LTV6"/>
      <c r="LTW6"/>
      <c r="LTX6"/>
      <c r="LTY6"/>
      <c r="LTZ6"/>
      <c r="LUA6"/>
      <c r="LUB6"/>
      <c r="LUC6"/>
      <c r="LUD6"/>
      <c r="LUE6"/>
      <c r="LUF6"/>
      <c r="LUG6"/>
      <c r="LUH6"/>
      <c r="LUI6"/>
      <c r="LUJ6"/>
      <c r="LUK6"/>
      <c r="LUL6"/>
      <c r="LUM6"/>
      <c r="LUN6"/>
      <c r="LUO6"/>
      <c r="LUP6"/>
      <c r="LUQ6"/>
      <c r="LUR6"/>
      <c r="LUS6"/>
      <c r="LUT6"/>
      <c r="LUU6"/>
      <c r="LUV6"/>
      <c r="LUW6"/>
      <c r="LUX6"/>
      <c r="LUY6"/>
      <c r="LUZ6"/>
      <c r="LVA6"/>
      <c r="LVB6"/>
      <c r="LVC6"/>
      <c r="LVD6"/>
      <c r="LVE6"/>
      <c r="LVF6"/>
      <c r="LVG6"/>
      <c r="LVH6"/>
      <c r="LVI6"/>
      <c r="LVJ6"/>
      <c r="LVK6"/>
      <c r="LVL6"/>
      <c r="LVM6"/>
      <c r="LVN6"/>
      <c r="LVO6"/>
      <c r="LVP6"/>
      <c r="LVQ6"/>
      <c r="LVR6"/>
      <c r="LVS6"/>
      <c r="LVT6"/>
      <c r="LVU6"/>
      <c r="LVV6"/>
      <c r="LVW6"/>
      <c r="LVX6"/>
      <c r="LVY6"/>
      <c r="LVZ6"/>
      <c r="LWA6"/>
      <c r="LWB6"/>
      <c r="LWC6"/>
      <c r="LWD6"/>
      <c r="LWE6"/>
      <c r="LWF6"/>
      <c r="LWG6"/>
      <c r="LWH6"/>
      <c r="LWI6"/>
      <c r="LWJ6"/>
      <c r="LWK6"/>
      <c r="LWL6"/>
      <c r="LWM6"/>
      <c r="LWN6"/>
      <c r="LWO6"/>
      <c r="LWP6"/>
      <c r="LWQ6"/>
      <c r="LWR6"/>
      <c r="LWS6"/>
      <c r="LWT6"/>
      <c r="LWU6"/>
      <c r="LWV6"/>
      <c r="LWW6"/>
      <c r="LWX6"/>
      <c r="LWY6"/>
      <c r="LWZ6"/>
      <c r="LXA6"/>
      <c r="LXB6"/>
      <c r="LXC6"/>
      <c r="LXD6"/>
      <c r="LXE6"/>
      <c r="LXF6"/>
      <c r="LXG6"/>
      <c r="LXH6"/>
      <c r="LXI6"/>
      <c r="LXJ6"/>
      <c r="LXK6"/>
      <c r="LXL6"/>
      <c r="LXM6"/>
      <c r="LXN6"/>
      <c r="LXO6"/>
      <c r="LXP6"/>
      <c r="LXQ6"/>
      <c r="LXR6"/>
      <c r="LXS6"/>
      <c r="LXT6"/>
      <c r="LXU6"/>
      <c r="LXV6"/>
      <c r="LXW6"/>
      <c r="LXX6"/>
      <c r="LXY6"/>
      <c r="LXZ6"/>
      <c r="LYA6"/>
      <c r="LYB6"/>
      <c r="LYC6"/>
      <c r="LYD6"/>
      <c r="LYE6"/>
      <c r="LYF6"/>
      <c r="LYG6"/>
      <c r="LYH6"/>
      <c r="LYI6"/>
      <c r="LYJ6"/>
      <c r="LYK6"/>
      <c r="LYL6"/>
      <c r="LYM6"/>
      <c r="LYN6"/>
      <c r="LYO6"/>
      <c r="LYP6"/>
      <c r="LYQ6"/>
      <c r="LYR6"/>
      <c r="LYS6"/>
      <c r="LYT6"/>
      <c r="LYU6"/>
      <c r="LYV6"/>
      <c r="LYW6"/>
      <c r="LYX6"/>
      <c r="LYY6"/>
      <c r="LYZ6"/>
      <c r="LZA6"/>
      <c r="LZB6"/>
      <c r="LZC6"/>
      <c r="LZD6"/>
      <c r="LZE6"/>
      <c r="LZF6"/>
      <c r="LZG6"/>
      <c r="LZH6"/>
      <c r="LZI6"/>
      <c r="LZJ6"/>
      <c r="LZK6"/>
      <c r="LZL6"/>
      <c r="LZM6"/>
      <c r="LZN6"/>
      <c r="LZO6"/>
      <c r="LZP6"/>
      <c r="LZQ6"/>
      <c r="LZR6"/>
      <c r="LZS6"/>
      <c r="LZT6"/>
      <c r="LZU6"/>
      <c r="LZV6"/>
      <c r="LZW6"/>
      <c r="LZX6"/>
      <c r="LZY6"/>
      <c r="LZZ6"/>
      <c r="MAA6"/>
      <c r="MAB6"/>
      <c r="MAC6"/>
      <c r="MAD6"/>
      <c r="MAE6"/>
      <c r="MAF6"/>
      <c r="MAG6"/>
      <c r="MAH6"/>
      <c r="MAI6"/>
      <c r="MAJ6"/>
      <c r="MAK6"/>
      <c r="MAL6"/>
      <c r="MAM6"/>
      <c r="MAN6"/>
      <c r="MAO6"/>
      <c r="MAP6"/>
      <c r="MAQ6"/>
      <c r="MAR6"/>
      <c r="MAS6"/>
      <c r="MAT6"/>
      <c r="MAU6"/>
      <c r="MAV6"/>
      <c r="MAW6"/>
      <c r="MAX6"/>
      <c r="MAY6"/>
      <c r="MAZ6"/>
      <c r="MBA6"/>
      <c r="MBB6"/>
      <c r="MBC6"/>
      <c r="MBD6"/>
      <c r="MBE6"/>
      <c r="MBF6"/>
      <c r="MBG6"/>
      <c r="MBH6"/>
      <c r="MBI6"/>
      <c r="MBJ6"/>
      <c r="MBK6"/>
      <c r="MBL6"/>
      <c r="MBM6"/>
      <c r="MBN6"/>
      <c r="MBO6"/>
      <c r="MBP6"/>
      <c r="MBQ6"/>
      <c r="MBR6"/>
      <c r="MBS6"/>
      <c r="MBT6"/>
      <c r="MBU6"/>
      <c r="MBV6"/>
      <c r="MBW6"/>
      <c r="MBX6"/>
      <c r="MBY6"/>
      <c r="MBZ6"/>
      <c r="MCA6"/>
      <c r="MCB6"/>
      <c r="MCC6"/>
      <c r="MCD6"/>
      <c r="MCE6"/>
      <c r="MCF6"/>
      <c r="MCG6"/>
      <c r="MCH6"/>
      <c r="MCI6"/>
      <c r="MCJ6"/>
      <c r="MCK6"/>
      <c r="MCL6"/>
      <c r="MCM6"/>
      <c r="MCN6"/>
      <c r="MCO6"/>
      <c r="MCP6"/>
      <c r="MCQ6"/>
      <c r="MCR6"/>
      <c r="MCS6"/>
      <c r="MCT6"/>
      <c r="MCU6"/>
      <c r="MCV6"/>
      <c r="MCW6"/>
      <c r="MCX6"/>
      <c r="MCY6"/>
      <c r="MCZ6"/>
      <c r="MDA6"/>
      <c r="MDB6"/>
      <c r="MDC6"/>
      <c r="MDD6"/>
      <c r="MDE6"/>
      <c r="MDF6"/>
      <c r="MDG6"/>
      <c r="MDH6"/>
      <c r="MDI6"/>
      <c r="MDJ6"/>
      <c r="MDK6"/>
      <c r="MDL6"/>
      <c r="MDM6"/>
      <c r="MDN6"/>
      <c r="MDO6"/>
      <c r="MDP6"/>
      <c r="MDQ6"/>
      <c r="MDR6"/>
      <c r="MDS6"/>
      <c r="MDT6"/>
      <c r="MDU6"/>
      <c r="MDV6"/>
      <c r="MDW6"/>
      <c r="MDX6"/>
      <c r="MDY6"/>
      <c r="MDZ6"/>
      <c r="MEA6"/>
      <c r="MEB6"/>
      <c r="MEC6"/>
      <c r="MED6"/>
      <c r="MEE6"/>
      <c r="MEF6"/>
      <c r="MEG6"/>
      <c r="MEH6"/>
      <c r="MEI6"/>
      <c r="MEJ6"/>
      <c r="MEK6"/>
      <c r="MEL6"/>
      <c r="MEM6"/>
      <c r="MEN6"/>
      <c r="MEO6"/>
      <c r="MEP6"/>
      <c r="MEQ6"/>
      <c r="MER6"/>
      <c r="MES6"/>
      <c r="MET6"/>
      <c r="MEU6"/>
      <c r="MEV6"/>
      <c r="MEW6"/>
      <c r="MEX6"/>
      <c r="MEY6"/>
      <c r="MEZ6"/>
      <c r="MFA6"/>
      <c r="MFB6"/>
      <c r="MFC6"/>
      <c r="MFD6"/>
      <c r="MFE6"/>
      <c r="MFF6"/>
      <c r="MFG6"/>
      <c r="MFH6"/>
      <c r="MFI6"/>
      <c r="MFJ6"/>
      <c r="MFK6"/>
      <c r="MFL6"/>
      <c r="MFM6"/>
      <c r="MFN6"/>
      <c r="MFO6"/>
      <c r="MFP6"/>
      <c r="MFQ6"/>
      <c r="MFR6"/>
      <c r="MFS6"/>
      <c r="MFT6"/>
      <c r="MFU6"/>
      <c r="MFV6"/>
      <c r="MFW6"/>
      <c r="MFX6"/>
      <c r="MFY6"/>
      <c r="MFZ6"/>
      <c r="MGA6"/>
      <c r="MGB6"/>
      <c r="MGC6"/>
      <c r="MGD6"/>
      <c r="MGE6"/>
      <c r="MGF6"/>
      <c r="MGG6"/>
      <c r="MGH6"/>
      <c r="MGI6"/>
      <c r="MGJ6"/>
      <c r="MGK6"/>
      <c r="MGL6"/>
      <c r="MGM6"/>
      <c r="MGN6"/>
      <c r="MGO6"/>
      <c r="MGP6"/>
      <c r="MGQ6"/>
      <c r="MGR6"/>
      <c r="MGS6"/>
      <c r="MGT6"/>
      <c r="MGU6"/>
      <c r="MGV6"/>
      <c r="MGW6"/>
      <c r="MGX6"/>
      <c r="MGY6"/>
      <c r="MGZ6"/>
      <c r="MHA6"/>
      <c r="MHB6"/>
      <c r="MHC6"/>
      <c r="MHD6"/>
      <c r="MHE6"/>
      <c r="MHF6"/>
      <c r="MHG6"/>
      <c r="MHH6"/>
      <c r="MHI6"/>
      <c r="MHJ6"/>
      <c r="MHK6"/>
      <c r="MHL6"/>
      <c r="MHM6"/>
      <c r="MHN6"/>
      <c r="MHO6"/>
      <c r="MHP6"/>
      <c r="MHQ6"/>
      <c r="MHR6"/>
      <c r="MHS6"/>
      <c r="MHT6"/>
      <c r="MHU6"/>
      <c r="MHV6"/>
      <c r="MHW6"/>
      <c r="MHX6"/>
      <c r="MHY6"/>
      <c r="MHZ6"/>
      <c r="MIA6"/>
      <c r="MIB6"/>
      <c r="MIC6"/>
      <c r="MID6"/>
      <c r="MIE6"/>
      <c r="MIF6"/>
      <c r="MIG6"/>
      <c r="MIH6"/>
      <c r="MII6"/>
      <c r="MIJ6"/>
      <c r="MIK6"/>
      <c r="MIL6"/>
      <c r="MIM6"/>
      <c r="MIN6"/>
      <c r="MIO6"/>
      <c r="MIP6"/>
      <c r="MIQ6"/>
      <c r="MIR6"/>
      <c r="MIS6"/>
      <c r="MIT6"/>
      <c r="MIU6"/>
      <c r="MIV6"/>
      <c r="MIW6"/>
      <c r="MIX6"/>
      <c r="MIY6"/>
      <c r="MIZ6"/>
      <c r="MJA6"/>
      <c r="MJB6"/>
      <c r="MJC6"/>
      <c r="MJD6"/>
      <c r="MJE6"/>
      <c r="MJF6"/>
      <c r="MJG6"/>
      <c r="MJH6"/>
      <c r="MJI6"/>
      <c r="MJJ6"/>
      <c r="MJK6"/>
      <c r="MJL6"/>
      <c r="MJM6"/>
      <c r="MJN6"/>
      <c r="MJO6"/>
      <c r="MJP6"/>
      <c r="MJQ6"/>
      <c r="MJR6"/>
      <c r="MJS6"/>
      <c r="MJT6"/>
      <c r="MJU6"/>
      <c r="MJV6"/>
      <c r="MJW6"/>
      <c r="MJX6"/>
      <c r="MJY6"/>
      <c r="MJZ6"/>
      <c r="MKA6"/>
      <c r="MKB6"/>
      <c r="MKC6"/>
      <c r="MKD6"/>
      <c r="MKE6"/>
      <c r="MKF6"/>
      <c r="MKG6"/>
      <c r="MKH6"/>
      <c r="MKI6"/>
      <c r="MKJ6"/>
      <c r="MKK6"/>
      <c r="MKL6"/>
      <c r="MKM6"/>
      <c r="MKN6"/>
      <c r="MKO6"/>
      <c r="MKP6"/>
      <c r="MKQ6"/>
      <c r="MKR6"/>
      <c r="MKS6"/>
      <c r="MKT6"/>
      <c r="MKU6"/>
      <c r="MKV6"/>
      <c r="MKW6"/>
      <c r="MKX6"/>
      <c r="MKY6"/>
      <c r="MKZ6"/>
      <c r="MLA6"/>
      <c r="MLB6"/>
      <c r="MLC6"/>
      <c r="MLD6"/>
      <c r="MLE6"/>
      <c r="MLF6"/>
      <c r="MLG6"/>
      <c r="MLH6"/>
      <c r="MLI6"/>
      <c r="MLJ6"/>
      <c r="MLK6"/>
      <c r="MLL6"/>
      <c r="MLM6"/>
      <c r="MLN6"/>
      <c r="MLO6"/>
      <c r="MLP6"/>
      <c r="MLQ6"/>
      <c r="MLR6"/>
      <c r="MLS6"/>
      <c r="MLT6"/>
      <c r="MLU6"/>
      <c r="MLV6"/>
      <c r="MLW6"/>
      <c r="MLX6"/>
      <c r="MLY6"/>
      <c r="MLZ6"/>
      <c r="MMA6"/>
      <c r="MMB6"/>
      <c r="MMC6"/>
      <c r="MMD6"/>
      <c r="MME6"/>
      <c r="MMF6"/>
      <c r="MMG6"/>
      <c r="MMH6"/>
      <c r="MMI6"/>
      <c r="MMJ6"/>
      <c r="MMK6"/>
      <c r="MML6"/>
      <c r="MMM6"/>
      <c r="MMN6"/>
      <c r="MMO6"/>
      <c r="MMP6"/>
      <c r="MMQ6"/>
      <c r="MMR6"/>
      <c r="MMS6"/>
      <c r="MMT6"/>
      <c r="MMU6"/>
      <c r="MMV6"/>
      <c r="MMW6"/>
      <c r="MMX6"/>
      <c r="MMY6"/>
      <c r="MMZ6"/>
      <c r="MNA6"/>
      <c r="MNB6"/>
      <c r="MNC6"/>
      <c r="MND6"/>
      <c r="MNE6"/>
      <c r="MNF6"/>
      <c r="MNG6"/>
      <c r="MNH6"/>
      <c r="MNI6"/>
      <c r="MNJ6"/>
      <c r="MNK6"/>
      <c r="MNL6"/>
      <c r="MNM6"/>
      <c r="MNN6"/>
      <c r="MNO6"/>
      <c r="MNP6"/>
      <c r="MNQ6"/>
      <c r="MNR6"/>
      <c r="MNS6"/>
      <c r="MNT6"/>
      <c r="MNU6"/>
      <c r="MNV6"/>
      <c r="MNW6"/>
      <c r="MNX6"/>
      <c r="MNY6"/>
      <c r="MNZ6"/>
      <c r="MOA6"/>
      <c r="MOB6"/>
      <c r="MOC6"/>
      <c r="MOD6"/>
      <c r="MOE6"/>
      <c r="MOF6"/>
      <c r="MOG6"/>
      <c r="MOH6"/>
      <c r="MOI6"/>
      <c r="MOJ6"/>
      <c r="MOK6"/>
      <c r="MOL6"/>
      <c r="MOM6"/>
      <c r="MON6"/>
      <c r="MOO6"/>
      <c r="MOP6"/>
      <c r="MOQ6"/>
      <c r="MOR6"/>
      <c r="MOS6"/>
      <c r="MOT6"/>
      <c r="MOU6"/>
      <c r="MOV6"/>
      <c r="MOW6"/>
      <c r="MOX6"/>
      <c r="MOY6"/>
      <c r="MOZ6"/>
      <c r="MPA6"/>
      <c r="MPB6"/>
      <c r="MPC6"/>
      <c r="MPD6"/>
      <c r="MPE6"/>
      <c r="MPF6"/>
      <c r="MPG6"/>
      <c r="MPH6"/>
      <c r="MPI6"/>
      <c r="MPJ6"/>
      <c r="MPK6"/>
      <c r="MPL6"/>
      <c r="MPM6"/>
      <c r="MPN6"/>
      <c r="MPO6"/>
      <c r="MPP6"/>
      <c r="MPQ6"/>
      <c r="MPR6"/>
      <c r="MPS6"/>
      <c r="MPT6"/>
      <c r="MPU6"/>
      <c r="MPV6"/>
      <c r="MPW6"/>
      <c r="MPX6"/>
      <c r="MPY6"/>
      <c r="MPZ6"/>
      <c r="MQA6"/>
      <c r="MQB6"/>
      <c r="MQC6"/>
      <c r="MQD6"/>
      <c r="MQE6"/>
      <c r="MQF6"/>
      <c r="MQG6"/>
      <c r="MQH6"/>
      <c r="MQI6"/>
      <c r="MQJ6"/>
      <c r="MQK6"/>
      <c r="MQL6"/>
      <c r="MQM6"/>
      <c r="MQN6"/>
      <c r="MQO6"/>
      <c r="MQP6"/>
      <c r="MQQ6"/>
      <c r="MQR6"/>
      <c r="MQS6"/>
      <c r="MQT6"/>
      <c r="MQU6"/>
      <c r="MQV6"/>
      <c r="MQW6"/>
      <c r="MQX6"/>
      <c r="MQY6"/>
      <c r="MQZ6"/>
      <c r="MRA6"/>
      <c r="MRB6"/>
      <c r="MRC6"/>
      <c r="MRD6"/>
      <c r="MRE6"/>
      <c r="MRF6"/>
      <c r="MRG6"/>
      <c r="MRH6"/>
      <c r="MRI6"/>
      <c r="MRJ6"/>
      <c r="MRK6"/>
      <c r="MRL6"/>
      <c r="MRM6"/>
      <c r="MRN6"/>
      <c r="MRO6"/>
      <c r="MRP6"/>
      <c r="MRQ6"/>
      <c r="MRR6"/>
      <c r="MRS6"/>
      <c r="MRT6"/>
      <c r="MRU6"/>
      <c r="MRV6"/>
      <c r="MRW6"/>
      <c r="MRX6"/>
      <c r="MRY6"/>
      <c r="MRZ6"/>
      <c r="MSA6"/>
      <c r="MSB6"/>
      <c r="MSC6"/>
      <c r="MSD6"/>
      <c r="MSE6"/>
      <c r="MSF6"/>
      <c r="MSG6"/>
      <c r="MSH6"/>
      <c r="MSI6"/>
      <c r="MSJ6"/>
      <c r="MSK6"/>
      <c r="MSL6"/>
      <c r="MSM6"/>
      <c r="MSN6"/>
      <c r="MSO6"/>
      <c r="MSP6"/>
      <c r="MSQ6"/>
      <c r="MSR6"/>
      <c r="MSS6"/>
      <c r="MST6"/>
      <c r="MSU6"/>
      <c r="MSV6"/>
      <c r="MSW6"/>
      <c r="MSX6"/>
      <c r="MSY6"/>
      <c r="MSZ6"/>
      <c r="MTA6"/>
      <c r="MTB6"/>
      <c r="MTC6"/>
      <c r="MTD6"/>
      <c r="MTE6"/>
      <c r="MTF6"/>
      <c r="MTG6"/>
      <c r="MTH6"/>
      <c r="MTI6"/>
      <c r="MTJ6"/>
      <c r="MTK6"/>
      <c r="MTL6"/>
      <c r="MTM6"/>
      <c r="MTN6"/>
      <c r="MTO6"/>
      <c r="MTP6"/>
      <c r="MTQ6"/>
      <c r="MTR6"/>
      <c r="MTS6"/>
      <c r="MTT6"/>
      <c r="MTU6"/>
      <c r="MTV6"/>
      <c r="MTW6"/>
      <c r="MTX6"/>
      <c r="MTY6"/>
      <c r="MTZ6"/>
      <c r="MUA6"/>
      <c r="MUB6"/>
      <c r="MUC6"/>
      <c r="MUD6"/>
      <c r="MUE6"/>
      <c r="MUF6"/>
      <c r="MUG6"/>
      <c r="MUH6"/>
      <c r="MUI6"/>
      <c r="MUJ6"/>
      <c r="MUK6"/>
      <c r="MUL6"/>
      <c r="MUM6"/>
      <c r="MUN6"/>
      <c r="MUO6"/>
      <c r="MUP6"/>
      <c r="MUQ6"/>
      <c r="MUR6"/>
      <c r="MUS6"/>
      <c r="MUT6"/>
      <c r="MUU6"/>
      <c r="MUV6"/>
      <c r="MUW6"/>
      <c r="MUX6"/>
      <c r="MUY6"/>
      <c r="MUZ6"/>
      <c r="MVA6"/>
      <c r="MVB6"/>
      <c r="MVC6"/>
      <c r="MVD6"/>
      <c r="MVE6"/>
      <c r="MVF6"/>
      <c r="MVG6"/>
      <c r="MVH6"/>
      <c r="MVI6"/>
      <c r="MVJ6"/>
      <c r="MVK6"/>
      <c r="MVL6"/>
      <c r="MVM6"/>
      <c r="MVN6"/>
      <c r="MVO6"/>
      <c r="MVP6"/>
      <c r="MVQ6"/>
      <c r="MVR6"/>
      <c r="MVS6"/>
      <c r="MVT6"/>
      <c r="MVU6"/>
      <c r="MVV6"/>
      <c r="MVW6"/>
      <c r="MVX6"/>
      <c r="MVY6"/>
      <c r="MVZ6"/>
      <c r="MWA6"/>
      <c r="MWB6"/>
      <c r="MWC6"/>
      <c r="MWD6"/>
      <c r="MWE6"/>
      <c r="MWF6"/>
      <c r="MWG6"/>
      <c r="MWH6"/>
      <c r="MWI6"/>
      <c r="MWJ6"/>
      <c r="MWK6"/>
      <c r="MWL6"/>
      <c r="MWM6"/>
      <c r="MWN6"/>
      <c r="MWO6"/>
      <c r="MWP6"/>
      <c r="MWQ6"/>
      <c r="MWR6"/>
      <c r="MWS6"/>
      <c r="MWT6"/>
      <c r="MWU6"/>
      <c r="MWV6"/>
      <c r="MWW6"/>
      <c r="MWX6"/>
      <c r="MWY6"/>
      <c r="MWZ6"/>
      <c r="MXA6"/>
      <c r="MXB6"/>
      <c r="MXC6"/>
      <c r="MXD6"/>
      <c r="MXE6"/>
      <c r="MXF6"/>
      <c r="MXG6"/>
      <c r="MXH6"/>
      <c r="MXI6"/>
      <c r="MXJ6"/>
      <c r="MXK6"/>
      <c r="MXL6"/>
      <c r="MXM6"/>
      <c r="MXN6"/>
      <c r="MXO6"/>
      <c r="MXP6"/>
      <c r="MXQ6"/>
      <c r="MXR6"/>
      <c r="MXS6"/>
      <c r="MXT6"/>
      <c r="MXU6"/>
      <c r="MXV6"/>
      <c r="MXW6"/>
      <c r="MXX6"/>
      <c r="MXY6"/>
      <c r="MXZ6"/>
      <c r="MYA6"/>
      <c r="MYB6"/>
      <c r="MYC6"/>
      <c r="MYD6"/>
      <c r="MYE6"/>
      <c r="MYF6"/>
      <c r="MYG6"/>
      <c r="MYH6"/>
      <c r="MYI6"/>
      <c r="MYJ6"/>
      <c r="MYK6"/>
      <c r="MYL6"/>
      <c r="MYM6"/>
      <c r="MYN6"/>
      <c r="MYO6"/>
      <c r="MYP6"/>
      <c r="MYQ6"/>
      <c r="MYR6"/>
      <c r="MYS6"/>
      <c r="MYT6"/>
      <c r="MYU6"/>
      <c r="MYV6"/>
      <c r="MYW6"/>
      <c r="MYX6"/>
      <c r="MYY6"/>
      <c r="MYZ6"/>
      <c r="MZA6"/>
      <c r="MZB6"/>
      <c r="MZC6"/>
      <c r="MZD6"/>
      <c r="MZE6"/>
      <c r="MZF6"/>
      <c r="MZG6"/>
      <c r="MZH6"/>
      <c r="MZI6"/>
      <c r="MZJ6"/>
      <c r="MZK6"/>
      <c r="MZL6"/>
      <c r="MZM6"/>
      <c r="MZN6"/>
      <c r="MZO6"/>
      <c r="MZP6"/>
      <c r="MZQ6"/>
      <c r="MZR6"/>
      <c r="MZS6"/>
      <c r="MZT6"/>
      <c r="MZU6"/>
      <c r="MZV6"/>
      <c r="MZW6"/>
      <c r="MZX6"/>
      <c r="MZY6"/>
      <c r="MZZ6"/>
      <c r="NAA6"/>
      <c r="NAB6"/>
      <c r="NAC6"/>
      <c r="NAD6"/>
      <c r="NAE6"/>
      <c r="NAF6"/>
      <c r="NAG6"/>
      <c r="NAH6"/>
      <c r="NAI6"/>
      <c r="NAJ6"/>
      <c r="NAK6"/>
      <c r="NAL6"/>
      <c r="NAM6"/>
      <c r="NAN6"/>
      <c r="NAO6"/>
      <c r="NAP6"/>
      <c r="NAQ6"/>
      <c r="NAR6"/>
      <c r="NAS6"/>
      <c r="NAT6"/>
      <c r="NAU6"/>
      <c r="NAV6"/>
      <c r="NAW6"/>
      <c r="NAX6"/>
      <c r="NAY6"/>
      <c r="NAZ6"/>
      <c r="NBA6"/>
      <c r="NBB6"/>
      <c r="NBC6"/>
      <c r="NBD6"/>
      <c r="NBE6"/>
      <c r="NBF6"/>
      <c r="NBG6"/>
      <c r="NBH6"/>
      <c r="NBI6"/>
      <c r="NBJ6"/>
      <c r="NBK6"/>
      <c r="NBL6"/>
      <c r="NBM6"/>
      <c r="NBN6"/>
      <c r="NBO6"/>
      <c r="NBP6"/>
      <c r="NBQ6"/>
      <c r="NBR6"/>
      <c r="NBS6"/>
      <c r="NBT6"/>
      <c r="NBU6"/>
      <c r="NBV6"/>
      <c r="NBW6"/>
      <c r="NBX6"/>
      <c r="NBY6"/>
      <c r="NBZ6"/>
      <c r="NCA6"/>
      <c r="NCB6"/>
      <c r="NCC6"/>
      <c r="NCD6"/>
      <c r="NCE6"/>
      <c r="NCF6"/>
      <c r="NCG6"/>
      <c r="NCH6"/>
      <c r="NCI6"/>
      <c r="NCJ6"/>
      <c r="NCK6"/>
      <c r="NCL6"/>
      <c r="NCM6"/>
      <c r="NCN6"/>
      <c r="NCO6"/>
      <c r="NCP6"/>
      <c r="NCQ6"/>
      <c r="NCR6"/>
      <c r="NCS6"/>
      <c r="NCT6"/>
      <c r="NCU6"/>
      <c r="NCV6"/>
      <c r="NCW6"/>
      <c r="NCX6"/>
      <c r="NCY6"/>
      <c r="NCZ6"/>
      <c r="NDA6"/>
      <c r="NDB6"/>
      <c r="NDC6"/>
      <c r="NDD6"/>
      <c r="NDE6"/>
      <c r="NDF6"/>
      <c r="NDG6"/>
      <c r="NDH6"/>
      <c r="NDI6"/>
      <c r="NDJ6"/>
      <c r="NDK6"/>
      <c r="NDL6"/>
      <c r="NDM6"/>
      <c r="NDN6"/>
      <c r="NDO6"/>
      <c r="NDP6"/>
      <c r="NDQ6"/>
      <c r="NDR6"/>
      <c r="NDS6"/>
      <c r="NDT6"/>
      <c r="NDU6"/>
      <c r="NDV6"/>
      <c r="NDW6"/>
      <c r="NDX6"/>
      <c r="NDY6"/>
      <c r="NDZ6"/>
      <c r="NEA6"/>
      <c r="NEB6"/>
      <c r="NEC6"/>
      <c r="NED6"/>
      <c r="NEE6"/>
      <c r="NEF6"/>
      <c r="NEG6"/>
      <c r="NEH6"/>
      <c r="NEI6"/>
      <c r="NEJ6"/>
      <c r="NEK6"/>
      <c r="NEL6"/>
      <c r="NEM6"/>
      <c r="NEN6"/>
      <c r="NEO6"/>
      <c r="NEP6"/>
      <c r="NEQ6"/>
      <c r="NER6"/>
      <c r="NES6"/>
      <c r="NET6"/>
      <c r="NEU6"/>
      <c r="NEV6"/>
      <c r="NEW6"/>
      <c r="NEX6"/>
      <c r="NEY6"/>
      <c r="NEZ6"/>
      <c r="NFA6"/>
      <c r="NFB6"/>
      <c r="NFC6"/>
      <c r="NFD6"/>
      <c r="NFE6"/>
      <c r="NFF6"/>
      <c r="NFG6"/>
      <c r="NFH6"/>
      <c r="NFI6"/>
      <c r="NFJ6"/>
      <c r="NFK6"/>
      <c r="NFL6"/>
      <c r="NFM6"/>
      <c r="NFN6"/>
      <c r="NFO6"/>
      <c r="NFP6"/>
      <c r="NFQ6"/>
      <c r="NFR6"/>
      <c r="NFS6"/>
      <c r="NFT6"/>
      <c r="NFU6"/>
      <c r="NFV6"/>
      <c r="NFW6"/>
      <c r="NFX6"/>
      <c r="NFY6"/>
      <c r="NFZ6"/>
      <c r="NGA6"/>
      <c r="NGB6"/>
      <c r="NGC6"/>
      <c r="NGD6"/>
      <c r="NGE6"/>
      <c r="NGF6"/>
      <c r="NGG6"/>
      <c r="NGH6"/>
      <c r="NGI6"/>
      <c r="NGJ6"/>
      <c r="NGK6"/>
      <c r="NGL6"/>
      <c r="NGM6"/>
      <c r="NGN6"/>
      <c r="NGO6"/>
      <c r="NGP6"/>
      <c r="NGQ6"/>
      <c r="NGR6"/>
      <c r="NGS6"/>
      <c r="NGT6"/>
      <c r="NGU6"/>
      <c r="NGV6"/>
      <c r="NGW6"/>
      <c r="NGX6"/>
      <c r="NGY6"/>
      <c r="NGZ6"/>
      <c r="NHA6"/>
      <c r="NHB6"/>
      <c r="NHC6"/>
      <c r="NHD6"/>
      <c r="NHE6"/>
      <c r="NHF6"/>
      <c r="NHG6"/>
      <c r="NHH6"/>
      <c r="NHI6"/>
      <c r="NHJ6"/>
      <c r="NHK6"/>
      <c r="NHL6"/>
      <c r="NHM6"/>
      <c r="NHN6"/>
      <c r="NHO6"/>
      <c r="NHP6"/>
      <c r="NHQ6"/>
      <c r="NHR6"/>
      <c r="NHS6"/>
      <c r="NHT6"/>
      <c r="NHU6"/>
      <c r="NHV6"/>
      <c r="NHW6"/>
      <c r="NHX6"/>
      <c r="NHY6"/>
      <c r="NHZ6"/>
      <c r="NIA6"/>
      <c r="NIB6"/>
      <c r="NIC6"/>
      <c r="NID6"/>
      <c r="NIE6"/>
      <c r="NIF6"/>
      <c r="NIG6"/>
      <c r="NIH6"/>
      <c r="NII6"/>
      <c r="NIJ6"/>
      <c r="NIK6"/>
      <c r="NIL6"/>
      <c r="NIM6"/>
      <c r="NIN6"/>
      <c r="NIO6"/>
      <c r="NIP6"/>
      <c r="NIQ6"/>
      <c r="NIR6"/>
      <c r="NIS6"/>
      <c r="NIT6"/>
      <c r="NIU6"/>
      <c r="NIV6"/>
      <c r="NIW6"/>
      <c r="NIX6"/>
      <c r="NIY6"/>
      <c r="NIZ6"/>
      <c r="NJA6"/>
      <c r="NJB6"/>
      <c r="NJC6"/>
      <c r="NJD6"/>
      <c r="NJE6"/>
      <c r="NJF6"/>
      <c r="NJG6"/>
      <c r="NJH6"/>
      <c r="NJI6"/>
      <c r="NJJ6"/>
      <c r="NJK6"/>
      <c r="NJL6"/>
      <c r="NJM6"/>
      <c r="NJN6"/>
      <c r="NJO6"/>
      <c r="NJP6"/>
      <c r="NJQ6"/>
      <c r="NJR6"/>
      <c r="NJS6"/>
      <c r="NJT6"/>
      <c r="NJU6"/>
      <c r="NJV6"/>
      <c r="NJW6"/>
      <c r="NJX6"/>
      <c r="NJY6"/>
      <c r="NJZ6"/>
      <c r="NKA6"/>
      <c r="NKB6"/>
      <c r="NKC6"/>
      <c r="NKD6"/>
      <c r="NKE6"/>
      <c r="NKF6"/>
      <c r="NKG6"/>
      <c r="NKH6"/>
      <c r="NKI6"/>
      <c r="NKJ6"/>
      <c r="NKK6"/>
      <c r="NKL6"/>
      <c r="NKM6"/>
      <c r="NKN6"/>
      <c r="NKO6"/>
      <c r="NKP6"/>
      <c r="NKQ6"/>
      <c r="NKR6"/>
      <c r="NKS6"/>
      <c r="NKT6"/>
      <c r="NKU6"/>
      <c r="NKV6"/>
      <c r="NKW6"/>
      <c r="NKX6"/>
      <c r="NKY6"/>
      <c r="NKZ6"/>
      <c r="NLA6"/>
      <c r="NLB6"/>
      <c r="NLC6"/>
      <c r="NLD6"/>
      <c r="NLE6"/>
      <c r="NLF6"/>
      <c r="NLG6"/>
      <c r="NLH6"/>
      <c r="NLI6"/>
      <c r="NLJ6"/>
      <c r="NLK6"/>
      <c r="NLL6"/>
      <c r="NLM6"/>
      <c r="NLN6"/>
      <c r="NLO6"/>
      <c r="NLP6"/>
      <c r="NLQ6"/>
      <c r="NLR6"/>
      <c r="NLS6"/>
      <c r="NLT6"/>
      <c r="NLU6"/>
      <c r="NLV6"/>
      <c r="NLW6"/>
      <c r="NLX6"/>
      <c r="NLY6"/>
      <c r="NLZ6"/>
      <c r="NMA6"/>
      <c r="NMB6"/>
      <c r="NMC6"/>
      <c r="NMD6"/>
      <c r="NME6"/>
      <c r="NMF6"/>
      <c r="NMG6"/>
      <c r="NMH6"/>
      <c r="NMI6"/>
      <c r="NMJ6"/>
      <c r="NMK6"/>
      <c r="NML6"/>
      <c r="NMM6"/>
      <c r="NMN6"/>
      <c r="NMO6"/>
      <c r="NMP6"/>
      <c r="NMQ6"/>
      <c r="NMR6"/>
      <c r="NMS6"/>
      <c r="NMT6"/>
      <c r="NMU6"/>
      <c r="NMV6"/>
      <c r="NMW6"/>
      <c r="NMX6"/>
      <c r="NMY6"/>
      <c r="NMZ6"/>
      <c r="NNA6"/>
      <c r="NNB6"/>
      <c r="NNC6"/>
      <c r="NND6"/>
      <c r="NNE6"/>
      <c r="NNF6"/>
      <c r="NNG6"/>
      <c r="NNH6"/>
      <c r="NNI6"/>
      <c r="NNJ6"/>
      <c r="NNK6"/>
      <c r="NNL6"/>
      <c r="NNM6"/>
      <c r="NNN6"/>
      <c r="NNO6"/>
      <c r="NNP6"/>
      <c r="NNQ6"/>
      <c r="NNR6"/>
      <c r="NNS6"/>
      <c r="NNT6"/>
      <c r="NNU6"/>
      <c r="NNV6"/>
      <c r="NNW6"/>
      <c r="NNX6"/>
      <c r="NNY6"/>
      <c r="NNZ6"/>
      <c r="NOA6"/>
      <c r="NOB6"/>
      <c r="NOC6"/>
      <c r="NOD6"/>
      <c r="NOE6"/>
      <c r="NOF6"/>
      <c r="NOG6"/>
      <c r="NOH6"/>
      <c r="NOI6"/>
      <c r="NOJ6"/>
      <c r="NOK6"/>
      <c r="NOL6"/>
      <c r="NOM6"/>
      <c r="NON6"/>
      <c r="NOO6"/>
      <c r="NOP6"/>
      <c r="NOQ6"/>
      <c r="NOR6"/>
      <c r="NOS6"/>
      <c r="NOT6"/>
      <c r="NOU6"/>
      <c r="NOV6"/>
      <c r="NOW6"/>
      <c r="NOX6"/>
      <c r="NOY6"/>
      <c r="NOZ6"/>
      <c r="NPA6"/>
      <c r="NPB6"/>
      <c r="NPC6"/>
      <c r="NPD6"/>
      <c r="NPE6"/>
      <c r="NPF6"/>
      <c r="NPG6"/>
      <c r="NPH6"/>
      <c r="NPI6"/>
      <c r="NPJ6"/>
      <c r="NPK6"/>
      <c r="NPL6"/>
      <c r="NPM6"/>
      <c r="NPN6"/>
      <c r="NPO6"/>
      <c r="NPP6"/>
      <c r="NPQ6"/>
      <c r="NPR6"/>
      <c r="NPS6"/>
      <c r="NPT6"/>
      <c r="NPU6"/>
      <c r="NPV6"/>
      <c r="NPW6"/>
      <c r="NPX6"/>
      <c r="NPY6"/>
      <c r="NPZ6"/>
      <c r="NQA6"/>
      <c r="NQB6"/>
      <c r="NQC6"/>
      <c r="NQD6"/>
      <c r="NQE6"/>
      <c r="NQF6"/>
      <c r="NQG6"/>
      <c r="NQH6"/>
      <c r="NQI6"/>
      <c r="NQJ6"/>
      <c r="NQK6"/>
      <c r="NQL6"/>
      <c r="NQM6"/>
      <c r="NQN6"/>
      <c r="NQO6"/>
      <c r="NQP6"/>
      <c r="NQQ6"/>
      <c r="NQR6"/>
      <c r="NQS6"/>
      <c r="NQT6"/>
      <c r="NQU6"/>
      <c r="NQV6"/>
      <c r="NQW6"/>
      <c r="NQX6"/>
      <c r="NQY6"/>
      <c r="NQZ6"/>
      <c r="NRA6"/>
      <c r="NRB6"/>
      <c r="NRC6"/>
      <c r="NRD6"/>
      <c r="NRE6"/>
      <c r="NRF6"/>
      <c r="NRG6"/>
      <c r="NRH6"/>
      <c r="NRI6"/>
      <c r="NRJ6"/>
      <c r="NRK6"/>
      <c r="NRL6"/>
      <c r="NRM6"/>
      <c r="NRN6"/>
      <c r="NRO6"/>
      <c r="NRP6"/>
      <c r="NRQ6"/>
      <c r="NRR6"/>
      <c r="NRS6"/>
      <c r="NRT6"/>
      <c r="NRU6"/>
      <c r="NRV6"/>
      <c r="NRW6"/>
      <c r="NRX6"/>
      <c r="NRY6"/>
      <c r="NRZ6"/>
      <c r="NSA6"/>
      <c r="NSB6"/>
      <c r="NSC6"/>
      <c r="NSD6"/>
      <c r="NSE6"/>
      <c r="NSF6"/>
      <c r="NSG6"/>
      <c r="NSH6"/>
      <c r="NSI6"/>
      <c r="NSJ6"/>
      <c r="NSK6"/>
      <c r="NSL6"/>
      <c r="NSM6"/>
      <c r="NSN6"/>
      <c r="NSO6"/>
      <c r="NSP6"/>
      <c r="NSQ6"/>
      <c r="NSR6"/>
      <c r="NSS6"/>
      <c r="NST6"/>
      <c r="NSU6"/>
      <c r="NSV6"/>
      <c r="NSW6"/>
      <c r="NSX6"/>
      <c r="NSY6"/>
      <c r="NSZ6"/>
      <c r="NTA6"/>
      <c r="NTB6"/>
      <c r="NTC6"/>
      <c r="NTD6"/>
      <c r="NTE6"/>
      <c r="NTF6"/>
      <c r="NTG6"/>
      <c r="NTH6"/>
      <c r="NTI6"/>
      <c r="NTJ6"/>
      <c r="NTK6"/>
      <c r="NTL6"/>
      <c r="NTM6"/>
      <c r="NTN6"/>
      <c r="NTO6"/>
      <c r="NTP6"/>
      <c r="NTQ6"/>
      <c r="NTR6"/>
      <c r="NTS6"/>
      <c r="NTT6"/>
      <c r="NTU6"/>
      <c r="NTV6"/>
      <c r="NTW6"/>
      <c r="NTX6"/>
      <c r="NTY6"/>
      <c r="NTZ6"/>
      <c r="NUA6"/>
      <c r="NUB6"/>
      <c r="NUC6"/>
      <c r="NUD6"/>
      <c r="NUE6"/>
      <c r="NUF6"/>
      <c r="NUG6"/>
      <c r="NUH6"/>
      <c r="NUI6"/>
      <c r="NUJ6"/>
      <c r="NUK6"/>
      <c r="NUL6"/>
      <c r="NUM6"/>
      <c r="NUN6"/>
      <c r="NUO6"/>
      <c r="NUP6"/>
      <c r="NUQ6"/>
      <c r="NUR6"/>
      <c r="NUS6"/>
      <c r="NUT6"/>
      <c r="NUU6"/>
      <c r="NUV6"/>
      <c r="NUW6"/>
      <c r="NUX6"/>
      <c r="NUY6"/>
      <c r="NUZ6"/>
      <c r="NVA6"/>
      <c r="NVB6"/>
      <c r="NVC6"/>
      <c r="NVD6"/>
      <c r="NVE6"/>
      <c r="NVF6"/>
      <c r="NVG6"/>
      <c r="NVH6"/>
      <c r="NVI6"/>
      <c r="NVJ6"/>
      <c r="NVK6"/>
      <c r="NVL6"/>
      <c r="NVM6"/>
      <c r="NVN6"/>
      <c r="NVO6"/>
      <c r="NVP6"/>
      <c r="NVQ6"/>
      <c r="NVR6"/>
      <c r="NVS6"/>
      <c r="NVT6"/>
      <c r="NVU6"/>
      <c r="NVV6"/>
      <c r="NVW6"/>
      <c r="NVX6"/>
      <c r="NVY6"/>
      <c r="NVZ6"/>
      <c r="NWA6"/>
      <c r="NWB6"/>
      <c r="NWC6"/>
      <c r="NWD6"/>
      <c r="NWE6"/>
      <c r="NWF6"/>
      <c r="NWG6"/>
      <c r="NWH6"/>
      <c r="NWI6"/>
      <c r="NWJ6"/>
      <c r="NWK6"/>
      <c r="NWL6"/>
      <c r="NWM6"/>
      <c r="NWN6"/>
      <c r="NWO6"/>
      <c r="NWP6"/>
      <c r="NWQ6"/>
      <c r="NWR6"/>
      <c r="NWS6"/>
      <c r="NWT6"/>
      <c r="NWU6"/>
      <c r="NWV6"/>
      <c r="NWW6"/>
      <c r="NWX6"/>
      <c r="NWY6"/>
      <c r="NWZ6"/>
      <c r="NXA6"/>
      <c r="NXB6"/>
      <c r="NXC6"/>
      <c r="NXD6"/>
      <c r="NXE6"/>
      <c r="NXF6"/>
      <c r="NXG6"/>
      <c r="NXH6"/>
      <c r="NXI6"/>
      <c r="NXJ6"/>
      <c r="NXK6"/>
      <c r="NXL6"/>
      <c r="NXM6"/>
      <c r="NXN6"/>
      <c r="NXO6"/>
      <c r="NXP6"/>
      <c r="NXQ6"/>
      <c r="NXR6"/>
      <c r="NXS6"/>
      <c r="NXT6"/>
      <c r="NXU6"/>
      <c r="NXV6"/>
      <c r="NXW6"/>
      <c r="NXX6"/>
      <c r="NXY6"/>
      <c r="NXZ6"/>
      <c r="NYA6"/>
      <c r="NYB6"/>
      <c r="NYC6"/>
      <c r="NYD6"/>
      <c r="NYE6"/>
      <c r="NYF6"/>
      <c r="NYG6"/>
      <c r="NYH6"/>
      <c r="NYI6"/>
      <c r="NYJ6"/>
      <c r="NYK6"/>
      <c r="NYL6"/>
      <c r="NYM6"/>
      <c r="NYN6"/>
      <c r="NYO6"/>
      <c r="NYP6"/>
      <c r="NYQ6"/>
      <c r="NYR6"/>
      <c r="NYS6"/>
      <c r="NYT6"/>
      <c r="NYU6"/>
      <c r="NYV6"/>
      <c r="NYW6"/>
      <c r="NYX6"/>
      <c r="NYY6"/>
      <c r="NYZ6"/>
      <c r="NZA6"/>
      <c r="NZB6"/>
      <c r="NZC6"/>
      <c r="NZD6"/>
      <c r="NZE6"/>
      <c r="NZF6"/>
      <c r="NZG6"/>
      <c r="NZH6"/>
      <c r="NZI6"/>
      <c r="NZJ6"/>
      <c r="NZK6"/>
      <c r="NZL6"/>
      <c r="NZM6"/>
      <c r="NZN6"/>
      <c r="NZO6"/>
      <c r="NZP6"/>
      <c r="NZQ6"/>
      <c r="NZR6"/>
      <c r="NZS6"/>
      <c r="NZT6"/>
      <c r="NZU6"/>
      <c r="NZV6"/>
      <c r="NZW6"/>
      <c r="NZX6"/>
      <c r="NZY6"/>
      <c r="NZZ6"/>
      <c r="OAA6"/>
      <c r="OAB6"/>
      <c r="OAC6"/>
      <c r="OAD6"/>
      <c r="OAE6"/>
      <c r="OAF6"/>
      <c r="OAG6"/>
      <c r="OAH6"/>
      <c r="OAI6"/>
      <c r="OAJ6"/>
      <c r="OAK6"/>
      <c r="OAL6"/>
      <c r="OAM6"/>
      <c r="OAN6"/>
      <c r="OAO6"/>
      <c r="OAP6"/>
      <c r="OAQ6"/>
      <c r="OAR6"/>
      <c r="OAS6"/>
      <c r="OAT6"/>
      <c r="OAU6"/>
      <c r="OAV6"/>
      <c r="OAW6"/>
      <c r="OAX6"/>
      <c r="OAY6"/>
      <c r="OAZ6"/>
      <c r="OBA6"/>
      <c r="OBB6"/>
      <c r="OBC6"/>
      <c r="OBD6"/>
      <c r="OBE6"/>
      <c r="OBF6"/>
      <c r="OBG6"/>
      <c r="OBH6"/>
      <c r="OBI6"/>
      <c r="OBJ6"/>
      <c r="OBK6"/>
      <c r="OBL6"/>
      <c r="OBM6"/>
      <c r="OBN6"/>
      <c r="OBO6"/>
      <c r="OBP6"/>
      <c r="OBQ6"/>
      <c r="OBR6"/>
      <c r="OBS6"/>
      <c r="OBT6"/>
      <c r="OBU6"/>
      <c r="OBV6"/>
      <c r="OBW6"/>
      <c r="OBX6"/>
      <c r="OBY6"/>
      <c r="OBZ6"/>
      <c r="OCA6"/>
      <c r="OCB6"/>
      <c r="OCC6"/>
      <c r="OCD6"/>
      <c r="OCE6"/>
      <c r="OCF6"/>
      <c r="OCG6"/>
      <c r="OCH6"/>
      <c r="OCI6"/>
      <c r="OCJ6"/>
      <c r="OCK6"/>
      <c r="OCL6"/>
      <c r="OCM6"/>
      <c r="OCN6"/>
      <c r="OCO6"/>
      <c r="OCP6"/>
      <c r="OCQ6"/>
      <c r="OCR6"/>
      <c r="OCS6"/>
      <c r="OCT6"/>
      <c r="OCU6"/>
      <c r="OCV6"/>
      <c r="OCW6"/>
      <c r="OCX6"/>
      <c r="OCY6"/>
      <c r="OCZ6"/>
      <c r="ODA6"/>
      <c r="ODB6"/>
      <c r="ODC6"/>
      <c r="ODD6"/>
      <c r="ODE6"/>
      <c r="ODF6"/>
      <c r="ODG6"/>
      <c r="ODH6"/>
      <c r="ODI6"/>
      <c r="ODJ6"/>
      <c r="ODK6"/>
      <c r="ODL6"/>
      <c r="ODM6"/>
      <c r="ODN6"/>
      <c r="ODO6"/>
      <c r="ODP6"/>
      <c r="ODQ6"/>
      <c r="ODR6"/>
      <c r="ODS6"/>
      <c r="ODT6"/>
      <c r="ODU6"/>
      <c r="ODV6"/>
      <c r="ODW6"/>
      <c r="ODX6"/>
      <c r="ODY6"/>
      <c r="ODZ6"/>
      <c r="OEA6"/>
      <c r="OEB6"/>
      <c r="OEC6"/>
      <c r="OED6"/>
      <c r="OEE6"/>
      <c r="OEF6"/>
      <c r="OEG6"/>
      <c r="OEH6"/>
      <c r="OEI6"/>
      <c r="OEJ6"/>
      <c r="OEK6"/>
      <c r="OEL6"/>
      <c r="OEM6"/>
      <c r="OEN6"/>
      <c r="OEO6"/>
      <c r="OEP6"/>
      <c r="OEQ6"/>
      <c r="OER6"/>
      <c r="OES6"/>
      <c r="OET6"/>
      <c r="OEU6"/>
      <c r="OEV6"/>
      <c r="OEW6"/>
      <c r="OEX6"/>
      <c r="OEY6"/>
      <c r="OEZ6"/>
      <c r="OFA6"/>
      <c r="OFB6"/>
      <c r="OFC6"/>
      <c r="OFD6"/>
      <c r="OFE6"/>
      <c r="OFF6"/>
      <c r="OFG6"/>
      <c r="OFH6"/>
      <c r="OFI6"/>
      <c r="OFJ6"/>
      <c r="OFK6"/>
      <c r="OFL6"/>
      <c r="OFM6"/>
      <c r="OFN6"/>
      <c r="OFO6"/>
      <c r="OFP6"/>
      <c r="OFQ6"/>
      <c r="OFR6"/>
      <c r="OFS6"/>
      <c r="OFT6"/>
      <c r="OFU6"/>
      <c r="OFV6"/>
      <c r="OFW6"/>
      <c r="OFX6"/>
      <c r="OFY6"/>
      <c r="OFZ6"/>
      <c r="OGA6"/>
      <c r="OGB6"/>
      <c r="OGC6"/>
      <c r="OGD6"/>
      <c r="OGE6"/>
      <c r="OGF6"/>
      <c r="OGG6"/>
      <c r="OGH6"/>
      <c r="OGI6"/>
      <c r="OGJ6"/>
      <c r="OGK6"/>
      <c r="OGL6"/>
      <c r="OGM6"/>
      <c r="OGN6"/>
      <c r="OGO6"/>
      <c r="OGP6"/>
      <c r="OGQ6"/>
      <c r="OGR6"/>
      <c r="OGS6"/>
      <c r="OGT6"/>
      <c r="OGU6"/>
      <c r="OGV6"/>
      <c r="OGW6"/>
      <c r="OGX6"/>
      <c r="OGY6"/>
      <c r="OGZ6"/>
      <c r="OHA6"/>
      <c r="OHB6"/>
      <c r="OHC6"/>
      <c r="OHD6"/>
      <c r="OHE6"/>
      <c r="OHF6"/>
      <c r="OHG6"/>
      <c r="OHH6"/>
      <c r="OHI6"/>
      <c r="OHJ6"/>
      <c r="OHK6"/>
      <c r="OHL6"/>
      <c r="OHM6"/>
      <c r="OHN6"/>
      <c r="OHO6"/>
      <c r="OHP6"/>
      <c r="OHQ6"/>
      <c r="OHR6"/>
      <c r="OHS6"/>
      <c r="OHT6"/>
      <c r="OHU6"/>
      <c r="OHV6"/>
      <c r="OHW6"/>
      <c r="OHX6"/>
      <c r="OHY6"/>
      <c r="OHZ6"/>
      <c r="OIA6"/>
      <c r="OIB6"/>
      <c r="OIC6"/>
      <c r="OID6"/>
      <c r="OIE6"/>
      <c r="OIF6"/>
      <c r="OIG6"/>
      <c r="OIH6"/>
      <c r="OII6"/>
      <c r="OIJ6"/>
      <c r="OIK6"/>
      <c r="OIL6"/>
      <c r="OIM6"/>
      <c r="OIN6"/>
      <c r="OIO6"/>
      <c r="OIP6"/>
      <c r="OIQ6"/>
      <c r="OIR6"/>
      <c r="OIS6"/>
      <c r="OIT6"/>
      <c r="OIU6"/>
      <c r="OIV6"/>
      <c r="OIW6"/>
      <c r="OIX6"/>
      <c r="OIY6"/>
      <c r="OIZ6"/>
      <c r="OJA6"/>
      <c r="OJB6"/>
      <c r="OJC6"/>
      <c r="OJD6"/>
      <c r="OJE6"/>
      <c r="OJF6"/>
      <c r="OJG6"/>
      <c r="OJH6"/>
      <c r="OJI6"/>
      <c r="OJJ6"/>
      <c r="OJK6"/>
      <c r="OJL6"/>
      <c r="OJM6"/>
      <c r="OJN6"/>
      <c r="OJO6"/>
      <c r="OJP6"/>
      <c r="OJQ6"/>
      <c r="OJR6"/>
      <c r="OJS6"/>
      <c r="OJT6"/>
      <c r="OJU6"/>
      <c r="OJV6"/>
      <c r="OJW6"/>
      <c r="OJX6"/>
      <c r="OJY6"/>
      <c r="OJZ6"/>
      <c r="OKA6"/>
      <c r="OKB6"/>
      <c r="OKC6"/>
      <c r="OKD6"/>
      <c r="OKE6"/>
      <c r="OKF6"/>
      <c r="OKG6"/>
      <c r="OKH6"/>
      <c r="OKI6"/>
      <c r="OKJ6"/>
      <c r="OKK6"/>
      <c r="OKL6"/>
      <c r="OKM6"/>
      <c r="OKN6"/>
      <c r="OKO6"/>
      <c r="OKP6"/>
      <c r="OKQ6"/>
      <c r="OKR6"/>
      <c r="OKS6"/>
      <c r="OKT6"/>
      <c r="OKU6"/>
      <c r="OKV6"/>
      <c r="OKW6"/>
      <c r="OKX6"/>
      <c r="OKY6"/>
      <c r="OKZ6"/>
      <c r="OLA6"/>
      <c r="OLB6"/>
      <c r="OLC6"/>
      <c r="OLD6"/>
      <c r="OLE6"/>
      <c r="OLF6"/>
      <c r="OLG6"/>
      <c r="OLH6"/>
      <c r="OLI6"/>
      <c r="OLJ6"/>
      <c r="OLK6"/>
      <c r="OLL6"/>
      <c r="OLM6"/>
      <c r="OLN6"/>
      <c r="OLO6"/>
      <c r="OLP6"/>
      <c r="OLQ6"/>
      <c r="OLR6"/>
      <c r="OLS6"/>
      <c r="OLT6"/>
      <c r="OLU6"/>
      <c r="OLV6"/>
      <c r="OLW6"/>
      <c r="OLX6"/>
      <c r="OLY6"/>
      <c r="OLZ6"/>
      <c r="OMA6"/>
      <c r="OMB6"/>
      <c r="OMC6"/>
      <c r="OMD6"/>
      <c r="OME6"/>
      <c r="OMF6"/>
      <c r="OMG6"/>
      <c r="OMH6"/>
      <c r="OMI6"/>
      <c r="OMJ6"/>
      <c r="OMK6"/>
      <c r="OML6"/>
      <c r="OMM6"/>
      <c r="OMN6"/>
      <c r="OMO6"/>
      <c r="OMP6"/>
      <c r="OMQ6"/>
      <c r="OMR6"/>
      <c r="OMS6"/>
      <c r="OMT6"/>
      <c r="OMU6"/>
      <c r="OMV6"/>
      <c r="OMW6"/>
      <c r="OMX6"/>
      <c r="OMY6"/>
      <c r="OMZ6"/>
      <c r="ONA6"/>
      <c r="ONB6"/>
      <c r="ONC6"/>
      <c r="OND6"/>
      <c r="ONE6"/>
      <c r="ONF6"/>
      <c r="ONG6"/>
      <c r="ONH6"/>
      <c r="ONI6"/>
      <c r="ONJ6"/>
      <c r="ONK6"/>
      <c r="ONL6"/>
      <c r="ONM6"/>
      <c r="ONN6"/>
      <c r="ONO6"/>
      <c r="ONP6"/>
      <c r="ONQ6"/>
      <c r="ONR6"/>
      <c r="ONS6"/>
      <c r="ONT6"/>
      <c r="ONU6"/>
      <c r="ONV6"/>
      <c r="ONW6"/>
      <c r="ONX6"/>
      <c r="ONY6"/>
      <c r="ONZ6"/>
      <c r="OOA6"/>
      <c r="OOB6"/>
      <c r="OOC6"/>
      <c r="OOD6"/>
      <c r="OOE6"/>
      <c r="OOF6"/>
      <c r="OOG6"/>
      <c r="OOH6"/>
      <c r="OOI6"/>
      <c r="OOJ6"/>
      <c r="OOK6"/>
      <c r="OOL6"/>
      <c r="OOM6"/>
      <c r="OON6"/>
      <c r="OOO6"/>
      <c r="OOP6"/>
      <c r="OOQ6"/>
      <c r="OOR6"/>
      <c r="OOS6"/>
      <c r="OOT6"/>
      <c r="OOU6"/>
      <c r="OOV6"/>
      <c r="OOW6"/>
      <c r="OOX6"/>
      <c r="OOY6"/>
      <c r="OOZ6"/>
      <c r="OPA6"/>
      <c r="OPB6"/>
      <c r="OPC6"/>
      <c r="OPD6"/>
      <c r="OPE6"/>
      <c r="OPF6"/>
      <c r="OPG6"/>
      <c r="OPH6"/>
      <c r="OPI6"/>
      <c r="OPJ6"/>
      <c r="OPK6"/>
      <c r="OPL6"/>
      <c r="OPM6"/>
      <c r="OPN6"/>
      <c r="OPO6"/>
      <c r="OPP6"/>
      <c r="OPQ6"/>
      <c r="OPR6"/>
      <c r="OPS6"/>
      <c r="OPT6"/>
      <c r="OPU6"/>
      <c r="OPV6"/>
      <c r="OPW6"/>
      <c r="OPX6"/>
      <c r="OPY6"/>
      <c r="OPZ6"/>
      <c r="OQA6"/>
      <c r="OQB6"/>
      <c r="OQC6"/>
      <c r="OQD6"/>
      <c r="OQE6"/>
      <c r="OQF6"/>
      <c r="OQG6"/>
      <c r="OQH6"/>
      <c r="OQI6"/>
      <c r="OQJ6"/>
      <c r="OQK6"/>
      <c r="OQL6"/>
      <c r="OQM6"/>
      <c r="OQN6"/>
      <c r="OQO6"/>
      <c r="OQP6"/>
      <c r="OQQ6"/>
      <c r="OQR6"/>
      <c r="OQS6"/>
      <c r="OQT6"/>
      <c r="OQU6"/>
      <c r="OQV6"/>
      <c r="OQW6"/>
      <c r="OQX6"/>
      <c r="OQY6"/>
      <c r="OQZ6"/>
      <c r="ORA6"/>
      <c r="ORB6"/>
      <c r="ORC6"/>
      <c r="ORD6"/>
      <c r="ORE6"/>
      <c r="ORF6"/>
      <c r="ORG6"/>
      <c r="ORH6"/>
      <c r="ORI6"/>
      <c r="ORJ6"/>
      <c r="ORK6"/>
      <c r="ORL6"/>
      <c r="ORM6"/>
      <c r="ORN6"/>
      <c r="ORO6"/>
      <c r="ORP6"/>
      <c r="ORQ6"/>
      <c r="ORR6"/>
      <c r="ORS6"/>
      <c r="ORT6"/>
      <c r="ORU6"/>
      <c r="ORV6"/>
      <c r="ORW6"/>
      <c r="ORX6"/>
      <c r="ORY6"/>
      <c r="ORZ6"/>
      <c r="OSA6"/>
      <c r="OSB6"/>
      <c r="OSC6"/>
      <c r="OSD6"/>
      <c r="OSE6"/>
      <c r="OSF6"/>
      <c r="OSG6"/>
      <c r="OSH6"/>
      <c r="OSI6"/>
      <c r="OSJ6"/>
      <c r="OSK6"/>
      <c r="OSL6"/>
      <c r="OSM6"/>
      <c r="OSN6"/>
      <c r="OSO6"/>
      <c r="OSP6"/>
      <c r="OSQ6"/>
      <c r="OSR6"/>
      <c r="OSS6"/>
      <c r="OST6"/>
      <c r="OSU6"/>
      <c r="OSV6"/>
      <c r="OSW6"/>
      <c r="OSX6"/>
      <c r="OSY6"/>
      <c r="OSZ6"/>
      <c r="OTA6"/>
      <c r="OTB6"/>
      <c r="OTC6"/>
      <c r="OTD6"/>
      <c r="OTE6"/>
      <c r="OTF6"/>
      <c r="OTG6"/>
      <c r="OTH6"/>
      <c r="OTI6"/>
      <c r="OTJ6"/>
      <c r="OTK6"/>
      <c r="OTL6"/>
      <c r="OTM6"/>
      <c r="OTN6"/>
      <c r="OTO6"/>
      <c r="OTP6"/>
      <c r="OTQ6"/>
      <c r="OTR6"/>
      <c r="OTS6"/>
      <c r="OTT6"/>
      <c r="OTU6"/>
      <c r="OTV6"/>
      <c r="OTW6"/>
      <c r="OTX6"/>
      <c r="OTY6"/>
      <c r="OTZ6"/>
      <c r="OUA6"/>
      <c r="OUB6"/>
      <c r="OUC6"/>
      <c r="OUD6"/>
      <c r="OUE6"/>
      <c r="OUF6"/>
      <c r="OUG6"/>
      <c r="OUH6"/>
      <c r="OUI6"/>
      <c r="OUJ6"/>
      <c r="OUK6"/>
      <c r="OUL6"/>
      <c r="OUM6"/>
      <c r="OUN6"/>
      <c r="OUO6"/>
      <c r="OUP6"/>
      <c r="OUQ6"/>
      <c r="OUR6"/>
      <c r="OUS6"/>
      <c r="OUT6"/>
      <c r="OUU6"/>
      <c r="OUV6"/>
      <c r="OUW6"/>
      <c r="OUX6"/>
      <c r="OUY6"/>
      <c r="OUZ6"/>
      <c r="OVA6"/>
      <c r="OVB6"/>
      <c r="OVC6"/>
      <c r="OVD6"/>
      <c r="OVE6"/>
      <c r="OVF6"/>
      <c r="OVG6"/>
      <c r="OVH6"/>
      <c r="OVI6"/>
      <c r="OVJ6"/>
      <c r="OVK6"/>
      <c r="OVL6"/>
      <c r="OVM6"/>
      <c r="OVN6"/>
      <c r="OVO6"/>
      <c r="OVP6"/>
      <c r="OVQ6"/>
      <c r="OVR6"/>
      <c r="OVS6"/>
      <c r="OVT6"/>
      <c r="OVU6"/>
      <c r="OVV6"/>
      <c r="OVW6"/>
      <c r="OVX6"/>
      <c r="OVY6"/>
      <c r="OVZ6"/>
      <c r="OWA6"/>
      <c r="OWB6"/>
      <c r="OWC6"/>
      <c r="OWD6"/>
      <c r="OWE6"/>
      <c r="OWF6"/>
      <c r="OWG6"/>
      <c r="OWH6"/>
      <c r="OWI6"/>
      <c r="OWJ6"/>
      <c r="OWK6"/>
      <c r="OWL6"/>
      <c r="OWM6"/>
      <c r="OWN6"/>
      <c r="OWO6"/>
      <c r="OWP6"/>
      <c r="OWQ6"/>
      <c r="OWR6"/>
      <c r="OWS6"/>
      <c r="OWT6"/>
      <c r="OWU6"/>
      <c r="OWV6"/>
      <c r="OWW6"/>
      <c r="OWX6"/>
      <c r="OWY6"/>
      <c r="OWZ6"/>
      <c r="OXA6"/>
      <c r="OXB6"/>
      <c r="OXC6"/>
      <c r="OXD6"/>
      <c r="OXE6"/>
      <c r="OXF6"/>
      <c r="OXG6"/>
      <c r="OXH6"/>
      <c r="OXI6"/>
      <c r="OXJ6"/>
      <c r="OXK6"/>
      <c r="OXL6"/>
      <c r="OXM6"/>
      <c r="OXN6"/>
      <c r="OXO6"/>
      <c r="OXP6"/>
      <c r="OXQ6"/>
      <c r="OXR6"/>
      <c r="OXS6"/>
      <c r="OXT6"/>
      <c r="OXU6"/>
      <c r="OXV6"/>
      <c r="OXW6"/>
      <c r="OXX6"/>
      <c r="OXY6"/>
      <c r="OXZ6"/>
      <c r="OYA6"/>
      <c r="OYB6"/>
      <c r="OYC6"/>
      <c r="OYD6"/>
      <c r="OYE6"/>
      <c r="OYF6"/>
      <c r="OYG6"/>
      <c r="OYH6"/>
      <c r="OYI6"/>
      <c r="OYJ6"/>
      <c r="OYK6"/>
      <c r="OYL6"/>
      <c r="OYM6"/>
      <c r="OYN6"/>
      <c r="OYO6"/>
      <c r="OYP6"/>
      <c r="OYQ6"/>
      <c r="OYR6"/>
      <c r="OYS6"/>
      <c r="OYT6"/>
      <c r="OYU6"/>
      <c r="OYV6"/>
      <c r="OYW6"/>
      <c r="OYX6"/>
      <c r="OYY6"/>
      <c r="OYZ6"/>
      <c r="OZA6"/>
      <c r="OZB6"/>
      <c r="OZC6"/>
      <c r="OZD6"/>
      <c r="OZE6"/>
      <c r="OZF6"/>
      <c r="OZG6"/>
      <c r="OZH6"/>
      <c r="OZI6"/>
      <c r="OZJ6"/>
      <c r="OZK6"/>
      <c r="OZL6"/>
      <c r="OZM6"/>
      <c r="OZN6"/>
      <c r="OZO6"/>
      <c r="OZP6"/>
      <c r="OZQ6"/>
      <c r="OZR6"/>
      <c r="OZS6"/>
      <c r="OZT6"/>
      <c r="OZU6"/>
      <c r="OZV6"/>
      <c r="OZW6"/>
      <c r="OZX6"/>
      <c r="OZY6"/>
      <c r="OZZ6"/>
      <c r="PAA6"/>
      <c r="PAB6"/>
      <c r="PAC6"/>
      <c r="PAD6"/>
      <c r="PAE6"/>
      <c r="PAF6"/>
      <c r="PAG6"/>
      <c r="PAH6"/>
      <c r="PAI6"/>
      <c r="PAJ6"/>
      <c r="PAK6"/>
      <c r="PAL6"/>
      <c r="PAM6"/>
      <c r="PAN6"/>
      <c r="PAO6"/>
      <c r="PAP6"/>
      <c r="PAQ6"/>
      <c r="PAR6"/>
      <c r="PAS6"/>
      <c r="PAT6"/>
      <c r="PAU6"/>
      <c r="PAV6"/>
      <c r="PAW6"/>
      <c r="PAX6"/>
      <c r="PAY6"/>
      <c r="PAZ6"/>
      <c r="PBA6"/>
      <c r="PBB6"/>
      <c r="PBC6"/>
      <c r="PBD6"/>
      <c r="PBE6"/>
      <c r="PBF6"/>
      <c r="PBG6"/>
      <c r="PBH6"/>
      <c r="PBI6"/>
      <c r="PBJ6"/>
      <c r="PBK6"/>
      <c r="PBL6"/>
      <c r="PBM6"/>
      <c r="PBN6"/>
      <c r="PBO6"/>
      <c r="PBP6"/>
      <c r="PBQ6"/>
      <c r="PBR6"/>
      <c r="PBS6"/>
      <c r="PBT6"/>
      <c r="PBU6"/>
      <c r="PBV6"/>
      <c r="PBW6"/>
      <c r="PBX6"/>
      <c r="PBY6"/>
      <c r="PBZ6"/>
      <c r="PCA6"/>
      <c r="PCB6"/>
      <c r="PCC6"/>
      <c r="PCD6"/>
      <c r="PCE6"/>
      <c r="PCF6"/>
      <c r="PCG6"/>
      <c r="PCH6"/>
      <c r="PCI6"/>
      <c r="PCJ6"/>
      <c r="PCK6"/>
      <c r="PCL6"/>
      <c r="PCM6"/>
      <c r="PCN6"/>
      <c r="PCO6"/>
      <c r="PCP6"/>
      <c r="PCQ6"/>
      <c r="PCR6"/>
      <c r="PCS6"/>
      <c r="PCT6"/>
      <c r="PCU6"/>
      <c r="PCV6"/>
      <c r="PCW6"/>
      <c r="PCX6"/>
      <c r="PCY6"/>
      <c r="PCZ6"/>
      <c r="PDA6"/>
      <c r="PDB6"/>
      <c r="PDC6"/>
      <c r="PDD6"/>
      <c r="PDE6"/>
      <c r="PDF6"/>
      <c r="PDG6"/>
      <c r="PDH6"/>
      <c r="PDI6"/>
      <c r="PDJ6"/>
      <c r="PDK6"/>
      <c r="PDL6"/>
      <c r="PDM6"/>
      <c r="PDN6"/>
      <c r="PDO6"/>
      <c r="PDP6"/>
      <c r="PDQ6"/>
      <c r="PDR6"/>
      <c r="PDS6"/>
      <c r="PDT6"/>
      <c r="PDU6"/>
      <c r="PDV6"/>
      <c r="PDW6"/>
      <c r="PDX6"/>
      <c r="PDY6"/>
      <c r="PDZ6"/>
      <c r="PEA6"/>
      <c r="PEB6"/>
      <c r="PEC6"/>
      <c r="PED6"/>
      <c r="PEE6"/>
      <c r="PEF6"/>
      <c r="PEG6"/>
      <c r="PEH6"/>
      <c r="PEI6"/>
      <c r="PEJ6"/>
      <c r="PEK6"/>
      <c r="PEL6"/>
      <c r="PEM6"/>
      <c r="PEN6"/>
      <c r="PEO6"/>
      <c r="PEP6"/>
      <c r="PEQ6"/>
      <c r="PER6"/>
      <c r="PES6"/>
      <c r="PET6"/>
      <c r="PEU6"/>
      <c r="PEV6"/>
      <c r="PEW6"/>
      <c r="PEX6"/>
      <c r="PEY6"/>
      <c r="PEZ6"/>
      <c r="PFA6"/>
      <c r="PFB6"/>
      <c r="PFC6"/>
      <c r="PFD6"/>
      <c r="PFE6"/>
      <c r="PFF6"/>
      <c r="PFG6"/>
      <c r="PFH6"/>
      <c r="PFI6"/>
      <c r="PFJ6"/>
      <c r="PFK6"/>
      <c r="PFL6"/>
      <c r="PFM6"/>
      <c r="PFN6"/>
      <c r="PFO6"/>
      <c r="PFP6"/>
      <c r="PFQ6"/>
      <c r="PFR6"/>
      <c r="PFS6"/>
      <c r="PFT6"/>
      <c r="PFU6"/>
      <c r="PFV6"/>
      <c r="PFW6"/>
      <c r="PFX6"/>
      <c r="PFY6"/>
      <c r="PFZ6"/>
      <c r="PGA6"/>
      <c r="PGB6"/>
      <c r="PGC6"/>
      <c r="PGD6"/>
      <c r="PGE6"/>
      <c r="PGF6"/>
      <c r="PGG6"/>
      <c r="PGH6"/>
      <c r="PGI6"/>
      <c r="PGJ6"/>
      <c r="PGK6"/>
      <c r="PGL6"/>
      <c r="PGM6"/>
      <c r="PGN6"/>
      <c r="PGO6"/>
      <c r="PGP6"/>
      <c r="PGQ6"/>
      <c r="PGR6"/>
      <c r="PGS6"/>
      <c r="PGT6"/>
      <c r="PGU6"/>
      <c r="PGV6"/>
      <c r="PGW6"/>
      <c r="PGX6"/>
      <c r="PGY6"/>
      <c r="PGZ6"/>
      <c r="PHA6"/>
      <c r="PHB6"/>
      <c r="PHC6"/>
      <c r="PHD6"/>
      <c r="PHE6"/>
      <c r="PHF6"/>
      <c r="PHG6"/>
      <c r="PHH6"/>
      <c r="PHI6"/>
      <c r="PHJ6"/>
      <c r="PHK6"/>
      <c r="PHL6"/>
      <c r="PHM6"/>
      <c r="PHN6"/>
      <c r="PHO6"/>
      <c r="PHP6"/>
      <c r="PHQ6"/>
      <c r="PHR6"/>
      <c r="PHS6"/>
      <c r="PHT6"/>
      <c r="PHU6"/>
      <c r="PHV6"/>
      <c r="PHW6"/>
      <c r="PHX6"/>
      <c r="PHY6"/>
      <c r="PHZ6"/>
      <c r="PIA6"/>
      <c r="PIB6"/>
      <c r="PIC6"/>
      <c r="PID6"/>
      <c r="PIE6"/>
      <c r="PIF6"/>
      <c r="PIG6"/>
      <c r="PIH6"/>
      <c r="PII6"/>
      <c r="PIJ6"/>
      <c r="PIK6"/>
      <c r="PIL6"/>
      <c r="PIM6"/>
      <c r="PIN6"/>
      <c r="PIO6"/>
      <c r="PIP6"/>
      <c r="PIQ6"/>
      <c r="PIR6"/>
      <c r="PIS6"/>
      <c r="PIT6"/>
      <c r="PIU6"/>
      <c r="PIV6"/>
      <c r="PIW6"/>
      <c r="PIX6"/>
      <c r="PIY6"/>
      <c r="PIZ6"/>
      <c r="PJA6"/>
      <c r="PJB6"/>
      <c r="PJC6"/>
      <c r="PJD6"/>
      <c r="PJE6"/>
      <c r="PJF6"/>
      <c r="PJG6"/>
      <c r="PJH6"/>
      <c r="PJI6"/>
      <c r="PJJ6"/>
      <c r="PJK6"/>
      <c r="PJL6"/>
      <c r="PJM6"/>
      <c r="PJN6"/>
      <c r="PJO6"/>
      <c r="PJP6"/>
      <c r="PJQ6"/>
      <c r="PJR6"/>
      <c r="PJS6"/>
      <c r="PJT6"/>
      <c r="PJU6"/>
      <c r="PJV6"/>
      <c r="PJW6"/>
      <c r="PJX6"/>
      <c r="PJY6"/>
      <c r="PJZ6"/>
      <c r="PKA6"/>
      <c r="PKB6"/>
      <c r="PKC6"/>
      <c r="PKD6"/>
      <c r="PKE6"/>
      <c r="PKF6"/>
      <c r="PKG6"/>
      <c r="PKH6"/>
      <c r="PKI6"/>
      <c r="PKJ6"/>
      <c r="PKK6"/>
      <c r="PKL6"/>
      <c r="PKM6"/>
      <c r="PKN6"/>
      <c r="PKO6"/>
      <c r="PKP6"/>
      <c r="PKQ6"/>
      <c r="PKR6"/>
      <c r="PKS6"/>
      <c r="PKT6"/>
      <c r="PKU6"/>
      <c r="PKV6"/>
      <c r="PKW6"/>
      <c r="PKX6"/>
      <c r="PKY6"/>
      <c r="PKZ6"/>
      <c r="PLA6"/>
      <c r="PLB6"/>
      <c r="PLC6"/>
      <c r="PLD6"/>
      <c r="PLE6"/>
      <c r="PLF6"/>
      <c r="PLG6"/>
      <c r="PLH6"/>
      <c r="PLI6"/>
      <c r="PLJ6"/>
      <c r="PLK6"/>
      <c r="PLL6"/>
      <c r="PLM6"/>
      <c r="PLN6"/>
      <c r="PLO6"/>
      <c r="PLP6"/>
      <c r="PLQ6"/>
      <c r="PLR6"/>
      <c r="PLS6"/>
      <c r="PLT6"/>
      <c r="PLU6"/>
      <c r="PLV6"/>
      <c r="PLW6"/>
      <c r="PLX6"/>
      <c r="PLY6"/>
      <c r="PLZ6"/>
      <c r="PMA6"/>
      <c r="PMB6"/>
      <c r="PMC6"/>
      <c r="PMD6"/>
      <c r="PME6"/>
      <c r="PMF6"/>
      <c r="PMG6"/>
      <c r="PMH6"/>
      <c r="PMI6"/>
      <c r="PMJ6"/>
      <c r="PMK6"/>
      <c r="PML6"/>
      <c r="PMM6"/>
      <c r="PMN6"/>
      <c r="PMO6"/>
      <c r="PMP6"/>
      <c r="PMQ6"/>
      <c r="PMR6"/>
      <c r="PMS6"/>
      <c r="PMT6"/>
      <c r="PMU6"/>
      <c r="PMV6"/>
      <c r="PMW6"/>
      <c r="PMX6"/>
      <c r="PMY6"/>
      <c r="PMZ6"/>
      <c r="PNA6"/>
      <c r="PNB6"/>
      <c r="PNC6"/>
      <c r="PND6"/>
      <c r="PNE6"/>
      <c r="PNF6"/>
      <c r="PNG6"/>
      <c r="PNH6"/>
      <c r="PNI6"/>
      <c r="PNJ6"/>
      <c r="PNK6"/>
      <c r="PNL6"/>
      <c r="PNM6"/>
      <c r="PNN6"/>
      <c r="PNO6"/>
      <c r="PNP6"/>
      <c r="PNQ6"/>
      <c r="PNR6"/>
      <c r="PNS6"/>
      <c r="PNT6"/>
      <c r="PNU6"/>
      <c r="PNV6"/>
      <c r="PNW6"/>
      <c r="PNX6"/>
      <c r="PNY6"/>
      <c r="PNZ6"/>
      <c r="POA6"/>
      <c r="POB6"/>
      <c r="POC6"/>
      <c r="POD6"/>
      <c r="POE6"/>
      <c r="POF6"/>
      <c r="POG6"/>
      <c r="POH6"/>
      <c r="POI6"/>
      <c r="POJ6"/>
      <c r="POK6"/>
      <c r="POL6"/>
      <c r="POM6"/>
      <c r="PON6"/>
      <c r="POO6"/>
      <c r="POP6"/>
      <c r="POQ6"/>
      <c r="POR6"/>
      <c r="POS6"/>
      <c r="POT6"/>
      <c r="POU6"/>
      <c r="POV6"/>
      <c r="POW6"/>
      <c r="POX6"/>
      <c r="POY6"/>
      <c r="POZ6"/>
      <c r="PPA6"/>
      <c r="PPB6"/>
      <c r="PPC6"/>
      <c r="PPD6"/>
      <c r="PPE6"/>
      <c r="PPF6"/>
      <c r="PPG6"/>
      <c r="PPH6"/>
      <c r="PPI6"/>
      <c r="PPJ6"/>
      <c r="PPK6"/>
      <c r="PPL6"/>
      <c r="PPM6"/>
      <c r="PPN6"/>
      <c r="PPO6"/>
      <c r="PPP6"/>
      <c r="PPQ6"/>
      <c r="PPR6"/>
      <c r="PPS6"/>
      <c r="PPT6"/>
      <c r="PPU6"/>
      <c r="PPV6"/>
      <c r="PPW6"/>
      <c r="PPX6"/>
      <c r="PPY6"/>
      <c r="PPZ6"/>
      <c r="PQA6"/>
      <c r="PQB6"/>
      <c r="PQC6"/>
      <c r="PQD6"/>
      <c r="PQE6"/>
      <c r="PQF6"/>
      <c r="PQG6"/>
      <c r="PQH6"/>
      <c r="PQI6"/>
      <c r="PQJ6"/>
      <c r="PQK6"/>
      <c r="PQL6"/>
      <c r="PQM6"/>
      <c r="PQN6"/>
      <c r="PQO6"/>
      <c r="PQP6"/>
      <c r="PQQ6"/>
      <c r="PQR6"/>
      <c r="PQS6"/>
      <c r="PQT6"/>
      <c r="PQU6"/>
      <c r="PQV6"/>
      <c r="PQW6"/>
      <c r="PQX6"/>
      <c r="PQY6"/>
      <c r="PQZ6"/>
      <c r="PRA6"/>
      <c r="PRB6"/>
      <c r="PRC6"/>
      <c r="PRD6"/>
      <c r="PRE6"/>
      <c r="PRF6"/>
      <c r="PRG6"/>
      <c r="PRH6"/>
      <c r="PRI6"/>
      <c r="PRJ6"/>
      <c r="PRK6"/>
      <c r="PRL6"/>
      <c r="PRM6"/>
      <c r="PRN6"/>
      <c r="PRO6"/>
      <c r="PRP6"/>
      <c r="PRQ6"/>
      <c r="PRR6"/>
      <c r="PRS6"/>
      <c r="PRT6"/>
      <c r="PRU6"/>
      <c r="PRV6"/>
      <c r="PRW6"/>
      <c r="PRX6"/>
      <c r="PRY6"/>
      <c r="PRZ6"/>
      <c r="PSA6"/>
      <c r="PSB6"/>
      <c r="PSC6"/>
      <c r="PSD6"/>
      <c r="PSE6"/>
      <c r="PSF6"/>
      <c r="PSG6"/>
      <c r="PSH6"/>
      <c r="PSI6"/>
      <c r="PSJ6"/>
      <c r="PSK6"/>
      <c r="PSL6"/>
      <c r="PSM6"/>
      <c r="PSN6"/>
      <c r="PSO6"/>
      <c r="PSP6"/>
      <c r="PSQ6"/>
      <c r="PSR6"/>
      <c r="PSS6"/>
      <c r="PST6"/>
      <c r="PSU6"/>
      <c r="PSV6"/>
      <c r="PSW6"/>
      <c r="PSX6"/>
      <c r="PSY6"/>
      <c r="PSZ6"/>
      <c r="PTA6"/>
      <c r="PTB6"/>
      <c r="PTC6"/>
      <c r="PTD6"/>
      <c r="PTE6"/>
      <c r="PTF6"/>
      <c r="PTG6"/>
      <c r="PTH6"/>
      <c r="PTI6"/>
      <c r="PTJ6"/>
      <c r="PTK6"/>
      <c r="PTL6"/>
      <c r="PTM6"/>
      <c r="PTN6"/>
      <c r="PTO6"/>
      <c r="PTP6"/>
      <c r="PTQ6"/>
      <c r="PTR6"/>
      <c r="PTS6"/>
      <c r="PTT6"/>
      <c r="PTU6"/>
      <c r="PTV6"/>
      <c r="PTW6"/>
      <c r="PTX6"/>
      <c r="PTY6"/>
      <c r="PTZ6"/>
      <c r="PUA6"/>
      <c r="PUB6"/>
      <c r="PUC6"/>
      <c r="PUD6"/>
      <c r="PUE6"/>
      <c r="PUF6"/>
      <c r="PUG6"/>
      <c r="PUH6"/>
      <c r="PUI6"/>
      <c r="PUJ6"/>
      <c r="PUK6"/>
      <c r="PUL6"/>
      <c r="PUM6"/>
      <c r="PUN6"/>
      <c r="PUO6"/>
      <c r="PUP6"/>
      <c r="PUQ6"/>
      <c r="PUR6"/>
      <c r="PUS6"/>
      <c r="PUT6"/>
      <c r="PUU6"/>
      <c r="PUV6"/>
      <c r="PUW6"/>
      <c r="PUX6"/>
      <c r="PUY6"/>
      <c r="PUZ6"/>
      <c r="PVA6"/>
      <c r="PVB6"/>
      <c r="PVC6"/>
      <c r="PVD6"/>
      <c r="PVE6"/>
      <c r="PVF6"/>
      <c r="PVG6"/>
      <c r="PVH6"/>
      <c r="PVI6"/>
      <c r="PVJ6"/>
      <c r="PVK6"/>
      <c r="PVL6"/>
      <c r="PVM6"/>
      <c r="PVN6"/>
      <c r="PVO6"/>
      <c r="PVP6"/>
      <c r="PVQ6"/>
      <c r="PVR6"/>
      <c r="PVS6"/>
      <c r="PVT6"/>
      <c r="PVU6"/>
      <c r="PVV6"/>
      <c r="PVW6"/>
      <c r="PVX6"/>
      <c r="PVY6"/>
      <c r="PVZ6"/>
      <c r="PWA6"/>
      <c r="PWB6"/>
      <c r="PWC6"/>
      <c r="PWD6"/>
      <c r="PWE6"/>
      <c r="PWF6"/>
      <c r="PWG6"/>
      <c r="PWH6"/>
      <c r="PWI6"/>
      <c r="PWJ6"/>
      <c r="PWK6"/>
      <c r="PWL6"/>
      <c r="PWM6"/>
      <c r="PWN6"/>
      <c r="PWO6"/>
      <c r="PWP6"/>
      <c r="PWQ6"/>
      <c r="PWR6"/>
      <c r="PWS6"/>
      <c r="PWT6"/>
      <c r="PWU6"/>
      <c r="PWV6"/>
      <c r="PWW6"/>
      <c r="PWX6"/>
      <c r="PWY6"/>
      <c r="PWZ6"/>
      <c r="PXA6"/>
      <c r="PXB6"/>
      <c r="PXC6"/>
      <c r="PXD6"/>
      <c r="PXE6"/>
      <c r="PXF6"/>
      <c r="PXG6"/>
      <c r="PXH6"/>
      <c r="PXI6"/>
      <c r="PXJ6"/>
      <c r="PXK6"/>
      <c r="PXL6"/>
      <c r="PXM6"/>
      <c r="PXN6"/>
      <c r="PXO6"/>
      <c r="PXP6"/>
      <c r="PXQ6"/>
      <c r="PXR6"/>
      <c r="PXS6"/>
      <c r="PXT6"/>
      <c r="PXU6"/>
      <c r="PXV6"/>
      <c r="PXW6"/>
      <c r="PXX6"/>
      <c r="PXY6"/>
      <c r="PXZ6"/>
      <c r="PYA6"/>
      <c r="PYB6"/>
      <c r="PYC6"/>
      <c r="PYD6"/>
      <c r="PYE6"/>
      <c r="PYF6"/>
      <c r="PYG6"/>
      <c r="PYH6"/>
      <c r="PYI6"/>
      <c r="PYJ6"/>
      <c r="PYK6"/>
      <c r="PYL6"/>
      <c r="PYM6"/>
      <c r="PYN6"/>
      <c r="PYO6"/>
      <c r="PYP6"/>
      <c r="PYQ6"/>
      <c r="PYR6"/>
      <c r="PYS6"/>
      <c r="PYT6"/>
      <c r="PYU6"/>
      <c r="PYV6"/>
      <c r="PYW6"/>
      <c r="PYX6"/>
      <c r="PYY6"/>
      <c r="PYZ6"/>
      <c r="PZA6"/>
      <c r="PZB6"/>
      <c r="PZC6"/>
      <c r="PZD6"/>
      <c r="PZE6"/>
      <c r="PZF6"/>
      <c r="PZG6"/>
      <c r="PZH6"/>
      <c r="PZI6"/>
      <c r="PZJ6"/>
      <c r="PZK6"/>
      <c r="PZL6"/>
      <c r="PZM6"/>
      <c r="PZN6"/>
      <c r="PZO6"/>
      <c r="PZP6"/>
      <c r="PZQ6"/>
      <c r="PZR6"/>
      <c r="PZS6"/>
      <c r="PZT6"/>
      <c r="PZU6"/>
      <c r="PZV6"/>
      <c r="PZW6"/>
      <c r="PZX6"/>
      <c r="PZY6"/>
      <c r="PZZ6"/>
      <c r="QAA6"/>
      <c r="QAB6"/>
      <c r="QAC6"/>
      <c r="QAD6"/>
      <c r="QAE6"/>
      <c r="QAF6"/>
      <c r="QAG6"/>
      <c r="QAH6"/>
      <c r="QAI6"/>
      <c r="QAJ6"/>
      <c r="QAK6"/>
      <c r="QAL6"/>
      <c r="QAM6"/>
      <c r="QAN6"/>
      <c r="QAO6"/>
      <c r="QAP6"/>
      <c r="QAQ6"/>
      <c r="QAR6"/>
      <c r="QAS6"/>
      <c r="QAT6"/>
      <c r="QAU6"/>
      <c r="QAV6"/>
      <c r="QAW6"/>
      <c r="QAX6"/>
      <c r="QAY6"/>
      <c r="QAZ6"/>
      <c r="QBA6"/>
      <c r="QBB6"/>
      <c r="QBC6"/>
      <c r="QBD6"/>
      <c r="QBE6"/>
      <c r="QBF6"/>
      <c r="QBG6"/>
      <c r="QBH6"/>
      <c r="QBI6"/>
      <c r="QBJ6"/>
      <c r="QBK6"/>
      <c r="QBL6"/>
      <c r="QBM6"/>
      <c r="QBN6"/>
      <c r="QBO6"/>
      <c r="QBP6"/>
      <c r="QBQ6"/>
      <c r="QBR6"/>
      <c r="QBS6"/>
      <c r="QBT6"/>
      <c r="QBU6"/>
      <c r="QBV6"/>
      <c r="QBW6"/>
      <c r="QBX6"/>
      <c r="QBY6"/>
      <c r="QBZ6"/>
      <c r="QCA6"/>
      <c r="QCB6"/>
      <c r="QCC6"/>
      <c r="QCD6"/>
      <c r="QCE6"/>
      <c r="QCF6"/>
      <c r="QCG6"/>
      <c r="QCH6"/>
      <c r="QCI6"/>
      <c r="QCJ6"/>
      <c r="QCK6"/>
      <c r="QCL6"/>
      <c r="QCM6"/>
      <c r="QCN6"/>
      <c r="QCO6"/>
      <c r="QCP6"/>
      <c r="QCQ6"/>
      <c r="QCR6"/>
      <c r="QCS6"/>
      <c r="QCT6"/>
      <c r="QCU6"/>
      <c r="QCV6"/>
      <c r="QCW6"/>
      <c r="QCX6"/>
      <c r="QCY6"/>
      <c r="QCZ6"/>
      <c r="QDA6"/>
      <c r="QDB6"/>
      <c r="QDC6"/>
      <c r="QDD6"/>
      <c r="QDE6"/>
      <c r="QDF6"/>
      <c r="QDG6"/>
      <c r="QDH6"/>
      <c r="QDI6"/>
      <c r="QDJ6"/>
      <c r="QDK6"/>
      <c r="QDL6"/>
      <c r="QDM6"/>
      <c r="QDN6"/>
      <c r="QDO6"/>
      <c r="QDP6"/>
      <c r="QDQ6"/>
      <c r="QDR6"/>
      <c r="QDS6"/>
      <c r="QDT6"/>
      <c r="QDU6"/>
      <c r="QDV6"/>
      <c r="QDW6"/>
      <c r="QDX6"/>
      <c r="QDY6"/>
      <c r="QDZ6"/>
      <c r="QEA6"/>
      <c r="QEB6"/>
      <c r="QEC6"/>
      <c r="QED6"/>
      <c r="QEE6"/>
      <c r="QEF6"/>
      <c r="QEG6"/>
      <c r="QEH6"/>
      <c r="QEI6"/>
      <c r="QEJ6"/>
      <c r="QEK6"/>
      <c r="QEL6"/>
      <c r="QEM6"/>
      <c r="QEN6"/>
      <c r="QEO6"/>
      <c r="QEP6"/>
      <c r="QEQ6"/>
      <c r="QER6"/>
      <c r="QES6"/>
      <c r="QET6"/>
      <c r="QEU6"/>
      <c r="QEV6"/>
      <c r="QEW6"/>
      <c r="QEX6"/>
      <c r="QEY6"/>
      <c r="QEZ6"/>
      <c r="QFA6"/>
      <c r="QFB6"/>
      <c r="QFC6"/>
      <c r="QFD6"/>
      <c r="QFE6"/>
      <c r="QFF6"/>
      <c r="QFG6"/>
      <c r="QFH6"/>
      <c r="QFI6"/>
      <c r="QFJ6"/>
      <c r="QFK6"/>
      <c r="QFL6"/>
      <c r="QFM6"/>
      <c r="QFN6"/>
      <c r="QFO6"/>
      <c r="QFP6"/>
      <c r="QFQ6"/>
      <c r="QFR6"/>
      <c r="QFS6"/>
      <c r="QFT6"/>
      <c r="QFU6"/>
      <c r="QFV6"/>
      <c r="QFW6"/>
      <c r="QFX6"/>
      <c r="QFY6"/>
      <c r="QFZ6"/>
      <c r="QGA6"/>
      <c r="QGB6"/>
      <c r="QGC6"/>
      <c r="QGD6"/>
      <c r="QGE6"/>
      <c r="QGF6"/>
      <c r="QGG6"/>
      <c r="QGH6"/>
      <c r="QGI6"/>
      <c r="QGJ6"/>
      <c r="QGK6"/>
      <c r="QGL6"/>
      <c r="QGM6"/>
      <c r="QGN6"/>
      <c r="QGO6"/>
      <c r="QGP6"/>
      <c r="QGQ6"/>
      <c r="QGR6"/>
      <c r="QGS6"/>
      <c r="QGT6"/>
      <c r="QGU6"/>
      <c r="QGV6"/>
      <c r="QGW6"/>
      <c r="QGX6"/>
      <c r="QGY6"/>
      <c r="QGZ6"/>
      <c r="QHA6"/>
      <c r="QHB6"/>
      <c r="QHC6"/>
      <c r="QHD6"/>
      <c r="QHE6"/>
      <c r="QHF6"/>
      <c r="QHG6"/>
      <c r="QHH6"/>
      <c r="QHI6"/>
      <c r="QHJ6"/>
      <c r="QHK6"/>
      <c r="QHL6"/>
      <c r="QHM6"/>
      <c r="QHN6"/>
      <c r="QHO6"/>
      <c r="QHP6"/>
      <c r="QHQ6"/>
      <c r="QHR6"/>
      <c r="QHS6"/>
      <c r="QHT6"/>
      <c r="QHU6"/>
      <c r="QHV6"/>
      <c r="QHW6"/>
      <c r="QHX6"/>
      <c r="QHY6"/>
      <c r="QHZ6"/>
      <c r="QIA6"/>
      <c r="QIB6"/>
      <c r="QIC6"/>
      <c r="QID6"/>
      <c r="QIE6"/>
      <c r="QIF6"/>
      <c r="QIG6"/>
      <c r="QIH6"/>
      <c r="QII6"/>
      <c r="QIJ6"/>
      <c r="QIK6"/>
      <c r="QIL6"/>
      <c r="QIM6"/>
      <c r="QIN6"/>
      <c r="QIO6"/>
      <c r="QIP6"/>
      <c r="QIQ6"/>
      <c r="QIR6"/>
      <c r="QIS6"/>
      <c r="QIT6"/>
      <c r="QIU6"/>
      <c r="QIV6"/>
      <c r="QIW6"/>
      <c r="QIX6"/>
      <c r="QIY6"/>
      <c r="QIZ6"/>
      <c r="QJA6"/>
      <c r="QJB6"/>
      <c r="QJC6"/>
      <c r="QJD6"/>
      <c r="QJE6"/>
      <c r="QJF6"/>
      <c r="QJG6"/>
      <c r="QJH6"/>
      <c r="QJI6"/>
      <c r="QJJ6"/>
      <c r="QJK6"/>
      <c r="QJL6"/>
      <c r="QJM6"/>
      <c r="QJN6"/>
      <c r="QJO6"/>
      <c r="QJP6"/>
      <c r="QJQ6"/>
      <c r="QJR6"/>
      <c r="QJS6"/>
      <c r="QJT6"/>
      <c r="QJU6"/>
      <c r="QJV6"/>
      <c r="QJW6"/>
      <c r="QJX6"/>
      <c r="QJY6"/>
      <c r="QJZ6"/>
      <c r="QKA6"/>
      <c r="QKB6"/>
      <c r="QKC6"/>
      <c r="QKD6"/>
      <c r="QKE6"/>
      <c r="QKF6"/>
      <c r="QKG6"/>
      <c r="QKH6"/>
      <c r="QKI6"/>
      <c r="QKJ6"/>
      <c r="QKK6"/>
      <c r="QKL6"/>
      <c r="QKM6"/>
      <c r="QKN6"/>
      <c r="QKO6"/>
      <c r="QKP6"/>
      <c r="QKQ6"/>
      <c r="QKR6"/>
      <c r="QKS6"/>
      <c r="QKT6"/>
      <c r="QKU6"/>
      <c r="QKV6"/>
      <c r="QKW6"/>
      <c r="QKX6"/>
      <c r="QKY6"/>
      <c r="QKZ6"/>
      <c r="QLA6"/>
      <c r="QLB6"/>
      <c r="QLC6"/>
      <c r="QLD6"/>
      <c r="QLE6"/>
      <c r="QLF6"/>
      <c r="QLG6"/>
      <c r="QLH6"/>
      <c r="QLI6"/>
      <c r="QLJ6"/>
      <c r="QLK6"/>
      <c r="QLL6"/>
      <c r="QLM6"/>
      <c r="QLN6"/>
      <c r="QLO6"/>
      <c r="QLP6"/>
      <c r="QLQ6"/>
      <c r="QLR6"/>
      <c r="QLS6"/>
      <c r="QLT6"/>
      <c r="QLU6"/>
      <c r="QLV6"/>
      <c r="QLW6"/>
      <c r="QLX6"/>
      <c r="QLY6"/>
      <c r="QLZ6"/>
      <c r="QMA6"/>
      <c r="QMB6"/>
      <c r="QMC6"/>
      <c r="QMD6"/>
      <c r="QME6"/>
      <c r="QMF6"/>
      <c r="QMG6"/>
      <c r="QMH6"/>
      <c r="QMI6"/>
      <c r="QMJ6"/>
      <c r="QMK6"/>
      <c r="QML6"/>
      <c r="QMM6"/>
      <c r="QMN6"/>
      <c r="QMO6"/>
      <c r="QMP6"/>
      <c r="QMQ6"/>
      <c r="QMR6"/>
      <c r="QMS6"/>
      <c r="QMT6"/>
      <c r="QMU6"/>
      <c r="QMV6"/>
      <c r="QMW6"/>
      <c r="QMX6"/>
      <c r="QMY6"/>
      <c r="QMZ6"/>
      <c r="QNA6"/>
      <c r="QNB6"/>
      <c r="QNC6"/>
      <c r="QND6"/>
      <c r="QNE6"/>
      <c r="QNF6"/>
      <c r="QNG6"/>
      <c r="QNH6"/>
      <c r="QNI6"/>
      <c r="QNJ6"/>
      <c r="QNK6"/>
      <c r="QNL6"/>
      <c r="QNM6"/>
      <c r="QNN6"/>
      <c r="QNO6"/>
      <c r="QNP6"/>
      <c r="QNQ6"/>
      <c r="QNR6"/>
      <c r="QNS6"/>
      <c r="QNT6"/>
      <c r="QNU6"/>
      <c r="QNV6"/>
      <c r="QNW6"/>
      <c r="QNX6"/>
      <c r="QNY6"/>
      <c r="QNZ6"/>
      <c r="QOA6"/>
      <c r="QOB6"/>
      <c r="QOC6"/>
      <c r="QOD6"/>
      <c r="QOE6"/>
      <c r="QOF6"/>
      <c r="QOG6"/>
      <c r="QOH6"/>
      <c r="QOI6"/>
      <c r="QOJ6"/>
      <c r="QOK6"/>
      <c r="QOL6"/>
      <c r="QOM6"/>
      <c r="QON6"/>
      <c r="QOO6"/>
      <c r="QOP6"/>
      <c r="QOQ6"/>
      <c r="QOR6"/>
      <c r="QOS6"/>
      <c r="QOT6"/>
      <c r="QOU6"/>
      <c r="QOV6"/>
      <c r="QOW6"/>
      <c r="QOX6"/>
      <c r="QOY6"/>
      <c r="QOZ6"/>
      <c r="QPA6"/>
      <c r="QPB6"/>
      <c r="QPC6"/>
      <c r="QPD6"/>
      <c r="QPE6"/>
      <c r="QPF6"/>
      <c r="QPG6"/>
      <c r="QPH6"/>
      <c r="QPI6"/>
      <c r="QPJ6"/>
      <c r="QPK6"/>
      <c r="QPL6"/>
      <c r="QPM6"/>
      <c r="QPN6"/>
      <c r="QPO6"/>
      <c r="QPP6"/>
      <c r="QPQ6"/>
      <c r="QPR6"/>
      <c r="QPS6"/>
      <c r="QPT6"/>
      <c r="QPU6"/>
      <c r="QPV6"/>
      <c r="QPW6"/>
      <c r="QPX6"/>
      <c r="QPY6"/>
      <c r="QPZ6"/>
      <c r="QQA6"/>
      <c r="QQB6"/>
      <c r="QQC6"/>
      <c r="QQD6"/>
      <c r="QQE6"/>
      <c r="QQF6"/>
      <c r="QQG6"/>
      <c r="QQH6"/>
      <c r="QQI6"/>
      <c r="QQJ6"/>
      <c r="QQK6"/>
      <c r="QQL6"/>
      <c r="QQM6"/>
      <c r="QQN6"/>
      <c r="QQO6"/>
      <c r="QQP6"/>
      <c r="QQQ6"/>
      <c r="QQR6"/>
      <c r="QQS6"/>
      <c r="QQT6"/>
      <c r="QQU6"/>
      <c r="QQV6"/>
      <c r="QQW6"/>
      <c r="QQX6"/>
      <c r="QQY6"/>
      <c r="QQZ6"/>
      <c r="QRA6"/>
      <c r="QRB6"/>
      <c r="QRC6"/>
      <c r="QRD6"/>
      <c r="QRE6"/>
      <c r="QRF6"/>
      <c r="QRG6"/>
      <c r="QRH6"/>
      <c r="QRI6"/>
      <c r="QRJ6"/>
      <c r="QRK6"/>
      <c r="QRL6"/>
      <c r="QRM6"/>
      <c r="QRN6"/>
      <c r="QRO6"/>
      <c r="QRP6"/>
      <c r="QRQ6"/>
      <c r="QRR6"/>
      <c r="QRS6"/>
      <c r="QRT6"/>
      <c r="QRU6"/>
      <c r="QRV6"/>
      <c r="QRW6"/>
      <c r="QRX6"/>
      <c r="QRY6"/>
      <c r="QRZ6"/>
      <c r="QSA6"/>
      <c r="QSB6"/>
      <c r="QSC6"/>
      <c r="QSD6"/>
      <c r="QSE6"/>
      <c r="QSF6"/>
      <c r="QSG6"/>
      <c r="QSH6"/>
      <c r="QSI6"/>
      <c r="QSJ6"/>
      <c r="QSK6"/>
      <c r="QSL6"/>
      <c r="QSM6"/>
      <c r="QSN6"/>
      <c r="QSO6"/>
      <c r="QSP6"/>
      <c r="QSQ6"/>
      <c r="QSR6"/>
      <c r="QSS6"/>
      <c r="QST6"/>
      <c r="QSU6"/>
      <c r="QSV6"/>
      <c r="QSW6"/>
      <c r="QSX6"/>
      <c r="QSY6"/>
      <c r="QSZ6"/>
      <c r="QTA6"/>
      <c r="QTB6"/>
      <c r="QTC6"/>
      <c r="QTD6"/>
      <c r="QTE6"/>
      <c r="QTF6"/>
      <c r="QTG6"/>
      <c r="QTH6"/>
      <c r="QTI6"/>
      <c r="QTJ6"/>
      <c r="QTK6"/>
      <c r="QTL6"/>
      <c r="QTM6"/>
      <c r="QTN6"/>
      <c r="QTO6"/>
      <c r="QTP6"/>
      <c r="QTQ6"/>
      <c r="QTR6"/>
      <c r="QTS6"/>
      <c r="QTT6"/>
      <c r="QTU6"/>
      <c r="QTV6"/>
      <c r="QTW6"/>
      <c r="QTX6"/>
      <c r="QTY6"/>
      <c r="QTZ6"/>
      <c r="QUA6"/>
      <c r="QUB6"/>
      <c r="QUC6"/>
      <c r="QUD6"/>
      <c r="QUE6"/>
      <c r="QUF6"/>
      <c r="QUG6"/>
      <c r="QUH6"/>
      <c r="QUI6"/>
      <c r="QUJ6"/>
      <c r="QUK6"/>
      <c r="QUL6"/>
      <c r="QUM6"/>
      <c r="QUN6"/>
      <c r="QUO6"/>
      <c r="QUP6"/>
      <c r="QUQ6"/>
      <c r="QUR6"/>
      <c r="QUS6"/>
      <c r="QUT6"/>
      <c r="QUU6"/>
      <c r="QUV6"/>
      <c r="QUW6"/>
      <c r="QUX6"/>
      <c r="QUY6"/>
      <c r="QUZ6"/>
      <c r="QVA6"/>
      <c r="QVB6"/>
      <c r="QVC6"/>
      <c r="QVD6"/>
      <c r="QVE6"/>
      <c r="QVF6"/>
      <c r="QVG6"/>
      <c r="QVH6"/>
      <c r="QVI6"/>
      <c r="QVJ6"/>
      <c r="QVK6"/>
      <c r="QVL6"/>
      <c r="QVM6"/>
      <c r="QVN6"/>
      <c r="QVO6"/>
      <c r="QVP6"/>
      <c r="QVQ6"/>
      <c r="QVR6"/>
      <c r="QVS6"/>
      <c r="QVT6"/>
      <c r="QVU6"/>
      <c r="QVV6"/>
      <c r="QVW6"/>
      <c r="QVX6"/>
      <c r="QVY6"/>
      <c r="QVZ6"/>
      <c r="QWA6"/>
      <c r="QWB6"/>
      <c r="QWC6"/>
      <c r="QWD6"/>
      <c r="QWE6"/>
      <c r="QWF6"/>
      <c r="QWG6"/>
      <c r="QWH6"/>
      <c r="QWI6"/>
      <c r="QWJ6"/>
      <c r="QWK6"/>
      <c r="QWL6"/>
      <c r="QWM6"/>
      <c r="QWN6"/>
      <c r="QWO6"/>
      <c r="QWP6"/>
      <c r="QWQ6"/>
      <c r="QWR6"/>
      <c r="QWS6"/>
      <c r="QWT6"/>
      <c r="QWU6"/>
      <c r="QWV6"/>
      <c r="QWW6"/>
      <c r="QWX6"/>
      <c r="QWY6"/>
      <c r="QWZ6"/>
      <c r="QXA6"/>
      <c r="QXB6"/>
      <c r="QXC6"/>
      <c r="QXD6"/>
      <c r="QXE6"/>
      <c r="QXF6"/>
      <c r="QXG6"/>
      <c r="QXH6"/>
      <c r="QXI6"/>
      <c r="QXJ6"/>
      <c r="QXK6"/>
      <c r="QXL6"/>
      <c r="QXM6"/>
      <c r="QXN6"/>
      <c r="QXO6"/>
      <c r="QXP6"/>
      <c r="QXQ6"/>
      <c r="QXR6"/>
      <c r="QXS6"/>
      <c r="QXT6"/>
      <c r="QXU6"/>
      <c r="QXV6"/>
      <c r="QXW6"/>
      <c r="QXX6"/>
      <c r="QXY6"/>
      <c r="QXZ6"/>
      <c r="QYA6"/>
      <c r="QYB6"/>
      <c r="QYC6"/>
      <c r="QYD6"/>
      <c r="QYE6"/>
      <c r="QYF6"/>
      <c r="QYG6"/>
      <c r="QYH6"/>
      <c r="QYI6"/>
      <c r="QYJ6"/>
      <c r="QYK6"/>
      <c r="QYL6"/>
      <c r="QYM6"/>
      <c r="QYN6"/>
      <c r="QYO6"/>
      <c r="QYP6"/>
      <c r="QYQ6"/>
      <c r="QYR6"/>
      <c r="QYS6"/>
      <c r="QYT6"/>
      <c r="QYU6"/>
      <c r="QYV6"/>
      <c r="QYW6"/>
      <c r="QYX6"/>
      <c r="QYY6"/>
      <c r="QYZ6"/>
      <c r="QZA6"/>
      <c r="QZB6"/>
      <c r="QZC6"/>
      <c r="QZD6"/>
      <c r="QZE6"/>
      <c r="QZF6"/>
      <c r="QZG6"/>
      <c r="QZH6"/>
      <c r="QZI6"/>
      <c r="QZJ6"/>
      <c r="QZK6"/>
      <c r="QZL6"/>
      <c r="QZM6"/>
      <c r="QZN6"/>
      <c r="QZO6"/>
      <c r="QZP6"/>
      <c r="QZQ6"/>
      <c r="QZR6"/>
      <c r="QZS6"/>
      <c r="QZT6"/>
      <c r="QZU6"/>
      <c r="QZV6"/>
      <c r="QZW6"/>
      <c r="QZX6"/>
      <c r="QZY6"/>
      <c r="QZZ6"/>
      <c r="RAA6"/>
      <c r="RAB6"/>
      <c r="RAC6"/>
      <c r="RAD6"/>
      <c r="RAE6"/>
      <c r="RAF6"/>
      <c r="RAG6"/>
      <c r="RAH6"/>
      <c r="RAI6"/>
      <c r="RAJ6"/>
      <c r="RAK6"/>
      <c r="RAL6"/>
      <c r="RAM6"/>
      <c r="RAN6"/>
      <c r="RAO6"/>
      <c r="RAP6"/>
      <c r="RAQ6"/>
      <c r="RAR6"/>
      <c r="RAS6"/>
      <c r="RAT6"/>
      <c r="RAU6"/>
      <c r="RAV6"/>
      <c r="RAW6"/>
      <c r="RAX6"/>
      <c r="RAY6"/>
      <c r="RAZ6"/>
      <c r="RBA6"/>
      <c r="RBB6"/>
      <c r="RBC6"/>
      <c r="RBD6"/>
      <c r="RBE6"/>
      <c r="RBF6"/>
      <c r="RBG6"/>
      <c r="RBH6"/>
      <c r="RBI6"/>
      <c r="RBJ6"/>
      <c r="RBK6"/>
      <c r="RBL6"/>
      <c r="RBM6"/>
      <c r="RBN6"/>
      <c r="RBO6"/>
      <c r="RBP6"/>
      <c r="RBQ6"/>
      <c r="RBR6"/>
      <c r="RBS6"/>
      <c r="RBT6"/>
      <c r="RBU6"/>
      <c r="RBV6"/>
      <c r="RBW6"/>
      <c r="RBX6"/>
      <c r="RBY6"/>
      <c r="RBZ6"/>
      <c r="RCA6"/>
      <c r="RCB6"/>
      <c r="RCC6"/>
      <c r="RCD6"/>
      <c r="RCE6"/>
      <c r="RCF6"/>
      <c r="RCG6"/>
      <c r="RCH6"/>
      <c r="RCI6"/>
      <c r="RCJ6"/>
      <c r="RCK6"/>
      <c r="RCL6"/>
      <c r="RCM6"/>
      <c r="RCN6"/>
      <c r="RCO6"/>
      <c r="RCP6"/>
      <c r="RCQ6"/>
      <c r="RCR6"/>
      <c r="RCS6"/>
      <c r="RCT6"/>
      <c r="RCU6"/>
      <c r="RCV6"/>
      <c r="RCW6"/>
      <c r="RCX6"/>
      <c r="RCY6"/>
      <c r="RCZ6"/>
      <c r="RDA6"/>
      <c r="RDB6"/>
      <c r="RDC6"/>
      <c r="RDD6"/>
      <c r="RDE6"/>
      <c r="RDF6"/>
      <c r="RDG6"/>
      <c r="RDH6"/>
      <c r="RDI6"/>
      <c r="RDJ6"/>
      <c r="RDK6"/>
      <c r="RDL6"/>
      <c r="RDM6"/>
      <c r="RDN6"/>
      <c r="RDO6"/>
      <c r="RDP6"/>
      <c r="RDQ6"/>
      <c r="RDR6"/>
      <c r="RDS6"/>
      <c r="RDT6"/>
      <c r="RDU6"/>
      <c r="RDV6"/>
      <c r="RDW6"/>
      <c r="RDX6"/>
      <c r="RDY6"/>
      <c r="RDZ6"/>
      <c r="REA6"/>
      <c r="REB6"/>
      <c r="REC6"/>
      <c r="RED6"/>
      <c r="REE6"/>
      <c r="REF6"/>
      <c r="REG6"/>
      <c r="REH6"/>
      <c r="REI6"/>
      <c r="REJ6"/>
      <c r="REK6"/>
      <c r="REL6"/>
      <c r="REM6"/>
      <c r="REN6"/>
      <c r="REO6"/>
      <c r="REP6"/>
      <c r="REQ6"/>
      <c r="RER6"/>
      <c r="RES6"/>
      <c r="RET6"/>
      <c r="REU6"/>
      <c r="REV6"/>
      <c r="REW6"/>
      <c r="REX6"/>
      <c r="REY6"/>
      <c r="REZ6"/>
      <c r="RFA6"/>
      <c r="RFB6"/>
      <c r="RFC6"/>
      <c r="RFD6"/>
      <c r="RFE6"/>
      <c r="RFF6"/>
      <c r="RFG6"/>
      <c r="RFH6"/>
      <c r="RFI6"/>
      <c r="RFJ6"/>
      <c r="RFK6"/>
      <c r="RFL6"/>
      <c r="RFM6"/>
      <c r="RFN6"/>
      <c r="RFO6"/>
      <c r="RFP6"/>
      <c r="RFQ6"/>
      <c r="RFR6"/>
      <c r="RFS6"/>
      <c r="RFT6"/>
      <c r="RFU6"/>
      <c r="RFV6"/>
      <c r="RFW6"/>
      <c r="RFX6"/>
      <c r="RFY6"/>
      <c r="RFZ6"/>
      <c r="RGA6"/>
      <c r="RGB6"/>
      <c r="RGC6"/>
      <c r="RGD6"/>
      <c r="RGE6"/>
      <c r="RGF6"/>
      <c r="RGG6"/>
      <c r="RGH6"/>
      <c r="RGI6"/>
      <c r="RGJ6"/>
      <c r="RGK6"/>
      <c r="RGL6"/>
      <c r="RGM6"/>
      <c r="RGN6"/>
      <c r="RGO6"/>
      <c r="RGP6"/>
      <c r="RGQ6"/>
      <c r="RGR6"/>
      <c r="RGS6"/>
      <c r="RGT6"/>
      <c r="RGU6"/>
      <c r="RGV6"/>
      <c r="RGW6"/>
      <c r="RGX6"/>
      <c r="RGY6"/>
      <c r="RGZ6"/>
      <c r="RHA6"/>
      <c r="RHB6"/>
      <c r="RHC6"/>
      <c r="RHD6"/>
      <c r="RHE6"/>
      <c r="RHF6"/>
      <c r="RHG6"/>
      <c r="RHH6"/>
      <c r="RHI6"/>
      <c r="RHJ6"/>
      <c r="RHK6"/>
      <c r="RHL6"/>
      <c r="RHM6"/>
      <c r="RHN6"/>
      <c r="RHO6"/>
      <c r="RHP6"/>
      <c r="RHQ6"/>
      <c r="RHR6"/>
      <c r="RHS6"/>
      <c r="RHT6"/>
      <c r="RHU6"/>
      <c r="RHV6"/>
      <c r="RHW6"/>
      <c r="RHX6"/>
      <c r="RHY6"/>
      <c r="RHZ6"/>
      <c r="RIA6"/>
      <c r="RIB6"/>
      <c r="RIC6"/>
      <c r="RID6"/>
      <c r="RIE6"/>
      <c r="RIF6"/>
      <c r="RIG6"/>
      <c r="RIH6"/>
      <c r="RII6"/>
      <c r="RIJ6"/>
      <c r="RIK6"/>
      <c r="RIL6"/>
      <c r="RIM6"/>
      <c r="RIN6"/>
      <c r="RIO6"/>
      <c r="RIP6"/>
      <c r="RIQ6"/>
      <c r="RIR6"/>
      <c r="RIS6"/>
      <c r="RIT6"/>
      <c r="RIU6"/>
      <c r="RIV6"/>
      <c r="RIW6"/>
      <c r="RIX6"/>
      <c r="RIY6"/>
      <c r="RIZ6"/>
      <c r="RJA6"/>
      <c r="RJB6"/>
      <c r="RJC6"/>
      <c r="RJD6"/>
      <c r="RJE6"/>
      <c r="RJF6"/>
      <c r="RJG6"/>
      <c r="RJH6"/>
      <c r="RJI6"/>
      <c r="RJJ6"/>
      <c r="RJK6"/>
      <c r="RJL6"/>
      <c r="RJM6"/>
      <c r="RJN6"/>
      <c r="RJO6"/>
      <c r="RJP6"/>
      <c r="RJQ6"/>
      <c r="RJR6"/>
      <c r="RJS6"/>
      <c r="RJT6"/>
      <c r="RJU6"/>
      <c r="RJV6"/>
      <c r="RJW6"/>
      <c r="RJX6"/>
      <c r="RJY6"/>
      <c r="RJZ6"/>
      <c r="RKA6"/>
      <c r="RKB6"/>
      <c r="RKC6"/>
      <c r="RKD6"/>
      <c r="RKE6"/>
      <c r="RKF6"/>
      <c r="RKG6"/>
      <c r="RKH6"/>
      <c r="RKI6"/>
      <c r="RKJ6"/>
      <c r="RKK6"/>
      <c r="RKL6"/>
      <c r="RKM6"/>
      <c r="RKN6"/>
      <c r="RKO6"/>
      <c r="RKP6"/>
      <c r="RKQ6"/>
      <c r="RKR6"/>
      <c r="RKS6"/>
      <c r="RKT6"/>
      <c r="RKU6"/>
      <c r="RKV6"/>
      <c r="RKW6"/>
      <c r="RKX6"/>
      <c r="RKY6"/>
      <c r="RKZ6"/>
      <c r="RLA6"/>
      <c r="RLB6"/>
      <c r="RLC6"/>
      <c r="RLD6"/>
      <c r="RLE6"/>
      <c r="RLF6"/>
      <c r="RLG6"/>
      <c r="RLH6"/>
      <c r="RLI6"/>
      <c r="RLJ6"/>
      <c r="RLK6"/>
      <c r="RLL6"/>
      <c r="RLM6"/>
      <c r="RLN6"/>
      <c r="RLO6"/>
      <c r="RLP6"/>
      <c r="RLQ6"/>
      <c r="RLR6"/>
      <c r="RLS6"/>
      <c r="RLT6"/>
      <c r="RLU6"/>
      <c r="RLV6"/>
      <c r="RLW6"/>
      <c r="RLX6"/>
      <c r="RLY6"/>
      <c r="RLZ6"/>
      <c r="RMA6"/>
      <c r="RMB6"/>
      <c r="RMC6"/>
      <c r="RMD6"/>
      <c r="RME6"/>
      <c r="RMF6"/>
      <c r="RMG6"/>
      <c r="RMH6"/>
      <c r="RMI6"/>
      <c r="RMJ6"/>
      <c r="RMK6"/>
      <c r="RML6"/>
      <c r="RMM6"/>
      <c r="RMN6"/>
      <c r="RMO6"/>
      <c r="RMP6"/>
      <c r="RMQ6"/>
      <c r="RMR6"/>
      <c r="RMS6"/>
      <c r="RMT6"/>
      <c r="RMU6"/>
      <c r="RMV6"/>
      <c r="RMW6"/>
      <c r="RMX6"/>
      <c r="RMY6"/>
      <c r="RMZ6"/>
      <c r="RNA6"/>
      <c r="RNB6"/>
      <c r="RNC6"/>
      <c r="RND6"/>
      <c r="RNE6"/>
      <c r="RNF6"/>
      <c r="RNG6"/>
      <c r="RNH6"/>
      <c r="RNI6"/>
      <c r="RNJ6"/>
      <c r="RNK6"/>
      <c r="RNL6"/>
      <c r="RNM6"/>
      <c r="RNN6"/>
      <c r="RNO6"/>
      <c r="RNP6"/>
      <c r="RNQ6"/>
      <c r="RNR6"/>
      <c r="RNS6"/>
      <c r="RNT6"/>
      <c r="RNU6"/>
      <c r="RNV6"/>
      <c r="RNW6"/>
      <c r="RNX6"/>
      <c r="RNY6"/>
      <c r="RNZ6"/>
      <c r="ROA6"/>
      <c r="ROB6"/>
      <c r="ROC6"/>
      <c r="ROD6"/>
      <c r="ROE6"/>
      <c r="ROF6"/>
      <c r="ROG6"/>
      <c r="ROH6"/>
      <c r="ROI6"/>
      <c r="ROJ6"/>
      <c r="ROK6"/>
      <c r="ROL6"/>
      <c r="ROM6"/>
      <c r="RON6"/>
      <c r="ROO6"/>
      <c r="ROP6"/>
      <c r="ROQ6"/>
      <c r="ROR6"/>
      <c r="ROS6"/>
      <c r="ROT6"/>
      <c r="ROU6"/>
      <c r="ROV6"/>
      <c r="ROW6"/>
      <c r="ROX6"/>
      <c r="ROY6"/>
      <c r="ROZ6"/>
      <c r="RPA6"/>
      <c r="RPB6"/>
      <c r="RPC6"/>
      <c r="RPD6"/>
      <c r="RPE6"/>
      <c r="RPF6"/>
      <c r="RPG6"/>
      <c r="RPH6"/>
      <c r="RPI6"/>
      <c r="RPJ6"/>
      <c r="RPK6"/>
      <c r="RPL6"/>
      <c r="RPM6"/>
      <c r="RPN6"/>
      <c r="RPO6"/>
      <c r="RPP6"/>
      <c r="RPQ6"/>
      <c r="RPR6"/>
      <c r="RPS6"/>
      <c r="RPT6"/>
      <c r="RPU6"/>
      <c r="RPV6"/>
      <c r="RPW6"/>
      <c r="RPX6"/>
      <c r="RPY6"/>
      <c r="RPZ6"/>
      <c r="RQA6"/>
      <c r="RQB6"/>
      <c r="RQC6"/>
      <c r="RQD6"/>
      <c r="RQE6"/>
      <c r="RQF6"/>
      <c r="RQG6"/>
      <c r="RQH6"/>
      <c r="RQI6"/>
      <c r="RQJ6"/>
      <c r="RQK6"/>
      <c r="RQL6"/>
      <c r="RQM6"/>
      <c r="RQN6"/>
      <c r="RQO6"/>
      <c r="RQP6"/>
      <c r="RQQ6"/>
      <c r="RQR6"/>
      <c r="RQS6"/>
      <c r="RQT6"/>
      <c r="RQU6"/>
      <c r="RQV6"/>
      <c r="RQW6"/>
      <c r="RQX6"/>
      <c r="RQY6"/>
      <c r="RQZ6"/>
      <c r="RRA6"/>
      <c r="RRB6"/>
      <c r="RRC6"/>
      <c r="RRD6"/>
      <c r="RRE6"/>
      <c r="RRF6"/>
      <c r="RRG6"/>
      <c r="RRH6"/>
      <c r="RRI6"/>
      <c r="RRJ6"/>
      <c r="RRK6"/>
      <c r="RRL6"/>
      <c r="RRM6"/>
      <c r="RRN6"/>
      <c r="RRO6"/>
      <c r="RRP6"/>
      <c r="RRQ6"/>
      <c r="RRR6"/>
      <c r="RRS6"/>
      <c r="RRT6"/>
      <c r="RRU6"/>
      <c r="RRV6"/>
      <c r="RRW6"/>
      <c r="RRX6"/>
      <c r="RRY6"/>
      <c r="RRZ6"/>
      <c r="RSA6"/>
      <c r="RSB6"/>
      <c r="RSC6"/>
      <c r="RSD6"/>
      <c r="RSE6"/>
      <c r="RSF6"/>
      <c r="RSG6"/>
      <c r="RSH6"/>
      <c r="RSI6"/>
      <c r="RSJ6"/>
      <c r="RSK6"/>
      <c r="RSL6"/>
      <c r="RSM6"/>
      <c r="RSN6"/>
      <c r="RSO6"/>
      <c r="RSP6"/>
      <c r="RSQ6"/>
      <c r="RSR6"/>
      <c r="RSS6"/>
      <c r="RST6"/>
      <c r="RSU6"/>
      <c r="RSV6"/>
      <c r="RSW6"/>
      <c r="RSX6"/>
      <c r="RSY6"/>
      <c r="RSZ6"/>
      <c r="RTA6"/>
      <c r="RTB6"/>
      <c r="RTC6"/>
      <c r="RTD6"/>
      <c r="RTE6"/>
      <c r="RTF6"/>
      <c r="RTG6"/>
      <c r="RTH6"/>
      <c r="RTI6"/>
      <c r="RTJ6"/>
      <c r="RTK6"/>
      <c r="RTL6"/>
      <c r="RTM6"/>
      <c r="RTN6"/>
      <c r="RTO6"/>
      <c r="RTP6"/>
      <c r="RTQ6"/>
      <c r="RTR6"/>
      <c r="RTS6"/>
      <c r="RTT6"/>
      <c r="RTU6"/>
      <c r="RTV6"/>
      <c r="RTW6"/>
      <c r="RTX6"/>
      <c r="RTY6"/>
      <c r="RTZ6"/>
      <c r="RUA6"/>
      <c r="RUB6"/>
      <c r="RUC6"/>
      <c r="RUD6"/>
      <c r="RUE6"/>
      <c r="RUF6"/>
      <c r="RUG6"/>
      <c r="RUH6"/>
      <c r="RUI6"/>
      <c r="RUJ6"/>
      <c r="RUK6"/>
      <c r="RUL6"/>
      <c r="RUM6"/>
      <c r="RUN6"/>
      <c r="RUO6"/>
      <c r="RUP6"/>
      <c r="RUQ6"/>
      <c r="RUR6"/>
      <c r="RUS6"/>
      <c r="RUT6"/>
      <c r="RUU6"/>
      <c r="RUV6"/>
      <c r="RUW6"/>
      <c r="RUX6"/>
      <c r="RUY6"/>
      <c r="RUZ6"/>
      <c r="RVA6"/>
      <c r="RVB6"/>
      <c r="RVC6"/>
      <c r="RVD6"/>
      <c r="RVE6"/>
      <c r="RVF6"/>
      <c r="RVG6"/>
      <c r="RVH6"/>
      <c r="RVI6"/>
      <c r="RVJ6"/>
      <c r="RVK6"/>
      <c r="RVL6"/>
      <c r="RVM6"/>
      <c r="RVN6"/>
      <c r="RVO6"/>
      <c r="RVP6"/>
      <c r="RVQ6"/>
      <c r="RVR6"/>
      <c r="RVS6"/>
      <c r="RVT6"/>
      <c r="RVU6"/>
      <c r="RVV6"/>
      <c r="RVW6"/>
      <c r="RVX6"/>
      <c r="RVY6"/>
      <c r="RVZ6"/>
      <c r="RWA6"/>
      <c r="RWB6"/>
      <c r="RWC6"/>
      <c r="RWD6"/>
      <c r="RWE6"/>
      <c r="RWF6"/>
      <c r="RWG6"/>
      <c r="RWH6"/>
      <c r="RWI6"/>
      <c r="RWJ6"/>
      <c r="RWK6"/>
      <c r="RWL6"/>
      <c r="RWM6"/>
      <c r="RWN6"/>
      <c r="RWO6"/>
      <c r="RWP6"/>
      <c r="RWQ6"/>
      <c r="RWR6"/>
      <c r="RWS6"/>
      <c r="RWT6"/>
      <c r="RWU6"/>
      <c r="RWV6"/>
      <c r="RWW6"/>
      <c r="RWX6"/>
      <c r="RWY6"/>
      <c r="RWZ6"/>
      <c r="RXA6"/>
      <c r="RXB6"/>
      <c r="RXC6"/>
      <c r="RXD6"/>
      <c r="RXE6"/>
      <c r="RXF6"/>
      <c r="RXG6"/>
      <c r="RXH6"/>
      <c r="RXI6"/>
      <c r="RXJ6"/>
      <c r="RXK6"/>
      <c r="RXL6"/>
      <c r="RXM6"/>
      <c r="RXN6"/>
      <c r="RXO6"/>
      <c r="RXP6"/>
      <c r="RXQ6"/>
      <c r="RXR6"/>
      <c r="RXS6"/>
      <c r="RXT6"/>
      <c r="RXU6"/>
      <c r="RXV6"/>
      <c r="RXW6"/>
      <c r="RXX6"/>
      <c r="RXY6"/>
      <c r="RXZ6"/>
      <c r="RYA6"/>
      <c r="RYB6"/>
      <c r="RYC6"/>
      <c r="RYD6"/>
      <c r="RYE6"/>
      <c r="RYF6"/>
      <c r="RYG6"/>
      <c r="RYH6"/>
      <c r="RYI6"/>
      <c r="RYJ6"/>
      <c r="RYK6"/>
      <c r="RYL6"/>
      <c r="RYM6"/>
      <c r="RYN6"/>
      <c r="RYO6"/>
      <c r="RYP6"/>
      <c r="RYQ6"/>
      <c r="RYR6"/>
      <c r="RYS6"/>
      <c r="RYT6"/>
      <c r="RYU6"/>
      <c r="RYV6"/>
      <c r="RYW6"/>
      <c r="RYX6"/>
      <c r="RYY6"/>
      <c r="RYZ6"/>
      <c r="RZA6"/>
      <c r="RZB6"/>
      <c r="RZC6"/>
      <c r="RZD6"/>
      <c r="RZE6"/>
      <c r="RZF6"/>
      <c r="RZG6"/>
      <c r="RZH6"/>
      <c r="RZI6"/>
      <c r="RZJ6"/>
      <c r="RZK6"/>
      <c r="RZL6"/>
      <c r="RZM6"/>
      <c r="RZN6"/>
      <c r="RZO6"/>
      <c r="RZP6"/>
      <c r="RZQ6"/>
      <c r="RZR6"/>
      <c r="RZS6"/>
      <c r="RZT6"/>
      <c r="RZU6"/>
      <c r="RZV6"/>
      <c r="RZW6"/>
      <c r="RZX6"/>
      <c r="RZY6"/>
      <c r="RZZ6"/>
      <c r="SAA6"/>
      <c r="SAB6"/>
      <c r="SAC6"/>
      <c r="SAD6"/>
      <c r="SAE6"/>
      <c r="SAF6"/>
      <c r="SAG6"/>
      <c r="SAH6"/>
      <c r="SAI6"/>
      <c r="SAJ6"/>
      <c r="SAK6"/>
      <c r="SAL6"/>
      <c r="SAM6"/>
      <c r="SAN6"/>
      <c r="SAO6"/>
      <c r="SAP6"/>
      <c r="SAQ6"/>
      <c r="SAR6"/>
      <c r="SAS6"/>
      <c r="SAT6"/>
      <c r="SAU6"/>
      <c r="SAV6"/>
      <c r="SAW6"/>
      <c r="SAX6"/>
      <c r="SAY6"/>
      <c r="SAZ6"/>
      <c r="SBA6"/>
      <c r="SBB6"/>
      <c r="SBC6"/>
      <c r="SBD6"/>
      <c r="SBE6"/>
      <c r="SBF6"/>
      <c r="SBG6"/>
      <c r="SBH6"/>
      <c r="SBI6"/>
      <c r="SBJ6"/>
      <c r="SBK6"/>
      <c r="SBL6"/>
      <c r="SBM6"/>
      <c r="SBN6"/>
      <c r="SBO6"/>
      <c r="SBP6"/>
      <c r="SBQ6"/>
      <c r="SBR6"/>
      <c r="SBS6"/>
      <c r="SBT6"/>
      <c r="SBU6"/>
      <c r="SBV6"/>
      <c r="SBW6"/>
      <c r="SBX6"/>
      <c r="SBY6"/>
      <c r="SBZ6"/>
      <c r="SCA6"/>
      <c r="SCB6"/>
      <c r="SCC6"/>
      <c r="SCD6"/>
      <c r="SCE6"/>
      <c r="SCF6"/>
      <c r="SCG6"/>
      <c r="SCH6"/>
      <c r="SCI6"/>
      <c r="SCJ6"/>
      <c r="SCK6"/>
      <c r="SCL6"/>
      <c r="SCM6"/>
      <c r="SCN6"/>
      <c r="SCO6"/>
      <c r="SCP6"/>
      <c r="SCQ6"/>
      <c r="SCR6"/>
      <c r="SCS6"/>
      <c r="SCT6"/>
      <c r="SCU6"/>
      <c r="SCV6"/>
      <c r="SCW6"/>
      <c r="SCX6"/>
      <c r="SCY6"/>
      <c r="SCZ6"/>
      <c r="SDA6"/>
      <c r="SDB6"/>
      <c r="SDC6"/>
      <c r="SDD6"/>
      <c r="SDE6"/>
      <c r="SDF6"/>
      <c r="SDG6"/>
      <c r="SDH6"/>
      <c r="SDI6"/>
      <c r="SDJ6"/>
      <c r="SDK6"/>
      <c r="SDL6"/>
      <c r="SDM6"/>
      <c r="SDN6"/>
      <c r="SDO6"/>
      <c r="SDP6"/>
      <c r="SDQ6"/>
      <c r="SDR6"/>
      <c r="SDS6"/>
      <c r="SDT6"/>
      <c r="SDU6"/>
      <c r="SDV6"/>
      <c r="SDW6"/>
      <c r="SDX6"/>
      <c r="SDY6"/>
      <c r="SDZ6"/>
      <c r="SEA6"/>
      <c r="SEB6"/>
      <c r="SEC6"/>
      <c r="SED6"/>
      <c r="SEE6"/>
      <c r="SEF6"/>
      <c r="SEG6"/>
      <c r="SEH6"/>
      <c r="SEI6"/>
      <c r="SEJ6"/>
      <c r="SEK6"/>
      <c r="SEL6"/>
      <c r="SEM6"/>
      <c r="SEN6"/>
      <c r="SEO6"/>
      <c r="SEP6"/>
      <c r="SEQ6"/>
      <c r="SER6"/>
      <c r="SES6"/>
      <c r="SET6"/>
      <c r="SEU6"/>
      <c r="SEV6"/>
      <c r="SEW6"/>
      <c r="SEX6"/>
      <c r="SEY6"/>
      <c r="SEZ6"/>
      <c r="SFA6"/>
      <c r="SFB6"/>
      <c r="SFC6"/>
      <c r="SFD6"/>
      <c r="SFE6"/>
      <c r="SFF6"/>
      <c r="SFG6"/>
      <c r="SFH6"/>
      <c r="SFI6"/>
      <c r="SFJ6"/>
      <c r="SFK6"/>
      <c r="SFL6"/>
      <c r="SFM6"/>
      <c r="SFN6"/>
      <c r="SFO6"/>
      <c r="SFP6"/>
      <c r="SFQ6"/>
      <c r="SFR6"/>
      <c r="SFS6"/>
      <c r="SFT6"/>
      <c r="SFU6"/>
      <c r="SFV6"/>
      <c r="SFW6"/>
      <c r="SFX6"/>
      <c r="SFY6"/>
      <c r="SFZ6"/>
      <c r="SGA6"/>
      <c r="SGB6"/>
      <c r="SGC6"/>
      <c r="SGD6"/>
      <c r="SGE6"/>
      <c r="SGF6"/>
      <c r="SGG6"/>
      <c r="SGH6"/>
      <c r="SGI6"/>
      <c r="SGJ6"/>
      <c r="SGK6"/>
      <c r="SGL6"/>
      <c r="SGM6"/>
      <c r="SGN6"/>
      <c r="SGO6"/>
      <c r="SGP6"/>
      <c r="SGQ6"/>
      <c r="SGR6"/>
      <c r="SGS6"/>
      <c r="SGT6"/>
      <c r="SGU6"/>
      <c r="SGV6"/>
      <c r="SGW6"/>
      <c r="SGX6"/>
      <c r="SGY6"/>
      <c r="SGZ6"/>
      <c r="SHA6"/>
      <c r="SHB6"/>
      <c r="SHC6"/>
      <c r="SHD6"/>
      <c r="SHE6"/>
      <c r="SHF6"/>
      <c r="SHG6"/>
      <c r="SHH6"/>
      <c r="SHI6"/>
      <c r="SHJ6"/>
      <c r="SHK6"/>
      <c r="SHL6"/>
      <c r="SHM6"/>
      <c r="SHN6"/>
      <c r="SHO6"/>
      <c r="SHP6"/>
      <c r="SHQ6"/>
      <c r="SHR6"/>
      <c r="SHS6"/>
      <c r="SHT6"/>
      <c r="SHU6"/>
      <c r="SHV6"/>
      <c r="SHW6"/>
      <c r="SHX6"/>
      <c r="SHY6"/>
      <c r="SHZ6"/>
      <c r="SIA6"/>
      <c r="SIB6"/>
      <c r="SIC6"/>
      <c r="SID6"/>
      <c r="SIE6"/>
      <c r="SIF6"/>
      <c r="SIG6"/>
      <c r="SIH6"/>
      <c r="SII6"/>
      <c r="SIJ6"/>
      <c r="SIK6"/>
      <c r="SIL6"/>
      <c r="SIM6"/>
      <c r="SIN6"/>
      <c r="SIO6"/>
      <c r="SIP6"/>
      <c r="SIQ6"/>
      <c r="SIR6"/>
      <c r="SIS6"/>
      <c r="SIT6"/>
      <c r="SIU6"/>
      <c r="SIV6"/>
      <c r="SIW6"/>
      <c r="SIX6"/>
      <c r="SIY6"/>
      <c r="SIZ6"/>
      <c r="SJA6"/>
      <c r="SJB6"/>
      <c r="SJC6"/>
      <c r="SJD6"/>
      <c r="SJE6"/>
      <c r="SJF6"/>
      <c r="SJG6"/>
      <c r="SJH6"/>
      <c r="SJI6"/>
      <c r="SJJ6"/>
      <c r="SJK6"/>
      <c r="SJL6"/>
      <c r="SJM6"/>
      <c r="SJN6"/>
      <c r="SJO6"/>
      <c r="SJP6"/>
      <c r="SJQ6"/>
      <c r="SJR6"/>
      <c r="SJS6"/>
      <c r="SJT6"/>
      <c r="SJU6"/>
      <c r="SJV6"/>
      <c r="SJW6"/>
      <c r="SJX6"/>
      <c r="SJY6"/>
      <c r="SJZ6"/>
      <c r="SKA6"/>
      <c r="SKB6"/>
      <c r="SKC6"/>
      <c r="SKD6"/>
      <c r="SKE6"/>
      <c r="SKF6"/>
      <c r="SKG6"/>
      <c r="SKH6"/>
      <c r="SKI6"/>
      <c r="SKJ6"/>
      <c r="SKK6"/>
      <c r="SKL6"/>
      <c r="SKM6"/>
      <c r="SKN6"/>
      <c r="SKO6"/>
      <c r="SKP6"/>
      <c r="SKQ6"/>
      <c r="SKR6"/>
      <c r="SKS6"/>
      <c r="SKT6"/>
      <c r="SKU6"/>
      <c r="SKV6"/>
      <c r="SKW6"/>
      <c r="SKX6"/>
      <c r="SKY6"/>
      <c r="SKZ6"/>
      <c r="SLA6"/>
      <c r="SLB6"/>
      <c r="SLC6"/>
      <c r="SLD6"/>
      <c r="SLE6"/>
      <c r="SLF6"/>
      <c r="SLG6"/>
      <c r="SLH6"/>
      <c r="SLI6"/>
      <c r="SLJ6"/>
      <c r="SLK6"/>
      <c r="SLL6"/>
      <c r="SLM6"/>
      <c r="SLN6"/>
      <c r="SLO6"/>
      <c r="SLP6"/>
      <c r="SLQ6"/>
      <c r="SLR6"/>
      <c r="SLS6"/>
      <c r="SLT6"/>
      <c r="SLU6"/>
      <c r="SLV6"/>
      <c r="SLW6"/>
      <c r="SLX6"/>
      <c r="SLY6"/>
      <c r="SLZ6"/>
      <c r="SMA6"/>
      <c r="SMB6"/>
      <c r="SMC6"/>
      <c r="SMD6"/>
      <c r="SME6"/>
      <c r="SMF6"/>
      <c r="SMG6"/>
      <c r="SMH6"/>
      <c r="SMI6"/>
      <c r="SMJ6"/>
      <c r="SMK6"/>
      <c r="SML6"/>
      <c r="SMM6"/>
      <c r="SMN6"/>
      <c r="SMO6"/>
      <c r="SMP6"/>
      <c r="SMQ6"/>
      <c r="SMR6"/>
      <c r="SMS6"/>
      <c r="SMT6"/>
      <c r="SMU6"/>
      <c r="SMV6"/>
      <c r="SMW6"/>
      <c r="SMX6"/>
      <c r="SMY6"/>
      <c r="SMZ6"/>
      <c r="SNA6"/>
      <c r="SNB6"/>
      <c r="SNC6"/>
      <c r="SND6"/>
      <c r="SNE6"/>
      <c r="SNF6"/>
      <c r="SNG6"/>
      <c r="SNH6"/>
      <c r="SNI6"/>
      <c r="SNJ6"/>
      <c r="SNK6"/>
      <c r="SNL6"/>
      <c r="SNM6"/>
      <c r="SNN6"/>
      <c r="SNO6"/>
      <c r="SNP6"/>
      <c r="SNQ6"/>
      <c r="SNR6"/>
      <c r="SNS6"/>
      <c r="SNT6"/>
      <c r="SNU6"/>
      <c r="SNV6"/>
      <c r="SNW6"/>
      <c r="SNX6"/>
      <c r="SNY6"/>
      <c r="SNZ6"/>
      <c r="SOA6"/>
      <c r="SOB6"/>
      <c r="SOC6"/>
      <c r="SOD6"/>
      <c r="SOE6"/>
      <c r="SOF6"/>
      <c r="SOG6"/>
      <c r="SOH6"/>
      <c r="SOI6"/>
      <c r="SOJ6"/>
      <c r="SOK6"/>
      <c r="SOL6"/>
      <c r="SOM6"/>
      <c r="SON6"/>
      <c r="SOO6"/>
      <c r="SOP6"/>
      <c r="SOQ6"/>
      <c r="SOR6"/>
      <c r="SOS6"/>
      <c r="SOT6"/>
      <c r="SOU6"/>
      <c r="SOV6"/>
      <c r="SOW6"/>
      <c r="SOX6"/>
      <c r="SOY6"/>
      <c r="SOZ6"/>
      <c r="SPA6"/>
      <c r="SPB6"/>
      <c r="SPC6"/>
      <c r="SPD6"/>
      <c r="SPE6"/>
      <c r="SPF6"/>
      <c r="SPG6"/>
      <c r="SPH6"/>
      <c r="SPI6"/>
      <c r="SPJ6"/>
      <c r="SPK6"/>
      <c r="SPL6"/>
      <c r="SPM6"/>
      <c r="SPN6"/>
      <c r="SPO6"/>
      <c r="SPP6"/>
      <c r="SPQ6"/>
      <c r="SPR6"/>
      <c r="SPS6"/>
      <c r="SPT6"/>
      <c r="SPU6"/>
      <c r="SPV6"/>
      <c r="SPW6"/>
      <c r="SPX6"/>
      <c r="SPY6"/>
      <c r="SPZ6"/>
      <c r="SQA6"/>
      <c r="SQB6"/>
      <c r="SQC6"/>
      <c r="SQD6"/>
      <c r="SQE6"/>
      <c r="SQF6"/>
      <c r="SQG6"/>
      <c r="SQH6"/>
      <c r="SQI6"/>
      <c r="SQJ6"/>
      <c r="SQK6"/>
      <c r="SQL6"/>
      <c r="SQM6"/>
      <c r="SQN6"/>
      <c r="SQO6"/>
      <c r="SQP6"/>
      <c r="SQQ6"/>
      <c r="SQR6"/>
      <c r="SQS6"/>
      <c r="SQT6"/>
      <c r="SQU6"/>
      <c r="SQV6"/>
      <c r="SQW6"/>
      <c r="SQX6"/>
      <c r="SQY6"/>
      <c r="SQZ6"/>
      <c r="SRA6"/>
      <c r="SRB6"/>
      <c r="SRC6"/>
      <c r="SRD6"/>
      <c r="SRE6"/>
      <c r="SRF6"/>
      <c r="SRG6"/>
      <c r="SRH6"/>
      <c r="SRI6"/>
      <c r="SRJ6"/>
      <c r="SRK6"/>
      <c r="SRL6"/>
      <c r="SRM6"/>
      <c r="SRN6"/>
      <c r="SRO6"/>
      <c r="SRP6"/>
      <c r="SRQ6"/>
      <c r="SRR6"/>
      <c r="SRS6"/>
      <c r="SRT6"/>
      <c r="SRU6"/>
      <c r="SRV6"/>
      <c r="SRW6"/>
      <c r="SRX6"/>
      <c r="SRY6"/>
      <c r="SRZ6"/>
      <c r="SSA6"/>
      <c r="SSB6"/>
      <c r="SSC6"/>
      <c r="SSD6"/>
      <c r="SSE6"/>
      <c r="SSF6"/>
      <c r="SSG6"/>
      <c r="SSH6"/>
      <c r="SSI6"/>
      <c r="SSJ6"/>
      <c r="SSK6"/>
      <c r="SSL6"/>
      <c r="SSM6"/>
      <c r="SSN6"/>
      <c r="SSO6"/>
      <c r="SSP6"/>
      <c r="SSQ6"/>
      <c r="SSR6"/>
      <c r="SSS6"/>
      <c r="SST6"/>
      <c r="SSU6"/>
      <c r="SSV6"/>
      <c r="SSW6"/>
      <c r="SSX6"/>
      <c r="SSY6"/>
      <c r="SSZ6"/>
      <c r="STA6"/>
      <c r="STB6"/>
      <c r="STC6"/>
      <c r="STD6"/>
      <c r="STE6"/>
      <c r="STF6"/>
      <c r="STG6"/>
      <c r="STH6"/>
      <c r="STI6"/>
      <c r="STJ6"/>
      <c r="STK6"/>
      <c r="STL6"/>
      <c r="STM6"/>
      <c r="STN6"/>
      <c r="STO6"/>
      <c r="STP6"/>
      <c r="STQ6"/>
      <c r="STR6"/>
      <c r="STS6"/>
      <c r="STT6"/>
      <c r="STU6"/>
      <c r="STV6"/>
      <c r="STW6"/>
      <c r="STX6"/>
      <c r="STY6"/>
      <c r="STZ6"/>
      <c r="SUA6"/>
      <c r="SUB6"/>
      <c r="SUC6"/>
      <c r="SUD6"/>
      <c r="SUE6"/>
      <c r="SUF6"/>
      <c r="SUG6"/>
      <c r="SUH6"/>
      <c r="SUI6"/>
      <c r="SUJ6"/>
      <c r="SUK6"/>
      <c r="SUL6"/>
      <c r="SUM6"/>
      <c r="SUN6"/>
      <c r="SUO6"/>
      <c r="SUP6"/>
      <c r="SUQ6"/>
      <c r="SUR6"/>
      <c r="SUS6"/>
      <c r="SUT6"/>
      <c r="SUU6"/>
      <c r="SUV6"/>
      <c r="SUW6"/>
      <c r="SUX6"/>
      <c r="SUY6"/>
      <c r="SUZ6"/>
      <c r="SVA6"/>
      <c r="SVB6"/>
      <c r="SVC6"/>
      <c r="SVD6"/>
      <c r="SVE6"/>
      <c r="SVF6"/>
      <c r="SVG6"/>
      <c r="SVH6"/>
      <c r="SVI6"/>
      <c r="SVJ6"/>
      <c r="SVK6"/>
      <c r="SVL6"/>
      <c r="SVM6"/>
      <c r="SVN6"/>
      <c r="SVO6"/>
      <c r="SVP6"/>
      <c r="SVQ6"/>
      <c r="SVR6"/>
      <c r="SVS6"/>
      <c r="SVT6"/>
      <c r="SVU6"/>
      <c r="SVV6"/>
      <c r="SVW6"/>
      <c r="SVX6"/>
      <c r="SVY6"/>
      <c r="SVZ6"/>
      <c r="SWA6"/>
      <c r="SWB6"/>
      <c r="SWC6"/>
      <c r="SWD6"/>
      <c r="SWE6"/>
      <c r="SWF6"/>
      <c r="SWG6"/>
      <c r="SWH6"/>
      <c r="SWI6"/>
      <c r="SWJ6"/>
      <c r="SWK6"/>
      <c r="SWL6"/>
      <c r="SWM6"/>
      <c r="SWN6"/>
      <c r="SWO6"/>
      <c r="SWP6"/>
      <c r="SWQ6"/>
      <c r="SWR6"/>
      <c r="SWS6"/>
      <c r="SWT6"/>
      <c r="SWU6"/>
      <c r="SWV6"/>
      <c r="SWW6"/>
      <c r="SWX6"/>
      <c r="SWY6"/>
      <c r="SWZ6"/>
      <c r="SXA6"/>
      <c r="SXB6"/>
      <c r="SXC6"/>
      <c r="SXD6"/>
      <c r="SXE6"/>
      <c r="SXF6"/>
      <c r="SXG6"/>
      <c r="SXH6"/>
      <c r="SXI6"/>
      <c r="SXJ6"/>
      <c r="SXK6"/>
      <c r="SXL6"/>
      <c r="SXM6"/>
      <c r="SXN6"/>
      <c r="SXO6"/>
      <c r="SXP6"/>
      <c r="SXQ6"/>
      <c r="SXR6"/>
      <c r="SXS6"/>
      <c r="SXT6"/>
      <c r="SXU6"/>
      <c r="SXV6"/>
      <c r="SXW6"/>
      <c r="SXX6"/>
      <c r="SXY6"/>
      <c r="SXZ6"/>
      <c r="SYA6"/>
      <c r="SYB6"/>
      <c r="SYC6"/>
      <c r="SYD6"/>
      <c r="SYE6"/>
      <c r="SYF6"/>
      <c r="SYG6"/>
      <c r="SYH6"/>
      <c r="SYI6"/>
      <c r="SYJ6"/>
      <c r="SYK6"/>
      <c r="SYL6"/>
      <c r="SYM6"/>
      <c r="SYN6"/>
      <c r="SYO6"/>
      <c r="SYP6"/>
      <c r="SYQ6"/>
      <c r="SYR6"/>
      <c r="SYS6"/>
      <c r="SYT6"/>
      <c r="SYU6"/>
      <c r="SYV6"/>
      <c r="SYW6"/>
      <c r="SYX6"/>
      <c r="SYY6"/>
      <c r="SYZ6"/>
      <c r="SZA6"/>
      <c r="SZB6"/>
      <c r="SZC6"/>
      <c r="SZD6"/>
      <c r="SZE6"/>
      <c r="SZF6"/>
      <c r="SZG6"/>
      <c r="SZH6"/>
      <c r="SZI6"/>
      <c r="SZJ6"/>
      <c r="SZK6"/>
      <c r="SZL6"/>
      <c r="SZM6"/>
      <c r="SZN6"/>
      <c r="SZO6"/>
      <c r="SZP6"/>
      <c r="SZQ6"/>
      <c r="SZR6"/>
      <c r="SZS6"/>
      <c r="SZT6"/>
      <c r="SZU6"/>
      <c r="SZV6"/>
      <c r="SZW6"/>
      <c r="SZX6"/>
      <c r="SZY6"/>
      <c r="SZZ6"/>
      <c r="TAA6"/>
      <c r="TAB6"/>
      <c r="TAC6"/>
      <c r="TAD6"/>
      <c r="TAE6"/>
      <c r="TAF6"/>
      <c r="TAG6"/>
      <c r="TAH6"/>
      <c r="TAI6"/>
      <c r="TAJ6"/>
      <c r="TAK6"/>
      <c r="TAL6"/>
      <c r="TAM6"/>
      <c r="TAN6"/>
      <c r="TAO6"/>
      <c r="TAP6"/>
      <c r="TAQ6"/>
      <c r="TAR6"/>
      <c r="TAS6"/>
      <c r="TAT6"/>
      <c r="TAU6"/>
      <c r="TAV6"/>
      <c r="TAW6"/>
      <c r="TAX6"/>
      <c r="TAY6"/>
      <c r="TAZ6"/>
      <c r="TBA6"/>
      <c r="TBB6"/>
      <c r="TBC6"/>
      <c r="TBD6"/>
      <c r="TBE6"/>
      <c r="TBF6"/>
      <c r="TBG6"/>
      <c r="TBH6"/>
      <c r="TBI6"/>
      <c r="TBJ6"/>
      <c r="TBK6"/>
      <c r="TBL6"/>
      <c r="TBM6"/>
      <c r="TBN6"/>
      <c r="TBO6"/>
      <c r="TBP6"/>
      <c r="TBQ6"/>
      <c r="TBR6"/>
      <c r="TBS6"/>
      <c r="TBT6"/>
      <c r="TBU6"/>
      <c r="TBV6"/>
      <c r="TBW6"/>
      <c r="TBX6"/>
      <c r="TBY6"/>
      <c r="TBZ6"/>
      <c r="TCA6"/>
      <c r="TCB6"/>
      <c r="TCC6"/>
      <c r="TCD6"/>
      <c r="TCE6"/>
      <c r="TCF6"/>
      <c r="TCG6"/>
      <c r="TCH6"/>
      <c r="TCI6"/>
      <c r="TCJ6"/>
      <c r="TCK6"/>
      <c r="TCL6"/>
      <c r="TCM6"/>
      <c r="TCN6"/>
      <c r="TCO6"/>
      <c r="TCP6"/>
      <c r="TCQ6"/>
      <c r="TCR6"/>
      <c r="TCS6"/>
      <c r="TCT6"/>
      <c r="TCU6"/>
      <c r="TCV6"/>
      <c r="TCW6"/>
      <c r="TCX6"/>
      <c r="TCY6"/>
      <c r="TCZ6"/>
      <c r="TDA6"/>
      <c r="TDB6"/>
      <c r="TDC6"/>
      <c r="TDD6"/>
      <c r="TDE6"/>
      <c r="TDF6"/>
      <c r="TDG6"/>
      <c r="TDH6"/>
      <c r="TDI6"/>
      <c r="TDJ6"/>
      <c r="TDK6"/>
      <c r="TDL6"/>
      <c r="TDM6"/>
      <c r="TDN6"/>
      <c r="TDO6"/>
      <c r="TDP6"/>
      <c r="TDQ6"/>
      <c r="TDR6"/>
      <c r="TDS6"/>
      <c r="TDT6"/>
      <c r="TDU6"/>
      <c r="TDV6"/>
      <c r="TDW6"/>
      <c r="TDX6"/>
      <c r="TDY6"/>
      <c r="TDZ6"/>
      <c r="TEA6"/>
      <c r="TEB6"/>
      <c r="TEC6"/>
      <c r="TED6"/>
      <c r="TEE6"/>
      <c r="TEF6"/>
      <c r="TEG6"/>
      <c r="TEH6"/>
      <c r="TEI6"/>
      <c r="TEJ6"/>
      <c r="TEK6"/>
      <c r="TEL6"/>
      <c r="TEM6"/>
      <c r="TEN6"/>
      <c r="TEO6"/>
      <c r="TEP6"/>
      <c r="TEQ6"/>
      <c r="TER6"/>
      <c r="TES6"/>
      <c r="TET6"/>
      <c r="TEU6"/>
      <c r="TEV6"/>
      <c r="TEW6"/>
      <c r="TEX6"/>
      <c r="TEY6"/>
      <c r="TEZ6"/>
      <c r="TFA6"/>
      <c r="TFB6"/>
      <c r="TFC6"/>
      <c r="TFD6"/>
      <c r="TFE6"/>
      <c r="TFF6"/>
      <c r="TFG6"/>
      <c r="TFH6"/>
      <c r="TFI6"/>
      <c r="TFJ6"/>
      <c r="TFK6"/>
      <c r="TFL6"/>
      <c r="TFM6"/>
      <c r="TFN6"/>
      <c r="TFO6"/>
      <c r="TFP6"/>
      <c r="TFQ6"/>
      <c r="TFR6"/>
      <c r="TFS6"/>
      <c r="TFT6"/>
      <c r="TFU6"/>
      <c r="TFV6"/>
      <c r="TFW6"/>
      <c r="TFX6"/>
      <c r="TFY6"/>
      <c r="TFZ6"/>
      <c r="TGA6"/>
      <c r="TGB6"/>
      <c r="TGC6"/>
      <c r="TGD6"/>
      <c r="TGE6"/>
      <c r="TGF6"/>
      <c r="TGG6"/>
      <c r="TGH6"/>
      <c r="TGI6"/>
      <c r="TGJ6"/>
      <c r="TGK6"/>
      <c r="TGL6"/>
      <c r="TGM6"/>
      <c r="TGN6"/>
      <c r="TGO6"/>
      <c r="TGP6"/>
      <c r="TGQ6"/>
      <c r="TGR6"/>
      <c r="TGS6"/>
      <c r="TGT6"/>
      <c r="TGU6"/>
      <c r="TGV6"/>
      <c r="TGW6"/>
      <c r="TGX6"/>
      <c r="TGY6"/>
      <c r="TGZ6"/>
      <c r="THA6"/>
      <c r="THB6"/>
      <c r="THC6"/>
      <c r="THD6"/>
      <c r="THE6"/>
      <c r="THF6"/>
      <c r="THG6"/>
      <c r="THH6"/>
      <c r="THI6"/>
      <c r="THJ6"/>
      <c r="THK6"/>
      <c r="THL6"/>
      <c r="THM6"/>
      <c r="THN6"/>
      <c r="THO6"/>
      <c r="THP6"/>
      <c r="THQ6"/>
      <c r="THR6"/>
      <c r="THS6"/>
      <c r="THT6"/>
      <c r="THU6"/>
      <c r="THV6"/>
      <c r="THW6"/>
      <c r="THX6"/>
      <c r="THY6"/>
      <c r="THZ6"/>
      <c r="TIA6"/>
      <c r="TIB6"/>
      <c r="TIC6"/>
      <c r="TID6"/>
      <c r="TIE6"/>
      <c r="TIF6"/>
      <c r="TIG6"/>
      <c r="TIH6"/>
      <c r="TII6"/>
      <c r="TIJ6"/>
      <c r="TIK6"/>
      <c r="TIL6"/>
      <c r="TIM6"/>
      <c r="TIN6"/>
      <c r="TIO6"/>
      <c r="TIP6"/>
      <c r="TIQ6"/>
      <c r="TIR6"/>
      <c r="TIS6"/>
      <c r="TIT6"/>
      <c r="TIU6"/>
      <c r="TIV6"/>
      <c r="TIW6"/>
      <c r="TIX6"/>
      <c r="TIY6"/>
      <c r="TIZ6"/>
      <c r="TJA6"/>
      <c r="TJB6"/>
      <c r="TJC6"/>
      <c r="TJD6"/>
      <c r="TJE6"/>
      <c r="TJF6"/>
      <c r="TJG6"/>
      <c r="TJH6"/>
      <c r="TJI6"/>
      <c r="TJJ6"/>
      <c r="TJK6"/>
      <c r="TJL6"/>
      <c r="TJM6"/>
      <c r="TJN6"/>
      <c r="TJO6"/>
      <c r="TJP6"/>
      <c r="TJQ6"/>
      <c r="TJR6"/>
      <c r="TJS6"/>
      <c r="TJT6"/>
      <c r="TJU6"/>
      <c r="TJV6"/>
      <c r="TJW6"/>
      <c r="TJX6"/>
      <c r="TJY6"/>
      <c r="TJZ6"/>
      <c r="TKA6"/>
      <c r="TKB6"/>
      <c r="TKC6"/>
      <c r="TKD6"/>
      <c r="TKE6"/>
      <c r="TKF6"/>
      <c r="TKG6"/>
      <c r="TKH6"/>
      <c r="TKI6"/>
      <c r="TKJ6"/>
      <c r="TKK6"/>
      <c r="TKL6"/>
      <c r="TKM6"/>
      <c r="TKN6"/>
      <c r="TKO6"/>
      <c r="TKP6"/>
      <c r="TKQ6"/>
      <c r="TKR6"/>
      <c r="TKS6"/>
      <c r="TKT6"/>
      <c r="TKU6"/>
      <c r="TKV6"/>
      <c r="TKW6"/>
      <c r="TKX6"/>
      <c r="TKY6"/>
      <c r="TKZ6"/>
      <c r="TLA6"/>
      <c r="TLB6"/>
      <c r="TLC6"/>
      <c r="TLD6"/>
      <c r="TLE6"/>
      <c r="TLF6"/>
      <c r="TLG6"/>
      <c r="TLH6"/>
      <c r="TLI6"/>
      <c r="TLJ6"/>
      <c r="TLK6"/>
      <c r="TLL6"/>
      <c r="TLM6"/>
      <c r="TLN6"/>
      <c r="TLO6"/>
      <c r="TLP6"/>
      <c r="TLQ6"/>
      <c r="TLR6"/>
      <c r="TLS6"/>
      <c r="TLT6"/>
      <c r="TLU6"/>
      <c r="TLV6"/>
      <c r="TLW6"/>
      <c r="TLX6"/>
      <c r="TLY6"/>
      <c r="TLZ6"/>
      <c r="TMA6"/>
      <c r="TMB6"/>
      <c r="TMC6"/>
      <c r="TMD6"/>
      <c r="TME6"/>
      <c r="TMF6"/>
      <c r="TMG6"/>
      <c r="TMH6"/>
      <c r="TMI6"/>
      <c r="TMJ6"/>
      <c r="TMK6"/>
      <c r="TML6"/>
      <c r="TMM6"/>
      <c r="TMN6"/>
      <c r="TMO6"/>
      <c r="TMP6"/>
      <c r="TMQ6"/>
      <c r="TMR6"/>
      <c r="TMS6"/>
      <c r="TMT6"/>
      <c r="TMU6"/>
      <c r="TMV6"/>
      <c r="TMW6"/>
      <c r="TMX6"/>
      <c r="TMY6"/>
      <c r="TMZ6"/>
      <c r="TNA6"/>
      <c r="TNB6"/>
      <c r="TNC6"/>
      <c r="TND6"/>
      <c r="TNE6"/>
      <c r="TNF6"/>
      <c r="TNG6"/>
      <c r="TNH6"/>
      <c r="TNI6"/>
      <c r="TNJ6"/>
      <c r="TNK6"/>
      <c r="TNL6"/>
      <c r="TNM6"/>
      <c r="TNN6"/>
      <c r="TNO6"/>
      <c r="TNP6"/>
      <c r="TNQ6"/>
      <c r="TNR6"/>
      <c r="TNS6"/>
      <c r="TNT6"/>
      <c r="TNU6"/>
      <c r="TNV6"/>
      <c r="TNW6"/>
      <c r="TNX6"/>
      <c r="TNY6"/>
      <c r="TNZ6"/>
      <c r="TOA6"/>
      <c r="TOB6"/>
      <c r="TOC6"/>
      <c r="TOD6"/>
      <c r="TOE6"/>
      <c r="TOF6"/>
      <c r="TOG6"/>
      <c r="TOH6"/>
      <c r="TOI6"/>
      <c r="TOJ6"/>
      <c r="TOK6"/>
      <c r="TOL6"/>
      <c r="TOM6"/>
      <c r="TON6"/>
      <c r="TOO6"/>
      <c r="TOP6"/>
      <c r="TOQ6"/>
      <c r="TOR6"/>
      <c r="TOS6"/>
      <c r="TOT6"/>
      <c r="TOU6"/>
      <c r="TOV6"/>
      <c r="TOW6"/>
      <c r="TOX6"/>
      <c r="TOY6"/>
      <c r="TOZ6"/>
      <c r="TPA6"/>
      <c r="TPB6"/>
      <c r="TPC6"/>
      <c r="TPD6"/>
      <c r="TPE6"/>
      <c r="TPF6"/>
      <c r="TPG6"/>
      <c r="TPH6"/>
      <c r="TPI6"/>
      <c r="TPJ6"/>
      <c r="TPK6"/>
      <c r="TPL6"/>
      <c r="TPM6"/>
      <c r="TPN6"/>
      <c r="TPO6"/>
      <c r="TPP6"/>
      <c r="TPQ6"/>
      <c r="TPR6"/>
      <c r="TPS6"/>
      <c r="TPT6"/>
      <c r="TPU6"/>
      <c r="TPV6"/>
      <c r="TPW6"/>
      <c r="TPX6"/>
      <c r="TPY6"/>
      <c r="TPZ6"/>
      <c r="TQA6"/>
      <c r="TQB6"/>
      <c r="TQC6"/>
      <c r="TQD6"/>
      <c r="TQE6"/>
      <c r="TQF6"/>
      <c r="TQG6"/>
      <c r="TQH6"/>
      <c r="TQI6"/>
      <c r="TQJ6"/>
      <c r="TQK6"/>
      <c r="TQL6"/>
      <c r="TQM6"/>
      <c r="TQN6"/>
      <c r="TQO6"/>
      <c r="TQP6"/>
      <c r="TQQ6"/>
      <c r="TQR6"/>
      <c r="TQS6"/>
      <c r="TQT6"/>
      <c r="TQU6"/>
      <c r="TQV6"/>
      <c r="TQW6"/>
      <c r="TQX6"/>
      <c r="TQY6"/>
      <c r="TQZ6"/>
      <c r="TRA6"/>
      <c r="TRB6"/>
      <c r="TRC6"/>
      <c r="TRD6"/>
      <c r="TRE6"/>
      <c r="TRF6"/>
      <c r="TRG6"/>
      <c r="TRH6"/>
      <c r="TRI6"/>
      <c r="TRJ6"/>
      <c r="TRK6"/>
      <c r="TRL6"/>
      <c r="TRM6"/>
      <c r="TRN6"/>
      <c r="TRO6"/>
      <c r="TRP6"/>
      <c r="TRQ6"/>
      <c r="TRR6"/>
      <c r="TRS6"/>
      <c r="TRT6"/>
      <c r="TRU6"/>
      <c r="TRV6"/>
      <c r="TRW6"/>
      <c r="TRX6"/>
      <c r="TRY6"/>
      <c r="TRZ6"/>
      <c r="TSA6"/>
      <c r="TSB6"/>
      <c r="TSC6"/>
      <c r="TSD6"/>
      <c r="TSE6"/>
      <c r="TSF6"/>
      <c r="TSG6"/>
      <c r="TSH6"/>
      <c r="TSI6"/>
      <c r="TSJ6"/>
      <c r="TSK6"/>
      <c r="TSL6"/>
      <c r="TSM6"/>
      <c r="TSN6"/>
      <c r="TSO6"/>
      <c r="TSP6"/>
      <c r="TSQ6"/>
      <c r="TSR6"/>
      <c r="TSS6"/>
      <c r="TST6"/>
      <c r="TSU6"/>
      <c r="TSV6"/>
      <c r="TSW6"/>
      <c r="TSX6"/>
      <c r="TSY6"/>
      <c r="TSZ6"/>
      <c r="TTA6"/>
      <c r="TTB6"/>
      <c r="TTC6"/>
      <c r="TTD6"/>
      <c r="TTE6"/>
      <c r="TTF6"/>
      <c r="TTG6"/>
      <c r="TTH6"/>
      <c r="TTI6"/>
      <c r="TTJ6"/>
      <c r="TTK6"/>
      <c r="TTL6"/>
      <c r="TTM6"/>
      <c r="TTN6"/>
      <c r="TTO6"/>
      <c r="TTP6"/>
      <c r="TTQ6"/>
      <c r="TTR6"/>
      <c r="TTS6"/>
      <c r="TTT6"/>
      <c r="TTU6"/>
      <c r="TTV6"/>
      <c r="TTW6"/>
      <c r="TTX6"/>
      <c r="TTY6"/>
      <c r="TTZ6"/>
      <c r="TUA6"/>
      <c r="TUB6"/>
      <c r="TUC6"/>
      <c r="TUD6"/>
      <c r="TUE6"/>
      <c r="TUF6"/>
      <c r="TUG6"/>
      <c r="TUH6"/>
      <c r="TUI6"/>
      <c r="TUJ6"/>
      <c r="TUK6"/>
      <c r="TUL6"/>
      <c r="TUM6"/>
      <c r="TUN6"/>
      <c r="TUO6"/>
      <c r="TUP6"/>
      <c r="TUQ6"/>
      <c r="TUR6"/>
      <c r="TUS6"/>
      <c r="TUT6"/>
      <c r="TUU6"/>
      <c r="TUV6"/>
      <c r="TUW6"/>
      <c r="TUX6"/>
      <c r="TUY6"/>
      <c r="TUZ6"/>
      <c r="TVA6"/>
      <c r="TVB6"/>
      <c r="TVC6"/>
      <c r="TVD6"/>
      <c r="TVE6"/>
      <c r="TVF6"/>
      <c r="TVG6"/>
      <c r="TVH6"/>
      <c r="TVI6"/>
      <c r="TVJ6"/>
      <c r="TVK6"/>
      <c r="TVL6"/>
      <c r="TVM6"/>
      <c r="TVN6"/>
      <c r="TVO6"/>
      <c r="TVP6"/>
      <c r="TVQ6"/>
      <c r="TVR6"/>
      <c r="TVS6"/>
      <c r="TVT6"/>
      <c r="TVU6"/>
      <c r="TVV6"/>
      <c r="TVW6"/>
      <c r="TVX6"/>
      <c r="TVY6"/>
      <c r="TVZ6"/>
      <c r="TWA6"/>
      <c r="TWB6"/>
      <c r="TWC6"/>
      <c r="TWD6"/>
      <c r="TWE6"/>
      <c r="TWF6"/>
      <c r="TWG6"/>
      <c r="TWH6"/>
      <c r="TWI6"/>
      <c r="TWJ6"/>
      <c r="TWK6"/>
      <c r="TWL6"/>
      <c r="TWM6"/>
      <c r="TWN6"/>
      <c r="TWO6"/>
      <c r="TWP6"/>
      <c r="TWQ6"/>
      <c r="TWR6"/>
      <c r="TWS6"/>
      <c r="TWT6"/>
      <c r="TWU6"/>
      <c r="TWV6"/>
      <c r="TWW6"/>
      <c r="TWX6"/>
      <c r="TWY6"/>
      <c r="TWZ6"/>
      <c r="TXA6"/>
      <c r="TXB6"/>
      <c r="TXC6"/>
      <c r="TXD6"/>
      <c r="TXE6"/>
      <c r="TXF6"/>
      <c r="TXG6"/>
      <c r="TXH6"/>
      <c r="TXI6"/>
      <c r="TXJ6"/>
      <c r="TXK6"/>
      <c r="TXL6"/>
      <c r="TXM6"/>
      <c r="TXN6"/>
      <c r="TXO6"/>
      <c r="TXP6"/>
      <c r="TXQ6"/>
      <c r="TXR6"/>
      <c r="TXS6"/>
      <c r="TXT6"/>
      <c r="TXU6"/>
      <c r="TXV6"/>
      <c r="TXW6"/>
      <c r="TXX6"/>
      <c r="TXY6"/>
      <c r="TXZ6"/>
      <c r="TYA6"/>
      <c r="TYB6"/>
      <c r="TYC6"/>
      <c r="TYD6"/>
      <c r="TYE6"/>
      <c r="TYF6"/>
      <c r="TYG6"/>
      <c r="TYH6"/>
      <c r="TYI6"/>
      <c r="TYJ6"/>
      <c r="TYK6"/>
      <c r="TYL6"/>
      <c r="TYM6"/>
      <c r="TYN6"/>
      <c r="TYO6"/>
      <c r="TYP6"/>
      <c r="TYQ6"/>
      <c r="TYR6"/>
      <c r="TYS6"/>
      <c r="TYT6"/>
      <c r="TYU6"/>
      <c r="TYV6"/>
      <c r="TYW6"/>
      <c r="TYX6"/>
      <c r="TYY6"/>
      <c r="TYZ6"/>
      <c r="TZA6"/>
      <c r="TZB6"/>
      <c r="TZC6"/>
      <c r="TZD6"/>
      <c r="TZE6"/>
      <c r="TZF6"/>
      <c r="TZG6"/>
      <c r="TZH6"/>
      <c r="TZI6"/>
      <c r="TZJ6"/>
      <c r="TZK6"/>
      <c r="TZL6"/>
      <c r="TZM6"/>
      <c r="TZN6"/>
      <c r="TZO6"/>
      <c r="TZP6"/>
      <c r="TZQ6"/>
      <c r="TZR6"/>
      <c r="TZS6"/>
      <c r="TZT6"/>
      <c r="TZU6"/>
      <c r="TZV6"/>
      <c r="TZW6"/>
      <c r="TZX6"/>
      <c r="TZY6"/>
      <c r="TZZ6"/>
      <c r="UAA6"/>
      <c r="UAB6"/>
      <c r="UAC6"/>
      <c r="UAD6"/>
      <c r="UAE6"/>
      <c r="UAF6"/>
      <c r="UAG6"/>
      <c r="UAH6"/>
      <c r="UAI6"/>
      <c r="UAJ6"/>
      <c r="UAK6"/>
      <c r="UAL6"/>
      <c r="UAM6"/>
      <c r="UAN6"/>
      <c r="UAO6"/>
      <c r="UAP6"/>
      <c r="UAQ6"/>
      <c r="UAR6"/>
      <c r="UAS6"/>
      <c r="UAT6"/>
      <c r="UAU6"/>
      <c r="UAV6"/>
      <c r="UAW6"/>
      <c r="UAX6"/>
      <c r="UAY6"/>
      <c r="UAZ6"/>
      <c r="UBA6"/>
      <c r="UBB6"/>
      <c r="UBC6"/>
      <c r="UBD6"/>
      <c r="UBE6"/>
      <c r="UBF6"/>
      <c r="UBG6"/>
      <c r="UBH6"/>
      <c r="UBI6"/>
      <c r="UBJ6"/>
      <c r="UBK6"/>
      <c r="UBL6"/>
      <c r="UBM6"/>
      <c r="UBN6"/>
      <c r="UBO6"/>
      <c r="UBP6"/>
      <c r="UBQ6"/>
      <c r="UBR6"/>
      <c r="UBS6"/>
      <c r="UBT6"/>
      <c r="UBU6"/>
      <c r="UBV6"/>
      <c r="UBW6"/>
      <c r="UBX6"/>
      <c r="UBY6"/>
      <c r="UBZ6"/>
      <c r="UCA6"/>
      <c r="UCB6"/>
      <c r="UCC6"/>
      <c r="UCD6"/>
      <c r="UCE6"/>
      <c r="UCF6"/>
      <c r="UCG6"/>
      <c r="UCH6"/>
      <c r="UCI6"/>
      <c r="UCJ6"/>
      <c r="UCK6"/>
      <c r="UCL6"/>
      <c r="UCM6"/>
      <c r="UCN6"/>
      <c r="UCO6"/>
      <c r="UCP6"/>
      <c r="UCQ6"/>
      <c r="UCR6"/>
      <c r="UCS6"/>
      <c r="UCT6"/>
      <c r="UCU6"/>
      <c r="UCV6"/>
      <c r="UCW6"/>
      <c r="UCX6"/>
      <c r="UCY6"/>
      <c r="UCZ6"/>
      <c r="UDA6"/>
      <c r="UDB6"/>
      <c r="UDC6"/>
      <c r="UDD6"/>
      <c r="UDE6"/>
      <c r="UDF6"/>
      <c r="UDG6"/>
      <c r="UDH6"/>
      <c r="UDI6"/>
      <c r="UDJ6"/>
      <c r="UDK6"/>
      <c r="UDL6"/>
      <c r="UDM6"/>
      <c r="UDN6"/>
      <c r="UDO6"/>
      <c r="UDP6"/>
      <c r="UDQ6"/>
      <c r="UDR6"/>
      <c r="UDS6"/>
      <c r="UDT6"/>
      <c r="UDU6"/>
      <c r="UDV6"/>
      <c r="UDW6"/>
      <c r="UDX6"/>
      <c r="UDY6"/>
      <c r="UDZ6"/>
      <c r="UEA6"/>
      <c r="UEB6"/>
      <c r="UEC6"/>
      <c r="UED6"/>
      <c r="UEE6"/>
      <c r="UEF6"/>
      <c r="UEG6"/>
      <c r="UEH6"/>
      <c r="UEI6"/>
      <c r="UEJ6"/>
      <c r="UEK6"/>
      <c r="UEL6"/>
      <c r="UEM6"/>
      <c r="UEN6"/>
      <c r="UEO6"/>
      <c r="UEP6"/>
      <c r="UEQ6"/>
      <c r="UER6"/>
      <c r="UES6"/>
      <c r="UET6"/>
      <c r="UEU6"/>
      <c r="UEV6"/>
      <c r="UEW6"/>
      <c r="UEX6"/>
      <c r="UEY6"/>
      <c r="UEZ6"/>
      <c r="UFA6"/>
      <c r="UFB6"/>
      <c r="UFC6"/>
      <c r="UFD6"/>
      <c r="UFE6"/>
      <c r="UFF6"/>
      <c r="UFG6"/>
      <c r="UFH6"/>
      <c r="UFI6"/>
      <c r="UFJ6"/>
      <c r="UFK6"/>
      <c r="UFL6"/>
      <c r="UFM6"/>
      <c r="UFN6"/>
      <c r="UFO6"/>
      <c r="UFP6"/>
      <c r="UFQ6"/>
      <c r="UFR6"/>
      <c r="UFS6"/>
      <c r="UFT6"/>
      <c r="UFU6"/>
      <c r="UFV6"/>
      <c r="UFW6"/>
      <c r="UFX6"/>
      <c r="UFY6"/>
      <c r="UFZ6"/>
      <c r="UGA6"/>
      <c r="UGB6"/>
      <c r="UGC6"/>
      <c r="UGD6"/>
      <c r="UGE6"/>
      <c r="UGF6"/>
      <c r="UGG6"/>
      <c r="UGH6"/>
      <c r="UGI6"/>
      <c r="UGJ6"/>
      <c r="UGK6"/>
      <c r="UGL6"/>
      <c r="UGM6"/>
      <c r="UGN6"/>
      <c r="UGO6"/>
      <c r="UGP6"/>
      <c r="UGQ6"/>
      <c r="UGR6"/>
      <c r="UGS6"/>
      <c r="UGT6"/>
      <c r="UGU6"/>
      <c r="UGV6"/>
      <c r="UGW6"/>
      <c r="UGX6"/>
      <c r="UGY6"/>
      <c r="UGZ6"/>
      <c r="UHA6"/>
      <c r="UHB6"/>
      <c r="UHC6"/>
      <c r="UHD6"/>
      <c r="UHE6"/>
      <c r="UHF6"/>
      <c r="UHG6"/>
      <c r="UHH6"/>
      <c r="UHI6"/>
      <c r="UHJ6"/>
      <c r="UHK6"/>
      <c r="UHL6"/>
      <c r="UHM6"/>
      <c r="UHN6"/>
      <c r="UHO6"/>
      <c r="UHP6"/>
      <c r="UHQ6"/>
      <c r="UHR6"/>
      <c r="UHS6"/>
      <c r="UHT6"/>
      <c r="UHU6"/>
      <c r="UHV6"/>
      <c r="UHW6"/>
      <c r="UHX6"/>
      <c r="UHY6"/>
      <c r="UHZ6"/>
      <c r="UIA6"/>
      <c r="UIB6"/>
      <c r="UIC6"/>
      <c r="UID6"/>
      <c r="UIE6"/>
      <c r="UIF6"/>
      <c r="UIG6"/>
      <c r="UIH6"/>
      <c r="UII6"/>
      <c r="UIJ6"/>
      <c r="UIK6"/>
      <c r="UIL6"/>
      <c r="UIM6"/>
      <c r="UIN6"/>
      <c r="UIO6"/>
      <c r="UIP6"/>
      <c r="UIQ6"/>
      <c r="UIR6"/>
      <c r="UIS6"/>
      <c r="UIT6"/>
      <c r="UIU6"/>
      <c r="UIV6"/>
      <c r="UIW6"/>
      <c r="UIX6"/>
      <c r="UIY6"/>
      <c r="UIZ6"/>
      <c r="UJA6"/>
      <c r="UJB6"/>
      <c r="UJC6"/>
      <c r="UJD6"/>
      <c r="UJE6"/>
      <c r="UJF6"/>
      <c r="UJG6"/>
      <c r="UJH6"/>
      <c r="UJI6"/>
      <c r="UJJ6"/>
      <c r="UJK6"/>
      <c r="UJL6"/>
      <c r="UJM6"/>
      <c r="UJN6"/>
      <c r="UJO6"/>
      <c r="UJP6"/>
      <c r="UJQ6"/>
      <c r="UJR6"/>
      <c r="UJS6"/>
      <c r="UJT6"/>
      <c r="UJU6"/>
      <c r="UJV6"/>
      <c r="UJW6"/>
      <c r="UJX6"/>
      <c r="UJY6"/>
      <c r="UJZ6"/>
      <c r="UKA6"/>
      <c r="UKB6"/>
      <c r="UKC6"/>
      <c r="UKD6"/>
      <c r="UKE6"/>
      <c r="UKF6"/>
      <c r="UKG6"/>
      <c r="UKH6"/>
      <c r="UKI6"/>
      <c r="UKJ6"/>
      <c r="UKK6"/>
      <c r="UKL6"/>
      <c r="UKM6"/>
      <c r="UKN6"/>
      <c r="UKO6"/>
      <c r="UKP6"/>
      <c r="UKQ6"/>
      <c r="UKR6"/>
      <c r="UKS6"/>
      <c r="UKT6"/>
      <c r="UKU6"/>
      <c r="UKV6"/>
      <c r="UKW6"/>
      <c r="UKX6"/>
      <c r="UKY6"/>
      <c r="UKZ6"/>
      <c r="ULA6"/>
      <c r="ULB6"/>
      <c r="ULC6"/>
      <c r="ULD6"/>
      <c r="ULE6"/>
      <c r="ULF6"/>
      <c r="ULG6"/>
      <c r="ULH6"/>
      <c r="ULI6"/>
      <c r="ULJ6"/>
      <c r="ULK6"/>
      <c r="ULL6"/>
      <c r="ULM6"/>
      <c r="ULN6"/>
      <c r="ULO6"/>
      <c r="ULP6"/>
      <c r="ULQ6"/>
      <c r="ULR6"/>
      <c r="ULS6"/>
      <c r="ULT6"/>
      <c r="ULU6"/>
      <c r="ULV6"/>
      <c r="ULW6"/>
      <c r="ULX6"/>
      <c r="ULY6"/>
      <c r="ULZ6"/>
      <c r="UMA6"/>
      <c r="UMB6"/>
      <c r="UMC6"/>
      <c r="UMD6"/>
      <c r="UME6"/>
      <c r="UMF6"/>
      <c r="UMG6"/>
      <c r="UMH6"/>
      <c r="UMI6"/>
      <c r="UMJ6"/>
      <c r="UMK6"/>
      <c r="UML6"/>
      <c r="UMM6"/>
      <c r="UMN6"/>
      <c r="UMO6"/>
      <c r="UMP6"/>
      <c r="UMQ6"/>
      <c r="UMR6"/>
      <c r="UMS6"/>
      <c r="UMT6"/>
      <c r="UMU6"/>
      <c r="UMV6"/>
      <c r="UMW6"/>
      <c r="UMX6"/>
      <c r="UMY6"/>
      <c r="UMZ6"/>
      <c r="UNA6"/>
      <c r="UNB6"/>
      <c r="UNC6"/>
      <c r="UND6"/>
      <c r="UNE6"/>
      <c r="UNF6"/>
      <c r="UNG6"/>
      <c r="UNH6"/>
      <c r="UNI6"/>
      <c r="UNJ6"/>
      <c r="UNK6"/>
      <c r="UNL6"/>
      <c r="UNM6"/>
      <c r="UNN6"/>
      <c r="UNO6"/>
      <c r="UNP6"/>
      <c r="UNQ6"/>
      <c r="UNR6"/>
      <c r="UNS6"/>
      <c r="UNT6"/>
      <c r="UNU6"/>
      <c r="UNV6"/>
      <c r="UNW6"/>
      <c r="UNX6"/>
      <c r="UNY6"/>
      <c r="UNZ6"/>
      <c r="UOA6"/>
      <c r="UOB6"/>
      <c r="UOC6"/>
      <c r="UOD6"/>
      <c r="UOE6"/>
      <c r="UOF6"/>
      <c r="UOG6"/>
      <c r="UOH6"/>
      <c r="UOI6"/>
      <c r="UOJ6"/>
      <c r="UOK6"/>
      <c r="UOL6"/>
      <c r="UOM6"/>
      <c r="UON6"/>
      <c r="UOO6"/>
      <c r="UOP6"/>
      <c r="UOQ6"/>
      <c r="UOR6"/>
      <c r="UOS6"/>
      <c r="UOT6"/>
      <c r="UOU6"/>
      <c r="UOV6"/>
      <c r="UOW6"/>
      <c r="UOX6"/>
      <c r="UOY6"/>
      <c r="UOZ6"/>
      <c r="UPA6"/>
      <c r="UPB6"/>
      <c r="UPC6"/>
      <c r="UPD6"/>
      <c r="UPE6"/>
      <c r="UPF6"/>
      <c r="UPG6"/>
      <c r="UPH6"/>
      <c r="UPI6"/>
      <c r="UPJ6"/>
      <c r="UPK6"/>
      <c r="UPL6"/>
      <c r="UPM6"/>
      <c r="UPN6"/>
      <c r="UPO6"/>
      <c r="UPP6"/>
      <c r="UPQ6"/>
      <c r="UPR6"/>
      <c r="UPS6"/>
      <c r="UPT6"/>
      <c r="UPU6"/>
      <c r="UPV6"/>
      <c r="UPW6"/>
      <c r="UPX6"/>
      <c r="UPY6"/>
      <c r="UPZ6"/>
      <c r="UQA6"/>
      <c r="UQB6"/>
      <c r="UQC6"/>
      <c r="UQD6"/>
      <c r="UQE6"/>
      <c r="UQF6"/>
      <c r="UQG6"/>
      <c r="UQH6"/>
      <c r="UQI6"/>
      <c r="UQJ6"/>
      <c r="UQK6"/>
      <c r="UQL6"/>
      <c r="UQM6"/>
      <c r="UQN6"/>
      <c r="UQO6"/>
      <c r="UQP6"/>
      <c r="UQQ6"/>
      <c r="UQR6"/>
      <c r="UQS6"/>
      <c r="UQT6"/>
      <c r="UQU6"/>
      <c r="UQV6"/>
      <c r="UQW6"/>
      <c r="UQX6"/>
      <c r="UQY6"/>
      <c r="UQZ6"/>
      <c r="URA6"/>
      <c r="URB6"/>
      <c r="URC6"/>
      <c r="URD6"/>
      <c r="URE6"/>
      <c r="URF6"/>
      <c r="URG6"/>
      <c r="URH6"/>
      <c r="URI6"/>
      <c r="URJ6"/>
      <c r="URK6"/>
      <c r="URL6"/>
      <c r="URM6"/>
      <c r="URN6"/>
      <c r="URO6"/>
      <c r="URP6"/>
      <c r="URQ6"/>
      <c r="URR6"/>
      <c r="URS6"/>
      <c r="URT6"/>
      <c r="URU6"/>
      <c r="URV6"/>
      <c r="URW6"/>
      <c r="URX6"/>
      <c r="URY6"/>
      <c r="URZ6"/>
      <c r="USA6"/>
      <c r="USB6"/>
      <c r="USC6"/>
      <c r="USD6"/>
      <c r="USE6"/>
      <c r="USF6"/>
      <c r="USG6"/>
      <c r="USH6"/>
      <c r="USI6"/>
      <c r="USJ6"/>
      <c r="USK6"/>
      <c r="USL6"/>
      <c r="USM6"/>
      <c r="USN6"/>
      <c r="USO6"/>
      <c r="USP6"/>
      <c r="USQ6"/>
      <c r="USR6"/>
      <c r="USS6"/>
      <c r="UST6"/>
      <c r="USU6"/>
      <c r="USV6"/>
      <c r="USW6"/>
      <c r="USX6"/>
      <c r="USY6"/>
      <c r="USZ6"/>
      <c r="UTA6"/>
      <c r="UTB6"/>
      <c r="UTC6"/>
      <c r="UTD6"/>
      <c r="UTE6"/>
      <c r="UTF6"/>
      <c r="UTG6"/>
      <c r="UTH6"/>
      <c r="UTI6"/>
      <c r="UTJ6"/>
      <c r="UTK6"/>
      <c r="UTL6"/>
      <c r="UTM6"/>
      <c r="UTN6"/>
      <c r="UTO6"/>
      <c r="UTP6"/>
      <c r="UTQ6"/>
      <c r="UTR6"/>
      <c r="UTS6"/>
      <c r="UTT6"/>
      <c r="UTU6"/>
      <c r="UTV6"/>
      <c r="UTW6"/>
      <c r="UTX6"/>
      <c r="UTY6"/>
      <c r="UTZ6"/>
      <c r="UUA6"/>
      <c r="UUB6"/>
      <c r="UUC6"/>
      <c r="UUD6"/>
      <c r="UUE6"/>
      <c r="UUF6"/>
      <c r="UUG6"/>
      <c r="UUH6"/>
      <c r="UUI6"/>
      <c r="UUJ6"/>
      <c r="UUK6"/>
      <c r="UUL6"/>
      <c r="UUM6"/>
      <c r="UUN6"/>
      <c r="UUO6"/>
      <c r="UUP6"/>
      <c r="UUQ6"/>
      <c r="UUR6"/>
      <c r="UUS6"/>
      <c r="UUT6"/>
      <c r="UUU6"/>
      <c r="UUV6"/>
      <c r="UUW6"/>
      <c r="UUX6"/>
      <c r="UUY6"/>
      <c r="UUZ6"/>
      <c r="UVA6"/>
      <c r="UVB6"/>
      <c r="UVC6"/>
      <c r="UVD6"/>
      <c r="UVE6"/>
      <c r="UVF6"/>
      <c r="UVG6"/>
      <c r="UVH6"/>
      <c r="UVI6"/>
      <c r="UVJ6"/>
      <c r="UVK6"/>
      <c r="UVL6"/>
      <c r="UVM6"/>
      <c r="UVN6"/>
      <c r="UVO6"/>
      <c r="UVP6"/>
      <c r="UVQ6"/>
      <c r="UVR6"/>
      <c r="UVS6"/>
      <c r="UVT6"/>
      <c r="UVU6"/>
      <c r="UVV6"/>
      <c r="UVW6"/>
      <c r="UVX6"/>
      <c r="UVY6"/>
      <c r="UVZ6"/>
      <c r="UWA6"/>
      <c r="UWB6"/>
      <c r="UWC6"/>
      <c r="UWD6"/>
      <c r="UWE6"/>
      <c r="UWF6"/>
      <c r="UWG6"/>
      <c r="UWH6"/>
      <c r="UWI6"/>
      <c r="UWJ6"/>
      <c r="UWK6"/>
      <c r="UWL6"/>
      <c r="UWM6"/>
      <c r="UWN6"/>
      <c r="UWO6"/>
      <c r="UWP6"/>
      <c r="UWQ6"/>
      <c r="UWR6"/>
      <c r="UWS6"/>
      <c r="UWT6"/>
      <c r="UWU6"/>
      <c r="UWV6"/>
      <c r="UWW6"/>
      <c r="UWX6"/>
      <c r="UWY6"/>
      <c r="UWZ6"/>
      <c r="UXA6"/>
      <c r="UXB6"/>
      <c r="UXC6"/>
      <c r="UXD6"/>
      <c r="UXE6"/>
      <c r="UXF6"/>
      <c r="UXG6"/>
      <c r="UXH6"/>
      <c r="UXI6"/>
      <c r="UXJ6"/>
      <c r="UXK6"/>
      <c r="UXL6"/>
      <c r="UXM6"/>
      <c r="UXN6"/>
      <c r="UXO6"/>
      <c r="UXP6"/>
      <c r="UXQ6"/>
      <c r="UXR6"/>
      <c r="UXS6"/>
      <c r="UXT6"/>
      <c r="UXU6"/>
      <c r="UXV6"/>
      <c r="UXW6"/>
      <c r="UXX6"/>
      <c r="UXY6"/>
      <c r="UXZ6"/>
      <c r="UYA6"/>
      <c r="UYB6"/>
      <c r="UYC6"/>
      <c r="UYD6"/>
      <c r="UYE6"/>
      <c r="UYF6"/>
      <c r="UYG6"/>
      <c r="UYH6"/>
      <c r="UYI6"/>
      <c r="UYJ6"/>
      <c r="UYK6"/>
      <c r="UYL6"/>
      <c r="UYM6"/>
      <c r="UYN6"/>
      <c r="UYO6"/>
      <c r="UYP6"/>
      <c r="UYQ6"/>
      <c r="UYR6"/>
      <c r="UYS6"/>
      <c r="UYT6"/>
      <c r="UYU6"/>
      <c r="UYV6"/>
      <c r="UYW6"/>
      <c r="UYX6"/>
      <c r="UYY6"/>
      <c r="UYZ6"/>
      <c r="UZA6"/>
      <c r="UZB6"/>
      <c r="UZC6"/>
      <c r="UZD6"/>
      <c r="UZE6"/>
      <c r="UZF6"/>
      <c r="UZG6"/>
      <c r="UZH6"/>
      <c r="UZI6"/>
      <c r="UZJ6"/>
      <c r="UZK6"/>
      <c r="UZL6"/>
      <c r="UZM6"/>
      <c r="UZN6"/>
      <c r="UZO6"/>
      <c r="UZP6"/>
      <c r="UZQ6"/>
      <c r="UZR6"/>
      <c r="UZS6"/>
      <c r="UZT6"/>
      <c r="UZU6"/>
      <c r="UZV6"/>
      <c r="UZW6"/>
      <c r="UZX6"/>
      <c r="UZY6"/>
      <c r="UZZ6"/>
      <c r="VAA6"/>
      <c r="VAB6"/>
      <c r="VAC6"/>
      <c r="VAD6"/>
      <c r="VAE6"/>
      <c r="VAF6"/>
      <c r="VAG6"/>
      <c r="VAH6"/>
      <c r="VAI6"/>
      <c r="VAJ6"/>
      <c r="VAK6"/>
      <c r="VAL6"/>
      <c r="VAM6"/>
      <c r="VAN6"/>
      <c r="VAO6"/>
      <c r="VAP6"/>
      <c r="VAQ6"/>
      <c r="VAR6"/>
      <c r="VAS6"/>
      <c r="VAT6"/>
      <c r="VAU6"/>
      <c r="VAV6"/>
      <c r="VAW6"/>
      <c r="VAX6"/>
      <c r="VAY6"/>
      <c r="VAZ6"/>
      <c r="VBA6"/>
      <c r="VBB6"/>
      <c r="VBC6"/>
      <c r="VBD6"/>
      <c r="VBE6"/>
      <c r="VBF6"/>
      <c r="VBG6"/>
      <c r="VBH6"/>
      <c r="VBI6"/>
      <c r="VBJ6"/>
      <c r="VBK6"/>
      <c r="VBL6"/>
      <c r="VBM6"/>
      <c r="VBN6"/>
      <c r="VBO6"/>
      <c r="VBP6"/>
      <c r="VBQ6"/>
      <c r="VBR6"/>
      <c r="VBS6"/>
      <c r="VBT6"/>
      <c r="VBU6"/>
      <c r="VBV6"/>
      <c r="VBW6"/>
      <c r="VBX6"/>
      <c r="VBY6"/>
      <c r="VBZ6"/>
      <c r="VCA6"/>
      <c r="VCB6"/>
      <c r="VCC6"/>
      <c r="VCD6"/>
      <c r="VCE6"/>
      <c r="VCF6"/>
      <c r="VCG6"/>
      <c r="VCH6"/>
      <c r="VCI6"/>
      <c r="VCJ6"/>
      <c r="VCK6"/>
      <c r="VCL6"/>
      <c r="VCM6"/>
      <c r="VCN6"/>
      <c r="VCO6"/>
      <c r="VCP6"/>
      <c r="VCQ6"/>
      <c r="VCR6"/>
      <c r="VCS6"/>
      <c r="VCT6"/>
      <c r="VCU6"/>
      <c r="VCV6"/>
      <c r="VCW6"/>
      <c r="VCX6"/>
      <c r="VCY6"/>
      <c r="VCZ6"/>
      <c r="VDA6"/>
      <c r="VDB6"/>
      <c r="VDC6"/>
      <c r="VDD6"/>
      <c r="VDE6"/>
      <c r="VDF6"/>
      <c r="VDG6"/>
      <c r="VDH6"/>
      <c r="VDI6"/>
      <c r="VDJ6"/>
      <c r="VDK6"/>
      <c r="VDL6"/>
      <c r="VDM6"/>
      <c r="VDN6"/>
      <c r="VDO6"/>
      <c r="VDP6"/>
      <c r="VDQ6"/>
      <c r="VDR6"/>
      <c r="VDS6"/>
      <c r="VDT6"/>
      <c r="VDU6"/>
      <c r="VDV6"/>
      <c r="VDW6"/>
      <c r="VDX6"/>
      <c r="VDY6"/>
      <c r="VDZ6"/>
      <c r="VEA6"/>
      <c r="VEB6"/>
      <c r="VEC6"/>
      <c r="VED6"/>
      <c r="VEE6"/>
      <c r="VEF6"/>
      <c r="VEG6"/>
      <c r="VEH6"/>
      <c r="VEI6"/>
      <c r="VEJ6"/>
      <c r="VEK6"/>
      <c r="VEL6"/>
      <c r="VEM6"/>
      <c r="VEN6"/>
      <c r="VEO6"/>
      <c r="VEP6"/>
      <c r="VEQ6"/>
      <c r="VER6"/>
      <c r="VES6"/>
      <c r="VET6"/>
      <c r="VEU6"/>
      <c r="VEV6"/>
      <c r="VEW6"/>
      <c r="VEX6"/>
      <c r="VEY6"/>
      <c r="VEZ6"/>
      <c r="VFA6"/>
      <c r="VFB6"/>
      <c r="VFC6"/>
      <c r="VFD6"/>
      <c r="VFE6"/>
      <c r="VFF6"/>
      <c r="VFG6"/>
      <c r="VFH6"/>
      <c r="VFI6"/>
      <c r="VFJ6"/>
      <c r="VFK6"/>
      <c r="VFL6"/>
      <c r="VFM6"/>
      <c r="VFN6"/>
      <c r="VFO6"/>
      <c r="VFP6"/>
      <c r="VFQ6"/>
      <c r="VFR6"/>
      <c r="VFS6"/>
      <c r="VFT6"/>
      <c r="VFU6"/>
      <c r="VFV6"/>
      <c r="VFW6"/>
      <c r="VFX6"/>
      <c r="VFY6"/>
      <c r="VFZ6"/>
      <c r="VGA6"/>
      <c r="VGB6"/>
      <c r="VGC6"/>
      <c r="VGD6"/>
      <c r="VGE6"/>
      <c r="VGF6"/>
      <c r="VGG6"/>
      <c r="VGH6"/>
      <c r="VGI6"/>
      <c r="VGJ6"/>
      <c r="VGK6"/>
      <c r="VGL6"/>
      <c r="VGM6"/>
      <c r="VGN6"/>
      <c r="VGO6"/>
      <c r="VGP6"/>
      <c r="VGQ6"/>
      <c r="VGR6"/>
      <c r="VGS6"/>
      <c r="VGT6"/>
      <c r="VGU6"/>
      <c r="VGV6"/>
      <c r="VGW6"/>
      <c r="VGX6"/>
      <c r="VGY6"/>
      <c r="VGZ6"/>
      <c r="VHA6"/>
      <c r="VHB6"/>
      <c r="VHC6"/>
      <c r="VHD6"/>
      <c r="VHE6"/>
      <c r="VHF6"/>
      <c r="VHG6"/>
      <c r="VHH6"/>
      <c r="VHI6"/>
      <c r="VHJ6"/>
      <c r="VHK6"/>
      <c r="VHL6"/>
      <c r="VHM6"/>
      <c r="VHN6"/>
      <c r="VHO6"/>
      <c r="VHP6"/>
      <c r="VHQ6"/>
      <c r="VHR6"/>
      <c r="VHS6"/>
      <c r="VHT6"/>
      <c r="VHU6"/>
      <c r="VHV6"/>
      <c r="VHW6"/>
      <c r="VHX6"/>
      <c r="VHY6"/>
      <c r="VHZ6"/>
      <c r="VIA6"/>
      <c r="VIB6"/>
      <c r="VIC6"/>
      <c r="VID6"/>
      <c r="VIE6"/>
      <c r="VIF6"/>
      <c r="VIG6"/>
      <c r="VIH6"/>
      <c r="VII6"/>
      <c r="VIJ6"/>
      <c r="VIK6"/>
      <c r="VIL6"/>
      <c r="VIM6"/>
      <c r="VIN6"/>
      <c r="VIO6"/>
      <c r="VIP6"/>
      <c r="VIQ6"/>
      <c r="VIR6"/>
      <c r="VIS6"/>
      <c r="VIT6"/>
      <c r="VIU6"/>
      <c r="VIV6"/>
      <c r="VIW6"/>
      <c r="VIX6"/>
      <c r="VIY6"/>
      <c r="VIZ6"/>
      <c r="VJA6"/>
      <c r="VJB6"/>
      <c r="VJC6"/>
      <c r="VJD6"/>
      <c r="VJE6"/>
      <c r="VJF6"/>
      <c r="VJG6"/>
      <c r="VJH6"/>
      <c r="VJI6"/>
      <c r="VJJ6"/>
      <c r="VJK6"/>
      <c r="VJL6"/>
      <c r="VJM6"/>
      <c r="VJN6"/>
      <c r="VJO6"/>
      <c r="VJP6"/>
      <c r="VJQ6"/>
      <c r="VJR6"/>
      <c r="VJS6"/>
      <c r="VJT6"/>
      <c r="VJU6"/>
      <c r="VJV6"/>
      <c r="VJW6"/>
      <c r="VJX6"/>
      <c r="VJY6"/>
      <c r="VJZ6"/>
      <c r="VKA6"/>
      <c r="VKB6"/>
      <c r="VKC6"/>
      <c r="VKD6"/>
      <c r="VKE6"/>
      <c r="VKF6"/>
      <c r="VKG6"/>
      <c r="VKH6"/>
      <c r="VKI6"/>
      <c r="VKJ6"/>
      <c r="VKK6"/>
      <c r="VKL6"/>
      <c r="VKM6"/>
      <c r="VKN6"/>
      <c r="VKO6"/>
      <c r="VKP6"/>
      <c r="VKQ6"/>
      <c r="VKR6"/>
      <c r="VKS6"/>
      <c r="VKT6"/>
      <c r="VKU6"/>
      <c r="VKV6"/>
      <c r="VKW6"/>
      <c r="VKX6"/>
      <c r="VKY6"/>
      <c r="VKZ6"/>
      <c r="VLA6"/>
      <c r="VLB6"/>
      <c r="VLC6"/>
      <c r="VLD6"/>
      <c r="VLE6"/>
      <c r="VLF6"/>
      <c r="VLG6"/>
      <c r="VLH6"/>
      <c r="VLI6"/>
      <c r="VLJ6"/>
      <c r="VLK6"/>
      <c r="VLL6"/>
      <c r="VLM6"/>
      <c r="VLN6"/>
      <c r="VLO6"/>
      <c r="VLP6"/>
      <c r="VLQ6"/>
      <c r="VLR6"/>
      <c r="VLS6"/>
      <c r="VLT6"/>
      <c r="VLU6"/>
      <c r="VLV6"/>
      <c r="VLW6"/>
      <c r="VLX6"/>
      <c r="VLY6"/>
      <c r="VLZ6"/>
      <c r="VMA6"/>
      <c r="VMB6"/>
      <c r="VMC6"/>
      <c r="VMD6"/>
      <c r="VME6"/>
      <c r="VMF6"/>
      <c r="VMG6"/>
      <c r="VMH6"/>
      <c r="VMI6"/>
      <c r="VMJ6"/>
      <c r="VMK6"/>
      <c r="VML6"/>
      <c r="VMM6"/>
      <c r="VMN6"/>
      <c r="VMO6"/>
      <c r="VMP6"/>
      <c r="VMQ6"/>
      <c r="VMR6"/>
      <c r="VMS6"/>
      <c r="VMT6"/>
      <c r="VMU6"/>
      <c r="VMV6"/>
      <c r="VMW6"/>
      <c r="VMX6"/>
      <c r="VMY6"/>
      <c r="VMZ6"/>
      <c r="VNA6"/>
      <c r="VNB6"/>
      <c r="VNC6"/>
      <c r="VND6"/>
      <c r="VNE6"/>
      <c r="VNF6"/>
      <c r="VNG6"/>
      <c r="VNH6"/>
      <c r="VNI6"/>
      <c r="VNJ6"/>
      <c r="VNK6"/>
      <c r="VNL6"/>
      <c r="VNM6"/>
      <c r="VNN6"/>
      <c r="VNO6"/>
      <c r="VNP6"/>
      <c r="VNQ6"/>
      <c r="VNR6"/>
      <c r="VNS6"/>
      <c r="VNT6"/>
      <c r="VNU6"/>
      <c r="VNV6"/>
      <c r="VNW6"/>
      <c r="VNX6"/>
      <c r="VNY6"/>
      <c r="VNZ6"/>
      <c r="VOA6"/>
      <c r="VOB6"/>
      <c r="VOC6"/>
      <c r="VOD6"/>
      <c r="VOE6"/>
      <c r="VOF6"/>
      <c r="VOG6"/>
      <c r="VOH6"/>
      <c r="VOI6"/>
      <c r="VOJ6"/>
      <c r="VOK6"/>
      <c r="VOL6"/>
      <c r="VOM6"/>
      <c r="VON6"/>
      <c r="VOO6"/>
      <c r="VOP6"/>
      <c r="VOQ6"/>
      <c r="VOR6"/>
      <c r="VOS6"/>
      <c r="VOT6"/>
      <c r="VOU6"/>
      <c r="VOV6"/>
      <c r="VOW6"/>
      <c r="VOX6"/>
      <c r="VOY6"/>
      <c r="VOZ6"/>
      <c r="VPA6"/>
      <c r="VPB6"/>
      <c r="VPC6"/>
      <c r="VPD6"/>
      <c r="VPE6"/>
      <c r="VPF6"/>
      <c r="VPG6"/>
      <c r="VPH6"/>
      <c r="VPI6"/>
      <c r="VPJ6"/>
      <c r="VPK6"/>
      <c r="VPL6"/>
      <c r="VPM6"/>
      <c r="VPN6"/>
      <c r="VPO6"/>
      <c r="VPP6"/>
      <c r="VPQ6"/>
      <c r="VPR6"/>
      <c r="VPS6"/>
      <c r="VPT6"/>
      <c r="VPU6"/>
      <c r="VPV6"/>
      <c r="VPW6"/>
      <c r="VPX6"/>
      <c r="VPY6"/>
      <c r="VPZ6"/>
      <c r="VQA6"/>
      <c r="VQB6"/>
      <c r="VQC6"/>
      <c r="VQD6"/>
      <c r="VQE6"/>
      <c r="VQF6"/>
      <c r="VQG6"/>
      <c r="VQH6"/>
      <c r="VQI6"/>
      <c r="VQJ6"/>
      <c r="VQK6"/>
      <c r="VQL6"/>
      <c r="VQM6"/>
      <c r="VQN6"/>
      <c r="VQO6"/>
      <c r="VQP6"/>
      <c r="VQQ6"/>
      <c r="VQR6"/>
      <c r="VQS6"/>
      <c r="VQT6"/>
      <c r="VQU6"/>
      <c r="VQV6"/>
      <c r="VQW6"/>
      <c r="VQX6"/>
      <c r="VQY6"/>
      <c r="VQZ6"/>
      <c r="VRA6"/>
      <c r="VRB6"/>
      <c r="VRC6"/>
      <c r="VRD6"/>
      <c r="VRE6"/>
      <c r="VRF6"/>
      <c r="VRG6"/>
      <c r="VRH6"/>
      <c r="VRI6"/>
      <c r="VRJ6"/>
      <c r="VRK6"/>
      <c r="VRL6"/>
      <c r="VRM6"/>
      <c r="VRN6"/>
      <c r="VRO6"/>
      <c r="VRP6"/>
      <c r="VRQ6"/>
      <c r="VRR6"/>
      <c r="VRS6"/>
      <c r="VRT6"/>
      <c r="VRU6"/>
      <c r="VRV6"/>
      <c r="VRW6"/>
      <c r="VRX6"/>
      <c r="VRY6"/>
      <c r="VRZ6"/>
      <c r="VSA6"/>
      <c r="VSB6"/>
      <c r="VSC6"/>
      <c r="VSD6"/>
      <c r="VSE6"/>
      <c r="VSF6"/>
      <c r="VSG6"/>
      <c r="VSH6"/>
      <c r="VSI6"/>
      <c r="VSJ6"/>
      <c r="VSK6"/>
      <c r="VSL6"/>
      <c r="VSM6"/>
      <c r="VSN6"/>
      <c r="VSO6"/>
      <c r="VSP6"/>
      <c r="VSQ6"/>
      <c r="VSR6"/>
      <c r="VSS6"/>
      <c r="VST6"/>
      <c r="VSU6"/>
      <c r="VSV6"/>
      <c r="VSW6"/>
      <c r="VSX6"/>
      <c r="VSY6"/>
      <c r="VSZ6"/>
      <c r="VTA6"/>
      <c r="VTB6"/>
      <c r="VTC6"/>
      <c r="VTD6"/>
      <c r="VTE6"/>
      <c r="VTF6"/>
      <c r="VTG6"/>
      <c r="VTH6"/>
      <c r="VTI6"/>
      <c r="VTJ6"/>
      <c r="VTK6"/>
      <c r="VTL6"/>
      <c r="VTM6"/>
      <c r="VTN6"/>
      <c r="VTO6"/>
      <c r="VTP6"/>
      <c r="VTQ6"/>
      <c r="VTR6"/>
      <c r="VTS6"/>
      <c r="VTT6"/>
      <c r="VTU6"/>
      <c r="VTV6"/>
      <c r="VTW6"/>
      <c r="VTX6"/>
      <c r="VTY6"/>
      <c r="VTZ6"/>
      <c r="VUA6"/>
      <c r="VUB6"/>
      <c r="VUC6"/>
      <c r="VUD6"/>
      <c r="VUE6"/>
      <c r="VUF6"/>
      <c r="VUG6"/>
      <c r="VUH6"/>
      <c r="VUI6"/>
      <c r="VUJ6"/>
      <c r="VUK6"/>
      <c r="VUL6"/>
      <c r="VUM6"/>
      <c r="VUN6"/>
      <c r="VUO6"/>
      <c r="VUP6"/>
      <c r="VUQ6"/>
      <c r="VUR6"/>
      <c r="VUS6"/>
      <c r="VUT6"/>
      <c r="VUU6"/>
      <c r="VUV6"/>
      <c r="VUW6"/>
      <c r="VUX6"/>
      <c r="VUY6"/>
      <c r="VUZ6"/>
      <c r="VVA6"/>
      <c r="VVB6"/>
      <c r="VVC6"/>
      <c r="VVD6"/>
      <c r="VVE6"/>
      <c r="VVF6"/>
      <c r="VVG6"/>
      <c r="VVH6"/>
      <c r="VVI6"/>
      <c r="VVJ6"/>
      <c r="VVK6"/>
      <c r="VVL6"/>
      <c r="VVM6"/>
      <c r="VVN6"/>
      <c r="VVO6"/>
      <c r="VVP6"/>
      <c r="VVQ6"/>
      <c r="VVR6"/>
      <c r="VVS6"/>
      <c r="VVT6"/>
      <c r="VVU6"/>
      <c r="VVV6"/>
      <c r="VVW6"/>
      <c r="VVX6"/>
      <c r="VVY6"/>
      <c r="VVZ6"/>
      <c r="VWA6"/>
      <c r="VWB6"/>
      <c r="VWC6"/>
      <c r="VWD6"/>
      <c r="VWE6"/>
      <c r="VWF6"/>
      <c r="VWG6"/>
      <c r="VWH6"/>
      <c r="VWI6"/>
      <c r="VWJ6"/>
      <c r="VWK6"/>
      <c r="VWL6"/>
      <c r="VWM6"/>
      <c r="VWN6"/>
      <c r="VWO6"/>
      <c r="VWP6"/>
      <c r="VWQ6"/>
      <c r="VWR6"/>
      <c r="VWS6"/>
      <c r="VWT6"/>
      <c r="VWU6"/>
      <c r="VWV6"/>
      <c r="VWW6"/>
      <c r="VWX6"/>
      <c r="VWY6"/>
      <c r="VWZ6"/>
      <c r="VXA6"/>
      <c r="VXB6"/>
      <c r="VXC6"/>
      <c r="VXD6"/>
      <c r="VXE6"/>
      <c r="VXF6"/>
      <c r="VXG6"/>
      <c r="VXH6"/>
      <c r="VXI6"/>
      <c r="VXJ6"/>
      <c r="VXK6"/>
      <c r="VXL6"/>
      <c r="VXM6"/>
      <c r="VXN6"/>
      <c r="VXO6"/>
      <c r="VXP6"/>
      <c r="VXQ6"/>
      <c r="VXR6"/>
      <c r="VXS6"/>
      <c r="VXT6"/>
      <c r="VXU6"/>
      <c r="VXV6"/>
      <c r="VXW6"/>
      <c r="VXX6"/>
      <c r="VXY6"/>
      <c r="VXZ6"/>
      <c r="VYA6"/>
      <c r="VYB6"/>
      <c r="VYC6"/>
      <c r="VYD6"/>
      <c r="VYE6"/>
      <c r="VYF6"/>
      <c r="VYG6"/>
      <c r="VYH6"/>
      <c r="VYI6"/>
      <c r="VYJ6"/>
      <c r="VYK6"/>
      <c r="VYL6"/>
      <c r="VYM6"/>
      <c r="VYN6"/>
      <c r="VYO6"/>
      <c r="VYP6"/>
      <c r="VYQ6"/>
      <c r="VYR6"/>
      <c r="VYS6"/>
      <c r="VYT6"/>
      <c r="VYU6"/>
      <c r="VYV6"/>
      <c r="VYW6"/>
      <c r="VYX6"/>
      <c r="VYY6"/>
      <c r="VYZ6"/>
      <c r="VZA6"/>
      <c r="VZB6"/>
      <c r="VZC6"/>
      <c r="VZD6"/>
      <c r="VZE6"/>
      <c r="VZF6"/>
      <c r="VZG6"/>
      <c r="VZH6"/>
      <c r="VZI6"/>
      <c r="VZJ6"/>
      <c r="VZK6"/>
      <c r="VZL6"/>
      <c r="VZM6"/>
      <c r="VZN6"/>
      <c r="VZO6"/>
      <c r="VZP6"/>
      <c r="VZQ6"/>
      <c r="VZR6"/>
      <c r="VZS6"/>
      <c r="VZT6"/>
      <c r="VZU6"/>
      <c r="VZV6"/>
      <c r="VZW6"/>
      <c r="VZX6"/>
      <c r="VZY6"/>
      <c r="VZZ6"/>
      <c r="WAA6"/>
      <c r="WAB6"/>
      <c r="WAC6"/>
      <c r="WAD6"/>
      <c r="WAE6"/>
      <c r="WAF6"/>
      <c r="WAG6"/>
      <c r="WAH6"/>
      <c r="WAI6"/>
      <c r="WAJ6"/>
      <c r="WAK6"/>
      <c r="WAL6"/>
      <c r="WAM6"/>
      <c r="WAN6"/>
      <c r="WAO6"/>
      <c r="WAP6"/>
      <c r="WAQ6"/>
      <c r="WAR6"/>
      <c r="WAS6"/>
      <c r="WAT6"/>
      <c r="WAU6"/>
      <c r="WAV6"/>
      <c r="WAW6"/>
      <c r="WAX6"/>
      <c r="WAY6"/>
      <c r="WAZ6"/>
      <c r="WBA6"/>
      <c r="WBB6"/>
      <c r="WBC6"/>
      <c r="WBD6"/>
      <c r="WBE6"/>
      <c r="WBF6"/>
      <c r="WBG6"/>
      <c r="WBH6"/>
      <c r="WBI6"/>
      <c r="WBJ6"/>
      <c r="WBK6"/>
      <c r="WBL6"/>
      <c r="WBM6"/>
      <c r="WBN6"/>
      <c r="WBO6"/>
      <c r="WBP6"/>
      <c r="WBQ6"/>
      <c r="WBR6"/>
      <c r="WBS6"/>
      <c r="WBT6"/>
      <c r="WBU6"/>
      <c r="WBV6"/>
      <c r="WBW6"/>
      <c r="WBX6"/>
      <c r="WBY6"/>
      <c r="WBZ6"/>
      <c r="WCA6"/>
      <c r="WCB6"/>
      <c r="WCC6"/>
      <c r="WCD6"/>
      <c r="WCE6"/>
      <c r="WCF6"/>
      <c r="WCG6"/>
      <c r="WCH6"/>
      <c r="WCI6"/>
      <c r="WCJ6"/>
      <c r="WCK6"/>
      <c r="WCL6"/>
      <c r="WCM6"/>
      <c r="WCN6"/>
      <c r="WCO6"/>
      <c r="WCP6"/>
      <c r="WCQ6"/>
      <c r="WCR6"/>
      <c r="WCS6"/>
      <c r="WCT6"/>
      <c r="WCU6"/>
      <c r="WCV6"/>
      <c r="WCW6"/>
      <c r="WCX6"/>
      <c r="WCY6"/>
      <c r="WCZ6"/>
      <c r="WDA6"/>
      <c r="WDB6"/>
      <c r="WDC6"/>
      <c r="WDD6"/>
      <c r="WDE6"/>
      <c r="WDF6"/>
      <c r="WDG6"/>
      <c r="WDH6"/>
      <c r="WDI6"/>
      <c r="WDJ6"/>
      <c r="WDK6"/>
      <c r="WDL6"/>
      <c r="WDM6"/>
      <c r="WDN6"/>
      <c r="WDO6"/>
      <c r="WDP6"/>
      <c r="WDQ6"/>
      <c r="WDR6"/>
      <c r="WDS6"/>
      <c r="WDT6"/>
      <c r="WDU6"/>
      <c r="WDV6"/>
      <c r="WDW6"/>
      <c r="WDX6"/>
      <c r="WDY6"/>
      <c r="WDZ6"/>
      <c r="WEA6"/>
      <c r="WEB6"/>
      <c r="WEC6"/>
      <c r="WED6"/>
      <c r="WEE6"/>
      <c r="WEF6"/>
      <c r="WEG6"/>
      <c r="WEH6"/>
      <c r="WEI6"/>
      <c r="WEJ6"/>
      <c r="WEK6"/>
      <c r="WEL6"/>
      <c r="WEM6"/>
      <c r="WEN6"/>
      <c r="WEO6"/>
      <c r="WEP6"/>
      <c r="WEQ6"/>
      <c r="WER6"/>
      <c r="WES6"/>
      <c r="WET6"/>
      <c r="WEU6"/>
      <c r="WEV6"/>
      <c r="WEW6"/>
      <c r="WEX6"/>
      <c r="WEY6"/>
      <c r="WEZ6"/>
      <c r="WFA6"/>
      <c r="WFB6"/>
      <c r="WFC6"/>
      <c r="WFD6"/>
      <c r="WFE6"/>
      <c r="WFF6"/>
      <c r="WFG6"/>
      <c r="WFH6"/>
      <c r="WFI6"/>
      <c r="WFJ6"/>
      <c r="WFK6"/>
      <c r="WFL6"/>
      <c r="WFM6"/>
      <c r="WFN6"/>
      <c r="WFO6"/>
      <c r="WFP6"/>
      <c r="WFQ6"/>
      <c r="WFR6"/>
      <c r="WFS6"/>
      <c r="WFT6"/>
      <c r="WFU6"/>
      <c r="WFV6"/>
      <c r="WFW6"/>
      <c r="WFX6"/>
      <c r="WFY6"/>
      <c r="WFZ6"/>
      <c r="WGA6"/>
      <c r="WGB6"/>
      <c r="WGC6"/>
      <c r="WGD6"/>
      <c r="WGE6"/>
      <c r="WGF6"/>
      <c r="WGG6"/>
      <c r="WGH6"/>
      <c r="WGI6"/>
      <c r="WGJ6"/>
      <c r="WGK6"/>
      <c r="WGL6"/>
      <c r="WGM6"/>
      <c r="WGN6"/>
      <c r="WGO6"/>
      <c r="WGP6"/>
      <c r="WGQ6"/>
      <c r="WGR6"/>
      <c r="WGS6"/>
      <c r="WGT6"/>
      <c r="WGU6"/>
      <c r="WGV6"/>
      <c r="WGW6"/>
      <c r="WGX6"/>
      <c r="WGY6"/>
      <c r="WGZ6"/>
      <c r="WHA6"/>
      <c r="WHB6"/>
      <c r="WHC6"/>
      <c r="WHD6"/>
      <c r="WHE6"/>
      <c r="WHF6"/>
      <c r="WHG6"/>
      <c r="WHH6"/>
      <c r="WHI6"/>
      <c r="WHJ6"/>
      <c r="WHK6"/>
      <c r="WHL6"/>
      <c r="WHM6"/>
      <c r="WHN6"/>
      <c r="WHO6"/>
      <c r="WHP6"/>
      <c r="WHQ6"/>
      <c r="WHR6"/>
      <c r="WHS6"/>
      <c r="WHT6"/>
      <c r="WHU6"/>
      <c r="WHV6"/>
      <c r="WHW6"/>
      <c r="WHX6"/>
      <c r="WHY6"/>
      <c r="WHZ6"/>
      <c r="WIA6"/>
      <c r="WIB6"/>
      <c r="WIC6"/>
      <c r="WID6"/>
      <c r="WIE6"/>
      <c r="WIF6"/>
      <c r="WIG6"/>
      <c r="WIH6"/>
      <c r="WII6"/>
      <c r="WIJ6"/>
      <c r="WIK6"/>
      <c r="WIL6"/>
      <c r="WIM6"/>
      <c r="WIN6"/>
      <c r="WIO6"/>
      <c r="WIP6"/>
      <c r="WIQ6"/>
      <c r="WIR6"/>
      <c r="WIS6"/>
      <c r="WIT6"/>
      <c r="WIU6"/>
      <c r="WIV6"/>
      <c r="WIW6"/>
      <c r="WIX6"/>
      <c r="WIY6"/>
      <c r="WIZ6"/>
      <c r="WJA6"/>
      <c r="WJB6"/>
      <c r="WJC6"/>
      <c r="WJD6"/>
      <c r="WJE6"/>
      <c r="WJF6"/>
      <c r="WJG6"/>
      <c r="WJH6"/>
      <c r="WJI6"/>
      <c r="WJJ6"/>
      <c r="WJK6"/>
      <c r="WJL6"/>
      <c r="WJM6"/>
      <c r="WJN6"/>
      <c r="WJO6"/>
      <c r="WJP6"/>
      <c r="WJQ6"/>
      <c r="WJR6"/>
      <c r="WJS6"/>
      <c r="WJT6"/>
      <c r="WJU6"/>
      <c r="WJV6"/>
      <c r="WJW6"/>
      <c r="WJX6"/>
      <c r="WJY6"/>
      <c r="WJZ6"/>
      <c r="WKA6"/>
      <c r="WKB6"/>
      <c r="WKC6"/>
      <c r="WKD6"/>
      <c r="WKE6"/>
      <c r="WKF6"/>
      <c r="WKG6"/>
      <c r="WKH6"/>
      <c r="WKI6"/>
      <c r="WKJ6"/>
      <c r="WKK6"/>
      <c r="WKL6"/>
      <c r="WKM6"/>
      <c r="WKN6"/>
      <c r="WKO6"/>
      <c r="WKP6"/>
      <c r="WKQ6"/>
      <c r="WKR6"/>
      <c r="WKS6"/>
      <c r="WKT6"/>
      <c r="WKU6"/>
      <c r="WKV6"/>
      <c r="WKW6"/>
      <c r="WKX6"/>
      <c r="WKY6"/>
      <c r="WKZ6"/>
      <c r="WLA6"/>
      <c r="WLB6"/>
      <c r="WLC6"/>
      <c r="WLD6"/>
      <c r="WLE6"/>
      <c r="WLF6"/>
      <c r="WLG6"/>
      <c r="WLH6"/>
      <c r="WLI6"/>
      <c r="WLJ6"/>
      <c r="WLK6"/>
      <c r="WLL6"/>
      <c r="WLM6"/>
      <c r="WLN6"/>
      <c r="WLO6"/>
      <c r="WLP6"/>
      <c r="WLQ6"/>
      <c r="WLR6"/>
      <c r="WLS6"/>
      <c r="WLT6"/>
      <c r="WLU6"/>
      <c r="WLV6"/>
      <c r="WLW6"/>
      <c r="WLX6"/>
      <c r="WLY6"/>
      <c r="WLZ6"/>
      <c r="WMA6"/>
      <c r="WMB6"/>
      <c r="WMC6"/>
      <c r="WMD6"/>
      <c r="WME6"/>
      <c r="WMF6"/>
      <c r="WMG6"/>
      <c r="WMH6"/>
      <c r="WMI6"/>
      <c r="WMJ6"/>
      <c r="WMK6"/>
      <c r="WML6"/>
      <c r="WMM6"/>
      <c r="WMN6"/>
      <c r="WMO6"/>
      <c r="WMP6"/>
      <c r="WMQ6"/>
      <c r="WMR6"/>
      <c r="WMS6"/>
      <c r="WMT6"/>
      <c r="WMU6"/>
      <c r="WMV6"/>
      <c r="WMW6"/>
      <c r="WMX6"/>
      <c r="WMY6"/>
      <c r="WMZ6"/>
      <c r="WNA6"/>
      <c r="WNB6"/>
      <c r="WNC6"/>
      <c r="WND6"/>
      <c r="WNE6"/>
      <c r="WNF6"/>
      <c r="WNG6"/>
      <c r="WNH6"/>
      <c r="WNI6"/>
      <c r="WNJ6"/>
      <c r="WNK6"/>
      <c r="WNL6"/>
      <c r="WNM6"/>
      <c r="WNN6"/>
      <c r="WNO6"/>
      <c r="WNP6"/>
      <c r="WNQ6"/>
      <c r="WNR6"/>
      <c r="WNS6"/>
      <c r="WNT6"/>
      <c r="WNU6"/>
      <c r="WNV6"/>
      <c r="WNW6"/>
      <c r="WNX6"/>
      <c r="WNY6"/>
      <c r="WNZ6"/>
      <c r="WOA6"/>
      <c r="WOB6"/>
      <c r="WOC6"/>
      <c r="WOD6"/>
      <c r="WOE6"/>
      <c r="WOF6"/>
      <c r="WOG6"/>
      <c r="WOH6"/>
      <c r="WOI6"/>
      <c r="WOJ6"/>
      <c r="WOK6"/>
      <c r="WOL6"/>
      <c r="WOM6"/>
      <c r="WON6"/>
      <c r="WOO6"/>
      <c r="WOP6"/>
      <c r="WOQ6"/>
      <c r="WOR6"/>
      <c r="WOS6"/>
      <c r="WOT6"/>
      <c r="WOU6"/>
      <c r="WOV6"/>
      <c r="WOW6"/>
      <c r="WOX6"/>
      <c r="WOY6"/>
      <c r="WOZ6"/>
      <c r="WPA6"/>
      <c r="WPB6"/>
      <c r="WPC6"/>
      <c r="WPD6"/>
      <c r="WPE6"/>
      <c r="WPF6"/>
      <c r="WPG6"/>
      <c r="WPH6"/>
      <c r="WPI6"/>
      <c r="WPJ6"/>
      <c r="WPK6"/>
      <c r="WPL6"/>
      <c r="WPM6"/>
      <c r="WPN6"/>
      <c r="WPO6"/>
      <c r="WPP6"/>
      <c r="WPQ6"/>
      <c r="WPR6"/>
      <c r="WPS6"/>
      <c r="WPT6"/>
      <c r="WPU6"/>
      <c r="WPV6"/>
      <c r="WPW6"/>
      <c r="WPX6"/>
      <c r="WPY6"/>
      <c r="WPZ6"/>
      <c r="WQA6"/>
      <c r="WQB6"/>
      <c r="WQC6"/>
      <c r="WQD6"/>
      <c r="WQE6"/>
      <c r="WQF6"/>
      <c r="WQG6"/>
      <c r="WQH6"/>
      <c r="WQI6"/>
      <c r="WQJ6"/>
      <c r="WQK6"/>
      <c r="WQL6"/>
      <c r="WQM6"/>
      <c r="WQN6"/>
      <c r="WQO6"/>
      <c r="WQP6"/>
      <c r="WQQ6"/>
      <c r="WQR6"/>
      <c r="WQS6"/>
      <c r="WQT6"/>
      <c r="WQU6"/>
      <c r="WQV6"/>
      <c r="WQW6"/>
      <c r="WQX6"/>
      <c r="WQY6"/>
      <c r="WQZ6"/>
      <c r="WRA6"/>
      <c r="WRB6"/>
      <c r="WRC6"/>
      <c r="WRD6"/>
      <c r="WRE6"/>
      <c r="WRF6"/>
      <c r="WRG6"/>
      <c r="WRH6"/>
      <c r="WRI6"/>
      <c r="WRJ6"/>
      <c r="WRK6"/>
      <c r="WRL6"/>
      <c r="WRM6"/>
      <c r="WRN6"/>
      <c r="WRO6"/>
      <c r="WRP6"/>
      <c r="WRQ6"/>
      <c r="WRR6"/>
      <c r="WRS6"/>
      <c r="WRT6"/>
      <c r="WRU6"/>
      <c r="WRV6"/>
      <c r="WRW6"/>
      <c r="WRX6"/>
      <c r="WRY6"/>
      <c r="WRZ6"/>
      <c r="WSA6"/>
      <c r="WSB6"/>
      <c r="WSC6"/>
      <c r="WSD6"/>
      <c r="WSE6"/>
      <c r="WSF6"/>
      <c r="WSG6"/>
      <c r="WSH6"/>
      <c r="WSI6"/>
      <c r="WSJ6"/>
      <c r="WSK6"/>
      <c r="WSL6"/>
      <c r="WSM6"/>
      <c r="WSN6"/>
      <c r="WSO6"/>
      <c r="WSP6"/>
      <c r="WSQ6"/>
      <c r="WSR6"/>
      <c r="WSS6"/>
      <c r="WST6"/>
      <c r="WSU6"/>
      <c r="WSV6"/>
      <c r="WSW6"/>
      <c r="WSX6"/>
      <c r="WSY6"/>
      <c r="WSZ6"/>
      <c r="WTA6"/>
      <c r="WTB6"/>
      <c r="WTC6"/>
      <c r="WTD6"/>
      <c r="WTE6"/>
      <c r="WTF6"/>
      <c r="WTG6"/>
      <c r="WTH6"/>
      <c r="WTI6"/>
      <c r="WTJ6"/>
      <c r="WTK6"/>
      <c r="WTL6"/>
      <c r="WTM6"/>
      <c r="WTN6"/>
      <c r="WTO6"/>
      <c r="WTP6"/>
      <c r="WTQ6"/>
      <c r="WTR6"/>
      <c r="WTS6"/>
      <c r="WTT6"/>
      <c r="WTU6"/>
      <c r="WTV6"/>
      <c r="WTW6"/>
      <c r="WTX6"/>
      <c r="WTY6"/>
      <c r="WTZ6"/>
      <c r="WUA6"/>
      <c r="WUB6"/>
      <c r="WUC6"/>
      <c r="WUD6"/>
      <c r="WUE6"/>
      <c r="WUF6"/>
      <c r="WUG6"/>
      <c r="WUH6"/>
      <c r="WUI6"/>
      <c r="WUJ6"/>
      <c r="WUK6"/>
      <c r="WUL6"/>
      <c r="WUM6"/>
      <c r="WUN6"/>
      <c r="WUO6"/>
      <c r="WUP6"/>
      <c r="WUQ6"/>
      <c r="WUR6"/>
      <c r="WUS6"/>
      <c r="WUT6"/>
      <c r="WUU6"/>
      <c r="WUV6"/>
      <c r="WUW6"/>
      <c r="WUX6"/>
      <c r="WUY6"/>
      <c r="WUZ6"/>
      <c r="WVA6"/>
      <c r="WVB6"/>
      <c r="WVC6"/>
      <c r="WVD6"/>
      <c r="WVE6"/>
      <c r="WVF6"/>
      <c r="WVG6"/>
      <c r="WVH6"/>
      <c r="WVI6"/>
      <c r="WVJ6"/>
      <c r="WVK6"/>
      <c r="WVL6"/>
      <c r="WVM6"/>
      <c r="WVN6"/>
      <c r="WVO6"/>
      <c r="WVP6"/>
      <c r="WVQ6"/>
      <c r="WVR6"/>
      <c r="WVS6"/>
      <c r="WVT6"/>
      <c r="WVU6"/>
      <c r="WVV6"/>
      <c r="WVW6"/>
      <c r="WVX6"/>
      <c r="WVY6"/>
      <c r="WVZ6"/>
      <c r="WWA6"/>
      <c r="WWB6"/>
      <c r="WWC6"/>
      <c r="WWD6"/>
      <c r="WWE6"/>
      <c r="WWF6"/>
      <c r="WWG6"/>
      <c r="WWH6"/>
      <c r="WWI6"/>
      <c r="WWJ6"/>
      <c r="WWK6"/>
      <c r="WWL6"/>
      <c r="WWM6"/>
      <c r="WWN6"/>
      <c r="WWO6"/>
      <c r="WWP6"/>
      <c r="WWQ6"/>
      <c r="WWR6"/>
      <c r="WWS6"/>
      <c r="WWT6"/>
      <c r="WWU6"/>
      <c r="WWV6"/>
      <c r="WWW6"/>
      <c r="WWX6"/>
      <c r="WWY6"/>
      <c r="WWZ6"/>
      <c r="WXA6"/>
      <c r="WXB6"/>
      <c r="WXC6"/>
      <c r="WXD6"/>
      <c r="WXE6"/>
      <c r="WXF6"/>
      <c r="WXG6"/>
      <c r="WXH6"/>
      <c r="WXI6"/>
      <c r="WXJ6"/>
      <c r="WXK6"/>
      <c r="WXL6"/>
      <c r="WXM6"/>
      <c r="WXN6"/>
      <c r="WXO6"/>
      <c r="WXP6"/>
      <c r="WXQ6"/>
      <c r="WXR6"/>
      <c r="WXS6"/>
      <c r="WXT6"/>
      <c r="WXU6"/>
      <c r="WXV6"/>
      <c r="WXW6"/>
      <c r="WXX6"/>
      <c r="WXY6"/>
      <c r="WXZ6"/>
      <c r="WYA6"/>
      <c r="WYB6"/>
      <c r="WYC6"/>
      <c r="WYD6"/>
      <c r="WYE6"/>
      <c r="WYF6"/>
      <c r="WYG6"/>
      <c r="WYH6"/>
      <c r="WYI6"/>
      <c r="WYJ6"/>
      <c r="WYK6"/>
      <c r="WYL6"/>
      <c r="WYM6"/>
      <c r="WYN6"/>
      <c r="WYO6"/>
      <c r="WYP6"/>
      <c r="WYQ6"/>
      <c r="WYR6"/>
      <c r="WYS6"/>
      <c r="WYT6"/>
      <c r="WYU6"/>
      <c r="WYV6"/>
      <c r="WYW6"/>
      <c r="WYX6"/>
      <c r="WYY6"/>
      <c r="WYZ6"/>
      <c r="WZA6"/>
      <c r="WZB6"/>
      <c r="WZC6"/>
      <c r="WZD6"/>
      <c r="WZE6"/>
      <c r="WZF6"/>
      <c r="WZG6"/>
      <c r="WZH6"/>
      <c r="WZI6"/>
      <c r="WZJ6"/>
      <c r="WZK6"/>
      <c r="WZL6"/>
      <c r="WZM6"/>
      <c r="WZN6"/>
      <c r="WZO6"/>
      <c r="WZP6"/>
      <c r="WZQ6"/>
      <c r="WZR6"/>
      <c r="WZS6"/>
      <c r="WZT6"/>
      <c r="WZU6"/>
      <c r="WZV6"/>
      <c r="WZW6"/>
      <c r="WZX6"/>
      <c r="WZY6"/>
      <c r="WZZ6"/>
      <c r="XAA6"/>
      <c r="XAB6"/>
      <c r="XAC6"/>
      <c r="XAD6"/>
      <c r="XAE6"/>
      <c r="XAF6"/>
      <c r="XAG6"/>
      <c r="XAH6"/>
      <c r="XAI6"/>
      <c r="XAJ6"/>
      <c r="XAK6"/>
      <c r="XAL6"/>
      <c r="XAM6"/>
      <c r="XAN6"/>
      <c r="XAO6"/>
      <c r="XAP6"/>
      <c r="XAQ6"/>
      <c r="XAR6"/>
      <c r="XAS6"/>
      <c r="XAT6"/>
      <c r="XAU6"/>
      <c r="XAV6"/>
      <c r="XAW6"/>
      <c r="XAX6"/>
      <c r="XAY6"/>
      <c r="XAZ6"/>
      <c r="XBA6"/>
      <c r="XBB6"/>
      <c r="XBC6"/>
      <c r="XBD6"/>
      <c r="XBE6"/>
      <c r="XBF6"/>
      <c r="XBG6"/>
      <c r="XBH6"/>
      <c r="XBI6"/>
      <c r="XBJ6"/>
      <c r="XBK6"/>
      <c r="XBL6"/>
      <c r="XBM6"/>
      <c r="XBN6"/>
      <c r="XBO6"/>
      <c r="XBP6"/>
      <c r="XBQ6"/>
      <c r="XBR6"/>
      <c r="XBS6"/>
      <c r="XBT6"/>
      <c r="XBU6"/>
      <c r="XBV6"/>
      <c r="XBW6"/>
      <c r="XBX6"/>
      <c r="XBY6"/>
      <c r="XBZ6"/>
      <c r="XCA6"/>
      <c r="XCB6"/>
      <c r="XCC6"/>
      <c r="XCD6"/>
      <c r="XCE6"/>
      <c r="XCF6"/>
      <c r="XCG6"/>
      <c r="XCH6"/>
      <c r="XCI6"/>
      <c r="XCJ6"/>
      <c r="XCK6"/>
      <c r="XCL6"/>
      <c r="XCM6"/>
      <c r="XCN6"/>
      <c r="XCO6"/>
      <c r="XCP6"/>
      <c r="XCQ6"/>
      <c r="XCR6"/>
      <c r="XCS6"/>
      <c r="XCT6"/>
      <c r="XCU6"/>
      <c r="XCV6"/>
      <c r="XCW6"/>
      <c r="XCX6"/>
      <c r="XCY6"/>
      <c r="XCZ6"/>
      <c r="XDA6"/>
      <c r="XDB6"/>
      <c r="XDC6"/>
      <c r="XDD6"/>
      <c r="XDE6"/>
      <c r="XDF6"/>
      <c r="XDG6"/>
      <c r="XDH6"/>
      <c r="XDI6"/>
      <c r="XDJ6"/>
      <c r="XDK6"/>
      <c r="XDL6"/>
      <c r="XDM6"/>
      <c r="XDN6"/>
      <c r="XDO6"/>
      <c r="XDP6"/>
      <c r="XDQ6"/>
      <c r="XDR6"/>
      <c r="XDS6"/>
      <c r="XDT6"/>
      <c r="XDU6"/>
      <c r="XDV6"/>
      <c r="XDW6"/>
      <c r="XDX6"/>
      <c r="XDY6"/>
      <c r="XDZ6"/>
      <c r="XEA6"/>
      <c r="XEB6"/>
      <c r="XEC6"/>
      <c r="XED6"/>
      <c r="XEE6"/>
      <c r="XEF6"/>
      <c r="XEG6"/>
      <c r="XEH6"/>
      <c r="XEI6"/>
      <c r="XEJ6"/>
      <c r="XEK6"/>
      <c r="XEL6"/>
      <c r="XEM6"/>
      <c r="XEN6"/>
      <c r="XEO6"/>
      <c r="XEP6"/>
      <c r="XEQ6"/>
      <c r="XER6"/>
      <c r="XES6"/>
      <c r="XET6"/>
      <c r="XEU6"/>
      <c r="XEV6"/>
      <c r="XEW6"/>
      <c r="XEX6"/>
      <c r="XEY6"/>
      <c r="XEZ6"/>
      <c r="XFA6"/>
      <c r="XFB6"/>
      <c r="XFC6"/>
    </row>
    <row r="7" spans="2:16383" s="89" customFormat="1" ht="48" customHeight="1" x14ac:dyDescent="0.25">
      <c r="B7" s="90" t="s">
        <v>380</v>
      </c>
      <c r="C7" s="70"/>
      <c r="D7" s="190"/>
      <c r="E7" s="70"/>
      <c r="F7" s="70"/>
      <c r="G7" s="70"/>
      <c r="H7" s="70"/>
      <c r="I7" s="70"/>
      <c r="J7" s="70"/>
      <c r="K7" s="70"/>
      <c r="L7" s="70"/>
      <c r="M7" s="70"/>
      <c r="N7" s="70"/>
      <c r="O7" s="70"/>
      <c r="P7" s="70"/>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c r="IW7"/>
      <c r="IX7"/>
      <c r="IY7"/>
      <c r="IZ7"/>
      <c r="JA7"/>
      <c r="JB7"/>
      <c r="JC7"/>
      <c r="JD7"/>
      <c r="JE7"/>
      <c r="JF7"/>
      <c r="JG7"/>
      <c r="JH7"/>
      <c r="JI7"/>
      <c r="JJ7"/>
      <c r="JK7"/>
      <c r="JL7"/>
      <c r="JM7"/>
      <c r="JN7"/>
      <c r="JO7"/>
      <c r="JP7"/>
      <c r="JQ7"/>
      <c r="JR7"/>
      <c r="JS7"/>
      <c r="JT7"/>
      <c r="JU7"/>
      <c r="JV7"/>
      <c r="JW7"/>
      <c r="JX7"/>
      <c r="JY7"/>
      <c r="JZ7"/>
      <c r="KA7"/>
      <c r="KB7"/>
      <c r="KC7"/>
      <c r="KD7"/>
      <c r="KE7"/>
      <c r="KF7"/>
      <c r="KG7"/>
      <c r="KH7"/>
      <c r="KI7"/>
      <c r="KJ7"/>
      <c r="KK7"/>
      <c r="KL7"/>
      <c r="KM7"/>
      <c r="KN7"/>
      <c r="KO7"/>
      <c r="KP7"/>
      <c r="KQ7"/>
      <c r="KR7"/>
      <c r="KS7"/>
      <c r="KT7"/>
      <c r="KU7"/>
      <c r="KV7"/>
      <c r="KW7"/>
      <c r="KX7"/>
      <c r="KY7"/>
      <c r="KZ7"/>
      <c r="LA7"/>
      <c r="LB7"/>
      <c r="LC7"/>
      <c r="LD7"/>
      <c r="LE7"/>
      <c r="LF7"/>
      <c r="LG7"/>
      <c r="LH7"/>
      <c r="LI7"/>
      <c r="LJ7"/>
      <c r="LK7"/>
      <c r="LL7"/>
      <c r="LM7"/>
      <c r="LN7"/>
      <c r="LO7"/>
      <c r="LP7"/>
      <c r="LQ7"/>
      <c r="LR7"/>
      <c r="LS7"/>
      <c r="LT7"/>
      <c r="LU7"/>
      <c r="LV7"/>
      <c r="LW7"/>
      <c r="LX7"/>
      <c r="LY7"/>
      <c r="LZ7"/>
      <c r="MA7"/>
      <c r="MB7"/>
      <c r="MC7"/>
      <c r="MD7"/>
      <c r="ME7"/>
      <c r="MF7"/>
      <c r="MG7"/>
      <c r="MH7"/>
      <c r="MI7"/>
      <c r="MJ7"/>
      <c r="MK7"/>
      <c r="ML7"/>
      <c r="MM7"/>
      <c r="MN7"/>
      <c r="MO7"/>
      <c r="MP7"/>
      <c r="MQ7"/>
      <c r="MR7"/>
      <c r="MS7"/>
      <c r="MT7"/>
      <c r="MU7"/>
      <c r="MV7"/>
      <c r="MW7"/>
      <c r="MX7"/>
      <c r="MY7"/>
      <c r="MZ7"/>
      <c r="NA7"/>
      <c r="NB7"/>
      <c r="NC7"/>
      <c r="ND7"/>
      <c r="NE7"/>
      <c r="NF7"/>
      <c r="NG7"/>
      <c r="NH7"/>
      <c r="NI7"/>
      <c r="NJ7"/>
      <c r="NK7"/>
      <c r="NL7"/>
      <c r="NM7"/>
      <c r="NN7"/>
      <c r="NO7"/>
      <c r="NP7"/>
      <c r="NQ7"/>
      <c r="NR7"/>
      <c r="NS7"/>
      <c r="NT7"/>
      <c r="NU7"/>
      <c r="NV7"/>
      <c r="NW7"/>
      <c r="NX7"/>
      <c r="NY7"/>
      <c r="NZ7"/>
      <c r="OA7"/>
      <c r="OB7"/>
      <c r="OC7"/>
      <c r="OD7"/>
      <c r="OE7"/>
      <c r="OF7"/>
      <c r="OG7"/>
      <c r="OH7"/>
      <c r="OI7"/>
      <c r="OJ7"/>
      <c r="OK7"/>
      <c r="OL7"/>
      <c r="OM7"/>
      <c r="ON7"/>
      <c r="OO7"/>
      <c r="OP7"/>
      <c r="OQ7"/>
      <c r="OR7"/>
      <c r="OS7"/>
      <c r="OT7"/>
      <c r="OU7"/>
      <c r="OV7"/>
      <c r="OW7"/>
      <c r="OX7"/>
      <c r="OY7"/>
      <c r="OZ7"/>
      <c r="PA7"/>
      <c r="PB7"/>
      <c r="PC7"/>
      <c r="PD7"/>
      <c r="PE7"/>
      <c r="PF7"/>
      <c r="PG7"/>
      <c r="PH7"/>
      <c r="PI7"/>
      <c r="PJ7"/>
      <c r="PK7"/>
      <c r="PL7"/>
      <c r="PM7"/>
      <c r="PN7"/>
      <c r="PO7"/>
      <c r="PP7"/>
      <c r="PQ7"/>
      <c r="PR7"/>
      <c r="PS7"/>
      <c r="PT7"/>
      <c r="PU7"/>
      <c r="PV7"/>
      <c r="PW7"/>
      <c r="PX7"/>
      <c r="PY7"/>
      <c r="PZ7"/>
      <c r="QA7"/>
      <c r="QB7"/>
      <c r="QC7"/>
      <c r="QD7"/>
      <c r="QE7"/>
      <c r="QF7"/>
      <c r="QG7"/>
      <c r="QH7"/>
      <c r="QI7"/>
      <c r="QJ7"/>
      <c r="QK7"/>
      <c r="QL7"/>
      <c r="QM7"/>
      <c r="QN7"/>
      <c r="QO7"/>
      <c r="QP7"/>
      <c r="QQ7"/>
      <c r="QR7"/>
      <c r="QS7"/>
      <c r="QT7"/>
      <c r="QU7"/>
      <c r="QV7"/>
      <c r="QW7"/>
      <c r="QX7"/>
      <c r="QY7"/>
      <c r="QZ7"/>
      <c r="RA7"/>
      <c r="RB7"/>
      <c r="RC7"/>
      <c r="RD7"/>
      <c r="RE7"/>
      <c r="RF7"/>
      <c r="RG7"/>
      <c r="RH7"/>
      <c r="RI7"/>
      <c r="RJ7"/>
      <c r="RK7"/>
      <c r="RL7"/>
      <c r="RM7"/>
      <c r="RN7"/>
      <c r="RO7"/>
      <c r="RP7"/>
      <c r="RQ7"/>
      <c r="RR7"/>
      <c r="RS7"/>
      <c r="RT7"/>
      <c r="RU7"/>
      <c r="RV7"/>
      <c r="RW7"/>
      <c r="RX7"/>
      <c r="RY7"/>
      <c r="RZ7"/>
      <c r="SA7"/>
      <c r="SB7"/>
      <c r="SC7"/>
      <c r="SD7"/>
      <c r="SE7"/>
      <c r="SF7"/>
      <c r="SG7"/>
      <c r="SH7"/>
      <c r="SI7"/>
      <c r="SJ7"/>
      <c r="SK7"/>
      <c r="SL7"/>
      <c r="SM7"/>
      <c r="SN7"/>
      <c r="SO7"/>
      <c r="SP7"/>
      <c r="SQ7"/>
      <c r="SR7"/>
      <c r="SS7"/>
      <c r="ST7"/>
      <c r="SU7"/>
      <c r="SV7"/>
      <c r="SW7"/>
      <c r="SX7"/>
      <c r="SY7"/>
      <c r="SZ7"/>
      <c r="TA7"/>
      <c r="TB7"/>
      <c r="TC7"/>
      <c r="TD7"/>
      <c r="TE7"/>
      <c r="TF7"/>
      <c r="TG7"/>
      <c r="TH7"/>
      <c r="TI7"/>
      <c r="TJ7"/>
      <c r="TK7"/>
      <c r="TL7"/>
      <c r="TM7"/>
      <c r="TN7"/>
      <c r="TO7"/>
      <c r="TP7"/>
      <c r="TQ7"/>
      <c r="TR7"/>
      <c r="TS7"/>
      <c r="TT7"/>
      <c r="TU7"/>
      <c r="TV7"/>
      <c r="TW7"/>
      <c r="TX7"/>
      <c r="TY7"/>
      <c r="TZ7"/>
      <c r="UA7"/>
      <c r="UB7"/>
      <c r="UC7"/>
      <c r="UD7"/>
      <c r="UE7"/>
      <c r="UF7"/>
      <c r="UG7"/>
      <c r="UH7"/>
      <c r="UI7"/>
      <c r="UJ7"/>
      <c r="UK7"/>
      <c r="UL7"/>
      <c r="UM7"/>
      <c r="UN7"/>
      <c r="UO7"/>
      <c r="UP7"/>
      <c r="UQ7"/>
      <c r="UR7"/>
      <c r="US7"/>
      <c r="UT7"/>
      <c r="UU7"/>
      <c r="UV7"/>
      <c r="UW7"/>
      <c r="UX7"/>
      <c r="UY7"/>
      <c r="UZ7"/>
      <c r="VA7"/>
      <c r="VB7"/>
      <c r="VC7"/>
      <c r="VD7"/>
      <c r="VE7"/>
      <c r="VF7"/>
      <c r="VG7"/>
      <c r="VH7"/>
      <c r="VI7"/>
      <c r="VJ7"/>
      <c r="VK7"/>
      <c r="VL7"/>
      <c r="VM7"/>
      <c r="VN7"/>
      <c r="VO7"/>
      <c r="VP7"/>
      <c r="VQ7"/>
      <c r="VR7"/>
      <c r="VS7"/>
      <c r="VT7"/>
      <c r="VU7"/>
      <c r="VV7"/>
      <c r="VW7"/>
      <c r="VX7"/>
      <c r="VY7"/>
      <c r="VZ7"/>
      <c r="WA7"/>
      <c r="WB7"/>
      <c r="WC7"/>
      <c r="WD7"/>
      <c r="WE7"/>
      <c r="WF7"/>
      <c r="WG7"/>
      <c r="WH7"/>
      <c r="WI7"/>
      <c r="WJ7"/>
      <c r="WK7"/>
      <c r="WL7"/>
      <c r="WM7"/>
      <c r="WN7"/>
      <c r="WO7"/>
      <c r="WP7"/>
      <c r="WQ7"/>
      <c r="WR7"/>
      <c r="WS7"/>
      <c r="WT7"/>
      <c r="WU7"/>
      <c r="WV7"/>
      <c r="WW7"/>
      <c r="WX7"/>
      <c r="WY7"/>
      <c r="WZ7"/>
      <c r="XA7"/>
      <c r="XB7"/>
      <c r="XC7"/>
      <c r="XD7"/>
      <c r="XE7"/>
      <c r="XF7"/>
      <c r="XG7"/>
      <c r="XH7"/>
      <c r="XI7"/>
      <c r="XJ7"/>
      <c r="XK7"/>
      <c r="XL7"/>
      <c r="XM7"/>
      <c r="XN7"/>
      <c r="XO7"/>
      <c r="XP7"/>
      <c r="XQ7"/>
      <c r="XR7"/>
      <c r="XS7"/>
      <c r="XT7"/>
      <c r="XU7"/>
      <c r="XV7"/>
      <c r="XW7"/>
      <c r="XX7"/>
      <c r="XY7"/>
      <c r="XZ7"/>
      <c r="YA7"/>
      <c r="YB7"/>
      <c r="YC7"/>
      <c r="YD7"/>
      <c r="YE7"/>
      <c r="YF7"/>
      <c r="YG7"/>
      <c r="YH7"/>
      <c r="YI7"/>
      <c r="YJ7"/>
      <c r="YK7"/>
      <c r="YL7"/>
      <c r="YM7"/>
      <c r="YN7"/>
      <c r="YO7"/>
      <c r="YP7"/>
      <c r="YQ7"/>
      <c r="YR7"/>
      <c r="YS7"/>
      <c r="YT7"/>
      <c r="YU7"/>
      <c r="YV7"/>
      <c r="YW7"/>
      <c r="YX7"/>
      <c r="YY7"/>
      <c r="YZ7"/>
      <c r="ZA7"/>
      <c r="ZB7"/>
      <c r="ZC7"/>
      <c r="ZD7"/>
      <c r="ZE7"/>
      <c r="ZF7"/>
      <c r="ZG7"/>
      <c r="ZH7"/>
      <c r="ZI7"/>
      <c r="ZJ7"/>
      <c r="ZK7"/>
      <c r="ZL7"/>
      <c r="ZM7"/>
      <c r="ZN7"/>
      <c r="ZO7"/>
      <c r="ZP7"/>
      <c r="ZQ7"/>
      <c r="ZR7"/>
      <c r="ZS7"/>
      <c r="ZT7"/>
      <c r="ZU7"/>
      <c r="ZV7"/>
      <c r="ZW7"/>
      <c r="ZX7"/>
      <c r="ZY7"/>
      <c r="ZZ7"/>
      <c r="AAA7"/>
      <c r="AAB7"/>
      <c r="AAC7"/>
      <c r="AAD7"/>
      <c r="AAE7"/>
      <c r="AAF7"/>
      <c r="AAG7"/>
      <c r="AAH7"/>
      <c r="AAI7"/>
      <c r="AAJ7"/>
      <c r="AAK7"/>
      <c r="AAL7"/>
      <c r="AAM7"/>
      <c r="AAN7"/>
      <c r="AAO7"/>
      <c r="AAP7"/>
      <c r="AAQ7"/>
      <c r="AAR7"/>
      <c r="AAS7"/>
      <c r="AAT7"/>
      <c r="AAU7"/>
      <c r="AAV7"/>
      <c r="AAW7"/>
      <c r="AAX7"/>
      <c r="AAY7"/>
      <c r="AAZ7"/>
      <c r="ABA7"/>
      <c r="ABB7"/>
      <c r="ABC7"/>
      <c r="ABD7"/>
      <c r="ABE7"/>
      <c r="ABF7"/>
      <c r="ABG7"/>
      <c r="ABH7"/>
      <c r="ABI7"/>
      <c r="ABJ7"/>
      <c r="ABK7"/>
      <c r="ABL7"/>
      <c r="ABM7"/>
      <c r="ABN7"/>
      <c r="ABO7"/>
      <c r="ABP7"/>
      <c r="ABQ7"/>
      <c r="ABR7"/>
      <c r="ABS7"/>
      <c r="ABT7"/>
      <c r="ABU7"/>
      <c r="ABV7"/>
      <c r="ABW7"/>
      <c r="ABX7"/>
      <c r="ABY7"/>
      <c r="ABZ7"/>
      <c r="ACA7"/>
      <c r="ACB7"/>
      <c r="ACC7"/>
      <c r="ACD7"/>
      <c r="ACE7"/>
      <c r="ACF7"/>
      <c r="ACG7"/>
      <c r="ACH7"/>
      <c r="ACI7"/>
      <c r="ACJ7"/>
      <c r="ACK7"/>
      <c r="ACL7"/>
      <c r="ACM7"/>
      <c r="ACN7"/>
      <c r="ACO7"/>
      <c r="ACP7"/>
      <c r="ACQ7"/>
      <c r="ACR7"/>
      <c r="ACS7"/>
      <c r="ACT7"/>
      <c r="ACU7"/>
      <c r="ACV7"/>
      <c r="ACW7"/>
      <c r="ACX7"/>
      <c r="ACY7"/>
      <c r="ACZ7"/>
      <c r="ADA7"/>
      <c r="ADB7"/>
      <c r="ADC7"/>
      <c r="ADD7"/>
      <c r="ADE7"/>
      <c r="ADF7"/>
      <c r="ADG7"/>
      <c r="ADH7"/>
      <c r="ADI7"/>
      <c r="ADJ7"/>
      <c r="ADK7"/>
      <c r="ADL7"/>
      <c r="ADM7"/>
      <c r="ADN7"/>
      <c r="ADO7"/>
      <c r="ADP7"/>
      <c r="ADQ7"/>
      <c r="ADR7"/>
      <c r="ADS7"/>
      <c r="ADT7"/>
      <c r="ADU7"/>
      <c r="ADV7"/>
      <c r="ADW7"/>
      <c r="ADX7"/>
      <c r="ADY7"/>
      <c r="ADZ7"/>
      <c r="AEA7"/>
      <c r="AEB7"/>
      <c r="AEC7"/>
      <c r="AED7"/>
      <c r="AEE7"/>
      <c r="AEF7"/>
      <c r="AEG7"/>
      <c r="AEH7"/>
      <c r="AEI7"/>
      <c r="AEJ7"/>
      <c r="AEK7"/>
      <c r="AEL7"/>
      <c r="AEM7"/>
      <c r="AEN7"/>
      <c r="AEO7"/>
      <c r="AEP7"/>
      <c r="AEQ7"/>
      <c r="AER7"/>
      <c r="AES7"/>
      <c r="AET7"/>
      <c r="AEU7"/>
      <c r="AEV7"/>
      <c r="AEW7"/>
      <c r="AEX7"/>
      <c r="AEY7"/>
      <c r="AEZ7"/>
      <c r="AFA7"/>
      <c r="AFB7"/>
      <c r="AFC7"/>
      <c r="AFD7"/>
      <c r="AFE7"/>
      <c r="AFF7"/>
      <c r="AFG7"/>
      <c r="AFH7"/>
      <c r="AFI7"/>
      <c r="AFJ7"/>
      <c r="AFK7"/>
      <c r="AFL7"/>
      <c r="AFM7"/>
      <c r="AFN7"/>
      <c r="AFO7"/>
      <c r="AFP7"/>
      <c r="AFQ7"/>
      <c r="AFR7"/>
      <c r="AFS7"/>
      <c r="AFT7"/>
      <c r="AFU7"/>
      <c r="AFV7"/>
      <c r="AFW7"/>
      <c r="AFX7"/>
      <c r="AFY7"/>
      <c r="AFZ7"/>
      <c r="AGA7"/>
      <c r="AGB7"/>
      <c r="AGC7"/>
      <c r="AGD7"/>
      <c r="AGE7"/>
      <c r="AGF7"/>
      <c r="AGG7"/>
      <c r="AGH7"/>
      <c r="AGI7"/>
      <c r="AGJ7"/>
      <c r="AGK7"/>
      <c r="AGL7"/>
      <c r="AGM7"/>
      <c r="AGN7"/>
      <c r="AGO7"/>
      <c r="AGP7"/>
      <c r="AGQ7"/>
      <c r="AGR7"/>
      <c r="AGS7"/>
      <c r="AGT7"/>
      <c r="AGU7"/>
      <c r="AGV7"/>
      <c r="AGW7"/>
      <c r="AGX7"/>
      <c r="AGY7"/>
      <c r="AGZ7"/>
      <c r="AHA7"/>
      <c r="AHB7"/>
      <c r="AHC7"/>
      <c r="AHD7"/>
      <c r="AHE7"/>
      <c r="AHF7"/>
      <c r="AHG7"/>
      <c r="AHH7"/>
      <c r="AHI7"/>
      <c r="AHJ7"/>
      <c r="AHK7"/>
      <c r="AHL7"/>
      <c r="AHM7"/>
      <c r="AHN7"/>
      <c r="AHO7"/>
      <c r="AHP7"/>
      <c r="AHQ7"/>
      <c r="AHR7"/>
      <c r="AHS7"/>
      <c r="AHT7"/>
      <c r="AHU7"/>
      <c r="AHV7"/>
      <c r="AHW7"/>
      <c r="AHX7"/>
      <c r="AHY7"/>
      <c r="AHZ7"/>
      <c r="AIA7"/>
      <c r="AIB7"/>
      <c r="AIC7"/>
      <c r="AID7"/>
      <c r="AIE7"/>
      <c r="AIF7"/>
      <c r="AIG7"/>
      <c r="AIH7"/>
      <c r="AII7"/>
      <c r="AIJ7"/>
      <c r="AIK7"/>
      <c r="AIL7"/>
      <c r="AIM7"/>
      <c r="AIN7"/>
      <c r="AIO7"/>
      <c r="AIP7"/>
      <c r="AIQ7"/>
      <c r="AIR7"/>
      <c r="AIS7"/>
      <c r="AIT7"/>
      <c r="AIU7"/>
      <c r="AIV7"/>
      <c r="AIW7"/>
      <c r="AIX7"/>
      <c r="AIY7"/>
      <c r="AIZ7"/>
      <c r="AJA7"/>
      <c r="AJB7"/>
      <c r="AJC7"/>
      <c r="AJD7"/>
      <c r="AJE7"/>
      <c r="AJF7"/>
      <c r="AJG7"/>
      <c r="AJH7"/>
      <c r="AJI7"/>
      <c r="AJJ7"/>
      <c r="AJK7"/>
      <c r="AJL7"/>
      <c r="AJM7"/>
      <c r="AJN7"/>
      <c r="AJO7"/>
      <c r="AJP7"/>
      <c r="AJQ7"/>
      <c r="AJR7"/>
      <c r="AJS7"/>
      <c r="AJT7"/>
      <c r="AJU7"/>
      <c r="AJV7"/>
      <c r="AJW7"/>
      <c r="AJX7"/>
      <c r="AJY7"/>
      <c r="AJZ7"/>
      <c r="AKA7"/>
      <c r="AKB7"/>
      <c r="AKC7"/>
      <c r="AKD7"/>
      <c r="AKE7"/>
      <c r="AKF7"/>
      <c r="AKG7"/>
      <c r="AKH7"/>
      <c r="AKI7"/>
      <c r="AKJ7"/>
      <c r="AKK7"/>
      <c r="AKL7"/>
      <c r="AKM7"/>
      <c r="AKN7"/>
      <c r="AKO7"/>
      <c r="AKP7"/>
      <c r="AKQ7"/>
      <c r="AKR7"/>
      <c r="AKS7"/>
      <c r="AKT7"/>
      <c r="AKU7"/>
      <c r="AKV7"/>
      <c r="AKW7"/>
      <c r="AKX7"/>
      <c r="AKY7"/>
      <c r="AKZ7"/>
      <c r="ALA7"/>
      <c r="ALB7"/>
      <c r="ALC7"/>
      <c r="ALD7"/>
      <c r="ALE7"/>
      <c r="ALF7"/>
      <c r="ALG7"/>
      <c r="ALH7"/>
      <c r="ALI7"/>
      <c r="ALJ7"/>
      <c r="ALK7"/>
      <c r="ALL7"/>
      <c r="ALM7"/>
      <c r="ALN7"/>
      <c r="ALO7"/>
      <c r="ALP7"/>
      <c r="ALQ7"/>
      <c r="ALR7"/>
      <c r="ALS7"/>
      <c r="ALT7"/>
      <c r="ALU7"/>
      <c r="ALV7"/>
      <c r="ALW7"/>
      <c r="ALX7"/>
      <c r="ALY7"/>
      <c r="ALZ7"/>
      <c r="AMA7"/>
      <c r="AMB7"/>
      <c r="AMC7"/>
      <c r="AMD7"/>
      <c r="AME7"/>
      <c r="AMF7"/>
      <c r="AMG7"/>
      <c r="AMH7"/>
      <c r="AMI7"/>
      <c r="AMJ7"/>
      <c r="AMK7"/>
      <c r="AML7"/>
      <c r="AMM7"/>
      <c r="AMN7"/>
      <c r="AMO7"/>
      <c r="AMP7"/>
      <c r="AMQ7"/>
      <c r="AMR7"/>
      <c r="AMS7"/>
      <c r="AMT7"/>
      <c r="AMU7"/>
      <c r="AMV7"/>
      <c r="AMW7"/>
      <c r="AMX7"/>
      <c r="AMY7"/>
      <c r="AMZ7"/>
      <c r="ANA7"/>
      <c r="ANB7"/>
      <c r="ANC7"/>
      <c r="AND7"/>
      <c r="ANE7"/>
      <c r="ANF7"/>
      <c r="ANG7"/>
      <c r="ANH7"/>
      <c r="ANI7"/>
      <c r="ANJ7"/>
      <c r="ANK7"/>
      <c r="ANL7"/>
      <c r="ANM7"/>
      <c r="ANN7"/>
      <c r="ANO7"/>
      <c r="ANP7"/>
      <c r="ANQ7"/>
      <c r="ANR7"/>
      <c r="ANS7"/>
      <c r="ANT7"/>
      <c r="ANU7"/>
      <c r="ANV7"/>
      <c r="ANW7"/>
      <c r="ANX7"/>
      <c r="ANY7"/>
      <c r="ANZ7"/>
      <c r="AOA7"/>
      <c r="AOB7"/>
      <c r="AOC7"/>
      <c r="AOD7"/>
      <c r="AOE7"/>
      <c r="AOF7"/>
      <c r="AOG7"/>
      <c r="AOH7"/>
      <c r="AOI7"/>
      <c r="AOJ7"/>
      <c r="AOK7"/>
      <c r="AOL7"/>
      <c r="AOM7"/>
      <c r="AON7"/>
      <c r="AOO7"/>
      <c r="AOP7"/>
      <c r="AOQ7"/>
      <c r="AOR7"/>
      <c r="AOS7"/>
      <c r="AOT7"/>
      <c r="AOU7"/>
      <c r="AOV7"/>
      <c r="AOW7"/>
      <c r="AOX7"/>
      <c r="AOY7"/>
      <c r="AOZ7"/>
      <c r="APA7"/>
      <c r="APB7"/>
      <c r="APC7"/>
      <c r="APD7"/>
      <c r="APE7"/>
      <c r="APF7"/>
      <c r="APG7"/>
      <c r="APH7"/>
      <c r="API7"/>
      <c r="APJ7"/>
      <c r="APK7"/>
      <c r="APL7"/>
      <c r="APM7"/>
      <c r="APN7"/>
      <c r="APO7"/>
      <c r="APP7"/>
      <c r="APQ7"/>
      <c r="APR7"/>
      <c r="APS7"/>
      <c r="APT7"/>
      <c r="APU7"/>
      <c r="APV7"/>
      <c r="APW7"/>
      <c r="APX7"/>
      <c r="APY7"/>
      <c r="APZ7"/>
      <c r="AQA7"/>
      <c r="AQB7"/>
      <c r="AQC7"/>
      <c r="AQD7"/>
      <c r="AQE7"/>
      <c r="AQF7"/>
      <c r="AQG7"/>
      <c r="AQH7"/>
      <c r="AQI7"/>
      <c r="AQJ7"/>
      <c r="AQK7"/>
      <c r="AQL7"/>
      <c r="AQM7"/>
      <c r="AQN7"/>
      <c r="AQO7"/>
      <c r="AQP7"/>
      <c r="AQQ7"/>
      <c r="AQR7"/>
      <c r="AQS7"/>
      <c r="AQT7"/>
      <c r="AQU7"/>
      <c r="AQV7"/>
      <c r="AQW7"/>
      <c r="AQX7"/>
      <c r="AQY7"/>
      <c r="AQZ7"/>
      <c r="ARA7"/>
      <c r="ARB7"/>
      <c r="ARC7"/>
      <c r="ARD7"/>
      <c r="ARE7"/>
      <c r="ARF7"/>
      <c r="ARG7"/>
      <c r="ARH7"/>
      <c r="ARI7"/>
      <c r="ARJ7"/>
      <c r="ARK7"/>
      <c r="ARL7"/>
      <c r="ARM7"/>
      <c r="ARN7"/>
      <c r="ARO7"/>
      <c r="ARP7"/>
      <c r="ARQ7"/>
      <c r="ARR7"/>
      <c r="ARS7"/>
      <c r="ART7"/>
      <c r="ARU7"/>
      <c r="ARV7"/>
      <c r="ARW7"/>
      <c r="ARX7"/>
      <c r="ARY7"/>
      <c r="ARZ7"/>
      <c r="ASA7"/>
      <c r="ASB7"/>
      <c r="ASC7"/>
      <c r="ASD7"/>
      <c r="ASE7"/>
      <c r="ASF7"/>
      <c r="ASG7"/>
      <c r="ASH7"/>
      <c r="ASI7"/>
      <c r="ASJ7"/>
      <c r="ASK7"/>
      <c r="ASL7"/>
      <c r="ASM7"/>
      <c r="ASN7"/>
      <c r="ASO7"/>
      <c r="ASP7"/>
      <c r="ASQ7"/>
      <c r="ASR7"/>
      <c r="ASS7"/>
      <c r="AST7"/>
      <c r="ASU7"/>
      <c r="ASV7"/>
      <c r="ASW7"/>
      <c r="ASX7"/>
      <c r="ASY7"/>
      <c r="ASZ7"/>
      <c r="ATA7"/>
      <c r="ATB7"/>
      <c r="ATC7"/>
      <c r="ATD7"/>
      <c r="ATE7"/>
      <c r="ATF7"/>
      <c r="ATG7"/>
      <c r="ATH7"/>
      <c r="ATI7"/>
      <c r="ATJ7"/>
      <c r="ATK7"/>
      <c r="ATL7"/>
      <c r="ATM7"/>
      <c r="ATN7"/>
      <c r="ATO7"/>
      <c r="ATP7"/>
      <c r="ATQ7"/>
      <c r="ATR7"/>
      <c r="ATS7"/>
      <c r="ATT7"/>
      <c r="ATU7"/>
      <c r="ATV7"/>
      <c r="ATW7"/>
      <c r="ATX7"/>
      <c r="ATY7"/>
      <c r="ATZ7"/>
      <c r="AUA7"/>
      <c r="AUB7"/>
      <c r="AUC7"/>
      <c r="AUD7"/>
      <c r="AUE7"/>
      <c r="AUF7"/>
      <c r="AUG7"/>
      <c r="AUH7"/>
      <c r="AUI7"/>
      <c r="AUJ7"/>
      <c r="AUK7"/>
      <c r="AUL7"/>
      <c r="AUM7"/>
      <c r="AUN7"/>
      <c r="AUO7"/>
      <c r="AUP7"/>
      <c r="AUQ7"/>
      <c r="AUR7"/>
      <c r="AUS7"/>
      <c r="AUT7"/>
      <c r="AUU7"/>
      <c r="AUV7"/>
      <c r="AUW7"/>
      <c r="AUX7"/>
      <c r="AUY7"/>
      <c r="AUZ7"/>
      <c r="AVA7"/>
      <c r="AVB7"/>
      <c r="AVC7"/>
      <c r="AVD7"/>
      <c r="AVE7"/>
      <c r="AVF7"/>
      <c r="AVG7"/>
      <c r="AVH7"/>
      <c r="AVI7"/>
      <c r="AVJ7"/>
      <c r="AVK7"/>
      <c r="AVL7"/>
      <c r="AVM7"/>
      <c r="AVN7"/>
      <c r="AVO7"/>
      <c r="AVP7"/>
      <c r="AVQ7"/>
      <c r="AVR7"/>
      <c r="AVS7"/>
      <c r="AVT7"/>
      <c r="AVU7"/>
      <c r="AVV7"/>
      <c r="AVW7"/>
      <c r="AVX7"/>
      <c r="AVY7"/>
      <c r="AVZ7"/>
      <c r="AWA7"/>
      <c r="AWB7"/>
      <c r="AWC7"/>
      <c r="AWD7"/>
      <c r="AWE7"/>
      <c r="AWF7"/>
      <c r="AWG7"/>
      <c r="AWH7"/>
      <c r="AWI7"/>
      <c r="AWJ7"/>
      <c r="AWK7"/>
      <c r="AWL7"/>
      <c r="AWM7"/>
      <c r="AWN7"/>
      <c r="AWO7"/>
      <c r="AWP7"/>
      <c r="AWQ7"/>
      <c r="AWR7"/>
      <c r="AWS7"/>
      <c r="AWT7"/>
      <c r="AWU7"/>
      <c r="AWV7"/>
      <c r="AWW7"/>
      <c r="AWX7"/>
      <c r="AWY7"/>
      <c r="AWZ7"/>
      <c r="AXA7"/>
      <c r="AXB7"/>
      <c r="AXC7"/>
      <c r="AXD7"/>
      <c r="AXE7"/>
      <c r="AXF7"/>
      <c r="AXG7"/>
      <c r="AXH7"/>
      <c r="AXI7"/>
      <c r="AXJ7"/>
      <c r="AXK7"/>
      <c r="AXL7"/>
      <c r="AXM7"/>
      <c r="AXN7"/>
      <c r="AXO7"/>
      <c r="AXP7"/>
      <c r="AXQ7"/>
      <c r="AXR7"/>
      <c r="AXS7"/>
      <c r="AXT7"/>
      <c r="AXU7"/>
      <c r="AXV7"/>
      <c r="AXW7"/>
      <c r="AXX7"/>
      <c r="AXY7"/>
      <c r="AXZ7"/>
      <c r="AYA7"/>
      <c r="AYB7"/>
      <c r="AYC7"/>
      <c r="AYD7"/>
      <c r="AYE7"/>
      <c r="AYF7"/>
      <c r="AYG7"/>
      <c r="AYH7"/>
      <c r="AYI7"/>
      <c r="AYJ7"/>
      <c r="AYK7"/>
      <c r="AYL7"/>
      <c r="AYM7"/>
      <c r="AYN7"/>
      <c r="AYO7"/>
      <c r="AYP7"/>
      <c r="AYQ7"/>
      <c r="AYR7"/>
      <c r="AYS7"/>
      <c r="AYT7"/>
      <c r="AYU7"/>
      <c r="AYV7"/>
      <c r="AYW7"/>
      <c r="AYX7"/>
      <c r="AYY7"/>
      <c r="AYZ7"/>
      <c r="AZA7"/>
      <c r="AZB7"/>
      <c r="AZC7"/>
      <c r="AZD7"/>
      <c r="AZE7"/>
      <c r="AZF7"/>
      <c r="AZG7"/>
      <c r="AZH7"/>
      <c r="AZI7"/>
      <c r="AZJ7"/>
      <c r="AZK7"/>
      <c r="AZL7"/>
      <c r="AZM7"/>
      <c r="AZN7"/>
      <c r="AZO7"/>
      <c r="AZP7"/>
      <c r="AZQ7"/>
      <c r="AZR7"/>
      <c r="AZS7"/>
      <c r="AZT7"/>
      <c r="AZU7"/>
      <c r="AZV7"/>
      <c r="AZW7"/>
      <c r="AZX7"/>
      <c r="AZY7"/>
      <c r="AZZ7"/>
      <c r="BAA7"/>
      <c r="BAB7"/>
      <c r="BAC7"/>
      <c r="BAD7"/>
      <c r="BAE7"/>
      <c r="BAF7"/>
      <c r="BAG7"/>
      <c r="BAH7"/>
      <c r="BAI7"/>
      <c r="BAJ7"/>
      <c r="BAK7"/>
      <c r="BAL7"/>
      <c r="BAM7"/>
      <c r="BAN7"/>
      <c r="BAO7"/>
      <c r="BAP7"/>
      <c r="BAQ7"/>
      <c r="BAR7"/>
      <c r="BAS7"/>
      <c r="BAT7"/>
      <c r="BAU7"/>
      <c r="BAV7"/>
      <c r="BAW7"/>
      <c r="BAX7"/>
      <c r="BAY7"/>
      <c r="BAZ7"/>
      <c r="BBA7"/>
      <c r="BBB7"/>
      <c r="BBC7"/>
      <c r="BBD7"/>
      <c r="BBE7"/>
      <c r="BBF7"/>
      <c r="BBG7"/>
      <c r="BBH7"/>
      <c r="BBI7"/>
      <c r="BBJ7"/>
      <c r="BBK7"/>
      <c r="BBL7"/>
      <c r="BBM7"/>
      <c r="BBN7"/>
      <c r="BBO7"/>
      <c r="BBP7"/>
      <c r="BBQ7"/>
      <c r="BBR7"/>
      <c r="BBS7"/>
      <c r="BBT7"/>
      <c r="BBU7"/>
      <c r="BBV7"/>
      <c r="BBW7"/>
      <c r="BBX7"/>
      <c r="BBY7"/>
      <c r="BBZ7"/>
      <c r="BCA7"/>
      <c r="BCB7"/>
      <c r="BCC7"/>
      <c r="BCD7"/>
      <c r="BCE7"/>
      <c r="BCF7"/>
      <c r="BCG7"/>
      <c r="BCH7"/>
      <c r="BCI7"/>
      <c r="BCJ7"/>
      <c r="BCK7"/>
      <c r="BCL7"/>
      <c r="BCM7"/>
      <c r="BCN7"/>
      <c r="BCO7"/>
      <c r="BCP7"/>
      <c r="BCQ7"/>
      <c r="BCR7"/>
      <c r="BCS7"/>
      <c r="BCT7"/>
      <c r="BCU7"/>
      <c r="BCV7"/>
      <c r="BCW7"/>
      <c r="BCX7"/>
      <c r="BCY7"/>
      <c r="BCZ7"/>
      <c r="BDA7"/>
      <c r="BDB7"/>
      <c r="BDC7"/>
      <c r="BDD7"/>
      <c r="BDE7"/>
      <c r="BDF7"/>
      <c r="BDG7"/>
      <c r="BDH7"/>
      <c r="BDI7"/>
      <c r="BDJ7"/>
      <c r="BDK7"/>
      <c r="BDL7"/>
      <c r="BDM7"/>
      <c r="BDN7"/>
      <c r="BDO7"/>
      <c r="BDP7"/>
      <c r="BDQ7"/>
      <c r="BDR7"/>
      <c r="BDS7"/>
      <c r="BDT7"/>
      <c r="BDU7"/>
      <c r="BDV7"/>
      <c r="BDW7"/>
      <c r="BDX7"/>
      <c r="BDY7"/>
      <c r="BDZ7"/>
      <c r="BEA7"/>
      <c r="BEB7"/>
      <c r="BEC7"/>
      <c r="BED7"/>
      <c r="BEE7"/>
      <c r="BEF7"/>
      <c r="BEG7"/>
      <c r="BEH7"/>
      <c r="BEI7"/>
      <c r="BEJ7"/>
      <c r="BEK7"/>
      <c r="BEL7"/>
      <c r="BEM7"/>
      <c r="BEN7"/>
      <c r="BEO7"/>
      <c r="BEP7"/>
      <c r="BEQ7"/>
      <c r="BER7"/>
      <c r="BES7"/>
      <c r="BET7"/>
      <c r="BEU7"/>
      <c r="BEV7"/>
      <c r="BEW7"/>
      <c r="BEX7"/>
      <c r="BEY7"/>
      <c r="BEZ7"/>
      <c r="BFA7"/>
      <c r="BFB7"/>
      <c r="BFC7"/>
      <c r="BFD7"/>
      <c r="BFE7"/>
      <c r="BFF7"/>
      <c r="BFG7"/>
      <c r="BFH7"/>
      <c r="BFI7"/>
      <c r="BFJ7"/>
      <c r="BFK7"/>
      <c r="BFL7"/>
      <c r="BFM7"/>
      <c r="BFN7"/>
      <c r="BFO7"/>
      <c r="BFP7"/>
      <c r="BFQ7"/>
      <c r="BFR7"/>
      <c r="BFS7"/>
      <c r="BFT7"/>
      <c r="BFU7"/>
      <c r="BFV7"/>
      <c r="BFW7"/>
      <c r="BFX7"/>
      <c r="BFY7"/>
      <c r="BFZ7"/>
      <c r="BGA7"/>
      <c r="BGB7"/>
      <c r="BGC7"/>
      <c r="BGD7"/>
      <c r="BGE7"/>
      <c r="BGF7"/>
      <c r="BGG7"/>
      <c r="BGH7"/>
      <c r="BGI7"/>
      <c r="BGJ7"/>
      <c r="BGK7"/>
      <c r="BGL7"/>
      <c r="BGM7"/>
      <c r="BGN7"/>
      <c r="BGO7"/>
      <c r="BGP7"/>
      <c r="BGQ7"/>
      <c r="BGR7"/>
      <c r="BGS7"/>
      <c r="BGT7"/>
      <c r="BGU7"/>
      <c r="BGV7"/>
      <c r="BGW7"/>
      <c r="BGX7"/>
      <c r="BGY7"/>
      <c r="BGZ7"/>
      <c r="BHA7"/>
      <c r="BHB7"/>
      <c r="BHC7"/>
      <c r="BHD7"/>
      <c r="BHE7"/>
      <c r="BHF7"/>
      <c r="BHG7"/>
      <c r="BHH7"/>
      <c r="BHI7"/>
      <c r="BHJ7"/>
      <c r="BHK7"/>
      <c r="BHL7"/>
      <c r="BHM7"/>
      <c r="BHN7"/>
      <c r="BHO7"/>
      <c r="BHP7"/>
      <c r="BHQ7"/>
      <c r="BHR7"/>
      <c r="BHS7"/>
      <c r="BHT7"/>
      <c r="BHU7"/>
      <c r="BHV7"/>
      <c r="BHW7"/>
      <c r="BHX7"/>
      <c r="BHY7"/>
      <c r="BHZ7"/>
      <c r="BIA7"/>
      <c r="BIB7"/>
      <c r="BIC7"/>
      <c r="BID7"/>
      <c r="BIE7"/>
      <c r="BIF7"/>
      <c r="BIG7"/>
      <c r="BIH7"/>
      <c r="BII7"/>
      <c r="BIJ7"/>
      <c r="BIK7"/>
      <c r="BIL7"/>
      <c r="BIM7"/>
      <c r="BIN7"/>
      <c r="BIO7"/>
      <c r="BIP7"/>
      <c r="BIQ7"/>
      <c r="BIR7"/>
      <c r="BIS7"/>
      <c r="BIT7"/>
      <c r="BIU7"/>
      <c r="BIV7"/>
      <c r="BIW7"/>
      <c r="BIX7"/>
      <c r="BIY7"/>
      <c r="BIZ7"/>
      <c r="BJA7"/>
      <c r="BJB7"/>
      <c r="BJC7"/>
      <c r="BJD7"/>
      <c r="BJE7"/>
      <c r="BJF7"/>
      <c r="BJG7"/>
      <c r="BJH7"/>
      <c r="BJI7"/>
      <c r="BJJ7"/>
      <c r="BJK7"/>
      <c r="BJL7"/>
      <c r="BJM7"/>
      <c r="BJN7"/>
      <c r="BJO7"/>
      <c r="BJP7"/>
      <c r="BJQ7"/>
      <c r="BJR7"/>
      <c r="BJS7"/>
      <c r="BJT7"/>
      <c r="BJU7"/>
      <c r="BJV7"/>
      <c r="BJW7"/>
      <c r="BJX7"/>
      <c r="BJY7"/>
      <c r="BJZ7"/>
      <c r="BKA7"/>
      <c r="BKB7"/>
      <c r="BKC7"/>
      <c r="BKD7"/>
      <c r="BKE7"/>
      <c r="BKF7"/>
      <c r="BKG7"/>
      <c r="BKH7"/>
      <c r="BKI7"/>
      <c r="BKJ7"/>
      <c r="BKK7"/>
      <c r="BKL7"/>
      <c r="BKM7"/>
      <c r="BKN7"/>
      <c r="BKO7"/>
      <c r="BKP7"/>
      <c r="BKQ7"/>
      <c r="BKR7"/>
      <c r="BKS7"/>
      <c r="BKT7"/>
      <c r="BKU7"/>
      <c r="BKV7"/>
      <c r="BKW7"/>
      <c r="BKX7"/>
      <c r="BKY7"/>
      <c r="BKZ7"/>
      <c r="BLA7"/>
      <c r="BLB7"/>
      <c r="BLC7"/>
      <c r="BLD7"/>
      <c r="BLE7"/>
      <c r="BLF7"/>
      <c r="BLG7"/>
      <c r="BLH7"/>
      <c r="BLI7"/>
      <c r="BLJ7"/>
      <c r="BLK7"/>
      <c r="BLL7"/>
      <c r="BLM7"/>
      <c r="BLN7"/>
      <c r="BLO7"/>
      <c r="BLP7"/>
      <c r="BLQ7"/>
      <c r="BLR7"/>
      <c r="BLS7"/>
      <c r="BLT7"/>
      <c r="BLU7"/>
      <c r="BLV7"/>
      <c r="BLW7"/>
      <c r="BLX7"/>
      <c r="BLY7"/>
      <c r="BLZ7"/>
      <c r="BMA7"/>
      <c r="BMB7"/>
      <c r="BMC7"/>
      <c r="BMD7"/>
      <c r="BME7"/>
      <c r="BMF7"/>
      <c r="BMG7"/>
      <c r="BMH7"/>
      <c r="BMI7"/>
      <c r="BMJ7"/>
      <c r="BMK7"/>
      <c r="BML7"/>
      <c r="BMM7"/>
      <c r="BMN7"/>
      <c r="BMO7"/>
      <c r="BMP7"/>
      <c r="BMQ7"/>
      <c r="BMR7"/>
      <c r="BMS7"/>
      <c r="BMT7"/>
      <c r="BMU7"/>
      <c r="BMV7"/>
      <c r="BMW7"/>
      <c r="BMX7"/>
      <c r="BMY7"/>
      <c r="BMZ7"/>
      <c r="BNA7"/>
      <c r="BNB7"/>
      <c r="BNC7"/>
      <c r="BND7"/>
      <c r="BNE7"/>
      <c r="BNF7"/>
      <c r="BNG7"/>
      <c r="BNH7"/>
      <c r="BNI7"/>
      <c r="BNJ7"/>
      <c r="BNK7"/>
      <c r="BNL7"/>
      <c r="BNM7"/>
      <c r="BNN7"/>
      <c r="BNO7"/>
      <c r="BNP7"/>
      <c r="BNQ7"/>
      <c r="BNR7"/>
      <c r="BNS7"/>
      <c r="BNT7"/>
      <c r="BNU7"/>
      <c r="BNV7"/>
      <c r="BNW7"/>
      <c r="BNX7"/>
      <c r="BNY7"/>
      <c r="BNZ7"/>
      <c r="BOA7"/>
      <c r="BOB7"/>
      <c r="BOC7"/>
      <c r="BOD7"/>
      <c r="BOE7"/>
      <c r="BOF7"/>
      <c r="BOG7"/>
      <c r="BOH7"/>
      <c r="BOI7"/>
      <c r="BOJ7"/>
      <c r="BOK7"/>
      <c r="BOL7"/>
      <c r="BOM7"/>
      <c r="BON7"/>
      <c r="BOO7"/>
      <c r="BOP7"/>
      <c r="BOQ7"/>
      <c r="BOR7"/>
      <c r="BOS7"/>
      <c r="BOT7"/>
      <c r="BOU7"/>
      <c r="BOV7"/>
      <c r="BOW7"/>
      <c r="BOX7"/>
      <c r="BOY7"/>
      <c r="BOZ7"/>
      <c r="BPA7"/>
      <c r="BPB7"/>
      <c r="BPC7"/>
      <c r="BPD7"/>
      <c r="BPE7"/>
      <c r="BPF7"/>
      <c r="BPG7"/>
      <c r="BPH7"/>
      <c r="BPI7"/>
      <c r="BPJ7"/>
      <c r="BPK7"/>
      <c r="BPL7"/>
      <c r="BPM7"/>
      <c r="BPN7"/>
      <c r="BPO7"/>
      <c r="BPP7"/>
      <c r="BPQ7"/>
      <c r="BPR7"/>
      <c r="BPS7"/>
      <c r="BPT7"/>
      <c r="BPU7"/>
      <c r="BPV7"/>
      <c r="BPW7"/>
      <c r="BPX7"/>
      <c r="BPY7"/>
      <c r="BPZ7"/>
      <c r="BQA7"/>
      <c r="BQB7"/>
      <c r="BQC7"/>
      <c r="BQD7"/>
      <c r="BQE7"/>
      <c r="BQF7"/>
      <c r="BQG7"/>
      <c r="BQH7"/>
      <c r="BQI7"/>
      <c r="BQJ7"/>
      <c r="BQK7"/>
      <c r="BQL7"/>
      <c r="BQM7"/>
      <c r="BQN7"/>
      <c r="BQO7"/>
      <c r="BQP7"/>
      <c r="BQQ7"/>
      <c r="BQR7"/>
      <c r="BQS7"/>
      <c r="BQT7"/>
      <c r="BQU7"/>
      <c r="BQV7"/>
      <c r="BQW7"/>
      <c r="BQX7"/>
      <c r="BQY7"/>
      <c r="BQZ7"/>
      <c r="BRA7"/>
      <c r="BRB7"/>
      <c r="BRC7"/>
      <c r="BRD7"/>
      <c r="BRE7"/>
      <c r="BRF7"/>
      <c r="BRG7"/>
      <c r="BRH7"/>
      <c r="BRI7"/>
      <c r="BRJ7"/>
      <c r="BRK7"/>
      <c r="BRL7"/>
      <c r="BRM7"/>
      <c r="BRN7"/>
      <c r="BRO7"/>
      <c r="BRP7"/>
      <c r="BRQ7"/>
      <c r="BRR7"/>
      <c r="BRS7"/>
      <c r="BRT7"/>
      <c r="BRU7"/>
      <c r="BRV7"/>
      <c r="BRW7"/>
      <c r="BRX7"/>
      <c r="BRY7"/>
      <c r="BRZ7"/>
      <c r="BSA7"/>
      <c r="BSB7"/>
      <c r="BSC7"/>
      <c r="BSD7"/>
      <c r="BSE7"/>
      <c r="BSF7"/>
      <c r="BSG7"/>
      <c r="BSH7"/>
      <c r="BSI7"/>
      <c r="BSJ7"/>
      <c r="BSK7"/>
      <c r="BSL7"/>
      <c r="BSM7"/>
      <c r="BSN7"/>
      <c r="BSO7"/>
      <c r="BSP7"/>
      <c r="BSQ7"/>
      <c r="BSR7"/>
      <c r="BSS7"/>
      <c r="BST7"/>
      <c r="BSU7"/>
      <c r="BSV7"/>
      <c r="BSW7"/>
      <c r="BSX7"/>
      <c r="BSY7"/>
      <c r="BSZ7"/>
      <c r="BTA7"/>
      <c r="BTB7"/>
      <c r="BTC7"/>
      <c r="BTD7"/>
      <c r="BTE7"/>
      <c r="BTF7"/>
      <c r="BTG7"/>
      <c r="BTH7"/>
      <c r="BTI7"/>
      <c r="BTJ7"/>
      <c r="BTK7"/>
      <c r="BTL7"/>
      <c r="BTM7"/>
      <c r="BTN7"/>
      <c r="BTO7"/>
      <c r="BTP7"/>
      <c r="BTQ7"/>
      <c r="BTR7"/>
      <c r="BTS7"/>
      <c r="BTT7"/>
      <c r="BTU7"/>
      <c r="BTV7"/>
      <c r="BTW7"/>
      <c r="BTX7"/>
      <c r="BTY7"/>
      <c r="BTZ7"/>
      <c r="BUA7"/>
      <c r="BUB7"/>
      <c r="BUC7"/>
      <c r="BUD7"/>
      <c r="BUE7"/>
      <c r="BUF7"/>
      <c r="BUG7"/>
      <c r="BUH7"/>
      <c r="BUI7"/>
      <c r="BUJ7"/>
      <c r="BUK7"/>
      <c r="BUL7"/>
      <c r="BUM7"/>
      <c r="BUN7"/>
      <c r="BUO7"/>
      <c r="BUP7"/>
      <c r="BUQ7"/>
      <c r="BUR7"/>
      <c r="BUS7"/>
      <c r="BUT7"/>
      <c r="BUU7"/>
      <c r="BUV7"/>
      <c r="BUW7"/>
      <c r="BUX7"/>
      <c r="BUY7"/>
      <c r="BUZ7"/>
      <c r="BVA7"/>
      <c r="BVB7"/>
      <c r="BVC7"/>
      <c r="BVD7"/>
      <c r="BVE7"/>
      <c r="BVF7"/>
      <c r="BVG7"/>
      <c r="BVH7"/>
      <c r="BVI7"/>
      <c r="BVJ7"/>
      <c r="BVK7"/>
      <c r="BVL7"/>
      <c r="BVM7"/>
      <c r="BVN7"/>
      <c r="BVO7"/>
      <c r="BVP7"/>
      <c r="BVQ7"/>
      <c r="BVR7"/>
      <c r="BVS7"/>
      <c r="BVT7"/>
      <c r="BVU7"/>
      <c r="BVV7"/>
      <c r="BVW7"/>
      <c r="BVX7"/>
      <c r="BVY7"/>
      <c r="BVZ7"/>
      <c r="BWA7"/>
      <c r="BWB7"/>
      <c r="BWC7"/>
      <c r="BWD7"/>
      <c r="BWE7"/>
      <c r="BWF7"/>
      <c r="BWG7"/>
      <c r="BWH7"/>
      <c r="BWI7"/>
      <c r="BWJ7"/>
      <c r="BWK7"/>
      <c r="BWL7"/>
      <c r="BWM7"/>
      <c r="BWN7"/>
      <c r="BWO7"/>
      <c r="BWP7"/>
      <c r="BWQ7"/>
      <c r="BWR7"/>
      <c r="BWS7"/>
      <c r="BWT7"/>
      <c r="BWU7"/>
      <c r="BWV7"/>
      <c r="BWW7"/>
      <c r="BWX7"/>
      <c r="BWY7"/>
      <c r="BWZ7"/>
      <c r="BXA7"/>
      <c r="BXB7"/>
      <c r="BXC7"/>
      <c r="BXD7"/>
      <c r="BXE7"/>
      <c r="BXF7"/>
      <c r="BXG7"/>
      <c r="BXH7"/>
      <c r="BXI7"/>
      <c r="BXJ7"/>
      <c r="BXK7"/>
      <c r="BXL7"/>
      <c r="BXM7"/>
      <c r="BXN7"/>
      <c r="BXO7"/>
      <c r="BXP7"/>
      <c r="BXQ7"/>
      <c r="BXR7"/>
      <c r="BXS7"/>
      <c r="BXT7"/>
      <c r="BXU7"/>
      <c r="BXV7"/>
      <c r="BXW7"/>
      <c r="BXX7"/>
      <c r="BXY7"/>
      <c r="BXZ7"/>
      <c r="BYA7"/>
      <c r="BYB7"/>
      <c r="BYC7"/>
      <c r="BYD7"/>
      <c r="BYE7"/>
      <c r="BYF7"/>
      <c r="BYG7"/>
      <c r="BYH7"/>
      <c r="BYI7"/>
      <c r="BYJ7"/>
      <c r="BYK7"/>
      <c r="BYL7"/>
      <c r="BYM7"/>
      <c r="BYN7"/>
      <c r="BYO7"/>
      <c r="BYP7"/>
      <c r="BYQ7"/>
      <c r="BYR7"/>
      <c r="BYS7"/>
      <c r="BYT7"/>
      <c r="BYU7"/>
      <c r="BYV7"/>
      <c r="BYW7"/>
      <c r="BYX7"/>
      <c r="BYY7"/>
      <c r="BYZ7"/>
      <c r="BZA7"/>
      <c r="BZB7"/>
      <c r="BZC7"/>
      <c r="BZD7"/>
      <c r="BZE7"/>
      <c r="BZF7"/>
      <c r="BZG7"/>
      <c r="BZH7"/>
      <c r="BZI7"/>
      <c r="BZJ7"/>
      <c r="BZK7"/>
      <c r="BZL7"/>
      <c r="BZM7"/>
      <c r="BZN7"/>
      <c r="BZO7"/>
      <c r="BZP7"/>
      <c r="BZQ7"/>
      <c r="BZR7"/>
      <c r="BZS7"/>
      <c r="BZT7"/>
      <c r="BZU7"/>
      <c r="BZV7"/>
      <c r="BZW7"/>
      <c r="BZX7"/>
      <c r="BZY7"/>
      <c r="BZZ7"/>
      <c r="CAA7"/>
      <c r="CAB7"/>
      <c r="CAC7"/>
      <c r="CAD7"/>
      <c r="CAE7"/>
      <c r="CAF7"/>
      <c r="CAG7"/>
      <c r="CAH7"/>
      <c r="CAI7"/>
      <c r="CAJ7"/>
      <c r="CAK7"/>
      <c r="CAL7"/>
      <c r="CAM7"/>
      <c r="CAN7"/>
      <c r="CAO7"/>
      <c r="CAP7"/>
      <c r="CAQ7"/>
      <c r="CAR7"/>
      <c r="CAS7"/>
      <c r="CAT7"/>
      <c r="CAU7"/>
      <c r="CAV7"/>
      <c r="CAW7"/>
      <c r="CAX7"/>
      <c r="CAY7"/>
      <c r="CAZ7"/>
      <c r="CBA7"/>
      <c r="CBB7"/>
      <c r="CBC7"/>
      <c r="CBD7"/>
      <c r="CBE7"/>
      <c r="CBF7"/>
      <c r="CBG7"/>
      <c r="CBH7"/>
      <c r="CBI7"/>
      <c r="CBJ7"/>
      <c r="CBK7"/>
      <c r="CBL7"/>
      <c r="CBM7"/>
      <c r="CBN7"/>
      <c r="CBO7"/>
      <c r="CBP7"/>
      <c r="CBQ7"/>
      <c r="CBR7"/>
      <c r="CBS7"/>
      <c r="CBT7"/>
      <c r="CBU7"/>
      <c r="CBV7"/>
      <c r="CBW7"/>
      <c r="CBX7"/>
      <c r="CBY7"/>
      <c r="CBZ7"/>
      <c r="CCA7"/>
      <c r="CCB7"/>
      <c r="CCC7"/>
      <c r="CCD7"/>
      <c r="CCE7"/>
      <c r="CCF7"/>
      <c r="CCG7"/>
      <c r="CCH7"/>
      <c r="CCI7"/>
      <c r="CCJ7"/>
      <c r="CCK7"/>
      <c r="CCL7"/>
      <c r="CCM7"/>
      <c r="CCN7"/>
      <c r="CCO7"/>
      <c r="CCP7"/>
      <c r="CCQ7"/>
      <c r="CCR7"/>
      <c r="CCS7"/>
      <c r="CCT7"/>
      <c r="CCU7"/>
      <c r="CCV7"/>
      <c r="CCW7"/>
      <c r="CCX7"/>
      <c r="CCY7"/>
      <c r="CCZ7"/>
      <c r="CDA7"/>
      <c r="CDB7"/>
      <c r="CDC7"/>
      <c r="CDD7"/>
      <c r="CDE7"/>
      <c r="CDF7"/>
      <c r="CDG7"/>
      <c r="CDH7"/>
      <c r="CDI7"/>
      <c r="CDJ7"/>
      <c r="CDK7"/>
      <c r="CDL7"/>
      <c r="CDM7"/>
      <c r="CDN7"/>
      <c r="CDO7"/>
      <c r="CDP7"/>
      <c r="CDQ7"/>
      <c r="CDR7"/>
      <c r="CDS7"/>
      <c r="CDT7"/>
      <c r="CDU7"/>
      <c r="CDV7"/>
      <c r="CDW7"/>
      <c r="CDX7"/>
      <c r="CDY7"/>
      <c r="CDZ7"/>
      <c r="CEA7"/>
      <c r="CEB7"/>
      <c r="CEC7"/>
      <c r="CED7"/>
      <c r="CEE7"/>
      <c r="CEF7"/>
      <c r="CEG7"/>
      <c r="CEH7"/>
      <c r="CEI7"/>
      <c r="CEJ7"/>
      <c r="CEK7"/>
      <c r="CEL7"/>
      <c r="CEM7"/>
      <c r="CEN7"/>
      <c r="CEO7"/>
      <c r="CEP7"/>
      <c r="CEQ7"/>
      <c r="CER7"/>
      <c r="CES7"/>
      <c r="CET7"/>
      <c r="CEU7"/>
      <c r="CEV7"/>
      <c r="CEW7"/>
      <c r="CEX7"/>
      <c r="CEY7"/>
      <c r="CEZ7"/>
      <c r="CFA7"/>
      <c r="CFB7"/>
      <c r="CFC7"/>
      <c r="CFD7"/>
      <c r="CFE7"/>
      <c r="CFF7"/>
      <c r="CFG7"/>
      <c r="CFH7"/>
      <c r="CFI7"/>
      <c r="CFJ7"/>
      <c r="CFK7"/>
      <c r="CFL7"/>
      <c r="CFM7"/>
      <c r="CFN7"/>
      <c r="CFO7"/>
      <c r="CFP7"/>
      <c r="CFQ7"/>
      <c r="CFR7"/>
      <c r="CFS7"/>
      <c r="CFT7"/>
      <c r="CFU7"/>
      <c r="CFV7"/>
      <c r="CFW7"/>
      <c r="CFX7"/>
      <c r="CFY7"/>
      <c r="CFZ7"/>
      <c r="CGA7"/>
      <c r="CGB7"/>
      <c r="CGC7"/>
      <c r="CGD7"/>
      <c r="CGE7"/>
      <c r="CGF7"/>
      <c r="CGG7"/>
      <c r="CGH7"/>
      <c r="CGI7"/>
      <c r="CGJ7"/>
      <c r="CGK7"/>
      <c r="CGL7"/>
      <c r="CGM7"/>
      <c r="CGN7"/>
      <c r="CGO7"/>
      <c r="CGP7"/>
      <c r="CGQ7"/>
      <c r="CGR7"/>
      <c r="CGS7"/>
      <c r="CGT7"/>
      <c r="CGU7"/>
      <c r="CGV7"/>
      <c r="CGW7"/>
      <c r="CGX7"/>
      <c r="CGY7"/>
      <c r="CGZ7"/>
      <c r="CHA7"/>
      <c r="CHB7"/>
      <c r="CHC7"/>
      <c r="CHD7"/>
      <c r="CHE7"/>
      <c r="CHF7"/>
      <c r="CHG7"/>
      <c r="CHH7"/>
      <c r="CHI7"/>
      <c r="CHJ7"/>
      <c r="CHK7"/>
      <c r="CHL7"/>
      <c r="CHM7"/>
      <c r="CHN7"/>
      <c r="CHO7"/>
      <c r="CHP7"/>
      <c r="CHQ7"/>
      <c r="CHR7"/>
      <c r="CHS7"/>
      <c r="CHT7"/>
      <c r="CHU7"/>
      <c r="CHV7"/>
      <c r="CHW7"/>
      <c r="CHX7"/>
      <c r="CHY7"/>
      <c r="CHZ7"/>
      <c r="CIA7"/>
      <c r="CIB7"/>
      <c r="CIC7"/>
      <c r="CID7"/>
      <c r="CIE7"/>
      <c r="CIF7"/>
      <c r="CIG7"/>
      <c r="CIH7"/>
      <c r="CII7"/>
      <c r="CIJ7"/>
      <c r="CIK7"/>
      <c r="CIL7"/>
      <c r="CIM7"/>
      <c r="CIN7"/>
      <c r="CIO7"/>
      <c r="CIP7"/>
      <c r="CIQ7"/>
      <c r="CIR7"/>
      <c r="CIS7"/>
      <c r="CIT7"/>
      <c r="CIU7"/>
      <c r="CIV7"/>
      <c r="CIW7"/>
      <c r="CIX7"/>
      <c r="CIY7"/>
      <c r="CIZ7"/>
      <c r="CJA7"/>
      <c r="CJB7"/>
      <c r="CJC7"/>
      <c r="CJD7"/>
      <c r="CJE7"/>
      <c r="CJF7"/>
      <c r="CJG7"/>
      <c r="CJH7"/>
      <c r="CJI7"/>
      <c r="CJJ7"/>
      <c r="CJK7"/>
      <c r="CJL7"/>
      <c r="CJM7"/>
      <c r="CJN7"/>
      <c r="CJO7"/>
      <c r="CJP7"/>
      <c r="CJQ7"/>
      <c r="CJR7"/>
      <c r="CJS7"/>
      <c r="CJT7"/>
      <c r="CJU7"/>
      <c r="CJV7"/>
      <c r="CJW7"/>
      <c r="CJX7"/>
      <c r="CJY7"/>
      <c r="CJZ7"/>
      <c r="CKA7"/>
      <c r="CKB7"/>
      <c r="CKC7"/>
      <c r="CKD7"/>
      <c r="CKE7"/>
      <c r="CKF7"/>
      <c r="CKG7"/>
      <c r="CKH7"/>
      <c r="CKI7"/>
      <c r="CKJ7"/>
      <c r="CKK7"/>
      <c r="CKL7"/>
      <c r="CKM7"/>
      <c r="CKN7"/>
      <c r="CKO7"/>
      <c r="CKP7"/>
      <c r="CKQ7"/>
      <c r="CKR7"/>
      <c r="CKS7"/>
      <c r="CKT7"/>
      <c r="CKU7"/>
      <c r="CKV7"/>
      <c r="CKW7"/>
      <c r="CKX7"/>
      <c r="CKY7"/>
      <c r="CKZ7"/>
      <c r="CLA7"/>
      <c r="CLB7"/>
      <c r="CLC7"/>
      <c r="CLD7"/>
      <c r="CLE7"/>
      <c r="CLF7"/>
      <c r="CLG7"/>
      <c r="CLH7"/>
      <c r="CLI7"/>
      <c r="CLJ7"/>
      <c r="CLK7"/>
      <c r="CLL7"/>
      <c r="CLM7"/>
      <c r="CLN7"/>
      <c r="CLO7"/>
      <c r="CLP7"/>
      <c r="CLQ7"/>
      <c r="CLR7"/>
      <c r="CLS7"/>
      <c r="CLT7"/>
      <c r="CLU7"/>
      <c r="CLV7"/>
      <c r="CLW7"/>
      <c r="CLX7"/>
      <c r="CLY7"/>
      <c r="CLZ7"/>
      <c r="CMA7"/>
      <c r="CMB7"/>
      <c r="CMC7"/>
      <c r="CMD7"/>
      <c r="CME7"/>
      <c r="CMF7"/>
      <c r="CMG7"/>
      <c r="CMH7"/>
      <c r="CMI7"/>
      <c r="CMJ7"/>
      <c r="CMK7"/>
      <c r="CML7"/>
      <c r="CMM7"/>
      <c r="CMN7"/>
      <c r="CMO7"/>
      <c r="CMP7"/>
      <c r="CMQ7"/>
      <c r="CMR7"/>
      <c r="CMS7"/>
      <c r="CMT7"/>
      <c r="CMU7"/>
      <c r="CMV7"/>
      <c r="CMW7"/>
      <c r="CMX7"/>
      <c r="CMY7"/>
      <c r="CMZ7"/>
      <c r="CNA7"/>
      <c r="CNB7"/>
      <c r="CNC7"/>
      <c r="CND7"/>
      <c r="CNE7"/>
      <c r="CNF7"/>
      <c r="CNG7"/>
      <c r="CNH7"/>
      <c r="CNI7"/>
      <c r="CNJ7"/>
      <c r="CNK7"/>
      <c r="CNL7"/>
      <c r="CNM7"/>
      <c r="CNN7"/>
      <c r="CNO7"/>
      <c r="CNP7"/>
      <c r="CNQ7"/>
      <c r="CNR7"/>
      <c r="CNS7"/>
      <c r="CNT7"/>
      <c r="CNU7"/>
      <c r="CNV7"/>
      <c r="CNW7"/>
      <c r="CNX7"/>
      <c r="CNY7"/>
      <c r="CNZ7"/>
      <c r="COA7"/>
      <c r="COB7"/>
      <c r="COC7"/>
      <c r="COD7"/>
      <c r="COE7"/>
      <c r="COF7"/>
      <c r="COG7"/>
      <c r="COH7"/>
      <c r="COI7"/>
      <c r="COJ7"/>
      <c r="COK7"/>
      <c r="COL7"/>
      <c r="COM7"/>
      <c r="CON7"/>
      <c r="COO7"/>
      <c r="COP7"/>
      <c r="COQ7"/>
      <c r="COR7"/>
      <c r="COS7"/>
      <c r="COT7"/>
      <c r="COU7"/>
      <c r="COV7"/>
      <c r="COW7"/>
      <c r="COX7"/>
      <c r="COY7"/>
      <c r="COZ7"/>
      <c r="CPA7"/>
      <c r="CPB7"/>
      <c r="CPC7"/>
      <c r="CPD7"/>
      <c r="CPE7"/>
      <c r="CPF7"/>
      <c r="CPG7"/>
      <c r="CPH7"/>
      <c r="CPI7"/>
      <c r="CPJ7"/>
      <c r="CPK7"/>
      <c r="CPL7"/>
      <c r="CPM7"/>
      <c r="CPN7"/>
      <c r="CPO7"/>
      <c r="CPP7"/>
      <c r="CPQ7"/>
      <c r="CPR7"/>
      <c r="CPS7"/>
      <c r="CPT7"/>
      <c r="CPU7"/>
      <c r="CPV7"/>
      <c r="CPW7"/>
      <c r="CPX7"/>
      <c r="CPY7"/>
      <c r="CPZ7"/>
      <c r="CQA7"/>
      <c r="CQB7"/>
      <c r="CQC7"/>
      <c r="CQD7"/>
      <c r="CQE7"/>
      <c r="CQF7"/>
      <c r="CQG7"/>
      <c r="CQH7"/>
      <c r="CQI7"/>
      <c r="CQJ7"/>
      <c r="CQK7"/>
      <c r="CQL7"/>
      <c r="CQM7"/>
      <c r="CQN7"/>
      <c r="CQO7"/>
      <c r="CQP7"/>
      <c r="CQQ7"/>
      <c r="CQR7"/>
      <c r="CQS7"/>
      <c r="CQT7"/>
      <c r="CQU7"/>
      <c r="CQV7"/>
      <c r="CQW7"/>
      <c r="CQX7"/>
      <c r="CQY7"/>
      <c r="CQZ7"/>
      <c r="CRA7"/>
      <c r="CRB7"/>
      <c r="CRC7"/>
      <c r="CRD7"/>
      <c r="CRE7"/>
      <c r="CRF7"/>
      <c r="CRG7"/>
      <c r="CRH7"/>
      <c r="CRI7"/>
      <c r="CRJ7"/>
      <c r="CRK7"/>
      <c r="CRL7"/>
      <c r="CRM7"/>
      <c r="CRN7"/>
      <c r="CRO7"/>
      <c r="CRP7"/>
      <c r="CRQ7"/>
      <c r="CRR7"/>
      <c r="CRS7"/>
      <c r="CRT7"/>
      <c r="CRU7"/>
      <c r="CRV7"/>
      <c r="CRW7"/>
      <c r="CRX7"/>
      <c r="CRY7"/>
      <c r="CRZ7"/>
      <c r="CSA7"/>
      <c r="CSB7"/>
      <c r="CSC7"/>
      <c r="CSD7"/>
      <c r="CSE7"/>
      <c r="CSF7"/>
      <c r="CSG7"/>
      <c r="CSH7"/>
      <c r="CSI7"/>
      <c r="CSJ7"/>
      <c r="CSK7"/>
      <c r="CSL7"/>
      <c r="CSM7"/>
      <c r="CSN7"/>
      <c r="CSO7"/>
      <c r="CSP7"/>
      <c r="CSQ7"/>
      <c r="CSR7"/>
      <c r="CSS7"/>
      <c r="CST7"/>
      <c r="CSU7"/>
      <c r="CSV7"/>
      <c r="CSW7"/>
      <c r="CSX7"/>
      <c r="CSY7"/>
      <c r="CSZ7"/>
      <c r="CTA7"/>
      <c r="CTB7"/>
      <c r="CTC7"/>
      <c r="CTD7"/>
      <c r="CTE7"/>
      <c r="CTF7"/>
      <c r="CTG7"/>
      <c r="CTH7"/>
      <c r="CTI7"/>
      <c r="CTJ7"/>
      <c r="CTK7"/>
      <c r="CTL7"/>
      <c r="CTM7"/>
      <c r="CTN7"/>
      <c r="CTO7"/>
      <c r="CTP7"/>
      <c r="CTQ7"/>
      <c r="CTR7"/>
      <c r="CTS7"/>
      <c r="CTT7"/>
      <c r="CTU7"/>
      <c r="CTV7"/>
      <c r="CTW7"/>
      <c r="CTX7"/>
      <c r="CTY7"/>
      <c r="CTZ7"/>
      <c r="CUA7"/>
      <c r="CUB7"/>
      <c r="CUC7"/>
      <c r="CUD7"/>
      <c r="CUE7"/>
      <c r="CUF7"/>
      <c r="CUG7"/>
      <c r="CUH7"/>
      <c r="CUI7"/>
      <c r="CUJ7"/>
      <c r="CUK7"/>
      <c r="CUL7"/>
      <c r="CUM7"/>
      <c r="CUN7"/>
      <c r="CUO7"/>
      <c r="CUP7"/>
      <c r="CUQ7"/>
      <c r="CUR7"/>
      <c r="CUS7"/>
      <c r="CUT7"/>
      <c r="CUU7"/>
      <c r="CUV7"/>
      <c r="CUW7"/>
      <c r="CUX7"/>
      <c r="CUY7"/>
      <c r="CUZ7"/>
      <c r="CVA7"/>
      <c r="CVB7"/>
      <c r="CVC7"/>
      <c r="CVD7"/>
      <c r="CVE7"/>
      <c r="CVF7"/>
      <c r="CVG7"/>
      <c r="CVH7"/>
      <c r="CVI7"/>
      <c r="CVJ7"/>
      <c r="CVK7"/>
      <c r="CVL7"/>
      <c r="CVM7"/>
      <c r="CVN7"/>
      <c r="CVO7"/>
      <c r="CVP7"/>
      <c r="CVQ7"/>
      <c r="CVR7"/>
      <c r="CVS7"/>
      <c r="CVT7"/>
      <c r="CVU7"/>
      <c r="CVV7"/>
      <c r="CVW7"/>
      <c r="CVX7"/>
      <c r="CVY7"/>
      <c r="CVZ7"/>
      <c r="CWA7"/>
      <c r="CWB7"/>
      <c r="CWC7"/>
      <c r="CWD7"/>
      <c r="CWE7"/>
      <c r="CWF7"/>
      <c r="CWG7"/>
      <c r="CWH7"/>
      <c r="CWI7"/>
      <c r="CWJ7"/>
      <c r="CWK7"/>
      <c r="CWL7"/>
      <c r="CWM7"/>
      <c r="CWN7"/>
      <c r="CWO7"/>
      <c r="CWP7"/>
      <c r="CWQ7"/>
      <c r="CWR7"/>
      <c r="CWS7"/>
      <c r="CWT7"/>
      <c r="CWU7"/>
      <c r="CWV7"/>
      <c r="CWW7"/>
      <c r="CWX7"/>
      <c r="CWY7"/>
      <c r="CWZ7"/>
      <c r="CXA7"/>
      <c r="CXB7"/>
      <c r="CXC7"/>
      <c r="CXD7"/>
      <c r="CXE7"/>
      <c r="CXF7"/>
      <c r="CXG7"/>
      <c r="CXH7"/>
      <c r="CXI7"/>
      <c r="CXJ7"/>
      <c r="CXK7"/>
      <c r="CXL7"/>
      <c r="CXM7"/>
      <c r="CXN7"/>
      <c r="CXO7"/>
      <c r="CXP7"/>
      <c r="CXQ7"/>
      <c r="CXR7"/>
      <c r="CXS7"/>
      <c r="CXT7"/>
      <c r="CXU7"/>
      <c r="CXV7"/>
      <c r="CXW7"/>
      <c r="CXX7"/>
      <c r="CXY7"/>
      <c r="CXZ7"/>
      <c r="CYA7"/>
      <c r="CYB7"/>
      <c r="CYC7"/>
      <c r="CYD7"/>
      <c r="CYE7"/>
      <c r="CYF7"/>
      <c r="CYG7"/>
      <c r="CYH7"/>
      <c r="CYI7"/>
      <c r="CYJ7"/>
      <c r="CYK7"/>
      <c r="CYL7"/>
      <c r="CYM7"/>
      <c r="CYN7"/>
      <c r="CYO7"/>
      <c r="CYP7"/>
      <c r="CYQ7"/>
      <c r="CYR7"/>
      <c r="CYS7"/>
      <c r="CYT7"/>
      <c r="CYU7"/>
      <c r="CYV7"/>
      <c r="CYW7"/>
      <c r="CYX7"/>
      <c r="CYY7"/>
      <c r="CYZ7"/>
      <c r="CZA7"/>
      <c r="CZB7"/>
      <c r="CZC7"/>
      <c r="CZD7"/>
      <c r="CZE7"/>
      <c r="CZF7"/>
      <c r="CZG7"/>
      <c r="CZH7"/>
      <c r="CZI7"/>
      <c r="CZJ7"/>
      <c r="CZK7"/>
      <c r="CZL7"/>
      <c r="CZM7"/>
      <c r="CZN7"/>
      <c r="CZO7"/>
      <c r="CZP7"/>
      <c r="CZQ7"/>
      <c r="CZR7"/>
      <c r="CZS7"/>
      <c r="CZT7"/>
      <c r="CZU7"/>
      <c r="CZV7"/>
      <c r="CZW7"/>
      <c r="CZX7"/>
      <c r="CZY7"/>
      <c r="CZZ7"/>
      <c r="DAA7"/>
      <c r="DAB7"/>
      <c r="DAC7"/>
      <c r="DAD7"/>
      <c r="DAE7"/>
      <c r="DAF7"/>
      <c r="DAG7"/>
      <c r="DAH7"/>
      <c r="DAI7"/>
      <c r="DAJ7"/>
      <c r="DAK7"/>
      <c r="DAL7"/>
      <c r="DAM7"/>
      <c r="DAN7"/>
      <c r="DAO7"/>
      <c r="DAP7"/>
      <c r="DAQ7"/>
      <c r="DAR7"/>
      <c r="DAS7"/>
      <c r="DAT7"/>
      <c r="DAU7"/>
      <c r="DAV7"/>
      <c r="DAW7"/>
      <c r="DAX7"/>
      <c r="DAY7"/>
      <c r="DAZ7"/>
      <c r="DBA7"/>
      <c r="DBB7"/>
      <c r="DBC7"/>
      <c r="DBD7"/>
      <c r="DBE7"/>
      <c r="DBF7"/>
      <c r="DBG7"/>
      <c r="DBH7"/>
      <c r="DBI7"/>
      <c r="DBJ7"/>
      <c r="DBK7"/>
      <c r="DBL7"/>
      <c r="DBM7"/>
      <c r="DBN7"/>
      <c r="DBO7"/>
      <c r="DBP7"/>
      <c r="DBQ7"/>
      <c r="DBR7"/>
      <c r="DBS7"/>
      <c r="DBT7"/>
      <c r="DBU7"/>
      <c r="DBV7"/>
      <c r="DBW7"/>
      <c r="DBX7"/>
      <c r="DBY7"/>
      <c r="DBZ7"/>
      <c r="DCA7"/>
      <c r="DCB7"/>
      <c r="DCC7"/>
      <c r="DCD7"/>
      <c r="DCE7"/>
      <c r="DCF7"/>
      <c r="DCG7"/>
      <c r="DCH7"/>
      <c r="DCI7"/>
      <c r="DCJ7"/>
      <c r="DCK7"/>
      <c r="DCL7"/>
      <c r="DCM7"/>
      <c r="DCN7"/>
      <c r="DCO7"/>
      <c r="DCP7"/>
      <c r="DCQ7"/>
      <c r="DCR7"/>
      <c r="DCS7"/>
      <c r="DCT7"/>
      <c r="DCU7"/>
      <c r="DCV7"/>
      <c r="DCW7"/>
      <c r="DCX7"/>
      <c r="DCY7"/>
      <c r="DCZ7"/>
      <c r="DDA7"/>
      <c r="DDB7"/>
      <c r="DDC7"/>
      <c r="DDD7"/>
      <c r="DDE7"/>
      <c r="DDF7"/>
      <c r="DDG7"/>
      <c r="DDH7"/>
      <c r="DDI7"/>
      <c r="DDJ7"/>
      <c r="DDK7"/>
      <c r="DDL7"/>
      <c r="DDM7"/>
      <c r="DDN7"/>
      <c r="DDO7"/>
      <c r="DDP7"/>
      <c r="DDQ7"/>
      <c r="DDR7"/>
      <c r="DDS7"/>
      <c r="DDT7"/>
      <c r="DDU7"/>
      <c r="DDV7"/>
      <c r="DDW7"/>
      <c r="DDX7"/>
      <c r="DDY7"/>
      <c r="DDZ7"/>
      <c r="DEA7"/>
      <c r="DEB7"/>
      <c r="DEC7"/>
      <c r="DED7"/>
      <c r="DEE7"/>
      <c r="DEF7"/>
      <c r="DEG7"/>
      <c r="DEH7"/>
      <c r="DEI7"/>
      <c r="DEJ7"/>
      <c r="DEK7"/>
      <c r="DEL7"/>
      <c r="DEM7"/>
      <c r="DEN7"/>
      <c r="DEO7"/>
      <c r="DEP7"/>
      <c r="DEQ7"/>
      <c r="DER7"/>
      <c r="DES7"/>
      <c r="DET7"/>
      <c r="DEU7"/>
      <c r="DEV7"/>
      <c r="DEW7"/>
      <c r="DEX7"/>
      <c r="DEY7"/>
      <c r="DEZ7"/>
      <c r="DFA7"/>
      <c r="DFB7"/>
      <c r="DFC7"/>
      <c r="DFD7"/>
      <c r="DFE7"/>
      <c r="DFF7"/>
      <c r="DFG7"/>
      <c r="DFH7"/>
      <c r="DFI7"/>
      <c r="DFJ7"/>
      <c r="DFK7"/>
      <c r="DFL7"/>
      <c r="DFM7"/>
      <c r="DFN7"/>
      <c r="DFO7"/>
      <c r="DFP7"/>
      <c r="DFQ7"/>
      <c r="DFR7"/>
      <c r="DFS7"/>
      <c r="DFT7"/>
      <c r="DFU7"/>
      <c r="DFV7"/>
      <c r="DFW7"/>
      <c r="DFX7"/>
      <c r="DFY7"/>
      <c r="DFZ7"/>
      <c r="DGA7"/>
      <c r="DGB7"/>
      <c r="DGC7"/>
      <c r="DGD7"/>
      <c r="DGE7"/>
      <c r="DGF7"/>
      <c r="DGG7"/>
      <c r="DGH7"/>
      <c r="DGI7"/>
      <c r="DGJ7"/>
      <c r="DGK7"/>
      <c r="DGL7"/>
      <c r="DGM7"/>
      <c r="DGN7"/>
      <c r="DGO7"/>
      <c r="DGP7"/>
      <c r="DGQ7"/>
      <c r="DGR7"/>
      <c r="DGS7"/>
      <c r="DGT7"/>
      <c r="DGU7"/>
      <c r="DGV7"/>
      <c r="DGW7"/>
      <c r="DGX7"/>
      <c r="DGY7"/>
      <c r="DGZ7"/>
      <c r="DHA7"/>
      <c r="DHB7"/>
      <c r="DHC7"/>
      <c r="DHD7"/>
      <c r="DHE7"/>
      <c r="DHF7"/>
      <c r="DHG7"/>
      <c r="DHH7"/>
      <c r="DHI7"/>
      <c r="DHJ7"/>
      <c r="DHK7"/>
      <c r="DHL7"/>
      <c r="DHM7"/>
      <c r="DHN7"/>
      <c r="DHO7"/>
      <c r="DHP7"/>
      <c r="DHQ7"/>
      <c r="DHR7"/>
      <c r="DHS7"/>
      <c r="DHT7"/>
      <c r="DHU7"/>
      <c r="DHV7"/>
      <c r="DHW7"/>
      <c r="DHX7"/>
      <c r="DHY7"/>
      <c r="DHZ7"/>
      <c r="DIA7"/>
      <c r="DIB7"/>
      <c r="DIC7"/>
      <c r="DID7"/>
      <c r="DIE7"/>
      <c r="DIF7"/>
      <c r="DIG7"/>
      <c r="DIH7"/>
      <c r="DII7"/>
      <c r="DIJ7"/>
      <c r="DIK7"/>
      <c r="DIL7"/>
      <c r="DIM7"/>
      <c r="DIN7"/>
      <c r="DIO7"/>
      <c r="DIP7"/>
      <c r="DIQ7"/>
      <c r="DIR7"/>
      <c r="DIS7"/>
      <c r="DIT7"/>
      <c r="DIU7"/>
      <c r="DIV7"/>
      <c r="DIW7"/>
      <c r="DIX7"/>
      <c r="DIY7"/>
      <c r="DIZ7"/>
      <c r="DJA7"/>
      <c r="DJB7"/>
      <c r="DJC7"/>
      <c r="DJD7"/>
      <c r="DJE7"/>
      <c r="DJF7"/>
      <c r="DJG7"/>
      <c r="DJH7"/>
      <c r="DJI7"/>
      <c r="DJJ7"/>
      <c r="DJK7"/>
      <c r="DJL7"/>
      <c r="DJM7"/>
      <c r="DJN7"/>
      <c r="DJO7"/>
      <c r="DJP7"/>
      <c r="DJQ7"/>
      <c r="DJR7"/>
      <c r="DJS7"/>
      <c r="DJT7"/>
      <c r="DJU7"/>
      <c r="DJV7"/>
      <c r="DJW7"/>
      <c r="DJX7"/>
      <c r="DJY7"/>
      <c r="DJZ7"/>
      <c r="DKA7"/>
      <c r="DKB7"/>
      <c r="DKC7"/>
      <c r="DKD7"/>
      <c r="DKE7"/>
      <c r="DKF7"/>
      <c r="DKG7"/>
      <c r="DKH7"/>
      <c r="DKI7"/>
      <c r="DKJ7"/>
      <c r="DKK7"/>
      <c r="DKL7"/>
      <c r="DKM7"/>
      <c r="DKN7"/>
      <c r="DKO7"/>
      <c r="DKP7"/>
      <c r="DKQ7"/>
      <c r="DKR7"/>
      <c r="DKS7"/>
      <c r="DKT7"/>
      <c r="DKU7"/>
      <c r="DKV7"/>
      <c r="DKW7"/>
      <c r="DKX7"/>
      <c r="DKY7"/>
      <c r="DKZ7"/>
      <c r="DLA7"/>
      <c r="DLB7"/>
      <c r="DLC7"/>
      <c r="DLD7"/>
      <c r="DLE7"/>
      <c r="DLF7"/>
      <c r="DLG7"/>
      <c r="DLH7"/>
      <c r="DLI7"/>
      <c r="DLJ7"/>
      <c r="DLK7"/>
      <c r="DLL7"/>
      <c r="DLM7"/>
      <c r="DLN7"/>
      <c r="DLO7"/>
      <c r="DLP7"/>
      <c r="DLQ7"/>
      <c r="DLR7"/>
      <c r="DLS7"/>
      <c r="DLT7"/>
      <c r="DLU7"/>
      <c r="DLV7"/>
      <c r="DLW7"/>
      <c r="DLX7"/>
      <c r="DLY7"/>
      <c r="DLZ7"/>
      <c r="DMA7"/>
      <c r="DMB7"/>
      <c r="DMC7"/>
      <c r="DMD7"/>
      <c r="DME7"/>
      <c r="DMF7"/>
      <c r="DMG7"/>
      <c r="DMH7"/>
      <c r="DMI7"/>
      <c r="DMJ7"/>
      <c r="DMK7"/>
      <c r="DML7"/>
      <c r="DMM7"/>
      <c r="DMN7"/>
      <c r="DMO7"/>
      <c r="DMP7"/>
      <c r="DMQ7"/>
      <c r="DMR7"/>
      <c r="DMS7"/>
      <c r="DMT7"/>
      <c r="DMU7"/>
      <c r="DMV7"/>
      <c r="DMW7"/>
      <c r="DMX7"/>
      <c r="DMY7"/>
      <c r="DMZ7"/>
      <c r="DNA7"/>
      <c r="DNB7"/>
      <c r="DNC7"/>
      <c r="DND7"/>
      <c r="DNE7"/>
      <c r="DNF7"/>
      <c r="DNG7"/>
      <c r="DNH7"/>
      <c r="DNI7"/>
      <c r="DNJ7"/>
      <c r="DNK7"/>
      <c r="DNL7"/>
      <c r="DNM7"/>
      <c r="DNN7"/>
      <c r="DNO7"/>
      <c r="DNP7"/>
      <c r="DNQ7"/>
      <c r="DNR7"/>
      <c r="DNS7"/>
      <c r="DNT7"/>
      <c r="DNU7"/>
      <c r="DNV7"/>
      <c r="DNW7"/>
      <c r="DNX7"/>
      <c r="DNY7"/>
      <c r="DNZ7"/>
      <c r="DOA7"/>
      <c r="DOB7"/>
      <c r="DOC7"/>
      <c r="DOD7"/>
      <c r="DOE7"/>
      <c r="DOF7"/>
      <c r="DOG7"/>
      <c r="DOH7"/>
      <c r="DOI7"/>
      <c r="DOJ7"/>
      <c r="DOK7"/>
      <c r="DOL7"/>
      <c r="DOM7"/>
      <c r="DON7"/>
      <c r="DOO7"/>
      <c r="DOP7"/>
      <c r="DOQ7"/>
      <c r="DOR7"/>
      <c r="DOS7"/>
      <c r="DOT7"/>
      <c r="DOU7"/>
      <c r="DOV7"/>
      <c r="DOW7"/>
      <c r="DOX7"/>
      <c r="DOY7"/>
      <c r="DOZ7"/>
      <c r="DPA7"/>
      <c r="DPB7"/>
      <c r="DPC7"/>
      <c r="DPD7"/>
      <c r="DPE7"/>
      <c r="DPF7"/>
      <c r="DPG7"/>
      <c r="DPH7"/>
      <c r="DPI7"/>
      <c r="DPJ7"/>
      <c r="DPK7"/>
      <c r="DPL7"/>
      <c r="DPM7"/>
      <c r="DPN7"/>
      <c r="DPO7"/>
      <c r="DPP7"/>
      <c r="DPQ7"/>
      <c r="DPR7"/>
      <c r="DPS7"/>
      <c r="DPT7"/>
      <c r="DPU7"/>
      <c r="DPV7"/>
      <c r="DPW7"/>
      <c r="DPX7"/>
      <c r="DPY7"/>
      <c r="DPZ7"/>
      <c r="DQA7"/>
      <c r="DQB7"/>
      <c r="DQC7"/>
      <c r="DQD7"/>
      <c r="DQE7"/>
      <c r="DQF7"/>
      <c r="DQG7"/>
      <c r="DQH7"/>
      <c r="DQI7"/>
      <c r="DQJ7"/>
      <c r="DQK7"/>
      <c r="DQL7"/>
      <c r="DQM7"/>
      <c r="DQN7"/>
      <c r="DQO7"/>
      <c r="DQP7"/>
      <c r="DQQ7"/>
      <c r="DQR7"/>
      <c r="DQS7"/>
      <c r="DQT7"/>
      <c r="DQU7"/>
      <c r="DQV7"/>
      <c r="DQW7"/>
      <c r="DQX7"/>
      <c r="DQY7"/>
      <c r="DQZ7"/>
      <c r="DRA7"/>
      <c r="DRB7"/>
      <c r="DRC7"/>
      <c r="DRD7"/>
      <c r="DRE7"/>
      <c r="DRF7"/>
      <c r="DRG7"/>
      <c r="DRH7"/>
      <c r="DRI7"/>
      <c r="DRJ7"/>
      <c r="DRK7"/>
      <c r="DRL7"/>
      <c r="DRM7"/>
      <c r="DRN7"/>
      <c r="DRO7"/>
      <c r="DRP7"/>
      <c r="DRQ7"/>
      <c r="DRR7"/>
      <c r="DRS7"/>
      <c r="DRT7"/>
      <c r="DRU7"/>
      <c r="DRV7"/>
      <c r="DRW7"/>
      <c r="DRX7"/>
      <c r="DRY7"/>
      <c r="DRZ7"/>
      <c r="DSA7"/>
      <c r="DSB7"/>
      <c r="DSC7"/>
      <c r="DSD7"/>
      <c r="DSE7"/>
      <c r="DSF7"/>
      <c r="DSG7"/>
      <c r="DSH7"/>
      <c r="DSI7"/>
      <c r="DSJ7"/>
      <c r="DSK7"/>
      <c r="DSL7"/>
      <c r="DSM7"/>
      <c r="DSN7"/>
      <c r="DSO7"/>
      <c r="DSP7"/>
      <c r="DSQ7"/>
      <c r="DSR7"/>
      <c r="DSS7"/>
      <c r="DST7"/>
      <c r="DSU7"/>
      <c r="DSV7"/>
      <c r="DSW7"/>
      <c r="DSX7"/>
      <c r="DSY7"/>
      <c r="DSZ7"/>
      <c r="DTA7"/>
      <c r="DTB7"/>
      <c r="DTC7"/>
      <c r="DTD7"/>
      <c r="DTE7"/>
      <c r="DTF7"/>
      <c r="DTG7"/>
      <c r="DTH7"/>
      <c r="DTI7"/>
      <c r="DTJ7"/>
      <c r="DTK7"/>
      <c r="DTL7"/>
      <c r="DTM7"/>
      <c r="DTN7"/>
      <c r="DTO7"/>
      <c r="DTP7"/>
      <c r="DTQ7"/>
      <c r="DTR7"/>
      <c r="DTS7"/>
      <c r="DTT7"/>
      <c r="DTU7"/>
      <c r="DTV7"/>
      <c r="DTW7"/>
      <c r="DTX7"/>
      <c r="DTY7"/>
      <c r="DTZ7"/>
      <c r="DUA7"/>
      <c r="DUB7"/>
      <c r="DUC7"/>
      <c r="DUD7"/>
      <c r="DUE7"/>
      <c r="DUF7"/>
      <c r="DUG7"/>
      <c r="DUH7"/>
      <c r="DUI7"/>
      <c r="DUJ7"/>
      <c r="DUK7"/>
      <c r="DUL7"/>
      <c r="DUM7"/>
      <c r="DUN7"/>
      <c r="DUO7"/>
      <c r="DUP7"/>
      <c r="DUQ7"/>
      <c r="DUR7"/>
      <c r="DUS7"/>
      <c r="DUT7"/>
      <c r="DUU7"/>
      <c r="DUV7"/>
      <c r="DUW7"/>
      <c r="DUX7"/>
      <c r="DUY7"/>
      <c r="DUZ7"/>
      <c r="DVA7"/>
      <c r="DVB7"/>
      <c r="DVC7"/>
      <c r="DVD7"/>
      <c r="DVE7"/>
      <c r="DVF7"/>
      <c r="DVG7"/>
      <c r="DVH7"/>
      <c r="DVI7"/>
      <c r="DVJ7"/>
      <c r="DVK7"/>
      <c r="DVL7"/>
      <c r="DVM7"/>
      <c r="DVN7"/>
      <c r="DVO7"/>
      <c r="DVP7"/>
      <c r="DVQ7"/>
      <c r="DVR7"/>
      <c r="DVS7"/>
      <c r="DVT7"/>
      <c r="DVU7"/>
      <c r="DVV7"/>
      <c r="DVW7"/>
      <c r="DVX7"/>
      <c r="DVY7"/>
      <c r="DVZ7"/>
      <c r="DWA7"/>
      <c r="DWB7"/>
      <c r="DWC7"/>
      <c r="DWD7"/>
      <c r="DWE7"/>
      <c r="DWF7"/>
      <c r="DWG7"/>
      <c r="DWH7"/>
      <c r="DWI7"/>
      <c r="DWJ7"/>
      <c r="DWK7"/>
      <c r="DWL7"/>
      <c r="DWM7"/>
      <c r="DWN7"/>
      <c r="DWO7"/>
      <c r="DWP7"/>
      <c r="DWQ7"/>
      <c r="DWR7"/>
      <c r="DWS7"/>
      <c r="DWT7"/>
      <c r="DWU7"/>
      <c r="DWV7"/>
      <c r="DWW7"/>
      <c r="DWX7"/>
      <c r="DWY7"/>
      <c r="DWZ7"/>
      <c r="DXA7"/>
      <c r="DXB7"/>
      <c r="DXC7"/>
      <c r="DXD7"/>
      <c r="DXE7"/>
      <c r="DXF7"/>
      <c r="DXG7"/>
      <c r="DXH7"/>
      <c r="DXI7"/>
      <c r="DXJ7"/>
      <c r="DXK7"/>
      <c r="DXL7"/>
      <c r="DXM7"/>
      <c r="DXN7"/>
      <c r="DXO7"/>
      <c r="DXP7"/>
      <c r="DXQ7"/>
      <c r="DXR7"/>
      <c r="DXS7"/>
      <c r="DXT7"/>
      <c r="DXU7"/>
      <c r="DXV7"/>
      <c r="DXW7"/>
      <c r="DXX7"/>
      <c r="DXY7"/>
      <c r="DXZ7"/>
      <c r="DYA7"/>
      <c r="DYB7"/>
      <c r="DYC7"/>
      <c r="DYD7"/>
      <c r="DYE7"/>
      <c r="DYF7"/>
      <c r="DYG7"/>
      <c r="DYH7"/>
      <c r="DYI7"/>
      <c r="DYJ7"/>
      <c r="DYK7"/>
      <c r="DYL7"/>
      <c r="DYM7"/>
      <c r="DYN7"/>
      <c r="DYO7"/>
      <c r="DYP7"/>
      <c r="DYQ7"/>
      <c r="DYR7"/>
      <c r="DYS7"/>
      <c r="DYT7"/>
      <c r="DYU7"/>
      <c r="DYV7"/>
      <c r="DYW7"/>
      <c r="DYX7"/>
      <c r="DYY7"/>
      <c r="DYZ7"/>
      <c r="DZA7"/>
      <c r="DZB7"/>
      <c r="DZC7"/>
      <c r="DZD7"/>
      <c r="DZE7"/>
      <c r="DZF7"/>
      <c r="DZG7"/>
      <c r="DZH7"/>
      <c r="DZI7"/>
      <c r="DZJ7"/>
      <c r="DZK7"/>
      <c r="DZL7"/>
      <c r="DZM7"/>
      <c r="DZN7"/>
      <c r="DZO7"/>
      <c r="DZP7"/>
      <c r="DZQ7"/>
      <c r="DZR7"/>
      <c r="DZS7"/>
      <c r="DZT7"/>
      <c r="DZU7"/>
      <c r="DZV7"/>
      <c r="DZW7"/>
      <c r="DZX7"/>
      <c r="DZY7"/>
      <c r="DZZ7"/>
      <c r="EAA7"/>
      <c r="EAB7"/>
      <c r="EAC7"/>
      <c r="EAD7"/>
      <c r="EAE7"/>
      <c r="EAF7"/>
      <c r="EAG7"/>
      <c r="EAH7"/>
      <c r="EAI7"/>
      <c r="EAJ7"/>
      <c r="EAK7"/>
      <c r="EAL7"/>
      <c r="EAM7"/>
      <c r="EAN7"/>
      <c r="EAO7"/>
      <c r="EAP7"/>
      <c r="EAQ7"/>
      <c r="EAR7"/>
      <c r="EAS7"/>
      <c r="EAT7"/>
      <c r="EAU7"/>
      <c r="EAV7"/>
      <c r="EAW7"/>
      <c r="EAX7"/>
      <c r="EAY7"/>
      <c r="EAZ7"/>
      <c r="EBA7"/>
      <c r="EBB7"/>
      <c r="EBC7"/>
      <c r="EBD7"/>
      <c r="EBE7"/>
      <c r="EBF7"/>
      <c r="EBG7"/>
      <c r="EBH7"/>
      <c r="EBI7"/>
      <c r="EBJ7"/>
      <c r="EBK7"/>
      <c r="EBL7"/>
      <c r="EBM7"/>
      <c r="EBN7"/>
      <c r="EBO7"/>
      <c r="EBP7"/>
      <c r="EBQ7"/>
      <c r="EBR7"/>
      <c r="EBS7"/>
      <c r="EBT7"/>
      <c r="EBU7"/>
      <c r="EBV7"/>
      <c r="EBW7"/>
      <c r="EBX7"/>
      <c r="EBY7"/>
      <c r="EBZ7"/>
      <c r="ECA7"/>
      <c r="ECB7"/>
      <c r="ECC7"/>
      <c r="ECD7"/>
      <c r="ECE7"/>
      <c r="ECF7"/>
      <c r="ECG7"/>
      <c r="ECH7"/>
      <c r="ECI7"/>
      <c r="ECJ7"/>
      <c r="ECK7"/>
      <c r="ECL7"/>
      <c r="ECM7"/>
      <c r="ECN7"/>
      <c r="ECO7"/>
      <c r="ECP7"/>
      <c r="ECQ7"/>
      <c r="ECR7"/>
      <c r="ECS7"/>
      <c r="ECT7"/>
      <c r="ECU7"/>
      <c r="ECV7"/>
      <c r="ECW7"/>
      <c r="ECX7"/>
      <c r="ECY7"/>
      <c r="ECZ7"/>
      <c r="EDA7"/>
      <c r="EDB7"/>
      <c r="EDC7"/>
      <c r="EDD7"/>
      <c r="EDE7"/>
      <c r="EDF7"/>
      <c r="EDG7"/>
      <c r="EDH7"/>
      <c r="EDI7"/>
      <c r="EDJ7"/>
      <c r="EDK7"/>
      <c r="EDL7"/>
      <c r="EDM7"/>
      <c r="EDN7"/>
      <c r="EDO7"/>
      <c r="EDP7"/>
      <c r="EDQ7"/>
      <c r="EDR7"/>
      <c r="EDS7"/>
      <c r="EDT7"/>
      <c r="EDU7"/>
      <c r="EDV7"/>
      <c r="EDW7"/>
      <c r="EDX7"/>
      <c r="EDY7"/>
      <c r="EDZ7"/>
      <c r="EEA7"/>
      <c r="EEB7"/>
      <c r="EEC7"/>
      <c r="EED7"/>
      <c r="EEE7"/>
      <c r="EEF7"/>
      <c r="EEG7"/>
      <c r="EEH7"/>
      <c r="EEI7"/>
      <c r="EEJ7"/>
      <c r="EEK7"/>
      <c r="EEL7"/>
      <c r="EEM7"/>
      <c r="EEN7"/>
      <c r="EEO7"/>
      <c r="EEP7"/>
      <c r="EEQ7"/>
      <c r="EER7"/>
      <c r="EES7"/>
      <c r="EET7"/>
      <c r="EEU7"/>
      <c r="EEV7"/>
      <c r="EEW7"/>
      <c r="EEX7"/>
      <c r="EEY7"/>
      <c r="EEZ7"/>
      <c r="EFA7"/>
      <c r="EFB7"/>
      <c r="EFC7"/>
      <c r="EFD7"/>
      <c r="EFE7"/>
      <c r="EFF7"/>
      <c r="EFG7"/>
      <c r="EFH7"/>
      <c r="EFI7"/>
      <c r="EFJ7"/>
      <c r="EFK7"/>
      <c r="EFL7"/>
      <c r="EFM7"/>
      <c r="EFN7"/>
      <c r="EFO7"/>
      <c r="EFP7"/>
      <c r="EFQ7"/>
      <c r="EFR7"/>
      <c r="EFS7"/>
      <c r="EFT7"/>
      <c r="EFU7"/>
      <c r="EFV7"/>
      <c r="EFW7"/>
      <c r="EFX7"/>
      <c r="EFY7"/>
      <c r="EFZ7"/>
      <c r="EGA7"/>
      <c r="EGB7"/>
      <c r="EGC7"/>
      <c r="EGD7"/>
      <c r="EGE7"/>
      <c r="EGF7"/>
      <c r="EGG7"/>
      <c r="EGH7"/>
      <c r="EGI7"/>
      <c r="EGJ7"/>
      <c r="EGK7"/>
      <c r="EGL7"/>
      <c r="EGM7"/>
      <c r="EGN7"/>
      <c r="EGO7"/>
      <c r="EGP7"/>
      <c r="EGQ7"/>
      <c r="EGR7"/>
      <c r="EGS7"/>
      <c r="EGT7"/>
      <c r="EGU7"/>
      <c r="EGV7"/>
      <c r="EGW7"/>
      <c r="EGX7"/>
      <c r="EGY7"/>
      <c r="EGZ7"/>
      <c r="EHA7"/>
      <c r="EHB7"/>
      <c r="EHC7"/>
      <c r="EHD7"/>
      <c r="EHE7"/>
      <c r="EHF7"/>
      <c r="EHG7"/>
      <c r="EHH7"/>
      <c r="EHI7"/>
      <c r="EHJ7"/>
      <c r="EHK7"/>
      <c r="EHL7"/>
      <c r="EHM7"/>
      <c r="EHN7"/>
      <c r="EHO7"/>
      <c r="EHP7"/>
      <c r="EHQ7"/>
      <c r="EHR7"/>
      <c r="EHS7"/>
      <c r="EHT7"/>
      <c r="EHU7"/>
      <c r="EHV7"/>
      <c r="EHW7"/>
      <c r="EHX7"/>
      <c r="EHY7"/>
      <c r="EHZ7"/>
      <c r="EIA7"/>
      <c r="EIB7"/>
      <c r="EIC7"/>
      <c r="EID7"/>
      <c r="EIE7"/>
      <c r="EIF7"/>
      <c r="EIG7"/>
      <c r="EIH7"/>
      <c r="EII7"/>
      <c r="EIJ7"/>
      <c r="EIK7"/>
      <c r="EIL7"/>
      <c r="EIM7"/>
      <c r="EIN7"/>
      <c r="EIO7"/>
      <c r="EIP7"/>
      <c r="EIQ7"/>
      <c r="EIR7"/>
      <c r="EIS7"/>
      <c r="EIT7"/>
      <c r="EIU7"/>
      <c r="EIV7"/>
      <c r="EIW7"/>
      <c r="EIX7"/>
      <c r="EIY7"/>
      <c r="EIZ7"/>
      <c r="EJA7"/>
      <c r="EJB7"/>
      <c r="EJC7"/>
      <c r="EJD7"/>
      <c r="EJE7"/>
      <c r="EJF7"/>
      <c r="EJG7"/>
      <c r="EJH7"/>
      <c r="EJI7"/>
      <c r="EJJ7"/>
      <c r="EJK7"/>
      <c r="EJL7"/>
      <c r="EJM7"/>
      <c r="EJN7"/>
      <c r="EJO7"/>
      <c r="EJP7"/>
      <c r="EJQ7"/>
      <c r="EJR7"/>
      <c r="EJS7"/>
      <c r="EJT7"/>
      <c r="EJU7"/>
      <c r="EJV7"/>
      <c r="EJW7"/>
      <c r="EJX7"/>
      <c r="EJY7"/>
      <c r="EJZ7"/>
      <c r="EKA7"/>
      <c r="EKB7"/>
      <c r="EKC7"/>
      <c r="EKD7"/>
      <c r="EKE7"/>
      <c r="EKF7"/>
      <c r="EKG7"/>
      <c r="EKH7"/>
      <c r="EKI7"/>
      <c r="EKJ7"/>
      <c r="EKK7"/>
      <c r="EKL7"/>
      <c r="EKM7"/>
      <c r="EKN7"/>
      <c r="EKO7"/>
      <c r="EKP7"/>
      <c r="EKQ7"/>
      <c r="EKR7"/>
      <c r="EKS7"/>
      <c r="EKT7"/>
      <c r="EKU7"/>
      <c r="EKV7"/>
      <c r="EKW7"/>
      <c r="EKX7"/>
      <c r="EKY7"/>
      <c r="EKZ7"/>
      <c r="ELA7"/>
      <c r="ELB7"/>
      <c r="ELC7"/>
      <c r="ELD7"/>
      <c r="ELE7"/>
      <c r="ELF7"/>
      <c r="ELG7"/>
      <c r="ELH7"/>
      <c r="ELI7"/>
      <c r="ELJ7"/>
      <c r="ELK7"/>
      <c r="ELL7"/>
      <c r="ELM7"/>
      <c r="ELN7"/>
      <c r="ELO7"/>
      <c r="ELP7"/>
      <c r="ELQ7"/>
      <c r="ELR7"/>
      <c r="ELS7"/>
      <c r="ELT7"/>
      <c r="ELU7"/>
      <c r="ELV7"/>
      <c r="ELW7"/>
      <c r="ELX7"/>
      <c r="ELY7"/>
      <c r="ELZ7"/>
      <c r="EMA7"/>
      <c r="EMB7"/>
      <c r="EMC7"/>
      <c r="EMD7"/>
      <c r="EME7"/>
      <c r="EMF7"/>
      <c r="EMG7"/>
      <c r="EMH7"/>
      <c r="EMI7"/>
      <c r="EMJ7"/>
      <c r="EMK7"/>
      <c r="EML7"/>
      <c r="EMM7"/>
      <c r="EMN7"/>
      <c r="EMO7"/>
      <c r="EMP7"/>
      <c r="EMQ7"/>
      <c r="EMR7"/>
      <c r="EMS7"/>
      <c r="EMT7"/>
      <c r="EMU7"/>
      <c r="EMV7"/>
      <c r="EMW7"/>
      <c r="EMX7"/>
      <c r="EMY7"/>
      <c r="EMZ7"/>
      <c r="ENA7"/>
      <c r="ENB7"/>
      <c r="ENC7"/>
      <c r="END7"/>
      <c r="ENE7"/>
      <c r="ENF7"/>
      <c r="ENG7"/>
      <c r="ENH7"/>
      <c r="ENI7"/>
      <c r="ENJ7"/>
      <c r="ENK7"/>
      <c r="ENL7"/>
      <c r="ENM7"/>
      <c r="ENN7"/>
      <c r="ENO7"/>
      <c r="ENP7"/>
      <c r="ENQ7"/>
      <c r="ENR7"/>
      <c r="ENS7"/>
      <c r="ENT7"/>
      <c r="ENU7"/>
      <c r="ENV7"/>
      <c r="ENW7"/>
      <c r="ENX7"/>
      <c r="ENY7"/>
      <c r="ENZ7"/>
      <c r="EOA7"/>
      <c r="EOB7"/>
      <c r="EOC7"/>
      <c r="EOD7"/>
      <c r="EOE7"/>
      <c r="EOF7"/>
      <c r="EOG7"/>
      <c r="EOH7"/>
      <c r="EOI7"/>
      <c r="EOJ7"/>
      <c r="EOK7"/>
      <c r="EOL7"/>
      <c r="EOM7"/>
      <c r="EON7"/>
      <c r="EOO7"/>
      <c r="EOP7"/>
      <c r="EOQ7"/>
      <c r="EOR7"/>
      <c r="EOS7"/>
      <c r="EOT7"/>
      <c r="EOU7"/>
      <c r="EOV7"/>
      <c r="EOW7"/>
      <c r="EOX7"/>
      <c r="EOY7"/>
      <c r="EOZ7"/>
      <c r="EPA7"/>
      <c r="EPB7"/>
      <c r="EPC7"/>
      <c r="EPD7"/>
      <c r="EPE7"/>
      <c r="EPF7"/>
      <c r="EPG7"/>
      <c r="EPH7"/>
      <c r="EPI7"/>
      <c r="EPJ7"/>
      <c r="EPK7"/>
      <c r="EPL7"/>
      <c r="EPM7"/>
      <c r="EPN7"/>
      <c r="EPO7"/>
      <c r="EPP7"/>
      <c r="EPQ7"/>
      <c r="EPR7"/>
      <c r="EPS7"/>
      <c r="EPT7"/>
      <c r="EPU7"/>
      <c r="EPV7"/>
      <c r="EPW7"/>
      <c r="EPX7"/>
      <c r="EPY7"/>
      <c r="EPZ7"/>
      <c r="EQA7"/>
      <c r="EQB7"/>
      <c r="EQC7"/>
      <c r="EQD7"/>
      <c r="EQE7"/>
      <c r="EQF7"/>
      <c r="EQG7"/>
      <c r="EQH7"/>
      <c r="EQI7"/>
      <c r="EQJ7"/>
      <c r="EQK7"/>
      <c r="EQL7"/>
      <c r="EQM7"/>
      <c r="EQN7"/>
      <c r="EQO7"/>
      <c r="EQP7"/>
      <c r="EQQ7"/>
      <c r="EQR7"/>
      <c r="EQS7"/>
      <c r="EQT7"/>
      <c r="EQU7"/>
      <c r="EQV7"/>
      <c r="EQW7"/>
      <c r="EQX7"/>
      <c r="EQY7"/>
      <c r="EQZ7"/>
      <c r="ERA7"/>
      <c r="ERB7"/>
      <c r="ERC7"/>
      <c r="ERD7"/>
      <c r="ERE7"/>
      <c r="ERF7"/>
      <c r="ERG7"/>
      <c r="ERH7"/>
      <c r="ERI7"/>
      <c r="ERJ7"/>
      <c r="ERK7"/>
      <c r="ERL7"/>
      <c r="ERM7"/>
      <c r="ERN7"/>
      <c r="ERO7"/>
      <c r="ERP7"/>
      <c r="ERQ7"/>
      <c r="ERR7"/>
      <c r="ERS7"/>
      <c r="ERT7"/>
      <c r="ERU7"/>
      <c r="ERV7"/>
      <c r="ERW7"/>
      <c r="ERX7"/>
      <c r="ERY7"/>
      <c r="ERZ7"/>
      <c r="ESA7"/>
      <c r="ESB7"/>
      <c r="ESC7"/>
      <c r="ESD7"/>
      <c r="ESE7"/>
      <c r="ESF7"/>
      <c r="ESG7"/>
      <c r="ESH7"/>
      <c r="ESI7"/>
      <c r="ESJ7"/>
      <c r="ESK7"/>
      <c r="ESL7"/>
      <c r="ESM7"/>
      <c r="ESN7"/>
      <c r="ESO7"/>
      <c r="ESP7"/>
      <c r="ESQ7"/>
      <c r="ESR7"/>
      <c r="ESS7"/>
      <c r="EST7"/>
      <c r="ESU7"/>
      <c r="ESV7"/>
      <c r="ESW7"/>
      <c r="ESX7"/>
      <c r="ESY7"/>
      <c r="ESZ7"/>
      <c r="ETA7"/>
      <c r="ETB7"/>
      <c r="ETC7"/>
      <c r="ETD7"/>
      <c r="ETE7"/>
      <c r="ETF7"/>
      <c r="ETG7"/>
      <c r="ETH7"/>
      <c r="ETI7"/>
      <c r="ETJ7"/>
      <c r="ETK7"/>
      <c r="ETL7"/>
      <c r="ETM7"/>
      <c r="ETN7"/>
      <c r="ETO7"/>
      <c r="ETP7"/>
      <c r="ETQ7"/>
      <c r="ETR7"/>
      <c r="ETS7"/>
      <c r="ETT7"/>
      <c r="ETU7"/>
      <c r="ETV7"/>
      <c r="ETW7"/>
      <c r="ETX7"/>
      <c r="ETY7"/>
      <c r="ETZ7"/>
      <c r="EUA7"/>
      <c r="EUB7"/>
      <c r="EUC7"/>
      <c r="EUD7"/>
      <c r="EUE7"/>
      <c r="EUF7"/>
      <c r="EUG7"/>
      <c r="EUH7"/>
      <c r="EUI7"/>
      <c r="EUJ7"/>
      <c r="EUK7"/>
      <c r="EUL7"/>
      <c r="EUM7"/>
      <c r="EUN7"/>
      <c r="EUO7"/>
      <c r="EUP7"/>
      <c r="EUQ7"/>
      <c r="EUR7"/>
      <c r="EUS7"/>
      <c r="EUT7"/>
      <c r="EUU7"/>
      <c r="EUV7"/>
      <c r="EUW7"/>
      <c r="EUX7"/>
      <c r="EUY7"/>
      <c r="EUZ7"/>
      <c r="EVA7"/>
      <c r="EVB7"/>
      <c r="EVC7"/>
      <c r="EVD7"/>
      <c r="EVE7"/>
      <c r="EVF7"/>
      <c r="EVG7"/>
      <c r="EVH7"/>
      <c r="EVI7"/>
      <c r="EVJ7"/>
      <c r="EVK7"/>
      <c r="EVL7"/>
      <c r="EVM7"/>
      <c r="EVN7"/>
      <c r="EVO7"/>
      <c r="EVP7"/>
      <c r="EVQ7"/>
      <c r="EVR7"/>
      <c r="EVS7"/>
      <c r="EVT7"/>
      <c r="EVU7"/>
      <c r="EVV7"/>
      <c r="EVW7"/>
      <c r="EVX7"/>
      <c r="EVY7"/>
      <c r="EVZ7"/>
      <c r="EWA7"/>
      <c r="EWB7"/>
      <c r="EWC7"/>
      <c r="EWD7"/>
      <c r="EWE7"/>
      <c r="EWF7"/>
      <c r="EWG7"/>
      <c r="EWH7"/>
      <c r="EWI7"/>
      <c r="EWJ7"/>
      <c r="EWK7"/>
      <c r="EWL7"/>
      <c r="EWM7"/>
      <c r="EWN7"/>
      <c r="EWO7"/>
      <c r="EWP7"/>
      <c r="EWQ7"/>
      <c r="EWR7"/>
      <c r="EWS7"/>
      <c r="EWT7"/>
      <c r="EWU7"/>
      <c r="EWV7"/>
      <c r="EWW7"/>
      <c r="EWX7"/>
      <c r="EWY7"/>
      <c r="EWZ7"/>
      <c r="EXA7"/>
      <c r="EXB7"/>
      <c r="EXC7"/>
      <c r="EXD7"/>
      <c r="EXE7"/>
      <c r="EXF7"/>
      <c r="EXG7"/>
      <c r="EXH7"/>
      <c r="EXI7"/>
      <c r="EXJ7"/>
      <c r="EXK7"/>
      <c r="EXL7"/>
      <c r="EXM7"/>
      <c r="EXN7"/>
      <c r="EXO7"/>
      <c r="EXP7"/>
      <c r="EXQ7"/>
      <c r="EXR7"/>
      <c r="EXS7"/>
      <c r="EXT7"/>
      <c r="EXU7"/>
      <c r="EXV7"/>
      <c r="EXW7"/>
      <c r="EXX7"/>
      <c r="EXY7"/>
      <c r="EXZ7"/>
      <c r="EYA7"/>
      <c r="EYB7"/>
      <c r="EYC7"/>
      <c r="EYD7"/>
      <c r="EYE7"/>
      <c r="EYF7"/>
      <c r="EYG7"/>
      <c r="EYH7"/>
      <c r="EYI7"/>
      <c r="EYJ7"/>
      <c r="EYK7"/>
      <c r="EYL7"/>
      <c r="EYM7"/>
      <c r="EYN7"/>
      <c r="EYO7"/>
      <c r="EYP7"/>
      <c r="EYQ7"/>
      <c r="EYR7"/>
      <c r="EYS7"/>
      <c r="EYT7"/>
      <c r="EYU7"/>
      <c r="EYV7"/>
      <c r="EYW7"/>
      <c r="EYX7"/>
      <c r="EYY7"/>
      <c r="EYZ7"/>
      <c r="EZA7"/>
      <c r="EZB7"/>
      <c r="EZC7"/>
      <c r="EZD7"/>
      <c r="EZE7"/>
      <c r="EZF7"/>
      <c r="EZG7"/>
      <c r="EZH7"/>
      <c r="EZI7"/>
      <c r="EZJ7"/>
      <c r="EZK7"/>
      <c r="EZL7"/>
      <c r="EZM7"/>
      <c r="EZN7"/>
      <c r="EZO7"/>
      <c r="EZP7"/>
      <c r="EZQ7"/>
      <c r="EZR7"/>
      <c r="EZS7"/>
      <c r="EZT7"/>
      <c r="EZU7"/>
      <c r="EZV7"/>
      <c r="EZW7"/>
      <c r="EZX7"/>
      <c r="EZY7"/>
      <c r="EZZ7"/>
      <c r="FAA7"/>
      <c r="FAB7"/>
      <c r="FAC7"/>
      <c r="FAD7"/>
      <c r="FAE7"/>
      <c r="FAF7"/>
      <c r="FAG7"/>
      <c r="FAH7"/>
      <c r="FAI7"/>
      <c r="FAJ7"/>
      <c r="FAK7"/>
      <c r="FAL7"/>
      <c r="FAM7"/>
      <c r="FAN7"/>
      <c r="FAO7"/>
      <c r="FAP7"/>
      <c r="FAQ7"/>
      <c r="FAR7"/>
      <c r="FAS7"/>
      <c r="FAT7"/>
      <c r="FAU7"/>
      <c r="FAV7"/>
      <c r="FAW7"/>
      <c r="FAX7"/>
      <c r="FAY7"/>
      <c r="FAZ7"/>
      <c r="FBA7"/>
      <c r="FBB7"/>
      <c r="FBC7"/>
      <c r="FBD7"/>
      <c r="FBE7"/>
      <c r="FBF7"/>
      <c r="FBG7"/>
      <c r="FBH7"/>
      <c r="FBI7"/>
      <c r="FBJ7"/>
      <c r="FBK7"/>
      <c r="FBL7"/>
      <c r="FBM7"/>
      <c r="FBN7"/>
      <c r="FBO7"/>
      <c r="FBP7"/>
      <c r="FBQ7"/>
      <c r="FBR7"/>
      <c r="FBS7"/>
      <c r="FBT7"/>
      <c r="FBU7"/>
      <c r="FBV7"/>
      <c r="FBW7"/>
      <c r="FBX7"/>
      <c r="FBY7"/>
      <c r="FBZ7"/>
      <c r="FCA7"/>
      <c r="FCB7"/>
      <c r="FCC7"/>
      <c r="FCD7"/>
      <c r="FCE7"/>
      <c r="FCF7"/>
      <c r="FCG7"/>
      <c r="FCH7"/>
      <c r="FCI7"/>
      <c r="FCJ7"/>
      <c r="FCK7"/>
      <c r="FCL7"/>
      <c r="FCM7"/>
      <c r="FCN7"/>
      <c r="FCO7"/>
      <c r="FCP7"/>
      <c r="FCQ7"/>
      <c r="FCR7"/>
      <c r="FCS7"/>
      <c r="FCT7"/>
      <c r="FCU7"/>
      <c r="FCV7"/>
      <c r="FCW7"/>
      <c r="FCX7"/>
      <c r="FCY7"/>
      <c r="FCZ7"/>
      <c r="FDA7"/>
      <c r="FDB7"/>
      <c r="FDC7"/>
      <c r="FDD7"/>
      <c r="FDE7"/>
      <c r="FDF7"/>
      <c r="FDG7"/>
      <c r="FDH7"/>
      <c r="FDI7"/>
      <c r="FDJ7"/>
      <c r="FDK7"/>
      <c r="FDL7"/>
      <c r="FDM7"/>
      <c r="FDN7"/>
      <c r="FDO7"/>
      <c r="FDP7"/>
      <c r="FDQ7"/>
      <c r="FDR7"/>
      <c r="FDS7"/>
      <c r="FDT7"/>
      <c r="FDU7"/>
      <c r="FDV7"/>
      <c r="FDW7"/>
      <c r="FDX7"/>
      <c r="FDY7"/>
      <c r="FDZ7"/>
      <c r="FEA7"/>
      <c r="FEB7"/>
      <c r="FEC7"/>
      <c r="FED7"/>
      <c r="FEE7"/>
      <c r="FEF7"/>
      <c r="FEG7"/>
      <c r="FEH7"/>
      <c r="FEI7"/>
      <c r="FEJ7"/>
      <c r="FEK7"/>
      <c r="FEL7"/>
      <c r="FEM7"/>
      <c r="FEN7"/>
      <c r="FEO7"/>
      <c r="FEP7"/>
      <c r="FEQ7"/>
      <c r="FER7"/>
      <c r="FES7"/>
      <c r="FET7"/>
      <c r="FEU7"/>
      <c r="FEV7"/>
      <c r="FEW7"/>
      <c r="FEX7"/>
      <c r="FEY7"/>
      <c r="FEZ7"/>
      <c r="FFA7"/>
      <c r="FFB7"/>
      <c r="FFC7"/>
      <c r="FFD7"/>
      <c r="FFE7"/>
      <c r="FFF7"/>
      <c r="FFG7"/>
      <c r="FFH7"/>
      <c r="FFI7"/>
      <c r="FFJ7"/>
      <c r="FFK7"/>
      <c r="FFL7"/>
      <c r="FFM7"/>
      <c r="FFN7"/>
      <c r="FFO7"/>
      <c r="FFP7"/>
      <c r="FFQ7"/>
      <c r="FFR7"/>
      <c r="FFS7"/>
      <c r="FFT7"/>
      <c r="FFU7"/>
      <c r="FFV7"/>
      <c r="FFW7"/>
      <c r="FFX7"/>
      <c r="FFY7"/>
      <c r="FFZ7"/>
      <c r="FGA7"/>
      <c r="FGB7"/>
      <c r="FGC7"/>
      <c r="FGD7"/>
      <c r="FGE7"/>
      <c r="FGF7"/>
      <c r="FGG7"/>
      <c r="FGH7"/>
      <c r="FGI7"/>
      <c r="FGJ7"/>
      <c r="FGK7"/>
      <c r="FGL7"/>
      <c r="FGM7"/>
      <c r="FGN7"/>
      <c r="FGO7"/>
      <c r="FGP7"/>
      <c r="FGQ7"/>
      <c r="FGR7"/>
      <c r="FGS7"/>
      <c r="FGT7"/>
      <c r="FGU7"/>
      <c r="FGV7"/>
      <c r="FGW7"/>
      <c r="FGX7"/>
      <c r="FGY7"/>
      <c r="FGZ7"/>
      <c r="FHA7"/>
      <c r="FHB7"/>
      <c r="FHC7"/>
      <c r="FHD7"/>
      <c r="FHE7"/>
      <c r="FHF7"/>
      <c r="FHG7"/>
      <c r="FHH7"/>
      <c r="FHI7"/>
      <c r="FHJ7"/>
      <c r="FHK7"/>
      <c r="FHL7"/>
      <c r="FHM7"/>
      <c r="FHN7"/>
      <c r="FHO7"/>
      <c r="FHP7"/>
      <c r="FHQ7"/>
      <c r="FHR7"/>
      <c r="FHS7"/>
      <c r="FHT7"/>
      <c r="FHU7"/>
      <c r="FHV7"/>
      <c r="FHW7"/>
      <c r="FHX7"/>
      <c r="FHY7"/>
      <c r="FHZ7"/>
      <c r="FIA7"/>
      <c r="FIB7"/>
      <c r="FIC7"/>
      <c r="FID7"/>
      <c r="FIE7"/>
      <c r="FIF7"/>
      <c r="FIG7"/>
      <c r="FIH7"/>
      <c r="FII7"/>
      <c r="FIJ7"/>
      <c r="FIK7"/>
      <c r="FIL7"/>
      <c r="FIM7"/>
      <c r="FIN7"/>
      <c r="FIO7"/>
      <c r="FIP7"/>
      <c r="FIQ7"/>
      <c r="FIR7"/>
      <c r="FIS7"/>
      <c r="FIT7"/>
      <c r="FIU7"/>
      <c r="FIV7"/>
      <c r="FIW7"/>
      <c r="FIX7"/>
      <c r="FIY7"/>
      <c r="FIZ7"/>
      <c r="FJA7"/>
      <c r="FJB7"/>
      <c r="FJC7"/>
      <c r="FJD7"/>
      <c r="FJE7"/>
      <c r="FJF7"/>
      <c r="FJG7"/>
      <c r="FJH7"/>
      <c r="FJI7"/>
      <c r="FJJ7"/>
      <c r="FJK7"/>
      <c r="FJL7"/>
      <c r="FJM7"/>
      <c r="FJN7"/>
      <c r="FJO7"/>
      <c r="FJP7"/>
      <c r="FJQ7"/>
      <c r="FJR7"/>
      <c r="FJS7"/>
      <c r="FJT7"/>
      <c r="FJU7"/>
      <c r="FJV7"/>
      <c r="FJW7"/>
      <c r="FJX7"/>
      <c r="FJY7"/>
      <c r="FJZ7"/>
      <c r="FKA7"/>
      <c r="FKB7"/>
      <c r="FKC7"/>
      <c r="FKD7"/>
      <c r="FKE7"/>
      <c r="FKF7"/>
      <c r="FKG7"/>
      <c r="FKH7"/>
      <c r="FKI7"/>
      <c r="FKJ7"/>
      <c r="FKK7"/>
      <c r="FKL7"/>
      <c r="FKM7"/>
      <c r="FKN7"/>
      <c r="FKO7"/>
      <c r="FKP7"/>
      <c r="FKQ7"/>
      <c r="FKR7"/>
      <c r="FKS7"/>
      <c r="FKT7"/>
      <c r="FKU7"/>
      <c r="FKV7"/>
      <c r="FKW7"/>
      <c r="FKX7"/>
      <c r="FKY7"/>
      <c r="FKZ7"/>
      <c r="FLA7"/>
      <c r="FLB7"/>
      <c r="FLC7"/>
      <c r="FLD7"/>
      <c r="FLE7"/>
      <c r="FLF7"/>
      <c r="FLG7"/>
      <c r="FLH7"/>
      <c r="FLI7"/>
      <c r="FLJ7"/>
      <c r="FLK7"/>
      <c r="FLL7"/>
      <c r="FLM7"/>
      <c r="FLN7"/>
      <c r="FLO7"/>
      <c r="FLP7"/>
      <c r="FLQ7"/>
      <c r="FLR7"/>
      <c r="FLS7"/>
      <c r="FLT7"/>
      <c r="FLU7"/>
      <c r="FLV7"/>
      <c r="FLW7"/>
      <c r="FLX7"/>
      <c r="FLY7"/>
      <c r="FLZ7"/>
      <c r="FMA7"/>
      <c r="FMB7"/>
      <c r="FMC7"/>
      <c r="FMD7"/>
      <c r="FME7"/>
      <c r="FMF7"/>
      <c r="FMG7"/>
      <c r="FMH7"/>
      <c r="FMI7"/>
      <c r="FMJ7"/>
      <c r="FMK7"/>
      <c r="FML7"/>
      <c r="FMM7"/>
      <c r="FMN7"/>
      <c r="FMO7"/>
      <c r="FMP7"/>
      <c r="FMQ7"/>
      <c r="FMR7"/>
      <c r="FMS7"/>
      <c r="FMT7"/>
      <c r="FMU7"/>
      <c r="FMV7"/>
      <c r="FMW7"/>
      <c r="FMX7"/>
      <c r="FMY7"/>
      <c r="FMZ7"/>
      <c r="FNA7"/>
      <c r="FNB7"/>
      <c r="FNC7"/>
      <c r="FND7"/>
      <c r="FNE7"/>
      <c r="FNF7"/>
      <c r="FNG7"/>
      <c r="FNH7"/>
      <c r="FNI7"/>
      <c r="FNJ7"/>
      <c r="FNK7"/>
      <c r="FNL7"/>
      <c r="FNM7"/>
      <c r="FNN7"/>
      <c r="FNO7"/>
      <c r="FNP7"/>
      <c r="FNQ7"/>
      <c r="FNR7"/>
      <c r="FNS7"/>
      <c r="FNT7"/>
      <c r="FNU7"/>
      <c r="FNV7"/>
      <c r="FNW7"/>
      <c r="FNX7"/>
      <c r="FNY7"/>
      <c r="FNZ7"/>
      <c r="FOA7"/>
      <c r="FOB7"/>
      <c r="FOC7"/>
      <c r="FOD7"/>
      <c r="FOE7"/>
      <c r="FOF7"/>
      <c r="FOG7"/>
      <c r="FOH7"/>
      <c r="FOI7"/>
      <c r="FOJ7"/>
      <c r="FOK7"/>
      <c r="FOL7"/>
      <c r="FOM7"/>
      <c r="FON7"/>
      <c r="FOO7"/>
      <c r="FOP7"/>
      <c r="FOQ7"/>
      <c r="FOR7"/>
      <c r="FOS7"/>
      <c r="FOT7"/>
      <c r="FOU7"/>
      <c r="FOV7"/>
      <c r="FOW7"/>
      <c r="FOX7"/>
      <c r="FOY7"/>
      <c r="FOZ7"/>
      <c r="FPA7"/>
      <c r="FPB7"/>
      <c r="FPC7"/>
      <c r="FPD7"/>
      <c r="FPE7"/>
      <c r="FPF7"/>
      <c r="FPG7"/>
      <c r="FPH7"/>
      <c r="FPI7"/>
      <c r="FPJ7"/>
      <c r="FPK7"/>
      <c r="FPL7"/>
      <c r="FPM7"/>
      <c r="FPN7"/>
      <c r="FPO7"/>
      <c r="FPP7"/>
      <c r="FPQ7"/>
      <c r="FPR7"/>
      <c r="FPS7"/>
      <c r="FPT7"/>
      <c r="FPU7"/>
      <c r="FPV7"/>
      <c r="FPW7"/>
      <c r="FPX7"/>
      <c r="FPY7"/>
      <c r="FPZ7"/>
      <c r="FQA7"/>
      <c r="FQB7"/>
      <c r="FQC7"/>
      <c r="FQD7"/>
      <c r="FQE7"/>
      <c r="FQF7"/>
      <c r="FQG7"/>
      <c r="FQH7"/>
      <c r="FQI7"/>
      <c r="FQJ7"/>
      <c r="FQK7"/>
      <c r="FQL7"/>
      <c r="FQM7"/>
      <c r="FQN7"/>
      <c r="FQO7"/>
      <c r="FQP7"/>
      <c r="FQQ7"/>
      <c r="FQR7"/>
      <c r="FQS7"/>
      <c r="FQT7"/>
      <c r="FQU7"/>
      <c r="FQV7"/>
      <c r="FQW7"/>
      <c r="FQX7"/>
      <c r="FQY7"/>
      <c r="FQZ7"/>
      <c r="FRA7"/>
      <c r="FRB7"/>
      <c r="FRC7"/>
      <c r="FRD7"/>
      <c r="FRE7"/>
      <c r="FRF7"/>
      <c r="FRG7"/>
      <c r="FRH7"/>
      <c r="FRI7"/>
      <c r="FRJ7"/>
      <c r="FRK7"/>
      <c r="FRL7"/>
      <c r="FRM7"/>
      <c r="FRN7"/>
      <c r="FRO7"/>
      <c r="FRP7"/>
      <c r="FRQ7"/>
      <c r="FRR7"/>
      <c r="FRS7"/>
      <c r="FRT7"/>
      <c r="FRU7"/>
      <c r="FRV7"/>
      <c r="FRW7"/>
      <c r="FRX7"/>
      <c r="FRY7"/>
      <c r="FRZ7"/>
      <c r="FSA7"/>
      <c r="FSB7"/>
      <c r="FSC7"/>
      <c r="FSD7"/>
      <c r="FSE7"/>
      <c r="FSF7"/>
      <c r="FSG7"/>
      <c r="FSH7"/>
      <c r="FSI7"/>
      <c r="FSJ7"/>
      <c r="FSK7"/>
      <c r="FSL7"/>
      <c r="FSM7"/>
      <c r="FSN7"/>
      <c r="FSO7"/>
      <c r="FSP7"/>
      <c r="FSQ7"/>
      <c r="FSR7"/>
      <c r="FSS7"/>
      <c r="FST7"/>
      <c r="FSU7"/>
      <c r="FSV7"/>
      <c r="FSW7"/>
      <c r="FSX7"/>
      <c r="FSY7"/>
      <c r="FSZ7"/>
      <c r="FTA7"/>
      <c r="FTB7"/>
      <c r="FTC7"/>
      <c r="FTD7"/>
      <c r="FTE7"/>
      <c r="FTF7"/>
      <c r="FTG7"/>
      <c r="FTH7"/>
      <c r="FTI7"/>
      <c r="FTJ7"/>
      <c r="FTK7"/>
      <c r="FTL7"/>
      <c r="FTM7"/>
      <c r="FTN7"/>
      <c r="FTO7"/>
      <c r="FTP7"/>
      <c r="FTQ7"/>
      <c r="FTR7"/>
      <c r="FTS7"/>
      <c r="FTT7"/>
      <c r="FTU7"/>
      <c r="FTV7"/>
      <c r="FTW7"/>
      <c r="FTX7"/>
      <c r="FTY7"/>
      <c r="FTZ7"/>
      <c r="FUA7"/>
      <c r="FUB7"/>
      <c r="FUC7"/>
      <c r="FUD7"/>
      <c r="FUE7"/>
      <c r="FUF7"/>
      <c r="FUG7"/>
      <c r="FUH7"/>
      <c r="FUI7"/>
      <c r="FUJ7"/>
      <c r="FUK7"/>
      <c r="FUL7"/>
      <c r="FUM7"/>
      <c r="FUN7"/>
      <c r="FUO7"/>
      <c r="FUP7"/>
      <c r="FUQ7"/>
      <c r="FUR7"/>
      <c r="FUS7"/>
      <c r="FUT7"/>
      <c r="FUU7"/>
      <c r="FUV7"/>
      <c r="FUW7"/>
      <c r="FUX7"/>
      <c r="FUY7"/>
      <c r="FUZ7"/>
      <c r="FVA7"/>
      <c r="FVB7"/>
      <c r="FVC7"/>
      <c r="FVD7"/>
      <c r="FVE7"/>
      <c r="FVF7"/>
      <c r="FVG7"/>
      <c r="FVH7"/>
      <c r="FVI7"/>
      <c r="FVJ7"/>
      <c r="FVK7"/>
      <c r="FVL7"/>
      <c r="FVM7"/>
      <c r="FVN7"/>
      <c r="FVO7"/>
      <c r="FVP7"/>
      <c r="FVQ7"/>
      <c r="FVR7"/>
      <c r="FVS7"/>
      <c r="FVT7"/>
      <c r="FVU7"/>
      <c r="FVV7"/>
      <c r="FVW7"/>
      <c r="FVX7"/>
      <c r="FVY7"/>
      <c r="FVZ7"/>
      <c r="FWA7"/>
      <c r="FWB7"/>
      <c r="FWC7"/>
      <c r="FWD7"/>
      <c r="FWE7"/>
      <c r="FWF7"/>
      <c r="FWG7"/>
      <c r="FWH7"/>
      <c r="FWI7"/>
      <c r="FWJ7"/>
      <c r="FWK7"/>
      <c r="FWL7"/>
      <c r="FWM7"/>
      <c r="FWN7"/>
      <c r="FWO7"/>
      <c r="FWP7"/>
      <c r="FWQ7"/>
      <c r="FWR7"/>
      <c r="FWS7"/>
      <c r="FWT7"/>
      <c r="FWU7"/>
      <c r="FWV7"/>
      <c r="FWW7"/>
      <c r="FWX7"/>
      <c r="FWY7"/>
      <c r="FWZ7"/>
      <c r="FXA7"/>
      <c r="FXB7"/>
      <c r="FXC7"/>
      <c r="FXD7"/>
      <c r="FXE7"/>
      <c r="FXF7"/>
      <c r="FXG7"/>
      <c r="FXH7"/>
      <c r="FXI7"/>
      <c r="FXJ7"/>
      <c r="FXK7"/>
      <c r="FXL7"/>
      <c r="FXM7"/>
      <c r="FXN7"/>
      <c r="FXO7"/>
      <c r="FXP7"/>
      <c r="FXQ7"/>
      <c r="FXR7"/>
      <c r="FXS7"/>
      <c r="FXT7"/>
      <c r="FXU7"/>
      <c r="FXV7"/>
      <c r="FXW7"/>
      <c r="FXX7"/>
      <c r="FXY7"/>
      <c r="FXZ7"/>
      <c r="FYA7"/>
      <c r="FYB7"/>
      <c r="FYC7"/>
      <c r="FYD7"/>
      <c r="FYE7"/>
      <c r="FYF7"/>
      <c r="FYG7"/>
      <c r="FYH7"/>
      <c r="FYI7"/>
      <c r="FYJ7"/>
      <c r="FYK7"/>
      <c r="FYL7"/>
      <c r="FYM7"/>
      <c r="FYN7"/>
      <c r="FYO7"/>
      <c r="FYP7"/>
      <c r="FYQ7"/>
      <c r="FYR7"/>
      <c r="FYS7"/>
      <c r="FYT7"/>
      <c r="FYU7"/>
      <c r="FYV7"/>
      <c r="FYW7"/>
      <c r="FYX7"/>
      <c r="FYY7"/>
      <c r="FYZ7"/>
      <c r="FZA7"/>
      <c r="FZB7"/>
      <c r="FZC7"/>
      <c r="FZD7"/>
      <c r="FZE7"/>
      <c r="FZF7"/>
      <c r="FZG7"/>
      <c r="FZH7"/>
      <c r="FZI7"/>
      <c r="FZJ7"/>
      <c r="FZK7"/>
      <c r="FZL7"/>
      <c r="FZM7"/>
      <c r="FZN7"/>
      <c r="FZO7"/>
      <c r="FZP7"/>
      <c r="FZQ7"/>
      <c r="FZR7"/>
      <c r="FZS7"/>
      <c r="FZT7"/>
      <c r="FZU7"/>
      <c r="FZV7"/>
      <c r="FZW7"/>
      <c r="FZX7"/>
      <c r="FZY7"/>
      <c r="FZZ7"/>
      <c r="GAA7"/>
      <c r="GAB7"/>
      <c r="GAC7"/>
      <c r="GAD7"/>
      <c r="GAE7"/>
      <c r="GAF7"/>
      <c r="GAG7"/>
      <c r="GAH7"/>
      <c r="GAI7"/>
      <c r="GAJ7"/>
      <c r="GAK7"/>
      <c r="GAL7"/>
      <c r="GAM7"/>
      <c r="GAN7"/>
      <c r="GAO7"/>
      <c r="GAP7"/>
      <c r="GAQ7"/>
      <c r="GAR7"/>
      <c r="GAS7"/>
      <c r="GAT7"/>
      <c r="GAU7"/>
      <c r="GAV7"/>
      <c r="GAW7"/>
      <c r="GAX7"/>
      <c r="GAY7"/>
      <c r="GAZ7"/>
      <c r="GBA7"/>
      <c r="GBB7"/>
      <c r="GBC7"/>
      <c r="GBD7"/>
      <c r="GBE7"/>
      <c r="GBF7"/>
      <c r="GBG7"/>
      <c r="GBH7"/>
      <c r="GBI7"/>
      <c r="GBJ7"/>
      <c r="GBK7"/>
      <c r="GBL7"/>
      <c r="GBM7"/>
      <c r="GBN7"/>
      <c r="GBO7"/>
      <c r="GBP7"/>
      <c r="GBQ7"/>
      <c r="GBR7"/>
      <c r="GBS7"/>
      <c r="GBT7"/>
      <c r="GBU7"/>
      <c r="GBV7"/>
      <c r="GBW7"/>
      <c r="GBX7"/>
      <c r="GBY7"/>
      <c r="GBZ7"/>
      <c r="GCA7"/>
      <c r="GCB7"/>
      <c r="GCC7"/>
      <c r="GCD7"/>
      <c r="GCE7"/>
      <c r="GCF7"/>
      <c r="GCG7"/>
      <c r="GCH7"/>
      <c r="GCI7"/>
      <c r="GCJ7"/>
      <c r="GCK7"/>
      <c r="GCL7"/>
      <c r="GCM7"/>
      <c r="GCN7"/>
      <c r="GCO7"/>
      <c r="GCP7"/>
      <c r="GCQ7"/>
      <c r="GCR7"/>
      <c r="GCS7"/>
      <c r="GCT7"/>
      <c r="GCU7"/>
      <c r="GCV7"/>
      <c r="GCW7"/>
      <c r="GCX7"/>
      <c r="GCY7"/>
      <c r="GCZ7"/>
      <c r="GDA7"/>
      <c r="GDB7"/>
      <c r="GDC7"/>
      <c r="GDD7"/>
      <c r="GDE7"/>
      <c r="GDF7"/>
      <c r="GDG7"/>
      <c r="GDH7"/>
      <c r="GDI7"/>
      <c r="GDJ7"/>
      <c r="GDK7"/>
      <c r="GDL7"/>
      <c r="GDM7"/>
      <c r="GDN7"/>
      <c r="GDO7"/>
      <c r="GDP7"/>
      <c r="GDQ7"/>
      <c r="GDR7"/>
      <c r="GDS7"/>
      <c r="GDT7"/>
      <c r="GDU7"/>
      <c r="GDV7"/>
      <c r="GDW7"/>
      <c r="GDX7"/>
      <c r="GDY7"/>
      <c r="GDZ7"/>
      <c r="GEA7"/>
      <c r="GEB7"/>
      <c r="GEC7"/>
      <c r="GED7"/>
      <c r="GEE7"/>
      <c r="GEF7"/>
      <c r="GEG7"/>
      <c r="GEH7"/>
      <c r="GEI7"/>
      <c r="GEJ7"/>
      <c r="GEK7"/>
      <c r="GEL7"/>
      <c r="GEM7"/>
      <c r="GEN7"/>
      <c r="GEO7"/>
      <c r="GEP7"/>
      <c r="GEQ7"/>
      <c r="GER7"/>
      <c r="GES7"/>
      <c r="GET7"/>
      <c r="GEU7"/>
      <c r="GEV7"/>
      <c r="GEW7"/>
      <c r="GEX7"/>
      <c r="GEY7"/>
      <c r="GEZ7"/>
      <c r="GFA7"/>
      <c r="GFB7"/>
      <c r="GFC7"/>
      <c r="GFD7"/>
      <c r="GFE7"/>
      <c r="GFF7"/>
      <c r="GFG7"/>
      <c r="GFH7"/>
      <c r="GFI7"/>
      <c r="GFJ7"/>
      <c r="GFK7"/>
      <c r="GFL7"/>
      <c r="GFM7"/>
      <c r="GFN7"/>
      <c r="GFO7"/>
      <c r="GFP7"/>
      <c r="GFQ7"/>
      <c r="GFR7"/>
      <c r="GFS7"/>
      <c r="GFT7"/>
      <c r="GFU7"/>
      <c r="GFV7"/>
      <c r="GFW7"/>
      <c r="GFX7"/>
      <c r="GFY7"/>
      <c r="GFZ7"/>
      <c r="GGA7"/>
      <c r="GGB7"/>
      <c r="GGC7"/>
      <c r="GGD7"/>
      <c r="GGE7"/>
      <c r="GGF7"/>
      <c r="GGG7"/>
      <c r="GGH7"/>
      <c r="GGI7"/>
      <c r="GGJ7"/>
      <c r="GGK7"/>
      <c r="GGL7"/>
      <c r="GGM7"/>
      <c r="GGN7"/>
      <c r="GGO7"/>
      <c r="GGP7"/>
      <c r="GGQ7"/>
      <c r="GGR7"/>
      <c r="GGS7"/>
      <c r="GGT7"/>
      <c r="GGU7"/>
      <c r="GGV7"/>
      <c r="GGW7"/>
      <c r="GGX7"/>
      <c r="GGY7"/>
      <c r="GGZ7"/>
      <c r="GHA7"/>
      <c r="GHB7"/>
      <c r="GHC7"/>
      <c r="GHD7"/>
      <c r="GHE7"/>
      <c r="GHF7"/>
      <c r="GHG7"/>
      <c r="GHH7"/>
      <c r="GHI7"/>
      <c r="GHJ7"/>
      <c r="GHK7"/>
      <c r="GHL7"/>
      <c r="GHM7"/>
      <c r="GHN7"/>
      <c r="GHO7"/>
      <c r="GHP7"/>
      <c r="GHQ7"/>
      <c r="GHR7"/>
      <c r="GHS7"/>
      <c r="GHT7"/>
      <c r="GHU7"/>
      <c r="GHV7"/>
      <c r="GHW7"/>
      <c r="GHX7"/>
      <c r="GHY7"/>
      <c r="GHZ7"/>
      <c r="GIA7"/>
      <c r="GIB7"/>
      <c r="GIC7"/>
      <c r="GID7"/>
      <c r="GIE7"/>
      <c r="GIF7"/>
      <c r="GIG7"/>
      <c r="GIH7"/>
      <c r="GII7"/>
      <c r="GIJ7"/>
      <c r="GIK7"/>
      <c r="GIL7"/>
      <c r="GIM7"/>
      <c r="GIN7"/>
      <c r="GIO7"/>
      <c r="GIP7"/>
      <c r="GIQ7"/>
      <c r="GIR7"/>
      <c r="GIS7"/>
      <c r="GIT7"/>
      <c r="GIU7"/>
      <c r="GIV7"/>
      <c r="GIW7"/>
      <c r="GIX7"/>
      <c r="GIY7"/>
      <c r="GIZ7"/>
      <c r="GJA7"/>
      <c r="GJB7"/>
      <c r="GJC7"/>
      <c r="GJD7"/>
      <c r="GJE7"/>
      <c r="GJF7"/>
      <c r="GJG7"/>
      <c r="GJH7"/>
      <c r="GJI7"/>
      <c r="GJJ7"/>
      <c r="GJK7"/>
      <c r="GJL7"/>
      <c r="GJM7"/>
      <c r="GJN7"/>
      <c r="GJO7"/>
      <c r="GJP7"/>
      <c r="GJQ7"/>
      <c r="GJR7"/>
      <c r="GJS7"/>
      <c r="GJT7"/>
      <c r="GJU7"/>
      <c r="GJV7"/>
      <c r="GJW7"/>
      <c r="GJX7"/>
      <c r="GJY7"/>
      <c r="GJZ7"/>
      <c r="GKA7"/>
      <c r="GKB7"/>
      <c r="GKC7"/>
      <c r="GKD7"/>
      <c r="GKE7"/>
      <c r="GKF7"/>
      <c r="GKG7"/>
      <c r="GKH7"/>
      <c r="GKI7"/>
      <c r="GKJ7"/>
      <c r="GKK7"/>
      <c r="GKL7"/>
      <c r="GKM7"/>
      <c r="GKN7"/>
      <c r="GKO7"/>
      <c r="GKP7"/>
      <c r="GKQ7"/>
      <c r="GKR7"/>
      <c r="GKS7"/>
      <c r="GKT7"/>
      <c r="GKU7"/>
      <c r="GKV7"/>
      <c r="GKW7"/>
      <c r="GKX7"/>
      <c r="GKY7"/>
      <c r="GKZ7"/>
      <c r="GLA7"/>
      <c r="GLB7"/>
      <c r="GLC7"/>
      <c r="GLD7"/>
      <c r="GLE7"/>
      <c r="GLF7"/>
      <c r="GLG7"/>
      <c r="GLH7"/>
      <c r="GLI7"/>
      <c r="GLJ7"/>
      <c r="GLK7"/>
      <c r="GLL7"/>
      <c r="GLM7"/>
      <c r="GLN7"/>
      <c r="GLO7"/>
      <c r="GLP7"/>
      <c r="GLQ7"/>
      <c r="GLR7"/>
      <c r="GLS7"/>
      <c r="GLT7"/>
      <c r="GLU7"/>
      <c r="GLV7"/>
      <c r="GLW7"/>
      <c r="GLX7"/>
      <c r="GLY7"/>
      <c r="GLZ7"/>
      <c r="GMA7"/>
      <c r="GMB7"/>
      <c r="GMC7"/>
      <c r="GMD7"/>
      <c r="GME7"/>
      <c r="GMF7"/>
      <c r="GMG7"/>
      <c r="GMH7"/>
      <c r="GMI7"/>
      <c r="GMJ7"/>
      <c r="GMK7"/>
      <c r="GML7"/>
      <c r="GMM7"/>
      <c r="GMN7"/>
      <c r="GMO7"/>
      <c r="GMP7"/>
      <c r="GMQ7"/>
      <c r="GMR7"/>
      <c r="GMS7"/>
      <c r="GMT7"/>
      <c r="GMU7"/>
      <c r="GMV7"/>
      <c r="GMW7"/>
      <c r="GMX7"/>
      <c r="GMY7"/>
      <c r="GMZ7"/>
      <c r="GNA7"/>
      <c r="GNB7"/>
      <c r="GNC7"/>
      <c r="GND7"/>
      <c r="GNE7"/>
      <c r="GNF7"/>
      <c r="GNG7"/>
      <c r="GNH7"/>
      <c r="GNI7"/>
      <c r="GNJ7"/>
      <c r="GNK7"/>
      <c r="GNL7"/>
      <c r="GNM7"/>
      <c r="GNN7"/>
      <c r="GNO7"/>
      <c r="GNP7"/>
      <c r="GNQ7"/>
      <c r="GNR7"/>
      <c r="GNS7"/>
      <c r="GNT7"/>
      <c r="GNU7"/>
      <c r="GNV7"/>
      <c r="GNW7"/>
      <c r="GNX7"/>
      <c r="GNY7"/>
      <c r="GNZ7"/>
      <c r="GOA7"/>
      <c r="GOB7"/>
      <c r="GOC7"/>
      <c r="GOD7"/>
      <c r="GOE7"/>
      <c r="GOF7"/>
      <c r="GOG7"/>
      <c r="GOH7"/>
      <c r="GOI7"/>
      <c r="GOJ7"/>
      <c r="GOK7"/>
      <c r="GOL7"/>
      <c r="GOM7"/>
      <c r="GON7"/>
      <c r="GOO7"/>
      <c r="GOP7"/>
      <c r="GOQ7"/>
      <c r="GOR7"/>
      <c r="GOS7"/>
      <c r="GOT7"/>
      <c r="GOU7"/>
      <c r="GOV7"/>
      <c r="GOW7"/>
      <c r="GOX7"/>
      <c r="GOY7"/>
      <c r="GOZ7"/>
      <c r="GPA7"/>
      <c r="GPB7"/>
      <c r="GPC7"/>
      <c r="GPD7"/>
      <c r="GPE7"/>
      <c r="GPF7"/>
      <c r="GPG7"/>
      <c r="GPH7"/>
      <c r="GPI7"/>
      <c r="GPJ7"/>
      <c r="GPK7"/>
      <c r="GPL7"/>
      <c r="GPM7"/>
      <c r="GPN7"/>
      <c r="GPO7"/>
      <c r="GPP7"/>
      <c r="GPQ7"/>
      <c r="GPR7"/>
      <c r="GPS7"/>
      <c r="GPT7"/>
      <c r="GPU7"/>
      <c r="GPV7"/>
      <c r="GPW7"/>
      <c r="GPX7"/>
      <c r="GPY7"/>
      <c r="GPZ7"/>
      <c r="GQA7"/>
      <c r="GQB7"/>
      <c r="GQC7"/>
      <c r="GQD7"/>
      <c r="GQE7"/>
      <c r="GQF7"/>
      <c r="GQG7"/>
      <c r="GQH7"/>
      <c r="GQI7"/>
      <c r="GQJ7"/>
      <c r="GQK7"/>
      <c r="GQL7"/>
      <c r="GQM7"/>
      <c r="GQN7"/>
      <c r="GQO7"/>
      <c r="GQP7"/>
      <c r="GQQ7"/>
      <c r="GQR7"/>
      <c r="GQS7"/>
      <c r="GQT7"/>
      <c r="GQU7"/>
      <c r="GQV7"/>
      <c r="GQW7"/>
      <c r="GQX7"/>
      <c r="GQY7"/>
      <c r="GQZ7"/>
      <c r="GRA7"/>
      <c r="GRB7"/>
      <c r="GRC7"/>
      <c r="GRD7"/>
      <c r="GRE7"/>
      <c r="GRF7"/>
      <c r="GRG7"/>
      <c r="GRH7"/>
      <c r="GRI7"/>
      <c r="GRJ7"/>
      <c r="GRK7"/>
      <c r="GRL7"/>
      <c r="GRM7"/>
      <c r="GRN7"/>
      <c r="GRO7"/>
      <c r="GRP7"/>
      <c r="GRQ7"/>
      <c r="GRR7"/>
      <c r="GRS7"/>
      <c r="GRT7"/>
      <c r="GRU7"/>
      <c r="GRV7"/>
      <c r="GRW7"/>
      <c r="GRX7"/>
      <c r="GRY7"/>
      <c r="GRZ7"/>
      <c r="GSA7"/>
      <c r="GSB7"/>
      <c r="GSC7"/>
      <c r="GSD7"/>
      <c r="GSE7"/>
      <c r="GSF7"/>
      <c r="GSG7"/>
      <c r="GSH7"/>
      <c r="GSI7"/>
      <c r="GSJ7"/>
      <c r="GSK7"/>
      <c r="GSL7"/>
      <c r="GSM7"/>
      <c r="GSN7"/>
      <c r="GSO7"/>
      <c r="GSP7"/>
      <c r="GSQ7"/>
      <c r="GSR7"/>
      <c r="GSS7"/>
      <c r="GST7"/>
      <c r="GSU7"/>
      <c r="GSV7"/>
      <c r="GSW7"/>
      <c r="GSX7"/>
      <c r="GSY7"/>
      <c r="GSZ7"/>
      <c r="GTA7"/>
      <c r="GTB7"/>
      <c r="GTC7"/>
      <c r="GTD7"/>
      <c r="GTE7"/>
      <c r="GTF7"/>
      <c r="GTG7"/>
      <c r="GTH7"/>
      <c r="GTI7"/>
      <c r="GTJ7"/>
      <c r="GTK7"/>
      <c r="GTL7"/>
      <c r="GTM7"/>
      <c r="GTN7"/>
      <c r="GTO7"/>
      <c r="GTP7"/>
      <c r="GTQ7"/>
      <c r="GTR7"/>
      <c r="GTS7"/>
      <c r="GTT7"/>
      <c r="GTU7"/>
      <c r="GTV7"/>
      <c r="GTW7"/>
      <c r="GTX7"/>
      <c r="GTY7"/>
      <c r="GTZ7"/>
      <c r="GUA7"/>
      <c r="GUB7"/>
      <c r="GUC7"/>
      <c r="GUD7"/>
      <c r="GUE7"/>
      <c r="GUF7"/>
      <c r="GUG7"/>
      <c r="GUH7"/>
      <c r="GUI7"/>
      <c r="GUJ7"/>
      <c r="GUK7"/>
      <c r="GUL7"/>
      <c r="GUM7"/>
      <c r="GUN7"/>
      <c r="GUO7"/>
      <c r="GUP7"/>
      <c r="GUQ7"/>
      <c r="GUR7"/>
      <c r="GUS7"/>
      <c r="GUT7"/>
      <c r="GUU7"/>
      <c r="GUV7"/>
      <c r="GUW7"/>
      <c r="GUX7"/>
      <c r="GUY7"/>
      <c r="GUZ7"/>
      <c r="GVA7"/>
      <c r="GVB7"/>
      <c r="GVC7"/>
      <c r="GVD7"/>
      <c r="GVE7"/>
      <c r="GVF7"/>
      <c r="GVG7"/>
      <c r="GVH7"/>
      <c r="GVI7"/>
      <c r="GVJ7"/>
      <c r="GVK7"/>
      <c r="GVL7"/>
      <c r="GVM7"/>
      <c r="GVN7"/>
      <c r="GVO7"/>
      <c r="GVP7"/>
      <c r="GVQ7"/>
      <c r="GVR7"/>
      <c r="GVS7"/>
      <c r="GVT7"/>
      <c r="GVU7"/>
      <c r="GVV7"/>
      <c r="GVW7"/>
      <c r="GVX7"/>
      <c r="GVY7"/>
      <c r="GVZ7"/>
      <c r="GWA7"/>
      <c r="GWB7"/>
      <c r="GWC7"/>
      <c r="GWD7"/>
      <c r="GWE7"/>
      <c r="GWF7"/>
      <c r="GWG7"/>
      <c r="GWH7"/>
      <c r="GWI7"/>
      <c r="GWJ7"/>
      <c r="GWK7"/>
      <c r="GWL7"/>
      <c r="GWM7"/>
      <c r="GWN7"/>
      <c r="GWO7"/>
      <c r="GWP7"/>
      <c r="GWQ7"/>
      <c r="GWR7"/>
      <c r="GWS7"/>
      <c r="GWT7"/>
      <c r="GWU7"/>
      <c r="GWV7"/>
      <c r="GWW7"/>
      <c r="GWX7"/>
      <c r="GWY7"/>
      <c r="GWZ7"/>
      <c r="GXA7"/>
      <c r="GXB7"/>
      <c r="GXC7"/>
      <c r="GXD7"/>
      <c r="GXE7"/>
      <c r="GXF7"/>
      <c r="GXG7"/>
      <c r="GXH7"/>
      <c r="GXI7"/>
      <c r="GXJ7"/>
      <c r="GXK7"/>
      <c r="GXL7"/>
      <c r="GXM7"/>
      <c r="GXN7"/>
      <c r="GXO7"/>
      <c r="GXP7"/>
      <c r="GXQ7"/>
      <c r="GXR7"/>
      <c r="GXS7"/>
      <c r="GXT7"/>
      <c r="GXU7"/>
      <c r="GXV7"/>
      <c r="GXW7"/>
      <c r="GXX7"/>
      <c r="GXY7"/>
      <c r="GXZ7"/>
      <c r="GYA7"/>
      <c r="GYB7"/>
      <c r="GYC7"/>
      <c r="GYD7"/>
      <c r="GYE7"/>
      <c r="GYF7"/>
      <c r="GYG7"/>
      <c r="GYH7"/>
      <c r="GYI7"/>
      <c r="GYJ7"/>
      <c r="GYK7"/>
      <c r="GYL7"/>
      <c r="GYM7"/>
      <c r="GYN7"/>
      <c r="GYO7"/>
      <c r="GYP7"/>
      <c r="GYQ7"/>
      <c r="GYR7"/>
      <c r="GYS7"/>
      <c r="GYT7"/>
      <c r="GYU7"/>
      <c r="GYV7"/>
      <c r="GYW7"/>
      <c r="GYX7"/>
      <c r="GYY7"/>
      <c r="GYZ7"/>
      <c r="GZA7"/>
      <c r="GZB7"/>
      <c r="GZC7"/>
      <c r="GZD7"/>
      <c r="GZE7"/>
      <c r="GZF7"/>
      <c r="GZG7"/>
      <c r="GZH7"/>
      <c r="GZI7"/>
      <c r="GZJ7"/>
      <c r="GZK7"/>
      <c r="GZL7"/>
      <c r="GZM7"/>
      <c r="GZN7"/>
      <c r="GZO7"/>
      <c r="GZP7"/>
      <c r="GZQ7"/>
      <c r="GZR7"/>
      <c r="GZS7"/>
      <c r="GZT7"/>
      <c r="GZU7"/>
      <c r="GZV7"/>
      <c r="GZW7"/>
      <c r="GZX7"/>
      <c r="GZY7"/>
      <c r="GZZ7"/>
      <c r="HAA7"/>
      <c r="HAB7"/>
      <c r="HAC7"/>
      <c r="HAD7"/>
      <c r="HAE7"/>
      <c r="HAF7"/>
      <c r="HAG7"/>
      <c r="HAH7"/>
      <c r="HAI7"/>
      <c r="HAJ7"/>
      <c r="HAK7"/>
      <c r="HAL7"/>
      <c r="HAM7"/>
      <c r="HAN7"/>
      <c r="HAO7"/>
      <c r="HAP7"/>
      <c r="HAQ7"/>
      <c r="HAR7"/>
      <c r="HAS7"/>
      <c r="HAT7"/>
      <c r="HAU7"/>
      <c r="HAV7"/>
      <c r="HAW7"/>
      <c r="HAX7"/>
      <c r="HAY7"/>
      <c r="HAZ7"/>
      <c r="HBA7"/>
      <c r="HBB7"/>
      <c r="HBC7"/>
      <c r="HBD7"/>
      <c r="HBE7"/>
      <c r="HBF7"/>
      <c r="HBG7"/>
      <c r="HBH7"/>
      <c r="HBI7"/>
      <c r="HBJ7"/>
      <c r="HBK7"/>
      <c r="HBL7"/>
      <c r="HBM7"/>
      <c r="HBN7"/>
      <c r="HBO7"/>
      <c r="HBP7"/>
      <c r="HBQ7"/>
      <c r="HBR7"/>
      <c r="HBS7"/>
      <c r="HBT7"/>
      <c r="HBU7"/>
      <c r="HBV7"/>
      <c r="HBW7"/>
      <c r="HBX7"/>
      <c r="HBY7"/>
      <c r="HBZ7"/>
      <c r="HCA7"/>
      <c r="HCB7"/>
      <c r="HCC7"/>
      <c r="HCD7"/>
      <c r="HCE7"/>
      <c r="HCF7"/>
      <c r="HCG7"/>
      <c r="HCH7"/>
      <c r="HCI7"/>
      <c r="HCJ7"/>
      <c r="HCK7"/>
      <c r="HCL7"/>
      <c r="HCM7"/>
      <c r="HCN7"/>
      <c r="HCO7"/>
      <c r="HCP7"/>
      <c r="HCQ7"/>
      <c r="HCR7"/>
      <c r="HCS7"/>
      <c r="HCT7"/>
      <c r="HCU7"/>
      <c r="HCV7"/>
      <c r="HCW7"/>
      <c r="HCX7"/>
      <c r="HCY7"/>
      <c r="HCZ7"/>
      <c r="HDA7"/>
      <c r="HDB7"/>
      <c r="HDC7"/>
      <c r="HDD7"/>
      <c r="HDE7"/>
      <c r="HDF7"/>
      <c r="HDG7"/>
      <c r="HDH7"/>
      <c r="HDI7"/>
      <c r="HDJ7"/>
      <c r="HDK7"/>
      <c r="HDL7"/>
      <c r="HDM7"/>
      <c r="HDN7"/>
      <c r="HDO7"/>
      <c r="HDP7"/>
      <c r="HDQ7"/>
      <c r="HDR7"/>
      <c r="HDS7"/>
      <c r="HDT7"/>
      <c r="HDU7"/>
      <c r="HDV7"/>
      <c r="HDW7"/>
      <c r="HDX7"/>
      <c r="HDY7"/>
      <c r="HDZ7"/>
      <c r="HEA7"/>
      <c r="HEB7"/>
      <c r="HEC7"/>
      <c r="HED7"/>
      <c r="HEE7"/>
      <c r="HEF7"/>
      <c r="HEG7"/>
      <c r="HEH7"/>
      <c r="HEI7"/>
      <c r="HEJ7"/>
      <c r="HEK7"/>
      <c r="HEL7"/>
      <c r="HEM7"/>
      <c r="HEN7"/>
      <c r="HEO7"/>
      <c r="HEP7"/>
      <c r="HEQ7"/>
      <c r="HER7"/>
      <c r="HES7"/>
      <c r="HET7"/>
      <c r="HEU7"/>
      <c r="HEV7"/>
      <c r="HEW7"/>
      <c r="HEX7"/>
      <c r="HEY7"/>
      <c r="HEZ7"/>
      <c r="HFA7"/>
      <c r="HFB7"/>
      <c r="HFC7"/>
      <c r="HFD7"/>
      <c r="HFE7"/>
      <c r="HFF7"/>
      <c r="HFG7"/>
      <c r="HFH7"/>
      <c r="HFI7"/>
      <c r="HFJ7"/>
      <c r="HFK7"/>
      <c r="HFL7"/>
      <c r="HFM7"/>
      <c r="HFN7"/>
      <c r="HFO7"/>
      <c r="HFP7"/>
      <c r="HFQ7"/>
      <c r="HFR7"/>
      <c r="HFS7"/>
      <c r="HFT7"/>
      <c r="HFU7"/>
      <c r="HFV7"/>
      <c r="HFW7"/>
      <c r="HFX7"/>
      <c r="HFY7"/>
      <c r="HFZ7"/>
      <c r="HGA7"/>
      <c r="HGB7"/>
      <c r="HGC7"/>
      <c r="HGD7"/>
      <c r="HGE7"/>
      <c r="HGF7"/>
      <c r="HGG7"/>
      <c r="HGH7"/>
      <c r="HGI7"/>
      <c r="HGJ7"/>
      <c r="HGK7"/>
      <c r="HGL7"/>
      <c r="HGM7"/>
      <c r="HGN7"/>
      <c r="HGO7"/>
      <c r="HGP7"/>
      <c r="HGQ7"/>
      <c r="HGR7"/>
      <c r="HGS7"/>
      <c r="HGT7"/>
      <c r="HGU7"/>
      <c r="HGV7"/>
      <c r="HGW7"/>
      <c r="HGX7"/>
      <c r="HGY7"/>
      <c r="HGZ7"/>
      <c r="HHA7"/>
      <c r="HHB7"/>
      <c r="HHC7"/>
      <c r="HHD7"/>
      <c r="HHE7"/>
      <c r="HHF7"/>
      <c r="HHG7"/>
      <c r="HHH7"/>
      <c r="HHI7"/>
      <c r="HHJ7"/>
      <c r="HHK7"/>
      <c r="HHL7"/>
      <c r="HHM7"/>
      <c r="HHN7"/>
      <c r="HHO7"/>
      <c r="HHP7"/>
      <c r="HHQ7"/>
      <c r="HHR7"/>
      <c r="HHS7"/>
      <c r="HHT7"/>
      <c r="HHU7"/>
      <c r="HHV7"/>
      <c r="HHW7"/>
      <c r="HHX7"/>
      <c r="HHY7"/>
      <c r="HHZ7"/>
      <c r="HIA7"/>
      <c r="HIB7"/>
      <c r="HIC7"/>
      <c r="HID7"/>
      <c r="HIE7"/>
      <c r="HIF7"/>
      <c r="HIG7"/>
      <c r="HIH7"/>
      <c r="HII7"/>
      <c r="HIJ7"/>
      <c r="HIK7"/>
      <c r="HIL7"/>
      <c r="HIM7"/>
      <c r="HIN7"/>
      <c r="HIO7"/>
      <c r="HIP7"/>
      <c r="HIQ7"/>
      <c r="HIR7"/>
      <c r="HIS7"/>
      <c r="HIT7"/>
      <c r="HIU7"/>
      <c r="HIV7"/>
      <c r="HIW7"/>
      <c r="HIX7"/>
      <c r="HIY7"/>
      <c r="HIZ7"/>
      <c r="HJA7"/>
      <c r="HJB7"/>
      <c r="HJC7"/>
      <c r="HJD7"/>
      <c r="HJE7"/>
      <c r="HJF7"/>
      <c r="HJG7"/>
      <c r="HJH7"/>
      <c r="HJI7"/>
      <c r="HJJ7"/>
      <c r="HJK7"/>
      <c r="HJL7"/>
      <c r="HJM7"/>
      <c r="HJN7"/>
      <c r="HJO7"/>
      <c r="HJP7"/>
      <c r="HJQ7"/>
      <c r="HJR7"/>
      <c r="HJS7"/>
      <c r="HJT7"/>
      <c r="HJU7"/>
      <c r="HJV7"/>
      <c r="HJW7"/>
      <c r="HJX7"/>
      <c r="HJY7"/>
      <c r="HJZ7"/>
      <c r="HKA7"/>
      <c r="HKB7"/>
      <c r="HKC7"/>
      <c r="HKD7"/>
      <c r="HKE7"/>
      <c r="HKF7"/>
      <c r="HKG7"/>
      <c r="HKH7"/>
      <c r="HKI7"/>
      <c r="HKJ7"/>
      <c r="HKK7"/>
      <c r="HKL7"/>
      <c r="HKM7"/>
      <c r="HKN7"/>
      <c r="HKO7"/>
      <c r="HKP7"/>
      <c r="HKQ7"/>
      <c r="HKR7"/>
      <c r="HKS7"/>
      <c r="HKT7"/>
      <c r="HKU7"/>
      <c r="HKV7"/>
      <c r="HKW7"/>
      <c r="HKX7"/>
      <c r="HKY7"/>
      <c r="HKZ7"/>
      <c r="HLA7"/>
      <c r="HLB7"/>
      <c r="HLC7"/>
      <c r="HLD7"/>
      <c r="HLE7"/>
      <c r="HLF7"/>
      <c r="HLG7"/>
      <c r="HLH7"/>
      <c r="HLI7"/>
      <c r="HLJ7"/>
      <c r="HLK7"/>
      <c r="HLL7"/>
      <c r="HLM7"/>
      <c r="HLN7"/>
      <c r="HLO7"/>
      <c r="HLP7"/>
      <c r="HLQ7"/>
      <c r="HLR7"/>
      <c r="HLS7"/>
      <c r="HLT7"/>
      <c r="HLU7"/>
      <c r="HLV7"/>
      <c r="HLW7"/>
      <c r="HLX7"/>
      <c r="HLY7"/>
      <c r="HLZ7"/>
      <c r="HMA7"/>
      <c r="HMB7"/>
      <c r="HMC7"/>
      <c r="HMD7"/>
      <c r="HME7"/>
      <c r="HMF7"/>
      <c r="HMG7"/>
      <c r="HMH7"/>
      <c r="HMI7"/>
      <c r="HMJ7"/>
      <c r="HMK7"/>
      <c r="HML7"/>
      <c r="HMM7"/>
      <c r="HMN7"/>
      <c r="HMO7"/>
      <c r="HMP7"/>
      <c r="HMQ7"/>
      <c r="HMR7"/>
      <c r="HMS7"/>
      <c r="HMT7"/>
      <c r="HMU7"/>
      <c r="HMV7"/>
      <c r="HMW7"/>
      <c r="HMX7"/>
      <c r="HMY7"/>
      <c r="HMZ7"/>
      <c r="HNA7"/>
      <c r="HNB7"/>
      <c r="HNC7"/>
      <c r="HND7"/>
      <c r="HNE7"/>
      <c r="HNF7"/>
      <c r="HNG7"/>
      <c r="HNH7"/>
      <c r="HNI7"/>
      <c r="HNJ7"/>
      <c r="HNK7"/>
      <c r="HNL7"/>
      <c r="HNM7"/>
      <c r="HNN7"/>
      <c r="HNO7"/>
      <c r="HNP7"/>
      <c r="HNQ7"/>
      <c r="HNR7"/>
      <c r="HNS7"/>
      <c r="HNT7"/>
      <c r="HNU7"/>
      <c r="HNV7"/>
      <c r="HNW7"/>
      <c r="HNX7"/>
      <c r="HNY7"/>
      <c r="HNZ7"/>
      <c r="HOA7"/>
      <c r="HOB7"/>
      <c r="HOC7"/>
      <c r="HOD7"/>
      <c r="HOE7"/>
      <c r="HOF7"/>
      <c r="HOG7"/>
      <c r="HOH7"/>
      <c r="HOI7"/>
      <c r="HOJ7"/>
      <c r="HOK7"/>
      <c r="HOL7"/>
      <c r="HOM7"/>
      <c r="HON7"/>
      <c r="HOO7"/>
      <c r="HOP7"/>
      <c r="HOQ7"/>
      <c r="HOR7"/>
      <c r="HOS7"/>
      <c r="HOT7"/>
      <c r="HOU7"/>
      <c r="HOV7"/>
      <c r="HOW7"/>
      <c r="HOX7"/>
      <c r="HOY7"/>
      <c r="HOZ7"/>
      <c r="HPA7"/>
      <c r="HPB7"/>
      <c r="HPC7"/>
      <c r="HPD7"/>
      <c r="HPE7"/>
      <c r="HPF7"/>
      <c r="HPG7"/>
      <c r="HPH7"/>
      <c r="HPI7"/>
      <c r="HPJ7"/>
      <c r="HPK7"/>
      <c r="HPL7"/>
      <c r="HPM7"/>
      <c r="HPN7"/>
      <c r="HPO7"/>
      <c r="HPP7"/>
      <c r="HPQ7"/>
      <c r="HPR7"/>
      <c r="HPS7"/>
      <c r="HPT7"/>
      <c r="HPU7"/>
      <c r="HPV7"/>
      <c r="HPW7"/>
      <c r="HPX7"/>
      <c r="HPY7"/>
      <c r="HPZ7"/>
      <c r="HQA7"/>
      <c r="HQB7"/>
      <c r="HQC7"/>
      <c r="HQD7"/>
      <c r="HQE7"/>
      <c r="HQF7"/>
      <c r="HQG7"/>
      <c r="HQH7"/>
      <c r="HQI7"/>
      <c r="HQJ7"/>
      <c r="HQK7"/>
      <c r="HQL7"/>
      <c r="HQM7"/>
      <c r="HQN7"/>
      <c r="HQO7"/>
      <c r="HQP7"/>
      <c r="HQQ7"/>
      <c r="HQR7"/>
      <c r="HQS7"/>
      <c r="HQT7"/>
      <c r="HQU7"/>
      <c r="HQV7"/>
      <c r="HQW7"/>
      <c r="HQX7"/>
      <c r="HQY7"/>
      <c r="HQZ7"/>
      <c r="HRA7"/>
      <c r="HRB7"/>
      <c r="HRC7"/>
      <c r="HRD7"/>
      <c r="HRE7"/>
      <c r="HRF7"/>
      <c r="HRG7"/>
      <c r="HRH7"/>
      <c r="HRI7"/>
      <c r="HRJ7"/>
      <c r="HRK7"/>
      <c r="HRL7"/>
      <c r="HRM7"/>
      <c r="HRN7"/>
      <c r="HRO7"/>
      <c r="HRP7"/>
      <c r="HRQ7"/>
      <c r="HRR7"/>
      <c r="HRS7"/>
      <c r="HRT7"/>
      <c r="HRU7"/>
      <c r="HRV7"/>
      <c r="HRW7"/>
      <c r="HRX7"/>
      <c r="HRY7"/>
      <c r="HRZ7"/>
      <c r="HSA7"/>
      <c r="HSB7"/>
      <c r="HSC7"/>
      <c r="HSD7"/>
      <c r="HSE7"/>
      <c r="HSF7"/>
      <c r="HSG7"/>
      <c r="HSH7"/>
      <c r="HSI7"/>
      <c r="HSJ7"/>
      <c r="HSK7"/>
      <c r="HSL7"/>
      <c r="HSM7"/>
      <c r="HSN7"/>
      <c r="HSO7"/>
      <c r="HSP7"/>
      <c r="HSQ7"/>
      <c r="HSR7"/>
      <c r="HSS7"/>
      <c r="HST7"/>
      <c r="HSU7"/>
      <c r="HSV7"/>
      <c r="HSW7"/>
      <c r="HSX7"/>
      <c r="HSY7"/>
      <c r="HSZ7"/>
      <c r="HTA7"/>
      <c r="HTB7"/>
      <c r="HTC7"/>
      <c r="HTD7"/>
      <c r="HTE7"/>
      <c r="HTF7"/>
      <c r="HTG7"/>
      <c r="HTH7"/>
      <c r="HTI7"/>
      <c r="HTJ7"/>
      <c r="HTK7"/>
      <c r="HTL7"/>
      <c r="HTM7"/>
      <c r="HTN7"/>
      <c r="HTO7"/>
      <c r="HTP7"/>
      <c r="HTQ7"/>
      <c r="HTR7"/>
      <c r="HTS7"/>
      <c r="HTT7"/>
      <c r="HTU7"/>
      <c r="HTV7"/>
      <c r="HTW7"/>
      <c r="HTX7"/>
      <c r="HTY7"/>
      <c r="HTZ7"/>
      <c r="HUA7"/>
      <c r="HUB7"/>
      <c r="HUC7"/>
      <c r="HUD7"/>
      <c r="HUE7"/>
      <c r="HUF7"/>
      <c r="HUG7"/>
      <c r="HUH7"/>
      <c r="HUI7"/>
      <c r="HUJ7"/>
      <c r="HUK7"/>
      <c r="HUL7"/>
      <c r="HUM7"/>
      <c r="HUN7"/>
      <c r="HUO7"/>
      <c r="HUP7"/>
      <c r="HUQ7"/>
      <c r="HUR7"/>
      <c r="HUS7"/>
      <c r="HUT7"/>
      <c r="HUU7"/>
      <c r="HUV7"/>
      <c r="HUW7"/>
      <c r="HUX7"/>
      <c r="HUY7"/>
      <c r="HUZ7"/>
      <c r="HVA7"/>
      <c r="HVB7"/>
      <c r="HVC7"/>
      <c r="HVD7"/>
      <c r="HVE7"/>
      <c r="HVF7"/>
      <c r="HVG7"/>
      <c r="HVH7"/>
      <c r="HVI7"/>
      <c r="HVJ7"/>
      <c r="HVK7"/>
      <c r="HVL7"/>
      <c r="HVM7"/>
      <c r="HVN7"/>
      <c r="HVO7"/>
      <c r="HVP7"/>
      <c r="HVQ7"/>
      <c r="HVR7"/>
      <c r="HVS7"/>
      <c r="HVT7"/>
      <c r="HVU7"/>
      <c r="HVV7"/>
      <c r="HVW7"/>
      <c r="HVX7"/>
      <c r="HVY7"/>
      <c r="HVZ7"/>
      <c r="HWA7"/>
      <c r="HWB7"/>
      <c r="HWC7"/>
      <c r="HWD7"/>
      <c r="HWE7"/>
      <c r="HWF7"/>
      <c r="HWG7"/>
      <c r="HWH7"/>
      <c r="HWI7"/>
      <c r="HWJ7"/>
      <c r="HWK7"/>
      <c r="HWL7"/>
      <c r="HWM7"/>
      <c r="HWN7"/>
      <c r="HWO7"/>
      <c r="HWP7"/>
      <c r="HWQ7"/>
      <c r="HWR7"/>
      <c r="HWS7"/>
      <c r="HWT7"/>
      <c r="HWU7"/>
      <c r="HWV7"/>
      <c r="HWW7"/>
      <c r="HWX7"/>
      <c r="HWY7"/>
      <c r="HWZ7"/>
      <c r="HXA7"/>
      <c r="HXB7"/>
      <c r="HXC7"/>
      <c r="HXD7"/>
      <c r="HXE7"/>
      <c r="HXF7"/>
      <c r="HXG7"/>
      <c r="HXH7"/>
      <c r="HXI7"/>
      <c r="HXJ7"/>
      <c r="HXK7"/>
      <c r="HXL7"/>
      <c r="HXM7"/>
      <c r="HXN7"/>
      <c r="HXO7"/>
      <c r="HXP7"/>
      <c r="HXQ7"/>
      <c r="HXR7"/>
      <c r="HXS7"/>
      <c r="HXT7"/>
      <c r="HXU7"/>
      <c r="HXV7"/>
      <c r="HXW7"/>
      <c r="HXX7"/>
      <c r="HXY7"/>
      <c r="HXZ7"/>
      <c r="HYA7"/>
      <c r="HYB7"/>
      <c r="HYC7"/>
      <c r="HYD7"/>
      <c r="HYE7"/>
      <c r="HYF7"/>
      <c r="HYG7"/>
      <c r="HYH7"/>
      <c r="HYI7"/>
      <c r="HYJ7"/>
      <c r="HYK7"/>
      <c r="HYL7"/>
      <c r="HYM7"/>
      <c r="HYN7"/>
      <c r="HYO7"/>
      <c r="HYP7"/>
      <c r="HYQ7"/>
      <c r="HYR7"/>
      <c r="HYS7"/>
      <c r="HYT7"/>
      <c r="HYU7"/>
      <c r="HYV7"/>
      <c r="HYW7"/>
      <c r="HYX7"/>
      <c r="HYY7"/>
      <c r="HYZ7"/>
      <c r="HZA7"/>
      <c r="HZB7"/>
      <c r="HZC7"/>
      <c r="HZD7"/>
      <c r="HZE7"/>
      <c r="HZF7"/>
      <c r="HZG7"/>
      <c r="HZH7"/>
      <c r="HZI7"/>
      <c r="HZJ7"/>
      <c r="HZK7"/>
      <c r="HZL7"/>
      <c r="HZM7"/>
      <c r="HZN7"/>
      <c r="HZO7"/>
      <c r="HZP7"/>
      <c r="HZQ7"/>
      <c r="HZR7"/>
      <c r="HZS7"/>
      <c r="HZT7"/>
      <c r="HZU7"/>
      <c r="HZV7"/>
      <c r="HZW7"/>
      <c r="HZX7"/>
      <c r="HZY7"/>
      <c r="HZZ7"/>
      <c r="IAA7"/>
      <c r="IAB7"/>
      <c r="IAC7"/>
      <c r="IAD7"/>
      <c r="IAE7"/>
      <c r="IAF7"/>
      <c r="IAG7"/>
      <c r="IAH7"/>
      <c r="IAI7"/>
      <c r="IAJ7"/>
      <c r="IAK7"/>
      <c r="IAL7"/>
      <c r="IAM7"/>
      <c r="IAN7"/>
      <c r="IAO7"/>
      <c r="IAP7"/>
      <c r="IAQ7"/>
      <c r="IAR7"/>
      <c r="IAS7"/>
      <c r="IAT7"/>
      <c r="IAU7"/>
      <c r="IAV7"/>
      <c r="IAW7"/>
      <c r="IAX7"/>
      <c r="IAY7"/>
      <c r="IAZ7"/>
      <c r="IBA7"/>
      <c r="IBB7"/>
      <c r="IBC7"/>
      <c r="IBD7"/>
      <c r="IBE7"/>
      <c r="IBF7"/>
      <c r="IBG7"/>
      <c r="IBH7"/>
      <c r="IBI7"/>
      <c r="IBJ7"/>
      <c r="IBK7"/>
      <c r="IBL7"/>
      <c r="IBM7"/>
      <c r="IBN7"/>
      <c r="IBO7"/>
      <c r="IBP7"/>
      <c r="IBQ7"/>
      <c r="IBR7"/>
      <c r="IBS7"/>
      <c r="IBT7"/>
      <c r="IBU7"/>
      <c r="IBV7"/>
      <c r="IBW7"/>
      <c r="IBX7"/>
      <c r="IBY7"/>
      <c r="IBZ7"/>
      <c r="ICA7"/>
      <c r="ICB7"/>
      <c r="ICC7"/>
      <c r="ICD7"/>
      <c r="ICE7"/>
      <c r="ICF7"/>
      <c r="ICG7"/>
      <c r="ICH7"/>
      <c r="ICI7"/>
      <c r="ICJ7"/>
      <c r="ICK7"/>
      <c r="ICL7"/>
      <c r="ICM7"/>
      <c r="ICN7"/>
      <c r="ICO7"/>
      <c r="ICP7"/>
      <c r="ICQ7"/>
      <c r="ICR7"/>
      <c r="ICS7"/>
      <c r="ICT7"/>
      <c r="ICU7"/>
      <c r="ICV7"/>
      <c r="ICW7"/>
      <c r="ICX7"/>
      <c r="ICY7"/>
      <c r="ICZ7"/>
      <c r="IDA7"/>
      <c r="IDB7"/>
      <c r="IDC7"/>
      <c r="IDD7"/>
      <c r="IDE7"/>
      <c r="IDF7"/>
      <c r="IDG7"/>
      <c r="IDH7"/>
      <c r="IDI7"/>
      <c r="IDJ7"/>
      <c r="IDK7"/>
      <c r="IDL7"/>
      <c r="IDM7"/>
      <c r="IDN7"/>
      <c r="IDO7"/>
      <c r="IDP7"/>
      <c r="IDQ7"/>
      <c r="IDR7"/>
      <c r="IDS7"/>
      <c r="IDT7"/>
      <c r="IDU7"/>
      <c r="IDV7"/>
      <c r="IDW7"/>
      <c r="IDX7"/>
      <c r="IDY7"/>
      <c r="IDZ7"/>
      <c r="IEA7"/>
      <c r="IEB7"/>
      <c r="IEC7"/>
      <c r="IED7"/>
      <c r="IEE7"/>
      <c r="IEF7"/>
      <c r="IEG7"/>
      <c r="IEH7"/>
      <c r="IEI7"/>
      <c r="IEJ7"/>
      <c r="IEK7"/>
      <c r="IEL7"/>
      <c r="IEM7"/>
      <c r="IEN7"/>
      <c r="IEO7"/>
      <c r="IEP7"/>
      <c r="IEQ7"/>
      <c r="IER7"/>
      <c r="IES7"/>
      <c r="IET7"/>
      <c r="IEU7"/>
      <c r="IEV7"/>
      <c r="IEW7"/>
      <c r="IEX7"/>
      <c r="IEY7"/>
      <c r="IEZ7"/>
      <c r="IFA7"/>
      <c r="IFB7"/>
      <c r="IFC7"/>
      <c r="IFD7"/>
      <c r="IFE7"/>
      <c r="IFF7"/>
      <c r="IFG7"/>
      <c r="IFH7"/>
      <c r="IFI7"/>
      <c r="IFJ7"/>
      <c r="IFK7"/>
      <c r="IFL7"/>
      <c r="IFM7"/>
      <c r="IFN7"/>
      <c r="IFO7"/>
      <c r="IFP7"/>
      <c r="IFQ7"/>
      <c r="IFR7"/>
      <c r="IFS7"/>
      <c r="IFT7"/>
      <c r="IFU7"/>
      <c r="IFV7"/>
      <c r="IFW7"/>
      <c r="IFX7"/>
      <c r="IFY7"/>
      <c r="IFZ7"/>
      <c r="IGA7"/>
      <c r="IGB7"/>
      <c r="IGC7"/>
      <c r="IGD7"/>
      <c r="IGE7"/>
      <c r="IGF7"/>
      <c r="IGG7"/>
      <c r="IGH7"/>
      <c r="IGI7"/>
      <c r="IGJ7"/>
      <c r="IGK7"/>
      <c r="IGL7"/>
      <c r="IGM7"/>
      <c r="IGN7"/>
      <c r="IGO7"/>
      <c r="IGP7"/>
      <c r="IGQ7"/>
      <c r="IGR7"/>
      <c r="IGS7"/>
      <c r="IGT7"/>
      <c r="IGU7"/>
      <c r="IGV7"/>
      <c r="IGW7"/>
      <c r="IGX7"/>
      <c r="IGY7"/>
      <c r="IGZ7"/>
      <c r="IHA7"/>
      <c r="IHB7"/>
      <c r="IHC7"/>
      <c r="IHD7"/>
      <c r="IHE7"/>
      <c r="IHF7"/>
      <c r="IHG7"/>
      <c r="IHH7"/>
      <c r="IHI7"/>
      <c r="IHJ7"/>
      <c r="IHK7"/>
      <c r="IHL7"/>
      <c r="IHM7"/>
      <c r="IHN7"/>
      <c r="IHO7"/>
      <c r="IHP7"/>
      <c r="IHQ7"/>
      <c r="IHR7"/>
      <c r="IHS7"/>
      <c r="IHT7"/>
      <c r="IHU7"/>
      <c r="IHV7"/>
      <c r="IHW7"/>
      <c r="IHX7"/>
      <c r="IHY7"/>
      <c r="IHZ7"/>
      <c r="IIA7"/>
      <c r="IIB7"/>
      <c r="IIC7"/>
      <c r="IID7"/>
      <c r="IIE7"/>
      <c r="IIF7"/>
      <c r="IIG7"/>
      <c r="IIH7"/>
      <c r="III7"/>
      <c r="IIJ7"/>
      <c r="IIK7"/>
      <c r="IIL7"/>
      <c r="IIM7"/>
      <c r="IIN7"/>
      <c r="IIO7"/>
      <c r="IIP7"/>
      <c r="IIQ7"/>
      <c r="IIR7"/>
      <c r="IIS7"/>
      <c r="IIT7"/>
      <c r="IIU7"/>
      <c r="IIV7"/>
      <c r="IIW7"/>
      <c r="IIX7"/>
      <c r="IIY7"/>
      <c r="IIZ7"/>
      <c r="IJA7"/>
      <c r="IJB7"/>
      <c r="IJC7"/>
      <c r="IJD7"/>
      <c r="IJE7"/>
      <c r="IJF7"/>
      <c r="IJG7"/>
      <c r="IJH7"/>
      <c r="IJI7"/>
      <c r="IJJ7"/>
      <c r="IJK7"/>
      <c r="IJL7"/>
      <c r="IJM7"/>
      <c r="IJN7"/>
      <c r="IJO7"/>
      <c r="IJP7"/>
      <c r="IJQ7"/>
      <c r="IJR7"/>
      <c r="IJS7"/>
      <c r="IJT7"/>
      <c r="IJU7"/>
      <c r="IJV7"/>
      <c r="IJW7"/>
      <c r="IJX7"/>
      <c r="IJY7"/>
      <c r="IJZ7"/>
      <c r="IKA7"/>
      <c r="IKB7"/>
      <c r="IKC7"/>
      <c r="IKD7"/>
      <c r="IKE7"/>
      <c r="IKF7"/>
      <c r="IKG7"/>
      <c r="IKH7"/>
      <c r="IKI7"/>
      <c r="IKJ7"/>
      <c r="IKK7"/>
      <c r="IKL7"/>
      <c r="IKM7"/>
      <c r="IKN7"/>
      <c r="IKO7"/>
      <c r="IKP7"/>
      <c r="IKQ7"/>
      <c r="IKR7"/>
      <c r="IKS7"/>
      <c r="IKT7"/>
      <c r="IKU7"/>
      <c r="IKV7"/>
      <c r="IKW7"/>
      <c r="IKX7"/>
      <c r="IKY7"/>
      <c r="IKZ7"/>
      <c r="ILA7"/>
      <c r="ILB7"/>
      <c r="ILC7"/>
      <c r="ILD7"/>
      <c r="ILE7"/>
      <c r="ILF7"/>
      <c r="ILG7"/>
      <c r="ILH7"/>
      <c r="ILI7"/>
      <c r="ILJ7"/>
      <c r="ILK7"/>
      <c r="ILL7"/>
      <c r="ILM7"/>
      <c r="ILN7"/>
      <c r="ILO7"/>
      <c r="ILP7"/>
      <c r="ILQ7"/>
      <c r="ILR7"/>
      <c r="ILS7"/>
      <c r="ILT7"/>
      <c r="ILU7"/>
      <c r="ILV7"/>
      <c r="ILW7"/>
      <c r="ILX7"/>
      <c r="ILY7"/>
      <c r="ILZ7"/>
      <c r="IMA7"/>
      <c r="IMB7"/>
      <c r="IMC7"/>
      <c r="IMD7"/>
      <c r="IME7"/>
      <c r="IMF7"/>
      <c r="IMG7"/>
      <c r="IMH7"/>
      <c r="IMI7"/>
      <c r="IMJ7"/>
      <c r="IMK7"/>
      <c r="IML7"/>
      <c r="IMM7"/>
      <c r="IMN7"/>
      <c r="IMO7"/>
      <c r="IMP7"/>
      <c r="IMQ7"/>
      <c r="IMR7"/>
      <c r="IMS7"/>
      <c r="IMT7"/>
      <c r="IMU7"/>
      <c r="IMV7"/>
      <c r="IMW7"/>
      <c r="IMX7"/>
      <c r="IMY7"/>
      <c r="IMZ7"/>
      <c r="INA7"/>
      <c r="INB7"/>
      <c r="INC7"/>
      <c r="IND7"/>
      <c r="INE7"/>
      <c r="INF7"/>
      <c r="ING7"/>
      <c r="INH7"/>
      <c r="INI7"/>
      <c r="INJ7"/>
      <c r="INK7"/>
      <c r="INL7"/>
      <c r="INM7"/>
      <c r="INN7"/>
      <c r="INO7"/>
      <c r="INP7"/>
      <c r="INQ7"/>
      <c r="INR7"/>
      <c r="INS7"/>
      <c r="INT7"/>
      <c r="INU7"/>
      <c r="INV7"/>
      <c r="INW7"/>
      <c r="INX7"/>
      <c r="INY7"/>
      <c r="INZ7"/>
      <c r="IOA7"/>
      <c r="IOB7"/>
      <c r="IOC7"/>
      <c r="IOD7"/>
      <c r="IOE7"/>
      <c r="IOF7"/>
      <c r="IOG7"/>
      <c r="IOH7"/>
      <c r="IOI7"/>
      <c r="IOJ7"/>
      <c r="IOK7"/>
      <c r="IOL7"/>
      <c r="IOM7"/>
      <c r="ION7"/>
      <c r="IOO7"/>
      <c r="IOP7"/>
      <c r="IOQ7"/>
      <c r="IOR7"/>
      <c r="IOS7"/>
      <c r="IOT7"/>
      <c r="IOU7"/>
      <c r="IOV7"/>
      <c r="IOW7"/>
      <c r="IOX7"/>
      <c r="IOY7"/>
      <c r="IOZ7"/>
      <c r="IPA7"/>
      <c r="IPB7"/>
      <c r="IPC7"/>
      <c r="IPD7"/>
      <c r="IPE7"/>
      <c r="IPF7"/>
      <c r="IPG7"/>
      <c r="IPH7"/>
      <c r="IPI7"/>
      <c r="IPJ7"/>
      <c r="IPK7"/>
      <c r="IPL7"/>
      <c r="IPM7"/>
      <c r="IPN7"/>
      <c r="IPO7"/>
      <c r="IPP7"/>
      <c r="IPQ7"/>
      <c r="IPR7"/>
      <c r="IPS7"/>
      <c r="IPT7"/>
      <c r="IPU7"/>
      <c r="IPV7"/>
      <c r="IPW7"/>
      <c r="IPX7"/>
      <c r="IPY7"/>
      <c r="IPZ7"/>
      <c r="IQA7"/>
      <c r="IQB7"/>
      <c r="IQC7"/>
      <c r="IQD7"/>
      <c r="IQE7"/>
      <c r="IQF7"/>
      <c r="IQG7"/>
      <c r="IQH7"/>
      <c r="IQI7"/>
      <c r="IQJ7"/>
      <c r="IQK7"/>
      <c r="IQL7"/>
      <c r="IQM7"/>
      <c r="IQN7"/>
      <c r="IQO7"/>
      <c r="IQP7"/>
      <c r="IQQ7"/>
      <c r="IQR7"/>
      <c r="IQS7"/>
      <c r="IQT7"/>
      <c r="IQU7"/>
      <c r="IQV7"/>
      <c r="IQW7"/>
      <c r="IQX7"/>
      <c r="IQY7"/>
      <c r="IQZ7"/>
      <c r="IRA7"/>
      <c r="IRB7"/>
      <c r="IRC7"/>
      <c r="IRD7"/>
      <c r="IRE7"/>
      <c r="IRF7"/>
      <c r="IRG7"/>
      <c r="IRH7"/>
      <c r="IRI7"/>
      <c r="IRJ7"/>
      <c r="IRK7"/>
      <c r="IRL7"/>
      <c r="IRM7"/>
      <c r="IRN7"/>
      <c r="IRO7"/>
      <c r="IRP7"/>
      <c r="IRQ7"/>
      <c r="IRR7"/>
      <c r="IRS7"/>
      <c r="IRT7"/>
      <c r="IRU7"/>
      <c r="IRV7"/>
      <c r="IRW7"/>
      <c r="IRX7"/>
      <c r="IRY7"/>
      <c r="IRZ7"/>
      <c r="ISA7"/>
      <c r="ISB7"/>
      <c r="ISC7"/>
      <c r="ISD7"/>
      <c r="ISE7"/>
      <c r="ISF7"/>
      <c r="ISG7"/>
      <c r="ISH7"/>
      <c r="ISI7"/>
      <c r="ISJ7"/>
      <c r="ISK7"/>
      <c r="ISL7"/>
      <c r="ISM7"/>
      <c r="ISN7"/>
      <c r="ISO7"/>
      <c r="ISP7"/>
      <c r="ISQ7"/>
      <c r="ISR7"/>
      <c r="ISS7"/>
      <c r="IST7"/>
      <c r="ISU7"/>
      <c r="ISV7"/>
      <c r="ISW7"/>
      <c r="ISX7"/>
      <c r="ISY7"/>
      <c r="ISZ7"/>
      <c r="ITA7"/>
      <c r="ITB7"/>
      <c r="ITC7"/>
      <c r="ITD7"/>
      <c r="ITE7"/>
      <c r="ITF7"/>
      <c r="ITG7"/>
      <c r="ITH7"/>
      <c r="ITI7"/>
      <c r="ITJ7"/>
      <c r="ITK7"/>
      <c r="ITL7"/>
      <c r="ITM7"/>
      <c r="ITN7"/>
      <c r="ITO7"/>
      <c r="ITP7"/>
      <c r="ITQ7"/>
      <c r="ITR7"/>
      <c r="ITS7"/>
      <c r="ITT7"/>
      <c r="ITU7"/>
      <c r="ITV7"/>
      <c r="ITW7"/>
      <c r="ITX7"/>
      <c r="ITY7"/>
      <c r="ITZ7"/>
      <c r="IUA7"/>
      <c r="IUB7"/>
      <c r="IUC7"/>
      <c r="IUD7"/>
      <c r="IUE7"/>
      <c r="IUF7"/>
      <c r="IUG7"/>
      <c r="IUH7"/>
      <c r="IUI7"/>
      <c r="IUJ7"/>
      <c r="IUK7"/>
      <c r="IUL7"/>
      <c r="IUM7"/>
      <c r="IUN7"/>
      <c r="IUO7"/>
      <c r="IUP7"/>
      <c r="IUQ7"/>
      <c r="IUR7"/>
      <c r="IUS7"/>
      <c r="IUT7"/>
      <c r="IUU7"/>
      <c r="IUV7"/>
      <c r="IUW7"/>
      <c r="IUX7"/>
      <c r="IUY7"/>
      <c r="IUZ7"/>
      <c r="IVA7"/>
      <c r="IVB7"/>
      <c r="IVC7"/>
      <c r="IVD7"/>
      <c r="IVE7"/>
      <c r="IVF7"/>
      <c r="IVG7"/>
      <c r="IVH7"/>
      <c r="IVI7"/>
      <c r="IVJ7"/>
      <c r="IVK7"/>
      <c r="IVL7"/>
      <c r="IVM7"/>
      <c r="IVN7"/>
      <c r="IVO7"/>
      <c r="IVP7"/>
      <c r="IVQ7"/>
      <c r="IVR7"/>
      <c r="IVS7"/>
      <c r="IVT7"/>
      <c r="IVU7"/>
      <c r="IVV7"/>
      <c r="IVW7"/>
      <c r="IVX7"/>
      <c r="IVY7"/>
      <c r="IVZ7"/>
      <c r="IWA7"/>
      <c r="IWB7"/>
      <c r="IWC7"/>
      <c r="IWD7"/>
      <c r="IWE7"/>
      <c r="IWF7"/>
      <c r="IWG7"/>
      <c r="IWH7"/>
      <c r="IWI7"/>
      <c r="IWJ7"/>
      <c r="IWK7"/>
      <c r="IWL7"/>
      <c r="IWM7"/>
      <c r="IWN7"/>
      <c r="IWO7"/>
      <c r="IWP7"/>
      <c r="IWQ7"/>
      <c r="IWR7"/>
      <c r="IWS7"/>
      <c r="IWT7"/>
      <c r="IWU7"/>
      <c r="IWV7"/>
      <c r="IWW7"/>
      <c r="IWX7"/>
      <c r="IWY7"/>
      <c r="IWZ7"/>
      <c r="IXA7"/>
      <c r="IXB7"/>
      <c r="IXC7"/>
      <c r="IXD7"/>
      <c r="IXE7"/>
      <c r="IXF7"/>
      <c r="IXG7"/>
      <c r="IXH7"/>
      <c r="IXI7"/>
      <c r="IXJ7"/>
      <c r="IXK7"/>
      <c r="IXL7"/>
      <c r="IXM7"/>
      <c r="IXN7"/>
      <c r="IXO7"/>
      <c r="IXP7"/>
      <c r="IXQ7"/>
      <c r="IXR7"/>
      <c r="IXS7"/>
      <c r="IXT7"/>
      <c r="IXU7"/>
      <c r="IXV7"/>
      <c r="IXW7"/>
      <c r="IXX7"/>
      <c r="IXY7"/>
      <c r="IXZ7"/>
      <c r="IYA7"/>
      <c r="IYB7"/>
      <c r="IYC7"/>
      <c r="IYD7"/>
      <c r="IYE7"/>
      <c r="IYF7"/>
      <c r="IYG7"/>
      <c r="IYH7"/>
      <c r="IYI7"/>
      <c r="IYJ7"/>
      <c r="IYK7"/>
      <c r="IYL7"/>
      <c r="IYM7"/>
      <c r="IYN7"/>
      <c r="IYO7"/>
      <c r="IYP7"/>
      <c r="IYQ7"/>
      <c r="IYR7"/>
      <c r="IYS7"/>
      <c r="IYT7"/>
      <c r="IYU7"/>
      <c r="IYV7"/>
      <c r="IYW7"/>
      <c r="IYX7"/>
      <c r="IYY7"/>
      <c r="IYZ7"/>
      <c r="IZA7"/>
      <c r="IZB7"/>
      <c r="IZC7"/>
      <c r="IZD7"/>
      <c r="IZE7"/>
      <c r="IZF7"/>
      <c r="IZG7"/>
      <c r="IZH7"/>
      <c r="IZI7"/>
      <c r="IZJ7"/>
      <c r="IZK7"/>
      <c r="IZL7"/>
      <c r="IZM7"/>
      <c r="IZN7"/>
      <c r="IZO7"/>
      <c r="IZP7"/>
      <c r="IZQ7"/>
      <c r="IZR7"/>
      <c r="IZS7"/>
      <c r="IZT7"/>
      <c r="IZU7"/>
      <c r="IZV7"/>
      <c r="IZW7"/>
      <c r="IZX7"/>
      <c r="IZY7"/>
      <c r="IZZ7"/>
      <c r="JAA7"/>
      <c r="JAB7"/>
      <c r="JAC7"/>
      <c r="JAD7"/>
      <c r="JAE7"/>
      <c r="JAF7"/>
      <c r="JAG7"/>
      <c r="JAH7"/>
      <c r="JAI7"/>
      <c r="JAJ7"/>
      <c r="JAK7"/>
      <c r="JAL7"/>
      <c r="JAM7"/>
      <c r="JAN7"/>
      <c r="JAO7"/>
      <c r="JAP7"/>
      <c r="JAQ7"/>
      <c r="JAR7"/>
      <c r="JAS7"/>
      <c r="JAT7"/>
      <c r="JAU7"/>
      <c r="JAV7"/>
      <c r="JAW7"/>
      <c r="JAX7"/>
      <c r="JAY7"/>
      <c r="JAZ7"/>
      <c r="JBA7"/>
      <c r="JBB7"/>
      <c r="JBC7"/>
      <c r="JBD7"/>
      <c r="JBE7"/>
      <c r="JBF7"/>
      <c r="JBG7"/>
      <c r="JBH7"/>
      <c r="JBI7"/>
      <c r="JBJ7"/>
      <c r="JBK7"/>
      <c r="JBL7"/>
      <c r="JBM7"/>
      <c r="JBN7"/>
      <c r="JBO7"/>
      <c r="JBP7"/>
      <c r="JBQ7"/>
      <c r="JBR7"/>
      <c r="JBS7"/>
      <c r="JBT7"/>
      <c r="JBU7"/>
      <c r="JBV7"/>
      <c r="JBW7"/>
      <c r="JBX7"/>
      <c r="JBY7"/>
      <c r="JBZ7"/>
      <c r="JCA7"/>
      <c r="JCB7"/>
      <c r="JCC7"/>
      <c r="JCD7"/>
      <c r="JCE7"/>
      <c r="JCF7"/>
      <c r="JCG7"/>
      <c r="JCH7"/>
      <c r="JCI7"/>
      <c r="JCJ7"/>
      <c r="JCK7"/>
      <c r="JCL7"/>
      <c r="JCM7"/>
      <c r="JCN7"/>
      <c r="JCO7"/>
      <c r="JCP7"/>
      <c r="JCQ7"/>
      <c r="JCR7"/>
      <c r="JCS7"/>
      <c r="JCT7"/>
      <c r="JCU7"/>
      <c r="JCV7"/>
      <c r="JCW7"/>
      <c r="JCX7"/>
      <c r="JCY7"/>
      <c r="JCZ7"/>
      <c r="JDA7"/>
      <c r="JDB7"/>
      <c r="JDC7"/>
      <c r="JDD7"/>
      <c r="JDE7"/>
      <c r="JDF7"/>
      <c r="JDG7"/>
      <c r="JDH7"/>
      <c r="JDI7"/>
      <c r="JDJ7"/>
      <c r="JDK7"/>
      <c r="JDL7"/>
      <c r="JDM7"/>
      <c r="JDN7"/>
      <c r="JDO7"/>
      <c r="JDP7"/>
      <c r="JDQ7"/>
      <c r="JDR7"/>
      <c r="JDS7"/>
      <c r="JDT7"/>
      <c r="JDU7"/>
      <c r="JDV7"/>
      <c r="JDW7"/>
      <c r="JDX7"/>
      <c r="JDY7"/>
      <c r="JDZ7"/>
      <c r="JEA7"/>
      <c r="JEB7"/>
      <c r="JEC7"/>
      <c r="JED7"/>
      <c r="JEE7"/>
      <c r="JEF7"/>
      <c r="JEG7"/>
      <c r="JEH7"/>
      <c r="JEI7"/>
      <c r="JEJ7"/>
      <c r="JEK7"/>
      <c r="JEL7"/>
      <c r="JEM7"/>
      <c r="JEN7"/>
      <c r="JEO7"/>
      <c r="JEP7"/>
      <c r="JEQ7"/>
      <c r="JER7"/>
      <c r="JES7"/>
      <c r="JET7"/>
      <c r="JEU7"/>
      <c r="JEV7"/>
      <c r="JEW7"/>
      <c r="JEX7"/>
      <c r="JEY7"/>
      <c r="JEZ7"/>
      <c r="JFA7"/>
      <c r="JFB7"/>
      <c r="JFC7"/>
      <c r="JFD7"/>
      <c r="JFE7"/>
      <c r="JFF7"/>
      <c r="JFG7"/>
      <c r="JFH7"/>
      <c r="JFI7"/>
      <c r="JFJ7"/>
      <c r="JFK7"/>
      <c r="JFL7"/>
      <c r="JFM7"/>
      <c r="JFN7"/>
      <c r="JFO7"/>
      <c r="JFP7"/>
      <c r="JFQ7"/>
      <c r="JFR7"/>
      <c r="JFS7"/>
      <c r="JFT7"/>
      <c r="JFU7"/>
      <c r="JFV7"/>
      <c r="JFW7"/>
      <c r="JFX7"/>
      <c r="JFY7"/>
      <c r="JFZ7"/>
      <c r="JGA7"/>
      <c r="JGB7"/>
      <c r="JGC7"/>
      <c r="JGD7"/>
      <c r="JGE7"/>
      <c r="JGF7"/>
      <c r="JGG7"/>
      <c r="JGH7"/>
      <c r="JGI7"/>
      <c r="JGJ7"/>
      <c r="JGK7"/>
      <c r="JGL7"/>
      <c r="JGM7"/>
      <c r="JGN7"/>
      <c r="JGO7"/>
      <c r="JGP7"/>
      <c r="JGQ7"/>
      <c r="JGR7"/>
      <c r="JGS7"/>
      <c r="JGT7"/>
      <c r="JGU7"/>
      <c r="JGV7"/>
      <c r="JGW7"/>
      <c r="JGX7"/>
      <c r="JGY7"/>
      <c r="JGZ7"/>
      <c r="JHA7"/>
      <c r="JHB7"/>
      <c r="JHC7"/>
      <c r="JHD7"/>
      <c r="JHE7"/>
      <c r="JHF7"/>
      <c r="JHG7"/>
      <c r="JHH7"/>
      <c r="JHI7"/>
      <c r="JHJ7"/>
      <c r="JHK7"/>
      <c r="JHL7"/>
      <c r="JHM7"/>
      <c r="JHN7"/>
      <c r="JHO7"/>
      <c r="JHP7"/>
      <c r="JHQ7"/>
      <c r="JHR7"/>
      <c r="JHS7"/>
      <c r="JHT7"/>
      <c r="JHU7"/>
      <c r="JHV7"/>
      <c r="JHW7"/>
      <c r="JHX7"/>
      <c r="JHY7"/>
      <c r="JHZ7"/>
      <c r="JIA7"/>
      <c r="JIB7"/>
      <c r="JIC7"/>
      <c r="JID7"/>
      <c r="JIE7"/>
      <c r="JIF7"/>
      <c r="JIG7"/>
      <c r="JIH7"/>
      <c r="JII7"/>
      <c r="JIJ7"/>
      <c r="JIK7"/>
      <c r="JIL7"/>
      <c r="JIM7"/>
      <c r="JIN7"/>
      <c r="JIO7"/>
      <c r="JIP7"/>
      <c r="JIQ7"/>
      <c r="JIR7"/>
      <c r="JIS7"/>
      <c r="JIT7"/>
      <c r="JIU7"/>
      <c r="JIV7"/>
      <c r="JIW7"/>
      <c r="JIX7"/>
      <c r="JIY7"/>
      <c r="JIZ7"/>
      <c r="JJA7"/>
      <c r="JJB7"/>
      <c r="JJC7"/>
      <c r="JJD7"/>
      <c r="JJE7"/>
      <c r="JJF7"/>
      <c r="JJG7"/>
      <c r="JJH7"/>
      <c r="JJI7"/>
      <c r="JJJ7"/>
      <c r="JJK7"/>
      <c r="JJL7"/>
      <c r="JJM7"/>
      <c r="JJN7"/>
      <c r="JJO7"/>
      <c r="JJP7"/>
      <c r="JJQ7"/>
      <c r="JJR7"/>
      <c r="JJS7"/>
      <c r="JJT7"/>
      <c r="JJU7"/>
      <c r="JJV7"/>
      <c r="JJW7"/>
      <c r="JJX7"/>
      <c r="JJY7"/>
      <c r="JJZ7"/>
      <c r="JKA7"/>
      <c r="JKB7"/>
      <c r="JKC7"/>
      <c r="JKD7"/>
      <c r="JKE7"/>
      <c r="JKF7"/>
      <c r="JKG7"/>
      <c r="JKH7"/>
      <c r="JKI7"/>
      <c r="JKJ7"/>
      <c r="JKK7"/>
      <c r="JKL7"/>
      <c r="JKM7"/>
      <c r="JKN7"/>
      <c r="JKO7"/>
      <c r="JKP7"/>
      <c r="JKQ7"/>
      <c r="JKR7"/>
      <c r="JKS7"/>
      <c r="JKT7"/>
      <c r="JKU7"/>
      <c r="JKV7"/>
      <c r="JKW7"/>
      <c r="JKX7"/>
      <c r="JKY7"/>
      <c r="JKZ7"/>
      <c r="JLA7"/>
      <c r="JLB7"/>
      <c r="JLC7"/>
      <c r="JLD7"/>
      <c r="JLE7"/>
      <c r="JLF7"/>
      <c r="JLG7"/>
      <c r="JLH7"/>
      <c r="JLI7"/>
      <c r="JLJ7"/>
      <c r="JLK7"/>
      <c r="JLL7"/>
      <c r="JLM7"/>
      <c r="JLN7"/>
      <c r="JLO7"/>
      <c r="JLP7"/>
      <c r="JLQ7"/>
      <c r="JLR7"/>
      <c r="JLS7"/>
      <c r="JLT7"/>
      <c r="JLU7"/>
      <c r="JLV7"/>
      <c r="JLW7"/>
      <c r="JLX7"/>
      <c r="JLY7"/>
      <c r="JLZ7"/>
      <c r="JMA7"/>
      <c r="JMB7"/>
      <c r="JMC7"/>
      <c r="JMD7"/>
      <c r="JME7"/>
      <c r="JMF7"/>
      <c r="JMG7"/>
      <c r="JMH7"/>
      <c r="JMI7"/>
      <c r="JMJ7"/>
      <c r="JMK7"/>
      <c r="JML7"/>
      <c r="JMM7"/>
      <c r="JMN7"/>
      <c r="JMO7"/>
      <c r="JMP7"/>
      <c r="JMQ7"/>
      <c r="JMR7"/>
      <c r="JMS7"/>
      <c r="JMT7"/>
      <c r="JMU7"/>
      <c r="JMV7"/>
      <c r="JMW7"/>
      <c r="JMX7"/>
      <c r="JMY7"/>
      <c r="JMZ7"/>
      <c r="JNA7"/>
      <c r="JNB7"/>
      <c r="JNC7"/>
      <c r="JND7"/>
      <c r="JNE7"/>
      <c r="JNF7"/>
      <c r="JNG7"/>
      <c r="JNH7"/>
      <c r="JNI7"/>
      <c r="JNJ7"/>
      <c r="JNK7"/>
      <c r="JNL7"/>
      <c r="JNM7"/>
      <c r="JNN7"/>
      <c r="JNO7"/>
      <c r="JNP7"/>
      <c r="JNQ7"/>
      <c r="JNR7"/>
      <c r="JNS7"/>
      <c r="JNT7"/>
      <c r="JNU7"/>
      <c r="JNV7"/>
      <c r="JNW7"/>
      <c r="JNX7"/>
      <c r="JNY7"/>
      <c r="JNZ7"/>
      <c r="JOA7"/>
      <c r="JOB7"/>
      <c r="JOC7"/>
      <c r="JOD7"/>
      <c r="JOE7"/>
      <c r="JOF7"/>
      <c r="JOG7"/>
      <c r="JOH7"/>
      <c r="JOI7"/>
      <c r="JOJ7"/>
      <c r="JOK7"/>
      <c r="JOL7"/>
      <c r="JOM7"/>
      <c r="JON7"/>
      <c r="JOO7"/>
      <c r="JOP7"/>
      <c r="JOQ7"/>
      <c r="JOR7"/>
      <c r="JOS7"/>
      <c r="JOT7"/>
      <c r="JOU7"/>
      <c r="JOV7"/>
      <c r="JOW7"/>
      <c r="JOX7"/>
      <c r="JOY7"/>
      <c r="JOZ7"/>
      <c r="JPA7"/>
      <c r="JPB7"/>
      <c r="JPC7"/>
      <c r="JPD7"/>
      <c r="JPE7"/>
      <c r="JPF7"/>
      <c r="JPG7"/>
      <c r="JPH7"/>
      <c r="JPI7"/>
      <c r="JPJ7"/>
      <c r="JPK7"/>
      <c r="JPL7"/>
      <c r="JPM7"/>
      <c r="JPN7"/>
      <c r="JPO7"/>
      <c r="JPP7"/>
      <c r="JPQ7"/>
      <c r="JPR7"/>
      <c r="JPS7"/>
      <c r="JPT7"/>
      <c r="JPU7"/>
      <c r="JPV7"/>
      <c r="JPW7"/>
      <c r="JPX7"/>
      <c r="JPY7"/>
      <c r="JPZ7"/>
      <c r="JQA7"/>
      <c r="JQB7"/>
      <c r="JQC7"/>
      <c r="JQD7"/>
      <c r="JQE7"/>
      <c r="JQF7"/>
      <c r="JQG7"/>
      <c r="JQH7"/>
      <c r="JQI7"/>
      <c r="JQJ7"/>
      <c r="JQK7"/>
      <c r="JQL7"/>
      <c r="JQM7"/>
      <c r="JQN7"/>
      <c r="JQO7"/>
      <c r="JQP7"/>
      <c r="JQQ7"/>
      <c r="JQR7"/>
      <c r="JQS7"/>
      <c r="JQT7"/>
      <c r="JQU7"/>
      <c r="JQV7"/>
      <c r="JQW7"/>
      <c r="JQX7"/>
      <c r="JQY7"/>
      <c r="JQZ7"/>
      <c r="JRA7"/>
      <c r="JRB7"/>
      <c r="JRC7"/>
      <c r="JRD7"/>
      <c r="JRE7"/>
      <c r="JRF7"/>
      <c r="JRG7"/>
      <c r="JRH7"/>
      <c r="JRI7"/>
      <c r="JRJ7"/>
      <c r="JRK7"/>
      <c r="JRL7"/>
      <c r="JRM7"/>
      <c r="JRN7"/>
      <c r="JRO7"/>
      <c r="JRP7"/>
      <c r="JRQ7"/>
      <c r="JRR7"/>
      <c r="JRS7"/>
      <c r="JRT7"/>
      <c r="JRU7"/>
      <c r="JRV7"/>
      <c r="JRW7"/>
      <c r="JRX7"/>
      <c r="JRY7"/>
      <c r="JRZ7"/>
      <c r="JSA7"/>
      <c r="JSB7"/>
      <c r="JSC7"/>
      <c r="JSD7"/>
      <c r="JSE7"/>
      <c r="JSF7"/>
      <c r="JSG7"/>
      <c r="JSH7"/>
      <c r="JSI7"/>
      <c r="JSJ7"/>
      <c r="JSK7"/>
      <c r="JSL7"/>
      <c r="JSM7"/>
      <c r="JSN7"/>
      <c r="JSO7"/>
      <c r="JSP7"/>
      <c r="JSQ7"/>
      <c r="JSR7"/>
      <c r="JSS7"/>
      <c r="JST7"/>
      <c r="JSU7"/>
      <c r="JSV7"/>
      <c r="JSW7"/>
      <c r="JSX7"/>
      <c r="JSY7"/>
      <c r="JSZ7"/>
      <c r="JTA7"/>
      <c r="JTB7"/>
      <c r="JTC7"/>
      <c r="JTD7"/>
      <c r="JTE7"/>
      <c r="JTF7"/>
      <c r="JTG7"/>
      <c r="JTH7"/>
      <c r="JTI7"/>
      <c r="JTJ7"/>
      <c r="JTK7"/>
      <c r="JTL7"/>
      <c r="JTM7"/>
      <c r="JTN7"/>
      <c r="JTO7"/>
      <c r="JTP7"/>
      <c r="JTQ7"/>
      <c r="JTR7"/>
      <c r="JTS7"/>
      <c r="JTT7"/>
      <c r="JTU7"/>
      <c r="JTV7"/>
      <c r="JTW7"/>
      <c r="JTX7"/>
      <c r="JTY7"/>
      <c r="JTZ7"/>
      <c r="JUA7"/>
      <c r="JUB7"/>
      <c r="JUC7"/>
      <c r="JUD7"/>
      <c r="JUE7"/>
      <c r="JUF7"/>
      <c r="JUG7"/>
      <c r="JUH7"/>
      <c r="JUI7"/>
      <c r="JUJ7"/>
      <c r="JUK7"/>
      <c r="JUL7"/>
      <c r="JUM7"/>
      <c r="JUN7"/>
      <c r="JUO7"/>
      <c r="JUP7"/>
      <c r="JUQ7"/>
      <c r="JUR7"/>
      <c r="JUS7"/>
      <c r="JUT7"/>
      <c r="JUU7"/>
      <c r="JUV7"/>
      <c r="JUW7"/>
      <c r="JUX7"/>
      <c r="JUY7"/>
      <c r="JUZ7"/>
      <c r="JVA7"/>
      <c r="JVB7"/>
      <c r="JVC7"/>
      <c r="JVD7"/>
      <c r="JVE7"/>
      <c r="JVF7"/>
      <c r="JVG7"/>
      <c r="JVH7"/>
      <c r="JVI7"/>
      <c r="JVJ7"/>
      <c r="JVK7"/>
      <c r="JVL7"/>
      <c r="JVM7"/>
      <c r="JVN7"/>
      <c r="JVO7"/>
      <c r="JVP7"/>
      <c r="JVQ7"/>
      <c r="JVR7"/>
      <c r="JVS7"/>
      <c r="JVT7"/>
      <c r="JVU7"/>
      <c r="JVV7"/>
      <c r="JVW7"/>
      <c r="JVX7"/>
      <c r="JVY7"/>
      <c r="JVZ7"/>
      <c r="JWA7"/>
      <c r="JWB7"/>
      <c r="JWC7"/>
      <c r="JWD7"/>
      <c r="JWE7"/>
      <c r="JWF7"/>
      <c r="JWG7"/>
      <c r="JWH7"/>
      <c r="JWI7"/>
      <c r="JWJ7"/>
      <c r="JWK7"/>
      <c r="JWL7"/>
      <c r="JWM7"/>
      <c r="JWN7"/>
      <c r="JWO7"/>
      <c r="JWP7"/>
      <c r="JWQ7"/>
      <c r="JWR7"/>
      <c r="JWS7"/>
      <c r="JWT7"/>
      <c r="JWU7"/>
      <c r="JWV7"/>
      <c r="JWW7"/>
      <c r="JWX7"/>
      <c r="JWY7"/>
      <c r="JWZ7"/>
      <c r="JXA7"/>
      <c r="JXB7"/>
      <c r="JXC7"/>
      <c r="JXD7"/>
      <c r="JXE7"/>
      <c r="JXF7"/>
      <c r="JXG7"/>
      <c r="JXH7"/>
      <c r="JXI7"/>
      <c r="JXJ7"/>
      <c r="JXK7"/>
      <c r="JXL7"/>
      <c r="JXM7"/>
      <c r="JXN7"/>
      <c r="JXO7"/>
      <c r="JXP7"/>
      <c r="JXQ7"/>
      <c r="JXR7"/>
      <c r="JXS7"/>
      <c r="JXT7"/>
      <c r="JXU7"/>
      <c r="JXV7"/>
      <c r="JXW7"/>
      <c r="JXX7"/>
      <c r="JXY7"/>
      <c r="JXZ7"/>
      <c r="JYA7"/>
      <c r="JYB7"/>
      <c r="JYC7"/>
      <c r="JYD7"/>
      <c r="JYE7"/>
      <c r="JYF7"/>
      <c r="JYG7"/>
      <c r="JYH7"/>
      <c r="JYI7"/>
      <c r="JYJ7"/>
      <c r="JYK7"/>
      <c r="JYL7"/>
      <c r="JYM7"/>
      <c r="JYN7"/>
      <c r="JYO7"/>
      <c r="JYP7"/>
      <c r="JYQ7"/>
      <c r="JYR7"/>
      <c r="JYS7"/>
      <c r="JYT7"/>
      <c r="JYU7"/>
      <c r="JYV7"/>
      <c r="JYW7"/>
      <c r="JYX7"/>
      <c r="JYY7"/>
      <c r="JYZ7"/>
      <c r="JZA7"/>
      <c r="JZB7"/>
      <c r="JZC7"/>
      <c r="JZD7"/>
      <c r="JZE7"/>
      <c r="JZF7"/>
      <c r="JZG7"/>
      <c r="JZH7"/>
      <c r="JZI7"/>
      <c r="JZJ7"/>
      <c r="JZK7"/>
      <c r="JZL7"/>
      <c r="JZM7"/>
      <c r="JZN7"/>
      <c r="JZO7"/>
      <c r="JZP7"/>
      <c r="JZQ7"/>
      <c r="JZR7"/>
      <c r="JZS7"/>
      <c r="JZT7"/>
      <c r="JZU7"/>
      <c r="JZV7"/>
      <c r="JZW7"/>
      <c r="JZX7"/>
      <c r="JZY7"/>
      <c r="JZZ7"/>
      <c r="KAA7"/>
      <c r="KAB7"/>
      <c r="KAC7"/>
      <c r="KAD7"/>
      <c r="KAE7"/>
      <c r="KAF7"/>
      <c r="KAG7"/>
      <c r="KAH7"/>
      <c r="KAI7"/>
      <c r="KAJ7"/>
      <c r="KAK7"/>
      <c r="KAL7"/>
      <c r="KAM7"/>
      <c r="KAN7"/>
      <c r="KAO7"/>
      <c r="KAP7"/>
      <c r="KAQ7"/>
      <c r="KAR7"/>
      <c r="KAS7"/>
      <c r="KAT7"/>
      <c r="KAU7"/>
      <c r="KAV7"/>
      <c r="KAW7"/>
      <c r="KAX7"/>
      <c r="KAY7"/>
      <c r="KAZ7"/>
      <c r="KBA7"/>
      <c r="KBB7"/>
      <c r="KBC7"/>
      <c r="KBD7"/>
      <c r="KBE7"/>
      <c r="KBF7"/>
      <c r="KBG7"/>
      <c r="KBH7"/>
      <c r="KBI7"/>
      <c r="KBJ7"/>
      <c r="KBK7"/>
      <c r="KBL7"/>
      <c r="KBM7"/>
      <c r="KBN7"/>
      <c r="KBO7"/>
      <c r="KBP7"/>
      <c r="KBQ7"/>
      <c r="KBR7"/>
      <c r="KBS7"/>
      <c r="KBT7"/>
      <c r="KBU7"/>
      <c r="KBV7"/>
      <c r="KBW7"/>
      <c r="KBX7"/>
      <c r="KBY7"/>
      <c r="KBZ7"/>
      <c r="KCA7"/>
      <c r="KCB7"/>
      <c r="KCC7"/>
      <c r="KCD7"/>
      <c r="KCE7"/>
      <c r="KCF7"/>
      <c r="KCG7"/>
      <c r="KCH7"/>
      <c r="KCI7"/>
      <c r="KCJ7"/>
      <c r="KCK7"/>
      <c r="KCL7"/>
      <c r="KCM7"/>
      <c r="KCN7"/>
      <c r="KCO7"/>
      <c r="KCP7"/>
      <c r="KCQ7"/>
      <c r="KCR7"/>
      <c r="KCS7"/>
      <c r="KCT7"/>
      <c r="KCU7"/>
      <c r="KCV7"/>
      <c r="KCW7"/>
      <c r="KCX7"/>
      <c r="KCY7"/>
      <c r="KCZ7"/>
      <c r="KDA7"/>
      <c r="KDB7"/>
      <c r="KDC7"/>
      <c r="KDD7"/>
      <c r="KDE7"/>
      <c r="KDF7"/>
      <c r="KDG7"/>
      <c r="KDH7"/>
      <c r="KDI7"/>
      <c r="KDJ7"/>
      <c r="KDK7"/>
      <c r="KDL7"/>
      <c r="KDM7"/>
      <c r="KDN7"/>
      <c r="KDO7"/>
      <c r="KDP7"/>
      <c r="KDQ7"/>
      <c r="KDR7"/>
      <c r="KDS7"/>
      <c r="KDT7"/>
      <c r="KDU7"/>
      <c r="KDV7"/>
      <c r="KDW7"/>
      <c r="KDX7"/>
      <c r="KDY7"/>
      <c r="KDZ7"/>
      <c r="KEA7"/>
      <c r="KEB7"/>
      <c r="KEC7"/>
      <c r="KED7"/>
      <c r="KEE7"/>
      <c r="KEF7"/>
      <c r="KEG7"/>
      <c r="KEH7"/>
      <c r="KEI7"/>
      <c r="KEJ7"/>
      <c r="KEK7"/>
      <c r="KEL7"/>
      <c r="KEM7"/>
      <c r="KEN7"/>
      <c r="KEO7"/>
      <c r="KEP7"/>
      <c r="KEQ7"/>
      <c r="KER7"/>
      <c r="KES7"/>
      <c r="KET7"/>
      <c r="KEU7"/>
      <c r="KEV7"/>
      <c r="KEW7"/>
      <c r="KEX7"/>
      <c r="KEY7"/>
      <c r="KEZ7"/>
      <c r="KFA7"/>
      <c r="KFB7"/>
      <c r="KFC7"/>
      <c r="KFD7"/>
      <c r="KFE7"/>
      <c r="KFF7"/>
      <c r="KFG7"/>
      <c r="KFH7"/>
      <c r="KFI7"/>
      <c r="KFJ7"/>
      <c r="KFK7"/>
      <c r="KFL7"/>
      <c r="KFM7"/>
      <c r="KFN7"/>
      <c r="KFO7"/>
      <c r="KFP7"/>
      <c r="KFQ7"/>
      <c r="KFR7"/>
      <c r="KFS7"/>
      <c r="KFT7"/>
      <c r="KFU7"/>
      <c r="KFV7"/>
      <c r="KFW7"/>
      <c r="KFX7"/>
      <c r="KFY7"/>
      <c r="KFZ7"/>
      <c r="KGA7"/>
      <c r="KGB7"/>
      <c r="KGC7"/>
      <c r="KGD7"/>
      <c r="KGE7"/>
      <c r="KGF7"/>
      <c r="KGG7"/>
      <c r="KGH7"/>
      <c r="KGI7"/>
      <c r="KGJ7"/>
      <c r="KGK7"/>
      <c r="KGL7"/>
      <c r="KGM7"/>
      <c r="KGN7"/>
      <c r="KGO7"/>
      <c r="KGP7"/>
      <c r="KGQ7"/>
      <c r="KGR7"/>
      <c r="KGS7"/>
      <c r="KGT7"/>
      <c r="KGU7"/>
      <c r="KGV7"/>
      <c r="KGW7"/>
      <c r="KGX7"/>
      <c r="KGY7"/>
      <c r="KGZ7"/>
      <c r="KHA7"/>
      <c r="KHB7"/>
      <c r="KHC7"/>
      <c r="KHD7"/>
      <c r="KHE7"/>
      <c r="KHF7"/>
      <c r="KHG7"/>
      <c r="KHH7"/>
      <c r="KHI7"/>
      <c r="KHJ7"/>
      <c r="KHK7"/>
      <c r="KHL7"/>
      <c r="KHM7"/>
      <c r="KHN7"/>
      <c r="KHO7"/>
      <c r="KHP7"/>
      <c r="KHQ7"/>
      <c r="KHR7"/>
      <c r="KHS7"/>
      <c r="KHT7"/>
      <c r="KHU7"/>
      <c r="KHV7"/>
      <c r="KHW7"/>
      <c r="KHX7"/>
      <c r="KHY7"/>
      <c r="KHZ7"/>
      <c r="KIA7"/>
      <c r="KIB7"/>
      <c r="KIC7"/>
      <c r="KID7"/>
      <c r="KIE7"/>
      <c r="KIF7"/>
      <c r="KIG7"/>
      <c r="KIH7"/>
      <c r="KII7"/>
      <c r="KIJ7"/>
      <c r="KIK7"/>
      <c r="KIL7"/>
      <c r="KIM7"/>
      <c r="KIN7"/>
      <c r="KIO7"/>
      <c r="KIP7"/>
      <c r="KIQ7"/>
      <c r="KIR7"/>
      <c r="KIS7"/>
      <c r="KIT7"/>
      <c r="KIU7"/>
      <c r="KIV7"/>
      <c r="KIW7"/>
      <c r="KIX7"/>
      <c r="KIY7"/>
      <c r="KIZ7"/>
      <c r="KJA7"/>
      <c r="KJB7"/>
      <c r="KJC7"/>
      <c r="KJD7"/>
      <c r="KJE7"/>
      <c r="KJF7"/>
      <c r="KJG7"/>
      <c r="KJH7"/>
      <c r="KJI7"/>
      <c r="KJJ7"/>
      <c r="KJK7"/>
      <c r="KJL7"/>
      <c r="KJM7"/>
      <c r="KJN7"/>
      <c r="KJO7"/>
      <c r="KJP7"/>
      <c r="KJQ7"/>
      <c r="KJR7"/>
      <c r="KJS7"/>
      <c r="KJT7"/>
      <c r="KJU7"/>
      <c r="KJV7"/>
      <c r="KJW7"/>
      <c r="KJX7"/>
      <c r="KJY7"/>
      <c r="KJZ7"/>
      <c r="KKA7"/>
      <c r="KKB7"/>
      <c r="KKC7"/>
      <c r="KKD7"/>
      <c r="KKE7"/>
      <c r="KKF7"/>
      <c r="KKG7"/>
      <c r="KKH7"/>
      <c r="KKI7"/>
      <c r="KKJ7"/>
      <c r="KKK7"/>
      <c r="KKL7"/>
      <c r="KKM7"/>
      <c r="KKN7"/>
      <c r="KKO7"/>
      <c r="KKP7"/>
      <c r="KKQ7"/>
      <c r="KKR7"/>
      <c r="KKS7"/>
      <c r="KKT7"/>
      <c r="KKU7"/>
      <c r="KKV7"/>
      <c r="KKW7"/>
      <c r="KKX7"/>
      <c r="KKY7"/>
      <c r="KKZ7"/>
      <c r="KLA7"/>
      <c r="KLB7"/>
      <c r="KLC7"/>
      <c r="KLD7"/>
      <c r="KLE7"/>
      <c r="KLF7"/>
      <c r="KLG7"/>
      <c r="KLH7"/>
      <c r="KLI7"/>
      <c r="KLJ7"/>
      <c r="KLK7"/>
      <c r="KLL7"/>
      <c r="KLM7"/>
      <c r="KLN7"/>
      <c r="KLO7"/>
      <c r="KLP7"/>
      <c r="KLQ7"/>
      <c r="KLR7"/>
      <c r="KLS7"/>
      <c r="KLT7"/>
      <c r="KLU7"/>
      <c r="KLV7"/>
      <c r="KLW7"/>
      <c r="KLX7"/>
      <c r="KLY7"/>
      <c r="KLZ7"/>
      <c r="KMA7"/>
      <c r="KMB7"/>
      <c r="KMC7"/>
      <c r="KMD7"/>
      <c r="KME7"/>
      <c r="KMF7"/>
      <c r="KMG7"/>
      <c r="KMH7"/>
      <c r="KMI7"/>
      <c r="KMJ7"/>
      <c r="KMK7"/>
      <c r="KML7"/>
      <c r="KMM7"/>
      <c r="KMN7"/>
      <c r="KMO7"/>
      <c r="KMP7"/>
      <c r="KMQ7"/>
      <c r="KMR7"/>
      <c r="KMS7"/>
      <c r="KMT7"/>
      <c r="KMU7"/>
      <c r="KMV7"/>
      <c r="KMW7"/>
      <c r="KMX7"/>
      <c r="KMY7"/>
      <c r="KMZ7"/>
      <c r="KNA7"/>
      <c r="KNB7"/>
      <c r="KNC7"/>
      <c r="KND7"/>
      <c r="KNE7"/>
      <c r="KNF7"/>
      <c r="KNG7"/>
      <c r="KNH7"/>
      <c r="KNI7"/>
      <c r="KNJ7"/>
      <c r="KNK7"/>
      <c r="KNL7"/>
      <c r="KNM7"/>
      <c r="KNN7"/>
      <c r="KNO7"/>
      <c r="KNP7"/>
      <c r="KNQ7"/>
      <c r="KNR7"/>
      <c r="KNS7"/>
      <c r="KNT7"/>
      <c r="KNU7"/>
      <c r="KNV7"/>
      <c r="KNW7"/>
      <c r="KNX7"/>
      <c r="KNY7"/>
      <c r="KNZ7"/>
      <c r="KOA7"/>
      <c r="KOB7"/>
      <c r="KOC7"/>
      <c r="KOD7"/>
      <c r="KOE7"/>
      <c r="KOF7"/>
      <c r="KOG7"/>
      <c r="KOH7"/>
      <c r="KOI7"/>
      <c r="KOJ7"/>
      <c r="KOK7"/>
      <c r="KOL7"/>
      <c r="KOM7"/>
      <c r="KON7"/>
      <c r="KOO7"/>
      <c r="KOP7"/>
      <c r="KOQ7"/>
      <c r="KOR7"/>
      <c r="KOS7"/>
      <c r="KOT7"/>
      <c r="KOU7"/>
      <c r="KOV7"/>
      <c r="KOW7"/>
      <c r="KOX7"/>
      <c r="KOY7"/>
      <c r="KOZ7"/>
      <c r="KPA7"/>
      <c r="KPB7"/>
      <c r="KPC7"/>
      <c r="KPD7"/>
      <c r="KPE7"/>
      <c r="KPF7"/>
      <c r="KPG7"/>
      <c r="KPH7"/>
      <c r="KPI7"/>
      <c r="KPJ7"/>
      <c r="KPK7"/>
      <c r="KPL7"/>
      <c r="KPM7"/>
      <c r="KPN7"/>
      <c r="KPO7"/>
      <c r="KPP7"/>
      <c r="KPQ7"/>
      <c r="KPR7"/>
      <c r="KPS7"/>
      <c r="KPT7"/>
      <c r="KPU7"/>
      <c r="KPV7"/>
      <c r="KPW7"/>
      <c r="KPX7"/>
      <c r="KPY7"/>
      <c r="KPZ7"/>
      <c r="KQA7"/>
      <c r="KQB7"/>
      <c r="KQC7"/>
      <c r="KQD7"/>
      <c r="KQE7"/>
      <c r="KQF7"/>
      <c r="KQG7"/>
      <c r="KQH7"/>
      <c r="KQI7"/>
      <c r="KQJ7"/>
      <c r="KQK7"/>
      <c r="KQL7"/>
      <c r="KQM7"/>
      <c r="KQN7"/>
      <c r="KQO7"/>
      <c r="KQP7"/>
      <c r="KQQ7"/>
      <c r="KQR7"/>
      <c r="KQS7"/>
      <c r="KQT7"/>
      <c r="KQU7"/>
      <c r="KQV7"/>
      <c r="KQW7"/>
      <c r="KQX7"/>
      <c r="KQY7"/>
      <c r="KQZ7"/>
      <c r="KRA7"/>
      <c r="KRB7"/>
      <c r="KRC7"/>
      <c r="KRD7"/>
      <c r="KRE7"/>
      <c r="KRF7"/>
      <c r="KRG7"/>
      <c r="KRH7"/>
      <c r="KRI7"/>
      <c r="KRJ7"/>
      <c r="KRK7"/>
      <c r="KRL7"/>
      <c r="KRM7"/>
      <c r="KRN7"/>
      <c r="KRO7"/>
      <c r="KRP7"/>
      <c r="KRQ7"/>
      <c r="KRR7"/>
      <c r="KRS7"/>
      <c r="KRT7"/>
      <c r="KRU7"/>
      <c r="KRV7"/>
      <c r="KRW7"/>
      <c r="KRX7"/>
      <c r="KRY7"/>
      <c r="KRZ7"/>
      <c r="KSA7"/>
      <c r="KSB7"/>
      <c r="KSC7"/>
      <c r="KSD7"/>
      <c r="KSE7"/>
      <c r="KSF7"/>
      <c r="KSG7"/>
      <c r="KSH7"/>
      <c r="KSI7"/>
      <c r="KSJ7"/>
      <c r="KSK7"/>
      <c r="KSL7"/>
      <c r="KSM7"/>
      <c r="KSN7"/>
      <c r="KSO7"/>
      <c r="KSP7"/>
      <c r="KSQ7"/>
      <c r="KSR7"/>
      <c r="KSS7"/>
      <c r="KST7"/>
      <c r="KSU7"/>
      <c r="KSV7"/>
      <c r="KSW7"/>
      <c r="KSX7"/>
      <c r="KSY7"/>
      <c r="KSZ7"/>
      <c r="KTA7"/>
      <c r="KTB7"/>
      <c r="KTC7"/>
      <c r="KTD7"/>
      <c r="KTE7"/>
      <c r="KTF7"/>
      <c r="KTG7"/>
      <c r="KTH7"/>
      <c r="KTI7"/>
      <c r="KTJ7"/>
      <c r="KTK7"/>
      <c r="KTL7"/>
      <c r="KTM7"/>
      <c r="KTN7"/>
      <c r="KTO7"/>
      <c r="KTP7"/>
      <c r="KTQ7"/>
      <c r="KTR7"/>
      <c r="KTS7"/>
      <c r="KTT7"/>
      <c r="KTU7"/>
      <c r="KTV7"/>
      <c r="KTW7"/>
      <c r="KTX7"/>
      <c r="KTY7"/>
      <c r="KTZ7"/>
      <c r="KUA7"/>
      <c r="KUB7"/>
      <c r="KUC7"/>
      <c r="KUD7"/>
      <c r="KUE7"/>
      <c r="KUF7"/>
      <c r="KUG7"/>
      <c r="KUH7"/>
      <c r="KUI7"/>
      <c r="KUJ7"/>
      <c r="KUK7"/>
      <c r="KUL7"/>
      <c r="KUM7"/>
      <c r="KUN7"/>
      <c r="KUO7"/>
      <c r="KUP7"/>
      <c r="KUQ7"/>
      <c r="KUR7"/>
      <c r="KUS7"/>
      <c r="KUT7"/>
      <c r="KUU7"/>
      <c r="KUV7"/>
      <c r="KUW7"/>
      <c r="KUX7"/>
      <c r="KUY7"/>
      <c r="KUZ7"/>
      <c r="KVA7"/>
      <c r="KVB7"/>
      <c r="KVC7"/>
      <c r="KVD7"/>
      <c r="KVE7"/>
      <c r="KVF7"/>
      <c r="KVG7"/>
      <c r="KVH7"/>
      <c r="KVI7"/>
      <c r="KVJ7"/>
      <c r="KVK7"/>
      <c r="KVL7"/>
      <c r="KVM7"/>
      <c r="KVN7"/>
      <c r="KVO7"/>
      <c r="KVP7"/>
      <c r="KVQ7"/>
      <c r="KVR7"/>
      <c r="KVS7"/>
      <c r="KVT7"/>
      <c r="KVU7"/>
      <c r="KVV7"/>
      <c r="KVW7"/>
      <c r="KVX7"/>
      <c r="KVY7"/>
      <c r="KVZ7"/>
      <c r="KWA7"/>
      <c r="KWB7"/>
      <c r="KWC7"/>
      <c r="KWD7"/>
      <c r="KWE7"/>
      <c r="KWF7"/>
      <c r="KWG7"/>
      <c r="KWH7"/>
      <c r="KWI7"/>
      <c r="KWJ7"/>
      <c r="KWK7"/>
      <c r="KWL7"/>
      <c r="KWM7"/>
      <c r="KWN7"/>
      <c r="KWO7"/>
      <c r="KWP7"/>
      <c r="KWQ7"/>
      <c r="KWR7"/>
      <c r="KWS7"/>
      <c r="KWT7"/>
      <c r="KWU7"/>
      <c r="KWV7"/>
      <c r="KWW7"/>
      <c r="KWX7"/>
      <c r="KWY7"/>
      <c r="KWZ7"/>
      <c r="KXA7"/>
      <c r="KXB7"/>
      <c r="KXC7"/>
      <c r="KXD7"/>
      <c r="KXE7"/>
      <c r="KXF7"/>
      <c r="KXG7"/>
      <c r="KXH7"/>
      <c r="KXI7"/>
      <c r="KXJ7"/>
      <c r="KXK7"/>
      <c r="KXL7"/>
      <c r="KXM7"/>
      <c r="KXN7"/>
      <c r="KXO7"/>
      <c r="KXP7"/>
      <c r="KXQ7"/>
      <c r="KXR7"/>
      <c r="KXS7"/>
      <c r="KXT7"/>
      <c r="KXU7"/>
      <c r="KXV7"/>
      <c r="KXW7"/>
      <c r="KXX7"/>
      <c r="KXY7"/>
      <c r="KXZ7"/>
      <c r="KYA7"/>
      <c r="KYB7"/>
      <c r="KYC7"/>
      <c r="KYD7"/>
      <c r="KYE7"/>
      <c r="KYF7"/>
      <c r="KYG7"/>
      <c r="KYH7"/>
      <c r="KYI7"/>
      <c r="KYJ7"/>
      <c r="KYK7"/>
      <c r="KYL7"/>
      <c r="KYM7"/>
      <c r="KYN7"/>
      <c r="KYO7"/>
      <c r="KYP7"/>
      <c r="KYQ7"/>
      <c r="KYR7"/>
      <c r="KYS7"/>
      <c r="KYT7"/>
      <c r="KYU7"/>
      <c r="KYV7"/>
      <c r="KYW7"/>
      <c r="KYX7"/>
      <c r="KYY7"/>
      <c r="KYZ7"/>
      <c r="KZA7"/>
      <c r="KZB7"/>
      <c r="KZC7"/>
      <c r="KZD7"/>
      <c r="KZE7"/>
      <c r="KZF7"/>
      <c r="KZG7"/>
      <c r="KZH7"/>
      <c r="KZI7"/>
      <c r="KZJ7"/>
      <c r="KZK7"/>
      <c r="KZL7"/>
      <c r="KZM7"/>
      <c r="KZN7"/>
      <c r="KZO7"/>
      <c r="KZP7"/>
      <c r="KZQ7"/>
      <c r="KZR7"/>
      <c r="KZS7"/>
      <c r="KZT7"/>
      <c r="KZU7"/>
      <c r="KZV7"/>
      <c r="KZW7"/>
      <c r="KZX7"/>
      <c r="KZY7"/>
      <c r="KZZ7"/>
      <c r="LAA7"/>
      <c r="LAB7"/>
      <c r="LAC7"/>
      <c r="LAD7"/>
      <c r="LAE7"/>
      <c r="LAF7"/>
      <c r="LAG7"/>
      <c r="LAH7"/>
      <c r="LAI7"/>
      <c r="LAJ7"/>
      <c r="LAK7"/>
      <c r="LAL7"/>
      <c r="LAM7"/>
      <c r="LAN7"/>
      <c r="LAO7"/>
      <c r="LAP7"/>
      <c r="LAQ7"/>
      <c r="LAR7"/>
      <c r="LAS7"/>
      <c r="LAT7"/>
      <c r="LAU7"/>
      <c r="LAV7"/>
      <c r="LAW7"/>
      <c r="LAX7"/>
      <c r="LAY7"/>
      <c r="LAZ7"/>
      <c r="LBA7"/>
      <c r="LBB7"/>
      <c r="LBC7"/>
      <c r="LBD7"/>
      <c r="LBE7"/>
      <c r="LBF7"/>
      <c r="LBG7"/>
      <c r="LBH7"/>
      <c r="LBI7"/>
      <c r="LBJ7"/>
      <c r="LBK7"/>
      <c r="LBL7"/>
      <c r="LBM7"/>
      <c r="LBN7"/>
      <c r="LBO7"/>
      <c r="LBP7"/>
      <c r="LBQ7"/>
      <c r="LBR7"/>
      <c r="LBS7"/>
      <c r="LBT7"/>
      <c r="LBU7"/>
      <c r="LBV7"/>
      <c r="LBW7"/>
      <c r="LBX7"/>
      <c r="LBY7"/>
      <c r="LBZ7"/>
      <c r="LCA7"/>
      <c r="LCB7"/>
      <c r="LCC7"/>
      <c r="LCD7"/>
      <c r="LCE7"/>
      <c r="LCF7"/>
      <c r="LCG7"/>
      <c r="LCH7"/>
      <c r="LCI7"/>
      <c r="LCJ7"/>
      <c r="LCK7"/>
      <c r="LCL7"/>
      <c r="LCM7"/>
      <c r="LCN7"/>
      <c r="LCO7"/>
      <c r="LCP7"/>
      <c r="LCQ7"/>
      <c r="LCR7"/>
      <c r="LCS7"/>
      <c r="LCT7"/>
      <c r="LCU7"/>
      <c r="LCV7"/>
      <c r="LCW7"/>
      <c r="LCX7"/>
      <c r="LCY7"/>
      <c r="LCZ7"/>
      <c r="LDA7"/>
      <c r="LDB7"/>
      <c r="LDC7"/>
      <c r="LDD7"/>
      <c r="LDE7"/>
      <c r="LDF7"/>
      <c r="LDG7"/>
      <c r="LDH7"/>
      <c r="LDI7"/>
      <c r="LDJ7"/>
      <c r="LDK7"/>
      <c r="LDL7"/>
      <c r="LDM7"/>
      <c r="LDN7"/>
      <c r="LDO7"/>
      <c r="LDP7"/>
      <c r="LDQ7"/>
      <c r="LDR7"/>
      <c r="LDS7"/>
      <c r="LDT7"/>
      <c r="LDU7"/>
      <c r="LDV7"/>
      <c r="LDW7"/>
      <c r="LDX7"/>
      <c r="LDY7"/>
      <c r="LDZ7"/>
      <c r="LEA7"/>
      <c r="LEB7"/>
      <c r="LEC7"/>
      <c r="LED7"/>
      <c r="LEE7"/>
      <c r="LEF7"/>
      <c r="LEG7"/>
      <c r="LEH7"/>
      <c r="LEI7"/>
      <c r="LEJ7"/>
      <c r="LEK7"/>
      <c r="LEL7"/>
      <c r="LEM7"/>
      <c r="LEN7"/>
      <c r="LEO7"/>
      <c r="LEP7"/>
      <c r="LEQ7"/>
      <c r="LER7"/>
      <c r="LES7"/>
      <c r="LET7"/>
      <c r="LEU7"/>
      <c r="LEV7"/>
      <c r="LEW7"/>
      <c r="LEX7"/>
      <c r="LEY7"/>
      <c r="LEZ7"/>
      <c r="LFA7"/>
      <c r="LFB7"/>
      <c r="LFC7"/>
      <c r="LFD7"/>
      <c r="LFE7"/>
      <c r="LFF7"/>
      <c r="LFG7"/>
      <c r="LFH7"/>
      <c r="LFI7"/>
      <c r="LFJ7"/>
      <c r="LFK7"/>
      <c r="LFL7"/>
      <c r="LFM7"/>
      <c r="LFN7"/>
      <c r="LFO7"/>
      <c r="LFP7"/>
      <c r="LFQ7"/>
      <c r="LFR7"/>
      <c r="LFS7"/>
      <c r="LFT7"/>
      <c r="LFU7"/>
      <c r="LFV7"/>
      <c r="LFW7"/>
      <c r="LFX7"/>
      <c r="LFY7"/>
      <c r="LFZ7"/>
      <c r="LGA7"/>
      <c r="LGB7"/>
      <c r="LGC7"/>
      <c r="LGD7"/>
      <c r="LGE7"/>
      <c r="LGF7"/>
      <c r="LGG7"/>
      <c r="LGH7"/>
      <c r="LGI7"/>
      <c r="LGJ7"/>
      <c r="LGK7"/>
      <c r="LGL7"/>
      <c r="LGM7"/>
      <c r="LGN7"/>
      <c r="LGO7"/>
      <c r="LGP7"/>
      <c r="LGQ7"/>
      <c r="LGR7"/>
      <c r="LGS7"/>
      <c r="LGT7"/>
      <c r="LGU7"/>
      <c r="LGV7"/>
      <c r="LGW7"/>
      <c r="LGX7"/>
      <c r="LGY7"/>
      <c r="LGZ7"/>
      <c r="LHA7"/>
      <c r="LHB7"/>
      <c r="LHC7"/>
      <c r="LHD7"/>
      <c r="LHE7"/>
      <c r="LHF7"/>
      <c r="LHG7"/>
      <c r="LHH7"/>
      <c r="LHI7"/>
      <c r="LHJ7"/>
      <c r="LHK7"/>
      <c r="LHL7"/>
      <c r="LHM7"/>
      <c r="LHN7"/>
      <c r="LHO7"/>
      <c r="LHP7"/>
      <c r="LHQ7"/>
      <c r="LHR7"/>
      <c r="LHS7"/>
      <c r="LHT7"/>
      <c r="LHU7"/>
      <c r="LHV7"/>
      <c r="LHW7"/>
      <c r="LHX7"/>
      <c r="LHY7"/>
      <c r="LHZ7"/>
      <c r="LIA7"/>
      <c r="LIB7"/>
      <c r="LIC7"/>
      <c r="LID7"/>
      <c r="LIE7"/>
      <c r="LIF7"/>
      <c r="LIG7"/>
      <c r="LIH7"/>
      <c r="LII7"/>
      <c r="LIJ7"/>
      <c r="LIK7"/>
      <c r="LIL7"/>
      <c r="LIM7"/>
      <c r="LIN7"/>
      <c r="LIO7"/>
      <c r="LIP7"/>
      <c r="LIQ7"/>
      <c r="LIR7"/>
      <c r="LIS7"/>
      <c r="LIT7"/>
      <c r="LIU7"/>
      <c r="LIV7"/>
      <c r="LIW7"/>
      <c r="LIX7"/>
      <c r="LIY7"/>
      <c r="LIZ7"/>
      <c r="LJA7"/>
      <c r="LJB7"/>
      <c r="LJC7"/>
      <c r="LJD7"/>
      <c r="LJE7"/>
      <c r="LJF7"/>
      <c r="LJG7"/>
      <c r="LJH7"/>
      <c r="LJI7"/>
      <c r="LJJ7"/>
      <c r="LJK7"/>
      <c r="LJL7"/>
      <c r="LJM7"/>
      <c r="LJN7"/>
      <c r="LJO7"/>
      <c r="LJP7"/>
      <c r="LJQ7"/>
      <c r="LJR7"/>
      <c r="LJS7"/>
      <c r="LJT7"/>
      <c r="LJU7"/>
      <c r="LJV7"/>
      <c r="LJW7"/>
      <c r="LJX7"/>
      <c r="LJY7"/>
      <c r="LJZ7"/>
      <c r="LKA7"/>
      <c r="LKB7"/>
      <c r="LKC7"/>
      <c r="LKD7"/>
      <c r="LKE7"/>
      <c r="LKF7"/>
      <c r="LKG7"/>
      <c r="LKH7"/>
      <c r="LKI7"/>
      <c r="LKJ7"/>
      <c r="LKK7"/>
      <c r="LKL7"/>
      <c r="LKM7"/>
      <c r="LKN7"/>
      <c r="LKO7"/>
      <c r="LKP7"/>
      <c r="LKQ7"/>
      <c r="LKR7"/>
      <c r="LKS7"/>
      <c r="LKT7"/>
      <c r="LKU7"/>
      <c r="LKV7"/>
      <c r="LKW7"/>
      <c r="LKX7"/>
      <c r="LKY7"/>
      <c r="LKZ7"/>
      <c r="LLA7"/>
      <c r="LLB7"/>
      <c r="LLC7"/>
      <c r="LLD7"/>
      <c r="LLE7"/>
      <c r="LLF7"/>
      <c r="LLG7"/>
      <c r="LLH7"/>
      <c r="LLI7"/>
      <c r="LLJ7"/>
      <c r="LLK7"/>
      <c r="LLL7"/>
      <c r="LLM7"/>
      <c r="LLN7"/>
      <c r="LLO7"/>
      <c r="LLP7"/>
      <c r="LLQ7"/>
      <c r="LLR7"/>
      <c r="LLS7"/>
      <c r="LLT7"/>
      <c r="LLU7"/>
      <c r="LLV7"/>
      <c r="LLW7"/>
      <c r="LLX7"/>
      <c r="LLY7"/>
      <c r="LLZ7"/>
      <c r="LMA7"/>
      <c r="LMB7"/>
      <c r="LMC7"/>
      <c r="LMD7"/>
      <c r="LME7"/>
      <c r="LMF7"/>
      <c r="LMG7"/>
      <c r="LMH7"/>
      <c r="LMI7"/>
      <c r="LMJ7"/>
      <c r="LMK7"/>
      <c r="LML7"/>
      <c r="LMM7"/>
      <c r="LMN7"/>
      <c r="LMO7"/>
      <c r="LMP7"/>
      <c r="LMQ7"/>
      <c r="LMR7"/>
      <c r="LMS7"/>
      <c r="LMT7"/>
      <c r="LMU7"/>
      <c r="LMV7"/>
      <c r="LMW7"/>
      <c r="LMX7"/>
      <c r="LMY7"/>
      <c r="LMZ7"/>
      <c r="LNA7"/>
      <c r="LNB7"/>
      <c r="LNC7"/>
      <c r="LND7"/>
      <c r="LNE7"/>
      <c r="LNF7"/>
      <c r="LNG7"/>
      <c r="LNH7"/>
      <c r="LNI7"/>
      <c r="LNJ7"/>
      <c r="LNK7"/>
      <c r="LNL7"/>
      <c r="LNM7"/>
      <c r="LNN7"/>
      <c r="LNO7"/>
      <c r="LNP7"/>
      <c r="LNQ7"/>
      <c r="LNR7"/>
      <c r="LNS7"/>
      <c r="LNT7"/>
      <c r="LNU7"/>
      <c r="LNV7"/>
      <c r="LNW7"/>
      <c r="LNX7"/>
      <c r="LNY7"/>
      <c r="LNZ7"/>
      <c r="LOA7"/>
      <c r="LOB7"/>
      <c r="LOC7"/>
      <c r="LOD7"/>
      <c r="LOE7"/>
      <c r="LOF7"/>
      <c r="LOG7"/>
      <c r="LOH7"/>
      <c r="LOI7"/>
      <c r="LOJ7"/>
      <c r="LOK7"/>
      <c r="LOL7"/>
      <c r="LOM7"/>
      <c r="LON7"/>
      <c r="LOO7"/>
      <c r="LOP7"/>
      <c r="LOQ7"/>
      <c r="LOR7"/>
      <c r="LOS7"/>
      <c r="LOT7"/>
      <c r="LOU7"/>
      <c r="LOV7"/>
      <c r="LOW7"/>
      <c r="LOX7"/>
      <c r="LOY7"/>
      <c r="LOZ7"/>
      <c r="LPA7"/>
      <c r="LPB7"/>
      <c r="LPC7"/>
      <c r="LPD7"/>
      <c r="LPE7"/>
      <c r="LPF7"/>
      <c r="LPG7"/>
      <c r="LPH7"/>
      <c r="LPI7"/>
      <c r="LPJ7"/>
      <c r="LPK7"/>
      <c r="LPL7"/>
      <c r="LPM7"/>
      <c r="LPN7"/>
      <c r="LPO7"/>
      <c r="LPP7"/>
      <c r="LPQ7"/>
      <c r="LPR7"/>
      <c r="LPS7"/>
      <c r="LPT7"/>
      <c r="LPU7"/>
      <c r="LPV7"/>
      <c r="LPW7"/>
      <c r="LPX7"/>
      <c r="LPY7"/>
      <c r="LPZ7"/>
      <c r="LQA7"/>
      <c r="LQB7"/>
      <c r="LQC7"/>
      <c r="LQD7"/>
      <c r="LQE7"/>
      <c r="LQF7"/>
      <c r="LQG7"/>
      <c r="LQH7"/>
      <c r="LQI7"/>
      <c r="LQJ7"/>
      <c r="LQK7"/>
      <c r="LQL7"/>
      <c r="LQM7"/>
      <c r="LQN7"/>
      <c r="LQO7"/>
      <c r="LQP7"/>
      <c r="LQQ7"/>
      <c r="LQR7"/>
      <c r="LQS7"/>
      <c r="LQT7"/>
      <c r="LQU7"/>
      <c r="LQV7"/>
      <c r="LQW7"/>
      <c r="LQX7"/>
      <c r="LQY7"/>
      <c r="LQZ7"/>
      <c r="LRA7"/>
      <c r="LRB7"/>
      <c r="LRC7"/>
      <c r="LRD7"/>
      <c r="LRE7"/>
      <c r="LRF7"/>
      <c r="LRG7"/>
      <c r="LRH7"/>
      <c r="LRI7"/>
      <c r="LRJ7"/>
      <c r="LRK7"/>
      <c r="LRL7"/>
      <c r="LRM7"/>
      <c r="LRN7"/>
      <c r="LRO7"/>
      <c r="LRP7"/>
      <c r="LRQ7"/>
      <c r="LRR7"/>
      <c r="LRS7"/>
      <c r="LRT7"/>
      <c r="LRU7"/>
      <c r="LRV7"/>
      <c r="LRW7"/>
      <c r="LRX7"/>
      <c r="LRY7"/>
      <c r="LRZ7"/>
      <c r="LSA7"/>
      <c r="LSB7"/>
      <c r="LSC7"/>
      <c r="LSD7"/>
      <c r="LSE7"/>
      <c r="LSF7"/>
      <c r="LSG7"/>
      <c r="LSH7"/>
      <c r="LSI7"/>
      <c r="LSJ7"/>
      <c r="LSK7"/>
      <c r="LSL7"/>
      <c r="LSM7"/>
      <c r="LSN7"/>
      <c r="LSO7"/>
      <c r="LSP7"/>
      <c r="LSQ7"/>
      <c r="LSR7"/>
      <c r="LSS7"/>
      <c r="LST7"/>
      <c r="LSU7"/>
      <c r="LSV7"/>
      <c r="LSW7"/>
      <c r="LSX7"/>
      <c r="LSY7"/>
      <c r="LSZ7"/>
      <c r="LTA7"/>
      <c r="LTB7"/>
      <c r="LTC7"/>
      <c r="LTD7"/>
      <c r="LTE7"/>
      <c r="LTF7"/>
      <c r="LTG7"/>
      <c r="LTH7"/>
      <c r="LTI7"/>
      <c r="LTJ7"/>
      <c r="LTK7"/>
      <c r="LTL7"/>
      <c r="LTM7"/>
      <c r="LTN7"/>
      <c r="LTO7"/>
      <c r="LTP7"/>
      <c r="LTQ7"/>
      <c r="LTR7"/>
      <c r="LTS7"/>
      <c r="LTT7"/>
      <c r="LTU7"/>
      <c r="LTV7"/>
      <c r="LTW7"/>
      <c r="LTX7"/>
      <c r="LTY7"/>
      <c r="LTZ7"/>
      <c r="LUA7"/>
      <c r="LUB7"/>
      <c r="LUC7"/>
      <c r="LUD7"/>
      <c r="LUE7"/>
      <c r="LUF7"/>
      <c r="LUG7"/>
      <c r="LUH7"/>
      <c r="LUI7"/>
      <c r="LUJ7"/>
      <c r="LUK7"/>
      <c r="LUL7"/>
      <c r="LUM7"/>
      <c r="LUN7"/>
      <c r="LUO7"/>
      <c r="LUP7"/>
      <c r="LUQ7"/>
      <c r="LUR7"/>
      <c r="LUS7"/>
      <c r="LUT7"/>
      <c r="LUU7"/>
      <c r="LUV7"/>
      <c r="LUW7"/>
      <c r="LUX7"/>
      <c r="LUY7"/>
      <c r="LUZ7"/>
      <c r="LVA7"/>
      <c r="LVB7"/>
      <c r="LVC7"/>
      <c r="LVD7"/>
      <c r="LVE7"/>
      <c r="LVF7"/>
      <c r="LVG7"/>
      <c r="LVH7"/>
      <c r="LVI7"/>
      <c r="LVJ7"/>
      <c r="LVK7"/>
      <c r="LVL7"/>
      <c r="LVM7"/>
      <c r="LVN7"/>
      <c r="LVO7"/>
      <c r="LVP7"/>
      <c r="LVQ7"/>
      <c r="LVR7"/>
      <c r="LVS7"/>
      <c r="LVT7"/>
      <c r="LVU7"/>
      <c r="LVV7"/>
      <c r="LVW7"/>
      <c r="LVX7"/>
      <c r="LVY7"/>
      <c r="LVZ7"/>
      <c r="LWA7"/>
      <c r="LWB7"/>
      <c r="LWC7"/>
      <c r="LWD7"/>
      <c r="LWE7"/>
      <c r="LWF7"/>
      <c r="LWG7"/>
      <c r="LWH7"/>
      <c r="LWI7"/>
      <c r="LWJ7"/>
      <c r="LWK7"/>
      <c r="LWL7"/>
      <c r="LWM7"/>
      <c r="LWN7"/>
      <c r="LWO7"/>
      <c r="LWP7"/>
      <c r="LWQ7"/>
      <c r="LWR7"/>
      <c r="LWS7"/>
      <c r="LWT7"/>
      <c r="LWU7"/>
      <c r="LWV7"/>
      <c r="LWW7"/>
      <c r="LWX7"/>
      <c r="LWY7"/>
      <c r="LWZ7"/>
      <c r="LXA7"/>
      <c r="LXB7"/>
      <c r="LXC7"/>
      <c r="LXD7"/>
      <c r="LXE7"/>
      <c r="LXF7"/>
      <c r="LXG7"/>
      <c r="LXH7"/>
      <c r="LXI7"/>
      <c r="LXJ7"/>
      <c r="LXK7"/>
      <c r="LXL7"/>
      <c r="LXM7"/>
      <c r="LXN7"/>
      <c r="LXO7"/>
      <c r="LXP7"/>
      <c r="LXQ7"/>
      <c r="LXR7"/>
      <c r="LXS7"/>
      <c r="LXT7"/>
      <c r="LXU7"/>
      <c r="LXV7"/>
      <c r="LXW7"/>
      <c r="LXX7"/>
      <c r="LXY7"/>
      <c r="LXZ7"/>
      <c r="LYA7"/>
      <c r="LYB7"/>
      <c r="LYC7"/>
      <c r="LYD7"/>
      <c r="LYE7"/>
      <c r="LYF7"/>
      <c r="LYG7"/>
      <c r="LYH7"/>
      <c r="LYI7"/>
      <c r="LYJ7"/>
      <c r="LYK7"/>
      <c r="LYL7"/>
      <c r="LYM7"/>
      <c r="LYN7"/>
      <c r="LYO7"/>
      <c r="LYP7"/>
      <c r="LYQ7"/>
      <c r="LYR7"/>
      <c r="LYS7"/>
      <c r="LYT7"/>
      <c r="LYU7"/>
      <c r="LYV7"/>
      <c r="LYW7"/>
      <c r="LYX7"/>
      <c r="LYY7"/>
      <c r="LYZ7"/>
      <c r="LZA7"/>
      <c r="LZB7"/>
      <c r="LZC7"/>
      <c r="LZD7"/>
      <c r="LZE7"/>
      <c r="LZF7"/>
      <c r="LZG7"/>
      <c r="LZH7"/>
      <c r="LZI7"/>
      <c r="LZJ7"/>
      <c r="LZK7"/>
      <c r="LZL7"/>
      <c r="LZM7"/>
      <c r="LZN7"/>
      <c r="LZO7"/>
      <c r="LZP7"/>
      <c r="LZQ7"/>
      <c r="LZR7"/>
      <c r="LZS7"/>
      <c r="LZT7"/>
      <c r="LZU7"/>
      <c r="LZV7"/>
      <c r="LZW7"/>
      <c r="LZX7"/>
      <c r="LZY7"/>
      <c r="LZZ7"/>
      <c r="MAA7"/>
      <c r="MAB7"/>
      <c r="MAC7"/>
      <c r="MAD7"/>
      <c r="MAE7"/>
      <c r="MAF7"/>
      <c r="MAG7"/>
      <c r="MAH7"/>
      <c r="MAI7"/>
      <c r="MAJ7"/>
      <c r="MAK7"/>
      <c r="MAL7"/>
      <c r="MAM7"/>
      <c r="MAN7"/>
      <c r="MAO7"/>
      <c r="MAP7"/>
      <c r="MAQ7"/>
      <c r="MAR7"/>
      <c r="MAS7"/>
      <c r="MAT7"/>
      <c r="MAU7"/>
      <c r="MAV7"/>
      <c r="MAW7"/>
      <c r="MAX7"/>
      <c r="MAY7"/>
      <c r="MAZ7"/>
      <c r="MBA7"/>
      <c r="MBB7"/>
      <c r="MBC7"/>
      <c r="MBD7"/>
      <c r="MBE7"/>
      <c r="MBF7"/>
      <c r="MBG7"/>
      <c r="MBH7"/>
      <c r="MBI7"/>
      <c r="MBJ7"/>
      <c r="MBK7"/>
      <c r="MBL7"/>
      <c r="MBM7"/>
      <c r="MBN7"/>
      <c r="MBO7"/>
      <c r="MBP7"/>
      <c r="MBQ7"/>
      <c r="MBR7"/>
      <c r="MBS7"/>
      <c r="MBT7"/>
      <c r="MBU7"/>
      <c r="MBV7"/>
      <c r="MBW7"/>
      <c r="MBX7"/>
      <c r="MBY7"/>
      <c r="MBZ7"/>
      <c r="MCA7"/>
      <c r="MCB7"/>
      <c r="MCC7"/>
      <c r="MCD7"/>
      <c r="MCE7"/>
      <c r="MCF7"/>
      <c r="MCG7"/>
      <c r="MCH7"/>
      <c r="MCI7"/>
      <c r="MCJ7"/>
      <c r="MCK7"/>
      <c r="MCL7"/>
      <c r="MCM7"/>
      <c r="MCN7"/>
      <c r="MCO7"/>
      <c r="MCP7"/>
      <c r="MCQ7"/>
      <c r="MCR7"/>
      <c r="MCS7"/>
      <c r="MCT7"/>
      <c r="MCU7"/>
      <c r="MCV7"/>
      <c r="MCW7"/>
      <c r="MCX7"/>
      <c r="MCY7"/>
      <c r="MCZ7"/>
      <c r="MDA7"/>
      <c r="MDB7"/>
      <c r="MDC7"/>
      <c r="MDD7"/>
      <c r="MDE7"/>
      <c r="MDF7"/>
      <c r="MDG7"/>
      <c r="MDH7"/>
      <c r="MDI7"/>
      <c r="MDJ7"/>
      <c r="MDK7"/>
      <c r="MDL7"/>
      <c r="MDM7"/>
      <c r="MDN7"/>
      <c r="MDO7"/>
      <c r="MDP7"/>
      <c r="MDQ7"/>
      <c r="MDR7"/>
      <c r="MDS7"/>
      <c r="MDT7"/>
      <c r="MDU7"/>
      <c r="MDV7"/>
      <c r="MDW7"/>
      <c r="MDX7"/>
      <c r="MDY7"/>
      <c r="MDZ7"/>
      <c r="MEA7"/>
      <c r="MEB7"/>
      <c r="MEC7"/>
      <c r="MED7"/>
      <c r="MEE7"/>
      <c r="MEF7"/>
      <c r="MEG7"/>
      <c r="MEH7"/>
      <c r="MEI7"/>
      <c r="MEJ7"/>
      <c r="MEK7"/>
      <c r="MEL7"/>
      <c r="MEM7"/>
      <c r="MEN7"/>
      <c r="MEO7"/>
      <c r="MEP7"/>
      <c r="MEQ7"/>
      <c r="MER7"/>
      <c r="MES7"/>
      <c r="MET7"/>
      <c r="MEU7"/>
      <c r="MEV7"/>
      <c r="MEW7"/>
      <c r="MEX7"/>
      <c r="MEY7"/>
      <c r="MEZ7"/>
      <c r="MFA7"/>
      <c r="MFB7"/>
      <c r="MFC7"/>
      <c r="MFD7"/>
      <c r="MFE7"/>
      <c r="MFF7"/>
      <c r="MFG7"/>
      <c r="MFH7"/>
      <c r="MFI7"/>
      <c r="MFJ7"/>
      <c r="MFK7"/>
      <c r="MFL7"/>
      <c r="MFM7"/>
      <c r="MFN7"/>
      <c r="MFO7"/>
      <c r="MFP7"/>
      <c r="MFQ7"/>
      <c r="MFR7"/>
      <c r="MFS7"/>
      <c r="MFT7"/>
      <c r="MFU7"/>
      <c r="MFV7"/>
      <c r="MFW7"/>
      <c r="MFX7"/>
      <c r="MFY7"/>
      <c r="MFZ7"/>
      <c r="MGA7"/>
      <c r="MGB7"/>
      <c r="MGC7"/>
      <c r="MGD7"/>
      <c r="MGE7"/>
      <c r="MGF7"/>
      <c r="MGG7"/>
      <c r="MGH7"/>
      <c r="MGI7"/>
      <c r="MGJ7"/>
      <c r="MGK7"/>
      <c r="MGL7"/>
      <c r="MGM7"/>
      <c r="MGN7"/>
      <c r="MGO7"/>
      <c r="MGP7"/>
      <c r="MGQ7"/>
      <c r="MGR7"/>
      <c r="MGS7"/>
      <c r="MGT7"/>
      <c r="MGU7"/>
      <c r="MGV7"/>
      <c r="MGW7"/>
      <c r="MGX7"/>
      <c r="MGY7"/>
      <c r="MGZ7"/>
      <c r="MHA7"/>
      <c r="MHB7"/>
      <c r="MHC7"/>
      <c r="MHD7"/>
      <c r="MHE7"/>
      <c r="MHF7"/>
      <c r="MHG7"/>
      <c r="MHH7"/>
      <c r="MHI7"/>
      <c r="MHJ7"/>
      <c r="MHK7"/>
      <c r="MHL7"/>
      <c r="MHM7"/>
      <c r="MHN7"/>
      <c r="MHO7"/>
      <c r="MHP7"/>
      <c r="MHQ7"/>
      <c r="MHR7"/>
      <c r="MHS7"/>
      <c r="MHT7"/>
      <c r="MHU7"/>
      <c r="MHV7"/>
      <c r="MHW7"/>
      <c r="MHX7"/>
      <c r="MHY7"/>
      <c r="MHZ7"/>
      <c r="MIA7"/>
      <c r="MIB7"/>
      <c r="MIC7"/>
      <c r="MID7"/>
      <c r="MIE7"/>
      <c r="MIF7"/>
      <c r="MIG7"/>
      <c r="MIH7"/>
      <c r="MII7"/>
      <c r="MIJ7"/>
      <c r="MIK7"/>
      <c r="MIL7"/>
      <c r="MIM7"/>
      <c r="MIN7"/>
      <c r="MIO7"/>
      <c r="MIP7"/>
      <c r="MIQ7"/>
      <c r="MIR7"/>
      <c r="MIS7"/>
      <c r="MIT7"/>
      <c r="MIU7"/>
      <c r="MIV7"/>
      <c r="MIW7"/>
      <c r="MIX7"/>
      <c r="MIY7"/>
      <c r="MIZ7"/>
      <c r="MJA7"/>
      <c r="MJB7"/>
      <c r="MJC7"/>
      <c r="MJD7"/>
      <c r="MJE7"/>
      <c r="MJF7"/>
      <c r="MJG7"/>
      <c r="MJH7"/>
      <c r="MJI7"/>
      <c r="MJJ7"/>
      <c r="MJK7"/>
      <c r="MJL7"/>
      <c r="MJM7"/>
      <c r="MJN7"/>
      <c r="MJO7"/>
      <c r="MJP7"/>
      <c r="MJQ7"/>
      <c r="MJR7"/>
      <c r="MJS7"/>
      <c r="MJT7"/>
      <c r="MJU7"/>
      <c r="MJV7"/>
      <c r="MJW7"/>
      <c r="MJX7"/>
      <c r="MJY7"/>
      <c r="MJZ7"/>
      <c r="MKA7"/>
      <c r="MKB7"/>
      <c r="MKC7"/>
      <c r="MKD7"/>
      <c r="MKE7"/>
      <c r="MKF7"/>
      <c r="MKG7"/>
      <c r="MKH7"/>
      <c r="MKI7"/>
      <c r="MKJ7"/>
      <c r="MKK7"/>
      <c r="MKL7"/>
      <c r="MKM7"/>
      <c r="MKN7"/>
      <c r="MKO7"/>
      <c r="MKP7"/>
      <c r="MKQ7"/>
      <c r="MKR7"/>
      <c r="MKS7"/>
      <c r="MKT7"/>
      <c r="MKU7"/>
      <c r="MKV7"/>
      <c r="MKW7"/>
      <c r="MKX7"/>
      <c r="MKY7"/>
      <c r="MKZ7"/>
      <c r="MLA7"/>
      <c r="MLB7"/>
      <c r="MLC7"/>
      <c r="MLD7"/>
      <c r="MLE7"/>
      <c r="MLF7"/>
      <c r="MLG7"/>
      <c r="MLH7"/>
      <c r="MLI7"/>
      <c r="MLJ7"/>
      <c r="MLK7"/>
      <c r="MLL7"/>
      <c r="MLM7"/>
      <c r="MLN7"/>
      <c r="MLO7"/>
      <c r="MLP7"/>
      <c r="MLQ7"/>
      <c r="MLR7"/>
      <c r="MLS7"/>
      <c r="MLT7"/>
      <c r="MLU7"/>
      <c r="MLV7"/>
      <c r="MLW7"/>
      <c r="MLX7"/>
      <c r="MLY7"/>
      <c r="MLZ7"/>
      <c r="MMA7"/>
      <c r="MMB7"/>
      <c r="MMC7"/>
      <c r="MMD7"/>
      <c r="MME7"/>
      <c r="MMF7"/>
      <c r="MMG7"/>
      <c r="MMH7"/>
      <c r="MMI7"/>
      <c r="MMJ7"/>
      <c r="MMK7"/>
      <c r="MML7"/>
      <c r="MMM7"/>
      <c r="MMN7"/>
      <c r="MMO7"/>
      <c r="MMP7"/>
      <c r="MMQ7"/>
      <c r="MMR7"/>
      <c r="MMS7"/>
      <c r="MMT7"/>
      <c r="MMU7"/>
      <c r="MMV7"/>
      <c r="MMW7"/>
      <c r="MMX7"/>
      <c r="MMY7"/>
      <c r="MMZ7"/>
      <c r="MNA7"/>
      <c r="MNB7"/>
      <c r="MNC7"/>
      <c r="MND7"/>
      <c r="MNE7"/>
      <c r="MNF7"/>
      <c r="MNG7"/>
      <c r="MNH7"/>
      <c r="MNI7"/>
      <c r="MNJ7"/>
      <c r="MNK7"/>
      <c r="MNL7"/>
      <c r="MNM7"/>
      <c r="MNN7"/>
      <c r="MNO7"/>
      <c r="MNP7"/>
      <c r="MNQ7"/>
      <c r="MNR7"/>
      <c r="MNS7"/>
      <c r="MNT7"/>
      <c r="MNU7"/>
      <c r="MNV7"/>
      <c r="MNW7"/>
      <c r="MNX7"/>
      <c r="MNY7"/>
      <c r="MNZ7"/>
      <c r="MOA7"/>
      <c r="MOB7"/>
      <c r="MOC7"/>
      <c r="MOD7"/>
      <c r="MOE7"/>
      <c r="MOF7"/>
      <c r="MOG7"/>
      <c r="MOH7"/>
      <c r="MOI7"/>
      <c r="MOJ7"/>
      <c r="MOK7"/>
      <c r="MOL7"/>
      <c r="MOM7"/>
      <c r="MON7"/>
      <c r="MOO7"/>
      <c r="MOP7"/>
      <c r="MOQ7"/>
      <c r="MOR7"/>
      <c r="MOS7"/>
      <c r="MOT7"/>
      <c r="MOU7"/>
      <c r="MOV7"/>
      <c r="MOW7"/>
      <c r="MOX7"/>
      <c r="MOY7"/>
      <c r="MOZ7"/>
      <c r="MPA7"/>
      <c r="MPB7"/>
      <c r="MPC7"/>
      <c r="MPD7"/>
      <c r="MPE7"/>
      <c r="MPF7"/>
      <c r="MPG7"/>
      <c r="MPH7"/>
      <c r="MPI7"/>
      <c r="MPJ7"/>
      <c r="MPK7"/>
      <c r="MPL7"/>
      <c r="MPM7"/>
      <c r="MPN7"/>
      <c r="MPO7"/>
      <c r="MPP7"/>
      <c r="MPQ7"/>
      <c r="MPR7"/>
      <c r="MPS7"/>
      <c r="MPT7"/>
      <c r="MPU7"/>
      <c r="MPV7"/>
      <c r="MPW7"/>
      <c r="MPX7"/>
      <c r="MPY7"/>
      <c r="MPZ7"/>
      <c r="MQA7"/>
      <c r="MQB7"/>
      <c r="MQC7"/>
      <c r="MQD7"/>
      <c r="MQE7"/>
      <c r="MQF7"/>
      <c r="MQG7"/>
      <c r="MQH7"/>
      <c r="MQI7"/>
      <c r="MQJ7"/>
      <c r="MQK7"/>
      <c r="MQL7"/>
      <c r="MQM7"/>
      <c r="MQN7"/>
      <c r="MQO7"/>
      <c r="MQP7"/>
      <c r="MQQ7"/>
      <c r="MQR7"/>
      <c r="MQS7"/>
      <c r="MQT7"/>
      <c r="MQU7"/>
      <c r="MQV7"/>
      <c r="MQW7"/>
      <c r="MQX7"/>
      <c r="MQY7"/>
      <c r="MQZ7"/>
      <c r="MRA7"/>
      <c r="MRB7"/>
      <c r="MRC7"/>
      <c r="MRD7"/>
      <c r="MRE7"/>
      <c r="MRF7"/>
      <c r="MRG7"/>
      <c r="MRH7"/>
      <c r="MRI7"/>
      <c r="MRJ7"/>
      <c r="MRK7"/>
      <c r="MRL7"/>
      <c r="MRM7"/>
      <c r="MRN7"/>
      <c r="MRO7"/>
      <c r="MRP7"/>
      <c r="MRQ7"/>
      <c r="MRR7"/>
      <c r="MRS7"/>
      <c r="MRT7"/>
      <c r="MRU7"/>
      <c r="MRV7"/>
      <c r="MRW7"/>
      <c r="MRX7"/>
      <c r="MRY7"/>
      <c r="MRZ7"/>
      <c r="MSA7"/>
      <c r="MSB7"/>
      <c r="MSC7"/>
      <c r="MSD7"/>
      <c r="MSE7"/>
      <c r="MSF7"/>
      <c r="MSG7"/>
      <c r="MSH7"/>
      <c r="MSI7"/>
      <c r="MSJ7"/>
      <c r="MSK7"/>
      <c r="MSL7"/>
      <c r="MSM7"/>
      <c r="MSN7"/>
      <c r="MSO7"/>
      <c r="MSP7"/>
      <c r="MSQ7"/>
      <c r="MSR7"/>
      <c r="MSS7"/>
      <c r="MST7"/>
      <c r="MSU7"/>
      <c r="MSV7"/>
      <c r="MSW7"/>
      <c r="MSX7"/>
      <c r="MSY7"/>
      <c r="MSZ7"/>
      <c r="MTA7"/>
      <c r="MTB7"/>
      <c r="MTC7"/>
      <c r="MTD7"/>
      <c r="MTE7"/>
      <c r="MTF7"/>
      <c r="MTG7"/>
      <c r="MTH7"/>
      <c r="MTI7"/>
      <c r="MTJ7"/>
      <c r="MTK7"/>
      <c r="MTL7"/>
      <c r="MTM7"/>
      <c r="MTN7"/>
      <c r="MTO7"/>
      <c r="MTP7"/>
      <c r="MTQ7"/>
      <c r="MTR7"/>
      <c r="MTS7"/>
      <c r="MTT7"/>
      <c r="MTU7"/>
      <c r="MTV7"/>
      <c r="MTW7"/>
      <c r="MTX7"/>
      <c r="MTY7"/>
      <c r="MTZ7"/>
      <c r="MUA7"/>
      <c r="MUB7"/>
      <c r="MUC7"/>
      <c r="MUD7"/>
      <c r="MUE7"/>
      <c r="MUF7"/>
      <c r="MUG7"/>
      <c r="MUH7"/>
      <c r="MUI7"/>
      <c r="MUJ7"/>
      <c r="MUK7"/>
      <c r="MUL7"/>
      <c r="MUM7"/>
      <c r="MUN7"/>
      <c r="MUO7"/>
      <c r="MUP7"/>
      <c r="MUQ7"/>
      <c r="MUR7"/>
      <c r="MUS7"/>
      <c r="MUT7"/>
      <c r="MUU7"/>
      <c r="MUV7"/>
      <c r="MUW7"/>
      <c r="MUX7"/>
      <c r="MUY7"/>
      <c r="MUZ7"/>
      <c r="MVA7"/>
      <c r="MVB7"/>
      <c r="MVC7"/>
      <c r="MVD7"/>
      <c r="MVE7"/>
      <c r="MVF7"/>
      <c r="MVG7"/>
      <c r="MVH7"/>
      <c r="MVI7"/>
      <c r="MVJ7"/>
      <c r="MVK7"/>
      <c r="MVL7"/>
      <c r="MVM7"/>
      <c r="MVN7"/>
      <c r="MVO7"/>
      <c r="MVP7"/>
      <c r="MVQ7"/>
      <c r="MVR7"/>
      <c r="MVS7"/>
      <c r="MVT7"/>
      <c r="MVU7"/>
      <c r="MVV7"/>
      <c r="MVW7"/>
      <c r="MVX7"/>
      <c r="MVY7"/>
      <c r="MVZ7"/>
      <c r="MWA7"/>
      <c r="MWB7"/>
      <c r="MWC7"/>
      <c r="MWD7"/>
      <c r="MWE7"/>
      <c r="MWF7"/>
      <c r="MWG7"/>
      <c r="MWH7"/>
      <c r="MWI7"/>
      <c r="MWJ7"/>
      <c r="MWK7"/>
      <c r="MWL7"/>
      <c r="MWM7"/>
      <c r="MWN7"/>
      <c r="MWO7"/>
      <c r="MWP7"/>
      <c r="MWQ7"/>
      <c r="MWR7"/>
      <c r="MWS7"/>
      <c r="MWT7"/>
      <c r="MWU7"/>
      <c r="MWV7"/>
      <c r="MWW7"/>
      <c r="MWX7"/>
      <c r="MWY7"/>
      <c r="MWZ7"/>
      <c r="MXA7"/>
      <c r="MXB7"/>
      <c r="MXC7"/>
      <c r="MXD7"/>
      <c r="MXE7"/>
      <c r="MXF7"/>
      <c r="MXG7"/>
      <c r="MXH7"/>
      <c r="MXI7"/>
      <c r="MXJ7"/>
      <c r="MXK7"/>
      <c r="MXL7"/>
      <c r="MXM7"/>
      <c r="MXN7"/>
      <c r="MXO7"/>
      <c r="MXP7"/>
      <c r="MXQ7"/>
      <c r="MXR7"/>
      <c r="MXS7"/>
      <c r="MXT7"/>
      <c r="MXU7"/>
      <c r="MXV7"/>
      <c r="MXW7"/>
      <c r="MXX7"/>
      <c r="MXY7"/>
      <c r="MXZ7"/>
      <c r="MYA7"/>
      <c r="MYB7"/>
      <c r="MYC7"/>
      <c r="MYD7"/>
      <c r="MYE7"/>
      <c r="MYF7"/>
      <c r="MYG7"/>
      <c r="MYH7"/>
      <c r="MYI7"/>
      <c r="MYJ7"/>
      <c r="MYK7"/>
      <c r="MYL7"/>
      <c r="MYM7"/>
      <c r="MYN7"/>
      <c r="MYO7"/>
      <c r="MYP7"/>
      <c r="MYQ7"/>
      <c r="MYR7"/>
      <c r="MYS7"/>
      <c r="MYT7"/>
      <c r="MYU7"/>
      <c r="MYV7"/>
      <c r="MYW7"/>
      <c r="MYX7"/>
      <c r="MYY7"/>
      <c r="MYZ7"/>
      <c r="MZA7"/>
      <c r="MZB7"/>
      <c r="MZC7"/>
      <c r="MZD7"/>
      <c r="MZE7"/>
      <c r="MZF7"/>
      <c r="MZG7"/>
      <c r="MZH7"/>
      <c r="MZI7"/>
      <c r="MZJ7"/>
      <c r="MZK7"/>
      <c r="MZL7"/>
      <c r="MZM7"/>
      <c r="MZN7"/>
      <c r="MZO7"/>
      <c r="MZP7"/>
      <c r="MZQ7"/>
      <c r="MZR7"/>
      <c r="MZS7"/>
      <c r="MZT7"/>
      <c r="MZU7"/>
      <c r="MZV7"/>
      <c r="MZW7"/>
      <c r="MZX7"/>
      <c r="MZY7"/>
      <c r="MZZ7"/>
      <c r="NAA7"/>
      <c r="NAB7"/>
      <c r="NAC7"/>
      <c r="NAD7"/>
      <c r="NAE7"/>
      <c r="NAF7"/>
      <c r="NAG7"/>
      <c r="NAH7"/>
      <c r="NAI7"/>
      <c r="NAJ7"/>
      <c r="NAK7"/>
      <c r="NAL7"/>
      <c r="NAM7"/>
      <c r="NAN7"/>
      <c r="NAO7"/>
      <c r="NAP7"/>
      <c r="NAQ7"/>
      <c r="NAR7"/>
      <c r="NAS7"/>
      <c r="NAT7"/>
      <c r="NAU7"/>
      <c r="NAV7"/>
      <c r="NAW7"/>
      <c r="NAX7"/>
      <c r="NAY7"/>
      <c r="NAZ7"/>
      <c r="NBA7"/>
      <c r="NBB7"/>
      <c r="NBC7"/>
      <c r="NBD7"/>
      <c r="NBE7"/>
      <c r="NBF7"/>
      <c r="NBG7"/>
      <c r="NBH7"/>
      <c r="NBI7"/>
      <c r="NBJ7"/>
      <c r="NBK7"/>
      <c r="NBL7"/>
      <c r="NBM7"/>
      <c r="NBN7"/>
      <c r="NBO7"/>
      <c r="NBP7"/>
      <c r="NBQ7"/>
      <c r="NBR7"/>
      <c r="NBS7"/>
      <c r="NBT7"/>
      <c r="NBU7"/>
      <c r="NBV7"/>
      <c r="NBW7"/>
      <c r="NBX7"/>
      <c r="NBY7"/>
      <c r="NBZ7"/>
      <c r="NCA7"/>
      <c r="NCB7"/>
      <c r="NCC7"/>
      <c r="NCD7"/>
      <c r="NCE7"/>
      <c r="NCF7"/>
      <c r="NCG7"/>
      <c r="NCH7"/>
      <c r="NCI7"/>
      <c r="NCJ7"/>
      <c r="NCK7"/>
      <c r="NCL7"/>
      <c r="NCM7"/>
      <c r="NCN7"/>
      <c r="NCO7"/>
      <c r="NCP7"/>
      <c r="NCQ7"/>
      <c r="NCR7"/>
      <c r="NCS7"/>
      <c r="NCT7"/>
      <c r="NCU7"/>
      <c r="NCV7"/>
      <c r="NCW7"/>
      <c r="NCX7"/>
      <c r="NCY7"/>
      <c r="NCZ7"/>
      <c r="NDA7"/>
      <c r="NDB7"/>
      <c r="NDC7"/>
      <c r="NDD7"/>
      <c r="NDE7"/>
      <c r="NDF7"/>
      <c r="NDG7"/>
      <c r="NDH7"/>
      <c r="NDI7"/>
      <c r="NDJ7"/>
      <c r="NDK7"/>
      <c r="NDL7"/>
      <c r="NDM7"/>
      <c r="NDN7"/>
      <c r="NDO7"/>
      <c r="NDP7"/>
      <c r="NDQ7"/>
      <c r="NDR7"/>
      <c r="NDS7"/>
      <c r="NDT7"/>
      <c r="NDU7"/>
      <c r="NDV7"/>
      <c r="NDW7"/>
      <c r="NDX7"/>
      <c r="NDY7"/>
      <c r="NDZ7"/>
      <c r="NEA7"/>
      <c r="NEB7"/>
      <c r="NEC7"/>
      <c r="NED7"/>
      <c r="NEE7"/>
      <c r="NEF7"/>
      <c r="NEG7"/>
      <c r="NEH7"/>
      <c r="NEI7"/>
      <c r="NEJ7"/>
      <c r="NEK7"/>
      <c r="NEL7"/>
      <c r="NEM7"/>
      <c r="NEN7"/>
      <c r="NEO7"/>
      <c r="NEP7"/>
      <c r="NEQ7"/>
      <c r="NER7"/>
      <c r="NES7"/>
      <c r="NET7"/>
      <c r="NEU7"/>
      <c r="NEV7"/>
      <c r="NEW7"/>
      <c r="NEX7"/>
      <c r="NEY7"/>
      <c r="NEZ7"/>
      <c r="NFA7"/>
      <c r="NFB7"/>
      <c r="NFC7"/>
      <c r="NFD7"/>
      <c r="NFE7"/>
      <c r="NFF7"/>
      <c r="NFG7"/>
      <c r="NFH7"/>
      <c r="NFI7"/>
      <c r="NFJ7"/>
      <c r="NFK7"/>
      <c r="NFL7"/>
      <c r="NFM7"/>
      <c r="NFN7"/>
      <c r="NFO7"/>
      <c r="NFP7"/>
      <c r="NFQ7"/>
      <c r="NFR7"/>
      <c r="NFS7"/>
      <c r="NFT7"/>
      <c r="NFU7"/>
      <c r="NFV7"/>
      <c r="NFW7"/>
      <c r="NFX7"/>
      <c r="NFY7"/>
      <c r="NFZ7"/>
      <c r="NGA7"/>
      <c r="NGB7"/>
      <c r="NGC7"/>
      <c r="NGD7"/>
      <c r="NGE7"/>
      <c r="NGF7"/>
      <c r="NGG7"/>
      <c r="NGH7"/>
      <c r="NGI7"/>
      <c r="NGJ7"/>
      <c r="NGK7"/>
      <c r="NGL7"/>
      <c r="NGM7"/>
      <c r="NGN7"/>
      <c r="NGO7"/>
      <c r="NGP7"/>
      <c r="NGQ7"/>
      <c r="NGR7"/>
      <c r="NGS7"/>
      <c r="NGT7"/>
      <c r="NGU7"/>
      <c r="NGV7"/>
      <c r="NGW7"/>
      <c r="NGX7"/>
      <c r="NGY7"/>
      <c r="NGZ7"/>
      <c r="NHA7"/>
      <c r="NHB7"/>
      <c r="NHC7"/>
      <c r="NHD7"/>
      <c r="NHE7"/>
      <c r="NHF7"/>
      <c r="NHG7"/>
      <c r="NHH7"/>
      <c r="NHI7"/>
      <c r="NHJ7"/>
      <c r="NHK7"/>
      <c r="NHL7"/>
      <c r="NHM7"/>
      <c r="NHN7"/>
      <c r="NHO7"/>
      <c r="NHP7"/>
      <c r="NHQ7"/>
      <c r="NHR7"/>
      <c r="NHS7"/>
      <c r="NHT7"/>
      <c r="NHU7"/>
      <c r="NHV7"/>
      <c r="NHW7"/>
      <c r="NHX7"/>
      <c r="NHY7"/>
      <c r="NHZ7"/>
      <c r="NIA7"/>
      <c r="NIB7"/>
      <c r="NIC7"/>
      <c r="NID7"/>
      <c r="NIE7"/>
      <c r="NIF7"/>
      <c r="NIG7"/>
      <c r="NIH7"/>
      <c r="NII7"/>
      <c r="NIJ7"/>
      <c r="NIK7"/>
      <c r="NIL7"/>
      <c r="NIM7"/>
      <c r="NIN7"/>
      <c r="NIO7"/>
      <c r="NIP7"/>
      <c r="NIQ7"/>
      <c r="NIR7"/>
      <c r="NIS7"/>
      <c r="NIT7"/>
      <c r="NIU7"/>
      <c r="NIV7"/>
      <c r="NIW7"/>
      <c r="NIX7"/>
      <c r="NIY7"/>
      <c r="NIZ7"/>
      <c r="NJA7"/>
      <c r="NJB7"/>
      <c r="NJC7"/>
      <c r="NJD7"/>
      <c r="NJE7"/>
      <c r="NJF7"/>
      <c r="NJG7"/>
      <c r="NJH7"/>
      <c r="NJI7"/>
      <c r="NJJ7"/>
      <c r="NJK7"/>
      <c r="NJL7"/>
      <c r="NJM7"/>
      <c r="NJN7"/>
      <c r="NJO7"/>
      <c r="NJP7"/>
      <c r="NJQ7"/>
      <c r="NJR7"/>
      <c r="NJS7"/>
      <c r="NJT7"/>
      <c r="NJU7"/>
      <c r="NJV7"/>
      <c r="NJW7"/>
      <c r="NJX7"/>
      <c r="NJY7"/>
      <c r="NJZ7"/>
      <c r="NKA7"/>
      <c r="NKB7"/>
      <c r="NKC7"/>
      <c r="NKD7"/>
      <c r="NKE7"/>
      <c r="NKF7"/>
      <c r="NKG7"/>
      <c r="NKH7"/>
      <c r="NKI7"/>
      <c r="NKJ7"/>
      <c r="NKK7"/>
      <c r="NKL7"/>
      <c r="NKM7"/>
      <c r="NKN7"/>
      <c r="NKO7"/>
      <c r="NKP7"/>
      <c r="NKQ7"/>
      <c r="NKR7"/>
      <c r="NKS7"/>
      <c r="NKT7"/>
      <c r="NKU7"/>
      <c r="NKV7"/>
      <c r="NKW7"/>
      <c r="NKX7"/>
      <c r="NKY7"/>
      <c r="NKZ7"/>
      <c r="NLA7"/>
      <c r="NLB7"/>
      <c r="NLC7"/>
      <c r="NLD7"/>
      <c r="NLE7"/>
      <c r="NLF7"/>
      <c r="NLG7"/>
      <c r="NLH7"/>
      <c r="NLI7"/>
      <c r="NLJ7"/>
      <c r="NLK7"/>
      <c r="NLL7"/>
      <c r="NLM7"/>
      <c r="NLN7"/>
      <c r="NLO7"/>
      <c r="NLP7"/>
      <c r="NLQ7"/>
      <c r="NLR7"/>
      <c r="NLS7"/>
      <c r="NLT7"/>
      <c r="NLU7"/>
      <c r="NLV7"/>
      <c r="NLW7"/>
      <c r="NLX7"/>
      <c r="NLY7"/>
      <c r="NLZ7"/>
      <c r="NMA7"/>
      <c r="NMB7"/>
      <c r="NMC7"/>
      <c r="NMD7"/>
      <c r="NME7"/>
      <c r="NMF7"/>
      <c r="NMG7"/>
      <c r="NMH7"/>
      <c r="NMI7"/>
      <c r="NMJ7"/>
      <c r="NMK7"/>
      <c r="NML7"/>
      <c r="NMM7"/>
      <c r="NMN7"/>
      <c r="NMO7"/>
      <c r="NMP7"/>
      <c r="NMQ7"/>
      <c r="NMR7"/>
      <c r="NMS7"/>
      <c r="NMT7"/>
      <c r="NMU7"/>
      <c r="NMV7"/>
      <c r="NMW7"/>
      <c r="NMX7"/>
      <c r="NMY7"/>
      <c r="NMZ7"/>
      <c r="NNA7"/>
      <c r="NNB7"/>
      <c r="NNC7"/>
      <c r="NND7"/>
      <c r="NNE7"/>
      <c r="NNF7"/>
      <c r="NNG7"/>
      <c r="NNH7"/>
      <c r="NNI7"/>
      <c r="NNJ7"/>
      <c r="NNK7"/>
      <c r="NNL7"/>
      <c r="NNM7"/>
      <c r="NNN7"/>
      <c r="NNO7"/>
      <c r="NNP7"/>
      <c r="NNQ7"/>
      <c r="NNR7"/>
      <c r="NNS7"/>
      <c r="NNT7"/>
      <c r="NNU7"/>
      <c r="NNV7"/>
      <c r="NNW7"/>
      <c r="NNX7"/>
      <c r="NNY7"/>
      <c r="NNZ7"/>
      <c r="NOA7"/>
      <c r="NOB7"/>
      <c r="NOC7"/>
      <c r="NOD7"/>
      <c r="NOE7"/>
      <c r="NOF7"/>
      <c r="NOG7"/>
      <c r="NOH7"/>
      <c r="NOI7"/>
      <c r="NOJ7"/>
      <c r="NOK7"/>
      <c r="NOL7"/>
      <c r="NOM7"/>
      <c r="NON7"/>
      <c r="NOO7"/>
      <c r="NOP7"/>
      <c r="NOQ7"/>
      <c r="NOR7"/>
      <c r="NOS7"/>
      <c r="NOT7"/>
      <c r="NOU7"/>
      <c r="NOV7"/>
      <c r="NOW7"/>
      <c r="NOX7"/>
      <c r="NOY7"/>
      <c r="NOZ7"/>
      <c r="NPA7"/>
      <c r="NPB7"/>
      <c r="NPC7"/>
      <c r="NPD7"/>
      <c r="NPE7"/>
      <c r="NPF7"/>
      <c r="NPG7"/>
      <c r="NPH7"/>
      <c r="NPI7"/>
      <c r="NPJ7"/>
      <c r="NPK7"/>
      <c r="NPL7"/>
      <c r="NPM7"/>
      <c r="NPN7"/>
      <c r="NPO7"/>
      <c r="NPP7"/>
      <c r="NPQ7"/>
      <c r="NPR7"/>
      <c r="NPS7"/>
      <c r="NPT7"/>
      <c r="NPU7"/>
      <c r="NPV7"/>
      <c r="NPW7"/>
      <c r="NPX7"/>
      <c r="NPY7"/>
      <c r="NPZ7"/>
      <c r="NQA7"/>
      <c r="NQB7"/>
      <c r="NQC7"/>
      <c r="NQD7"/>
      <c r="NQE7"/>
      <c r="NQF7"/>
      <c r="NQG7"/>
      <c r="NQH7"/>
      <c r="NQI7"/>
      <c r="NQJ7"/>
      <c r="NQK7"/>
      <c r="NQL7"/>
      <c r="NQM7"/>
      <c r="NQN7"/>
      <c r="NQO7"/>
      <c r="NQP7"/>
      <c r="NQQ7"/>
      <c r="NQR7"/>
      <c r="NQS7"/>
      <c r="NQT7"/>
      <c r="NQU7"/>
      <c r="NQV7"/>
      <c r="NQW7"/>
      <c r="NQX7"/>
      <c r="NQY7"/>
      <c r="NQZ7"/>
      <c r="NRA7"/>
      <c r="NRB7"/>
      <c r="NRC7"/>
      <c r="NRD7"/>
      <c r="NRE7"/>
      <c r="NRF7"/>
      <c r="NRG7"/>
      <c r="NRH7"/>
      <c r="NRI7"/>
      <c r="NRJ7"/>
      <c r="NRK7"/>
      <c r="NRL7"/>
      <c r="NRM7"/>
      <c r="NRN7"/>
      <c r="NRO7"/>
      <c r="NRP7"/>
      <c r="NRQ7"/>
      <c r="NRR7"/>
      <c r="NRS7"/>
      <c r="NRT7"/>
      <c r="NRU7"/>
      <c r="NRV7"/>
      <c r="NRW7"/>
      <c r="NRX7"/>
      <c r="NRY7"/>
      <c r="NRZ7"/>
      <c r="NSA7"/>
      <c r="NSB7"/>
      <c r="NSC7"/>
      <c r="NSD7"/>
      <c r="NSE7"/>
      <c r="NSF7"/>
      <c r="NSG7"/>
      <c r="NSH7"/>
      <c r="NSI7"/>
      <c r="NSJ7"/>
      <c r="NSK7"/>
      <c r="NSL7"/>
      <c r="NSM7"/>
      <c r="NSN7"/>
      <c r="NSO7"/>
      <c r="NSP7"/>
      <c r="NSQ7"/>
      <c r="NSR7"/>
      <c r="NSS7"/>
      <c r="NST7"/>
      <c r="NSU7"/>
      <c r="NSV7"/>
      <c r="NSW7"/>
      <c r="NSX7"/>
      <c r="NSY7"/>
      <c r="NSZ7"/>
      <c r="NTA7"/>
      <c r="NTB7"/>
      <c r="NTC7"/>
      <c r="NTD7"/>
      <c r="NTE7"/>
      <c r="NTF7"/>
      <c r="NTG7"/>
      <c r="NTH7"/>
      <c r="NTI7"/>
      <c r="NTJ7"/>
      <c r="NTK7"/>
      <c r="NTL7"/>
      <c r="NTM7"/>
      <c r="NTN7"/>
      <c r="NTO7"/>
      <c r="NTP7"/>
      <c r="NTQ7"/>
      <c r="NTR7"/>
      <c r="NTS7"/>
      <c r="NTT7"/>
      <c r="NTU7"/>
      <c r="NTV7"/>
      <c r="NTW7"/>
      <c r="NTX7"/>
      <c r="NTY7"/>
      <c r="NTZ7"/>
      <c r="NUA7"/>
      <c r="NUB7"/>
      <c r="NUC7"/>
      <c r="NUD7"/>
      <c r="NUE7"/>
      <c r="NUF7"/>
      <c r="NUG7"/>
      <c r="NUH7"/>
      <c r="NUI7"/>
      <c r="NUJ7"/>
      <c r="NUK7"/>
      <c r="NUL7"/>
      <c r="NUM7"/>
      <c r="NUN7"/>
      <c r="NUO7"/>
      <c r="NUP7"/>
      <c r="NUQ7"/>
      <c r="NUR7"/>
      <c r="NUS7"/>
      <c r="NUT7"/>
      <c r="NUU7"/>
      <c r="NUV7"/>
      <c r="NUW7"/>
      <c r="NUX7"/>
      <c r="NUY7"/>
      <c r="NUZ7"/>
      <c r="NVA7"/>
      <c r="NVB7"/>
      <c r="NVC7"/>
      <c r="NVD7"/>
      <c r="NVE7"/>
      <c r="NVF7"/>
      <c r="NVG7"/>
      <c r="NVH7"/>
      <c r="NVI7"/>
      <c r="NVJ7"/>
      <c r="NVK7"/>
      <c r="NVL7"/>
      <c r="NVM7"/>
      <c r="NVN7"/>
      <c r="NVO7"/>
      <c r="NVP7"/>
      <c r="NVQ7"/>
      <c r="NVR7"/>
      <c r="NVS7"/>
      <c r="NVT7"/>
      <c r="NVU7"/>
      <c r="NVV7"/>
      <c r="NVW7"/>
      <c r="NVX7"/>
      <c r="NVY7"/>
      <c r="NVZ7"/>
      <c r="NWA7"/>
      <c r="NWB7"/>
      <c r="NWC7"/>
      <c r="NWD7"/>
      <c r="NWE7"/>
      <c r="NWF7"/>
      <c r="NWG7"/>
      <c r="NWH7"/>
      <c r="NWI7"/>
      <c r="NWJ7"/>
      <c r="NWK7"/>
      <c r="NWL7"/>
      <c r="NWM7"/>
      <c r="NWN7"/>
      <c r="NWO7"/>
      <c r="NWP7"/>
      <c r="NWQ7"/>
      <c r="NWR7"/>
      <c r="NWS7"/>
      <c r="NWT7"/>
      <c r="NWU7"/>
      <c r="NWV7"/>
      <c r="NWW7"/>
      <c r="NWX7"/>
      <c r="NWY7"/>
      <c r="NWZ7"/>
      <c r="NXA7"/>
      <c r="NXB7"/>
      <c r="NXC7"/>
      <c r="NXD7"/>
      <c r="NXE7"/>
      <c r="NXF7"/>
      <c r="NXG7"/>
      <c r="NXH7"/>
      <c r="NXI7"/>
      <c r="NXJ7"/>
      <c r="NXK7"/>
      <c r="NXL7"/>
      <c r="NXM7"/>
      <c r="NXN7"/>
      <c r="NXO7"/>
      <c r="NXP7"/>
      <c r="NXQ7"/>
      <c r="NXR7"/>
      <c r="NXS7"/>
      <c r="NXT7"/>
      <c r="NXU7"/>
      <c r="NXV7"/>
      <c r="NXW7"/>
      <c r="NXX7"/>
      <c r="NXY7"/>
      <c r="NXZ7"/>
      <c r="NYA7"/>
      <c r="NYB7"/>
      <c r="NYC7"/>
      <c r="NYD7"/>
      <c r="NYE7"/>
      <c r="NYF7"/>
      <c r="NYG7"/>
      <c r="NYH7"/>
      <c r="NYI7"/>
      <c r="NYJ7"/>
      <c r="NYK7"/>
      <c r="NYL7"/>
      <c r="NYM7"/>
      <c r="NYN7"/>
      <c r="NYO7"/>
      <c r="NYP7"/>
      <c r="NYQ7"/>
      <c r="NYR7"/>
      <c r="NYS7"/>
      <c r="NYT7"/>
      <c r="NYU7"/>
      <c r="NYV7"/>
      <c r="NYW7"/>
      <c r="NYX7"/>
      <c r="NYY7"/>
      <c r="NYZ7"/>
      <c r="NZA7"/>
      <c r="NZB7"/>
      <c r="NZC7"/>
      <c r="NZD7"/>
      <c r="NZE7"/>
      <c r="NZF7"/>
      <c r="NZG7"/>
      <c r="NZH7"/>
      <c r="NZI7"/>
      <c r="NZJ7"/>
      <c r="NZK7"/>
      <c r="NZL7"/>
      <c r="NZM7"/>
      <c r="NZN7"/>
      <c r="NZO7"/>
      <c r="NZP7"/>
      <c r="NZQ7"/>
      <c r="NZR7"/>
      <c r="NZS7"/>
      <c r="NZT7"/>
      <c r="NZU7"/>
      <c r="NZV7"/>
      <c r="NZW7"/>
      <c r="NZX7"/>
      <c r="NZY7"/>
      <c r="NZZ7"/>
      <c r="OAA7"/>
      <c r="OAB7"/>
      <c r="OAC7"/>
      <c r="OAD7"/>
      <c r="OAE7"/>
      <c r="OAF7"/>
      <c r="OAG7"/>
      <c r="OAH7"/>
      <c r="OAI7"/>
      <c r="OAJ7"/>
      <c r="OAK7"/>
      <c r="OAL7"/>
      <c r="OAM7"/>
      <c r="OAN7"/>
      <c r="OAO7"/>
      <c r="OAP7"/>
      <c r="OAQ7"/>
      <c r="OAR7"/>
      <c r="OAS7"/>
      <c r="OAT7"/>
      <c r="OAU7"/>
      <c r="OAV7"/>
      <c r="OAW7"/>
      <c r="OAX7"/>
      <c r="OAY7"/>
      <c r="OAZ7"/>
      <c r="OBA7"/>
      <c r="OBB7"/>
      <c r="OBC7"/>
      <c r="OBD7"/>
      <c r="OBE7"/>
      <c r="OBF7"/>
      <c r="OBG7"/>
      <c r="OBH7"/>
      <c r="OBI7"/>
      <c r="OBJ7"/>
      <c r="OBK7"/>
      <c r="OBL7"/>
      <c r="OBM7"/>
      <c r="OBN7"/>
      <c r="OBO7"/>
      <c r="OBP7"/>
      <c r="OBQ7"/>
      <c r="OBR7"/>
      <c r="OBS7"/>
      <c r="OBT7"/>
      <c r="OBU7"/>
      <c r="OBV7"/>
      <c r="OBW7"/>
      <c r="OBX7"/>
      <c r="OBY7"/>
      <c r="OBZ7"/>
      <c r="OCA7"/>
      <c r="OCB7"/>
      <c r="OCC7"/>
      <c r="OCD7"/>
      <c r="OCE7"/>
      <c r="OCF7"/>
      <c r="OCG7"/>
      <c r="OCH7"/>
      <c r="OCI7"/>
      <c r="OCJ7"/>
      <c r="OCK7"/>
      <c r="OCL7"/>
      <c r="OCM7"/>
      <c r="OCN7"/>
      <c r="OCO7"/>
      <c r="OCP7"/>
      <c r="OCQ7"/>
      <c r="OCR7"/>
      <c r="OCS7"/>
      <c r="OCT7"/>
      <c r="OCU7"/>
      <c r="OCV7"/>
      <c r="OCW7"/>
      <c r="OCX7"/>
      <c r="OCY7"/>
      <c r="OCZ7"/>
      <c r="ODA7"/>
      <c r="ODB7"/>
      <c r="ODC7"/>
      <c r="ODD7"/>
      <c r="ODE7"/>
      <c r="ODF7"/>
      <c r="ODG7"/>
      <c r="ODH7"/>
      <c r="ODI7"/>
      <c r="ODJ7"/>
      <c r="ODK7"/>
      <c r="ODL7"/>
      <c r="ODM7"/>
      <c r="ODN7"/>
      <c r="ODO7"/>
      <c r="ODP7"/>
      <c r="ODQ7"/>
      <c r="ODR7"/>
      <c r="ODS7"/>
      <c r="ODT7"/>
      <c r="ODU7"/>
      <c r="ODV7"/>
      <c r="ODW7"/>
      <c r="ODX7"/>
      <c r="ODY7"/>
      <c r="ODZ7"/>
      <c r="OEA7"/>
      <c r="OEB7"/>
      <c r="OEC7"/>
      <c r="OED7"/>
      <c r="OEE7"/>
      <c r="OEF7"/>
      <c r="OEG7"/>
      <c r="OEH7"/>
      <c r="OEI7"/>
      <c r="OEJ7"/>
      <c r="OEK7"/>
      <c r="OEL7"/>
      <c r="OEM7"/>
      <c r="OEN7"/>
      <c r="OEO7"/>
      <c r="OEP7"/>
      <c r="OEQ7"/>
      <c r="OER7"/>
      <c r="OES7"/>
      <c r="OET7"/>
      <c r="OEU7"/>
      <c r="OEV7"/>
      <c r="OEW7"/>
      <c r="OEX7"/>
      <c r="OEY7"/>
      <c r="OEZ7"/>
      <c r="OFA7"/>
      <c r="OFB7"/>
      <c r="OFC7"/>
      <c r="OFD7"/>
      <c r="OFE7"/>
      <c r="OFF7"/>
      <c r="OFG7"/>
      <c r="OFH7"/>
      <c r="OFI7"/>
      <c r="OFJ7"/>
      <c r="OFK7"/>
      <c r="OFL7"/>
      <c r="OFM7"/>
      <c r="OFN7"/>
      <c r="OFO7"/>
      <c r="OFP7"/>
      <c r="OFQ7"/>
      <c r="OFR7"/>
      <c r="OFS7"/>
      <c r="OFT7"/>
      <c r="OFU7"/>
      <c r="OFV7"/>
      <c r="OFW7"/>
      <c r="OFX7"/>
      <c r="OFY7"/>
      <c r="OFZ7"/>
      <c r="OGA7"/>
      <c r="OGB7"/>
      <c r="OGC7"/>
      <c r="OGD7"/>
      <c r="OGE7"/>
      <c r="OGF7"/>
      <c r="OGG7"/>
      <c r="OGH7"/>
      <c r="OGI7"/>
      <c r="OGJ7"/>
      <c r="OGK7"/>
      <c r="OGL7"/>
      <c r="OGM7"/>
      <c r="OGN7"/>
      <c r="OGO7"/>
      <c r="OGP7"/>
      <c r="OGQ7"/>
      <c r="OGR7"/>
      <c r="OGS7"/>
      <c r="OGT7"/>
      <c r="OGU7"/>
      <c r="OGV7"/>
      <c r="OGW7"/>
      <c r="OGX7"/>
      <c r="OGY7"/>
      <c r="OGZ7"/>
      <c r="OHA7"/>
      <c r="OHB7"/>
      <c r="OHC7"/>
      <c r="OHD7"/>
      <c r="OHE7"/>
      <c r="OHF7"/>
      <c r="OHG7"/>
      <c r="OHH7"/>
      <c r="OHI7"/>
      <c r="OHJ7"/>
      <c r="OHK7"/>
      <c r="OHL7"/>
      <c r="OHM7"/>
      <c r="OHN7"/>
      <c r="OHO7"/>
      <c r="OHP7"/>
      <c r="OHQ7"/>
      <c r="OHR7"/>
      <c r="OHS7"/>
      <c r="OHT7"/>
      <c r="OHU7"/>
      <c r="OHV7"/>
      <c r="OHW7"/>
      <c r="OHX7"/>
      <c r="OHY7"/>
      <c r="OHZ7"/>
      <c r="OIA7"/>
      <c r="OIB7"/>
      <c r="OIC7"/>
      <c r="OID7"/>
      <c r="OIE7"/>
      <c r="OIF7"/>
      <c r="OIG7"/>
      <c r="OIH7"/>
      <c r="OII7"/>
      <c r="OIJ7"/>
      <c r="OIK7"/>
      <c r="OIL7"/>
      <c r="OIM7"/>
      <c r="OIN7"/>
      <c r="OIO7"/>
      <c r="OIP7"/>
      <c r="OIQ7"/>
      <c r="OIR7"/>
      <c r="OIS7"/>
      <c r="OIT7"/>
      <c r="OIU7"/>
      <c r="OIV7"/>
      <c r="OIW7"/>
      <c r="OIX7"/>
      <c r="OIY7"/>
      <c r="OIZ7"/>
      <c r="OJA7"/>
      <c r="OJB7"/>
      <c r="OJC7"/>
      <c r="OJD7"/>
      <c r="OJE7"/>
      <c r="OJF7"/>
      <c r="OJG7"/>
      <c r="OJH7"/>
      <c r="OJI7"/>
      <c r="OJJ7"/>
      <c r="OJK7"/>
      <c r="OJL7"/>
      <c r="OJM7"/>
      <c r="OJN7"/>
      <c r="OJO7"/>
      <c r="OJP7"/>
      <c r="OJQ7"/>
      <c r="OJR7"/>
      <c r="OJS7"/>
      <c r="OJT7"/>
      <c r="OJU7"/>
      <c r="OJV7"/>
      <c r="OJW7"/>
      <c r="OJX7"/>
      <c r="OJY7"/>
      <c r="OJZ7"/>
      <c r="OKA7"/>
      <c r="OKB7"/>
      <c r="OKC7"/>
      <c r="OKD7"/>
      <c r="OKE7"/>
      <c r="OKF7"/>
      <c r="OKG7"/>
      <c r="OKH7"/>
      <c r="OKI7"/>
      <c r="OKJ7"/>
      <c r="OKK7"/>
      <c r="OKL7"/>
      <c r="OKM7"/>
      <c r="OKN7"/>
      <c r="OKO7"/>
      <c r="OKP7"/>
      <c r="OKQ7"/>
      <c r="OKR7"/>
      <c r="OKS7"/>
      <c r="OKT7"/>
      <c r="OKU7"/>
      <c r="OKV7"/>
      <c r="OKW7"/>
      <c r="OKX7"/>
      <c r="OKY7"/>
      <c r="OKZ7"/>
      <c r="OLA7"/>
      <c r="OLB7"/>
      <c r="OLC7"/>
      <c r="OLD7"/>
      <c r="OLE7"/>
      <c r="OLF7"/>
      <c r="OLG7"/>
      <c r="OLH7"/>
      <c r="OLI7"/>
      <c r="OLJ7"/>
      <c r="OLK7"/>
      <c r="OLL7"/>
      <c r="OLM7"/>
      <c r="OLN7"/>
      <c r="OLO7"/>
      <c r="OLP7"/>
      <c r="OLQ7"/>
      <c r="OLR7"/>
      <c r="OLS7"/>
      <c r="OLT7"/>
      <c r="OLU7"/>
      <c r="OLV7"/>
      <c r="OLW7"/>
      <c r="OLX7"/>
      <c r="OLY7"/>
      <c r="OLZ7"/>
      <c r="OMA7"/>
      <c r="OMB7"/>
      <c r="OMC7"/>
      <c r="OMD7"/>
      <c r="OME7"/>
      <c r="OMF7"/>
      <c r="OMG7"/>
      <c r="OMH7"/>
      <c r="OMI7"/>
      <c r="OMJ7"/>
      <c r="OMK7"/>
      <c r="OML7"/>
      <c r="OMM7"/>
      <c r="OMN7"/>
      <c r="OMO7"/>
      <c r="OMP7"/>
      <c r="OMQ7"/>
      <c r="OMR7"/>
      <c r="OMS7"/>
      <c r="OMT7"/>
      <c r="OMU7"/>
      <c r="OMV7"/>
      <c r="OMW7"/>
      <c r="OMX7"/>
      <c r="OMY7"/>
      <c r="OMZ7"/>
      <c r="ONA7"/>
      <c r="ONB7"/>
      <c r="ONC7"/>
      <c r="OND7"/>
      <c r="ONE7"/>
      <c r="ONF7"/>
      <c r="ONG7"/>
      <c r="ONH7"/>
      <c r="ONI7"/>
      <c r="ONJ7"/>
      <c r="ONK7"/>
      <c r="ONL7"/>
      <c r="ONM7"/>
      <c r="ONN7"/>
      <c r="ONO7"/>
      <c r="ONP7"/>
      <c r="ONQ7"/>
      <c r="ONR7"/>
      <c r="ONS7"/>
      <c r="ONT7"/>
      <c r="ONU7"/>
      <c r="ONV7"/>
      <c r="ONW7"/>
      <c r="ONX7"/>
      <c r="ONY7"/>
      <c r="ONZ7"/>
      <c r="OOA7"/>
      <c r="OOB7"/>
      <c r="OOC7"/>
      <c r="OOD7"/>
      <c r="OOE7"/>
      <c r="OOF7"/>
      <c r="OOG7"/>
      <c r="OOH7"/>
      <c r="OOI7"/>
      <c r="OOJ7"/>
      <c r="OOK7"/>
      <c r="OOL7"/>
      <c r="OOM7"/>
      <c r="OON7"/>
      <c r="OOO7"/>
      <c r="OOP7"/>
      <c r="OOQ7"/>
      <c r="OOR7"/>
      <c r="OOS7"/>
      <c r="OOT7"/>
      <c r="OOU7"/>
      <c r="OOV7"/>
      <c r="OOW7"/>
      <c r="OOX7"/>
      <c r="OOY7"/>
      <c r="OOZ7"/>
      <c r="OPA7"/>
      <c r="OPB7"/>
      <c r="OPC7"/>
      <c r="OPD7"/>
      <c r="OPE7"/>
      <c r="OPF7"/>
      <c r="OPG7"/>
      <c r="OPH7"/>
      <c r="OPI7"/>
      <c r="OPJ7"/>
      <c r="OPK7"/>
      <c r="OPL7"/>
      <c r="OPM7"/>
      <c r="OPN7"/>
      <c r="OPO7"/>
      <c r="OPP7"/>
      <c r="OPQ7"/>
      <c r="OPR7"/>
      <c r="OPS7"/>
      <c r="OPT7"/>
      <c r="OPU7"/>
      <c r="OPV7"/>
      <c r="OPW7"/>
      <c r="OPX7"/>
      <c r="OPY7"/>
      <c r="OPZ7"/>
      <c r="OQA7"/>
      <c r="OQB7"/>
      <c r="OQC7"/>
      <c r="OQD7"/>
      <c r="OQE7"/>
      <c r="OQF7"/>
      <c r="OQG7"/>
      <c r="OQH7"/>
      <c r="OQI7"/>
      <c r="OQJ7"/>
      <c r="OQK7"/>
      <c r="OQL7"/>
      <c r="OQM7"/>
      <c r="OQN7"/>
      <c r="OQO7"/>
      <c r="OQP7"/>
      <c r="OQQ7"/>
      <c r="OQR7"/>
      <c r="OQS7"/>
      <c r="OQT7"/>
      <c r="OQU7"/>
      <c r="OQV7"/>
      <c r="OQW7"/>
      <c r="OQX7"/>
      <c r="OQY7"/>
      <c r="OQZ7"/>
      <c r="ORA7"/>
      <c r="ORB7"/>
      <c r="ORC7"/>
      <c r="ORD7"/>
      <c r="ORE7"/>
      <c r="ORF7"/>
      <c r="ORG7"/>
      <c r="ORH7"/>
      <c r="ORI7"/>
      <c r="ORJ7"/>
      <c r="ORK7"/>
      <c r="ORL7"/>
      <c r="ORM7"/>
      <c r="ORN7"/>
      <c r="ORO7"/>
      <c r="ORP7"/>
      <c r="ORQ7"/>
      <c r="ORR7"/>
      <c r="ORS7"/>
      <c r="ORT7"/>
      <c r="ORU7"/>
      <c r="ORV7"/>
      <c r="ORW7"/>
      <c r="ORX7"/>
      <c r="ORY7"/>
      <c r="ORZ7"/>
      <c r="OSA7"/>
      <c r="OSB7"/>
      <c r="OSC7"/>
      <c r="OSD7"/>
      <c r="OSE7"/>
      <c r="OSF7"/>
      <c r="OSG7"/>
      <c r="OSH7"/>
      <c r="OSI7"/>
      <c r="OSJ7"/>
      <c r="OSK7"/>
      <c r="OSL7"/>
      <c r="OSM7"/>
      <c r="OSN7"/>
      <c r="OSO7"/>
      <c r="OSP7"/>
      <c r="OSQ7"/>
      <c r="OSR7"/>
      <c r="OSS7"/>
      <c r="OST7"/>
      <c r="OSU7"/>
      <c r="OSV7"/>
      <c r="OSW7"/>
      <c r="OSX7"/>
      <c r="OSY7"/>
      <c r="OSZ7"/>
      <c r="OTA7"/>
      <c r="OTB7"/>
      <c r="OTC7"/>
      <c r="OTD7"/>
      <c r="OTE7"/>
      <c r="OTF7"/>
      <c r="OTG7"/>
      <c r="OTH7"/>
      <c r="OTI7"/>
      <c r="OTJ7"/>
      <c r="OTK7"/>
      <c r="OTL7"/>
      <c r="OTM7"/>
      <c r="OTN7"/>
      <c r="OTO7"/>
      <c r="OTP7"/>
      <c r="OTQ7"/>
      <c r="OTR7"/>
      <c r="OTS7"/>
      <c r="OTT7"/>
      <c r="OTU7"/>
      <c r="OTV7"/>
      <c r="OTW7"/>
      <c r="OTX7"/>
      <c r="OTY7"/>
      <c r="OTZ7"/>
      <c r="OUA7"/>
      <c r="OUB7"/>
      <c r="OUC7"/>
      <c r="OUD7"/>
      <c r="OUE7"/>
      <c r="OUF7"/>
      <c r="OUG7"/>
      <c r="OUH7"/>
      <c r="OUI7"/>
      <c r="OUJ7"/>
      <c r="OUK7"/>
      <c r="OUL7"/>
      <c r="OUM7"/>
      <c r="OUN7"/>
      <c r="OUO7"/>
      <c r="OUP7"/>
      <c r="OUQ7"/>
      <c r="OUR7"/>
      <c r="OUS7"/>
      <c r="OUT7"/>
      <c r="OUU7"/>
      <c r="OUV7"/>
      <c r="OUW7"/>
      <c r="OUX7"/>
      <c r="OUY7"/>
      <c r="OUZ7"/>
      <c r="OVA7"/>
      <c r="OVB7"/>
      <c r="OVC7"/>
      <c r="OVD7"/>
      <c r="OVE7"/>
      <c r="OVF7"/>
      <c r="OVG7"/>
      <c r="OVH7"/>
      <c r="OVI7"/>
      <c r="OVJ7"/>
      <c r="OVK7"/>
      <c r="OVL7"/>
      <c r="OVM7"/>
      <c r="OVN7"/>
      <c r="OVO7"/>
      <c r="OVP7"/>
      <c r="OVQ7"/>
      <c r="OVR7"/>
      <c r="OVS7"/>
      <c r="OVT7"/>
      <c r="OVU7"/>
      <c r="OVV7"/>
      <c r="OVW7"/>
      <c r="OVX7"/>
      <c r="OVY7"/>
      <c r="OVZ7"/>
      <c r="OWA7"/>
      <c r="OWB7"/>
      <c r="OWC7"/>
      <c r="OWD7"/>
      <c r="OWE7"/>
      <c r="OWF7"/>
      <c r="OWG7"/>
      <c r="OWH7"/>
      <c r="OWI7"/>
      <c r="OWJ7"/>
      <c r="OWK7"/>
      <c r="OWL7"/>
      <c r="OWM7"/>
      <c r="OWN7"/>
      <c r="OWO7"/>
      <c r="OWP7"/>
      <c r="OWQ7"/>
      <c r="OWR7"/>
      <c r="OWS7"/>
      <c r="OWT7"/>
      <c r="OWU7"/>
      <c r="OWV7"/>
      <c r="OWW7"/>
      <c r="OWX7"/>
      <c r="OWY7"/>
      <c r="OWZ7"/>
      <c r="OXA7"/>
      <c r="OXB7"/>
      <c r="OXC7"/>
      <c r="OXD7"/>
      <c r="OXE7"/>
      <c r="OXF7"/>
      <c r="OXG7"/>
      <c r="OXH7"/>
      <c r="OXI7"/>
      <c r="OXJ7"/>
      <c r="OXK7"/>
      <c r="OXL7"/>
      <c r="OXM7"/>
      <c r="OXN7"/>
      <c r="OXO7"/>
      <c r="OXP7"/>
      <c r="OXQ7"/>
      <c r="OXR7"/>
      <c r="OXS7"/>
      <c r="OXT7"/>
      <c r="OXU7"/>
      <c r="OXV7"/>
      <c r="OXW7"/>
      <c r="OXX7"/>
      <c r="OXY7"/>
      <c r="OXZ7"/>
      <c r="OYA7"/>
      <c r="OYB7"/>
      <c r="OYC7"/>
      <c r="OYD7"/>
      <c r="OYE7"/>
      <c r="OYF7"/>
      <c r="OYG7"/>
      <c r="OYH7"/>
      <c r="OYI7"/>
      <c r="OYJ7"/>
      <c r="OYK7"/>
      <c r="OYL7"/>
      <c r="OYM7"/>
      <c r="OYN7"/>
      <c r="OYO7"/>
      <c r="OYP7"/>
      <c r="OYQ7"/>
      <c r="OYR7"/>
      <c r="OYS7"/>
      <c r="OYT7"/>
      <c r="OYU7"/>
      <c r="OYV7"/>
      <c r="OYW7"/>
      <c r="OYX7"/>
      <c r="OYY7"/>
      <c r="OYZ7"/>
      <c r="OZA7"/>
      <c r="OZB7"/>
      <c r="OZC7"/>
      <c r="OZD7"/>
      <c r="OZE7"/>
      <c r="OZF7"/>
      <c r="OZG7"/>
      <c r="OZH7"/>
      <c r="OZI7"/>
      <c r="OZJ7"/>
      <c r="OZK7"/>
      <c r="OZL7"/>
      <c r="OZM7"/>
      <c r="OZN7"/>
      <c r="OZO7"/>
      <c r="OZP7"/>
      <c r="OZQ7"/>
      <c r="OZR7"/>
      <c r="OZS7"/>
      <c r="OZT7"/>
      <c r="OZU7"/>
      <c r="OZV7"/>
      <c r="OZW7"/>
      <c r="OZX7"/>
      <c r="OZY7"/>
      <c r="OZZ7"/>
      <c r="PAA7"/>
      <c r="PAB7"/>
      <c r="PAC7"/>
      <c r="PAD7"/>
      <c r="PAE7"/>
      <c r="PAF7"/>
      <c r="PAG7"/>
      <c r="PAH7"/>
      <c r="PAI7"/>
      <c r="PAJ7"/>
      <c r="PAK7"/>
      <c r="PAL7"/>
      <c r="PAM7"/>
      <c r="PAN7"/>
      <c r="PAO7"/>
      <c r="PAP7"/>
      <c r="PAQ7"/>
      <c r="PAR7"/>
      <c r="PAS7"/>
      <c r="PAT7"/>
      <c r="PAU7"/>
      <c r="PAV7"/>
      <c r="PAW7"/>
      <c r="PAX7"/>
      <c r="PAY7"/>
      <c r="PAZ7"/>
      <c r="PBA7"/>
      <c r="PBB7"/>
      <c r="PBC7"/>
      <c r="PBD7"/>
      <c r="PBE7"/>
      <c r="PBF7"/>
      <c r="PBG7"/>
      <c r="PBH7"/>
      <c r="PBI7"/>
      <c r="PBJ7"/>
      <c r="PBK7"/>
      <c r="PBL7"/>
      <c r="PBM7"/>
      <c r="PBN7"/>
      <c r="PBO7"/>
      <c r="PBP7"/>
      <c r="PBQ7"/>
      <c r="PBR7"/>
      <c r="PBS7"/>
      <c r="PBT7"/>
      <c r="PBU7"/>
      <c r="PBV7"/>
      <c r="PBW7"/>
      <c r="PBX7"/>
      <c r="PBY7"/>
      <c r="PBZ7"/>
      <c r="PCA7"/>
      <c r="PCB7"/>
      <c r="PCC7"/>
      <c r="PCD7"/>
      <c r="PCE7"/>
      <c r="PCF7"/>
      <c r="PCG7"/>
      <c r="PCH7"/>
      <c r="PCI7"/>
      <c r="PCJ7"/>
      <c r="PCK7"/>
      <c r="PCL7"/>
      <c r="PCM7"/>
      <c r="PCN7"/>
      <c r="PCO7"/>
      <c r="PCP7"/>
      <c r="PCQ7"/>
      <c r="PCR7"/>
      <c r="PCS7"/>
      <c r="PCT7"/>
      <c r="PCU7"/>
      <c r="PCV7"/>
      <c r="PCW7"/>
      <c r="PCX7"/>
      <c r="PCY7"/>
      <c r="PCZ7"/>
      <c r="PDA7"/>
      <c r="PDB7"/>
      <c r="PDC7"/>
      <c r="PDD7"/>
      <c r="PDE7"/>
      <c r="PDF7"/>
      <c r="PDG7"/>
      <c r="PDH7"/>
      <c r="PDI7"/>
      <c r="PDJ7"/>
      <c r="PDK7"/>
      <c r="PDL7"/>
      <c r="PDM7"/>
      <c r="PDN7"/>
      <c r="PDO7"/>
      <c r="PDP7"/>
      <c r="PDQ7"/>
      <c r="PDR7"/>
      <c r="PDS7"/>
      <c r="PDT7"/>
      <c r="PDU7"/>
      <c r="PDV7"/>
      <c r="PDW7"/>
      <c r="PDX7"/>
      <c r="PDY7"/>
      <c r="PDZ7"/>
      <c r="PEA7"/>
      <c r="PEB7"/>
      <c r="PEC7"/>
      <c r="PED7"/>
      <c r="PEE7"/>
      <c r="PEF7"/>
      <c r="PEG7"/>
      <c r="PEH7"/>
      <c r="PEI7"/>
      <c r="PEJ7"/>
      <c r="PEK7"/>
      <c r="PEL7"/>
      <c r="PEM7"/>
      <c r="PEN7"/>
      <c r="PEO7"/>
      <c r="PEP7"/>
      <c r="PEQ7"/>
      <c r="PER7"/>
      <c r="PES7"/>
      <c r="PET7"/>
      <c r="PEU7"/>
      <c r="PEV7"/>
      <c r="PEW7"/>
      <c r="PEX7"/>
      <c r="PEY7"/>
      <c r="PEZ7"/>
      <c r="PFA7"/>
      <c r="PFB7"/>
      <c r="PFC7"/>
      <c r="PFD7"/>
      <c r="PFE7"/>
      <c r="PFF7"/>
      <c r="PFG7"/>
      <c r="PFH7"/>
      <c r="PFI7"/>
      <c r="PFJ7"/>
      <c r="PFK7"/>
      <c r="PFL7"/>
      <c r="PFM7"/>
      <c r="PFN7"/>
      <c r="PFO7"/>
      <c r="PFP7"/>
      <c r="PFQ7"/>
      <c r="PFR7"/>
      <c r="PFS7"/>
      <c r="PFT7"/>
      <c r="PFU7"/>
      <c r="PFV7"/>
      <c r="PFW7"/>
      <c r="PFX7"/>
      <c r="PFY7"/>
      <c r="PFZ7"/>
      <c r="PGA7"/>
      <c r="PGB7"/>
      <c r="PGC7"/>
      <c r="PGD7"/>
      <c r="PGE7"/>
      <c r="PGF7"/>
      <c r="PGG7"/>
      <c r="PGH7"/>
      <c r="PGI7"/>
      <c r="PGJ7"/>
      <c r="PGK7"/>
      <c r="PGL7"/>
      <c r="PGM7"/>
      <c r="PGN7"/>
      <c r="PGO7"/>
      <c r="PGP7"/>
      <c r="PGQ7"/>
      <c r="PGR7"/>
      <c r="PGS7"/>
      <c r="PGT7"/>
      <c r="PGU7"/>
      <c r="PGV7"/>
      <c r="PGW7"/>
      <c r="PGX7"/>
      <c r="PGY7"/>
      <c r="PGZ7"/>
      <c r="PHA7"/>
      <c r="PHB7"/>
      <c r="PHC7"/>
      <c r="PHD7"/>
      <c r="PHE7"/>
      <c r="PHF7"/>
      <c r="PHG7"/>
      <c r="PHH7"/>
      <c r="PHI7"/>
      <c r="PHJ7"/>
      <c r="PHK7"/>
      <c r="PHL7"/>
      <c r="PHM7"/>
      <c r="PHN7"/>
      <c r="PHO7"/>
      <c r="PHP7"/>
      <c r="PHQ7"/>
      <c r="PHR7"/>
      <c r="PHS7"/>
      <c r="PHT7"/>
      <c r="PHU7"/>
      <c r="PHV7"/>
      <c r="PHW7"/>
      <c r="PHX7"/>
      <c r="PHY7"/>
      <c r="PHZ7"/>
      <c r="PIA7"/>
      <c r="PIB7"/>
      <c r="PIC7"/>
      <c r="PID7"/>
      <c r="PIE7"/>
      <c r="PIF7"/>
      <c r="PIG7"/>
      <c r="PIH7"/>
      <c r="PII7"/>
      <c r="PIJ7"/>
      <c r="PIK7"/>
      <c r="PIL7"/>
      <c r="PIM7"/>
      <c r="PIN7"/>
      <c r="PIO7"/>
      <c r="PIP7"/>
      <c r="PIQ7"/>
      <c r="PIR7"/>
      <c r="PIS7"/>
      <c r="PIT7"/>
      <c r="PIU7"/>
      <c r="PIV7"/>
      <c r="PIW7"/>
      <c r="PIX7"/>
      <c r="PIY7"/>
      <c r="PIZ7"/>
      <c r="PJA7"/>
      <c r="PJB7"/>
      <c r="PJC7"/>
      <c r="PJD7"/>
      <c r="PJE7"/>
      <c r="PJF7"/>
      <c r="PJG7"/>
      <c r="PJH7"/>
      <c r="PJI7"/>
      <c r="PJJ7"/>
      <c r="PJK7"/>
      <c r="PJL7"/>
      <c r="PJM7"/>
      <c r="PJN7"/>
      <c r="PJO7"/>
      <c r="PJP7"/>
      <c r="PJQ7"/>
      <c r="PJR7"/>
      <c r="PJS7"/>
      <c r="PJT7"/>
      <c r="PJU7"/>
      <c r="PJV7"/>
      <c r="PJW7"/>
      <c r="PJX7"/>
      <c r="PJY7"/>
      <c r="PJZ7"/>
      <c r="PKA7"/>
      <c r="PKB7"/>
      <c r="PKC7"/>
      <c r="PKD7"/>
      <c r="PKE7"/>
      <c r="PKF7"/>
      <c r="PKG7"/>
      <c r="PKH7"/>
      <c r="PKI7"/>
      <c r="PKJ7"/>
      <c r="PKK7"/>
      <c r="PKL7"/>
      <c r="PKM7"/>
      <c r="PKN7"/>
      <c r="PKO7"/>
      <c r="PKP7"/>
      <c r="PKQ7"/>
      <c r="PKR7"/>
      <c r="PKS7"/>
      <c r="PKT7"/>
      <c r="PKU7"/>
      <c r="PKV7"/>
      <c r="PKW7"/>
      <c r="PKX7"/>
      <c r="PKY7"/>
      <c r="PKZ7"/>
      <c r="PLA7"/>
      <c r="PLB7"/>
      <c r="PLC7"/>
      <c r="PLD7"/>
      <c r="PLE7"/>
      <c r="PLF7"/>
      <c r="PLG7"/>
      <c r="PLH7"/>
      <c r="PLI7"/>
      <c r="PLJ7"/>
      <c r="PLK7"/>
      <c r="PLL7"/>
      <c r="PLM7"/>
      <c r="PLN7"/>
      <c r="PLO7"/>
      <c r="PLP7"/>
      <c r="PLQ7"/>
      <c r="PLR7"/>
      <c r="PLS7"/>
      <c r="PLT7"/>
      <c r="PLU7"/>
      <c r="PLV7"/>
      <c r="PLW7"/>
      <c r="PLX7"/>
      <c r="PLY7"/>
      <c r="PLZ7"/>
      <c r="PMA7"/>
      <c r="PMB7"/>
      <c r="PMC7"/>
      <c r="PMD7"/>
      <c r="PME7"/>
      <c r="PMF7"/>
      <c r="PMG7"/>
      <c r="PMH7"/>
      <c r="PMI7"/>
      <c r="PMJ7"/>
      <c r="PMK7"/>
      <c r="PML7"/>
      <c r="PMM7"/>
      <c r="PMN7"/>
      <c r="PMO7"/>
      <c r="PMP7"/>
      <c r="PMQ7"/>
      <c r="PMR7"/>
      <c r="PMS7"/>
      <c r="PMT7"/>
      <c r="PMU7"/>
      <c r="PMV7"/>
      <c r="PMW7"/>
      <c r="PMX7"/>
      <c r="PMY7"/>
      <c r="PMZ7"/>
      <c r="PNA7"/>
      <c r="PNB7"/>
      <c r="PNC7"/>
      <c r="PND7"/>
      <c r="PNE7"/>
      <c r="PNF7"/>
      <c r="PNG7"/>
      <c r="PNH7"/>
      <c r="PNI7"/>
      <c r="PNJ7"/>
      <c r="PNK7"/>
      <c r="PNL7"/>
      <c r="PNM7"/>
      <c r="PNN7"/>
      <c r="PNO7"/>
      <c r="PNP7"/>
      <c r="PNQ7"/>
      <c r="PNR7"/>
      <c r="PNS7"/>
      <c r="PNT7"/>
      <c r="PNU7"/>
      <c r="PNV7"/>
      <c r="PNW7"/>
      <c r="PNX7"/>
      <c r="PNY7"/>
      <c r="PNZ7"/>
      <c r="POA7"/>
      <c r="POB7"/>
      <c r="POC7"/>
      <c r="POD7"/>
      <c r="POE7"/>
      <c r="POF7"/>
      <c r="POG7"/>
      <c r="POH7"/>
      <c r="POI7"/>
      <c r="POJ7"/>
      <c r="POK7"/>
      <c r="POL7"/>
      <c r="POM7"/>
      <c r="PON7"/>
      <c r="POO7"/>
      <c r="POP7"/>
      <c r="POQ7"/>
      <c r="POR7"/>
      <c r="POS7"/>
      <c r="POT7"/>
      <c r="POU7"/>
      <c r="POV7"/>
      <c r="POW7"/>
      <c r="POX7"/>
      <c r="POY7"/>
      <c r="POZ7"/>
      <c r="PPA7"/>
      <c r="PPB7"/>
      <c r="PPC7"/>
      <c r="PPD7"/>
      <c r="PPE7"/>
      <c r="PPF7"/>
      <c r="PPG7"/>
      <c r="PPH7"/>
      <c r="PPI7"/>
      <c r="PPJ7"/>
      <c r="PPK7"/>
      <c r="PPL7"/>
      <c r="PPM7"/>
      <c r="PPN7"/>
      <c r="PPO7"/>
      <c r="PPP7"/>
      <c r="PPQ7"/>
      <c r="PPR7"/>
      <c r="PPS7"/>
      <c r="PPT7"/>
      <c r="PPU7"/>
      <c r="PPV7"/>
      <c r="PPW7"/>
      <c r="PPX7"/>
      <c r="PPY7"/>
      <c r="PPZ7"/>
      <c r="PQA7"/>
      <c r="PQB7"/>
      <c r="PQC7"/>
      <c r="PQD7"/>
      <c r="PQE7"/>
      <c r="PQF7"/>
      <c r="PQG7"/>
      <c r="PQH7"/>
      <c r="PQI7"/>
      <c r="PQJ7"/>
      <c r="PQK7"/>
      <c r="PQL7"/>
      <c r="PQM7"/>
      <c r="PQN7"/>
      <c r="PQO7"/>
      <c r="PQP7"/>
      <c r="PQQ7"/>
      <c r="PQR7"/>
      <c r="PQS7"/>
      <c r="PQT7"/>
      <c r="PQU7"/>
      <c r="PQV7"/>
      <c r="PQW7"/>
      <c r="PQX7"/>
      <c r="PQY7"/>
      <c r="PQZ7"/>
      <c r="PRA7"/>
      <c r="PRB7"/>
      <c r="PRC7"/>
      <c r="PRD7"/>
      <c r="PRE7"/>
      <c r="PRF7"/>
      <c r="PRG7"/>
      <c r="PRH7"/>
      <c r="PRI7"/>
      <c r="PRJ7"/>
      <c r="PRK7"/>
      <c r="PRL7"/>
      <c r="PRM7"/>
      <c r="PRN7"/>
      <c r="PRO7"/>
      <c r="PRP7"/>
      <c r="PRQ7"/>
      <c r="PRR7"/>
      <c r="PRS7"/>
      <c r="PRT7"/>
      <c r="PRU7"/>
      <c r="PRV7"/>
      <c r="PRW7"/>
      <c r="PRX7"/>
      <c r="PRY7"/>
      <c r="PRZ7"/>
      <c r="PSA7"/>
      <c r="PSB7"/>
      <c r="PSC7"/>
      <c r="PSD7"/>
      <c r="PSE7"/>
      <c r="PSF7"/>
      <c r="PSG7"/>
      <c r="PSH7"/>
      <c r="PSI7"/>
      <c r="PSJ7"/>
      <c r="PSK7"/>
      <c r="PSL7"/>
      <c r="PSM7"/>
      <c r="PSN7"/>
      <c r="PSO7"/>
      <c r="PSP7"/>
      <c r="PSQ7"/>
      <c r="PSR7"/>
      <c r="PSS7"/>
      <c r="PST7"/>
      <c r="PSU7"/>
      <c r="PSV7"/>
      <c r="PSW7"/>
      <c r="PSX7"/>
      <c r="PSY7"/>
      <c r="PSZ7"/>
      <c r="PTA7"/>
      <c r="PTB7"/>
      <c r="PTC7"/>
      <c r="PTD7"/>
      <c r="PTE7"/>
      <c r="PTF7"/>
      <c r="PTG7"/>
      <c r="PTH7"/>
      <c r="PTI7"/>
      <c r="PTJ7"/>
      <c r="PTK7"/>
      <c r="PTL7"/>
      <c r="PTM7"/>
      <c r="PTN7"/>
      <c r="PTO7"/>
      <c r="PTP7"/>
      <c r="PTQ7"/>
      <c r="PTR7"/>
      <c r="PTS7"/>
      <c r="PTT7"/>
      <c r="PTU7"/>
      <c r="PTV7"/>
      <c r="PTW7"/>
      <c r="PTX7"/>
      <c r="PTY7"/>
      <c r="PTZ7"/>
      <c r="PUA7"/>
      <c r="PUB7"/>
      <c r="PUC7"/>
      <c r="PUD7"/>
      <c r="PUE7"/>
      <c r="PUF7"/>
      <c r="PUG7"/>
      <c r="PUH7"/>
      <c r="PUI7"/>
      <c r="PUJ7"/>
      <c r="PUK7"/>
      <c r="PUL7"/>
      <c r="PUM7"/>
      <c r="PUN7"/>
      <c r="PUO7"/>
      <c r="PUP7"/>
      <c r="PUQ7"/>
      <c r="PUR7"/>
      <c r="PUS7"/>
      <c r="PUT7"/>
      <c r="PUU7"/>
      <c r="PUV7"/>
      <c r="PUW7"/>
      <c r="PUX7"/>
      <c r="PUY7"/>
      <c r="PUZ7"/>
      <c r="PVA7"/>
      <c r="PVB7"/>
      <c r="PVC7"/>
      <c r="PVD7"/>
      <c r="PVE7"/>
      <c r="PVF7"/>
      <c r="PVG7"/>
      <c r="PVH7"/>
      <c r="PVI7"/>
      <c r="PVJ7"/>
      <c r="PVK7"/>
      <c r="PVL7"/>
      <c r="PVM7"/>
      <c r="PVN7"/>
      <c r="PVO7"/>
      <c r="PVP7"/>
      <c r="PVQ7"/>
      <c r="PVR7"/>
      <c r="PVS7"/>
      <c r="PVT7"/>
      <c r="PVU7"/>
      <c r="PVV7"/>
      <c r="PVW7"/>
      <c r="PVX7"/>
      <c r="PVY7"/>
      <c r="PVZ7"/>
      <c r="PWA7"/>
      <c r="PWB7"/>
      <c r="PWC7"/>
      <c r="PWD7"/>
      <c r="PWE7"/>
      <c r="PWF7"/>
      <c r="PWG7"/>
      <c r="PWH7"/>
      <c r="PWI7"/>
      <c r="PWJ7"/>
      <c r="PWK7"/>
      <c r="PWL7"/>
      <c r="PWM7"/>
      <c r="PWN7"/>
      <c r="PWO7"/>
      <c r="PWP7"/>
      <c r="PWQ7"/>
      <c r="PWR7"/>
      <c r="PWS7"/>
      <c r="PWT7"/>
      <c r="PWU7"/>
      <c r="PWV7"/>
      <c r="PWW7"/>
      <c r="PWX7"/>
      <c r="PWY7"/>
      <c r="PWZ7"/>
      <c r="PXA7"/>
      <c r="PXB7"/>
      <c r="PXC7"/>
      <c r="PXD7"/>
      <c r="PXE7"/>
      <c r="PXF7"/>
      <c r="PXG7"/>
      <c r="PXH7"/>
      <c r="PXI7"/>
      <c r="PXJ7"/>
      <c r="PXK7"/>
      <c r="PXL7"/>
      <c r="PXM7"/>
      <c r="PXN7"/>
      <c r="PXO7"/>
      <c r="PXP7"/>
      <c r="PXQ7"/>
      <c r="PXR7"/>
      <c r="PXS7"/>
      <c r="PXT7"/>
      <c r="PXU7"/>
      <c r="PXV7"/>
      <c r="PXW7"/>
      <c r="PXX7"/>
      <c r="PXY7"/>
      <c r="PXZ7"/>
      <c r="PYA7"/>
      <c r="PYB7"/>
      <c r="PYC7"/>
      <c r="PYD7"/>
      <c r="PYE7"/>
      <c r="PYF7"/>
      <c r="PYG7"/>
      <c r="PYH7"/>
      <c r="PYI7"/>
      <c r="PYJ7"/>
      <c r="PYK7"/>
      <c r="PYL7"/>
      <c r="PYM7"/>
      <c r="PYN7"/>
      <c r="PYO7"/>
      <c r="PYP7"/>
      <c r="PYQ7"/>
      <c r="PYR7"/>
      <c r="PYS7"/>
      <c r="PYT7"/>
      <c r="PYU7"/>
      <c r="PYV7"/>
      <c r="PYW7"/>
      <c r="PYX7"/>
      <c r="PYY7"/>
      <c r="PYZ7"/>
      <c r="PZA7"/>
      <c r="PZB7"/>
      <c r="PZC7"/>
      <c r="PZD7"/>
      <c r="PZE7"/>
      <c r="PZF7"/>
      <c r="PZG7"/>
      <c r="PZH7"/>
      <c r="PZI7"/>
      <c r="PZJ7"/>
      <c r="PZK7"/>
      <c r="PZL7"/>
      <c r="PZM7"/>
      <c r="PZN7"/>
      <c r="PZO7"/>
      <c r="PZP7"/>
      <c r="PZQ7"/>
      <c r="PZR7"/>
      <c r="PZS7"/>
      <c r="PZT7"/>
      <c r="PZU7"/>
      <c r="PZV7"/>
      <c r="PZW7"/>
      <c r="PZX7"/>
      <c r="PZY7"/>
      <c r="PZZ7"/>
      <c r="QAA7"/>
      <c r="QAB7"/>
      <c r="QAC7"/>
      <c r="QAD7"/>
      <c r="QAE7"/>
      <c r="QAF7"/>
      <c r="QAG7"/>
      <c r="QAH7"/>
      <c r="QAI7"/>
      <c r="QAJ7"/>
      <c r="QAK7"/>
      <c r="QAL7"/>
      <c r="QAM7"/>
      <c r="QAN7"/>
      <c r="QAO7"/>
      <c r="QAP7"/>
      <c r="QAQ7"/>
      <c r="QAR7"/>
      <c r="QAS7"/>
      <c r="QAT7"/>
      <c r="QAU7"/>
      <c r="QAV7"/>
      <c r="QAW7"/>
      <c r="QAX7"/>
      <c r="QAY7"/>
      <c r="QAZ7"/>
      <c r="QBA7"/>
      <c r="QBB7"/>
      <c r="QBC7"/>
      <c r="QBD7"/>
      <c r="QBE7"/>
      <c r="QBF7"/>
      <c r="QBG7"/>
      <c r="QBH7"/>
      <c r="QBI7"/>
      <c r="QBJ7"/>
      <c r="QBK7"/>
      <c r="QBL7"/>
      <c r="QBM7"/>
      <c r="QBN7"/>
      <c r="QBO7"/>
      <c r="QBP7"/>
      <c r="QBQ7"/>
      <c r="QBR7"/>
      <c r="QBS7"/>
      <c r="QBT7"/>
      <c r="QBU7"/>
      <c r="QBV7"/>
      <c r="QBW7"/>
      <c r="QBX7"/>
      <c r="QBY7"/>
      <c r="QBZ7"/>
      <c r="QCA7"/>
      <c r="QCB7"/>
      <c r="QCC7"/>
      <c r="QCD7"/>
      <c r="QCE7"/>
      <c r="QCF7"/>
      <c r="QCG7"/>
      <c r="QCH7"/>
      <c r="QCI7"/>
      <c r="QCJ7"/>
      <c r="QCK7"/>
      <c r="QCL7"/>
      <c r="QCM7"/>
      <c r="QCN7"/>
      <c r="QCO7"/>
      <c r="QCP7"/>
      <c r="QCQ7"/>
      <c r="QCR7"/>
      <c r="QCS7"/>
      <c r="QCT7"/>
      <c r="QCU7"/>
      <c r="QCV7"/>
      <c r="QCW7"/>
      <c r="QCX7"/>
      <c r="QCY7"/>
      <c r="QCZ7"/>
      <c r="QDA7"/>
      <c r="QDB7"/>
      <c r="QDC7"/>
      <c r="QDD7"/>
      <c r="QDE7"/>
      <c r="QDF7"/>
      <c r="QDG7"/>
      <c r="QDH7"/>
      <c r="QDI7"/>
      <c r="QDJ7"/>
      <c r="QDK7"/>
      <c r="QDL7"/>
      <c r="QDM7"/>
      <c r="QDN7"/>
      <c r="QDO7"/>
      <c r="QDP7"/>
      <c r="QDQ7"/>
      <c r="QDR7"/>
      <c r="QDS7"/>
      <c r="QDT7"/>
      <c r="QDU7"/>
      <c r="QDV7"/>
      <c r="QDW7"/>
      <c r="QDX7"/>
      <c r="QDY7"/>
      <c r="QDZ7"/>
      <c r="QEA7"/>
      <c r="QEB7"/>
      <c r="QEC7"/>
      <c r="QED7"/>
      <c r="QEE7"/>
      <c r="QEF7"/>
      <c r="QEG7"/>
      <c r="QEH7"/>
      <c r="QEI7"/>
      <c r="QEJ7"/>
      <c r="QEK7"/>
      <c r="QEL7"/>
      <c r="QEM7"/>
      <c r="QEN7"/>
      <c r="QEO7"/>
      <c r="QEP7"/>
      <c r="QEQ7"/>
      <c r="QER7"/>
      <c r="QES7"/>
      <c r="QET7"/>
      <c r="QEU7"/>
      <c r="QEV7"/>
      <c r="QEW7"/>
      <c r="QEX7"/>
      <c r="QEY7"/>
      <c r="QEZ7"/>
      <c r="QFA7"/>
      <c r="QFB7"/>
      <c r="QFC7"/>
      <c r="QFD7"/>
      <c r="QFE7"/>
      <c r="QFF7"/>
      <c r="QFG7"/>
      <c r="QFH7"/>
      <c r="QFI7"/>
      <c r="QFJ7"/>
      <c r="QFK7"/>
      <c r="QFL7"/>
      <c r="QFM7"/>
      <c r="QFN7"/>
      <c r="QFO7"/>
      <c r="QFP7"/>
      <c r="QFQ7"/>
      <c r="QFR7"/>
      <c r="QFS7"/>
      <c r="QFT7"/>
      <c r="QFU7"/>
      <c r="QFV7"/>
      <c r="QFW7"/>
      <c r="QFX7"/>
      <c r="QFY7"/>
      <c r="QFZ7"/>
      <c r="QGA7"/>
      <c r="QGB7"/>
      <c r="QGC7"/>
      <c r="QGD7"/>
      <c r="QGE7"/>
      <c r="QGF7"/>
      <c r="QGG7"/>
      <c r="QGH7"/>
      <c r="QGI7"/>
      <c r="QGJ7"/>
      <c r="QGK7"/>
      <c r="QGL7"/>
      <c r="QGM7"/>
      <c r="QGN7"/>
      <c r="QGO7"/>
      <c r="QGP7"/>
      <c r="QGQ7"/>
      <c r="QGR7"/>
      <c r="QGS7"/>
      <c r="QGT7"/>
      <c r="QGU7"/>
      <c r="QGV7"/>
      <c r="QGW7"/>
      <c r="QGX7"/>
      <c r="QGY7"/>
      <c r="QGZ7"/>
      <c r="QHA7"/>
      <c r="QHB7"/>
      <c r="QHC7"/>
      <c r="QHD7"/>
      <c r="QHE7"/>
      <c r="QHF7"/>
      <c r="QHG7"/>
      <c r="QHH7"/>
      <c r="QHI7"/>
      <c r="QHJ7"/>
      <c r="QHK7"/>
      <c r="QHL7"/>
      <c r="QHM7"/>
      <c r="QHN7"/>
      <c r="QHO7"/>
      <c r="QHP7"/>
      <c r="QHQ7"/>
      <c r="QHR7"/>
      <c r="QHS7"/>
      <c r="QHT7"/>
      <c r="QHU7"/>
      <c r="QHV7"/>
      <c r="QHW7"/>
      <c r="QHX7"/>
      <c r="QHY7"/>
      <c r="QHZ7"/>
      <c r="QIA7"/>
      <c r="QIB7"/>
      <c r="QIC7"/>
      <c r="QID7"/>
      <c r="QIE7"/>
      <c r="QIF7"/>
      <c r="QIG7"/>
      <c r="QIH7"/>
      <c r="QII7"/>
      <c r="QIJ7"/>
      <c r="QIK7"/>
      <c r="QIL7"/>
      <c r="QIM7"/>
      <c r="QIN7"/>
      <c r="QIO7"/>
      <c r="QIP7"/>
      <c r="QIQ7"/>
      <c r="QIR7"/>
      <c r="QIS7"/>
      <c r="QIT7"/>
      <c r="QIU7"/>
      <c r="QIV7"/>
      <c r="QIW7"/>
      <c r="QIX7"/>
      <c r="QIY7"/>
      <c r="QIZ7"/>
      <c r="QJA7"/>
      <c r="QJB7"/>
      <c r="QJC7"/>
      <c r="QJD7"/>
      <c r="QJE7"/>
      <c r="QJF7"/>
      <c r="QJG7"/>
      <c r="QJH7"/>
      <c r="QJI7"/>
      <c r="QJJ7"/>
      <c r="QJK7"/>
      <c r="QJL7"/>
      <c r="QJM7"/>
      <c r="QJN7"/>
      <c r="QJO7"/>
      <c r="QJP7"/>
      <c r="QJQ7"/>
      <c r="QJR7"/>
      <c r="QJS7"/>
      <c r="QJT7"/>
      <c r="QJU7"/>
      <c r="QJV7"/>
      <c r="QJW7"/>
      <c r="QJX7"/>
      <c r="QJY7"/>
      <c r="QJZ7"/>
      <c r="QKA7"/>
      <c r="QKB7"/>
      <c r="QKC7"/>
      <c r="QKD7"/>
      <c r="QKE7"/>
      <c r="QKF7"/>
      <c r="QKG7"/>
      <c r="QKH7"/>
      <c r="QKI7"/>
      <c r="QKJ7"/>
      <c r="QKK7"/>
      <c r="QKL7"/>
      <c r="QKM7"/>
      <c r="QKN7"/>
      <c r="QKO7"/>
      <c r="QKP7"/>
      <c r="QKQ7"/>
      <c r="QKR7"/>
      <c r="QKS7"/>
      <c r="QKT7"/>
      <c r="QKU7"/>
      <c r="QKV7"/>
      <c r="QKW7"/>
      <c r="QKX7"/>
      <c r="QKY7"/>
      <c r="QKZ7"/>
      <c r="QLA7"/>
      <c r="QLB7"/>
      <c r="QLC7"/>
      <c r="QLD7"/>
      <c r="QLE7"/>
      <c r="QLF7"/>
      <c r="QLG7"/>
      <c r="QLH7"/>
      <c r="QLI7"/>
      <c r="QLJ7"/>
      <c r="QLK7"/>
      <c r="QLL7"/>
      <c r="QLM7"/>
      <c r="QLN7"/>
      <c r="QLO7"/>
      <c r="QLP7"/>
      <c r="QLQ7"/>
      <c r="QLR7"/>
      <c r="QLS7"/>
      <c r="QLT7"/>
      <c r="QLU7"/>
      <c r="QLV7"/>
      <c r="QLW7"/>
      <c r="QLX7"/>
      <c r="QLY7"/>
      <c r="QLZ7"/>
      <c r="QMA7"/>
      <c r="QMB7"/>
      <c r="QMC7"/>
      <c r="QMD7"/>
      <c r="QME7"/>
      <c r="QMF7"/>
      <c r="QMG7"/>
      <c r="QMH7"/>
      <c r="QMI7"/>
      <c r="QMJ7"/>
      <c r="QMK7"/>
      <c r="QML7"/>
      <c r="QMM7"/>
      <c r="QMN7"/>
      <c r="QMO7"/>
      <c r="QMP7"/>
      <c r="QMQ7"/>
      <c r="QMR7"/>
      <c r="QMS7"/>
      <c r="QMT7"/>
      <c r="QMU7"/>
      <c r="QMV7"/>
      <c r="QMW7"/>
      <c r="QMX7"/>
      <c r="QMY7"/>
      <c r="QMZ7"/>
      <c r="QNA7"/>
      <c r="QNB7"/>
      <c r="QNC7"/>
      <c r="QND7"/>
      <c r="QNE7"/>
      <c r="QNF7"/>
      <c r="QNG7"/>
      <c r="QNH7"/>
      <c r="QNI7"/>
      <c r="QNJ7"/>
      <c r="QNK7"/>
      <c r="QNL7"/>
      <c r="QNM7"/>
      <c r="QNN7"/>
      <c r="QNO7"/>
      <c r="QNP7"/>
      <c r="QNQ7"/>
      <c r="QNR7"/>
      <c r="QNS7"/>
      <c r="QNT7"/>
      <c r="QNU7"/>
      <c r="QNV7"/>
      <c r="QNW7"/>
      <c r="QNX7"/>
      <c r="QNY7"/>
      <c r="QNZ7"/>
      <c r="QOA7"/>
      <c r="QOB7"/>
      <c r="QOC7"/>
      <c r="QOD7"/>
      <c r="QOE7"/>
      <c r="QOF7"/>
      <c r="QOG7"/>
      <c r="QOH7"/>
      <c r="QOI7"/>
      <c r="QOJ7"/>
      <c r="QOK7"/>
      <c r="QOL7"/>
      <c r="QOM7"/>
      <c r="QON7"/>
      <c r="QOO7"/>
      <c r="QOP7"/>
      <c r="QOQ7"/>
      <c r="QOR7"/>
      <c r="QOS7"/>
      <c r="QOT7"/>
      <c r="QOU7"/>
      <c r="QOV7"/>
      <c r="QOW7"/>
      <c r="QOX7"/>
      <c r="QOY7"/>
      <c r="QOZ7"/>
      <c r="QPA7"/>
      <c r="QPB7"/>
      <c r="QPC7"/>
      <c r="QPD7"/>
      <c r="QPE7"/>
      <c r="QPF7"/>
      <c r="QPG7"/>
      <c r="QPH7"/>
      <c r="QPI7"/>
      <c r="QPJ7"/>
      <c r="QPK7"/>
      <c r="QPL7"/>
      <c r="QPM7"/>
      <c r="QPN7"/>
      <c r="QPO7"/>
      <c r="QPP7"/>
      <c r="QPQ7"/>
      <c r="QPR7"/>
      <c r="QPS7"/>
      <c r="QPT7"/>
      <c r="QPU7"/>
      <c r="QPV7"/>
      <c r="QPW7"/>
      <c r="QPX7"/>
      <c r="QPY7"/>
      <c r="QPZ7"/>
      <c r="QQA7"/>
      <c r="QQB7"/>
      <c r="QQC7"/>
      <c r="QQD7"/>
      <c r="QQE7"/>
      <c r="QQF7"/>
      <c r="QQG7"/>
      <c r="QQH7"/>
      <c r="QQI7"/>
      <c r="QQJ7"/>
      <c r="QQK7"/>
      <c r="QQL7"/>
      <c r="QQM7"/>
      <c r="QQN7"/>
      <c r="QQO7"/>
      <c r="QQP7"/>
      <c r="QQQ7"/>
      <c r="QQR7"/>
      <c r="QQS7"/>
      <c r="QQT7"/>
      <c r="QQU7"/>
      <c r="QQV7"/>
      <c r="QQW7"/>
      <c r="QQX7"/>
      <c r="QQY7"/>
      <c r="QQZ7"/>
      <c r="QRA7"/>
      <c r="QRB7"/>
      <c r="QRC7"/>
      <c r="QRD7"/>
      <c r="QRE7"/>
      <c r="QRF7"/>
      <c r="QRG7"/>
      <c r="QRH7"/>
      <c r="QRI7"/>
      <c r="QRJ7"/>
      <c r="QRK7"/>
      <c r="QRL7"/>
      <c r="QRM7"/>
      <c r="QRN7"/>
      <c r="QRO7"/>
      <c r="QRP7"/>
      <c r="QRQ7"/>
      <c r="QRR7"/>
      <c r="QRS7"/>
      <c r="QRT7"/>
      <c r="QRU7"/>
      <c r="QRV7"/>
      <c r="QRW7"/>
      <c r="QRX7"/>
      <c r="QRY7"/>
      <c r="QRZ7"/>
      <c r="QSA7"/>
      <c r="QSB7"/>
      <c r="QSC7"/>
      <c r="QSD7"/>
      <c r="QSE7"/>
      <c r="QSF7"/>
      <c r="QSG7"/>
      <c r="QSH7"/>
      <c r="QSI7"/>
      <c r="QSJ7"/>
      <c r="QSK7"/>
      <c r="QSL7"/>
      <c r="QSM7"/>
      <c r="QSN7"/>
      <c r="QSO7"/>
      <c r="QSP7"/>
      <c r="QSQ7"/>
      <c r="QSR7"/>
      <c r="QSS7"/>
      <c r="QST7"/>
      <c r="QSU7"/>
      <c r="QSV7"/>
      <c r="QSW7"/>
      <c r="QSX7"/>
      <c r="QSY7"/>
      <c r="QSZ7"/>
      <c r="QTA7"/>
      <c r="QTB7"/>
      <c r="QTC7"/>
      <c r="QTD7"/>
      <c r="QTE7"/>
      <c r="QTF7"/>
      <c r="QTG7"/>
      <c r="QTH7"/>
      <c r="QTI7"/>
      <c r="QTJ7"/>
      <c r="QTK7"/>
      <c r="QTL7"/>
      <c r="QTM7"/>
      <c r="QTN7"/>
      <c r="QTO7"/>
      <c r="QTP7"/>
      <c r="QTQ7"/>
      <c r="QTR7"/>
      <c r="QTS7"/>
      <c r="QTT7"/>
      <c r="QTU7"/>
      <c r="QTV7"/>
      <c r="QTW7"/>
      <c r="QTX7"/>
      <c r="QTY7"/>
      <c r="QTZ7"/>
      <c r="QUA7"/>
      <c r="QUB7"/>
      <c r="QUC7"/>
      <c r="QUD7"/>
      <c r="QUE7"/>
      <c r="QUF7"/>
      <c r="QUG7"/>
      <c r="QUH7"/>
      <c r="QUI7"/>
      <c r="QUJ7"/>
      <c r="QUK7"/>
      <c r="QUL7"/>
      <c r="QUM7"/>
      <c r="QUN7"/>
      <c r="QUO7"/>
      <c r="QUP7"/>
      <c r="QUQ7"/>
      <c r="QUR7"/>
      <c r="QUS7"/>
      <c r="QUT7"/>
      <c r="QUU7"/>
      <c r="QUV7"/>
      <c r="QUW7"/>
      <c r="QUX7"/>
      <c r="QUY7"/>
      <c r="QUZ7"/>
      <c r="QVA7"/>
      <c r="QVB7"/>
      <c r="QVC7"/>
      <c r="QVD7"/>
      <c r="QVE7"/>
      <c r="QVF7"/>
      <c r="QVG7"/>
      <c r="QVH7"/>
      <c r="QVI7"/>
      <c r="QVJ7"/>
      <c r="QVK7"/>
      <c r="QVL7"/>
      <c r="QVM7"/>
      <c r="QVN7"/>
      <c r="QVO7"/>
      <c r="QVP7"/>
      <c r="QVQ7"/>
      <c r="QVR7"/>
      <c r="QVS7"/>
      <c r="QVT7"/>
      <c r="QVU7"/>
      <c r="QVV7"/>
      <c r="QVW7"/>
      <c r="QVX7"/>
      <c r="QVY7"/>
      <c r="QVZ7"/>
      <c r="QWA7"/>
      <c r="QWB7"/>
      <c r="QWC7"/>
      <c r="QWD7"/>
      <c r="QWE7"/>
      <c r="QWF7"/>
      <c r="QWG7"/>
      <c r="QWH7"/>
      <c r="QWI7"/>
      <c r="QWJ7"/>
      <c r="QWK7"/>
      <c r="QWL7"/>
      <c r="QWM7"/>
      <c r="QWN7"/>
      <c r="QWO7"/>
      <c r="QWP7"/>
      <c r="QWQ7"/>
      <c r="QWR7"/>
      <c r="QWS7"/>
      <c r="QWT7"/>
      <c r="QWU7"/>
      <c r="QWV7"/>
      <c r="QWW7"/>
      <c r="QWX7"/>
      <c r="QWY7"/>
      <c r="QWZ7"/>
      <c r="QXA7"/>
      <c r="QXB7"/>
      <c r="QXC7"/>
      <c r="QXD7"/>
      <c r="QXE7"/>
      <c r="QXF7"/>
      <c r="QXG7"/>
      <c r="QXH7"/>
      <c r="QXI7"/>
      <c r="QXJ7"/>
      <c r="QXK7"/>
      <c r="QXL7"/>
      <c r="QXM7"/>
      <c r="QXN7"/>
      <c r="QXO7"/>
      <c r="QXP7"/>
      <c r="QXQ7"/>
      <c r="QXR7"/>
      <c r="QXS7"/>
      <c r="QXT7"/>
      <c r="QXU7"/>
      <c r="QXV7"/>
      <c r="QXW7"/>
      <c r="QXX7"/>
      <c r="QXY7"/>
      <c r="QXZ7"/>
      <c r="QYA7"/>
      <c r="QYB7"/>
      <c r="QYC7"/>
      <c r="QYD7"/>
      <c r="QYE7"/>
      <c r="QYF7"/>
      <c r="QYG7"/>
      <c r="QYH7"/>
      <c r="QYI7"/>
      <c r="QYJ7"/>
      <c r="QYK7"/>
      <c r="QYL7"/>
      <c r="QYM7"/>
      <c r="QYN7"/>
      <c r="QYO7"/>
      <c r="QYP7"/>
      <c r="QYQ7"/>
      <c r="QYR7"/>
      <c r="QYS7"/>
      <c r="QYT7"/>
      <c r="QYU7"/>
      <c r="QYV7"/>
      <c r="QYW7"/>
      <c r="QYX7"/>
      <c r="QYY7"/>
      <c r="QYZ7"/>
      <c r="QZA7"/>
      <c r="QZB7"/>
      <c r="QZC7"/>
      <c r="QZD7"/>
      <c r="QZE7"/>
      <c r="QZF7"/>
      <c r="QZG7"/>
      <c r="QZH7"/>
      <c r="QZI7"/>
      <c r="QZJ7"/>
      <c r="QZK7"/>
      <c r="QZL7"/>
      <c r="QZM7"/>
      <c r="QZN7"/>
      <c r="QZO7"/>
      <c r="QZP7"/>
      <c r="QZQ7"/>
      <c r="QZR7"/>
      <c r="QZS7"/>
      <c r="QZT7"/>
      <c r="QZU7"/>
      <c r="QZV7"/>
      <c r="QZW7"/>
      <c r="QZX7"/>
      <c r="QZY7"/>
      <c r="QZZ7"/>
      <c r="RAA7"/>
      <c r="RAB7"/>
      <c r="RAC7"/>
      <c r="RAD7"/>
      <c r="RAE7"/>
      <c r="RAF7"/>
      <c r="RAG7"/>
      <c r="RAH7"/>
      <c r="RAI7"/>
      <c r="RAJ7"/>
      <c r="RAK7"/>
      <c r="RAL7"/>
      <c r="RAM7"/>
      <c r="RAN7"/>
      <c r="RAO7"/>
      <c r="RAP7"/>
      <c r="RAQ7"/>
      <c r="RAR7"/>
      <c r="RAS7"/>
      <c r="RAT7"/>
      <c r="RAU7"/>
      <c r="RAV7"/>
      <c r="RAW7"/>
      <c r="RAX7"/>
      <c r="RAY7"/>
      <c r="RAZ7"/>
      <c r="RBA7"/>
      <c r="RBB7"/>
      <c r="RBC7"/>
      <c r="RBD7"/>
      <c r="RBE7"/>
      <c r="RBF7"/>
      <c r="RBG7"/>
      <c r="RBH7"/>
      <c r="RBI7"/>
      <c r="RBJ7"/>
      <c r="RBK7"/>
      <c r="RBL7"/>
      <c r="RBM7"/>
      <c r="RBN7"/>
      <c r="RBO7"/>
      <c r="RBP7"/>
      <c r="RBQ7"/>
      <c r="RBR7"/>
      <c r="RBS7"/>
      <c r="RBT7"/>
      <c r="RBU7"/>
      <c r="RBV7"/>
      <c r="RBW7"/>
      <c r="RBX7"/>
      <c r="RBY7"/>
      <c r="RBZ7"/>
      <c r="RCA7"/>
      <c r="RCB7"/>
      <c r="RCC7"/>
      <c r="RCD7"/>
      <c r="RCE7"/>
      <c r="RCF7"/>
      <c r="RCG7"/>
      <c r="RCH7"/>
      <c r="RCI7"/>
      <c r="RCJ7"/>
      <c r="RCK7"/>
      <c r="RCL7"/>
      <c r="RCM7"/>
      <c r="RCN7"/>
      <c r="RCO7"/>
      <c r="RCP7"/>
      <c r="RCQ7"/>
      <c r="RCR7"/>
      <c r="RCS7"/>
      <c r="RCT7"/>
      <c r="RCU7"/>
      <c r="RCV7"/>
      <c r="RCW7"/>
      <c r="RCX7"/>
      <c r="RCY7"/>
      <c r="RCZ7"/>
      <c r="RDA7"/>
      <c r="RDB7"/>
      <c r="RDC7"/>
      <c r="RDD7"/>
      <c r="RDE7"/>
      <c r="RDF7"/>
      <c r="RDG7"/>
      <c r="RDH7"/>
      <c r="RDI7"/>
      <c r="RDJ7"/>
      <c r="RDK7"/>
      <c r="RDL7"/>
      <c r="RDM7"/>
      <c r="RDN7"/>
      <c r="RDO7"/>
      <c r="RDP7"/>
      <c r="RDQ7"/>
      <c r="RDR7"/>
      <c r="RDS7"/>
      <c r="RDT7"/>
      <c r="RDU7"/>
      <c r="RDV7"/>
      <c r="RDW7"/>
      <c r="RDX7"/>
      <c r="RDY7"/>
      <c r="RDZ7"/>
      <c r="REA7"/>
      <c r="REB7"/>
      <c r="REC7"/>
      <c r="RED7"/>
      <c r="REE7"/>
      <c r="REF7"/>
      <c r="REG7"/>
      <c r="REH7"/>
      <c r="REI7"/>
      <c r="REJ7"/>
      <c r="REK7"/>
      <c r="REL7"/>
      <c r="REM7"/>
      <c r="REN7"/>
      <c r="REO7"/>
      <c r="REP7"/>
      <c r="REQ7"/>
      <c r="RER7"/>
      <c r="RES7"/>
      <c r="RET7"/>
      <c r="REU7"/>
      <c r="REV7"/>
      <c r="REW7"/>
      <c r="REX7"/>
      <c r="REY7"/>
      <c r="REZ7"/>
      <c r="RFA7"/>
      <c r="RFB7"/>
      <c r="RFC7"/>
      <c r="RFD7"/>
      <c r="RFE7"/>
      <c r="RFF7"/>
      <c r="RFG7"/>
      <c r="RFH7"/>
      <c r="RFI7"/>
      <c r="RFJ7"/>
      <c r="RFK7"/>
      <c r="RFL7"/>
      <c r="RFM7"/>
      <c r="RFN7"/>
      <c r="RFO7"/>
      <c r="RFP7"/>
      <c r="RFQ7"/>
      <c r="RFR7"/>
      <c r="RFS7"/>
      <c r="RFT7"/>
      <c r="RFU7"/>
      <c r="RFV7"/>
      <c r="RFW7"/>
      <c r="RFX7"/>
      <c r="RFY7"/>
      <c r="RFZ7"/>
      <c r="RGA7"/>
      <c r="RGB7"/>
      <c r="RGC7"/>
      <c r="RGD7"/>
      <c r="RGE7"/>
      <c r="RGF7"/>
      <c r="RGG7"/>
      <c r="RGH7"/>
      <c r="RGI7"/>
      <c r="RGJ7"/>
      <c r="RGK7"/>
      <c r="RGL7"/>
      <c r="RGM7"/>
      <c r="RGN7"/>
      <c r="RGO7"/>
      <c r="RGP7"/>
      <c r="RGQ7"/>
      <c r="RGR7"/>
      <c r="RGS7"/>
      <c r="RGT7"/>
      <c r="RGU7"/>
      <c r="RGV7"/>
      <c r="RGW7"/>
      <c r="RGX7"/>
      <c r="RGY7"/>
      <c r="RGZ7"/>
      <c r="RHA7"/>
      <c r="RHB7"/>
      <c r="RHC7"/>
      <c r="RHD7"/>
      <c r="RHE7"/>
      <c r="RHF7"/>
      <c r="RHG7"/>
      <c r="RHH7"/>
      <c r="RHI7"/>
      <c r="RHJ7"/>
      <c r="RHK7"/>
      <c r="RHL7"/>
      <c r="RHM7"/>
      <c r="RHN7"/>
      <c r="RHO7"/>
      <c r="RHP7"/>
      <c r="RHQ7"/>
      <c r="RHR7"/>
      <c r="RHS7"/>
      <c r="RHT7"/>
      <c r="RHU7"/>
      <c r="RHV7"/>
      <c r="RHW7"/>
      <c r="RHX7"/>
      <c r="RHY7"/>
      <c r="RHZ7"/>
      <c r="RIA7"/>
      <c r="RIB7"/>
      <c r="RIC7"/>
      <c r="RID7"/>
      <c r="RIE7"/>
      <c r="RIF7"/>
      <c r="RIG7"/>
      <c r="RIH7"/>
      <c r="RII7"/>
      <c r="RIJ7"/>
      <c r="RIK7"/>
      <c r="RIL7"/>
      <c r="RIM7"/>
      <c r="RIN7"/>
      <c r="RIO7"/>
      <c r="RIP7"/>
      <c r="RIQ7"/>
      <c r="RIR7"/>
      <c r="RIS7"/>
      <c r="RIT7"/>
      <c r="RIU7"/>
      <c r="RIV7"/>
      <c r="RIW7"/>
      <c r="RIX7"/>
      <c r="RIY7"/>
      <c r="RIZ7"/>
      <c r="RJA7"/>
      <c r="RJB7"/>
      <c r="RJC7"/>
      <c r="RJD7"/>
      <c r="RJE7"/>
      <c r="RJF7"/>
      <c r="RJG7"/>
      <c r="RJH7"/>
      <c r="RJI7"/>
      <c r="RJJ7"/>
      <c r="RJK7"/>
      <c r="RJL7"/>
      <c r="RJM7"/>
      <c r="RJN7"/>
      <c r="RJO7"/>
      <c r="RJP7"/>
      <c r="RJQ7"/>
      <c r="RJR7"/>
      <c r="RJS7"/>
      <c r="RJT7"/>
      <c r="RJU7"/>
      <c r="RJV7"/>
      <c r="RJW7"/>
      <c r="RJX7"/>
      <c r="RJY7"/>
      <c r="RJZ7"/>
      <c r="RKA7"/>
      <c r="RKB7"/>
      <c r="RKC7"/>
      <c r="RKD7"/>
      <c r="RKE7"/>
      <c r="RKF7"/>
      <c r="RKG7"/>
      <c r="RKH7"/>
      <c r="RKI7"/>
      <c r="RKJ7"/>
      <c r="RKK7"/>
      <c r="RKL7"/>
      <c r="RKM7"/>
      <c r="RKN7"/>
      <c r="RKO7"/>
      <c r="RKP7"/>
      <c r="RKQ7"/>
      <c r="RKR7"/>
      <c r="RKS7"/>
      <c r="RKT7"/>
      <c r="RKU7"/>
      <c r="RKV7"/>
      <c r="RKW7"/>
      <c r="RKX7"/>
      <c r="RKY7"/>
      <c r="RKZ7"/>
      <c r="RLA7"/>
      <c r="RLB7"/>
      <c r="RLC7"/>
      <c r="RLD7"/>
      <c r="RLE7"/>
      <c r="RLF7"/>
      <c r="RLG7"/>
      <c r="RLH7"/>
      <c r="RLI7"/>
      <c r="RLJ7"/>
      <c r="RLK7"/>
      <c r="RLL7"/>
      <c r="RLM7"/>
      <c r="RLN7"/>
      <c r="RLO7"/>
      <c r="RLP7"/>
      <c r="RLQ7"/>
      <c r="RLR7"/>
      <c r="RLS7"/>
      <c r="RLT7"/>
      <c r="RLU7"/>
      <c r="RLV7"/>
      <c r="RLW7"/>
      <c r="RLX7"/>
      <c r="RLY7"/>
      <c r="RLZ7"/>
      <c r="RMA7"/>
      <c r="RMB7"/>
      <c r="RMC7"/>
      <c r="RMD7"/>
      <c r="RME7"/>
      <c r="RMF7"/>
      <c r="RMG7"/>
      <c r="RMH7"/>
      <c r="RMI7"/>
      <c r="RMJ7"/>
      <c r="RMK7"/>
      <c r="RML7"/>
      <c r="RMM7"/>
      <c r="RMN7"/>
      <c r="RMO7"/>
      <c r="RMP7"/>
      <c r="RMQ7"/>
      <c r="RMR7"/>
      <c r="RMS7"/>
      <c r="RMT7"/>
      <c r="RMU7"/>
      <c r="RMV7"/>
      <c r="RMW7"/>
      <c r="RMX7"/>
      <c r="RMY7"/>
      <c r="RMZ7"/>
      <c r="RNA7"/>
      <c r="RNB7"/>
      <c r="RNC7"/>
      <c r="RND7"/>
      <c r="RNE7"/>
      <c r="RNF7"/>
      <c r="RNG7"/>
      <c r="RNH7"/>
      <c r="RNI7"/>
      <c r="RNJ7"/>
      <c r="RNK7"/>
      <c r="RNL7"/>
      <c r="RNM7"/>
      <c r="RNN7"/>
      <c r="RNO7"/>
      <c r="RNP7"/>
      <c r="RNQ7"/>
      <c r="RNR7"/>
      <c r="RNS7"/>
      <c r="RNT7"/>
      <c r="RNU7"/>
      <c r="RNV7"/>
      <c r="RNW7"/>
      <c r="RNX7"/>
      <c r="RNY7"/>
      <c r="RNZ7"/>
      <c r="ROA7"/>
      <c r="ROB7"/>
      <c r="ROC7"/>
      <c r="ROD7"/>
      <c r="ROE7"/>
      <c r="ROF7"/>
      <c r="ROG7"/>
      <c r="ROH7"/>
      <c r="ROI7"/>
      <c r="ROJ7"/>
      <c r="ROK7"/>
      <c r="ROL7"/>
      <c r="ROM7"/>
      <c r="RON7"/>
      <c r="ROO7"/>
      <c r="ROP7"/>
      <c r="ROQ7"/>
      <c r="ROR7"/>
      <c r="ROS7"/>
      <c r="ROT7"/>
      <c r="ROU7"/>
      <c r="ROV7"/>
      <c r="ROW7"/>
      <c r="ROX7"/>
      <c r="ROY7"/>
      <c r="ROZ7"/>
      <c r="RPA7"/>
      <c r="RPB7"/>
      <c r="RPC7"/>
      <c r="RPD7"/>
      <c r="RPE7"/>
      <c r="RPF7"/>
      <c r="RPG7"/>
      <c r="RPH7"/>
      <c r="RPI7"/>
      <c r="RPJ7"/>
      <c r="RPK7"/>
      <c r="RPL7"/>
      <c r="RPM7"/>
      <c r="RPN7"/>
      <c r="RPO7"/>
      <c r="RPP7"/>
      <c r="RPQ7"/>
      <c r="RPR7"/>
      <c r="RPS7"/>
      <c r="RPT7"/>
      <c r="RPU7"/>
      <c r="RPV7"/>
      <c r="RPW7"/>
      <c r="RPX7"/>
      <c r="RPY7"/>
      <c r="RPZ7"/>
      <c r="RQA7"/>
      <c r="RQB7"/>
      <c r="RQC7"/>
      <c r="RQD7"/>
      <c r="RQE7"/>
      <c r="RQF7"/>
      <c r="RQG7"/>
      <c r="RQH7"/>
      <c r="RQI7"/>
      <c r="RQJ7"/>
      <c r="RQK7"/>
      <c r="RQL7"/>
      <c r="RQM7"/>
      <c r="RQN7"/>
      <c r="RQO7"/>
      <c r="RQP7"/>
      <c r="RQQ7"/>
      <c r="RQR7"/>
      <c r="RQS7"/>
      <c r="RQT7"/>
      <c r="RQU7"/>
      <c r="RQV7"/>
      <c r="RQW7"/>
      <c r="RQX7"/>
      <c r="RQY7"/>
      <c r="RQZ7"/>
      <c r="RRA7"/>
      <c r="RRB7"/>
      <c r="RRC7"/>
      <c r="RRD7"/>
      <c r="RRE7"/>
      <c r="RRF7"/>
      <c r="RRG7"/>
      <c r="RRH7"/>
      <c r="RRI7"/>
      <c r="RRJ7"/>
      <c r="RRK7"/>
      <c r="RRL7"/>
      <c r="RRM7"/>
      <c r="RRN7"/>
      <c r="RRO7"/>
      <c r="RRP7"/>
      <c r="RRQ7"/>
      <c r="RRR7"/>
      <c r="RRS7"/>
      <c r="RRT7"/>
      <c r="RRU7"/>
      <c r="RRV7"/>
      <c r="RRW7"/>
      <c r="RRX7"/>
      <c r="RRY7"/>
      <c r="RRZ7"/>
      <c r="RSA7"/>
      <c r="RSB7"/>
      <c r="RSC7"/>
      <c r="RSD7"/>
      <c r="RSE7"/>
      <c r="RSF7"/>
      <c r="RSG7"/>
      <c r="RSH7"/>
      <c r="RSI7"/>
      <c r="RSJ7"/>
      <c r="RSK7"/>
      <c r="RSL7"/>
      <c r="RSM7"/>
      <c r="RSN7"/>
      <c r="RSO7"/>
      <c r="RSP7"/>
      <c r="RSQ7"/>
      <c r="RSR7"/>
      <c r="RSS7"/>
      <c r="RST7"/>
      <c r="RSU7"/>
      <c r="RSV7"/>
      <c r="RSW7"/>
      <c r="RSX7"/>
      <c r="RSY7"/>
      <c r="RSZ7"/>
      <c r="RTA7"/>
      <c r="RTB7"/>
      <c r="RTC7"/>
      <c r="RTD7"/>
      <c r="RTE7"/>
      <c r="RTF7"/>
      <c r="RTG7"/>
      <c r="RTH7"/>
      <c r="RTI7"/>
      <c r="RTJ7"/>
      <c r="RTK7"/>
      <c r="RTL7"/>
      <c r="RTM7"/>
      <c r="RTN7"/>
      <c r="RTO7"/>
      <c r="RTP7"/>
      <c r="RTQ7"/>
      <c r="RTR7"/>
      <c r="RTS7"/>
      <c r="RTT7"/>
      <c r="RTU7"/>
      <c r="RTV7"/>
      <c r="RTW7"/>
      <c r="RTX7"/>
      <c r="RTY7"/>
      <c r="RTZ7"/>
      <c r="RUA7"/>
      <c r="RUB7"/>
      <c r="RUC7"/>
      <c r="RUD7"/>
      <c r="RUE7"/>
      <c r="RUF7"/>
      <c r="RUG7"/>
      <c r="RUH7"/>
      <c r="RUI7"/>
      <c r="RUJ7"/>
      <c r="RUK7"/>
      <c r="RUL7"/>
      <c r="RUM7"/>
      <c r="RUN7"/>
      <c r="RUO7"/>
      <c r="RUP7"/>
      <c r="RUQ7"/>
      <c r="RUR7"/>
      <c r="RUS7"/>
      <c r="RUT7"/>
      <c r="RUU7"/>
      <c r="RUV7"/>
      <c r="RUW7"/>
      <c r="RUX7"/>
      <c r="RUY7"/>
      <c r="RUZ7"/>
      <c r="RVA7"/>
      <c r="RVB7"/>
      <c r="RVC7"/>
      <c r="RVD7"/>
      <c r="RVE7"/>
      <c r="RVF7"/>
      <c r="RVG7"/>
      <c r="RVH7"/>
      <c r="RVI7"/>
      <c r="RVJ7"/>
      <c r="RVK7"/>
      <c r="RVL7"/>
      <c r="RVM7"/>
      <c r="RVN7"/>
      <c r="RVO7"/>
      <c r="RVP7"/>
      <c r="RVQ7"/>
      <c r="RVR7"/>
      <c r="RVS7"/>
      <c r="RVT7"/>
      <c r="RVU7"/>
      <c r="RVV7"/>
      <c r="RVW7"/>
      <c r="RVX7"/>
      <c r="RVY7"/>
      <c r="RVZ7"/>
      <c r="RWA7"/>
      <c r="RWB7"/>
      <c r="RWC7"/>
      <c r="RWD7"/>
      <c r="RWE7"/>
      <c r="RWF7"/>
      <c r="RWG7"/>
      <c r="RWH7"/>
      <c r="RWI7"/>
      <c r="RWJ7"/>
      <c r="RWK7"/>
      <c r="RWL7"/>
      <c r="RWM7"/>
      <c r="RWN7"/>
      <c r="RWO7"/>
      <c r="RWP7"/>
      <c r="RWQ7"/>
      <c r="RWR7"/>
      <c r="RWS7"/>
      <c r="RWT7"/>
      <c r="RWU7"/>
      <c r="RWV7"/>
      <c r="RWW7"/>
      <c r="RWX7"/>
      <c r="RWY7"/>
      <c r="RWZ7"/>
      <c r="RXA7"/>
      <c r="RXB7"/>
      <c r="RXC7"/>
      <c r="RXD7"/>
      <c r="RXE7"/>
      <c r="RXF7"/>
      <c r="RXG7"/>
      <c r="RXH7"/>
      <c r="RXI7"/>
      <c r="RXJ7"/>
      <c r="RXK7"/>
      <c r="RXL7"/>
      <c r="RXM7"/>
      <c r="RXN7"/>
      <c r="RXO7"/>
      <c r="RXP7"/>
      <c r="RXQ7"/>
      <c r="RXR7"/>
      <c r="RXS7"/>
      <c r="RXT7"/>
      <c r="RXU7"/>
      <c r="RXV7"/>
      <c r="RXW7"/>
      <c r="RXX7"/>
      <c r="RXY7"/>
      <c r="RXZ7"/>
      <c r="RYA7"/>
      <c r="RYB7"/>
      <c r="RYC7"/>
      <c r="RYD7"/>
      <c r="RYE7"/>
      <c r="RYF7"/>
      <c r="RYG7"/>
      <c r="RYH7"/>
      <c r="RYI7"/>
      <c r="RYJ7"/>
      <c r="RYK7"/>
      <c r="RYL7"/>
      <c r="RYM7"/>
      <c r="RYN7"/>
      <c r="RYO7"/>
      <c r="RYP7"/>
      <c r="RYQ7"/>
      <c r="RYR7"/>
      <c r="RYS7"/>
      <c r="RYT7"/>
      <c r="RYU7"/>
      <c r="RYV7"/>
      <c r="RYW7"/>
      <c r="RYX7"/>
      <c r="RYY7"/>
      <c r="RYZ7"/>
      <c r="RZA7"/>
      <c r="RZB7"/>
      <c r="RZC7"/>
      <c r="RZD7"/>
      <c r="RZE7"/>
      <c r="RZF7"/>
      <c r="RZG7"/>
      <c r="RZH7"/>
      <c r="RZI7"/>
      <c r="RZJ7"/>
      <c r="RZK7"/>
      <c r="RZL7"/>
      <c r="RZM7"/>
      <c r="RZN7"/>
      <c r="RZO7"/>
      <c r="RZP7"/>
      <c r="RZQ7"/>
      <c r="RZR7"/>
      <c r="RZS7"/>
      <c r="RZT7"/>
      <c r="RZU7"/>
      <c r="RZV7"/>
      <c r="RZW7"/>
      <c r="RZX7"/>
      <c r="RZY7"/>
      <c r="RZZ7"/>
      <c r="SAA7"/>
      <c r="SAB7"/>
      <c r="SAC7"/>
      <c r="SAD7"/>
      <c r="SAE7"/>
      <c r="SAF7"/>
      <c r="SAG7"/>
      <c r="SAH7"/>
      <c r="SAI7"/>
      <c r="SAJ7"/>
      <c r="SAK7"/>
      <c r="SAL7"/>
      <c r="SAM7"/>
      <c r="SAN7"/>
      <c r="SAO7"/>
      <c r="SAP7"/>
      <c r="SAQ7"/>
      <c r="SAR7"/>
      <c r="SAS7"/>
      <c r="SAT7"/>
      <c r="SAU7"/>
      <c r="SAV7"/>
      <c r="SAW7"/>
      <c r="SAX7"/>
      <c r="SAY7"/>
      <c r="SAZ7"/>
      <c r="SBA7"/>
      <c r="SBB7"/>
      <c r="SBC7"/>
      <c r="SBD7"/>
      <c r="SBE7"/>
      <c r="SBF7"/>
      <c r="SBG7"/>
      <c r="SBH7"/>
      <c r="SBI7"/>
      <c r="SBJ7"/>
      <c r="SBK7"/>
      <c r="SBL7"/>
      <c r="SBM7"/>
      <c r="SBN7"/>
      <c r="SBO7"/>
      <c r="SBP7"/>
      <c r="SBQ7"/>
      <c r="SBR7"/>
      <c r="SBS7"/>
      <c r="SBT7"/>
      <c r="SBU7"/>
      <c r="SBV7"/>
      <c r="SBW7"/>
      <c r="SBX7"/>
      <c r="SBY7"/>
      <c r="SBZ7"/>
      <c r="SCA7"/>
      <c r="SCB7"/>
      <c r="SCC7"/>
      <c r="SCD7"/>
      <c r="SCE7"/>
      <c r="SCF7"/>
      <c r="SCG7"/>
      <c r="SCH7"/>
      <c r="SCI7"/>
      <c r="SCJ7"/>
      <c r="SCK7"/>
      <c r="SCL7"/>
      <c r="SCM7"/>
      <c r="SCN7"/>
      <c r="SCO7"/>
      <c r="SCP7"/>
      <c r="SCQ7"/>
      <c r="SCR7"/>
      <c r="SCS7"/>
      <c r="SCT7"/>
      <c r="SCU7"/>
      <c r="SCV7"/>
      <c r="SCW7"/>
      <c r="SCX7"/>
      <c r="SCY7"/>
      <c r="SCZ7"/>
      <c r="SDA7"/>
      <c r="SDB7"/>
      <c r="SDC7"/>
      <c r="SDD7"/>
      <c r="SDE7"/>
      <c r="SDF7"/>
      <c r="SDG7"/>
      <c r="SDH7"/>
      <c r="SDI7"/>
      <c r="SDJ7"/>
      <c r="SDK7"/>
      <c r="SDL7"/>
      <c r="SDM7"/>
      <c r="SDN7"/>
      <c r="SDO7"/>
      <c r="SDP7"/>
      <c r="SDQ7"/>
      <c r="SDR7"/>
      <c r="SDS7"/>
      <c r="SDT7"/>
      <c r="SDU7"/>
      <c r="SDV7"/>
      <c r="SDW7"/>
      <c r="SDX7"/>
      <c r="SDY7"/>
      <c r="SDZ7"/>
      <c r="SEA7"/>
      <c r="SEB7"/>
      <c r="SEC7"/>
      <c r="SED7"/>
      <c r="SEE7"/>
      <c r="SEF7"/>
      <c r="SEG7"/>
      <c r="SEH7"/>
      <c r="SEI7"/>
      <c r="SEJ7"/>
      <c r="SEK7"/>
      <c r="SEL7"/>
      <c r="SEM7"/>
      <c r="SEN7"/>
      <c r="SEO7"/>
      <c r="SEP7"/>
      <c r="SEQ7"/>
      <c r="SER7"/>
      <c r="SES7"/>
      <c r="SET7"/>
      <c r="SEU7"/>
      <c r="SEV7"/>
      <c r="SEW7"/>
      <c r="SEX7"/>
      <c r="SEY7"/>
      <c r="SEZ7"/>
      <c r="SFA7"/>
      <c r="SFB7"/>
      <c r="SFC7"/>
      <c r="SFD7"/>
      <c r="SFE7"/>
      <c r="SFF7"/>
      <c r="SFG7"/>
      <c r="SFH7"/>
      <c r="SFI7"/>
      <c r="SFJ7"/>
      <c r="SFK7"/>
      <c r="SFL7"/>
      <c r="SFM7"/>
      <c r="SFN7"/>
      <c r="SFO7"/>
      <c r="SFP7"/>
      <c r="SFQ7"/>
      <c r="SFR7"/>
      <c r="SFS7"/>
      <c r="SFT7"/>
      <c r="SFU7"/>
      <c r="SFV7"/>
      <c r="SFW7"/>
      <c r="SFX7"/>
      <c r="SFY7"/>
      <c r="SFZ7"/>
      <c r="SGA7"/>
      <c r="SGB7"/>
      <c r="SGC7"/>
      <c r="SGD7"/>
      <c r="SGE7"/>
      <c r="SGF7"/>
      <c r="SGG7"/>
      <c r="SGH7"/>
      <c r="SGI7"/>
      <c r="SGJ7"/>
      <c r="SGK7"/>
      <c r="SGL7"/>
      <c r="SGM7"/>
      <c r="SGN7"/>
      <c r="SGO7"/>
      <c r="SGP7"/>
      <c r="SGQ7"/>
      <c r="SGR7"/>
      <c r="SGS7"/>
      <c r="SGT7"/>
      <c r="SGU7"/>
      <c r="SGV7"/>
      <c r="SGW7"/>
      <c r="SGX7"/>
      <c r="SGY7"/>
      <c r="SGZ7"/>
      <c r="SHA7"/>
      <c r="SHB7"/>
      <c r="SHC7"/>
      <c r="SHD7"/>
      <c r="SHE7"/>
      <c r="SHF7"/>
      <c r="SHG7"/>
      <c r="SHH7"/>
      <c r="SHI7"/>
      <c r="SHJ7"/>
      <c r="SHK7"/>
      <c r="SHL7"/>
      <c r="SHM7"/>
      <c r="SHN7"/>
      <c r="SHO7"/>
      <c r="SHP7"/>
      <c r="SHQ7"/>
      <c r="SHR7"/>
      <c r="SHS7"/>
      <c r="SHT7"/>
      <c r="SHU7"/>
      <c r="SHV7"/>
      <c r="SHW7"/>
      <c r="SHX7"/>
      <c r="SHY7"/>
      <c r="SHZ7"/>
      <c r="SIA7"/>
      <c r="SIB7"/>
      <c r="SIC7"/>
      <c r="SID7"/>
      <c r="SIE7"/>
      <c r="SIF7"/>
      <c r="SIG7"/>
      <c r="SIH7"/>
      <c r="SII7"/>
      <c r="SIJ7"/>
      <c r="SIK7"/>
      <c r="SIL7"/>
      <c r="SIM7"/>
      <c r="SIN7"/>
      <c r="SIO7"/>
      <c r="SIP7"/>
      <c r="SIQ7"/>
      <c r="SIR7"/>
      <c r="SIS7"/>
      <c r="SIT7"/>
      <c r="SIU7"/>
      <c r="SIV7"/>
      <c r="SIW7"/>
      <c r="SIX7"/>
      <c r="SIY7"/>
      <c r="SIZ7"/>
      <c r="SJA7"/>
      <c r="SJB7"/>
      <c r="SJC7"/>
      <c r="SJD7"/>
      <c r="SJE7"/>
      <c r="SJF7"/>
      <c r="SJG7"/>
      <c r="SJH7"/>
      <c r="SJI7"/>
      <c r="SJJ7"/>
      <c r="SJK7"/>
      <c r="SJL7"/>
      <c r="SJM7"/>
      <c r="SJN7"/>
      <c r="SJO7"/>
      <c r="SJP7"/>
      <c r="SJQ7"/>
      <c r="SJR7"/>
      <c r="SJS7"/>
      <c r="SJT7"/>
      <c r="SJU7"/>
      <c r="SJV7"/>
      <c r="SJW7"/>
      <c r="SJX7"/>
      <c r="SJY7"/>
      <c r="SJZ7"/>
      <c r="SKA7"/>
      <c r="SKB7"/>
      <c r="SKC7"/>
      <c r="SKD7"/>
      <c r="SKE7"/>
      <c r="SKF7"/>
      <c r="SKG7"/>
      <c r="SKH7"/>
      <c r="SKI7"/>
      <c r="SKJ7"/>
      <c r="SKK7"/>
      <c r="SKL7"/>
      <c r="SKM7"/>
      <c r="SKN7"/>
      <c r="SKO7"/>
      <c r="SKP7"/>
      <c r="SKQ7"/>
      <c r="SKR7"/>
      <c r="SKS7"/>
      <c r="SKT7"/>
      <c r="SKU7"/>
      <c r="SKV7"/>
      <c r="SKW7"/>
      <c r="SKX7"/>
      <c r="SKY7"/>
      <c r="SKZ7"/>
      <c r="SLA7"/>
      <c r="SLB7"/>
      <c r="SLC7"/>
      <c r="SLD7"/>
      <c r="SLE7"/>
      <c r="SLF7"/>
      <c r="SLG7"/>
      <c r="SLH7"/>
      <c r="SLI7"/>
      <c r="SLJ7"/>
      <c r="SLK7"/>
      <c r="SLL7"/>
      <c r="SLM7"/>
      <c r="SLN7"/>
      <c r="SLO7"/>
      <c r="SLP7"/>
      <c r="SLQ7"/>
      <c r="SLR7"/>
      <c r="SLS7"/>
      <c r="SLT7"/>
      <c r="SLU7"/>
      <c r="SLV7"/>
      <c r="SLW7"/>
      <c r="SLX7"/>
      <c r="SLY7"/>
      <c r="SLZ7"/>
      <c r="SMA7"/>
      <c r="SMB7"/>
      <c r="SMC7"/>
      <c r="SMD7"/>
      <c r="SME7"/>
      <c r="SMF7"/>
      <c r="SMG7"/>
      <c r="SMH7"/>
      <c r="SMI7"/>
      <c r="SMJ7"/>
      <c r="SMK7"/>
      <c r="SML7"/>
      <c r="SMM7"/>
      <c r="SMN7"/>
      <c r="SMO7"/>
      <c r="SMP7"/>
      <c r="SMQ7"/>
      <c r="SMR7"/>
      <c r="SMS7"/>
      <c r="SMT7"/>
      <c r="SMU7"/>
      <c r="SMV7"/>
      <c r="SMW7"/>
      <c r="SMX7"/>
      <c r="SMY7"/>
      <c r="SMZ7"/>
      <c r="SNA7"/>
      <c r="SNB7"/>
      <c r="SNC7"/>
      <c r="SND7"/>
      <c r="SNE7"/>
      <c r="SNF7"/>
      <c r="SNG7"/>
      <c r="SNH7"/>
      <c r="SNI7"/>
      <c r="SNJ7"/>
      <c r="SNK7"/>
      <c r="SNL7"/>
      <c r="SNM7"/>
      <c r="SNN7"/>
      <c r="SNO7"/>
      <c r="SNP7"/>
      <c r="SNQ7"/>
      <c r="SNR7"/>
      <c r="SNS7"/>
      <c r="SNT7"/>
      <c r="SNU7"/>
      <c r="SNV7"/>
      <c r="SNW7"/>
      <c r="SNX7"/>
      <c r="SNY7"/>
      <c r="SNZ7"/>
      <c r="SOA7"/>
      <c r="SOB7"/>
      <c r="SOC7"/>
      <c r="SOD7"/>
      <c r="SOE7"/>
      <c r="SOF7"/>
      <c r="SOG7"/>
      <c r="SOH7"/>
      <c r="SOI7"/>
      <c r="SOJ7"/>
      <c r="SOK7"/>
      <c r="SOL7"/>
      <c r="SOM7"/>
      <c r="SON7"/>
      <c r="SOO7"/>
      <c r="SOP7"/>
      <c r="SOQ7"/>
      <c r="SOR7"/>
      <c r="SOS7"/>
      <c r="SOT7"/>
      <c r="SOU7"/>
      <c r="SOV7"/>
      <c r="SOW7"/>
      <c r="SOX7"/>
      <c r="SOY7"/>
      <c r="SOZ7"/>
      <c r="SPA7"/>
      <c r="SPB7"/>
      <c r="SPC7"/>
      <c r="SPD7"/>
      <c r="SPE7"/>
      <c r="SPF7"/>
      <c r="SPG7"/>
      <c r="SPH7"/>
      <c r="SPI7"/>
      <c r="SPJ7"/>
      <c r="SPK7"/>
      <c r="SPL7"/>
      <c r="SPM7"/>
      <c r="SPN7"/>
      <c r="SPO7"/>
      <c r="SPP7"/>
      <c r="SPQ7"/>
      <c r="SPR7"/>
      <c r="SPS7"/>
      <c r="SPT7"/>
      <c r="SPU7"/>
      <c r="SPV7"/>
      <c r="SPW7"/>
      <c r="SPX7"/>
      <c r="SPY7"/>
      <c r="SPZ7"/>
      <c r="SQA7"/>
      <c r="SQB7"/>
      <c r="SQC7"/>
      <c r="SQD7"/>
      <c r="SQE7"/>
      <c r="SQF7"/>
      <c r="SQG7"/>
      <c r="SQH7"/>
      <c r="SQI7"/>
      <c r="SQJ7"/>
      <c r="SQK7"/>
      <c r="SQL7"/>
      <c r="SQM7"/>
      <c r="SQN7"/>
      <c r="SQO7"/>
      <c r="SQP7"/>
      <c r="SQQ7"/>
      <c r="SQR7"/>
      <c r="SQS7"/>
      <c r="SQT7"/>
      <c r="SQU7"/>
      <c r="SQV7"/>
      <c r="SQW7"/>
      <c r="SQX7"/>
      <c r="SQY7"/>
      <c r="SQZ7"/>
      <c r="SRA7"/>
      <c r="SRB7"/>
      <c r="SRC7"/>
      <c r="SRD7"/>
      <c r="SRE7"/>
      <c r="SRF7"/>
      <c r="SRG7"/>
      <c r="SRH7"/>
      <c r="SRI7"/>
      <c r="SRJ7"/>
      <c r="SRK7"/>
      <c r="SRL7"/>
      <c r="SRM7"/>
      <c r="SRN7"/>
      <c r="SRO7"/>
      <c r="SRP7"/>
      <c r="SRQ7"/>
      <c r="SRR7"/>
      <c r="SRS7"/>
      <c r="SRT7"/>
      <c r="SRU7"/>
      <c r="SRV7"/>
      <c r="SRW7"/>
      <c r="SRX7"/>
      <c r="SRY7"/>
      <c r="SRZ7"/>
      <c r="SSA7"/>
      <c r="SSB7"/>
      <c r="SSC7"/>
      <c r="SSD7"/>
      <c r="SSE7"/>
      <c r="SSF7"/>
      <c r="SSG7"/>
      <c r="SSH7"/>
      <c r="SSI7"/>
      <c r="SSJ7"/>
      <c r="SSK7"/>
      <c r="SSL7"/>
      <c r="SSM7"/>
      <c r="SSN7"/>
      <c r="SSO7"/>
      <c r="SSP7"/>
      <c r="SSQ7"/>
      <c r="SSR7"/>
      <c r="SSS7"/>
      <c r="SST7"/>
      <c r="SSU7"/>
      <c r="SSV7"/>
      <c r="SSW7"/>
      <c r="SSX7"/>
      <c r="SSY7"/>
      <c r="SSZ7"/>
      <c r="STA7"/>
      <c r="STB7"/>
      <c r="STC7"/>
      <c r="STD7"/>
      <c r="STE7"/>
      <c r="STF7"/>
      <c r="STG7"/>
      <c r="STH7"/>
      <c r="STI7"/>
      <c r="STJ7"/>
      <c r="STK7"/>
      <c r="STL7"/>
      <c r="STM7"/>
      <c r="STN7"/>
      <c r="STO7"/>
      <c r="STP7"/>
      <c r="STQ7"/>
      <c r="STR7"/>
      <c r="STS7"/>
      <c r="STT7"/>
      <c r="STU7"/>
      <c r="STV7"/>
      <c r="STW7"/>
      <c r="STX7"/>
      <c r="STY7"/>
      <c r="STZ7"/>
      <c r="SUA7"/>
      <c r="SUB7"/>
      <c r="SUC7"/>
      <c r="SUD7"/>
      <c r="SUE7"/>
      <c r="SUF7"/>
      <c r="SUG7"/>
      <c r="SUH7"/>
      <c r="SUI7"/>
      <c r="SUJ7"/>
      <c r="SUK7"/>
      <c r="SUL7"/>
      <c r="SUM7"/>
      <c r="SUN7"/>
      <c r="SUO7"/>
      <c r="SUP7"/>
      <c r="SUQ7"/>
      <c r="SUR7"/>
      <c r="SUS7"/>
      <c r="SUT7"/>
      <c r="SUU7"/>
      <c r="SUV7"/>
      <c r="SUW7"/>
      <c r="SUX7"/>
      <c r="SUY7"/>
      <c r="SUZ7"/>
      <c r="SVA7"/>
      <c r="SVB7"/>
      <c r="SVC7"/>
      <c r="SVD7"/>
      <c r="SVE7"/>
      <c r="SVF7"/>
      <c r="SVG7"/>
      <c r="SVH7"/>
      <c r="SVI7"/>
      <c r="SVJ7"/>
      <c r="SVK7"/>
      <c r="SVL7"/>
      <c r="SVM7"/>
      <c r="SVN7"/>
      <c r="SVO7"/>
      <c r="SVP7"/>
      <c r="SVQ7"/>
      <c r="SVR7"/>
      <c r="SVS7"/>
      <c r="SVT7"/>
      <c r="SVU7"/>
      <c r="SVV7"/>
      <c r="SVW7"/>
      <c r="SVX7"/>
      <c r="SVY7"/>
      <c r="SVZ7"/>
      <c r="SWA7"/>
      <c r="SWB7"/>
      <c r="SWC7"/>
      <c r="SWD7"/>
      <c r="SWE7"/>
      <c r="SWF7"/>
      <c r="SWG7"/>
      <c r="SWH7"/>
      <c r="SWI7"/>
      <c r="SWJ7"/>
      <c r="SWK7"/>
      <c r="SWL7"/>
      <c r="SWM7"/>
      <c r="SWN7"/>
      <c r="SWO7"/>
      <c r="SWP7"/>
      <c r="SWQ7"/>
      <c r="SWR7"/>
      <c r="SWS7"/>
      <c r="SWT7"/>
      <c r="SWU7"/>
      <c r="SWV7"/>
      <c r="SWW7"/>
      <c r="SWX7"/>
      <c r="SWY7"/>
      <c r="SWZ7"/>
      <c r="SXA7"/>
      <c r="SXB7"/>
      <c r="SXC7"/>
      <c r="SXD7"/>
      <c r="SXE7"/>
      <c r="SXF7"/>
      <c r="SXG7"/>
      <c r="SXH7"/>
      <c r="SXI7"/>
      <c r="SXJ7"/>
      <c r="SXK7"/>
      <c r="SXL7"/>
      <c r="SXM7"/>
      <c r="SXN7"/>
      <c r="SXO7"/>
      <c r="SXP7"/>
      <c r="SXQ7"/>
      <c r="SXR7"/>
      <c r="SXS7"/>
      <c r="SXT7"/>
      <c r="SXU7"/>
      <c r="SXV7"/>
      <c r="SXW7"/>
      <c r="SXX7"/>
      <c r="SXY7"/>
      <c r="SXZ7"/>
      <c r="SYA7"/>
      <c r="SYB7"/>
      <c r="SYC7"/>
      <c r="SYD7"/>
      <c r="SYE7"/>
      <c r="SYF7"/>
      <c r="SYG7"/>
      <c r="SYH7"/>
      <c r="SYI7"/>
      <c r="SYJ7"/>
      <c r="SYK7"/>
      <c r="SYL7"/>
      <c r="SYM7"/>
      <c r="SYN7"/>
      <c r="SYO7"/>
      <c r="SYP7"/>
      <c r="SYQ7"/>
      <c r="SYR7"/>
      <c r="SYS7"/>
      <c r="SYT7"/>
      <c r="SYU7"/>
      <c r="SYV7"/>
      <c r="SYW7"/>
      <c r="SYX7"/>
      <c r="SYY7"/>
      <c r="SYZ7"/>
      <c r="SZA7"/>
      <c r="SZB7"/>
      <c r="SZC7"/>
      <c r="SZD7"/>
      <c r="SZE7"/>
      <c r="SZF7"/>
      <c r="SZG7"/>
      <c r="SZH7"/>
      <c r="SZI7"/>
      <c r="SZJ7"/>
      <c r="SZK7"/>
      <c r="SZL7"/>
      <c r="SZM7"/>
      <c r="SZN7"/>
      <c r="SZO7"/>
      <c r="SZP7"/>
      <c r="SZQ7"/>
      <c r="SZR7"/>
      <c r="SZS7"/>
      <c r="SZT7"/>
      <c r="SZU7"/>
      <c r="SZV7"/>
      <c r="SZW7"/>
      <c r="SZX7"/>
      <c r="SZY7"/>
      <c r="SZZ7"/>
      <c r="TAA7"/>
      <c r="TAB7"/>
      <c r="TAC7"/>
      <c r="TAD7"/>
      <c r="TAE7"/>
      <c r="TAF7"/>
      <c r="TAG7"/>
      <c r="TAH7"/>
      <c r="TAI7"/>
      <c r="TAJ7"/>
      <c r="TAK7"/>
      <c r="TAL7"/>
      <c r="TAM7"/>
      <c r="TAN7"/>
      <c r="TAO7"/>
      <c r="TAP7"/>
      <c r="TAQ7"/>
      <c r="TAR7"/>
      <c r="TAS7"/>
      <c r="TAT7"/>
      <c r="TAU7"/>
      <c r="TAV7"/>
      <c r="TAW7"/>
      <c r="TAX7"/>
      <c r="TAY7"/>
      <c r="TAZ7"/>
      <c r="TBA7"/>
      <c r="TBB7"/>
      <c r="TBC7"/>
      <c r="TBD7"/>
      <c r="TBE7"/>
      <c r="TBF7"/>
      <c r="TBG7"/>
      <c r="TBH7"/>
      <c r="TBI7"/>
      <c r="TBJ7"/>
      <c r="TBK7"/>
      <c r="TBL7"/>
      <c r="TBM7"/>
      <c r="TBN7"/>
      <c r="TBO7"/>
      <c r="TBP7"/>
      <c r="TBQ7"/>
      <c r="TBR7"/>
      <c r="TBS7"/>
      <c r="TBT7"/>
      <c r="TBU7"/>
      <c r="TBV7"/>
      <c r="TBW7"/>
      <c r="TBX7"/>
      <c r="TBY7"/>
      <c r="TBZ7"/>
      <c r="TCA7"/>
      <c r="TCB7"/>
      <c r="TCC7"/>
      <c r="TCD7"/>
      <c r="TCE7"/>
      <c r="TCF7"/>
      <c r="TCG7"/>
      <c r="TCH7"/>
      <c r="TCI7"/>
      <c r="TCJ7"/>
      <c r="TCK7"/>
      <c r="TCL7"/>
      <c r="TCM7"/>
      <c r="TCN7"/>
      <c r="TCO7"/>
      <c r="TCP7"/>
      <c r="TCQ7"/>
      <c r="TCR7"/>
      <c r="TCS7"/>
      <c r="TCT7"/>
      <c r="TCU7"/>
      <c r="TCV7"/>
      <c r="TCW7"/>
      <c r="TCX7"/>
      <c r="TCY7"/>
      <c r="TCZ7"/>
      <c r="TDA7"/>
      <c r="TDB7"/>
      <c r="TDC7"/>
      <c r="TDD7"/>
      <c r="TDE7"/>
      <c r="TDF7"/>
      <c r="TDG7"/>
      <c r="TDH7"/>
      <c r="TDI7"/>
      <c r="TDJ7"/>
      <c r="TDK7"/>
      <c r="TDL7"/>
      <c r="TDM7"/>
      <c r="TDN7"/>
      <c r="TDO7"/>
      <c r="TDP7"/>
      <c r="TDQ7"/>
      <c r="TDR7"/>
      <c r="TDS7"/>
      <c r="TDT7"/>
      <c r="TDU7"/>
      <c r="TDV7"/>
      <c r="TDW7"/>
      <c r="TDX7"/>
      <c r="TDY7"/>
      <c r="TDZ7"/>
      <c r="TEA7"/>
      <c r="TEB7"/>
      <c r="TEC7"/>
      <c r="TED7"/>
      <c r="TEE7"/>
      <c r="TEF7"/>
      <c r="TEG7"/>
      <c r="TEH7"/>
      <c r="TEI7"/>
      <c r="TEJ7"/>
      <c r="TEK7"/>
      <c r="TEL7"/>
      <c r="TEM7"/>
      <c r="TEN7"/>
      <c r="TEO7"/>
      <c r="TEP7"/>
      <c r="TEQ7"/>
      <c r="TER7"/>
      <c r="TES7"/>
      <c r="TET7"/>
      <c r="TEU7"/>
      <c r="TEV7"/>
      <c r="TEW7"/>
      <c r="TEX7"/>
      <c r="TEY7"/>
      <c r="TEZ7"/>
      <c r="TFA7"/>
      <c r="TFB7"/>
      <c r="TFC7"/>
      <c r="TFD7"/>
      <c r="TFE7"/>
      <c r="TFF7"/>
      <c r="TFG7"/>
      <c r="TFH7"/>
      <c r="TFI7"/>
      <c r="TFJ7"/>
      <c r="TFK7"/>
      <c r="TFL7"/>
      <c r="TFM7"/>
      <c r="TFN7"/>
      <c r="TFO7"/>
      <c r="TFP7"/>
      <c r="TFQ7"/>
      <c r="TFR7"/>
      <c r="TFS7"/>
      <c r="TFT7"/>
      <c r="TFU7"/>
      <c r="TFV7"/>
      <c r="TFW7"/>
      <c r="TFX7"/>
      <c r="TFY7"/>
      <c r="TFZ7"/>
      <c r="TGA7"/>
      <c r="TGB7"/>
      <c r="TGC7"/>
      <c r="TGD7"/>
      <c r="TGE7"/>
      <c r="TGF7"/>
      <c r="TGG7"/>
      <c r="TGH7"/>
      <c r="TGI7"/>
      <c r="TGJ7"/>
      <c r="TGK7"/>
      <c r="TGL7"/>
      <c r="TGM7"/>
      <c r="TGN7"/>
      <c r="TGO7"/>
      <c r="TGP7"/>
      <c r="TGQ7"/>
      <c r="TGR7"/>
      <c r="TGS7"/>
      <c r="TGT7"/>
      <c r="TGU7"/>
      <c r="TGV7"/>
      <c r="TGW7"/>
      <c r="TGX7"/>
      <c r="TGY7"/>
      <c r="TGZ7"/>
      <c r="THA7"/>
      <c r="THB7"/>
      <c r="THC7"/>
      <c r="THD7"/>
      <c r="THE7"/>
      <c r="THF7"/>
      <c r="THG7"/>
      <c r="THH7"/>
      <c r="THI7"/>
      <c r="THJ7"/>
      <c r="THK7"/>
      <c r="THL7"/>
      <c r="THM7"/>
      <c r="THN7"/>
      <c r="THO7"/>
      <c r="THP7"/>
      <c r="THQ7"/>
      <c r="THR7"/>
      <c r="THS7"/>
      <c r="THT7"/>
      <c r="THU7"/>
      <c r="THV7"/>
      <c r="THW7"/>
      <c r="THX7"/>
      <c r="THY7"/>
      <c r="THZ7"/>
      <c r="TIA7"/>
      <c r="TIB7"/>
      <c r="TIC7"/>
      <c r="TID7"/>
      <c r="TIE7"/>
      <c r="TIF7"/>
      <c r="TIG7"/>
      <c r="TIH7"/>
      <c r="TII7"/>
      <c r="TIJ7"/>
      <c r="TIK7"/>
      <c r="TIL7"/>
      <c r="TIM7"/>
      <c r="TIN7"/>
      <c r="TIO7"/>
      <c r="TIP7"/>
      <c r="TIQ7"/>
      <c r="TIR7"/>
      <c r="TIS7"/>
      <c r="TIT7"/>
      <c r="TIU7"/>
      <c r="TIV7"/>
      <c r="TIW7"/>
      <c r="TIX7"/>
      <c r="TIY7"/>
      <c r="TIZ7"/>
      <c r="TJA7"/>
      <c r="TJB7"/>
      <c r="TJC7"/>
      <c r="TJD7"/>
      <c r="TJE7"/>
      <c r="TJF7"/>
      <c r="TJG7"/>
      <c r="TJH7"/>
      <c r="TJI7"/>
      <c r="TJJ7"/>
      <c r="TJK7"/>
      <c r="TJL7"/>
      <c r="TJM7"/>
      <c r="TJN7"/>
      <c r="TJO7"/>
      <c r="TJP7"/>
      <c r="TJQ7"/>
      <c r="TJR7"/>
      <c r="TJS7"/>
      <c r="TJT7"/>
      <c r="TJU7"/>
      <c r="TJV7"/>
      <c r="TJW7"/>
      <c r="TJX7"/>
      <c r="TJY7"/>
      <c r="TJZ7"/>
      <c r="TKA7"/>
      <c r="TKB7"/>
      <c r="TKC7"/>
      <c r="TKD7"/>
      <c r="TKE7"/>
      <c r="TKF7"/>
      <c r="TKG7"/>
      <c r="TKH7"/>
      <c r="TKI7"/>
      <c r="TKJ7"/>
      <c r="TKK7"/>
      <c r="TKL7"/>
      <c r="TKM7"/>
      <c r="TKN7"/>
      <c r="TKO7"/>
      <c r="TKP7"/>
      <c r="TKQ7"/>
      <c r="TKR7"/>
      <c r="TKS7"/>
      <c r="TKT7"/>
      <c r="TKU7"/>
      <c r="TKV7"/>
      <c r="TKW7"/>
      <c r="TKX7"/>
      <c r="TKY7"/>
      <c r="TKZ7"/>
      <c r="TLA7"/>
      <c r="TLB7"/>
      <c r="TLC7"/>
      <c r="TLD7"/>
      <c r="TLE7"/>
      <c r="TLF7"/>
      <c r="TLG7"/>
      <c r="TLH7"/>
      <c r="TLI7"/>
      <c r="TLJ7"/>
      <c r="TLK7"/>
      <c r="TLL7"/>
      <c r="TLM7"/>
      <c r="TLN7"/>
      <c r="TLO7"/>
      <c r="TLP7"/>
      <c r="TLQ7"/>
      <c r="TLR7"/>
      <c r="TLS7"/>
      <c r="TLT7"/>
      <c r="TLU7"/>
      <c r="TLV7"/>
      <c r="TLW7"/>
      <c r="TLX7"/>
      <c r="TLY7"/>
      <c r="TLZ7"/>
      <c r="TMA7"/>
      <c r="TMB7"/>
      <c r="TMC7"/>
      <c r="TMD7"/>
      <c r="TME7"/>
      <c r="TMF7"/>
      <c r="TMG7"/>
      <c r="TMH7"/>
      <c r="TMI7"/>
      <c r="TMJ7"/>
      <c r="TMK7"/>
      <c r="TML7"/>
      <c r="TMM7"/>
      <c r="TMN7"/>
      <c r="TMO7"/>
      <c r="TMP7"/>
      <c r="TMQ7"/>
      <c r="TMR7"/>
      <c r="TMS7"/>
      <c r="TMT7"/>
      <c r="TMU7"/>
      <c r="TMV7"/>
      <c r="TMW7"/>
      <c r="TMX7"/>
      <c r="TMY7"/>
      <c r="TMZ7"/>
      <c r="TNA7"/>
      <c r="TNB7"/>
      <c r="TNC7"/>
      <c r="TND7"/>
      <c r="TNE7"/>
      <c r="TNF7"/>
      <c r="TNG7"/>
      <c r="TNH7"/>
      <c r="TNI7"/>
      <c r="TNJ7"/>
      <c r="TNK7"/>
      <c r="TNL7"/>
      <c r="TNM7"/>
      <c r="TNN7"/>
      <c r="TNO7"/>
      <c r="TNP7"/>
      <c r="TNQ7"/>
      <c r="TNR7"/>
      <c r="TNS7"/>
      <c r="TNT7"/>
      <c r="TNU7"/>
      <c r="TNV7"/>
      <c r="TNW7"/>
      <c r="TNX7"/>
      <c r="TNY7"/>
      <c r="TNZ7"/>
      <c r="TOA7"/>
      <c r="TOB7"/>
      <c r="TOC7"/>
      <c r="TOD7"/>
      <c r="TOE7"/>
      <c r="TOF7"/>
      <c r="TOG7"/>
      <c r="TOH7"/>
      <c r="TOI7"/>
      <c r="TOJ7"/>
      <c r="TOK7"/>
      <c r="TOL7"/>
      <c r="TOM7"/>
      <c r="TON7"/>
      <c r="TOO7"/>
      <c r="TOP7"/>
      <c r="TOQ7"/>
      <c r="TOR7"/>
      <c r="TOS7"/>
      <c r="TOT7"/>
      <c r="TOU7"/>
      <c r="TOV7"/>
      <c r="TOW7"/>
      <c r="TOX7"/>
      <c r="TOY7"/>
      <c r="TOZ7"/>
      <c r="TPA7"/>
      <c r="TPB7"/>
      <c r="TPC7"/>
      <c r="TPD7"/>
      <c r="TPE7"/>
      <c r="TPF7"/>
      <c r="TPG7"/>
      <c r="TPH7"/>
      <c r="TPI7"/>
      <c r="TPJ7"/>
      <c r="TPK7"/>
      <c r="TPL7"/>
      <c r="TPM7"/>
      <c r="TPN7"/>
      <c r="TPO7"/>
      <c r="TPP7"/>
      <c r="TPQ7"/>
      <c r="TPR7"/>
      <c r="TPS7"/>
      <c r="TPT7"/>
      <c r="TPU7"/>
      <c r="TPV7"/>
      <c r="TPW7"/>
      <c r="TPX7"/>
      <c r="TPY7"/>
      <c r="TPZ7"/>
      <c r="TQA7"/>
      <c r="TQB7"/>
      <c r="TQC7"/>
      <c r="TQD7"/>
      <c r="TQE7"/>
      <c r="TQF7"/>
      <c r="TQG7"/>
      <c r="TQH7"/>
      <c r="TQI7"/>
      <c r="TQJ7"/>
      <c r="TQK7"/>
      <c r="TQL7"/>
      <c r="TQM7"/>
      <c r="TQN7"/>
      <c r="TQO7"/>
      <c r="TQP7"/>
      <c r="TQQ7"/>
      <c r="TQR7"/>
      <c r="TQS7"/>
      <c r="TQT7"/>
      <c r="TQU7"/>
      <c r="TQV7"/>
      <c r="TQW7"/>
      <c r="TQX7"/>
      <c r="TQY7"/>
      <c r="TQZ7"/>
      <c r="TRA7"/>
      <c r="TRB7"/>
      <c r="TRC7"/>
      <c r="TRD7"/>
      <c r="TRE7"/>
      <c r="TRF7"/>
      <c r="TRG7"/>
      <c r="TRH7"/>
      <c r="TRI7"/>
      <c r="TRJ7"/>
      <c r="TRK7"/>
      <c r="TRL7"/>
      <c r="TRM7"/>
      <c r="TRN7"/>
      <c r="TRO7"/>
      <c r="TRP7"/>
      <c r="TRQ7"/>
      <c r="TRR7"/>
      <c r="TRS7"/>
      <c r="TRT7"/>
      <c r="TRU7"/>
      <c r="TRV7"/>
      <c r="TRW7"/>
      <c r="TRX7"/>
      <c r="TRY7"/>
      <c r="TRZ7"/>
      <c r="TSA7"/>
      <c r="TSB7"/>
      <c r="TSC7"/>
      <c r="TSD7"/>
      <c r="TSE7"/>
      <c r="TSF7"/>
      <c r="TSG7"/>
      <c r="TSH7"/>
      <c r="TSI7"/>
      <c r="TSJ7"/>
      <c r="TSK7"/>
      <c r="TSL7"/>
      <c r="TSM7"/>
      <c r="TSN7"/>
      <c r="TSO7"/>
      <c r="TSP7"/>
      <c r="TSQ7"/>
      <c r="TSR7"/>
      <c r="TSS7"/>
      <c r="TST7"/>
      <c r="TSU7"/>
      <c r="TSV7"/>
      <c r="TSW7"/>
      <c r="TSX7"/>
      <c r="TSY7"/>
      <c r="TSZ7"/>
      <c r="TTA7"/>
      <c r="TTB7"/>
      <c r="TTC7"/>
      <c r="TTD7"/>
      <c r="TTE7"/>
      <c r="TTF7"/>
      <c r="TTG7"/>
      <c r="TTH7"/>
      <c r="TTI7"/>
      <c r="TTJ7"/>
      <c r="TTK7"/>
      <c r="TTL7"/>
      <c r="TTM7"/>
      <c r="TTN7"/>
      <c r="TTO7"/>
      <c r="TTP7"/>
      <c r="TTQ7"/>
      <c r="TTR7"/>
      <c r="TTS7"/>
      <c r="TTT7"/>
      <c r="TTU7"/>
      <c r="TTV7"/>
      <c r="TTW7"/>
      <c r="TTX7"/>
      <c r="TTY7"/>
      <c r="TTZ7"/>
      <c r="TUA7"/>
      <c r="TUB7"/>
      <c r="TUC7"/>
      <c r="TUD7"/>
      <c r="TUE7"/>
      <c r="TUF7"/>
      <c r="TUG7"/>
      <c r="TUH7"/>
      <c r="TUI7"/>
      <c r="TUJ7"/>
      <c r="TUK7"/>
      <c r="TUL7"/>
      <c r="TUM7"/>
      <c r="TUN7"/>
      <c r="TUO7"/>
      <c r="TUP7"/>
      <c r="TUQ7"/>
      <c r="TUR7"/>
      <c r="TUS7"/>
      <c r="TUT7"/>
      <c r="TUU7"/>
      <c r="TUV7"/>
      <c r="TUW7"/>
      <c r="TUX7"/>
      <c r="TUY7"/>
      <c r="TUZ7"/>
      <c r="TVA7"/>
      <c r="TVB7"/>
      <c r="TVC7"/>
      <c r="TVD7"/>
      <c r="TVE7"/>
      <c r="TVF7"/>
      <c r="TVG7"/>
      <c r="TVH7"/>
      <c r="TVI7"/>
      <c r="TVJ7"/>
      <c r="TVK7"/>
      <c r="TVL7"/>
      <c r="TVM7"/>
      <c r="TVN7"/>
      <c r="TVO7"/>
      <c r="TVP7"/>
      <c r="TVQ7"/>
      <c r="TVR7"/>
      <c r="TVS7"/>
      <c r="TVT7"/>
      <c r="TVU7"/>
      <c r="TVV7"/>
      <c r="TVW7"/>
      <c r="TVX7"/>
      <c r="TVY7"/>
      <c r="TVZ7"/>
      <c r="TWA7"/>
      <c r="TWB7"/>
      <c r="TWC7"/>
      <c r="TWD7"/>
      <c r="TWE7"/>
      <c r="TWF7"/>
      <c r="TWG7"/>
      <c r="TWH7"/>
      <c r="TWI7"/>
      <c r="TWJ7"/>
      <c r="TWK7"/>
      <c r="TWL7"/>
      <c r="TWM7"/>
      <c r="TWN7"/>
      <c r="TWO7"/>
      <c r="TWP7"/>
      <c r="TWQ7"/>
      <c r="TWR7"/>
      <c r="TWS7"/>
      <c r="TWT7"/>
      <c r="TWU7"/>
      <c r="TWV7"/>
      <c r="TWW7"/>
      <c r="TWX7"/>
      <c r="TWY7"/>
      <c r="TWZ7"/>
      <c r="TXA7"/>
      <c r="TXB7"/>
      <c r="TXC7"/>
      <c r="TXD7"/>
      <c r="TXE7"/>
      <c r="TXF7"/>
      <c r="TXG7"/>
      <c r="TXH7"/>
      <c r="TXI7"/>
      <c r="TXJ7"/>
      <c r="TXK7"/>
      <c r="TXL7"/>
      <c r="TXM7"/>
      <c r="TXN7"/>
      <c r="TXO7"/>
      <c r="TXP7"/>
      <c r="TXQ7"/>
      <c r="TXR7"/>
      <c r="TXS7"/>
      <c r="TXT7"/>
      <c r="TXU7"/>
      <c r="TXV7"/>
      <c r="TXW7"/>
      <c r="TXX7"/>
      <c r="TXY7"/>
      <c r="TXZ7"/>
      <c r="TYA7"/>
      <c r="TYB7"/>
      <c r="TYC7"/>
      <c r="TYD7"/>
      <c r="TYE7"/>
      <c r="TYF7"/>
      <c r="TYG7"/>
      <c r="TYH7"/>
      <c r="TYI7"/>
      <c r="TYJ7"/>
      <c r="TYK7"/>
      <c r="TYL7"/>
      <c r="TYM7"/>
      <c r="TYN7"/>
      <c r="TYO7"/>
      <c r="TYP7"/>
      <c r="TYQ7"/>
      <c r="TYR7"/>
      <c r="TYS7"/>
      <c r="TYT7"/>
      <c r="TYU7"/>
      <c r="TYV7"/>
      <c r="TYW7"/>
      <c r="TYX7"/>
      <c r="TYY7"/>
      <c r="TYZ7"/>
      <c r="TZA7"/>
      <c r="TZB7"/>
      <c r="TZC7"/>
      <c r="TZD7"/>
      <c r="TZE7"/>
      <c r="TZF7"/>
      <c r="TZG7"/>
      <c r="TZH7"/>
      <c r="TZI7"/>
      <c r="TZJ7"/>
      <c r="TZK7"/>
      <c r="TZL7"/>
      <c r="TZM7"/>
      <c r="TZN7"/>
      <c r="TZO7"/>
      <c r="TZP7"/>
      <c r="TZQ7"/>
      <c r="TZR7"/>
      <c r="TZS7"/>
      <c r="TZT7"/>
      <c r="TZU7"/>
      <c r="TZV7"/>
      <c r="TZW7"/>
      <c r="TZX7"/>
      <c r="TZY7"/>
      <c r="TZZ7"/>
      <c r="UAA7"/>
      <c r="UAB7"/>
      <c r="UAC7"/>
      <c r="UAD7"/>
      <c r="UAE7"/>
      <c r="UAF7"/>
      <c r="UAG7"/>
      <c r="UAH7"/>
      <c r="UAI7"/>
      <c r="UAJ7"/>
      <c r="UAK7"/>
      <c r="UAL7"/>
      <c r="UAM7"/>
      <c r="UAN7"/>
      <c r="UAO7"/>
      <c r="UAP7"/>
      <c r="UAQ7"/>
      <c r="UAR7"/>
      <c r="UAS7"/>
      <c r="UAT7"/>
      <c r="UAU7"/>
      <c r="UAV7"/>
      <c r="UAW7"/>
      <c r="UAX7"/>
      <c r="UAY7"/>
      <c r="UAZ7"/>
      <c r="UBA7"/>
      <c r="UBB7"/>
      <c r="UBC7"/>
      <c r="UBD7"/>
      <c r="UBE7"/>
      <c r="UBF7"/>
      <c r="UBG7"/>
      <c r="UBH7"/>
      <c r="UBI7"/>
      <c r="UBJ7"/>
      <c r="UBK7"/>
      <c r="UBL7"/>
      <c r="UBM7"/>
      <c r="UBN7"/>
      <c r="UBO7"/>
      <c r="UBP7"/>
      <c r="UBQ7"/>
      <c r="UBR7"/>
      <c r="UBS7"/>
      <c r="UBT7"/>
      <c r="UBU7"/>
      <c r="UBV7"/>
      <c r="UBW7"/>
      <c r="UBX7"/>
      <c r="UBY7"/>
      <c r="UBZ7"/>
      <c r="UCA7"/>
      <c r="UCB7"/>
      <c r="UCC7"/>
      <c r="UCD7"/>
      <c r="UCE7"/>
      <c r="UCF7"/>
      <c r="UCG7"/>
      <c r="UCH7"/>
      <c r="UCI7"/>
      <c r="UCJ7"/>
      <c r="UCK7"/>
      <c r="UCL7"/>
      <c r="UCM7"/>
      <c r="UCN7"/>
      <c r="UCO7"/>
      <c r="UCP7"/>
      <c r="UCQ7"/>
      <c r="UCR7"/>
      <c r="UCS7"/>
      <c r="UCT7"/>
      <c r="UCU7"/>
      <c r="UCV7"/>
      <c r="UCW7"/>
      <c r="UCX7"/>
      <c r="UCY7"/>
      <c r="UCZ7"/>
      <c r="UDA7"/>
      <c r="UDB7"/>
      <c r="UDC7"/>
      <c r="UDD7"/>
      <c r="UDE7"/>
      <c r="UDF7"/>
      <c r="UDG7"/>
      <c r="UDH7"/>
      <c r="UDI7"/>
      <c r="UDJ7"/>
      <c r="UDK7"/>
      <c r="UDL7"/>
      <c r="UDM7"/>
      <c r="UDN7"/>
      <c r="UDO7"/>
      <c r="UDP7"/>
      <c r="UDQ7"/>
      <c r="UDR7"/>
      <c r="UDS7"/>
      <c r="UDT7"/>
      <c r="UDU7"/>
      <c r="UDV7"/>
      <c r="UDW7"/>
      <c r="UDX7"/>
      <c r="UDY7"/>
      <c r="UDZ7"/>
      <c r="UEA7"/>
      <c r="UEB7"/>
      <c r="UEC7"/>
      <c r="UED7"/>
      <c r="UEE7"/>
      <c r="UEF7"/>
      <c r="UEG7"/>
      <c r="UEH7"/>
      <c r="UEI7"/>
      <c r="UEJ7"/>
      <c r="UEK7"/>
      <c r="UEL7"/>
      <c r="UEM7"/>
      <c r="UEN7"/>
      <c r="UEO7"/>
      <c r="UEP7"/>
      <c r="UEQ7"/>
      <c r="UER7"/>
      <c r="UES7"/>
      <c r="UET7"/>
      <c r="UEU7"/>
      <c r="UEV7"/>
      <c r="UEW7"/>
      <c r="UEX7"/>
      <c r="UEY7"/>
      <c r="UEZ7"/>
      <c r="UFA7"/>
      <c r="UFB7"/>
      <c r="UFC7"/>
      <c r="UFD7"/>
      <c r="UFE7"/>
      <c r="UFF7"/>
      <c r="UFG7"/>
      <c r="UFH7"/>
      <c r="UFI7"/>
      <c r="UFJ7"/>
      <c r="UFK7"/>
      <c r="UFL7"/>
      <c r="UFM7"/>
      <c r="UFN7"/>
      <c r="UFO7"/>
      <c r="UFP7"/>
      <c r="UFQ7"/>
      <c r="UFR7"/>
      <c r="UFS7"/>
      <c r="UFT7"/>
      <c r="UFU7"/>
      <c r="UFV7"/>
      <c r="UFW7"/>
      <c r="UFX7"/>
      <c r="UFY7"/>
      <c r="UFZ7"/>
      <c r="UGA7"/>
      <c r="UGB7"/>
      <c r="UGC7"/>
      <c r="UGD7"/>
      <c r="UGE7"/>
      <c r="UGF7"/>
      <c r="UGG7"/>
      <c r="UGH7"/>
      <c r="UGI7"/>
      <c r="UGJ7"/>
      <c r="UGK7"/>
      <c r="UGL7"/>
      <c r="UGM7"/>
      <c r="UGN7"/>
      <c r="UGO7"/>
      <c r="UGP7"/>
      <c r="UGQ7"/>
      <c r="UGR7"/>
      <c r="UGS7"/>
      <c r="UGT7"/>
      <c r="UGU7"/>
      <c r="UGV7"/>
      <c r="UGW7"/>
      <c r="UGX7"/>
      <c r="UGY7"/>
      <c r="UGZ7"/>
      <c r="UHA7"/>
      <c r="UHB7"/>
      <c r="UHC7"/>
      <c r="UHD7"/>
      <c r="UHE7"/>
      <c r="UHF7"/>
      <c r="UHG7"/>
      <c r="UHH7"/>
      <c r="UHI7"/>
      <c r="UHJ7"/>
      <c r="UHK7"/>
      <c r="UHL7"/>
      <c r="UHM7"/>
      <c r="UHN7"/>
      <c r="UHO7"/>
      <c r="UHP7"/>
      <c r="UHQ7"/>
      <c r="UHR7"/>
      <c r="UHS7"/>
      <c r="UHT7"/>
      <c r="UHU7"/>
      <c r="UHV7"/>
      <c r="UHW7"/>
      <c r="UHX7"/>
      <c r="UHY7"/>
      <c r="UHZ7"/>
      <c r="UIA7"/>
      <c r="UIB7"/>
      <c r="UIC7"/>
      <c r="UID7"/>
      <c r="UIE7"/>
      <c r="UIF7"/>
      <c r="UIG7"/>
      <c r="UIH7"/>
      <c r="UII7"/>
      <c r="UIJ7"/>
      <c r="UIK7"/>
      <c r="UIL7"/>
      <c r="UIM7"/>
      <c r="UIN7"/>
      <c r="UIO7"/>
      <c r="UIP7"/>
      <c r="UIQ7"/>
      <c r="UIR7"/>
      <c r="UIS7"/>
      <c r="UIT7"/>
      <c r="UIU7"/>
      <c r="UIV7"/>
      <c r="UIW7"/>
      <c r="UIX7"/>
      <c r="UIY7"/>
      <c r="UIZ7"/>
      <c r="UJA7"/>
      <c r="UJB7"/>
      <c r="UJC7"/>
      <c r="UJD7"/>
      <c r="UJE7"/>
      <c r="UJF7"/>
      <c r="UJG7"/>
      <c r="UJH7"/>
      <c r="UJI7"/>
      <c r="UJJ7"/>
      <c r="UJK7"/>
      <c r="UJL7"/>
      <c r="UJM7"/>
      <c r="UJN7"/>
      <c r="UJO7"/>
      <c r="UJP7"/>
      <c r="UJQ7"/>
      <c r="UJR7"/>
      <c r="UJS7"/>
      <c r="UJT7"/>
      <c r="UJU7"/>
      <c r="UJV7"/>
      <c r="UJW7"/>
      <c r="UJX7"/>
      <c r="UJY7"/>
      <c r="UJZ7"/>
      <c r="UKA7"/>
      <c r="UKB7"/>
      <c r="UKC7"/>
      <c r="UKD7"/>
      <c r="UKE7"/>
      <c r="UKF7"/>
      <c r="UKG7"/>
      <c r="UKH7"/>
      <c r="UKI7"/>
      <c r="UKJ7"/>
      <c r="UKK7"/>
      <c r="UKL7"/>
      <c r="UKM7"/>
      <c r="UKN7"/>
      <c r="UKO7"/>
      <c r="UKP7"/>
      <c r="UKQ7"/>
      <c r="UKR7"/>
      <c r="UKS7"/>
      <c r="UKT7"/>
      <c r="UKU7"/>
      <c r="UKV7"/>
      <c r="UKW7"/>
      <c r="UKX7"/>
      <c r="UKY7"/>
      <c r="UKZ7"/>
      <c r="ULA7"/>
      <c r="ULB7"/>
      <c r="ULC7"/>
      <c r="ULD7"/>
      <c r="ULE7"/>
      <c r="ULF7"/>
      <c r="ULG7"/>
      <c r="ULH7"/>
      <c r="ULI7"/>
      <c r="ULJ7"/>
      <c r="ULK7"/>
      <c r="ULL7"/>
      <c r="ULM7"/>
      <c r="ULN7"/>
      <c r="ULO7"/>
      <c r="ULP7"/>
      <c r="ULQ7"/>
      <c r="ULR7"/>
      <c r="ULS7"/>
      <c r="ULT7"/>
      <c r="ULU7"/>
      <c r="ULV7"/>
      <c r="ULW7"/>
      <c r="ULX7"/>
      <c r="ULY7"/>
      <c r="ULZ7"/>
      <c r="UMA7"/>
      <c r="UMB7"/>
      <c r="UMC7"/>
      <c r="UMD7"/>
      <c r="UME7"/>
      <c r="UMF7"/>
      <c r="UMG7"/>
      <c r="UMH7"/>
      <c r="UMI7"/>
      <c r="UMJ7"/>
      <c r="UMK7"/>
      <c r="UML7"/>
      <c r="UMM7"/>
      <c r="UMN7"/>
      <c r="UMO7"/>
      <c r="UMP7"/>
      <c r="UMQ7"/>
      <c r="UMR7"/>
      <c r="UMS7"/>
      <c r="UMT7"/>
      <c r="UMU7"/>
      <c r="UMV7"/>
      <c r="UMW7"/>
      <c r="UMX7"/>
      <c r="UMY7"/>
      <c r="UMZ7"/>
      <c r="UNA7"/>
      <c r="UNB7"/>
      <c r="UNC7"/>
      <c r="UND7"/>
      <c r="UNE7"/>
      <c r="UNF7"/>
      <c r="UNG7"/>
      <c r="UNH7"/>
      <c r="UNI7"/>
      <c r="UNJ7"/>
      <c r="UNK7"/>
      <c r="UNL7"/>
      <c r="UNM7"/>
      <c r="UNN7"/>
      <c r="UNO7"/>
      <c r="UNP7"/>
      <c r="UNQ7"/>
      <c r="UNR7"/>
      <c r="UNS7"/>
      <c r="UNT7"/>
      <c r="UNU7"/>
      <c r="UNV7"/>
      <c r="UNW7"/>
      <c r="UNX7"/>
      <c r="UNY7"/>
      <c r="UNZ7"/>
      <c r="UOA7"/>
      <c r="UOB7"/>
      <c r="UOC7"/>
      <c r="UOD7"/>
      <c r="UOE7"/>
      <c r="UOF7"/>
      <c r="UOG7"/>
      <c r="UOH7"/>
      <c r="UOI7"/>
      <c r="UOJ7"/>
      <c r="UOK7"/>
      <c r="UOL7"/>
      <c r="UOM7"/>
      <c r="UON7"/>
      <c r="UOO7"/>
      <c r="UOP7"/>
      <c r="UOQ7"/>
      <c r="UOR7"/>
      <c r="UOS7"/>
      <c r="UOT7"/>
      <c r="UOU7"/>
      <c r="UOV7"/>
      <c r="UOW7"/>
      <c r="UOX7"/>
      <c r="UOY7"/>
      <c r="UOZ7"/>
      <c r="UPA7"/>
      <c r="UPB7"/>
      <c r="UPC7"/>
      <c r="UPD7"/>
      <c r="UPE7"/>
      <c r="UPF7"/>
      <c r="UPG7"/>
      <c r="UPH7"/>
      <c r="UPI7"/>
      <c r="UPJ7"/>
      <c r="UPK7"/>
      <c r="UPL7"/>
      <c r="UPM7"/>
      <c r="UPN7"/>
      <c r="UPO7"/>
      <c r="UPP7"/>
      <c r="UPQ7"/>
      <c r="UPR7"/>
      <c r="UPS7"/>
      <c r="UPT7"/>
      <c r="UPU7"/>
      <c r="UPV7"/>
      <c r="UPW7"/>
      <c r="UPX7"/>
      <c r="UPY7"/>
      <c r="UPZ7"/>
      <c r="UQA7"/>
      <c r="UQB7"/>
      <c r="UQC7"/>
      <c r="UQD7"/>
      <c r="UQE7"/>
      <c r="UQF7"/>
      <c r="UQG7"/>
      <c r="UQH7"/>
      <c r="UQI7"/>
      <c r="UQJ7"/>
      <c r="UQK7"/>
      <c r="UQL7"/>
      <c r="UQM7"/>
      <c r="UQN7"/>
      <c r="UQO7"/>
      <c r="UQP7"/>
      <c r="UQQ7"/>
      <c r="UQR7"/>
      <c r="UQS7"/>
      <c r="UQT7"/>
      <c r="UQU7"/>
      <c r="UQV7"/>
      <c r="UQW7"/>
      <c r="UQX7"/>
      <c r="UQY7"/>
      <c r="UQZ7"/>
      <c r="URA7"/>
      <c r="URB7"/>
      <c r="URC7"/>
      <c r="URD7"/>
      <c r="URE7"/>
      <c r="URF7"/>
      <c r="URG7"/>
      <c r="URH7"/>
      <c r="URI7"/>
      <c r="URJ7"/>
      <c r="URK7"/>
      <c r="URL7"/>
      <c r="URM7"/>
      <c r="URN7"/>
      <c r="URO7"/>
      <c r="URP7"/>
      <c r="URQ7"/>
      <c r="URR7"/>
      <c r="URS7"/>
      <c r="URT7"/>
      <c r="URU7"/>
      <c r="URV7"/>
      <c r="URW7"/>
      <c r="URX7"/>
      <c r="URY7"/>
      <c r="URZ7"/>
      <c r="USA7"/>
      <c r="USB7"/>
      <c r="USC7"/>
      <c r="USD7"/>
      <c r="USE7"/>
      <c r="USF7"/>
      <c r="USG7"/>
      <c r="USH7"/>
      <c r="USI7"/>
      <c r="USJ7"/>
      <c r="USK7"/>
      <c r="USL7"/>
      <c r="USM7"/>
      <c r="USN7"/>
      <c r="USO7"/>
      <c r="USP7"/>
      <c r="USQ7"/>
      <c r="USR7"/>
      <c r="USS7"/>
      <c r="UST7"/>
      <c r="USU7"/>
      <c r="USV7"/>
      <c r="USW7"/>
      <c r="USX7"/>
      <c r="USY7"/>
      <c r="USZ7"/>
      <c r="UTA7"/>
      <c r="UTB7"/>
      <c r="UTC7"/>
      <c r="UTD7"/>
      <c r="UTE7"/>
      <c r="UTF7"/>
      <c r="UTG7"/>
      <c r="UTH7"/>
      <c r="UTI7"/>
      <c r="UTJ7"/>
      <c r="UTK7"/>
      <c r="UTL7"/>
      <c r="UTM7"/>
      <c r="UTN7"/>
      <c r="UTO7"/>
      <c r="UTP7"/>
      <c r="UTQ7"/>
      <c r="UTR7"/>
      <c r="UTS7"/>
      <c r="UTT7"/>
      <c r="UTU7"/>
      <c r="UTV7"/>
      <c r="UTW7"/>
      <c r="UTX7"/>
      <c r="UTY7"/>
      <c r="UTZ7"/>
      <c r="UUA7"/>
      <c r="UUB7"/>
      <c r="UUC7"/>
      <c r="UUD7"/>
      <c r="UUE7"/>
      <c r="UUF7"/>
      <c r="UUG7"/>
      <c r="UUH7"/>
      <c r="UUI7"/>
      <c r="UUJ7"/>
      <c r="UUK7"/>
      <c r="UUL7"/>
      <c r="UUM7"/>
      <c r="UUN7"/>
      <c r="UUO7"/>
      <c r="UUP7"/>
      <c r="UUQ7"/>
      <c r="UUR7"/>
      <c r="UUS7"/>
      <c r="UUT7"/>
      <c r="UUU7"/>
      <c r="UUV7"/>
      <c r="UUW7"/>
      <c r="UUX7"/>
      <c r="UUY7"/>
      <c r="UUZ7"/>
      <c r="UVA7"/>
      <c r="UVB7"/>
      <c r="UVC7"/>
      <c r="UVD7"/>
      <c r="UVE7"/>
      <c r="UVF7"/>
      <c r="UVG7"/>
      <c r="UVH7"/>
      <c r="UVI7"/>
      <c r="UVJ7"/>
      <c r="UVK7"/>
      <c r="UVL7"/>
      <c r="UVM7"/>
      <c r="UVN7"/>
      <c r="UVO7"/>
      <c r="UVP7"/>
      <c r="UVQ7"/>
      <c r="UVR7"/>
      <c r="UVS7"/>
      <c r="UVT7"/>
      <c r="UVU7"/>
      <c r="UVV7"/>
      <c r="UVW7"/>
      <c r="UVX7"/>
      <c r="UVY7"/>
      <c r="UVZ7"/>
      <c r="UWA7"/>
      <c r="UWB7"/>
      <c r="UWC7"/>
      <c r="UWD7"/>
      <c r="UWE7"/>
      <c r="UWF7"/>
      <c r="UWG7"/>
      <c r="UWH7"/>
      <c r="UWI7"/>
      <c r="UWJ7"/>
      <c r="UWK7"/>
      <c r="UWL7"/>
      <c r="UWM7"/>
      <c r="UWN7"/>
      <c r="UWO7"/>
      <c r="UWP7"/>
      <c r="UWQ7"/>
      <c r="UWR7"/>
      <c r="UWS7"/>
      <c r="UWT7"/>
      <c r="UWU7"/>
      <c r="UWV7"/>
      <c r="UWW7"/>
      <c r="UWX7"/>
      <c r="UWY7"/>
      <c r="UWZ7"/>
      <c r="UXA7"/>
      <c r="UXB7"/>
      <c r="UXC7"/>
      <c r="UXD7"/>
      <c r="UXE7"/>
      <c r="UXF7"/>
      <c r="UXG7"/>
      <c r="UXH7"/>
      <c r="UXI7"/>
      <c r="UXJ7"/>
      <c r="UXK7"/>
      <c r="UXL7"/>
      <c r="UXM7"/>
      <c r="UXN7"/>
      <c r="UXO7"/>
      <c r="UXP7"/>
      <c r="UXQ7"/>
      <c r="UXR7"/>
      <c r="UXS7"/>
      <c r="UXT7"/>
      <c r="UXU7"/>
      <c r="UXV7"/>
      <c r="UXW7"/>
      <c r="UXX7"/>
      <c r="UXY7"/>
      <c r="UXZ7"/>
      <c r="UYA7"/>
      <c r="UYB7"/>
      <c r="UYC7"/>
      <c r="UYD7"/>
      <c r="UYE7"/>
      <c r="UYF7"/>
      <c r="UYG7"/>
      <c r="UYH7"/>
      <c r="UYI7"/>
      <c r="UYJ7"/>
      <c r="UYK7"/>
      <c r="UYL7"/>
      <c r="UYM7"/>
      <c r="UYN7"/>
      <c r="UYO7"/>
      <c r="UYP7"/>
      <c r="UYQ7"/>
      <c r="UYR7"/>
      <c r="UYS7"/>
      <c r="UYT7"/>
      <c r="UYU7"/>
      <c r="UYV7"/>
      <c r="UYW7"/>
      <c r="UYX7"/>
      <c r="UYY7"/>
      <c r="UYZ7"/>
      <c r="UZA7"/>
      <c r="UZB7"/>
      <c r="UZC7"/>
      <c r="UZD7"/>
      <c r="UZE7"/>
      <c r="UZF7"/>
      <c r="UZG7"/>
      <c r="UZH7"/>
      <c r="UZI7"/>
      <c r="UZJ7"/>
      <c r="UZK7"/>
      <c r="UZL7"/>
      <c r="UZM7"/>
      <c r="UZN7"/>
      <c r="UZO7"/>
      <c r="UZP7"/>
      <c r="UZQ7"/>
      <c r="UZR7"/>
      <c r="UZS7"/>
      <c r="UZT7"/>
      <c r="UZU7"/>
      <c r="UZV7"/>
      <c r="UZW7"/>
      <c r="UZX7"/>
      <c r="UZY7"/>
      <c r="UZZ7"/>
      <c r="VAA7"/>
      <c r="VAB7"/>
      <c r="VAC7"/>
      <c r="VAD7"/>
      <c r="VAE7"/>
      <c r="VAF7"/>
      <c r="VAG7"/>
      <c r="VAH7"/>
      <c r="VAI7"/>
      <c r="VAJ7"/>
      <c r="VAK7"/>
      <c r="VAL7"/>
      <c r="VAM7"/>
      <c r="VAN7"/>
      <c r="VAO7"/>
      <c r="VAP7"/>
      <c r="VAQ7"/>
      <c r="VAR7"/>
      <c r="VAS7"/>
      <c r="VAT7"/>
      <c r="VAU7"/>
      <c r="VAV7"/>
      <c r="VAW7"/>
      <c r="VAX7"/>
      <c r="VAY7"/>
      <c r="VAZ7"/>
      <c r="VBA7"/>
      <c r="VBB7"/>
      <c r="VBC7"/>
      <c r="VBD7"/>
      <c r="VBE7"/>
      <c r="VBF7"/>
      <c r="VBG7"/>
      <c r="VBH7"/>
      <c r="VBI7"/>
      <c r="VBJ7"/>
      <c r="VBK7"/>
      <c r="VBL7"/>
      <c r="VBM7"/>
      <c r="VBN7"/>
      <c r="VBO7"/>
      <c r="VBP7"/>
      <c r="VBQ7"/>
      <c r="VBR7"/>
      <c r="VBS7"/>
      <c r="VBT7"/>
      <c r="VBU7"/>
      <c r="VBV7"/>
      <c r="VBW7"/>
      <c r="VBX7"/>
      <c r="VBY7"/>
      <c r="VBZ7"/>
      <c r="VCA7"/>
      <c r="VCB7"/>
      <c r="VCC7"/>
      <c r="VCD7"/>
      <c r="VCE7"/>
      <c r="VCF7"/>
      <c r="VCG7"/>
      <c r="VCH7"/>
      <c r="VCI7"/>
      <c r="VCJ7"/>
      <c r="VCK7"/>
      <c r="VCL7"/>
      <c r="VCM7"/>
      <c r="VCN7"/>
      <c r="VCO7"/>
      <c r="VCP7"/>
      <c r="VCQ7"/>
      <c r="VCR7"/>
      <c r="VCS7"/>
      <c r="VCT7"/>
      <c r="VCU7"/>
      <c r="VCV7"/>
      <c r="VCW7"/>
      <c r="VCX7"/>
      <c r="VCY7"/>
      <c r="VCZ7"/>
      <c r="VDA7"/>
      <c r="VDB7"/>
      <c r="VDC7"/>
      <c r="VDD7"/>
      <c r="VDE7"/>
      <c r="VDF7"/>
      <c r="VDG7"/>
      <c r="VDH7"/>
      <c r="VDI7"/>
      <c r="VDJ7"/>
      <c r="VDK7"/>
      <c r="VDL7"/>
      <c r="VDM7"/>
      <c r="VDN7"/>
      <c r="VDO7"/>
      <c r="VDP7"/>
      <c r="VDQ7"/>
      <c r="VDR7"/>
      <c r="VDS7"/>
      <c r="VDT7"/>
      <c r="VDU7"/>
      <c r="VDV7"/>
      <c r="VDW7"/>
      <c r="VDX7"/>
      <c r="VDY7"/>
      <c r="VDZ7"/>
      <c r="VEA7"/>
      <c r="VEB7"/>
      <c r="VEC7"/>
      <c r="VED7"/>
      <c r="VEE7"/>
      <c r="VEF7"/>
      <c r="VEG7"/>
      <c r="VEH7"/>
      <c r="VEI7"/>
      <c r="VEJ7"/>
      <c r="VEK7"/>
      <c r="VEL7"/>
      <c r="VEM7"/>
      <c r="VEN7"/>
      <c r="VEO7"/>
      <c r="VEP7"/>
      <c r="VEQ7"/>
      <c r="VER7"/>
      <c r="VES7"/>
      <c r="VET7"/>
      <c r="VEU7"/>
      <c r="VEV7"/>
      <c r="VEW7"/>
      <c r="VEX7"/>
      <c r="VEY7"/>
      <c r="VEZ7"/>
      <c r="VFA7"/>
      <c r="VFB7"/>
      <c r="VFC7"/>
      <c r="VFD7"/>
      <c r="VFE7"/>
      <c r="VFF7"/>
      <c r="VFG7"/>
      <c r="VFH7"/>
      <c r="VFI7"/>
      <c r="VFJ7"/>
      <c r="VFK7"/>
      <c r="VFL7"/>
      <c r="VFM7"/>
      <c r="VFN7"/>
      <c r="VFO7"/>
      <c r="VFP7"/>
      <c r="VFQ7"/>
      <c r="VFR7"/>
      <c r="VFS7"/>
      <c r="VFT7"/>
      <c r="VFU7"/>
      <c r="VFV7"/>
      <c r="VFW7"/>
      <c r="VFX7"/>
      <c r="VFY7"/>
      <c r="VFZ7"/>
      <c r="VGA7"/>
      <c r="VGB7"/>
      <c r="VGC7"/>
      <c r="VGD7"/>
      <c r="VGE7"/>
      <c r="VGF7"/>
      <c r="VGG7"/>
      <c r="VGH7"/>
      <c r="VGI7"/>
      <c r="VGJ7"/>
      <c r="VGK7"/>
      <c r="VGL7"/>
      <c r="VGM7"/>
      <c r="VGN7"/>
      <c r="VGO7"/>
      <c r="VGP7"/>
      <c r="VGQ7"/>
      <c r="VGR7"/>
      <c r="VGS7"/>
      <c r="VGT7"/>
      <c r="VGU7"/>
      <c r="VGV7"/>
      <c r="VGW7"/>
      <c r="VGX7"/>
      <c r="VGY7"/>
      <c r="VGZ7"/>
      <c r="VHA7"/>
      <c r="VHB7"/>
      <c r="VHC7"/>
      <c r="VHD7"/>
      <c r="VHE7"/>
      <c r="VHF7"/>
      <c r="VHG7"/>
      <c r="VHH7"/>
      <c r="VHI7"/>
      <c r="VHJ7"/>
      <c r="VHK7"/>
      <c r="VHL7"/>
      <c r="VHM7"/>
      <c r="VHN7"/>
      <c r="VHO7"/>
      <c r="VHP7"/>
      <c r="VHQ7"/>
      <c r="VHR7"/>
      <c r="VHS7"/>
      <c r="VHT7"/>
      <c r="VHU7"/>
      <c r="VHV7"/>
      <c r="VHW7"/>
      <c r="VHX7"/>
      <c r="VHY7"/>
      <c r="VHZ7"/>
      <c r="VIA7"/>
      <c r="VIB7"/>
      <c r="VIC7"/>
      <c r="VID7"/>
      <c r="VIE7"/>
      <c r="VIF7"/>
      <c r="VIG7"/>
      <c r="VIH7"/>
      <c r="VII7"/>
      <c r="VIJ7"/>
      <c r="VIK7"/>
      <c r="VIL7"/>
      <c r="VIM7"/>
      <c r="VIN7"/>
      <c r="VIO7"/>
      <c r="VIP7"/>
      <c r="VIQ7"/>
      <c r="VIR7"/>
      <c r="VIS7"/>
      <c r="VIT7"/>
      <c r="VIU7"/>
      <c r="VIV7"/>
      <c r="VIW7"/>
      <c r="VIX7"/>
      <c r="VIY7"/>
      <c r="VIZ7"/>
      <c r="VJA7"/>
      <c r="VJB7"/>
      <c r="VJC7"/>
      <c r="VJD7"/>
      <c r="VJE7"/>
      <c r="VJF7"/>
      <c r="VJG7"/>
      <c r="VJH7"/>
      <c r="VJI7"/>
      <c r="VJJ7"/>
      <c r="VJK7"/>
      <c r="VJL7"/>
      <c r="VJM7"/>
      <c r="VJN7"/>
      <c r="VJO7"/>
      <c r="VJP7"/>
      <c r="VJQ7"/>
      <c r="VJR7"/>
      <c r="VJS7"/>
      <c r="VJT7"/>
      <c r="VJU7"/>
      <c r="VJV7"/>
      <c r="VJW7"/>
      <c r="VJX7"/>
      <c r="VJY7"/>
      <c r="VJZ7"/>
      <c r="VKA7"/>
      <c r="VKB7"/>
      <c r="VKC7"/>
      <c r="VKD7"/>
      <c r="VKE7"/>
      <c r="VKF7"/>
      <c r="VKG7"/>
      <c r="VKH7"/>
      <c r="VKI7"/>
      <c r="VKJ7"/>
      <c r="VKK7"/>
      <c r="VKL7"/>
      <c r="VKM7"/>
      <c r="VKN7"/>
      <c r="VKO7"/>
      <c r="VKP7"/>
      <c r="VKQ7"/>
      <c r="VKR7"/>
      <c r="VKS7"/>
      <c r="VKT7"/>
      <c r="VKU7"/>
      <c r="VKV7"/>
      <c r="VKW7"/>
      <c r="VKX7"/>
      <c r="VKY7"/>
      <c r="VKZ7"/>
      <c r="VLA7"/>
      <c r="VLB7"/>
      <c r="VLC7"/>
      <c r="VLD7"/>
      <c r="VLE7"/>
      <c r="VLF7"/>
      <c r="VLG7"/>
      <c r="VLH7"/>
      <c r="VLI7"/>
      <c r="VLJ7"/>
      <c r="VLK7"/>
      <c r="VLL7"/>
      <c r="VLM7"/>
      <c r="VLN7"/>
      <c r="VLO7"/>
      <c r="VLP7"/>
      <c r="VLQ7"/>
      <c r="VLR7"/>
      <c r="VLS7"/>
      <c r="VLT7"/>
      <c r="VLU7"/>
      <c r="VLV7"/>
      <c r="VLW7"/>
      <c r="VLX7"/>
      <c r="VLY7"/>
      <c r="VLZ7"/>
      <c r="VMA7"/>
      <c r="VMB7"/>
      <c r="VMC7"/>
      <c r="VMD7"/>
      <c r="VME7"/>
      <c r="VMF7"/>
      <c r="VMG7"/>
      <c r="VMH7"/>
      <c r="VMI7"/>
      <c r="VMJ7"/>
      <c r="VMK7"/>
      <c r="VML7"/>
      <c r="VMM7"/>
      <c r="VMN7"/>
      <c r="VMO7"/>
      <c r="VMP7"/>
      <c r="VMQ7"/>
      <c r="VMR7"/>
      <c r="VMS7"/>
      <c r="VMT7"/>
      <c r="VMU7"/>
      <c r="VMV7"/>
      <c r="VMW7"/>
      <c r="VMX7"/>
      <c r="VMY7"/>
      <c r="VMZ7"/>
      <c r="VNA7"/>
      <c r="VNB7"/>
      <c r="VNC7"/>
      <c r="VND7"/>
      <c r="VNE7"/>
      <c r="VNF7"/>
      <c r="VNG7"/>
      <c r="VNH7"/>
      <c r="VNI7"/>
      <c r="VNJ7"/>
      <c r="VNK7"/>
      <c r="VNL7"/>
      <c r="VNM7"/>
      <c r="VNN7"/>
      <c r="VNO7"/>
      <c r="VNP7"/>
      <c r="VNQ7"/>
      <c r="VNR7"/>
      <c r="VNS7"/>
      <c r="VNT7"/>
      <c r="VNU7"/>
      <c r="VNV7"/>
      <c r="VNW7"/>
      <c r="VNX7"/>
      <c r="VNY7"/>
      <c r="VNZ7"/>
      <c r="VOA7"/>
      <c r="VOB7"/>
      <c r="VOC7"/>
      <c r="VOD7"/>
      <c r="VOE7"/>
      <c r="VOF7"/>
      <c r="VOG7"/>
      <c r="VOH7"/>
      <c r="VOI7"/>
      <c r="VOJ7"/>
      <c r="VOK7"/>
      <c r="VOL7"/>
      <c r="VOM7"/>
      <c r="VON7"/>
      <c r="VOO7"/>
      <c r="VOP7"/>
      <c r="VOQ7"/>
      <c r="VOR7"/>
      <c r="VOS7"/>
      <c r="VOT7"/>
      <c r="VOU7"/>
      <c r="VOV7"/>
      <c r="VOW7"/>
      <c r="VOX7"/>
      <c r="VOY7"/>
      <c r="VOZ7"/>
      <c r="VPA7"/>
      <c r="VPB7"/>
      <c r="VPC7"/>
      <c r="VPD7"/>
      <c r="VPE7"/>
      <c r="VPF7"/>
      <c r="VPG7"/>
      <c r="VPH7"/>
      <c r="VPI7"/>
      <c r="VPJ7"/>
      <c r="VPK7"/>
      <c r="VPL7"/>
      <c r="VPM7"/>
      <c r="VPN7"/>
      <c r="VPO7"/>
      <c r="VPP7"/>
      <c r="VPQ7"/>
      <c r="VPR7"/>
      <c r="VPS7"/>
      <c r="VPT7"/>
      <c r="VPU7"/>
      <c r="VPV7"/>
      <c r="VPW7"/>
      <c r="VPX7"/>
      <c r="VPY7"/>
      <c r="VPZ7"/>
      <c r="VQA7"/>
      <c r="VQB7"/>
      <c r="VQC7"/>
      <c r="VQD7"/>
      <c r="VQE7"/>
      <c r="VQF7"/>
      <c r="VQG7"/>
      <c r="VQH7"/>
      <c r="VQI7"/>
      <c r="VQJ7"/>
      <c r="VQK7"/>
      <c r="VQL7"/>
      <c r="VQM7"/>
      <c r="VQN7"/>
      <c r="VQO7"/>
      <c r="VQP7"/>
      <c r="VQQ7"/>
      <c r="VQR7"/>
      <c r="VQS7"/>
      <c r="VQT7"/>
      <c r="VQU7"/>
      <c r="VQV7"/>
      <c r="VQW7"/>
      <c r="VQX7"/>
      <c r="VQY7"/>
      <c r="VQZ7"/>
      <c r="VRA7"/>
      <c r="VRB7"/>
      <c r="VRC7"/>
      <c r="VRD7"/>
      <c r="VRE7"/>
      <c r="VRF7"/>
      <c r="VRG7"/>
      <c r="VRH7"/>
      <c r="VRI7"/>
      <c r="VRJ7"/>
      <c r="VRK7"/>
      <c r="VRL7"/>
      <c r="VRM7"/>
      <c r="VRN7"/>
      <c r="VRO7"/>
      <c r="VRP7"/>
      <c r="VRQ7"/>
      <c r="VRR7"/>
      <c r="VRS7"/>
      <c r="VRT7"/>
      <c r="VRU7"/>
      <c r="VRV7"/>
      <c r="VRW7"/>
      <c r="VRX7"/>
      <c r="VRY7"/>
      <c r="VRZ7"/>
      <c r="VSA7"/>
      <c r="VSB7"/>
      <c r="VSC7"/>
      <c r="VSD7"/>
      <c r="VSE7"/>
      <c r="VSF7"/>
      <c r="VSG7"/>
      <c r="VSH7"/>
      <c r="VSI7"/>
      <c r="VSJ7"/>
      <c r="VSK7"/>
      <c r="VSL7"/>
      <c r="VSM7"/>
      <c r="VSN7"/>
      <c r="VSO7"/>
      <c r="VSP7"/>
      <c r="VSQ7"/>
      <c r="VSR7"/>
      <c r="VSS7"/>
      <c r="VST7"/>
      <c r="VSU7"/>
      <c r="VSV7"/>
      <c r="VSW7"/>
      <c r="VSX7"/>
      <c r="VSY7"/>
      <c r="VSZ7"/>
      <c r="VTA7"/>
      <c r="VTB7"/>
      <c r="VTC7"/>
      <c r="VTD7"/>
      <c r="VTE7"/>
      <c r="VTF7"/>
      <c r="VTG7"/>
      <c r="VTH7"/>
      <c r="VTI7"/>
      <c r="VTJ7"/>
      <c r="VTK7"/>
      <c r="VTL7"/>
      <c r="VTM7"/>
      <c r="VTN7"/>
      <c r="VTO7"/>
      <c r="VTP7"/>
      <c r="VTQ7"/>
      <c r="VTR7"/>
      <c r="VTS7"/>
      <c r="VTT7"/>
      <c r="VTU7"/>
      <c r="VTV7"/>
      <c r="VTW7"/>
      <c r="VTX7"/>
      <c r="VTY7"/>
      <c r="VTZ7"/>
      <c r="VUA7"/>
      <c r="VUB7"/>
      <c r="VUC7"/>
      <c r="VUD7"/>
      <c r="VUE7"/>
      <c r="VUF7"/>
      <c r="VUG7"/>
      <c r="VUH7"/>
      <c r="VUI7"/>
      <c r="VUJ7"/>
      <c r="VUK7"/>
      <c r="VUL7"/>
      <c r="VUM7"/>
      <c r="VUN7"/>
      <c r="VUO7"/>
      <c r="VUP7"/>
      <c r="VUQ7"/>
      <c r="VUR7"/>
      <c r="VUS7"/>
      <c r="VUT7"/>
      <c r="VUU7"/>
      <c r="VUV7"/>
      <c r="VUW7"/>
      <c r="VUX7"/>
      <c r="VUY7"/>
      <c r="VUZ7"/>
      <c r="VVA7"/>
      <c r="VVB7"/>
      <c r="VVC7"/>
      <c r="VVD7"/>
      <c r="VVE7"/>
      <c r="VVF7"/>
      <c r="VVG7"/>
      <c r="VVH7"/>
      <c r="VVI7"/>
      <c r="VVJ7"/>
      <c r="VVK7"/>
      <c r="VVL7"/>
      <c r="VVM7"/>
      <c r="VVN7"/>
      <c r="VVO7"/>
      <c r="VVP7"/>
      <c r="VVQ7"/>
      <c r="VVR7"/>
      <c r="VVS7"/>
      <c r="VVT7"/>
      <c r="VVU7"/>
      <c r="VVV7"/>
      <c r="VVW7"/>
      <c r="VVX7"/>
      <c r="VVY7"/>
      <c r="VVZ7"/>
      <c r="VWA7"/>
      <c r="VWB7"/>
      <c r="VWC7"/>
      <c r="VWD7"/>
      <c r="VWE7"/>
      <c r="VWF7"/>
      <c r="VWG7"/>
      <c r="VWH7"/>
      <c r="VWI7"/>
      <c r="VWJ7"/>
      <c r="VWK7"/>
      <c r="VWL7"/>
      <c r="VWM7"/>
      <c r="VWN7"/>
      <c r="VWO7"/>
      <c r="VWP7"/>
      <c r="VWQ7"/>
      <c r="VWR7"/>
      <c r="VWS7"/>
      <c r="VWT7"/>
      <c r="VWU7"/>
      <c r="VWV7"/>
      <c r="VWW7"/>
      <c r="VWX7"/>
      <c r="VWY7"/>
      <c r="VWZ7"/>
      <c r="VXA7"/>
      <c r="VXB7"/>
      <c r="VXC7"/>
      <c r="VXD7"/>
      <c r="VXE7"/>
      <c r="VXF7"/>
      <c r="VXG7"/>
      <c r="VXH7"/>
      <c r="VXI7"/>
      <c r="VXJ7"/>
      <c r="VXK7"/>
      <c r="VXL7"/>
      <c r="VXM7"/>
      <c r="VXN7"/>
      <c r="VXO7"/>
      <c r="VXP7"/>
      <c r="VXQ7"/>
      <c r="VXR7"/>
      <c r="VXS7"/>
      <c r="VXT7"/>
      <c r="VXU7"/>
      <c r="VXV7"/>
      <c r="VXW7"/>
      <c r="VXX7"/>
      <c r="VXY7"/>
      <c r="VXZ7"/>
      <c r="VYA7"/>
      <c r="VYB7"/>
      <c r="VYC7"/>
      <c r="VYD7"/>
      <c r="VYE7"/>
      <c r="VYF7"/>
      <c r="VYG7"/>
      <c r="VYH7"/>
      <c r="VYI7"/>
      <c r="VYJ7"/>
      <c r="VYK7"/>
      <c r="VYL7"/>
      <c r="VYM7"/>
      <c r="VYN7"/>
      <c r="VYO7"/>
      <c r="VYP7"/>
      <c r="VYQ7"/>
      <c r="VYR7"/>
      <c r="VYS7"/>
      <c r="VYT7"/>
      <c r="VYU7"/>
      <c r="VYV7"/>
      <c r="VYW7"/>
      <c r="VYX7"/>
      <c r="VYY7"/>
      <c r="VYZ7"/>
      <c r="VZA7"/>
      <c r="VZB7"/>
      <c r="VZC7"/>
      <c r="VZD7"/>
      <c r="VZE7"/>
      <c r="VZF7"/>
      <c r="VZG7"/>
      <c r="VZH7"/>
      <c r="VZI7"/>
      <c r="VZJ7"/>
      <c r="VZK7"/>
      <c r="VZL7"/>
      <c r="VZM7"/>
      <c r="VZN7"/>
      <c r="VZO7"/>
      <c r="VZP7"/>
      <c r="VZQ7"/>
      <c r="VZR7"/>
      <c r="VZS7"/>
      <c r="VZT7"/>
      <c r="VZU7"/>
      <c r="VZV7"/>
      <c r="VZW7"/>
      <c r="VZX7"/>
      <c r="VZY7"/>
      <c r="VZZ7"/>
      <c r="WAA7"/>
      <c r="WAB7"/>
      <c r="WAC7"/>
      <c r="WAD7"/>
      <c r="WAE7"/>
      <c r="WAF7"/>
      <c r="WAG7"/>
      <c r="WAH7"/>
      <c r="WAI7"/>
      <c r="WAJ7"/>
      <c r="WAK7"/>
      <c r="WAL7"/>
      <c r="WAM7"/>
      <c r="WAN7"/>
      <c r="WAO7"/>
      <c r="WAP7"/>
      <c r="WAQ7"/>
      <c r="WAR7"/>
      <c r="WAS7"/>
      <c r="WAT7"/>
      <c r="WAU7"/>
      <c r="WAV7"/>
      <c r="WAW7"/>
      <c r="WAX7"/>
      <c r="WAY7"/>
      <c r="WAZ7"/>
      <c r="WBA7"/>
      <c r="WBB7"/>
      <c r="WBC7"/>
      <c r="WBD7"/>
      <c r="WBE7"/>
      <c r="WBF7"/>
      <c r="WBG7"/>
      <c r="WBH7"/>
      <c r="WBI7"/>
      <c r="WBJ7"/>
      <c r="WBK7"/>
      <c r="WBL7"/>
      <c r="WBM7"/>
      <c r="WBN7"/>
      <c r="WBO7"/>
      <c r="WBP7"/>
      <c r="WBQ7"/>
      <c r="WBR7"/>
      <c r="WBS7"/>
      <c r="WBT7"/>
      <c r="WBU7"/>
      <c r="WBV7"/>
      <c r="WBW7"/>
      <c r="WBX7"/>
      <c r="WBY7"/>
      <c r="WBZ7"/>
      <c r="WCA7"/>
      <c r="WCB7"/>
      <c r="WCC7"/>
      <c r="WCD7"/>
      <c r="WCE7"/>
      <c r="WCF7"/>
      <c r="WCG7"/>
      <c r="WCH7"/>
      <c r="WCI7"/>
      <c r="WCJ7"/>
      <c r="WCK7"/>
      <c r="WCL7"/>
      <c r="WCM7"/>
      <c r="WCN7"/>
      <c r="WCO7"/>
      <c r="WCP7"/>
      <c r="WCQ7"/>
      <c r="WCR7"/>
      <c r="WCS7"/>
      <c r="WCT7"/>
      <c r="WCU7"/>
      <c r="WCV7"/>
      <c r="WCW7"/>
      <c r="WCX7"/>
      <c r="WCY7"/>
      <c r="WCZ7"/>
      <c r="WDA7"/>
      <c r="WDB7"/>
      <c r="WDC7"/>
      <c r="WDD7"/>
      <c r="WDE7"/>
      <c r="WDF7"/>
      <c r="WDG7"/>
      <c r="WDH7"/>
      <c r="WDI7"/>
      <c r="WDJ7"/>
      <c r="WDK7"/>
      <c r="WDL7"/>
      <c r="WDM7"/>
      <c r="WDN7"/>
      <c r="WDO7"/>
      <c r="WDP7"/>
      <c r="WDQ7"/>
      <c r="WDR7"/>
      <c r="WDS7"/>
      <c r="WDT7"/>
      <c r="WDU7"/>
      <c r="WDV7"/>
      <c r="WDW7"/>
      <c r="WDX7"/>
      <c r="WDY7"/>
      <c r="WDZ7"/>
      <c r="WEA7"/>
      <c r="WEB7"/>
      <c r="WEC7"/>
      <c r="WED7"/>
      <c r="WEE7"/>
      <c r="WEF7"/>
      <c r="WEG7"/>
      <c r="WEH7"/>
      <c r="WEI7"/>
      <c r="WEJ7"/>
      <c r="WEK7"/>
      <c r="WEL7"/>
      <c r="WEM7"/>
      <c r="WEN7"/>
      <c r="WEO7"/>
      <c r="WEP7"/>
      <c r="WEQ7"/>
      <c r="WER7"/>
      <c r="WES7"/>
      <c r="WET7"/>
      <c r="WEU7"/>
      <c r="WEV7"/>
      <c r="WEW7"/>
      <c r="WEX7"/>
      <c r="WEY7"/>
      <c r="WEZ7"/>
      <c r="WFA7"/>
      <c r="WFB7"/>
      <c r="WFC7"/>
      <c r="WFD7"/>
      <c r="WFE7"/>
      <c r="WFF7"/>
      <c r="WFG7"/>
      <c r="WFH7"/>
      <c r="WFI7"/>
      <c r="WFJ7"/>
      <c r="WFK7"/>
      <c r="WFL7"/>
      <c r="WFM7"/>
      <c r="WFN7"/>
      <c r="WFO7"/>
      <c r="WFP7"/>
      <c r="WFQ7"/>
      <c r="WFR7"/>
      <c r="WFS7"/>
      <c r="WFT7"/>
      <c r="WFU7"/>
      <c r="WFV7"/>
      <c r="WFW7"/>
      <c r="WFX7"/>
      <c r="WFY7"/>
      <c r="WFZ7"/>
      <c r="WGA7"/>
      <c r="WGB7"/>
      <c r="WGC7"/>
      <c r="WGD7"/>
      <c r="WGE7"/>
      <c r="WGF7"/>
      <c r="WGG7"/>
      <c r="WGH7"/>
      <c r="WGI7"/>
      <c r="WGJ7"/>
      <c r="WGK7"/>
      <c r="WGL7"/>
      <c r="WGM7"/>
      <c r="WGN7"/>
      <c r="WGO7"/>
      <c r="WGP7"/>
      <c r="WGQ7"/>
      <c r="WGR7"/>
      <c r="WGS7"/>
      <c r="WGT7"/>
      <c r="WGU7"/>
      <c r="WGV7"/>
      <c r="WGW7"/>
      <c r="WGX7"/>
      <c r="WGY7"/>
      <c r="WGZ7"/>
      <c r="WHA7"/>
      <c r="WHB7"/>
      <c r="WHC7"/>
      <c r="WHD7"/>
      <c r="WHE7"/>
      <c r="WHF7"/>
      <c r="WHG7"/>
      <c r="WHH7"/>
      <c r="WHI7"/>
      <c r="WHJ7"/>
      <c r="WHK7"/>
      <c r="WHL7"/>
      <c r="WHM7"/>
      <c r="WHN7"/>
      <c r="WHO7"/>
      <c r="WHP7"/>
      <c r="WHQ7"/>
      <c r="WHR7"/>
      <c r="WHS7"/>
      <c r="WHT7"/>
      <c r="WHU7"/>
      <c r="WHV7"/>
      <c r="WHW7"/>
      <c r="WHX7"/>
      <c r="WHY7"/>
      <c r="WHZ7"/>
      <c r="WIA7"/>
      <c r="WIB7"/>
      <c r="WIC7"/>
      <c r="WID7"/>
      <c r="WIE7"/>
      <c r="WIF7"/>
      <c r="WIG7"/>
      <c r="WIH7"/>
      <c r="WII7"/>
      <c r="WIJ7"/>
      <c r="WIK7"/>
      <c r="WIL7"/>
      <c r="WIM7"/>
      <c r="WIN7"/>
      <c r="WIO7"/>
      <c r="WIP7"/>
      <c r="WIQ7"/>
      <c r="WIR7"/>
      <c r="WIS7"/>
      <c r="WIT7"/>
      <c r="WIU7"/>
      <c r="WIV7"/>
      <c r="WIW7"/>
      <c r="WIX7"/>
      <c r="WIY7"/>
      <c r="WIZ7"/>
      <c r="WJA7"/>
      <c r="WJB7"/>
      <c r="WJC7"/>
      <c r="WJD7"/>
      <c r="WJE7"/>
      <c r="WJF7"/>
      <c r="WJG7"/>
      <c r="WJH7"/>
      <c r="WJI7"/>
      <c r="WJJ7"/>
      <c r="WJK7"/>
      <c r="WJL7"/>
      <c r="WJM7"/>
      <c r="WJN7"/>
      <c r="WJO7"/>
      <c r="WJP7"/>
      <c r="WJQ7"/>
      <c r="WJR7"/>
      <c r="WJS7"/>
      <c r="WJT7"/>
      <c r="WJU7"/>
      <c r="WJV7"/>
      <c r="WJW7"/>
      <c r="WJX7"/>
      <c r="WJY7"/>
      <c r="WJZ7"/>
      <c r="WKA7"/>
      <c r="WKB7"/>
      <c r="WKC7"/>
      <c r="WKD7"/>
      <c r="WKE7"/>
      <c r="WKF7"/>
      <c r="WKG7"/>
      <c r="WKH7"/>
      <c r="WKI7"/>
      <c r="WKJ7"/>
      <c r="WKK7"/>
      <c r="WKL7"/>
      <c r="WKM7"/>
      <c r="WKN7"/>
      <c r="WKO7"/>
      <c r="WKP7"/>
      <c r="WKQ7"/>
      <c r="WKR7"/>
      <c r="WKS7"/>
      <c r="WKT7"/>
      <c r="WKU7"/>
      <c r="WKV7"/>
      <c r="WKW7"/>
      <c r="WKX7"/>
      <c r="WKY7"/>
      <c r="WKZ7"/>
      <c r="WLA7"/>
      <c r="WLB7"/>
      <c r="WLC7"/>
      <c r="WLD7"/>
      <c r="WLE7"/>
      <c r="WLF7"/>
      <c r="WLG7"/>
      <c r="WLH7"/>
      <c r="WLI7"/>
      <c r="WLJ7"/>
      <c r="WLK7"/>
      <c r="WLL7"/>
      <c r="WLM7"/>
      <c r="WLN7"/>
      <c r="WLO7"/>
      <c r="WLP7"/>
      <c r="WLQ7"/>
      <c r="WLR7"/>
      <c r="WLS7"/>
      <c r="WLT7"/>
      <c r="WLU7"/>
      <c r="WLV7"/>
      <c r="WLW7"/>
      <c r="WLX7"/>
      <c r="WLY7"/>
      <c r="WLZ7"/>
      <c r="WMA7"/>
      <c r="WMB7"/>
      <c r="WMC7"/>
      <c r="WMD7"/>
      <c r="WME7"/>
      <c r="WMF7"/>
      <c r="WMG7"/>
      <c r="WMH7"/>
      <c r="WMI7"/>
      <c r="WMJ7"/>
      <c r="WMK7"/>
      <c r="WML7"/>
      <c r="WMM7"/>
      <c r="WMN7"/>
      <c r="WMO7"/>
      <c r="WMP7"/>
      <c r="WMQ7"/>
      <c r="WMR7"/>
      <c r="WMS7"/>
      <c r="WMT7"/>
      <c r="WMU7"/>
      <c r="WMV7"/>
      <c r="WMW7"/>
      <c r="WMX7"/>
      <c r="WMY7"/>
      <c r="WMZ7"/>
      <c r="WNA7"/>
      <c r="WNB7"/>
      <c r="WNC7"/>
      <c r="WND7"/>
      <c r="WNE7"/>
      <c r="WNF7"/>
      <c r="WNG7"/>
      <c r="WNH7"/>
      <c r="WNI7"/>
      <c r="WNJ7"/>
      <c r="WNK7"/>
      <c r="WNL7"/>
      <c r="WNM7"/>
      <c r="WNN7"/>
      <c r="WNO7"/>
      <c r="WNP7"/>
      <c r="WNQ7"/>
      <c r="WNR7"/>
      <c r="WNS7"/>
      <c r="WNT7"/>
      <c r="WNU7"/>
      <c r="WNV7"/>
      <c r="WNW7"/>
      <c r="WNX7"/>
      <c r="WNY7"/>
      <c r="WNZ7"/>
      <c r="WOA7"/>
      <c r="WOB7"/>
      <c r="WOC7"/>
      <c r="WOD7"/>
      <c r="WOE7"/>
      <c r="WOF7"/>
      <c r="WOG7"/>
      <c r="WOH7"/>
      <c r="WOI7"/>
      <c r="WOJ7"/>
      <c r="WOK7"/>
      <c r="WOL7"/>
      <c r="WOM7"/>
      <c r="WON7"/>
      <c r="WOO7"/>
      <c r="WOP7"/>
      <c r="WOQ7"/>
      <c r="WOR7"/>
      <c r="WOS7"/>
      <c r="WOT7"/>
      <c r="WOU7"/>
      <c r="WOV7"/>
      <c r="WOW7"/>
      <c r="WOX7"/>
      <c r="WOY7"/>
      <c r="WOZ7"/>
      <c r="WPA7"/>
      <c r="WPB7"/>
      <c r="WPC7"/>
      <c r="WPD7"/>
      <c r="WPE7"/>
      <c r="WPF7"/>
      <c r="WPG7"/>
      <c r="WPH7"/>
      <c r="WPI7"/>
      <c r="WPJ7"/>
      <c r="WPK7"/>
      <c r="WPL7"/>
      <c r="WPM7"/>
      <c r="WPN7"/>
      <c r="WPO7"/>
      <c r="WPP7"/>
      <c r="WPQ7"/>
      <c r="WPR7"/>
      <c r="WPS7"/>
      <c r="WPT7"/>
      <c r="WPU7"/>
      <c r="WPV7"/>
      <c r="WPW7"/>
      <c r="WPX7"/>
      <c r="WPY7"/>
      <c r="WPZ7"/>
      <c r="WQA7"/>
      <c r="WQB7"/>
      <c r="WQC7"/>
      <c r="WQD7"/>
      <c r="WQE7"/>
      <c r="WQF7"/>
      <c r="WQG7"/>
      <c r="WQH7"/>
      <c r="WQI7"/>
      <c r="WQJ7"/>
      <c r="WQK7"/>
      <c r="WQL7"/>
      <c r="WQM7"/>
      <c r="WQN7"/>
      <c r="WQO7"/>
      <c r="WQP7"/>
      <c r="WQQ7"/>
      <c r="WQR7"/>
      <c r="WQS7"/>
      <c r="WQT7"/>
      <c r="WQU7"/>
      <c r="WQV7"/>
      <c r="WQW7"/>
      <c r="WQX7"/>
      <c r="WQY7"/>
      <c r="WQZ7"/>
      <c r="WRA7"/>
      <c r="WRB7"/>
      <c r="WRC7"/>
      <c r="WRD7"/>
      <c r="WRE7"/>
      <c r="WRF7"/>
      <c r="WRG7"/>
      <c r="WRH7"/>
      <c r="WRI7"/>
      <c r="WRJ7"/>
      <c r="WRK7"/>
      <c r="WRL7"/>
      <c r="WRM7"/>
      <c r="WRN7"/>
      <c r="WRO7"/>
      <c r="WRP7"/>
      <c r="WRQ7"/>
      <c r="WRR7"/>
      <c r="WRS7"/>
      <c r="WRT7"/>
      <c r="WRU7"/>
      <c r="WRV7"/>
      <c r="WRW7"/>
      <c r="WRX7"/>
      <c r="WRY7"/>
      <c r="WRZ7"/>
      <c r="WSA7"/>
      <c r="WSB7"/>
      <c r="WSC7"/>
      <c r="WSD7"/>
      <c r="WSE7"/>
      <c r="WSF7"/>
      <c r="WSG7"/>
      <c r="WSH7"/>
      <c r="WSI7"/>
      <c r="WSJ7"/>
      <c r="WSK7"/>
      <c r="WSL7"/>
      <c r="WSM7"/>
      <c r="WSN7"/>
      <c r="WSO7"/>
      <c r="WSP7"/>
      <c r="WSQ7"/>
      <c r="WSR7"/>
      <c r="WSS7"/>
      <c r="WST7"/>
      <c r="WSU7"/>
      <c r="WSV7"/>
      <c r="WSW7"/>
      <c r="WSX7"/>
      <c r="WSY7"/>
      <c r="WSZ7"/>
      <c r="WTA7"/>
      <c r="WTB7"/>
      <c r="WTC7"/>
      <c r="WTD7"/>
      <c r="WTE7"/>
      <c r="WTF7"/>
      <c r="WTG7"/>
      <c r="WTH7"/>
      <c r="WTI7"/>
      <c r="WTJ7"/>
      <c r="WTK7"/>
      <c r="WTL7"/>
      <c r="WTM7"/>
      <c r="WTN7"/>
      <c r="WTO7"/>
      <c r="WTP7"/>
      <c r="WTQ7"/>
      <c r="WTR7"/>
      <c r="WTS7"/>
      <c r="WTT7"/>
      <c r="WTU7"/>
      <c r="WTV7"/>
      <c r="WTW7"/>
      <c r="WTX7"/>
      <c r="WTY7"/>
      <c r="WTZ7"/>
      <c r="WUA7"/>
      <c r="WUB7"/>
      <c r="WUC7"/>
      <c r="WUD7"/>
      <c r="WUE7"/>
      <c r="WUF7"/>
      <c r="WUG7"/>
      <c r="WUH7"/>
      <c r="WUI7"/>
      <c r="WUJ7"/>
      <c r="WUK7"/>
      <c r="WUL7"/>
      <c r="WUM7"/>
      <c r="WUN7"/>
      <c r="WUO7"/>
      <c r="WUP7"/>
      <c r="WUQ7"/>
      <c r="WUR7"/>
      <c r="WUS7"/>
      <c r="WUT7"/>
      <c r="WUU7"/>
      <c r="WUV7"/>
      <c r="WUW7"/>
      <c r="WUX7"/>
      <c r="WUY7"/>
      <c r="WUZ7"/>
      <c r="WVA7"/>
      <c r="WVB7"/>
      <c r="WVC7"/>
      <c r="WVD7"/>
      <c r="WVE7"/>
      <c r="WVF7"/>
      <c r="WVG7"/>
      <c r="WVH7"/>
      <c r="WVI7"/>
      <c r="WVJ7"/>
      <c r="WVK7"/>
      <c r="WVL7"/>
      <c r="WVM7"/>
      <c r="WVN7"/>
      <c r="WVO7"/>
      <c r="WVP7"/>
      <c r="WVQ7"/>
      <c r="WVR7"/>
      <c r="WVS7"/>
      <c r="WVT7"/>
      <c r="WVU7"/>
      <c r="WVV7"/>
      <c r="WVW7"/>
      <c r="WVX7"/>
      <c r="WVY7"/>
      <c r="WVZ7"/>
      <c r="WWA7"/>
      <c r="WWB7"/>
      <c r="WWC7"/>
      <c r="WWD7"/>
      <c r="WWE7"/>
      <c r="WWF7"/>
      <c r="WWG7"/>
      <c r="WWH7"/>
      <c r="WWI7"/>
      <c r="WWJ7"/>
      <c r="WWK7"/>
      <c r="WWL7"/>
      <c r="WWM7"/>
      <c r="WWN7"/>
      <c r="WWO7"/>
      <c r="WWP7"/>
      <c r="WWQ7"/>
      <c r="WWR7"/>
      <c r="WWS7"/>
      <c r="WWT7"/>
      <c r="WWU7"/>
      <c r="WWV7"/>
      <c r="WWW7"/>
      <c r="WWX7"/>
      <c r="WWY7"/>
      <c r="WWZ7"/>
      <c r="WXA7"/>
      <c r="WXB7"/>
      <c r="WXC7"/>
      <c r="WXD7"/>
      <c r="WXE7"/>
      <c r="WXF7"/>
      <c r="WXG7"/>
      <c r="WXH7"/>
      <c r="WXI7"/>
      <c r="WXJ7"/>
      <c r="WXK7"/>
      <c r="WXL7"/>
      <c r="WXM7"/>
      <c r="WXN7"/>
      <c r="WXO7"/>
      <c r="WXP7"/>
      <c r="WXQ7"/>
      <c r="WXR7"/>
      <c r="WXS7"/>
      <c r="WXT7"/>
      <c r="WXU7"/>
      <c r="WXV7"/>
      <c r="WXW7"/>
      <c r="WXX7"/>
      <c r="WXY7"/>
      <c r="WXZ7"/>
      <c r="WYA7"/>
      <c r="WYB7"/>
      <c r="WYC7"/>
      <c r="WYD7"/>
      <c r="WYE7"/>
      <c r="WYF7"/>
      <c r="WYG7"/>
      <c r="WYH7"/>
      <c r="WYI7"/>
      <c r="WYJ7"/>
      <c r="WYK7"/>
      <c r="WYL7"/>
      <c r="WYM7"/>
      <c r="WYN7"/>
      <c r="WYO7"/>
      <c r="WYP7"/>
      <c r="WYQ7"/>
      <c r="WYR7"/>
      <c r="WYS7"/>
      <c r="WYT7"/>
      <c r="WYU7"/>
      <c r="WYV7"/>
      <c r="WYW7"/>
      <c r="WYX7"/>
      <c r="WYY7"/>
      <c r="WYZ7"/>
      <c r="WZA7"/>
      <c r="WZB7"/>
      <c r="WZC7"/>
      <c r="WZD7"/>
      <c r="WZE7"/>
      <c r="WZF7"/>
      <c r="WZG7"/>
      <c r="WZH7"/>
      <c r="WZI7"/>
      <c r="WZJ7"/>
      <c r="WZK7"/>
      <c r="WZL7"/>
      <c r="WZM7"/>
      <c r="WZN7"/>
      <c r="WZO7"/>
      <c r="WZP7"/>
      <c r="WZQ7"/>
      <c r="WZR7"/>
      <c r="WZS7"/>
      <c r="WZT7"/>
      <c r="WZU7"/>
      <c r="WZV7"/>
      <c r="WZW7"/>
      <c r="WZX7"/>
      <c r="WZY7"/>
      <c r="WZZ7"/>
      <c r="XAA7"/>
      <c r="XAB7"/>
      <c r="XAC7"/>
      <c r="XAD7"/>
      <c r="XAE7"/>
      <c r="XAF7"/>
      <c r="XAG7"/>
      <c r="XAH7"/>
      <c r="XAI7"/>
      <c r="XAJ7"/>
      <c r="XAK7"/>
      <c r="XAL7"/>
      <c r="XAM7"/>
      <c r="XAN7"/>
      <c r="XAO7"/>
      <c r="XAP7"/>
      <c r="XAQ7"/>
      <c r="XAR7"/>
      <c r="XAS7"/>
      <c r="XAT7"/>
      <c r="XAU7"/>
      <c r="XAV7"/>
      <c r="XAW7"/>
      <c r="XAX7"/>
      <c r="XAY7"/>
      <c r="XAZ7"/>
      <c r="XBA7"/>
      <c r="XBB7"/>
      <c r="XBC7"/>
      <c r="XBD7"/>
      <c r="XBE7"/>
      <c r="XBF7"/>
      <c r="XBG7"/>
      <c r="XBH7"/>
      <c r="XBI7"/>
      <c r="XBJ7"/>
      <c r="XBK7"/>
      <c r="XBL7"/>
      <c r="XBM7"/>
      <c r="XBN7"/>
      <c r="XBO7"/>
      <c r="XBP7"/>
      <c r="XBQ7"/>
      <c r="XBR7"/>
      <c r="XBS7"/>
      <c r="XBT7"/>
      <c r="XBU7"/>
      <c r="XBV7"/>
      <c r="XBW7"/>
      <c r="XBX7"/>
      <c r="XBY7"/>
      <c r="XBZ7"/>
      <c r="XCA7"/>
      <c r="XCB7"/>
      <c r="XCC7"/>
      <c r="XCD7"/>
      <c r="XCE7"/>
      <c r="XCF7"/>
      <c r="XCG7"/>
      <c r="XCH7"/>
      <c r="XCI7"/>
      <c r="XCJ7"/>
      <c r="XCK7"/>
      <c r="XCL7"/>
      <c r="XCM7"/>
      <c r="XCN7"/>
      <c r="XCO7"/>
      <c r="XCP7"/>
      <c r="XCQ7"/>
      <c r="XCR7"/>
      <c r="XCS7"/>
      <c r="XCT7"/>
      <c r="XCU7"/>
      <c r="XCV7"/>
      <c r="XCW7"/>
      <c r="XCX7"/>
      <c r="XCY7"/>
      <c r="XCZ7"/>
      <c r="XDA7"/>
      <c r="XDB7"/>
      <c r="XDC7"/>
      <c r="XDD7"/>
      <c r="XDE7"/>
      <c r="XDF7"/>
      <c r="XDG7"/>
      <c r="XDH7"/>
      <c r="XDI7"/>
      <c r="XDJ7"/>
      <c r="XDK7"/>
      <c r="XDL7"/>
      <c r="XDM7"/>
      <c r="XDN7"/>
      <c r="XDO7"/>
      <c r="XDP7"/>
      <c r="XDQ7"/>
      <c r="XDR7"/>
      <c r="XDS7"/>
      <c r="XDT7"/>
      <c r="XDU7"/>
      <c r="XDV7"/>
      <c r="XDW7"/>
      <c r="XDX7"/>
      <c r="XDY7"/>
      <c r="XDZ7"/>
      <c r="XEA7"/>
      <c r="XEB7"/>
      <c r="XEC7"/>
      <c r="XED7"/>
      <c r="XEE7"/>
      <c r="XEF7"/>
      <c r="XEG7"/>
      <c r="XEH7"/>
      <c r="XEI7"/>
      <c r="XEJ7"/>
      <c r="XEK7"/>
      <c r="XEL7"/>
      <c r="XEM7"/>
      <c r="XEN7"/>
      <c r="XEO7"/>
      <c r="XEP7"/>
      <c r="XEQ7"/>
      <c r="XER7"/>
      <c r="XES7"/>
      <c r="XET7"/>
      <c r="XEU7"/>
      <c r="XEV7"/>
      <c r="XEW7"/>
      <c r="XEX7"/>
      <c r="XEY7"/>
      <c r="XEZ7"/>
      <c r="XFA7"/>
      <c r="XFB7"/>
      <c r="XFC7"/>
    </row>
    <row r="8" spans="2:16383" s="89" customFormat="1" ht="37.5" customHeight="1" x14ac:dyDescent="0.25">
      <c r="B8" s="90" t="s">
        <v>567</v>
      </c>
      <c r="C8" s="70"/>
      <c r="D8" s="70"/>
      <c r="E8" s="70"/>
      <c r="F8" s="70"/>
      <c r="G8" s="70"/>
      <c r="H8" s="70"/>
      <c r="I8" s="70"/>
      <c r="J8" s="70"/>
      <c r="K8" s="70"/>
      <c r="L8" s="70"/>
      <c r="M8" s="70"/>
      <c r="N8" s="70"/>
      <c r="O8" s="70"/>
      <c r="P8" s="70"/>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c r="IW8"/>
      <c r="IX8"/>
      <c r="IY8"/>
      <c r="IZ8"/>
      <c r="JA8"/>
      <c r="JB8"/>
      <c r="JC8"/>
      <c r="JD8"/>
      <c r="JE8"/>
      <c r="JF8"/>
      <c r="JG8"/>
      <c r="JH8"/>
      <c r="JI8"/>
      <c r="JJ8"/>
      <c r="JK8"/>
      <c r="JL8"/>
      <c r="JM8"/>
      <c r="JN8"/>
      <c r="JO8"/>
      <c r="JP8"/>
      <c r="JQ8"/>
      <c r="JR8"/>
      <c r="JS8"/>
      <c r="JT8"/>
      <c r="JU8"/>
      <c r="JV8"/>
      <c r="JW8"/>
      <c r="JX8"/>
      <c r="JY8"/>
      <c r="JZ8"/>
      <c r="KA8"/>
      <c r="KB8"/>
      <c r="KC8"/>
      <c r="KD8"/>
      <c r="KE8"/>
      <c r="KF8"/>
      <c r="KG8"/>
      <c r="KH8"/>
      <c r="KI8"/>
      <c r="KJ8"/>
      <c r="KK8"/>
      <c r="KL8"/>
      <c r="KM8"/>
      <c r="KN8"/>
      <c r="KO8"/>
      <c r="KP8"/>
      <c r="KQ8"/>
      <c r="KR8"/>
      <c r="KS8"/>
      <c r="KT8"/>
      <c r="KU8"/>
      <c r="KV8"/>
      <c r="KW8"/>
      <c r="KX8"/>
      <c r="KY8"/>
      <c r="KZ8"/>
      <c r="LA8"/>
      <c r="LB8"/>
      <c r="LC8"/>
      <c r="LD8"/>
      <c r="LE8"/>
      <c r="LF8"/>
      <c r="LG8"/>
      <c r="LH8"/>
      <c r="LI8"/>
      <c r="LJ8"/>
      <c r="LK8"/>
      <c r="LL8"/>
      <c r="LM8"/>
      <c r="LN8"/>
      <c r="LO8"/>
      <c r="LP8"/>
      <c r="LQ8"/>
      <c r="LR8"/>
      <c r="LS8"/>
      <c r="LT8"/>
      <c r="LU8"/>
      <c r="LV8"/>
      <c r="LW8"/>
      <c r="LX8"/>
      <c r="LY8"/>
      <c r="LZ8"/>
      <c r="MA8"/>
      <c r="MB8"/>
      <c r="MC8"/>
      <c r="MD8"/>
      <c r="ME8"/>
      <c r="MF8"/>
      <c r="MG8"/>
      <c r="MH8"/>
      <c r="MI8"/>
      <c r="MJ8"/>
      <c r="MK8"/>
      <c r="ML8"/>
      <c r="MM8"/>
      <c r="MN8"/>
      <c r="MO8"/>
      <c r="MP8"/>
      <c r="MQ8"/>
      <c r="MR8"/>
      <c r="MS8"/>
      <c r="MT8"/>
      <c r="MU8"/>
      <c r="MV8"/>
      <c r="MW8"/>
      <c r="MX8"/>
      <c r="MY8"/>
      <c r="MZ8"/>
      <c r="NA8"/>
      <c r="NB8"/>
      <c r="NC8"/>
      <c r="ND8"/>
      <c r="NE8"/>
      <c r="NF8"/>
      <c r="NG8"/>
      <c r="NH8"/>
      <c r="NI8"/>
      <c r="NJ8"/>
      <c r="NK8"/>
      <c r="NL8"/>
      <c r="NM8"/>
      <c r="NN8"/>
      <c r="NO8"/>
      <c r="NP8"/>
      <c r="NQ8"/>
      <c r="NR8"/>
      <c r="NS8"/>
      <c r="NT8"/>
      <c r="NU8"/>
      <c r="NV8"/>
      <c r="NW8"/>
      <c r="NX8"/>
      <c r="NY8"/>
      <c r="NZ8"/>
      <c r="OA8"/>
      <c r="OB8"/>
      <c r="OC8"/>
      <c r="OD8"/>
      <c r="OE8"/>
      <c r="OF8"/>
      <c r="OG8"/>
      <c r="OH8"/>
      <c r="OI8"/>
      <c r="OJ8"/>
      <c r="OK8"/>
      <c r="OL8"/>
      <c r="OM8"/>
      <c r="ON8"/>
      <c r="OO8"/>
      <c r="OP8"/>
      <c r="OQ8"/>
      <c r="OR8"/>
      <c r="OS8"/>
      <c r="OT8"/>
      <c r="OU8"/>
      <c r="OV8"/>
      <c r="OW8"/>
      <c r="OX8"/>
      <c r="OY8"/>
      <c r="OZ8"/>
      <c r="PA8"/>
      <c r="PB8"/>
      <c r="PC8"/>
      <c r="PD8"/>
      <c r="PE8"/>
      <c r="PF8"/>
      <c r="PG8"/>
      <c r="PH8"/>
      <c r="PI8"/>
      <c r="PJ8"/>
      <c r="PK8"/>
      <c r="PL8"/>
      <c r="PM8"/>
      <c r="PN8"/>
      <c r="PO8"/>
      <c r="PP8"/>
      <c r="PQ8"/>
      <c r="PR8"/>
      <c r="PS8"/>
      <c r="PT8"/>
      <c r="PU8"/>
      <c r="PV8"/>
      <c r="PW8"/>
      <c r="PX8"/>
      <c r="PY8"/>
      <c r="PZ8"/>
      <c r="QA8"/>
      <c r="QB8"/>
      <c r="QC8"/>
      <c r="QD8"/>
      <c r="QE8"/>
      <c r="QF8"/>
      <c r="QG8"/>
      <c r="QH8"/>
      <c r="QI8"/>
      <c r="QJ8"/>
      <c r="QK8"/>
      <c r="QL8"/>
      <c r="QM8"/>
      <c r="QN8"/>
      <c r="QO8"/>
      <c r="QP8"/>
      <c r="QQ8"/>
      <c r="QR8"/>
      <c r="QS8"/>
      <c r="QT8"/>
      <c r="QU8"/>
      <c r="QV8"/>
      <c r="QW8"/>
      <c r="QX8"/>
      <c r="QY8"/>
      <c r="QZ8"/>
      <c r="RA8"/>
      <c r="RB8"/>
      <c r="RC8"/>
      <c r="RD8"/>
      <c r="RE8"/>
      <c r="RF8"/>
      <c r="RG8"/>
      <c r="RH8"/>
      <c r="RI8"/>
      <c r="RJ8"/>
      <c r="RK8"/>
      <c r="RL8"/>
      <c r="RM8"/>
      <c r="RN8"/>
      <c r="RO8"/>
      <c r="RP8"/>
      <c r="RQ8"/>
      <c r="RR8"/>
      <c r="RS8"/>
      <c r="RT8"/>
      <c r="RU8"/>
      <c r="RV8"/>
      <c r="RW8"/>
      <c r="RX8"/>
      <c r="RY8"/>
      <c r="RZ8"/>
      <c r="SA8"/>
      <c r="SB8"/>
      <c r="SC8"/>
      <c r="SD8"/>
      <c r="SE8"/>
      <c r="SF8"/>
      <c r="SG8"/>
      <c r="SH8"/>
      <c r="SI8"/>
      <c r="SJ8"/>
      <c r="SK8"/>
      <c r="SL8"/>
      <c r="SM8"/>
      <c r="SN8"/>
      <c r="SO8"/>
      <c r="SP8"/>
      <c r="SQ8"/>
      <c r="SR8"/>
      <c r="SS8"/>
      <c r="ST8"/>
      <c r="SU8"/>
      <c r="SV8"/>
      <c r="SW8"/>
      <c r="SX8"/>
      <c r="SY8"/>
      <c r="SZ8"/>
      <c r="TA8"/>
      <c r="TB8"/>
      <c r="TC8"/>
      <c r="TD8"/>
      <c r="TE8"/>
      <c r="TF8"/>
      <c r="TG8"/>
      <c r="TH8"/>
      <c r="TI8"/>
      <c r="TJ8"/>
      <c r="TK8"/>
      <c r="TL8"/>
      <c r="TM8"/>
      <c r="TN8"/>
      <c r="TO8"/>
      <c r="TP8"/>
      <c r="TQ8"/>
      <c r="TR8"/>
      <c r="TS8"/>
      <c r="TT8"/>
      <c r="TU8"/>
      <c r="TV8"/>
      <c r="TW8"/>
      <c r="TX8"/>
      <c r="TY8"/>
      <c r="TZ8"/>
      <c r="UA8"/>
      <c r="UB8"/>
      <c r="UC8"/>
      <c r="UD8"/>
      <c r="UE8"/>
      <c r="UF8"/>
      <c r="UG8"/>
      <c r="UH8"/>
      <c r="UI8"/>
      <c r="UJ8"/>
      <c r="UK8"/>
      <c r="UL8"/>
      <c r="UM8"/>
      <c r="UN8"/>
      <c r="UO8"/>
      <c r="UP8"/>
      <c r="UQ8"/>
      <c r="UR8"/>
      <c r="US8"/>
      <c r="UT8"/>
      <c r="UU8"/>
      <c r="UV8"/>
      <c r="UW8"/>
      <c r="UX8"/>
      <c r="UY8"/>
      <c r="UZ8"/>
      <c r="VA8"/>
      <c r="VB8"/>
      <c r="VC8"/>
      <c r="VD8"/>
      <c r="VE8"/>
      <c r="VF8"/>
      <c r="VG8"/>
      <c r="VH8"/>
      <c r="VI8"/>
      <c r="VJ8"/>
      <c r="VK8"/>
      <c r="VL8"/>
      <c r="VM8"/>
      <c r="VN8"/>
      <c r="VO8"/>
      <c r="VP8"/>
      <c r="VQ8"/>
      <c r="VR8"/>
      <c r="VS8"/>
      <c r="VT8"/>
      <c r="VU8"/>
      <c r="VV8"/>
      <c r="VW8"/>
      <c r="VX8"/>
      <c r="VY8"/>
      <c r="VZ8"/>
      <c r="WA8"/>
      <c r="WB8"/>
      <c r="WC8"/>
      <c r="WD8"/>
      <c r="WE8"/>
      <c r="WF8"/>
      <c r="WG8"/>
      <c r="WH8"/>
      <c r="WI8"/>
      <c r="WJ8"/>
      <c r="WK8"/>
      <c r="WL8"/>
      <c r="WM8"/>
      <c r="WN8"/>
      <c r="WO8"/>
      <c r="WP8"/>
      <c r="WQ8"/>
      <c r="WR8"/>
      <c r="WS8"/>
      <c r="WT8"/>
      <c r="WU8"/>
      <c r="WV8"/>
      <c r="WW8"/>
      <c r="WX8"/>
      <c r="WY8"/>
      <c r="WZ8"/>
      <c r="XA8"/>
      <c r="XB8"/>
      <c r="XC8"/>
      <c r="XD8"/>
      <c r="XE8"/>
      <c r="XF8"/>
      <c r="XG8"/>
      <c r="XH8"/>
      <c r="XI8"/>
      <c r="XJ8"/>
      <c r="XK8"/>
      <c r="XL8"/>
      <c r="XM8"/>
      <c r="XN8"/>
      <c r="XO8"/>
      <c r="XP8"/>
      <c r="XQ8"/>
      <c r="XR8"/>
      <c r="XS8"/>
      <c r="XT8"/>
      <c r="XU8"/>
      <c r="XV8"/>
      <c r="XW8"/>
      <c r="XX8"/>
      <c r="XY8"/>
      <c r="XZ8"/>
      <c r="YA8"/>
      <c r="YB8"/>
      <c r="YC8"/>
      <c r="YD8"/>
      <c r="YE8"/>
      <c r="YF8"/>
      <c r="YG8"/>
      <c r="YH8"/>
      <c r="YI8"/>
      <c r="YJ8"/>
      <c r="YK8"/>
      <c r="YL8"/>
      <c r="YM8"/>
      <c r="YN8"/>
      <c r="YO8"/>
      <c r="YP8"/>
      <c r="YQ8"/>
      <c r="YR8"/>
      <c r="YS8"/>
      <c r="YT8"/>
      <c r="YU8"/>
      <c r="YV8"/>
      <c r="YW8"/>
      <c r="YX8"/>
      <c r="YY8"/>
      <c r="YZ8"/>
      <c r="ZA8"/>
      <c r="ZB8"/>
      <c r="ZC8"/>
      <c r="ZD8"/>
      <c r="ZE8"/>
      <c r="ZF8"/>
      <c r="ZG8"/>
      <c r="ZH8"/>
      <c r="ZI8"/>
      <c r="ZJ8"/>
      <c r="ZK8"/>
      <c r="ZL8"/>
      <c r="ZM8"/>
      <c r="ZN8"/>
      <c r="ZO8"/>
      <c r="ZP8"/>
      <c r="ZQ8"/>
      <c r="ZR8"/>
      <c r="ZS8"/>
      <c r="ZT8"/>
      <c r="ZU8"/>
      <c r="ZV8"/>
      <c r="ZW8"/>
      <c r="ZX8"/>
      <c r="ZY8"/>
      <c r="ZZ8"/>
      <c r="AAA8"/>
      <c r="AAB8"/>
      <c r="AAC8"/>
      <c r="AAD8"/>
      <c r="AAE8"/>
      <c r="AAF8"/>
      <c r="AAG8"/>
      <c r="AAH8"/>
      <c r="AAI8"/>
      <c r="AAJ8"/>
      <c r="AAK8"/>
      <c r="AAL8"/>
      <c r="AAM8"/>
      <c r="AAN8"/>
      <c r="AAO8"/>
      <c r="AAP8"/>
      <c r="AAQ8"/>
      <c r="AAR8"/>
      <c r="AAS8"/>
      <c r="AAT8"/>
      <c r="AAU8"/>
      <c r="AAV8"/>
      <c r="AAW8"/>
      <c r="AAX8"/>
      <c r="AAY8"/>
      <c r="AAZ8"/>
      <c r="ABA8"/>
      <c r="ABB8"/>
      <c r="ABC8"/>
      <c r="ABD8"/>
      <c r="ABE8"/>
      <c r="ABF8"/>
      <c r="ABG8"/>
      <c r="ABH8"/>
      <c r="ABI8"/>
      <c r="ABJ8"/>
      <c r="ABK8"/>
      <c r="ABL8"/>
      <c r="ABM8"/>
      <c r="ABN8"/>
      <c r="ABO8"/>
      <c r="ABP8"/>
      <c r="ABQ8"/>
      <c r="ABR8"/>
      <c r="ABS8"/>
      <c r="ABT8"/>
      <c r="ABU8"/>
      <c r="ABV8"/>
      <c r="ABW8"/>
      <c r="ABX8"/>
      <c r="ABY8"/>
      <c r="ABZ8"/>
      <c r="ACA8"/>
      <c r="ACB8"/>
      <c r="ACC8"/>
      <c r="ACD8"/>
      <c r="ACE8"/>
      <c r="ACF8"/>
      <c r="ACG8"/>
      <c r="ACH8"/>
      <c r="ACI8"/>
      <c r="ACJ8"/>
      <c r="ACK8"/>
      <c r="ACL8"/>
      <c r="ACM8"/>
      <c r="ACN8"/>
      <c r="ACO8"/>
      <c r="ACP8"/>
      <c r="ACQ8"/>
      <c r="ACR8"/>
      <c r="ACS8"/>
      <c r="ACT8"/>
      <c r="ACU8"/>
      <c r="ACV8"/>
      <c r="ACW8"/>
      <c r="ACX8"/>
      <c r="ACY8"/>
      <c r="ACZ8"/>
      <c r="ADA8"/>
      <c r="ADB8"/>
      <c r="ADC8"/>
      <c r="ADD8"/>
      <c r="ADE8"/>
      <c r="ADF8"/>
      <c r="ADG8"/>
      <c r="ADH8"/>
      <c r="ADI8"/>
      <c r="ADJ8"/>
      <c r="ADK8"/>
      <c r="ADL8"/>
      <c r="ADM8"/>
      <c r="ADN8"/>
      <c r="ADO8"/>
      <c r="ADP8"/>
      <c r="ADQ8"/>
      <c r="ADR8"/>
      <c r="ADS8"/>
      <c r="ADT8"/>
      <c r="ADU8"/>
      <c r="ADV8"/>
      <c r="ADW8"/>
      <c r="ADX8"/>
      <c r="ADY8"/>
      <c r="ADZ8"/>
      <c r="AEA8"/>
      <c r="AEB8"/>
      <c r="AEC8"/>
      <c r="AED8"/>
      <c r="AEE8"/>
      <c r="AEF8"/>
      <c r="AEG8"/>
      <c r="AEH8"/>
      <c r="AEI8"/>
      <c r="AEJ8"/>
      <c r="AEK8"/>
      <c r="AEL8"/>
      <c r="AEM8"/>
      <c r="AEN8"/>
      <c r="AEO8"/>
      <c r="AEP8"/>
      <c r="AEQ8"/>
      <c r="AER8"/>
      <c r="AES8"/>
      <c r="AET8"/>
      <c r="AEU8"/>
      <c r="AEV8"/>
      <c r="AEW8"/>
      <c r="AEX8"/>
      <c r="AEY8"/>
      <c r="AEZ8"/>
      <c r="AFA8"/>
      <c r="AFB8"/>
      <c r="AFC8"/>
      <c r="AFD8"/>
      <c r="AFE8"/>
      <c r="AFF8"/>
      <c r="AFG8"/>
      <c r="AFH8"/>
      <c r="AFI8"/>
      <c r="AFJ8"/>
      <c r="AFK8"/>
      <c r="AFL8"/>
      <c r="AFM8"/>
      <c r="AFN8"/>
      <c r="AFO8"/>
      <c r="AFP8"/>
      <c r="AFQ8"/>
      <c r="AFR8"/>
      <c r="AFS8"/>
      <c r="AFT8"/>
      <c r="AFU8"/>
      <c r="AFV8"/>
      <c r="AFW8"/>
      <c r="AFX8"/>
      <c r="AFY8"/>
      <c r="AFZ8"/>
      <c r="AGA8"/>
      <c r="AGB8"/>
      <c r="AGC8"/>
      <c r="AGD8"/>
      <c r="AGE8"/>
      <c r="AGF8"/>
      <c r="AGG8"/>
      <c r="AGH8"/>
      <c r="AGI8"/>
      <c r="AGJ8"/>
      <c r="AGK8"/>
      <c r="AGL8"/>
      <c r="AGM8"/>
      <c r="AGN8"/>
      <c r="AGO8"/>
      <c r="AGP8"/>
      <c r="AGQ8"/>
      <c r="AGR8"/>
      <c r="AGS8"/>
      <c r="AGT8"/>
      <c r="AGU8"/>
      <c r="AGV8"/>
      <c r="AGW8"/>
      <c r="AGX8"/>
      <c r="AGY8"/>
      <c r="AGZ8"/>
      <c r="AHA8"/>
      <c r="AHB8"/>
      <c r="AHC8"/>
      <c r="AHD8"/>
      <c r="AHE8"/>
      <c r="AHF8"/>
      <c r="AHG8"/>
      <c r="AHH8"/>
      <c r="AHI8"/>
      <c r="AHJ8"/>
      <c r="AHK8"/>
      <c r="AHL8"/>
      <c r="AHM8"/>
      <c r="AHN8"/>
      <c r="AHO8"/>
      <c r="AHP8"/>
      <c r="AHQ8"/>
      <c r="AHR8"/>
      <c r="AHS8"/>
      <c r="AHT8"/>
      <c r="AHU8"/>
      <c r="AHV8"/>
      <c r="AHW8"/>
      <c r="AHX8"/>
      <c r="AHY8"/>
      <c r="AHZ8"/>
      <c r="AIA8"/>
      <c r="AIB8"/>
      <c r="AIC8"/>
      <c r="AID8"/>
      <c r="AIE8"/>
      <c r="AIF8"/>
      <c r="AIG8"/>
      <c r="AIH8"/>
      <c r="AII8"/>
      <c r="AIJ8"/>
      <c r="AIK8"/>
      <c r="AIL8"/>
      <c r="AIM8"/>
      <c r="AIN8"/>
      <c r="AIO8"/>
      <c r="AIP8"/>
      <c r="AIQ8"/>
      <c r="AIR8"/>
      <c r="AIS8"/>
      <c r="AIT8"/>
      <c r="AIU8"/>
      <c r="AIV8"/>
      <c r="AIW8"/>
      <c r="AIX8"/>
      <c r="AIY8"/>
      <c r="AIZ8"/>
      <c r="AJA8"/>
      <c r="AJB8"/>
      <c r="AJC8"/>
      <c r="AJD8"/>
      <c r="AJE8"/>
      <c r="AJF8"/>
      <c r="AJG8"/>
      <c r="AJH8"/>
      <c r="AJI8"/>
      <c r="AJJ8"/>
      <c r="AJK8"/>
      <c r="AJL8"/>
      <c r="AJM8"/>
      <c r="AJN8"/>
      <c r="AJO8"/>
      <c r="AJP8"/>
      <c r="AJQ8"/>
      <c r="AJR8"/>
      <c r="AJS8"/>
      <c r="AJT8"/>
      <c r="AJU8"/>
      <c r="AJV8"/>
      <c r="AJW8"/>
      <c r="AJX8"/>
      <c r="AJY8"/>
      <c r="AJZ8"/>
      <c r="AKA8"/>
      <c r="AKB8"/>
      <c r="AKC8"/>
      <c r="AKD8"/>
      <c r="AKE8"/>
      <c r="AKF8"/>
      <c r="AKG8"/>
      <c r="AKH8"/>
      <c r="AKI8"/>
      <c r="AKJ8"/>
      <c r="AKK8"/>
      <c r="AKL8"/>
      <c r="AKM8"/>
      <c r="AKN8"/>
      <c r="AKO8"/>
      <c r="AKP8"/>
      <c r="AKQ8"/>
      <c r="AKR8"/>
      <c r="AKS8"/>
      <c r="AKT8"/>
      <c r="AKU8"/>
      <c r="AKV8"/>
      <c r="AKW8"/>
      <c r="AKX8"/>
      <c r="AKY8"/>
      <c r="AKZ8"/>
      <c r="ALA8"/>
      <c r="ALB8"/>
      <c r="ALC8"/>
      <c r="ALD8"/>
      <c r="ALE8"/>
      <c r="ALF8"/>
      <c r="ALG8"/>
      <c r="ALH8"/>
      <c r="ALI8"/>
      <c r="ALJ8"/>
      <c r="ALK8"/>
      <c r="ALL8"/>
      <c r="ALM8"/>
      <c r="ALN8"/>
      <c r="ALO8"/>
      <c r="ALP8"/>
      <c r="ALQ8"/>
      <c r="ALR8"/>
      <c r="ALS8"/>
      <c r="ALT8"/>
      <c r="ALU8"/>
      <c r="ALV8"/>
      <c r="ALW8"/>
      <c r="ALX8"/>
      <c r="ALY8"/>
      <c r="ALZ8"/>
      <c r="AMA8"/>
      <c r="AMB8"/>
      <c r="AMC8"/>
      <c r="AMD8"/>
      <c r="AME8"/>
      <c r="AMF8"/>
      <c r="AMG8"/>
      <c r="AMH8"/>
      <c r="AMI8"/>
      <c r="AMJ8"/>
      <c r="AMK8"/>
      <c r="AML8"/>
      <c r="AMM8"/>
      <c r="AMN8"/>
      <c r="AMO8"/>
      <c r="AMP8"/>
      <c r="AMQ8"/>
      <c r="AMR8"/>
      <c r="AMS8"/>
      <c r="AMT8"/>
      <c r="AMU8"/>
      <c r="AMV8"/>
      <c r="AMW8"/>
      <c r="AMX8"/>
      <c r="AMY8"/>
      <c r="AMZ8"/>
      <c r="ANA8"/>
      <c r="ANB8"/>
      <c r="ANC8"/>
      <c r="AND8"/>
      <c r="ANE8"/>
      <c r="ANF8"/>
      <c r="ANG8"/>
      <c r="ANH8"/>
      <c r="ANI8"/>
      <c r="ANJ8"/>
      <c r="ANK8"/>
      <c r="ANL8"/>
      <c r="ANM8"/>
      <c r="ANN8"/>
      <c r="ANO8"/>
      <c r="ANP8"/>
      <c r="ANQ8"/>
      <c r="ANR8"/>
      <c r="ANS8"/>
      <c r="ANT8"/>
      <c r="ANU8"/>
      <c r="ANV8"/>
      <c r="ANW8"/>
      <c r="ANX8"/>
      <c r="ANY8"/>
      <c r="ANZ8"/>
      <c r="AOA8"/>
      <c r="AOB8"/>
      <c r="AOC8"/>
      <c r="AOD8"/>
      <c r="AOE8"/>
      <c r="AOF8"/>
      <c r="AOG8"/>
      <c r="AOH8"/>
      <c r="AOI8"/>
      <c r="AOJ8"/>
      <c r="AOK8"/>
      <c r="AOL8"/>
      <c r="AOM8"/>
      <c r="AON8"/>
      <c r="AOO8"/>
      <c r="AOP8"/>
      <c r="AOQ8"/>
      <c r="AOR8"/>
      <c r="AOS8"/>
      <c r="AOT8"/>
      <c r="AOU8"/>
      <c r="AOV8"/>
      <c r="AOW8"/>
      <c r="AOX8"/>
      <c r="AOY8"/>
      <c r="AOZ8"/>
      <c r="APA8"/>
      <c r="APB8"/>
      <c r="APC8"/>
      <c r="APD8"/>
      <c r="APE8"/>
      <c r="APF8"/>
      <c r="APG8"/>
      <c r="APH8"/>
      <c r="API8"/>
      <c r="APJ8"/>
      <c r="APK8"/>
      <c r="APL8"/>
      <c r="APM8"/>
      <c r="APN8"/>
      <c r="APO8"/>
      <c r="APP8"/>
      <c r="APQ8"/>
      <c r="APR8"/>
      <c r="APS8"/>
      <c r="APT8"/>
      <c r="APU8"/>
      <c r="APV8"/>
      <c r="APW8"/>
      <c r="APX8"/>
      <c r="APY8"/>
      <c r="APZ8"/>
      <c r="AQA8"/>
      <c r="AQB8"/>
      <c r="AQC8"/>
      <c r="AQD8"/>
      <c r="AQE8"/>
      <c r="AQF8"/>
      <c r="AQG8"/>
      <c r="AQH8"/>
      <c r="AQI8"/>
      <c r="AQJ8"/>
      <c r="AQK8"/>
      <c r="AQL8"/>
      <c r="AQM8"/>
      <c r="AQN8"/>
      <c r="AQO8"/>
      <c r="AQP8"/>
      <c r="AQQ8"/>
      <c r="AQR8"/>
      <c r="AQS8"/>
      <c r="AQT8"/>
      <c r="AQU8"/>
      <c r="AQV8"/>
      <c r="AQW8"/>
      <c r="AQX8"/>
      <c r="AQY8"/>
      <c r="AQZ8"/>
      <c r="ARA8"/>
      <c r="ARB8"/>
      <c r="ARC8"/>
      <c r="ARD8"/>
      <c r="ARE8"/>
      <c r="ARF8"/>
      <c r="ARG8"/>
      <c r="ARH8"/>
      <c r="ARI8"/>
      <c r="ARJ8"/>
      <c r="ARK8"/>
      <c r="ARL8"/>
      <c r="ARM8"/>
      <c r="ARN8"/>
      <c r="ARO8"/>
      <c r="ARP8"/>
      <c r="ARQ8"/>
      <c r="ARR8"/>
      <c r="ARS8"/>
      <c r="ART8"/>
      <c r="ARU8"/>
      <c r="ARV8"/>
      <c r="ARW8"/>
      <c r="ARX8"/>
      <c r="ARY8"/>
      <c r="ARZ8"/>
      <c r="ASA8"/>
      <c r="ASB8"/>
      <c r="ASC8"/>
      <c r="ASD8"/>
      <c r="ASE8"/>
      <c r="ASF8"/>
      <c r="ASG8"/>
      <c r="ASH8"/>
      <c r="ASI8"/>
      <c r="ASJ8"/>
      <c r="ASK8"/>
      <c r="ASL8"/>
      <c r="ASM8"/>
      <c r="ASN8"/>
      <c r="ASO8"/>
      <c r="ASP8"/>
      <c r="ASQ8"/>
      <c r="ASR8"/>
      <c r="ASS8"/>
      <c r="AST8"/>
      <c r="ASU8"/>
      <c r="ASV8"/>
      <c r="ASW8"/>
      <c r="ASX8"/>
      <c r="ASY8"/>
      <c r="ASZ8"/>
      <c r="ATA8"/>
      <c r="ATB8"/>
      <c r="ATC8"/>
      <c r="ATD8"/>
      <c r="ATE8"/>
      <c r="ATF8"/>
      <c r="ATG8"/>
      <c r="ATH8"/>
      <c r="ATI8"/>
      <c r="ATJ8"/>
      <c r="ATK8"/>
      <c r="ATL8"/>
      <c r="ATM8"/>
      <c r="ATN8"/>
      <c r="ATO8"/>
      <c r="ATP8"/>
      <c r="ATQ8"/>
      <c r="ATR8"/>
      <c r="ATS8"/>
      <c r="ATT8"/>
      <c r="ATU8"/>
      <c r="ATV8"/>
      <c r="ATW8"/>
      <c r="ATX8"/>
      <c r="ATY8"/>
      <c r="ATZ8"/>
      <c r="AUA8"/>
      <c r="AUB8"/>
      <c r="AUC8"/>
      <c r="AUD8"/>
      <c r="AUE8"/>
      <c r="AUF8"/>
      <c r="AUG8"/>
      <c r="AUH8"/>
      <c r="AUI8"/>
      <c r="AUJ8"/>
      <c r="AUK8"/>
      <c r="AUL8"/>
      <c r="AUM8"/>
      <c r="AUN8"/>
      <c r="AUO8"/>
      <c r="AUP8"/>
      <c r="AUQ8"/>
      <c r="AUR8"/>
      <c r="AUS8"/>
      <c r="AUT8"/>
      <c r="AUU8"/>
      <c r="AUV8"/>
      <c r="AUW8"/>
      <c r="AUX8"/>
      <c r="AUY8"/>
      <c r="AUZ8"/>
      <c r="AVA8"/>
      <c r="AVB8"/>
      <c r="AVC8"/>
      <c r="AVD8"/>
      <c r="AVE8"/>
      <c r="AVF8"/>
      <c r="AVG8"/>
      <c r="AVH8"/>
      <c r="AVI8"/>
      <c r="AVJ8"/>
      <c r="AVK8"/>
      <c r="AVL8"/>
      <c r="AVM8"/>
      <c r="AVN8"/>
      <c r="AVO8"/>
      <c r="AVP8"/>
      <c r="AVQ8"/>
      <c r="AVR8"/>
      <c r="AVS8"/>
      <c r="AVT8"/>
      <c r="AVU8"/>
      <c r="AVV8"/>
      <c r="AVW8"/>
      <c r="AVX8"/>
      <c r="AVY8"/>
      <c r="AVZ8"/>
      <c r="AWA8"/>
      <c r="AWB8"/>
      <c r="AWC8"/>
      <c r="AWD8"/>
      <c r="AWE8"/>
      <c r="AWF8"/>
      <c r="AWG8"/>
      <c r="AWH8"/>
      <c r="AWI8"/>
      <c r="AWJ8"/>
      <c r="AWK8"/>
      <c r="AWL8"/>
      <c r="AWM8"/>
      <c r="AWN8"/>
      <c r="AWO8"/>
      <c r="AWP8"/>
      <c r="AWQ8"/>
      <c r="AWR8"/>
      <c r="AWS8"/>
      <c r="AWT8"/>
      <c r="AWU8"/>
      <c r="AWV8"/>
      <c r="AWW8"/>
      <c r="AWX8"/>
      <c r="AWY8"/>
      <c r="AWZ8"/>
      <c r="AXA8"/>
      <c r="AXB8"/>
      <c r="AXC8"/>
      <c r="AXD8"/>
      <c r="AXE8"/>
      <c r="AXF8"/>
      <c r="AXG8"/>
      <c r="AXH8"/>
      <c r="AXI8"/>
      <c r="AXJ8"/>
      <c r="AXK8"/>
      <c r="AXL8"/>
      <c r="AXM8"/>
      <c r="AXN8"/>
      <c r="AXO8"/>
      <c r="AXP8"/>
      <c r="AXQ8"/>
      <c r="AXR8"/>
      <c r="AXS8"/>
      <c r="AXT8"/>
      <c r="AXU8"/>
      <c r="AXV8"/>
      <c r="AXW8"/>
      <c r="AXX8"/>
      <c r="AXY8"/>
      <c r="AXZ8"/>
      <c r="AYA8"/>
      <c r="AYB8"/>
      <c r="AYC8"/>
      <c r="AYD8"/>
      <c r="AYE8"/>
      <c r="AYF8"/>
      <c r="AYG8"/>
      <c r="AYH8"/>
      <c r="AYI8"/>
      <c r="AYJ8"/>
      <c r="AYK8"/>
      <c r="AYL8"/>
      <c r="AYM8"/>
      <c r="AYN8"/>
      <c r="AYO8"/>
      <c r="AYP8"/>
      <c r="AYQ8"/>
      <c r="AYR8"/>
      <c r="AYS8"/>
      <c r="AYT8"/>
      <c r="AYU8"/>
      <c r="AYV8"/>
      <c r="AYW8"/>
      <c r="AYX8"/>
      <c r="AYY8"/>
      <c r="AYZ8"/>
      <c r="AZA8"/>
      <c r="AZB8"/>
      <c r="AZC8"/>
      <c r="AZD8"/>
      <c r="AZE8"/>
      <c r="AZF8"/>
      <c r="AZG8"/>
      <c r="AZH8"/>
      <c r="AZI8"/>
      <c r="AZJ8"/>
      <c r="AZK8"/>
      <c r="AZL8"/>
      <c r="AZM8"/>
      <c r="AZN8"/>
      <c r="AZO8"/>
      <c r="AZP8"/>
      <c r="AZQ8"/>
      <c r="AZR8"/>
      <c r="AZS8"/>
      <c r="AZT8"/>
      <c r="AZU8"/>
      <c r="AZV8"/>
      <c r="AZW8"/>
      <c r="AZX8"/>
      <c r="AZY8"/>
      <c r="AZZ8"/>
      <c r="BAA8"/>
      <c r="BAB8"/>
      <c r="BAC8"/>
      <c r="BAD8"/>
      <c r="BAE8"/>
      <c r="BAF8"/>
      <c r="BAG8"/>
      <c r="BAH8"/>
      <c r="BAI8"/>
      <c r="BAJ8"/>
      <c r="BAK8"/>
      <c r="BAL8"/>
      <c r="BAM8"/>
      <c r="BAN8"/>
      <c r="BAO8"/>
      <c r="BAP8"/>
      <c r="BAQ8"/>
      <c r="BAR8"/>
      <c r="BAS8"/>
      <c r="BAT8"/>
      <c r="BAU8"/>
      <c r="BAV8"/>
      <c r="BAW8"/>
      <c r="BAX8"/>
      <c r="BAY8"/>
      <c r="BAZ8"/>
      <c r="BBA8"/>
      <c r="BBB8"/>
      <c r="BBC8"/>
      <c r="BBD8"/>
      <c r="BBE8"/>
      <c r="BBF8"/>
      <c r="BBG8"/>
      <c r="BBH8"/>
      <c r="BBI8"/>
      <c r="BBJ8"/>
      <c r="BBK8"/>
      <c r="BBL8"/>
      <c r="BBM8"/>
      <c r="BBN8"/>
      <c r="BBO8"/>
      <c r="BBP8"/>
      <c r="BBQ8"/>
      <c r="BBR8"/>
      <c r="BBS8"/>
      <c r="BBT8"/>
      <c r="BBU8"/>
      <c r="BBV8"/>
      <c r="BBW8"/>
      <c r="BBX8"/>
      <c r="BBY8"/>
      <c r="BBZ8"/>
      <c r="BCA8"/>
      <c r="BCB8"/>
      <c r="BCC8"/>
      <c r="BCD8"/>
      <c r="BCE8"/>
      <c r="BCF8"/>
      <c r="BCG8"/>
      <c r="BCH8"/>
      <c r="BCI8"/>
      <c r="BCJ8"/>
      <c r="BCK8"/>
      <c r="BCL8"/>
      <c r="BCM8"/>
      <c r="BCN8"/>
      <c r="BCO8"/>
      <c r="BCP8"/>
      <c r="BCQ8"/>
      <c r="BCR8"/>
      <c r="BCS8"/>
      <c r="BCT8"/>
      <c r="BCU8"/>
      <c r="BCV8"/>
      <c r="BCW8"/>
      <c r="BCX8"/>
      <c r="BCY8"/>
      <c r="BCZ8"/>
      <c r="BDA8"/>
      <c r="BDB8"/>
      <c r="BDC8"/>
      <c r="BDD8"/>
      <c r="BDE8"/>
      <c r="BDF8"/>
      <c r="BDG8"/>
      <c r="BDH8"/>
      <c r="BDI8"/>
      <c r="BDJ8"/>
      <c r="BDK8"/>
      <c r="BDL8"/>
      <c r="BDM8"/>
      <c r="BDN8"/>
      <c r="BDO8"/>
      <c r="BDP8"/>
      <c r="BDQ8"/>
      <c r="BDR8"/>
      <c r="BDS8"/>
      <c r="BDT8"/>
      <c r="BDU8"/>
      <c r="BDV8"/>
      <c r="BDW8"/>
      <c r="BDX8"/>
      <c r="BDY8"/>
      <c r="BDZ8"/>
      <c r="BEA8"/>
      <c r="BEB8"/>
      <c r="BEC8"/>
      <c r="BED8"/>
      <c r="BEE8"/>
      <c r="BEF8"/>
      <c r="BEG8"/>
      <c r="BEH8"/>
      <c r="BEI8"/>
      <c r="BEJ8"/>
      <c r="BEK8"/>
      <c r="BEL8"/>
      <c r="BEM8"/>
      <c r="BEN8"/>
      <c r="BEO8"/>
      <c r="BEP8"/>
      <c r="BEQ8"/>
      <c r="BER8"/>
      <c r="BES8"/>
      <c r="BET8"/>
      <c r="BEU8"/>
      <c r="BEV8"/>
      <c r="BEW8"/>
      <c r="BEX8"/>
      <c r="BEY8"/>
      <c r="BEZ8"/>
      <c r="BFA8"/>
      <c r="BFB8"/>
      <c r="BFC8"/>
      <c r="BFD8"/>
      <c r="BFE8"/>
      <c r="BFF8"/>
      <c r="BFG8"/>
      <c r="BFH8"/>
      <c r="BFI8"/>
      <c r="BFJ8"/>
      <c r="BFK8"/>
      <c r="BFL8"/>
      <c r="BFM8"/>
      <c r="BFN8"/>
      <c r="BFO8"/>
      <c r="BFP8"/>
      <c r="BFQ8"/>
      <c r="BFR8"/>
      <c r="BFS8"/>
      <c r="BFT8"/>
      <c r="BFU8"/>
      <c r="BFV8"/>
      <c r="BFW8"/>
      <c r="BFX8"/>
      <c r="BFY8"/>
      <c r="BFZ8"/>
      <c r="BGA8"/>
      <c r="BGB8"/>
      <c r="BGC8"/>
      <c r="BGD8"/>
      <c r="BGE8"/>
      <c r="BGF8"/>
      <c r="BGG8"/>
      <c r="BGH8"/>
      <c r="BGI8"/>
      <c r="BGJ8"/>
      <c r="BGK8"/>
      <c r="BGL8"/>
      <c r="BGM8"/>
      <c r="BGN8"/>
      <c r="BGO8"/>
      <c r="BGP8"/>
      <c r="BGQ8"/>
      <c r="BGR8"/>
      <c r="BGS8"/>
      <c r="BGT8"/>
      <c r="BGU8"/>
      <c r="BGV8"/>
      <c r="BGW8"/>
      <c r="BGX8"/>
      <c r="BGY8"/>
      <c r="BGZ8"/>
      <c r="BHA8"/>
      <c r="BHB8"/>
      <c r="BHC8"/>
      <c r="BHD8"/>
      <c r="BHE8"/>
      <c r="BHF8"/>
      <c r="BHG8"/>
      <c r="BHH8"/>
      <c r="BHI8"/>
      <c r="BHJ8"/>
      <c r="BHK8"/>
      <c r="BHL8"/>
      <c r="BHM8"/>
      <c r="BHN8"/>
      <c r="BHO8"/>
      <c r="BHP8"/>
      <c r="BHQ8"/>
      <c r="BHR8"/>
      <c r="BHS8"/>
      <c r="BHT8"/>
      <c r="BHU8"/>
      <c r="BHV8"/>
      <c r="BHW8"/>
      <c r="BHX8"/>
      <c r="BHY8"/>
      <c r="BHZ8"/>
      <c r="BIA8"/>
      <c r="BIB8"/>
      <c r="BIC8"/>
      <c r="BID8"/>
      <c r="BIE8"/>
      <c r="BIF8"/>
      <c r="BIG8"/>
      <c r="BIH8"/>
      <c r="BII8"/>
      <c r="BIJ8"/>
      <c r="BIK8"/>
      <c r="BIL8"/>
      <c r="BIM8"/>
      <c r="BIN8"/>
      <c r="BIO8"/>
      <c r="BIP8"/>
      <c r="BIQ8"/>
      <c r="BIR8"/>
      <c r="BIS8"/>
      <c r="BIT8"/>
      <c r="BIU8"/>
      <c r="BIV8"/>
      <c r="BIW8"/>
      <c r="BIX8"/>
      <c r="BIY8"/>
      <c r="BIZ8"/>
      <c r="BJA8"/>
      <c r="BJB8"/>
      <c r="BJC8"/>
      <c r="BJD8"/>
      <c r="BJE8"/>
      <c r="BJF8"/>
      <c r="BJG8"/>
      <c r="BJH8"/>
      <c r="BJI8"/>
      <c r="BJJ8"/>
      <c r="BJK8"/>
      <c r="BJL8"/>
      <c r="BJM8"/>
      <c r="BJN8"/>
      <c r="BJO8"/>
      <c r="BJP8"/>
      <c r="BJQ8"/>
      <c r="BJR8"/>
      <c r="BJS8"/>
      <c r="BJT8"/>
      <c r="BJU8"/>
      <c r="BJV8"/>
      <c r="BJW8"/>
      <c r="BJX8"/>
      <c r="BJY8"/>
      <c r="BJZ8"/>
      <c r="BKA8"/>
      <c r="BKB8"/>
      <c r="BKC8"/>
      <c r="BKD8"/>
      <c r="BKE8"/>
      <c r="BKF8"/>
      <c r="BKG8"/>
      <c r="BKH8"/>
      <c r="BKI8"/>
      <c r="BKJ8"/>
      <c r="BKK8"/>
      <c r="BKL8"/>
      <c r="BKM8"/>
      <c r="BKN8"/>
      <c r="BKO8"/>
      <c r="BKP8"/>
      <c r="BKQ8"/>
      <c r="BKR8"/>
      <c r="BKS8"/>
      <c r="BKT8"/>
      <c r="BKU8"/>
      <c r="BKV8"/>
      <c r="BKW8"/>
      <c r="BKX8"/>
      <c r="BKY8"/>
      <c r="BKZ8"/>
      <c r="BLA8"/>
      <c r="BLB8"/>
      <c r="BLC8"/>
      <c r="BLD8"/>
      <c r="BLE8"/>
      <c r="BLF8"/>
      <c r="BLG8"/>
      <c r="BLH8"/>
      <c r="BLI8"/>
      <c r="BLJ8"/>
      <c r="BLK8"/>
      <c r="BLL8"/>
      <c r="BLM8"/>
      <c r="BLN8"/>
      <c r="BLO8"/>
      <c r="BLP8"/>
      <c r="BLQ8"/>
      <c r="BLR8"/>
      <c r="BLS8"/>
      <c r="BLT8"/>
      <c r="BLU8"/>
      <c r="BLV8"/>
      <c r="BLW8"/>
      <c r="BLX8"/>
      <c r="BLY8"/>
      <c r="BLZ8"/>
      <c r="BMA8"/>
      <c r="BMB8"/>
      <c r="BMC8"/>
      <c r="BMD8"/>
      <c r="BME8"/>
      <c r="BMF8"/>
      <c r="BMG8"/>
      <c r="BMH8"/>
      <c r="BMI8"/>
      <c r="BMJ8"/>
      <c r="BMK8"/>
      <c r="BML8"/>
      <c r="BMM8"/>
      <c r="BMN8"/>
      <c r="BMO8"/>
      <c r="BMP8"/>
      <c r="BMQ8"/>
      <c r="BMR8"/>
      <c r="BMS8"/>
      <c r="BMT8"/>
      <c r="BMU8"/>
      <c r="BMV8"/>
      <c r="BMW8"/>
      <c r="BMX8"/>
      <c r="BMY8"/>
      <c r="BMZ8"/>
      <c r="BNA8"/>
      <c r="BNB8"/>
      <c r="BNC8"/>
      <c r="BND8"/>
      <c r="BNE8"/>
      <c r="BNF8"/>
      <c r="BNG8"/>
      <c r="BNH8"/>
      <c r="BNI8"/>
      <c r="BNJ8"/>
      <c r="BNK8"/>
      <c r="BNL8"/>
      <c r="BNM8"/>
      <c r="BNN8"/>
      <c r="BNO8"/>
      <c r="BNP8"/>
      <c r="BNQ8"/>
      <c r="BNR8"/>
      <c r="BNS8"/>
      <c r="BNT8"/>
      <c r="BNU8"/>
      <c r="BNV8"/>
      <c r="BNW8"/>
      <c r="BNX8"/>
      <c r="BNY8"/>
      <c r="BNZ8"/>
      <c r="BOA8"/>
      <c r="BOB8"/>
      <c r="BOC8"/>
      <c r="BOD8"/>
      <c r="BOE8"/>
      <c r="BOF8"/>
      <c r="BOG8"/>
      <c r="BOH8"/>
      <c r="BOI8"/>
      <c r="BOJ8"/>
      <c r="BOK8"/>
      <c r="BOL8"/>
      <c r="BOM8"/>
      <c r="BON8"/>
      <c r="BOO8"/>
      <c r="BOP8"/>
      <c r="BOQ8"/>
      <c r="BOR8"/>
      <c r="BOS8"/>
      <c r="BOT8"/>
      <c r="BOU8"/>
      <c r="BOV8"/>
      <c r="BOW8"/>
      <c r="BOX8"/>
      <c r="BOY8"/>
      <c r="BOZ8"/>
      <c r="BPA8"/>
      <c r="BPB8"/>
      <c r="BPC8"/>
      <c r="BPD8"/>
      <c r="BPE8"/>
      <c r="BPF8"/>
      <c r="BPG8"/>
      <c r="BPH8"/>
      <c r="BPI8"/>
      <c r="BPJ8"/>
      <c r="BPK8"/>
      <c r="BPL8"/>
      <c r="BPM8"/>
      <c r="BPN8"/>
      <c r="BPO8"/>
      <c r="BPP8"/>
      <c r="BPQ8"/>
      <c r="BPR8"/>
      <c r="BPS8"/>
      <c r="BPT8"/>
      <c r="BPU8"/>
      <c r="BPV8"/>
      <c r="BPW8"/>
      <c r="BPX8"/>
      <c r="BPY8"/>
      <c r="BPZ8"/>
      <c r="BQA8"/>
      <c r="BQB8"/>
      <c r="BQC8"/>
      <c r="BQD8"/>
      <c r="BQE8"/>
      <c r="BQF8"/>
      <c r="BQG8"/>
      <c r="BQH8"/>
      <c r="BQI8"/>
      <c r="BQJ8"/>
      <c r="BQK8"/>
      <c r="BQL8"/>
      <c r="BQM8"/>
      <c r="BQN8"/>
      <c r="BQO8"/>
      <c r="BQP8"/>
      <c r="BQQ8"/>
      <c r="BQR8"/>
      <c r="BQS8"/>
      <c r="BQT8"/>
      <c r="BQU8"/>
      <c r="BQV8"/>
      <c r="BQW8"/>
      <c r="BQX8"/>
      <c r="BQY8"/>
      <c r="BQZ8"/>
      <c r="BRA8"/>
      <c r="BRB8"/>
      <c r="BRC8"/>
      <c r="BRD8"/>
      <c r="BRE8"/>
      <c r="BRF8"/>
      <c r="BRG8"/>
      <c r="BRH8"/>
      <c r="BRI8"/>
      <c r="BRJ8"/>
      <c r="BRK8"/>
      <c r="BRL8"/>
      <c r="BRM8"/>
      <c r="BRN8"/>
      <c r="BRO8"/>
      <c r="BRP8"/>
      <c r="BRQ8"/>
      <c r="BRR8"/>
      <c r="BRS8"/>
      <c r="BRT8"/>
      <c r="BRU8"/>
      <c r="BRV8"/>
      <c r="BRW8"/>
      <c r="BRX8"/>
      <c r="BRY8"/>
      <c r="BRZ8"/>
      <c r="BSA8"/>
      <c r="BSB8"/>
      <c r="BSC8"/>
      <c r="BSD8"/>
      <c r="BSE8"/>
      <c r="BSF8"/>
      <c r="BSG8"/>
      <c r="BSH8"/>
      <c r="BSI8"/>
      <c r="BSJ8"/>
      <c r="BSK8"/>
      <c r="BSL8"/>
      <c r="BSM8"/>
      <c r="BSN8"/>
      <c r="BSO8"/>
      <c r="BSP8"/>
      <c r="BSQ8"/>
      <c r="BSR8"/>
      <c r="BSS8"/>
      <c r="BST8"/>
      <c r="BSU8"/>
      <c r="BSV8"/>
      <c r="BSW8"/>
      <c r="BSX8"/>
      <c r="BSY8"/>
      <c r="BSZ8"/>
      <c r="BTA8"/>
      <c r="BTB8"/>
      <c r="BTC8"/>
      <c r="BTD8"/>
      <c r="BTE8"/>
      <c r="BTF8"/>
      <c r="BTG8"/>
      <c r="BTH8"/>
      <c r="BTI8"/>
      <c r="BTJ8"/>
      <c r="BTK8"/>
      <c r="BTL8"/>
      <c r="BTM8"/>
      <c r="BTN8"/>
      <c r="BTO8"/>
      <c r="BTP8"/>
      <c r="BTQ8"/>
      <c r="BTR8"/>
      <c r="BTS8"/>
      <c r="BTT8"/>
      <c r="BTU8"/>
      <c r="BTV8"/>
      <c r="BTW8"/>
      <c r="BTX8"/>
      <c r="BTY8"/>
      <c r="BTZ8"/>
      <c r="BUA8"/>
      <c r="BUB8"/>
      <c r="BUC8"/>
      <c r="BUD8"/>
      <c r="BUE8"/>
      <c r="BUF8"/>
      <c r="BUG8"/>
      <c r="BUH8"/>
      <c r="BUI8"/>
      <c r="BUJ8"/>
      <c r="BUK8"/>
      <c r="BUL8"/>
      <c r="BUM8"/>
      <c r="BUN8"/>
      <c r="BUO8"/>
      <c r="BUP8"/>
      <c r="BUQ8"/>
      <c r="BUR8"/>
      <c r="BUS8"/>
      <c r="BUT8"/>
      <c r="BUU8"/>
      <c r="BUV8"/>
      <c r="BUW8"/>
      <c r="BUX8"/>
      <c r="BUY8"/>
      <c r="BUZ8"/>
      <c r="BVA8"/>
      <c r="BVB8"/>
      <c r="BVC8"/>
      <c r="BVD8"/>
      <c r="BVE8"/>
      <c r="BVF8"/>
      <c r="BVG8"/>
      <c r="BVH8"/>
      <c r="BVI8"/>
      <c r="BVJ8"/>
      <c r="BVK8"/>
      <c r="BVL8"/>
      <c r="BVM8"/>
      <c r="BVN8"/>
      <c r="BVO8"/>
      <c r="BVP8"/>
      <c r="BVQ8"/>
      <c r="BVR8"/>
      <c r="BVS8"/>
      <c r="BVT8"/>
      <c r="BVU8"/>
      <c r="BVV8"/>
      <c r="BVW8"/>
      <c r="BVX8"/>
      <c r="BVY8"/>
      <c r="BVZ8"/>
      <c r="BWA8"/>
      <c r="BWB8"/>
      <c r="BWC8"/>
      <c r="BWD8"/>
      <c r="BWE8"/>
      <c r="BWF8"/>
      <c r="BWG8"/>
      <c r="BWH8"/>
      <c r="BWI8"/>
      <c r="BWJ8"/>
      <c r="BWK8"/>
      <c r="BWL8"/>
      <c r="BWM8"/>
      <c r="BWN8"/>
      <c r="BWO8"/>
      <c r="BWP8"/>
      <c r="BWQ8"/>
      <c r="BWR8"/>
      <c r="BWS8"/>
      <c r="BWT8"/>
      <c r="BWU8"/>
      <c r="BWV8"/>
      <c r="BWW8"/>
      <c r="BWX8"/>
      <c r="BWY8"/>
      <c r="BWZ8"/>
      <c r="BXA8"/>
      <c r="BXB8"/>
      <c r="BXC8"/>
      <c r="BXD8"/>
      <c r="BXE8"/>
      <c r="BXF8"/>
      <c r="BXG8"/>
      <c r="BXH8"/>
      <c r="BXI8"/>
      <c r="BXJ8"/>
      <c r="BXK8"/>
      <c r="BXL8"/>
      <c r="BXM8"/>
      <c r="BXN8"/>
      <c r="BXO8"/>
      <c r="BXP8"/>
      <c r="BXQ8"/>
      <c r="BXR8"/>
      <c r="BXS8"/>
      <c r="BXT8"/>
      <c r="BXU8"/>
      <c r="BXV8"/>
      <c r="BXW8"/>
      <c r="BXX8"/>
      <c r="BXY8"/>
      <c r="BXZ8"/>
      <c r="BYA8"/>
      <c r="BYB8"/>
      <c r="BYC8"/>
      <c r="BYD8"/>
      <c r="BYE8"/>
      <c r="BYF8"/>
      <c r="BYG8"/>
      <c r="BYH8"/>
      <c r="BYI8"/>
      <c r="BYJ8"/>
      <c r="BYK8"/>
      <c r="BYL8"/>
      <c r="BYM8"/>
      <c r="BYN8"/>
      <c r="BYO8"/>
      <c r="BYP8"/>
      <c r="BYQ8"/>
      <c r="BYR8"/>
      <c r="BYS8"/>
      <c r="BYT8"/>
      <c r="BYU8"/>
      <c r="BYV8"/>
      <c r="BYW8"/>
      <c r="BYX8"/>
      <c r="BYY8"/>
      <c r="BYZ8"/>
      <c r="BZA8"/>
      <c r="BZB8"/>
      <c r="BZC8"/>
      <c r="BZD8"/>
      <c r="BZE8"/>
      <c r="BZF8"/>
      <c r="BZG8"/>
      <c r="BZH8"/>
      <c r="BZI8"/>
      <c r="BZJ8"/>
      <c r="BZK8"/>
      <c r="BZL8"/>
      <c r="BZM8"/>
      <c r="BZN8"/>
      <c r="BZO8"/>
      <c r="BZP8"/>
      <c r="BZQ8"/>
      <c r="BZR8"/>
      <c r="BZS8"/>
      <c r="BZT8"/>
      <c r="BZU8"/>
      <c r="BZV8"/>
      <c r="BZW8"/>
      <c r="BZX8"/>
      <c r="BZY8"/>
      <c r="BZZ8"/>
      <c r="CAA8"/>
      <c r="CAB8"/>
      <c r="CAC8"/>
      <c r="CAD8"/>
      <c r="CAE8"/>
      <c r="CAF8"/>
      <c r="CAG8"/>
      <c r="CAH8"/>
      <c r="CAI8"/>
      <c r="CAJ8"/>
      <c r="CAK8"/>
      <c r="CAL8"/>
      <c r="CAM8"/>
      <c r="CAN8"/>
      <c r="CAO8"/>
      <c r="CAP8"/>
      <c r="CAQ8"/>
      <c r="CAR8"/>
      <c r="CAS8"/>
      <c r="CAT8"/>
      <c r="CAU8"/>
      <c r="CAV8"/>
      <c r="CAW8"/>
      <c r="CAX8"/>
      <c r="CAY8"/>
      <c r="CAZ8"/>
      <c r="CBA8"/>
      <c r="CBB8"/>
      <c r="CBC8"/>
      <c r="CBD8"/>
      <c r="CBE8"/>
      <c r="CBF8"/>
      <c r="CBG8"/>
      <c r="CBH8"/>
      <c r="CBI8"/>
      <c r="CBJ8"/>
      <c r="CBK8"/>
      <c r="CBL8"/>
      <c r="CBM8"/>
      <c r="CBN8"/>
      <c r="CBO8"/>
      <c r="CBP8"/>
      <c r="CBQ8"/>
      <c r="CBR8"/>
      <c r="CBS8"/>
      <c r="CBT8"/>
      <c r="CBU8"/>
      <c r="CBV8"/>
      <c r="CBW8"/>
      <c r="CBX8"/>
      <c r="CBY8"/>
      <c r="CBZ8"/>
      <c r="CCA8"/>
      <c r="CCB8"/>
      <c r="CCC8"/>
      <c r="CCD8"/>
      <c r="CCE8"/>
      <c r="CCF8"/>
      <c r="CCG8"/>
      <c r="CCH8"/>
      <c r="CCI8"/>
      <c r="CCJ8"/>
      <c r="CCK8"/>
      <c r="CCL8"/>
      <c r="CCM8"/>
      <c r="CCN8"/>
      <c r="CCO8"/>
      <c r="CCP8"/>
      <c r="CCQ8"/>
      <c r="CCR8"/>
      <c r="CCS8"/>
      <c r="CCT8"/>
      <c r="CCU8"/>
      <c r="CCV8"/>
      <c r="CCW8"/>
      <c r="CCX8"/>
      <c r="CCY8"/>
      <c r="CCZ8"/>
      <c r="CDA8"/>
      <c r="CDB8"/>
      <c r="CDC8"/>
      <c r="CDD8"/>
      <c r="CDE8"/>
      <c r="CDF8"/>
      <c r="CDG8"/>
      <c r="CDH8"/>
      <c r="CDI8"/>
      <c r="CDJ8"/>
      <c r="CDK8"/>
      <c r="CDL8"/>
      <c r="CDM8"/>
      <c r="CDN8"/>
      <c r="CDO8"/>
      <c r="CDP8"/>
      <c r="CDQ8"/>
      <c r="CDR8"/>
      <c r="CDS8"/>
      <c r="CDT8"/>
      <c r="CDU8"/>
      <c r="CDV8"/>
      <c r="CDW8"/>
      <c r="CDX8"/>
      <c r="CDY8"/>
      <c r="CDZ8"/>
      <c r="CEA8"/>
      <c r="CEB8"/>
      <c r="CEC8"/>
      <c r="CED8"/>
      <c r="CEE8"/>
      <c r="CEF8"/>
      <c r="CEG8"/>
      <c r="CEH8"/>
      <c r="CEI8"/>
      <c r="CEJ8"/>
      <c r="CEK8"/>
      <c r="CEL8"/>
      <c r="CEM8"/>
      <c r="CEN8"/>
      <c r="CEO8"/>
      <c r="CEP8"/>
      <c r="CEQ8"/>
      <c r="CER8"/>
      <c r="CES8"/>
      <c r="CET8"/>
      <c r="CEU8"/>
      <c r="CEV8"/>
      <c r="CEW8"/>
      <c r="CEX8"/>
      <c r="CEY8"/>
      <c r="CEZ8"/>
      <c r="CFA8"/>
      <c r="CFB8"/>
      <c r="CFC8"/>
      <c r="CFD8"/>
      <c r="CFE8"/>
      <c r="CFF8"/>
      <c r="CFG8"/>
      <c r="CFH8"/>
      <c r="CFI8"/>
      <c r="CFJ8"/>
      <c r="CFK8"/>
      <c r="CFL8"/>
      <c r="CFM8"/>
      <c r="CFN8"/>
      <c r="CFO8"/>
      <c r="CFP8"/>
      <c r="CFQ8"/>
      <c r="CFR8"/>
      <c r="CFS8"/>
      <c r="CFT8"/>
      <c r="CFU8"/>
      <c r="CFV8"/>
      <c r="CFW8"/>
      <c r="CFX8"/>
      <c r="CFY8"/>
      <c r="CFZ8"/>
      <c r="CGA8"/>
      <c r="CGB8"/>
      <c r="CGC8"/>
      <c r="CGD8"/>
      <c r="CGE8"/>
      <c r="CGF8"/>
      <c r="CGG8"/>
      <c r="CGH8"/>
      <c r="CGI8"/>
      <c r="CGJ8"/>
      <c r="CGK8"/>
      <c r="CGL8"/>
      <c r="CGM8"/>
      <c r="CGN8"/>
      <c r="CGO8"/>
      <c r="CGP8"/>
      <c r="CGQ8"/>
      <c r="CGR8"/>
      <c r="CGS8"/>
      <c r="CGT8"/>
      <c r="CGU8"/>
      <c r="CGV8"/>
      <c r="CGW8"/>
      <c r="CGX8"/>
      <c r="CGY8"/>
      <c r="CGZ8"/>
      <c r="CHA8"/>
      <c r="CHB8"/>
      <c r="CHC8"/>
      <c r="CHD8"/>
      <c r="CHE8"/>
      <c r="CHF8"/>
      <c r="CHG8"/>
      <c r="CHH8"/>
      <c r="CHI8"/>
      <c r="CHJ8"/>
      <c r="CHK8"/>
      <c r="CHL8"/>
      <c r="CHM8"/>
      <c r="CHN8"/>
      <c r="CHO8"/>
      <c r="CHP8"/>
      <c r="CHQ8"/>
      <c r="CHR8"/>
      <c r="CHS8"/>
      <c r="CHT8"/>
      <c r="CHU8"/>
      <c r="CHV8"/>
      <c r="CHW8"/>
      <c r="CHX8"/>
      <c r="CHY8"/>
      <c r="CHZ8"/>
      <c r="CIA8"/>
      <c r="CIB8"/>
      <c r="CIC8"/>
      <c r="CID8"/>
      <c r="CIE8"/>
      <c r="CIF8"/>
      <c r="CIG8"/>
      <c r="CIH8"/>
      <c r="CII8"/>
      <c r="CIJ8"/>
      <c r="CIK8"/>
      <c r="CIL8"/>
      <c r="CIM8"/>
      <c r="CIN8"/>
      <c r="CIO8"/>
      <c r="CIP8"/>
      <c r="CIQ8"/>
      <c r="CIR8"/>
      <c r="CIS8"/>
      <c r="CIT8"/>
      <c r="CIU8"/>
      <c r="CIV8"/>
      <c r="CIW8"/>
      <c r="CIX8"/>
      <c r="CIY8"/>
      <c r="CIZ8"/>
      <c r="CJA8"/>
      <c r="CJB8"/>
      <c r="CJC8"/>
      <c r="CJD8"/>
      <c r="CJE8"/>
      <c r="CJF8"/>
      <c r="CJG8"/>
      <c r="CJH8"/>
      <c r="CJI8"/>
      <c r="CJJ8"/>
      <c r="CJK8"/>
      <c r="CJL8"/>
      <c r="CJM8"/>
      <c r="CJN8"/>
      <c r="CJO8"/>
      <c r="CJP8"/>
      <c r="CJQ8"/>
      <c r="CJR8"/>
      <c r="CJS8"/>
      <c r="CJT8"/>
      <c r="CJU8"/>
      <c r="CJV8"/>
      <c r="CJW8"/>
      <c r="CJX8"/>
      <c r="CJY8"/>
      <c r="CJZ8"/>
      <c r="CKA8"/>
      <c r="CKB8"/>
      <c r="CKC8"/>
      <c r="CKD8"/>
      <c r="CKE8"/>
      <c r="CKF8"/>
      <c r="CKG8"/>
      <c r="CKH8"/>
      <c r="CKI8"/>
      <c r="CKJ8"/>
      <c r="CKK8"/>
      <c r="CKL8"/>
      <c r="CKM8"/>
      <c r="CKN8"/>
      <c r="CKO8"/>
      <c r="CKP8"/>
      <c r="CKQ8"/>
      <c r="CKR8"/>
      <c r="CKS8"/>
      <c r="CKT8"/>
      <c r="CKU8"/>
      <c r="CKV8"/>
      <c r="CKW8"/>
      <c r="CKX8"/>
      <c r="CKY8"/>
      <c r="CKZ8"/>
      <c r="CLA8"/>
      <c r="CLB8"/>
      <c r="CLC8"/>
      <c r="CLD8"/>
      <c r="CLE8"/>
      <c r="CLF8"/>
      <c r="CLG8"/>
      <c r="CLH8"/>
      <c r="CLI8"/>
      <c r="CLJ8"/>
      <c r="CLK8"/>
      <c r="CLL8"/>
      <c r="CLM8"/>
      <c r="CLN8"/>
      <c r="CLO8"/>
      <c r="CLP8"/>
      <c r="CLQ8"/>
      <c r="CLR8"/>
      <c r="CLS8"/>
      <c r="CLT8"/>
      <c r="CLU8"/>
      <c r="CLV8"/>
      <c r="CLW8"/>
      <c r="CLX8"/>
      <c r="CLY8"/>
      <c r="CLZ8"/>
      <c r="CMA8"/>
      <c r="CMB8"/>
      <c r="CMC8"/>
      <c r="CMD8"/>
      <c r="CME8"/>
      <c r="CMF8"/>
      <c r="CMG8"/>
      <c r="CMH8"/>
      <c r="CMI8"/>
      <c r="CMJ8"/>
      <c r="CMK8"/>
      <c r="CML8"/>
      <c r="CMM8"/>
      <c r="CMN8"/>
      <c r="CMO8"/>
      <c r="CMP8"/>
      <c r="CMQ8"/>
      <c r="CMR8"/>
      <c r="CMS8"/>
      <c r="CMT8"/>
      <c r="CMU8"/>
      <c r="CMV8"/>
      <c r="CMW8"/>
      <c r="CMX8"/>
      <c r="CMY8"/>
      <c r="CMZ8"/>
      <c r="CNA8"/>
      <c r="CNB8"/>
      <c r="CNC8"/>
      <c r="CND8"/>
      <c r="CNE8"/>
      <c r="CNF8"/>
      <c r="CNG8"/>
      <c r="CNH8"/>
      <c r="CNI8"/>
      <c r="CNJ8"/>
      <c r="CNK8"/>
      <c r="CNL8"/>
      <c r="CNM8"/>
      <c r="CNN8"/>
      <c r="CNO8"/>
      <c r="CNP8"/>
      <c r="CNQ8"/>
      <c r="CNR8"/>
      <c r="CNS8"/>
      <c r="CNT8"/>
      <c r="CNU8"/>
      <c r="CNV8"/>
      <c r="CNW8"/>
      <c r="CNX8"/>
      <c r="CNY8"/>
      <c r="CNZ8"/>
      <c r="COA8"/>
      <c r="COB8"/>
      <c r="COC8"/>
      <c r="COD8"/>
      <c r="COE8"/>
      <c r="COF8"/>
      <c r="COG8"/>
      <c r="COH8"/>
      <c r="COI8"/>
      <c r="COJ8"/>
      <c r="COK8"/>
      <c r="COL8"/>
      <c r="COM8"/>
      <c r="CON8"/>
      <c r="COO8"/>
      <c r="COP8"/>
      <c r="COQ8"/>
      <c r="COR8"/>
      <c r="COS8"/>
      <c r="COT8"/>
      <c r="COU8"/>
      <c r="COV8"/>
      <c r="COW8"/>
      <c r="COX8"/>
      <c r="COY8"/>
      <c r="COZ8"/>
      <c r="CPA8"/>
      <c r="CPB8"/>
      <c r="CPC8"/>
      <c r="CPD8"/>
      <c r="CPE8"/>
      <c r="CPF8"/>
      <c r="CPG8"/>
      <c r="CPH8"/>
      <c r="CPI8"/>
      <c r="CPJ8"/>
      <c r="CPK8"/>
      <c r="CPL8"/>
      <c r="CPM8"/>
      <c r="CPN8"/>
      <c r="CPO8"/>
      <c r="CPP8"/>
      <c r="CPQ8"/>
      <c r="CPR8"/>
      <c r="CPS8"/>
      <c r="CPT8"/>
      <c r="CPU8"/>
      <c r="CPV8"/>
      <c r="CPW8"/>
      <c r="CPX8"/>
      <c r="CPY8"/>
      <c r="CPZ8"/>
      <c r="CQA8"/>
      <c r="CQB8"/>
      <c r="CQC8"/>
      <c r="CQD8"/>
      <c r="CQE8"/>
      <c r="CQF8"/>
      <c r="CQG8"/>
      <c r="CQH8"/>
      <c r="CQI8"/>
      <c r="CQJ8"/>
      <c r="CQK8"/>
      <c r="CQL8"/>
      <c r="CQM8"/>
      <c r="CQN8"/>
      <c r="CQO8"/>
      <c r="CQP8"/>
      <c r="CQQ8"/>
      <c r="CQR8"/>
      <c r="CQS8"/>
      <c r="CQT8"/>
      <c r="CQU8"/>
      <c r="CQV8"/>
      <c r="CQW8"/>
      <c r="CQX8"/>
      <c r="CQY8"/>
      <c r="CQZ8"/>
      <c r="CRA8"/>
      <c r="CRB8"/>
      <c r="CRC8"/>
      <c r="CRD8"/>
      <c r="CRE8"/>
      <c r="CRF8"/>
      <c r="CRG8"/>
      <c r="CRH8"/>
      <c r="CRI8"/>
      <c r="CRJ8"/>
      <c r="CRK8"/>
      <c r="CRL8"/>
      <c r="CRM8"/>
      <c r="CRN8"/>
      <c r="CRO8"/>
      <c r="CRP8"/>
      <c r="CRQ8"/>
      <c r="CRR8"/>
      <c r="CRS8"/>
      <c r="CRT8"/>
      <c r="CRU8"/>
      <c r="CRV8"/>
      <c r="CRW8"/>
      <c r="CRX8"/>
      <c r="CRY8"/>
      <c r="CRZ8"/>
      <c r="CSA8"/>
      <c r="CSB8"/>
      <c r="CSC8"/>
      <c r="CSD8"/>
      <c r="CSE8"/>
      <c r="CSF8"/>
      <c r="CSG8"/>
      <c r="CSH8"/>
      <c r="CSI8"/>
      <c r="CSJ8"/>
      <c r="CSK8"/>
      <c r="CSL8"/>
      <c r="CSM8"/>
      <c r="CSN8"/>
      <c r="CSO8"/>
      <c r="CSP8"/>
      <c r="CSQ8"/>
      <c r="CSR8"/>
      <c r="CSS8"/>
      <c r="CST8"/>
      <c r="CSU8"/>
      <c r="CSV8"/>
      <c r="CSW8"/>
      <c r="CSX8"/>
      <c r="CSY8"/>
      <c r="CSZ8"/>
      <c r="CTA8"/>
      <c r="CTB8"/>
      <c r="CTC8"/>
      <c r="CTD8"/>
      <c r="CTE8"/>
      <c r="CTF8"/>
      <c r="CTG8"/>
      <c r="CTH8"/>
      <c r="CTI8"/>
      <c r="CTJ8"/>
      <c r="CTK8"/>
      <c r="CTL8"/>
      <c r="CTM8"/>
      <c r="CTN8"/>
      <c r="CTO8"/>
      <c r="CTP8"/>
      <c r="CTQ8"/>
      <c r="CTR8"/>
      <c r="CTS8"/>
      <c r="CTT8"/>
      <c r="CTU8"/>
      <c r="CTV8"/>
      <c r="CTW8"/>
      <c r="CTX8"/>
      <c r="CTY8"/>
      <c r="CTZ8"/>
      <c r="CUA8"/>
      <c r="CUB8"/>
      <c r="CUC8"/>
      <c r="CUD8"/>
      <c r="CUE8"/>
      <c r="CUF8"/>
      <c r="CUG8"/>
      <c r="CUH8"/>
      <c r="CUI8"/>
      <c r="CUJ8"/>
      <c r="CUK8"/>
      <c r="CUL8"/>
      <c r="CUM8"/>
      <c r="CUN8"/>
      <c r="CUO8"/>
      <c r="CUP8"/>
      <c r="CUQ8"/>
      <c r="CUR8"/>
      <c r="CUS8"/>
      <c r="CUT8"/>
      <c r="CUU8"/>
      <c r="CUV8"/>
      <c r="CUW8"/>
      <c r="CUX8"/>
      <c r="CUY8"/>
      <c r="CUZ8"/>
      <c r="CVA8"/>
      <c r="CVB8"/>
      <c r="CVC8"/>
      <c r="CVD8"/>
      <c r="CVE8"/>
      <c r="CVF8"/>
      <c r="CVG8"/>
      <c r="CVH8"/>
      <c r="CVI8"/>
      <c r="CVJ8"/>
      <c r="CVK8"/>
      <c r="CVL8"/>
      <c r="CVM8"/>
      <c r="CVN8"/>
      <c r="CVO8"/>
      <c r="CVP8"/>
      <c r="CVQ8"/>
      <c r="CVR8"/>
      <c r="CVS8"/>
      <c r="CVT8"/>
      <c r="CVU8"/>
      <c r="CVV8"/>
      <c r="CVW8"/>
      <c r="CVX8"/>
      <c r="CVY8"/>
      <c r="CVZ8"/>
      <c r="CWA8"/>
      <c r="CWB8"/>
      <c r="CWC8"/>
      <c r="CWD8"/>
      <c r="CWE8"/>
      <c r="CWF8"/>
      <c r="CWG8"/>
      <c r="CWH8"/>
      <c r="CWI8"/>
      <c r="CWJ8"/>
      <c r="CWK8"/>
      <c r="CWL8"/>
      <c r="CWM8"/>
      <c r="CWN8"/>
      <c r="CWO8"/>
      <c r="CWP8"/>
      <c r="CWQ8"/>
      <c r="CWR8"/>
      <c r="CWS8"/>
      <c r="CWT8"/>
      <c r="CWU8"/>
      <c r="CWV8"/>
      <c r="CWW8"/>
      <c r="CWX8"/>
      <c r="CWY8"/>
      <c r="CWZ8"/>
      <c r="CXA8"/>
      <c r="CXB8"/>
      <c r="CXC8"/>
      <c r="CXD8"/>
      <c r="CXE8"/>
      <c r="CXF8"/>
      <c r="CXG8"/>
      <c r="CXH8"/>
      <c r="CXI8"/>
      <c r="CXJ8"/>
      <c r="CXK8"/>
      <c r="CXL8"/>
      <c r="CXM8"/>
      <c r="CXN8"/>
      <c r="CXO8"/>
      <c r="CXP8"/>
      <c r="CXQ8"/>
      <c r="CXR8"/>
      <c r="CXS8"/>
      <c r="CXT8"/>
      <c r="CXU8"/>
      <c r="CXV8"/>
      <c r="CXW8"/>
      <c r="CXX8"/>
      <c r="CXY8"/>
      <c r="CXZ8"/>
      <c r="CYA8"/>
      <c r="CYB8"/>
      <c r="CYC8"/>
      <c r="CYD8"/>
      <c r="CYE8"/>
      <c r="CYF8"/>
      <c r="CYG8"/>
      <c r="CYH8"/>
      <c r="CYI8"/>
      <c r="CYJ8"/>
      <c r="CYK8"/>
      <c r="CYL8"/>
      <c r="CYM8"/>
      <c r="CYN8"/>
      <c r="CYO8"/>
      <c r="CYP8"/>
      <c r="CYQ8"/>
      <c r="CYR8"/>
      <c r="CYS8"/>
      <c r="CYT8"/>
      <c r="CYU8"/>
      <c r="CYV8"/>
      <c r="CYW8"/>
      <c r="CYX8"/>
      <c r="CYY8"/>
      <c r="CYZ8"/>
      <c r="CZA8"/>
      <c r="CZB8"/>
      <c r="CZC8"/>
      <c r="CZD8"/>
      <c r="CZE8"/>
      <c r="CZF8"/>
      <c r="CZG8"/>
      <c r="CZH8"/>
      <c r="CZI8"/>
      <c r="CZJ8"/>
      <c r="CZK8"/>
      <c r="CZL8"/>
      <c r="CZM8"/>
      <c r="CZN8"/>
      <c r="CZO8"/>
      <c r="CZP8"/>
      <c r="CZQ8"/>
      <c r="CZR8"/>
      <c r="CZS8"/>
      <c r="CZT8"/>
      <c r="CZU8"/>
      <c r="CZV8"/>
      <c r="CZW8"/>
      <c r="CZX8"/>
      <c r="CZY8"/>
      <c r="CZZ8"/>
      <c r="DAA8"/>
      <c r="DAB8"/>
      <c r="DAC8"/>
      <c r="DAD8"/>
      <c r="DAE8"/>
      <c r="DAF8"/>
      <c r="DAG8"/>
      <c r="DAH8"/>
      <c r="DAI8"/>
      <c r="DAJ8"/>
      <c r="DAK8"/>
      <c r="DAL8"/>
      <c r="DAM8"/>
      <c r="DAN8"/>
      <c r="DAO8"/>
      <c r="DAP8"/>
      <c r="DAQ8"/>
      <c r="DAR8"/>
      <c r="DAS8"/>
      <c r="DAT8"/>
      <c r="DAU8"/>
      <c r="DAV8"/>
      <c r="DAW8"/>
      <c r="DAX8"/>
      <c r="DAY8"/>
      <c r="DAZ8"/>
      <c r="DBA8"/>
      <c r="DBB8"/>
      <c r="DBC8"/>
      <c r="DBD8"/>
      <c r="DBE8"/>
      <c r="DBF8"/>
      <c r="DBG8"/>
      <c r="DBH8"/>
      <c r="DBI8"/>
      <c r="DBJ8"/>
      <c r="DBK8"/>
      <c r="DBL8"/>
      <c r="DBM8"/>
      <c r="DBN8"/>
      <c r="DBO8"/>
      <c r="DBP8"/>
      <c r="DBQ8"/>
      <c r="DBR8"/>
      <c r="DBS8"/>
      <c r="DBT8"/>
      <c r="DBU8"/>
      <c r="DBV8"/>
      <c r="DBW8"/>
      <c r="DBX8"/>
      <c r="DBY8"/>
      <c r="DBZ8"/>
      <c r="DCA8"/>
      <c r="DCB8"/>
      <c r="DCC8"/>
      <c r="DCD8"/>
      <c r="DCE8"/>
      <c r="DCF8"/>
      <c r="DCG8"/>
      <c r="DCH8"/>
      <c r="DCI8"/>
      <c r="DCJ8"/>
      <c r="DCK8"/>
      <c r="DCL8"/>
      <c r="DCM8"/>
      <c r="DCN8"/>
      <c r="DCO8"/>
      <c r="DCP8"/>
      <c r="DCQ8"/>
      <c r="DCR8"/>
      <c r="DCS8"/>
      <c r="DCT8"/>
      <c r="DCU8"/>
      <c r="DCV8"/>
      <c r="DCW8"/>
      <c r="DCX8"/>
      <c r="DCY8"/>
      <c r="DCZ8"/>
      <c r="DDA8"/>
      <c r="DDB8"/>
      <c r="DDC8"/>
      <c r="DDD8"/>
      <c r="DDE8"/>
      <c r="DDF8"/>
      <c r="DDG8"/>
      <c r="DDH8"/>
      <c r="DDI8"/>
      <c r="DDJ8"/>
      <c r="DDK8"/>
      <c r="DDL8"/>
      <c r="DDM8"/>
      <c r="DDN8"/>
      <c r="DDO8"/>
      <c r="DDP8"/>
      <c r="DDQ8"/>
      <c r="DDR8"/>
      <c r="DDS8"/>
      <c r="DDT8"/>
      <c r="DDU8"/>
      <c r="DDV8"/>
      <c r="DDW8"/>
      <c r="DDX8"/>
      <c r="DDY8"/>
      <c r="DDZ8"/>
      <c r="DEA8"/>
      <c r="DEB8"/>
      <c r="DEC8"/>
      <c r="DED8"/>
      <c r="DEE8"/>
      <c r="DEF8"/>
      <c r="DEG8"/>
      <c r="DEH8"/>
      <c r="DEI8"/>
      <c r="DEJ8"/>
      <c r="DEK8"/>
      <c r="DEL8"/>
      <c r="DEM8"/>
      <c r="DEN8"/>
      <c r="DEO8"/>
      <c r="DEP8"/>
      <c r="DEQ8"/>
      <c r="DER8"/>
      <c r="DES8"/>
      <c r="DET8"/>
      <c r="DEU8"/>
      <c r="DEV8"/>
      <c r="DEW8"/>
      <c r="DEX8"/>
      <c r="DEY8"/>
      <c r="DEZ8"/>
      <c r="DFA8"/>
      <c r="DFB8"/>
      <c r="DFC8"/>
      <c r="DFD8"/>
      <c r="DFE8"/>
      <c r="DFF8"/>
      <c r="DFG8"/>
      <c r="DFH8"/>
      <c r="DFI8"/>
      <c r="DFJ8"/>
      <c r="DFK8"/>
      <c r="DFL8"/>
      <c r="DFM8"/>
      <c r="DFN8"/>
      <c r="DFO8"/>
      <c r="DFP8"/>
      <c r="DFQ8"/>
      <c r="DFR8"/>
      <c r="DFS8"/>
      <c r="DFT8"/>
      <c r="DFU8"/>
      <c r="DFV8"/>
      <c r="DFW8"/>
      <c r="DFX8"/>
      <c r="DFY8"/>
      <c r="DFZ8"/>
      <c r="DGA8"/>
      <c r="DGB8"/>
      <c r="DGC8"/>
      <c r="DGD8"/>
      <c r="DGE8"/>
      <c r="DGF8"/>
      <c r="DGG8"/>
      <c r="DGH8"/>
      <c r="DGI8"/>
      <c r="DGJ8"/>
      <c r="DGK8"/>
      <c r="DGL8"/>
      <c r="DGM8"/>
      <c r="DGN8"/>
      <c r="DGO8"/>
      <c r="DGP8"/>
      <c r="DGQ8"/>
      <c r="DGR8"/>
      <c r="DGS8"/>
      <c r="DGT8"/>
      <c r="DGU8"/>
      <c r="DGV8"/>
      <c r="DGW8"/>
      <c r="DGX8"/>
      <c r="DGY8"/>
      <c r="DGZ8"/>
      <c r="DHA8"/>
      <c r="DHB8"/>
      <c r="DHC8"/>
      <c r="DHD8"/>
      <c r="DHE8"/>
      <c r="DHF8"/>
      <c r="DHG8"/>
      <c r="DHH8"/>
      <c r="DHI8"/>
      <c r="DHJ8"/>
      <c r="DHK8"/>
      <c r="DHL8"/>
      <c r="DHM8"/>
      <c r="DHN8"/>
      <c r="DHO8"/>
      <c r="DHP8"/>
      <c r="DHQ8"/>
      <c r="DHR8"/>
      <c r="DHS8"/>
      <c r="DHT8"/>
      <c r="DHU8"/>
      <c r="DHV8"/>
      <c r="DHW8"/>
      <c r="DHX8"/>
      <c r="DHY8"/>
      <c r="DHZ8"/>
      <c r="DIA8"/>
      <c r="DIB8"/>
      <c r="DIC8"/>
      <c r="DID8"/>
      <c r="DIE8"/>
      <c r="DIF8"/>
      <c r="DIG8"/>
      <c r="DIH8"/>
      <c r="DII8"/>
      <c r="DIJ8"/>
      <c r="DIK8"/>
      <c r="DIL8"/>
      <c r="DIM8"/>
      <c r="DIN8"/>
      <c r="DIO8"/>
      <c r="DIP8"/>
      <c r="DIQ8"/>
      <c r="DIR8"/>
      <c r="DIS8"/>
      <c r="DIT8"/>
      <c r="DIU8"/>
      <c r="DIV8"/>
      <c r="DIW8"/>
      <c r="DIX8"/>
      <c r="DIY8"/>
      <c r="DIZ8"/>
      <c r="DJA8"/>
      <c r="DJB8"/>
      <c r="DJC8"/>
      <c r="DJD8"/>
      <c r="DJE8"/>
      <c r="DJF8"/>
      <c r="DJG8"/>
      <c r="DJH8"/>
      <c r="DJI8"/>
      <c r="DJJ8"/>
      <c r="DJK8"/>
      <c r="DJL8"/>
      <c r="DJM8"/>
      <c r="DJN8"/>
      <c r="DJO8"/>
      <c r="DJP8"/>
      <c r="DJQ8"/>
      <c r="DJR8"/>
      <c r="DJS8"/>
      <c r="DJT8"/>
      <c r="DJU8"/>
      <c r="DJV8"/>
      <c r="DJW8"/>
      <c r="DJX8"/>
      <c r="DJY8"/>
      <c r="DJZ8"/>
      <c r="DKA8"/>
      <c r="DKB8"/>
      <c r="DKC8"/>
      <c r="DKD8"/>
      <c r="DKE8"/>
      <c r="DKF8"/>
      <c r="DKG8"/>
      <c r="DKH8"/>
      <c r="DKI8"/>
      <c r="DKJ8"/>
      <c r="DKK8"/>
      <c r="DKL8"/>
      <c r="DKM8"/>
      <c r="DKN8"/>
      <c r="DKO8"/>
      <c r="DKP8"/>
      <c r="DKQ8"/>
      <c r="DKR8"/>
      <c r="DKS8"/>
      <c r="DKT8"/>
      <c r="DKU8"/>
      <c r="DKV8"/>
      <c r="DKW8"/>
      <c r="DKX8"/>
      <c r="DKY8"/>
      <c r="DKZ8"/>
      <c r="DLA8"/>
      <c r="DLB8"/>
      <c r="DLC8"/>
      <c r="DLD8"/>
      <c r="DLE8"/>
      <c r="DLF8"/>
      <c r="DLG8"/>
      <c r="DLH8"/>
      <c r="DLI8"/>
      <c r="DLJ8"/>
      <c r="DLK8"/>
      <c r="DLL8"/>
      <c r="DLM8"/>
      <c r="DLN8"/>
      <c r="DLO8"/>
      <c r="DLP8"/>
      <c r="DLQ8"/>
      <c r="DLR8"/>
      <c r="DLS8"/>
      <c r="DLT8"/>
      <c r="DLU8"/>
      <c r="DLV8"/>
      <c r="DLW8"/>
      <c r="DLX8"/>
      <c r="DLY8"/>
      <c r="DLZ8"/>
      <c r="DMA8"/>
      <c r="DMB8"/>
      <c r="DMC8"/>
      <c r="DMD8"/>
      <c r="DME8"/>
      <c r="DMF8"/>
      <c r="DMG8"/>
      <c r="DMH8"/>
      <c r="DMI8"/>
      <c r="DMJ8"/>
      <c r="DMK8"/>
      <c r="DML8"/>
      <c r="DMM8"/>
      <c r="DMN8"/>
      <c r="DMO8"/>
      <c r="DMP8"/>
      <c r="DMQ8"/>
      <c r="DMR8"/>
      <c r="DMS8"/>
      <c r="DMT8"/>
      <c r="DMU8"/>
      <c r="DMV8"/>
      <c r="DMW8"/>
      <c r="DMX8"/>
      <c r="DMY8"/>
      <c r="DMZ8"/>
      <c r="DNA8"/>
      <c r="DNB8"/>
      <c r="DNC8"/>
      <c r="DND8"/>
      <c r="DNE8"/>
      <c r="DNF8"/>
      <c r="DNG8"/>
      <c r="DNH8"/>
      <c r="DNI8"/>
      <c r="DNJ8"/>
      <c r="DNK8"/>
      <c r="DNL8"/>
      <c r="DNM8"/>
      <c r="DNN8"/>
      <c r="DNO8"/>
      <c r="DNP8"/>
      <c r="DNQ8"/>
      <c r="DNR8"/>
      <c r="DNS8"/>
      <c r="DNT8"/>
      <c r="DNU8"/>
      <c r="DNV8"/>
      <c r="DNW8"/>
      <c r="DNX8"/>
      <c r="DNY8"/>
      <c r="DNZ8"/>
      <c r="DOA8"/>
      <c r="DOB8"/>
      <c r="DOC8"/>
      <c r="DOD8"/>
      <c r="DOE8"/>
      <c r="DOF8"/>
      <c r="DOG8"/>
      <c r="DOH8"/>
      <c r="DOI8"/>
      <c r="DOJ8"/>
      <c r="DOK8"/>
      <c r="DOL8"/>
      <c r="DOM8"/>
      <c r="DON8"/>
      <c r="DOO8"/>
      <c r="DOP8"/>
      <c r="DOQ8"/>
      <c r="DOR8"/>
      <c r="DOS8"/>
      <c r="DOT8"/>
      <c r="DOU8"/>
      <c r="DOV8"/>
      <c r="DOW8"/>
      <c r="DOX8"/>
      <c r="DOY8"/>
      <c r="DOZ8"/>
      <c r="DPA8"/>
      <c r="DPB8"/>
      <c r="DPC8"/>
      <c r="DPD8"/>
      <c r="DPE8"/>
      <c r="DPF8"/>
      <c r="DPG8"/>
      <c r="DPH8"/>
      <c r="DPI8"/>
      <c r="DPJ8"/>
      <c r="DPK8"/>
      <c r="DPL8"/>
      <c r="DPM8"/>
      <c r="DPN8"/>
      <c r="DPO8"/>
      <c r="DPP8"/>
      <c r="DPQ8"/>
      <c r="DPR8"/>
      <c r="DPS8"/>
      <c r="DPT8"/>
      <c r="DPU8"/>
      <c r="DPV8"/>
      <c r="DPW8"/>
      <c r="DPX8"/>
      <c r="DPY8"/>
      <c r="DPZ8"/>
      <c r="DQA8"/>
      <c r="DQB8"/>
      <c r="DQC8"/>
      <c r="DQD8"/>
      <c r="DQE8"/>
      <c r="DQF8"/>
      <c r="DQG8"/>
      <c r="DQH8"/>
      <c r="DQI8"/>
      <c r="DQJ8"/>
      <c r="DQK8"/>
      <c r="DQL8"/>
      <c r="DQM8"/>
      <c r="DQN8"/>
      <c r="DQO8"/>
      <c r="DQP8"/>
      <c r="DQQ8"/>
      <c r="DQR8"/>
      <c r="DQS8"/>
      <c r="DQT8"/>
      <c r="DQU8"/>
      <c r="DQV8"/>
      <c r="DQW8"/>
      <c r="DQX8"/>
      <c r="DQY8"/>
      <c r="DQZ8"/>
      <c r="DRA8"/>
      <c r="DRB8"/>
      <c r="DRC8"/>
      <c r="DRD8"/>
      <c r="DRE8"/>
      <c r="DRF8"/>
      <c r="DRG8"/>
      <c r="DRH8"/>
      <c r="DRI8"/>
      <c r="DRJ8"/>
      <c r="DRK8"/>
      <c r="DRL8"/>
      <c r="DRM8"/>
      <c r="DRN8"/>
      <c r="DRO8"/>
      <c r="DRP8"/>
      <c r="DRQ8"/>
      <c r="DRR8"/>
      <c r="DRS8"/>
      <c r="DRT8"/>
      <c r="DRU8"/>
      <c r="DRV8"/>
      <c r="DRW8"/>
      <c r="DRX8"/>
      <c r="DRY8"/>
      <c r="DRZ8"/>
      <c r="DSA8"/>
      <c r="DSB8"/>
      <c r="DSC8"/>
      <c r="DSD8"/>
      <c r="DSE8"/>
      <c r="DSF8"/>
      <c r="DSG8"/>
      <c r="DSH8"/>
      <c r="DSI8"/>
      <c r="DSJ8"/>
      <c r="DSK8"/>
      <c r="DSL8"/>
      <c r="DSM8"/>
      <c r="DSN8"/>
      <c r="DSO8"/>
      <c r="DSP8"/>
      <c r="DSQ8"/>
      <c r="DSR8"/>
      <c r="DSS8"/>
      <c r="DST8"/>
      <c r="DSU8"/>
      <c r="DSV8"/>
      <c r="DSW8"/>
      <c r="DSX8"/>
      <c r="DSY8"/>
      <c r="DSZ8"/>
      <c r="DTA8"/>
      <c r="DTB8"/>
      <c r="DTC8"/>
      <c r="DTD8"/>
      <c r="DTE8"/>
      <c r="DTF8"/>
      <c r="DTG8"/>
      <c r="DTH8"/>
      <c r="DTI8"/>
      <c r="DTJ8"/>
      <c r="DTK8"/>
      <c r="DTL8"/>
      <c r="DTM8"/>
      <c r="DTN8"/>
      <c r="DTO8"/>
      <c r="DTP8"/>
      <c r="DTQ8"/>
      <c r="DTR8"/>
      <c r="DTS8"/>
      <c r="DTT8"/>
      <c r="DTU8"/>
      <c r="DTV8"/>
      <c r="DTW8"/>
      <c r="DTX8"/>
      <c r="DTY8"/>
      <c r="DTZ8"/>
      <c r="DUA8"/>
      <c r="DUB8"/>
      <c r="DUC8"/>
      <c r="DUD8"/>
      <c r="DUE8"/>
      <c r="DUF8"/>
      <c r="DUG8"/>
      <c r="DUH8"/>
      <c r="DUI8"/>
      <c r="DUJ8"/>
      <c r="DUK8"/>
      <c r="DUL8"/>
      <c r="DUM8"/>
      <c r="DUN8"/>
      <c r="DUO8"/>
      <c r="DUP8"/>
      <c r="DUQ8"/>
      <c r="DUR8"/>
      <c r="DUS8"/>
      <c r="DUT8"/>
      <c r="DUU8"/>
      <c r="DUV8"/>
      <c r="DUW8"/>
      <c r="DUX8"/>
      <c r="DUY8"/>
      <c r="DUZ8"/>
      <c r="DVA8"/>
      <c r="DVB8"/>
      <c r="DVC8"/>
      <c r="DVD8"/>
      <c r="DVE8"/>
      <c r="DVF8"/>
      <c r="DVG8"/>
      <c r="DVH8"/>
      <c r="DVI8"/>
      <c r="DVJ8"/>
      <c r="DVK8"/>
      <c r="DVL8"/>
      <c r="DVM8"/>
      <c r="DVN8"/>
      <c r="DVO8"/>
      <c r="DVP8"/>
      <c r="DVQ8"/>
      <c r="DVR8"/>
      <c r="DVS8"/>
      <c r="DVT8"/>
      <c r="DVU8"/>
      <c r="DVV8"/>
      <c r="DVW8"/>
      <c r="DVX8"/>
      <c r="DVY8"/>
      <c r="DVZ8"/>
      <c r="DWA8"/>
      <c r="DWB8"/>
      <c r="DWC8"/>
      <c r="DWD8"/>
      <c r="DWE8"/>
      <c r="DWF8"/>
      <c r="DWG8"/>
      <c r="DWH8"/>
      <c r="DWI8"/>
      <c r="DWJ8"/>
      <c r="DWK8"/>
      <c r="DWL8"/>
      <c r="DWM8"/>
      <c r="DWN8"/>
      <c r="DWO8"/>
      <c r="DWP8"/>
      <c r="DWQ8"/>
      <c r="DWR8"/>
      <c r="DWS8"/>
      <c r="DWT8"/>
      <c r="DWU8"/>
      <c r="DWV8"/>
      <c r="DWW8"/>
      <c r="DWX8"/>
      <c r="DWY8"/>
      <c r="DWZ8"/>
      <c r="DXA8"/>
      <c r="DXB8"/>
      <c r="DXC8"/>
      <c r="DXD8"/>
      <c r="DXE8"/>
      <c r="DXF8"/>
      <c r="DXG8"/>
      <c r="DXH8"/>
      <c r="DXI8"/>
      <c r="DXJ8"/>
      <c r="DXK8"/>
      <c r="DXL8"/>
      <c r="DXM8"/>
      <c r="DXN8"/>
      <c r="DXO8"/>
      <c r="DXP8"/>
      <c r="DXQ8"/>
      <c r="DXR8"/>
      <c r="DXS8"/>
      <c r="DXT8"/>
      <c r="DXU8"/>
      <c r="DXV8"/>
      <c r="DXW8"/>
      <c r="DXX8"/>
      <c r="DXY8"/>
      <c r="DXZ8"/>
      <c r="DYA8"/>
      <c r="DYB8"/>
      <c r="DYC8"/>
      <c r="DYD8"/>
      <c r="DYE8"/>
      <c r="DYF8"/>
      <c r="DYG8"/>
      <c r="DYH8"/>
      <c r="DYI8"/>
      <c r="DYJ8"/>
      <c r="DYK8"/>
      <c r="DYL8"/>
      <c r="DYM8"/>
      <c r="DYN8"/>
      <c r="DYO8"/>
      <c r="DYP8"/>
      <c r="DYQ8"/>
      <c r="DYR8"/>
      <c r="DYS8"/>
      <c r="DYT8"/>
      <c r="DYU8"/>
      <c r="DYV8"/>
      <c r="DYW8"/>
      <c r="DYX8"/>
      <c r="DYY8"/>
      <c r="DYZ8"/>
      <c r="DZA8"/>
      <c r="DZB8"/>
      <c r="DZC8"/>
      <c r="DZD8"/>
      <c r="DZE8"/>
      <c r="DZF8"/>
      <c r="DZG8"/>
      <c r="DZH8"/>
      <c r="DZI8"/>
      <c r="DZJ8"/>
      <c r="DZK8"/>
      <c r="DZL8"/>
      <c r="DZM8"/>
      <c r="DZN8"/>
      <c r="DZO8"/>
      <c r="DZP8"/>
      <c r="DZQ8"/>
      <c r="DZR8"/>
      <c r="DZS8"/>
      <c r="DZT8"/>
      <c r="DZU8"/>
      <c r="DZV8"/>
      <c r="DZW8"/>
      <c r="DZX8"/>
      <c r="DZY8"/>
      <c r="DZZ8"/>
      <c r="EAA8"/>
      <c r="EAB8"/>
      <c r="EAC8"/>
      <c r="EAD8"/>
      <c r="EAE8"/>
      <c r="EAF8"/>
      <c r="EAG8"/>
      <c r="EAH8"/>
      <c r="EAI8"/>
      <c r="EAJ8"/>
      <c r="EAK8"/>
      <c r="EAL8"/>
      <c r="EAM8"/>
      <c r="EAN8"/>
      <c r="EAO8"/>
      <c r="EAP8"/>
      <c r="EAQ8"/>
      <c r="EAR8"/>
      <c r="EAS8"/>
      <c r="EAT8"/>
      <c r="EAU8"/>
      <c r="EAV8"/>
      <c r="EAW8"/>
      <c r="EAX8"/>
      <c r="EAY8"/>
      <c r="EAZ8"/>
      <c r="EBA8"/>
      <c r="EBB8"/>
      <c r="EBC8"/>
      <c r="EBD8"/>
      <c r="EBE8"/>
      <c r="EBF8"/>
      <c r="EBG8"/>
      <c r="EBH8"/>
      <c r="EBI8"/>
      <c r="EBJ8"/>
      <c r="EBK8"/>
      <c r="EBL8"/>
      <c r="EBM8"/>
      <c r="EBN8"/>
      <c r="EBO8"/>
      <c r="EBP8"/>
      <c r="EBQ8"/>
      <c r="EBR8"/>
      <c r="EBS8"/>
      <c r="EBT8"/>
      <c r="EBU8"/>
      <c r="EBV8"/>
      <c r="EBW8"/>
      <c r="EBX8"/>
      <c r="EBY8"/>
      <c r="EBZ8"/>
      <c r="ECA8"/>
      <c r="ECB8"/>
      <c r="ECC8"/>
      <c r="ECD8"/>
      <c r="ECE8"/>
      <c r="ECF8"/>
      <c r="ECG8"/>
      <c r="ECH8"/>
      <c r="ECI8"/>
      <c r="ECJ8"/>
      <c r="ECK8"/>
      <c r="ECL8"/>
      <c r="ECM8"/>
      <c r="ECN8"/>
      <c r="ECO8"/>
      <c r="ECP8"/>
      <c r="ECQ8"/>
      <c r="ECR8"/>
      <c r="ECS8"/>
      <c r="ECT8"/>
      <c r="ECU8"/>
      <c r="ECV8"/>
      <c r="ECW8"/>
      <c r="ECX8"/>
      <c r="ECY8"/>
      <c r="ECZ8"/>
      <c r="EDA8"/>
      <c r="EDB8"/>
      <c r="EDC8"/>
      <c r="EDD8"/>
      <c r="EDE8"/>
      <c r="EDF8"/>
      <c r="EDG8"/>
      <c r="EDH8"/>
      <c r="EDI8"/>
      <c r="EDJ8"/>
      <c r="EDK8"/>
      <c r="EDL8"/>
      <c r="EDM8"/>
      <c r="EDN8"/>
      <c r="EDO8"/>
      <c r="EDP8"/>
      <c r="EDQ8"/>
      <c r="EDR8"/>
      <c r="EDS8"/>
      <c r="EDT8"/>
      <c r="EDU8"/>
      <c r="EDV8"/>
      <c r="EDW8"/>
      <c r="EDX8"/>
      <c r="EDY8"/>
      <c r="EDZ8"/>
      <c r="EEA8"/>
      <c r="EEB8"/>
      <c r="EEC8"/>
      <c r="EED8"/>
      <c r="EEE8"/>
      <c r="EEF8"/>
      <c r="EEG8"/>
      <c r="EEH8"/>
      <c r="EEI8"/>
      <c r="EEJ8"/>
      <c r="EEK8"/>
      <c r="EEL8"/>
      <c r="EEM8"/>
      <c r="EEN8"/>
      <c r="EEO8"/>
      <c r="EEP8"/>
      <c r="EEQ8"/>
      <c r="EER8"/>
      <c r="EES8"/>
      <c r="EET8"/>
      <c r="EEU8"/>
      <c r="EEV8"/>
      <c r="EEW8"/>
      <c r="EEX8"/>
      <c r="EEY8"/>
      <c r="EEZ8"/>
      <c r="EFA8"/>
      <c r="EFB8"/>
      <c r="EFC8"/>
      <c r="EFD8"/>
      <c r="EFE8"/>
      <c r="EFF8"/>
      <c r="EFG8"/>
      <c r="EFH8"/>
      <c r="EFI8"/>
      <c r="EFJ8"/>
      <c r="EFK8"/>
      <c r="EFL8"/>
      <c r="EFM8"/>
      <c r="EFN8"/>
      <c r="EFO8"/>
      <c r="EFP8"/>
      <c r="EFQ8"/>
      <c r="EFR8"/>
      <c r="EFS8"/>
      <c r="EFT8"/>
      <c r="EFU8"/>
      <c r="EFV8"/>
      <c r="EFW8"/>
      <c r="EFX8"/>
      <c r="EFY8"/>
      <c r="EFZ8"/>
      <c r="EGA8"/>
      <c r="EGB8"/>
      <c r="EGC8"/>
      <c r="EGD8"/>
      <c r="EGE8"/>
      <c r="EGF8"/>
      <c r="EGG8"/>
      <c r="EGH8"/>
      <c r="EGI8"/>
      <c r="EGJ8"/>
      <c r="EGK8"/>
      <c r="EGL8"/>
      <c r="EGM8"/>
      <c r="EGN8"/>
      <c r="EGO8"/>
      <c r="EGP8"/>
      <c r="EGQ8"/>
      <c r="EGR8"/>
      <c r="EGS8"/>
      <c r="EGT8"/>
      <c r="EGU8"/>
      <c r="EGV8"/>
      <c r="EGW8"/>
      <c r="EGX8"/>
      <c r="EGY8"/>
      <c r="EGZ8"/>
      <c r="EHA8"/>
      <c r="EHB8"/>
      <c r="EHC8"/>
      <c r="EHD8"/>
      <c r="EHE8"/>
      <c r="EHF8"/>
      <c r="EHG8"/>
      <c r="EHH8"/>
      <c r="EHI8"/>
      <c r="EHJ8"/>
      <c r="EHK8"/>
      <c r="EHL8"/>
      <c r="EHM8"/>
      <c r="EHN8"/>
      <c r="EHO8"/>
      <c r="EHP8"/>
      <c r="EHQ8"/>
      <c r="EHR8"/>
      <c r="EHS8"/>
      <c r="EHT8"/>
      <c r="EHU8"/>
      <c r="EHV8"/>
      <c r="EHW8"/>
      <c r="EHX8"/>
      <c r="EHY8"/>
      <c r="EHZ8"/>
      <c r="EIA8"/>
      <c r="EIB8"/>
      <c r="EIC8"/>
      <c r="EID8"/>
      <c r="EIE8"/>
      <c r="EIF8"/>
      <c r="EIG8"/>
      <c r="EIH8"/>
      <c r="EII8"/>
      <c r="EIJ8"/>
      <c r="EIK8"/>
      <c r="EIL8"/>
      <c r="EIM8"/>
      <c r="EIN8"/>
      <c r="EIO8"/>
      <c r="EIP8"/>
      <c r="EIQ8"/>
      <c r="EIR8"/>
      <c r="EIS8"/>
      <c r="EIT8"/>
      <c r="EIU8"/>
      <c r="EIV8"/>
      <c r="EIW8"/>
      <c r="EIX8"/>
      <c r="EIY8"/>
      <c r="EIZ8"/>
      <c r="EJA8"/>
      <c r="EJB8"/>
      <c r="EJC8"/>
      <c r="EJD8"/>
      <c r="EJE8"/>
      <c r="EJF8"/>
      <c r="EJG8"/>
      <c r="EJH8"/>
      <c r="EJI8"/>
      <c r="EJJ8"/>
      <c r="EJK8"/>
      <c r="EJL8"/>
      <c r="EJM8"/>
      <c r="EJN8"/>
      <c r="EJO8"/>
      <c r="EJP8"/>
      <c r="EJQ8"/>
      <c r="EJR8"/>
      <c r="EJS8"/>
      <c r="EJT8"/>
      <c r="EJU8"/>
      <c r="EJV8"/>
      <c r="EJW8"/>
      <c r="EJX8"/>
      <c r="EJY8"/>
      <c r="EJZ8"/>
      <c r="EKA8"/>
      <c r="EKB8"/>
      <c r="EKC8"/>
      <c r="EKD8"/>
      <c r="EKE8"/>
      <c r="EKF8"/>
      <c r="EKG8"/>
      <c r="EKH8"/>
      <c r="EKI8"/>
      <c r="EKJ8"/>
      <c r="EKK8"/>
      <c r="EKL8"/>
      <c r="EKM8"/>
      <c r="EKN8"/>
      <c r="EKO8"/>
      <c r="EKP8"/>
      <c r="EKQ8"/>
      <c r="EKR8"/>
      <c r="EKS8"/>
      <c r="EKT8"/>
      <c r="EKU8"/>
      <c r="EKV8"/>
      <c r="EKW8"/>
      <c r="EKX8"/>
      <c r="EKY8"/>
      <c r="EKZ8"/>
      <c r="ELA8"/>
      <c r="ELB8"/>
      <c r="ELC8"/>
      <c r="ELD8"/>
      <c r="ELE8"/>
      <c r="ELF8"/>
      <c r="ELG8"/>
      <c r="ELH8"/>
      <c r="ELI8"/>
      <c r="ELJ8"/>
      <c r="ELK8"/>
      <c r="ELL8"/>
      <c r="ELM8"/>
      <c r="ELN8"/>
      <c r="ELO8"/>
      <c r="ELP8"/>
      <c r="ELQ8"/>
      <c r="ELR8"/>
      <c r="ELS8"/>
      <c r="ELT8"/>
      <c r="ELU8"/>
      <c r="ELV8"/>
      <c r="ELW8"/>
      <c r="ELX8"/>
      <c r="ELY8"/>
      <c r="ELZ8"/>
      <c r="EMA8"/>
      <c r="EMB8"/>
      <c r="EMC8"/>
      <c r="EMD8"/>
      <c r="EME8"/>
      <c r="EMF8"/>
      <c r="EMG8"/>
      <c r="EMH8"/>
      <c r="EMI8"/>
      <c r="EMJ8"/>
      <c r="EMK8"/>
      <c r="EML8"/>
      <c r="EMM8"/>
      <c r="EMN8"/>
      <c r="EMO8"/>
      <c r="EMP8"/>
      <c r="EMQ8"/>
      <c r="EMR8"/>
      <c r="EMS8"/>
      <c r="EMT8"/>
      <c r="EMU8"/>
      <c r="EMV8"/>
      <c r="EMW8"/>
      <c r="EMX8"/>
      <c r="EMY8"/>
      <c r="EMZ8"/>
      <c r="ENA8"/>
      <c r="ENB8"/>
      <c r="ENC8"/>
      <c r="END8"/>
      <c r="ENE8"/>
      <c r="ENF8"/>
      <c r="ENG8"/>
      <c r="ENH8"/>
      <c r="ENI8"/>
      <c r="ENJ8"/>
      <c r="ENK8"/>
      <c r="ENL8"/>
      <c r="ENM8"/>
      <c r="ENN8"/>
      <c r="ENO8"/>
      <c r="ENP8"/>
      <c r="ENQ8"/>
      <c r="ENR8"/>
      <c r="ENS8"/>
      <c r="ENT8"/>
      <c r="ENU8"/>
      <c r="ENV8"/>
      <c r="ENW8"/>
      <c r="ENX8"/>
      <c r="ENY8"/>
      <c r="ENZ8"/>
      <c r="EOA8"/>
      <c r="EOB8"/>
      <c r="EOC8"/>
      <c r="EOD8"/>
      <c r="EOE8"/>
      <c r="EOF8"/>
      <c r="EOG8"/>
      <c r="EOH8"/>
      <c r="EOI8"/>
      <c r="EOJ8"/>
      <c r="EOK8"/>
      <c r="EOL8"/>
      <c r="EOM8"/>
      <c r="EON8"/>
      <c r="EOO8"/>
      <c r="EOP8"/>
      <c r="EOQ8"/>
      <c r="EOR8"/>
      <c r="EOS8"/>
      <c r="EOT8"/>
      <c r="EOU8"/>
      <c r="EOV8"/>
      <c r="EOW8"/>
      <c r="EOX8"/>
      <c r="EOY8"/>
      <c r="EOZ8"/>
      <c r="EPA8"/>
      <c r="EPB8"/>
      <c r="EPC8"/>
      <c r="EPD8"/>
      <c r="EPE8"/>
      <c r="EPF8"/>
      <c r="EPG8"/>
      <c r="EPH8"/>
      <c r="EPI8"/>
      <c r="EPJ8"/>
      <c r="EPK8"/>
      <c r="EPL8"/>
      <c r="EPM8"/>
      <c r="EPN8"/>
      <c r="EPO8"/>
      <c r="EPP8"/>
      <c r="EPQ8"/>
      <c r="EPR8"/>
      <c r="EPS8"/>
      <c r="EPT8"/>
      <c r="EPU8"/>
      <c r="EPV8"/>
      <c r="EPW8"/>
      <c r="EPX8"/>
      <c r="EPY8"/>
      <c r="EPZ8"/>
      <c r="EQA8"/>
      <c r="EQB8"/>
      <c r="EQC8"/>
      <c r="EQD8"/>
      <c r="EQE8"/>
      <c r="EQF8"/>
      <c r="EQG8"/>
      <c r="EQH8"/>
      <c r="EQI8"/>
      <c r="EQJ8"/>
      <c r="EQK8"/>
      <c r="EQL8"/>
      <c r="EQM8"/>
      <c r="EQN8"/>
      <c r="EQO8"/>
      <c r="EQP8"/>
      <c r="EQQ8"/>
      <c r="EQR8"/>
      <c r="EQS8"/>
      <c r="EQT8"/>
      <c r="EQU8"/>
      <c r="EQV8"/>
      <c r="EQW8"/>
      <c r="EQX8"/>
      <c r="EQY8"/>
      <c r="EQZ8"/>
      <c r="ERA8"/>
      <c r="ERB8"/>
      <c r="ERC8"/>
      <c r="ERD8"/>
      <c r="ERE8"/>
      <c r="ERF8"/>
      <c r="ERG8"/>
      <c r="ERH8"/>
      <c r="ERI8"/>
      <c r="ERJ8"/>
      <c r="ERK8"/>
      <c r="ERL8"/>
      <c r="ERM8"/>
      <c r="ERN8"/>
      <c r="ERO8"/>
      <c r="ERP8"/>
      <c r="ERQ8"/>
      <c r="ERR8"/>
      <c r="ERS8"/>
      <c r="ERT8"/>
      <c r="ERU8"/>
      <c r="ERV8"/>
      <c r="ERW8"/>
      <c r="ERX8"/>
      <c r="ERY8"/>
      <c r="ERZ8"/>
      <c r="ESA8"/>
      <c r="ESB8"/>
      <c r="ESC8"/>
      <c r="ESD8"/>
      <c r="ESE8"/>
      <c r="ESF8"/>
      <c r="ESG8"/>
      <c r="ESH8"/>
      <c r="ESI8"/>
      <c r="ESJ8"/>
      <c r="ESK8"/>
      <c r="ESL8"/>
      <c r="ESM8"/>
      <c r="ESN8"/>
      <c r="ESO8"/>
      <c r="ESP8"/>
      <c r="ESQ8"/>
      <c r="ESR8"/>
      <c r="ESS8"/>
      <c r="EST8"/>
      <c r="ESU8"/>
      <c r="ESV8"/>
      <c r="ESW8"/>
      <c r="ESX8"/>
      <c r="ESY8"/>
      <c r="ESZ8"/>
      <c r="ETA8"/>
      <c r="ETB8"/>
      <c r="ETC8"/>
      <c r="ETD8"/>
      <c r="ETE8"/>
      <c r="ETF8"/>
      <c r="ETG8"/>
      <c r="ETH8"/>
      <c r="ETI8"/>
      <c r="ETJ8"/>
      <c r="ETK8"/>
      <c r="ETL8"/>
      <c r="ETM8"/>
      <c r="ETN8"/>
      <c r="ETO8"/>
      <c r="ETP8"/>
      <c r="ETQ8"/>
      <c r="ETR8"/>
      <c r="ETS8"/>
      <c r="ETT8"/>
      <c r="ETU8"/>
      <c r="ETV8"/>
      <c r="ETW8"/>
      <c r="ETX8"/>
      <c r="ETY8"/>
      <c r="ETZ8"/>
      <c r="EUA8"/>
      <c r="EUB8"/>
      <c r="EUC8"/>
      <c r="EUD8"/>
      <c r="EUE8"/>
      <c r="EUF8"/>
      <c r="EUG8"/>
      <c r="EUH8"/>
      <c r="EUI8"/>
      <c r="EUJ8"/>
      <c r="EUK8"/>
      <c r="EUL8"/>
      <c r="EUM8"/>
      <c r="EUN8"/>
      <c r="EUO8"/>
      <c r="EUP8"/>
      <c r="EUQ8"/>
      <c r="EUR8"/>
      <c r="EUS8"/>
      <c r="EUT8"/>
      <c r="EUU8"/>
      <c r="EUV8"/>
      <c r="EUW8"/>
      <c r="EUX8"/>
      <c r="EUY8"/>
      <c r="EUZ8"/>
      <c r="EVA8"/>
      <c r="EVB8"/>
      <c r="EVC8"/>
      <c r="EVD8"/>
      <c r="EVE8"/>
      <c r="EVF8"/>
      <c r="EVG8"/>
      <c r="EVH8"/>
      <c r="EVI8"/>
      <c r="EVJ8"/>
      <c r="EVK8"/>
      <c r="EVL8"/>
      <c r="EVM8"/>
      <c r="EVN8"/>
      <c r="EVO8"/>
      <c r="EVP8"/>
      <c r="EVQ8"/>
      <c r="EVR8"/>
      <c r="EVS8"/>
      <c r="EVT8"/>
      <c r="EVU8"/>
      <c r="EVV8"/>
      <c r="EVW8"/>
      <c r="EVX8"/>
      <c r="EVY8"/>
      <c r="EVZ8"/>
      <c r="EWA8"/>
      <c r="EWB8"/>
      <c r="EWC8"/>
      <c r="EWD8"/>
      <c r="EWE8"/>
      <c r="EWF8"/>
      <c r="EWG8"/>
      <c r="EWH8"/>
      <c r="EWI8"/>
      <c r="EWJ8"/>
      <c r="EWK8"/>
      <c r="EWL8"/>
      <c r="EWM8"/>
      <c r="EWN8"/>
      <c r="EWO8"/>
      <c r="EWP8"/>
      <c r="EWQ8"/>
      <c r="EWR8"/>
      <c r="EWS8"/>
      <c r="EWT8"/>
      <c r="EWU8"/>
      <c r="EWV8"/>
      <c r="EWW8"/>
      <c r="EWX8"/>
      <c r="EWY8"/>
      <c r="EWZ8"/>
      <c r="EXA8"/>
      <c r="EXB8"/>
      <c r="EXC8"/>
      <c r="EXD8"/>
      <c r="EXE8"/>
      <c r="EXF8"/>
      <c r="EXG8"/>
      <c r="EXH8"/>
      <c r="EXI8"/>
      <c r="EXJ8"/>
      <c r="EXK8"/>
      <c r="EXL8"/>
      <c r="EXM8"/>
      <c r="EXN8"/>
      <c r="EXO8"/>
      <c r="EXP8"/>
      <c r="EXQ8"/>
      <c r="EXR8"/>
      <c r="EXS8"/>
      <c r="EXT8"/>
      <c r="EXU8"/>
      <c r="EXV8"/>
      <c r="EXW8"/>
      <c r="EXX8"/>
      <c r="EXY8"/>
      <c r="EXZ8"/>
      <c r="EYA8"/>
      <c r="EYB8"/>
      <c r="EYC8"/>
      <c r="EYD8"/>
      <c r="EYE8"/>
      <c r="EYF8"/>
      <c r="EYG8"/>
      <c r="EYH8"/>
      <c r="EYI8"/>
      <c r="EYJ8"/>
      <c r="EYK8"/>
      <c r="EYL8"/>
      <c r="EYM8"/>
      <c r="EYN8"/>
      <c r="EYO8"/>
      <c r="EYP8"/>
      <c r="EYQ8"/>
      <c r="EYR8"/>
      <c r="EYS8"/>
      <c r="EYT8"/>
      <c r="EYU8"/>
      <c r="EYV8"/>
      <c r="EYW8"/>
      <c r="EYX8"/>
      <c r="EYY8"/>
      <c r="EYZ8"/>
      <c r="EZA8"/>
      <c r="EZB8"/>
      <c r="EZC8"/>
      <c r="EZD8"/>
      <c r="EZE8"/>
      <c r="EZF8"/>
      <c r="EZG8"/>
      <c r="EZH8"/>
      <c r="EZI8"/>
      <c r="EZJ8"/>
      <c r="EZK8"/>
      <c r="EZL8"/>
      <c r="EZM8"/>
      <c r="EZN8"/>
      <c r="EZO8"/>
      <c r="EZP8"/>
      <c r="EZQ8"/>
      <c r="EZR8"/>
      <c r="EZS8"/>
      <c r="EZT8"/>
      <c r="EZU8"/>
      <c r="EZV8"/>
      <c r="EZW8"/>
      <c r="EZX8"/>
      <c r="EZY8"/>
      <c r="EZZ8"/>
      <c r="FAA8"/>
      <c r="FAB8"/>
      <c r="FAC8"/>
      <c r="FAD8"/>
      <c r="FAE8"/>
      <c r="FAF8"/>
      <c r="FAG8"/>
      <c r="FAH8"/>
      <c r="FAI8"/>
      <c r="FAJ8"/>
      <c r="FAK8"/>
      <c r="FAL8"/>
      <c r="FAM8"/>
      <c r="FAN8"/>
      <c r="FAO8"/>
      <c r="FAP8"/>
      <c r="FAQ8"/>
      <c r="FAR8"/>
      <c r="FAS8"/>
      <c r="FAT8"/>
      <c r="FAU8"/>
      <c r="FAV8"/>
      <c r="FAW8"/>
      <c r="FAX8"/>
      <c r="FAY8"/>
      <c r="FAZ8"/>
      <c r="FBA8"/>
      <c r="FBB8"/>
      <c r="FBC8"/>
      <c r="FBD8"/>
      <c r="FBE8"/>
      <c r="FBF8"/>
      <c r="FBG8"/>
      <c r="FBH8"/>
      <c r="FBI8"/>
      <c r="FBJ8"/>
      <c r="FBK8"/>
      <c r="FBL8"/>
      <c r="FBM8"/>
      <c r="FBN8"/>
      <c r="FBO8"/>
      <c r="FBP8"/>
      <c r="FBQ8"/>
      <c r="FBR8"/>
      <c r="FBS8"/>
      <c r="FBT8"/>
      <c r="FBU8"/>
      <c r="FBV8"/>
      <c r="FBW8"/>
      <c r="FBX8"/>
      <c r="FBY8"/>
      <c r="FBZ8"/>
      <c r="FCA8"/>
      <c r="FCB8"/>
      <c r="FCC8"/>
      <c r="FCD8"/>
      <c r="FCE8"/>
      <c r="FCF8"/>
      <c r="FCG8"/>
      <c r="FCH8"/>
      <c r="FCI8"/>
      <c r="FCJ8"/>
      <c r="FCK8"/>
      <c r="FCL8"/>
      <c r="FCM8"/>
      <c r="FCN8"/>
      <c r="FCO8"/>
      <c r="FCP8"/>
      <c r="FCQ8"/>
      <c r="FCR8"/>
      <c r="FCS8"/>
      <c r="FCT8"/>
      <c r="FCU8"/>
      <c r="FCV8"/>
      <c r="FCW8"/>
      <c r="FCX8"/>
      <c r="FCY8"/>
      <c r="FCZ8"/>
      <c r="FDA8"/>
      <c r="FDB8"/>
      <c r="FDC8"/>
      <c r="FDD8"/>
      <c r="FDE8"/>
      <c r="FDF8"/>
      <c r="FDG8"/>
      <c r="FDH8"/>
      <c r="FDI8"/>
      <c r="FDJ8"/>
      <c r="FDK8"/>
      <c r="FDL8"/>
      <c r="FDM8"/>
      <c r="FDN8"/>
      <c r="FDO8"/>
      <c r="FDP8"/>
      <c r="FDQ8"/>
      <c r="FDR8"/>
      <c r="FDS8"/>
      <c r="FDT8"/>
      <c r="FDU8"/>
      <c r="FDV8"/>
      <c r="FDW8"/>
      <c r="FDX8"/>
      <c r="FDY8"/>
      <c r="FDZ8"/>
      <c r="FEA8"/>
      <c r="FEB8"/>
      <c r="FEC8"/>
      <c r="FED8"/>
      <c r="FEE8"/>
      <c r="FEF8"/>
      <c r="FEG8"/>
      <c r="FEH8"/>
      <c r="FEI8"/>
      <c r="FEJ8"/>
      <c r="FEK8"/>
      <c r="FEL8"/>
      <c r="FEM8"/>
      <c r="FEN8"/>
      <c r="FEO8"/>
      <c r="FEP8"/>
      <c r="FEQ8"/>
      <c r="FER8"/>
      <c r="FES8"/>
      <c r="FET8"/>
      <c r="FEU8"/>
      <c r="FEV8"/>
      <c r="FEW8"/>
      <c r="FEX8"/>
      <c r="FEY8"/>
      <c r="FEZ8"/>
      <c r="FFA8"/>
      <c r="FFB8"/>
      <c r="FFC8"/>
      <c r="FFD8"/>
      <c r="FFE8"/>
      <c r="FFF8"/>
      <c r="FFG8"/>
      <c r="FFH8"/>
      <c r="FFI8"/>
      <c r="FFJ8"/>
      <c r="FFK8"/>
      <c r="FFL8"/>
      <c r="FFM8"/>
      <c r="FFN8"/>
      <c r="FFO8"/>
      <c r="FFP8"/>
      <c r="FFQ8"/>
      <c r="FFR8"/>
      <c r="FFS8"/>
      <c r="FFT8"/>
      <c r="FFU8"/>
      <c r="FFV8"/>
      <c r="FFW8"/>
      <c r="FFX8"/>
      <c r="FFY8"/>
      <c r="FFZ8"/>
      <c r="FGA8"/>
      <c r="FGB8"/>
      <c r="FGC8"/>
      <c r="FGD8"/>
      <c r="FGE8"/>
      <c r="FGF8"/>
      <c r="FGG8"/>
      <c r="FGH8"/>
      <c r="FGI8"/>
      <c r="FGJ8"/>
      <c r="FGK8"/>
      <c r="FGL8"/>
      <c r="FGM8"/>
      <c r="FGN8"/>
      <c r="FGO8"/>
      <c r="FGP8"/>
      <c r="FGQ8"/>
      <c r="FGR8"/>
      <c r="FGS8"/>
      <c r="FGT8"/>
      <c r="FGU8"/>
      <c r="FGV8"/>
      <c r="FGW8"/>
      <c r="FGX8"/>
      <c r="FGY8"/>
      <c r="FGZ8"/>
      <c r="FHA8"/>
      <c r="FHB8"/>
      <c r="FHC8"/>
      <c r="FHD8"/>
      <c r="FHE8"/>
      <c r="FHF8"/>
      <c r="FHG8"/>
      <c r="FHH8"/>
      <c r="FHI8"/>
      <c r="FHJ8"/>
      <c r="FHK8"/>
      <c r="FHL8"/>
      <c r="FHM8"/>
      <c r="FHN8"/>
      <c r="FHO8"/>
      <c r="FHP8"/>
      <c r="FHQ8"/>
      <c r="FHR8"/>
      <c r="FHS8"/>
      <c r="FHT8"/>
      <c r="FHU8"/>
      <c r="FHV8"/>
      <c r="FHW8"/>
      <c r="FHX8"/>
      <c r="FHY8"/>
      <c r="FHZ8"/>
      <c r="FIA8"/>
      <c r="FIB8"/>
      <c r="FIC8"/>
      <c r="FID8"/>
      <c r="FIE8"/>
      <c r="FIF8"/>
      <c r="FIG8"/>
      <c r="FIH8"/>
      <c r="FII8"/>
      <c r="FIJ8"/>
      <c r="FIK8"/>
      <c r="FIL8"/>
      <c r="FIM8"/>
      <c r="FIN8"/>
      <c r="FIO8"/>
      <c r="FIP8"/>
      <c r="FIQ8"/>
      <c r="FIR8"/>
      <c r="FIS8"/>
      <c r="FIT8"/>
      <c r="FIU8"/>
      <c r="FIV8"/>
      <c r="FIW8"/>
      <c r="FIX8"/>
      <c r="FIY8"/>
      <c r="FIZ8"/>
      <c r="FJA8"/>
      <c r="FJB8"/>
      <c r="FJC8"/>
      <c r="FJD8"/>
      <c r="FJE8"/>
      <c r="FJF8"/>
      <c r="FJG8"/>
      <c r="FJH8"/>
      <c r="FJI8"/>
      <c r="FJJ8"/>
      <c r="FJK8"/>
      <c r="FJL8"/>
      <c r="FJM8"/>
      <c r="FJN8"/>
      <c r="FJO8"/>
      <c r="FJP8"/>
      <c r="FJQ8"/>
      <c r="FJR8"/>
      <c r="FJS8"/>
      <c r="FJT8"/>
      <c r="FJU8"/>
      <c r="FJV8"/>
      <c r="FJW8"/>
      <c r="FJX8"/>
      <c r="FJY8"/>
      <c r="FJZ8"/>
      <c r="FKA8"/>
      <c r="FKB8"/>
      <c r="FKC8"/>
      <c r="FKD8"/>
      <c r="FKE8"/>
      <c r="FKF8"/>
      <c r="FKG8"/>
      <c r="FKH8"/>
      <c r="FKI8"/>
      <c r="FKJ8"/>
      <c r="FKK8"/>
      <c r="FKL8"/>
      <c r="FKM8"/>
      <c r="FKN8"/>
      <c r="FKO8"/>
      <c r="FKP8"/>
      <c r="FKQ8"/>
      <c r="FKR8"/>
      <c r="FKS8"/>
      <c r="FKT8"/>
      <c r="FKU8"/>
      <c r="FKV8"/>
      <c r="FKW8"/>
      <c r="FKX8"/>
      <c r="FKY8"/>
      <c r="FKZ8"/>
      <c r="FLA8"/>
      <c r="FLB8"/>
      <c r="FLC8"/>
      <c r="FLD8"/>
      <c r="FLE8"/>
      <c r="FLF8"/>
      <c r="FLG8"/>
      <c r="FLH8"/>
      <c r="FLI8"/>
      <c r="FLJ8"/>
      <c r="FLK8"/>
      <c r="FLL8"/>
      <c r="FLM8"/>
      <c r="FLN8"/>
      <c r="FLO8"/>
      <c r="FLP8"/>
      <c r="FLQ8"/>
      <c r="FLR8"/>
      <c r="FLS8"/>
      <c r="FLT8"/>
      <c r="FLU8"/>
      <c r="FLV8"/>
      <c r="FLW8"/>
      <c r="FLX8"/>
      <c r="FLY8"/>
      <c r="FLZ8"/>
      <c r="FMA8"/>
      <c r="FMB8"/>
      <c r="FMC8"/>
      <c r="FMD8"/>
      <c r="FME8"/>
      <c r="FMF8"/>
      <c r="FMG8"/>
      <c r="FMH8"/>
      <c r="FMI8"/>
      <c r="FMJ8"/>
      <c r="FMK8"/>
      <c r="FML8"/>
      <c r="FMM8"/>
      <c r="FMN8"/>
      <c r="FMO8"/>
      <c r="FMP8"/>
      <c r="FMQ8"/>
      <c r="FMR8"/>
      <c r="FMS8"/>
      <c r="FMT8"/>
      <c r="FMU8"/>
      <c r="FMV8"/>
      <c r="FMW8"/>
      <c r="FMX8"/>
      <c r="FMY8"/>
      <c r="FMZ8"/>
      <c r="FNA8"/>
      <c r="FNB8"/>
      <c r="FNC8"/>
      <c r="FND8"/>
      <c r="FNE8"/>
      <c r="FNF8"/>
      <c r="FNG8"/>
      <c r="FNH8"/>
      <c r="FNI8"/>
      <c r="FNJ8"/>
      <c r="FNK8"/>
      <c r="FNL8"/>
      <c r="FNM8"/>
      <c r="FNN8"/>
      <c r="FNO8"/>
      <c r="FNP8"/>
      <c r="FNQ8"/>
      <c r="FNR8"/>
      <c r="FNS8"/>
      <c r="FNT8"/>
      <c r="FNU8"/>
      <c r="FNV8"/>
      <c r="FNW8"/>
      <c r="FNX8"/>
      <c r="FNY8"/>
      <c r="FNZ8"/>
      <c r="FOA8"/>
      <c r="FOB8"/>
      <c r="FOC8"/>
      <c r="FOD8"/>
      <c r="FOE8"/>
      <c r="FOF8"/>
      <c r="FOG8"/>
      <c r="FOH8"/>
      <c r="FOI8"/>
      <c r="FOJ8"/>
      <c r="FOK8"/>
      <c r="FOL8"/>
      <c r="FOM8"/>
      <c r="FON8"/>
      <c r="FOO8"/>
      <c r="FOP8"/>
      <c r="FOQ8"/>
      <c r="FOR8"/>
      <c r="FOS8"/>
      <c r="FOT8"/>
      <c r="FOU8"/>
      <c r="FOV8"/>
      <c r="FOW8"/>
      <c r="FOX8"/>
      <c r="FOY8"/>
      <c r="FOZ8"/>
      <c r="FPA8"/>
      <c r="FPB8"/>
      <c r="FPC8"/>
      <c r="FPD8"/>
      <c r="FPE8"/>
      <c r="FPF8"/>
      <c r="FPG8"/>
      <c r="FPH8"/>
      <c r="FPI8"/>
      <c r="FPJ8"/>
      <c r="FPK8"/>
      <c r="FPL8"/>
      <c r="FPM8"/>
      <c r="FPN8"/>
      <c r="FPO8"/>
      <c r="FPP8"/>
      <c r="FPQ8"/>
      <c r="FPR8"/>
      <c r="FPS8"/>
      <c r="FPT8"/>
      <c r="FPU8"/>
      <c r="FPV8"/>
      <c r="FPW8"/>
      <c r="FPX8"/>
      <c r="FPY8"/>
      <c r="FPZ8"/>
      <c r="FQA8"/>
      <c r="FQB8"/>
      <c r="FQC8"/>
      <c r="FQD8"/>
      <c r="FQE8"/>
      <c r="FQF8"/>
      <c r="FQG8"/>
      <c r="FQH8"/>
      <c r="FQI8"/>
      <c r="FQJ8"/>
      <c r="FQK8"/>
      <c r="FQL8"/>
      <c r="FQM8"/>
      <c r="FQN8"/>
      <c r="FQO8"/>
      <c r="FQP8"/>
      <c r="FQQ8"/>
      <c r="FQR8"/>
      <c r="FQS8"/>
      <c r="FQT8"/>
      <c r="FQU8"/>
      <c r="FQV8"/>
      <c r="FQW8"/>
      <c r="FQX8"/>
      <c r="FQY8"/>
      <c r="FQZ8"/>
      <c r="FRA8"/>
      <c r="FRB8"/>
      <c r="FRC8"/>
      <c r="FRD8"/>
      <c r="FRE8"/>
      <c r="FRF8"/>
      <c r="FRG8"/>
      <c r="FRH8"/>
      <c r="FRI8"/>
      <c r="FRJ8"/>
      <c r="FRK8"/>
      <c r="FRL8"/>
      <c r="FRM8"/>
      <c r="FRN8"/>
      <c r="FRO8"/>
      <c r="FRP8"/>
      <c r="FRQ8"/>
      <c r="FRR8"/>
      <c r="FRS8"/>
      <c r="FRT8"/>
      <c r="FRU8"/>
      <c r="FRV8"/>
      <c r="FRW8"/>
      <c r="FRX8"/>
      <c r="FRY8"/>
      <c r="FRZ8"/>
      <c r="FSA8"/>
      <c r="FSB8"/>
      <c r="FSC8"/>
      <c r="FSD8"/>
      <c r="FSE8"/>
      <c r="FSF8"/>
      <c r="FSG8"/>
      <c r="FSH8"/>
      <c r="FSI8"/>
      <c r="FSJ8"/>
      <c r="FSK8"/>
      <c r="FSL8"/>
      <c r="FSM8"/>
      <c r="FSN8"/>
      <c r="FSO8"/>
      <c r="FSP8"/>
      <c r="FSQ8"/>
      <c r="FSR8"/>
      <c r="FSS8"/>
      <c r="FST8"/>
      <c r="FSU8"/>
      <c r="FSV8"/>
      <c r="FSW8"/>
      <c r="FSX8"/>
      <c r="FSY8"/>
      <c r="FSZ8"/>
      <c r="FTA8"/>
      <c r="FTB8"/>
      <c r="FTC8"/>
      <c r="FTD8"/>
      <c r="FTE8"/>
      <c r="FTF8"/>
      <c r="FTG8"/>
      <c r="FTH8"/>
      <c r="FTI8"/>
      <c r="FTJ8"/>
      <c r="FTK8"/>
      <c r="FTL8"/>
      <c r="FTM8"/>
      <c r="FTN8"/>
      <c r="FTO8"/>
      <c r="FTP8"/>
      <c r="FTQ8"/>
      <c r="FTR8"/>
      <c r="FTS8"/>
      <c r="FTT8"/>
      <c r="FTU8"/>
      <c r="FTV8"/>
      <c r="FTW8"/>
      <c r="FTX8"/>
      <c r="FTY8"/>
      <c r="FTZ8"/>
      <c r="FUA8"/>
      <c r="FUB8"/>
      <c r="FUC8"/>
      <c r="FUD8"/>
      <c r="FUE8"/>
      <c r="FUF8"/>
      <c r="FUG8"/>
      <c r="FUH8"/>
      <c r="FUI8"/>
      <c r="FUJ8"/>
      <c r="FUK8"/>
      <c r="FUL8"/>
      <c r="FUM8"/>
      <c r="FUN8"/>
      <c r="FUO8"/>
      <c r="FUP8"/>
      <c r="FUQ8"/>
      <c r="FUR8"/>
      <c r="FUS8"/>
      <c r="FUT8"/>
      <c r="FUU8"/>
      <c r="FUV8"/>
      <c r="FUW8"/>
      <c r="FUX8"/>
      <c r="FUY8"/>
      <c r="FUZ8"/>
      <c r="FVA8"/>
      <c r="FVB8"/>
      <c r="FVC8"/>
      <c r="FVD8"/>
      <c r="FVE8"/>
      <c r="FVF8"/>
      <c r="FVG8"/>
      <c r="FVH8"/>
      <c r="FVI8"/>
      <c r="FVJ8"/>
      <c r="FVK8"/>
      <c r="FVL8"/>
      <c r="FVM8"/>
      <c r="FVN8"/>
      <c r="FVO8"/>
      <c r="FVP8"/>
      <c r="FVQ8"/>
      <c r="FVR8"/>
      <c r="FVS8"/>
      <c r="FVT8"/>
      <c r="FVU8"/>
      <c r="FVV8"/>
      <c r="FVW8"/>
      <c r="FVX8"/>
      <c r="FVY8"/>
      <c r="FVZ8"/>
      <c r="FWA8"/>
      <c r="FWB8"/>
      <c r="FWC8"/>
      <c r="FWD8"/>
      <c r="FWE8"/>
      <c r="FWF8"/>
      <c r="FWG8"/>
      <c r="FWH8"/>
      <c r="FWI8"/>
      <c r="FWJ8"/>
      <c r="FWK8"/>
      <c r="FWL8"/>
      <c r="FWM8"/>
      <c r="FWN8"/>
      <c r="FWO8"/>
      <c r="FWP8"/>
      <c r="FWQ8"/>
      <c r="FWR8"/>
      <c r="FWS8"/>
      <c r="FWT8"/>
      <c r="FWU8"/>
      <c r="FWV8"/>
      <c r="FWW8"/>
      <c r="FWX8"/>
      <c r="FWY8"/>
      <c r="FWZ8"/>
      <c r="FXA8"/>
      <c r="FXB8"/>
      <c r="FXC8"/>
      <c r="FXD8"/>
      <c r="FXE8"/>
      <c r="FXF8"/>
      <c r="FXG8"/>
      <c r="FXH8"/>
      <c r="FXI8"/>
      <c r="FXJ8"/>
      <c r="FXK8"/>
      <c r="FXL8"/>
      <c r="FXM8"/>
      <c r="FXN8"/>
      <c r="FXO8"/>
      <c r="FXP8"/>
      <c r="FXQ8"/>
      <c r="FXR8"/>
      <c r="FXS8"/>
      <c r="FXT8"/>
      <c r="FXU8"/>
      <c r="FXV8"/>
      <c r="FXW8"/>
      <c r="FXX8"/>
      <c r="FXY8"/>
      <c r="FXZ8"/>
      <c r="FYA8"/>
      <c r="FYB8"/>
      <c r="FYC8"/>
      <c r="FYD8"/>
      <c r="FYE8"/>
      <c r="FYF8"/>
      <c r="FYG8"/>
      <c r="FYH8"/>
      <c r="FYI8"/>
      <c r="FYJ8"/>
      <c r="FYK8"/>
      <c r="FYL8"/>
      <c r="FYM8"/>
      <c r="FYN8"/>
      <c r="FYO8"/>
      <c r="FYP8"/>
      <c r="FYQ8"/>
      <c r="FYR8"/>
      <c r="FYS8"/>
      <c r="FYT8"/>
      <c r="FYU8"/>
      <c r="FYV8"/>
      <c r="FYW8"/>
      <c r="FYX8"/>
      <c r="FYY8"/>
      <c r="FYZ8"/>
      <c r="FZA8"/>
      <c r="FZB8"/>
      <c r="FZC8"/>
      <c r="FZD8"/>
      <c r="FZE8"/>
      <c r="FZF8"/>
      <c r="FZG8"/>
      <c r="FZH8"/>
      <c r="FZI8"/>
      <c r="FZJ8"/>
      <c r="FZK8"/>
      <c r="FZL8"/>
      <c r="FZM8"/>
      <c r="FZN8"/>
      <c r="FZO8"/>
      <c r="FZP8"/>
      <c r="FZQ8"/>
      <c r="FZR8"/>
      <c r="FZS8"/>
      <c r="FZT8"/>
      <c r="FZU8"/>
      <c r="FZV8"/>
      <c r="FZW8"/>
      <c r="FZX8"/>
      <c r="FZY8"/>
      <c r="FZZ8"/>
      <c r="GAA8"/>
      <c r="GAB8"/>
      <c r="GAC8"/>
      <c r="GAD8"/>
      <c r="GAE8"/>
      <c r="GAF8"/>
      <c r="GAG8"/>
      <c r="GAH8"/>
      <c r="GAI8"/>
      <c r="GAJ8"/>
      <c r="GAK8"/>
      <c r="GAL8"/>
      <c r="GAM8"/>
      <c r="GAN8"/>
      <c r="GAO8"/>
      <c r="GAP8"/>
      <c r="GAQ8"/>
      <c r="GAR8"/>
      <c r="GAS8"/>
      <c r="GAT8"/>
      <c r="GAU8"/>
      <c r="GAV8"/>
      <c r="GAW8"/>
      <c r="GAX8"/>
      <c r="GAY8"/>
      <c r="GAZ8"/>
      <c r="GBA8"/>
      <c r="GBB8"/>
      <c r="GBC8"/>
      <c r="GBD8"/>
      <c r="GBE8"/>
      <c r="GBF8"/>
      <c r="GBG8"/>
      <c r="GBH8"/>
      <c r="GBI8"/>
      <c r="GBJ8"/>
      <c r="GBK8"/>
      <c r="GBL8"/>
      <c r="GBM8"/>
      <c r="GBN8"/>
      <c r="GBO8"/>
      <c r="GBP8"/>
      <c r="GBQ8"/>
      <c r="GBR8"/>
      <c r="GBS8"/>
      <c r="GBT8"/>
      <c r="GBU8"/>
      <c r="GBV8"/>
      <c r="GBW8"/>
      <c r="GBX8"/>
      <c r="GBY8"/>
      <c r="GBZ8"/>
      <c r="GCA8"/>
      <c r="GCB8"/>
      <c r="GCC8"/>
      <c r="GCD8"/>
      <c r="GCE8"/>
      <c r="GCF8"/>
      <c r="GCG8"/>
      <c r="GCH8"/>
      <c r="GCI8"/>
      <c r="GCJ8"/>
      <c r="GCK8"/>
      <c r="GCL8"/>
      <c r="GCM8"/>
      <c r="GCN8"/>
      <c r="GCO8"/>
      <c r="GCP8"/>
      <c r="GCQ8"/>
      <c r="GCR8"/>
      <c r="GCS8"/>
      <c r="GCT8"/>
      <c r="GCU8"/>
      <c r="GCV8"/>
      <c r="GCW8"/>
      <c r="GCX8"/>
      <c r="GCY8"/>
      <c r="GCZ8"/>
      <c r="GDA8"/>
      <c r="GDB8"/>
      <c r="GDC8"/>
      <c r="GDD8"/>
      <c r="GDE8"/>
      <c r="GDF8"/>
      <c r="GDG8"/>
      <c r="GDH8"/>
      <c r="GDI8"/>
      <c r="GDJ8"/>
      <c r="GDK8"/>
      <c r="GDL8"/>
      <c r="GDM8"/>
      <c r="GDN8"/>
      <c r="GDO8"/>
      <c r="GDP8"/>
      <c r="GDQ8"/>
      <c r="GDR8"/>
      <c r="GDS8"/>
      <c r="GDT8"/>
      <c r="GDU8"/>
      <c r="GDV8"/>
      <c r="GDW8"/>
      <c r="GDX8"/>
      <c r="GDY8"/>
      <c r="GDZ8"/>
      <c r="GEA8"/>
      <c r="GEB8"/>
      <c r="GEC8"/>
      <c r="GED8"/>
      <c r="GEE8"/>
      <c r="GEF8"/>
      <c r="GEG8"/>
      <c r="GEH8"/>
      <c r="GEI8"/>
      <c r="GEJ8"/>
      <c r="GEK8"/>
      <c r="GEL8"/>
      <c r="GEM8"/>
      <c r="GEN8"/>
      <c r="GEO8"/>
      <c r="GEP8"/>
      <c r="GEQ8"/>
      <c r="GER8"/>
      <c r="GES8"/>
      <c r="GET8"/>
      <c r="GEU8"/>
      <c r="GEV8"/>
      <c r="GEW8"/>
      <c r="GEX8"/>
      <c r="GEY8"/>
      <c r="GEZ8"/>
      <c r="GFA8"/>
      <c r="GFB8"/>
      <c r="GFC8"/>
      <c r="GFD8"/>
      <c r="GFE8"/>
      <c r="GFF8"/>
      <c r="GFG8"/>
      <c r="GFH8"/>
      <c r="GFI8"/>
      <c r="GFJ8"/>
      <c r="GFK8"/>
      <c r="GFL8"/>
      <c r="GFM8"/>
      <c r="GFN8"/>
      <c r="GFO8"/>
      <c r="GFP8"/>
      <c r="GFQ8"/>
      <c r="GFR8"/>
      <c r="GFS8"/>
      <c r="GFT8"/>
      <c r="GFU8"/>
      <c r="GFV8"/>
      <c r="GFW8"/>
      <c r="GFX8"/>
      <c r="GFY8"/>
      <c r="GFZ8"/>
      <c r="GGA8"/>
      <c r="GGB8"/>
      <c r="GGC8"/>
      <c r="GGD8"/>
      <c r="GGE8"/>
      <c r="GGF8"/>
      <c r="GGG8"/>
      <c r="GGH8"/>
      <c r="GGI8"/>
      <c r="GGJ8"/>
      <c r="GGK8"/>
      <c r="GGL8"/>
      <c r="GGM8"/>
      <c r="GGN8"/>
      <c r="GGO8"/>
      <c r="GGP8"/>
      <c r="GGQ8"/>
      <c r="GGR8"/>
      <c r="GGS8"/>
      <c r="GGT8"/>
      <c r="GGU8"/>
      <c r="GGV8"/>
      <c r="GGW8"/>
      <c r="GGX8"/>
      <c r="GGY8"/>
      <c r="GGZ8"/>
      <c r="GHA8"/>
      <c r="GHB8"/>
      <c r="GHC8"/>
      <c r="GHD8"/>
      <c r="GHE8"/>
      <c r="GHF8"/>
      <c r="GHG8"/>
      <c r="GHH8"/>
      <c r="GHI8"/>
      <c r="GHJ8"/>
      <c r="GHK8"/>
      <c r="GHL8"/>
      <c r="GHM8"/>
      <c r="GHN8"/>
      <c r="GHO8"/>
      <c r="GHP8"/>
      <c r="GHQ8"/>
      <c r="GHR8"/>
      <c r="GHS8"/>
      <c r="GHT8"/>
      <c r="GHU8"/>
      <c r="GHV8"/>
      <c r="GHW8"/>
      <c r="GHX8"/>
      <c r="GHY8"/>
      <c r="GHZ8"/>
      <c r="GIA8"/>
      <c r="GIB8"/>
      <c r="GIC8"/>
      <c r="GID8"/>
      <c r="GIE8"/>
      <c r="GIF8"/>
      <c r="GIG8"/>
      <c r="GIH8"/>
      <c r="GII8"/>
      <c r="GIJ8"/>
      <c r="GIK8"/>
      <c r="GIL8"/>
      <c r="GIM8"/>
      <c r="GIN8"/>
      <c r="GIO8"/>
      <c r="GIP8"/>
      <c r="GIQ8"/>
      <c r="GIR8"/>
      <c r="GIS8"/>
      <c r="GIT8"/>
      <c r="GIU8"/>
      <c r="GIV8"/>
      <c r="GIW8"/>
      <c r="GIX8"/>
      <c r="GIY8"/>
      <c r="GIZ8"/>
      <c r="GJA8"/>
      <c r="GJB8"/>
      <c r="GJC8"/>
      <c r="GJD8"/>
      <c r="GJE8"/>
      <c r="GJF8"/>
      <c r="GJG8"/>
      <c r="GJH8"/>
      <c r="GJI8"/>
      <c r="GJJ8"/>
      <c r="GJK8"/>
      <c r="GJL8"/>
      <c r="GJM8"/>
      <c r="GJN8"/>
      <c r="GJO8"/>
      <c r="GJP8"/>
      <c r="GJQ8"/>
      <c r="GJR8"/>
      <c r="GJS8"/>
      <c r="GJT8"/>
      <c r="GJU8"/>
      <c r="GJV8"/>
      <c r="GJW8"/>
      <c r="GJX8"/>
      <c r="GJY8"/>
      <c r="GJZ8"/>
      <c r="GKA8"/>
      <c r="GKB8"/>
      <c r="GKC8"/>
      <c r="GKD8"/>
      <c r="GKE8"/>
      <c r="GKF8"/>
      <c r="GKG8"/>
      <c r="GKH8"/>
      <c r="GKI8"/>
      <c r="GKJ8"/>
      <c r="GKK8"/>
      <c r="GKL8"/>
      <c r="GKM8"/>
      <c r="GKN8"/>
      <c r="GKO8"/>
      <c r="GKP8"/>
      <c r="GKQ8"/>
      <c r="GKR8"/>
      <c r="GKS8"/>
      <c r="GKT8"/>
      <c r="GKU8"/>
      <c r="GKV8"/>
      <c r="GKW8"/>
      <c r="GKX8"/>
      <c r="GKY8"/>
      <c r="GKZ8"/>
      <c r="GLA8"/>
      <c r="GLB8"/>
      <c r="GLC8"/>
      <c r="GLD8"/>
      <c r="GLE8"/>
      <c r="GLF8"/>
      <c r="GLG8"/>
      <c r="GLH8"/>
      <c r="GLI8"/>
      <c r="GLJ8"/>
      <c r="GLK8"/>
      <c r="GLL8"/>
      <c r="GLM8"/>
      <c r="GLN8"/>
      <c r="GLO8"/>
      <c r="GLP8"/>
      <c r="GLQ8"/>
      <c r="GLR8"/>
      <c r="GLS8"/>
      <c r="GLT8"/>
      <c r="GLU8"/>
      <c r="GLV8"/>
      <c r="GLW8"/>
      <c r="GLX8"/>
      <c r="GLY8"/>
      <c r="GLZ8"/>
      <c r="GMA8"/>
      <c r="GMB8"/>
      <c r="GMC8"/>
      <c r="GMD8"/>
      <c r="GME8"/>
      <c r="GMF8"/>
      <c r="GMG8"/>
      <c r="GMH8"/>
      <c r="GMI8"/>
      <c r="GMJ8"/>
      <c r="GMK8"/>
      <c r="GML8"/>
      <c r="GMM8"/>
      <c r="GMN8"/>
      <c r="GMO8"/>
      <c r="GMP8"/>
      <c r="GMQ8"/>
      <c r="GMR8"/>
      <c r="GMS8"/>
      <c r="GMT8"/>
      <c r="GMU8"/>
      <c r="GMV8"/>
      <c r="GMW8"/>
      <c r="GMX8"/>
      <c r="GMY8"/>
      <c r="GMZ8"/>
      <c r="GNA8"/>
      <c r="GNB8"/>
      <c r="GNC8"/>
      <c r="GND8"/>
      <c r="GNE8"/>
      <c r="GNF8"/>
      <c r="GNG8"/>
      <c r="GNH8"/>
      <c r="GNI8"/>
      <c r="GNJ8"/>
      <c r="GNK8"/>
      <c r="GNL8"/>
      <c r="GNM8"/>
      <c r="GNN8"/>
      <c r="GNO8"/>
      <c r="GNP8"/>
      <c r="GNQ8"/>
      <c r="GNR8"/>
      <c r="GNS8"/>
      <c r="GNT8"/>
      <c r="GNU8"/>
      <c r="GNV8"/>
      <c r="GNW8"/>
      <c r="GNX8"/>
      <c r="GNY8"/>
      <c r="GNZ8"/>
      <c r="GOA8"/>
      <c r="GOB8"/>
      <c r="GOC8"/>
      <c r="GOD8"/>
      <c r="GOE8"/>
      <c r="GOF8"/>
      <c r="GOG8"/>
      <c r="GOH8"/>
      <c r="GOI8"/>
      <c r="GOJ8"/>
      <c r="GOK8"/>
      <c r="GOL8"/>
      <c r="GOM8"/>
      <c r="GON8"/>
      <c r="GOO8"/>
      <c r="GOP8"/>
      <c r="GOQ8"/>
      <c r="GOR8"/>
      <c r="GOS8"/>
      <c r="GOT8"/>
      <c r="GOU8"/>
      <c r="GOV8"/>
      <c r="GOW8"/>
      <c r="GOX8"/>
      <c r="GOY8"/>
      <c r="GOZ8"/>
      <c r="GPA8"/>
      <c r="GPB8"/>
      <c r="GPC8"/>
      <c r="GPD8"/>
      <c r="GPE8"/>
      <c r="GPF8"/>
      <c r="GPG8"/>
      <c r="GPH8"/>
      <c r="GPI8"/>
      <c r="GPJ8"/>
      <c r="GPK8"/>
      <c r="GPL8"/>
      <c r="GPM8"/>
      <c r="GPN8"/>
      <c r="GPO8"/>
      <c r="GPP8"/>
      <c r="GPQ8"/>
      <c r="GPR8"/>
      <c r="GPS8"/>
      <c r="GPT8"/>
      <c r="GPU8"/>
      <c r="GPV8"/>
      <c r="GPW8"/>
      <c r="GPX8"/>
      <c r="GPY8"/>
      <c r="GPZ8"/>
      <c r="GQA8"/>
      <c r="GQB8"/>
      <c r="GQC8"/>
      <c r="GQD8"/>
      <c r="GQE8"/>
      <c r="GQF8"/>
      <c r="GQG8"/>
      <c r="GQH8"/>
      <c r="GQI8"/>
      <c r="GQJ8"/>
      <c r="GQK8"/>
      <c r="GQL8"/>
      <c r="GQM8"/>
      <c r="GQN8"/>
      <c r="GQO8"/>
      <c r="GQP8"/>
      <c r="GQQ8"/>
      <c r="GQR8"/>
      <c r="GQS8"/>
      <c r="GQT8"/>
      <c r="GQU8"/>
      <c r="GQV8"/>
      <c r="GQW8"/>
      <c r="GQX8"/>
      <c r="GQY8"/>
      <c r="GQZ8"/>
      <c r="GRA8"/>
      <c r="GRB8"/>
      <c r="GRC8"/>
      <c r="GRD8"/>
      <c r="GRE8"/>
      <c r="GRF8"/>
      <c r="GRG8"/>
      <c r="GRH8"/>
      <c r="GRI8"/>
      <c r="GRJ8"/>
      <c r="GRK8"/>
      <c r="GRL8"/>
      <c r="GRM8"/>
      <c r="GRN8"/>
      <c r="GRO8"/>
      <c r="GRP8"/>
      <c r="GRQ8"/>
      <c r="GRR8"/>
      <c r="GRS8"/>
      <c r="GRT8"/>
      <c r="GRU8"/>
      <c r="GRV8"/>
      <c r="GRW8"/>
      <c r="GRX8"/>
      <c r="GRY8"/>
      <c r="GRZ8"/>
      <c r="GSA8"/>
      <c r="GSB8"/>
      <c r="GSC8"/>
      <c r="GSD8"/>
      <c r="GSE8"/>
      <c r="GSF8"/>
      <c r="GSG8"/>
      <c r="GSH8"/>
      <c r="GSI8"/>
      <c r="GSJ8"/>
      <c r="GSK8"/>
      <c r="GSL8"/>
      <c r="GSM8"/>
      <c r="GSN8"/>
      <c r="GSO8"/>
      <c r="GSP8"/>
      <c r="GSQ8"/>
      <c r="GSR8"/>
      <c r="GSS8"/>
      <c r="GST8"/>
      <c r="GSU8"/>
      <c r="GSV8"/>
      <c r="GSW8"/>
      <c r="GSX8"/>
      <c r="GSY8"/>
      <c r="GSZ8"/>
      <c r="GTA8"/>
      <c r="GTB8"/>
      <c r="GTC8"/>
      <c r="GTD8"/>
      <c r="GTE8"/>
      <c r="GTF8"/>
      <c r="GTG8"/>
      <c r="GTH8"/>
      <c r="GTI8"/>
      <c r="GTJ8"/>
      <c r="GTK8"/>
      <c r="GTL8"/>
      <c r="GTM8"/>
      <c r="GTN8"/>
      <c r="GTO8"/>
      <c r="GTP8"/>
      <c r="GTQ8"/>
      <c r="GTR8"/>
      <c r="GTS8"/>
      <c r="GTT8"/>
      <c r="GTU8"/>
      <c r="GTV8"/>
      <c r="GTW8"/>
      <c r="GTX8"/>
      <c r="GTY8"/>
      <c r="GTZ8"/>
      <c r="GUA8"/>
      <c r="GUB8"/>
      <c r="GUC8"/>
      <c r="GUD8"/>
      <c r="GUE8"/>
      <c r="GUF8"/>
      <c r="GUG8"/>
      <c r="GUH8"/>
      <c r="GUI8"/>
      <c r="GUJ8"/>
      <c r="GUK8"/>
      <c r="GUL8"/>
      <c r="GUM8"/>
      <c r="GUN8"/>
      <c r="GUO8"/>
      <c r="GUP8"/>
      <c r="GUQ8"/>
      <c r="GUR8"/>
      <c r="GUS8"/>
      <c r="GUT8"/>
      <c r="GUU8"/>
      <c r="GUV8"/>
      <c r="GUW8"/>
      <c r="GUX8"/>
      <c r="GUY8"/>
      <c r="GUZ8"/>
      <c r="GVA8"/>
      <c r="GVB8"/>
      <c r="GVC8"/>
      <c r="GVD8"/>
      <c r="GVE8"/>
      <c r="GVF8"/>
      <c r="GVG8"/>
      <c r="GVH8"/>
      <c r="GVI8"/>
      <c r="GVJ8"/>
      <c r="GVK8"/>
      <c r="GVL8"/>
      <c r="GVM8"/>
      <c r="GVN8"/>
      <c r="GVO8"/>
      <c r="GVP8"/>
      <c r="GVQ8"/>
      <c r="GVR8"/>
      <c r="GVS8"/>
      <c r="GVT8"/>
      <c r="GVU8"/>
      <c r="GVV8"/>
      <c r="GVW8"/>
      <c r="GVX8"/>
      <c r="GVY8"/>
      <c r="GVZ8"/>
      <c r="GWA8"/>
      <c r="GWB8"/>
      <c r="GWC8"/>
      <c r="GWD8"/>
      <c r="GWE8"/>
      <c r="GWF8"/>
      <c r="GWG8"/>
      <c r="GWH8"/>
      <c r="GWI8"/>
      <c r="GWJ8"/>
      <c r="GWK8"/>
      <c r="GWL8"/>
      <c r="GWM8"/>
      <c r="GWN8"/>
      <c r="GWO8"/>
      <c r="GWP8"/>
      <c r="GWQ8"/>
      <c r="GWR8"/>
      <c r="GWS8"/>
      <c r="GWT8"/>
      <c r="GWU8"/>
      <c r="GWV8"/>
      <c r="GWW8"/>
      <c r="GWX8"/>
      <c r="GWY8"/>
      <c r="GWZ8"/>
      <c r="GXA8"/>
      <c r="GXB8"/>
      <c r="GXC8"/>
      <c r="GXD8"/>
      <c r="GXE8"/>
      <c r="GXF8"/>
      <c r="GXG8"/>
      <c r="GXH8"/>
      <c r="GXI8"/>
      <c r="GXJ8"/>
      <c r="GXK8"/>
      <c r="GXL8"/>
      <c r="GXM8"/>
      <c r="GXN8"/>
      <c r="GXO8"/>
      <c r="GXP8"/>
      <c r="GXQ8"/>
      <c r="GXR8"/>
      <c r="GXS8"/>
      <c r="GXT8"/>
      <c r="GXU8"/>
      <c r="GXV8"/>
      <c r="GXW8"/>
      <c r="GXX8"/>
      <c r="GXY8"/>
      <c r="GXZ8"/>
      <c r="GYA8"/>
      <c r="GYB8"/>
      <c r="GYC8"/>
      <c r="GYD8"/>
      <c r="GYE8"/>
      <c r="GYF8"/>
      <c r="GYG8"/>
      <c r="GYH8"/>
      <c r="GYI8"/>
      <c r="GYJ8"/>
      <c r="GYK8"/>
      <c r="GYL8"/>
      <c r="GYM8"/>
      <c r="GYN8"/>
      <c r="GYO8"/>
      <c r="GYP8"/>
      <c r="GYQ8"/>
      <c r="GYR8"/>
      <c r="GYS8"/>
      <c r="GYT8"/>
      <c r="GYU8"/>
      <c r="GYV8"/>
      <c r="GYW8"/>
      <c r="GYX8"/>
      <c r="GYY8"/>
      <c r="GYZ8"/>
      <c r="GZA8"/>
      <c r="GZB8"/>
      <c r="GZC8"/>
      <c r="GZD8"/>
      <c r="GZE8"/>
      <c r="GZF8"/>
      <c r="GZG8"/>
      <c r="GZH8"/>
      <c r="GZI8"/>
      <c r="GZJ8"/>
      <c r="GZK8"/>
      <c r="GZL8"/>
      <c r="GZM8"/>
      <c r="GZN8"/>
      <c r="GZO8"/>
      <c r="GZP8"/>
      <c r="GZQ8"/>
      <c r="GZR8"/>
      <c r="GZS8"/>
      <c r="GZT8"/>
      <c r="GZU8"/>
      <c r="GZV8"/>
      <c r="GZW8"/>
      <c r="GZX8"/>
      <c r="GZY8"/>
      <c r="GZZ8"/>
      <c r="HAA8"/>
      <c r="HAB8"/>
      <c r="HAC8"/>
      <c r="HAD8"/>
      <c r="HAE8"/>
      <c r="HAF8"/>
      <c r="HAG8"/>
      <c r="HAH8"/>
      <c r="HAI8"/>
      <c r="HAJ8"/>
      <c r="HAK8"/>
      <c r="HAL8"/>
      <c r="HAM8"/>
      <c r="HAN8"/>
      <c r="HAO8"/>
      <c r="HAP8"/>
      <c r="HAQ8"/>
      <c r="HAR8"/>
      <c r="HAS8"/>
      <c r="HAT8"/>
      <c r="HAU8"/>
      <c r="HAV8"/>
      <c r="HAW8"/>
      <c r="HAX8"/>
      <c r="HAY8"/>
      <c r="HAZ8"/>
      <c r="HBA8"/>
      <c r="HBB8"/>
      <c r="HBC8"/>
      <c r="HBD8"/>
      <c r="HBE8"/>
      <c r="HBF8"/>
      <c r="HBG8"/>
      <c r="HBH8"/>
      <c r="HBI8"/>
      <c r="HBJ8"/>
      <c r="HBK8"/>
      <c r="HBL8"/>
      <c r="HBM8"/>
      <c r="HBN8"/>
      <c r="HBO8"/>
      <c r="HBP8"/>
      <c r="HBQ8"/>
      <c r="HBR8"/>
      <c r="HBS8"/>
      <c r="HBT8"/>
      <c r="HBU8"/>
      <c r="HBV8"/>
      <c r="HBW8"/>
      <c r="HBX8"/>
      <c r="HBY8"/>
      <c r="HBZ8"/>
      <c r="HCA8"/>
      <c r="HCB8"/>
      <c r="HCC8"/>
      <c r="HCD8"/>
      <c r="HCE8"/>
      <c r="HCF8"/>
      <c r="HCG8"/>
      <c r="HCH8"/>
      <c r="HCI8"/>
      <c r="HCJ8"/>
      <c r="HCK8"/>
      <c r="HCL8"/>
      <c r="HCM8"/>
      <c r="HCN8"/>
      <c r="HCO8"/>
      <c r="HCP8"/>
      <c r="HCQ8"/>
      <c r="HCR8"/>
      <c r="HCS8"/>
      <c r="HCT8"/>
      <c r="HCU8"/>
      <c r="HCV8"/>
      <c r="HCW8"/>
      <c r="HCX8"/>
      <c r="HCY8"/>
      <c r="HCZ8"/>
      <c r="HDA8"/>
      <c r="HDB8"/>
      <c r="HDC8"/>
      <c r="HDD8"/>
      <c r="HDE8"/>
      <c r="HDF8"/>
      <c r="HDG8"/>
      <c r="HDH8"/>
      <c r="HDI8"/>
      <c r="HDJ8"/>
      <c r="HDK8"/>
      <c r="HDL8"/>
      <c r="HDM8"/>
      <c r="HDN8"/>
      <c r="HDO8"/>
      <c r="HDP8"/>
      <c r="HDQ8"/>
      <c r="HDR8"/>
      <c r="HDS8"/>
      <c r="HDT8"/>
      <c r="HDU8"/>
      <c r="HDV8"/>
      <c r="HDW8"/>
      <c r="HDX8"/>
      <c r="HDY8"/>
      <c r="HDZ8"/>
      <c r="HEA8"/>
      <c r="HEB8"/>
      <c r="HEC8"/>
      <c r="HED8"/>
      <c r="HEE8"/>
      <c r="HEF8"/>
      <c r="HEG8"/>
      <c r="HEH8"/>
      <c r="HEI8"/>
      <c r="HEJ8"/>
      <c r="HEK8"/>
      <c r="HEL8"/>
      <c r="HEM8"/>
      <c r="HEN8"/>
      <c r="HEO8"/>
      <c r="HEP8"/>
      <c r="HEQ8"/>
      <c r="HER8"/>
      <c r="HES8"/>
      <c r="HET8"/>
      <c r="HEU8"/>
      <c r="HEV8"/>
      <c r="HEW8"/>
      <c r="HEX8"/>
      <c r="HEY8"/>
      <c r="HEZ8"/>
      <c r="HFA8"/>
      <c r="HFB8"/>
      <c r="HFC8"/>
      <c r="HFD8"/>
      <c r="HFE8"/>
      <c r="HFF8"/>
      <c r="HFG8"/>
      <c r="HFH8"/>
      <c r="HFI8"/>
      <c r="HFJ8"/>
      <c r="HFK8"/>
      <c r="HFL8"/>
      <c r="HFM8"/>
      <c r="HFN8"/>
      <c r="HFO8"/>
      <c r="HFP8"/>
      <c r="HFQ8"/>
      <c r="HFR8"/>
      <c r="HFS8"/>
      <c r="HFT8"/>
      <c r="HFU8"/>
      <c r="HFV8"/>
      <c r="HFW8"/>
      <c r="HFX8"/>
      <c r="HFY8"/>
      <c r="HFZ8"/>
      <c r="HGA8"/>
      <c r="HGB8"/>
      <c r="HGC8"/>
      <c r="HGD8"/>
      <c r="HGE8"/>
      <c r="HGF8"/>
      <c r="HGG8"/>
      <c r="HGH8"/>
      <c r="HGI8"/>
      <c r="HGJ8"/>
      <c r="HGK8"/>
      <c r="HGL8"/>
      <c r="HGM8"/>
      <c r="HGN8"/>
      <c r="HGO8"/>
      <c r="HGP8"/>
      <c r="HGQ8"/>
      <c r="HGR8"/>
      <c r="HGS8"/>
      <c r="HGT8"/>
      <c r="HGU8"/>
      <c r="HGV8"/>
      <c r="HGW8"/>
      <c r="HGX8"/>
      <c r="HGY8"/>
      <c r="HGZ8"/>
      <c r="HHA8"/>
      <c r="HHB8"/>
      <c r="HHC8"/>
      <c r="HHD8"/>
      <c r="HHE8"/>
      <c r="HHF8"/>
      <c r="HHG8"/>
      <c r="HHH8"/>
      <c r="HHI8"/>
      <c r="HHJ8"/>
      <c r="HHK8"/>
      <c r="HHL8"/>
      <c r="HHM8"/>
      <c r="HHN8"/>
      <c r="HHO8"/>
      <c r="HHP8"/>
      <c r="HHQ8"/>
      <c r="HHR8"/>
      <c r="HHS8"/>
      <c r="HHT8"/>
      <c r="HHU8"/>
      <c r="HHV8"/>
      <c r="HHW8"/>
      <c r="HHX8"/>
      <c r="HHY8"/>
      <c r="HHZ8"/>
      <c r="HIA8"/>
      <c r="HIB8"/>
      <c r="HIC8"/>
      <c r="HID8"/>
      <c r="HIE8"/>
      <c r="HIF8"/>
      <c r="HIG8"/>
      <c r="HIH8"/>
      <c r="HII8"/>
      <c r="HIJ8"/>
      <c r="HIK8"/>
      <c r="HIL8"/>
      <c r="HIM8"/>
      <c r="HIN8"/>
      <c r="HIO8"/>
      <c r="HIP8"/>
      <c r="HIQ8"/>
      <c r="HIR8"/>
      <c r="HIS8"/>
      <c r="HIT8"/>
      <c r="HIU8"/>
      <c r="HIV8"/>
      <c r="HIW8"/>
      <c r="HIX8"/>
      <c r="HIY8"/>
      <c r="HIZ8"/>
      <c r="HJA8"/>
      <c r="HJB8"/>
      <c r="HJC8"/>
      <c r="HJD8"/>
      <c r="HJE8"/>
      <c r="HJF8"/>
      <c r="HJG8"/>
      <c r="HJH8"/>
      <c r="HJI8"/>
      <c r="HJJ8"/>
      <c r="HJK8"/>
      <c r="HJL8"/>
      <c r="HJM8"/>
      <c r="HJN8"/>
      <c r="HJO8"/>
      <c r="HJP8"/>
      <c r="HJQ8"/>
      <c r="HJR8"/>
      <c r="HJS8"/>
      <c r="HJT8"/>
      <c r="HJU8"/>
      <c r="HJV8"/>
      <c r="HJW8"/>
      <c r="HJX8"/>
      <c r="HJY8"/>
      <c r="HJZ8"/>
      <c r="HKA8"/>
      <c r="HKB8"/>
      <c r="HKC8"/>
      <c r="HKD8"/>
      <c r="HKE8"/>
      <c r="HKF8"/>
      <c r="HKG8"/>
      <c r="HKH8"/>
      <c r="HKI8"/>
      <c r="HKJ8"/>
      <c r="HKK8"/>
      <c r="HKL8"/>
      <c r="HKM8"/>
      <c r="HKN8"/>
      <c r="HKO8"/>
      <c r="HKP8"/>
      <c r="HKQ8"/>
      <c r="HKR8"/>
      <c r="HKS8"/>
      <c r="HKT8"/>
      <c r="HKU8"/>
      <c r="HKV8"/>
      <c r="HKW8"/>
      <c r="HKX8"/>
      <c r="HKY8"/>
      <c r="HKZ8"/>
      <c r="HLA8"/>
      <c r="HLB8"/>
      <c r="HLC8"/>
      <c r="HLD8"/>
      <c r="HLE8"/>
      <c r="HLF8"/>
      <c r="HLG8"/>
      <c r="HLH8"/>
      <c r="HLI8"/>
      <c r="HLJ8"/>
      <c r="HLK8"/>
      <c r="HLL8"/>
      <c r="HLM8"/>
      <c r="HLN8"/>
      <c r="HLO8"/>
      <c r="HLP8"/>
      <c r="HLQ8"/>
      <c r="HLR8"/>
      <c r="HLS8"/>
      <c r="HLT8"/>
      <c r="HLU8"/>
      <c r="HLV8"/>
      <c r="HLW8"/>
      <c r="HLX8"/>
      <c r="HLY8"/>
      <c r="HLZ8"/>
      <c r="HMA8"/>
      <c r="HMB8"/>
      <c r="HMC8"/>
      <c r="HMD8"/>
      <c r="HME8"/>
      <c r="HMF8"/>
      <c r="HMG8"/>
      <c r="HMH8"/>
      <c r="HMI8"/>
      <c r="HMJ8"/>
      <c r="HMK8"/>
      <c r="HML8"/>
      <c r="HMM8"/>
      <c r="HMN8"/>
      <c r="HMO8"/>
      <c r="HMP8"/>
      <c r="HMQ8"/>
      <c r="HMR8"/>
      <c r="HMS8"/>
      <c r="HMT8"/>
      <c r="HMU8"/>
      <c r="HMV8"/>
      <c r="HMW8"/>
      <c r="HMX8"/>
      <c r="HMY8"/>
      <c r="HMZ8"/>
      <c r="HNA8"/>
      <c r="HNB8"/>
      <c r="HNC8"/>
      <c r="HND8"/>
      <c r="HNE8"/>
      <c r="HNF8"/>
      <c r="HNG8"/>
      <c r="HNH8"/>
      <c r="HNI8"/>
      <c r="HNJ8"/>
      <c r="HNK8"/>
      <c r="HNL8"/>
      <c r="HNM8"/>
      <c r="HNN8"/>
      <c r="HNO8"/>
      <c r="HNP8"/>
      <c r="HNQ8"/>
      <c r="HNR8"/>
      <c r="HNS8"/>
      <c r="HNT8"/>
      <c r="HNU8"/>
      <c r="HNV8"/>
      <c r="HNW8"/>
      <c r="HNX8"/>
      <c r="HNY8"/>
      <c r="HNZ8"/>
      <c r="HOA8"/>
      <c r="HOB8"/>
      <c r="HOC8"/>
      <c r="HOD8"/>
      <c r="HOE8"/>
      <c r="HOF8"/>
      <c r="HOG8"/>
      <c r="HOH8"/>
      <c r="HOI8"/>
      <c r="HOJ8"/>
      <c r="HOK8"/>
      <c r="HOL8"/>
      <c r="HOM8"/>
      <c r="HON8"/>
      <c r="HOO8"/>
      <c r="HOP8"/>
      <c r="HOQ8"/>
      <c r="HOR8"/>
      <c r="HOS8"/>
      <c r="HOT8"/>
      <c r="HOU8"/>
      <c r="HOV8"/>
      <c r="HOW8"/>
      <c r="HOX8"/>
      <c r="HOY8"/>
      <c r="HOZ8"/>
      <c r="HPA8"/>
      <c r="HPB8"/>
      <c r="HPC8"/>
      <c r="HPD8"/>
      <c r="HPE8"/>
      <c r="HPF8"/>
      <c r="HPG8"/>
      <c r="HPH8"/>
      <c r="HPI8"/>
      <c r="HPJ8"/>
      <c r="HPK8"/>
      <c r="HPL8"/>
      <c r="HPM8"/>
      <c r="HPN8"/>
      <c r="HPO8"/>
      <c r="HPP8"/>
      <c r="HPQ8"/>
      <c r="HPR8"/>
      <c r="HPS8"/>
      <c r="HPT8"/>
      <c r="HPU8"/>
      <c r="HPV8"/>
      <c r="HPW8"/>
      <c r="HPX8"/>
      <c r="HPY8"/>
      <c r="HPZ8"/>
      <c r="HQA8"/>
      <c r="HQB8"/>
      <c r="HQC8"/>
      <c r="HQD8"/>
      <c r="HQE8"/>
      <c r="HQF8"/>
      <c r="HQG8"/>
      <c r="HQH8"/>
      <c r="HQI8"/>
      <c r="HQJ8"/>
      <c r="HQK8"/>
      <c r="HQL8"/>
      <c r="HQM8"/>
      <c r="HQN8"/>
      <c r="HQO8"/>
      <c r="HQP8"/>
      <c r="HQQ8"/>
      <c r="HQR8"/>
      <c r="HQS8"/>
      <c r="HQT8"/>
      <c r="HQU8"/>
      <c r="HQV8"/>
      <c r="HQW8"/>
      <c r="HQX8"/>
      <c r="HQY8"/>
      <c r="HQZ8"/>
      <c r="HRA8"/>
      <c r="HRB8"/>
      <c r="HRC8"/>
      <c r="HRD8"/>
      <c r="HRE8"/>
      <c r="HRF8"/>
      <c r="HRG8"/>
      <c r="HRH8"/>
      <c r="HRI8"/>
      <c r="HRJ8"/>
      <c r="HRK8"/>
      <c r="HRL8"/>
      <c r="HRM8"/>
      <c r="HRN8"/>
      <c r="HRO8"/>
      <c r="HRP8"/>
      <c r="HRQ8"/>
      <c r="HRR8"/>
      <c r="HRS8"/>
      <c r="HRT8"/>
      <c r="HRU8"/>
      <c r="HRV8"/>
      <c r="HRW8"/>
      <c r="HRX8"/>
      <c r="HRY8"/>
      <c r="HRZ8"/>
      <c r="HSA8"/>
      <c r="HSB8"/>
      <c r="HSC8"/>
      <c r="HSD8"/>
      <c r="HSE8"/>
      <c r="HSF8"/>
      <c r="HSG8"/>
      <c r="HSH8"/>
      <c r="HSI8"/>
      <c r="HSJ8"/>
      <c r="HSK8"/>
      <c r="HSL8"/>
      <c r="HSM8"/>
      <c r="HSN8"/>
      <c r="HSO8"/>
      <c r="HSP8"/>
      <c r="HSQ8"/>
      <c r="HSR8"/>
      <c r="HSS8"/>
      <c r="HST8"/>
      <c r="HSU8"/>
      <c r="HSV8"/>
      <c r="HSW8"/>
      <c r="HSX8"/>
      <c r="HSY8"/>
      <c r="HSZ8"/>
      <c r="HTA8"/>
      <c r="HTB8"/>
      <c r="HTC8"/>
      <c r="HTD8"/>
      <c r="HTE8"/>
      <c r="HTF8"/>
      <c r="HTG8"/>
      <c r="HTH8"/>
      <c r="HTI8"/>
      <c r="HTJ8"/>
      <c r="HTK8"/>
      <c r="HTL8"/>
      <c r="HTM8"/>
      <c r="HTN8"/>
      <c r="HTO8"/>
      <c r="HTP8"/>
      <c r="HTQ8"/>
      <c r="HTR8"/>
      <c r="HTS8"/>
      <c r="HTT8"/>
      <c r="HTU8"/>
      <c r="HTV8"/>
      <c r="HTW8"/>
      <c r="HTX8"/>
      <c r="HTY8"/>
      <c r="HTZ8"/>
      <c r="HUA8"/>
      <c r="HUB8"/>
      <c r="HUC8"/>
      <c r="HUD8"/>
      <c r="HUE8"/>
      <c r="HUF8"/>
      <c r="HUG8"/>
      <c r="HUH8"/>
      <c r="HUI8"/>
      <c r="HUJ8"/>
      <c r="HUK8"/>
      <c r="HUL8"/>
      <c r="HUM8"/>
      <c r="HUN8"/>
      <c r="HUO8"/>
      <c r="HUP8"/>
      <c r="HUQ8"/>
      <c r="HUR8"/>
      <c r="HUS8"/>
      <c r="HUT8"/>
      <c r="HUU8"/>
      <c r="HUV8"/>
      <c r="HUW8"/>
      <c r="HUX8"/>
      <c r="HUY8"/>
      <c r="HUZ8"/>
      <c r="HVA8"/>
      <c r="HVB8"/>
      <c r="HVC8"/>
      <c r="HVD8"/>
      <c r="HVE8"/>
      <c r="HVF8"/>
      <c r="HVG8"/>
      <c r="HVH8"/>
      <c r="HVI8"/>
      <c r="HVJ8"/>
      <c r="HVK8"/>
      <c r="HVL8"/>
      <c r="HVM8"/>
      <c r="HVN8"/>
      <c r="HVO8"/>
      <c r="HVP8"/>
      <c r="HVQ8"/>
      <c r="HVR8"/>
      <c r="HVS8"/>
      <c r="HVT8"/>
      <c r="HVU8"/>
      <c r="HVV8"/>
      <c r="HVW8"/>
      <c r="HVX8"/>
      <c r="HVY8"/>
      <c r="HVZ8"/>
      <c r="HWA8"/>
      <c r="HWB8"/>
      <c r="HWC8"/>
      <c r="HWD8"/>
      <c r="HWE8"/>
      <c r="HWF8"/>
      <c r="HWG8"/>
      <c r="HWH8"/>
      <c r="HWI8"/>
      <c r="HWJ8"/>
      <c r="HWK8"/>
      <c r="HWL8"/>
      <c r="HWM8"/>
      <c r="HWN8"/>
      <c r="HWO8"/>
      <c r="HWP8"/>
      <c r="HWQ8"/>
      <c r="HWR8"/>
      <c r="HWS8"/>
      <c r="HWT8"/>
      <c r="HWU8"/>
      <c r="HWV8"/>
      <c r="HWW8"/>
      <c r="HWX8"/>
      <c r="HWY8"/>
      <c r="HWZ8"/>
      <c r="HXA8"/>
      <c r="HXB8"/>
      <c r="HXC8"/>
      <c r="HXD8"/>
      <c r="HXE8"/>
      <c r="HXF8"/>
      <c r="HXG8"/>
      <c r="HXH8"/>
      <c r="HXI8"/>
      <c r="HXJ8"/>
      <c r="HXK8"/>
      <c r="HXL8"/>
      <c r="HXM8"/>
      <c r="HXN8"/>
      <c r="HXO8"/>
      <c r="HXP8"/>
      <c r="HXQ8"/>
      <c r="HXR8"/>
      <c r="HXS8"/>
      <c r="HXT8"/>
      <c r="HXU8"/>
      <c r="HXV8"/>
      <c r="HXW8"/>
      <c r="HXX8"/>
      <c r="HXY8"/>
      <c r="HXZ8"/>
      <c r="HYA8"/>
      <c r="HYB8"/>
      <c r="HYC8"/>
      <c r="HYD8"/>
      <c r="HYE8"/>
      <c r="HYF8"/>
      <c r="HYG8"/>
      <c r="HYH8"/>
      <c r="HYI8"/>
      <c r="HYJ8"/>
      <c r="HYK8"/>
      <c r="HYL8"/>
      <c r="HYM8"/>
      <c r="HYN8"/>
      <c r="HYO8"/>
      <c r="HYP8"/>
      <c r="HYQ8"/>
      <c r="HYR8"/>
      <c r="HYS8"/>
      <c r="HYT8"/>
      <c r="HYU8"/>
      <c r="HYV8"/>
      <c r="HYW8"/>
      <c r="HYX8"/>
      <c r="HYY8"/>
      <c r="HYZ8"/>
      <c r="HZA8"/>
      <c r="HZB8"/>
      <c r="HZC8"/>
      <c r="HZD8"/>
      <c r="HZE8"/>
      <c r="HZF8"/>
      <c r="HZG8"/>
      <c r="HZH8"/>
      <c r="HZI8"/>
      <c r="HZJ8"/>
      <c r="HZK8"/>
      <c r="HZL8"/>
      <c r="HZM8"/>
      <c r="HZN8"/>
      <c r="HZO8"/>
      <c r="HZP8"/>
      <c r="HZQ8"/>
      <c r="HZR8"/>
      <c r="HZS8"/>
      <c r="HZT8"/>
      <c r="HZU8"/>
      <c r="HZV8"/>
      <c r="HZW8"/>
      <c r="HZX8"/>
      <c r="HZY8"/>
      <c r="HZZ8"/>
      <c r="IAA8"/>
      <c r="IAB8"/>
      <c r="IAC8"/>
      <c r="IAD8"/>
      <c r="IAE8"/>
      <c r="IAF8"/>
      <c r="IAG8"/>
      <c r="IAH8"/>
      <c r="IAI8"/>
      <c r="IAJ8"/>
      <c r="IAK8"/>
      <c r="IAL8"/>
      <c r="IAM8"/>
      <c r="IAN8"/>
      <c r="IAO8"/>
      <c r="IAP8"/>
      <c r="IAQ8"/>
      <c r="IAR8"/>
      <c r="IAS8"/>
      <c r="IAT8"/>
      <c r="IAU8"/>
      <c r="IAV8"/>
      <c r="IAW8"/>
      <c r="IAX8"/>
      <c r="IAY8"/>
      <c r="IAZ8"/>
      <c r="IBA8"/>
      <c r="IBB8"/>
      <c r="IBC8"/>
      <c r="IBD8"/>
      <c r="IBE8"/>
      <c r="IBF8"/>
      <c r="IBG8"/>
      <c r="IBH8"/>
      <c r="IBI8"/>
      <c r="IBJ8"/>
      <c r="IBK8"/>
      <c r="IBL8"/>
      <c r="IBM8"/>
      <c r="IBN8"/>
      <c r="IBO8"/>
      <c r="IBP8"/>
      <c r="IBQ8"/>
      <c r="IBR8"/>
      <c r="IBS8"/>
      <c r="IBT8"/>
      <c r="IBU8"/>
      <c r="IBV8"/>
      <c r="IBW8"/>
      <c r="IBX8"/>
      <c r="IBY8"/>
      <c r="IBZ8"/>
      <c r="ICA8"/>
      <c r="ICB8"/>
      <c r="ICC8"/>
      <c r="ICD8"/>
      <c r="ICE8"/>
      <c r="ICF8"/>
      <c r="ICG8"/>
      <c r="ICH8"/>
      <c r="ICI8"/>
      <c r="ICJ8"/>
      <c r="ICK8"/>
      <c r="ICL8"/>
      <c r="ICM8"/>
      <c r="ICN8"/>
      <c r="ICO8"/>
      <c r="ICP8"/>
      <c r="ICQ8"/>
      <c r="ICR8"/>
      <c r="ICS8"/>
      <c r="ICT8"/>
      <c r="ICU8"/>
      <c r="ICV8"/>
      <c r="ICW8"/>
      <c r="ICX8"/>
      <c r="ICY8"/>
      <c r="ICZ8"/>
      <c r="IDA8"/>
      <c r="IDB8"/>
      <c r="IDC8"/>
      <c r="IDD8"/>
      <c r="IDE8"/>
      <c r="IDF8"/>
      <c r="IDG8"/>
      <c r="IDH8"/>
      <c r="IDI8"/>
      <c r="IDJ8"/>
      <c r="IDK8"/>
      <c r="IDL8"/>
      <c r="IDM8"/>
      <c r="IDN8"/>
      <c r="IDO8"/>
      <c r="IDP8"/>
      <c r="IDQ8"/>
      <c r="IDR8"/>
      <c r="IDS8"/>
      <c r="IDT8"/>
      <c r="IDU8"/>
      <c r="IDV8"/>
      <c r="IDW8"/>
      <c r="IDX8"/>
      <c r="IDY8"/>
      <c r="IDZ8"/>
      <c r="IEA8"/>
      <c r="IEB8"/>
      <c r="IEC8"/>
      <c r="IED8"/>
      <c r="IEE8"/>
      <c r="IEF8"/>
      <c r="IEG8"/>
      <c r="IEH8"/>
      <c r="IEI8"/>
      <c r="IEJ8"/>
      <c r="IEK8"/>
      <c r="IEL8"/>
      <c r="IEM8"/>
      <c r="IEN8"/>
      <c r="IEO8"/>
      <c r="IEP8"/>
      <c r="IEQ8"/>
      <c r="IER8"/>
      <c r="IES8"/>
      <c r="IET8"/>
      <c r="IEU8"/>
      <c r="IEV8"/>
      <c r="IEW8"/>
      <c r="IEX8"/>
      <c r="IEY8"/>
      <c r="IEZ8"/>
      <c r="IFA8"/>
      <c r="IFB8"/>
      <c r="IFC8"/>
      <c r="IFD8"/>
      <c r="IFE8"/>
      <c r="IFF8"/>
      <c r="IFG8"/>
      <c r="IFH8"/>
      <c r="IFI8"/>
      <c r="IFJ8"/>
      <c r="IFK8"/>
      <c r="IFL8"/>
      <c r="IFM8"/>
      <c r="IFN8"/>
      <c r="IFO8"/>
      <c r="IFP8"/>
      <c r="IFQ8"/>
      <c r="IFR8"/>
      <c r="IFS8"/>
      <c r="IFT8"/>
      <c r="IFU8"/>
      <c r="IFV8"/>
      <c r="IFW8"/>
      <c r="IFX8"/>
      <c r="IFY8"/>
      <c r="IFZ8"/>
      <c r="IGA8"/>
      <c r="IGB8"/>
      <c r="IGC8"/>
      <c r="IGD8"/>
      <c r="IGE8"/>
      <c r="IGF8"/>
      <c r="IGG8"/>
      <c r="IGH8"/>
      <c r="IGI8"/>
      <c r="IGJ8"/>
      <c r="IGK8"/>
      <c r="IGL8"/>
      <c r="IGM8"/>
      <c r="IGN8"/>
      <c r="IGO8"/>
      <c r="IGP8"/>
      <c r="IGQ8"/>
      <c r="IGR8"/>
      <c r="IGS8"/>
      <c r="IGT8"/>
      <c r="IGU8"/>
      <c r="IGV8"/>
      <c r="IGW8"/>
      <c r="IGX8"/>
      <c r="IGY8"/>
      <c r="IGZ8"/>
      <c r="IHA8"/>
      <c r="IHB8"/>
      <c r="IHC8"/>
      <c r="IHD8"/>
      <c r="IHE8"/>
      <c r="IHF8"/>
      <c r="IHG8"/>
      <c r="IHH8"/>
      <c r="IHI8"/>
      <c r="IHJ8"/>
      <c r="IHK8"/>
      <c r="IHL8"/>
      <c r="IHM8"/>
      <c r="IHN8"/>
      <c r="IHO8"/>
      <c r="IHP8"/>
      <c r="IHQ8"/>
      <c r="IHR8"/>
      <c r="IHS8"/>
      <c r="IHT8"/>
      <c r="IHU8"/>
      <c r="IHV8"/>
      <c r="IHW8"/>
      <c r="IHX8"/>
      <c r="IHY8"/>
      <c r="IHZ8"/>
      <c r="IIA8"/>
      <c r="IIB8"/>
      <c r="IIC8"/>
      <c r="IID8"/>
      <c r="IIE8"/>
      <c r="IIF8"/>
      <c r="IIG8"/>
      <c r="IIH8"/>
      <c r="III8"/>
      <c r="IIJ8"/>
      <c r="IIK8"/>
      <c r="IIL8"/>
      <c r="IIM8"/>
      <c r="IIN8"/>
      <c r="IIO8"/>
      <c r="IIP8"/>
      <c r="IIQ8"/>
      <c r="IIR8"/>
      <c r="IIS8"/>
      <c r="IIT8"/>
      <c r="IIU8"/>
      <c r="IIV8"/>
      <c r="IIW8"/>
      <c r="IIX8"/>
      <c r="IIY8"/>
      <c r="IIZ8"/>
      <c r="IJA8"/>
      <c r="IJB8"/>
      <c r="IJC8"/>
      <c r="IJD8"/>
      <c r="IJE8"/>
      <c r="IJF8"/>
      <c r="IJG8"/>
      <c r="IJH8"/>
      <c r="IJI8"/>
      <c r="IJJ8"/>
      <c r="IJK8"/>
      <c r="IJL8"/>
      <c r="IJM8"/>
      <c r="IJN8"/>
      <c r="IJO8"/>
      <c r="IJP8"/>
      <c r="IJQ8"/>
      <c r="IJR8"/>
      <c r="IJS8"/>
      <c r="IJT8"/>
      <c r="IJU8"/>
      <c r="IJV8"/>
      <c r="IJW8"/>
      <c r="IJX8"/>
      <c r="IJY8"/>
      <c r="IJZ8"/>
      <c r="IKA8"/>
      <c r="IKB8"/>
      <c r="IKC8"/>
      <c r="IKD8"/>
      <c r="IKE8"/>
      <c r="IKF8"/>
      <c r="IKG8"/>
      <c r="IKH8"/>
      <c r="IKI8"/>
      <c r="IKJ8"/>
      <c r="IKK8"/>
      <c r="IKL8"/>
      <c r="IKM8"/>
      <c r="IKN8"/>
      <c r="IKO8"/>
      <c r="IKP8"/>
      <c r="IKQ8"/>
      <c r="IKR8"/>
      <c r="IKS8"/>
      <c r="IKT8"/>
      <c r="IKU8"/>
      <c r="IKV8"/>
      <c r="IKW8"/>
      <c r="IKX8"/>
      <c r="IKY8"/>
      <c r="IKZ8"/>
      <c r="ILA8"/>
      <c r="ILB8"/>
      <c r="ILC8"/>
      <c r="ILD8"/>
      <c r="ILE8"/>
      <c r="ILF8"/>
      <c r="ILG8"/>
      <c r="ILH8"/>
      <c r="ILI8"/>
      <c r="ILJ8"/>
      <c r="ILK8"/>
      <c r="ILL8"/>
      <c r="ILM8"/>
      <c r="ILN8"/>
      <c r="ILO8"/>
      <c r="ILP8"/>
      <c r="ILQ8"/>
      <c r="ILR8"/>
      <c r="ILS8"/>
      <c r="ILT8"/>
      <c r="ILU8"/>
      <c r="ILV8"/>
      <c r="ILW8"/>
      <c r="ILX8"/>
      <c r="ILY8"/>
      <c r="ILZ8"/>
      <c r="IMA8"/>
      <c r="IMB8"/>
      <c r="IMC8"/>
      <c r="IMD8"/>
      <c r="IME8"/>
      <c r="IMF8"/>
      <c r="IMG8"/>
      <c r="IMH8"/>
      <c r="IMI8"/>
      <c r="IMJ8"/>
      <c r="IMK8"/>
      <c r="IML8"/>
      <c r="IMM8"/>
      <c r="IMN8"/>
      <c r="IMO8"/>
      <c r="IMP8"/>
      <c r="IMQ8"/>
      <c r="IMR8"/>
      <c r="IMS8"/>
      <c r="IMT8"/>
      <c r="IMU8"/>
      <c r="IMV8"/>
      <c r="IMW8"/>
      <c r="IMX8"/>
      <c r="IMY8"/>
      <c r="IMZ8"/>
      <c r="INA8"/>
      <c r="INB8"/>
      <c r="INC8"/>
      <c r="IND8"/>
      <c r="INE8"/>
      <c r="INF8"/>
      <c r="ING8"/>
      <c r="INH8"/>
      <c r="INI8"/>
      <c r="INJ8"/>
      <c r="INK8"/>
      <c r="INL8"/>
      <c r="INM8"/>
      <c r="INN8"/>
      <c r="INO8"/>
      <c r="INP8"/>
      <c r="INQ8"/>
      <c r="INR8"/>
      <c r="INS8"/>
      <c r="INT8"/>
      <c r="INU8"/>
      <c r="INV8"/>
      <c r="INW8"/>
      <c r="INX8"/>
      <c r="INY8"/>
      <c r="INZ8"/>
      <c r="IOA8"/>
      <c r="IOB8"/>
      <c r="IOC8"/>
      <c r="IOD8"/>
      <c r="IOE8"/>
      <c r="IOF8"/>
      <c r="IOG8"/>
      <c r="IOH8"/>
      <c r="IOI8"/>
      <c r="IOJ8"/>
      <c r="IOK8"/>
      <c r="IOL8"/>
      <c r="IOM8"/>
      <c r="ION8"/>
      <c r="IOO8"/>
      <c r="IOP8"/>
      <c r="IOQ8"/>
      <c r="IOR8"/>
      <c r="IOS8"/>
      <c r="IOT8"/>
      <c r="IOU8"/>
      <c r="IOV8"/>
      <c r="IOW8"/>
      <c r="IOX8"/>
      <c r="IOY8"/>
      <c r="IOZ8"/>
      <c r="IPA8"/>
      <c r="IPB8"/>
      <c r="IPC8"/>
      <c r="IPD8"/>
      <c r="IPE8"/>
      <c r="IPF8"/>
      <c r="IPG8"/>
      <c r="IPH8"/>
      <c r="IPI8"/>
      <c r="IPJ8"/>
      <c r="IPK8"/>
      <c r="IPL8"/>
      <c r="IPM8"/>
      <c r="IPN8"/>
      <c r="IPO8"/>
      <c r="IPP8"/>
      <c r="IPQ8"/>
      <c r="IPR8"/>
      <c r="IPS8"/>
      <c r="IPT8"/>
      <c r="IPU8"/>
      <c r="IPV8"/>
      <c r="IPW8"/>
      <c r="IPX8"/>
      <c r="IPY8"/>
      <c r="IPZ8"/>
      <c r="IQA8"/>
      <c r="IQB8"/>
      <c r="IQC8"/>
      <c r="IQD8"/>
      <c r="IQE8"/>
      <c r="IQF8"/>
      <c r="IQG8"/>
      <c r="IQH8"/>
      <c r="IQI8"/>
      <c r="IQJ8"/>
      <c r="IQK8"/>
      <c r="IQL8"/>
      <c r="IQM8"/>
      <c r="IQN8"/>
      <c r="IQO8"/>
      <c r="IQP8"/>
      <c r="IQQ8"/>
      <c r="IQR8"/>
      <c r="IQS8"/>
      <c r="IQT8"/>
      <c r="IQU8"/>
      <c r="IQV8"/>
      <c r="IQW8"/>
      <c r="IQX8"/>
      <c r="IQY8"/>
      <c r="IQZ8"/>
      <c r="IRA8"/>
      <c r="IRB8"/>
      <c r="IRC8"/>
      <c r="IRD8"/>
      <c r="IRE8"/>
      <c r="IRF8"/>
      <c r="IRG8"/>
      <c r="IRH8"/>
      <c r="IRI8"/>
      <c r="IRJ8"/>
      <c r="IRK8"/>
      <c r="IRL8"/>
      <c r="IRM8"/>
      <c r="IRN8"/>
      <c r="IRO8"/>
      <c r="IRP8"/>
      <c r="IRQ8"/>
      <c r="IRR8"/>
      <c r="IRS8"/>
      <c r="IRT8"/>
      <c r="IRU8"/>
      <c r="IRV8"/>
      <c r="IRW8"/>
      <c r="IRX8"/>
      <c r="IRY8"/>
      <c r="IRZ8"/>
      <c r="ISA8"/>
      <c r="ISB8"/>
      <c r="ISC8"/>
      <c r="ISD8"/>
      <c r="ISE8"/>
      <c r="ISF8"/>
      <c r="ISG8"/>
      <c r="ISH8"/>
      <c r="ISI8"/>
      <c r="ISJ8"/>
      <c r="ISK8"/>
      <c r="ISL8"/>
      <c r="ISM8"/>
      <c r="ISN8"/>
      <c r="ISO8"/>
      <c r="ISP8"/>
      <c r="ISQ8"/>
      <c r="ISR8"/>
      <c r="ISS8"/>
      <c r="IST8"/>
      <c r="ISU8"/>
      <c r="ISV8"/>
      <c r="ISW8"/>
      <c r="ISX8"/>
      <c r="ISY8"/>
      <c r="ISZ8"/>
      <c r="ITA8"/>
      <c r="ITB8"/>
      <c r="ITC8"/>
      <c r="ITD8"/>
      <c r="ITE8"/>
      <c r="ITF8"/>
      <c r="ITG8"/>
      <c r="ITH8"/>
      <c r="ITI8"/>
      <c r="ITJ8"/>
      <c r="ITK8"/>
      <c r="ITL8"/>
      <c r="ITM8"/>
      <c r="ITN8"/>
      <c r="ITO8"/>
      <c r="ITP8"/>
      <c r="ITQ8"/>
      <c r="ITR8"/>
      <c r="ITS8"/>
      <c r="ITT8"/>
      <c r="ITU8"/>
      <c r="ITV8"/>
      <c r="ITW8"/>
      <c r="ITX8"/>
      <c r="ITY8"/>
      <c r="ITZ8"/>
      <c r="IUA8"/>
      <c r="IUB8"/>
      <c r="IUC8"/>
      <c r="IUD8"/>
      <c r="IUE8"/>
      <c r="IUF8"/>
      <c r="IUG8"/>
      <c r="IUH8"/>
      <c r="IUI8"/>
      <c r="IUJ8"/>
      <c r="IUK8"/>
      <c r="IUL8"/>
      <c r="IUM8"/>
      <c r="IUN8"/>
      <c r="IUO8"/>
      <c r="IUP8"/>
      <c r="IUQ8"/>
      <c r="IUR8"/>
      <c r="IUS8"/>
      <c r="IUT8"/>
      <c r="IUU8"/>
      <c r="IUV8"/>
      <c r="IUW8"/>
      <c r="IUX8"/>
      <c r="IUY8"/>
      <c r="IUZ8"/>
      <c r="IVA8"/>
      <c r="IVB8"/>
      <c r="IVC8"/>
      <c r="IVD8"/>
      <c r="IVE8"/>
      <c r="IVF8"/>
      <c r="IVG8"/>
      <c r="IVH8"/>
      <c r="IVI8"/>
      <c r="IVJ8"/>
      <c r="IVK8"/>
      <c r="IVL8"/>
      <c r="IVM8"/>
      <c r="IVN8"/>
      <c r="IVO8"/>
      <c r="IVP8"/>
      <c r="IVQ8"/>
      <c r="IVR8"/>
      <c r="IVS8"/>
      <c r="IVT8"/>
      <c r="IVU8"/>
      <c r="IVV8"/>
      <c r="IVW8"/>
      <c r="IVX8"/>
      <c r="IVY8"/>
      <c r="IVZ8"/>
      <c r="IWA8"/>
      <c r="IWB8"/>
      <c r="IWC8"/>
      <c r="IWD8"/>
      <c r="IWE8"/>
      <c r="IWF8"/>
      <c r="IWG8"/>
      <c r="IWH8"/>
      <c r="IWI8"/>
      <c r="IWJ8"/>
      <c r="IWK8"/>
      <c r="IWL8"/>
      <c r="IWM8"/>
      <c r="IWN8"/>
      <c r="IWO8"/>
      <c r="IWP8"/>
      <c r="IWQ8"/>
      <c r="IWR8"/>
      <c r="IWS8"/>
      <c r="IWT8"/>
      <c r="IWU8"/>
      <c r="IWV8"/>
      <c r="IWW8"/>
      <c r="IWX8"/>
      <c r="IWY8"/>
      <c r="IWZ8"/>
      <c r="IXA8"/>
      <c r="IXB8"/>
      <c r="IXC8"/>
      <c r="IXD8"/>
      <c r="IXE8"/>
      <c r="IXF8"/>
      <c r="IXG8"/>
      <c r="IXH8"/>
      <c r="IXI8"/>
      <c r="IXJ8"/>
      <c r="IXK8"/>
      <c r="IXL8"/>
      <c r="IXM8"/>
      <c r="IXN8"/>
      <c r="IXO8"/>
      <c r="IXP8"/>
      <c r="IXQ8"/>
      <c r="IXR8"/>
      <c r="IXS8"/>
      <c r="IXT8"/>
      <c r="IXU8"/>
      <c r="IXV8"/>
      <c r="IXW8"/>
      <c r="IXX8"/>
      <c r="IXY8"/>
      <c r="IXZ8"/>
      <c r="IYA8"/>
      <c r="IYB8"/>
      <c r="IYC8"/>
      <c r="IYD8"/>
      <c r="IYE8"/>
      <c r="IYF8"/>
      <c r="IYG8"/>
      <c r="IYH8"/>
      <c r="IYI8"/>
      <c r="IYJ8"/>
      <c r="IYK8"/>
      <c r="IYL8"/>
      <c r="IYM8"/>
      <c r="IYN8"/>
      <c r="IYO8"/>
      <c r="IYP8"/>
      <c r="IYQ8"/>
      <c r="IYR8"/>
      <c r="IYS8"/>
      <c r="IYT8"/>
      <c r="IYU8"/>
      <c r="IYV8"/>
      <c r="IYW8"/>
      <c r="IYX8"/>
      <c r="IYY8"/>
      <c r="IYZ8"/>
      <c r="IZA8"/>
      <c r="IZB8"/>
      <c r="IZC8"/>
      <c r="IZD8"/>
      <c r="IZE8"/>
      <c r="IZF8"/>
      <c r="IZG8"/>
      <c r="IZH8"/>
      <c r="IZI8"/>
      <c r="IZJ8"/>
      <c r="IZK8"/>
      <c r="IZL8"/>
      <c r="IZM8"/>
      <c r="IZN8"/>
      <c r="IZO8"/>
      <c r="IZP8"/>
      <c r="IZQ8"/>
      <c r="IZR8"/>
      <c r="IZS8"/>
      <c r="IZT8"/>
      <c r="IZU8"/>
      <c r="IZV8"/>
      <c r="IZW8"/>
      <c r="IZX8"/>
      <c r="IZY8"/>
      <c r="IZZ8"/>
      <c r="JAA8"/>
      <c r="JAB8"/>
      <c r="JAC8"/>
      <c r="JAD8"/>
      <c r="JAE8"/>
      <c r="JAF8"/>
      <c r="JAG8"/>
      <c r="JAH8"/>
      <c r="JAI8"/>
      <c r="JAJ8"/>
      <c r="JAK8"/>
      <c r="JAL8"/>
      <c r="JAM8"/>
      <c r="JAN8"/>
      <c r="JAO8"/>
      <c r="JAP8"/>
      <c r="JAQ8"/>
      <c r="JAR8"/>
      <c r="JAS8"/>
      <c r="JAT8"/>
      <c r="JAU8"/>
      <c r="JAV8"/>
      <c r="JAW8"/>
      <c r="JAX8"/>
      <c r="JAY8"/>
      <c r="JAZ8"/>
      <c r="JBA8"/>
      <c r="JBB8"/>
      <c r="JBC8"/>
      <c r="JBD8"/>
      <c r="JBE8"/>
      <c r="JBF8"/>
      <c r="JBG8"/>
      <c r="JBH8"/>
      <c r="JBI8"/>
      <c r="JBJ8"/>
      <c r="JBK8"/>
      <c r="JBL8"/>
      <c r="JBM8"/>
      <c r="JBN8"/>
      <c r="JBO8"/>
      <c r="JBP8"/>
      <c r="JBQ8"/>
      <c r="JBR8"/>
      <c r="JBS8"/>
      <c r="JBT8"/>
      <c r="JBU8"/>
      <c r="JBV8"/>
      <c r="JBW8"/>
      <c r="JBX8"/>
      <c r="JBY8"/>
      <c r="JBZ8"/>
      <c r="JCA8"/>
      <c r="JCB8"/>
      <c r="JCC8"/>
      <c r="JCD8"/>
      <c r="JCE8"/>
      <c r="JCF8"/>
      <c r="JCG8"/>
      <c r="JCH8"/>
      <c r="JCI8"/>
      <c r="JCJ8"/>
      <c r="JCK8"/>
      <c r="JCL8"/>
      <c r="JCM8"/>
      <c r="JCN8"/>
      <c r="JCO8"/>
      <c r="JCP8"/>
      <c r="JCQ8"/>
      <c r="JCR8"/>
      <c r="JCS8"/>
      <c r="JCT8"/>
      <c r="JCU8"/>
      <c r="JCV8"/>
      <c r="JCW8"/>
      <c r="JCX8"/>
      <c r="JCY8"/>
      <c r="JCZ8"/>
      <c r="JDA8"/>
      <c r="JDB8"/>
      <c r="JDC8"/>
      <c r="JDD8"/>
      <c r="JDE8"/>
      <c r="JDF8"/>
      <c r="JDG8"/>
      <c r="JDH8"/>
      <c r="JDI8"/>
      <c r="JDJ8"/>
      <c r="JDK8"/>
      <c r="JDL8"/>
      <c r="JDM8"/>
      <c r="JDN8"/>
      <c r="JDO8"/>
      <c r="JDP8"/>
      <c r="JDQ8"/>
      <c r="JDR8"/>
      <c r="JDS8"/>
      <c r="JDT8"/>
      <c r="JDU8"/>
      <c r="JDV8"/>
      <c r="JDW8"/>
      <c r="JDX8"/>
      <c r="JDY8"/>
      <c r="JDZ8"/>
      <c r="JEA8"/>
      <c r="JEB8"/>
      <c r="JEC8"/>
      <c r="JED8"/>
      <c r="JEE8"/>
      <c r="JEF8"/>
      <c r="JEG8"/>
      <c r="JEH8"/>
      <c r="JEI8"/>
      <c r="JEJ8"/>
      <c r="JEK8"/>
      <c r="JEL8"/>
      <c r="JEM8"/>
      <c r="JEN8"/>
      <c r="JEO8"/>
      <c r="JEP8"/>
      <c r="JEQ8"/>
      <c r="JER8"/>
      <c r="JES8"/>
      <c r="JET8"/>
      <c r="JEU8"/>
      <c r="JEV8"/>
      <c r="JEW8"/>
      <c r="JEX8"/>
      <c r="JEY8"/>
      <c r="JEZ8"/>
      <c r="JFA8"/>
      <c r="JFB8"/>
      <c r="JFC8"/>
      <c r="JFD8"/>
      <c r="JFE8"/>
      <c r="JFF8"/>
      <c r="JFG8"/>
      <c r="JFH8"/>
      <c r="JFI8"/>
      <c r="JFJ8"/>
      <c r="JFK8"/>
      <c r="JFL8"/>
      <c r="JFM8"/>
      <c r="JFN8"/>
      <c r="JFO8"/>
      <c r="JFP8"/>
      <c r="JFQ8"/>
      <c r="JFR8"/>
      <c r="JFS8"/>
      <c r="JFT8"/>
      <c r="JFU8"/>
      <c r="JFV8"/>
      <c r="JFW8"/>
      <c r="JFX8"/>
      <c r="JFY8"/>
      <c r="JFZ8"/>
      <c r="JGA8"/>
      <c r="JGB8"/>
      <c r="JGC8"/>
      <c r="JGD8"/>
      <c r="JGE8"/>
      <c r="JGF8"/>
      <c r="JGG8"/>
      <c r="JGH8"/>
      <c r="JGI8"/>
      <c r="JGJ8"/>
      <c r="JGK8"/>
      <c r="JGL8"/>
      <c r="JGM8"/>
      <c r="JGN8"/>
      <c r="JGO8"/>
      <c r="JGP8"/>
      <c r="JGQ8"/>
      <c r="JGR8"/>
      <c r="JGS8"/>
      <c r="JGT8"/>
      <c r="JGU8"/>
      <c r="JGV8"/>
      <c r="JGW8"/>
      <c r="JGX8"/>
      <c r="JGY8"/>
      <c r="JGZ8"/>
      <c r="JHA8"/>
      <c r="JHB8"/>
      <c r="JHC8"/>
      <c r="JHD8"/>
      <c r="JHE8"/>
      <c r="JHF8"/>
      <c r="JHG8"/>
      <c r="JHH8"/>
      <c r="JHI8"/>
      <c r="JHJ8"/>
      <c r="JHK8"/>
      <c r="JHL8"/>
      <c r="JHM8"/>
      <c r="JHN8"/>
      <c r="JHO8"/>
      <c r="JHP8"/>
      <c r="JHQ8"/>
      <c r="JHR8"/>
      <c r="JHS8"/>
      <c r="JHT8"/>
      <c r="JHU8"/>
      <c r="JHV8"/>
      <c r="JHW8"/>
      <c r="JHX8"/>
      <c r="JHY8"/>
      <c r="JHZ8"/>
      <c r="JIA8"/>
      <c r="JIB8"/>
      <c r="JIC8"/>
      <c r="JID8"/>
      <c r="JIE8"/>
      <c r="JIF8"/>
      <c r="JIG8"/>
      <c r="JIH8"/>
      <c r="JII8"/>
      <c r="JIJ8"/>
      <c r="JIK8"/>
      <c r="JIL8"/>
      <c r="JIM8"/>
      <c r="JIN8"/>
      <c r="JIO8"/>
      <c r="JIP8"/>
      <c r="JIQ8"/>
      <c r="JIR8"/>
      <c r="JIS8"/>
      <c r="JIT8"/>
      <c r="JIU8"/>
      <c r="JIV8"/>
      <c r="JIW8"/>
      <c r="JIX8"/>
      <c r="JIY8"/>
      <c r="JIZ8"/>
      <c r="JJA8"/>
      <c r="JJB8"/>
      <c r="JJC8"/>
      <c r="JJD8"/>
      <c r="JJE8"/>
      <c r="JJF8"/>
      <c r="JJG8"/>
      <c r="JJH8"/>
      <c r="JJI8"/>
      <c r="JJJ8"/>
      <c r="JJK8"/>
      <c r="JJL8"/>
      <c r="JJM8"/>
      <c r="JJN8"/>
      <c r="JJO8"/>
      <c r="JJP8"/>
      <c r="JJQ8"/>
      <c r="JJR8"/>
      <c r="JJS8"/>
      <c r="JJT8"/>
      <c r="JJU8"/>
      <c r="JJV8"/>
      <c r="JJW8"/>
      <c r="JJX8"/>
      <c r="JJY8"/>
      <c r="JJZ8"/>
      <c r="JKA8"/>
      <c r="JKB8"/>
      <c r="JKC8"/>
      <c r="JKD8"/>
      <c r="JKE8"/>
      <c r="JKF8"/>
      <c r="JKG8"/>
      <c r="JKH8"/>
      <c r="JKI8"/>
      <c r="JKJ8"/>
      <c r="JKK8"/>
      <c r="JKL8"/>
      <c r="JKM8"/>
      <c r="JKN8"/>
      <c r="JKO8"/>
      <c r="JKP8"/>
      <c r="JKQ8"/>
      <c r="JKR8"/>
      <c r="JKS8"/>
      <c r="JKT8"/>
      <c r="JKU8"/>
      <c r="JKV8"/>
      <c r="JKW8"/>
      <c r="JKX8"/>
      <c r="JKY8"/>
      <c r="JKZ8"/>
      <c r="JLA8"/>
      <c r="JLB8"/>
      <c r="JLC8"/>
      <c r="JLD8"/>
      <c r="JLE8"/>
      <c r="JLF8"/>
      <c r="JLG8"/>
      <c r="JLH8"/>
      <c r="JLI8"/>
      <c r="JLJ8"/>
      <c r="JLK8"/>
      <c r="JLL8"/>
      <c r="JLM8"/>
      <c r="JLN8"/>
      <c r="JLO8"/>
      <c r="JLP8"/>
      <c r="JLQ8"/>
      <c r="JLR8"/>
      <c r="JLS8"/>
      <c r="JLT8"/>
      <c r="JLU8"/>
      <c r="JLV8"/>
      <c r="JLW8"/>
      <c r="JLX8"/>
      <c r="JLY8"/>
      <c r="JLZ8"/>
      <c r="JMA8"/>
      <c r="JMB8"/>
      <c r="JMC8"/>
      <c r="JMD8"/>
      <c r="JME8"/>
      <c r="JMF8"/>
      <c r="JMG8"/>
      <c r="JMH8"/>
      <c r="JMI8"/>
      <c r="JMJ8"/>
      <c r="JMK8"/>
      <c r="JML8"/>
      <c r="JMM8"/>
      <c r="JMN8"/>
      <c r="JMO8"/>
      <c r="JMP8"/>
      <c r="JMQ8"/>
      <c r="JMR8"/>
      <c r="JMS8"/>
      <c r="JMT8"/>
      <c r="JMU8"/>
      <c r="JMV8"/>
      <c r="JMW8"/>
      <c r="JMX8"/>
      <c r="JMY8"/>
      <c r="JMZ8"/>
      <c r="JNA8"/>
      <c r="JNB8"/>
      <c r="JNC8"/>
      <c r="JND8"/>
      <c r="JNE8"/>
      <c r="JNF8"/>
      <c r="JNG8"/>
      <c r="JNH8"/>
      <c r="JNI8"/>
      <c r="JNJ8"/>
      <c r="JNK8"/>
      <c r="JNL8"/>
      <c r="JNM8"/>
      <c r="JNN8"/>
      <c r="JNO8"/>
      <c r="JNP8"/>
      <c r="JNQ8"/>
      <c r="JNR8"/>
      <c r="JNS8"/>
      <c r="JNT8"/>
      <c r="JNU8"/>
      <c r="JNV8"/>
      <c r="JNW8"/>
      <c r="JNX8"/>
      <c r="JNY8"/>
      <c r="JNZ8"/>
      <c r="JOA8"/>
      <c r="JOB8"/>
      <c r="JOC8"/>
      <c r="JOD8"/>
      <c r="JOE8"/>
      <c r="JOF8"/>
      <c r="JOG8"/>
      <c r="JOH8"/>
      <c r="JOI8"/>
      <c r="JOJ8"/>
      <c r="JOK8"/>
      <c r="JOL8"/>
      <c r="JOM8"/>
      <c r="JON8"/>
      <c r="JOO8"/>
      <c r="JOP8"/>
      <c r="JOQ8"/>
      <c r="JOR8"/>
      <c r="JOS8"/>
      <c r="JOT8"/>
      <c r="JOU8"/>
      <c r="JOV8"/>
      <c r="JOW8"/>
      <c r="JOX8"/>
      <c r="JOY8"/>
      <c r="JOZ8"/>
      <c r="JPA8"/>
      <c r="JPB8"/>
      <c r="JPC8"/>
      <c r="JPD8"/>
      <c r="JPE8"/>
      <c r="JPF8"/>
      <c r="JPG8"/>
      <c r="JPH8"/>
      <c r="JPI8"/>
      <c r="JPJ8"/>
      <c r="JPK8"/>
      <c r="JPL8"/>
      <c r="JPM8"/>
      <c r="JPN8"/>
      <c r="JPO8"/>
      <c r="JPP8"/>
      <c r="JPQ8"/>
      <c r="JPR8"/>
      <c r="JPS8"/>
      <c r="JPT8"/>
      <c r="JPU8"/>
      <c r="JPV8"/>
      <c r="JPW8"/>
      <c r="JPX8"/>
      <c r="JPY8"/>
      <c r="JPZ8"/>
      <c r="JQA8"/>
      <c r="JQB8"/>
      <c r="JQC8"/>
      <c r="JQD8"/>
      <c r="JQE8"/>
      <c r="JQF8"/>
      <c r="JQG8"/>
      <c r="JQH8"/>
      <c r="JQI8"/>
      <c r="JQJ8"/>
      <c r="JQK8"/>
      <c r="JQL8"/>
      <c r="JQM8"/>
      <c r="JQN8"/>
      <c r="JQO8"/>
      <c r="JQP8"/>
      <c r="JQQ8"/>
      <c r="JQR8"/>
      <c r="JQS8"/>
      <c r="JQT8"/>
      <c r="JQU8"/>
      <c r="JQV8"/>
      <c r="JQW8"/>
      <c r="JQX8"/>
      <c r="JQY8"/>
      <c r="JQZ8"/>
      <c r="JRA8"/>
      <c r="JRB8"/>
      <c r="JRC8"/>
      <c r="JRD8"/>
      <c r="JRE8"/>
      <c r="JRF8"/>
      <c r="JRG8"/>
      <c r="JRH8"/>
      <c r="JRI8"/>
      <c r="JRJ8"/>
      <c r="JRK8"/>
      <c r="JRL8"/>
      <c r="JRM8"/>
      <c r="JRN8"/>
      <c r="JRO8"/>
      <c r="JRP8"/>
      <c r="JRQ8"/>
      <c r="JRR8"/>
      <c r="JRS8"/>
      <c r="JRT8"/>
      <c r="JRU8"/>
      <c r="JRV8"/>
      <c r="JRW8"/>
      <c r="JRX8"/>
      <c r="JRY8"/>
      <c r="JRZ8"/>
      <c r="JSA8"/>
      <c r="JSB8"/>
      <c r="JSC8"/>
      <c r="JSD8"/>
      <c r="JSE8"/>
      <c r="JSF8"/>
      <c r="JSG8"/>
      <c r="JSH8"/>
      <c r="JSI8"/>
      <c r="JSJ8"/>
      <c r="JSK8"/>
      <c r="JSL8"/>
      <c r="JSM8"/>
      <c r="JSN8"/>
      <c r="JSO8"/>
      <c r="JSP8"/>
      <c r="JSQ8"/>
      <c r="JSR8"/>
      <c r="JSS8"/>
      <c r="JST8"/>
      <c r="JSU8"/>
      <c r="JSV8"/>
      <c r="JSW8"/>
      <c r="JSX8"/>
      <c r="JSY8"/>
      <c r="JSZ8"/>
      <c r="JTA8"/>
      <c r="JTB8"/>
      <c r="JTC8"/>
      <c r="JTD8"/>
      <c r="JTE8"/>
      <c r="JTF8"/>
      <c r="JTG8"/>
      <c r="JTH8"/>
      <c r="JTI8"/>
      <c r="JTJ8"/>
      <c r="JTK8"/>
      <c r="JTL8"/>
      <c r="JTM8"/>
      <c r="JTN8"/>
      <c r="JTO8"/>
      <c r="JTP8"/>
      <c r="JTQ8"/>
      <c r="JTR8"/>
      <c r="JTS8"/>
      <c r="JTT8"/>
      <c r="JTU8"/>
      <c r="JTV8"/>
      <c r="JTW8"/>
      <c r="JTX8"/>
      <c r="JTY8"/>
      <c r="JTZ8"/>
      <c r="JUA8"/>
      <c r="JUB8"/>
      <c r="JUC8"/>
      <c r="JUD8"/>
      <c r="JUE8"/>
      <c r="JUF8"/>
      <c r="JUG8"/>
      <c r="JUH8"/>
      <c r="JUI8"/>
      <c r="JUJ8"/>
      <c r="JUK8"/>
      <c r="JUL8"/>
      <c r="JUM8"/>
      <c r="JUN8"/>
      <c r="JUO8"/>
      <c r="JUP8"/>
      <c r="JUQ8"/>
      <c r="JUR8"/>
      <c r="JUS8"/>
      <c r="JUT8"/>
      <c r="JUU8"/>
      <c r="JUV8"/>
      <c r="JUW8"/>
      <c r="JUX8"/>
      <c r="JUY8"/>
      <c r="JUZ8"/>
      <c r="JVA8"/>
      <c r="JVB8"/>
      <c r="JVC8"/>
      <c r="JVD8"/>
      <c r="JVE8"/>
      <c r="JVF8"/>
      <c r="JVG8"/>
      <c r="JVH8"/>
      <c r="JVI8"/>
      <c r="JVJ8"/>
      <c r="JVK8"/>
      <c r="JVL8"/>
      <c r="JVM8"/>
      <c r="JVN8"/>
      <c r="JVO8"/>
      <c r="JVP8"/>
      <c r="JVQ8"/>
      <c r="JVR8"/>
      <c r="JVS8"/>
      <c r="JVT8"/>
      <c r="JVU8"/>
      <c r="JVV8"/>
      <c r="JVW8"/>
      <c r="JVX8"/>
      <c r="JVY8"/>
      <c r="JVZ8"/>
      <c r="JWA8"/>
      <c r="JWB8"/>
      <c r="JWC8"/>
      <c r="JWD8"/>
      <c r="JWE8"/>
      <c r="JWF8"/>
      <c r="JWG8"/>
      <c r="JWH8"/>
      <c r="JWI8"/>
      <c r="JWJ8"/>
      <c r="JWK8"/>
      <c r="JWL8"/>
      <c r="JWM8"/>
      <c r="JWN8"/>
      <c r="JWO8"/>
      <c r="JWP8"/>
      <c r="JWQ8"/>
      <c r="JWR8"/>
      <c r="JWS8"/>
      <c r="JWT8"/>
      <c r="JWU8"/>
      <c r="JWV8"/>
      <c r="JWW8"/>
      <c r="JWX8"/>
      <c r="JWY8"/>
      <c r="JWZ8"/>
      <c r="JXA8"/>
      <c r="JXB8"/>
      <c r="JXC8"/>
      <c r="JXD8"/>
      <c r="JXE8"/>
      <c r="JXF8"/>
      <c r="JXG8"/>
      <c r="JXH8"/>
      <c r="JXI8"/>
      <c r="JXJ8"/>
      <c r="JXK8"/>
      <c r="JXL8"/>
      <c r="JXM8"/>
      <c r="JXN8"/>
      <c r="JXO8"/>
      <c r="JXP8"/>
      <c r="JXQ8"/>
      <c r="JXR8"/>
      <c r="JXS8"/>
      <c r="JXT8"/>
      <c r="JXU8"/>
      <c r="JXV8"/>
      <c r="JXW8"/>
      <c r="JXX8"/>
      <c r="JXY8"/>
      <c r="JXZ8"/>
      <c r="JYA8"/>
      <c r="JYB8"/>
      <c r="JYC8"/>
      <c r="JYD8"/>
      <c r="JYE8"/>
      <c r="JYF8"/>
      <c r="JYG8"/>
      <c r="JYH8"/>
      <c r="JYI8"/>
      <c r="JYJ8"/>
      <c r="JYK8"/>
      <c r="JYL8"/>
      <c r="JYM8"/>
      <c r="JYN8"/>
      <c r="JYO8"/>
      <c r="JYP8"/>
      <c r="JYQ8"/>
      <c r="JYR8"/>
      <c r="JYS8"/>
      <c r="JYT8"/>
      <c r="JYU8"/>
      <c r="JYV8"/>
      <c r="JYW8"/>
      <c r="JYX8"/>
      <c r="JYY8"/>
      <c r="JYZ8"/>
      <c r="JZA8"/>
      <c r="JZB8"/>
      <c r="JZC8"/>
      <c r="JZD8"/>
      <c r="JZE8"/>
      <c r="JZF8"/>
      <c r="JZG8"/>
      <c r="JZH8"/>
      <c r="JZI8"/>
      <c r="JZJ8"/>
      <c r="JZK8"/>
      <c r="JZL8"/>
      <c r="JZM8"/>
      <c r="JZN8"/>
      <c r="JZO8"/>
      <c r="JZP8"/>
      <c r="JZQ8"/>
      <c r="JZR8"/>
      <c r="JZS8"/>
      <c r="JZT8"/>
      <c r="JZU8"/>
      <c r="JZV8"/>
      <c r="JZW8"/>
      <c r="JZX8"/>
      <c r="JZY8"/>
      <c r="JZZ8"/>
      <c r="KAA8"/>
      <c r="KAB8"/>
      <c r="KAC8"/>
      <c r="KAD8"/>
      <c r="KAE8"/>
      <c r="KAF8"/>
      <c r="KAG8"/>
      <c r="KAH8"/>
      <c r="KAI8"/>
      <c r="KAJ8"/>
      <c r="KAK8"/>
      <c r="KAL8"/>
      <c r="KAM8"/>
      <c r="KAN8"/>
      <c r="KAO8"/>
      <c r="KAP8"/>
      <c r="KAQ8"/>
      <c r="KAR8"/>
      <c r="KAS8"/>
      <c r="KAT8"/>
      <c r="KAU8"/>
      <c r="KAV8"/>
      <c r="KAW8"/>
      <c r="KAX8"/>
      <c r="KAY8"/>
      <c r="KAZ8"/>
      <c r="KBA8"/>
      <c r="KBB8"/>
      <c r="KBC8"/>
      <c r="KBD8"/>
      <c r="KBE8"/>
      <c r="KBF8"/>
      <c r="KBG8"/>
      <c r="KBH8"/>
      <c r="KBI8"/>
      <c r="KBJ8"/>
      <c r="KBK8"/>
      <c r="KBL8"/>
      <c r="KBM8"/>
      <c r="KBN8"/>
      <c r="KBO8"/>
      <c r="KBP8"/>
      <c r="KBQ8"/>
      <c r="KBR8"/>
      <c r="KBS8"/>
      <c r="KBT8"/>
      <c r="KBU8"/>
      <c r="KBV8"/>
      <c r="KBW8"/>
      <c r="KBX8"/>
      <c r="KBY8"/>
      <c r="KBZ8"/>
      <c r="KCA8"/>
      <c r="KCB8"/>
      <c r="KCC8"/>
      <c r="KCD8"/>
      <c r="KCE8"/>
      <c r="KCF8"/>
      <c r="KCG8"/>
      <c r="KCH8"/>
      <c r="KCI8"/>
      <c r="KCJ8"/>
      <c r="KCK8"/>
      <c r="KCL8"/>
      <c r="KCM8"/>
      <c r="KCN8"/>
      <c r="KCO8"/>
      <c r="KCP8"/>
      <c r="KCQ8"/>
      <c r="KCR8"/>
      <c r="KCS8"/>
      <c r="KCT8"/>
      <c r="KCU8"/>
      <c r="KCV8"/>
      <c r="KCW8"/>
      <c r="KCX8"/>
      <c r="KCY8"/>
      <c r="KCZ8"/>
      <c r="KDA8"/>
      <c r="KDB8"/>
      <c r="KDC8"/>
      <c r="KDD8"/>
      <c r="KDE8"/>
      <c r="KDF8"/>
      <c r="KDG8"/>
      <c r="KDH8"/>
      <c r="KDI8"/>
      <c r="KDJ8"/>
      <c r="KDK8"/>
      <c r="KDL8"/>
      <c r="KDM8"/>
      <c r="KDN8"/>
      <c r="KDO8"/>
      <c r="KDP8"/>
      <c r="KDQ8"/>
      <c r="KDR8"/>
      <c r="KDS8"/>
      <c r="KDT8"/>
      <c r="KDU8"/>
      <c r="KDV8"/>
      <c r="KDW8"/>
      <c r="KDX8"/>
      <c r="KDY8"/>
      <c r="KDZ8"/>
      <c r="KEA8"/>
      <c r="KEB8"/>
      <c r="KEC8"/>
      <c r="KED8"/>
      <c r="KEE8"/>
      <c r="KEF8"/>
      <c r="KEG8"/>
      <c r="KEH8"/>
      <c r="KEI8"/>
      <c r="KEJ8"/>
      <c r="KEK8"/>
      <c r="KEL8"/>
      <c r="KEM8"/>
      <c r="KEN8"/>
      <c r="KEO8"/>
      <c r="KEP8"/>
      <c r="KEQ8"/>
      <c r="KER8"/>
      <c r="KES8"/>
      <c r="KET8"/>
      <c r="KEU8"/>
      <c r="KEV8"/>
      <c r="KEW8"/>
      <c r="KEX8"/>
      <c r="KEY8"/>
      <c r="KEZ8"/>
      <c r="KFA8"/>
      <c r="KFB8"/>
      <c r="KFC8"/>
      <c r="KFD8"/>
      <c r="KFE8"/>
      <c r="KFF8"/>
      <c r="KFG8"/>
      <c r="KFH8"/>
      <c r="KFI8"/>
      <c r="KFJ8"/>
      <c r="KFK8"/>
      <c r="KFL8"/>
      <c r="KFM8"/>
      <c r="KFN8"/>
      <c r="KFO8"/>
      <c r="KFP8"/>
      <c r="KFQ8"/>
      <c r="KFR8"/>
      <c r="KFS8"/>
      <c r="KFT8"/>
      <c r="KFU8"/>
      <c r="KFV8"/>
      <c r="KFW8"/>
      <c r="KFX8"/>
      <c r="KFY8"/>
      <c r="KFZ8"/>
      <c r="KGA8"/>
      <c r="KGB8"/>
      <c r="KGC8"/>
      <c r="KGD8"/>
      <c r="KGE8"/>
      <c r="KGF8"/>
      <c r="KGG8"/>
      <c r="KGH8"/>
      <c r="KGI8"/>
      <c r="KGJ8"/>
      <c r="KGK8"/>
      <c r="KGL8"/>
      <c r="KGM8"/>
      <c r="KGN8"/>
      <c r="KGO8"/>
      <c r="KGP8"/>
      <c r="KGQ8"/>
      <c r="KGR8"/>
      <c r="KGS8"/>
      <c r="KGT8"/>
      <c r="KGU8"/>
      <c r="KGV8"/>
      <c r="KGW8"/>
      <c r="KGX8"/>
      <c r="KGY8"/>
      <c r="KGZ8"/>
      <c r="KHA8"/>
      <c r="KHB8"/>
      <c r="KHC8"/>
      <c r="KHD8"/>
      <c r="KHE8"/>
      <c r="KHF8"/>
      <c r="KHG8"/>
      <c r="KHH8"/>
      <c r="KHI8"/>
      <c r="KHJ8"/>
      <c r="KHK8"/>
      <c r="KHL8"/>
      <c r="KHM8"/>
      <c r="KHN8"/>
      <c r="KHO8"/>
      <c r="KHP8"/>
      <c r="KHQ8"/>
      <c r="KHR8"/>
      <c r="KHS8"/>
      <c r="KHT8"/>
      <c r="KHU8"/>
      <c r="KHV8"/>
      <c r="KHW8"/>
      <c r="KHX8"/>
      <c r="KHY8"/>
      <c r="KHZ8"/>
      <c r="KIA8"/>
      <c r="KIB8"/>
      <c r="KIC8"/>
      <c r="KID8"/>
      <c r="KIE8"/>
      <c r="KIF8"/>
      <c r="KIG8"/>
      <c r="KIH8"/>
      <c r="KII8"/>
      <c r="KIJ8"/>
      <c r="KIK8"/>
      <c r="KIL8"/>
      <c r="KIM8"/>
      <c r="KIN8"/>
      <c r="KIO8"/>
      <c r="KIP8"/>
      <c r="KIQ8"/>
      <c r="KIR8"/>
      <c r="KIS8"/>
      <c r="KIT8"/>
      <c r="KIU8"/>
      <c r="KIV8"/>
      <c r="KIW8"/>
      <c r="KIX8"/>
      <c r="KIY8"/>
      <c r="KIZ8"/>
      <c r="KJA8"/>
      <c r="KJB8"/>
      <c r="KJC8"/>
      <c r="KJD8"/>
      <c r="KJE8"/>
      <c r="KJF8"/>
      <c r="KJG8"/>
      <c r="KJH8"/>
      <c r="KJI8"/>
      <c r="KJJ8"/>
      <c r="KJK8"/>
      <c r="KJL8"/>
      <c r="KJM8"/>
      <c r="KJN8"/>
      <c r="KJO8"/>
      <c r="KJP8"/>
      <c r="KJQ8"/>
      <c r="KJR8"/>
      <c r="KJS8"/>
      <c r="KJT8"/>
      <c r="KJU8"/>
      <c r="KJV8"/>
      <c r="KJW8"/>
      <c r="KJX8"/>
      <c r="KJY8"/>
      <c r="KJZ8"/>
      <c r="KKA8"/>
      <c r="KKB8"/>
      <c r="KKC8"/>
      <c r="KKD8"/>
      <c r="KKE8"/>
      <c r="KKF8"/>
      <c r="KKG8"/>
      <c r="KKH8"/>
      <c r="KKI8"/>
      <c r="KKJ8"/>
      <c r="KKK8"/>
      <c r="KKL8"/>
      <c r="KKM8"/>
      <c r="KKN8"/>
      <c r="KKO8"/>
      <c r="KKP8"/>
      <c r="KKQ8"/>
      <c r="KKR8"/>
      <c r="KKS8"/>
      <c r="KKT8"/>
      <c r="KKU8"/>
      <c r="KKV8"/>
      <c r="KKW8"/>
      <c r="KKX8"/>
      <c r="KKY8"/>
      <c r="KKZ8"/>
      <c r="KLA8"/>
      <c r="KLB8"/>
      <c r="KLC8"/>
      <c r="KLD8"/>
      <c r="KLE8"/>
      <c r="KLF8"/>
      <c r="KLG8"/>
      <c r="KLH8"/>
      <c r="KLI8"/>
      <c r="KLJ8"/>
      <c r="KLK8"/>
      <c r="KLL8"/>
      <c r="KLM8"/>
      <c r="KLN8"/>
      <c r="KLO8"/>
      <c r="KLP8"/>
      <c r="KLQ8"/>
      <c r="KLR8"/>
      <c r="KLS8"/>
      <c r="KLT8"/>
      <c r="KLU8"/>
      <c r="KLV8"/>
      <c r="KLW8"/>
      <c r="KLX8"/>
      <c r="KLY8"/>
      <c r="KLZ8"/>
      <c r="KMA8"/>
      <c r="KMB8"/>
      <c r="KMC8"/>
      <c r="KMD8"/>
      <c r="KME8"/>
      <c r="KMF8"/>
      <c r="KMG8"/>
      <c r="KMH8"/>
      <c r="KMI8"/>
      <c r="KMJ8"/>
      <c r="KMK8"/>
      <c r="KML8"/>
      <c r="KMM8"/>
      <c r="KMN8"/>
      <c r="KMO8"/>
      <c r="KMP8"/>
      <c r="KMQ8"/>
      <c r="KMR8"/>
      <c r="KMS8"/>
      <c r="KMT8"/>
      <c r="KMU8"/>
      <c r="KMV8"/>
      <c r="KMW8"/>
      <c r="KMX8"/>
      <c r="KMY8"/>
      <c r="KMZ8"/>
      <c r="KNA8"/>
      <c r="KNB8"/>
      <c r="KNC8"/>
      <c r="KND8"/>
      <c r="KNE8"/>
      <c r="KNF8"/>
      <c r="KNG8"/>
      <c r="KNH8"/>
      <c r="KNI8"/>
      <c r="KNJ8"/>
      <c r="KNK8"/>
      <c r="KNL8"/>
      <c r="KNM8"/>
      <c r="KNN8"/>
      <c r="KNO8"/>
      <c r="KNP8"/>
      <c r="KNQ8"/>
      <c r="KNR8"/>
      <c r="KNS8"/>
      <c r="KNT8"/>
      <c r="KNU8"/>
      <c r="KNV8"/>
      <c r="KNW8"/>
      <c r="KNX8"/>
      <c r="KNY8"/>
      <c r="KNZ8"/>
      <c r="KOA8"/>
      <c r="KOB8"/>
      <c r="KOC8"/>
      <c r="KOD8"/>
      <c r="KOE8"/>
      <c r="KOF8"/>
      <c r="KOG8"/>
      <c r="KOH8"/>
      <c r="KOI8"/>
      <c r="KOJ8"/>
      <c r="KOK8"/>
      <c r="KOL8"/>
      <c r="KOM8"/>
      <c r="KON8"/>
      <c r="KOO8"/>
      <c r="KOP8"/>
      <c r="KOQ8"/>
      <c r="KOR8"/>
      <c r="KOS8"/>
      <c r="KOT8"/>
      <c r="KOU8"/>
      <c r="KOV8"/>
      <c r="KOW8"/>
      <c r="KOX8"/>
      <c r="KOY8"/>
      <c r="KOZ8"/>
      <c r="KPA8"/>
      <c r="KPB8"/>
      <c r="KPC8"/>
      <c r="KPD8"/>
      <c r="KPE8"/>
      <c r="KPF8"/>
      <c r="KPG8"/>
      <c r="KPH8"/>
      <c r="KPI8"/>
      <c r="KPJ8"/>
      <c r="KPK8"/>
      <c r="KPL8"/>
      <c r="KPM8"/>
      <c r="KPN8"/>
      <c r="KPO8"/>
      <c r="KPP8"/>
      <c r="KPQ8"/>
      <c r="KPR8"/>
      <c r="KPS8"/>
      <c r="KPT8"/>
      <c r="KPU8"/>
      <c r="KPV8"/>
      <c r="KPW8"/>
      <c r="KPX8"/>
      <c r="KPY8"/>
      <c r="KPZ8"/>
      <c r="KQA8"/>
      <c r="KQB8"/>
      <c r="KQC8"/>
      <c r="KQD8"/>
      <c r="KQE8"/>
      <c r="KQF8"/>
      <c r="KQG8"/>
      <c r="KQH8"/>
      <c r="KQI8"/>
      <c r="KQJ8"/>
      <c r="KQK8"/>
      <c r="KQL8"/>
      <c r="KQM8"/>
      <c r="KQN8"/>
      <c r="KQO8"/>
      <c r="KQP8"/>
      <c r="KQQ8"/>
      <c r="KQR8"/>
      <c r="KQS8"/>
      <c r="KQT8"/>
      <c r="KQU8"/>
      <c r="KQV8"/>
      <c r="KQW8"/>
      <c r="KQX8"/>
      <c r="KQY8"/>
      <c r="KQZ8"/>
      <c r="KRA8"/>
      <c r="KRB8"/>
      <c r="KRC8"/>
      <c r="KRD8"/>
      <c r="KRE8"/>
      <c r="KRF8"/>
      <c r="KRG8"/>
      <c r="KRH8"/>
      <c r="KRI8"/>
      <c r="KRJ8"/>
      <c r="KRK8"/>
      <c r="KRL8"/>
      <c r="KRM8"/>
      <c r="KRN8"/>
      <c r="KRO8"/>
      <c r="KRP8"/>
      <c r="KRQ8"/>
      <c r="KRR8"/>
      <c r="KRS8"/>
      <c r="KRT8"/>
      <c r="KRU8"/>
      <c r="KRV8"/>
      <c r="KRW8"/>
      <c r="KRX8"/>
      <c r="KRY8"/>
      <c r="KRZ8"/>
      <c r="KSA8"/>
      <c r="KSB8"/>
      <c r="KSC8"/>
      <c r="KSD8"/>
      <c r="KSE8"/>
      <c r="KSF8"/>
      <c r="KSG8"/>
      <c r="KSH8"/>
      <c r="KSI8"/>
      <c r="KSJ8"/>
      <c r="KSK8"/>
      <c r="KSL8"/>
      <c r="KSM8"/>
      <c r="KSN8"/>
      <c r="KSO8"/>
      <c r="KSP8"/>
      <c r="KSQ8"/>
      <c r="KSR8"/>
      <c r="KSS8"/>
      <c r="KST8"/>
      <c r="KSU8"/>
      <c r="KSV8"/>
      <c r="KSW8"/>
      <c r="KSX8"/>
      <c r="KSY8"/>
      <c r="KSZ8"/>
      <c r="KTA8"/>
      <c r="KTB8"/>
      <c r="KTC8"/>
      <c r="KTD8"/>
      <c r="KTE8"/>
      <c r="KTF8"/>
      <c r="KTG8"/>
      <c r="KTH8"/>
      <c r="KTI8"/>
      <c r="KTJ8"/>
      <c r="KTK8"/>
      <c r="KTL8"/>
      <c r="KTM8"/>
      <c r="KTN8"/>
      <c r="KTO8"/>
      <c r="KTP8"/>
      <c r="KTQ8"/>
      <c r="KTR8"/>
      <c r="KTS8"/>
      <c r="KTT8"/>
      <c r="KTU8"/>
      <c r="KTV8"/>
      <c r="KTW8"/>
      <c r="KTX8"/>
      <c r="KTY8"/>
      <c r="KTZ8"/>
      <c r="KUA8"/>
      <c r="KUB8"/>
      <c r="KUC8"/>
      <c r="KUD8"/>
      <c r="KUE8"/>
      <c r="KUF8"/>
      <c r="KUG8"/>
      <c r="KUH8"/>
      <c r="KUI8"/>
      <c r="KUJ8"/>
      <c r="KUK8"/>
      <c r="KUL8"/>
      <c r="KUM8"/>
      <c r="KUN8"/>
      <c r="KUO8"/>
      <c r="KUP8"/>
      <c r="KUQ8"/>
      <c r="KUR8"/>
      <c r="KUS8"/>
      <c r="KUT8"/>
      <c r="KUU8"/>
      <c r="KUV8"/>
      <c r="KUW8"/>
      <c r="KUX8"/>
      <c r="KUY8"/>
      <c r="KUZ8"/>
      <c r="KVA8"/>
      <c r="KVB8"/>
      <c r="KVC8"/>
      <c r="KVD8"/>
      <c r="KVE8"/>
      <c r="KVF8"/>
      <c r="KVG8"/>
      <c r="KVH8"/>
      <c r="KVI8"/>
      <c r="KVJ8"/>
      <c r="KVK8"/>
      <c r="KVL8"/>
      <c r="KVM8"/>
      <c r="KVN8"/>
      <c r="KVO8"/>
      <c r="KVP8"/>
      <c r="KVQ8"/>
      <c r="KVR8"/>
      <c r="KVS8"/>
      <c r="KVT8"/>
      <c r="KVU8"/>
      <c r="KVV8"/>
      <c r="KVW8"/>
      <c r="KVX8"/>
      <c r="KVY8"/>
      <c r="KVZ8"/>
      <c r="KWA8"/>
      <c r="KWB8"/>
      <c r="KWC8"/>
      <c r="KWD8"/>
      <c r="KWE8"/>
      <c r="KWF8"/>
      <c r="KWG8"/>
      <c r="KWH8"/>
      <c r="KWI8"/>
      <c r="KWJ8"/>
      <c r="KWK8"/>
      <c r="KWL8"/>
      <c r="KWM8"/>
      <c r="KWN8"/>
      <c r="KWO8"/>
      <c r="KWP8"/>
      <c r="KWQ8"/>
      <c r="KWR8"/>
      <c r="KWS8"/>
      <c r="KWT8"/>
      <c r="KWU8"/>
      <c r="KWV8"/>
      <c r="KWW8"/>
      <c r="KWX8"/>
      <c r="KWY8"/>
      <c r="KWZ8"/>
      <c r="KXA8"/>
      <c r="KXB8"/>
      <c r="KXC8"/>
      <c r="KXD8"/>
      <c r="KXE8"/>
      <c r="KXF8"/>
      <c r="KXG8"/>
      <c r="KXH8"/>
      <c r="KXI8"/>
      <c r="KXJ8"/>
      <c r="KXK8"/>
      <c r="KXL8"/>
      <c r="KXM8"/>
      <c r="KXN8"/>
      <c r="KXO8"/>
      <c r="KXP8"/>
      <c r="KXQ8"/>
      <c r="KXR8"/>
      <c r="KXS8"/>
      <c r="KXT8"/>
      <c r="KXU8"/>
      <c r="KXV8"/>
      <c r="KXW8"/>
      <c r="KXX8"/>
      <c r="KXY8"/>
      <c r="KXZ8"/>
      <c r="KYA8"/>
      <c r="KYB8"/>
      <c r="KYC8"/>
      <c r="KYD8"/>
      <c r="KYE8"/>
      <c r="KYF8"/>
      <c r="KYG8"/>
      <c r="KYH8"/>
      <c r="KYI8"/>
      <c r="KYJ8"/>
      <c r="KYK8"/>
      <c r="KYL8"/>
      <c r="KYM8"/>
      <c r="KYN8"/>
      <c r="KYO8"/>
      <c r="KYP8"/>
      <c r="KYQ8"/>
      <c r="KYR8"/>
      <c r="KYS8"/>
      <c r="KYT8"/>
      <c r="KYU8"/>
      <c r="KYV8"/>
      <c r="KYW8"/>
      <c r="KYX8"/>
      <c r="KYY8"/>
      <c r="KYZ8"/>
      <c r="KZA8"/>
      <c r="KZB8"/>
      <c r="KZC8"/>
      <c r="KZD8"/>
      <c r="KZE8"/>
      <c r="KZF8"/>
      <c r="KZG8"/>
      <c r="KZH8"/>
      <c r="KZI8"/>
      <c r="KZJ8"/>
      <c r="KZK8"/>
      <c r="KZL8"/>
      <c r="KZM8"/>
      <c r="KZN8"/>
      <c r="KZO8"/>
      <c r="KZP8"/>
      <c r="KZQ8"/>
      <c r="KZR8"/>
      <c r="KZS8"/>
      <c r="KZT8"/>
      <c r="KZU8"/>
      <c r="KZV8"/>
      <c r="KZW8"/>
      <c r="KZX8"/>
      <c r="KZY8"/>
      <c r="KZZ8"/>
      <c r="LAA8"/>
      <c r="LAB8"/>
      <c r="LAC8"/>
      <c r="LAD8"/>
      <c r="LAE8"/>
      <c r="LAF8"/>
      <c r="LAG8"/>
      <c r="LAH8"/>
      <c r="LAI8"/>
      <c r="LAJ8"/>
      <c r="LAK8"/>
      <c r="LAL8"/>
      <c r="LAM8"/>
      <c r="LAN8"/>
      <c r="LAO8"/>
      <c r="LAP8"/>
      <c r="LAQ8"/>
      <c r="LAR8"/>
      <c r="LAS8"/>
      <c r="LAT8"/>
      <c r="LAU8"/>
      <c r="LAV8"/>
      <c r="LAW8"/>
      <c r="LAX8"/>
      <c r="LAY8"/>
      <c r="LAZ8"/>
      <c r="LBA8"/>
      <c r="LBB8"/>
      <c r="LBC8"/>
      <c r="LBD8"/>
      <c r="LBE8"/>
      <c r="LBF8"/>
      <c r="LBG8"/>
      <c r="LBH8"/>
      <c r="LBI8"/>
      <c r="LBJ8"/>
      <c r="LBK8"/>
      <c r="LBL8"/>
      <c r="LBM8"/>
      <c r="LBN8"/>
      <c r="LBO8"/>
      <c r="LBP8"/>
      <c r="LBQ8"/>
      <c r="LBR8"/>
      <c r="LBS8"/>
      <c r="LBT8"/>
      <c r="LBU8"/>
      <c r="LBV8"/>
      <c r="LBW8"/>
      <c r="LBX8"/>
      <c r="LBY8"/>
      <c r="LBZ8"/>
      <c r="LCA8"/>
      <c r="LCB8"/>
      <c r="LCC8"/>
      <c r="LCD8"/>
      <c r="LCE8"/>
      <c r="LCF8"/>
      <c r="LCG8"/>
      <c r="LCH8"/>
      <c r="LCI8"/>
      <c r="LCJ8"/>
      <c r="LCK8"/>
      <c r="LCL8"/>
      <c r="LCM8"/>
      <c r="LCN8"/>
      <c r="LCO8"/>
      <c r="LCP8"/>
      <c r="LCQ8"/>
      <c r="LCR8"/>
      <c r="LCS8"/>
      <c r="LCT8"/>
      <c r="LCU8"/>
      <c r="LCV8"/>
      <c r="LCW8"/>
      <c r="LCX8"/>
      <c r="LCY8"/>
      <c r="LCZ8"/>
      <c r="LDA8"/>
      <c r="LDB8"/>
      <c r="LDC8"/>
      <c r="LDD8"/>
      <c r="LDE8"/>
      <c r="LDF8"/>
      <c r="LDG8"/>
      <c r="LDH8"/>
      <c r="LDI8"/>
      <c r="LDJ8"/>
      <c r="LDK8"/>
      <c r="LDL8"/>
      <c r="LDM8"/>
      <c r="LDN8"/>
      <c r="LDO8"/>
      <c r="LDP8"/>
      <c r="LDQ8"/>
      <c r="LDR8"/>
      <c r="LDS8"/>
      <c r="LDT8"/>
      <c r="LDU8"/>
      <c r="LDV8"/>
      <c r="LDW8"/>
      <c r="LDX8"/>
      <c r="LDY8"/>
      <c r="LDZ8"/>
      <c r="LEA8"/>
      <c r="LEB8"/>
      <c r="LEC8"/>
      <c r="LED8"/>
      <c r="LEE8"/>
      <c r="LEF8"/>
      <c r="LEG8"/>
      <c r="LEH8"/>
      <c r="LEI8"/>
      <c r="LEJ8"/>
      <c r="LEK8"/>
      <c r="LEL8"/>
      <c r="LEM8"/>
      <c r="LEN8"/>
      <c r="LEO8"/>
      <c r="LEP8"/>
      <c r="LEQ8"/>
      <c r="LER8"/>
      <c r="LES8"/>
      <c r="LET8"/>
      <c r="LEU8"/>
      <c r="LEV8"/>
      <c r="LEW8"/>
      <c r="LEX8"/>
      <c r="LEY8"/>
      <c r="LEZ8"/>
      <c r="LFA8"/>
      <c r="LFB8"/>
      <c r="LFC8"/>
      <c r="LFD8"/>
      <c r="LFE8"/>
      <c r="LFF8"/>
      <c r="LFG8"/>
      <c r="LFH8"/>
      <c r="LFI8"/>
      <c r="LFJ8"/>
      <c r="LFK8"/>
      <c r="LFL8"/>
      <c r="LFM8"/>
      <c r="LFN8"/>
      <c r="LFO8"/>
      <c r="LFP8"/>
      <c r="LFQ8"/>
      <c r="LFR8"/>
      <c r="LFS8"/>
      <c r="LFT8"/>
      <c r="LFU8"/>
      <c r="LFV8"/>
      <c r="LFW8"/>
      <c r="LFX8"/>
      <c r="LFY8"/>
      <c r="LFZ8"/>
      <c r="LGA8"/>
      <c r="LGB8"/>
      <c r="LGC8"/>
      <c r="LGD8"/>
      <c r="LGE8"/>
      <c r="LGF8"/>
      <c r="LGG8"/>
      <c r="LGH8"/>
      <c r="LGI8"/>
      <c r="LGJ8"/>
      <c r="LGK8"/>
      <c r="LGL8"/>
      <c r="LGM8"/>
      <c r="LGN8"/>
      <c r="LGO8"/>
      <c r="LGP8"/>
      <c r="LGQ8"/>
      <c r="LGR8"/>
      <c r="LGS8"/>
      <c r="LGT8"/>
      <c r="LGU8"/>
      <c r="LGV8"/>
      <c r="LGW8"/>
      <c r="LGX8"/>
      <c r="LGY8"/>
      <c r="LGZ8"/>
      <c r="LHA8"/>
      <c r="LHB8"/>
      <c r="LHC8"/>
      <c r="LHD8"/>
      <c r="LHE8"/>
      <c r="LHF8"/>
      <c r="LHG8"/>
      <c r="LHH8"/>
      <c r="LHI8"/>
      <c r="LHJ8"/>
      <c r="LHK8"/>
      <c r="LHL8"/>
      <c r="LHM8"/>
      <c r="LHN8"/>
      <c r="LHO8"/>
      <c r="LHP8"/>
      <c r="LHQ8"/>
      <c r="LHR8"/>
      <c r="LHS8"/>
      <c r="LHT8"/>
      <c r="LHU8"/>
      <c r="LHV8"/>
      <c r="LHW8"/>
      <c r="LHX8"/>
      <c r="LHY8"/>
      <c r="LHZ8"/>
      <c r="LIA8"/>
      <c r="LIB8"/>
      <c r="LIC8"/>
      <c r="LID8"/>
      <c r="LIE8"/>
      <c r="LIF8"/>
      <c r="LIG8"/>
      <c r="LIH8"/>
      <c r="LII8"/>
      <c r="LIJ8"/>
      <c r="LIK8"/>
      <c r="LIL8"/>
      <c r="LIM8"/>
      <c r="LIN8"/>
      <c r="LIO8"/>
      <c r="LIP8"/>
      <c r="LIQ8"/>
      <c r="LIR8"/>
      <c r="LIS8"/>
      <c r="LIT8"/>
      <c r="LIU8"/>
      <c r="LIV8"/>
      <c r="LIW8"/>
      <c r="LIX8"/>
      <c r="LIY8"/>
      <c r="LIZ8"/>
      <c r="LJA8"/>
      <c r="LJB8"/>
      <c r="LJC8"/>
      <c r="LJD8"/>
      <c r="LJE8"/>
      <c r="LJF8"/>
      <c r="LJG8"/>
      <c r="LJH8"/>
      <c r="LJI8"/>
      <c r="LJJ8"/>
      <c r="LJK8"/>
      <c r="LJL8"/>
      <c r="LJM8"/>
      <c r="LJN8"/>
      <c r="LJO8"/>
      <c r="LJP8"/>
      <c r="LJQ8"/>
      <c r="LJR8"/>
      <c r="LJS8"/>
      <c r="LJT8"/>
      <c r="LJU8"/>
      <c r="LJV8"/>
      <c r="LJW8"/>
      <c r="LJX8"/>
      <c r="LJY8"/>
      <c r="LJZ8"/>
      <c r="LKA8"/>
      <c r="LKB8"/>
      <c r="LKC8"/>
      <c r="LKD8"/>
      <c r="LKE8"/>
      <c r="LKF8"/>
      <c r="LKG8"/>
      <c r="LKH8"/>
      <c r="LKI8"/>
      <c r="LKJ8"/>
      <c r="LKK8"/>
      <c r="LKL8"/>
      <c r="LKM8"/>
      <c r="LKN8"/>
      <c r="LKO8"/>
      <c r="LKP8"/>
      <c r="LKQ8"/>
      <c r="LKR8"/>
      <c r="LKS8"/>
      <c r="LKT8"/>
      <c r="LKU8"/>
      <c r="LKV8"/>
      <c r="LKW8"/>
      <c r="LKX8"/>
      <c r="LKY8"/>
      <c r="LKZ8"/>
      <c r="LLA8"/>
      <c r="LLB8"/>
      <c r="LLC8"/>
      <c r="LLD8"/>
      <c r="LLE8"/>
      <c r="LLF8"/>
      <c r="LLG8"/>
      <c r="LLH8"/>
      <c r="LLI8"/>
      <c r="LLJ8"/>
      <c r="LLK8"/>
      <c r="LLL8"/>
      <c r="LLM8"/>
      <c r="LLN8"/>
      <c r="LLO8"/>
      <c r="LLP8"/>
      <c r="LLQ8"/>
      <c r="LLR8"/>
      <c r="LLS8"/>
      <c r="LLT8"/>
      <c r="LLU8"/>
      <c r="LLV8"/>
      <c r="LLW8"/>
      <c r="LLX8"/>
      <c r="LLY8"/>
      <c r="LLZ8"/>
      <c r="LMA8"/>
      <c r="LMB8"/>
      <c r="LMC8"/>
      <c r="LMD8"/>
      <c r="LME8"/>
      <c r="LMF8"/>
      <c r="LMG8"/>
      <c r="LMH8"/>
      <c r="LMI8"/>
      <c r="LMJ8"/>
      <c r="LMK8"/>
      <c r="LML8"/>
      <c r="LMM8"/>
      <c r="LMN8"/>
      <c r="LMO8"/>
      <c r="LMP8"/>
      <c r="LMQ8"/>
      <c r="LMR8"/>
      <c r="LMS8"/>
      <c r="LMT8"/>
      <c r="LMU8"/>
      <c r="LMV8"/>
      <c r="LMW8"/>
      <c r="LMX8"/>
      <c r="LMY8"/>
      <c r="LMZ8"/>
      <c r="LNA8"/>
      <c r="LNB8"/>
      <c r="LNC8"/>
      <c r="LND8"/>
      <c r="LNE8"/>
      <c r="LNF8"/>
      <c r="LNG8"/>
      <c r="LNH8"/>
      <c r="LNI8"/>
      <c r="LNJ8"/>
      <c r="LNK8"/>
      <c r="LNL8"/>
      <c r="LNM8"/>
      <c r="LNN8"/>
      <c r="LNO8"/>
      <c r="LNP8"/>
      <c r="LNQ8"/>
      <c r="LNR8"/>
      <c r="LNS8"/>
      <c r="LNT8"/>
      <c r="LNU8"/>
      <c r="LNV8"/>
      <c r="LNW8"/>
      <c r="LNX8"/>
      <c r="LNY8"/>
      <c r="LNZ8"/>
      <c r="LOA8"/>
      <c r="LOB8"/>
      <c r="LOC8"/>
      <c r="LOD8"/>
      <c r="LOE8"/>
      <c r="LOF8"/>
      <c r="LOG8"/>
      <c r="LOH8"/>
      <c r="LOI8"/>
      <c r="LOJ8"/>
      <c r="LOK8"/>
      <c r="LOL8"/>
      <c r="LOM8"/>
      <c r="LON8"/>
      <c r="LOO8"/>
      <c r="LOP8"/>
      <c r="LOQ8"/>
      <c r="LOR8"/>
      <c r="LOS8"/>
      <c r="LOT8"/>
      <c r="LOU8"/>
      <c r="LOV8"/>
      <c r="LOW8"/>
      <c r="LOX8"/>
      <c r="LOY8"/>
      <c r="LOZ8"/>
      <c r="LPA8"/>
      <c r="LPB8"/>
      <c r="LPC8"/>
      <c r="LPD8"/>
      <c r="LPE8"/>
      <c r="LPF8"/>
      <c r="LPG8"/>
      <c r="LPH8"/>
      <c r="LPI8"/>
      <c r="LPJ8"/>
      <c r="LPK8"/>
      <c r="LPL8"/>
      <c r="LPM8"/>
      <c r="LPN8"/>
      <c r="LPO8"/>
      <c r="LPP8"/>
      <c r="LPQ8"/>
      <c r="LPR8"/>
      <c r="LPS8"/>
      <c r="LPT8"/>
      <c r="LPU8"/>
      <c r="LPV8"/>
      <c r="LPW8"/>
      <c r="LPX8"/>
      <c r="LPY8"/>
      <c r="LPZ8"/>
      <c r="LQA8"/>
      <c r="LQB8"/>
      <c r="LQC8"/>
      <c r="LQD8"/>
      <c r="LQE8"/>
      <c r="LQF8"/>
      <c r="LQG8"/>
      <c r="LQH8"/>
      <c r="LQI8"/>
      <c r="LQJ8"/>
      <c r="LQK8"/>
      <c r="LQL8"/>
      <c r="LQM8"/>
      <c r="LQN8"/>
      <c r="LQO8"/>
      <c r="LQP8"/>
      <c r="LQQ8"/>
      <c r="LQR8"/>
      <c r="LQS8"/>
      <c r="LQT8"/>
      <c r="LQU8"/>
      <c r="LQV8"/>
      <c r="LQW8"/>
      <c r="LQX8"/>
      <c r="LQY8"/>
      <c r="LQZ8"/>
      <c r="LRA8"/>
      <c r="LRB8"/>
      <c r="LRC8"/>
      <c r="LRD8"/>
      <c r="LRE8"/>
      <c r="LRF8"/>
      <c r="LRG8"/>
      <c r="LRH8"/>
      <c r="LRI8"/>
      <c r="LRJ8"/>
      <c r="LRK8"/>
      <c r="LRL8"/>
      <c r="LRM8"/>
      <c r="LRN8"/>
      <c r="LRO8"/>
      <c r="LRP8"/>
      <c r="LRQ8"/>
      <c r="LRR8"/>
      <c r="LRS8"/>
      <c r="LRT8"/>
      <c r="LRU8"/>
      <c r="LRV8"/>
      <c r="LRW8"/>
      <c r="LRX8"/>
      <c r="LRY8"/>
      <c r="LRZ8"/>
      <c r="LSA8"/>
      <c r="LSB8"/>
      <c r="LSC8"/>
      <c r="LSD8"/>
      <c r="LSE8"/>
      <c r="LSF8"/>
      <c r="LSG8"/>
      <c r="LSH8"/>
      <c r="LSI8"/>
      <c r="LSJ8"/>
      <c r="LSK8"/>
      <c r="LSL8"/>
      <c r="LSM8"/>
      <c r="LSN8"/>
      <c r="LSO8"/>
      <c r="LSP8"/>
      <c r="LSQ8"/>
      <c r="LSR8"/>
      <c r="LSS8"/>
      <c r="LST8"/>
      <c r="LSU8"/>
      <c r="LSV8"/>
      <c r="LSW8"/>
      <c r="LSX8"/>
      <c r="LSY8"/>
      <c r="LSZ8"/>
      <c r="LTA8"/>
      <c r="LTB8"/>
      <c r="LTC8"/>
      <c r="LTD8"/>
      <c r="LTE8"/>
      <c r="LTF8"/>
      <c r="LTG8"/>
      <c r="LTH8"/>
      <c r="LTI8"/>
      <c r="LTJ8"/>
      <c r="LTK8"/>
      <c r="LTL8"/>
      <c r="LTM8"/>
      <c r="LTN8"/>
      <c r="LTO8"/>
      <c r="LTP8"/>
      <c r="LTQ8"/>
      <c r="LTR8"/>
      <c r="LTS8"/>
      <c r="LTT8"/>
      <c r="LTU8"/>
      <c r="LTV8"/>
      <c r="LTW8"/>
      <c r="LTX8"/>
      <c r="LTY8"/>
      <c r="LTZ8"/>
      <c r="LUA8"/>
      <c r="LUB8"/>
      <c r="LUC8"/>
      <c r="LUD8"/>
      <c r="LUE8"/>
      <c r="LUF8"/>
      <c r="LUG8"/>
      <c r="LUH8"/>
      <c r="LUI8"/>
      <c r="LUJ8"/>
      <c r="LUK8"/>
      <c r="LUL8"/>
      <c r="LUM8"/>
      <c r="LUN8"/>
      <c r="LUO8"/>
      <c r="LUP8"/>
      <c r="LUQ8"/>
      <c r="LUR8"/>
      <c r="LUS8"/>
      <c r="LUT8"/>
      <c r="LUU8"/>
      <c r="LUV8"/>
      <c r="LUW8"/>
      <c r="LUX8"/>
      <c r="LUY8"/>
      <c r="LUZ8"/>
      <c r="LVA8"/>
      <c r="LVB8"/>
      <c r="LVC8"/>
      <c r="LVD8"/>
      <c r="LVE8"/>
      <c r="LVF8"/>
      <c r="LVG8"/>
      <c r="LVH8"/>
      <c r="LVI8"/>
      <c r="LVJ8"/>
      <c r="LVK8"/>
      <c r="LVL8"/>
      <c r="LVM8"/>
      <c r="LVN8"/>
      <c r="LVO8"/>
      <c r="LVP8"/>
      <c r="LVQ8"/>
      <c r="LVR8"/>
      <c r="LVS8"/>
      <c r="LVT8"/>
      <c r="LVU8"/>
      <c r="LVV8"/>
      <c r="LVW8"/>
      <c r="LVX8"/>
      <c r="LVY8"/>
      <c r="LVZ8"/>
      <c r="LWA8"/>
      <c r="LWB8"/>
      <c r="LWC8"/>
      <c r="LWD8"/>
      <c r="LWE8"/>
      <c r="LWF8"/>
      <c r="LWG8"/>
      <c r="LWH8"/>
      <c r="LWI8"/>
      <c r="LWJ8"/>
      <c r="LWK8"/>
      <c r="LWL8"/>
      <c r="LWM8"/>
      <c r="LWN8"/>
      <c r="LWO8"/>
      <c r="LWP8"/>
      <c r="LWQ8"/>
      <c r="LWR8"/>
      <c r="LWS8"/>
      <c r="LWT8"/>
      <c r="LWU8"/>
      <c r="LWV8"/>
      <c r="LWW8"/>
      <c r="LWX8"/>
      <c r="LWY8"/>
      <c r="LWZ8"/>
      <c r="LXA8"/>
      <c r="LXB8"/>
      <c r="LXC8"/>
      <c r="LXD8"/>
      <c r="LXE8"/>
      <c r="LXF8"/>
      <c r="LXG8"/>
      <c r="LXH8"/>
      <c r="LXI8"/>
      <c r="LXJ8"/>
      <c r="LXK8"/>
      <c r="LXL8"/>
      <c r="LXM8"/>
      <c r="LXN8"/>
      <c r="LXO8"/>
      <c r="LXP8"/>
      <c r="LXQ8"/>
      <c r="LXR8"/>
      <c r="LXS8"/>
      <c r="LXT8"/>
      <c r="LXU8"/>
      <c r="LXV8"/>
      <c r="LXW8"/>
      <c r="LXX8"/>
      <c r="LXY8"/>
      <c r="LXZ8"/>
      <c r="LYA8"/>
      <c r="LYB8"/>
      <c r="LYC8"/>
      <c r="LYD8"/>
      <c r="LYE8"/>
      <c r="LYF8"/>
      <c r="LYG8"/>
      <c r="LYH8"/>
      <c r="LYI8"/>
      <c r="LYJ8"/>
      <c r="LYK8"/>
      <c r="LYL8"/>
      <c r="LYM8"/>
      <c r="LYN8"/>
      <c r="LYO8"/>
      <c r="LYP8"/>
      <c r="LYQ8"/>
      <c r="LYR8"/>
      <c r="LYS8"/>
      <c r="LYT8"/>
      <c r="LYU8"/>
      <c r="LYV8"/>
      <c r="LYW8"/>
      <c r="LYX8"/>
      <c r="LYY8"/>
      <c r="LYZ8"/>
      <c r="LZA8"/>
      <c r="LZB8"/>
      <c r="LZC8"/>
      <c r="LZD8"/>
      <c r="LZE8"/>
      <c r="LZF8"/>
      <c r="LZG8"/>
      <c r="LZH8"/>
      <c r="LZI8"/>
      <c r="LZJ8"/>
      <c r="LZK8"/>
      <c r="LZL8"/>
      <c r="LZM8"/>
      <c r="LZN8"/>
      <c r="LZO8"/>
      <c r="LZP8"/>
      <c r="LZQ8"/>
      <c r="LZR8"/>
      <c r="LZS8"/>
      <c r="LZT8"/>
      <c r="LZU8"/>
      <c r="LZV8"/>
      <c r="LZW8"/>
      <c r="LZX8"/>
      <c r="LZY8"/>
      <c r="LZZ8"/>
      <c r="MAA8"/>
      <c r="MAB8"/>
      <c r="MAC8"/>
      <c r="MAD8"/>
      <c r="MAE8"/>
      <c r="MAF8"/>
      <c r="MAG8"/>
      <c r="MAH8"/>
      <c r="MAI8"/>
      <c r="MAJ8"/>
      <c r="MAK8"/>
      <c r="MAL8"/>
      <c r="MAM8"/>
      <c r="MAN8"/>
      <c r="MAO8"/>
      <c r="MAP8"/>
      <c r="MAQ8"/>
      <c r="MAR8"/>
      <c r="MAS8"/>
      <c r="MAT8"/>
      <c r="MAU8"/>
      <c r="MAV8"/>
      <c r="MAW8"/>
      <c r="MAX8"/>
      <c r="MAY8"/>
      <c r="MAZ8"/>
      <c r="MBA8"/>
      <c r="MBB8"/>
      <c r="MBC8"/>
      <c r="MBD8"/>
      <c r="MBE8"/>
      <c r="MBF8"/>
      <c r="MBG8"/>
      <c r="MBH8"/>
      <c r="MBI8"/>
      <c r="MBJ8"/>
      <c r="MBK8"/>
      <c r="MBL8"/>
      <c r="MBM8"/>
      <c r="MBN8"/>
      <c r="MBO8"/>
      <c r="MBP8"/>
      <c r="MBQ8"/>
      <c r="MBR8"/>
      <c r="MBS8"/>
      <c r="MBT8"/>
      <c r="MBU8"/>
      <c r="MBV8"/>
      <c r="MBW8"/>
      <c r="MBX8"/>
      <c r="MBY8"/>
      <c r="MBZ8"/>
      <c r="MCA8"/>
      <c r="MCB8"/>
      <c r="MCC8"/>
      <c r="MCD8"/>
      <c r="MCE8"/>
      <c r="MCF8"/>
      <c r="MCG8"/>
      <c r="MCH8"/>
      <c r="MCI8"/>
      <c r="MCJ8"/>
      <c r="MCK8"/>
      <c r="MCL8"/>
      <c r="MCM8"/>
      <c r="MCN8"/>
      <c r="MCO8"/>
      <c r="MCP8"/>
      <c r="MCQ8"/>
      <c r="MCR8"/>
      <c r="MCS8"/>
      <c r="MCT8"/>
      <c r="MCU8"/>
      <c r="MCV8"/>
      <c r="MCW8"/>
      <c r="MCX8"/>
      <c r="MCY8"/>
      <c r="MCZ8"/>
      <c r="MDA8"/>
      <c r="MDB8"/>
      <c r="MDC8"/>
      <c r="MDD8"/>
      <c r="MDE8"/>
      <c r="MDF8"/>
      <c r="MDG8"/>
      <c r="MDH8"/>
      <c r="MDI8"/>
      <c r="MDJ8"/>
      <c r="MDK8"/>
      <c r="MDL8"/>
      <c r="MDM8"/>
      <c r="MDN8"/>
      <c r="MDO8"/>
      <c r="MDP8"/>
      <c r="MDQ8"/>
      <c r="MDR8"/>
      <c r="MDS8"/>
      <c r="MDT8"/>
      <c r="MDU8"/>
      <c r="MDV8"/>
      <c r="MDW8"/>
      <c r="MDX8"/>
      <c r="MDY8"/>
      <c r="MDZ8"/>
      <c r="MEA8"/>
      <c r="MEB8"/>
      <c r="MEC8"/>
      <c r="MED8"/>
      <c r="MEE8"/>
      <c r="MEF8"/>
      <c r="MEG8"/>
      <c r="MEH8"/>
      <c r="MEI8"/>
      <c r="MEJ8"/>
      <c r="MEK8"/>
      <c r="MEL8"/>
      <c r="MEM8"/>
      <c r="MEN8"/>
      <c r="MEO8"/>
      <c r="MEP8"/>
      <c r="MEQ8"/>
      <c r="MER8"/>
      <c r="MES8"/>
      <c r="MET8"/>
      <c r="MEU8"/>
      <c r="MEV8"/>
      <c r="MEW8"/>
      <c r="MEX8"/>
      <c r="MEY8"/>
      <c r="MEZ8"/>
      <c r="MFA8"/>
      <c r="MFB8"/>
      <c r="MFC8"/>
      <c r="MFD8"/>
      <c r="MFE8"/>
      <c r="MFF8"/>
      <c r="MFG8"/>
      <c r="MFH8"/>
      <c r="MFI8"/>
      <c r="MFJ8"/>
      <c r="MFK8"/>
      <c r="MFL8"/>
      <c r="MFM8"/>
      <c r="MFN8"/>
      <c r="MFO8"/>
      <c r="MFP8"/>
      <c r="MFQ8"/>
      <c r="MFR8"/>
      <c r="MFS8"/>
      <c r="MFT8"/>
      <c r="MFU8"/>
      <c r="MFV8"/>
      <c r="MFW8"/>
      <c r="MFX8"/>
      <c r="MFY8"/>
      <c r="MFZ8"/>
      <c r="MGA8"/>
      <c r="MGB8"/>
      <c r="MGC8"/>
      <c r="MGD8"/>
      <c r="MGE8"/>
      <c r="MGF8"/>
      <c r="MGG8"/>
      <c r="MGH8"/>
      <c r="MGI8"/>
      <c r="MGJ8"/>
      <c r="MGK8"/>
      <c r="MGL8"/>
      <c r="MGM8"/>
      <c r="MGN8"/>
      <c r="MGO8"/>
      <c r="MGP8"/>
      <c r="MGQ8"/>
      <c r="MGR8"/>
      <c r="MGS8"/>
      <c r="MGT8"/>
      <c r="MGU8"/>
      <c r="MGV8"/>
      <c r="MGW8"/>
      <c r="MGX8"/>
      <c r="MGY8"/>
      <c r="MGZ8"/>
      <c r="MHA8"/>
      <c r="MHB8"/>
      <c r="MHC8"/>
      <c r="MHD8"/>
      <c r="MHE8"/>
      <c r="MHF8"/>
      <c r="MHG8"/>
      <c r="MHH8"/>
      <c r="MHI8"/>
      <c r="MHJ8"/>
      <c r="MHK8"/>
      <c r="MHL8"/>
      <c r="MHM8"/>
      <c r="MHN8"/>
      <c r="MHO8"/>
      <c r="MHP8"/>
      <c r="MHQ8"/>
      <c r="MHR8"/>
      <c r="MHS8"/>
      <c r="MHT8"/>
      <c r="MHU8"/>
      <c r="MHV8"/>
      <c r="MHW8"/>
      <c r="MHX8"/>
      <c r="MHY8"/>
      <c r="MHZ8"/>
      <c r="MIA8"/>
      <c r="MIB8"/>
      <c r="MIC8"/>
      <c r="MID8"/>
      <c r="MIE8"/>
      <c r="MIF8"/>
      <c r="MIG8"/>
      <c r="MIH8"/>
      <c r="MII8"/>
      <c r="MIJ8"/>
      <c r="MIK8"/>
      <c r="MIL8"/>
      <c r="MIM8"/>
      <c r="MIN8"/>
      <c r="MIO8"/>
      <c r="MIP8"/>
      <c r="MIQ8"/>
      <c r="MIR8"/>
      <c r="MIS8"/>
      <c r="MIT8"/>
      <c r="MIU8"/>
      <c r="MIV8"/>
      <c r="MIW8"/>
      <c r="MIX8"/>
      <c r="MIY8"/>
      <c r="MIZ8"/>
      <c r="MJA8"/>
      <c r="MJB8"/>
      <c r="MJC8"/>
      <c r="MJD8"/>
      <c r="MJE8"/>
      <c r="MJF8"/>
      <c r="MJG8"/>
      <c r="MJH8"/>
      <c r="MJI8"/>
      <c r="MJJ8"/>
      <c r="MJK8"/>
      <c r="MJL8"/>
      <c r="MJM8"/>
      <c r="MJN8"/>
      <c r="MJO8"/>
      <c r="MJP8"/>
      <c r="MJQ8"/>
      <c r="MJR8"/>
      <c r="MJS8"/>
      <c r="MJT8"/>
      <c r="MJU8"/>
      <c r="MJV8"/>
      <c r="MJW8"/>
      <c r="MJX8"/>
      <c r="MJY8"/>
      <c r="MJZ8"/>
      <c r="MKA8"/>
      <c r="MKB8"/>
      <c r="MKC8"/>
      <c r="MKD8"/>
      <c r="MKE8"/>
      <c r="MKF8"/>
      <c r="MKG8"/>
      <c r="MKH8"/>
      <c r="MKI8"/>
      <c r="MKJ8"/>
      <c r="MKK8"/>
      <c r="MKL8"/>
      <c r="MKM8"/>
      <c r="MKN8"/>
      <c r="MKO8"/>
      <c r="MKP8"/>
      <c r="MKQ8"/>
      <c r="MKR8"/>
      <c r="MKS8"/>
      <c r="MKT8"/>
      <c r="MKU8"/>
      <c r="MKV8"/>
      <c r="MKW8"/>
      <c r="MKX8"/>
      <c r="MKY8"/>
      <c r="MKZ8"/>
      <c r="MLA8"/>
      <c r="MLB8"/>
      <c r="MLC8"/>
      <c r="MLD8"/>
      <c r="MLE8"/>
      <c r="MLF8"/>
      <c r="MLG8"/>
      <c r="MLH8"/>
      <c r="MLI8"/>
      <c r="MLJ8"/>
      <c r="MLK8"/>
      <c r="MLL8"/>
      <c r="MLM8"/>
      <c r="MLN8"/>
      <c r="MLO8"/>
      <c r="MLP8"/>
      <c r="MLQ8"/>
      <c r="MLR8"/>
      <c r="MLS8"/>
      <c r="MLT8"/>
      <c r="MLU8"/>
      <c r="MLV8"/>
      <c r="MLW8"/>
      <c r="MLX8"/>
      <c r="MLY8"/>
      <c r="MLZ8"/>
      <c r="MMA8"/>
      <c r="MMB8"/>
      <c r="MMC8"/>
      <c r="MMD8"/>
      <c r="MME8"/>
      <c r="MMF8"/>
      <c r="MMG8"/>
      <c r="MMH8"/>
      <c r="MMI8"/>
      <c r="MMJ8"/>
      <c r="MMK8"/>
      <c r="MML8"/>
      <c r="MMM8"/>
      <c r="MMN8"/>
      <c r="MMO8"/>
      <c r="MMP8"/>
      <c r="MMQ8"/>
      <c r="MMR8"/>
      <c r="MMS8"/>
      <c r="MMT8"/>
      <c r="MMU8"/>
      <c r="MMV8"/>
      <c r="MMW8"/>
      <c r="MMX8"/>
      <c r="MMY8"/>
      <c r="MMZ8"/>
      <c r="MNA8"/>
      <c r="MNB8"/>
      <c r="MNC8"/>
      <c r="MND8"/>
      <c r="MNE8"/>
      <c r="MNF8"/>
      <c r="MNG8"/>
      <c r="MNH8"/>
      <c r="MNI8"/>
      <c r="MNJ8"/>
      <c r="MNK8"/>
      <c r="MNL8"/>
      <c r="MNM8"/>
      <c r="MNN8"/>
      <c r="MNO8"/>
      <c r="MNP8"/>
      <c r="MNQ8"/>
      <c r="MNR8"/>
      <c r="MNS8"/>
      <c r="MNT8"/>
      <c r="MNU8"/>
      <c r="MNV8"/>
      <c r="MNW8"/>
      <c r="MNX8"/>
      <c r="MNY8"/>
      <c r="MNZ8"/>
      <c r="MOA8"/>
      <c r="MOB8"/>
      <c r="MOC8"/>
      <c r="MOD8"/>
      <c r="MOE8"/>
      <c r="MOF8"/>
      <c r="MOG8"/>
      <c r="MOH8"/>
      <c r="MOI8"/>
      <c r="MOJ8"/>
      <c r="MOK8"/>
      <c r="MOL8"/>
      <c r="MOM8"/>
      <c r="MON8"/>
      <c r="MOO8"/>
      <c r="MOP8"/>
      <c r="MOQ8"/>
      <c r="MOR8"/>
      <c r="MOS8"/>
      <c r="MOT8"/>
      <c r="MOU8"/>
      <c r="MOV8"/>
      <c r="MOW8"/>
      <c r="MOX8"/>
      <c r="MOY8"/>
      <c r="MOZ8"/>
      <c r="MPA8"/>
      <c r="MPB8"/>
      <c r="MPC8"/>
      <c r="MPD8"/>
      <c r="MPE8"/>
      <c r="MPF8"/>
      <c r="MPG8"/>
      <c r="MPH8"/>
      <c r="MPI8"/>
      <c r="MPJ8"/>
      <c r="MPK8"/>
      <c r="MPL8"/>
      <c r="MPM8"/>
      <c r="MPN8"/>
      <c r="MPO8"/>
      <c r="MPP8"/>
      <c r="MPQ8"/>
      <c r="MPR8"/>
      <c r="MPS8"/>
      <c r="MPT8"/>
      <c r="MPU8"/>
      <c r="MPV8"/>
      <c r="MPW8"/>
      <c r="MPX8"/>
      <c r="MPY8"/>
      <c r="MPZ8"/>
      <c r="MQA8"/>
      <c r="MQB8"/>
      <c r="MQC8"/>
      <c r="MQD8"/>
      <c r="MQE8"/>
      <c r="MQF8"/>
      <c r="MQG8"/>
      <c r="MQH8"/>
      <c r="MQI8"/>
      <c r="MQJ8"/>
      <c r="MQK8"/>
      <c r="MQL8"/>
      <c r="MQM8"/>
      <c r="MQN8"/>
      <c r="MQO8"/>
      <c r="MQP8"/>
      <c r="MQQ8"/>
      <c r="MQR8"/>
      <c r="MQS8"/>
      <c r="MQT8"/>
      <c r="MQU8"/>
      <c r="MQV8"/>
      <c r="MQW8"/>
      <c r="MQX8"/>
      <c r="MQY8"/>
      <c r="MQZ8"/>
      <c r="MRA8"/>
      <c r="MRB8"/>
      <c r="MRC8"/>
      <c r="MRD8"/>
      <c r="MRE8"/>
      <c r="MRF8"/>
      <c r="MRG8"/>
      <c r="MRH8"/>
      <c r="MRI8"/>
      <c r="MRJ8"/>
      <c r="MRK8"/>
      <c r="MRL8"/>
      <c r="MRM8"/>
      <c r="MRN8"/>
      <c r="MRO8"/>
      <c r="MRP8"/>
      <c r="MRQ8"/>
      <c r="MRR8"/>
      <c r="MRS8"/>
      <c r="MRT8"/>
      <c r="MRU8"/>
      <c r="MRV8"/>
      <c r="MRW8"/>
      <c r="MRX8"/>
      <c r="MRY8"/>
      <c r="MRZ8"/>
      <c r="MSA8"/>
      <c r="MSB8"/>
      <c r="MSC8"/>
      <c r="MSD8"/>
      <c r="MSE8"/>
      <c r="MSF8"/>
      <c r="MSG8"/>
      <c r="MSH8"/>
      <c r="MSI8"/>
      <c r="MSJ8"/>
      <c r="MSK8"/>
      <c r="MSL8"/>
      <c r="MSM8"/>
      <c r="MSN8"/>
      <c r="MSO8"/>
      <c r="MSP8"/>
      <c r="MSQ8"/>
      <c r="MSR8"/>
      <c r="MSS8"/>
      <c r="MST8"/>
      <c r="MSU8"/>
      <c r="MSV8"/>
      <c r="MSW8"/>
      <c r="MSX8"/>
      <c r="MSY8"/>
      <c r="MSZ8"/>
      <c r="MTA8"/>
      <c r="MTB8"/>
      <c r="MTC8"/>
      <c r="MTD8"/>
      <c r="MTE8"/>
      <c r="MTF8"/>
      <c r="MTG8"/>
      <c r="MTH8"/>
      <c r="MTI8"/>
      <c r="MTJ8"/>
      <c r="MTK8"/>
      <c r="MTL8"/>
      <c r="MTM8"/>
      <c r="MTN8"/>
      <c r="MTO8"/>
      <c r="MTP8"/>
      <c r="MTQ8"/>
      <c r="MTR8"/>
      <c r="MTS8"/>
      <c r="MTT8"/>
      <c r="MTU8"/>
      <c r="MTV8"/>
      <c r="MTW8"/>
      <c r="MTX8"/>
      <c r="MTY8"/>
      <c r="MTZ8"/>
      <c r="MUA8"/>
      <c r="MUB8"/>
      <c r="MUC8"/>
      <c r="MUD8"/>
      <c r="MUE8"/>
      <c r="MUF8"/>
      <c r="MUG8"/>
      <c r="MUH8"/>
      <c r="MUI8"/>
      <c r="MUJ8"/>
      <c r="MUK8"/>
      <c r="MUL8"/>
      <c r="MUM8"/>
      <c r="MUN8"/>
      <c r="MUO8"/>
      <c r="MUP8"/>
      <c r="MUQ8"/>
      <c r="MUR8"/>
      <c r="MUS8"/>
      <c r="MUT8"/>
      <c r="MUU8"/>
      <c r="MUV8"/>
      <c r="MUW8"/>
      <c r="MUX8"/>
      <c r="MUY8"/>
      <c r="MUZ8"/>
      <c r="MVA8"/>
      <c r="MVB8"/>
      <c r="MVC8"/>
      <c r="MVD8"/>
      <c r="MVE8"/>
      <c r="MVF8"/>
      <c r="MVG8"/>
      <c r="MVH8"/>
      <c r="MVI8"/>
      <c r="MVJ8"/>
      <c r="MVK8"/>
      <c r="MVL8"/>
      <c r="MVM8"/>
      <c r="MVN8"/>
      <c r="MVO8"/>
      <c r="MVP8"/>
      <c r="MVQ8"/>
      <c r="MVR8"/>
      <c r="MVS8"/>
      <c r="MVT8"/>
      <c r="MVU8"/>
      <c r="MVV8"/>
      <c r="MVW8"/>
      <c r="MVX8"/>
      <c r="MVY8"/>
      <c r="MVZ8"/>
      <c r="MWA8"/>
      <c r="MWB8"/>
      <c r="MWC8"/>
      <c r="MWD8"/>
      <c r="MWE8"/>
      <c r="MWF8"/>
      <c r="MWG8"/>
      <c r="MWH8"/>
      <c r="MWI8"/>
      <c r="MWJ8"/>
      <c r="MWK8"/>
      <c r="MWL8"/>
      <c r="MWM8"/>
      <c r="MWN8"/>
      <c r="MWO8"/>
      <c r="MWP8"/>
      <c r="MWQ8"/>
      <c r="MWR8"/>
      <c r="MWS8"/>
      <c r="MWT8"/>
      <c r="MWU8"/>
      <c r="MWV8"/>
      <c r="MWW8"/>
      <c r="MWX8"/>
      <c r="MWY8"/>
      <c r="MWZ8"/>
      <c r="MXA8"/>
      <c r="MXB8"/>
      <c r="MXC8"/>
      <c r="MXD8"/>
      <c r="MXE8"/>
      <c r="MXF8"/>
      <c r="MXG8"/>
      <c r="MXH8"/>
      <c r="MXI8"/>
      <c r="MXJ8"/>
      <c r="MXK8"/>
      <c r="MXL8"/>
      <c r="MXM8"/>
      <c r="MXN8"/>
      <c r="MXO8"/>
      <c r="MXP8"/>
      <c r="MXQ8"/>
      <c r="MXR8"/>
      <c r="MXS8"/>
      <c r="MXT8"/>
      <c r="MXU8"/>
      <c r="MXV8"/>
      <c r="MXW8"/>
      <c r="MXX8"/>
      <c r="MXY8"/>
      <c r="MXZ8"/>
      <c r="MYA8"/>
      <c r="MYB8"/>
      <c r="MYC8"/>
      <c r="MYD8"/>
      <c r="MYE8"/>
      <c r="MYF8"/>
      <c r="MYG8"/>
      <c r="MYH8"/>
      <c r="MYI8"/>
      <c r="MYJ8"/>
      <c r="MYK8"/>
      <c r="MYL8"/>
      <c r="MYM8"/>
      <c r="MYN8"/>
      <c r="MYO8"/>
      <c r="MYP8"/>
      <c r="MYQ8"/>
      <c r="MYR8"/>
      <c r="MYS8"/>
      <c r="MYT8"/>
      <c r="MYU8"/>
      <c r="MYV8"/>
      <c r="MYW8"/>
      <c r="MYX8"/>
      <c r="MYY8"/>
      <c r="MYZ8"/>
      <c r="MZA8"/>
      <c r="MZB8"/>
      <c r="MZC8"/>
      <c r="MZD8"/>
      <c r="MZE8"/>
      <c r="MZF8"/>
      <c r="MZG8"/>
      <c r="MZH8"/>
      <c r="MZI8"/>
      <c r="MZJ8"/>
      <c r="MZK8"/>
      <c r="MZL8"/>
      <c r="MZM8"/>
      <c r="MZN8"/>
      <c r="MZO8"/>
      <c r="MZP8"/>
      <c r="MZQ8"/>
      <c r="MZR8"/>
      <c r="MZS8"/>
      <c r="MZT8"/>
      <c r="MZU8"/>
      <c r="MZV8"/>
      <c r="MZW8"/>
      <c r="MZX8"/>
      <c r="MZY8"/>
      <c r="MZZ8"/>
      <c r="NAA8"/>
      <c r="NAB8"/>
      <c r="NAC8"/>
      <c r="NAD8"/>
      <c r="NAE8"/>
      <c r="NAF8"/>
      <c r="NAG8"/>
      <c r="NAH8"/>
      <c r="NAI8"/>
      <c r="NAJ8"/>
      <c r="NAK8"/>
      <c r="NAL8"/>
      <c r="NAM8"/>
      <c r="NAN8"/>
      <c r="NAO8"/>
      <c r="NAP8"/>
      <c r="NAQ8"/>
      <c r="NAR8"/>
      <c r="NAS8"/>
      <c r="NAT8"/>
      <c r="NAU8"/>
      <c r="NAV8"/>
      <c r="NAW8"/>
      <c r="NAX8"/>
      <c r="NAY8"/>
      <c r="NAZ8"/>
      <c r="NBA8"/>
      <c r="NBB8"/>
      <c r="NBC8"/>
      <c r="NBD8"/>
      <c r="NBE8"/>
      <c r="NBF8"/>
      <c r="NBG8"/>
      <c r="NBH8"/>
      <c r="NBI8"/>
      <c r="NBJ8"/>
      <c r="NBK8"/>
      <c r="NBL8"/>
      <c r="NBM8"/>
      <c r="NBN8"/>
      <c r="NBO8"/>
      <c r="NBP8"/>
      <c r="NBQ8"/>
      <c r="NBR8"/>
      <c r="NBS8"/>
      <c r="NBT8"/>
      <c r="NBU8"/>
      <c r="NBV8"/>
      <c r="NBW8"/>
      <c r="NBX8"/>
      <c r="NBY8"/>
      <c r="NBZ8"/>
      <c r="NCA8"/>
      <c r="NCB8"/>
      <c r="NCC8"/>
      <c r="NCD8"/>
      <c r="NCE8"/>
      <c r="NCF8"/>
      <c r="NCG8"/>
      <c r="NCH8"/>
      <c r="NCI8"/>
      <c r="NCJ8"/>
      <c r="NCK8"/>
      <c r="NCL8"/>
      <c r="NCM8"/>
      <c r="NCN8"/>
      <c r="NCO8"/>
      <c r="NCP8"/>
      <c r="NCQ8"/>
      <c r="NCR8"/>
      <c r="NCS8"/>
      <c r="NCT8"/>
      <c r="NCU8"/>
      <c r="NCV8"/>
      <c r="NCW8"/>
      <c r="NCX8"/>
      <c r="NCY8"/>
      <c r="NCZ8"/>
      <c r="NDA8"/>
      <c r="NDB8"/>
      <c r="NDC8"/>
      <c r="NDD8"/>
      <c r="NDE8"/>
      <c r="NDF8"/>
      <c r="NDG8"/>
      <c r="NDH8"/>
      <c r="NDI8"/>
      <c r="NDJ8"/>
      <c r="NDK8"/>
      <c r="NDL8"/>
      <c r="NDM8"/>
      <c r="NDN8"/>
      <c r="NDO8"/>
      <c r="NDP8"/>
      <c r="NDQ8"/>
      <c r="NDR8"/>
      <c r="NDS8"/>
      <c r="NDT8"/>
      <c r="NDU8"/>
      <c r="NDV8"/>
      <c r="NDW8"/>
      <c r="NDX8"/>
      <c r="NDY8"/>
      <c r="NDZ8"/>
      <c r="NEA8"/>
      <c r="NEB8"/>
      <c r="NEC8"/>
      <c r="NED8"/>
      <c r="NEE8"/>
      <c r="NEF8"/>
      <c r="NEG8"/>
      <c r="NEH8"/>
      <c r="NEI8"/>
      <c r="NEJ8"/>
      <c r="NEK8"/>
      <c r="NEL8"/>
      <c r="NEM8"/>
      <c r="NEN8"/>
      <c r="NEO8"/>
      <c r="NEP8"/>
      <c r="NEQ8"/>
      <c r="NER8"/>
      <c r="NES8"/>
      <c r="NET8"/>
      <c r="NEU8"/>
      <c r="NEV8"/>
      <c r="NEW8"/>
      <c r="NEX8"/>
      <c r="NEY8"/>
      <c r="NEZ8"/>
      <c r="NFA8"/>
      <c r="NFB8"/>
      <c r="NFC8"/>
      <c r="NFD8"/>
      <c r="NFE8"/>
      <c r="NFF8"/>
      <c r="NFG8"/>
      <c r="NFH8"/>
      <c r="NFI8"/>
      <c r="NFJ8"/>
      <c r="NFK8"/>
      <c r="NFL8"/>
      <c r="NFM8"/>
      <c r="NFN8"/>
      <c r="NFO8"/>
      <c r="NFP8"/>
      <c r="NFQ8"/>
      <c r="NFR8"/>
      <c r="NFS8"/>
      <c r="NFT8"/>
      <c r="NFU8"/>
      <c r="NFV8"/>
      <c r="NFW8"/>
      <c r="NFX8"/>
      <c r="NFY8"/>
      <c r="NFZ8"/>
      <c r="NGA8"/>
      <c r="NGB8"/>
      <c r="NGC8"/>
      <c r="NGD8"/>
      <c r="NGE8"/>
      <c r="NGF8"/>
      <c r="NGG8"/>
      <c r="NGH8"/>
      <c r="NGI8"/>
      <c r="NGJ8"/>
      <c r="NGK8"/>
      <c r="NGL8"/>
      <c r="NGM8"/>
      <c r="NGN8"/>
      <c r="NGO8"/>
      <c r="NGP8"/>
      <c r="NGQ8"/>
      <c r="NGR8"/>
      <c r="NGS8"/>
      <c r="NGT8"/>
      <c r="NGU8"/>
      <c r="NGV8"/>
      <c r="NGW8"/>
      <c r="NGX8"/>
      <c r="NGY8"/>
      <c r="NGZ8"/>
      <c r="NHA8"/>
      <c r="NHB8"/>
      <c r="NHC8"/>
      <c r="NHD8"/>
      <c r="NHE8"/>
      <c r="NHF8"/>
      <c r="NHG8"/>
      <c r="NHH8"/>
      <c r="NHI8"/>
      <c r="NHJ8"/>
      <c r="NHK8"/>
      <c r="NHL8"/>
      <c r="NHM8"/>
      <c r="NHN8"/>
      <c r="NHO8"/>
      <c r="NHP8"/>
      <c r="NHQ8"/>
      <c r="NHR8"/>
      <c r="NHS8"/>
      <c r="NHT8"/>
      <c r="NHU8"/>
      <c r="NHV8"/>
      <c r="NHW8"/>
      <c r="NHX8"/>
      <c r="NHY8"/>
      <c r="NHZ8"/>
      <c r="NIA8"/>
      <c r="NIB8"/>
      <c r="NIC8"/>
      <c r="NID8"/>
      <c r="NIE8"/>
      <c r="NIF8"/>
      <c r="NIG8"/>
      <c r="NIH8"/>
      <c r="NII8"/>
      <c r="NIJ8"/>
      <c r="NIK8"/>
      <c r="NIL8"/>
      <c r="NIM8"/>
      <c r="NIN8"/>
      <c r="NIO8"/>
      <c r="NIP8"/>
      <c r="NIQ8"/>
      <c r="NIR8"/>
      <c r="NIS8"/>
      <c r="NIT8"/>
      <c r="NIU8"/>
      <c r="NIV8"/>
      <c r="NIW8"/>
      <c r="NIX8"/>
      <c r="NIY8"/>
      <c r="NIZ8"/>
      <c r="NJA8"/>
      <c r="NJB8"/>
      <c r="NJC8"/>
      <c r="NJD8"/>
      <c r="NJE8"/>
      <c r="NJF8"/>
      <c r="NJG8"/>
      <c r="NJH8"/>
      <c r="NJI8"/>
      <c r="NJJ8"/>
      <c r="NJK8"/>
      <c r="NJL8"/>
      <c r="NJM8"/>
      <c r="NJN8"/>
      <c r="NJO8"/>
      <c r="NJP8"/>
      <c r="NJQ8"/>
      <c r="NJR8"/>
      <c r="NJS8"/>
      <c r="NJT8"/>
      <c r="NJU8"/>
      <c r="NJV8"/>
      <c r="NJW8"/>
      <c r="NJX8"/>
      <c r="NJY8"/>
      <c r="NJZ8"/>
      <c r="NKA8"/>
      <c r="NKB8"/>
      <c r="NKC8"/>
      <c r="NKD8"/>
      <c r="NKE8"/>
      <c r="NKF8"/>
      <c r="NKG8"/>
      <c r="NKH8"/>
      <c r="NKI8"/>
      <c r="NKJ8"/>
      <c r="NKK8"/>
      <c r="NKL8"/>
      <c r="NKM8"/>
      <c r="NKN8"/>
      <c r="NKO8"/>
      <c r="NKP8"/>
      <c r="NKQ8"/>
      <c r="NKR8"/>
      <c r="NKS8"/>
      <c r="NKT8"/>
      <c r="NKU8"/>
      <c r="NKV8"/>
      <c r="NKW8"/>
      <c r="NKX8"/>
      <c r="NKY8"/>
      <c r="NKZ8"/>
      <c r="NLA8"/>
      <c r="NLB8"/>
      <c r="NLC8"/>
      <c r="NLD8"/>
      <c r="NLE8"/>
      <c r="NLF8"/>
      <c r="NLG8"/>
      <c r="NLH8"/>
      <c r="NLI8"/>
      <c r="NLJ8"/>
      <c r="NLK8"/>
      <c r="NLL8"/>
      <c r="NLM8"/>
      <c r="NLN8"/>
      <c r="NLO8"/>
      <c r="NLP8"/>
      <c r="NLQ8"/>
      <c r="NLR8"/>
      <c r="NLS8"/>
      <c r="NLT8"/>
      <c r="NLU8"/>
      <c r="NLV8"/>
      <c r="NLW8"/>
      <c r="NLX8"/>
      <c r="NLY8"/>
      <c r="NLZ8"/>
      <c r="NMA8"/>
      <c r="NMB8"/>
      <c r="NMC8"/>
      <c r="NMD8"/>
      <c r="NME8"/>
      <c r="NMF8"/>
      <c r="NMG8"/>
      <c r="NMH8"/>
      <c r="NMI8"/>
      <c r="NMJ8"/>
      <c r="NMK8"/>
      <c r="NML8"/>
      <c r="NMM8"/>
      <c r="NMN8"/>
      <c r="NMO8"/>
      <c r="NMP8"/>
      <c r="NMQ8"/>
      <c r="NMR8"/>
      <c r="NMS8"/>
      <c r="NMT8"/>
      <c r="NMU8"/>
      <c r="NMV8"/>
      <c r="NMW8"/>
      <c r="NMX8"/>
      <c r="NMY8"/>
      <c r="NMZ8"/>
      <c r="NNA8"/>
      <c r="NNB8"/>
      <c r="NNC8"/>
      <c r="NND8"/>
      <c r="NNE8"/>
      <c r="NNF8"/>
      <c r="NNG8"/>
      <c r="NNH8"/>
      <c r="NNI8"/>
      <c r="NNJ8"/>
      <c r="NNK8"/>
      <c r="NNL8"/>
      <c r="NNM8"/>
      <c r="NNN8"/>
      <c r="NNO8"/>
      <c r="NNP8"/>
      <c r="NNQ8"/>
      <c r="NNR8"/>
      <c r="NNS8"/>
      <c r="NNT8"/>
      <c r="NNU8"/>
      <c r="NNV8"/>
      <c r="NNW8"/>
      <c r="NNX8"/>
      <c r="NNY8"/>
      <c r="NNZ8"/>
      <c r="NOA8"/>
      <c r="NOB8"/>
      <c r="NOC8"/>
      <c r="NOD8"/>
      <c r="NOE8"/>
      <c r="NOF8"/>
      <c r="NOG8"/>
      <c r="NOH8"/>
      <c r="NOI8"/>
      <c r="NOJ8"/>
      <c r="NOK8"/>
      <c r="NOL8"/>
      <c r="NOM8"/>
      <c r="NON8"/>
      <c r="NOO8"/>
      <c r="NOP8"/>
      <c r="NOQ8"/>
      <c r="NOR8"/>
      <c r="NOS8"/>
      <c r="NOT8"/>
      <c r="NOU8"/>
      <c r="NOV8"/>
      <c r="NOW8"/>
      <c r="NOX8"/>
      <c r="NOY8"/>
      <c r="NOZ8"/>
      <c r="NPA8"/>
      <c r="NPB8"/>
      <c r="NPC8"/>
      <c r="NPD8"/>
      <c r="NPE8"/>
      <c r="NPF8"/>
      <c r="NPG8"/>
      <c r="NPH8"/>
      <c r="NPI8"/>
      <c r="NPJ8"/>
      <c r="NPK8"/>
      <c r="NPL8"/>
      <c r="NPM8"/>
      <c r="NPN8"/>
      <c r="NPO8"/>
      <c r="NPP8"/>
      <c r="NPQ8"/>
      <c r="NPR8"/>
      <c r="NPS8"/>
      <c r="NPT8"/>
      <c r="NPU8"/>
      <c r="NPV8"/>
      <c r="NPW8"/>
      <c r="NPX8"/>
      <c r="NPY8"/>
      <c r="NPZ8"/>
      <c r="NQA8"/>
      <c r="NQB8"/>
      <c r="NQC8"/>
      <c r="NQD8"/>
      <c r="NQE8"/>
      <c r="NQF8"/>
      <c r="NQG8"/>
      <c r="NQH8"/>
      <c r="NQI8"/>
      <c r="NQJ8"/>
      <c r="NQK8"/>
      <c r="NQL8"/>
      <c r="NQM8"/>
      <c r="NQN8"/>
      <c r="NQO8"/>
      <c r="NQP8"/>
      <c r="NQQ8"/>
      <c r="NQR8"/>
      <c r="NQS8"/>
      <c r="NQT8"/>
      <c r="NQU8"/>
      <c r="NQV8"/>
      <c r="NQW8"/>
      <c r="NQX8"/>
      <c r="NQY8"/>
      <c r="NQZ8"/>
      <c r="NRA8"/>
      <c r="NRB8"/>
      <c r="NRC8"/>
      <c r="NRD8"/>
      <c r="NRE8"/>
      <c r="NRF8"/>
      <c r="NRG8"/>
      <c r="NRH8"/>
      <c r="NRI8"/>
      <c r="NRJ8"/>
      <c r="NRK8"/>
      <c r="NRL8"/>
      <c r="NRM8"/>
      <c r="NRN8"/>
      <c r="NRO8"/>
      <c r="NRP8"/>
      <c r="NRQ8"/>
      <c r="NRR8"/>
      <c r="NRS8"/>
      <c r="NRT8"/>
      <c r="NRU8"/>
      <c r="NRV8"/>
      <c r="NRW8"/>
      <c r="NRX8"/>
      <c r="NRY8"/>
      <c r="NRZ8"/>
      <c r="NSA8"/>
      <c r="NSB8"/>
      <c r="NSC8"/>
      <c r="NSD8"/>
      <c r="NSE8"/>
      <c r="NSF8"/>
      <c r="NSG8"/>
      <c r="NSH8"/>
      <c r="NSI8"/>
      <c r="NSJ8"/>
      <c r="NSK8"/>
      <c r="NSL8"/>
      <c r="NSM8"/>
      <c r="NSN8"/>
      <c r="NSO8"/>
      <c r="NSP8"/>
      <c r="NSQ8"/>
      <c r="NSR8"/>
      <c r="NSS8"/>
      <c r="NST8"/>
      <c r="NSU8"/>
      <c r="NSV8"/>
      <c r="NSW8"/>
      <c r="NSX8"/>
      <c r="NSY8"/>
      <c r="NSZ8"/>
      <c r="NTA8"/>
      <c r="NTB8"/>
      <c r="NTC8"/>
      <c r="NTD8"/>
      <c r="NTE8"/>
      <c r="NTF8"/>
      <c r="NTG8"/>
      <c r="NTH8"/>
      <c r="NTI8"/>
      <c r="NTJ8"/>
      <c r="NTK8"/>
      <c r="NTL8"/>
      <c r="NTM8"/>
      <c r="NTN8"/>
      <c r="NTO8"/>
      <c r="NTP8"/>
      <c r="NTQ8"/>
      <c r="NTR8"/>
      <c r="NTS8"/>
      <c r="NTT8"/>
      <c r="NTU8"/>
      <c r="NTV8"/>
      <c r="NTW8"/>
      <c r="NTX8"/>
      <c r="NTY8"/>
      <c r="NTZ8"/>
      <c r="NUA8"/>
      <c r="NUB8"/>
      <c r="NUC8"/>
      <c r="NUD8"/>
      <c r="NUE8"/>
      <c r="NUF8"/>
      <c r="NUG8"/>
      <c r="NUH8"/>
      <c r="NUI8"/>
      <c r="NUJ8"/>
      <c r="NUK8"/>
      <c r="NUL8"/>
      <c r="NUM8"/>
      <c r="NUN8"/>
      <c r="NUO8"/>
      <c r="NUP8"/>
      <c r="NUQ8"/>
      <c r="NUR8"/>
      <c r="NUS8"/>
      <c r="NUT8"/>
      <c r="NUU8"/>
      <c r="NUV8"/>
      <c r="NUW8"/>
      <c r="NUX8"/>
      <c r="NUY8"/>
      <c r="NUZ8"/>
      <c r="NVA8"/>
      <c r="NVB8"/>
      <c r="NVC8"/>
      <c r="NVD8"/>
      <c r="NVE8"/>
      <c r="NVF8"/>
      <c r="NVG8"/>
      <c r="NVH8"/>
      <c r="NVI8"/>
      <c r="NVJ8"/>
      <c r="NVK8"/>
      <c r="NVL8"/>
      <c r="NVM8"/>
      <c r="NVN8"/>
      <c r="NVO8"/>
      <c r="NVP8"/>
      <c r="NVQ8"/>
      <c r="NVR8"/>
      <c r="NVS8"/>
      <c r="NVT8"/>
      <c r="NVU8"/>
      <c r="NVV8"/>
      <c r="NVW8"/>
      <c r="NVX8"/>
      <c r="NVY8"/>
      <c r="NVZ8"/>
      <c r="NWA8"/>
      <c r="NWB8"/>
      <c r="NWC8"/>
      <c r="NWD8"/>
      <c r="NWE8"/>
      <c r="NWF8"/>
      <c r="NWG8"/>
      <c r="NWH8"/>
      <c r="NWI8"/>
      <c r="NWJ8"/>
      <c r="NWK8"/>
      <c r="NWL8"/>
      <c r="NWM8"/>
      <c r="NWN8"/>
      <c r="NWO8"/>
      <c r="NWP8"/>
      <c r="NWQ8"/>
      <c r="NWR8"/>
      <c r="NWS8"/>
      <c r="NWT8"/>
      <c r="NWU8"/>
      <c r="NWV8"/>
      <c r="NWW8"/>
      <c r="NWX8"/>
      <c r="NWY8"/>
      <c r="NWZ8"/>
      <c r="NXA8"/>
      <c r="NXB8"/>
      <c r="NXC8"/>
      <c r="NXD8"/>
      <c r="NXE8"/>
      <c r="NXF8"/>
      <c r="NXG8"/>
      <c r="NXH8"/>
      <c r="NXI8"/>
      <c r="NXJ8"/>
      <c r="NXK8"/>
      <c r="NXL8"/>
      <c r="NXM8"/>
      <c r="NXN8"/>
      <c r="NXO8"/>
      <c r="NXP8"/>
      <c r="NXQ8"/>
      <c r="NXR8"/>
      <c r="NXS8"/>
      <c r="NXT8"/>
      <c r="NXU8"/>
      <c r="NXV8"/>
      <c r="NXW8"/>
      <c r="NXX8"/>
      <c r="NXY8"/>
      <c r="NXZ8"/>
      <c r="NYA8"/>
      <c r="NYB8"/>
      <c r="NYC8"/>
      <c r="NYD8"/>
      <c r="NYE8"/>
      <c r="NYF8"/>
      <c r="NYG8"/>
      <c r="NYH8"/>
      <c r="NYI8"/>
      <c r="NYJ8"/>
      <c r="NYK8"/>
      <c r="NYL8"/>
      <c r="NYM8"/>
      <c r="NYN8"/>
      <c r="NYO8"/>
      <c r="NYP8"/>
      <c r="NYQ8"/>
      <c r="NYR8"/>
      <c r="NYS8"/>
      <c r="NYT8"/>
      <c r="NYU8"/>
      <c r="NYV8"/>
      <c r="NYW8"/>
      <c r="NYX8"/>
      <c r="NYY8"/>
      <c r="NYZ8"/>
      <c r="NZA8"/>
      <c r="NZB8"/>
      <c r="NZC8"/>
      <c r="NZD8"/>
      <c r="NZE8"/>
      <c r="NZF8"/>
      <c r="NZG8"/>
      <c r="NZH8"/>
      <c r="NZI8"/>
      <c r="NZJ8"/>
      <c r="NZK8"/>
      <c r="NZL8"/>
      <c r="NZM8"/>
      <c r="NZN8"/>
      <c r="NZO8"/>
      <c r="NZP8"/>
      <c r="NZQ8"/>
      <c r="NZR8"/>
      <c r="NZS8"/>
      <c r="NZT8"/>
      <c r="NZU8"/>
      <c r="NZV8"/>
      <c r="NZW8"/>
      <c r="NZX8"/>
      <c r="NZY8"/>
      <c r="NZZ8"/>
      <c r="OAA8"/>
      <c r="OAB8"/>
      <c r="OAC8"/>
      <c r="OAD8"/>
      <c r="OAE8"/>
      <c r="OAF8"/>
      <c r="OAG8"/>
      <c r="OAH8"/>
      <c r="OAI8"/>
      <c r="OAJ8"/>
      <c r="OAK8"/>
      <c r="OAL8"/>
      <c r="OAM8"/>
      <c r="OAN8"/>
      <c r="OAO8"/>
      <c r="OAP8"/>
      <c r="OAQ8"/>
      <c r="OAR8"/>
      <c r="OAS8"/>
      <c r="OAT8"/>
      <c r="OAU8"/>
      <c r="OAV8"/>
      <c r="OAW8"/>
      <c r="OAX8"/>
      <c r="OAY8"/>
      <c r="OAZ8"/>
      <c r="OBA8"/>
      <c r="OBB8"/>
      <c r="OBC8"/>
      <c r="OBD8"/>
      <c r="OBE8"/>
      <c r="OBF8"/>
      <c r="OBG8"/>
      <c r="OBH8"/>
      <c r="OBI8"/>
      <c r="OBJ8"/>
      <c r="OBK8"/>
      <c r="OBL8"/>
      <c r="OBM8"/>
      <c r="OBN8"/>
      <c r="OBO8"/>
      <c r="OBP8"/>
      <c r="OBQ8"/>
      <c r="OBR8"/>
      <c r="OBS8"/>
      <c r="OBT8"/>
      <c r="OBU8"/>
      <c r="OBV8"/>
      <c r="OBW8"/>
      <c r="OBX8"/>
      <c r="OBY8"/>
      <c r="OBZ8"/>
      <c r="OCA8"/>
      <c r="OCB8"/>
      <c r="OCC8"/>
      <c r="OCD8"/>
      <c r="OCE8"/>
      <c r="OCF8"/>
      <c r="OCG8"/>
      <c r="OCH8"/>
      <c r="OCI8"/>
      <c r="OCJ8"/>
      <c r="OCK8"/>
      <c r="OCL8"/>
      <c r="OCM8"/>
      <c r="OCN8"/>
      <c r="OCO8"/>
      <c r="OCP8"/>
      <c r="OCQ8"/>
      <c r="OCR8"/>
      <c r="OCS8"/>
      <c r="OCT8"/>
      <c r="OCU8"/>
      <c r="OCV8"/>
      <c r="OCW8"/>
      <c r="OCX8"/>
      <c r="OCY8"/>
      <c r="OCZ8"/>
      <c r="ODA8"/>
      <c r="ODB8"/>
      <c r="ODC8"/>
      <c r="ODD8"/>
      <c r="ODE8"/>
      <c r="ODF8"/>
      <c r="ODG8"/>
      <c r="ODH8"/>
      <c r="ODI8"/>
      <c r="ODJ8"/>
      <c r="ODK8"/>
      <c r="ODL8"/>
      <c r="ODM8"/>
      <c r="ODN8"/>
      <c r="ODO8"/>
      <c r="ODP8"/>
      <c r="ODQ8"/>
      <c r="ODR8"/>
      <c r="ODS8"/>
      <c r="ODT8"/>
      <c r="ODU8"/>
      <c r="ODV8"/>
      <c r="ODW8"/>
      <c r="ODX8"/>
      <c r="ODY8"/>
      <c r="ODZ8"/>
      <c r="OEA8"/>
      <c r="OEB8"/>
      <c r="OEC8"/>
      <c r="OED8"/>
      <c r="OEE8"/>
      <c r="OEF8"/>
      <c r="OEG8"/>
      <c r="OEH8"/>
      <c r="OEI8"/>
      <c r="OEJ8"/>
      <c r="OEK8"/>
      <c r="OEL8"/>
      <c r="OEM8"/>
      <c r="OEN8"/>
      <c r="OEO8"/>
      <c r="OEP8"/>
      <c r="OEQ8"/>
      <c r="OER8"/>
      <c r="OES8"/>
      <c r="OET8"/>
      <c r="OEU8"/>
      <c r="OEV8"/>
      <c r="OEW8"/>
      <c r="OEX8"/>
      <c r="OEY8"/>
      <c r="OEZ8"/>
      <c r="OFA8"/>
      <c r="OFB8"/>
      <c r="OFC8"/>
      <c r="OFD8"/>
      <c r="OFE8"/>
      <c r="OFF8"/>
      <c r="OFG8"/>
      <c r="OFH8"/>
      <c r="OFI8"/>
      <c r="OFJ8"/>
      <c r="OFK8"/>
      <c r="OFL8"/>
      <c r="OFM8"/>
      <c r="OFN8"/>
      <c r="OFO8"/>
      <c r="OFP8"/>
      <c r="OFQ8"/>
      <c r="OFR8"/>
      <c r="OFS8"/>
      <c r="OFT8"/>
      <c r="OFU8"/>
      <c r="OFV8"/>
      <c r="OFW8"/>
      <c r="OFX8"/>
      <c r="OFY8"/>
      <c r="OFZ8"/>
      <c r="OGA8"/>
      <c r="OGB8"/>
      <c r="OGC8"/>
      <c r="OGD8"/>
      <c r="OGE8"/>
      <c r="OGF8"/>
      <c r="OGG8"/>
      <c r="OGH8"/>
      <c r="OGI8"/>
      <c r="OGJ8"/>
      <c r="OGK8"/>
      <c r="OGL8"/>
      <c r="OGM8"/>
      <c r="OGN8"/>
      <c r="OGO8"/>
      <c r="OGP8"/>
      <c r="OGQ8"/>
      <c r="OGR8"/>
      <c r="OGS8"/>
      <c r="OGT8"/>
      <c r="OGU8"/>
      <c r="OGV8"/>
      <c r="OGW8"/>
      <c r="OGX8"/>
      <c r="OGY8"/>
      <c r="OGZ8"/>
      <c r="OHA8"/>
      <c r="OHB8"/>
      <c r="OHC8"/>
      <c r="OHD8"/>
      <c r="OHE8"/>
      <c r="OHF8"/>
      <c r="OHG8"/>
      <c r="OHH8"/>
      <c r="OHI8"/>
      <c r="OHJ8"/>
      <c r="OHK8"/>
      <c r="OHL8"/>
      <c r="OHM8"/>
      <c r="OHN8"/>
      <c r="OHO8"/>
      <c r="OHP8"/>
      <c r="OHQ8"/>
      <c r="OHR8"/>
      <c r="OHS8"/>
      <c r="OHT8"/>
      <c r="OHU8"/>
      <c r="OHV8"/>
      <c r="OHW8"/>
      <c r="OHX8"/>
      <c r="OHY8"/>
      <c r="OHZ8"/>
      <c r="OIA8"/>
      <c r="OIB8"/>
      <c r="OIC8"/>
      <c r="OID8"/>
      <c r="OIE8"/>
      <c r="OIF8"/>
      <c r="OIG8"/>
      <c r="OIH8"/>
      <c r="OII8"/>
      <c r="OIJ8"/>
      <c r="OIK8"/>
      <c r="OIL8"/>
      <c r="OIM8"/>
      <c r="OIN8"/>
      <c r="OIO8"/>
      <c r="OIP8"/>
      <c r="OIQ8"/>
      <c r="OIR8"/>
      <c r="OIS8"/>
      <c r="OIT8"/>
      <c r="OIU8"/>
      <c r="OIV8"/>
      <c r="OIW8"/>
      <c r="OIX8"/>
      <c r="OIY8"/>
      <c r="OIZ8"/>
      <c r="OJA8"/>
      <c r="OJB8"/>
      <c r="OJC8"/>
      <c r="OJD8"/>
      <c r="OJE8"/>
      <c r="OJF8"/>
      <c r="OJG8"/>
      <c r="OJH8"/>
      <c r="OJI8"/>
      <c r="OJJ8"/>
      <c r="OJK8"/>
      <c r="OJL8"/>
      <c r="OJM8"/>
      <c r="OJN8"/>
      <c r="OJO8"/>
      <c r="OJP8"/>
      <c r="OJQ8"/>
      <c r="OJR8"/>
      <c r="OJS8"/>
      <c r="OJT8"/>
      <c r="OJU8"/>
      <c r="OJV8"/>
      <c r="OJW8"/>
      <c r="OJX8"/>
      <c r="OJY8"/>
      <c r="OJZ8"/>
      <c r="OKA8"/>
      <c r="OKB8"/>
      <c r="OKC8"/>
      <c r="OKD8"/>
      <c r="OKE8"/>
      <c r="OKF8"/>
      <c r="OKG8"/>
      <c r="OKH8"/>
      <c r="OKI8"/>
      <c r="OKJ8"/>
      <c r="OKK8"/>
      <c r="OKL8"/>
      <c r="OKM8"/>
      <c r="OKN8"/>
      <c r="OKO8"/>
      <c r="OKP8"/>
      <c r="OKQ8"/>
      <c r="OKR8"/>
      <c r="OKS8"/>
      <c r="OKT8"/>
      <c r="OKU8"/>
      <c r="OKV8"/>
      <c r="OKW8"/>
      <c r="OKX8"/>
      <c r="OKY8"/>
      <c r="OKZ8"/>
      <c r="OLA8"/>
      <c r="OLB8"/>
      <c r="OLC8"/>
      <c r="OLD8"/>
      <c r="OLE8"/>
      <c r="OLF8"/>
      <c r="OLG8"/>
      <c r="OLH8"/>
      <c r="OLI8"/>
      <c r="OLJ8"/>
      <c r="OLK8"/>
      <c r="OLL8"/>
      <c r="OLM8"/>
      <c r="OLN8"/>
      <c r="OLO8"/>
      <c r="OLP8"/>
      <c r="OLQ8"/>
      <c r="OLR8"/>
      <c r="OLS8"/>
      <c r="OLT8"/>
      <c r="OLU8"/>
      <c r="OLV8"/>
      <c r="OLW8"/>
      <c r="OLX8"/>
      <c r="OLY8"/>
      <c r="OLZ8"/>
      <c r="OMA8"/>
      <c r="OMB8"/>
      <c r="OMC8"/>
      <c r="OMD8"/>
      <c r="OME8"/>
      <c r="OMF8"/>
      <c r="OMG8"/>
      <c r="OMH8"/>
      <c r="OMI8"/>
      <c r="OMJ8"/>
      <c r="OMK8"/>
      <c r="OML8"/>
      <c r="OMM8"/>
      <c r="OMN8"/>
      <c r="OMO8"/>
      <c r="OMP8"/>
      <c r="OMQ8"/>
      <c r="OMR8"/>
      <c r="OMS8"/>
      <c r="OMT8"/>
      <c r="OMU8"/>
      <c r="OMV8"/>
      <c r="OMW8"/>
      <c r="OMX8"/>
      <c r="OMY8"/>
      <c r="OMZ8"/>
      <c r="ONA8"/>
      <c r="ONB8"/>
      <c r="ONC8"/>
      <c r="OND8"/>
      <c r="ONE8"/>
      <c r="ONF8"/>
      <c r="ONG8"/>
      <c r="ONH8"/>
      <c r="ONI8"/>
      <c r="ONJ8"/>
      <c r="ONK8"/>
      <c r="ONL8"/>
      <c r="ONM8"/>
      <c r="ONN8"/>
      <c r="ONO8"/>
      <c r="ONP8"/>
      <c r="ONQ8"/>
      <c r="ONR8"/>
      <c r="ONS8"/>
      <c r="ONT8"/>
      <c r="ONU8"/>
      <c r="ONV8"/>
      <c r="ONW8"/>
      <c r="ONX8"/>
      <c r="ONY8"/>
      <c r="ONZ8"/>
      <c r="OOA8"/>
      <c r="OOB8"/>
      <c r="OOC8"/>
      <c r="OOD8"/>
      <c r="OOE8"/>
      <c r="OOF8"/>
      <c r="OOG8"/>
      <c r="OOH8"/>
      <c r="OOI8"/>
      <c r="OOJ8"/>
      <c r="OOK8"/>
      <c r="OOL8"/>
      <c r="OOM8"/>
      <c r="OON8"/>
      <c r="OOO8"/>
      <c r="OOP8"/>
      <c r="OOQ8"/>
      <c r="OOR8"/>
      <c r="OOS8"/>
      <c r="OOT8"/>
      <c r="OOU8"/>
      <c r="OOV8"/>
      <c r="OOW8"/>
      <c r="OOX8"/>
      <c r="OOY8"/>
      <c r="OOZ8"/>
      <c r="OPA8"/>
      <c r="OPB8"/>
      <c r="OPC8"/>
      <c r="OPD8"/>
      <c r="OPE8"/>
      <c r="OPF8"/>
      <c r="OPG8"/>
      <c r="OPH8"/>
      <c r="OPI8"/>
      <c r="OPJ8"/>
      <c r="OPK8"/>
      <c r="OPL8"/>
      <c r="OPM8"/>
      <c r="OPN8"/>
      <c r="OPO8"/>
      <c r="OPP8"/>
      <c r="OPQ8"/>
      <c r="OPR8"/>
      <c r="OPS8"/>
      <c r="OPT8"/>
      <c r="OPU8"/>
      <c r="OPV8"/>
      <c r="OPW8"/>
      <c r="OPX8"/>
      <c r="OPY8"/>
      <c r="OPZ8"/>
      <c r="OQA8"/>
      <c r="OQB8"/>
      <c r="OQC8"/>
      <c r="OQD8"/>
      <c r="OQE8"/>
      <c r="OQF8"/>
      <c r="OQG8"/>
      <c r="OQH8"/>
      <c r="OQI8"/>
      <c r="OQJ8"/>
      <c r="OQK8"/>
      <c r="OQL8"/>
      <c r="OQM8"/>
      <c r="OQN8"/>
      <c r="OQO8"/>
      <c r="OQP8"/>
      <c r="OQQ8"/>
      <c r="OQR8"/>
      <c r="OQS8"/>
      <c r="OQT8"/>
      <c r="OQU8"/>
      <c r="OQV8"/>
      <c r="OQW8"/>
      <c r="OQX8"/>
      <c r="OQY8"/>
      <c r="OQZ8"/>
      <c r="ORA8"/>
      <c r="ORB8"/>
      <c r="ORC8"/>
      <c r="ORD8"/>
      <c r="ORE8"/>
      <c r="ORF8"/>
      <c r="ORG8"/>
      <c r="ORH8"/>
      <c r="ORI8"/>
      <c r="ORJ8"/>
      <c r="ORK8"/>
      <c r="ORL8"/>
      <c r="ORM8"/>
      <c r="ORN8"/>
      <c r="ORO8"/>
      <c r="ORP8"/>
      <c r="ORQ8"/>
      <c r="ORR8"/>
      <c r="ORS8"/>
      <c r="ORT8"/>
      <c r="ORU8"/>
      <c r="ORV8"/>
      <c r="ORW8"/>
      <c r="ORX8"/>
      <c r="ORY8"/>
      <c r="ORZ8"/>
      <c r="OSA8"/>
      <c r="OSB8"/>
      <c r="OSC8"/>
      <c r="OSD8"/>
      <c r="OSE8"/>
      <c r="OSF8"/>
      <c r="OSG8"/>
      <c r="OSH8"/>
      <c r="OSI8"/>
      <c r="OSJ8"/>
      <c r="OSK8"/>
      <c r="OSL8"/>
      <c r="OSM8"/>
      <c r="OSN8"/>
      <c r="OSO8"/>
      <c r="OSP8"/>
      <c r="OSQ8"/>
      <c r="OSR8"/>
      <c r="OSS8"/>
      <c r="OST8"/>
      <c r="OSU8"/>
      <c r="OSV8"/>
      <c r="OSW8"/>
      <c r="OSX8"/>
      <c r="OSY8"/>
      <c r="OSZ8"/>
      <c r="OTA8"/>
      <c r="OTB8"/>
      <c r="OTC8"/>
      <c r="OTD8"/>
      <c r="OTE8"/>
      <c r="OTF8"/>
      <c r="OTG8"/>
      <c r="OTH8"/>
      <c r="OTI8"/>
      <c r="OTJ8"/>
      <c r="OTK8"/>
      <c r="OTL8"/>
      <c r="OTM8"/>
      <c r="OTN8"/>
      <c r="OTO8"/>
      <c r="OTP8"/>
      <c r="OTQ8"/>
      <c r="OTR8"/>
      <c r="OTS8"/>
      <c r="OTT8"/>
      <c r="OTU8"/>
      <c r="OTV8"/>
      <c r="OTW8"/>
      <c r="OTX8"/>
      <c r="OTY8"/>
      <c r="OTZ8"/>
      <c r="OUA8"/>
      <c r="OUB8"/>
      <c r="OUC8"/>
      <c r="OUD8"/>
      <c r="OUE8"/>
      <c r="OUF8"/>
      <c r="OUG8"/>
      <c r="OUH8"/>
      <c r="OUI8"/>
      <c r="OUJ8"/>
      <c r="OUK8"/>
      <c r="OUL8"/>
      <c r="OUM8"/>
      <c r="OUN8"/>
      <c r="OUO8"/>
      <c r="OUP8"/>
      <c r="OUQ8"/>
      <c r="OUR8"/>
      <c r="OUS8"/>
      <c r="OUT8"/>
      <c r="OUU8"/>
      <c r="OUV8"/>
      <c r="OUW8"/>
      <c r="OUX8"/>
      <c r="OUY8"/>
      <c r="OUZ8"/>
      <c r="OVA8"/>
      <c r="OVB8"/>
      <c r="OVC8"/>
      <c r="OVD8"/>
      <c r="OVE8"/>
      <c r="OVF8"/>
      <c r="OVG8"/>
      <c r="OVH8"/>
      <c r="OVI8"/>
      <c r="OVJ8"/>
      <c r="OVK8"/>
      <c r="OVL8"/>
      <c r="OVM8"/>
      <c r="OVN8"/>
      <c r="OVO8"/>
      <c r="OVP8"/>
      <c r="OVQ8"/>
      <c r="OVR8"/>
      <c r="OVS8"/>
      <c r="OVT8"/>
      <c r="OVU8"/>
      <c r="OVV8"/>
      <c r="OVW8"/>
      <c r="OVX8"/>
      <c r="OVY8"/>
      <c r="OVZ8"/>
      <c r="OWA8"/>
      <c r="OWB8"/>
      <c r="OWC8"/>
      <c r="OWD8"/>
      <c r="OWE8"/>
      <c r="OWF8"/>
      <c r="OWG8"/>
      <c r="OWH8"/>
      <c r="OWI8"/>
      <c r="OWJ8"/>
      <c r="OWK8"/>
      <c r="OWL8"/>
      <c r="OWM8"/>
      <c r="OWN8"/>
      <c r="OWO8"/>
      <c r="OWP8"/>
      <c r="OWQ8"/>
      <c r="OWR8"/>
      <c r="OWS8"/>
      <c r="OWT8"/>
      <c r="OWU8"/>
      <c r="OWV8"/>
      <c r="OWW8"/>
      <c r="OWX8"/>
      <c r="OWY8"/>
      <c r="OWZ8"/>
      <c r="OXA8"/>
      <c r="OXB8"/>
      <c r="OXC8"/>
      <c r="OXD8"/>
      <c r="OXE8"/>
      <c r="OXF8"/>
      <c r="OXG8"/>
      <c r="OXH8"/>
      <c r="OXI8"/>
      <c r="OXJ8"/>
      <c r="OXK8"/>
      <c r="OXL8"/>
      <c r="OXM8"/>
      <c r="OXN8"/>
      <c r="OXO8"/>
      <c r="OXP8"/>
      <c r="OXQ8"/>
      <c r="OXR8"/>
      <c r="OXS8"/>
      <c r="OXT8"/>
      <c r="OXU8"/>
      <c r="OXV8"/>
      <c r="OXW8"/>
      <c r="OXX8"/>
      <c r="OXY8"/>
      <c r="OXZ8"/>
      <c r="OYA8"/>
      <c r="OYB8"/>
      <c r="OYC8"/>
      <c r="OYD8"/>
      <c r="OYE8"/>
      <c r="OYF8"/>
      <c r="OYG8"/>
      <c r="OYH8"/>
      <c r="OYI8"/>
      <c r="OYJ8"/>
      <c r="OYK8"/>
      <c r="OYL8"/>
      <c r="OYM8"/>
      <c r="OYN8"/>
      <c r="OYO8"/>
      <c r="OYP8"/>
      <c r="OYQ8"/>
      <c r="OYR8"/>
      <c r="OYS8"/>
      <c r="OYT8"/>
      <c r="OYU8"/>
      <c r="OYV8"/>
      <c r="OYW8"/>
      <c r="OYX8"/>
      <c r="OYY8"/>
      <c r="OYZ8"/>
      <c r="OZA8"/>
      <c r="OZB8"/>
      <c r="OZC8"/>
      <c r="OZD8"/>
      <c r="OZE8"/>
      <c r="OZF8"/>
      <c r="OZG8"/>
      <c r="OZH8"/>
      <c r="OZI8"/>
      <c r="OZJ8"/>
      <c r="OZK8"/>
      <c r="OZL8"/>
      <c r="OZM8"/>
      <c r="OZN8"/>
      <c r="OZO8"/>
      <c r="OZP8"/>
      <c r="OZQ8"/>
      <c r="OZR8"/>
      <c r="OZS8"/>
      <c r="OZT8"/>
      <c r="OZU8"/>
      <c r="OZV8"/>
      <c r="OZW8"/>
      <c r="OZX8"/>
      <c r="OZY8"/>
      <c r="OZZ8"/>
      <c r="PAA8"/>
      <c r="PAB8"/>
      <c r="PAC8"/>
      <c r="PAD8"/>
      <c r="PAE8"/>
      <c r="PAF8"/>
      <c r="PAG8"/>
      <c r="PAH8"/>
      <c r="PAI8"/>
      <c r="PAJ8"/>
      <c r="PAK8"/>
      <c r="PAL8"/>
      <c r="PAM8"/>
      <c r="PAN8"/>
      <c r="PAO8"/>
      <c r="PAP8"/>
      <c r="PAQ8"/>
      <c r="PAR8"/>
      <c r="PAS8"/>
      <c r="PAT8"/>
      <c r="PAU8"/>
      <c r="PAV8"/>
      <c r="PAW8"/>
      <c r="PAX8"/>
      <c r="PAY8"/>
      <c r="PAZ8"/>
      <c r="PBA8"/>
      <c r="PBB8"/>
      <c r="PBC8"/>
      <c r="PBD8"/>
      <c r="PBE8"/>
      <c r="PBF8"/>
      <c r="PBG8"/>
      <c r="PBH8"/>
      <c r="PBI8"/>
      <c r="PBJ8"/>
      <c r="PBK8"/>
      <c r="PBL8"/>
      <c r="PBM8"/>
      <c r="PBN8"/>
      <c r="PBO8"/>
      <c r="PBP8"/>
      <c r="PBQ8"/>
      <c r="PBR8"/>
      <c r="PBS8"/>
      <c r="PBT8"/>
      <c r="PBU8"/>
      <c r="PBV8"/>
      <c r="PBW8"/>
      <c r="PBX8"/>
      <c r="PBY8"/>
      <c r="PBZ8"/>
      <c r="PCA8"/>
      <c r="PCB8"/>
      <c r="PCC8"/>
      <c r="PCD8"/>
      <c r="PCE8"/>
      <c r="PCF8"/>
      <c r="PCG8"/>
      <c r="PCH8"/>
      <c r="PCI8"/>
      <c r="PCJ8"/>
      <c r="PCK8"/>
      <c r="PCL8"/>
      <c r="PCM8"/>
      <c r="PCN8"/>
      <c r="PCO8"/>
      <c r="PCP8"/>
      <c r="PCQ8"/>
      <c r="PCR8"/>
      <c r="PCS8"/>
      <c r="PCT8"/>
      <c r="PCU8"/>
      <c r="PCV8"/>
      <c r="PCW8"/>
      <c r="PCX8"/>
      <c r="PCY8"/>
      <c r="PCZ8"/>
      <c r="PDA8"/>
      <c r="PDB8"/>
      <c r="PDC8"/>
      <c r="PDD8"/>
      <c r="PDE8"/>
      <c r="PDF8"/>
      <c r="PDG8"/>
      <c r="PDH8"/>
      <c r="PDI8"/>
      <c r="PDJ8"/>
      <c r="PDK8"/>
      <c r="PDL8"/>
      <c r="PDM8"/>
      <c r="PDN8"/>
      <c r="PDO8"/>
      <c r="PDP8"/>
      <c r="PDQ8"/>
      <c r="PDR8"/>
      <c r="PDS8"/>
      <c r="PDT8"/>
      <c r="PDU8"/>
      <c r="PDV8"/>
      <c r="PDW8"/>
      <c r="PDX8"/>
      <c r="PDY8"/>
      <c r="PDZ8"/>
      <c r="PEA8"/>
      <c r="PEB8"/>
      <c r="PEC8"/>
      <c r="PED8"/>
      <c r="PEE8"/>
      <c r="PEF8"/>
      <c r="PEG8"/>
      <c r="PEH8"/>
      <c r="PEI8"/>
      <c r="PEJ8"/>
      <c r="PEK8"/>
      <c r="PEL8"/>
      <c r="PEM8"/>
      <c r="PEN8"/>
      <c r="PEO8"/>
      <c r="PEP8"/>
      <c r="PEQ8"/>
      <c r="PER8"/>
      <c r="PES8"/>
      <c r="PET8"/>
      <c r="PEU8"/>
      <c r="PEV8"/>
      <c r="PEW8"/>
      <c r="PEX8"/>
      <c r="PEY8"/>
      <c r="PEZ8"/>
      <c r="PFA8"/>
      <c r="PFB8"/>
      <c r="PFC8"/>
      <c r="PFD8"/>
      <c r="PFE8"/>
      <c r="PFF8"/>
      <c r="PFG8"/>
      <c r="PFH8"/>
      <c r="PFI8"/>
      <c r="PFJ8"/>
      <c r="PFK8"/>
      <c r="PFL8"/>
      <c r="PFM8"/>
      <c r="PFN8"/>
      <c r="PFO8"/>
      <c r="PFP8"/>
      <c r="PFQ8"/>
      <c r="PFR8"/>
      <c r="PFS8"/>
      <c r="PFT8"/>
      <c r="PFU8"/>
      <c r="PFV8"/>
      <c r="PFW8"/>
      <c r="PFX8"/>
      <c r="PFY8"/>
      <c r="PFZ8"/>
      <c r="PGA8"/>
      <c r="PGB8"/>
      <c r="PGC8"/>
      <c r="PGD8"/>
      <c r="PGE8"/>
      <c r="PGF8"/>
      <c r="PGG8"/>
      <c r="PGH8"/>
      <c r="PGI8"/>
      <c r="PGJ8"/>
      <c r="PGK8"/>
      <c r="PGL8"/>
      <c r="PGM8"/>
      <c r="PGN8"/>
      <c r="PGO8"/>
      <c r="PGP8"/>
      <c r="PGQ8"/>
      <c r="PGR8"/>
      <c r="PGS8"/>
      <c r="PGT8"/>
      <c r="PGU8"/>
      <c r="PGV8"/>
      <c r="PGW8"/>
      <c r="PGX8"/>
      <c r="PGY8"/>
      <c r="PGZ8"/>
      <c r="PHA8"/>
      <c r="PHB8"/>
      <c r="PHC8"/>
      <c r="PHD8"/>
      <c r="PHE8"/>
      <c r="PHF8"/>
      <c r="PHG8"/>
      <c r="PHH8"/>
      <c r="PHI8"/>
      <c r="PHJ8"/>
      <c r="PHK8"/>
      <c r="PHL8"/>
      <c r="PHM8"/>
      <c r="PHN8"/>
      <c r="PHO8"/>
      <c r="PHP8"/>
      <c r="PHQ8"/>
      <c r="PHR8"/>
      <c r="PHS8"/>
      <c r="PHT8"/>
      <c r="PHU8"/>
      <c r="PHV8"/>
      <c r="PHW8"/>
      <c r="PHX8"/>
      <c r="PHY8"/>
      <c r="PHZ8"/>
      <c r="PIA8"/>
      <c r="PIB8"/>
      <c r="PIC8"/>
      <c r="PID8"/>
      <c r="PIE8"/>
      <c r="PIF8"/>
      <c r="PIG8"/>
      <c r="PIH8"/>
      <c r="PII8"/>
      <c r="PIJ8"/>
      <c r="PIK8"/>
      <c r="PIL8"/>
      <c r="PIM8"/>
      <c r="PIN8"/>
      <c r="PIO8"/>
      <c r="PIP8"/>
      <c r="PIQ8"/>
      <c r="PIR8"/>
      <c r="PIS8"/>
      <c r="PIT8"/>
      <c r="PIU8"/>
      <c r="PIV8"/>
      <c r="PIW8"/>
      <c r="PIX8"/>
      <c r="PIY8"/>
      <c r="PIZ8"/>
      <c r="PJA8"/>
      <c r="PJB8"/>
      <c r="PJC8"/>
      <c r="PJD8"/>
      <c r="PJE8"/>
      <c r="PJF8"/>
      <c r="PJG8"/>
      <c r="PJH8"/>
      <c r="PJI8"/>
      <c r="PJJ8"/>
      <c r="PJK8"/>
      <c r="PJL8"/>
      <c r="PJM8"/>
      <c r="PJN8"/>
      <c r="PJO8"/>
      <c r="PJP8"/>
      <c r="PJQ8"/>
      <c r="PJR8"/>
      <c r="PJS8"/>
      <c r="PJT8"/>
      <c r="PJU8"/>
      <c r="PJV8"/>
      <c r="PJW8"/>
      <c r="PJX8"/>
      <c r="PJY8"/>
      <c r="PJZ8"/>
      <c r="PKA8"/>
      <c r="PKB8"/>
      <c r="PKC8"/>
      <c r="PKD8"/>
      <c r="PKE8"/>
      <c r="PKF8"/>
      <c r="PKG8"/>
      <c r="PKH8"/>
      <c r="PKI8"/>
      <c r="PKJ8"/>
      <c r="PKK8"/>
      <c r="PKL8"/>
      <c r="PKM8"/>
      <c r="PKN8"/>
      <c r="PKO8"/>
      <c r="PKP8"/>
      <c r="PKQ8"/>
      <c r="PKR8"/>
      <c r="PKS8"/>
      <c r="PKT8"/>
      <c r="PKU8"/>
      <c r="PKV8"/>
      <c r="PKW8"/>
      <c r="PKX8"/>
      <c r="PKY8"/>
      <c r="PKZ8"/>
      <c r="PLA8"/>
      <c r="PLB8"/>
      <c r="PLC8"/>
      <c r="PLD8"/>
      <c r="PLE8"/>
      <c r="PLF8"/>
      <c r="PLG8"/>
      <c r="PLH8"/>
      <c r="PLI8"/>
      <c r="PLJ8"/>
      <c r="PLK8"/>
      <c r="PLL8"/>
      <c r="PLM8"/>
      <c r="PLN8"/>
      <c r="PLO8"/>
      <c r="PLP8"/>
      <c r="PLQ8"/>
      <c r="PLR8"/>
      <c r="PLS8"/>
      <c r="PLT8"/>
      <c r="PLU8"/>
      <c r="PLV8"/>
      <c r="PLW8"/>
      <c r="PLX8"/>
      <c r="PLY8"/>
      <c r="PLZ8"/>
      <c r="PMA8"/>
      <c r="PMB8"/>
      <c r="PMC8"/>
      <c r="PMD8"/>
      <c r="PME8"/>
      <c r="PMF8"/>
      <c r="PMG8"/>
      <c r="PMH8"/>
      <c r="PMI8"/>
      <c r="PMJ8"/>
      <c r="PMK8"/>
      <c r="PML8"/>
      <c r="PMM8"/>
      <c r="PMN8"/>
      <c r="PMO8"/>
      <c r="PMP8"/>
      <c r="PMQ8"/>
      <c r="PMR8"/>
      <c r="PMS8"/>
      <c r="PMT8"/>
      <c r="PMU8"/>
      <c r="PMV8"/>
      <c r="PMW8"/>
      <c r="PMX8"/>
      <c r="PMY8"/>
      <c r="PMZ8"/>
      <c r="PNA8"/>
      <c r="PNB8"/>
      <c r="PNC8"/>
      <c r="PND8"/>
      <c r="PNE8"/>
      <c r="PNF8"/>
      <c r="PNG8"/>
      <c r="PNH8"/>
      <c r="PNI8"/>
      <c r="PNJ8"/>
      <c r="PNK8"/>
      <c r="PNL8"/>
      <c r="PNM8"/>
      <c r="PNN8"/>
      <c r="PNO8"/>
      <c r="PNP8"/>
      <c r="PNQ8"/>
      <c r="PNR8"/>
      <c r="PNS8"/>
      <c r="PNT8"/>
      <c r="PNU8"/>
      <c r="PNV8"/>
      <c r="PNW8"/>
      <c r="PNX8"/>
      <c r="PNY8"/>
      <c r="PNZ8"/>
      <c r="POA8"/>
      <c r="POB8"/>
      <c r="POC8"/>
      <c r="POD8"/>
      <c r="POE8"/>
      <c r="POF8"/>
      <c r="POG8"/>
      <c r="POH8"/>
      <c r="POI8"/>
      <c r="POJ8"/>
      <c r="POK8"/>
      <c r="POL8"/>
      <c r="POM8"/>
      <c r="PON8"/>
      <c r="POO8"/>
      <c r="POP8"/>
      <c r="POQ8"/>
      <c r="POR8"/>
      <c r="POS8"/>
      <c r="POT8"/>
      <c r="POU8"/>
      <c r="POV8"/>
      <c r="POW8"/>
      <c r="POX8"/>
      <c r="POY8"/>
      <c r="POZ8"/>
      <c r="PPA8"/>
      <c r="PPB8"/>
      <c r="PPC8"/>
      <c r="PPD8"/>
      <c r="PPE8"/>
      <c r="PPF8"/>
      <c r="PPG8"/>
      <c r="PPH8"/>
      <c r="PPI8"/>
      <c r="PPJ8"/>
      <c r="PPK8"/>
      <c r="PPL8"/>
      <c r="PPM8"/>
      <c r="PPN8"/>
      <c r="PPO8"/>
      <c r="PPP8"/>
      <c r="PPQ8"/>
      <c r="PPR8"/>
      <c r="PPS8"/>
      <c r="PPT8"/>
      <c r="PPU8"/>
      <c r="PPV8"/>
      <c r="PPW8"/>
      <c r="PPX8"/>
      <c r="PPY8"/>
      <c r="PPZ8"/>
      <c r="PQA8"/>
      <c r="PQB8"/>
      <c r="PQC8"/>
      <c r="PQD8"/>
      <c r="PQE8"/>
      <c r="PQF8"/>
      <c r="PQG8"/>
      <c r="PQH8"/>
      <c r="PQI8"/>
      <c r="PQJ8"/>
      <c r="PQK8"/>
      <c r="PQL8"/>
      <c r="PQM8"/>
      <c r="PQN8"/>
      <c r="PQO8"/>
      <c r="PQP8"/>
      <c r="PQQ8"/>
      <c r="PQR8"/>
      <c r="PQS8"/>
      <c r="PQT8"/>
      <c r="PQU8"/>
      <c r="PQV8"/>
      <c r="PQW8"/>
      <c r="PQX8"/>
      <c r="PQY8"/>
      <c r="PQZ8"/>
      <c r="PRA8"/>
      <c r="PRB8"/>
      <c r="PRC8"/>
      <c r="PRD8"/>
      <c r="PRE8"/>
      <c r="PRF8"/>
      <c r="PRG8"/>
      <c r="PRH8"/>
      <c r="PRI8"/>
      <c r="PRJ8"/>
      <c r="PRK8"/>
      <c r="PRL8"/>
      <c r="PRM8"/>
      <c r="PRN8"/>
      <c r="PRO8"/>
      <c r="PRP8"/>
      <c r="PRQ8"/>
      <c r="PRR8"/>
      <c r="PRS8"/>
      <c r="PRT8"/>
      <c r="PRU8"/>
      <c r="PRV8"/>
      <c r="PRW8"/>
      <c r="PRX8"/>
      <c r="PRY8"/>
      <c r="PRZ8"/>
      <c r="PSA8"/>
      <c r="PSB8"/>
      <c r="PSC8"/>
      <c r="PSD8"/>
      <c r="PSE8"/>
      <c r="PSF8"/>
      <c r="PSG8"/>
      <c r="PSH8"/>
      <c r="PSI8"/>
      <c r="PSJ8"/>
      <c r="PSK8"/>
      <c r="PSL8"/>
      <c r="PSM8"/>
      <c r="PSN8"/>
      <c r="PSO8"/>
      <c r="PSP8"/>
      <c r="PSQ8"/>
      <c r="PSR8"/>
      <c r="PSS8"/>
      <c r="PST8"/>
      <c r="PSU8"/>
      <c r="PSV8"/>
      <c r="PSW8"/>
      <c r="PSX8"/>
      <c r="PSY8"/>
      <c r="PSZ8"/>
      <c r="PTA8"/>
      <c r="PTB8"/>
      <c r="PTC8"/>
      <c r="PTD8"/>
      <c r="PTE8"/>
      <c r="PTF8"/>
      <c r="PTG8"/>
      <c r="PTH8"/>
      <c r="PTI8"/>
      <c r="PTJ8"/>
      <c r="PTK8"/>
      <c r="PTL8"/>
      <c r="PTM8"/>
      <c r="PTN8"/>
      <c r="PTO8"/>
      <c r="PTP8"/>
      <c r="PTQ8"/>
      <c r="PTR8"/>
      <c r="PTS8"/>
      <c r="PTT8"/>
      <c r="PTU8"/>
      <c r="PTV8"/>
      <c r="PTW8"/>
      <c r="PTX8"/>
      <c r="PTY8"/>
      <c r="PTZ8"/>
      <c r="PUA8"/>
      <c r="PUB8"/>
      <c r="PUC8"/>
      <c r="PUD8"/>
      <c r="PUE8"/>
      <c r="PUF8"/>
      <c r="PUG8"/>
      <c r="PUH8"/>
      <c r="PUI8"/>
      <c r="PUJ8"/>
      <c r="PUK8"/>
      <c r="PUL8"/>
      <c r="PUM8"/>
      <c r="PUN8"/>
      <c r="PUO8"/>
      <c r="PUP8"/>
      <c r="PUQ8"/>
      <c r="PUR8"/>
      <c r="PUS8"/>
      <c r="PUT8"/>
      <c r="PUU8"/>
      <c r="PUV8"/>
      <c r="PUW8"/>
      <c r="PUX8"/>
      <c r="PUY8"/>
      <c r="PUZ8"/>
      <c r="PVA8"/>
      <c r="PVB8"/>
      <c r="PVC8"/>
      <c r="PVD8"/>
      <c r="PVE8"/>
      <c r="PVF8"/>
      <c r="PVG8"/>
      <c r="PVH8"/>
      <c r="PVI8"/>
      <c r="PVJ8"/>
      <c r="PVK8"/>
      <c r="PVL8"/>
      <c r="PVM8"/>
      <c r="PVN8"/>
      <c r="PVO8"/>
      <c r="PVP8"/>
      <c r="PVQ8"/>
      <c r="PVR8"/>
      <c r="PVS8"/>
      <c r="PVT8"/>
      <c r="PVU8"/>
      <c r="PVV8"/>
      <c r="PVW8"/>
      <c r="PVX8"/>
      <c r="PVY8"/>
      <c r="PVZ8"/>
      <c r="PWA8"/>
      <c r="PWB8"/>
      <c r="PWC8"/>
      <c r="PWD8"/>
      <c r="PWE8"/>
      <c r="PWF8"/>
      <c r="PWG8"/>
      <c r="PWH8"/>
      <c r="PWI8"/>
      <c r="PWJ8"/>
      <c r="PWK8"/>
      <c r="PWL8"/>
      <c r="PWM8"/>
      <c r="PWN8"/>
      <c r="PWO8"/>
      <c r="PWP8"/>
      <c r="PWQ8"/>
      <c r="PWR8"/>
      <c r="PWS8"/>
      <c r="PWT8"/>
      <c r="PWU8"/>
      <c r="PWV8"/>
      <c r="PWW8"/>
      <c r="PWX8"/>
      <c r="PWY8"/>
      <c r="PWZ8"/>
      <c r="PXA8"/>
      <c r="PXB8"/>
      <c r="PXC8"/>
      <c r="PXD8"/>
      <c r="PXE8"/>
      <c r="PXF8"/>
      <c r="PXG8"/>
      <c r="PXH8"/>
      <c r="PXI8"/>
      <c r="PXJ8"/>
      <c r="PXK8"/>
      <c r="PXL8"/>
      <c r="PXM8"/>
      <c r="PXN8"/>
      <c r="PXO8"/>
      <c r="PXP8"/>
      <c r="PXQ8"/>
      <c r="PXR8"/>
      <c r="PXS8"/>
      <c r="PXT8"/>
      <c r="PXU8"/>
      <c r="PXV8"/>
      <c r="PXW8"/>
      <c r="PXX8"/>
      <c r="PXY8"/>
      <c r="PXZ8"/>
      <c r="PYA8"/>
      <c r="PYB8"/>
      <c r="PYC8"/>
      <c r="PYD8"/>
      <c r="PYE8"/>
      <c r="PYF8"/>
      <c r="PYG8"/>
      <c r="PYH8"/>
      <c r="PYI8"/>
      <c r="PYJ8"/>
      <c r="PYK8"/>
      <c r="PYL8"/>
      <c r="PYM8"/>
      <c r="PYN8"/>
      <c r="PYO8"/>
      <c r="PYP8"/>
      <c r="PYQ8"/>
      <c r="PYR8"/>
      <c r="PYS8"/>
      <c r="PYT8"/>
      <c r="PYU8"/>
      <c r="PYV8"/>
      <c r="PYW8"/>
      <c r="PYX8"/>
      <c r="PYY8"/>
      <c r="PYZ8"/>
      <c r="PZA8"/>
      <c r="PZB8"/>
      <c r="PZC8"/>
      <c r="PZD8"/>
      <c r="PZE8"/>
      <c r="PZF8"/>
      <c r="PZG8"/>
      <c r="PZH8"/>
      <c r="PZI8"/>
      <c r="PZJ8"/>
      <c r="PZK8"/>
      <c r="PZL8"/>
      <c r="PZM8"/>
      <c r="PZN8"/>
      <c r="PZO8"/>
      <c r="PZP8"/>
      <c r="PZQ8"/>
      <c r="PZR8"/>
      <c r="PZS8"/>
      <c r="PZT8"/>
      <c r="PZU8"/>
      <c r="PZV8"/>
      <c r="PZW8"/>
      <c r="PZX8"/>
      <c r="PZY8"/>
      <c r="PZZ8"/>
      <c r="QAA8"/>
      <c r="QAB8"/>
      <c r="QAC8"/>
      <c r="QAD8"/>
      <c r="QAE8"/>
      <c r="QAF8"/>
      <c r="QAG8"/>
      <c r="QAH8"/>
      <c r="QAI8"/>
      <c r="QAJ8"/>
      <c r="QAK8"/>
      <c r="QAL8"/>
      <c r="QAM8"/>
      <c r="QAN8"/>
      <c r="QAO8"/>
      <c r="QAP8"/>
      <c r="QAQ8"/>
      <c r="QAR8"/>
      <c r="QAS8"/>
      <c r="QAT8"/>
      <c r="QAU8"/>
      <c r="QAV8"/>
      <c r="QAW8"/>
      <c r="QAX8"/>
      <c r="QAY8"/>
      <c r="QAZ8"/>
      <c r="QBA8"/>
      <c r="QBB8"/>
      <c r="QBC8"/>
      <c r="QBD8"/>
      <c r="QBE8"/>
      <c r="QBF8"/>
      <c r="QBG8"/>
      <c r="QBH8"/>
      <c r="QBI8"/>
      <c r="QBJ8"/>
      <c r="QBK8"/>
      <c r="QBL8"/>
      <c r="QBM8"/>
      <c r="QBN8"/>
      <c r="QBO8"/>
      <c r="QBP8"/>
      <c r="QBQ8"/>
      <c r="QBR8"/>
      <c r="QBS8"/>
      <c r="QBT8"/>
      <c r="QBU8"/>
      <c r="QBV8"/>
      <c r="QBW8"/>
      <c r="QBX8"/>
      <c r="QBY8"/>
      <c r="QBZ8"/>
      <c r="QCA8"/>
      <c r="QCB8"/>
      <c r="QCC8"/>
      <c r="QCD8"/>
      <c r="QCE8"/>
      <c r="QCF8"/>
      <c r="QCG8"/>
      <c r="QCH8"/>
      <c r="QCI8"/>
      <c r="QCJ8"/>
      <c r="QCK8"/>
      <c r="QCL8"/>
      <c r="QCM8"/>
      <c r="QCN8"/>
      <c r="QCO8"/>
      <c r="QCP8"/>
      <c r="QCQ8"/>
      <c r="QCR8"/>
      <c r="QCS8"/>
      <c r="QCT8"/>
      <c r="QCU8"/>
      <c r="QCV8"/>
      <c r="QCW8"/>
      <c r="QCX8"/>
      <c r="QCY8"/>
      <c r="QCZ8"/>
      <c r="QDA8"/>
      <c r="QDB8"/>
      <c r="QDC8"/>
      <c r="QDD8"/>
      <c r="QDE8"/>
      <c r="QDF8"/>
      <c r="QDG8"/>
      <c r="QDH8"/>
      <c r="QDI8"/>
      <c r="QDJ8"/>
      <c r="QDK8"/>
      <c r="QDL8"/>
      <c r="QDM8"/>
      <c r="QDN8"/>
      <c r="QDO8"/>
      <c r="QDP8"/>
      <c r="QDQ8"/>
      <c r="QDR8"/>
      <c r="QDS8"/>
      <c r="QDT8"/>
      <c r="QDU8"/>
      <c r="QDV8"/>
      <c r="QDW8"/>
      <c r="QDX8"/>
      <c r="QDY8"/>
      <c r="QDZ8"/>
      <c r="QEA8"/>
      <c r="QEB8"/>
      <c r="QEC8"/>
      <c r="QED8"/>
      <c r="QEE8"/>
      <c r="QEF8"/>
      <c r="QEG8"/>
      <c r="QEH8"/>
      <c r="QEI8"/>
      <c r="QEJ8"/>
      <c r="QEK8"/>
      <c r="QEL8"/>
      <c r="QEM8"/>
      <c r="QEN8"/>
      <c r="QEO8"/>
      <c r="QEP8"/>
      <c r="QEQ8"/>
      <c r="QER8"/>
      <c r="QES8"/>
      <c r="QET8"/>
      <c r="QEU8"/>
      <c r="QEV8"/>
      <c r="QEW8"/>
      <c r="QEX8"/>
      <c r="QEY8"/>
      <c r="QEZ8"/>
      <c r="QFA8"/>
      <c r="QFB8"/>
      <c r="QFC8"/>
      <c r="QFD8"/>
      <c r="QFE8"/>
      <c r="QFF8"/>
      <c r="QFG8"/>
      <c r="QFH8"/>
      <c r="QFI8"/>
      <c r="QFJ8"/>
      <c r="QFK8"/>
      <c r="QFL8"/>
      <c r="QFM8"/>
      <c r="QFN8"/>
      <c r="QFO8"/>
      <c r="QFP8"/>
      <c r="QFQ8"/>
      <c r="QFR8"/>
      <c r="QFS8"/>
      <c r="QFT8"/>
      <c r="QFU8"/>
      <c r="QFV8"/>
      <c r="QFW8"/>
      <c r="QFX8"/>
      <c r="QFY8"/>
      <c r="QFZ8"/>
      <c r="QGA8"/>
      <c r="QGB8"/>
      <c r="QGC8"/>
      <c r="QGD8"/>
      <c r="QGE8"/>
      <c r="QGF8"/>
      <c r="QGG8"/>
      <c r="QGH8"/>
      <c r="QGI8"/>
      <c r="QGJ8"/>
      <c r="QGK8"/>
      <c r="QGL8"/>
      <c r="QGM8"/>
      <c r="QGN8"/>
      <c r="QGO8"/>
      <c r="QGP8"/>
      <c r="QGQ8"/>
      <c r="QGR8"/>
      <c r="QGS8"/>
      <c r="QGT8"/>
      <c r="QGU8"/>
      <c r="QGV8"/>
      <c r="QGW8"/>
      <c r="QGX8"/>
      <c r="QGY8"/>
      <c r="QGZ8"/>
      <c r="QHA8"/>
      <c r="QHB8"/>
      <c r="QHC8"/>
      <c r="QHD8"/>
      <c r="QHE8"/>
      <c r="QHF8"/>
      <c r="QHG8"/>
      <c r="QHH8"/>
      <c r="QHI8"/>
      <c r="QHJ8"/>
      <c r="QHK8"/>
      <c r="QHL8"/>
      <c r="QHM8"/>
      <c r="QHN8"/>
      <c r="QHO8"/>
      <c r="QHP8"/>
      <c r="QHQ8"/>
      <c r="QHR8"/>
      <c r="QHS8"/>
      <c r="QHT8"/>
      <c r="QHU8"/>
      <c r="QHV8"/>
      <c r="QHW8"/>
      <c r="QHX8"/>
      <c r="QHY8"/>
      <c r="QHZ8"/>
      <c r="QIA8"/>
      <c r="QIB8"/>
      <c r="QIC8"/>
      <c r="QID8"/>
      <c r="QIE8"/>
      <c r="QIF8"/>
      <c r="QIG8"/>
      <c r="QIH8"/>
      <c r="QII8"/>
      <c r="QIJ8"/>
      <c r="QIK8"/>
      <c r="QIL8"/>
      <c r="QIM8"/>
      <c r="QIN8"/>
      <c r="QIO8"/>
      <c r="QIP8"/>
      <c r="QIQ8"/>
      <c r="QIR8"/>
      <c r="QIS8"/>
      <c r="QIT8"/>
      <c r="QIU8"/>
      <c r="QIV8"/>
      <c r="QIW8"/>
      <c r="QIX8"/>
      <c r="QIY8"/>
      <c r="QIZ8"/>
      <c r="QJA8"/>
      <c r="QJB8"/>
      <c r="QJC8"/>
      <c r="QJD8"/>
      <c r="QJE8"/>
      <c r="QJF8"/>
      <c r="QJG8"/>
      <c r="QJH8"/>
      <c r="QJI8"/>
      <c r="QJJ8"/>
      <c r="QJK8"/>
      <c r="QJL8"/>
      <c r="QJM8"/>
      <c r="QJN8"/>
      <c r="QJO8"/>
      <c r="QJP8"/>
      <c r="QJQ8"/>
      <c r="QJR8"/>
      <c r="QJS8"/>
      <c r="QJT8"/>
      <c r="QJU8"/>
      <c r="QJV8"/>
      <c r="QJW8"/>
      <c r="QJX8"/>
      <c r="QJY8"/>
      <c r="QJZ8"/>
      <c r="QKA8"/>
      <c r="QKB8"/>
      <c r="QKC8"/>
      <c r="QKD8"/>
      <c r="QKE8"/>
      <c r="QKF8"/>
      <c r="QKG8"/>
      <c r="QKH8"/>
      <c r="QKI8"/>
      <c r="QKJ8"/>
      <c r="QKK8"/>
      <c r="QKL8"/>
      <c r="QKM8"/>
      <c r="QKN8"/>
      <c r="QKO8"/>
      <c r="QKP8"/>
      <c r="QKQ8"/>
      <c r="QKR8"/>
      <c r="QKS8"/>
      <c r="QKT8"/>
      <c r="QKU8"/>
      <c r="QKV8"/>
      <c r="QKW8"/>
      <c r="QKX8"/>
      <c r="QKY8"/>
      <c r="QKZ8"/>
      <c r="QLA8"/>
      <c r="QLB8"/>
      <c r="QLC8"/>
      <c r="QLD8"/>
      <c r="QLE8"/>
      <c r="QLF8"/>
      <c r="QLG8"/>
      <c r="QLH8"/>
      <c r="QLI8"/>
      <c r="QLJ8"/>
      <c r="QLK8"/>
      <c r="QLL8"/>
      <c r="QLM8"/>
      <c r="QLN8"/>
      <c r="QLO8"/>
      <c r="QLP8"/>
      <c r="QLQ8"/>
      <c r="QLR8"/>
      <c r="QLS8"/>
      <c r="QLT8"/>
      <c r="QLU8"/>
      <c r="QLV8"/>
      <c r="QLW8"/>
      <c r="QLX8"/>
      <c r="QLY8"/>
      <c r="QLZ8"/>
      <c r="QMA8"/>
      <c r="QMB8"/>
      <c r="QMC8"/>
      <c r="QMD8"/>
      <c r="QME8"/>
      <c r="QMF8"/>
      <c r="QMG8"/>
      <c r="QMH8"/>
      <c r="QMI8"/>
      <c r="QMJ8"/>
      <c r="QMK8"/>
      <c r="QML8"/>
      <c r="QMM8"/>
      <c r="QMN8"/>
      <c r="QMO8"/>
      <c r="QMP8"/>
      <c r="QMQ8"/>
      <c r="QMR8"/>
      <c r="QMS8"/>
      <c r="QMT8"/>
      <c r="QMU8"/>
      <c r="QMV8"/>
      <c r="QMW8"/>
      <c r="QMX8"/>
      <c r="QMY8"/>
      <c r="QMZ8"/>
      <c r="QNA8"/>
      <c r="QNB8"/>
      <c r="QNC8"/>
      <c r="QND8"/>
      <c r="QNE8"/>
      <c r="QNF8"/>
      <c r="QNG8"/>
      <c r="QNH8"/>
      <c r="QNI8"/>
      <c r="QNJ8"/>
      <c r="QNK8"/>
      <c r="QNL8"/>
      <c r="QNM8"/>
      <c r="QNN8"/>
      <c r="QNO8"/>
      <c r="QNP8"/>
      <c r="QNQ8"/>
      <c r="QNR8"/>
      <c r="QNS8"/>
      <c r="QNT8"/>
      <c r="QNU8"/>
      <c r="QNV8"/>
      <c r="QNW8"/>
      <c r="QNX8"/>
      <c r="QNY8"/>
      <c r="QNZ8"/>
      <c r="QOA8"/>
      <c r="QOB8"/>
      <c r="QOC8"/>
      <c r="QOD8"/>
      <c r="QOE8"/>
      <c r="QOF8"/>
      <c r="QOG8"/>
      <c r="QOH8"/>
      <c r="QOI8"/>
      <c r="QOJ8"/>
      <c r="QOK8"/>
      <c r="QOL8"/>
      <c r="QOM8"/>
      <c r="QON8"/>
      <c r="QOO8"/>
      <c r="QOP8"/>
      <c r="QOQ8"/>
      <c r="QOR8"/>
      <c r="QOS8"/>
      <c r="QOT8"/>
      <c r="QOU8"/>
      <c r="QOV8"/>
      <c r="QOW8"/>
      <c r="QOX8"/>
      <c r="QOY8"/>
      <c r="QOZ8"/>
      <c r="QPA8"/>
      <c r="QPB8"/>
      <c r="QPC8"/>
      <c r="QPD8"/>
      <c r="QPE8"/>
      <c r="QPF8"/>
      <c r="QPG8"/>
      <c r="QPH8"/>
      <c r="QPI8"/>
      <c r="QPJ8"/>
      <c r="QPK8"/>
      <c r="QPL8"/>
      <c r="QPM8"/>
      <c r="QPN8"/>
      <c r="QPO8"/>
      <c r="QPP8"/>
      <c r="QPQ8"/>
      <c r="QPR8"/>
      <c r="QPS8"/>
      <c r="QPT8"/>
      <c r="QPU8"/>
      <c r="QPV8"/>
      <c r="QPW8"/>
      <c r="QPX8"/>
      <c r="QPY8"/>
      <c r="QPZ8"/>
      <c r="QQA8"/>
      <c r="QQB8"/>
      <c r="QQC8"/>
      <c r="QQD8"/>
      <c r="QQE8"/>
      <c r="QQF8"/>
      <c r="QQG8"/>
      <c r="QQH8"/>
      <c r="QQI8"/>
      <c r="QQJ8"/>
      <c r="QQK8"/>
      <c r="QQL8"/>
      <c r="QQM8"/>
      <c r="QQN8"/>
      <c r="QQO8"/>
      <c r="QQP8"/>
      <c r="QQQ8"/>
      <c r="QQR8"/>
      <c r="QQS8"/>
      <c r="QQT8"/>
      <c r="QQU8"/>
      <c r="QQV8"/>
      <c r="QQW8"/>
      <c r="QQX8"/>
      <c r="QQY8"/>
      <c r="QQZ8"/>
      <c r="QRA8"/>
      <c r="QRB8"/>
      <c r="QRC8"/>
      <c r="QRD8"/>
      <c r="QRE8"/>
      <c r="QRF8"/>
      <c r="QRG8"/>
      <c r="QRH8"/>
      <c r="QRI8"/>
      <c r="QRJ8"/>
      <c r="QRK8"/>
      <c r="QRL8"/>
      <c r="QRM8"/>
      <c r="QRN8"/>
      <c r="QRO8"/>
      <c r="QRP8"/>
      <c r="QRQ8"/>
      <c r="QRR8"/>
      <c r="QRS8"/>
      <c r="QRT8"/>
      <c r="QRU8"/>
      <c r="QRV8"/>
      <c r="QRW8"/>
      <c r="QRX8"/>
      <c r="QRY8"/>
      <c r="QRZ8"/>
      <c r="QSA8"/>
      <c r="QSB8"/>
      <c r="QSC8"/>
      <c r="QSD8"/>
      <c r="QSE8"/>
      <c r="QSF8"/>
      <c r="QSG8"/>
      <c r="QSH8"/>
      <c r="QSI8"/>
      <c r="QSJ8"/>
      <c r="QSK8"/>
      <c r="QSL8"/>
      <c r="QSM8"/>
      <c r="QSN8"/>
      <c r="QSO8"/>
      <c r="QSP8"/>
      <c r="QSQ8"/>
      <c r="QSR8"/>
      <c r="QSS8"/>
      <c r="QST8"/>
      <c r="QSU8"/>
      <c r="QSV8"/>
      <c r="QSW8"/>
      <c r="QSX8"/>
      <c r="QSY8"/>
      <c r="QSZ8"/>
      <c r="QTA8"/>
      <c r="QTB8"/>
      <c r="QTC8"/>
      <c r="QTD8"/>
      <c r="QTE8"/>
      <c r="QTF8"/>
      <c r="QTG8"/>
      <c r="QTH8"/>
      <c r="QTI8"/>
      <c r="QTJ8"/>
      <c r="QTK8"/>
      <c r="QTL8"/>
      <c r="QTM8"/>
      <c r="QTN8"/>
      <c r="QTO8"/>
      <c r="QTP8"/>
      <c r="QTQ8"/>
      <c r="QTR8"/>
      <c r="QTS8"/>
      <c r="QTT8"/>
      <c r="QTU8"/>
      <c r="QTV8"/>
      <c r="QTW8"/>
      <c r="QTX8"/>
      <c r="QTY8"/>
      <c r="QTZ8"/>
      <c r="QUA8"/>
      <c r="QUB8"/>
      <c r="QUC8"/>
      <c r="QUD8"/>
      <c r="QUE8"/>
      <c r="QUF8"/>
      <c r="QUG8"/>
      <c r="QUH8"/>
      <c r="QUI8"/>
      <c r="QUJ8"/>
      <c r="QUK8"/>
      <c r="QUL8"/>
      <c r="QUM8"/>
      <c r="QUN8"/>
      <c r="QUO8"/>
      <c r="QUP8"/>
      <c r="QUQ8"/>
      <c r="QUR8"/>
      <c r="QUS8"/>
      <c r="QUT8"/>
      <c r="QUU8"/>
      <c r="QUV8"/>
      <c r="QUW8"/>
      <c r="QUX8"/>
      <c r="QUY8"/>
      <c r="QUZ8"/>
      <c r="QVA8"/>
      <c r="QVB8"/>
      <c r="QVC8"/>
      <c r="QVD8"/>
      <c r="QVE8"/>
      <c r="QVF8"/>
      <c r="QVG8"/>
      <c r="QVH8"/>
      <c r="QVI8"/>
      <c r="QVJ8"/>
      <c r="QVK8"/>
      <c r="QVL8"/>
      <c r="QVM8"/>
      <c r="QVN8"/>
      <c r="QVO8"/>
      <c r="QVP8"/>
      <c r="QVQ8"/>
      <c r="QVR8"/>
      <c r="QVS8"/>
      <c r="QVT8"/>
      <c r="QVU8"/>
      <c r="QVV8"/>
      <c r="QVW8"/>
      <c r="QVX8"/>
      <c r="QVY8"/>
      <c r="QVZ8"/>
      <c r="QWA8"/>
      <c r="QWB8"/>
      <c r="QWC8"/>
      <c r="QWD8"/>
      <c r="QWE8"/>
      <c r="QWF8"/>
      <c r="QWG8"/>
      <c r="QWH8"/>
      <c r="QWI8"/>
      <c r="QWJ8"/>
      <c r="QWK8"/>
      <c r="QWL8"/>
      <c r="QWM8"/>
      <c r="QWN8"/>
      <c r="QWO8"/>
      <c r="QWP8"/>
      <c r="QWQ8"/>
      <c r="QWR8"/>
      <c r="QWS8"/>
      <c r="QWT8"/>
      <c r="QWU8"/>
      <c r="QWV8"/>
      <c r="QWW8"/>
      <c r="QWX8"/>
      <c r="QWY8"/>
      <c r="QWZ8"/>
      <c r="QXA8"/>
      <c r="QXB8"/>
      <c r="QXC8"/>
      <c r="QXD8"/>
      <c r="QXE8"/>
      <c r="QXF8"/>
      <c r="QXG8"/>
      <c r="QXH8"/>
      <c r="QXI8"/>
      <c r="QXJ8"/>
      <c r="QXK8"/>
      <c r="QXL8"/>
      <c r="QXM8"/>
      <c r="QXN8"/>
      <c r="QXO8"/>
      <c r="QXP8"/>
      <c r="QXQ8"/>
      <c r="QXR8"/>
      <c r="QXS8"/>
      <c r="QXT8"/>
      <c r="QXU8"/>
      <c r="QXV8"/>
      <c r="QXW8"/>
      <c r="QXX8"/>
      <c r="QXY8"/>
      <c r="QXZ8"/>
      <c r="QYA8"/>
      <c r="QYB8"/>
      <c r="QYC8"/>
      <c r="QYD8"/>
      <c r="QYE8"/>
      <c r="QYF8"/>
      <c r="QYG8"/>
      <c r="QYH8"/>
      <c r="QYI8"/>
      <c r="QYJ8"/>
      <c r="QYK8"/>
      <c r="QYL8"/>
      <c r="QYM8"/>
      <c r="QYN8"/>
      <c r="QYO8"/>
      <c r="QYP8"/>
      <c r="QYQ8"/>
      <c r="QYR8"/>
      <c r="QYS8"/>
      <c r="QYT8"/>
      <c r="QYU8"/>
      <c r="QYV8"/>
      <c r="QYW8"/>
      <c r="QYX8"/>
      <c r="QYY8"/>
      <c r="QYZ8"/>
      <c r="QZA8"/>
      <c r="QZB8"/>
      <c r="QZC8"/>
      <c r="QZD8"/>
      <c r="QZE8"/>
      <c r="QZF8"/>
      <c r="QZG8"/>
      <c r="QZH8"/>
      <c r="QZI8"/>
      <c r="QZJ8"/>
      <c r="QZK8"/>
      <c r="QZL8"/>
      <c r="QZM8"/>
      <c r="QZN8"/>
      <c r="QZO8"/>
      <c r="QZP8"/>
      <c r="QZQ8"/>
      <c r="QZR8"/>
      <c r="QZS8"/>
      <c r="QZT8"/>
      <c r="QZU8"/>
      <c r="QZV8"/>
      <c r="QZW8"/>
      <c r="QZX8"/>
      <c r="QZY8"/>
      <c r="QZZ8"/>
      <c r="RAA8"/>
      <c r="RAB8"/>
      <c r="RAC8"/>
      <c r="RAD8"/>
      <c r="RAE8"/>
      <c r="RAF8"/>
      <c r="RAG8"/>
      <c r="RAH8"/>
      <c r="RAI8"/>
      <c r="RAJ8"/>
      <c r="RAK8"/>
      <c r="RAL8"/>
      <c r="RAM8"/>
      <c r="RAN8"/>
      <c r="RAO8"/>
      <c r="RAP8"/>
      <c r="RAQ8"/>
      <c r="RAR8"/>
      <c r="RAS8"/>
      <c r="RAT8"/>
      <c r="RAU8"/>
      <c r="RAV8"/>
      <c r="RAW8"/>
      <c r="RAX8"/>
      <c r="RAY8"/>
      <c r="RAZ8"/>
      <c r="RBA8"/>
      <c r="RBB8"/>
      <c r="RBC8"/>
      <c r="RBD8"/>
      <c r="RBE8"/>
      <c r="RBF8"/>
      <c r="RBG8"/>
      <c r="RBH8"/>
      <c r="RBI8"/>
      <c r="RBJ8"/>
      <c r="RBK8"/>
      <c r="RBL8"/>
      <c r="RBM8"/>
      <c r="RBN8"/>
      <c r="RBO8"/>
      <c r="RBP8"/>
      <c r="RBQ8"/>
      <c r="RBR8"/>
      <c r="RBS8"/>
      <c r="RBT8"/>
      <c r="RBU8"/>
      <c r="RBV8"/>
      <c r="RBW8"/>
      <c r="RBX8"/>
      <c r="RBY8"/>
      <c r="RBZ8"/>
      <c r="RCA8"/>
      <c r="RCB8"/>
      <c r="RCC8"/>
      <c r="RCD8"/>
      <c r="RCE8"/>
      <c r="RCF8"/>
      <c r="RCG8"/>
      <c r="RCH8"/>
      <c r="RCI8"/>
      <c r="RCJ8"/>
      <c r="RCK8"/>
      <c r="RCL8"/>
      <c r="RCM8"/>
      <c r="RCN8"/>
      <c r="RCO8"/>
      <c r="RCP8"/>
      <c r="RCQ8"/>
      <c r="RCR8"/>
      <c r="RCS8"/>
      <c r="RCT8"/>
      <c r="RCU8"/>
      <c r="RCV8"/>
      <c r="RCW8"/>
      <c r="RCX8"/>
      <c r="RCY8"/>
      <c r="RCZ8"/>
      <c r="RDA8"/>
      <c r="RDB8"/>
      <c r="RDC8"/>
      <c r="RDD8"/>
      <c r="RDE8"/>
      <c r="RDF8"/>
      <c r="RDG8"/>
      <c r="RDH8"/>
      <c r="RDI8"/>
      <c r="RDJ8"/>
      <c r="RDK8"/>
      <c r="RDL8"/>
      <c r="RDM8"/>
      <c r="RDN8"/>
      <c r="RDO8"/>
      <c r="RDP8"/>
      <c r="RDQ8"/>
      <c r="RDR8"/>
      <c r="RDS8"/>
      <c r="RDT8"/>
      <c r="RDU8"/>
      <c r="RDV8"/>
      <c r="RDW8"/>
      <c r="RDX8"/>
      <c r="RDY8"/>
      <c r="RDZ8"/>
      <c r="REA8"/>
      <c r="REB8"/>
      <c r="REC8"/>
      <c r="RED8"/>
      <c r="REE8"/>
      <c r="REF8"/>
      <c r="REG8"/>
      <c r="REH8"/>
      <c r="REI8"/>
      <c r="REJ8"/>
      <c r="REK8"/>
      <c r="REL8"/>
      <c r="REM8"/>
      <c r="REN8"/>
      <c r="REO8"/>
      <c r="REP8"/>
      <c r="REQ8"/>
      <c r="RER8"/>
      <c r="RES8"/>
      <c r="RET8"/>
      <c r="REU8"/>
      <c r="REV8"/>
      <c r="REW8"/>
      <c r="REX8"/>
      <c r="REY8"/>
      <c r="REZ8"/>
      <c r="RFA8"/>
      <c r="RFB8"/>
      <c r="RFC8"/>
      <c r="RFD8"/>
      <c r="RFE8"/>
      <c r="RFF8"/>
      <c r="RFG8"/>
      <c r="RFH8"/>
      <c r="RFI8"/>
      <c r="RFJ8"/>
      <c r="RFK8"/>
      <c r="RFL8"/>
      <c r="RFM8"/>
      <c r="RFN8"/>
      <c r="RFO8"/>
      <c r="RFP8"/>
      <c r="RFQ8"/>
      <c r="RFR8"/>
      <c r="RFS8"/>
      <c r="RFT8"/>
      <c r="RFU8"/>
      <c r="RFV8"/>
      <c r="RFW8"/>
      <c r="RFX8"/>
      <c r="RFY8"/>
      <c r="RFZ8"/>
      <c r="RGA8"/>
      <c r="RGB8"/>
      <c r="RGC8"/>
      <c r="RGD8"/>
      <c r="RGE8"/>
      <c r="RGF8"/>
      <c r="RGG8"/>
      <c r="RGH8"/>
      <c r="RGI8"/>
      <c r="RGJ8"/>
      <c r="RGK8"/>
      <c r="RGL8"/>
      <c r="RGM8"/>
      <c r="RGN8"/>
      <c r="RGO8"/>
      <c r="RGP8"/>
      <c r="RGQ8"/>
      <c r="RGR8"/>
      <c r="RGS8"/>
      <c r="RGT8"/>
      <c r="RGU8"/>
      <c r="RGV8"/>
      <c r="RGW8"/>
      <c r="RGX8"/>
      <c r="RGY8"/>
      <c r="RGZ8"/>
      <c r="RHA8"/>
      <c r="RHB8"/>
      <c r="RHC8"/>
      <c r="RHD8"/>
      <c r="RHE8"/>
      <c r="RHF8"/>
      <c r="RHG8"/>
      <c r="RHH8"/>
      <c r="RHI8"/>
      <c r="RHJ8"/>
      <c r="RHK8"/>
      <c r="RHL8"/>
      <c r="RHM8"/>
      <c r="RHN8"/>
      <c r="RHO8"/>
      <c r="RHP8"/>
      <c r="RHQ8"/>
      <c r="RHR8"/>
      <c r="RHS8"/>
      <c r="RHT8"/>
      <c r="RHU8"/>
      <c r="RHV8"/>
      <c r="RHW8"/>
      <c r="RHX8"/>
      <c r="RHY8"/>
      <c r="RHZ8"/>
      <c r="RIA8"/>
      <c r="RIB8"/>
      <c r="RIC8"/>
      <c r="RID8"/>
      <c r="RIE8"/>
      <c r="RIF8"/>
      <c r="RIG8"/>
      <c r="RIH8"/>
      <c r="RII8"/>
      <c r="RIJ8"/>
      <c r="RIK8"/>
      <c r="RIL8"/>
      <c r="RIM8"/>
      <c r="RIN8"/>
      <c r="RIO8"/>
      <c r="RIP8"/>
      <c r="RIQ8"/>
      <c r="RIR8"/>
      <c r="RIS8"/>
      <c r="RIT8"/>
      <c r="RIU8"/>
      <c r="RIV8"/>
      <c r="RIW8"/>
      <c r="RIX8"/>
      <c r="RIY8"/>
      <c r="RIZ8"/>
      <c r="RJA8"/>
      <c r="RJB8"/>
      <c r="RJC8"/>
      <c r="RJD8"/>
      <c r="RJE8"/>
      <c r="RJF8"/>
      <c r="RJG8"/>
      <c r="RJH8"/>
      <c r="RJI8"/>
      <c r="RJJ8"/>
      <c r="RJK8"/>
      <c r="RJL8"/>
      <c r="RJM8"/>
      <c r="RJN8"/>
      <c r="RJO8"/>
      <c r="RJP8"/>
      <c r="RJQ8"/>
      <c r="RJR8"/>
      <c r="RJS8"/>
      <c r="RJT8"/>
      <c r="RJU8"/>
      <c r="RJV8"/>
      <c r="RJW8"/>
      <c r="RJX8"/>
      <c r="RJY8"/>
      <c r="RJZ8"/>
      <c r="RKA8"/>
      <c r="RKB8"/>
      <c r="RKC8"/>
      <c r="RKD8"/>
      <c r="RKE8"/>
      <c r="RKF8"/>
      <c r="RKG8"/>
      <c r="RKH8"/>
      <c r="RKI8"/>
      <c r="RKJ8"/>
      <c r="RKK8"/>
      <c r="RKL8"/>
      <c r="RKM8"/>
      <c r="RKN8"/>
      <c r="RKO8"/>
      <c r="RKP8"/>
      <c r="RKQ8"/>
      <c r="RKR8"/>
      <c r="RKS8"/>
      <c r="RKT8"/>
      <c r="RKU8"/>
      <c r="RKV8"/>
      <c r="RKW8"/>
      <c r="RKX8"/>
      <c r="RKY8"/>
      <c r="RKZ8"/>
      <c r="RLA8"/>
      <c r="RLB8"/>
      <c r="RLC8"/>
      <c r="RLD8"/>
      <c r="RLE8"/>
      <c r="RLF8"/>
      <c r="RLG8"/>
      <c r="RLH8"/>
      <c r="RLI8"/>
      <c r="RLJ8"/>
      <c r="RLK8"/>
      <c r="RLL8"/>
      <c r="RLM8"/>
      <c r="RLN8"/>
      <c r="RLO8"/>
      <c r="RLP8"/>
      <c r="RLQ8"/>
      <c r="RLR8"/>
      <c r="RLS8"/>
      <c r="RLT8"/>
      <c r="RLU8"/>
      <c r="RLV8"/>
      <c r="RLW8"/>
      <c r="RLX8"/>
      <c r="RLY8"/>
      <c r="RLZ8"/>
      <c r="RMA8"/>
      <c r="RMB8"/>
      <c r="RMC8"/>
      <c r="RMD8"/>
      <c r="RME8"/>
      <c r="RMF8"/>
      <c r="RMG8"/>
      <c r="RMH8"/>
      <c r="RMI8"/>
      <c r="RMJ8"/>
      <c r="RMK8"/>
      <c r="RML8"/>
      <c r="RMM8"/>
      <c r="RMN8"/>
      <c r="RMO8"/>
      <c r="RMP8"/>
      <c r="RMQ8"/>
      <c r="RMR8"/>
      <c r="RMS8"/>
      <c r="RMT8"/>
      <c r="RMU8"/>
      <c r="RMV8"/>
      <c r="RMW8"/>
      <c r="RMX8"/>
      <c r="RMY8"/>
      <c r="RMZ8"/>
      <c r="RNA8"/>
      <c r="RNB8"/>
      <c r="RNC8"/>
      <c r="RND8"/>
      <c r="RNE8"/>
      <c r="RNF8"/>
      <c r="RNG8"/>
      <c r="RNH8"/>
      <c r="RNI8"/>
      <c r="RNJ8"/>
      <c r="RNK8"/>
      <c r="RNL8"/>
      <c r="RNM8"/>
      <c r="RNN8"/>
      <c r="RNO8"/>
      <c r="RNP8"/>
      <c r="RNQ8"/>
      <c r="RNR8"/>
      <c r="RNS8"/>
      <c r="RNT8"/>
      <c r="RNU8"/>
      <c r="RNV8"/>
      <c r="RNW8"/>
      <c r="RNX8"/>
      <c r="RNY8"/>
      <c r="RNZ8"/>
      <c r="ROA8"/>
      <c r="ROB8"/>
      <c r="ROC8"/>
      <c r="ROD8"/>
      <c r="ROE8"/>
      <c r="ROF8"/>
      <c r="ROG8"/>
      <c r="ROH8"/>
      <c r="ROI8"/>
      <c r="ROJ8"/>
      <c r="ROK8"/>
      <c r="ROL8"/>
      <c r="ROM8"/>
      <c r="RON8"/>
      <c r="ROO8"/>
      <c r="ROP8"/>
      <c r="ROQ8"/>
      <c r="ROR8"/>
      <c r="ROS8"/>
      <c r="ROT8"/>
      <c r="ROU8"/>
      <c r="ROV8"/>
      <c r="ROW8"/>
      <c r="ROX8"/>
      <c r="ROY8"/>
      <c r="ROZ8"/>
      <c r="RPA8"/>
      <c r="RPB8"/>
      <c r="RPC8"/>
      <c r="RPD8"/>
      <c r="RPE8"/>
      <c r="RPF8"/>
      <c r="RPG8"/>
      <c r="RPH8"/>
      <c r="RPI8"/>
      <c r="RPJ8"/>
      <c r="RPK8"/>
      <c r="RPL8"/>
      <c r="RPM8"/>
      <c r="RPN8"/>
      <c r="RPO8"/>
      <c r="RPP8"/>
      <c r="RPQ8"/>
      <c r="RPR8"/>
      <c r="RPS8"/>
      <c r="RPT8"/>
      <c r="RPU8"/>
      <c r="RPV8"/>
      <c r="RPW8"/>
      <c r="RPX8"/>
      <c r="RPY8"/>
      <c r="RPZ8"/>
      <c r="RQA8"/>
      <c r="RQB8"/>
      <c r="RQC8"/>
      <c r="RQD8"/>
      <c r="RQE8"/>
      <c r="RQF8"/>
      <c r="RQG8"/>
      <c r="RQH8"/>
      <c r="RQI8"/>
      <c r="RQJ8"/>
      <c r="RQK8"/>
      <c r="RQL8"/>
      <c r="RQM8"/>
      <c r="RQN8"/>
      <c r="RQO8"/>
      <c r="RQP8"/>
      <c r="RQQ8"/>
      <c r="RQR8"/>
      <c r="RQS8"/>
      <c r="RQT8"/>
      <c r="RQU8"/>
      <c r="RQV8"/>
      <c r="RQW8"/>
      <c r="RQX8"/>
      <c r="RQY8"/>
      <c r="RQZ8"/>
      <c r="RRA8"/>
      <c r="RRB8"/>
      <c r="RRC8"/>
      <c r="RRD8"/>
      <c r="RRE8"/>
      <c r="RRF8"/>
      <c r="RRG8"/>
      <c r="RRH8"/>
      <c r="RRI8"/>
      <c r="RRJ8"/>
      <c r="RRK8"/>
      <c r="RRL8"/>
      <c r="RRM8"/>
      <c r="RRN8"/>
      <c r="RRO8"/>
      <c r="RRP8"/>
      <c r="RRQ8"/>
      <c r="RRR8"/>
      <c r="RRS8"/>
      <c r="RRT8"/>
      <c r="RRU8"/>
      <c r="RRV8"/>
      <c r="RRW8"/>
      <c r="RRX8"/>
      <c r="RRY8"/>
      <c r="RRZ8"/>
      <c r="RSA8"/>
      <c r="RSB8"/>
      <c r="RSC8"/>
      <c r="RSD8"/>
      <c r="RSE8"/>
      <c r="RSF8"/>
      <c r="RSG8"/>
      <c r="RSH8"/>
      <c r="RSI8"/>
      <c r="RSJ8"/>
      <c r="RSK8"/>
      <c r="RSL8"/>
      <c r="RSM8"/>
      <c r="RSN8"/>
      <c r="RSO8"/>
      <c r="RSP8"/>
      <c r="RSQ8"/>
      <c r="RSR8"/>
      <c r="RSS8"/>
      <c r="RST8"/>
      <c r="RSU8"/>
      <c r="RSV8"/>
      <c r="RSW8"/>
      <c r="RSX8"/>
      <c r="RSY8"/>
      <c r="RSZ8"/>
      <c r="RTA8"/>
      <c r="RTB8"/>
      <c r="RTC8"/>
      <c r="RTD8"/>
      <c r="RTE8"/>
      <c r="RTF8"/>
      <c r="RTG8"/>
      <c r="RTH8"/>
      <c r="RTI8"/>
      <c r="RTJ8"/>
      <c r="RTK8"/>
      <c r="RTL8"/>
      <c r="RTM8"/>
      <c r="RTN8"/>
      <c r="RTO8"/>
      <c r="RTP8"/>
      <c r="RTQ8"/>
      <c r="RTR8"/>
      <c r="RTS8"/>
      <c r="RTT8"/>
      <c r="RTU8"/>
      <c r="RTV8"/>
      <c r="RTW8"/>
      <c r="RTX8"/>
      <c r="RTY8"/>
      <c r="RTZ8"/>
      <c r="RUA8"/>
      <c r="RUB8"/>
      <c r="RUC8"/>
      <c r="RUD8"/>
      <c r="RUE8"/>
      <c r="RUF8"/>
      <c r="RUG8"/>
      <c r="RUH8"/>
      <c r="RUI8"/>
      <c r="RUJ8"/>
      <c r="RUK8"/>
      <c r="RUL8"/>
      <c r="RUM8"/>
      <c r="RUN8"/>
      <c r="RUO8"/>
      <c r="RUP8"/>
      <c r="RUQ8"/>
      <c r="RUR8"/>
      <c r="RUS8"/>
      <c r="RUT8"/>
      <c r="RUU8"/>
      <c r="RUV8"/>
      <c r="RUW8"/>
      <c r="RUX8"/>
      <c r="RUY8"/>
      <c r="RUZ8"/>
      <c r="RVA8"/>
      <c r="RVB8"/>
      <c r="RVC8"/>
      <c r="RVD8"/>
      <c r="RVE8"/>
      <c r="RVF8"/>
      <c r="RVG8"/>
      <c r="RVH8"/>
      <c r="RVI8"/>
      <c r="RVJ8"/>
      <c r="RVK8"/>
      <c r="RVL8"/>
      <c r="RVM8"/>
      <c r="RVN8"/>
      <c r="RVO8"/>
      <c r="RVP8"/>
      <c r="RVQ8"/>
      <c r="RVR8"/>
      <c r="RVS8"/>
      <c r="RVT8"/>
      <c r="RVU8"/>
      <c r="RVV8"/>
      <c r="RVW8"/>
      <c r="RVX8"/>
      <c r="RVY8"/>
      <c r="RVZ8"/>
      <c r="RWA8"/>
      <c r="RWB8"/>
      <c r="RWC8"/>
      <c r="RWD8"/>
      <c r="RWE8"/>
      <c r="RWF8"/>
      <c r="RWG8"/>
      <c r="RWH8"/>
      <c r="RWI8"/>
      <c r="RWJ8"/>
      <c r="RWK8"/>
      <c r="RWL8"/>
      <c r="RWM8"/>
      <c r="RWN8"/>
      <c r="RWO8"/>
      <c r="RWP8"/>
      <c r="RWQ8"/>
      <c r="RWR8"/>
      <c r="RWS8"/>
      <c r="RWT8"/>
      <c r="RWU8"/>
      <c r="RWV8"/>
      <c r="RWW8"/>
      <c r="RWX8"/>
      <c r="RWY8"/>
      <c r="RWZ8"/>
      <c r="RXA8"/>
      <c r="RXB8"/>
      <c r="RXC8"/>
      <c r="RXD8"/>
      <c r="RXE8"/>
      <c r="RXF8"/>
      <c r="RXG8"/>
      <c r="RXH8"/>
      <c r="RXI8"/>
      <c r="RXJ8"/>
      <c r="RXK8"/>
      <c r="RXL8"/>
      <c r="RXM8"/>
      <c r="RXN8"/>
      <c r="RXO8"/>
      <c r="RXP8"/>
      <c r="RXQ8"/>
      <c r="RXR8"/>
      <c r="RXS8"/>
      <c r="RXT8"/>
      <c r="RXU8"/>
      <c r="RXV8"/>
      <c r="RXW8"/>
      <c r="RXX8"/>
      <c r="RXY8"/>
      <c r="RXZ8"/>
      <c r="RYA8"/>
      <c r="RYB8"/>
      <c r="RYC8"/>
      <c r="RYD8"/>
      <c r="RYE8"/>
      <c r="RYF8"/>
      <c r="RYG8"/>
      <c r="RYH8"/>
      <c r="RYI8"/>
      <c r="RYJ8"/>
      <c r="RYK8"/>
      <c r="RYL8"/>
      <c r="RYM8"/>
      <c r="RYN8"/>
      <c r="RYO8"/>
      <c r="RYP8"/>
      <c r="RYQ8"/>
      <c r="RYR8"/>
      <c r="RYS8"/>
      <c r="RYT8"/>
      <c r="RYU8"/>
      <c r="RYV8"/>
      <c r="RYW8"/>
      <c r="RYX8"/>
      <c r="RYY8"/>
      <c r="RYZ8"/>
      <c r="RZA8"/>
      <c r="RZB8"/>
      <c r="RZC8"/>
      <c r="RZD8"/>
      <c r="RZE8"/>
      <c r="RZF8"/>
      <c r="RZG8"/>
      <c r="RZH8"/>
      <c r="RZI8"/>
      <c r="RZJ8"/>
      <c r="RZK8"/>
      <c r="RZL8"/>
      <c r="RZM8"/>
      <c r="RZN8"/>
      <c r="RZO8"/>
      <c r="RZP8"/>
      <c r="RZQ8"/>
      <c r="RZR8"/>
      <c r="RZS8"/>
      <c r="RZT8"/>
      <c r="RZU8"/>
      <c r="RZV8"/>
      <c r="RZW8"/>
      <c r="RZX8"/>
      <c r="RZY8"/>
      <c r="RZZ8"/>
      <c r="SAA8"/>
      <c r="SAB8"/>
      <c r="SAC8"/>
      <c r="SAD8"/>
      <c r="SAE8"/>
      <c r="SAF8"/>
      <c r="SAG8"/>
      <c r="SAH8"/>
      <c r="SAI8"/>
      <c r="SAJ8"/>
      <c r="SAK8"/>
      <c r="SAL8"/>
      <c r="SAM8"/>
      <c r="SAN8"/>
      <c r="SAO8"/>
      <c r="SAP8"/>
      <c r="SAQ8"/>
      <c r="SAR8"/>
      <c r="SAS8"/>
      <c r="SAT8"/>
      <c r="SAU8"/>
      <c r="SAV8"/>
      <c r="SAW8"/>
      <c r="SAX8"/>
      <c r="SAY8"/>
      <c r="SAZ8"/>
      <c r="SBA8"/>
      <c r="SBB8"/>
      <c r="SBC8"/>
      <c r="SBD8"/>
      <c r="SBE8"/>
      <c r="SBF8"/>
      <c r="SBG8"/>
      <c r="SBH8"/>
      <c r="SBI8"/>
      <c r="SBJ8"/>
      <c r="SBK8"/>
      <c r="SBL8"/>
      <c r="SBM8"/>
      <c r="SBN8"/>
      <c r="SBO8"/>
      <c r="SBP8"/>
      <c r="SBQ8"/>
      <c r="SBR8"/>
      <c r="SBS8"/>
      <c r="SBT8"/>
      <c r="SBU8"/>
      <c r="SBV8"/>
      <c r="SBW8"/>
      <c r="SBX8"/>
      <c r="SBY8"/>
      <c r="SBZ8"/>
      <c r="SCA8"/>
      <c r="SCB8"/>
      <c r="SCC8"/>
      <c r="SCD8"/>
      <c r="SCE8"/>
      <c r="SCF8"/>
      <c r="SCG8"/>
      <c r="SCH8"/>
      <c r="SCI8"/>
      <c r="SCJ8"/>
      <c r="SCK8"/>
      <c r="SCL8"/>
      <c r="SCM8"/>
      <c r="SCN8"/>
      <c r="SCO8"/>
      <c r="SCP8"/>
      <c r="SCQ8"/>
      <c r="SCR8"/>
      <c r="SCS8"/>
      <c r="SCT8"/>
      <c r="SCU8"/>
      <c r="SCV8"/>
      <c r="SCW8"/>
      <c r="SCX8"/>
      <c r="SCY8"/>
      <c r="SCZ8"/>
      <c r="SDA8"/>
      <c r="SDB8"/>
      <c r="SDC8"/>
      <c r="SDD8"/>
      <c r="SDE8"/>
      <c r="SDF8"/>
      <c r="SDG8"/>
      <c r="SDH8"/>
      <c r="SDI8"/>
      <c r="SDJ8"/>
      <c r="SDK8"/>
      <c r="SDL8"/>
      <c r="SDM8"/>
      <c r="SDN8"/>
      <c r="SDO8"/>
      <c r="SDP8"/>
      <c r="SDQ8"/>
      <c r="SDR8"/>
      <c r="SDS8"/>
      <c r="SDT8"/>
      <c r="SDU8"/>
      <c r="SDV8"/>
      <c r="SDW8"/>
      <c r="SDX8"/>
      <c r="SDY8"/>
      <c r="SDZ8"/>
      <c r="SEA8"/>
      <c r="SEB8"/>
      <c r="SEC8"/>
      <c r="SED8"/>
      <c r="SEE8"/>
      <c r="SEF8"/>
      <c r="SEG8"/>
      <c r="SEH8"/>
      <c r="SEI8"/>
      <c r="SEJ8"/>
      <c r="SEK8"/>
      <c r="SEL8"/>
      <c r="SEM8"/>
      <c r="SEN8"/>
      <c r="SEO8"/>
      <c r="SEP8"/>
      <c r="SEQ8"/>
      <c r="SER8"/>
      <c r="SES8"/>
      <c r="SET8"/>
      <c r="SEU8"/>
      <c r="SEV8"/>
      <c r="SEW8"/>
      <c r="SEX8"/>
      <c r="SEY8"/>
      <c r="SEZ8"/>
      <c r="SFA8"/>
      <c r="SFB8"/>
      <c r="SFC8"/>
      <c r="SFD8"/>
      <c r="SFE8"/>
      <c r="SFF8"/>
      <c r="SFG8"/>
      <c r="SFH8"/>
      <c r="SFI8"/>
      <c r="SFJ8"/>
      <c r="SFK8"/>
      <c r="SFL8"/>
      <c r="SFM8"/>
      <c r="SFN8"/>
      <c r="SFO8"/>
      <c r="SFP8"/>
      <c r="SFQ8"/>
      <c r="SFR8"/>
      <c r="SFS8"/>
      <c r="SFT8"/>
      <c r="SFU8"/>
      <c r="SFV8"/>
      <c r="SFW8"/>
      <c r="SFX8"/>
      <c r="SFY8"/>
      <c r="SFZ8"/>
      <c r="SGA8"/>
      <c r="SGB8"/>
      <c r="SGC8"/>
      <c r="SGD8"/>
      <c r="SGE8"/>
      <c r="SGF8"/>
      <c r="SGG8"/>
      <c r="SGH8"/>
      <c r="SGI8"/>
      <c r="SGJ8"/>
      <c r="SGK8"/>
      <c r="SGL8"/>
      <c r="SGM8"/>
      <c r="SGN8"/>
      <c r="SGO8"/>
      <c r="SGP8"/>
      <c r="SGQ8"/>
      <c r="SGR8"/>
      <c r="SGS8"/>
      <c r="SGT8"/>
      <c r="SGU8"/>
      <c r="SGV8"/>
      <c r="SGW8"/>
      <c r="SGX8"/>
      <c r="SGY8"/>
      <c r="SGZ8"/>
      <c r="SHA8"/>
      <c r="SHB8"/>
      <c r="SHC8"/>
      <c r="SHD8"/>
      <c r="SHE8"/>
      <c r="SHF8"/>
      <c r="SHG8"/>
      <c r="SHH8"/>
      <c r="SHI8"/>
      <c r="SHJ8"/>
      <c r="SHK8"/>
      <c r="SHL8"/>
      <c r="SHM8"/>
      <c r="SHN8"/>
      <c r="SHO8"/>
      <c r="SHP8"/>
      <c r="SHQ8"/>
      <c r="SHR8"/>
      <c r="SHS8"/>
      <c r="SHT8"/>
      <c r="SHU8"/>
      <c r="SHV8"/>
      <c r="SHW8"/>
      <c r="SHX8"/>
      <c r="SHY8"/>
      <c r="SHZ8"/>
      <c r="SIA8"/>
      <c r="SIB8"/>
      <c r="SIC8"/>
      <c r="SID8"/>
      <c r="SIE8"/>
      <c r="SIF8"/>
      <c r="SIG8"/>
      <c r="SIH8"/>
      <c r="SII8"/>
      <c r="SIJ8"/>
      <c r="SIK8"/>
      <c r="SIL8"/>
      <c r="SIM8"/>
      <c r="SIN8"/>
      <c r="SIO8"/>
      <c r="SIP8"/>
      <c r="SIQ8"/>
      <c r="SIR8"/>
      <c r="SIS8"/>
      <c r="SIT8"/>
      <c r="SIU8"/>
      <c r="SIV8"/>
      <c r="SIW8"/>
      <c r="SIX8"/>
      <c r="SIY8"/>
      <c r="SIZ8"/>
      <c r="SJA8"/>
      <c r="SJB8"/>
      <c r="SJC8"/>
      <c r="SJD8"/>
      <c r="SJE8"/>
      <c r="SJF8"/>
      <c r="SJG8"/>
      <c r="SJH8"/>
      <c r="SJI8"/>
      <c r="SJJ8"/>
      <c r="SJK8"/>
      <c r="SJL8"/>
      <c r="SJM8"/>
      <c r="SJN8"/>
      <c r="SJO8"/>
      <c r="SJP8"/>
      <c r="SJQ8"/>
      <c r="SJR8"/>
      <c r="SJS8"/>
      <c r="SJT8"/>
      <c r="SJU8"/>
      <c r="SJV8"/>
      <c r="SJW8"/>
      <c r="SJX8"/>
      <c r="SJY8"/>
      <c r="SJZ8"/>
      <c r="SKA8"/>
      <c r="SKB8"/>
      <c r="SKC8"/>
      <c r="SKD8"/>
      <c r="SKE8"/>
      <c r="SKF8"/>
      <c r="SKG8"/>
      <c r="SKH8"/>
      <c r="SKI8"/>
      <c r="SKJ8"/>
      <c r="SKK8"/>
      <c r="SKL8"/>
      <c r="SKM8"/>
      <c r="SKN8"/>
      <c r="SKO8"/>
      <c r="SKP8"/>
      <c r="SKQ8"/>
      <c r="SKR8"/>
      <c r="SKS8"/>
      <c r="SKT8"/>
      <c r="SKU8"/>
      <c r="SKV8"/>
      <c r="SKW8"/>
      <c r="SKX8"/>
      <c r="SKY8"/>
      <c r="SKZ8"/>
      <c r="SLA8"/>
      <c r="SLB8"/>
      <c r="SLC8"/>
      <c r="SLD8"/>
      <c r="SLE8"/>
      <c r="SLF8"/>
      <c r="SLG8"/>
      <c r="SLH8"/>
      <c r="SLI8"/>
      <c r="SLJ8"/>
      <c r="SLK8"/>
      <c r="SLL8"/>
      <c r="SLM8"/>
      <c r="SLN8"/>
      <c r="SLO8"/>
      <c r="SLP8"/>
      <c r="SLQ8"/>
      <c r="SLR8"/>
      <c r="SLS8"/>
      <c r="SLT8"/>
      <c r="SLU8"/>
      <c r="SLV8"/>
      <c r="SLW8"/>
      <c r="SLX8"/>
      <c r="SLY8"/>
      <c r="SLZ8"/>
      <c r="SMA8"/>
      <c r="SMB8"/>
      <c r="SMC8"/>
      <c r="SMD8"/>
      <c r="SME8"/>
      <c r="SMF8"/>
      <c r="SMG8"/>
      <c r="SMH8"/>
      <c r="SMI8"/>
      <c r="SMJ8"/>
      <c r="SMK8"/>
      <c r="SML8"/>
      <c r="SMM8"/>
      <c r="SMN8"/>
      <c r="SMO8"/>
      <c r="SMP8"/>
      <c r="SMQ8"/>
      <c r="SMR8"/>
      <c r="SMS8"/>
      <c r="SMT8"/>
      <c r="SMU8"/>
      <c r="SMV8"/>
      <c r="SMW8"/>
      <c r="SMX8"/>
      <c r="SMY8"/>
      <c r="SMZ8"/>
      <c r="SNA8"/>
      <c r="SNB8"/>
      <c r="SNC8"/>
      <c r="SND8"/>
      <c r="SNE8"/>
      <c r="SNF8"/>
      <c r="SNG8"/>
      <c r="SNH8"/>
      <c r="SNI8"/>
      <c r="SNJ8"/>
      <c r="SNK8"/>
      <c r="SNL8"/>
      <c r="SNM8"/>
      <c r="SNN8"/>
      <c r="SNO8"/>
      <c r="SNP8"/>
      <c r="SNQ8"/>
      <c r="SNR8"/>
      <c r="SNS8"/>
      <c r="SNT8"/>
      <c r="SNU8"/>
      <c r="SNV8"/>
      <c r="SNW8"/>
      <c r="SNX8"/>
      <c r="SNY8"/>
      <c r="SNZ8"/>
      <c r="SOA8"/>
      <c r="SOB8"/>
      <c r="SOC8"/>
      <c r="SOD8"/>
      <c r="SOE8"/>
      <c r="SOF8"/>
      <c r="SOG8"/>
      <c r="SOH8"/>
      <c r="SOI8"/>
      <c r="SOJ8"/>
      <c r="SOK8"/>
      <c r="SOL8"/>
      <c r="SOM8"/>
      <c r="SON8"/>
      <c r="SOO8"/>
      <c r="SOP8"/>
      <c r="SOQ8"/>
      <c r="SOR8"/>
      <c r="SOS8"/>
      <c r="SOT8"/>
      <c r="SOU8"/>
      <c r="SOV8"/>
      <c r="SOW8"/>
      <c r="SOX8"/>
      <c r="SOY8"/>
      <c r="SOZ8"/>
      <c r="SPA8"/>
      <c r="SPB8"/>
      <c r="SPC8"/>
      <c r="SPD8"/>
      <c r="SPE8"/>
      <c r="SPF8"/>
      <c r="SPG8"/>
      <c r="SPH8"/>
      <c r="SPI8"/>
      <c r="SPJ8"/>
      <c r="SPK8"/>
      <c r="SPL8"/>
      <c r="SPM8"/>
      <c r="SPN8"/>
      <c r="SPO8"/>
      <c r="SPP8"/>
      <c r="SPQ8"/>
      <c r="SPR8"/>
      <c r="SPS8"/>
      <c r="SPT8"/>
      <c r="SPU8"/>
      <c r="SPV8"/>
      <c r="SPW8"/>
      <c r="SPX8"/>
      <c r="SPY8"/>
      <c r="SPZ8"/>
      <c r="SQA8"/>
      <c r="SQB8"/>
      <c r="SQC8"/>
      <c r="SQD8"/>
      <c r="SQE8"/>
      <c r="SQF8"/>
      <c r="SQG8"/>
      <c r="SQH8"/>
      <c r="SQI8"/>
      <c r="SQJ8"/>
      <c r="SQK8"/>
      <c r="SQL8"/>
      <c r="SQM8"/>
      <c r="SQN8"/>
      <c r="SQO8"/>
      <c r="SQP8"/>
      <c r="SQQ8"/>
      <c r="SQR8"/>
      <c r="SQS8"/>
      <c r="SQT8"/>
      <c r="SQU8"/>
      <c r="SQV8"/>
      <c r="SQW8"/>
      <c r="SQX8"/>
      <c r="SQY8"/>
      <c r="SQZ8"/>
      <c r="SRA8"/>
      <c r="SRB8"/>
      <c r="SRC8"/>
      <c r="SRD8"/>
      <c r="SRE8"/>
      <c r="SRF8"/>
      <c r="SRG8"/>
      <c r="SRH8"/>
      <c r="SRI8"/>
      <c r="SRJ8"/>
      <c r="SRK8"/>
      <c r="SRL8"/>
      <c r="SRM8"/>
      <c r="SRN8"/>
      <c r="SRO8"/>
      <c r="SRP8"/>
      <c r="SRQ8"/>
      <c r="SRR8"/>
      <c r="SRS8"/>
      <c r="SRT8"/>
      <c r="SRU8"/>
      <c r="SRV8"/>
      <c r="SRW8"/>
      <c r="SRX8"/>
      <c r="SRY8"/>
      <c r="SRZ8"/>
      <c r="SSA8"/>
      <c r="SSB8"/>
      <c r="SSC8"/>
      <c r="SSD8"/>
      <c r="SSE8"/>
      <c r="SSF8"/>
      <c r="SSG8"/>
      <c r="SSH8"/>
      <c r="SSI8"/>
      <c r="SSJ8"/>
      <c r="SSK8"/>
      <c r="SSL8"/>
      <c r="SSM8"/>
      <c r="SSN8"/>
      <c r="SSO8"/>
      <c r="SSP8"/>
      <c r="SSQ8"/>
      <c r="SSR8"/>
      <c r="SSS8"/>
      <c r="SST8"/>
      <c r="SSU8"/>
      <c r="SSV8"/>
      <c r="SSW8"/>
      <c r="SSX8"/>
      <c r="SSY8"/>
      <c r="SSZ8"/>
      <c r="STA8"/>
      <c r="STB8"/>
      <c r="STC8"/>
      <c r="STD8"/>
      <c r="STE8"/>
      <c r="STF8"/>
      <c r="STG8"/>
      <c r="STH8"/>
      <c r="STI8"/>
      <c r="STJ8"/>
      <c r="STK8"/>
      <c r="STL8"/>
      <c r="STM8"/>
      <c r="STN8"/>
      <c r="STO8"/>
      <c r="STP8"/>
      <c r="STQ8"/>
      <c r="STR8"/>
      <c r="STS8"/>
      <c r="STT8"/>
      <c r="STU8"/>
      <c r="STV8"/>
      <c r="STW8"/>
      <c r="STX8"/>
      <c r="STY8"/>
      <c r="STZ8"/>
      <c r="SUA8"/>
      <c r="SUB8"/>
      <c r="SUC8"/>
      <c r="SUD8"/>
      <c r="SUE8"/>
      <c r="SUF8"/>
      <c r="SUG8"/>
      <c r="SUH8"/>
      <c r="SUI8"/>
      <c r="SUJ8"/>
      <c r="SUK8"/>
      <c r="SUL8"/>
      <c r="SUM8"/>
      <c r="SUN8"/>
      <c r="SUO8"/>
      <c r="SUP8"/>
      <c r="SUQ8"/>
      <c r="SUR8"/>
      <c r="SUS8"/>
      <c r="SUT8"/>
      <c r="SUU8"/>
      <c r="SUV8"/>
      <c r="SUW8"/>
      <c r="SUX8"/>
      <c r="SUY8"/>
      <c r="SUZ8"/>
      <c r="SVA8"/>
      <c r="SVB8"/>
      <c r="SVC8"/>
      <c r="SVD8"/>
      <c r="SVE8"/>
      <c r="SVF8"/>
      <c r="SVG8"/>
      <c r="SVH8"/>
      <c r="SVI8"/>
      <c r="SVJ8"/>
      <c r="SVK8"/>
      <c r="SVL8"/>
      <c r="SVM8"/>
      <c r="SVN8"/>
      <c r="SVO8"/>
      <c r="SVP8"/>
      <c r="SVQ8"/>
      <c r="SVR8"/>
      <c r="SVS8"/>
      <c r="SVT8"/>
      <c r="SVU8"/>
      <c r="SVV8"/>
      <c r="SVW8"/>
      <c r="SVX8"/>
      <c r="SVY8"/>
      <c r="SVZ8"/>
      <c r="SWA8"/>
      <c r="SWB8"/>
      <c r="SWC8"/>
      <c r="SWD8"/>
      <c r="SWE8"/>
      <c r="SWF8"/>
      <c r="SWG8"/>
      <c r="SWH8"/>
      <c r="SWI8"/>
      <c r="SWJ8"/>
      <c r="SWK8"/>
      <c r="SWL8"/>
      <c r="SWM8"/>
      <c r="SWN8"/>
      <c r="SWO8"/>
      <c r="SWP8"/>
      <c r="SWQ8"/>
      <c r="SWR8"/>
      <c r="SWS8"/>
      <c r="SWT8"/>
      <c r="SWU8"/>
      <c r="SWV8"/>
      <c r="SWW8"/>
      <c r="SWX8"/>
      <c r="SWY8"/>
      <c r="SWZ8"/>
      <c r="SXA8"/>
      <c r="SXB8"/>
      <c r="SXC8"/>
      <c r="SXD8"/>
      <c r="SXE8"/>
      <c r="SXF8"/>
      <c r="SXG8"/>
      <c r="SXH8"/>
      <c r="SXI8"/>
      <c r="SXJ8"/>
      <c r="SXK8"/>
      <c r="SXL8"/>
      <c r="SXM8"/>
      <c r="SXN8"/>
      <c r="SXO8"/>
      <c r="SXP8"/>
      <c r="SXQ8"/>
      <c r="SXR8"/>
      <c r="SXS8"/>
      <c r="SXT8"/>
      <c r="SXU8"/>
      <c r="SXV8"/>
      <c r="SXW8"/>
      <c r="SXX8"/>
      <c r="SXY8"/>
      <c r="SXZ8"/>
      <c r="SYA8"/>
      <c r="SYB8"/>
      <c r="SYC8"/>
      <c r="SYD8"/>
      <c r="SYE8"/>
      <c r="SYF8"/>
      <c r="SYG8"/>
      <c r="SYH8"/>
      <c r="SYI8"/>
      <c r="SYJ8"/>
      <c r="SYK8"/>
      <c r="SYL8"/>
      <c r="SYM8"/>
      <c r="SYN8"/>
      <c r="SYO8"/>
      <c r="SYP8"/>
      <c r="SYQ8"/>
      <c r="SYR8"/>
      <c r="SYS8"/>
      <c r="SYT8"/>
      <c r="SYU8"/>
      <c r="SYV8"/>
      <c r="SYW8"/>
      <c r="SYX8"/>
      <c r="SYY8"/>
      <c r="SYZ8"/>
      <c r="SZA8"/>
      <c r="SZB8"/>
      <c r="SZC8"/>
      <c r="SZD8"/>
      <c r="SZE8"/>
      <c r="SZF8"/>
      <c r="SZG8"/>
      <c r="SZH8"/>
      <c r="SZI8"/>
      <c r="SZJ8"/>
      <c r="SZK8"/>
      <c r="SZL8"/>
      <c r="SZM8"/>
      <c r="SZN8"/>
      <c r="SZO8"/>
      <c r="SZP8"/>
      <c r="SZQ8"/>
      <c r="SZR8"/>
      <c r="SZS8"/>
      <c r="SZT8"/>
      <c r="SZU8"/>
      <c r="SZV8"/>
      <c r="SZW8"/>
      <c r="SZX8"/>
      <c r="SZY8"/>
      <c r="SZZ8"/>
      <c r="TAA8"/>
      <c r="TAB8"/>
      <c r="TAC8"/>
      <c r="TAD8"/>
      <c r="TAE8"/>
      <c r="TAF8"/>
      <c r="TAG8"/>
      <c r="TAH8"/>
      <c r="TAI8"/>
      <c r="TAJ8"/>
      <c r="TAK8"/>
      <c r="TAL8"/>
      <c r="TAM8"/>
      <c r="TAN8"/>
      <c r="TAO8"/>
      <c r="TAP8"/>
      <c r="TAQ8"/>
      <c r="TAR8"/>
      <c r="TAS8"/>
      <c r="TAT8"/>
      <c r="TAU8"/>
      <c r="TAV8"/>
      <c r="TAW8"/>
      <c r="TAX8"/>
      <c r="TAY8"/>
      <c r="TAZ8"/>
      <c r="TBA8"/>
      <c r="TBB8"/>
      <c r="TBC8"/>
      <c r="TBD8"/>
      <c r="TBE8"/>
      <c r="TBF8"/>
      <c r="TBG8"/>
      <c r="TBH8"/>
      <c r="TBI8"/>
      <c r="TBJ8"/>
      <c r="TBK8"/>
      <c r="TBL8"/>
      <c r="TBM8"/>
      <c r="TBN8"/>
      <c r="TBO8"/>
      <c r="TBP8"/>
      <c r="TBQ8"/>
      <c r="TBR8"/>
      <c r="TBS8"/>
      <c r="TBT8"/>
      <c r="TBU8"/>
      <c r="TBV8"/>
      <c r="TBW8"/>
      <c r="TBX8"/>
      <c r="TBY8"/>
      <c r="TBZ8"/>
      <c r="TCA8"/>
      <c r="TCB8"/>
      <c r="TCC8"/>
      <c r="TCD8"/>
      <c r="TCE8"/>
      <c r="TCF8"/>
      <c r="TCG8"/>
      <c r="TCH8"/>
      <c r="TCI8"/>
      <c r="TCJ8"/>
      <c r="TCK8"/>
      <c r="TCL8"/>
      <c r="TCM8"/>
      <c r="TCN8"/>
      <c r="TCO8"/>
      <c r="TCP8"/>
      <c r="TCQ8"/>
      <c r="TCR8"/>
      <c r="TCS8"/>
      <c r="TCT8"/>
      <c r="TCU8"/>
      <c r="TCV8"/>
      <c r="TCW8"/>
      <c r="TCX8"/>
      <c r="TCY8"/>
      <c r="TCZ8"/>
      <c r="TDA8"/>
      <c r="TDB8"/>
      <c r="TDC8"/>
      <c r="TDD8"/>
      <c r="TDE8"/>
      <c r="TDF8"/>
      <c r="TDG8"/>
      <c r="TDH8"/>
      <c r="TDI8"/>
      <c r="TDJ8"/>
      <c r="TDK8"/>
      <c r="TDL8"/>
      <c r="TDM8"/>
      <c r="TDN8"/>
      <c r="TDO8"/>
      <c r="TDP8"/>
      <c r="TDQ8"/>
      <c r="TDR8"/>
      <c r="TDS8"/>
      <c r="TDT8"/>
      <c r="TDU8"/>
      <c r="TDV8"/>
      <c r="TDW8"/>
      <c r="TDX8"/>
      <c r="TDY8"/>
      <c r="TDZ8"/>
      <c r="TEA8"/>
      <c r="TEB8"/>
      <c r="TEC8"/>
      <c r="TED8"/>
      <c r="TEE8"/>
      <c r="TEF8"/>
      <c r="TEG8"/>
      <c r="TEH8"/>
      <c r="TEI8"/>
      <c r="TEJ8"/>
      <c r="TEK8"/>
      <c r="TEL8"/>
      <c r="TEM8"/>
      <c r="TEN8"/>
      <c r="TEO8"/>
      <c r="TEP8"/>
      <c r="TEQ8"/>
      <c r="TER8"/>
      <c r="TES8"/>
      <c r="TET8"/>
      <c r="TEU8"/>
      <c r="TEV8"/>
      <c r="TEW8"/>
      <c r="TEX8"/>
      <c r="TEY8"/>
      <c r="TEZ8"/>
      <c r="TFA8"/>
      <c r="TFB8"/>
      <c r="TFC8"/>
      <c r="TFD8"/>
      <c r="TFE8"/>
      <c r="TFF8"/>
      <c r="TFG8"/>
      <c r="TFH8"/>
      <c r="TFI8"/>
      <c r="TFJ8"/>
      <c r="TFK8"/>
      <c r="TFL8"/>
      <c r="TFM8"/>
      <c r="TFN8"/>
      <c r="TFO8"/>
      <c r="TFP8"/>
      <c r="TFQ8"/>
      <c r="TFR8"/>
      <c r="TFS8"/>
      <c r="TFT8"/>
      <c r="TFU8"/>
      <c r="TFV8"/>
      <c r="TFW8"/>
      <c r="TFX8"/>
      <c r="TFY8"/>
      <c r="TFZ8"/>
      <c r="TGA8"/>
      <c r="TGB8"/>
      <c r="TGC8"/>
      <c r="TGD8"/>
      <c r="TGE8"/>
      <c r="TGF8"/>
      <c r="TGG8"/>
      <c r="TGH8"/>
      <c r="TGI8"/>
      <c r="TGJ8"/>
      <c r="TGK8"/>
      <c r="TGL8"/>
      <c r="TGM8"/>
      <c r="TGN8"/>
      <c r="TGO8"/>
      <c r="TGP8"/>
      <c r="TGQ8"/>
      <c r="TGR8"/>
      <c r="TGS8"/>
      <c r="TGT8"/>
      <c r="TGU8"/>
      <c r="TGV8"/>
      <c r="TGW8"/>
      <c r="TGX8"/>
      <c r="TGY8"/>
      <c r="TGZ8"/>
      <c r="THA8"/>
      <c r="THB8"/>
      <c r="THC8"/>
      <c r="THD8"/>
      <c r="THE8"/>
      <c r="THF8"/>
      <c r="THG8"/>
      <c r="THH8"/>
      <c r="THI8"/>
      <c r="THJ8"/>
      <c r="THK8"/>
      <c r="THL8"/>
      <c r="THM8"/>
      <c r="THN8"/>
      <c r="THO8"/>
      <c r="THP8"/>
      <c r="THQ8"/>
      <c r="THR8"/>
      <c r="THS8"/>
      <c r="THT8"/>
      <c r="THU8"/>
      <c r="THV8"/>
      <c r="THW8"/>
      <c r="THX8"/>
      <c r="THY8"/>
      <c r="THZ8"/>
      <c r="TIA8"/>
      <c r="TIB8"/>
      <c r="TIC8"/>
      <c r="TID8"/>
      <c r="TIE8"/>
      <c r="TIF8"/>
      <c r="TIG8"/>
      <c r="TIH8"/>
      <c r="TII8"/>
      <c r="TIJ8"/>
      <c r="TIK8"/>
      <c r="TIL8"/>
      <c r="TIM8"/>
      <c r="TIN8"/>
      <c r="TIO8"/>
      <c r="TIP8"/>
      <c r="TIQ8"/>
      <c r="TIR8"/>
      <c r="TIS8"/>
      <c r="TIT8"/>
      <c r="TIU8"/>
      <c r="TIV8"/>
      <c r="TIW8"/>
      <c r="TIX8"/>
      <c r="TIY8"/>
      <c r="TIZ8"/>
      <c r="TJA8"/>
      <c r="TJB8"/>
      <c r="TJC8"/>
      <c r="TJD8"/>
      <c r="TJE8"/>
      <c r="TJF8"/>
      <c r="TJG8"/>
      <c r="TJH8"/>
      <c r="TJI8"/>
      <c r="TJJ8"/>
      <c r="TJK8"/>
      <c r="TJL8"/>
      <c r="TJM8"/>
      <c r="TJN8"/>
      <c r="TJO8"/>
      <c r="TJP8"/>
      <c r="TJQ8"/>
      <c r="TJR8"/>
      <c r="TJS8"/>
      <c r="TJT8"/>
      <c r="TJU8"/>
      <c r="TJV8"/>
      <c r="TJW8"/>
      <c r="TJX8"/>
      <c r="TJY8"/>
      <c r="TJZ8"/>
      <c r="TKA8"/>
      <c r="TKB8"/>
      <c r="TKC8"/>
      <c r="TKD8"/>
      <c r="TKE8"/>
      <c r="TKF8"/>
      <c r="TKG8"/>
      <c r="TKH8"/>
      <c r="TKI8"/>
      <c r="TKJ8"/>
      <c r="TKK8"/>
      <c r="TKL8"/>
      <c r="TKM8"/>
      <c r="TKN8"/>
      <c r="TKO8"/>
      <c r="TKP8"/>
      <c r="TKQ8"/>
      <c r="TKR8"/>
      <c r="TKS8"/>
      <c r="TKT8"/>
      <c r="TKU8"/>
      <c r="TKV8"/>
      <c r="TKW8"/>
      <c r="TKX8"/>
      <c r="TKY8"/>
      <c r="TKZ8"/>
      <c r="TLA8"/>
      <c r="TLB8"/>
      <c r="TLC8"/>
      <c r="TLD8"/>
      <c r="TLE8"/>
      <c r="TLF8"/>
      <c r="TLG8"/>
      <c r="TLH8"/>
      <c r="TLI8"/>
      <c r="TLJ8"/>
      <c r="TLK8"/>
      <c r="TLL8"/>
      <c r="TLM8"/>
      <c r="TLN8"/>
      <c r="TLO8"/>
      <c r="TLP8"/>
      <c r="TLQ8"/>
      <c r="TLR8"/>
      <c r="TLS8"/>
      <c r="TLT8"/>
      <c r="TLU8"/>
      <c r="TLV8"/>
      <c r="TLW8"/>
      <c r="TLX8"/>
      <c r="TLY8"/>
      <c r="TLZ8"/>
      <c r="TMA8"/>
      <c r="TMB8"/>
      <c r="TMC8"/>
      <c r="TMD8"/>
      <c r="TME8"/>
      <c r="TMF8"/>
      <c r="TMG8"/>
      <c r="TMH8"/>
      <c r="TMI8"/>
      <c r="TMJ8"/>
      <c r="TMK8"/>
      <c r="TML8"/>
      <c r="TMM8"/>
      <c r="TMN8"/>
      <c r="TMO8"/>
      <c r="TMP8"/>
      <c r="TMQ8"/>
      <c r="TMR8"/>
      <c r="TMS8"/>
      <c r="TMT8"/>
      <c r="TMU8"/>
      <c r="TMV8"/>
      <c r="TMW8"/>
      <c r="TMX8"/>
      <c r="TMY8"/>
      <c r="TMZ8"/>
      <c r="TNA8"/>
      <c r="TNB8"/>
      <c r="TNC8"/>
      <c r="TND8"/>
      <c r="TNE8"/>
      <c r="TNF8"/>
      <c r="TNG8"/>
      <c r="TNH8"/>
      <c r="TNI8"/>
      <c r="TNJ8"/>
      <c r="TNK8"/>
      <c r="TNL8"/>
      <c r="TNM8"/>
      <c r="TNN8"/>
      <c r="TNO8"/>
      <c r="TNP8"/>
      <c r="TNQ8"/>
      <c r="TNR8"/>
      <c r="TNS8"/>
      <c r="TNT8"/>
      <c r="TNU8"/>
      <c r="TNV8"/>
      <c r="TNW8"/>
      <c r="TNX8"/>
      <c r="TNY8"/>
      <c r="TNZ8"/>
      <c r="TOA8"/>
      <c r="TOB8"/>
      <c r="TOC8"/>
      <c r="TOD8"/>
      <c r="TOE8"/>
      <c r="TOF8"/>
      <c r="TOG8"/>
      <c r="TOH8"/>
      <c r="TOI8"/>
      <c r="TOJ8"/>
      <c r="TOK8"/>
      <c r="TOL8"/>
      <c r="TOM8"/>
      <c r="TON8"/>
      <c r="TOO8"/>
      <c r="TOP8"/>
      <c r="TOQ8"/>
      <c r="TOR8"/>
      <c r="TOS8"/>
      <c r="TOT8"/>
      <c r="TOU8"/>
      <c r="TOV8"/>
      <c r="TOW8"/>
      <c r="TOX8"/>
      <c r="TOY8"/>
      <c r="TOZ8"/>
      <c r="TPA8"/>
      <c r="TPB8"/>
      <c r="TPC8"/>
      <c r="TPD8"/>
      <c r="TPE8"/>
      <c r="TPF8"/>
      <c r="TPG8"/>
      <c r="TPH8"/>
      <c r="TPI8"/>
      <c r="TPJ8"/>
      <c r="TPK8"/>
      <c r="TPL8"/>
      <c r="TPM8"/>
      <c r="TPN8"/>
      <c r="TPO8"/>
      <c r="TPP8"/>
      <c r="TPQ8"/>
      <c r="TPR8"/>
      <c r="TPS8"/>
      <c r="TPT8"/>
      <c r="TPU8"/>
      <c r="TPV8"/>
      <c r="TPW8"/>
      <c r="TPX8"/>
      <c r="TPY8"/>
      <c r="TPZ8"/>
      <c r="TQA8"/>
      <c r="TQB8"/>
      <c r="TQC8"/>
      <c r="TQD8"/>
      <c r="TQE8"/>
      <c r="TQF8"/>
      <c r="TQG8"/>
      <c r="TQH8"/>
      <c r="TQI8"/>
      <c r="TQJ8"/>
      <c r="TQK8"/>
      <c r="TQL8"/>
      <c r="TQM8"/>
      <c r="TQN8"/>
      <c r="TQO8"/>
      <c r="TQP8"/>
      <c r="TQQ8"/>
      <c r="TQR8"/>
      <c r="TQS8"/>
      <c r="TQT8"/>
      <c r="TQU8"/>
      <c r="TQV8"/>
      <c r="TQW8"/>
      <c r="TQX8"/>
      <c r="TQY8"/>
      <c r="TQZ8"/>
      <c r="TRA8"/>
      <c r="TRB8"/>
      <c r="TRC8"/>
      <c r="TRD8"/>
      <c r="TRE8"/>
      <c r="TRF8"/>
      <c r="TRG8"/>
      <c r="TRH8"/>
      <c r="TRI8"/>
      <c r="TRJ8"/>
      <c r="TRK8"/>
      <c r="TRL8"/>
      <c r="TRM8"/>
      <c r="TRN8"/>
      <c r="TRO8"/>
      <c r="TRP8"/>
      <c r="TRQ8"/>
      <c r="TRR8"/>
      <c r="TRS8"/>
      <c r="TRT8"/>
      <c r="TRU8"/>
      <c r="TRV8"/>
      <c r="TRW8"/>
      <c r="TRX8"/>
      <c r="TRY8"/>
      <c r="TRZ8"/>
      <c r="TSA8"/>
      <c r="TSB8"/>
      <c r="TSC8"/>
      <c r="TSD8"/>
      <c r="TSE8"/>
      <c r="TSF8"/>
      <c r="TSG8"/>
      <c r="TSH8"/>
      <c r="TSI8"/>
      <c r="TSJ8"/>
      <c r="TSK8"/>
      <c r="TSL8"/>
      <c r="TSM8"/>
      <c r="TSN8"/>
      <c r="TSO8"/>
      <c r="TSP8"/>
      <c r="TSQ8"/>
      <c r="TSR8"/>
      <c r="TSS8"/>
      <c r="TST8"/>
      <c r="TSU8"/>
      <c r="TSV8"/>
      <c r="TSW8"/>
      <c r="TSX8"/>
      <c r="TSY8"/>
      <c r="TSZ8"/>
      <c r="TTA8"/>
      <c r="TTB8"/>
      <c r="TTC8"/>
      <c r="TTD8"/>
      <c r="TTE8"/>
      <c r="TTF8"/>
      <c r="TTG8"/>
      <c r="TTH8"/>
      <c r="TTI8"/>
      <c r="TTJ8"/>
      <c r="TTK8"/>
      <c r="TTL8"/>
      <c r="TTM8"/>
      <c r="TTN8"/>
      <c r="TTO8"/>
      <c r="TTP8"/>
      <c r="TTQ8"/>
      <c r="TTR8"/>
      <c r="TTS8"/>
      <c r="TTT8"/>
      <c r="TTU8"/>
      <c r="TTV8"/>
      <c r="TTW8"/>
      <c r="TTX8"/>
      <c r="TTY8"/>
      <c r="TTZ8"/>
      <c r="TUA8"/>
      <c r="TUB8"/>
      <c r="TUC8"/>
      <c r="TUD8"/>
      <c r="TUE8"/>
      <c r="TUF8"/>
      <c r="TUG8"/>
      <c r="TUH8"/>
      <c r="TUI8"/>
      <c r="TUJ8"/>
      <c r="TUK8"/>
      <c r="TUL8"/>
      <c r="TUM8"/>
      <c r="TUN8"/>
      <c r="TUO8"/>
      <c r="TUP8"/>
      <c r="TUQ8"/>
      <c r="TUR8"/>
      <c r="TUS8"/>
      <c r="TUT8"/>
      <c r="TUU8"/>
      <c r="TUV8"/>
      <c r="TUW8"/>
      <c r="TUX8"/>
      <c r="TUY8"/>
      <c r="TUZ8"/>
      <c r="TVA8"/>
      <c r="TVB8"/>
      <c r="TVC8"/>
      <c r="TVD8"/>
      <c r="TVE8"/>
      <c r="TVF8"/>
      <c r="TVG8"/>
      <c r="TVH8"/>
      <c r="TVI8"/>
      <c r="TVJ8"/>
      <c r="TVK8"/>
      <c r="TVL8"/>
      <c r="TVM8"/>
      <c r="TVN8"/>
      <c r="TVO8"/>
      <c r="TVP8"/>
      <c r="TVQ8"/>
      <c r="TVR8"/>
      <c r="TVS8"/>
      <c r="TVT8"/>
      <c r="TVU8"/>
      <c r="TVV8"/>
      <c r="TVW8"/>
      <c r="TVX8"/>
      <c r="TVY8"/>
      <c r="TVZ8"/>
      <c r="TWA8"/>
      <c r="TWB8"/>
      <c r="TWC8"/>
      <c r="TWD8"/>
      <c r="TWE8"/>
      <c r="TWF8"/>
      <c r="TWG8"/>
      <c r="TWH8"/>
      <c r="TWI8"/>
      <c r="TWJ8"/>
      <c r="TWK8"/>
      <c r="TWL8"/>
      <c r="TWM8"/>
      <c r="TWN8"/>
      <c r="TWO8"/>
      <c r="TWP8"/>
      <c r="TWQ8"/>
      <c r="TWR8"/>
      <c r="TWS8"/>
      <c r="TWT8"/>
      <c r="TWU8"/>
      <c r="TWV8"/>
      <c r="TWW8"/>
      <c r="TWX8"/>
      <c r="TWY8"/>
      <c r="TWZ8"/>
      <c r="TXA8"/>
      <c r="TXB8"/>
      <c r="TXC8"/>
      <c r="TXD8"/>
      <c r="TXE8"/>
      <c r="TXF8"/>
      <c r="TXG8"/>
      <c r="TXH8"/>
      <c r="TXI8"/>
      <c r="TXJ8"/>
      <c r="TXK8"/>
      <c r="TXL8"/>
      <c r="TXM8"/>
      <c r="TXN8"/>
      <c r="TXO8"/>
      <c r="TXP8"/>
      <c r="TXQ8"/>
      <c r="TXR8"/>
      <c r="TXS8"/>
      <c r="TXT8"/>
      <c r="TXU8"/>
      <c r="TXV8"/>
      <c r="TXW8"/>
      <c r="TXX8"/>
      <c r="TXY8"/>
      <c r="TXZ8"/>
      <c r="TYA8"/>
      <c r="TYB8"/>
      <c r="TYC8"/>
      <c r="TYD8"/>
      <c r="TYE8"/>
      <c r="TYF8"/>
      <c r="TYG8"/>
      <c r="TYH8"/>
      <c r="TYI8"/>
      <c r="TYJ8"/>
      <c r="TYK8"/>
      <c r="TYL8"/>
      <c r="TYM8"/>
      <c r="TYN8"/>
      <c r="TYO8"/>
      <c r="TYP8"/>
      <c r="TYQ8"/>
      <c r="TYR8"/>
      <c r="TYS8"/>
      <c r="TYT8"/>
      <c r="TYU8"/>
      <c r="TYV8"/>
      <c r="TYW8"/>
      <c r="TYX8"/>
      <c r="TYY8"/>
      <c r="TYZ8"/>
      <c r="TZA8"/>
      <c r="TZB8"/>
      <c r="TZC8"/>
      <c r="TZD8"/>
      <c r="TZE8"/>
      <c r="TZF8"/>
      <c r="TZG8"/>
      <c r="TZH8"/>
      <c r="TZI8"/>
      <c r="TZJ8"/>
      <c r="TZK8"/>
      <c r="TZL8"/>
      <c r="TZM8"/>
      <c r="TZN8"/>
      <c r="TZO8"/>
      <c r="TZP8"/>
      <c r="TZQ8"/>
      <c r="TZR8"/>
      <c r="TZS8"/>
      <c r="TZT8"/>
      <c r="TZU8"/>
      <c r="TZV8"/>
      <c r="TZW8"/>
      <c r="TZX8"/>
      <c r="TZY8"/>
      <c r="TZZ8"/>
      <c r="UAA8"/>
      <c r="UAB8"/>
      <c r="UAC8"/>
      <c r="UAD8"/>
      <c r="UAE8"/>
      <c r="UAF8"/>
      <c r="UAG8"/>
      <c r="UAH8"/>
      <c r="UAI8"/>
      <c r="UAJ8"/>
      <c r="UAK8"/>
      <c r="UAL8"/>
      <c r="UAM8"/>
      <c r="UAN8"/>
      <c r="UAO8"/>
      <c r="UAP8"/>
      <c r="UAQ8"/>
      <c r="UAR8"/>
      <c r="UAS8"/>
      <c r="UAT8"/>
      <c r="UAU8"/>
      <c r="UAV8"/>
      <c r="UAW8"/>
      <c r="UAX8"/>
      <c r="UAY8"/>
      <c r="UAZ8"/>
      <c r="UBA8"/>
      <c r="UBB8"/>
      <c r="UBC8"/>
      <c r="UBD8"/>
      <c r="UBE8"/>
      <c r="UBF8"/>
      <c r="UBG8"/>
      <c r="UBH8"/>
      <c r="UBI8"/>
      <c r="UBJ8"/>
      <c r="UBK8"/>
      <c r="UBL8"/>
      <c r="UBM8"/>
      <c r="UBN8"/>
      <c r="UBO8"/>
      <c r="UBP8"/>
      <c r="UBQ8"/>
      <c r="UBR8"/>
      <c r="UBS8"/>
      <c r="UBT8"/>
      <c r="UBU8"/>
      <c r="UBV8"/>
      <c r="UBW8"/>
      <c r="UBX8"/>
      <c r="UBY8"/>
      <c r="UBZ8"/>
      <c r="UCA8"/>
      <c r="UCB8"/>
      <c r="UCC8"/>
      <c r="UCD8"/>
      <c r="UCE8"/>
      <c r="UCF8"/>
      <c r="UCG8"/>
      <c r="UCH8"/>
      <c r="UCI8"/>
      <c r="UCJ8"/>
      <c r="UCK8"/>
      <c r="UCL8"/>
      <c r="UCM8"/>
      <c r="UCN8"/>
      <c r="UCO8"/>
      <c r="UCP8"/>
      <c r="UCQ8"/>
      <c r="UCR8"/>
      <c r="UCS8"/>
      <c r="UCT8"/>
      <c r="UCU8"/>
      <c r="UCV8"/>
      <c r="UCW8"/>
      <c r="UCX8"/>
      <c r="UCY8"/>
      <c r="UCZ8"/>
      <c r="UDA8"/>
      <c r="UDB8"/>
      <c r="UDC8"/>
      <c r="UDD8"/>
      <c r="UDE8"/>
      <c r="UDF8"/>
      <c r="UDG8"/>
      <c r="UDH8"/>
      <c r="UDI8"/>
      <c r="UDJ8"/>
      <c r="UDK8"/>
      <c r="UDL8"/>
      <c r="UDM8"/>
      <c r="UDN8"/>
      <c r="UDO8"/>
      <c r="UDP8"/>
      <c r="UDQ8"/>
      <c r="UDR8"/>
      <c r="UDS8"/>
      <c r="UDT8"/>
      <c r="UDU8"/>
      <c r="UDV8"/>
      <c r="UDW8"/>
      <c r="UDX8"/>
      <c r="UDY8"/>
      <c r="UDZ8"/>
      <c r="UEA8"/>
      <c r="UEB8"/>
      <c r="UEC8"/>
      <c r="UED8"/>
      <c r="UEE8"/>
      <c r="UEF8"/>
      <c r="UEG8"/>
      <c r="UEH8"/>
      <c r="UEI8"/>
      <c r="UEJ8"/>
      <c r="UEK8"/>
      <c r="UEL8"/>
      <c r="UEM8"/>
      <c r="UEN8"/>
      <c r="UEO8"/>
      <c r="UEP8"/>
      <c r="UEQ8"/>
      <c r="UER8"/>
      <c r="UES8"/>
      <c r="UET8"/>
      <c r="UEU8"/>
      <c r="UEV8"/>
      <c r="UEW8"/>
      <c r="UEX8"/>
      <c r="UEY8"/>
      <c r="UEZ8"/>
      <c r="UFA8"/>
      <c r="UFB8"/>
      <c r="UFC8"/>
      <c r="UFD8"/>
      <c r="UFE8"/>
      <c r="UFF8"/>
      <c r="UFG8"/>
      <c r="UFH8"/>
      <c r="UFI8"/>
      <c r="UFJ8"/>
      <c r="UFK8"/>
      <c r="UFL8"/>
      <c r="UFM8"/>
      <c r="UFN8"/>
      <c r="UFO8"/>
      <c r="UFP8"/>
      <c r="UFQ8"/>
      <c r="UFR8"/>
      <c r="UFS8"/>
      <c r="UFT8"/>
      <c r="UFU8"/>
      <c r="UFV8"/>
      <c r="UFW8"/>
      <c r="UFX8"/>
      <c r="UFY8"/>
      <c r="UFZ8"/>
      <c r="UGA8"/>
      <c r="UGB8"/>
      <c r="UGC8"/>
      <c r="UGD8"/>
      <c r="UGE8"/>
      <c r="UGF8"/>
      <c r="UGG8"/>
      <c r="UGH8"/>
      <c r="UGI8"/>
      <c r="UGJ8"/>
      <c r="UGK8"/>
      <c r="UGL8"/>
      <c r="UGM8"/>
      <c r="UGN8"/>
      <c r="UGO8"/>
      <c r="UGP8"/>
      <c r="UGQ8"/>
      <c r="UGR8"/>
      <c r="UGS8"/>
      <c r="UGT8"/>
      <c r="UGU8"/>
      <c r="UGV8"/>
      <c r="UGW8"/>
      <c r="UGX8"/>
      <c r="UGY8"/>
      <c r="UGZ8"/>
      <c r="UHA8"/>
      <c r="UHB8"/>
      <c r="UHC8"/>
      <c r="UHD8"/>
      <c r="UHE8"/>
      <c r="UHF8"/>
      <c r="UHG8"/>
      <c r="UHH8"/>
      <c r="UHI8"/>
      <c r="UHJ8"/>
      <c r="UHK8"/>
      <c r="UHL8"/>
      <c r="UHM8"/>
      <c r="UHN8"/>
      <c r="UHO8"/>
      <c r="UHP8"/>
      <c r="UHQ8"/>
      <c r="UHR8"/>
      <c r="UHS8"/>
      <c r="UHT8"/>
      <c r="UHU8"/>
      <c r="UHV8"/>
      <c r="UHW8"/>
      <c r="UHX8"/>
      <c r="UHY8"/>
      <c r="UHZ8"/>
      <c r="UIA8"/>
      <c r="UIB8"/>
      <c r="UIC8"/>
      <c r="UID8"/>
      <c r="UIE8"/>
      <c r="UIF8"/>
      <c r="UIG8"/>
      <c r="UIH8"/>
      <c r="UII8"/>
      <c r="UIJ8"/>
      <c r="UIK8"/>
      <c r="UIL8"/>
      <c r="UIM8"/>
      <c r="UIN8"/>
      <c r="UIO8"/>
      <c r="UIP8"/>
      <c r="UIQ8"/>
      <c r="UIR8"/>
      <c r="UIS8"/>
      <c r="UIT8"/>
      <c r="UIU8"/>
      <c r="UIV8"/>
      <c r="UIW8"/>
      <c r="UIX8"/>
      <c r="UIY8"/>
      <c r="UIZ8"/>
      <c r="UJA8"/>
      <c r="UJB8"/>
      <c r="UJC8"/>
      <c r="UJD8"/>
      <c r="UJE8"/>
      <c r="UJF8"/>
      <c r="UJG8"/>
      <c r="UJH8"/>
      <c r="UJI8"/>
      <c r="UJJ8"/>
      <c r="UJK8"/>
      <c r="UJL8"/>
      <c r="UJM8"/>
      <c r="UJN8"/>
      <c r="UJO8"/>
      <c r="UJP8"/>
      <c r="UJQ8"/>
      <c r="UJR8"/>
      <c r="UJS8"/>
      <c r="UJT8"/>
      <c r="UJU8"/>
      <c r="UJV8"/>
      <c r="UJW8"/>
      <c r="UJX8"/>
      <c r="UJY8"/>
      <c r="UJZ8"/>
      <c r="UKA8"/>
      <c r="UKB8"/>
      <c r="UKC8"/>
      <c r="UKD8"/>
      <c r="UKE8"/>
      <c r="UKF8"/>
      <c r="UKG8"/>
      <c r="UKH8"/>
      <c r="UKI8"/>
      <c r="UKJ8"/>
      <c r="UKK8"/>
      <c r="UKL8"/>
      <c r="UKM8"/>
      <c r="UKN8"/>
      <c r="UKO8"/>
      <c r="UKP8"/>
      <c r="UKQ8"/>
      <c r="UKR8"/>
      <c r="UKS8"/>
      <c r="UKT8"/>
      <c r="UKU8"/>
      <c r="UKV8"/>
      <c r="UKW8"/>
      <c r="UKX8"/>
      <c r="UKY8"/>
      <c r="UKZ8"/>
      <c r="ULA8"/>
      <c r="ULB8"/>
      <c r="ULC8"/>
      <c r="ULD8"/>
      <c r="ULE8"/>
      <c r="ULF8"/>
      <c r="ULG8"/>
      <c r="ULH8"/>
      <c r="ULI8"/>
      <c r="ULJ8"/>
      <c r="ULK8"/>
      <c r="ULL8"/>
      <c r="ULM8"/>
      <c r="ULN8"/>
      <c r="ULO8"/>
      <c r="ULP8"/>
      <c r="ULQ8"/>
      <c r="ULR8"/>
      <c r="ULS8"/>
      <c r="ULT8"/>
      <c r="ULU8"/>
      <c r="ULV8"/>
      <c r="ULW8"/>
      <c r="ULX8"/>
      <c r="ULY8"/>
      <c r="ULZ8"/>
      <c r="UMA8"/>
      <c r="UMB8"/>
      <c r="UMC8"/>
      <c r="UMD8"/>
      <c r="UME8"/>
      <c r="UMF8"/>
      <c r="UMG8"/>
      <c r="UMH8"/>
      <c r="UMI8"/>
      <c r="UMJ8"/>
      <c r="UMK8"/>
      <c r="UML8"/>
      <c r="UMM8"/>
      <c r="UMN8"/>
      <c r="UMO8"/>
      <c r="UMP8"/>
      <c r="UMQ8"/>
      <c r="UMR8"/>
      <c r="UMS8"/>
      <c r="UMT8"/>
      <c r="UMU8"/>
      <c r="UMV8"/>
      <c r="UMW8"/>
      <c r="UMX8"/>
      <c r="UMY8"/>
      <c r="UMZ8"/>
      <c r="UNA8"/>
      <c r="UNB8"/>
      <c r="UNC8"/>
      <c r="UND8"/>
      <c r="UNE8"/>
      <c r="UNF8"/>
      <c r="UNG8"/>
      <c r="UNH8"/>
      <c r="UNI8"/>
      <c r="UNJ8"/>
      <c r="UNK8"/>
      <c r="UNL8"/>
      <c r="UNM8"/>
      <c r="UNN8"/>
      <c r="UNO8"/>
      <c r="UNP8"/>
      <c r="UNQ8"/>
      <c r="UNR8"/>
      <c r="UNS8"/>
      <c r="UNT8"/>
      <c r="UNU8"/>
      <c r="UNV8"/>
      <c r="UNW8"/>
      <c r="UNX8"/>
      <c r="UNY8"/>
      <c r="UNZ8"/>
      <c r="UOA8"/>
      <c r="UOB8"/>
      <c r="UOC8"/>
      <c r="UOD8"/>
      <c r="UOE8"/>
      <c r="UOF8"/>
      <c r="UOG8"/>
      <c r="UOH8"/>
      <c r="UOI8"/>
      <c r="UOJ8"/>
      <c r="UOK8"/>
      <c r="UOL8"/>
      <c r="UOM8"/>
      <c r="UON8"/>
      <c r="UOO8"/>
      <c r="UOP8"/>
      <c r="UOQ8"/>
      <c r="UOR8"/>
      <c r="UOS8"/>
      <c r="UOT8"/>
      <c r="UOU8"/>
      <c r="UOV8"/>
      <c r="UOW8"/>
      <c r="UOX8"/>
      <c r="UOY8"/>
      <c r="UOZ8"/>
      <c r="UPA8"/>
      <c r="UPB8"/>
      <c r="UPC8"/>
      <c r="UPD8"/>
      <c r="UPE8"/>
      <c r="UPF8"/>
      <c r="UPG8"/>
      <c r="UPH8"/>
      <c r="UPI8"/>
      <c r="UPJ8"/>
      <c r="UPK8"/>
      <c r="UPL8"/>
      <c r="UPM8"/>
      <c r="UPN8"/>
      <c r="UPO8"/>
      <c r="UPP8"/>
      <c r="UPQ8"/>
      <c r="UPR8"/>
      <c r="UPS8"/>
      <c r="UPT8"/>
      <c r="UPU8"/>
      <c r="UPV8"/>
      <c r="UPW8"/>
      <c r="UPX8"/>
      <c r="UPY8"/>
      <c r="UPZ8"/>
      <c r="UQA8"/>
      <c r="UQB8"/>
      <c r="UQC8"/>
      <c r="UQD8"/>
      <c r="UQE8"/>
      <c r="UQF8"/>
      <c r="UQG8"/>
      <c r="UQH8"/>
      <c r="UQI8"/>
      <c r="UQJ8"/>
      <c r="UQK8"/>
      <c r="UQL8"/>
      <c r="UQM8"/>
      <c r="UQN8"/>
      <c r="UQO8"/>
      <c r="UQP8"/>
      <c r="UQQ8"/>
      <c r="UQR8"/>
      <c r="UQS8"/>
      <c r="UQT8"/>
      <c r="UQU8"/>
      <c r="UQV8"/>
      <c r="UQW8"/>
      <c r="UQX8"/>
      <c r="UQY8"/>
      <c r="UQZ8"/>
      <c r="URA8"/>
      <c r="URB8"/>
      <c r="URC8"/>
      <c r="URD8"/>
      <c r="URE8"/>
      <c r="URF8"/>
      <c r="URG8"/>
      <c r="URH8"/>
      <c r="URI8"/>
      <c r="URJ8"/>
      <c r="URK8"/>
      <c r="URL8"/>
      <c r="URM8"/>
      <c r="URN8"/>
      <c r="URO8"/>
      <c r="URP8"/>
      <c r="URQ8"/>
      <c r="URR8"/>
      <c r="URS8"/>
      <c r="URT8"/>
      <c r="URU8"/>
      <c r="URV8"/>
      <c r="URW8"/>
      <c r="URX8"/>
      <c r="URY8"/>
      <c r="URZ8"/>
      <c r="USA8"/>
      <c r="USB8"/>
      <c r="USC8"/>
      <c r="USD8"/>
      <c r="USE8"/>
      <c r="USF8"/>
      <c r="USG8"/>
      <c r="USH8"/>
      <c r="USI8"/>
      <c r="USJ8"/>
      <c r="USK8"/>
      <c r="USL8"/>
      <c r="USM8"/>
      <c r="USN8"/>
      <c r="USO8"/>
      <c r="USP8"/>
      <c r="USQ8"/>
      <c r="USR8"/>
      <c r="USS8"/>
      <c r="UST8"/>
      <c r="USU8"/>
      <c r="USV8"/>
      <c r="USW8"/>
      <c r="USX8"/>
      <c r="USY8"/>
      <c r="USZ8"/>
      <c r="UTA8"/>
      <c r="UTB8"/>
      <c r="UTC8"/>
      <c r="UTD8"/>
      <c r="UTE8"/>
      <c r="UTF8"/>
      <c r="UTG8"/>
      <c r="UTH8"/>
      <c r="UTI8"/>
      <c r="UTJ8"/>
      <c r="UTK8"/>
      <c r="UTL8"/>
      <c r="UTM8"/>
      <c r="UTN8"/>
      <c r="UTO8"/>
      <c r="UTP8"/>
      <c r="UTQ8"/>
      <c r="UTR8"/>
      <c r="UTS8"/>
      <c r="UTT8"/>
      <c r="UTU8"/>
      <c r="UTV8"/>
      <c r="UTW8"/>
      <c r="UTX8"/>
      <c r="UTY8"/>
      <c r="UTZ8"/>
      <c r="UUA8"/>
      <c r="UUB8"/>
      <c r="UUC8"/>
      <c r="UUD8"/>
      <c r="UUE8"/>
      <c r="UUF8"/>
      <c r="UUG8"/>
      <c r="UUH8"/>
      <c r="UUI8"/>
      <c r="UUJ8"/>
      <c r="UUK8"/>
      <c r="UUL8"/>
      <c r="UUM8"/>
      <c r="UUN8"/>
      <c r="UUO8"/>
      <c r="UUP8"/>
      <c r="UUQ8"/>
      <c r="UUR8"/>
      <c r="UUS8"/>
      <c r="UUT8"/>
      <c r="UUU8"/>
      <c r="UUV8"/>
      <c r="UUW8"/>
      <c r="UUX8"/>
      <c r="UUY8"/>
      <c r="UUZ8"/>
      <c r="UVA8"/>
      <c r="UVB8"/>
      <c r="UVC8"/>
      <c r="UVD8"/>
      <c r="UVE8"/>
      <c r="UVF8"/>
      <c r="UVG8"/>
      <c r="UVH8"/>
      <c r="UVI8"/>
      <c r="UVJ8"/>
      <c r="UVK8"/>
      <c r="UVL8"/>
      <c r="UVM8"/>
      <c r="UVN8"/>
      <c r="UVO8"/>
      <c r="UVP8"/>
      <c r="UVQ8"/>
      <c r="UVR8"/>
      <c r="UVS8"/>
      <c r="UVT8"/>
      <c r="UVU8"/>
      <c r="UVV8"/>
      <c r="UVW8"/>
      <c r="UVX8"/>
      <c r="UVY8"/>
      <c r="UVZ8"/>
      <c r="UWA8"/>
      <c r="UWB8"/>
      <c r="UWC8"/>
      <c r="UWD8"/>
      <c r="UWE8"/>
      <c r="UWF8"/>
      <c r="UWG8"/>
      <c r="UWH8"/>
      <c r="UWI8"/>
      <c r="UWJ8"/>
      <c r="UWK8"/>
      <c r="UWL8"/>
      <c r="UWM8"/>
      <c r="UWN8"/>
      <c r="UWO8"/>
      <c r="UWP8"/>
      <c r="UWQ8"/>
      <c r="UWR8"/>
      <c r="UWS8"/>
      <c r="UWT8"/>
      <c r="UWU8"/>
      <c r="UWV8"/>
      <c r="UWW8"/>
      <c r="UWX8"/>
      <c r="UWY8"/>
      <c r="UWZ8"/>
      <c r="UXA8"/>
      <c r="UXB8"/>
      <c r="UXC8"/>
      <c r="UXD8"/>
      <c r="UXE8"/>
      <c r="UXF8"/>
      <c r="UXG8"/>
      <c r="UXH8"/>
      <c r="UXI8"/>
      <c r="UXJ8"/>
      <c r="UXK8"/>
      <c r="UXL8"/>
      <c r="UXM8"/>
      <c r="UXN8"/>
      <c r="UXO8"/>
      <c r="UXP8"/>
      <c r="UXQ8"/>
      <c r="UXR8"/>
      <c r="UXS8"/>
      <c r="UXT8"/>
      <c r="UXU8"/>
      <c r="UXV8"/>
      <c r="UXW8"/>
      <c r="UXX8"/>
      <c r="UXY8"/>
      <c r="UXZ8"/>
      <c r="UYA8"/>
      <c r="UYB8"/>
      <c r="UYC8"/>
      <c r="UYD8"/>
      <c r="UYE8"/>
      <c r="UYF8"/>
      <c r="UYG8"/>
      <c r="UYH8"/>
      <c r="UYI8"/>
      <c r="UYJ8"/>
      <c r="UYK8"/>
      <c r="UYL8"/>
      <c r="UYM8"/>
      <c r="UYN8"/>
      <c r="UYO8"/>
      <c r="UYP8"/>
      <c r="UYQ8"/>
      <c r="UYR8"/>
      <c r="UYS8"/>
      <c r="UYT8"/>
      <c r="UYU8"/>
      <c r="UYV8"/>
      <c r="UYW8"/>
      <c r="UYX8"/>
      <c r="UYY8"/>
      <c r="UYZ8"/>
      <c r="UZA8"/>
      <c r="UZB8"/>
      <c r="UZC8"/>
      <c r="UZD8"/>
      <c r="UZE8"/>
      <c r="UZF8"/>
      <c r="UZG8"/>
      <c r="UZH8"/>
      <c r="UZI8"/>
      <c r="UZJ8"/>
      <c r="UZK8"/>
      <c r="UZL8"/>
      <c r="UZM8"/>
      <c r="UZN8"/>
      <c r="UZO8"/>
      <c r="UZP8"/>
      <c r="UZQ8"/>
      <c r="UZR8"/>
      <c r="UZS8"/>
      <c r="UZT8"/>
      <c r="UZU8"/>
      <c r="UZV8"/>
      <c r="UZW8"/>
      <c r="UZX8"/>
      <c r="UZY8"/>
      <c r="UZZ8"/>
      <c r="VAA8"/>
      <c r="VAB8"/>
      <c r="VAC8"/>
      <c r="VAD8"/>
      <c r="VAE8"/>
      <c r="VAF8"/>
      <c r="VAG8"/>
      <c r="VAH8"/>
      <c r="VAI8"/>
      <c r="VAJ8"/>
      <c r="VAK8"/>
      <c r="VAL8"/>
      <c r="VAM8"/>
      <c r="VAN8"/>
      <c r="VAO8"/>
      <c r="VAP8"/>
      <c r="VAQ8"/>
      <c r="VAR8"/>
      <c r="VAS8"/>
      <c r="VAT8"/>
      <c r="VAU8"/>
      <c r="VAV8"/>
      <c r="VAW8"/>
      <c r="VAX8"/>
      <c r="VAY8"/>
      <c r="VAZ8"/>
      <c r="VBA8"/>
      <c r="VBB8"/>
      <c r="VBC8"/>
      <c r="VBD8"/>
      <c r="VBE8"/>
      <c r="VBF8"/>
      <c r="VBG8"/>
      <c r="VBH8"/>
      <c r="VBI8"/>
      <c r="VBJ8"/>
      <c r="VBK8"/>
      <c r="VBL8"/>
      <c r="VBM8"/>
      <c r="VBN8"/>
      <c r="VBO8"/>
      <c r="VBP8"/>
      <c r="VBQ8"/>
      <c r="VBR8"/>
      <c r="VBS8"/>
      <c r="VBT8"/>
      <c r="VBU8"/>
      <c r="VBV8"/>
      <c r="VBW8"/>
      <c r="VBX8"/>
      <c r="VBY8"/>
      <c r="VBZ8"/>
      <c r="VCA8"/>
      <c r="VCB8"/>
      <c r="VCC8"/>
      <c r="VCD8"/>
      <c r="VCE8"/>
      <c r="VCF8"/>
      <c r="VCG8"/>
      <c r="VCH8"/>
      <c r="VCI8"/>
      <c r="VCJ8"/>
      <c r="VCK8"/>
      <c r="VCL8"/>
      <c r="VCM8"/>
      <c r="VCN8"/>
      <c r="VCO8"/>
      <c r="VCP8"/>
      <c r="VCQ8"/>
      <c r="VCR8"/>
      <c r="VCS8"/>
      <c r="VCT8"/>
      <c r="VCU8"/>
      <c r="VCV8"/>
      <c r="VCW8"/>
      <c r="VCX8"/>
      <c r="VCY8"/>
      <c r="VCZ8"/>
      <c r="VDA8"/>
      <c r="VDB8"/>
      <c r="VDC8"/>
      <c r="VDD8"/>
      <c r="VDE8"/>
      <c r="VDF8"/>
      <c r="VDG8"/>
      <c r="VDH8"/>
      <c r="VDI8"/>
      <c r="VDJ8"/>
      <c r="VDK8"/>
      <c r="VDL8"/>
      <c r="VDM8"/>
      <c r="VDN8"/>
      <c r="VDO8"/>
      <c r="VDP8"/>
      <c r="VDQ8"/>
      <c r="VDR8"/>
      <c r="VDS8"/>
      <c r="VDT8"/>
      <c r="VDU8"/>
      <c r="VDV8"/>
      <c r="VDW8"/>
      <c r="VDX8"/>
      <c r="VDY8"/>
      <c r="VDZ8"/>
      <c r="VEA8"/>
      <c r="VEB8"/>
      <c r="VEC8"/>
      <c r="VED8"/>
      <c r="VEE8"/>
      <c r="VEF8"/>
      <c r="VEG8"/>
      <c r="VEH8"/>
      <c r="VEI8"/>
      <c r="VEJ8"/>
      <c r="VEK8"/>
      <c r="VEL8"/>
      <c r="VEM8"/>
      <c r="VEN8"/>
      <c r="VEO8"/>
      <c r="VEP8"/>
      <c r="VEQ8"/>
      <c r="VER8"/>
      <c r="VES8"/>
      <c r="VET8"/>
      <c r="VEU8"/>
      <c r="VEV8"/>
      <c r="VEW8"/>
      <c r="VEX8"/>
      <c r="VEY8"/>
      <c r="VEZ8"/>
      <c r="VFA8"/>
      <c r="VFB8"/>
      <c r="VFC8"/>
      <c r="VFD8"/>
      <c r="VFE8"/>
      <c r="VFF8"/>
      <c r="VFG8"/>
      <c r="VFH8"/>
      <c r="VFI8"/>
      <c r="VFJ8"/>
      <c r="VFK8"/>
      <c r="VFL8"/>
      <c r="VFM8"/>
      <c r="VFN8"/>
      <c r="VFO8"/>
      <c r="VFP8"/>
      <c r="VFQ8"/>
      <c r="VFR8"/>
      <c r="VFS8"/>
      <c r="VFT8"/>
      <c r="VFU8"/>
      <c r="VFV8"/>
      <c r="VFW8"/>
      <c r="VFX8"/>
      <c r="VFY8"/>
      <c r="VFZ8"/>
      <c r="VGA8"/>
      <c r="VGB8"/>
      <c r="VGC8"/>
      <c r="VGD8"/>
      <c r="VGE8"/>
      <c r="VGF8"/>
      <c r="VGG8"/>
      <c r="VGH8"/>
      <c r="VGI8"/>
      <c r="VGJ8"/>
      <c r="VGK8"/>
      <c r="VGL8"/>
      <c r="VGM8"/>
      <c r="VGN8"/>
      <c r="VGO8"/>
      <c r="VGP8"/>
      <c r="VGQ8"/>
      <c r="VGR8"/>
      <c r="VGS8"/>
      <c r="VGT8"/>
      <c r="VGU8"/>
      <c r="VGV8"/>
      <c r="VGW8"/>
      <c r="VGX8"/>
      <c r="VGY8"/>
      <c r="VGZ8"/>
      <c r="VHA8"/>
      <c r="VHB8"/>
      <c r="VHC8"/>
      <c r="VHD8"/>
      <c r="VHE8"/>
      <c r="VHF8"/>
      <c r="VHG8"/>
      <c r="VHH8"/>
      <c r="VHI8"/>
      <c r="VHJ8"/>
      <c r="VHK8"/>
      <c r="VHL8"/>
      <c r="VHM8"/>
      <c r="VHN8"/>
      <c r="VHO8"/>
      <c r="VHP8"/>
      <c r="VHQ8"/>
      <c r="VHR8"/>
      <c r="VHS8"/>
      <c r="VHT8"/>
      <c r="VHU8"/>
      <c r="VHV8"/>
      <c r="VHW8"/>
      <c r="VHX8"/>
      <c r="VHY8"/>
      <c r="VHZ8"/>
      <c r="VIA8"/>
      <c r="VIB8"/>
      <c r="VIC8"/>
      <c r="VID8"/>
      <c r="VIE8"/>
      <c r="VIF8"/>
      <c r="VIG8"/>
      <c r="VIH8"/>
      <c r="VII8"/>
      <c r="VIJ8"/>
      <c r="VIK8"/>
      <c r="VIL8"/>
      <c r="VIM8"/>
      <c r="VIN8"/>
      <c r="VIO8"/>
      <c r="VIP8"/>
      <c r="VIQ8"/>
      <c r="VIR8"/>
      <c r="VIS8"/>
      <c r="VIT8"/>
      <c r="VIU8"/>
      <c r="VIV8"/>
      <c r="VIW8"/>
      <c r="VIX8"/>
      <c r="VIY8"/>
      <c r="VIZ8"/>
      <c r="VJA8"/>
      <c r="VJB8"/>
      <c r="VJC8"/>
      <c r="VJD8"/>
      <c r="VJE8"/>
      <c r="VJF8"/>
      <c r="VJG8"/>
      <c r="VJH8"/>
      <c r="VJI8"/>
      <c r="VJJ8"/>
      <c r="VJK8"/>
      <c r="VJL8"/>
      <c r="VJM8"/>
      <c r="VJN8"/>
      <c r="VJO8"/>
      <c r="VJP8"/>
      <c r="VJQ8"/>
      <c r="VJR8"/>
      <c r="VJS8"/>
      <c r="VJT8"/>
      <c r="VJU8"/>
      <c r="VJV8"/>
      <c r="VJW8"/>
      <c r="VJX8"/>
      <c r="VJY8"/>
      <c r="VJZ8"/>
      <c r="VKA8"/>
      <c r="VKB8"/>
      <c r="VKC8"/>
      <c r="VKD8"/>
      <c r="VKE8"/>
      <c r="VKF8"/>
      <c r="VKG8"/>
      <c r="VKH8"/>
      <c r="VKI8"/>
      <c r="VKJ8"/>
      <c r="VKK8"/>
      <c r="VKL8"/>
      <c r="VKM8"/>
      <c r="VKN8"/>
      <c r="VKO8"/>
      <c r="VKP8"/>
      <c r="VKQ8"/>
      <c r="VKR8"/>
      <c r="VKS8"/>
      <c r="VKT8"/>
      <c r="VKU8"/>
      <c r="VKV8"/>
      <c r="VKW8"/>
      <c r="VKX8"/>
      <c r="VKY8"/>
      <c r="VKZ8"/>
      <c r="VLA8"/>
      <c r="VLB8"/>
      <c r="VLC8"/>
      <c r="VLD8"/>
      <c r="VLE8"/>
      <c r="VLF8"/>
      <c r="VLG8"/>
      <c r="VLH8"/>
      <c r="VLI8"/>
      <c r="VLJ8"/>
      <c r="VLK8"/>
      <c r="VLL8"/>
      <c r="VLM8"/>
      <c r="VLN8"/>
      <c r="VLO8"/>
      <c r="VLP8"/>
      <c r="VLQ8"/>
      <c r="VLR8"/>
      <c r="VLS8"/>
      <c r="VLT8"/>
      <c r="VLU8"/>
      <c r="VLV8"/>
      <c r="VLW8"/>
      <c r="VLX8"/>
      <c r="VLY8"/>
      <c r="VLZ8"/>
      <c r="VMA8"/>
      <c r="VMB8"/>
      <c r="VMC8"/>
      <c r="VMD8"/>
      <c r="VME8"/>
      <c r="VMF8"/>
      <c r="VMG8"/>
      <c r="VMH8"/>
      <c r="VMI8"/>
      <c r="VMJ8"/>
      <c r="VMK8"/>
      <c r="VML8"/>
      <c r="VMM8"/>
      <c r="VMN8"/>
      <c r="VMO8"/>
      <c r="VMP8"/>
      <c r="VMQ8"/>
      <c r="VMR8"/>
      <c r="VMS8"/>
      <c r="VMT8"/>
      <c r="VMU8"/>
      <c r="VMV8"/>
      <c r="VMW8"/>
      <c r="VMX8"/>
      <c r="VMY8"/>
      <c r="VMZ8"/>
      <c r="VNA8"/>
      <c r="VNB8"/>
      <c r="VNC8"/>
      <c r="VND8"/>
      <c r="VNE8"/>
      <c r="VNF8"/>
      <c r="VNG8"/>
      <c r="VNH8"/>
      <c r="VNI8"/>
      <c r="VNJ8"/>
      <c r="VNK8"/>
      <c r="VNL8"/>
      <c r="VNM8"/>
      <c r="VNN8"/>
      <c r="VNO8"/>
      <c r="VNP8"/>
      <c r="VNQ8"/>
      <c r="VNR8"/>
      <c r="VNS8"/>
      <c r="VNT8"/>
      <c r="VNU8"/>
      <c r="VNV8"/>
      <c r="VNW8"/>
      <c r="VNX8"/>
      <c r="VNY8"/>
      <c r="VNZ8"/>
      <c r="VOA8"/>
      <c r="VOB8"/>
      <c r="VOC8"/>
      <c r="VOD8"/>
      <c r="VOE8"/>
      <c r="VOF8"/>
      <c r="VOG8"/>
      <c r="VOH8"/>
      <c r="VOI8"/>
      <c r="VOJ8"/>
      <c r="VOK8"/>
      <c r="VOL8"/>
      <c r="VOM8"/>
      <c r="VON8"/>
      <c r="VOO8"/>
      <c r="VOP8"/>
      <c r="VOQ8"/>
      <c r="VOR8"/>
      <c r="VOS8"/>
      <c r="VOT8"/>
      <c r="VOU8"/>
      <c r="VOV8"/>
      <c r="VOW8"/>
      <c r="VOX8"/>
      <c r="VOY8"/>
      <c r="VOZ8"/>
      <c r="VPA8"/>
      <c r="VPB8"/>
      <c r="VPC8"/>
      <c r="VPD8"/>
      <c r="VPE8"/>
      <c r="VPF8"/>
      <c r="VPG8"/>
      <c r="VPH8"/>
      <c r="VPI8"/>
      <c r="VPJ8"/>
      <c r="VPK8"/>
      <c r="VPL8"/>
      <c r="VPM8"/>
      <c r="VPN8"/>
      <c r="VPO8"/>
      <c r="VPP8"/>
      <c r="VPQ8"/>
      <c r="VPR8"/>
      <c r="VPS8"/>
      <c r="VPT8"/>
      <c r="VPU8"/>
      <c r="VPV8"/>
      <c r="VPW8"/>
      <c r="VPX8"/>
      <c r="VPY8"/>
      <c r="VPZ8"/>
      <c r="VQA8"/>
      <c r="VQB8"/>
      <c r="VQC8"/>
      <c r="VQD8"/>
      <c r="VQE8"/>
      <c r="VQF8"/>
      <c r="VQG8"/>
      <c r="VQH8"/>
      <c r="VQI8"/>
      <c r="VQJ8"/>
      <c r="VQK8"/>
      <c r="VQL8"/>
      <c r="VQM8"/>
      <c r="VQN8"/>
      <c r="VQO8"/>
      <c r="VQP8"/>
      <c r="VQQ8"/>
      <c r="VQR8"/>
      <c r="VQS8"/>
      <c r="VQT8"/>
      <c r="VQU8"/>
      <c r="VQV8"/>
      <c r="VQW8"/>
      <c r="VQX8"/>
      <c r="VQY8"/>
      <c r="VQZ8"/>
      <c r="VRA8"/>
      <c r="VRB8"/>
      <c r="VRC8"/>
      <c r="VRD8"/>
      <c r="VRE8"/>
      <c r="VRF8"/>
      <c r="VRG8"/>
      <c r="VRH8"/>
      <c r="VRI8"/>
      <c r="VRJ8"/>
      <c r="VRK8"/>
      <c r="VRL8"/>
      <c r="VRM8"/>
      <c r="VRN8"/>
      <c r="VRO8"/>
      <c r="VRP8"/>
      <c r="VRQ8"/>
      <c r="VRR8"/>
      <c r="VRS8"/>
      <c r="VRT8"/>
      <c r="VRU8"/>
      <c r="VRV8"/>
      <c r="VRW8"/>
      <c r="VRX8"/>
      <c r="VRY8"/>
      <c r="VRZ8"/>
      <c r="VSA8"/>
      <c r="VSB8"/>
      <c r="VSC8"/>
      <c r="VSD8"/>
      <c r="VSE8"/>
      <c r="VSF8"/>
      <c r="VSG8"/>
      <c r="VSH8"/>
      <c r="VSI8"/>
      <c r="VSJ8"/>
      <c r="VSK8"/>
      <c r="VSL8"/>
      <c r="VSM8"/>
      <c r="VSN8"/>
      <c r="VSO8"/>
      <c r="VSP8"/>
      <c r="VSQ8"/>
      <c r="VSR8"/>
      <c r="VSS8"/>
      <c r="VST8"/>
      <c r="VSU8"/>
      <c r="VSV8"/>
      <c r="VSW8"/>
      <c r="VSX8"/>
      <c r="VSY8"/>
      <c r="VSZ8"/>
      <c r="VTA8"/>
      <c r="VTB8"/>
      <c r="VTC8"/>
      <c r="VTD8"/>
      <c r="VTE8"/>
      <c r="VTF8"/>
      <c r="VTG8"/>
      <c r="VTH8"/>
      <c r="VTI8"/>
      <c r="VTJ8"/>
      <c r="VTK8"/>
      <c r="VTL8"/>
      <c r="VTM8"/>
      <c r="VTN8"/>
      <c r="VTO8"/>
      <c r="VTP8"/>
      <c r="VTQ8"/>
      <c r="VTR8"/>
      <c r="VTS8"/>
      <c r="VTT8"/>
      <c r="VTU8"/>
      <c r="VTV8"/>
      <c r="VTW8"/>
      <c r="VTX8"/>
      <c r="VTY8"/>
      <c r="VTZ8"/>
      <c r="VUA8"/>
      <c r="VUB8"/>
      <c r="VUC8"/>
      <c r="VUD8"/>
      <c r="VUE8"/>
      <c r="VUF8"/>
      <c r="VUG8"/>
      <c r="VUH8"/>
      <c r="VUI8"/>
      <c r="VUJ8"/>
      <c r="VUK8"/>
      <c r="VUL8"/>
      <c r="VUM8"/>
      <c r="VUN8"/>
      <c r="VUO8"/>
      <c r="VUP8"/>
      <c r="VUQ8"/>
      <c r="VUR8"/>
      <c r="VUS8"/>
      <c r="VUT8"/>
      <c r="VUU8"/>
      <c r="VUV8"/>
      <c r="VUW8"/>
      <c r="VUX8"/>
      <c r="VUY8"/>
      <c r="VUZ8"/>
      <c r="VVA8"/>
      <c r="VVB8"/>
      <c r="VVC8"/>
      <c r="VVD8"/>
      <c r="VVE8"/>
      <c r="VVF8"/>
      <c r="VVG8"/>
      <c r="VVH8"/>
      <c r="VVI8"/>
      <c r="VVJ8"/>
      <c r="VVK8"/>
      <c r="VVL8"/>
      <c r="VVM8"/>
      <c r="VVN8"/>
      <c r="VVO8"/>
      <c r="VVP8"/>
      <c r="VVQ8"/>
      <c r="VVR8"/>
      <c r="VVS8"/>
      <c r="VVT8"/>
      <c r="VVU8"/>
      <c r="VVV8"/>
      <c r="VVW8"/>
      <c r="VVX8"/>
      <c r="VVY8"/>
      <c r="VVZ8"/>
      <c r="VWA8"/>
      <c r="VWB8"/>
      <c r="VWC8"/>
      <c r="VWD8"/>
      <c r="VWE8"/>
      <c r="VWF8"/>
      <c r="VWG8"/>
      <c r="VWH8"/>
      <c r="VWI8"/>
      <c r="VWJ8"/>
      <c r="VWK8"/>
      <c r="VWL8"/>
      <c r="VWM8"/>
      <c r="VWN8"/>
      <c r="VWO8"/>
      <c r="VWP8"/>
      <c r="VWQ8"/>
      <c r="VWR8"/>
      <c r="VWS8"/>
      <c r="VWT8"/>
      <c r="VWU8"/>
      <c r="VWV8"/>
      <c r="VWW8"/>
      <c r="VWX8"/>
      <c r="VWY8"/>
      <c r="VWZ8"/>
      <c r="VXA8"/>
      <c r="VXB8"/>
      <c r="VXC8"/>
      <c r="VXD8"/>
      <c r="VXE8"/>
      <c r="VXF8"/>
      <c r="VXG8"/>
      <c r="VXH8"/>
      <c r="VXI8"/>
      <c r="VXJ8"/>
      <c r="VXK8"/>
      <c r="VXL8"/>
      <c r="VXM8"/>
      <c r="VXN8"/>
      <c r="VXO8"/>
      <c r="VXP8"/>
      <c r="VXQ8"/>
      <c r="VXR8"/>
      <c r="VXS8"/>
      <c r="VXT8"/>
      <c r="VXU8"/>
      <c r="VXV8"/>
      <c r="VXW8"/>
      <c r="VXX8"/>
      <c r="VXY8"/>
      <c r="VXZ8"/>
      <c r="VYA8"/>
      <c r="VYB8"/>
      <c r="VYC8"/>
      <c r="VYD8"/>
      <c r="VYE8"/>
      <c r="VYF8"/>
      <c r="VYG8"/>
      <c r="VYH8"/>
      <c r="VYI8"/>
      <c r="VYJ8"/>
      <c r="VYK8"/>
      <c r="VYL8"/>
      <c r="VYM8"/>
      <c r="VYN8"/>
      <c r="VYO8"/>
      <c r="VYP8"/>
      <c r="VYQ8"/>
      <c r="VYR8"/>
      <c r="VYS8"/>
      <c r="VYT8"/>
      <c r="VYU8"/>
      <c r="VYV8"/>
      <c r="VYW8"/>
      <c r="VYX8"/>
      <c r="VYY8"/>
      <c r="VYZ8"/>
      <c r="VZA8"/>
      <c r="VZB8"/>
      <c r="VZC8"/>
      <c r="VZD8"/>
      <c r="VZE8"/>
      <c r="VZF8"/>
      <c r="VZG8"/>
      <c r="VZH8"/>
      <c r="VZI8"/>
      <c r="VZJ8"/>
      <c r="VZK8"/>
      <c r="VZL8"/>
      <c r="VZM8"/>
      <c r="VZN8"/>
      <c r="VZO8"/>
      <c r="VZP8"/>
      <c r="VZQ8"/>
      <c r="VZR8"/>
      <c r="VZS8"/>
      <c r="VZT8"/>
      <c r="VZU8"/>
      <c r="VZV8"/>
      <c r="VZW8"/>
      <c r="VZX8"/>
      <c r="VZY8"/>
      <c r="VZZ8"/>
      <c r="WAA8"/>
      <c r="WAB8"/>
      <c r="WAC8"/>
      <c r="WAD8"/>
      <c r="WAE8"/>
      <c r="WAF8"/>
      <c r="WAG8"/>
      <c r="WAH8"/>
      <c r="WAI8"/>
      <c r="WAJ8"/>
      <c r="WAK8"/>
      <c r="WAL8"/>
      <c r="WAM8"/>
      <c r="WAN8"/>
      <c r="WAO8"/>
      <c r="WAP8"/>
      <c r="WAQ8"/>
      <c r="WAR8"/>
      <c r="WAS8"/>
      <c r="WAT8"/>
      <c r="WAU8"/>
      <c r="WAV8"/>
      <c r="WAW8"/>
      <c r="WAX8"/>
      <c r="WAY8"/>
      <c r="WAZ8"/>
      <c r="WBA8"/>
      <c r="WBB8"/>
      <c r="WBC8"/>
      <c r="WBD8"/>
      <c r="WBE8"/>
      <c r="WBF8"/>
      <c r="WBG8"/>
      <c r="WBH8"/>
      <c r="WBI8"/>
      <c r="WBJ8"/>
      <c r="WBK8"/>
      <c r="WBL8"/>
      <c r="WBM8"/>
      <c r="WBN8"/>
      <c r="WBO8"/>
      <c r="WBP8"/>
      <c r="WBQ8"/>
      <c r="WBR8"/>
      <c r="WBS8"/>
      <c r="WBT8"/>
      <c r="WBU8"/>
      <c r="WBV8"/>
      <c r="WBW8"/>
      <c r="WBX8"/>
      <c r="WBY8"/>
      <c r="WBZ8"/>
      <c r="WCA8"/>
      <c r="WCB8"/>
      <c r="WCC8"/>
      <c r="WCD8"/>
      <c r="WCE8"/>
      <c r="WCF8"/>
      <c r="WCG8"/>
      <c r="WCH8"/>
      <c r="WCI8"/>
      <c r="WCJ8"/>
      <c r="WCK8"/>
      <c r="WCL8"/>
      <c r="WCM8"/>
      <c r="WCN8"/>
      <c r="WCO8"/>
      <c r="WCP8"/>
      <c r="WCQ8"/>
      <c r="WCR8"/>
      <c r="WCS8"/>
      <c r="WCT8"/>
      <c r="WCU8"/>
      <c r="WCV8"/>
      <c r="WCW8"/>
      <c r="WCX8"/>
      <c r="WCY8"/>
      <c r="WCZ8"/>
      <c r="WDA8"/>
      <c r="WDB8"/>
      <c r="WDC8"/>
      <c r="WDD8"/>
      <c r="WDE8"/>
      <c r="WDF8"/>
      <c r="WDG8"/>
      <c r="WDH8"/>
      <c r="WDI8"/>
      <c r="WDJ8"/>
      <c r="WDK8"/>
      <c r="WDL8"/>
      <c r="WDM8"/>
      <c r="WDN8"/>
      <c r="WDO8"/>
      <c r="WDP8"/>
      <c r="WDQ8"/>
      <c r="WDR8"/>
      <c r="WDS8"/>
      <c r="WDT8"/>
      <c r="WDU8"/>
      <c r="WDV8"/>
      <c r="WDW8"/>
      <c r="WDX8"/>
      <c r="WDY8"/>
      <c r="WDZ8"/>
      <c r="WEA8"/>
      <c r="WEB8"/>
      <c r="WEC8"/>
      <c r="WED8"/>
      <c r="WEE8"/>
      <c r="WEF8"/>
      <c r="WEG8"/>
      <c r="WEH8"/>
      <c r="WEI8"/>
      <c r="WEJ8"/>
      <c r="WEK8"/>
      <c r="WEL8"/>
      <c r="WEM8"/>
      <c r="WEN8"/>
      <c r="WEO8"/>
      <c r="WEP8"/>
      <c r="WEQ8"/>
      <c r="WER8"/>
      <c r="WES8"/>
      <c r="WET8"/>
      <c r="WEU8"/>
      <c r="WEV8"/>
      <c r="WEW8"/>
      <c r="WEX8"/>
      <c r="WEY8"/>
      <c r="WEZ8"/>
      <c r="WFA8"/>
      <c r="WFB8"/>
      <c r="WFC8"/>
      <c r="WFD8"/>
      <c r="WFE8"/>
      <c r="WFF8"/>
      <c r="WFG8"/>
      <c r="WFH8"/>
      <c r="WFI8"/>
      <c r="WFJ8"/>
      <c r="WFK8"/>
      <c r="WFL8"/>
      <c r="WFM8"/>
      <c r="WFN8"/>
      <c r="WFO8"/>
      <c r="WFP8"/>
      <c r="WFQ8"/>
      <c r="WFR8"/>
      <c r="WFS8"/>
      <c r="WFT8"/>
      <c r="WFU8"/>
      <c r="WFV8"/>
      <c r="WFW8"/>
      <c r="WFX8"/>
      <c r="WFY8"/>
      <c r="WFZ8"/>
      <c r="WGA8"/>
      <c r="WGB8"/>
      <c r="WGC8"/>
      <c r="WGD8"/>
      <c r="WGE8"/>
      <c r="WGF8"/>
      <c r="WGG8"/>
      <c r="WGH8"/>
      <c r="WGI8"/>
      <c r="WGJ8"/>
      <c r="WGK8"/>
      <c r="WGL8"/>
      <c r="WGM8"/>
      <c r="WGN8"/>
      <c r="WGO8"/>
      <c r="WGP8"/>
      <c r="WGQ8"/>
      <c r="WGR8"/>
      <c r="WGS8"/>
      <c r="WGT8"/>
      <c r="WGU8"/>
      <c r="WGV8"/>
      <c r="WGW8"/>
      <c r="WGX8"/>
      <c r="WGY8"/>
      <c r="WGZ8"/>
      <c r="WHA8"/>
      <c r="WHB8"/>
      <c r="WHC8"/>
      <c r="WHD8"/>
      <c r="WHE8"/>
      <c r="WHF8"/>
      <c r="WHG8"/>
      <c r="WHH8"/>
      <c r="WHI8"/>
      <c r="WHJ8"/>
      <c r="WHK8"/>
      <c r="WHL8"/>
      <c r="WHM8"/>
      <c r="WHN8"/>
      <c r="WHO8"/>
      <c r="WHP8"/>
      <c r="WHQ8"/>
      <c r="WHR8"/>
      <c r="WHS8"/>
      <c r="WHT8"/>
      <c r="WHU8"/>
      <c r="WHV8"/>
      <c r="WHW8"/>
      <c r="WHX8"/>
      <c r="WHY8"/>
      <c r="WHZ8"/>
      <c r="WIA8"/>
      <c r="WIB8"/>
      <c r="WIC8"/>
      <c r="WID8"/>
      <c r="WIE8"/>
      <c r="WIF8"/>
      <c r="WIG8"/>
      <c r="WIH8"/>
      <c r="WII8"/>
      <c r="WIJ8"/>
      <c r="WIK8"/>
      <c r="WIL8"/>
      <c r="WIM8"/>
      <c r="WIN8"/>
      <c r="WIO8"/>
      <c r="WIP8"/>
      <c r="WIQ8"/>
      <c r="WIR8"/>
      <c r="WIS8"/>
      <c r="WIT8"/>
      <c r="WIU8"/>
      <c r="WIV8"/>
      <c r="WIW8"/>
      <c r="WIX8"/>
      <c r="WIY8"/>
      <c r="WIZ8"/>
      <c r="WJA8"/>
      <c r="WJB8"/>
      <c r="WJC8"/>
      <c r="WJD8"/>
      <c r="WJE8"/>
      <c r="WJF8"/>
      <c r="WJG8"/>
      <c r="WJH8"/>
      <c r="WJI8"/>
      <c r="WJJ8"/>
      <c r="WJK8"/>
      <c r="WJL8"/>
      <c r="WJM8"/>
      <c r="WJN8"/>
      <c r="WJO8"/>
      <c r="WJP8"/>
      <c r="WJQ8"/>
      <c r="WJR8"/>
      <c r="WJS8"/>
      <c r="WJT8"/>
      <c r="WJU8"/>
      <c r="WJV8"/>
      <c r="WJW8"/>
      <c r="WJX8"/>
      <c r="WJY8"/>
      <c r="WJZ8"/>
      <c r="WKA8"/>
      <c r="WKB8"/>
      <c r="WKC8"/>
      <c r="WKD8"/>
      <c r="WKE8"/>
      <c r="WKF8"/>
      <c r="WKG8"/>
      <c r="WKH8"/>
      <c r="WKI8"/>
      <c r="WKJ8"/>
      <c r="WKK8"/>
      <c r="WKL8"/>
      <c r="WKM8"/>
      <c r="WKN8"/>
      <c r="WKO8"/>
      <c r="WKP8"/>
      <c r="WKQ8"/>
      <c r="WKR8"/>
      <c r="WKS8"/>
      <c r="WKT8"/>
      <c r="WKU8"/>
      <c r="WKV8"/>
      <c r="WKW8"/>
      <c r="WKX8"/>
      <c r="WKY8"/>
      <c r="WKZ8"/>
      <c r="WLA8"/>
      <c r="WLB8"/>
      <c r="WLC8"/>
      <c r="WLD8"/>
      <c r="WLE8"/>
      <c r="WLF8"/>
      <c r="WLG8"/>
      <c r="WLH8"/>
      <c r="WLI8"/>
      <c r="WLJ8"/>
      <c r="WLK8"/>
      <c r="WLL8"/>
      <c r="WLM8"/>
      <c r="WLN8"/>
      <c r="WLO8"/>
      <c r="WLP8"/>
      <c r="WLQ8"/>
      <c r="WLR8"/>
      <c r="WLS8"/>
      <c r="WLT8"/>
      <c r="WLU8"/>
      <c r="WLV8"/>
      <c r="WLW8"/>
      <c r="WLX8"/>
      <c r="WLY8"/>
      <c r="WLZ8"/>
      <c r="WMA8"/>
      <c r="WMB8"/>
      <c r="WMC8"/>
      <c r="WMD8"/>
      <c r="WME8"/>
      <c r="WMF8"/>
      <c r="WMG8"/>
      <c r="WMH8"/>
      <c r="WMI8"/>
      <c r="WMJ8"/>
      <c r="WMK8"/>
      <c r="WML8"/>
      <c r="WMM8"/>
      <c r="WMN8"/>
      <c r="WMO8"/>
      <c r="WMP8"/>
      <c r="WMQ8"/>
      <c r="WMR8"/>
      <c r="WMS8"/>
      <c r="WMT8"/>
      <c r="WMU8"/>
      <c r="WMV8"/>
      <c r="WMW8"/>
      <c r="WMX8"/>
      <c r="WMY8"/>
      <c r="WMZ8"/>
      <c r="WNA8"/>
      <c r="WNB8"/>
      <c r="WNC8"/>
      <c r="WND8"/>
      <c r="WNE8"/>
      <c r="WNF8"/>
      <c r="WNG8"/>
      <c r="WNH8"/>
      <c r="WNI8"/>
      <c r="WNJ8"/>
      <c r="WNK8"/>
      <c r="WNL8"/>
      <c r="WNM8"/>
      <c r="WNN8"/>
      <c r="WNO8"/>
      <c r="WNP8"/>
      <c r="WNQ8"/>
      <c r="WNR8"/>
      <c r="WNS8"/>
      <c r="WNT8"/>
      <c r="WNU8"/>
      <c r="WNV8"/>
      <c r="WNW8"/>
      <c r="WNX8"/>
      <c r="WNY8"/>
      <c r="WNZ8"/>
      <c r="WOA8"/>
      <c r="WOB8"/>
      <c r="WOC8"/>
      <c r="WOD8"/>
      <c r="WOE8"/>
      <c r="WOF8"/>
      <c r="WOG8"/>
      <c r="WOH8"/>
      <c r="WOI8"/>
      <c r="WOJ8"/>
      <c r="WOK8"/>
      <c r="WOL8"/>
      <c r="WOM8"/>
      <c r="WON8"/>
      <c r="WOO8"/>
      <c r="WOP8"/>
      <c r="WOQ8"/>
      <c r="WOR8"/>
      <c r="WOS8"/>
      <c r="WOT8"/>
      <c r="WOU8"/>
      <c r="WOV8"/>
      <c r="WOW8"/>
      <c r="WOX8"/>
      <c r="WOY8"/>
      <c r="WOZ8"/>
      <c r="WPA8"/>
      <c r="WPB8"/>
      <c r="WPC8"/>
      <c r="WPD8"/>
      <c r="WPE8"/>
      <c r="WPF8"/>
      <c r="WPG8"/>
      <c r="WPH8"/>
      <c r="WPI8"/>
      <c r="WPJ8"/>
      <c r="WPK8"/>
      <c r="WPL8"/>
      <c r="WPM8"/>
      <c r="WPN8"/>
      <c r="WPO8"/>
      <c r="WPP8"/>
      <c r="WPQ8"/>
      <c r="WPR8"/>
      <c r="WPS8"/>
      <c r="WPT8"/>
      <c r="WPU8"/>
      <c r="WPV8"/>
      <c r="WPW8"/>
      <c r="WPX8"/>
      <c r="WPY8"/>
      <c r="WPZ8"/>
      <c r="WQA8"/>
      <c r="WQB8"/>
      <c r="WQC8"/>
      <c r="WQD8"/>
      <c r="WQE8"/>
      <c r="WQF8"/>
      <c r="WQG8"/>
      <c r="WQH8"/>
      <c r="WQI8"/>
      <c r="WQJ8"/>
      <c r="WQK8"/>
      <c r="WQL8"/>
      <c r="WQM8"/>
      <c r="WQN8"/>
      <c r="WQO8"/>
      <c r="WQP8"/>
      <c r="WQQ8"/>
      <c r="WQR8"/>
      <c r="WQS8"/>
      <c r="WQT8"/>
      <c r="WQU8"/>
      <c r="WQV8"/>
      <c r="WQW8"/>
      <c r="WQX8"/>
      <c r="WQY8"/>
      <c r="WQZ8"/>
      <c r="WRA8"/>
      <c r="WRB8"/>
      <c r="WRC8"/>
      <c r="WRD8"/>
      <c r="WRE8"/>
      <c r="WRF8"/>
      <c r="WRG8"/>
      <c r="WRH8"/>
      <c r="WRI8"/>
      <c r="WRJ8"/>
      <c r="WRK8"/>
      <c r="WRL8"/>
      <c r="WRM8"/>
      <c r="WRN8"/>
      <c r="WRO8"/>
      <c r="WRP8"/>
      <c r="WRQ8"/>
      <c r="WRR8"/>
      <c r="WRS8"/>
      <c r="WRT8"/>
      <c r="WRU8"/>
      <c r="WRV8"/>
      <c r="WRW8"/>
      <c r="WRX8"/>
      <c r="WRY8"/>
      <c r="WRZ8"/>
      <c r="WSA8"/>
      <c r="WSB8"/>
      <c r="WSC8"/>
      <c r="WSD8"/>
      <c r="WSE8"/>
      <c r="WSF8"/>
      <c r="WSG8"/>
      <c r="WSH8"/>
      <c r="WSI8"/>
      <c r="WSJ8"/>
      <c r="WSK8"/>
      <c r="WSL8"/>
      <c r="WSM8"/>
      <c r="WSN8"/>
      <c r="WSO8"/>
      <c r="WSP8"/>
      <c r="WSQ8"/>
      <c r="WSR8"/>
      <c r="WSS8"/>
      <c r="WST8"/>
      <c r="WSU8"/>
      <c r="WSV8"/>
      <c r="WSW8"/>
      <c r="WSX8"/>
      <c r="WSY8"/>
      <c r="WSZ8"/>
      <c r="WTA8"/>
      <c r="WTB8"/>
      <c r="WTC8"/>
      <c r="WTD8"/>
      <c r="WTE8"/>
      <c r="WTF8"/>
      <c r="WTG8"/>
      <c r="WTH8"/>
      <c r="WTI8"/>
      <c r="WTJ8"/>
      <c r="WTK8"/>
      <c r="WTL8"/>
      <c r="WTM8"/>
      <c r="WTN8"/>
      <c r="WTO8"/>
      <c r="WTP8"/>
      <c r="WTQ8"/>
      <c r="WTR8"/>
      <c r="WTS8"/>
      <c r="WTT8"/>
      <c r="WTU8"/>
      <c r="WTV8"/>
      <c r="WTW8"/>
      <c r="WTX8"/>
      <c r="WTY8"/>
      <c r="WTZ8"/>
      <c r="WUA8"/>
      <c r="WUB8"/>
      <c r="WUC8"/>
      <c r="WUD8"/>
      <c r="WUE8"/>
      <c r="WUF8"/>
      <c r="WUG8"/>
      <c r="WUH8"/>
      <c r="WUI8"/>
      <c r="WUJ8"/>
      <c r="WUK8"/>
      <c r="WUL8"/>
      <c r="WUM8"/>
      <c r="WUN8"/>
      <c r="WUO8"/>
      <c r="WUP8"/>
      <c r="WUQ8"/>
      <c r="WUR8"/>
      <c r="WUS8"/>
      <c r="WUT8"/>
      <c r="WUU8"/>
      <c r="WUV8"/>
      <c r="WUW8"/>
      <c r="WUX8"/>
      <c r="WUY8"/>
      <c r="WUZ8"/>
      <c r="WVA8"/>
      <c r="WVB8"/>
      <c r="WVC8"/>
      <c r="WVD8"/>
      <c r="WVE8"/>
      <c r="WVF8"/>
      <c r="WVG8"/>
      <c r="WVH8"/>
      <c r="WVI8"/>
      <c r="WVJ8"/>
      <c r="WVK8"/>
      <c r="WVL8"/>
      <c r="WVM8"/>
      <c r="WVN8"/>
      <c r="WVO8"/>
      <c r="WVP8"/>
      <c r="WVQ8"/>
      <c r="WVR8"/>
      <c r="WVS8"/>
      <c r="WVT8"/>
      <c r="WVU8"/>
      <c r="WVV8"/>
      <c r="WVW8"/>
      <c r="WVX8"/>
      <c r="WVY8"/>
      <c r="WVZ8"/>
      <c r="WWA8"/>
      <c r="WWB8"/>
      <c r="WWC8"/>
      <c r="WWD8"/>
      <c r="WWE8"/>
      <c r="WWF8"/>
      <c r="WWG8"/>
      <c r="WWH8"/>
      <c r="WWI8"/>
      <c r="WWJ8"/>
      <c r="WWK8"/>
      <c r="WWL8"/>
      <c r="WWM8"/>
      <c r="WWN8"/>
      <c r="WWO8"/>
      <c r="WWP8"/>
      <c r="WWQ8"/>
      <c r="WWR8"/>
      <c r="WWS8"/>
      <c r="WWT8"/>
      <c r="WWU8"/>
      <c r="WWV8"/>
      <c r="WWW8"/>
      <c r="WWX8"/>
      <c r="WWY8"/>
      <c r="WWZ8"/>
      <c r="WXA8"/>
      <c r="WXB8"/>
      <c r="WXC8"/>
      <c r="WXD8"/>
      <c r="WXE8"/>
      <c r="WXF8"/>
      <c r="WXG8"/>
      <c r="WXH8"/>
      <c r="WXI8"/>
      <c r="WXJ8"/>
      <c r="WXK8"/>
      <c r="WXL8"/>
      <c r="WXM8"/>
      <c r="WXN8"/>
      <c r="WXO8"/>
      <c r="WXP8"/>
      <c r="WXQ8"/>
      <c r="WXR8"/>
      <c r="WXS8"/>
      <c r="WXT8"/>
      <c r="WXU8"/>
      <c r="WXV8"/>
      <c r="WXW8"/>
      <c r="WXX8"/>
      <c r="WXY8"/>
      <c r="WXZ8"/>
      <c r="WYA8"/>
      <c r="WYB8"/>
      <c r="WYC8"/>
      <c r="WYD8"/>
      <c r="WYE8"/>
      <c r="WYF8"/>
      <c r="WYG8"/>
      <c r="WYH8"/>
      <c r="WYI8"/>
      <c r="WYJ8"/>
      <c r="WYK8"/>
      <c r="WYL8"/>
      <c r="WYM8"/>
      <c r="WYN8"/>
      <c r="WYO8"/>
      <c r="WYP8"/>
      <c r="WYQ8"/>
      <c r="WYR8"/>
      <c r="WYS8"/>
      <c r="WYT8"/>
      <c r="WYU8"/>
      <c r="WYV8"/>
      <c r="WYW8"/>
      <c r="WYX8"/>
      <c r="WYY8"/>
      <c r="WYZ8"/>
      <c r="WZA8"/>
      <c r="WZB8"/>
      <c r="WZC8"/>
      <c r="WZD8"/>
      <c r="WZE8"/>
      <c r="WZF8"/>
      <c r="WZG8"/>
      <c r="WZH8"/>
      <c r="WZI8"/>
      <c r="WZJ8"/>
      <c r="WZK8"/>
      <c r="WZL8"/>
      <c r="WZM8"/>
      <c r="WZN8"/>
      <c r="WZO8"/>
      <c r="WZP8"/>
      <c r="WZQ8"/>
      <c r="WZR8"/>
      <c r="WZS8"/>
      <c r="WZT8"/>
      <c r="WZU8"/>
      <c r="WZV8"/>
      <c r="WZW8"/>
      <c r="WZX8"/>
      <c r="WZY8"/>
      <c r="WZZ8"/>
      <c r="XAA8"/>
      <c r="XAB8"/>
      <c r="XAC8"/>
      <c r="XAD8"/>
      <c r="XAE8"/>
      <c r="XAF8"/>
      <c r="XAG8"/>
      <c r="XAH8"/>
      <c r="XAI8"/>
      <c r="XAJ8"/>
      <c r="XAK8"/>
      <c r="XAL8"/>
      <c r="XAM8"/>
      <c r="XAN8"/>
      <c r="XAO8"/>
      <c r="XAP8"/>
      <c r="XAQ8"/>
      <c r="XAR8"/>
      <c r="XAS8"/>
      <c r="XAT8"/>
      <c r="XAU8"/>
      <c r="XAV8"/>
      <c r="XAW8"/>
      <c r="XAX8"/>
      <c r="XAY8"/>
      <c r="XAZ8"/>
      <c r="XBA8"/>
      <c r="XBB8"/>
      <c r="XBC8"/>
      <c r="XBD8"/>
      <c r="XBE8"/>
      <c r="XBF8"/>
      <c r="XBG8"/>
      <c r="XBH8"/>
      <c r="XBI8"/>
      <c r="XBJ8"/>
      <c r="XBK8"/>
      <c r="XBL8"/>
      <c r="XBM8"/>
      <c r="XBN8"/>
      <c r="XBO8"/>
      <c r="XBP8"/>
      <c r="XBQ8"/>
      <c r="XBR8"/>
      <c r="XBS8"/>
      <c r="XBT8"/>
      <c r="XBU8"/>
      <c r="XBV8"/>
      <c r="XBW8"/>
      <c r="XBX8"/>
      <c r="XBY8"/>
      <c r="XBZ8"/>
      <c r="XCA8"/>
      <c r="XCB8"/>
      <c r="XCC8"/>
      <c r="XCD8"/>
      <c r="XCE8"/>
      <c r="XCF8"/>
      <c r="XCG8"/>
      <c r="XCH8"/>
      <c r="XCI8"/>
      <c r="XCJ8"/>
      <c r="XCK8"/>
      <c r="XCL8"/>
      <c r="XCM8"/>
      <c r="XCN8"/>
      <c r="XCO8"/>
      <c r="XCP8"/>
      <c r="XCQ8"/>
      <c r="XCR8"/>
      <c r="XCS8"/>
      <c r="XCT8"/>
      <c r="XCU8"/>
      <c r="XCV8"/>
      <c r="XCW8"/>
      <c r="XCX8"/>
      <c r="XCY8"/>
      <c r="XCZ8"/>
      <c r="XDA8"/>
      <c r="XDB8"/>
      <c r="XDC8"/>
      <c r="XDD8"/>
      <c r="XDE8"/>
      <c r="XDF8"/>
      <c r="XDG8"/>
      <c r="XDH8"/>
      <c r="XDI8"/>
      <c r="XDJ8"/>
      <c r="XDK8"/>
      <c r="XDL8"/>
      <c r="XDM8"/>
      <c r="XDN8"/>
      <c r="XDO8"/>
      <c r="XDP8"/>
      <c r="XDQ8"/>
      <c r="XDR8"/>
      <c r="XDS8"/>
      <c r="XDT8"/>
      <c r="XDU8"/>
      <c r="XDV8"/>
      <c r="XDW8"/>
      <c r="XDX8"/>
      <c r="XDY8"/>
      <c r="XDZ8"/>
      <c r="XEA8"/>
      <c r="XEB8"/>
      <c r="XEC8"/>
      <c r="XED8"/>
      <c r="XEE8"/>
      <c r="XEF8"/>
      <c r="XEG8"/>
      <c r="XEH8"/>
      <c r="XEI8"/>
      <c r="XEJ8"/>
      <c r="XEK8"/>
      <c r="XEL8"/>
      <c r="XEM8"/>
      <c r="XEN8"/>
      <c r="XEO8"/>
      <c r="XEP8"/>
      <c r="XEQ8"/>
      <c r="XER8"/>
      <c r="XES8"/>
      <c r="XET8"/>
      <c r="XEU8"/>
      <c r="XEV8"/>
      <c r="XEW8"/>
      <c r="XEX8"/>
      <c r="XEY8"/>
      <c r="XEZ8"/>
      <c r="XFA8"/>
      <c r="XFB8"/>
      <c r="XFC8"/>
    </row>
    <row r="9" spans="2:16383" s="89" customFormat="1" ht="38.25" customHeight="1" x14ac:dyDescent="0.25">
      <c r="B9" s="91" t="s">
        <v>1760</v>
      </c>
      <c r="C9" s="70"/>
      <c r="D9" s="70"/>
      <c r="E9" s="70"/>
      <c r="F9" s="70"/>
      <c r="G9" s="70"/>
      <c r="H9" s="70"/>
      <c r="I9" s="70"/>
      <c r="J9" s="70"/>
      <c r="K9" s="70"/>
      <c r="L9" s="70"/>
      <c r="M9" s="70"/>
      <c r="N9" s="70"/>
      <c r="O9" s="70"/>
      <c r="P9" s="70"/>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c r="IW9"/>
      <c r="IX9"/>
      <c r="IY9"/>
      <c r="IZ9"/>
      <c r="JA9"/>
      <c r="JB9"/>
      <c r="JC9"/>
      <c r="JD9"/>
      <c r="JE9"/>
      <c r="JF9"/>
      <c r="JG9"/>
      <c r="JH9"/>
      <c r="JI9"/>
      <c r="JJ9"/>
      <c r="JK9"/>
      <c r="JL9"/>
      <c r="JM9"/>
      <c r="JN9"/>
      <c r="JO9"/>
      <c r="JP9"/>
      <c r="JQ9"/>
      <c r="JR9"/>
      <c r="JS9"/>
      <c r="JT9"/>
      <c r="JU9"/>
      <c r="JV9"/>
      <c r="JW9"/>
      <c r="JX9"/>
      <c r="JY9"/>
      <c r="JZ9"/>
      <c r="KA9"/>
      <c r="KB9"/>
      <c r="KC9"/>
      <c r="KD9"/>
      <c r="KE9"/>
      <c r="KF9"/>
      <c r="KG9"/>
      <c r="KH9"/>
      <c r="KI9"/>
      <c r="KJ9"/>
      <c r="KK9"/>
      <c r="KL9"/>
      <c r="KM9"/>
      <c r="KN9"/>
      <c r="KO9"/>
      <c r="KP9"/>
      <c r="KQ9"/>
      <c r="KR9"/>
      <c r="KS9"/>
      <c r="KT9"/>
      <c r="KU9"/>
      <c r="KV9"/>
      <c r="KW9"/>
      <c r="KX9"/>
      <c r="KY9"/>
      <c r="KZ9"/>
      <c r="LA9"/>
      <c r="LB9"/>
      <c r="LC9"/>
      <c r="LD9"/>
      <c r="LE9"/>
      <c r="LF9"/>
      <c r="LG9"/>
      <c r="LH9"/>
      <c r="LI9"/>
      <c r="LJ9"/>
      <c r="LK9"/>
      <c r="LL9"/>
      <c r="LM9"/>
      <c r="LN9"/>
      <c r="LO9"/>
      <c r="LP9"/>
      <c r="LQ9"/>
      <c r="LR9"/>
      <c r="LS9"/>
      <c r="LT9"/>
      <c r="LU9"/>
      <c r="LV9"/>
      <c r="LW9"/>
      <c r="LX9"/>
      <c r="LY9"/>
      <c r="LZ9"/>
      <c r="MA9"/>
      <c r="MB9"/>
      <c r="MC9"/>
      <c r="MD9"/>
      <c r="ME9"/>
      <c r="MF9"/>
      <c r="MG9"/>
      <c r="MH9"/>
      <c r="MI9"/>
      <c r="MJ9"/>
      <c r="MK9"/>
      <c r="ML9"/>
      <c r="MM9"/>
      <c r="MN9"/>
      <c r="MO9"/>
      <c r="MP9"/>
      <c r="MQ9"/>
      <c r="MR9"/>
      <c r="MS9"/>
      <c r="MT9"/>
      <c r="MU9"/>
      <c r="MV9"/>
      <c r="MW9"/>
      <c r="MX9"/>
      <c r="MY9"/>
      <c r="MZ9"/>
      <c r="NA9"/>
      <c r="NB9"/>
      <c r="NC9"/>
      <c r="ND9"/>
      <c r="NE9"/>
      <c r="NF9"/>
      <c r="NG9"/>
      <c r="NH9"/>
      <c r="NI9"/>
      <c r="NJ9"/>
      <c r="NK9"/>
      <c r="NL9"/>
      <c r="NM9"/>
      <c r="NN9"/>
      <c r="NO9"/>
      <c r="NP9"/>
      <c r="NQ9"/>
      <c r="NR9"/>
      <c r="NS9"/>
      <c r="NT9"/>
      <c r="NU9"/>
      <c r="NV9"/>
      <c r="NW9"/>
      <c r="NX9"/>
      <c r="NY9"/>
      <c r="NZ9"/>
      <c r="OA9"/>
      <c r="OB9"/>
      <c r="OC9"/>
      <c r="OD9"/>
      <c r="OE9"/>
      <c r="OF9"/>
      <c r="OG9"/>
      <c r="OH9"/>
      <c r="OI9"/>
      <c r="OJ9"/>
      <c r="OK9"/>
      <c r="OL9"/>
      <c r="OM9"/>
      <c r="ON9"/>
      <c r="OO9"/>
      <c r="OP9"/>
      <c r="OQ9"/>
      <c r="OR9"/>
      <c r="OS9"/>
      <c r="OT9"/>
      <c r="OU9"/>
      <c r="OV9"/>
      <c r="OW9"/>
      <c r="OX9"/>
      <c r="OY9"/>
      <c r="OZ9"/>
      <c r="PA9"/>
      <c r="PB9"/>
      <c r="PC9"/>
      <c r="PD9"/>
      <c r="PE9"/>
      <c r="PF9"/>
      <c r="PG9"/>
      <c r="PH9"/>
      <c r="PI9"/>
      <c r="PJ9"/>
      <c r="PK9"/>
      <c r="PL9"/>
      <c r="PM9"/>
      <c r="PN9"/>
      <c r="PO9"/>
      <c r="PP9"/>
      <c r="PQ9"/>
      <c r="PR9"/>
      <c r="PS9"/>
      <c r="PT9"/>
      <c r="PU9"/>
      <c r="PV9"/>
      <c r="PW9"/>
      <c r="PX9"/>
      <c r="PY9"/>
      <c r="PZ9"/>
      <c r="QA9"/>
      <c r="QB9"/>
      <c r="QC9"/>
      <c r="QD9"/>
      <c r="QE9"/>
      <c r="QF9"/>
      <c r="QG9"/>
      <c r="QH9"/>
      <c r="QI9"/>
      <c r="QJ9"/>
      <c r="QK9"/>
      <c r="QL9"/>
      <c r="QM9"/>
      <c r="QN9"/>
      <c r="QO9"/>
      <c r="QP9"/>
      <c r="QQ9"/>
      <c r="QR9"/>
      <c r="QS9"/>
      <c r="QT9"/>
      <c r="QU9"/>
      <c r="QV9"/>
      <c r="QW9"/>
      <c r="QX9"/>
      <c r="QY9"/>
      <c r="QZ9"/>
      <c r="RA9"/>
      <c r="RB9"/>
      <c r="RC9"/>
      <c r="RD9"/>
      <c r="RE9"/>
      <c r="RF9"/>
      <c r="RG9"/>
      <c r="RH9"/>
      <c r="RI9"/>
      <c r="RJ9"/>
      <c r="RK9"/>
      <c r="RL9"/>
      <c r="RM9"/>
      <c r="RN9"/>
      <c r="RO9"/>
      <c r="RP9"/>
      <c r="RQ9"/>
      <c r="RR9"/>
      <c r="RS9"/>
      <c r="RT9"/>
      <c r="RU9"/>
      <c r="RV9"/>
      <c r="RW9"/>
      <c r="RX9"/>
      <c r="RY9"/>
      <c r="RZ9"/>
      <c r="SA9"/>
      <c r="SB9"/>
      <c r="SC9"/>
      <c r="SD9"/>
      <c r="SE9"/>
      <c r="SF9"/>
      <c r="SG9"/>
      <c r="SH9"/>
      <c r="SI9"/>
      <c r="SJ9"/>
      <c r="SK9"/>
      <c r="SL9"/>
      <c r="SM9"/>
      <c r="SN9"/>
      <c r="SO9"/>
      <c r="SP9"/>
      <c r="SQ9"/>
      <c r="SR9"/>
      <c r="SS9"/>
      <c r="ST9"/>
      <c r="SU9"/>
      <c r="SV9"/>
      <c r="SW9"/>
      <c r="SX9"/>
      <c r="SY9"/>
      <c r="SZ9"/>
      <c r="TA9"/>
      <c r="TB9"/>
      <c r="TC9"/>
      <c r="TD9"/>
      <c r="TE9"/>
      <c r="TF9"/>
      <c r="TG9"/>
      <c r="TH9"/>
      <c r="TI9"/>
      <c r="TJ9"/>
      <c r="TK9"/>
      <c r="TL9"/>
      <c r="TM9"/>
      <c r="TN9"/>
      <c r="TO9"/>
      <c r="TP9"/>
      <c r="TQ9"/>
      <c r="TR9"/>
      <c r="TS9"/>
      <c r="TT9"/>
      <c r="TU9"/>
      <c r="TV9"/>
      <c r="TW9"/>
      <c r="TX9"/>
      <c r="TY9"/>
      <c r="TZ9"/>
      <c r="UA9"/>
      <c r="UB9"/>
      <c r="UC9"/>
      <c r="UD9"/>
      <c r="UE9"/>
      <c r="UF9"/>
      <c r="UG9"/>
      <c r="UH9"/>
      <c r="UI9"/>
      <c r="UJ9"/>
      <c r="UK9"/>
      <c r="UL9"/>
      <c r="UM9"/>
      <c r="UN9"/>
      <c r="UO9"/>
      <c r="UP9"/>
      <c r="UQ9"/>
      <c r="UR9"/>
      <c r="US9"/>
      <c r="UT9"/>
      <c r="UU9"/>
      <c r="UV9"/>
      <c r="UW9"/>
      <c r="UX9"/>
      <c r="UY9"/>
      <c r="UZ9"/>
      <c r="VA9"/>
      <c r="VB9"/>
      <c r="VC9"/>
      <c r="VD9"/>
      <c r="VE9"/>
      <c r="VF9"/>
      <c r="VG9"/>
      <c r="VH9"/>
      <c r="VI9"/>
      <c r="VJ9"/>
      <c r="VK9"/>
      <c r="VL9"/>
      <c r="VM9"/>
      <c r="VN9"/>
      <c r="VO9"/>
      <c r="VP9"/>
      <c r="VQ9"/>
      <c r="VR9"/>
      <c r="VS9"/>
      <c r="VT9"/>
      <c r="VU9"/>
      <c r="VV9"/>
      <c r="VW9"/>
      <c r="VX9"/>
      <c r="VY9"/>
      <c r="VZ9"/>
      <c r="WA9"/>
      <c r="WB9"/>
      <c r="WC9"/>
      <c r="WD9"/>
      <c r="WE9"/>
      <c r="WF9"/>
      <c r="WG9"/>
      <c r="WH9"/>
      <c r="WI9"/>
      <c r="WJ9"/>
      <c r="WK9"/>
      <c r="WL9"/>
      <c r="WM9"/>
      <c r="WN9"/>
      <c r="WO9"/>
      <c r="WP9"/>
      <c r="WQ9"/>
      <c r="WR9"/>
      <c r="WS9"/>
      <c r="WT9"/>
      <c r="WU9"/>
      <c r="WV9"/>
      <c r="WW9"/>
      <c r="WX9"/>
      <c r="WY9"/>
      <c r="WZ9"/>
      <c r="XA9"/>
      <c r="XB9"/>
      <c r="XC9"/>
      <c r="XD9"/>
      <c r="XE9"/>
      <c r="XF9"/>
      <c r="XG9"/>
      <c r="XH9"/>
      <c r="XI9"/>
      <c r="XJ9"/>
      <c r="XK9"/>
      <c r="XL9"/>
      <c r="XM9"/>
      <c r="XN9"/>
      <c r="XO9"/>
      <c r="XP9"/>
      <c r="XQ9"/>
      <c r="XR9"/>
      <c r="XS9"/>
      <c r="XT9"/>
      <c r="XU9"/>
      <c r="XV9"/>
      <c r="XW9"/>
      <c r="XX9"/>
      <c r="XY9"/>
      <c r="XZ9"/>
      <c r="YA9"/>
      <c r="YB9"/>
      <c r="YC9"/>
      <c r="YD9"/>
      <c r="YE9"/>
      <c r="YF9"/>
      <c r="YG9"/>
      <c r="YH9"/>
      <c r="YI9"/>
      <c r="YJ9"/>
      <c r="YK9"/>
      <c r="YL9"/>
      <c r="YM9"/>
      <c r="YN9"/>
      <c r="YO9"/>
      <c r="YP9"/>
      <c r="YQ9"/>
      <c r="YR9"/>
      <c r="YS9"/>
      <c r="YT9"/>
      <c r="YU9"/>
      <c r="YV9"/>
      <c r="YW9"/>
      <c r="YX9"/>
      <c r="YY9"/>
      <c r="YZ9"/>
      <c r="ZA9"/>
      <c r="ZB9"/>
      <c r="ZC9"/>
      <c r="ZD9"/>
      <c r="ZE9"/>
      <c r="ZF9"/>
      <c r="ZG9"/>
      <c r="ZH9"/>
      <c r="ZI9"/>
      <c r="ZJ9"/>
      <c r="ZK9"/>
      <c r="ZL9"/>
      <c r="ZM9"/>
      <c r="ZN9"/>
      <c r="ZO9"/>
      <c r="ZP9"/>
      <c r="ZQ9"/>
      <c r="ZR9"/>
      <c r="ZS9"/>
      <c r="ZT9"/>
      <c r="ZU9"/>
      <c r="ZV9"/>
      <c r="ZW9"/>
      <c r="ZX9"/>
      <c r="ZY9"/>
      <c r="ZZ9"/>
      <c r="AAA9"/>
      <c r="AAB9"/>
      <c r="AAC9"/>
      <c r="AAD9"/>
      <c r="AAE9"/>
      <c r="AAF9"/>
      <c r="AAG9"/>
      <c r="AAH9"/>
      <c r="AAI9"/>
      <c r="AAJ9"/>
      <c r="AAK9"/>
      <c r="AAL9"/>
      <c r="AAM9"/>
      <c r="AAN9"/>
      <c r="AAO9"/>
      <c r="AAP9"/>
      <c r="AAQ9"/>
      <c r="AAR9"/>
      <c r="AAS9"/>
      <c r="AAT9"/>
      <c r="AAU9"/>
      <c r="AAV9"/>
      <c r="AAW9"/>
      <c r="AAX9"/>
      <c r="AAY9"/>
      <c r="AAZ9"/>
      <c r="ABA9"/>
      <c r="ABB9"/>
      <c r="ABC9"/>
      <c r="ABD9"/>
      <c r="ABE9"/>
      <c r="ABF9"/>
      <c r="ABG9"/>
      <c r="ABH9"/>
      <c r="ABI9"/>
      <c r="ABJ9"/>
      <c r="ABK9"/>
      <c r="ABL9"/>
      <c r="ABM9"/>
      <c r="ABN9"/>
      <c r="ABO9"/>
      <c r="ABP9"/>
      <c r="ABQ9"/>
      <c r="ABR9"/>
      <c r="ABS9"/>
      <c r="ABT9"/>
      <c r="ABU9"/>
      <c r="ABV9"/>
      <c r="ABW9"/>
      <c r="ABX9"/>
      <c r="ABY9"/>
      <c r="ABZ9"/>
      <c r="ACA9"/>
      <c r="ACB9"/>
      <c r="ACC9"/>
      <c r="ACD9"/>
      <c r="ACE9"/>
      <c r="ACF9"/>
      <c r="ACG9"/>
      <c r="ACH9"/>
      <c r="ACI9"/>
      <c r="ACJ9"/>
      <c r="ACK9"/>
      <c r="ACL9"/>
      <c r="ACM9"/>
      <c r="ACN9"/>
      <c r="ACO9"/>
      <c r="ACP9"/>
      <c r="ACQ9"/>
      <c r="ACR9"/>
      <c r="ACS9"/>
      <c r="ACT9"/>
      <c r="ACU9"/>
      <c r="ACV9"/>
      <c r="ACW9"/>
      <c r="ACX9"/>
      <c r="ACY9"/>
      <c r="ACZ9"/>
      <c r="ADA9"/>
      <c r="ADB9"/>
      <c r="ADC9"/>
      <c r="ADD9"/>
      <c r="ADE9"/>
      <c r="ADF9"/>
      <c r="ADG9"/>
      <c r="ADH9"/>
      <c r="ADI9"/>
      <c r="ADJ9"/>
      <c r="ADK9"/>
      <c r="ADL9"/>
      <c r="ADM9"/>
      <c r="ADN9"/>
      <c r="ADO9"/>
      <c r="ADP9"/>
      <c r="ADQ9"/>
      <c r="ADR9"/>
      <c r="ADS9"/>
      <c r="ADT9"/>
      <c r="ADU9"/>
      <c r="ADV9"/>
      <c r="ADW9"/>
      <c r="ADX9"/>
      <c r="ADY9"/>
      <c r="ADZ9"/>
      <c r="AEA9"/>
      <c r="AEB9"/>
      <c r="AEC9"/>
      <c r="AED9"/>
      <c r="AEE9"/>
      <c r="AEF9"/>
      <c r="AEG9"/>
      <c r="AEH9"/>
      <c r="AEI9"/>
      <c r="AEJ9"/>
      <c r="AEK9"/>
      <c r="AEL9"/>
      <c r="AEM9"/>
      <c r="AEN9"/>
      <c r="AEO9"/>
      <c r="AEP9"/>
      <c r="AEQ9"/>
      <c r="AER9"/>
      <c r="AES9"/>
      <c r="AET9"/>
      <c r="AEU9"/>
      <c r="AEV9"/>
      <c r="AEW9"/>
      <c r="AEX9"/>
      <c r="AEY9"/>
      <c r="AEZ9"/>
      <c r="AFA9"/>
      <c r="AFB9"/>
      <c r="AFC9"/>
      <c r="AFD9"/>
      <c r="AFE9"/>
      <c r="AFF9"/>
      <c r="AFG9"/>
      <c r="AFH9"/>
      <c r="AFI9"/>
      <c r="AFJ9"/>
      <c r="AFK9"/>
      <c r="AFL9"/>
      <c r="AFM9"/>
      <c r="AFN9"/>
      <c r="AFO9"/>
      <c r="AFP9"/>
      <c r="AFQ9"/>
      <c r="AFR9"/>
      <c r="AFS9"/>
      <c r="AFT9"/>
      <c r="AFU9"/>
      <c r="AFV9"/>
      <c r="AFW9"/>
      <c r="AFX9"/>
      <c r="AFY9"/>
      <c r="AFZ9"/>
      <c r="AGA9"/>
      <c r="AGB9"/>
      <c r="AGC9"/>
      <c r="AGD9"/>
      <c r="AGE9"/>
      <c r="AGF9"/>
      <c r="AGG9"/>
      <c r="AGH9"/>
      <c r="AGI9"/>
      <c r="AGJ9"/>
      <c r="AGK9"/>
      <c r="AGL9"/>
      <c r="AGM9"/>
      <c r="AGN9"/>
      <c r="AGO9"/>
      <c r="AGP9"/>
      <c r="AGQ9"/>
      <c r="AGR9"/>
      <c r="AGS9"/>
      <c r="AGT9"/>
      <c r="AGU9"/>
      <c r="AGV9"/>
      <c r="AGW9"/>
      <c r="AGX9"/>
      <c r="AGY9"/>
      <c r="AGZ9"/>
      <c r="AHA9"/>
      <c r="AHB9"/>
      <c r="AHC9"/>
      <c r="AHD9"/>
      <c r="AHE9"/>
      <c r="AHF9"/>
      <c r="AHG9"/>
      <c r="AHH9"/>
      <c r="AHI9"/>
      <c r="AHJ9"/>
      <c r="AHK9"/>
      <c r="AHL9"/>
      <c r="AHM9"/>
      <c r="AHN9"/>
      <c r="AHO9"/>
      <c r="AHP9"/>
      <c r="AHQ9"/>
      <c r="AHR9"/>
      <c r="AHS9"/>
      <c r="AHT9"/>
      <c r="AHU9"/>
      <c r="AHV9"/>
      <c r="AHW9"/>
      <c r="AHX9"/>
      <c r="AHY9"/>
      <c r="AHZ9"/>
      <c r="AIA9"/>
      <c r="AIB9"/>
      <c r="AIC9"/>
      <c r="AID9"/>
      <c r="AIE9"/>
      <c r="AIF9"/>
      <c r="AIG9"/>
      <c r="AIH9"/>
      <c r="AII9"/>
      <c r="AIJ9"/>
      <c r="AIK9"/>
      <c r="AIL9"/>
      <c r="AIM9"/>
      <c r="AIN9"/>
      <c r="AIO9"/>
      <c r="AIP9"/>
      <c r="AIQ9"/>
      <c r="AIR9"/>
      <c r="AIS9"/>
      <c r="AIT9"/>
      <c r="AIU9"/>
      <c r="AIV9"/>
      <c r="AIW9"/>
      <c r="AIX9"/>
      <c r="AIY9"/>
      <c r="AIZ9"/>
      <c r="AJA9"/>
      <c r="AJB9"/>
      <c r="AJC9"/>
      <c r="AJD9"/>
      <c r="AJE9"/>
      <c r="AJF9"/>
      <c r="AJG9"/>
      <c r="AJH9"/>
      <c r="AJI9"/>
      <c r="AJJ9"/>
      <c r="AJK9"/>
      <c r="AJL9"/>
      <c r="AJM9"/>
      <c r="AJN9"/>
      <c r="AJO9"/>
      <c r="AJP9"/>
      <c r="AJQ9"/>
      <c r="AJR9"/>
      <c r="AJS9"/>
      <c r="AJT9"/>
      <c r="AJU9"/>
      <c r="AJV9"/>
      <c r="AJW9"/>
      <c r="AJX9"/>
      <c r="AJY9"/>
      <c r="AJZ9"/>
      <c r="AKA9"/>
      <c r="AKB9"/>
      <c r="AKC9"/>
      <c r="AKD9"/>
      <c r="AKE9"/>
      <c r="AKF9"/>
      <c r="AKG9"/>
      <c r="AKH9"/>
      <c r="AKI9"/>
      <c r="AKJ9"/>
      <c r="AKK9"/>
      <c r="AKL9"/>
      <c r="AKM9"/>
      <c r="AKN9"/>
      <c r="AKO9"/>
      <c r="AKP9"/>
      <c r="AKQ9"/>
      <c r="AKR9"/>
      <c r="AKS9"/>
      <c r="AKT9"/>
      <c r="AKU9"/>
      <c r="AKV9"/>
      <c r="AKW9"/>
      <c r="AKX9"/>
      <c r="AKY9"/>
      <c r="AKZ9"/>
      <c r="ALA9"/>
      <c r="ALB9"/>
      <c r="ALC9"/>
      <c r="ALD9"/>
      <c r="ALE9"/>
      <c r="ALF9"/>
      <c r="ALG9"/>
      <c r="ALH9"/>
      <c r="ALI9"/>
      <c r="ALJ9"/>
      <c r="ALK9"/>
      <c r="ALL9"/>
      <c r="ALM9"/>
      <c r="ALN9"/>
      <c r="ALO9"/>
      <c r="ALP9"/>
      <c r="ALQ9"/>
      <c r="ALR9"/>
      <c r="ALS9"/>
      <c r="ALT9"/>
      <c r="ALU9"/>
      <c r="ALV9"/>
      <c r="ALW9"/>
      <c r="ALX9"/>
      <c r="ALY9"/>
      <c r="ALZ9"/>
      <c r="AMA9"/>
      <c r="AMB9"/>
      <c r="AMC9"/>
      <c r="AMD9"/>
      <c r="AME9"/>
      <c r="AMF9"/>
      <c r="AMG9"/>
      <c r="AMH9"/>
      <c r="AMI9"/>
      <c r="AMJ9"/>
      <c r="AMK9"/>
      <c r="AML9"/>
      <c r="AMM9"/>
      <c r="AMN9"/>
      <c r="AMO9"/>
      <c r="AMP9"/>
      <c r="AMQ9"/>
      <c r="AMR9"/>
      <c r="AMS9"/>
      <c r="AMT9"/>
      <c r="AMU9"/>
      <c r="AMV9"/>
      <c r="AMW9"/>
      <c r="AMX9"/>
      <c r="AMY9"/>
      <c r="AMZ9"/>
      <c r="ANA9"/>
      <c r="ANB9"/>
      <c r="ANC9"/>
      <c r="AND9"/>
      <c r="ANE9"/>
      <c r="ANF9"/>
      <c r="ANG9"/>
      <c r="ANH9"/>
      <c r="ANI9"/>
      <c r="ANJ9"/>
      <c r="ANK9"/>
      <c r="ANL9"/>
      <c r="ANM9"/>
      <c r="ANN9"/>
      <c r="ANO9"/>
      <c r="ANP9"/>
      <c r="ANQ9"/>
      <c r="ANR9"/>
      <c r="ANS9"/>
      <c r="ANT9"/>
      <c r="ANU9"/>
      <c r="ANV9"/>
      <c r="ANW9"/>
      <c r="ANX9"/>
      <c r="ANY9"/>
      <c r="ANZ9"/>
      <c r="AOA9"/>
      <c r="AOB9"/>
      <c r="AOC9"/>
      <c r="AOD9"/>
      <c r="AOE9"/>
      <c r="AOF9"/>
      <c r="AOG9"/>
      <c r="AOH9"/>
      <c r="AOI9"/>
      <c r="AOJ9"/>
      <c r="AOK9"/>
      <c r="AOL9"/>
      <c r="AOM9"/>
      <c r="AON9"/>
      <c r="AOO9"/>
      <c r="AOP9"/>
      <c r="AOQ9"/>
      <c r="AOR9"/>
      <c r="AOS9"/>
      <c r="AOT9"/>
      <c r="AOU9"/>
      <c r="AOV9"/>
      <c r="AOW9"/>
      <c r="AOX9"/>
      <c r="AOY9"/>
      <c r="AOZ9"/>
      <c r="APA9"/>
      <c r="APB9"/>
      <c r="APC9"/>
      <c r="APD9"/>
      <c r="APE9"/>
      <c r="APF9"/>
      <c r="APG9"/>
      <c r="APH9"/>
      <c r="API9"/>
      <c r="APJ9"/>
      <c r="APK9"/>
      <c r="APL9"/>
      <c r="APM9"/>
      <c r="APN9"/>
      <c r="APO9"/>
      <c r="APP9"/>
      <c r="APQ9"/>
      <c r="APR9"/>
      <c r="APS9"/>
      <c r="APT9"/>
      <c r="APU9"/>
      <c r="APV9"/>
      <c r="APW9"/>
      <c r="APX9"/>
      <c r="APY9"/>
      <c r="APZ9"/>
      <c r="AQA9"/>
      <c r="AQB9"/>
      <c r="AQC9"/>
      <c r="AQD9"/>
      <c r="AQE9"/>
      <c r="AQF9"/>
      <c r="AQG9"/>
      <c r="AQH9"/>
      <c r="AQI9"/>
      <c r="AQJ9"/>
      <c r="AQK9"/>
      <c r="AQL9"/>
      <c r="AQM9"/>
      <c r="AQN9"/>
      <c r="AQO9"/>
      <c r="AQP9"/>
      <c r="AQQ9"/>
      <c r="AQR9"/>
      <c r="AQS9"/>
      <c r="AQT9"/>
      <c r="AQU9"/>
      <c r="AQV9"/>
      <c r="AQW9"/>
      <c r="AQX9"/>
      <c r="AQY9"/>
      <c r="AQZ9"/>
      <c r="ARA9"/>
      <c r="ARB9"/>
      <c r="ARC9"/>
      <c r="ARD9"/>
      <c r="ARE9"/>
      <c r="ARF9"/>
      <c r="ARG9"/>
      <c r="ARH9"/>
      <c r="ARI9"/>
      <c r="ARJ9"/>
      <c r="ARK9"/>
      <c r="ARL9"/>
      <c r="ARM9"/>
      <c r="ARN9"/>
      <c r="ARO9"/>
      <c r="ARP9"/>
      <c r="ARQ9"/>
      <c r="ARR9"/>
      <c r="ARS9"/>
      <c r="ART9"/>
      <c r="ARU9"/>
      <c r="ARV9"/>
      <c r="ARW9"/>
      <c r="ARX9"/>
      <c r="ARY9"/>
      <c r="ARZ9"/>
      <c r="ASA9"/>
      <c r="ASB9"/>
      <c r="ASC9"/>
      <c r="ASD9"/>
      <c r="ASE9"/>
      <c r="ASF9"/>
      <c r="ASG9"/>
      <c r="ASH9"/>
      <c r="ASI9"/>
      <c r="ASJ9"/>
      <c r="ASK9"/>
      <c r="ASL9"/>
      <c r="ASM9"/>
      <c r="ASN9"/>
      <c r="ASO9"/>
      <c r="ASP9"/>
      <c r="ASQ9"/>
      <c r="ASR9"/>
      <c r="ASS9"/>
      <c r="AST9"/>
      <c r="ASU9"/>
      <c r="ASV9"/>
      <c r="ASW9"/>
      <c r="ASX9"/>
      <c r="ASY9"/>
      <c r="ASZ9"/>
      <c r="ATA9"/>
      <c r="ATB9"/>
      <c r="ATC9"/>
      <c r="ATD9"/>
      <c r="ATE9"/>
      <c r="ATF9"/>
      <c r="ATG9"/>
      <c r="ATH9"/>
      <c r="ATI9"/>
      <c r="ATJ9"/>
      <c r="ATK9"/>
      <c r="ATL9"/>
      <c r="ATM9"/>
      <c r="ATN9"/>
      <c r="ATO9"/>
      <c r="ATP9"/>
      <c r="ATQ9"/>
      <c r="ATR9"/>
      <c r="ATS9"/>
      <c r="ATT9"/>
      <c r="ATU9"/>
      <c r="ATV9"/>
      <c r="ATW9"/>
      <c r="ATX9"/>
      <c r="ATY9"/>
      <c r="ATZ9"/>
      <c r="AUA9"/>
      <c r="AUB9"/>
      <c r="AUC9"/>
      <c r="AUD9"/>
      <c r="AUE9"/>
      <c r="AUF9"/>
      <c r="AUG9"/>
      <c r="AUH9"/>
      <c r="AUI9"/>
      <c r="AUJ9"/>
      <c r="AUK9"/>
      <c r="AUL9"/>
      <c r="AUM9"/>
      <c r="AUN9"/>
      <c r="AUO9"/>
      <c r="AUP9"/>
      <c r="AUQ9"/>
      <c r="AUR9"/>
      <c r="AUS9"/>
      <c r="AUT9"/>
      <c r="AUU9"/>
      <c r="AUV9"/>
      <c r="AUW9"/>
      <c r="AUX9"/>
      <c r="AUY9"/>
      <c r="AUZ9"/>
      <c r="AVA9"/>
      <c r="AVB9"/>
      <c r="AVC9"/>
      <c r="AVD9"/>
      <c r="AVE9"/>
      <c r="AVF9"/>
      <c r="AVG9"/>
      <c r="AVH9"/>
      <c r="AVI9"/>
      <c r="AVJ9"/>
      <c r="AVK9"/>
      <c r="AVL9"/>
      <c r="AVM9"/>
      <c r="AVN9"/>
      <c r="AVO9"/>
      <c r="AVP9"/>
      <c r="AVQ9"/>
      <c r="AVR9"/>
      <c r="AVS9"/>
      <c r="AVT9"/>
      <c r="AVU9"/>
      <c r="AVV9"/>
      <c r="AVW9"/>
      <c r="AVX9"/>
      <c r="AVY9"/>
      <c r="AVZ9"/>
      <c r="AWA9"/>
      <c r="AWB9"/>
      <c r="AWC9"/>
      <c r="AWD9"/>
      <c r="AWE9"/>
      <c r="AWF9"/>
      <c r="AWG9"/>
      <c r="AWH9"/>
      <c r="AWI9"/>
      <c r="AWJ9"/>
      <c r="AWK9"/>
      <c r="AWL9"/>
      <c r="AWM9"/>
      <c r="AWN9"/>
      <c r="AWO9"/>
      <c r="AWP9"/>
      <c r="AWQ9"/>
      <c r="AWR9"/>
      <c r="AWS9"/>
      <c r="AWT9"/>
      <c r="AWU9"/>
      <c r="AWV9"/>
      <c r="AWW9"/>
      <c r="AWX9"/>
      <c r="AWY9"/>
      <c r="AWZ9"/>
      <c r="AXA9"/>
      <c r="AXB9"/>
      <c r="AXC9"/>
      <c r="AXD9"/>
      <c r="AXE9"/>
      <c r="AXF9"/>
      <c r="AXG9"/>
      <c r="AXH9"/>
      <c r="AXI9"/>
      <c r="AXJ9"/>
      <c r="AXK9"/>
      <c r="AXL9"/>
      <c r="AXM9"/>
      <c r="AXN9"/>
      <c r="AXO9"/>
      <c r="AXP9"/>
      <c r="AXQ9"/>
      <c r="AXR9"/>
      <c r="AXS9"/>
      <c r="AXT9"/>
      <c r="AXU9"/>
      <c r="AXV9"/>
      <c r="AXW9"/>
      <c r="AXX9"/>
      <c r="AXY9"/>
      <c r="AXZ9"/>
      <c r="AYA9"/>
      <c r="AYB9"/>
      <c r="AYC9"/>
      <c r="AYD9"/>
      <c r="AYE9"/>
      <c r="AYF9"/>
      <c r="AYG9"/>
      <c r="AYH9"/>
      <c r="AYI9"/>
      <c r="AYJ9"/>
      <c r="AYK9"/>
      <c r="AYL9"/>
      <c r="AYM9"/>
      <c r="AYN9"/>
      <c r="AYO9"/>
      <c r="AYP9"/>
      <c r="AYQ9"/>
      <c r="AYR9"/>
      <c r="AYS9"/>
      <c r="AYT9"/>
      <c r="AYU9"/>
      <c r="AYV9"/>
      <c r="AYW9"/>
      <c r="AYX9"/>
      <c r="AYY9"/>
      <c r="AYZ9"/>
      <c r="AZA9"/>
      <c r="AZB9"/>
      <c r="AZC9"/>
      <c r="AZD9"/>
      <c r="AZE9"/>
      <c r="AZF9"/>
      <c r="AZG9"/>
      <c r="AZH9"/>
      <c r="AZI9"/>
      <c r="AZJ9"/>
      <c r="AZK9"/>
      <c r="AZL9"/>
      <c r="AZM9"/>
      <c r="AZN9"/>
      <c r="AZO9"/>
      <c r="AZP9"/>
      <c r="AZQ9"/>
      <c r="AZR9"/>
      <c r="AZS9"/>
      <c r="AZT9"/>
      <c r="AZU9"/>
      <c r="AZV9"/>
      <c r="AZW9"/>
      <c r="AZX9"/>
      <c r="AZY9"/>
      <c r="AZZ9"/>
      <c r="BAA9"/>
      <c r="BAB9"/>
      <c r="BAC9"/>
      <c r="BAD9"/>
      <c r="BAE9"/>
      <c r="BAF9"/>
      <c r="BAG9"/>
      <c r="BAH9"/>
      <c r="BAI9"/>
      <c r="BAJ9"/>
      <c r="BAK9"/>
      <c r="BAL9"/>
      <c r="BAM9"/>
      <c r="BAN9"/>
      <c r="BAO9"/>
      <c r="BAP9"/>
      <c r="BAQ9"/>
      <c r="BAR9"/>
      <c r="BAS9"/>
      <c r="BAT9"/>
      <c r="BAU9"/>
      <c r="BAV9"/>
      <c r="BAW9"/>
      <c r="BAX9"/>
      <c r="BAY9"/>
      <c r="BAZ9"/>
      <c r="BBA9"/>
      <c r="BBB9"/>
      <c r="BBC9"/>
      <c r="BBD9"/>
      <c r="BBE9"/>
      <c r="BBF9"/>
      <c r="BBG9"/>
      <c r="BBH9"/>
      <c r="BBI9"/>
      <c r="BBJ9"/>
      <c r="BBK9"/>
      <c r="BBL9"/>
      <c r="BBM9"/>
      <c r="BBN9"/>
      <c r="BBO9"/>
      <c r="BBP9"/>
      <c r="BBQ9"/>
      <c r="BBR9"/>
      <c r="BBS9"/>
      <c r="BBT9"/>
      <c r="BBU9"/>
      <c r="BBV9"/>
      <c r="BBW9"/>
      <c r="BBX9"/>
      <c r="BBY9"/>
      <c r="BBZ9"/>
      <c r="BCA9"/>
      <c r="BCB9"/>
      <c r="BCC9"/>
      <c r="BCD9"/>
      <c r="BCE9"/>
      <c r="BCF9"/>
      <c r="BCG9"/>
      <c r="BCH9"/>
      <c r="BCI9"/>
      <c r="BCJ9"/>
      <c r="BCK9"/>
      <c r="BCL9"/>
      <c r="BCM9"/>
      <c r="BCN9"/>
      <c r="BCO9"/>
      <c r="BCP9"/>
      <c r="BCQ9"/>
      <c r="BCR9"/>
      <c r="BCS9"/>
      <c r="BCT9"/>
      <c r="BCU9"/>
      <c r="BCV9"/>
      <c r="BCW9"/>
      <c r="BCX9"/>
      <c r="BCY9"/>
      <c r="BCZ9"/>
      <c r="BDA9"/>
      <c r="BDB9"/>
      <c r="BDC9"/>
      <c r="BDD9"/>
      <c r="BDE9"/>
      <c r="BDF9"/>
      <c r="BDG9"/>
      <c r="BDH9"/>
      <c r="BDI9"/>
      <c r="BDJ9"/>
      <c r="BDK9"/>
      <c r="BDL9"/>
      <c r="BDM9"/>
      <c r="BDN9"/>
      <c r="BDO9"/>
      <c r="BDP9"/>
      <c r="BDQ9"/>
      <c r="BDR9"/>
      <c r="BDS9"/>
      <c r="BDT9"/>
      <c r="BDU9"/>
      <c r="BDV9"/>
      <c r="BDW9"/>
      <c r="BDX9"/>
      <c r="BDY9"/>
      <c r="BDZ9"/>
      <c r="BEA9"/>
      <c r="BEB9"/>
      <c r="BEC9"/>
      <c r="BED9"/>
      <c r="BEE9"/>
      <c r="BEF9"/>
      <c r="BEG9"/>
      <c r="BEH9"/>
      <c r="BEI9"/>
      <c r="BEJ9"/>
      <c r="BEK9"/>
      <c r="BEL9"/>
      <c r="BEM9"/>
      <c r="BEN9"/>
      <c r="BEO9"/>
      <c r="BEP9"/>
      <c r="BEQ9"/>
      <c r="BER9"/>
      <c r="BES9"/>
      <c r="BET9"/>
      <c r="BEU9"/>
      <c r="BEV9"/>
      <c r="BEW9"/>
      <c r="BEX9"/>
      <c r="BEY9"/>
      <c r="BEZ9"/>
      <c r="BFA9"/>
      <c r="BFB9"/>
      <c r="BFC9"/>
      <c r="BFD9"/>
      <c r="BFE9"/>
      <c r="BFF9"/>
      <c r="BFG9"/>
      <c r="BFH9"/>
      <c r="BFI9"/>
      <c r="BFJ9"/>
      <c r="BFK9"/>
      <c r="BFL9"/>
      <c r="BFM9"/>
      <c r="BFN9"/>
      <c r="BFO9"/>
      <c r="BFP9"/>
      <c r="BFQ9"/>
      <c r="BFR9"/>
      <c r="BFS9"/>
      <c r="BFT9"/>
      <c r="BFU9"/>
      <c r="BFV9"/>
      <c r="BFW9"/>
      <c r="BFX9"/>
      <c r="BFY9"/>
      <c r="BFZ9"/>
      <c r="BGA9"/>
      <c r="BGB9"/>
      <c r="BGC9"/>
      <c r="BGD9"/>
      <c r="BGE9"/>
      <c r="BGF9"/>
      <c r="BGG9"/>
      <c r="BGH9"/>
      <c r="BGI9"/>
      <c r="BGJ9"/>
      <c r="BGK9"/>
      <c r="BGL9"/>
      <c r="BGM9"/>
      <c r="BGN9"/>
      <c r="BGO9"/>
      <c r="BGP9"/>
      <c r="BGQ9"/>
      <c r="BGR9"/>
      <c r="BGS9"/>
      <c r="BGT9"/>
      <c r="BGU9"/>
      <c r="BGV9"/>
      <c r="BGW9"/>
      <c r="BGX9"/>
      <c r="BGY9"/>
      <c r="BGZ9"/>
      <c r="BHA9"/>
      <c r="BHB9"/>
      <c r="BHC9"/>
      <c r="BHD9"/>
      <c r="BHE9"/>
      <c r="BHF9"/>
      <c r="BHG9"/>
      <c r="BHH9"/>
      <c r="BHI9"/>
      <c r="BHJ9"/>
      <c r="BHK9"/>
      <c r="BHL9"/>
      <c r="BHM9"/>
      <c r="BHN9"/>
      <c r="BHO9"/>
      <c r="BHP9"/>
      <c r="BHQ9"/>
      <c r="BHR9"/>
      <c r="BHS9"/>
      <c r="BHT9"/>
      <c r="BHU9"/>
      <c r="BHV9"/>
      <c r="BHW9"/>
      <c r="BHX9"/>
      <c r="BHY9"/>
      <c r="BHZ9"/>
      <c r="BIA9"/>
      <c r="BIB9"/>
      <c r="BIC9"/>
      <c r="BID9"/>
      <c r="BIE9"/>
      <c r="BIF9"/>
      <c r="BIG9"/>
      <c r="BIH9"/>
      <c r="BII9"/>
      <c r="BIJ9"/>
      <c r="BIK9"/>
      <c r="BIL9"/>
      <c r="BIM9"/>
      <c r="BIN9"/>
      <c r="BIO9"/>
      <c r="BIP9"/>
      <c r="BIQ9"/>
      <c r="BIR9"/>
      <c r="BIS9"/>
      <c r="BIT9"/>
      <c r="BIU9"/>
      <c r="BIV9"/>
      <c r="BIW9"/>
      <c r="BIX9"/>
      <c r="BIY9"/>
      <c r="BIZ9"/>
      <c r="BJA9"/>
      <c r="BJB9"/>
      <c r="BJC9"/>
      <c r="BJD9"/>
      <c r="BJE9"/>
      <c r="BJF9"/>
      <c r="BJG9"/>
      <c r="BJH9"/>
      <c r="BJI9"/>
      <c r="BJJ9"/>
      <c r="BJK9"/>
      <c r="BJL9"/>
      <c r="BJM9"/>
      <c r="BJN9"/>
      <c r="BJO9"/>
      <c r="BJP9"/>
      <c r="BJQ9"/>
      <c r="BJR9"/>
      <c r="BJS9"/>
      <c r="BJT9"/>
      <c r="BJU9"/>
      <c r="BJV9"/>
      <c r="BJW9"/>
      <c r="BJX9"/>
      <c r="BJY9"/>
      <c r="BJZ9"/>
      <c r="BKA9"/>
      <c r="BKB9"/>
      <c r="BKC9"/>
      <c r="BKD9"/>
      <c r="BKE9"/>
      <c r="BKF9"/>
      <c r="BKG9"/>
      <c r="BKH9"/>
      <c r="BKI9"/>
      <c r="BKJ9"/>
      <c r="BKK9"/>
      <c r="BKL9"/>
      <c r="BKM9"/>
      <c r="BKN9"/>
      <c r="BKO9"/>
      <c r="BKP9"/>
      <c r="BKQ9"/>
      <c r="BKR9"/>
      <c r="BKS9"/>
      <c r="BKT9"/>
      <c r="BKU9"/>
      <c r="BKV9"/>
      <c r="BKW9"/>
      <c r="BKX9"/>
      <c r="BKY9"/>
      <c r="BKZ9"/>
      <c r="BLA9"/>
      <c r="BLB9"/>
      <c r="BLC9"/>
      <c r="BLD9"/>
      <c r="BLE9"/>
      <c r="BLF9"/>
      <c r="BLG9"/>
      <c r="BLH9"/>
      <c r="BLI9"/>
      <c r="BLJ9"/>
      <c r="BLK9"/>
      <c r="BLL9"/>
      <c r="BLM9"/>
      <c r="BLN9"/>
      <c r="BLO9"/>
      <c r="BLP9"/>
      <c r="BLQ9"/>
      <c r="BLR9"/>
      <c r="BLS9"/>
      <c r="BLT9"/>
      <c r="BLU9"/>
      <c r="BLV9"/>
      <c r="BLW9"/>
      <c r="BLX9"/>
      <c r="BLY9"/>
      <c r="BLZ9"/>
      <c r="BMA9"/>
      <c r="BMB9"/>
      <c r="BMC9"/>
      <c r="BMD9"/>
      <c r="BME9"/>
      <c r="BMF9"/>
      <c r="BMG9"/>
      <c r="BMH9"/>
      <c r="BMI9"/>
      <c r="BMJ9"/>
      <c r="BMK9"/>
      <c r="BML9"/>
      <c r="BMM9"/>
      <c r="BMN9"/>
      <c r="BMO9"/>
      <c r="BMP9"/>
      <c r="BMQ9"/>
      <c r="BMR9"/>
      <c r="BMS9"/>
      <c r="BMT9"/>
      <c r="BMU9"/>
      <c r="BMV9"/>
      <c r="BMW9"/>
      <c r="BMX9"/>
      <c r="BMY9"/>
      <c r="BMZ9"/>
      <c r="BNA9"/>
      <c r="BNB9"/>
      <c r="BNC9"/>
      <c r="BND9"/>
      <c r="BNE9"/>
      <c r="BNF9"/>
      <c r="BNG9"/>
      <c r="BNH9"/>
      <c r="BNI9"/>
      <c r="BNJ9"/>
      <c r="BNK9"/>
      <c r="BNL9"/>
      <c r="BNM9"/>
      <c r="BNN9"/>
      <c r="BNO9"/>
      <c r="BNP9"/>
      <c r="BNQ9"/>
      <c r="BNR9"/>
      <c r="BNS9"/>
      <c r="BNT9"/>
      <c r="BNU9"/>
      <c r="BNV9"/>
      <c r="BNW9"/>
      <c r="BNX9"/>
      <c r="BNY9"/>
      <c r="BNZ9"/>
      <c r="BOA9"/>
      <c r="BOB9"/>
      <c r="BOC9"/>
      <c r="BOD9"/>
      <c r="BOE9"/>
      <c r="BOF9"/>
      <c r="BOG9"/>
      <c r="BOH9"/>
      <c r="BOI9"/>
      <c r="BOJ9"/>
      <c r="BOK9"/>
      <c r="BOL9"/>
      <c r="BOM9"/>
      <c r="BON9"/>
      <c r="BOO9"/>
      <c r="BOP9"/>
      <c r="BOQ9"/>
      <c r="BOR9"/>
      <c r="BOS9"/>
      <c r="BOT9"/>
      <c r="BOU9"/>
      <c r="BOV9"/>
      <c r="BOW9"/>
      <c r="BOX9"/>
      <c r="BOY9"/>
      <c r="BOZ9"/>
      <c r="BPA9"/>
      <c r="BPB9"/>
      <c r="BPC9"/>
      <c r="BPD9"/>
      <c r="BPE9"/>
      <c r="BPF9"/>
      <c r="BPG9"/>
      <c r="BPH9"/>
      <c r="BPI9"/>
      <c r="BPJ9"/>
      <c r="BPK9"/>
      <c r="BPL9"/>
      <c r="BPM9"/>
      <c r="BPN9"/>
      <c r="BPO9"/>
      <c r="BPP9"/>
      <c r="BPQ9"/>
      <c r="BPR9"/>
      <c r="BPS9"/>
      <c r="BPT9"/>
      <c r="BPU9"/>
      <c r="BPV9"/>
      <c r="BPW9"/>
      <c r="BPX9"/>
      <c r="BPY9"/>
      <c r="BPZ9"/>
      <c r="BQA9"/>
      <c r="BQB9"/>
      <c r="BQC9"/>
      <c r="BQD9"/>
      <c r="BQE9"/>
      <c r="BQF9"/>
      <c r="BQG9"/>
      <c r="BQH9"/>
      <c r="BQI9"/>
      <c r="BQJ9"/>
      <c r="BQK9"/>
      <c r="BQL9"/>
      <c r="BQM9"/>
      <c r="BQN9"/>
      <c r="BQO9"/>
      <c r="BQP9"/>
      <c r="BQQ9"/>
      <c r="BQR9"/>
      <c r="BQS9"/>
      <c r="BQT9"/>
      <c r="BQU9"/>
      <c r="BQV9"/>
      <c r="BQW9"/>
      <c r="BQX9"/>
      <c r="BQY9"/>
      <c r="BQZ9"/>
      <c r="BRA9"/>
      <c r="BRB9"/>
      <c r="BRC9"/>
      <c r="BRD9"/>
      <c r="BRE9"/>
      <c r="BRF9"/>
      <c r="BRG9"/>
      <c r="BRH9"/>
      <c r="BRI9"/>
      <c r="BRJ9"/>
      <c r="BRK9"/>
      <c r="BRL9"/>
      <c r="BRM9"/>
      <c r="BRN9"/>
      <c r="BRO9"/>
      <c r="BRP9"/>
      <c r="BRQ9"/>
      <c r="BRR9"/>
      <c r="BRS9"/>
      <c r="BRT9"/>
      <c r="BRU9"/>
      <c r="BRV9"/>
      <c r="BRW9"/>
      <c r="BRX9"/>
      <c r="BRY9"/>
      <c r="BRZ9"/>
      <c r="BSA9"/>
      <c r="BSB9"/>
      <c r="BSC9"/>
      <c r="BSD9"/>
      <c r="BSE9"/>
      <c r="BSF9"/>
      <c r="BSG9"/>
      <c r="BSH9"/>
      <c r="BSI9"/>
      <c r="BSJ9"/>
      <c r="BSK9"/>
      <c r="BSL9"/>
      <c r="BSM9"/>
      <c r="BSN9"/>
      <c r="BSO9"/>
      <c r="BSP9"/>
      <c r="BSQ9"/>
      <c r="BSR9"/>
      <c r="BSS9"/>
      <c r="BST9"/>
      <c r="BSU9"/>
      <c r="BSV9"/>
      <c r="BSW9"/>
      <c r="BSX9"/>
      <c r="BSY9"/>
      <c r="BSZ9"/>
      <c r="BTA9"/>
      <c r="BTB9"/>
      <c r="BTC9"/>
      <c r="BTD9"/>
      <c r="BTE9"/>
      <c r="BTF9"/>
      <c r="BTG9"/>
      <c r="BTH9"/>
      <c r="BTI9"/>
      <c r="BTJ9"/>
      <c r="BTK9"/>
      <c r="BTL9"/>
      <c r="BTM9"/>
      <c r="BTN9"/>
      <c r="BTO9"/>
      <c r="BTP9"/>
      <c r="BTQ9"/>
      <c r="BTR9"/>
      <c r="BTS9"/>
      <c r="BTT9"/>
      <c r="BTU9"/>
      <c r="BTV9"/>
      <c r="BTW9"/>
      <c r="BTX9"/>
      <c r="BTY9"/>
      <c r="BTZ9"/>
      <c r="BUA9"/>
      <c r="BUB9"/>
      <c r="BUC9"/>
      <c r="BUD9"/>
      <c r="BUE9"/>
      <c r="BUF9"/>
      <c r="BUG9"/>
      <c r="BUH9"/>
      <c r="BUI9"/>
      <c r="BUJ9"/>
      <c r="BUK9"/>
      <c r="BUL9"/>
      <c r="BUM9"/>
      <c r="BUN9"/>
      <c r="BUO9"/>
      <c r="BUP9"/>
      <c r="BUQ9"/>
      <c r="BUR9"/>
      <c r="BUS9"/>
      <c r="BUT9"/>
      <c r="BUU9"/>
      <c r="BUV9"/>
      <c r="BUW9"/>
      <c r="BUX9"/>
      <c r="BUY9"/>
      <c r="BUZ9"/>
      <c r="BVA9"/>
      <c r="BVB9"/>
      <c r="BVC9"/>
      <c r="BVD9"/>
      <c r="BVE9"/>
      <c r="BVF9"/>
      <c r="BVG9"/>
      <c r="BVH9"/>
      <c r="BVI9"/>
      <c r="BVJ9"/>
      <c r="BVK9"/>
      <c r="BVL9"/>
      <c r="BVM9"/>
      <c r="BVN9"/>
      <c r="BVO9"/>
      <c r="BVP9"/>
      <c r="BVQ9"/>
      <c r="BVR9"/>
      <c r="BVS9"/>
      <c r="BVT9"/>
      <c r="BVU9"/>
      <c r="BVV9"/>
      <c r="BVW9"/>
      <c r="BVX9"/>
      <c r="BVY9"/>
      <c r="BVZ9"/>
      <c r="BWA9"/>
      <c r="BWB9"/>
      <c r="BWC9"/>
      <c r="BWD9"/>
      <c r="BWE9"/>
      <c r="BWF9"/>
      <c r="BWG9"/>
      <c r="BWH9"/>
      <c r="BWI9"/>
      <c r="BWJ9"/>
      <c r="BWK9"/>
      <c r="BWL9"/>
      <c r="BWM9"/>
      <c r="BWN9"/>
      <c r="BWO9"/>
      <c r="BWP9"/>
      <c r="BWQ9"/>
      <c r="BWR9"/>
      <c r="BWS9"/>
      <c r="BWT9"/>
      <c r="BWU9"/>
      <c r="BWV9"/>
      <c r="BWW9"/>
      <c r="BWX9"/>
      <c r="BWY9"/>
      <c r="BWZ9"/>
      <c r="BXA9"/>
      <c r="BXB9"/>
      <c r="BXC9"/>
      <c r="BXD9"/>
      <c r="BXE9"/>
      <c r="BXF9"/>
      <c r="BXG9"/>
      <c r="BXH9"/>
      <c r="BXI9"/>
      <c r="BXJ9"/>
      <c r="BXK9"/>
      <c r="BXL9"/>
      <c r="BXM9"/>
      <c r="BXN9"/>
      <c r="BXO9"/>
      <c r="BXP9"/>
      <c r="BXQ9"/>
      <c r="BXR9"/>
      <c r="BXS9"/>
      <c r="BXT9"/>
      <c r="BXU9"/>
      <c r="BXV9"/>
      <c r="BXW9"/>
      <c r="BXX9"/>
      <c r="BXY9"/>
      <c r="BXZ9"/>
      <c r="BYA9"/>
      <c r="BYB9"/>
      <c r="BYC9"/>
      <c r="BYD9"/>
      <c r="BYE9"/>
      <c r="BYF9"/>
      <c r="BYG9"/>
      <c r="BYH9"/>
      <c r="BYI9"/>
      <c r="BYJ9"/>
      <c r="BYK9"/>
      <c r="BYL9"/>
      <c r="BYM9"/>
      <c r="BYN9"/>
      <c r="BYO9"/>
      <c r="BYP9"/>
      <c r="BYQ9"/>
      <c r="BYR9"/>
      <c r="BYS9"/>
      <c r="BYT9"/>
      <c r="BYU9"/>
      <c r="BYV9"/>
      <c r="BYW9"/>
      <c r="BYX9"/>
      <c r="BYY9"/>
      <c r="BYZ9"/>
      <c r="BZA9"/>
      <c r="BZB9"/>
      <c r="BZC9"/>
      <c r="BZD9"/>
      <c r="BZE9"/>
      <c r="BZF9"/>
      <c r="BZG9"/>
      <c r="BZH9"/>
      <c r="BZI9"/>
      <c r="BZJ9"/>
      <c r="BZK9"/>
      <c r="BZL9"/>
      <c r="BZM9"/>
      <c r="BZN9"/>
      <c r="BZO9"/>
      <c r="BZP9"/>
      <c r="BZQ9"/>
      <c r="BZR9"/>
      <c r="BZS9"/>
      <c r="BZT9"/>
      <c r="BZU9"/>
      <c r="BZV9"/>
      <c r="BZW9"/>
      <c r="BZX9"/>
      <c r="BZY9"/>
      <c r="BZZ9"/>
      <c r="CAA9"/>
      <c r="CAB9"/>
      <c r="CAC9"/>
      <c r="CAD9"/>
      <c r="CAE9"/>
      <c r="CAF9"/>
      <c r="CAG9"/>
      <c r="CAH9"/>
      <c r="CAI9"/>
      <c r="CAJ9"/>
      <c r="CAK9"/>
      <c r="CAL9"/>
      <c r="CAM9"/>
      <c r="CAN9"/>
      <c r="CAO9"/>
      <c r="CAP9"/>
      <c r="CAQ9"/>
      <c r="CAR9"/>
      <c r="CAS9"/>
      <c r="CAT9"/>
      <c r="CAU9"/>
      <c r="CAV9"/>
      <c r="CAW9"/>
      <c r="CAX9"/>
      <c r="CAY9"/>
      <c r="CAZ9"/>
      <c r="CBA9"/>
      <c r="CBB9"/>
      <c r="CBC9"/>
      <c r="CBD9"/>
      <c r="CBE9"/>
      <c r="CBF9"/>
      <c r="CBG9"/>
      <c r="CBH9"/>
      <c r="CBI9"/>
      <c r="CBJ9"/>
      <c r="CBK9"/>
      <c r="CBL9"/>
      <c r="CBM9"/>
      <c r="CBN9"/>
      <c r="CBO9"/>
      <c r="CBP9"/>
      <c r="CBQ9"/>
      <c r="CBR9"/>
      <c r="CBS9"/>
      <c r="CBT9"/>
      <c r="CBU9"/>
      <c r="CBV9"/>
      <c r="CBW9"/>
      <c r="CBX9"/>
      <c r="CBY9"/>
      <c r="CBZ9"/>
      <c r="CCA9"/>
      <c r="CCB9"/>
      <c r="CCC9"/>
      <c r="CCD9"/>
      <c r="CCE9"/>
      <c r="CCF9"/>
      <c r="CCG9"/>
      <c r="CCH9"/>
      <c r="CCI9"/>
      <c r="CCJ9"/>
      <c r="CCK9"/>
      <c r="CCL9"/>
      <c r="CCM9"/>
      <c r="CCN9"/>
      <c r="CCO9"/>
      <c r="CCP9"/>
      <c r="CCQ9"/>
      <c r="CCR9"/>
      <c r="CCS9"/>
      <c r="CCT9"/>
      <c r="CCU9"/>
      <c r="CCV9"/>
      <c r="CCW9"/>
      <c r="CCX9"/>
      <c r="CCY9"/>
      <c r="CCZ9"/>
      <c r="CDA9"/>
      <c r="CDB9"/>
      <c r="CDC9"/>
      <c r="CDD9"/>
      <c r="CDE9"/>
      <c r="CDF9"/>
      <c r="CDG9"/>
      <c r="CDH9"/>
      <c r="CDI9"/>
      <c r="CDJ9"/>
      <c r="CDK9"/>
      <c r="CDL9"/>
      <c r="CDM9"/>
      <c r="CDN9"/>
      <c r="CDO9"/>
      <c r="CDP9"/>
      <c r="CDQ9"/>
      <c r="CDR9"/>
      <c r="CDS9"/>
      <c r="CDT9"/>
      <c r="CDU9"/>
      <c r="CDV9"/>
      <c r="CDW9"/>
      <c r="CDX9"/>
      <c r="CDY9"/>
      <c r="CDZ9"/>
      <c r="CEA9"/>
      <c r="CEB9"/>
      <c r="CEC9"/>
      <c r="CED9"/>
      <c r="CEE9"/>
      <c r="CEF9"/>
      <c r="CEG9"/>
      <c r="CEH9"/>
      <c r="CEI9"/>
      <c r="CEJ9"/>
      <c r="CEK9"/>
      <c r="CEL9"/>
      <c r="CEM9"/>
      <c r="CEN9"/>
      <c r="CEO9"/>
      <c r="CEP9"/>
      <c r="CEQ9"/>
      <c r="CER9"/>
      <c r="CES9"/>
      <c r="CET9"/>
      <c r="CEU9"/>
      <c r="CEV9"/>
      <c r="CEW9"/>
      <c r="CEX9"/>
      <c r="CEY9"/>
      <c r="CEZ9"/>
      <c r="CFA9"/>
      <c r="CFB9"/>
      <c r="CFC9"/>
      <c r="CFD9"/>
      <c r="CFE9"/>
      <c r="CFF9"/>
      <c r="CFG9"/>
      <c r="CFH9"/>
      <c r="CFI9"/>
      <c r="CFJ9"/>
      <c r="CFK9"/>
      <c r="CFL9"/>
      <c r="CFM9"/>
      <c r="CFN9"/>
      <c r="CFO9"/>
      <c r="CFP9"/>
      <c r="CFQ9"/>
      <c r="CFR9"/>
      <c r="CFS9"/>
      <c r="CFT9"/>
      <c r="CFU9"/>
      <c r="CFV9"/>
      <c r="CFW9"/>
      <c r="CFX9"/>
      <c r="CFY9"/>
      <c r="CFZ9"/>
      <c r="CGA9"/>
      <c r="CGB9"/>
      <c r="CGC9"/>
      <c r="CGD9"/>
      <c r="CGE9"/>
      <c r="CGF9"/>
      <c r="CGG9"/>
      <c r="CGH9"/>
      <c r="CGI9"/>
      <c r="CGJ9"/>
      <c r="CGK9"/>
      <c r="CGL9"/>
      <c r="CGM9"/>
      <c r="CGN9"/>
      <c r="CGO9"/>
      <c r="CGP9"/>
      <c r="CGQ9"/>
      <c r="CGR9"/>
      <c r="CGS9"/>
      <c r="CGT9"/>
      <c r="CGU9"/>
      <c r="CGV9"/>
      <c r="CGW9"/>
      <c r="CGX9"/>
      <c r="CGY9"/>
      <c r="CGZ9"/>
      <c r="CHA9"/>
      <c r="CHB9"/>
      <c r="CHC9"/>
      <c r="CHD9"/>
      <c r="CHE9"/>
      <c r="CHF9"/>
      <c r="CHG9"/>
      <c r="CHH9"/>
      <c r="CHI9"/>
      <c r="CHJ9"/>
      <c r="CHK9"/>
      <c r="CHL9"/>
      <c r="CHM9"/>
      <c r="CHN9"/>
      <c r="CHO9"/>
      <c r="CHP9"/>
      <c r="CHQ9"/>
      <c r="CHR9"/>
      <c r="CHS9"/>
      <c r="CHT9"/>
      <c r="CHU9"/>
      <c r="CHV9"/>
      <c r="CHW9"/>
      <c r="CHX9"/>
      <c r="CHY9"/>
      <c r="CHZ9"/>
      <c r="CIA9"/>
      <c r="CIB9"/>
      <c r="CIC9"/>
      <c r="CID9"/>
      <c r="CIE9"/>
      <c r="CIF9"/>
      <c r="CIG9"/>
      <c r="CIH9"/>
      <c r="CII9"/>
      <c r="CIJ9"/>
      <c r="CIK9"/>
      <c r="CIL9"/>
      <c r="CIM9"/>
      <c r="CIN9"/>
      <c r="CIO9"/>
      <c r="CIP9"/>
      <c r="CIQ9"/>
      <c r="CIR9"/>
      <c r="CIS9"/>
      <c r="CIT9"/>
      <c r="CIU9"/>
      <c r="CIV9"/>
      <c r="CIW9"/>
      <c r="CIX9"/>
      <c r="CIY9"/>
      <c r="CIZ9"/>
      <c r="CJA9"/>
      <c r="CJB9"/>
      <c r="CJC9"/>
      <c r="CJD9"/>
      <c r="CJE9"/>
      <c r="CJF9"/>
      <c r="CJG9"/>
      <c r="CJH9"/>
      <c r="CJI9"/>
      <c r="CJJ9"/>
      <c r="CJK9"/>
      <c r="CJL9"/>
      <c r="CJM9"/>
      <c r="CJN9"/>
      <c r="CJO9"/>
      <c r="CJP9"/>
      <c r="CJQ9"/>
      <c r="CJR9"/>
      <c r="CJS9"/>
      <c r="CJT9"/>
      <c r="CJU9"/>
      <c r="CJV9"/>
      <c r="CJW9"/>
      <c r="CJX9"/>
      <c r="CJY9"/>
      <c r="CJZ9"/>
      <c r="CKA9"/>
      <c r="CKB9"/>
      <c r="CKC9"/>
      <c r="CKD9"/>
      <c r="CKE9"/>
      <c r="CKF9"/>
      <c r="CKG9"/>
      <c r="CKH9"/>
      <c r="CKI9"/>
      <c r="CKJ9"/>
      <c r="CKK9"/>
      <c r="CKL9"/>
      <c r="CKM9"/>
      <c r="CKN9"/>
      <c r="CKO9"/>
      <c r="CKP9"/>
      <c r="CKQ9"/>
      <c r="CKR9"/>
      <c r="CKS9"/>
      <c r="CKT9"/>
      <c r="CKU9"/>
      <c r="CKV9"/>
      <c r="CKW9"/>
      <c r="CKX9"/>
      <c r="CKY9"/>
      <c r="CKZ9"/>
      <c r="CLA9"/>
      <c r="CLB9"/>
      <c r="CLC9"/>
      <c r="CLD9"/>
      <c r="CLE9"/>
      <c r="CLF9"/>
      <c r="CLG9"/>
      <c r="CLH9"/>
      <c r="CLI9"/>
      <c r="CLJ9"/>
      <c r="CLK9"/>
      <c r="CLL9"/>
      <c r="CLM9"/>
      <c r="CLN9"/>
      <c r="CLO9"/>
      <c r="CLP9"/>
      <c r="CLQ9"/>
      <c r="CLR9"/>
      <c r="CLS9"/>
      <c r="CLT9"/>
      <c r="CLU9"/>
      <c r="CLV9"/>
      <c r="CLW9"/>
      <c r="CLX9"/>
      <c r="CLY9"/>
      <c r="CLZ9"/>
      <c r="CMA9"/>
      <c r="CMB9"/>
      <c r="CMC9"/>
      <c r="CMD9"/>
      <c r="CME9"/>
      <c r="CMF9"/>
      <c r="CMG9"/>
      <c r="CMH9"/>
      <c r="CMI9"/>
      <c r="CMJ9"/>
      <c r="CMK9"/>
      <c r="CML9"/>
      <c r="CMM9"/>
      <c r="CMN9"/>
      <c r="CMO9"/>
      <c r="CMP9"/>
      <c r="CMQ9"/>
      <c r="CMR9"/>
      <c r="CMS9"/>
      <c r="CMT9"/>
      <c r="CMU9"/>
      <c r="CMV9"/>
      <c r="CMW9"/>
      <c r="CMX9"/>
      <c r="CMY9"/>
      <c r="CMZ9"/>
      <c r="CNA9"/>
      <c r="CNB9"/>
      <c r="CNC9"/>
      <c r="CND9"/>
      <c r="CNE9"/>
      <c r="CNF9"/>
      <c r="CNG9"/>
      <c r="CNH9"/>
      <c r="CNI9"/>
      <c r="CNJ9"/>
      <c r="CNK9"/>
      <c r="CNL9"/>
      <c r="CNM9"/>
      <c r="CNN9"/>
      <c r="CNO9"/>
      <c r="CNP9"/>
      <c r="CNQ9"/>
      <c r="CNR9"/>
      <c r="CNS9"/>
      <c r="CNT9"/>
      <c r="CNU9"/>
      <c r="CNV9"/>
      <c r="CNW9"/>
      <c r="CNX9"/>
      <c r="CNY9"/>
      <c r="CNZ9"/>
      <c r="COA9"/>
      <c r="COB9"/>
      <c r="COC9"/>
      <c r="COD9"/>
      <c r="COE9"/>
      <c r="COF9"/>
      <c r="COG9"/>
      <c r="COH9"/>
      <c r="COI9"/>
      <c r="COJ9"/>
      <c r="COK9"/>
      <c r="COL9"/>
      <c r="COM9"/>
      <c r="CON9"/>
      <c r="COO9"/>
      <c r="COP9"/>
      <c r="COQ9"/>
      <c r="COR9"/>
      <c r="COS9"/>
      <c r="COT9"/>
      <c r="COU9"/>
      <c r="COV9"/>
      <c r="COW9"/>
      <c r="COX9"/>
      <c r="COY9"/>
      <c r="COZ9"/>
      <c r="CPA9"/>
      <c r="CPB9"/>
      <c r="CPC9"/>
      <c r="CPD9"/>
      <c r="CPE9"/>
      <c r="CPF9"/>
      <c r="CPG9"/>
      <c r="CPH9"/>
      <c r="CPI9"/>
      <c r="CPJ9"/>
      <c r="CPK9"/>
      <c r="CPL9"/>
      <c r="CPM9"/>
      <c r="CPN9"/>
      <c r="CPO9"/>
      <c r="CPP9"/>
      <c r="CPQ9"/>
      <c r="CPR9"/>
      <c r="CPS9"/>
      <c r="CPT9"/>
      <c r="CPU9"/>
      <c r="CPV9"/>
      <c r="CPW9"/>
      <c r="CPX9"/>
      <c r="CPY9"/>
      <c r="CPZ9"/>
      <c r="CQA9"/>
      <c r="CQB9"/>
      <c r="CQC9"/>
      <c r="CQD9"/>
      <c r="CQE9"/>
      <c r="CQF9"/>
      <c r="CQG9"/>
      <c r="CQH9"/>
      <c r="CQI9"/>
      <c r="CQJ9"/>
      <c r="CQK9"/>
      <c r="CQL9"/>
      <c r="CQM9"/>
      <c r="CQN9"/>
      <c r="CQO9"/>
      <c r="CQP9"/>
      <c r="CQQ9"/>
      <c r="CQR9"/>
      <c r="CQS9"/>
      <c r="CQT9"/>
      <c r="CQU9"/>
      <c r="CQV9"/>
      <c r="CQW9"/>
      <c r="CQX9"/>
      <c r="CQY9"/>
      <c r="CQZ9"/>
      <c r="CRA9"/>
      <c r="CRB9"/>
      <c r="CRC9"/>
      <c r="CRD9"/>
      <c r="CRE9"/>
      <c r="CRF9"/>
      <c r="CRG9"/>
      <c r="CRH9"/>
      <c r="CRI9"/>
      <c r="CRJ9"/>
      <c r="CRK9"/>
      <c r="CRL9"/>
      <c r="CRM9"/>
      <c r="CRN9"/>
      <c r="CRO9"/>
      <c r="CRP9"/>
      <c r="CRQ9"/>
      <c r="CRR9"/>
      <c r="CRS9"/>
      <c r="CRT9"/>
      <c r="CRU9"/>
      <c r="CRV9"/>
      <c r="CRW9"/>
      <c r="CRX9"/>
      <c r="CRY9"/>
      <c r="CRZ9"/>
      <c r="CSA9"/>
      <c r="CSB9"/>
      <c r="CSC9"/>
      <c r="CSD9"/>
      <c r="CSE9"/>
      <c r="CSF9"/>
      <c r="CSG9"/>
      <c r="CSH9"/>
      <c r="CSI9"/>
      <c r="CSJ9"/>
      <c r="CSK9"/>
      <c r="CSL9"/>
      <c r="CSM9"/>
      <c r="CSN9"/>
      <c r="CSO9"/>
      <c r="CSP9"/>
      <c r="CSQ9"/>
      <c r="CSR9"/>
      <c r="CSS9"/>
      <c r="CST9"/>
      <c r="CSU9"/>
      <c r="CSV9"/>
      <c r="CSW9"/>
      <c r="CSX9"/>
      <c r="CSY9"/>
      <c r="CSZ9"/>
      <c r="CTA9"/>
      <c r="CTB9"/>
      <c r="CTC9"/>
      <c r="CTD9"/>
      <c r="CTE9"/>
      <c r="CTF9"/>
      <c r="CTG9"/>
      <c r="CTH9"/>
      <c r="CTI9"/>
      <c r="CTJ9"/>
      <c r="CTK9"/>
      <c r="CTL9"/>
      <c r="CTM9"/>
      <c r="CTN9"/>
      <c r="CTO9"/>
      <c r="CTP9"/>
      <c r="CTQ9"/>
      <c r="CTR9"/>
      <c r="CTS9"/>
      <c r="CTT9"/>
      <c r="CTU9"/>
      <c r="CTV9"/>
      <c r="CTW9"/>
      <c r="CTX9"/>
      <c r="CTY9"/>
      <c r="CTZ9"/>
      <c r="CUA9"/>
      <c r="CUB9"/>
      <c r="CUC9"/>
      <c r="CUD9"/>
      <c r="CUE9"/>
      <c r="CUF9"/>
      <c r="CUG9"/>
      <c r="CUH9"/>
      <c r="CUI9"/>
      <c r="CUJ9"/>
      <c r="CUK9"/>
      <c r="CUL9"/>
      <c r="CUM9"/>
      <c r="CUN9"/>
      <c r="CUO9"/>
      <c r="CUP9"/>
      <c r="CUQ9"/>
      <c r="CUR9"/>
      <c r="CUS9"/>
      <c r="CUT9"/>
      <c r="CUU9"/>
      <c r="CUV9"/>
      <c r="CUW9"/>
      <c r="CUX9"/>
      <c r="CUY9"/>
      <c r="CUZ9"/>
      <c r="CVA9"/>
      <c r="CVB9"/>
      <c r="CVC9"/>
      <c r="CVD9"/>
      <c r="CVE9"/>
      <c r="CVF9"/>
      <c r="CVG9"/>
      <c r="CVH9"/>
      <c r="CVI9"/>
      <c r="CVJ9"/>
      <c r="CVK9"/>
      <c r="CVL9"/>
      <c r="CVM9"/>
      <c r="CVN9"/>
      <c r="CVO9"/>
      <c r="CVP9"/>
      <c r="CVQ9"/>
      <c r="CVR9"/>
      <c r="CVS9"/>
      <c r="CVT9"/>
      <c r="CVU9"/>
      <c r="CVV9"/>
      <c r="CVW9"/>
      <c r="CVX9"/>
      <c r="CVY9"/>
      <c r="CVZ9"/>
      <c r="CWA9"/>
      <c r="CWB9"/>
      <c r="CWC9"/>
      <c r="CWD9"/>
      <c r="CWE9"/>
      <c r="CWF9"/>
      <c r="CWG9"/>
      <c r="CWH9"/>
      <c r="CWI9"/>
      <c r="CWJ9"/>
      <c r="CWK9"/>
      <c r="CWL9"/>
      <c r="CWM9"/>
      <c r="CWN9"/>
      <c r="CWO9"/>
      <c r="CWP9"/>
      <c r="CWQ9"/>
      <c r="CWR9"/>
      <c r="CWS9"/>
      <c r="CWT9"/>
      <c r="CWU9"/>
      <c r="CWV9"/>
      <c r="CWW9"/>
      <c r="CWX9"/>
      <c r="CWY9"/>
      <c r="CWZ9"/>
      <c r="CXA9"/>
      <c r="CXB9"/>
      <c r="CXC9"/>
      <c r="CXD9"/>
      <c r="CXE9"/>
      <c r="CXF9"/>
      <c r="CXG9"/>
      <c r="CXH9"/>
      <c r="CXI9"/>
      <c r="CXJ9"/>
      <c r="CXK9"/>
      <c r="CXL9"/>
      <c r="CXM9"/>
      <c r="CXN9"/>
      <c r="CXO9"/>
      <c r="CXP9"/>
      <c r="CXQ9"/>
      <c r="CXR9"/>
      <c r="CXS9"/>
      <c r="CXT9"/>
      <c r="CXU9"/>
      <c r="CXV9"/>
      <c r="CXW9"/>
      <c r="CXX9"/>
      <c r="CXY9"/>
      <c r="CXZ9"/>
      <c r="CYA9"/>
      <c r="CYB9"/>
      <c r="CYC9"/>
      <c r="CYD9"/>
      <c r="CYE9"/>
      <c r="CYF9"/>
      <c r="CYG9"/>
      <c r="CYH9"/>
      <c r="CYI9"/>
      <c r="CYJ9"/>
      <c r="CYK9"/>
      <c r="CYL9"/>
      <c r="CYM9"/>
      <c r="CYN9"/>
      <c r="CYO9"/>
      <c r="CYP9"/>
      <c r="CYQ9"/>
      <c r="CYR9"/>
      <c r="CYS9"/>
      <c r="CYT9"/>
      <c r="CYU9"/>
      <c r="CYV9"/>
      <c r="CYW9"/>
      <c r="CYX9"/>
      <c r="CYY9"/>
      <c r="CYZ9"/>
      <c r="CZA9"/>
      <c r="CZB9"/>
      <c r="CZC9"/>
      <c r="CZD9"/>
      <c r="CZE9"/>
      <c r="CZF9"/>
      <c r="CZG9"/>
      <c r="CZH9"/>
      <c r="CZI9"/>
      <c r="CZJ9"/>
      <c r="CZK9"/>
      <c r="CZL9"/>
      <c r="CZM9"/>
      <c r="CZN9"/>
      <c r="CZO9"/>
      <c r="CZP9"/>
      <c r="CZQ9"/>
      <c r="CZR9"/>
      <c r="CZS9"/>
      <c r="CZT9"/>
      <c r="CZU9"/>
      <c r="CZV9"/>
      <c r="CZW9"/>
      <c r="CZX9"/>
      <c r="CZY9"/>
      <c r="CZZ9"/>
      <c r="DAA9"/>
      <c r="DAB9"/>
      <c r="DAC9"/>
      <c r="DAD9"/>
      <c r="DAE9"/>
      <c r="DAF9"/>
      <c r="DAG9"/>
      <c r="DAH9"/>
      <c r="DAI9"/>
      <c r="DAJ9"/>
      <c r="DAK9"/>
      <c r="DAL9"/>
      <c r="DAM9"/>
      <c r="DAN9"/>
      <c r="DAO9"/>
      <c r="DAP9"/>
      <c r="DAQ9"/>
      <c r="DAR9"/>
      <c r="DAS9"/>
      <c r="DAT9"/>
      <c r="DAU9"/>
      <c r="DAV9"/>
      <c r="DAW9"/>
      <c r="DAX9"/>
      <c r="DAY9"/>
      <c r="DAZ9"/>
      <c r="DBA9"/>
      <c r="DBB9"/>
      <c r="DBC9"/>
      <c r="DBD9"/>
      <c r="DBE9"/>
      <c r="DBF9"/>
      <c r="DBG9"/>
      <c r="DBH9"/>
      <c r="DBI9"/>
      <c r="DBJ9"/>
      <c r="DBK9"/>
      <c r="DBL9"/>
      <c r="DBM9"/>
      <c r="DBN9"/>
      <c r="DBO9"/>
      <c r="DBP9"/>
      <c r="DBQ9"/>
      <c r="DBR9"/>
      <c r="DBS9"/>
      <c r="DBT9"/>
      <c r="DBU9"/>
      <c r="DBV9"/>
      <c r="DBW9"/>
      <c r="DBX9"/>
      <c r="DBY9"/>
      <c r="DBZ9"/>
      <c r="DCA9"/>
      <c r="DCB9"/>
      <c r="DCC9"/>
      <c r="DCD9"/>
      <c r="DCE9"/>
      <c r="DCF9"/>
      <c r="DCG9"/>
      <c r="DCH9"/>
      <c r="DCI9"/>
      <c r="DCJ9"/>
      <c r="DCK9"/>
      <c r="DCL9"/>
      <c r="DCM9"/>
      <c r="DCN9"/>
      <c r="DCO9"/>
      <c r="DCP9"/>
      <c r="DCQ9"/>
      <c r="DCR9"/>
      <c r="DCS9"/>
      <c r="DCT9"/>
      <c r="DCU9"/>
      <c r="DCV9"/>
      <c r="DCW9"/>
      <c r="DCX9"/>
      <c r="DCY9"/>
      <c r="DCZ9"/>
      <c r="DDA9"/>
      <c r="DDB9"/>
      <c r="DDC9"/>
      <c r="DDD9"/>
      <c r="DDE9"/>
      <c r="DDF9"/>
      <c r="DDG9"/>
      <c r="DDH9"/>
      <c r="DDI9"/>
      <c r="DDJ9"/>
      <c r="DDK9"/>
      <c r="DDL9"/>
      <c r="DDM9"/>
      <c r="DDN9"/>
      <c r="DDO9"/>
      <c r="DDP9"/>
      <c r="DDQ9"/>
      <c r="DDR9"/>
      <c r="DDS9"/>
      <c r="DDT9"/>
      <c r="DDU9"/>
      <c r="DDV9"/>
      <c r="DDW9"/>
      <c r="DDX9"/>
      <c r="DDY9"/>
      <c r="DDZ9"/>
      <c r="DEA9"/>
      <c r="DEB9"/>
      <c r="DEC9"/>
      <c r="DED9"/>
      <c r="DEE9"/>
      <c r="DEF9"/>
      <c r="DEG9"/>
      <c r="DEH9"/>
      <c r="DEI9"/>
      <c r="DEJ9"/>
      <c r="DEK9"/>
      <c r="DEL9"/>
      <c r="DEM9"/>
      <c r="DEN9"/>
      <c r="DEO9"/>
      <c r="DEP9"/>
      <c r="DEQ9"/>
      <c r="DER9"/>
      <c r="DES9"/>
      <c r="DET9"/>
      <c r="DEU9"/>
      <c r="DEV9"/>
      <c r="DEW9"/>
      <c r="DEX9"/>
      <c r="DEY9"/>
      <c r="DEZ9"/>
      <c r="DFA9"/>
      <c r="DFB9"/>
      <c r="DFC9"/>
      <c r="DFD9"/>
      <c r="DFE9"/>
      <c r="DFF9"/>
      <c r="DFG9"/>
      <c r="DFH9"/>
      <c r="DFI9"/>
      <c r="DFJ9"/>
      <c r="DFK9"/>
      <c r="DFL9"/>
      <c r="DFM9"/>
      <c r="DFN9"/>
      <c r="DFO9"/>
      <c r="DFP9"/>
      <c r="DFQ9"/>
      <c r="DFR9"/>
      <c r="DFS9"/>
      <c r="DFT9"/>
      <c r="DFU9"/>
      <c r="DFV9"/>
      <c r="DFW9"/>
      <c r="DFX9"/>
      <c r="DFY9"/>
      <c r="DFZ9"/>
      <c r="DGA9"/>
      <c r="DGB9"/>
      <c r="DGC9"/>
      <c r="DGD9"/>
      <c r="DGE9"/>
      <c r="DGF9"/>
      <c r="DGG9"/>
      <c r="DGH9"/>
      <c r="DGI9"/>
      <c r="DGJ9"/>
      <c r="DGK9"/>
      <c r="DGL9"/>
      <c r="DGM9"/>
      <c r="DGN9"/>
      <c r="DGO9"/>
      <c r="DGP9"/>
      <c r="DGQ9"/>
      <c r="DGR9"/>
      <c r="DGS9"/>
      <c r="DGT9"/>
      <c r="DGU9"/>
      <c r="DGV9"/>
      <c r="DGW9"/>
      <c r="DGX9"/>
      <c r="DGY9"/>
      <c r="DGZ9"/>
      <c r="DHA9"/>
      <c r="DHB9"/>
      <c r="DHC9"/>
      <c r="DHD9"/>
      <c r="DHE9"/>
      <c r="DHF9"/>
      <c r="DHG9"/>
      <c r="DHH9"/>
      <c r="DHI9"/>
      <c r="DHJ9"/>
      <c r="DHK9"/>
      <c r="DHL9"/>
      <c r="DHM9"/>
      <c r="DHN9"/>
      <c r="DHO9"/>
      <c r="DHP9"/>
      <c r="DHQ9"/>
      <c r="DHR9"/>
      <c r="DHS9"/>
      <c r="DHT9"/>
      <c r="DHU9"/>
      <c r="DHV9"/>
      <c r="DHW9"/>
      <c r="DHX9"/>
      <c r="DHY9"/>
      <c r="DHZ9"/>
      <c r="DIA9"/>
      <c r="DIB9"/>
      <c r="DIC9"/>
      <c r="DID9"/>
      <c r="DIE9"/>
      <c r="DIF9"/>
      <c r="DIG9"/>
      <c r="DIH9"/>
      <c r="DII9"/>
      <c r="DIJ9"/>
      <c r="DIK9"/>
      <c r="DIL9"/>
      <c r="DIM9"/>
      <c r="DIN9"/>
      <c r="DIO9"/>
      <c r="DIP9"/>
      <c r="DIQ9"/>
      <c r="DIR9"/>
      <c r="DIS9"/>
      <c r="DIT9"/>
      <c r="DIU9"/>
      <c r="DIV9"/>
      <c r="DIW9"/>
      <c r="DIX9"/>
      <c r="DIY9"/>
      <c r="DIZ9"/>
      <c r="DJA9"/>
      <c r="DJB9"/>
      <c r="DJC9"/>
      <c r="DJD9"/>
      <c r="DJE9"/>
      <c r="DJF9"/>
      <c r="DJG9"/>
      <c r="DJH9"/>
      <c r="DJI9"/>
      <c r="DJJ9"/>
      <c r="DJK9"/>
      <c r="DJL9"/>
      <c r="DJM9"/>
      <c r="DJN9"/>
      <c r="DJO9"/>
      <c r="DJP9"/>
      <c r="DJQ9"/>
      <c r="DJR9"/>
      <c r="DJS9"/>
      <c r="DJT9"/>
      <c r="DJU9"/>
      <c r="DJV9"/>
      <c r="DJW9"/>
      <c r="DJX9"/>
      <c r="DJY9"/>
      <c r="DJZ9"/>
      <c r="DKA9"/>
      <c r="DKB9"/>
      <c r="DKC9"/>
      <c r="DKD9"/>
      <c r="DKE9"/>
      <c r="DKF9"/>
      <c r="DKG9"/>
      <c r="DKH9"/>
      <c r="DKI9"/>
      <c r="DKJ9"/>
      <c r="DKK9"/>
      <c r="DKL9"/>
      <c r="DKM9"/>
      <c r="DKN9"/>
      <c r="DKO9"/>
      <c r="DKP9"/>
      <c r="DKQ9"/>
      <c r="DKR9"/>
      <c r="DKS9"/>
      <c r="DKT9"/>
      <c r="DKU9"/>
      <c r="DKV9"/>
      <c r="DKW9"/>
      <c r="DKX9"/>
      <c r="DKY9"/>
      <c r="DKZ9"/>
      <c r="DLA9"/>
      <c r="DLB9"/>
      <c r="DLC9"/>
      <c r="DLD9"/>
      <c r="DLE9"/>
      <c r="DLF9"/>
      <c r="DLG9"/>
      <c r="DLH9"/>
      <c r="DLI9"/>
      <c r="DLJ9"/>
      <c r="DLK9"/>
      <c r="DLL9"/>
      <c r="DLM9"/>
      <c r="DLN9"/>
      <c r="DLO9"/>
      <c r="DLP9"/>
      <c r="DLQ9"/>
      <c r="DLR9"/>
      <c r="DLS9"/>
      <c r="DLT9"/>
      <c r="DLU9"/>
      <c r="DLV9"/>
      <c r="DLW9"/>
      <c r="DLX9"/>
      <c r="DLY9"/>
      <c r="DLZ9"/>
      <c r="DMA9"/>
      <c r="DMB9"/>
      <c r="DMC9"/>
      <c r="DMD9"/>
      <c r="DME9"/>
      <c r="DMF9"/>
      <c r="DMG9"/>
      <c r="DMH9"/>
      <c r="DMI9"/>
      <c r="DMJ9"/>
      <c r="DMK9"/>
      <c r="DML9"/>
      <c r="DMM9"/>
      <c r="DMN9"/>
      <c r="DMO9"/>
      <c r="DMP9"/>
      <c r="DMQ9"/>
      <c r="DMR9"/>
      <c r="DMS9"/>
      <c r="DMT9"/>
      <c r="DMU9"/>
      <c r="DMV9"/>
      <c r="DMW9"/>
      <c r="DMX9"/>
      <c r="DMY9"/>
      <c r="DMZ9"/>
      <c r="DNA9"/>
      <c r="DNB9"/>
      <c r="DNC9"/>
      <c r="DND9"/>
      <c r="DNE9"/>
      <c r="DNF9"/>
      <c r="DNG9"/>
      <c r="DNH9"/>
      <c r="DNI9"/>
      <c r="DNJ9"/>
      <c r="DNK9"/>
      <c r="DNL9"/>
      <c r="DNM9"/>
      <c r="DNN9"/>
      <c r="DNO9"/>
      <c r="DNP9"/>
      <c r="DNQ9"/>
      <c r="DNR9"/>
      <c r="DNS9"/>
      <c r="DNT9"/>
      <c r="DNU9"/>
      <c r="DNV9"/>
      <c r="DNW9"/>
      <c r="DNX9"/>
      <c r="DNY9"/>
      <c r="DNZ9"/>
      <c r="DOA9"/>
      <c r="DOB9"/>
      <c r="DOC9"/>
      <c r="DOD9"/>
      <c r="DOE9"/>
      <c r="DOF9"/>
      <c r="DOG9"/>
      <c r="DOH9"/>
      <c r="DOI9"/>
      <c r="DOJ9"/>
      <c r="DOK9"/>
      <c r="DOL9"/>
      <c r="DOM9"/>
      <c r="DON9"/>
      <c r="DOO9"/>
      <c r="DOP9"/>
      <c r="DOQ9"/>
      <c r="DOR9"/>
      <c r="DOS9"/>
      <c r="DOT9"/>
      <c r="DOU9"/>
      <c r="DOV9"/>
      <c r="DOW9"/>
      <c r="DOX9"/>
      <c r="DOY9"/>
      <c r="DOZ9"/>
      <c r="DPA9"/>
      <c r="DPB9"/>
      <c r="DPC9"/>
      <c r="DPD9"/>
      <c r="DPE9"/>
      <c r="DPF9"/>
      <c r="DPG9"/>
      <c r="DPH9"/>
      <c r="DPI9"/>
      <c r="DPJ9"/>
      <c r="DPK9"/>
      <c r="DPL9"/>
      <c r="DPM9"/>
      <c r="DPN9"/>
      <c r="DPO9"/>
      <c r="DPP9"/>
      <c r="DPQ9"/>
      <c r="DPR9"/>
      <c r="DPS9"/>
      <c r="DPT9"/>
      <c r="DPU9"/>
      <c r="DPV9"/>
      <c r="DPW9"/>
      <c r="DPX9"/>
      <c r="DPY9"/>
      <c r="DPZ9"/>
      <c r="DQA9"/>
      <c r="DQB9"/>
      <c r="DQC9"/>
      <c r="DQD9"/>
      <c r="DQE9"/>
      <c r="DQF9"/>
      <c r="DQG9"/>
      <c r="DQH9"/>
      <c r="DQI9"/>
      <c r="DQJ9"/>
      <c r="DQK9"/>
      <c r="DQL9"/>
      <c r="DQM9"/>
      <c r="DQN9"/>
      <c r="DQO9"/>
      <c r="DQP9"/>
      <c r="DQQ9"/>
      <c r="DQR9"/>
      <c r="DQS9"/>
      <c r="DQT9"/>
      <c r="DQU9"/>
      <c r="DQV9"/>
      <c r="DQW9"/>
      <c r="DQX9"/>
      <c r="DQY9"/>
      <c r="DQZ9"/>
      <c r="DRA9"/>
      <c r="DRB9"/>
      <c r="DRC9"/>
      <c r="DRD9"/>
      <c r="DRE9"/>
      <c r="DRF9"/>
      <c r="DRG9"/>
      <c r="DRH9"/>
      <c r="DRI9"/>
      <c r="DRJ9"/>
      <c r="DRK9"/>
      <c r="DRL9"/>
      <c r="DRM9"/>
      <c r="DRN9"/>
      <c r="DRO9"/>
      <c r="DRP9"/>
      <c r="DRQ9"/>
      <c r="DRR9"/>
      <c r="DRS9"/>
      <c r="DRT9"/>
      <c r="DRU9"/>
      <c r="DRV9"/>
      <c r="DRW9"/>
      <c r="DRX9"/>
      <c r="DRY9"/>
      <c r="DRZ9"/>
      <c r="DSA9"/>
      <c r="DSB9"/>
      <c r="DSC9"/>
      <c r="DSD9"/>
      <c r="DSE9"/>
      <c r="DSF9"/>
      <c r="DSG9"/>
      <c r="DSH9"/>
      <c r="DSI9"/>
      <c r="DSJ9"/>
      <c r="DSK9"/>
      <c r="DSL9"/>
      <c r="DSM9"/>
      <c r="DSN9"/>
      <c r="DSO9"/>
      <c r="DSP9"/>
      <c r="DSQ9"/>
      <c r="DSR9"/>
      <c r="DSS9"/>
      <c r="DST9"/>
      <c r="DSU9"/>
      <c r="DSV9"/>
      <c r="DSW9"/>
      <c r="DSX9"/>
      <c r="DSY9"/>
      <c r="DSZ9"/>
      <c r="DTA9"/>
      <c r="DTB9"/>
      <c r="DTC9"/>
      <c r="DTD9"/>
      <c r="DTE9"/>
      <c r="DTF9"/>
      <c r="DTG9"/>
      <c r="DTH9"/>
      <c r="DTI9"/>
      <c r="DTJ9"/>
      <c r="DTK9"/>
      <c r="DTL9"/>
      <c r="DTM9"/>
      <c r="DTN9"/>
      <c r="DTO9"/>
      <c r="DTP9"/>
      <c r="DTQ9"/>
      <c r="DTR9"/>
      <c r="DTS9"/>
      <c r="DTT9"/>
      <c r="DTU9"/>
      <c r="DTV9"/>
      <c r="DTW9"/>
      <c r="DTX9"/>
      <c r="DTY9"/>
      <c r="DTZ9"/>
      <c r="DUA9"/>
      <c r="DUB9"/>
      <c r="DUC9"/>
      <c r="DUD9"/>
      <c r="DUE9"/>
      <c r="DUF9"/>
      <c r="DUG9"/>
      <c r="DUH9"/>
      <c r="DUI9"/>
      <c r="DUJ9"/>
      <c r="DUK9"/>
      <c r="DUL9"/>
      <c r="DUM9"/>
      <c r="DUN9"/>
      <c r="DUO9"/>
      <c r="DUP9"/>
      <c r="DUQ9"/>
      <c r="DUR9"/>
      <c r="DUS9"/>
      <c r="DUT9"/>
      <c r="DUU9"/>
      <c r="DUV9"/>
      <c r="DUW9"/>
      <c r="DUX9"/>
      <c r="DUY9"/>
      <c r="DUZ9"/>
      <c r="DVA9"/>
      <c r="DVB9"/>
      <c r="DVC9"/>
      <c r="DVD9"/>
      <c r="DVE9"/>
      <c r="DVF9"/>
      <c r="DVG9"/>
      <c r="DVH9"/>
      <c r="DVI9"/>
      <c r="DVJ9"/>
      <c r="DVK9"/>
      <c r="DVL9"/>
      <c r="DVM9"/>
      <c r="DVN9"/>
      <c r="DVO9"/>
      <c r="DVP9"/>
      <c r="DVQ9"/>
      <c r="DVR9"/>
      <c r="DVS9"/>
      <c r="DVT9"/>
      <c r="DVU9"/>
      <c r="DVV9"/>
      <c r="DVW9"/>
      <c r="DVX9"/>
      <c r="DVY9"/>
      <c r="DVZ9"/>
      <c r="DWA9"/>
      <c r="DWB9"/>
      <c r="DWC9"/>
      <c r="DWD9"/>
      <c r="DWE9"/>
      <c r="DWF9"/>
      <c r="DWG9"/>
      <c r="DWH9"/>
      <c r="DWI9"/>
      <c r="DWJ9"/>
      <c r="DWK9"/>
      <c r="DWL9"/>
      <c r="DWM9"/>
      <c r="DWN9"/>
      <c r="DWO9"/>
      <c r="DWP9"/>
      <c r="DWQ9"/>
      <c r="DWR9"/>
      <c r="DWS9"/>
      <c r="DWT9"/>
      <c r="DWU9"/>
      <c r="DWV9"/>
      <c r="DWW9"/>
      <c r="DWX9"/>
      <c r="DWY9"/>
      <c r="DWZ9"/>
      <c r="DXA9"/>
      <c r="DXB9"/>
      <c r="DXC9"/>
      <c r="DXD9"/>
      <c r="DXE9"/>
      <c r="DXF9"/>
      <c r="DXG9"/>
      <c r="DXH9"/>
      <c r="DXI9"/>
      <c r="DXJ9"/>
      <c r="DXK9"/>
      <c r="DXL9"/>
      <c r="DXM9"/>
      <c r="DXN9"/>
      <c r="DXO9"/>
      <c r="DXP9"/>
      <c r="DXQ9"/>
      <c r="DXR9"/>
      <c r="DXS9"/>
      <c r="DXT9"/>
      <c r="DXU9"/>
      <c r="DXV9"/>
      <c r="DXW9"/>
      <c r="DXX9"/>
      <c r="DXY9"/>
      <c r="DXZ9"/>
      <c r="DYA9"/>
      <c r="DYB9"/>
      <c r="DYC9"/>
      <c r="DYD9"/>
      <c r="DYE9"/>
      <c r="DYF9"/>
      <c r="DYG9"/>
      <c r="DYH9"/>
      <c r="DYI9"/>
      <c r="DYJ9"/>
      <c r="DYK9"/>
      <c r="DYL9"/>
      <c r="DYM9"/>
      <c r="DYN9"/>
      <c r="DYO9"/>
      <c r="DYP9"/>
      <c r="DYQ9"/>
      <c r="DYR9"/>
      <c r="DYS9"/>
      <c r="DYT9"/>
      <c r="DYU9"/>
      <c r="DYV9"/>
      <c r="DYW9"/>
      <c r="DYX9"/>
      <c r="DYY9"/>
      <c r="DYZ9"/>
      <c r="DZA9"/>
      <c r="DZB9"/>
      <c r="DZC9"/>
      <c r="DZD9"/>
      <c r="DZE9"/>
      <c r="DZF9"/>
      <c r="DZG9"/>
      <c r="DZH9"/>
      <c r="DZI9"/>
      <c r="DZJ9"/>
      <c r="DZK9"/>
      <c r="DZL9"/>
      <c r="DZM9"/>
      <c r="DZN9"/>
      <c r="DZO9"/>
      <c r="DZP9"/>
      <c r="DZQ9"/>
      <c r="DZR9"/>
      <c r="DZS9"/>
      <c r="DZT9"/>
      <c r="DZU9"/>
      <c r="DZV9"/>
      <c r="DZW9"/>
      <c r="DZX9"/>
      <c r="DZY9"/>
      <c r="DZZ9"/>
      <c r="EAA9"/>
      <c r="EAB9"/>
      <c r="EAC9"/>
      <c r="EAD9"/>
      <c r="EAE9"/>
      <c r="EAF9"/>
      <c r="EAG9"/>
      <c r="EAH9"/>
      <c r="EAI9"/>
      <c r="EAJ9"/>
      <c r="EAK9"/>
      <c r="EAL9"/>
      <c r="EAM9"/>
      <c r="EAN9"/>
      <c r="EAO9"/>
      <c r="EAP9"/>
      <c r="EAQ9"/>
      <c r="EAR9"/>
      <c r="EAS9"/>
      <c r="EAT9"/>
      <c r="EAU9"/>
      <c r="EAV9"/>
      <c r="EAW9"/>
      <c r="EAX9"/>
      <c r="EAY9"/>
      <c r="EAZ9"/>
      <c r="EBA9"/>
      <c r="EBB9"/>
      <c r="EBC9"/>
      <c r="EBD9"/>
      <c r="EBE9"/>
      <c r="EBF9"/>
      <c r="EBG9"/>
      <c r="EBH9"/>
      <c r="EBI9"/>
      <c r="EBJ9"/>
      <c r="EBK9"/>
      <c r="EBL9"/>
      <c r="EBM9"/>
      <c r="EBN9"/>
      <c r="EBO9"/>
      <c r="EBP9"/>
      <c r="EBQ9"/>
      <c r="EBR9"/>
      <c r="EBS9"/>
      <c r="EBT9"/>
      <c r="EBU9"/>
      <c r="EBV9"/>
      <c r="EBW9"/>
      <c r="EBX9"/>
      <c r="EBY9"/>
      <c r="EBZ9"/>
      <c r="ECA9"/>
      <c r="ECB9"/>
      <c r="ECC9"/>
      <c r="ECD9"/>
      <c r="ECE9"/>
      <c r="ECF9"/>
      <c r="ECG9"/>
      <c r="ECH9"/>
      <c r="ECI9"/>
      <c r="ECJ9"/>
      <c r="ECK9"/>
      <c r="ECL9"/>
      <c r="ECM9"/>
      <c r="ECN9"/>
      <c r="ECO9"/>
      <c r="ECP9"/>
      <c r="ECQ9"/>
      <c r="ECR9"/>
      <c r="ECS9"/>
      <c r="ECT9"/>
      <c r="ECU9"/>
      <c r="ECV9"/>
      <c r="ECW9"/>
      <c r="ECX9"/>
      <c r="ECY9"/>
      <c r="ECZ9"/>
      <c r="EDA9"/>
      <c r="EDB9"/>
      <c r="EDC9"/>
      <c r="EDD9"/>
      <c r="EDE9"/>
      <c r="EDF9"/>
      <c r="EDG9"/>
      <c r="EDH9"/>
      <c r="EDI9"/>
      <c r="EDJ9"/>
      <c r="EDK9"/>
      <c r="EDL9"/>
      <c r="EDM9"/>
      <c r="EDN9"/>
      <c r="EDO9"/>
      <c r="EDP9"/>
      <c r="EDQ9"/>
      <c r="EDR9"/>
      <c r="EDS9"/>
      <c r="EDT9"/>
      <c r="EDU9"/>
      <c r="EDV9"/>
      <c r="EDW9"/>
      <c r="EDX9"/>
      <c r="EDY9"/>
      <c r="EDZ9"/>
      <c r="EEA9"/>
      <c r="EEB9"/>
      <c r="EEC9"/>
      <c r="EED9"/>
      <c r="EEE9"/>
      <c r="EEF9"/>
      <c r="EEG9"/>
      <c r="EEH9"/>
      <c r="EEI9"/>
      <c r="EEJ9"/>
      <c r="EEK9"/>
      <c r="EEL9"/>
      <c r="EEM9"/>
      <c r="EEN9"/>
      <c r="EEO9"/>
      <c r="EEP9"/>
      <c r="EEQ9"/>
      <c r="EER9"/>
      <c r="EES9"/>
      <c r="EET9"/>
      <c r="EEU9"/>
      <c r="EEV9"/>
      <c r="EEW9"/>
      <c r="EEX9"/>
      <c r="EEY9"/>
      <c r="EEZ9"/>
      <c r="EFA9"/>
      <c r="EFB9"/>
      <c r="EFC9"/>
      <c r="EFD9"/>
      <c r="EFE9"/>
      <c r="EFF9"/>
      <c r="EFG9"/>
      <c r="EFH9"/>
      <c r="EFI9"/>
      <c r="EFJ9"/>
      <c r="EFK9"/>
      <c r="EFL9"/>
      <c r="EFM9"/>
      <c r="EFN9"/>
      <c r="EFO9"/>
      <c r="EFP9"/>
      <c r="EFQ9"/>
      <c r="EFR9"/>
      <c r="EFS9"/>
      <c r="EFT9"/>
      <c r="EFU9"/>
      <c r="EFV9"/>
      <c r="EFW9"/>
      <c r="EFX9"/>
      <c r="EFY9"/>
      <c r="EFZ9"/>
      <c r="EGA9"/>
      <c r="EGB9"/>
      <c r="EGC9"/>
      <c r="EGD9"/>
      <c r="EGE9"/>
      <c r="EGF9"/>
      <c r="EGG9"/>
      <c r="EGH9"/>
      <c r="EGI9"/>
      <c r="EGJ9"/>
      <c r="EGK9"/>
      <c r="EGL9"/>
      <c r="EGM9"/>
      <c r="EGN9"/>
      <c r="EGO9"/>
      <c r="EGP9"/>
      <c r="EGQ9"/>
      <c r="EGR9"/>
      <c r="EGS9"/>
      <c r="EGT9"/>
      <c r="EGU9"/>
      <c r="EGV9"/>
      <c r="EGW9"/>
      <c r="EGX9"/>
      <c r="EGY9"/>
      <c r="EGZ9"/>
      <c r="EHA9"/>
      <c r="EHB9"/>
      <c r="EHC9"/>
      <c r="EHD9"/>
      <c r="EHE9"/>
      <c r="EHF9"/>
      <c r="EHG9"/>
      <c r="EHH9"/>
      <c r="EHI9"/>
      <c r="EHJ9"/>
      <c r="EHK9"/>
      <c r="EHL9"/>
      <c r="EHM9"/>
      <c r="EHN9"/>
      <c r="EHO9"/>
      <c r="EHP9"/>
      <c r="EHQ9"/>
      <c r="EHR9"/>
      <c r="EHS9"/>
      <c r="EHT9"/>
      <c r="EHU9"/>
      <c r="EHV9"/>
      <c r="EHW9"/>
      <c r="EHX9"/>
      <c r="EHY9"/>
      <c r="EHZ9"/>
      <c r="EIA9"/>
      <c r="EIB9"/>
      <c r="EIC9"/>
      <c r="EID9"/>
      <c r="EIE9"/>
      <c r="EIF9"/>
      <c r="EIG9"/>
      <c r="EIH9"/>
      <c r="EII9"/>
      <c r="EIJ9"/>
      <c r="EIK9"/>
      <c r="EIL9"/>
      <c r="EIM9"/>
      <c r="EIN9"/>
      <c r="EIO9"/>
      <c r="EIP9"/>
      <c r="EIQ9"/>
      <c r="EIR9"/>
      <c r="EIS9"/>
      <c r="EIT9"/>
      <c r="EIU9"/>
      <c r="EIV9"/>
      <c r="EIW9"/>
      <c r="EIX9"/>
      <c r="EIY9"/>
      <c r="EIZ9"/>
      <c r="EJA9"/>
      <c r="EJB9"/>
      <c r="EJC9"/>
      <c r="EJD9"/>
      <c r="EJE9"/>
      <c r="EJF9"/>
      <c r="EJG9"/>
      <c r="EJH9"/>
      <c r="EJI9"/>
      <c r="EJJ9"/>
      <c r="EJK9"/>
      <c r="EJL9"/>
      <c r="EJM9"/>
      <c r="EJN9"/>
      <c r="EJO9"/>
      <c r="EJP9"/>
      <c r="EJQ9"/>
      <c r="EJR9"/>
      <c r="EJS9"/>
      <c r="EJT9"/>
      <c r="EJU9"/>
      <c r="EJV9"/>
      <c r="EJW9"/>
      <c r="EJX9"/>
      <c r="EJY9"/>
      <c r="EJZ9"/>
      <c r="EKA9"/>
      <c r="EKB9"/>
      <c r="EKC9"/>
      <c r="EKD9"/>
      <c r="EKE9"/>
      <c r="EKF9"/>
      <c r="EKG9"/>
      <c r="EKH9"/>
      <c r="EKI9"/>
      <c r="EKJ9"/>
      <c r="EKK9"/>
      <c r="EKL9"/>
      <c r="EKM9"/>
      <c r="EKN9"/>
      <c r="EKO9"/>
      <c r="EKP9"/>
      <c r="EKQ9"/>
      <c r="EKR9"/>
      <c r="EKS9"/>
      <c r="EKT9"/>
      <c r="EKU9"/>
      <c r="EKV9"/>
      <c r="EKW9"/>
      <c r="EKX9"/>
      <c r="EKY9"/>
      <c r="EKZ9"/>
      <c r="ELA9"/>
      <c r="ELB9"/>
      <c r="ELC9"/>
      <c r="ELD9"/>
      <c r="ELE9"/>
      <c r="ELF9"/>
      <c r="ELG9"/>
      <c r="ELH9"/>
      <c r="ELI9"/>
      <c r="ELJ9"/>
      <c r="ELK9"/>
      <c r="ELL9"/>
      <c r="ELM9"/>
      <c r="ELN9"/>
      <c r="ELO9"/>
      <c r="ELP9"/>
      <c r="ELQ9"/>
      <c r="ELR9"/>
      <c r="ELS9"/>
      <c r="ELT9"/>
      <c r="ELU9"/>
      <c r="ELV9"/>
      <c r="ELW9"/>
      <c r="ELX9"/>
      <c r="ELY9"/>
      <c r="ELZ9"/>
      <c r="EMA9"/>
      <c r="EMB9"/>
      <c r="EMC9"/>
      <c r="EMD9"/>
      <c r="EME9"/>
      <c r="EMF9"/>
      <c r="EMG9"/>
      <c r="EMH9"/>
      <c r="EMI9"/>
      <c r="EMJ9"/>
      <c r="EMK9"/>
      <c r="EML9"/>
      <c r="EMM9"/>
      <c r="EMN9"/>
      <c r="EMO9"/>
      <c r="EMP9"/>
      <c r="EMQ9"/>
      <c r="EMR9"/>
      <c r="EMS9"/>
      <c r="EMT9"/>
      <c r="EMU9"/>
      <c r="EMV9"/>
      <c r="EMW9"/>
      <c r="EMX9"/>
      <c r="EMY9"/>
      <c r="EMZ9"/>
      <c r="ENA9"/>
      <c r="ENB9"/>
      <c r="ENC9"/>
      <c r="END9"/>
      <c r="ENE9"/>
      <c r="ENF9"/>
      <c r="ENG9"/>
      <c r="ENH9"/>
      <c r="ENI9"/>
      <c r="ENJ9"/>
      <c r="ENK9"/>
      <c r="ENL9"/>
      <c r="ENM9"/>
      <c r="ENN9"/>
      <c r="ENO9"/>
      <c r="ENP9"/>
      <c r="ENQ9"/>
      <c r="ENR9"/>
      <c r="ENS9"/>
      <c r="ENT9"/>
      <c r="ENU9"/>
      <c r="ENV9"/>
      <c r="ENW9"/>
      <c r="ENX9"/>
      <c r="ENY9"/>
      <c r="ENZ9"/>
      <c r="EOA9"/>
      <c r="EOB9"/>
      <c r="EOC9"/>
      <c r="EOD9"/>
      <c r="EOE9"/>
      <c r="EOF9"/>
      <c r="EOG9"/>
      <c r="EOH9"/>
      <c r="EOI9"/>
      <c r="EOJ9"/>
      <c r="EOK9"/>
      <c r="EOL9"/>
      <c r="EOM9"/>
      <c r="EON9"/>
      <c r="EOO9"/>
      <c r="EOP9"/>
      <c r="EOQ9"/>
      <c r="EOR9"/>
      <c r="EOS9"/>
      <c r="EOT9"/>
      <c r="EOU9"/>
      <c r="EOV9"/>
      <c r="EOW9"/>
      <c r="EOX9"/>
      <c r="EOY9"/>
      <c r="EOZ9"/>
      <c r="EPA9"/>
      <c r="EPB9"/>
      <c r="EPC9"/>
      <c r="EPD9"/>
      <c r="EPE9"/>
      <c r="EPF9"/>
      <c r="EPG9"/>
      <c r="EPH9"/>
      <c r="EPI9"/>
      <c r="EPJ9"/>
      <c r="EPK9"/>
      <c r="EPL9"/>
      <c r="EPM9"/>
      <c r="EPN9"/>
      <c r="EPO9"/>
      <c r="EPP9"/>
      <c r="EPQ9"/>
      <c r="EPR9"/>
      <c r="EPS9"/>
      <c r="EPT9"/>
      <c r="EPU9"/>
      <c r="EPV9"/>
      <c r="EPW9"/>
      <c r="EPX9"/>
      <c r="EPY9"/>
      <c r="EPZ9"/>
      <c r="EQA9"/>
      <c r="EQB9"/>
      <c r="EQC9"/>
      <c r="EQD9"/>
      <c r="EQE9"/>
      <c r="EQF9"/>
      <c r="EQG9"/>
      <c r="EQH9"/>
      <c r="EQI9"/>
      <c r="EQJ9"/>
      <c r="EQK9"/>
      <c r="EQL9"/>
      <c r="EQM9"/>
      <c r="EQN9"/>
      <c r="EQO9"/>
      <c r="EQP9"/>
      <c r="EQQ9"/>
      <c r="EQR9"/>
      <c r="EQS9"/>
      <c r="EQT9"/>
      <c r="EQU9"/>
      <c r="EQV9"/>
      <c r="EQW9"/>
      <c r="EQX9"/>
      <c r="EQY9"/>
      <c r="EQZ9"/>
      <c r="ERA9"/>
      <c r="ERB9"/>
      <c r="ERC9"/>
      <c r="ERD9"/>
      <c r="ERE9"/>
      <c r="ERF9"/>
      <c r="ERG9"/>
      <c r="ERH9"/>
      <c r="ERI9"/>
      <c r="ERJ9"/>
      <c r="ERK9"/>
      <c r="ERL9"/>
      <c r="ERM9"/>
      <c r="ERN9"/>
      <c r="ERO9"/>
      <c r="ERP9"/>
      <c r="ERQ9"/>
      <c r="ERR9"/>
      <c r="ERS9"/>
      <c r="ERT9"/>
      <c r="ERU9"/>
      <c r="ERV9"/>
      <c r="ERW9"/>
      <c r="ERX9"/>
      <c r="ERY9"/>
      <c r="ERZ9"/>
      <c r="ESA9"/>
      <c r="ESB9"/>
      <c r="ESC9"/>
      <c r="ESD9"/>
      <c r="ESE9"/>
      <c r="ESF9"/>
      <c r="ESG9"/>
      <c r="ESH9"/>
      <c r="ESI9"/>
      <c r="ESJ9"/>
      <c r="ESK9"/>
      <c r="ESL9"/>
      <c r="ESM9"/>
      <c r="ESN9"/>
      <c r="ESO9"/>
      <c r="ESP9"/>
      <c r="ESQ9"/>
      <c r="ESR9"/>
      <c r="ESS9"/>
      <c r="EST9"/>
      <c r="ESU9"/>
      <c r="ESV9"/>
      <c r="ESW9"/>
      <c r="ESX9"/>
      <c r="ESY9"/>
      <c r="ESZ9"/>
      <c r="ETA9"/>
      <c r="ETB9"/>
      <c r="ETC9"/>
      <c r="ETD9"/>
      <c r="ETE9"/>
      <c r="ETF9"/>
      <c r="ETG9"/>
      <c r="ETH9"/>
      <c r="ETI9"/>
      <c r="ETJ9"/>
      <c r="ETK9"/>
      <c r="ETL9"/>
      <c r="ETM9"/>
      <c r="ETN9"/>
      <c r="ETO9"/>
      <c r="ETP9"/>
      <c r="ETQ9"/>
      <c r="ETR9"/>
      <c r="ETS9"/>
      <c r="ETT9"/>
      <c r="ETU9"/>
      <c r="ETV9"/>
      <c r="ETW9"/>
      <c r="ETX9"/>
      <c r="ETY9"/>
      <c r="ETZ9"/>
      <c r="EUA9"/>
      <c r="EUB9"/>
      <c r="EUC9"/>
      <c r="EUD9"/>
      <c r="EUE9"/>
      <c r="EUF9"/>
      <c r="EUG9"/>
      <c r="EUH9"/>
      <c r="EUI9"/>
      <c r="EUJ9"/>
      <c r="EUK9"/>
      <c r="EUL9"/>
      <c r="EUM9"/>
      <c r="EUN9"/>
      <c r="EUO9"/>
      <c r="EUP9"/>
      <c r="EUQ9"/>
      <c r="EUR9"/>
      <c r="EUS9"/>
      <c r="EUT9"/>
      <c r="EUU9"/>
      <c r="EUV9"/>
      <c r="EUW9"/>
      <c r="EUX9"/>
      <c r="EUY9"/>
      <c r="EUZ9"/>
      <c r="EVA9"/>
      <c r="EVB9"/>
      <c r="EVC9"/>
      <c r="EVD9"/>
      <c r="EVE9"/>
      <c r="EVF9"/>
      <c r="EVG9"/>
      <c r="EVH9"/>
      <c r="EVI9"/>
      <c r="EVJ9"/>
      <c r="EVK9"/>
      <c r="EVL9"/>
      <c r="EVM9"/>
      <c r="EVN9"/>
      <c r="EVO9"/>
      <c r="EVP9"/>
      <c r="EVQ9"/>
      <c r="EVR9"/>
      <c r="EVS9"/>
      <c r="EVT9"/>
      <c r="EVU9"/>
      <c r="EVV9"/>
      <c r="EVW9"/>
      <c r="EVX9"/>
      <c r="EVY9"/>
      <c r="EVZ9"/>
      <c r="EWA9"/>
      <c r="EWB9"/>
      <c r="EWC9"/>
      <c r="EWD9"/>
      <c r="EWE9"/>
      <c r="EWF9"/>
      <c r="EWG9"/>
      <c r="EWH9"/>
      <c r="EWI9"/>
      <c r="EWJ9"/>
      <c r="EWK9"/>
      <c r="EWL9"/>
      <c r="EWM9"/>
      <c r="EWN9"/>
      <c r="EWO9"/>
      <c r="EWP9"/>
      <c r="EWQ9"/>
      <c r="EWR9"/>
      <c r="EWS9"/>
      <c r="EWT9"/>
      <c r="EWU9"/>
      <c r="EWV9"/>
      <c r="EWW9"/>
      <c r="EWX9"/>
      <c r="EWY9"/>
      <c r="EWZ9"/>
      <c r="EXA9"/>
      <c r="EXB9"/>
      <c r="EXC9"/>
      <c r="EXD9"/>
      <c r="EXE9"/>
      <c r="EXF9"/>
      <c r="EXG9"/>
      <c r="EXH9"/>
      <c r="EXI9"/>
      <c r="EXJ9"/>
      <c r="EXK9"/>
      <c r="EXL9"/>
      <c r="EXM9"/>
      <c r="EXN9"/>
      <c r="EXO9"/>
      <c r="EXP9"/>
      <c r="EXQ9"/>
      <c r="EXR9"/>
      <c r="EXS9"/>
      <c r="EXT9"/>
      <c r="EXU9"/>
      <c r="EXV9"/>
      <c r="EXW9"/>
      <c r="EXX9"/>
      <c r="EXY9"/>
      <c r="EXZ9"/>
      <c r="EYA9"/>
      <c r="EYB9"/>
      <c r="EYC9"/>
      <c r="EYD9"/>
      <c r="EYE9"/>
      <c r="EYF9"/>
      <c r="EYG9"/>
      <c r="EYH9"/>
      <c r="EYI9"/>
      <c r="EYJ9"/>
      <c r="EYK9"/>
      <c r="EYL9"/>
      <c r="EYM9"/>
      <c r="EYN9"/>
      <c r="EYO9"/>
      <c r="EYP9"/>
      <c r="EYQ9"/>
      <c r="EYR9"/>
      <c r="EYS9"/>
      <c r="EYT9"/>
      <c r="EYU9"/>
      <c r="EYV9"/>
      <c r="EYW9"/>
      <c r="EYX9"/>
      <c r="EYY9"/>
      <c r="EYZ9"/>
      <c r="EZA9"/>
      <c r="EZB9"/>
      <c r="EZC9"/>
      <c r="EZD9"/>
      <c r="EZE9"/>
      <c r="EZF9"/>
      <c r="EZG9"/>
      <c r="EZH9"/>
      <c r="EZI9"/>
      <c r="EZJ9"/>
      <c r="EZK9"/>
      <c r="EZL9"/>
      <c r="EZM9"/>
      <c r="EZN9"/>
      <c r="EZO9"/>
      <c r="EZP9"/>
      <c r="EZQ9"/>
      <c r="EZR9"/>
      <c r="EZS9"/>
      <c r="EZT9"/>
      <c r="EZU9"/>
      <c r="EZV9"/>
      <c r="EZW9"/>
      <c r="EZX9"/>
      <c r="EZY9"/>
      <c r="EZZ9"/>
      <c r="FAA9"/>
      <c r="FAB9"/>
      <c r="FAC9"/>
      <c r="FAD9"/>
      <c r="FAE9"/>
      <c r="FAF9"/>
      <c r="FAG9"/>
      <c r="FAH9"/>
      <c r="FAI9"/>
      <c r="FAJ9"/>
      <c r="FAK9"/>
      <c r="FAL9"/>
      <c r="FAM9"/>
      <c r="FAN9"/>
      <c r="FAO9"/>
      <c r="FAP9"/>
      <c r="FAQ9"/>
      <c r="FAR9"/>
      <c r="FAS9"/>
      <c r="FAT9"/>
      <c r="FAU9"/>
      <c r="FAV9"/>
      <c r="FAW9"/>
      <c r="FAX9"/>
      <c r="FAY9"/>
      <c r="FAZ9"/>
      <c r="FBA9"/>
      <c r="FBB9"/>
      <c r="FBC9"/>
      <c r="FBD9"/>
      <c r="FBE9"/>
      <c r="FBF9"/>
      <c r="FBG9"/>
      <c r="FBH9"/>
      <c r="FBI9"/>
      <c r="FBJ9"/>
      <c r="FBK9"/>
      <c r="FBL9"/>
      <c r="FBM9"/>
      <c r="FBN9"/>
      <c r="FBO9"/>
      <c r="FBP9"/>
      <c r="FBQ9"/>
      <c r="FBR9"/>
      <c r="FBS9"/>
      <c r="FBT9"/>
      <c r="FBU9"/>
      <c r="FBV9"/>
      <c r="FBW9"/>
      <c r="FBX9"/>
      <c r="FBY9"/>
      <c r="FBZ9"/>
      <c r="FCA9"/>
      <c r="FCB9"/>
      <c r="FCC9"/>
      <c r="FCD9"/>
      <c r="FCE9"/>
      <c r="FCF9"/>
      <c r="FCG9"/>
      <c r="FCH9"/>
      <c r="FCI9"/>
      <c r="FCJ9"/>
      <c r="FCK9"/>
      <c r="FCL9"/>
      <c r="FCM9"/>
      <c r="FCN9"/>
      <c r="FCO9"/>
      <c r="FCP9"/>
      <c r="FCQ9"/>
      <c r="FCR9"/>
      <c r="FCS9"/>
      <c r="FCT9"/>
      <c r="FCU9"/>
      <c r="FCV9"/>
      <c r="FCW9"/>
      <c r="FCX9"/>
      <c r="FCY9"/>
      <c r="FCZ9"/>
      <c r="FDA9"/>
      <c r="FDB9"/>
      <c r="FDC9"/>
      <c r="FDD9"/>
      <c r="FDE9"/>
      <c r="FDF9"/>
      <c r="FDG9"/>
      <c r="FDH9"/>
      <c r="FDI9"/>
      <c r="FDJ9"/>
      <c r="FDK9"/>
      <c r="FDL9"/>
      <c r="FDM9"/>
      <c r="FDN9"/>
      <c r="FDO9"/>
      <c r="FDP9"/>
      <c r="FDQ9"/>
      <c r="FDR9"/>
      <c r="FDS9"/>
      <c r="FDT9"/>
      <c r="FDU9"/>
      <c r="FDV9"/>
      <c r="FDW9"/>
      <c r="FDX9"/>
      <c r="FDY9"/>
      <c r="FDZ9"/>
      <c r="FEA9"/>
      <c r="FEB9"/>
      <c r="FEC9"/>
      <c r="FED9"/>
      <c r="FEE9"/>
      <c r="FEF9"/>
      <c r="FEG9"/>
      <c r="FEH9"/>
      <c r="FEI9"/>
      <c r="FEJ9"/>
      <c r="FEK9"/>
      <c r="FEL9"/>
      <c r="FEM9"/>
      <c r="FEN9"/>
      <c r="FEO9"/>
      <c r="FEP9"/>
      <c r="FEQ9"/>
      <c r="FER9"/>
      <c r="FES9"/>
      <c r="FET9"/>
      <c r="FEU9"/>
      <c r="FEV9"/>
      <c r="FEW9"/>
      <c r="FEX9"/>
      <c r="FEY9"/>
      <c r="FEZ9"/>
      <c r="FFA9"/>
      <c r="FFB9"/>
      <c r="FFC9"/>
      <c r="FFD9"/>
      <c r="FFE9"/>
      <c r="FFF9"/>
      <c r="FFG9"/>
      <c r="FFH9"/>
      <c r="FFI9"/>
      <c r="FFJ9"/>
      <c r="FFK9"/>
      <c r="FFL9"/>
      <c r="FFM9"/>
      <c r="FFN9"/>
      <c r="FFO9"/>
      <c r="FFP9"/>
      <c r="FFQ9"/>
      <c r="FFR9"/>
      <c r="FFS9"/>
      <c r="FFT9"/>
      <c r="FFU9"/>
      <c r="FFV9"/>
      <c r="FFW9"/>
      <c r="FFX9"/>
      <c r="FFY9"/>
      <c r="FFZ9"/>
      <c r="FGA9"/>
      <c r="FGB9"/>
      <c r="FGC9"/>
      <c r="FGD9"/>
      <c r="FGE9"/>
      <c r="FGF9"/>
      <c r="FGG9"/>
      <c r="FGH9"/>
      <c r="FGI9"/>
      <c r="FGJ9"/>
      <c r="FGK9"/>
      <c r="FGL9"/>
      <c r="FGM9"/>
      <c r="FGN9"/>
      <c r="FGO9"/>
      <c r="FGP9"/>
      <c r="FGQ9"/>
      <c r="FGR9"/>
      <c r="FGS9"/>
      <c r="FGT9"/>
      <c r="FGU9"/>
      <c r="FGV9"/>
      <c r="FGW9"/>
      <c r="FGX9"/>
      <c r="FGY9"/>
      <c r="FGZ9"/>
      <c r="FHA9"/>
      <c r="FHB9"/>
      <c r="FHC9"/>
      <c r="FHD9"/>
      <c r="FHE9"/>
      <c r="FHF9"/>
      <c r="FHG9"/>
      <c r="FHH9"/>
      <c r="FHI9"/>
      <c r="FHJ9"/>
      <c r="FHK9"/>
      <c r="FHL9"/>
      <c r="FHM9"/>
      <c r="FHN9"/>
      <c r="FHO9"/>
      <c r="FHP9"/>
      <c r="FHQ9"/>
      <c r="FHR9"/>
      <c r="FHS9"/>
      <c r="FHT9"/>
      <c r="FHU9"/>
      <c r="FHV9"/>
      <c r="FHW9"/>
      <c r="FHX9"/>
      <c r="FHY9"/>
      <c r="FHZ9"/>
      <c r="FIA9"/>
      <c r="FIB9"/>
      <c r="FIC9"/>
      <c r="FID9"/>
      <c r="FIE9"/>
      <c r="FIF9"/>
      <c r="FIG9"/>
      <c r="FIH9"/>
      <c r="FII9"/>
      <c r="FIJ9"/>
      <c r="FIK9"/>
      <c r="FIL9"/>
      <c r="FIM9"/>
      <c r="FIN9"/>
      <c r="FIO9"/>
      <c r="FIP9"/>
      <c r="FIQ9"/>
      <c r="FIR9"/>
      <c r="FIS9"/>
      <c r="FIT9"/>
      <c r="FIU9"/>
      <c r="FIV9"/>
      <c r="FIW9"/>
      <c r="FIX9"/>
      <c r="FIY9"/>
      <c r="FIZ9"/>
      <c r="FJA9"/>
      <c r="FJB9"/>
      <c r="FJC9"/>
      <c r="FJD9"/>
      <c r="FJE9"/>
      <c r="FJF9"/>
      <c r="FJG9"/>
      <c r="FJH9"/>
      <c r="FJI9"/>
      <c r="FJJ9"/>
      <c r="FJK9"/>
      <c r="FJL9"/>
      <c r="FJM9"/>
      <c r="FJN9"/>
      <c r="FJO9"/>
      <c r="FJP9"/>
      <c r="FJQ9"/>
      <c r="FJR9"/>
      <c r="FJS9"/>
      <c r="FJT9"/>
      <c r="FJU9"/>
      <c r="FJV9"/>
      <c r="FJW9"/>
      <c r="FJX9"/>
      <c r="FJY9"/>
      <c r="FJZ9"/>
      <c r="FKA9"/>
      <c r="FKB9"/>
      <c r="FKC9"/>
      <c r="FKD9"/>
      <c r="FKE9"/>
      <c r="FKF9"/>
      <c r="FKG9"/>
      <c r="FKH9"/>
      <c r="FKI9"/>
      <c r="FKJ9"/>
      <c r="FKK9"/>
      <c r="FKL9"/>
      <c r="FKM9"/>
      <c r="FKN9"/>
      <c r="FKO9"/>
      <c r="FKP9"/>
      <c r="FKQ9"/>
      <c r="FKR9"/>
      <c r="FKS9"/>
      <c r="FKT9"/>
      <c r="FKU9"/>
      <c r="FKV9"/>
      <c r="FKW9"/>
      <c r="FKX9"/>
      <c r="FKY9"/>
      <c r="FKZ9"/>
      <c r="FLA9"/>
      <c r="FLB9"/>
      <c r="FLC9"/>
      <c r="FLD9"/>
      <c r="FLE9"/>
      <c r="FLF9"/>
      <c r="FLG9"/>
      <c r="FLH9"/>
      <c r="FLI9"/>
      <c r="FLJ9"/>
      <c r="FLK9"/>
      <c r="FLL9"/>
      <c r="FLM9"/>
      <c r="FLN9"/>
      <c r="FLO9"/>
      <c r="FLP9"/>
      <c r="FLQ9"/>
      <c r="FLR9"/>
      <c r="FLS9"/>
      <c r="FLT9"/>
      <c r="FLU9"/>
      <c r="FLV9"/>
      <c r="FLW9"/>
      <c r="FLX9"/>
      <c r="FLY9"/>
      <c r="FLZ9"/>
      <c r="FMA9"/>
      <c r="FMB9"/>
      <c r="FMC9"/>
      <c r="FMD9"/>
      <c r="FME9"/>
      <c r="FMF9"/>
      <c r="FMG9"/>
      <c r="FMH9"/>
      <c r="FMI9"/>
      <c r="FMJ9"/>
      <c r="FMK9"/>
      <c r="FML9"/>
      <c r="FMM9"/>
      <c r="FMN9"/>
      <c r="FMO9"/>
      <c r="FMP9"/>
      <c r="FMQ9"/>
      <c r="FMR9"/>
      <c r="FMS9"/>
      <c r="FMT9"/>
      <c r="FMU9"/>
      <c r="FMV9"/>
      <c r="FMW9"/>
      <c r="FMX9"/>
      <c r="FMY9"/>
      <c r="FMZ9"/>
      <c r="FNA9"/>
      <c r="FNB9"/>
      <c r="FNC9"/>
      <c r="FND9"/>
      <c r="FNE9"/>
      <c r="FNF9"/>
      <c r="FNG9"/>
      <c r="FNH9"/>
      <c r="FNI9"/>
      <c r="FNJ9"/>
      <c r="FNK9"/>
      <c r="FNL9"/>
      <c r="FNM9"/>
      <c r="FNN9"/>
      <c r="FNO9"/>
      <c r="FNP9"/>
      <c r="FNQ9"/>
      <c r="FNR9"/>
      <c r="FNS9"/>
      <c r="FNT9"/>
      <c r="FNU9"/>
      <c r="FNV9"/>
      <c r="FNW9"/>
      <c r="FNX9"/>
      <c r="FNY9"/>
      <c r="FNZ9"/>
      <c r="FOA9"/>
      <c r="FOB9"/>
      <c r="FOC9"/>
      <c r="FOD9"/>
      <c r="FOE9"/>
      <c r="FOF9"/>
      <c r="FOG9"/>
      <c r="FOH9"/>
      <c r="FOI9"/>
      <c r="FOJ9"/>
      <c r="FOK9"/>
      <c r="FOL9"/>
      <c r="FOM9"/>
      <c r="FON9"/>
      <c r="FOO9"/>
      <c r="FOP9"/>
      <c r="FOQ9"/>
      <c r="FOR9"/>
      <c r="FOS9"/>
      <c r="FOT9"/>
      <c r="FOU9"/>
      <c r="FOV9"/>
      <c r="FOW9"/>
      <c r="FOX9"/>
      <c r="FOY9"/>
      <c r="FOZ9"/>
      <c r="FPA9"/>
      <c r="FPB9"/>
      <c r="FPC9"/>
      <c r="FPD9"/>
      <c r="FPE9"/>
      <c r="FPF9"/>
      <c r="FPG9"/>
      <c r="FPH9"/>
      <c r="FPI9"/>
      <c r="FPJ9"/>
      <c r="FPK9"/>
      <c r="FPL9"/>
      <c r="FPM9"/>
      <c r="FPN9"/>
      <c r="FPO9"/>
      <c r="FPP9"/>
      <c r="FPQ9"/>
      <c r="FPR9"/>
      <c r="FPS9"/>
      <c r="FPT9"/>
      <c r="FPU9"/>
      <c r="FPV9"/>
      <c r="FPW9"/>
      <c r="FPX9"/>
      <c r="FPY9"/>
      <c r="FPZ9"/>
      <c r="FQA9"/>
      <c r="FQB9"/>
      <c r="FQC9"/>
      <c r="FQD9"/>
      <c r="FQE9"/>
      <c r="FQF9"/>
      <c r="FQG9"/>
      <c r="FQH9"/>
      <c r="FQI9"/>
      <c r="FQJ9"/>
      <c r="FQK9"/>
      <c r="FQL9"/>
      <c r="FQM9"/>
      <c r="FQN9"/>
      <c r="FQO9"/>
      <c r="FQP9"/>
      <c r="FQQ9"/>
      <c r="FQR9"/>
      <c r="FQS9"/>
      <c r="FQT9"/>
      <c r="FQU9"/>
      <c r="FQV9"/>
      <c r="FQW9"/>
      <c r="FQX9"/>
      <c r="FQY9"/>
      <c r="FQZ9"/>
      <c r="FRA9"/>
      <c r="FRB9"/>
      <c r="FRC9"/>
      <c r="FRD9"/>
      <c r="FRE9"/>
      <c r="FRF9"/>
      <c r="FRG9"/>
      <c r="FRH9"/>
      <c r="FRI9"/>
      <c r="FRJ9"/>
      <c r="FRK9"/>
      <c r="FRL9"/>
      <c r="FRM9"/>
      <c r="FRN9"/>
      <c r="FRO9"/>
      <c r="FRP9"/>
      <c r="FRQ9"/>
      <c r="FRR9"/>
      <c r="FRS9"/>
      <c r="FRT9"/>
      <c r="FRU9"/>
      <c r="FRV9"/>
      <c r="FRW9"/>
      <c r="FRX9"/>
      <c r="FRY9"/>
      <c r="FRZ9"/>
      <c r="FSA9"/>
      <c r="FSB9"/>
      <c r="FSC9"/>
      <c r="FSD9"/>
      <c r="FSE9"/>
      <c r="FSF9"/>
      <c r="FSG9"/>
      <c r="FSH9"/>
      <c r="FSI9"/>
      <c r="FSJ9"/>
      <c r="FSK9"/>
      <c r="FSL9"/>
      <c r="FSM9"/>
      <c r="FSN9"/>
      <c r="FSO9"/>
      <c r="FSP9"/>
      <c r="FSQ9"/>
      <c r="FSR9"/>
      <c r="FSS9"/>
      <c r="FST9"/>
      <c r="FSU9"/>
      <c r="FSV9"/>
      <c r="FSW9"/>
      <c r="FSX9"/>
      <c r="FSY9"/>
      <c r="FSZ9"/>
      <c r="FTA9"/>
      <c r="FTB9"/>
      <c r="FTC9"/>
      <c r="FTD9"/>
      <c r="FTE9"/>
      <c r="FTF9"/>
      <c r="FTG9"/>
      <c r="FTH9"/>
      <c r="FTI9"/>
      <c r="FTJ9"/>
      <c r="FTK9"/>
      <c r="FTL9"/>
      <c r="FTM9"/>
      <c r="FTN9"/>
      <c r="FTO9"/>
      <c r="FTP9"/>
      <c r="FTQ9"/>
      <c r="FTR9"/>
      <c r="FTS9"/>
      <c r="FTT9"/>
      <c r="FTU9"/>
      <c r="FTV9"/>
      <c r="FTW9"/>
      <c r="FTX9"/>
      <c r="FTY9"/>
      <c r="FTZ9"/>
      <c r="FUA9"/>
      <c r="FUB9"/>
      <c r="FUC9"/>
      <c r="FUD9"/>
      <c r="FUE9"/>
      <c r="FUF9"/>
      <c r="FUG9"/>
      <c r="FUH9"/>
      <c r="FUI9"/>
      <c r="FUJ9"/>
      <c r="FUK9"/>
      <c r="FUL9"/>
      <c r="FUM9"/>
      <c r="FUN9"/>
      <c r="FUO9"/>
      <c r="FUP9"/>
      <c r="FUQ9"/>
      <c r="FUR9"/>
      <c r="FUS9"/>
      <c r="FUT9"/>
      <c r="FUU9"/>
      <c r="FUV9"/>
      <c r="FUW9"/>
      <c r="FUX9"/>
      <c r="FUY9"/>
      <c r="FUZ9"/>
      <c r="FVA9"/>
      <c r="FVB9"/>
      <c r="FVC9"/>
      <c r="FVD9"/>
      <c r="FVE9"/>
      <c r="FVF9"/>
      <c r="FVG9"/>
      <c r="FVH9"/>
      <c r="FVI9"/>
      <c r="FVJ9"/>
      <c r="FVK9"/>
      <c r="FVL9"/>
      <c r="FVM9"/>
      <c r="FVN9"/>
      <c r="FVO9"/>
      <c r="FVP9"/>
      <c r="FVQ9"/>
      <c r="FVR9"/>
      <c r="FVS9"/>
      <c r="FVT9"/>
      <c r="FVU9"/>
      <c r="FVV9"/>
      <c r="FVW9"/>
      <c r="FVX9"/>
      <c r="FVY9"/>
      <c r="FVZ9"/>
      <c r="FWA9"/>
      <c r="FWB9"/>
      <c r="FWC9"/>
      <c r="FWD9"/>
      <c r="FWE9"/>
      <c r="FWF9"/>
      <c r="FWG9"/>
      <c r="FWH9"/>
      <c r="FWI9"/>
      <c r="FWJ9"/>
      <c r="FWK9"/>
      <c r="FWL9"/>
      <c r="FWM9"/>
      <c r="FWN9"/>
      <c r="FWO9"/>
      <c r="FWP9"/>
      <c r="FWQ9"/>
      <c r="FWR9"/>
      <c r="FWS9"/>
      <c r="FWT9"/>
      <c r="FWU9"/>
      <c r="FWV9"/>
      <c r="FWW9"/>
      <c r="FWX9"/>
      <c r="FWY9"/>
      <c r="FWZ9"/>
      <c r="FXA9"/>
      <c r="FXB9"/>
      <c r="FXC9"/>
      <c r="FXD9"/>
      <c r="FXE9"/>
      <c r="FXF9"/>
      <c r="FXG9"/>
      <c r="FXH9"/>
      <c r="FXI9"/>
      <c r="FXJ9"/>
      <c r="FXK9"/>
      <c r="FXL9"/>
      <c r="FXM9"/>
      <c r="FXN9"/>
      <c r="FXO9"/>
      <c r="FXP9"/>
      <c r="FXQ9"/>
      <c r="FXR9"/>
      <c r="FXS9"/>
      <c r="FXT9"/>
      <c r="FXU9"/>
      <c r="FXV9"/>
      <c r="FXW9"/>
      <c r="FXX9"/>
      <c r="FXY9"/>
      <c r="FXZ9"/>
      <c r="FYA9"/>
      <c r="FYB9"/>
      <c r="FYC9"/>
      <c r="FYD9"/>
      <c r="FYE9"/>
      <c r="FYF9"/>
      <c r="FYG9"/>
      <c r="FYH9"/>
      <c r="FYI9"/>
      <c r="FYJ9"/>
      <c r="FYK9"/>
      <c r="FYL9"/>
      <c r="FYM9"/>
      <c r="FYN9"/>
      <c r="FYO9"/>
      <c r="FYP9"/>
      <c r="FYQ9"/>
      <c r="FYR9"/>
      <c r="FYS9"/>
      <c r="FYT9"/>
      <c r="FYU9"/>
      <c r="FYV9"/>
      <c r="FYW9"/>
      <c r="FYX9"/>
      <c r="FYY9"/>
      <c r="FYZ9"/>
      <c r="FZA9"/>
      <c r="FZB9"/>
      <c r="FZC9"/>
      <c r="FZD9"/>
      <c r="FZE9"/>
      <c r="FZF9"/>
      <c r="FZG9"/>
      <c r="FZH9"/>
      <c r="FZI9"/>
      <c r="FZJ9"/>
      <c r="FZK9"/>
      <c r="FZL9"/>
      <c r="FZM9"/>
      <c r="FZN9"/>
      <c r="FZO9"/>
      <c r="FZP9"/>
      <c r="FZQ9"/>
      <c r="FZR9"/>
      <c r="FZS9"/>
      <c r="FZT9"/>
      <c r="FZU9"/>
      <c r="FZV9"/>
      <c r="FZW9"/>
      <c r="FZX9"/>
      <c r="FZY9"/>
      <c r="FZZ9"/>
      <c r="GAA9"/>
      <c r="GAB9"/>
      <c r="GAC9"/>
      <c r="GAD9"/>
      <c r="GAE9"/>
      <c r="GAF9"/>
      <c r="GAG9"/>
      <c r="GAH9"/>
      <c r="GAI9"/>
      <c r="GAJ9"/>
      <c r="GAK9"/>
      <c r="GAL9"/>
      <c r="GAM9"/>
      <c r="GAN9"/>
      <c r="GAO9"/>
      <c r="GAP9"/>
      <c r="GAQ9"/>
      <c r="GAR9"/>
      <c r="GAS9"/>
      <c r="GAT9"/>
      <c r="GAU9"/>
      <c r="GAV9"/>
      <c r="GAW9"/>
      <c r="GAX9"/>
      <c r="GAY9"/>
      <c r="GAZ9"/>
      <c r="GBA9"/>
      <c r="GBB9"/>
      <c r="GBC9"/>
      <c r="GBD9"/>
      <c r="GBE9"/>
      <c r="GBF9"/>
      <c r="GBG9"/>
      <c r="GBH9"/>
      <c r="GBI9"/>
      <c r="GBJ9"/>
      <c r="GBK9"/>
      <c r="GBL9"/>
      <c r="GBM9"/>
      <c r="GBN9"/>
      <c r="GBO9"/>
      <c r="GBP9"/>
      <c r="GBQ9"/>
      <c r="GBR9"/>
      <c r="GBS9"/>
      <c r="GBT9"/>
      <c r="GBU9"/>
      <c r="GBV9"/>
      <c r="GBW9"/>
      <c r="GBX9"/>
      <c r="GBY9"/>
      <c r="GBZ9"/>
      <c r="GCA9"/>
      <c r="GCB9"/>
      <c r="GCC9"/>
      <c r="GCD9"/>
      <c r="GCE9"/>
      <c r="GCF9"/>
      <c r="GCG9"/>
      <c r="GCH9"/>
      <c r="GCI9"/>
      <c r="GCJ9"/>
      <c r="GCK9"/>
      <c r="GCL9"/>
      <c r="GCM9"/>
      <c r="GCN9"/>
      <c r="GCO9"/>
      <c r="GCP9"/>
      <c r="GCQ9"/>
      <c r="GCR9"/>
      <c r="GCS9"/>
      <c r="GCT9"/>
      <c r="GCU9"/>
      <c r="GCV9"/>
      <c r="GCW9"/>
      <c r="GCX9"/>
      <c r="GCY9"/>
      <c r="GCZ9"/>
      <c r="GDA9"/>
      <c r="GDB9"/>
      <c r="GDC9"/>
      <c r="GDD9"/>
      <c r="GDE9"/>
      <c r="GDF9"/>
      <c r="GDG9"/>
      <c r="GDH9"/>
      <c r="GDI9"/>
      <c r="GDJ9"/>
      <c r="GDK9"/>
      <c r="GDL9"/>
      <c r="GDM9"/>
      <c r="GDN9"/>
      <c r="GDO9"/>
      <c r="GDP9"/>
      <c r="GDQ9"/>
      <c r="GDR9"/>
      <c r="GDS9"/>
      <c r="GDT9"/>
      <c r="GDU9"/>
      <c r="GDV9"/>
      <c r="GDW9"/>
      <c r="GDX9"/>
      <c r="GDY9"/>
      <c r="GDZ9"/>
      <c r="GEA9"/>
      <c r="GEB9"/>
      <c r="GEC9"/>
      <c r="GED9"/>
      <c r="GEE9"/>
      <c r="GEF9"/>
      <c r="GEG9"/>
      <c r="GEH9"/>
      <c r="GEI9"/>
      <c r="GEJ9"/>
      <c r="GEK9"/>
      <c r="GEL9"/>
      <c r="GEM9"/>
      <c r="GEN9"/>
      <c r="GEO9"/>
      <c r="GEP9"/>
      <c r="GEQ9"/>
      <c r="GER9"/>
      <c r="GES9"/>
      <c r="GET9"/>
      <c r="GEU9"/>
      <c r="GEV9"/>
      <c r="GEW9"/>
      <c r="GEX9"/>
      <c r="GEY9"/>
      <c r="GEZ9"/>
      <c r="GFA9"/>
      <c r="GFB9"/>
      <c r="GFC9"/>
      <c r="GFD9"/>
      <c r="GFE9"/>
      <c r="GFF9"/>
      <c r="GFG9"/>
      <c r="GFH9"/>
      <c r="GFI9"/>
      <c r="GFJ9"/>
      <c r="GFK9"/>
      <c r="GFL9"/>
      <c r="GFM9"/>
      <c r="GFN9"/>
      <c r="GFO9"/>
      <c r="GFP9"/>
      <c r="GFQ9"/>
      <c r="GFR9"/>
      <c r="GFS9"/>
      <c r="GFT9"/>
      <c r="GFU9"/>
      <c r="GFV9"/>
      <c r="GFW9"/>
      <c r="GFX9"/>
      <c r="GFY9"/>
      <c r="GFZ9"/>
      <c r="GGA9"/>
      <c r="GGB9"/>
      <c r="GGC9"/>
      <c r="GGD9"/>
      <c r="GGE9"/>
      <c r="GGF9"/>
      <c r="GGG9"/>
      <c r="GGH9"/>
      <c r="GGI9"/>
      <c r="GGJ9"/>
      <c r="GGK9"/>
      <c r="GGL9"/>
      <c r="GGM9"/>
      <c r="GGN9"/>
      <c r="GGO9"/>
      <c r="GGP9"/>
      <c r="GGQ9"/>
      <c r="GGR9"/>
      <c r="GGS9"/>
      <c r="GGT9"/>
      <c r="GGU9"/>
      <c r="GGV9"/>
      <c r="GGW9"/>
      <c r="GGX9"/>
      <c r="GGY9"/>
      <c r="GGZ9"/>
      <c r="GHA9"/>
      <c r="GHB9"/>
      <c r="GHC9"/>
      <c r="GHD9"/>
      <c r="GHE9"/>
      <c r="GHF9"/>
      <c r="GHG9"/>
      <c r="GHH9"/>
      <c r="GHI9"/>
      <c r="GHJ9"/>
      <c r="GHK9"/>
      <c r="GHL9"/>
      <c r="GHM9"/>
      <c r="GHN9"/>
      <c r="GHO9"/>
      <c r="GHP9"/>
      <c r="GHQ9"/>
      <c r="GHR9"/>
      <c r="GHS9"/>
      <c r="GHT9"/>
      <c r="GHU9"/>
      <c r="GHV9"/>
      <c r="GHW9"/>
      <c r="GHX9"/>
      <c r="GHY9"/>
      <c r="GHZ9"/>
      <c r="GIA9"/>
      <c r="GIB9"/>
      <c r="GIC9"/>
      <c r="GID9"/>
      <c r="GIE9"/>
      <c r="GIF9"/>
      <c r="GIG9"/>
      <c r="GIH9"/>
      <c r="GII9"/>
      <c r="GIJ9"/>
      <c r="GIK9"/>
      <c r="GIL9"/>
      <c r="GIM9"/>
      <c r="GIN9"/>
      <c r="GIO9"/>
      <c r="GIP9"/>
      <c r="GIQ9"/>
      <c r="GIR9"/>
      <c r="GIS9"/>
      <c r="GIT9"/>
      <c r="GIU9"/>
      <c r="GIV9"/>
      <c r="GIW9"/>
      <c r="GIX9"/>
      <c r="GIY9"/>
      <c r="GIZ9"/>
      <c r="GJA9"/>
      <c r="GJB9"/>
      <c r="GJC9"/>
      <c r="GJD9"/>
      <c r="GJE9"/>
      <c r="GJF9"/>
      <c r="GJG9"/>
      <c r="GJH9"/>
      <c r="GJI9"/>
      <c r="GJJ9"/>
      <c r="GJK9"/>
      <c r="GJL9"/>
      <c r="GJM9"/>
      <c r="GJN9"/>
      <c r="GJO9"/>
      <c r="GJP9"/>
      <c r="GJQ9"/>
      <c r="GJR9"/>
      <c r="GJS9"/>
      <c r="GJT9"/>
      <c r="GJU9"/>
      <c r="GJV9"/>
      <c r="GJW9"/>
      <c r="GJX9"/>
      <c r="GJY9"/>
      <c r="GJZ9"/>
      <c r="GKA9"/>
      <c r="GKB9"/>
      <c r="GKC9"/>
      <c r="GKD9"/>
      <c r="GKE9"/>
      <c r="GKF9"/>
      <c r="GKG9"/>
      <c r="GKH9"/>
      <c r="GKI9"/>
      <c r="GKJ9"/>
      <c r="GKK9"/>
      <c r="GKL9"/>
      <c r="GKM9"/>
      <c r="GKN9"/>
      <c r="GKO9"/>
      <c r="GKP9"/>
      <c r="GKQ9"/>
      <c r="GKR9"/>
      <c r="GKS9"/>
      <c r="GKT9"/>
      <c r="GKU9"/>
      <c r="GKV9"/>
      <c r="GKW9"/>
      <c r="GKX9"/>
      <c r="GKY9"/>
      <c r="GKZ9"/>
      <c r="GLA9"/>
      <c r="GLB9"/>
      <c r="GLC9"/>
      <c r="GLD9"/>
      <c r="GLE9"/>
      <c r="GLF9"/>
      <c r="GLG9"/>
      <c r="GLH9"/>
      <c r="GLI9"/>
      <c r="GLJ9"/>
      <c r="GLK9"/>
      <c r="GLL9"/>
      <c r="GLM9"/>
      <c r="GLN9"/>
      <c r="GLO9"/>
      <c r="GLP9"/>
      <c r="GLQ9"/>
      <c r="GLR9"/>
      <c r="GLS9"/>
      <c r="GLT9"/>
      <c r="GLU9"/>
      <c r="GLV9"/>
      <c r="GLW9"/>
      <c r="GLX9"/>
      <c r="GLY9"/>
      <c r="GLZ9"/>
      <c r="GMA9"/>
      <c r="GMB9"/>
      <c r="GMC9"/>
      <c r="GMD9"/>
      <c r="GME9"/>
      <c r="GMF9"/>
      <c r="GMG9"/>
      <c r="GMH9"/>
      <c r="GMI9"/>
      <c r="GMJ9"/>
      <c r="GMK9"/>
      <c r="GML9"/>
      <c r="GMM9"/>
      <c r="GMN9"/>
      <c r="GMO9"/>
      <c r="GMP9"/>
      <c r="GMQ9"/>
      <c r="GMR9"/>
      <c r="GMS9"/>
      <c r="GMT9"/>
      <c r="GMU9"/>
      <c r="GMV9"/>
      <c r="GMW9"/>
      <c r="GMX9"/>
      <c r="GMY9"/>
      <c r="GMZ9"/>
      <c r="GNA9"/>
      <c r="GNB9"/>
      <c r="GNC9"/>
      <c r="GND9"/>
      <c r="GNE9"/>
      <c r="GNF9"/>
      <c r="GNG9"/>
      <c r="GNH9"/>
      <c r="GNI9"/>
      <c r="GNJ9"/>
      <c r="GNK9"/>
      <c r="GNL9"/>
      <c r="GNM9"/>
      <c r="GNN9"/>
      <c r="GNO9"/>
      <c r="GNP9"/>
      <c r="GNQ9"/>
      <c r="GNR9"/>
      <c r="GNS9"/>
      <c r="GNT9"/>
      <c r="GNU9"/>
      <c r="GNV9"/>
      <c r="GNW9"/>
      <c r="GNX9"/>
      <c r="GNY9"/>
      <c r="GNZ9"/>
      <c r="GOA9"/>
      <c r="GOB9"/>
      <c r="GOC9"/>
      <c r="GOD9"/>
      <c r="GOE9"/>
      <c r="GOF9"/>
      <c r="GOG9"/>
      <c r="GOH9"/>
      <c r="GOI9"/>
      <c r="GOJ9"/>
      <c r="GOK9"/>
      <c r="GOL9"/>
      <c r="GOM9"/>
      <c r="GON9"/>
      <c r="GOO9"/>
      <c r="GOP9"/>
      <c r="GOQ9"/>
      <c r="GOR9"/>
      <c r="GOS9"/>
      <c r="GOT9"/>
      <c r="GOU9"/>
      <c r="GOV9"/>
      <c r="GOW9"/>
      <c r="GOX9"/>
      <c r="GOY9"/>
      <c r="GOZ9"/>
      <c r="GPA9"/>
      <c r="GPB9"/>
      <c r="GPC9"/>
      <c r="GPD9"/>
      <c r="GPE9"/>
      <c r="GPF9"/>
      <c r="GPG9"/>
      <c r="GPH9"/>
      <c r="GPI9"/>
      <c r="GPJ9"/>
      <c r="GPK9"/>
      <c r="GPL9"/>
      <c r="GPM9"/>
      <c r="GPN9"/>
      <c r="GPO9"/>
      <c r="GPP9"/>
      <c r="GPQ9"/>
      <c r="GPR9"/>
      <c r="GPS9"/>
      <c r="GPT9"/>
      <c r="GPU9"/>
      <c r="GPV9"/>
      <c r="GPW9"/>
      <c r="GPX9"/>
      <c r="GPY9"/>
      <c r="GPZ9"/>
      <c r="GQA9"/>
      <c r="GQB9"/>
      <c r="GQC9"/>
      <c r="GQD9"/>
      <c r="GQE9"/>
      <c r="GQF9"/>
      <c r="GQG9"/>
      <c r="GQH9"/>
      <c r="GQI9"/>
      <c r="GQJ9"/>
      <c r="GQK9"/>
      <c r="GQL9"/>
      <c r="GQM9"/>
      <c r="GQN9"/>
      <c r="GQO9"/>
      <c r="GQP9"/>
      <c r="GQQ9"/>
      <c r="GQR9"/>
      <c r="GQS9"/>
      <c r="GQT9"/>
      <c r="GQU9"/>
      <c r="GQV9"/>
      <c r="GQW9"/>
      <c r="GQX9"/>
      <c r="GQY9"/>
      <c r="GQZ9"/>
      <c r="GRA9"/>
      <c r="GRB9"/>
      <c r="GRC9"/>
      <c r="GRD9"/>
      <c r="GRE9"/>
      <c r="GRF9"/>
      <c r="GRG9"/>
      <c r="GRH9"/>
      <c r="GRI9"/>
      <c r="GRJ9"/>
      <c r="GRK9"/>
      <c r="GRL9"/>
      <c r="GRM9"/>
      <c r="GRN9"/>
      <c r="GRO9"/>
      <c r="GRP9"/>
      <c r="GRQ9"/>
      <c r="GRR9"/>
      <c r="GRS9"/>
      <c r="GRT9"/>
      <c r="GRU9"/>
      <c r="GRV9"/>
      <c r="GRW9"/>
      <c r="GRX9"/>
      <c r="GRY9"/>
      <c r="GRZ9"/>
      <c r="GSA9"/>
      <c r="GSB9"/>
      <c r="GSC9"/>
      <c r="GSD9"/>
      <c r="GSE9"/>
      <c r="GSF9"/>
      <c r="GSG9"/>
      <c r="GSH9"/>
      <c r="GSI9"/>
      <c r="GSJ9"/>
      <c r="GSK9"/>
      <c r="GSL9"/>
      <c r="GSM9"/>
      <c r="GSN9"/>
      <c r="GSO9"/>
      <c r="GSP9"/>
      <c r="GSQ9"/>
      <c r="GSR9"/>
      <c r="GSS9"/>
      <c r="GST9"/>
      <c r="GSU9"/>
      <c r="GSV9"/>
      <c r="GSW9"/>
      <c r="GSX9"/>
      <c r="GSY9"/>
      <c r="GSZ9"/>
      <c r="GTA9"/>
      <c r="GTB9"/>
      <c r="GTC9"/>
      <c r="GTD9"/>
      <c r="GTE9"/>
      <c r="GTF9"/>
      <c r="GTG9"/>
      <c r="GTH9"/>
      <c r="GTI9"/>
      <c r="GTJ9"/>
      <c r="GTK9"/>
      <c r="GTL9"/>
      <c r="GTM9"/>
      <c r="GTN9"/>
      <c r="GTO9"/>
      <c r="GTP9"/>
      <c r="GTQ9"/>
      <c r="GTR9"/>
      <c r="GTS9"/>
      <c r="GTT9"/>
      <c r="GTU9"/>
      <c r="GTV9"/>
      <c r="GTW9"/>
      <c r="GTX9"/>
      <c r="GTY9"/>
      <c r="GTZ9"/>
      <c r="GUA9"/>
      <c r="GUB9"/>
      <c r="GUC9"/>
      <c r="GUD9"/>
      <c r="GUE9"/>
      <c r="GUF9"/>
      <c r="GUG9"/>
      <c r="GUH9"/>
      <c r="GUI9"/>
      <c r="GUJ9"/>
      <c r="GUK9"/>
      <c r="GUL9"/>
      <c r="GUM9"/>
      <c r="GUN9"/>
      <c r="GUO9"/>
      <c r="GUP9"/>
      <c r="GUQ9"/>
      <c r="GUR9"/>
      <c r="GUS9"/>
      <c r="GUT9"/>
      <c r="GUU9"/>
      <c r="GUV9"/>
      <c r="GUW9"/>
      <c r="GUX9"/>
      <c r="GUY9"/>
      <c r="GUZ9"/>
      <c r="GVA9"/>
      <c r="GVB9"/>
      <c r="GVC9"/>
      <c r="GVD9"/>
      <c r="GVE9"/>
      <c r="GVF9"/>
      <c r="GVG9"/>
      <c r="GVH9"/>
      <c r="GVI9"/>
      <c r="GVJ9"/>
      <c r="GVK9"/>
      <c r="GVL9"/>
      <c r="GVM9"/>
      <c r="GVN9"/>
      <c r="GVO9"/>
      <c r="GVP9"/>
      <c r="GVQ9"/>
      <c r="GVR9"/>
      <c r="GVS9"/>
      <c r="GVT9"/>
      <c r="GVU9"/>
      <c r="GVV9"/>
      <c r="GVW9"/>
      <c r="GVX9"/>
      <c r="GVY9"/>
      <c r="GVZ9"/>
      <c r="GWA9"/>
      <c r="GWB9"/>
      <c r="GWC9"/>
      <c r="GWD9"/>
      <c r="GWE9"/>
      <c r="GWF9"/>
      <c r="GWG9"/>
      <c r="GWH9"/>
      <c r="GWI9"/>
      <c r="GWJ9"/>
      <c r="GWK9"/>
      <c r="GWL9"/>
      <c r="GWM9"/>
      <c r="GWN9"/>
      <c r="GWO9"/>
      <c r="GWP9"/>
      <c r="GWQ9"/>
      <c r="GWR9"/>
      <c r="GWS9"/>
      <c r="GWT9"/>
      <c r="GWU9"/>
      <c r="GWV9"/>
      <c r="GWW9"/>
      <c r="GWX9"/>
      <c r="GWY9"/>
      <c r="GWZ9"/>
      <c r="GXA9"/>
      <c r="GXB9"/>
      <c r="GXC9"/>
      <c r="GXD9"/>
      <c r="GXE9"/>
      <c r="GXF9"/>
      <c r="GXG9"/>
      <c r="GXH9"/>
      <c r="GXI9"/>
      <c r="GXJ9"/>
      <c r="GXK9"/>
      <c r="GXL9"/>
      <c r="GXM9"/>
      <c r="GXN9"/>
      <c r="GXO9"/>
      <c r="GXP9"/>
      <c r="GXQ9"/>
      <c r="GXR9"/>
      <c r="GXS9"/>
      <c r="GXT9"/>
      <c r="GXU9"/>
      <c r="GXV9"/>
      <c r="GXW9"/>
      <c r="GXX9"/>
      <c r="GXY9"/>
      <c r="GXZ9"/>
      <c r="GYA9"/>
      <c r="GYB9"/>
      <c r="GYC9"/>
      <c r="GYD9"/>
      <c r="GYE9"/>
      <c r="GYF9"/>
      <c r="GYG9"/>
      <c r="GYH9"/>
      <c r="GYI9"/>
      <c r="GYJ9"/>
      <c r="GYK9"/>
      <c r="GYL9"/>
      <c r="GYM9"/>
      <c r="GYN9"/>
      <c r="GYO9"/>
      <c r="GYP9"/>
      <c r="GYQ9"/>
      <c r="GYR9"/>
      <c r="GYS9"/>
      <c r="GYT9"/>
      <c r="GYU9"/>
      <c r="GYV9"/>
      <c r="GYW9"/>
      <c r="GYX9"/>
      <c r="GYY9"/>
      <c r="GYZ9"/>
      <c r="GZA9"/>
      <c r="GZB9"/>
      <c r="GZC9"/>
      <c r="GZD9"/>
      <c r="GZE9"/>
      <c r="GZF9"/>
      <c r="GZG9"/>
      <c r="GZH9"/>
      <c r="GZI9"/>
      <c r="GZJ9"/>
      <c r="GZK9"/>
      <c r="GZL9"/>
      <c r="GZM9"/>
      <c r="GZN9"/>
      <c r="GZO9"/>
      <c r="GZP9"/>
      <c r="GZQ9"/>
      <c r="GZR9"/>
      <c r="GZS9"/>
      <c r="GZT9"/>
      <c r="GZU9"/>
      <c r="GZV9"/>
      <c r="GZW9"/>
      <c r="GZX9"/>
      <c r="GZY9"/>
      <c r="GZZ9"/>
      <c r="HAA9"/>
      <c r="HAB9"/>
      <c r="HAC9"/>
      <c r="HAD9"/>
      <c r="HAE9"/>
      <c r="HAF9"/>
      <c r="HAG9"/>
      <c r="HAH9"/>
      <c r="HAI9"/>
      <c r="HAJ9"/>
      <c r="HAK9"/>
      <c r="HAL9"/>
      <c r="HAM9"/>
      <c r="HAN9"/>
      <c r="HAO9"/>
      <c r="HAP9"/>
      <c r="HAQ9"/>
      <c r="HAR9"/>
      <c r="HAS9"/>
      <c r="HAT9"/>
      <c r="HAU9"/>
      <c r="HAV9"/>
      <c r="HAW9"/>
      <c r="HAX9"/>
      <c r="HAY9"/>
      <c r="HAZ9"/>
      <c r="HBA9"/>
      <c r="HBB9"/>
      <c r="HBC9"/>
      <c r="HBD9"/>
      <c r="HBE9"/>
      <c r="HBF9"/>
      <c r="HBG9"/>
      <c r="HBH9"/>
      <c r="HBI9"/>
      <c r="HBJ9"/>
      <c r="HBK9"/>
      <c r="HBL9"/>
      <c r="HBM9"/>
      <c r="HBN9"/>
      <c r="HBO9"/>
      <c r="HBP9"/>
      <c r="HBQ9"/>
      <c r="HBR9"/>
      <c r="HBS9"/>
      <c r="HBT9"/>
      <c r="HBU9"/>
      <c r="HBV9"/>
      <c r="HBW9"/>
      <c r="HBX9"/>
      <c r="HBY9"/>
      <c r="HBZ9"/>
      <c r="HCA9"/>
      <c r="HCB9"/>
      <c r="HCC9"/>
      <c r="HCD9"/>
      <c r="HCE9"/>
      <c r="HCF9"/>
      <c r="HCG9"/>
      <c r="HCH9"/>
      <c r="HCI9"/>
      <c r="HCJ9"/>
      <c r="HCK9"/>
      <c r="HCL9"/>
      <c r="HCM9"/>
      <c r="HCN9"/>
      <c r="HCO9"/>
      <c r="HCP9"/>
      <c r="HCQ9"/>
      <c r="HCR9"/>
      <c r="HCS9"/>
      <c r="HCT9"/>
      <c r="HCU9"/>
      <c r="HCV9"/>
      <c r="HCW9"/>
      <c r="HCX9"/>
      <c r="HCY9"/>
      <c r="HCZ9"/>
      <c r="HDA9"/>
      <c r="HDB9"/>
      <c r="HDC9"/>
      <c r="HDD9"/>
      <c r="HDE9"/>
      <c r="HDF9"/>
      <c r="HDG9"/>
      <c r="HDH9"/>
      <c r="HDI9"/>
      <c r="HDJ9"/>
      <c r="HDK9"/>
      <c r="HDL9"/>
      <c r="HDM9"/>
      <c r="HDN9"/>
      <c r="HDO9"/>
      <c r="HDP9"/>
      <c r="HDQ9"/>
      <c r="HDR9"/>
      <c r="HDS9"/>
      <c r="HDT9"/>
      <c r="HDU9"/>
      <c r="HDV9"/>
      <c r="HDW9"/>
      <c r="HDX9"/>
      <c r="HDY9"/>
      <c r="HDZ9"/>
      <c r="HEA9"/>
      <c r="HEB9"/>
      <c r="HEC9"/>
      <c r="HED9"/>
      <c r="HEE9"/>
      <c r="HEF9"/>
      <c r="HEG9"/>
      <c r="HEH9"/>
      <c r="HEI9"/>
      <c r="HEJ9"/>
      <c r="HEK9"/>
      <c r="HEL9"/>
      <c r="HEM9"/>
      <c r="HEN9"/>
      <c r="HEO9"/>
      <c r="HEP9"/>
      <c r="HEQ9"/>
      <c r="HER9"/>
      <c r="HES9"/>
      <c r="HET9"/>
      <c r="HEU9"/>
      <c r="HEV9"/>
      <c r="HEW9"/>
      <c r="HEX9"/>
      <c r="HEY9"/>
      <c r="HEZ9"/>
      <c r="HFA9"/>
      <c r="HFB9"/>
      <c r="HFC9"/>
      <c r="HFD9"/>
      <c r="HFE9"/>
      <c r="HFF9"/>
      <c r="HFG9"/>
      <c r="HFH9"/>
      <c r="HFI9"/>
      <c r="HFJ9"/>
      <c r="HFK9"/>
      <c r="HFL9"/>
      <c r="HFM9"/>
      <c r="HFN9"/>
      <c r="HFO9"/>
      <c r="HFP9"/>
      <c r="HFQ9"/>
      <c r="HFR9"/>
      <c r="HFS9"/>
      <c r="HFT9"/>
      <c r="HFU9"/>
      <c r="HFV9"/>
      <c r="HFW9"/>
      <c r="HFX9"/>
      <c r="HFY9"/>
      <c r="HFZ9"/>
      <c r="HGA9"/>
      <c r="HGB9"/>
      <c r="HGC9"/>
      <c r="HGD9"/>
      <c r="HGE9"/>
      <c r="HGF9"/>
      <c r="HGG9"/>
      <c r="HGH9"/>
      <c r="HGI9"/>
      <c r="HGJ9"/>
      <c r="HGK9"/>
      <c r="HGL9"/>
      <c r="HGM9"/>
      <c r="HGN9"/>
      <c r="HGO9"/>
      <c r="HGP9"/>
      <c r="HGQ9"/>
      <c r="HGR9"/>
      <c r="HGS9"/>
      <c r="HGT9"/>
      <c r="HGU9"/>
      <c r="HGV9"/>
      <c r="HGW9"/>
      <c r="HGX9"/>
      <c r="HGY9"/>
      <c r="HGZ9"/>
      <c r="HHA9"/>
      <c r="HHB9"/>
      <c r="HHC9"/>
      <c r="HHD9"/>
      <c r="HHE9"/>
      <c r="HHF9"/>
      <c r="HHG9"/>
      <c r="HHH9"/>
      <c r="HHI9"/>
      <c r="HHJ9"/>
      <c r="HHK9"/>
      <c r="HHL9"/>
      <c r="HHM9"/>
      <c r="HHN9"/>
      <c r="HHO9"/>
      <c r="HHP9"/>
      <c r="HHQ9"/>
      <c r="HHR9"/>
      <c r="HHS9"/>
      <c r="HHT9"/>
      <c r="HHU9"/>
      <c r="HHV9"/>
      <c r="HHW9"/>
      <c r="HHX9"/>
      <c r="HHY9"/>
      <c r="HHZ9"/>
      <c r="HIA9"/>
      <c r="HIB9"/>
      <c r="HIC9"/>
      <c r="HID9"/>
      <c r="HIE9"/>
      <c r="HIF9"/>
      <c r="HIG9"/>
      <c r="HIH9"/>
      <c r="HII9"/>
      <c r="HIJ9"/>
      <c r="HIK9"/>
      <c r="HIL9"/>
      <c r="HIM9"/>
      <c r="HIN9"/>
      <c r="HIO9"/>
      <c r="HIP9"/>
      <c r="HIQ9"/>
      <c r="HIR9"/>
      <c r="HIS9"/>
      <c r="HIT9"/>
      <c r="HIU9"/>
      <c r="HIV9"/>
      <c r="HIW9"/>
      <c r="HIX9"/>
      <c r="HIY9"/>
      <c r="HIZ9"/>
      <c r="HJA9"/>
      <c r="HJB9"/>
      <c r="HJC9"/>
      <c r="HJD9"/>
      <c r="HJE9"/>
      <c r="HJF9"/>
      <c r="HJG9"/>
      <c r="HJH9"/>
      <c r="HJI9"/>
      <c r="HJJ9"/>
      <c r="HJK9"/>
      <c r="HJL9"/>
      <c r="HJM9"/>
      <c r="HJN9"/>
      <c r="HJO9"/>
      <c r="HJP9"/>
      <c r="HJQ9"/>
      <c r="HJR9"/>
      <c r="HJS9"/>
      <c r="HJT9"/>
      <c r="HJU9"/>
      <c r="HJV9"/>
      <c r="HJW9"/>
      <c r="HJX9"/>
      <c r="HJY9"/>
      <c r="HJZ9"/>
      <c r="HKA9"/>
      <c r="HKB9"/>
      <c r="HKC9"/>
      <c r="HKD9"/>
      <c r="HKE9"/>
      <c r="HKF9"/>
      <c r="HKG9"/>
      <c r="HKH9"/>
      <c r="HKI9"/>
      <c r="HKJ9"/>
      <c r="HKK9"/>
      <c r="HKL9"/>
      <c r="HKM9"/>
      <c r="HKN9"/>
      <c r="HKO9"/>
      <c r="HKP9"/>
      <c r="HKQ9"/>
      <c r="HKR9"/>
      <c r="HKS9"/>
      <c r="HKT9"/>
      <c r="HKU9"/>
      <c r="HKV9"/>
      <c r="HKW9"/>
      <c r="HKX9"/>
      <c r="HKY9"/>
      <c r="HKZ9"/>
      <c r="HLA9"/>
      <c r="HLB9"/>
      <c r="HLC9"/>
      <c r="HLD9"/>
      <c r="HLE9"/>
      <c r="HLF9"/>
      <c r="HLG9"/>
      <c r="HLH9"/>
      <c r="HLI9"/>
      <c r="HLJ9"/>
      <c r="HLK9"/>
      <c r="HLL9"/>
      <c r="HLM9"/>
      <c r="HLN9"/>
      <c r="HLO9"/>
      <c r="HLP9"/>
      <c r="HLQ9"/>
      <c r="HLR9"/>
      <c r="HLS9"/>
      <c r="HLT9"/>
      <c r="HLU9"/>
      <c r="HLV9"/>
      <c r="HLW9"/>
      <c r="HLX9"/>
      <c r="HLY9"/>
      <c r="HLZ9"/>
      <c r="HMA9"/>
      <c r="HMB9"/>
      <c r="HMC9"/>
      <c r="HMD9"/>
      <c r="HME9"/>
      <c r="HMF9"/>
      <c r="HMG9"/>
      <c r="HMH9"/>
      <c r="HMI9"/>
      <c r="HMJ9"/>
      <c r="HMK9"/>
      <c r="HML9"/>
      <c r="HMM9"/>
      <c r="HMN9"/>
      <c r="HMO9"/>
      <c r="HMP9"/>
      <c r="HMQ9"/>
      <c r="HMR9"/>
      <c r="HMS9"/>
      <c r="HMT9"/>
      <c r="HMU9"/>
      <c r="HMV9"/>
      <c r="HMW9"/>
      <c r="HMX9"/>
      <c r="HMY9"/>
      <c r="HMZ9"/>
      <c r="HNA9"/>
      <c r="HNB9"/>
      <c r="HNC9"/>
      <c r="HND9"/>
      <c r="HNE9"/>
      <c r="HNF9"/>
      <c r="HNG9"/>
      <c r="HNH9"/>
      <c r="HNI9"/>
      <c r="HNJ9"/>
      <c r="HNK9"/>
      <c r="HNL9"/>
      <c r="HNM9"/>
      <c r="HNN9"/>
      <c r="HNO9"/>
      <c r="HNP9"/>
      <c r="HNQ9"/>
      <c r="HNR9"/>
      <c r="HNS9"/>
      <c r="HNT9"/>
      <c r="HNU9"/>
      <c r="HNV9"/>
      <c r="HNW9"/>
      <c r="HNX9"/>
      <c r="HNY9"/>
      <c r="HNZ9"/>
      <c r="HOA9"/>
      <c r="HOB9"/>
      <c r="HOC9"/>
      <c r="HOD9"/>
      <c r="HOE9"/>
      <c r="HOF9"/>
      <c r="HOG9"/>
      <c r="HOH9"/>
      <c r="HOI9"/>
      <c r="HOJ9"/>
      <c r="HOK9"/>
      <c r="HOL9"/>
      <c r="HOM9"/>
      <c r="HON9"/>
      <c r="HOO9"/>
      <c r="HOP9"/>
      <c r="HOQ9"/>
      <c r="HOR9"/>
      <c r="HOS9"/>
      <c r="HOT9"/>
      <c r="HOU9"/>
      <c r="HOV9"/>
      <c r="HOW9"/>
      <c r="HOX9"/>
      <c r="HOY9"/>
      <c r="HOZ9"/>
      <c r="HPA9"/>
      <c r="HPB9"/>
      <c r="HPC9"/>
      <c r="HPD9"/>
      <c r="HPE9"/>
      <c r="HPF9"/>
      <c r="HPG9"/>
      <c r="HPH9"/>
      <c r="HPI9"/>
      <c r="HPJ9"/>
      <c r="HPK9"/>
      <c r="HPL9"/>
      <c r="HPM9"/>
      <c r="HPN9"/>
      <c r="HPO9"/>
      <c r="HPP9"/>
      <c r="HPQ9"/>
      <c r="HPR9"/>
      <c r="HPS9"/>
      <c r="HPT9"/>
      <c r="HPU9"/>
      <c r="HPV9"/>
      <c r="HPW9"/>
      <c r="HPX9"/>
      <c r="HPY9"/>
      <c r="HPZ9"/>
      <c r="HQA9"/>
      <c r="HQB9"/>
      <c r="HQC9"/>
      <c r="HQD9"/>
      <c r="HQE9"/>
      <c r="HQF9"/>
      <c r="HQG9"/>
      <c r="HQH9"/>
      <c r="HQI9"/>
      <c r="HQJ9"/>
      <c r="HQK9"/>
      <c r="HQL9"/>
      <c r="HQM9"/>
      <c r="HQN9"/>
      <c r="HQO9"/>
      <c r="HQP9"/>
      <c r="HQQ9"/>
      <c r="HQR9"/>
      <c r="HQS9"/>
      <c r="HQT9"/>
      <c r="HQU9"/>
      <c r="HQV9"/>
      <c r="HQW9"/>
      <c r="HQX9"/>
      <c r="HQY9"/>
      <c r="HQZ9"/>
      <c r="HRA9"/>
      <c r="HRB9"/>
      <c r="HRC9"/>
      <c r="HRD9"/>
      <c r="HRE9"/>
      <c r="HRF9"/>
      <c r="HRG9"/>
      <c r="HRH9"/>
      <c r="HRI9"/>
      <c r="HRJ9"/>
      <c r="HRK9"/>
      <c r="HRL9"/>
      <c r="HRM9"/>
      <c r="HRN9"/>
      <c r="HRO9"/>
      <c r="HRP9"/>
      <c r="HRQ9"/>
      <c r="HRR9"/>
      <c r="HRS9"/>
      <c r="HRT9"/>
      <c r="HRU9"/>
      <c r="HRV9"/>
      <c r="HRW9"/>
      <c r="HRX9"/>
      <c r="HRY9"/>
      <c r="HRZ9"/>
      <c r="HSA9"/>
      <c r="HSB9"/>
      <c r="HSC9"/>
      <c r="HSD9"/>
      <c r="HSE9"/>
      <c r="HSF9"/>
      <c r="HSG9"/>
      <c r="HSH9"/>
      <c r="HSI9"/>
      <c r="HSJ9"/>
      <c r="HSK9"/>
      <c r="HSL9"/>
      <c r="HSM9"/>
      <c r="HSN9"/>
      <c r="HSO9"/>
      <c r="HSP9"/>
      <c r="HSQ9"/>
      <c r="HSR9"/>
      <c r="HSS9"/>
      <c r="HST9"/>
      <c r="HSU9"/>
      <c r="HSV9"/>
      <c r="HSW9"/>
      <c r="HSX9"/>
      <c r="HSY9"/>
      <c r="HSZ9"/>
      <c r="HTA9"/>
      <c r="HTB9"/>
      <c r="HTC9"/>
      <c r="HTD9"/>
      <c r="HTE9"/>
      <c r="HTF9"/>
      <c r="HTG9"/>
      <c r="HTH9"/>
      <c r="HTI9"/>
      <c r="HTJ9"/>
      <c r="HTK9"/>
      <c r="HTL9"/>
      <c r="HTM9"/>
      <c r="HTN9"/>
      <c r="HTO9"/>
      <c r="HTP9"/>
      <c r="HTQ9"/>
      <c r="HTR9"/>
      <c r="HTS9"/>
      <c r="HTT9"/>
      <c r="HTU9"/>
      <c r="HTV9"/>
      <c r="HTW9"/>
      <c r="HTX9"/>
      <c r="HTY9"/>
      <c r="HTZ9"/>
      <c r="HUA9"/>
      <c r="HUB9"/>
      <c r="HUC9"/>
      <c r="HUD9"/>
      <c r="HUE9"/>
      <c r="HUF9"/>
      <c r="HUG9"/>
      <c r="HUH9"/>
      <c r="HUI9"/>
      <c r="HUJ9"/>
      <c r="HUK9"/>
      <c r="HUL9"/>
      <c r="HUM9"/>
      <c r="HUN9"/>
      <c r="HUO9"/>
      <c r="HUP9"/>
      <c r="HUQ9"/>
      <c r="HUR9"/>
      <c r="HUS9"/>
      <c r="HUT9"/>
      <c r="HUU9"/>
      <c r="HUV9"/>
      <c r="HUW9"/>
      <c r="HUX9"/>
      <c r="HUY9"/>
      <c r="HUZ9"/>
      <c r="HVA9"/>
      <c r="HVB9"/>
      <c r="HVC9"/>
      <c r="HVD9"/>
      <c r="HVE9"/>
      <c r="HVF9"/>
      <c r="HVG9"/>
      <c r="HVH9"/>
      <c r="HVI9"/>
      <c r="HVJ9"/>
      <c r="HVK9"/>
      <c r="HVL9"/>
      <c r="HVM9"/>
      <c r="HVN9"/>
      <c r="HVO9"/>
      <c r="HVP9"/>
      <c r="HVQ9"/>
      <c r="HVR9"/>
      <c r="HVS9"/>
      <c r="HVT9"/>
      <c r="HVU9"/>
      <c r="HVV9"/>
      <c r="HVW9"/>
      <c r="HVX9"/>
      <c r="HVY9"/>
      <c r="HVZ9"/>
      <c r="HWA9"/>
      <c r="HWB9"/>
      <c r="HWC9"/>
      <c r="HWD9"/>
      <c r="HWE9"/>
      <c r="HWF9"/>
      <c r="HWG9"/>
      <c r="HWH9"/>
      <c r="HWI9"/>
      <c r="HWJ9"/>
      <c r="HWK9"/>
      <c r="HWL9"/>
      <c r="HWM9"/>
      <c r="HWN9"/>
      <c r="HWO9"/>
      <c r="HWP9"/>
      <c r="HWQ9"/>
      <c r="HWR9"/>
      <c r="HWS9"/>
      <c r="HWT9"/>
      <c r="HWU9"/>
      <c r="HWV9"/>
      <c r="HWW9"/>
      <c r="HWX9"/>
      <c r="HWY9"/>
      <c r="HWZ9"/>
      <c r="HXA9"/>
      <c r="HXB9"/>
      <c r="HXC9"/>
      <c r="HXD9"/>
      <c r="HXE9"/>
      <c r="HXF9"/>
      <c r="HXG9"/>
      <c r="HXH9"/>
      <c r="HXI9"/>
      <c r="HXJ9"/>
      <c r="HXK9"/>
      <c r="HXL9"/>
      <c r="HXM9"/>
      <c r="HXN9"/>
      <c r="HXO9"/>
      <c r="HXP9"/>
      <c r="HXQ9"/>
      <c r="HXR9"/>
      <c r="HXS9"/>
      <c r="HXT9"/>
      <c r="HXU9"/>
      <c r="HXV9"/>
      <c r="HXW9"/>
      <c r="HXX9"/>
      <c r="HXY9"/>
      <c r="HXZ9"/>
      <c r="HYA9"/>
      <c r="HYB9"/>
      <c r="HYC9"/>
      <c r="HYD9"/>
      <c r="HYE9"/>
      <c r="HYF9"/>
      <c r="HYG9"/>
      <c r="HYH9"/>
      <c r="HYI9"/>
      <c r="HYJ9"/>
      <c r="HYK9"/>
      <c r="HYL9"/>
      <c r="HYM9"/>
      <c r="HYN9"/>
      <c r="HYO9"/>
      <c r="HYP9"/>
      <c r="HYQ9"/>
      <c r="HYR9"/>
      <c r="HYS9"/>
      <c r="HYT9"/>
      <c r="HYU9"/>
      <c r="HYV9"/>
      <c r="HYW9"/>
      <c r="HYX9"/>
      <c r="HYY9"/>
      <c r="HYZ9"/>
      <c r="HZA9"/>
      <c r="HZB9"/>
      <c r="HZC9"/>
      <c r="HZD9"/>
      <c r="HZE9"/>
      <c r="HZF9"/>
      <c r="HZG9"/>
      <c r="HZH9"/>
      <c r="HZI9"/>
      <c r="HZJ9"/>
      <c r="HZK9"/>
      <c r="HZL9"/>
      <c r="HZM9"/>
      <c r="HZN9"/>
      <c r="HZO9"/>
      <c r="HZP9"/>
      <c r="HZQ9"/>
      <c r="HZR9"/>
      <c r="HZS9"/>
      <c r="HZT9"/>
      <c r="HZU9"/>
      <c r="HZV9"/>
      <c r="HZW9"/>
      <c r="HZX9"/>
      <c r="HZY9"/>
      <c r="HZZ9"/>
      <c r="IAA9"/>
      <c r="IAB9"/>
      <c r="IAC9"/>
      <c r="IAD9"/>
      <c r="IAE9"/>
      <c r="IAF9"/>
      <c r="IAG9"/>
      <c r="IAH9"/>
      <c r="IAI9"/>
      <c r="IAJ9"/>
      <c r="IAK9"/>
      <c r="IAL9"/>
      <c r="IAM9"/>
      <c r="IAN9"/>
      <c r="IAO9"/>
      <c r="IAP9"/>
      <c r="IAQ9"/>
      <c r="IAR9"/>
      <c r="IAS9"/>
      <c r="IAT9"/>
      <c r="IAU9"/>
      <c r="IAV9"/>
      <c r="IAW9"/>
      <c r="IAX9"/>
      <c r="IAY9"/>
      <c r="IAZ9"/>
      <c r="IBA9"/>
      <c r="IBB9"/>
      <c r="IBC9"/>
      <c r="IBD9"/>
      <c r="IBE9"/>
      <c r="IBF9"/>
      <c r="IBG9"/>
      <c r="IBH9"/>
      <c r="IBI9"/>
      <c r="IBJ9"/>
      <c r="IBK9"/>
      <c r="IBL9"/>
      <c r="IBM9"/>
      <c r="IBN9"/>
      <c r="IBO9"/>
      <c r="IBP9"/>
      <c r="IBQ9"/>
      <c r="IBR9"/>
      <c r="IBS9"/>
      <c r="IBT9"/>
      <c r="IBU9"/>
      <c r="IBV9"/>
      <c r="IBW9"/>
      <c r="IBX9"/>
      <c r="IBY9"/>
      <c r="IBZ9"/>
      <c r="ICA9"/>
      <c r="ICB9"/>
      <c r="ICC9"/>
      <c r="ICD9"/>
      <c r="ICE9"/>
      <c r="ICF9"/>
      <c r="ICG9"/>
      <c r="ICH9"/>
      <c r="ICI9"/>
      <c r="ICJ9"/>
      <c r="ICK9"/>
      <c r="ICL9"/>
      <c r="ICM9"/>
      <c r="ICN9"/>
      <c r="ICO9"/>
      <c r="ICP9"/>
      <c r="ICQ9"/>
      <c r="ICR9"/>
      <c r="ICS9"/>
      <c r="ICT9"/>
      <c r="ICU9"/>
      <c r="ICV9"/>
      <c r="ICW9"/>
      <c r="ICX9"/>
      <c r="ICY9"/>
      <c r="ICZ9"/>
      <c r="IDA9"/>
      <c r="IDB9"/>
      <c r="IDC9"/>
      <c r="IDD9"/>
      <c r="IDE9"/>
      <c r="IDF9"/>
      <c r="IDG9"/>
      <c r="IDH9"/>
      <c r="IDI9"/>
      <c r="IDJ9"/>
      <c r="IDK9"/>
      <c r="IDL9"/>
      <c r="IDM9"/>
      <c r="IDN9"/>
      <c r="IDO9"/>
      <c r="IDP9"/>
      <c r="IDQ9"/>
      <c r="IDR9"/>
      <c r="IDS9"/>
      <c r="IDT9"/>
      <c r="IDU9"/>
      <c r="IDV9"/>
      <c r="IDW9"/>
      <c r="IDX9"/>
      <c r="IDY9"/>
      <c r="IDZ9"/>
      <c r="IEA9"/>
      <c r="IEB9"/>
      <c r="IEC9"/>
      <c r="IED9"/>
      <c r="IEE9"/>
      <c r="IEF9"/>
      <c r="IEG9"/>
      <c r="IEH9"/>
      <c r="IEI9"/>
      <c r="IEJ9"/>
      <c r="IEK9"/>
      <c r="IEL9"/>
      <c r="IEM9"/>
      <c r="IEN9"/>
      <c r="IEO9"/>
      <c r="IEP9"/>
      <c r="IEQ9"/>
      <c r="IER9"/>
      <c r="IES9"/>
      <c r="IET9"/>
      <c r="IEU9"/>
      <c r="IEV9"/>
      <c r="IEW9"/>
      <c r="IEX9"/>
      <c r="IEY9"/>
      <c r="IEZ9"/>
      <c r="IFA9"/>
      <c r="IFB9"/>
      <c r="IFC9"/>
      <c r="IFD9"/>
      <c r="IFE9"/>
      <c r="IFF9"/>
      <c r="IFG9"/>
      <c r="IFH9"/>
      <c r="IFI9"/>
      <c r="IFJ9"/>
      <c r="IFK9"/>
      <c r="IFL9"/>
      <c r="IFM9"/>
      <c r="IFN9"/>
      <c r="IFO9"/>
      <c r="IFP9"/>
      <c r="IFQ9"/>
      <c r="IFR9"/>
      <c r="IFS9"/>
      <c r="IFT9"/>
      <c r="IFU9"/>
      <c r="IFV9"/>
      <c r="IFW9"/>
      <c r="IFX9"/>
      <c r="IFY9"/>
      <c r="IFZ9"/>
      <c r="IGA9"/>
      <c r="IGB9"/>
      <c r="IGC9"/>
      <c r="IGD9"/>
      <c r="IGE9"/>
      <c r="IGF9"/>
      <c r="IGG9"/>
      <c r="IGH9"/>
      <c r="IGI9"/>
      <c r="IGJ9"/>
      <c r="IGK9"/>
      <c r="IGL9"/>
      <c r="IGM9"/>
      <c r="IGN9"/>
      <c r="IGO9"/>
      <c r="IGP9"/>
      <c r="IGQ9"/>
      <c r="IGR9"/>
      <c r="IGS9"/>
      <c r="IGT9"/>
      <c r="IGU9"/>
      <c r="IGV9"/>
      <c r="IGW9"/>
      <c r="IGX9"/>
      <c r="IGY9"/>
      <c r="IGZ9"/>
      <c r="IHA9"/>
      <c r="IHB9"/>
      <c r="IHC9"/>
      <c r="IHD9"/>
      <c r="IHE9"/>
      <c r="IHF9"/>
      <c r="IHG9"/>
      <c r="IHH9"/>
      <c r="IHI9"/>
      <c r="IHJ9"/>
      <c r="IHK9"/>
      <c r="IHL9"/>
      <c r="IHM9"/>
      <c r="IHN9"/>
      <c r="IHO9"/>
      <c r="IHP9"/>
      <c r="IHQ9"/>
      <c r="IHR9"/>
      <c r="IHS9"/>
      <c r="IHT9"/>
      <c r="IHU9"/>
      <c r="IHV9"/>
      <c r="IHW9"/>
      <c r="IHX9"/>
      <c r="IHY9"/>
      <c r="IHZ9"/>
      <c r="IIA9"/>
      <c r="IIB9"/>
      <c r="IIC9"/>
      <c r="IID9"/>
      <c r="IIE9"/>
      <c r="IIF9"/>
      <c r="IIG9"/>
      <c r="IIH9"/>
      <c r="III9"/>
      <c r="IIJ9"/>
      <c r="IIK9"/>
      <c r="IIL9"/>
      <c r="IIM9"/>
      <c r="IIN9"/>
      <c r="IIO9"/>
      <c r="IIP9"/>
      <c r="IIQ9"/>
      <c r="IIR9"/>
      <c r="IIS9"/>
      <c r="IIT9"/>
      <c r="IIU9"/>
      <c r="IIV9"/>
      <c r="IIW9"/>
      <c r="IIX9"/>
      <c r="IIY9"/>
      <c r="IIZ9"/>
      <c r="IJA9"/>
      <c r="IJB9"/>
      <c r="IJC9"/>
      <c r="IJD9"/>
      <c r="IJE9"/>
      <c r="IJF9"/>
      <c r="IJG9"/>
      <c r="IJH9"/>
      <c r="IJI9"/>
      <c r="IJJ9"/>
      <c r="IJK9"/>
      <c r="IJL9"/>
      <c r="IJM9"/>
      <c r="IJN9"/>
      <c r="IJO9"/>
      <c r="IJP9"/>
      <c r="IJQ9"/>
      <c r="IJR9"/>
      <c r="IJS9"/>
      <c r="IJT9"/>
      <c r="IJU9"/>
      <c r="IJV9"/>
      <c r="IJW9"/>
      <c r="IJX9"/>
      <c r="IJY9"/>
      <c r="IJZ9"/>
      <c r="IKA9"/>
      <c r="IKB9"/>
      <c r="IKC9"/>
      <c r="IKD9"/>
      <c r="IKE9"/>
      <c r="IKF9"/>
      <c r="IKG9"/>
      <c r="IKH9"/>
      <c r="IKI9"/>
      <c r="IKJ9"/>
      <c r="IKK9"/>
      <c r="IKL9"/>
      <c r="IKM9"/>
      <c r="IKN9"/>
      <c r="IKO9"/>
      <c r="IKP9"/>
      <c r="IKQ9"/>
      <c r="IKR9"/>
      <c r="IKS9"/>
      <c r="IKT9"/>
      <c r="IKU9"/>
      <c r="IKV9"/>
      <c r="IKW9"/>
      <c r="IKX9"/>
      <c r="IKY9"/>
      <c r="IKZ9"/>
      <c r="ILA9"/>
      <c r="ILB9"/>
      <c r="ILC9"/>
      <c r="ILD9"/>
      <c r="ILE9"/>
      <c r="ILF9"/>
      <c r="ILG9"/>
      <c r="ILH9"/>
      <c r="ILI9"/>
      <c r="ILJ9"/>
      <c r="ILK9"/>
      <c r="ILL9"/>
      <c r="ILM9"/>
      <c r="ILN9"/>
      <c r="ILO9"/>
      <c r="ILP9"/>
      <c r="ILQ9"/>
      <c r="ILR9"/>
      <c r="ILS9"/>
      <c r="ILT9"/>
      <c r="ILU9"/>
      <c r="ILV9"/>
      <c r="ILW9"/>
      <c r="ILX9"/>
      <c r="ILY9"/>
      <c r="ILZ9"/>
      <c r="IMA9"/>
      <c r="IMB9"/>
      <c r="IMC9"/>
      <c r="IMD9"/>
      <c r="IME9"/>
      <c r="IMF9"/>
      <c r="IMG9"/>
      <c r="IMH9"/>
      <c r="IMI9"/>
      <c r="IMJ9"/>
      <c r="IMK9"/>
      <c r="IML9"/>
      <c r="IMM9"/>
      <c r="IMN9"/>
      <c r="IMO9"/>
      <c r="IMP9"/>
      <c r="IMQ9"/>
      <c r="IMR9"/>
      <c r="IMS9"/>
      <c r="IMT9"/>
      <c r="IMU9"/>
      <c r="IMV9"/>
      <c r="IMW9"/>
      <c r="IMX9"/>
      <c r="IMY9"/>
      <c r="IMZ9"/>
      <c r="INA9"/>
      <c r="INB9"/>
      <c r="INC9"/>
      <c r="IND9"/>
      <c r="INE9"/>
      <c r="INF9"/>
      <c r="ING9"/>
      <c r="INH9"/>
      <c r="INI9"/>
      <c r="INJ9"/>
      <c r="INK9"/>
      <c r="INL9"/>
      <c r="INM9"/>
      <c r="INN9"/>
      <c r="INO9"/>
      <c r="INP9"/>
      <c r="INQ9"/>
      <c r="INR9"/>
      <c r="INS9"/>
      <c r="INT9"/>
      <c r="INU9"/>
      <c r="INV9"/>
      <c r="INW9"/>
      <c r="INX9"/>
      <c r="INY9"/>
      <c r="INZ9"/>
      <c r="IOA9"/>
      <c r="IOB9"/>
      <c r="IOC9"/>
      <c r="IOD9"/>
      <c r="IOE9"/>
      <c r="IOF9"/>
      <c r="IOG9"/>
      <c r="IOH9"/>
      <c r="IOI9"/>
      <c r="IOJ9"/>
      <c r="IOK9"/>
      <c r="IOL9"/>
      <c r="IOM9"/>
      <c r="ION9"/>
      <c r="IOO9"/>
      <c r="IOP9"/>
      <c r="IOQ9"/>
      <c r="IOR9"/>
      <c r="IOS9"/>
      <c r="IOT9"/>
      <c r="IOU9"/>
      <c r="IOV9"/>
      <c r="IOW9"/>
      <c r="IOX9"/>
      <c r="IOY9"/>
      <c r="IOZ9"/>
      <c r="IPA9"/>
      <c r="IPB9"/>
      <c r="IPC9"/>
      <c r="IPD9"/>
      <c r="IPE9"/>
      <c r="IPF9"/>
      <c r="IPG9"/>
      <c r="IPH9"/>
      <c r="IPI9"/>
      <c r="IPJ9"/>
      <c r="IPK9"/>
      <c r="IPL9"/>
      <c r="IPM9"/>
      <c r="IPN9"/>
      <c r="IPO9"/>
      <c r="IPP9"/>
      <c r="IPQ9"/>
      <c r="IPR9"/>
      <c r="IPS9"/>
      <c r="IPT9"/>
      <c r="IPU9"/>
      <c r="IPV9"/>
      <c r="IPW9"/>
      <c r="IPX9"/>
      <c r="IPY9"/>
      <c r="IPZ9"/>
      <c r="IQA9"/>
      <c r="IQB9"/>
      <c r="IQC9"/>
      <c r="IQD9"/>
      <c r="IQE9"/>
      <c r="IQF9"/>
      <c r="IQG9"/>
      <c r="IQH9"/>
      <c r="IQI9"/>
      <c r="IQJ9"/>
      <c r="IQK9"/>
      <c r="IQL9"/>
      <c r="IQM9"/>
      <c r="IQN9"/>
      <c r="IQO9"/>
      <c r="IQP9"/>
      <c r="IQQ9"/>
      <c r="IQR9"/>
      <c r="IQS9"/>
      <c r="IQT9"/>
      <c r="IQU9"/>
      <c r="IQV9"/>
      <c r="IQW9"/>
      <c r="IQX9"/>
      <c r="IQY9"/>
      <c r="IQZ9"/>
      <c r="IRA9"/>
      <c r="IRB9"/>
      <c r="IRC9"/>
      <c r="IRD9"/>
      <c r="IRE9"/>
      <c r="IRF9"/>
      <c r="IRG9"/>
      <c r="IRH9"/>
      <c r="IRI9"/>
      <c r="IRJ9"/>
      <c r="IRK9"/>
      <c r="IRL9"/>
      <c r="IRM9"/>
      <c r="IRN9"/>
      <c r="IRO9"/>
      <c r="IRP9"/>
      <c r="IRQ9"/>
      <c r="IRR9"/>
      <c r="IRS9"/>
      <c r="IRT9"/>
      <c r="IRU9"/>
      <c r="IRV9"/>
      <c r="IRW9"/>
      <c r="IRX9"/>
      <c r="IRY9"/>
      <c r="IRZ9"/>
      <c r="ISA9"/>
      <c r="ISB9"/>
      <c r="ISC9"/>
      <c r="ISD9"/>
      <c r="ISE9"/>
      <c r="ISF9"/>
      <c r="ISG9"/>
      <c r="ISH9"/>
      <c r="ISI9"/>
      <c r="ISJ9"/>
      <c r="ISK9"/>
      <c r="ISL9"/>
      <c r="ISM9"/>
      <c r="ISN9"/>
      <c r="ISO9"/>
      <c r="ISP9"/>
      <c r="ISQ9"/>
      <c r="ISR9"/>
      <c r="ISS9"/>
      <c r="IST9"/>
      <c r="ISU9"/>
      <c r="ISV9"/>
      <c r="ISW9"/>
      <c r="ISX9"/>
      <c r="ISY9"/>
      <c r="ISZ9"/>
      <c r="ITA9"/>
      <c r="ITB9"/>
      <c r="ITC9"/>
      <c r="ITD9"/>
      <c r="ITE9"/>
      <c r="ITF9"/>
      <c r="ITG9"/>
      <c r="ITH9"/>
      <c r="ITI9"/>
      <c r="ITJ9"/>
      <c r="ITK9"/>
      <c r="ITL9"/>
      <c r="ITM9"/>
      <c r="ITN9"/>
      <c r="ITO9"/>
      <c r="ITP9"/>
      <c r="ITQ9"/>
      <c r="ITR9"/>
      <c r="ITS9"/>
      <c r="ITT9"/>
      <c r="ITU9"/>
      <c r="ITV9"/>
      <c r="ITW9"/>
      <c r="ITX9"/>
      <c r="ITY9"/>
      <c r="ITZ9"/>
      <c r="IUA9"/>
      <c r="IUB9"/>
      <c r="IUC9"/>
      <c r="IUD9"/>
      <c r="IUE9"/>
      <c r="IUF9"/>
      <c r="IUG9"/>
      <c r="IUH9"/>
      <c r="IUI9"/>
      <c r="IUJ9"/>
      <c r="IUK9"/>
      <c r="IUL9"/>
      <c r="IUM9"/>
      <c r="IUN9"/>
      <c r="IUO9"/>
      <c r="IUP9"/>
      <c r="IUQ9"/>
      <c r="IUR9"/>
      <c r="IUS9"/>
      <c r="IUT9"/>
      <c r="IUU9"/>
      <c r="IUV9"/>
      <c r="IUW9"/>
      <c r="IUX9"/>
      <c r="IUY9"/>
      <c r="IUZ9"/>
      <c r="IVA9"/>
      <c r="IVB9"/>
      <c r="IVC9"/>
      <c r="IVD9"/>
      <c r="IVE9"/>
      <c r="IVF9"/>
      <c r="IVG9"/>
      <c r="IVH9"/>
      <c r="IVI9"/>
      <c r="IVJ9"/>
      <c r="IVK9"/>
      <c r="IVL9"/>
      <c r="IVM9"/>
      <c r="IVN9"/>
      <c r="IVO9"/>
      <c r="IVP9"/>
      <c r="IVQ9"/>
      <c r="IVR9"/>
      <c r="IVS9"/>
      <c r="IVT9"/>
      <c r="IVU9"/>
      <c r="IVV9"/>
      <c r="IVW9"/>
      <c r="IVX9"/>
      <c r="IVY9"/>
      <c r="IVZ9"/>
      <c r="IWA9"/>
      <c r="IWB9"/>
      <c r="IWC9"/>
      <c r="IWD9"/>
      <c r="IWE9"/>
      <c r="IWF9"/>
      <c r="IWG9"/>
      <c r="IWH9"/>
      <c r="IWI9"/>
      <c r="IWJ9"/>
      <c r="IWK9"/>
      <c r="IWL9"/>
      <c r="IWM9"/>
      <c r="IWN9"/>
      <c r="IWO9"/>
      <c r="IWP9"/>
      <c r="IWQ9"/>
      <c r="IWR9"/>
      <c r="IWS9"/>
      <c r="IWT9"/>
      <c r="IWU9"/>
      <c r="IWV9"/>
      <c r="IWW9"/>
      <c r="IWX9"/>
      <c r="IWY9"/>
      <c r="IWZ9"/>
      <c r="IXA9"/>
      <c r="IXB9"/>
      <c r="IXC9"/>
      <c r="IXD9"/>
      <c r="IXE9"/>
      <c r="IXF9"/>
      <c r="IXG9"/>
      <c r="IXH9"/>
      <c r="IXI9"/>
      <c r="IXJ9"/>
      <c r="IXK9"/>
      <c r="IXL9"/>
      <c r="IXM9"/>
      <c r="IXN9"/>
      <c r="IXO9"/>
      <c r="IXP9"/>
      <c r="IXQ9"/>
      <c r="IXR9"/>
      <c r="IXS9"/>
      <c r="IXT9"/>
      <c r="IXU9"/>
      <c r="IXV9"/>
      <c r="IXW9"/>
      <c r="IXX9"/>
      <c r="IXY9"/>
      <c r="IXZ9"/>
      <c r="IYA9"/>
      <c r="IYB9"/>
      <c r="IYC9"/>
      <c r="IYD9"/>
      <c r="IYE9"/>
      <c r="IYF9"/>
      <c r="IYG9"/>
      <c r="IYH9"/>
      <c r="IYI9"/>
      <c r="IYJ9"/>
      <c r="IYK9"/>
      <c r="IYL9"/>
      <c r="IYM9"/>
      <c r="IYN9"/>
      <c r="IYO9"/>
      <c r="IYP9"/>
      <c r="IYQ9"/>
      <c r="IYR9"/>
      <c r="IYS9"/>
      <c r="IYT9"/>
      <c r="IYU9"/>
      <c r="IYV9"/>
      <c r="IYW9"/>
      <c r="IYX9"/>
      <c r="IYY9"/>
      <c r="IYZ9"/>
      <c r="IZA9"/>
      <c r="IZB9"/>
      <c r="IZC9"/>
      <c r="IZD9"/>
      <c r="IZE9"/>
      <c r="IZF9"/>
      <c r="IZG9"/>
      <c r="IZH9"/>
      <c r="IZI9"/>
      <c r="IZJ9"/>
      <c r="IZK9"/>
      <c r="IZL9"/>
      <c r="IZM9"/>
      <c r="IZN9"/>
      <c r="IZO9"/>
      <c r="IZP9"/>
      <c r="IZQ9"/>
      <c r="IZR9"/>
      <c r="IZS9"/>
      <c r="IZT9"/>
      <c r="IZU9"/>
      <c r="IZV9"/>
      <c r="IZW9"/>
      <c r="IZX9"/>
      <c r="IZY9"/>
      <c r="IZZ9"/>
      <c r="JAA9"/>
      <c r="JAB9"/>
      <c r="JAC9"/>
      <c r="JAD9"/>
      <c r="JAE9"/>
      <c r="JAF9"/>
      <c r="JAG9"/>
      <c r="JAH9"/>
      <c r="JAI9"/>
      <c r="JAJ9"/>
      <c r="JAK9"/>
      <c r="JAL9"/>
      <c r="JAM9"/>
      <c r="JAN9"/>
      <c r="JAO9"/>
      <c r="JAP9"/>
      <c r="JAQ9"/>
      <c r="JAR9"/>
      <c r="JAS9"/>
      <c r="JAT9"/>
      <c r="JAU9"/>
      <c r="JAV9"/>
      <c r="JAW9"/>
      <c r="JAX9"/>
      <c r="JAY9"/>
      <c r="JAZ9"/>
      <c r="JBA9"/>
      <c r="JBB9"/>
      <c r="JBC9"/>
      <c r="JBD9"/>
      <c r="JBE9"/>
      <c r="JBF9"/>
      <c r="JBG9"/>
      <c r="JBH9"/>
      <c r="JBI9"/>
      <c r="JBJ9"/>
      <c r="JBK9"/>
      <c r="JBL9"/>
      <c r="JBM9"/>
      <c r="JBN9"/>
      <c r="JBO9"/>
      <c r="JBP9"/>
      <c r="JBQ9"/>
      <c r="JBR9"/>
      <c r="JBS9"/>
      <c r="JBT9"/>
      <c r="JBU9"/>
      <c r="JBV9"/>
      <c r="JBW9"/>
      <c r="JBX9"/>
      <c r="JBY9"/>
      <c r="JBZ9"/>
      <c r="JCA9"/>
      <c r="JCB9"/>
      <c r="JCC9"/>
      <c r="JCD9"/>
      <c r="JCE9"/>
      <c r="JCF9"/>
      <c r="JCG9"/>
      <c r="JCH9"/>
      <c r="JCI9"/>
      <c r="JCJ9"/>
      <c r="JCK9"/>
      <c r="JCL9"/>
      <c r="JCM9"/>
      <c r="JCN9"/>
      <c r="JCO9"/>
      <c r="JCP9"/>
      <c r="JCQ9"/>
      <c r="JCR9"/>
      <c r="JCS9"/>
      <c r="JCT9"/>
      <c r="JCU9"/>
      <c r="JCV9"/>
      <c r="JCW9"/>
      <c r="JCX9"/>
      <c r="JCY9"/>
      <c r="JCZ9"/>
      <c r="JDA9"/>
      <c r="JDB9"/>
      <c r="JDC9"/>
      <c r="JDD9"/>
      <c r="JDE9"/>
      <c r="JDF9"/>
      <c r="JDG9"/>
      <c r="JDH9"/>
      <c r="JDI9"/>
      <c r="JDJ9"/>
      <c r="JDK9"/>
      <c r="JDL9"/>
      <c r="JDM9"/>
      <c r="JDN9"/>
      <c r="JDO9"/>
      <c r="JDP9"/>
      <c r="JDQ9"/>
      <c r="JDR9"/>
      <c r="JDS9"/>
      <c r="JDT9"/>
      <c r="JDU9"/>
      <c r="JDV9"/>
      <c r="JDW9"/>
      <c r="JDX9"/>
      <c r="JDY9"/>
      <c r="JDZ9"/>
      <c r="JEA9"/>
      <c r="JEB9"/>
      <c r="JEC9"/>
      <c r="JED9"/>
      <c r="JEE9"/>
      <c r="JEF9"/>
      <c r="JEG9"/>
      <c r="JEH9"/>
      <c r="JEI9"/>
      <c r="JEJ9"/>
      <c r="JEK9"/>
      <c r="JEL9"/>
      <c r="JEM9"/>
      <c r="JEN9"/>
      <c r="JEO9"/>
      <c r="JEP9"/>
      <c r="JEQ9"/>
      <c r="JER9"/>
      <c r="JES9"/>
      <c r="JET9"/>
      <c r="JEU9"/>
      <c r="JEV9"/>
      <c r="JEW9"/>
      <c r="JEX9"/>
      <c r="JEY9"/>
      <c r="JEZ9"/>
      <c r="JFA9"/>
      <c r="JFB9"/>
      <c r="JFC9"/>
      <c r="JFD9"/>
      <c r="JFE9"/>
      <c r="JFF9"/>
      <c r="JFG9"/>
      <c r="JFH9"/>
      <c r="JFI9"/>
      <c r="JFJ9"/>
      <c r="JFK9"/>
      <c r="JFL9"/>
      <c r="JFM9"/>
      <c r="JFN9"/>
      <c r="JFO9"/>
      <c r="JFP9"/>
      <c r="JFQ9"/>
      <c r="JFR9"/>
      <c r="JFS9"/>
      <c r="JFT9"/>
      <c r="JFU9"/>
      <c r="JFV9"/>
      <c r="JFW9"/>
      <c r="JFX9"/>
      <c r="JFY9"/>
      <c r="JFZ9"/>
      <c r="JGA9"/>
      <c r="JGB9"/>
      <c r="JGC9"/>
      <c r="JGD9"/>
      <c r="JGE9"/>
      <c r="JGF9"/>
      <c r="JGG9"/>
      <c r="JGH9"/>
      <c r="JGI9"/>
      <c r="JGJ9"/>
      <c r="JGK9"/>
      <c r="JGL9"/>
      <c r="JGM9"/>
      <c r="JGN9"/>
      <c r="JGO9"/>
      <c r="JGP9"/>
      <c r="JGQ9"/>
      <c r="JGR9"/>
      <c r="JGS9"/>
      <c r="JGT9"/>
      <c r="JGU9"/>
      <c r="JGV9"/>
      <c r="JGW9"/>
      <c r="JGX9"/>
      <c r="JGY9"/>
      <c r="JGZ9"/>
      <c r="JHA9"/>
      <c r="JHB9"/>
      <c r="JHC9"/>
      <c r="JHD9"/>
      <c r="JHE9"/>
      <c r="JHF9"/>
      <c r="JHG9"/>
      <c r="JHH9"/>
      <c r="JHI9"/>
      <c r="JHJ9"/>
      <c r="JHK9"/>
      <c r="JHL9"/>
      <c r="JHM9"/>
      <c r="JHN9"/>
      <c r="JHO9"/>
      <c r="JHP9"/>
      <c r="JHQ9"/>
      <c r="JHR9"/>
      <c r="JHS9"/>
      <c r="JHT9"/>
      <c r="JHU9"/>
      <c r="JHV9"/>
      <c r="JHW9"/>
      <c r="JHX9"/>
      <c r="JHY9"/>
      <c r="JHZ9"/>
      <c r="JIA9"/>
      <c r="JIB9"/>
      <c r="JIC9"/>
      <c r="JID9"/>
      <c r="JIE9"/>
      <c r="JIF9"/>
      <c r="JIG9"/>
      <c r="JIH9"/>
      <c r="JII9"/>
      <c r="JIJ9"/>
      <c r="JIK9"/>
      <c r="JIL9"/>
      <c r="JIM9"/>
      <c r="JIN9"/>
      <c r="JIO9"/>
      <c r="JIP9"/>
      <c r="JIQ9"/>
      <c r="JIR9"/>
      <c r="JIS9"/>
      <c r="JIT9"/>
      <c r="JIU9"/>
      <c r="JIV9"/>
      <c r="JIW9"/>
      <c r="JIX9"/>
      <c r="JIY9"/>
      <c r="JIZ9"/>
      <c r="JJA9"/>
      <c r="JJB9"/>
      <c r="JJC9"/>
      <c r="JJD9"/>
      <c r="JJE9"/>
      <c r="JJF9"/>
      <c r="JJG9"/>
      <c r="JJH9"/>
      <c r="JJI9"/>
      <c r="JJJ9"/>
      <c r="JJK9"/>
      <c r="JJL9"/>
      <c r="JJM9"/>
      <c r="JJN9"/>
      <c r="JJO9"/>
      <c r="JJP9"/>
      <c r="JJQ9"/>
      <c r="JJR9"/>
      <c r="JJS9"/>
      <c r="JJT9"/>
      <c r="JJU9"/>
      <c r="JJV9"/>
      <c r="JJW9"/>
      <c r="JJX9"/>
      <c r="JJY9"/>
      <c r="JJZ9"/>
      <c r="JKA9"/>
      <c r="JKB9"/>
      <c r="JKC9"/>
      <c r="JKD9"/>
      <c r="JKE9"/>
      <c r="JKF9"/>
      <c r="JKG9"/>
      <c r="JKH9"/>
      <c r="JKI9"/>
      <c r="JKJ9"/>
      <c r="JKK9"/>
      <c r="JKL9"/>
      <c r="JKM9"/>
      <c r="JKN9"/>
      <c r="JKO9"/>
      <c r="JKP9"/>
      <c r="JKQ9"/>
      <c r="JKR9"/>
      <c r="JKS9"/>
      <c r="JKT9"/>
      <c r="JKU9"/>
      <c r="JKV9"/>
      <c r="JKW9"/>
      <c r="JKX9"/>
      <c r="JKY9"/>
      <c r="JKZ9"/>
      <c r="JLA9"/>
      <c r="JLB9"/>
      <c r="JLC9"/>
      <c r="JLD9"/>
      <c r="JLE9"/>
      <c r="JLF9"/>
      <c r="JLG9"/>
      <c r="JLH9"/>
      <c r="JLI9"/>
      <c r="JLJ9"/>
      <c r="JLK9"/>
      <c r="JLL9"/>
      <c r="JLM9"/>
      <c r="JLN9"/>
      <c r="JLO9"/>
      <c r="JLP9"/>
      <c r="JLQ9"/>
      <c r="JLR9"/>
      <c r="JLS9"/>
      <c r="JLT9"/>
      <c r="JLU9"/>
      <c r="JLV9"/>
      <c r="JLW9"/>
      <c r="JLX9"/>
      <c r="JLY9"/>
      <c r="JLZ9"/>
      <c r="JMA9"/>
      <c r="JMB9"/>
      <c r="JMC9"/>
      <c r="JMD9"/>
      <c r="JME9"/>
      <c r="JMF9"/>
      <c r="JMG9"/>
      <c r="JMH9"/>
      <c r="JMI9"/>
      <c r="JMJ9"/>
      <c r="JMK9"/>
      <c r="JML9"/>
      <c r="JMM9"/>
      <c r="JMN9"/>
      <c r="JMO9"/>
      <c r="JMP9"/>
      <c r="JMQ9"/>
      <c r="JMR9"/>
      <c r="JMS9"/>
      <c r="JMT9"/>
      <c r="JMU9"/>
      <c r="JMV9"/>
      <c r="JMW9"/>
      <c r="JMX9"/>
      <c r="JMY9"/>
      <c r="JMZ9"/>
      <c r="JNA9"/>
      <c r="JNB9"/>
      <c r="JNC9"/>
      <c r="JND9"/>
      <c r="JNE9"/>
      <c r="JNF9"/>
      <c r="JNG9"/>
      <c r="JNH9"/>
      <c r="JNI9"/>
      <c r="JNJ9"/>
      <c r="JNK9"/>
      <c r="JNL9"/>
      <c r="JNM9"/>
      <c r="JNN9"/>
      <c r="JNO9"/>
      <c r="JNP9"/>
      <c r="JNQ9"/>
      <c r="JNR9"/>
      <c r="JNS9"/>
      <c r="JNT9"/>
      <c r="JNU9"/>
      <c r="JNV9"/>
      <c r="JNW9"/>
      <c r="JNX9"/>
      <c r="JNY9"/>
      <c r="JNZ9"/>
      <c r="JOA9"/>
      <c r="JOB9"/>
      <c r="JOC9"/>
      <c r="JOD9"/>
      <c r="JOE9"/>
      <c r="JOF9"/>
      <c r="JOG9"/>
      <c r="JOH9"/>
      <c r="JOI9"/>
      <c r="JOJ9"/>
      <c r="JOK9"/>
      <c r="JOL9"/>
      <c r="JOM9"/>
      <c r="JON9"/>
      <c r="JOO9"/>
      <c r="JOP9"/>
      <c r="JOQ9"/>
      <c r="JOR9"/>
      <c r="JOS9"/>
      <c r="JOT9"/>
      <c r="JOU9"/>
      <c r="JOV9"/>
      <c r="JOW9"/>
      <c r="JOX9"/>
      <c r="JOY9"/>
      <c r="JOZ9"/>
      <c r="JPA9"/>
      <c r="JPB9"/>
      <c r="JPC9"/>
      <c r="JPD9"/>
      <c r="JPE9"/>
      <c r="JPF9"/>
      <c r="JPG9"/>
      <c r="JPH9"/>
      <c r="JPI9"/>
      <c r="JPJ9"/>
      <c r="JPK9"/>
      <c r="JPL9"/>
      <c r="JPM9"/>
      <c r="JPN9"/>
      <c r="JPO9"/>
      <c r="JPP9"/>
      <c r="JPQ9"/>
      <c r="JPR9"/>
      <c r="JPS9"/>
      <c r="JPT9"/>
      <c r="JPU9"/>
      <c r="JPV9"/>
      <c r="JPW9"/>
      <c r="JPX9"/>
      <c r="JPY9"/>
      <c r="JPZ9"/>
      <c r="JQA9"/>
      <c r="JQB9"/>
      <c r="JQC9"/>
      <c r="JQD9"/>
      <c r="JQE9"/>
      <c r="JQF9"/>
      <c r="JQG9"/>
      <c r="JQH9"/>
      <c r="JQI9"/>
      <c r="JQJ9"/>
      <c r="JQK9"/>
      <c r="JQL9"/>
      <c r="JQM9"/>
      <c r="JQN9"/>
      <c r="JQO9"/>
      <c r="JQP9"/>
      <c r="JQQ9"/>
      <c r="JQR9"/>
      <c r="JQS9"/>
      <c r="JQT9"/>
      <c r="JQU9"/>
      <c r="JQV9"/>
      <c r="JQW9"/>
      <c r="JQX9"/>
      <c r="JQY9"/>
      <c r="JQZ9"/>
      <c r="JRA9"/>
      <c r="JRB9"/>
      <c r="JRC9"/>
      <c r="JRD9"/>
      <c r="JRE9"/>
      <c r="JRF9"/>
      <c r="JRG9"/>
      <c r="JRH9"/>
      <c r="JRI9"/>
      <c r="JRJ9"/>
      <c r="JRK9"/>
      <c r="JRL9"/>
      <c r="JRM9"/>
      <c r="JRN9"/>
      <c r="JRO9"/>
      <c r="JRP9"/>
      <c r="JRQ9"/>
      <c r="JRR9"/>
      <c r="JRS9"/>
      <c r="JRT9"/>
      <c r="JRU9"/>
      <c r="JRV9"/>
      <c r="JRW9"/>
      <c r="JRX9"/>
      <c r="JRY9"/>
      <c r="JRZ9"/>
      <c r="JSA9"/>
      <c r="JSB9"/>
      <c r="JSC9"/>
      <c r="JSD9"/>
      <c r="JSE9"/>
      <c r="JSF9"/>
      <c r="JSG9"/>
      <c r="JSH9"/>
      <c r="JSI9"/>
      <c r="JSJ9"/>
      <c r="JSK9"/>
      <c r="JSL9"/>
      <c r="JSM9"/>
      <c r="JSN9"/>
      <c r="JSO9"/>
      <c r="JSP9"/>
      <c r="JSQ9"/>
      <c r="JSR9"/>
      <c r="JSS9"/>
      <c r="JST9"/>
      <c r="JSU9"/>
      <c r="JSV9"/>
      <c r="JSW9"/>
      <c r="JSX9"/>
      <c r="JSY9"/>
      <c r="JSZ9"/>
      <c r="JTA9"/>
      <c r="JTB9"/>
      <c r="JTC9"/>
      <c r="JTD9"/>
      <c r="JTE9"/>
      <c r="JTF9"/>
      <c r="JTG9"/>
      <c r="JTH9"/>
      <c r="JTI9"/>
      <c r="JTJ9"/>
      <c r="JTK9"/>
      <c r="JTL9"/>
      <c r="JTM9"/>
      <c r="JTN9"/>
      <c r="JTO9"/>
      <c r="JTP9"/>
      <c r="JTQ9"/>
      <c r="JTR9"/>
      <c r="JTS9"/>
      <c r="JTT9"/>
      <c r="JTU9"/>
      <c r="JTV9"/>
      <c r="JTW9"/>
      <c r="JTX9"/>
      <c r="JTY9"/>
      <c r="JTZ9"/>
      <c r="JUA9"/>
      <c r="JUB9"/>
      <c r="JUC9"/>
      <c r="JUD9"/>
      <c r="JUE9"/>
      <c r="JUF9"/>
      <c r="JUG9"/>
      <c r="JUH9"/>
      <c r="JUI9"/>
      <c r="JUJ9"/>
      <c r="JUK9"/>
      <c r="JUL9"/>
      <c r="JUM9"/>
      <c r="JUN9"/>
      <c r="JUO9"/>
      <c r="JUP9"/>
      <c r="JUQ9"/>
      <c r="JUR9"/>
      <c r="JUS9"/>
      <c r="JUT9"/>
      <c r="JUU9"/>
      <c r="JUV9"/>
      <c r="JUW9"/>
      <c r="JUX9"/>
      <c r="JUY9"/>
      <c r="JUZ9"/>
      <c r="JVA9"/>
      <c r="JVB9"/>
      <c r="JVC9"/>
      <c r="JVD9"/>
      <c r="JVE9"/>
      <c r="JVF9"/>
      <c r="JVG9"/>
      <c r="JVH9"/>
      <c r="JVI9"/>
      <c r="JVJ9"/>
      <c r="JVK9"/>
      <c r="JVL9"/>
      <c r="JVM9"/>
      <c r="JVN9"/>
      <c r="JVO9"/>
      <c r="JVP9"/>
      <c r="JVQ9"/>
      <c r="JVR9"/>
      <c r="JVS9"/>
      <c r="JVT9"/>
      <c r="JVU9"/>
      <c r="JVV9"/>
      <c r="JVW9"/>
      <c r="JVX9"/>
      <c r="JVY9"/>
      <c r="JVZ9"/>
      <c r="JWA9"/>
      <c r="JWB9"/>
      <c r="JWC9"/>
      <c r="JWD9"/>
      <c r="JWE9"/>
      <c r="JWF9"/>
      <c r="JWG9"/>
      <c r="JWH9"/>
      <c r="JWI9"/>
      <c r="JWJ9"/>
      <c r="JWK9"/>
      <c r="JWL9"/>
      <c r="JWM9"/>
      <c r="JWN9"/>
      <c r="JWO9"/>
      <c r="JWP9"/>
      <c r="JWQ9"/>
      <c r="JWR9"/>
      <c r="JWS9"/>
      <c r="JWT9"/>
      <c r="JWU9"/>
      <c r="JWV9"/>
      <c r="JWW9"/>
      <c r="JWX9"/>
      <c r="JWY9"/>
      <c r="JWZ9"/>
      <c r="JXA9"/>
      <c r="JXB9"/>
      <c r="JXC9"/>
      <c r="JXD9"/>
      <c r="JXE9"/>
      <c r="JXF9"/>
      <c r="JXG9"/>
      <c r="JXH9"/>
      <c r="JXI9"/>
      <c r="JXJ9"/>
      <c r="JXK9"/>
      <c r="JXL9"/>
      <c r="JXM9"/>
      <c r="JXN9"/>
      <c r="JXO9"/>
      <c r="JXP9"/>
      <c r="JXQ9"/>
      <c r="JXR9"/>
      <c r="JXS9"/>
      <c r="JXT9"/>
      <c r="JXU9"/>
      <c r="JXV9"/>
      <c r="JXW9"/>
      <c r="JXX9"/>
      <c r="JXY9"/>
      <c r="JXZ9"/>
      <c r="JYA9"/>
      <c r="JYB9"/>
      <c r="JYC9"/>
      <c r="JYD9"/>
      <c r="JYE9"/>
      <c r="JYF9"/>
      <c r="JYG9"/>
      <c r="JYH9"/>
      <c r="JYI9"/>
      <c r="JYJ9"/>
      <c r="JYK9"/>
      <c r="JYL9"/>
      <c r="JYM9"/>
      <c r="JYN9"/>
      <c r="JYO9"/>
      <c r="JYP9"/>
      <c r="JYQ9"/>
      <c r="JYR9"/>
      <c r="JYS9"/>
      <c r="JYT9"/>
      <c r="JYU9"/>
      <c r="JYV9"/>
      <c r="JYW9"/>
      <c r="JYX9"/>
      <c r="JYY9"/>
      <c r="JYZ9"/>
      <c r="JZA9"/>
      <c r="JZB9"/>
      <c r="JZC9"/>
      <c r="JZD9"/>
      <c r="JZE9"/>
      <c r="JZF9"/>
      <c r="JZG9"/>
      <c r="JZH9"/>
      <c r="JZI9"/>
      <c r="JZJ9"/>
      <c r="JZK9"/>
      <c r="JZL9"/>
      <c r="JZM9"/>
      <c r="JZN9"/>
      <c r="JZO9"/>
      <c r="JZP9"/>
      <c r="JZQ9"/>
      <c r="JZR9"/>
      <c r="JZS9"/>
      <c r="JZT9"/>
      <c r="JZU9"/>
      <c r="JZV9"/>
      <c r="JZW9"/>
      <c r="JZX9"/>
      <c r="JZY9"/>
      <c r="JZZ9"/>
      <c r="KAA9"/>
      <c r="KAB9"/>
      <c r="KAC9"/>
      <c r="KAD9"/>
      <c r="KAE9"/>
      <c r="KAF9"/>
      <c r="KAG9"/>
      <c r="KAH9"/>
      <c r="KAI9"/>
      <c r="KAJ9"/>
      <c r="KAK9"/>
      <c r="KAL9"/>
      <c r="KAM9"/>
      <c r="KAN9"/>
      <c r="KAO9"/>
      <c r="KAP9"/>
      <c r="KAQ9"/>
      <c r="KAR9"/>
      <c r="KAS9"/>
      <c r="KAT9"/>
      <c r="KAU9"/>
      <c r="KAV9"/>
      <c r="KAW9"/>
      <c r="KAX9"/>
      <c r="KAY9"/>
      <c r="KAZ9"/>
      <c r="KBA9"/>
      <c r="KBB9"/>
      <c r="KBC9"/>
      <c r="KBD9"/>
      <c r="KBE9"/>
      <c r="KBF9"/>
      <c r="KBG9"/>
      <c r="KBH9"/>
      <c r="KBI9"/>
      <c r="KBJ9"/>
      <c r="KBK9"/>
      <c r="KBL9"/>
      <c r="KBM9"/>
      <c r="KBN9"/>
      <c r="KBO9"/>
      <c r="KBP9"/>
      <c r="KBQ9"/>
      <c r="KBR9"/>
      <c r="KBS9"/>
      <c r="KBT9"/>
      <c r="KBU9"/>
      <c r="KBV9"/>
      <c r="KBW9"/>
      <c r="KBX9"/>
      <c r="KBY9"/>
      <c r="KBZ9"/>
      <c r="KCA9"/>
      <c r="KCB9"/>
      <c r="KCC9"/>
      <c r="KCD9"/>
      <c r="KCE9"/>
      <c r="KCF9"/>
      <c r="KCG9"/>
      <c r="KCH9"/>
      <c r="KCI9"/>
      <c r="KCJ9"/>
      <c r="KCK9"/>
      <c r="KCL9"/>
      <c r="KCM9"/>
      <c r="KCN9"/>
      <c r="KCO9"/>
      <c r="KCP9"/>
      <c r="KCQ9"/>
      <c r="KCR9"/>
      <c r="KCS9"/>
      <c r="KCT9"/>
      <c r="KCU9"/>
      <c r="KCV9"/>
      <c r="KCW9"/>
      <c r="KCX9"/>
      <c r="KCY9"/>
      <c r="KCZ9"/>
      <c r="KDA9"/>
      <c r="KDB9"/>
      <c r="KDC9"/>
      <c r="KDD9"/>
      <c r="KDE9"/>
      <c r="KDF9"/>
      <c r="KDG9"/>
      <c r="KDH9"/>
      <c r="KDI9"/>
      <c r="KDJ9"/>
      <c r="KDK9"/>
      <c r="KDL9"/>
      <c r="KDM9"/>
      <c r="KDN9"/>
      <c r="KDO9"/>
      <c r="KDP9"/>
      <c r="KDQ9"/>
      <c r="KDR9"/>
      <c r="KDS9"/>
      <c r="KDT9"/>
      <c r="KDU9"/>
      <c r="KDV9"/>
      <c r="KDW9"/>
      <c r="KDX9"/>
      <c r="KDY9"/>
      <c r="KDZ9"/>
      <c r="KEA9"/>
      <c r="KEB9"/>
      <c r="KEC9"/>
      <c r="KED9"/>
      <c r="KEE9"/>
      <c r="KEF9"/>
      <c r="KEG9"/>
      <c r="KEH9"/>
      <c r="KEI9"/>
      <c r="KEJ9"/>
      <c r="KEK9"/>
      <c r="KEL9"/>
      <c r="KEM9"/>
      <c r="KEN9"/>
      <c r="KEO9"/>
      <c r="KEP9"/>
      <c r="KEQ9"/>
      <c r="KER9"/>
      <c r="KES9"/>
      <c r="KET9"/>
      <c r="KEU9"/>
      <c r="KEV9"/>
      <c r="KEW9"/>
      <c r="KEX9"/>
      <c r="KEY9"/>
      <c r="KEZ9"/>
      <c r="KFA9"/>
      <c r="KFB9"/>
      <c r="KFC9"/>
      <c r="KFD9"/>
      <c r="KFE9"/>
      <c r="KFF9"/>
      <c r="KFG9"/>
      <c r="KFH9"/>
      <c r="KFI9"/>
      <c r="KFJ9"/>
      <c r="KFK9"/>
      <c r="KFL9"/>
      <c r="KFM9"/>
      <c r="KFN9"/>
      <c r="KFO9"/>
      <c r="KFP9"/>
      <c r="KFQ9"/>
      <c r="KFR9"/>
      <c r="KFS9"/>
      <c r="KFT9"/>
      <c r="KFU9"/>
      <c r="KFV9"/>
      <c r="KFW9"/>
      <c r="KFX9"/>
      <c r="KFY9"/>
      <c r="KFZ9"/>
      <c r="KGA9"/>
      <c r="KGB9"/>
      <c r="KGC9"/>
      <c r="KGD9"/>
      <c r="KGE9"/>
      <c r="KGF9"/>
      <c r="KGG9"/>
      <c r="KGH9"/>
      <c r="KGI9"/>
      <c r="KGJ9"/>
      <c r="KGK9"/>
      <c r="KGL9"/>
      <c r="KGM9"/>
      <c r="KGN9"/>
      <c r="KGO9"/>
      <c r="KGP9"/>
      <c r="KGQ9"/>
      <c r="KGR9"/>
      <c r="KGS9"/>
      <c r="KGT9"/>
      <c r="KGU9"/>
      <c r="KGV9"/>
      <c r="KGW9"/>
      <c r="KGX9"/>
      <c r="KGY9"/>
      <c r="KGZ9"/>
      <c r="KHA9"/>
      <c r="KHB9"/>
      <c r="KHC9"/>
      <c r="KHD9"/>
      <c r="KHE9"/>
      <c r="KHF9"/>
      <c r="KHG9"/>
      <c r="KHH9"/>
      <c r="KHI9"/>
      <c r="KHJ9"/>
      <c r="KHK9"/>
      <c r="KHL9"/>
      <c r="KHM9"/>
      <c r="KHN9"/>
      <c r="KHO9"/>
      <c r="KHP9"/>
      <c r="KHQ9"/>
      <c r="KHR9"/>
      <c r="KHS9"/>
      <c r="KHT9"/>
      <c r="KHU9"/>
      <c r="KHV9"/>
      <c r="KHW9"/>
      <c r="KHX9"/>
      <c r="KHY9"/>
      <c r="KHZ9"/>
      <c r="KIA9"/>
      <c r="KIB9"/>
      <c r="KIC9"/>
      <c r="KID9"/>
      <c r="KIE9"/>
      <c r="KIF9"/>
      <c r="KIG9"/>
      <c r="KIH9"/>
      <c r="KII9"/>
      <c r="KIJ9"/>
      <c r="KIK9"/>
      <c r="KIL9"/>
      <c r="KIM9"/>
      <c r="KIN9"/>
      <c r="KIO9"/>
      <c r="KIP9"/>
      <c r="KIQ9"/>
      <c r="KIR9"/>
      <c r="KIS9"/>
      <c r="KIT9"/>
      <c r="KIU9"/>
      <c r="KIV9"/>
      <c r="KIW9"/>
      <c r="KIX9"/>
      <c r="KIY9"/>
      <c r="KIZ9"/>
      <c r="KJA9"/>
      <c r="KJB9"/>
      <c r="KJC9"/>
      <c r="KJD9"/>
      <c r="KJE9"/>
      <c r="KJF9"/>
      <c r="KJG9"/>
      <c r="KJH9"/>
      <c r="KJI9"/>
      <c r="KJJ9"/>
      <c r="KJK9"/>
      <c r="KJL9"/>
      <c r="KJM9"/>
      <c r="KJN9"/>
      <c r="KJO9"/>
      <c r="KJP9"/>
      <c r="KJQ9"/>
      <c r="KJR9"/>
      <c r="KJS9"/>
      <c r="KJT9"/>
      <c r="KJU9"/>
      <c r="KJV9"/>
      <c r="KJW9"/>
      <c r="KJX9"/>
      <c r="KJY9"/>
      <c r="KJZ9"/>
      <c r="KKA9"/>
      <c r="KKB9"/>
      <c r="KKC9"/>
      <c r="KKD9"/>
      <c r="KKE9"/>
      <c r="KKF9"/>
      <c r="KKG9"/>
      <c r="KKH9"/>
      <c r="KKI9"/>
      <c r="KKJ9"/>
      <c r="KKK9"/>
      <c r="KKL9"/>
      <c r="KKM9"/>
      <c r="KKN9"/>
      <c r="KKO9"/>
      <c r="KKP9"/>
      <c r="KKQ9"/>
      <c r="KKR9"/>
      <c r="KKS9"/>
      <c r="KKT9"/>
      <c r="KKU9"/>
      <c r="KKV9"/>
      <c r="KKW9"/>
      <c r="KKX9"/>
      <c r="KKY9"/>
      <c r="KKZ9"/>
      <c r="KLA9"/>
      <c r="KLB9"/>
      <c r="KLC9"/>
      <c r="KLD9"/>
      <c r="KLE9"/>
      <c r="KLF9"/>
      <c r="KLG9"/>
      <c r="KLH9"/>
      <c r="KLI9"/>
      <c r="KLJ9"/>
      <c r="KLK9"/>
      <c r="KLL9"/>
      <c r="KLM9"/>
      <c r="KLN9"/>
      <c r="KLO9"/>
      <c r="KLP9"/>
      <c r="KLQ9"/>
      <c r="KLR9"/>
      <c r="KLS9"/>
      <c r="KLT9"/>
      <c r="KLU9"/>
      <c r="KLV9"/>
      <c r="KLW9"/>
      <c r="KLX9"/>
      <c r="KLY9"/>
      <c r="KLZ9"/>
      <c r="KMA9"/>
      <c r="KMB9"/>
      <c r="KMC9"/>
      <c r="KMD9"/>
      <c r="KME9"/>
      <c r="KMF9"/>
      <c r="KMG9"/>
      <c r="KMH9"/>
      <c r="KMI9"/>
      <c r="KMJ9"/>
      <c r="KMK9"/>
      <c r="KML9"/>
      <c r="KMM9"/>
      <c r="KMN9"/>
      <c r="KMO9"/>
      <c r="KMP9"/>
      <c r="KMQ9"/>
      <c r="KMR9"/>
      <c r="KMS9"/>
      <c r="KMT9"/>
      <c r="KMU9"/>
      <c r="KMV9"/>
      <c r="KMW9"/>
      <c r="KMX9"/>
      <c r="KMY9"/>
      <c r="KMZ9"/>
      <c r="KNA9"/>
      <c r="KNB9"/>
      <c r="KNC9"/>
      <c r="KND9"/>
      <c r="KNE9"/>
      <c r="KNF9"/>
      <c r="KNG9"/>
      <c r="KNH9"/>
      <c r="KNI9"/>
      <c r="KNJ9"/>
      <c r="KNK9"/>
      <c r="KNL9"/>
      <c r="KNM9"/>
      <c r="KNN9"/>
      <c r="KNO9"/>
      <c r="KNP9"/>
      <c r="KNQ9"/>
      <c r="KNR9"/>
      <c r="KNS9"/>
      <c r="KNT9"/>
      <c r="KNU9"/>
      <c r="KNV9"/>
      <c r="KNW9"/>
      <c r="KNX9"/>
      <c r="KNY9"/>
      <c r="KNZ9"/>
      <c r="KOA9"/>
      <c r="KOB9"/>
      <c r="KOC9"/>
      <c r="KOD9"/>
      <c r="KOE9"/>
      <c r="KOF9"/>
      <c r="KOG9"/>
      <c r="KOH9"/>
      <c r="KOI9"/>
      <c r="KOJ9"/>
      <c r="KOK9"/>
      <c r="KOL9"/>
      <c r="KOM9"/>
      <c r="KON9"/>
      <c r="KOO9"/>
      <c r="KOP9"/>
      <c r="KOQ9"/>
      <c r="KOR9"/>
      <c r="KOS9"/>
      <c r="KOT9"/>
      <c r="KOU9"/>
      <c r="KOV9"/>
      <c r="KOW9"/>
      <c r="KOX9"/>
      <c r="KOY9"/>
      <c r="KOZ9"/>
      <c r="KPA9"/>
      <c r="KPB9"/>
      <c r="KPC9"/>
      <c r="KPD9"/>
      <c r="KPE9"/>
      <c r="KPF9"/>
      <c r="KPG9"/>
      <c r="KPH9"/>
      <c r="KPI9"/>
      <c r="KPJ9"/>
      <c r="KPK9"/>
      <c r="KPL9"/>
      <c r="KPM9"/>
      <c r="KPN9"/>
      <c r="KPO9"/>
      <c r="KPP9"/>
      <c r="KPQ9"/>
      <c r="KPR9"/>
      <c r="KPS9"/>
      <c r="KPT9"/>
      <c r="KPU9"/>
      <c r="KPV9"/>
      <c r="KPW9"/>
      <c r="KPX9"/>
      <c r="KPY9"/>
      <c r="KPZ9"/>
      <c r="KQA9"/>
      <c r="KQB9"/>
      <c r="KQC9"/>
      <c r="KQD9"/>
      <c r="KQE9"/>
      <c r="KQF9"/>
      <c r="KQG9"/>
      <c r="KQH9"/>
      <c r="KQI9"/>
      <c r="KQJ9"/>
      <c r="KQK9"/>
      <c r="KQL9"/>
      <c r="KQM9"/>
      <c r="KQN9"/>
      <c r="KQO9"/>
      <c r="KQP9"/>
      <c r="KQQ9"/>
      <c r="KQR9"/>
      <c r="KQS9"/>
      <c r="KQT9"/>
      <c r="KQU9"/>
      <c r="KQV9"/>
      <c r="KQW9"/>
      <c r="KQX9"/>
      <c r="KQY9"/>
      <c r="KQZ9"/>
      <c r="KRA9"/>
      <c r="KRB9"/>
      <c r="KRC9"/>
      <c r="KRD9"/>
      <c r="KRE9"/>
      <c r="KRF9"/>
      <c r="KRG9"/>
      <c r="KRH9"/>
      <c r="KRI9"/>
      <c r="KRJ9"/>
      <c r="KRK9"/>
      <c r="KRL9"/>
      <c r="KRM9"/>
      <c r="KRN9"/>
      <c r="KRO9"/>
      <c r="KRP9"/>
      <c r="KRQ9"/>
      <c r="KRR9"/>
      <c r="KRS9"/>
      <c r="KRT9"/>
      <c r="KRU9"/>
      <c r="KRV9"/>
      <c r="KRW9"/>
      <c r="KRX9"/>
      <c r="KRY9"/>
      <c r="KRZ9"/>
      <c r="KSA9"/>
      <c r="KSB9"/>
      <c r="KSC9"/>
      <c r="KSD9"/>
      <c r="KSE9"/>
      <c r="KSF9"/>
      <c r="KSG9"/>
      <c r="KSH9"/>
      <c r="KSI9"/>
      <c r="KSJ9"/>
      <c r="KSK9"/>
      <c r="KSL9"/>
      <c r="KSM9"/>
      <c r="KSN9"/>
      <c r="KSO9"/>
      <c r="KSP9"/>
      <c r="KSQ9"/>
      <c r="KSR9"/>
      <c r="KSS9"/>
      <c r="KST9"/>
      <c r="KSU9"/>
      <c r="KSV9"/>
      <c r="KSW9"/>
      <c r="KSX9"/>
      <c r="KSY9"/>
      <c r="KSZ9"/>
      <c r="KTA9"/>
      <c r="KTB9"/>
      <c r="KTC9"/>
      <c r="KTD9"/>
      <c r="KTE9"/>
      <c r="KTF9"/>
      <c r="KTG9"/>
      <c r="KTH9"/>
      <c r="KTI9"/>
      <c r="KTJ9"/>
      <c r="KTK9"/>
      <c r="KTL9"/>
      <c r="KTM9"/>
      <c r="KTN9"/>
      <c r="KTO9"/>
      <c r="KTP9"/>
      <c r="KTQ9"/>
      <c r="KTR9"/>
      <c r="KTS9"/>
      <c r="KTT9"/>
      <c r="KTU9"/>
      <c r="KTV9"/>
      <c r="KTW9"/>
      <c r="KTX9"/>
      <c r="KTY9"/>
      <c r="KTZ9"/>
      <c r="KUA9"/>
      <c r="KUB9"/>
      <c r="KUC9"/>
      <c r="KUD9"/>
      <c r="KUE9"/>
      <c r="KUF9"/>
      <c r="KUG9"/>
      <c r="KUH9"/>
      <c r="KUI9"/>
      <c r="KUJ9"/>
      <c r="KUK9"/>
      <c r="KUL9"/>
      <c r="KUM9"/>
      <c r="KUN9"/>
      <c r="KUO9"/>
      <c r="KUP9"/>
      <c r="KUQ9"/>
      <c r="KUR9"/>
      <c r="KUS9"/>
      <c r="KUT9"/>
      <c r="KUU9"/>
      <c r="KUV9"/>
      <c r="KUW9"/>
      <c r="KUX9"/>
      <c r="KUY9"/>
      <c r="KUZ9"/>
      <c r="KVA9"/>
      <c r="KVB9"/>
      <c r="KVC9"/>
      <c r="KVD9"/>
      <c r="KVE9"/>
      <c r="KVF9"/>
      <c r="KVG9"/>
      <c r="KVH9"/>
      <c r="KVI9"/>
      <c r="KVJ9"/>
      <c r="KVK9"/>
      <c r="KVL9"/>
      <c r="KVM9"/>
      <c r="KVN9"/>
      <c r="KVO9"/>
      <c r="KVP9"/>
      <c r="KVQ9"/>
      <c r="KVR9"/>
      <c r="KVS9"/>
      <c r="KVT9"/>
      <c r="KVU9"/>
      <c r="KVV9"/>
      <c r="KVW9"/>
      <c r="KVX9"/>
      <c r="KVY9"/>
      <c r="KVZ9"/>
      <c r="KWA9"/>
      <c r="KWB9"/>
      <c r="KWC9"/>
      <c r="KWD9"/>
      <c r="KWE9"/>
      <c r="KWF9"/>
      <c r="KWG9"/>
      <c r="KWH9"/>
      <c r="KWI9"/>
      <c r="KWJ9"/>
      <c r="KWK9"/>
      <c r="KWL9"/>
      <c r="KWM9"/>
      <c r="KWN9"/>
      <c r="KWO9"/>
      <c r="KWP9"/>
      <c r="KWQ9"/>
      <c r="KWR9"/>
      <c r="KWS9"/>
      <c r="KWT9"/>
      <c r="KWU9"/>
      <c r="KWV9"/>
      <c r="KWW9"/>
      <c r="KWX9"/>
      <c r="KWY9"/>
      <c r="KWZ9"/>
      <c r="KXA9"/>
      <c r="KXB9"/>
      <c r="KXC9"/>
      <c r="KXD9"/>
      <c r="KXE9"/>
      <c r="KXF9"/>
      <c r="KXG9"/>
      <c r="KXH9"/>
      <c r="KXI9"/>
      <c r="KXJ9"/>
      <c r="KXK9"/>
      <c r="KXL9"/>
      <c r="KXM9"/>
      <c r="KXN9"/>
      <c r="KXO9"/>
      <c r="KXP9"/>
      <c r="KXQ9"/>
      <c r="KXR9"/>
      <c r="KXS9"/>
      <c r="KXT9"/>
      <c r="KXU9"/>
      <c r="KXV9"/>
      <c r="KXW9"/>
      <c r="KXX9"/>
      <c r="KXY9"/>
      <c r="KXZ9"/>
      <c r="KYA9"/>
      <c r="KYB9"/>
      <c r="KYC9"/>
      <c r="KYD9"/>
      <c r="KYE9"/>
      <c r="KYF9"/>
      <c r="KYG9"/>
      <c r="KYH9"/>
      <c r="KYI9"/>
      <c r="KYJ9"/>
      <c r="KYK9"/>
      <c r="KYL9"/>
      <c r="KYM9"/>
      <c r="KYN9"/>
      <c r="KYO9"/>
      <c r="KYP9"/>
      <c r="KYQ9"/>
      <c r="KYR9"/>
      <c r="KYS9"/>
      <c r="KYT9"/>
      <c r="KYU9"/>
      <c r="KYV9"/>
      <c r="KYW9"/>
      <c r="KYX9"/>
      <c r="KYY9"/>
      <c r="KYZ9"/>
      <c r="KZA9"/>
      <c r="KZB9"/>
      <c r="KZC9"/>
      <c r="KZD9"/>
      <c r="KZE9"/>
      <c r="KZF9"/>
      <c r="KZG9"/>
      <c r="KZH9"/>
      <c r="KZI9"/>
      <c r="KZJ9"/>
      <c r="KZK9"/>
      <c r="KZL9"/>
      <c r="KZM9"/>
      <c r="KZN9"/>
      <c r="KZO9"/>
      <c r="KZP9"/>
      <c r="KZQ9"/>
      <c r="KZR9"/>
      <c r="KZS9"/>
      <c r="KZT9"/>
      <c r="KZU9"/>
      <c r="KZV9"/>
      <c r="KZW9"/>
      <c r="KZX9"/>
      <c r="KZY9"/>
      <c r="KZZ9"/>
      <c r="LAA9"/>
      <c r="LAB9"/>
      <c r="LAC9"/>
      <c r="LAD9"/>
      <c r="LAE9"/>
      <c r="LAF9"/>
      <c r="LAG9"/>
      <c r="LAH9"/>
      <c r="LAI9"/>
      <c r="LAJ9"/>
      <c r="LAK9"/>
      <c r="LAL9"/>
      <c r="LAM9"/>
      <c r="LAN9"/>
      <c r="LAO9"/>
      <c r="LAP9"/>
      <c r="LAQ9"/>
      <c r="LAR9"/>
      <c r="LAS9"/>
      <c r="LAT9"/>
      <c r="LAU9"/>
      <c r="LAV9"/>
      <c r="LAW9"/>
      <c r="LAX9"/>
      <c r="LAY9"/>
      <c r="LAZ9"/>
      <c r="LBA9"/>
      <c r="LBB9"/>
      <c r="LBC9"/>
      <c r="LBD9"/>
      <c r="LBE9"/>
      <c r="LBF9"/>
      <c r="LBG9"/>
      <c r="LBH9"/>
      <c r="LBI9"/>
      <c r="LBJ9"/>
      <c r="LBK9"/>
      <c r="LBL9"/>
      <c r="LBM9"/>
      <c r="LBN9"/>
      <c r="LBO9"/>
      <c r="LBP9"/>
      <c r="LBQ9"/>
      <c r="LBR9"/>
      <c r="LBS9"/>
      <c r="LBT9"/>
      <c r="LBU9"/>
      <c r="LBV9"/>
      <c r="LBW9"/>
      <c r="LBX9"/>
      <c r="LBY9"/>
      <c r="LBZ9"/>
      <c r="LCA9"/>
      <c r="LCB9"/>
      <c r="LCC9"/>
      <c r="LCD9"/>
      <c r="LCE9"/>
      <c r="LCF9"/>
      <c r="LCG9"/>
      <c r="LCH9"/>
      <c r="LCI9"/>
      <c r="LCJ9"/>
      <c r="LCK9"/>
      <c r="LCL9"/>
      <c r="LCM9"/>
      <c r="LCN9"/>
      <c r="LCO9"/>
      <c r="LCP9"/>
      <c r="LCQ9"/>
      <c r="LCR9"/>
      <c r="LCS9"/>
      <c r="LCT9"/>
      <c r="LCU9"/>
      <c r="LCV9"/>
      <c r="LCW9"/>
      <c r="LCX9"/>
      <c r="LCY9"/>
      <c r="LCZ9"/>
      <c r="LDA9"/>
      <c r="LDB9"/>
      <c r="LDC9"/>
      <c r="LDD9"/>
      <c r="LDE9"/>
      <c r="LDF9"/>
      <c r="LDG9"/>
      <c r="LDH9"/>
      <c r="LDI9"/>
      <c r="LDJ9"/>
      <c r="LDK9"/>
      <c r="LDL9"/>
      <c r="LDM9"/>
      <c r="LDN9"/>
      <c r="LDO9"/>
      <c r="LDP9"/>
      <c r="LDQ9"/>
      <c r="LDR9"/>
      <c r="LDS9"/>
      <c r="LDT9"/>
      <c r="LDU9"/>
      <c r="LDV9"/>
      <c r="LDW9"/>
      <c r="LDX9"/>
      <c r="LDY9"/>
      <c r="LDZ9"/>
      <c r="LEA9"/>
      <c r="LEB9"/>
      <c r="LEC9"/>
      <c r="LED9"/>
      <c r="LEE9"/>
      <c r="LEF9"/>
      <c r="LEG9"/>
      <c r="LEH9"/>
      <c r="LEI9"/>
      <c r="LEJ9"/>
      <c r="LEK9"/>
      <c r="LEL9"/>
      <c r="LEM9"/>
      <c r="LEN9"/>
      <c r="LEO9"/>
      <c r="LEP9"/>
      <c r="LEQ9"/>
      <c r="LER9"/>
      <c r="LES9"/>
      <c r="LET9"/>
      <c r="LEU9"/>
      <c r="LEV9"/>
      <c r="LEW9"/>
      <c r="LEX9"/>
      <c r="LEY9"/>
      <c r="LEZ9"/>
      <c r="LFA9"/>
      <c r="LFB9"/>
      <c r="LFC9"/>
      <c r="LFD9"/>
      <c r="LFE9"/>
      <c r="LFF9"/>
      <c r="LFG9"/>
      <c r="LFH9"/>
      <c r="LFI9"/>
      <c r="LFJ9"/>
      <c r="LFK9"/>
      <c r="LFL9"/>
      <c r="LFM9"/>
      <c r="LFN9"/>
      <c r="LFO9"/>
      <c r="LFP9"/>
      <c r="LFQ9"/>
      <c r="LFR9"/>
      <c r="LFS9"/>
      <c r="LFT9"/>
      <c r="LFU9"/>
      <c r="LFV9"/>
      <c r="LFW9"/>
      <c r="LFX9"/>
      <c r="LFY9"/>
      <c r="LFZ9"/>
      <c r="LGA9"/>
      <c r="LGB9"/>
      <c r="LGC9"/>
      <c r="LGD9"/>
      <c r="LGE9"/>
      <c r="LGF9"/>
      <c r="LGG9"/>
      <c r="LGH9"/>
      <c r="LGI9"/>
      <c r="LGJ9"/>
      <c r="LGK9"/>
      <c r="LGL9"/>
      <c r="LGM9"/>
      <c r="LGN9"/>
      <c r="LGO9"/>
      <c r="LGP9"/>
      <c r="LGQ9"/>
      <c r="LGR9"/>
      <c r="LGS9"/>
      <c r="LGT9"/>
      <c r="LGU9"/>
      <c r="LGV9"/>
      <c r="LGW9"/>
      <c r="LGX9"/>
      <c r="LGY9"/>
      <c r="LGZ9"/>
      <c r="LHA9"/>
      <c r="LHB9"/>
      <c r="LHC9"/>
      <c r="LHD9"/>
      <c r="LHE9"/>
      <c r="LHF9"/>
      <c r="LHG9"/>
      <c r="LHH9"/>
      <c r="LHI9"/>
      <c r="LHJ9"/>
      <c r="LHK9"/>
      <c r="LHL9"/>
      <c r="LHM9"/>
      <c r="LHN9"/>
      <c r="LHO9"/>
      <c r="LHP9"/>
      <c r="LHQ9"/>
      <c r="LHR9"/>
      <c r="LHS9"/>
      <c r="LHT9"/>
      <c r="LHU9"/>
      <c r="LHV9"/>
      <c r="LHW9"/>
      <c r="LHX9"/>
      <c r="LHY9"/>
      <c r="LHZ9"/>
      <c r="LIA9"/>
      <c r="LIB9"/>
      <c r="LIC9"/>
      <c r="LID9"/>
      <c r="LIE9"/>
      <c r="LIF9"/>
      <c r="LIG9"/>
      <c r="LIH9"/>
      <c r="LII9"/>
      <c r="LIJ9"/>
      <c r="LIK9"/>
      <c r="LIL9"/>
      <c r="LIM9"/>
      <c r="LIN9"/>
      <c r="LIO9"/>
      <c r="LIP9"/>
      <c r="LIQ9"/>
      <c r="LIR9"/>
      <c r="LIS9"/>
      <c r="LIT9"/>
      <c r="LIU9"/>
      <c r="LIV9"/>
      <c r="LIW9"/>
      <c r="LIX9"/>
      <c r="LIY9"/>
      <c r="LIZ9"/>
      <c r="LJA9"/>
      <c r="LJB9"/>
      <c r="LJC9"/>
      <c r="LJD9"/>
      <c r="LJE9"/>
      <c r="LJF9"/>
      <c r="LJG9"/>
      <c r="LJH9"/>
      <c r="LJI9"/>
      <c r="LJJ9"/>
      <c r="LJK9"/>
      <c r="LJL9"/>
      <c r="LJM9"/>
      <c r="LJN9"/>
      <c r="LJO9"/>
      <c r="LJP9"/>
      <c r="LJQ9"/>
      <c r="LJR9"/>
      <c r="LJS9"/>
      <c r="LJT9"/>
      <c r="LJU9"/>
      <c r="LJV9"/>
      <c r="LJW9"/>
      <c r="LJX9"/>
      <c r="LJY9"/>
      <c r="LJZ9"/>
      <c r="LKA9"/>
      <c r="LKB9"/>
      <c r="LKC9"/>
      <c r="LKD9"/>
      <c r="LKE9"/>
      <c r="LKF9"/>
      <c r="LKG9"/>
      <c r="LKH9"/>
      <c r="LKI9"/>
      <c r="LKJ9"/>
      <c r="LKK9"/>
      <c r="LKL9"/>
      <c r="LKM9"/>
      <c r="LKN9"/>
      <c r="LKO9"/>
      <c r="LKP9"/>
      <c r="LKQ9"/>
      <c r="LKR9"/>
      <c r="LKS9"/>
      <c r="LKT9"/>
      <c r="LKU9"/>
      <c r="LKV9"/>
      <c r="LKW9"/>
      <c r="LKX9"/>
      <c r="LKY9"/>
      <c r="LKZ9"/>
      <c r="LLA9"/>
      <c r="LLB9"/>
      <c r="LLC9"/>
      <c r="LLD9"/>
      <c r="LLE9"/>
      <c r="LLF9"/>
      <c r="LLG9"/>
      <c r="LLH9"/>
      <c r="LLI9"/>
      <c r="LLJ9"/>
      <c r="LLK9"/>
      <c r="LLL9"/>
      <c r="LLM9"/>
      <c r="LLN9"/>
      <c r="LLO9"/>
      <c r="LLP9"/>
      <c r="LLQ9"/>
      <c r="LLR9"/>
      <c r="LLS9"/>
      <c r="LLT9"/>
      <c r="LLU9"/>
      <c r="LLV9"/>
      <c r="LLW9"/>
      <c r="LLX9"/>
      <c r="LLY9"/>
      <c r="LLZ9"/>
      <c r="LMA9"/>
      <c r="LMB9"/>
      <c r="LMC9"/>
      <c r="LMD9"/>
      <c r="LME9"/>
      <c r="LMF9"/>
      <c r="LMG9"/>
      <c r="LMH9"/>
      <c r="LMI9"/>
      <c r="LMJ9"/>
      <c r="LMK9"/>
      <c r="LML9"/>
      <c r="LMM9"/>
      <c r="LMN9"/>
      <c r="LMO9"/>
      <c r="LMP9"/>
      <c r="LMQ9"/>
      <c r="LMR9"/>
      <c r="LMS9"/>
      <c r="LMT9"/>
      <c r="LMU9"/>
      <c r="LMV9"/>
      <c r="LMW9"/>
      <c r="LMX9"/>
      <c r="LMY9"/>
      <c r="LMZ9"/>
      <c r="LNA9"/>
      <c r="LNB9"/>
      <c r="LNC9"/>
      <c r="LND9"/>
      <c r="LNE9"/>
      <c r="LNF9"/>
      <c r="LNG9"/>
      <c r="LNH9"/>
      <c r="LNI9"/>
      <c r="LNJ9"/>
      <c r="LNK9"/>
      <c r="LNL9"/>
      <c r="LNM9"/>
      <c r="LNN9"/>
      <c r="LNO9"/>
      <c r="LNP9"/>
      <c r="LNQ9"/>
      <c r="LNR9"/>
      <c r="LNS9"/>
      <c r="LNT9"/>
      <c r="LNU9"/>
      <c r="LNV9"/>
      <c r="LNW9"/>
      <c r="LNX9"/>
      <c r="LNY9"/>
      <c r="LNZ9"/>
      <c r="LOA9"/>
      <c r="LOB9"/>
      <c r="LOC9"/>
      <c r="LOD9"/>
      <c r="LOE9"/>
      <c r="LOF9"/>
      <c r="LOG9"/>
      <c r="LOH9"/>
      <c r="LOI9"/>
      <c r="LOJ9"/>
      <c r="LOK9"/>
      <c r="LOL9"/>
      <c r="LOM9"/>
      <c r="LON9"/>
      <c r="LOO9"/>
      <c r="LOP9"/>
      <c r="LOQ9"/>
      <c r="LOR9"/>
      <c r="LOS9"/>
      <c r="LOT9"/>
      <c r="LOU9"/>
      <c r="LOV9"/>
      <c r="LOW9"/>
      <c r="LOX9"/>
      <c r="LOY9"/>
      <c r="LOZ9"/>
      <c r="LPA9"/>
      <c r="LPB9"/>
      <c r="LPC9"/>
      <c r="LPD9"/>
      <c r="LPE9"/>
      <c r="LPF9"/>
      <c r="LPG9"/>
      <c r="LPH9"/>
      <c r="LPI9"/>
      <c r="LPJ9"/>
      <c r="LPK9"/>
      <c r="LPL9"/>
      <c r="LPM9"/>
      <c r="LPN9"/>
      <c r="LPO9"/>
      <c r="LPP9"/>
      <c r="LPQ9"/>
      <c r="LPR9"/>
      <c r="LPS9"/>
      <c r="LPT9"/>
      <c r="LPU9"/>
      <c r="LPV9"/>
      <c r="LPW9"/>
      <c r="LPX9"/>
      <c r="LPY9"/>
      <c r="LPZ9"/>
      <c r="LQA9"/>
      <c r="LQB9"/>
      <c r="LQC9"/>
      <c r="LQD9"/>
      <c r="LQE9"/>
      <c r="LQF9"/>
      <c r="LQG9"/>
      <c r="LQH9"/>
      <c r="LQI9"/>
      <c r="LQJ9"/>
      <c r="LQK9"/>
      <c r="LQL9"/>
      <c r="LQM9"/>
      <c r="LQN9"/>
      <c r="LQO9"/>
      <c r="LQP9"/>
      <c r="LQQ9"/>
      <c r="LQR9"/>
      <c r="LQS9"/>
      <c r="LQT9"/>
      <c r="LQU9"/>
      <c r="LQV9"/>
      <c r="LQW9"/>
      <c r="LQX9"/>
      <c r="LQY9"/>
      <c r="LQZ9"/>
      <c r="LRA9"/>
      <c r="LRB9"/>
      <c r="LRC9"/>
      <c r="LRD9"/>
      <c r="LRE9"/>
      <c r="LRF9"/>
      <c r="LRG9"/>
      <c r="LRH9"/>
      <c r="LRI9"/>
      <c r="LRJ9"/>
      <c r="LRK9"/>
      <c r="LRL9"/>
      <c r="LRM9"/>
      <c r="LRN9"/>
      <c r="LRO9"/>
      <c r="LRP9"/>
      <c r="LRQ9"/>
      <c r="LRR9"/>
      <c r="LRS9"/>
      <c r="LRT9"/>
      <c r="LRU9"/>
      <c r="LRV9"/>
      <c r="LRW9"/>
      <c r="LRX9"/>
      <c r="LRY9"/>
      <c r="LRZ9"/>
      <c r="LSA9"/>
      <c r="LSB9"/>
      <c r="LSC9"/>
      <c r="LSD9"/>
      <c r="LSE9"/>
      <c r="LSF9"/>
      <c r="LSG9"/>
      <c r="LSH9"/>
      <c r="LSI9"/>
      <c r="LSJ9"/>
      <c r="LSK9"/>
      <c r="LSL9"/>
      <c r="LSM9"/>
      <c r="LSN9"/>
      <c r="LSO9"/>
      <c r="LSP9"/>
      <c r="LSQ9"/>
      <c r="LSR9"/>
      <c r="LSS9"/>
      <c r="LST9"/>
      <c r="LSU9"/>
      <c r="LSV9"/>
      <c r="LSW9"/>
      <c r="LSX9"/>
      <c r="LSY9"/>
      <c r="LSZ9"/>
      <c r="LTA9"/>
      <c r="LTB9"/>
      <c r="LTC9"/>
      <c r="LTD9"/>
      <c r="LTE9"/>
      <c r="LTF9"/>
      <c r="LTG9"/>
      <c r="LTH9"/>
      <c r="LTI9"/>
      <c r="LTJ9"/>
      <c r="LTK9"/>
      <c r="LTL9"/>
      <c r="LTM9"/>
      <c r="LTN9"/>
      <c r="LTO9"/>
      <c r="LTP9"/>
      <c r="LTQ9"/>
      <c r="LTR9"/>
      <c r="LTS9"/>
      <c r="LTT9"/>
      <c r="LTU9"/>
      <c r="LTV9"/>
      <c r="LTW9"/>
      <c r="LTX9"/>
      <c r="LTY9"/>
      <c r="LTZ9"/>
      <c r="LUA9"/>
      <c r="LUB9"/>
      <c r="LUC9"/>
      <c r="LUD9"/>
      <c r="LUE9"/>
      <c r="LUF9"/>
      <c r="LUG9"/>
      <c r="LUH9"/>
      <c r="LUI9"/>
      <c r="LUJ9"/>
      <c r="LUK9"/>
      <c r="LUL9"/>
      <c r="LUM9"/>
      <c r="LUN9"/>
      <c r="LUO9"/>
      <c r="LUP9"/>
      <c r="LUQ9"/>
      <c r="LUR9"/>
      <c r="LUS9"/>
      <c r="LUT9"/>
      <c r="LUU9"/>
      <c r="LUV9"/>
      <c r="LUW9"/>
      <c r="LUX9"/>
      <c r="LUY9"/>
      <c r="LUZ9"/>
      <c r="LVA9"/>
      <c r="LVB9"/>
      <c r="LVC9"/>
      <c r="LVD9"/>
      <c r="LVE9"/>
      <c r="LVF9"/>
      <c r="LVG9"/>
      <c r="LVH9"/>
      <c r="LVI9"/>
      <c r="LVJ9"/>
      <c r="LVK9"/>
      <c r="LVL9"/>
      <c r="LVM9"/>
      <c r="LVN9"/>
      <c r="LVO9"/>
      <c r="LVP9"/>
      <c r="LVQ9"/>
      <c r="LVR9"/>
      <c r="LVS9"/>
      <c r="LVT9"/>
      <c r="LVU9"/>
      <c r="LVV9"/>
      <c r="LVW9"/>
      <c r="LVX9"/>
      <c r="LVY9"/>
      <c r="LVZ9"/>
      <c r="LWA9"/>
      <c r="LWB9"/>
      <c r="LWC9"/>
      <c r="LWD9"/>
      <c r="LWE9"/>
      <c r="LWF9"/>
      <c r="LWG9"/>
      <c r="LWH9"/>
      <c r="LWI9"/>
      <c r="LWJ9"/>
      <c r="LWK9"/>
      <c r="LWL9"/>
      <c r="LWM9"/>
      <c r="LWN9"/>
      <c r="LWO9"/>
      <c r="LWP9"/>
      <c r="LWQ9"/>
      <c r="LWR9"/>
      <c r="LWS9"/>
      <c r="LWT9"/>
      <c r="LWU9"/>
      <c r="LWV9"/>
      <c r="LWW9"/>
      <c r="LWX9"/>
      <c r="LWY9"/>
      <c r="LWZ9"/>
      <c r="LXA9"/>
      <c r="LXB9"/>
      <c r="LXC9"/>
      <c r="LXD9"/>
      <c r="LXE9"/>
      <c r="LXF9"/>
      <c r="LXG9"/>
      <c r="LXH9"/>
      <c r="LXI9"/>
      <c r="LXJ9"/>
      <c r="LXK9"/>
      <c r="LXL9"/>
      <c r="LXM9"/>
      <c r="LXN9"/>
      <c r="LXO9"/>
      <c r="LXP9"/>
      <c r="LXQ9"/>
      <c r="LXR9"/>
      <c r="LXS9"/>
      <c r="LXT9"/>
      <c r="LXU9"/>
      <c r="LXV9"/>
      <c r="LXW9"/>
      <c r="LXX9"/>
      <c r="LXY9"/>
      <c r="LXZ9"/>
      <c r="LYA9"/>
      <c r="LYB9"/>
      <c r="LYC9"/>
      <c r="LYD9"/>
      <c r="LYE9"/>
      <c r="LYF9"/>
      <c r="LYG9"/>
      <c r="LYH9"/>
      <c r="LYI9"/>
      <c r="LYJ9"/>
      <c r="LYK9"/>
      <c r="LYL9"/>
      <c r="LYM9"/>
      <c r="LYN9"/>
      <c r="LYO9"/>
      <c r="LYP9"/>
      <c r="LYQ9"/>
      <c r="LYR9"/>
      <c r="LYS9"/>
      <c r="LYT9"/>
      <c r="LYU9"/>
      <c r="LYV9"/>
      <c r="LYW9"/>
      <c r="LYX9"/>
      <c r="LYY9"/>
      <c r="LYZ9"/>
      <c r="LZA9"/>
      <c r="LZB9"/>
      <c r="LZC9"/>
      <c r="LZD9"/>
      <c r="LZE9"/>
      <c r="LZF9"/>
      <c r="LZG9"/>
      <c r="LZH9"/>
      <c r="LZI9"/>
      <c r="LZJ9"/>
      <c r="LZK9"/>
      <c r="LZL9"/>
      <c r="LZM9"/>
      <c r="LZN9"/>
      <c r="LZO9"/>
      <c r="LZP9"/>
      <c r="LZQ9"/>
      <c r="LZR9"/>
      <c r="LZS9"/>
      <c r="LZT9"/>
      <c r="LZU9"/>
      <c r="LZV9"/>
      <c r="LZW9"/>
      <c r="LZX9"/>
      <c r="LZY9"/>
      <c r="LZZ9"/>
      <c r="MAA9"/>
      <c r="MAB9"/>
      <c r="MAC9"/>
      <c r="MAD9"/>
      <c r="MAE9"/>
      <c r="MAF9"/>
      <c r="MAG9"/>
      <c r="MAH9"/>
      <c r="MAI9"/>
      <c r="MAJ9"/>
      <c r="MAK9"/>
      <c r="MAL9"/>
      <c r="MAM9"/>
      <c r="MAN9"/>
      <c r="MAO9"/>
      <c r="MAP9"/>
      <c r="MAQ9"/>
      <c r="MAR9"/>
      <c r="MAS9"/>
      <c r="MAT9"/>
      <c r="MAU9"/>
      <c r="MAV9"/>
      <c r="MAW9"/>
      <c r="MAX9"/>
      <c r="MAY9"/>
      <c r="MAZ9"/>
      <c r="MBA9"/>
      <c r="MBB9"/>
      <c r="MBC9"/>
      <c r="MBD9"/>
      <c r="MBE9"/>
      <c r="MBF9"/>
      <c r="MBG9"/>
      <c r="MBH9"/>
      <c r="MBI9"/>
      <c r="MBJ9"/>
      <c r="MBK9"/>
      <c r="MBL9"/>
      <c r="MBM9"/>
      <c r="MBN9"/>
      <c r="MBO9"/>
      <c r="MBP9"/>
      <c r="MBQ9"/>
      <c r="MBR9"/>
      <c r="MBS9"/>
      <c r="MBT9"/>
      <c r="MBU9"/>
      <c r="MBV9"/>
      <c r="MBW9"/>
      <c r="MBX9"/>
      <c r="MBY9"/>
      <c r="MBZ9"/>
      <c r="MCA9"/>
      <c r="MCB9"/>
      <c r="MCC9"/>
      <c r="MCD9"/>
      <c r="MCE9"/>
      <c r="MCF9"/>
      <c r="MCG9"/>
      <c r="MCH9"/>
      <c r="MCI9"/>
      <c r="MCJ9"/>
      <c r="MCK9"/>
      <c r="MCL9"/>
      <c r="MCM9"/>
      <c r="MCN9"/>
      <c r="MCO9"/>
      <c r="MCP9"/>
      <c r="MCQ9"/>
      <c r="MCR9"/>
      <c r="MCS9"/>
      <c r="MCT9"/>
      <c r="MCU9"/>
      <c r="MCV9"/>
      <c r="MCW9"/>
      <c r="MCX9"/>
      <c r="MCY9"/>
      <c r="MCZ9"/>
      <c r="MDA9"/>
      <c r="MDB9"/>
      <c r="MDC9"/>
      <c r="MDD9"/>
      <c r="MDE9"/>
      <c r="MDF9"/>
      <c r="MDG9"/>
      <c r="MDH9"/>
      <c r="MDI9"/>
      <c r="MDJ9"/>
      <c r="MDK9"/>
      <c r="MDL9"/>
      <c r="MDM9"/>
      <c r="MDN9"/>
      <c r="MDO9"/>
      <c r="MDP9"/>
      <c r="MDQ9"/>
      <c r="MDR9"/>
      <c r="MDS9"/>
      <c r="MDT9"/>
      <c r="MDU9"/>
      <c r="MDV9"/>
      <c r="MDW9"/>
      <c r="MDX9"/>
      <c r="MDY9"/>
      <c r="MDZ9"/>
      <c r="MEA9"/>
      <c r="MEB9"/>
      <c r="MEC9"/>
      <c r="MED9"/>
      <c r="MEE9"/>
      <c r="MEF9"/>
      <c r="MEG9"/>
      <c r="MEH9"/>
      <c r="MEI9"/>
      <c r="MEJ9"/>
      <c r="MEK9"/>
      <c r="MEL9"/>
      <c r="MEM9"/>
      <c r="MEN9"/>
      <c r="MEO9"/>
      <c r="MEP9"/>
      <c r="MEQ9"/>
      <c r="MER9"/>
      <c r="MES9"/>
      <c r="MET9"/>
      <c r="MEU9"/>
      <c r="MEV9"/>
      <c r="MEW9"/>
      <c r="MEX9"/>
      <c r="MEY9"/>
      <c r="MEZ9"/>
      <c r="MFA9"/>
      <c r="MFB9"/>
      <c r="MFC9"/>
      <c r="MFD9"/>
      <c r="MFE9"/>
      <c r="MFF9"/>
      <c r="MFG9"/>
      <c r="MFH9"/>
      <c r="MFI9"/>
      <c r="MFJ9"/>
      <c r="MFK9"/>
      <c r="MFL9"/>
      <c r="MFM9"/>
      <c r="MFN9"/>
      <c r="MFO9"/>
      <c r="MFP9"/>
      <c r="MFQ9"/>
      <c r="MFR9"/>
      <c r="MFS9"/>
      <c r="MFT9"/>
      <c r="MFU9"/>
      <c r="MFV9"/>
      <c r="MFW9"/>
      <c r="MFX9"/>
      <c r="MFY9"/>
      <c r="MFZ9"/>
      <c r="MGA9"/>
      <c r="MGB9"/>
      <c r="MGC9"/>
      <c r="MGD9"/>
      <c r="MGE9"/>
      <c r="MGF9"/>
      <c r="MGG9"/>
      <c r="MGH9"/>
      <c r="MGI9"/>
      <c r="MGJ9"/>
      <c r="MGK9"/>
      <c r="MGL9"/>
      <c r="MGM9"/>
      <c r="MGN9"/>
      <c r="MGO9"/>
      <c r="MGP9"/>
      <c r="MGQ9"/>
      <c r="MGR9"/>
      <c r="MGS9"/>
      <c r="MGT9"/>
      <c r="MGU9"/>
      <c r="MGV9"/>
      <c r="MGW9"/>
      <c r="MGX9"/>
      <c r="MGY9"/>
      <c r="MGZ9"/>
      <c r="MHA9"/>
      <c r="MHB9"/>
      <c r="MHC9"/>
      <c r="MHD9"/>
      <c r="MHE9"/>
      <c r="MHF9"/>
      <c r="MHG9"/>
      <c r="MHH9"/>
      <c r="MHI9"/>
      <c r="MHJ9"/>
      <c r="MHK9"/>
      <c r="MHL9"/>
      <c r="MHM9"/>
      <c r="MHN9"/>
      <c r="MHO9"/>
      <c r="MHP9"/>
      <c r="MHQ9"/>
      <c r="MHR9"/>
      <c r="MHS9"/>
      <c r="MHT9"/>
      <c r="MHU9"/>
      <c r="MHV9"/>
      <c r="MHW9"/>
      <c r="MHX9"/>
      <c r="MHY9"/>
      <c r="MHZ9"/>
      <c r="MIA9"/>
      <c r="MIB9"/>
      <c r="MIC9"/>
      <c r="MID9"/>
      <c r="MIE9"/>
      <c r="MIF9"/>
      <c r="MIG9"/>
      <c r="MIH9"/>
      <c r="MII9"/>
      <c r="MIJ9"/>
      <c r="MIK9"/>
      <c r="MIL9"/>
      <c r="MIM9"/>
      <c r="MIN9"/>
      <c r="MIO9"/>
      <c r="MIP9"/>
      <c r="MIQ9"/>
      <c r="MIR9"/>
      <c r="MIS9"/>
      <c r="MIT9"/>
      <c r="MIU9"/>
      <c r="MIV9"/>
      <c r="MIW9"/>
      <c r="MIX9"/>
      <c r="MIY9"/>
      <c r="MIZ9"/>
      <c r="MJA9"/>
      <c r="MJB9"/>
      <c r="MJC9"/>
      <c r="MJD9"/>
      <c r="MJE9"/>
      <c r="MJF9"/>
      <c r="MJG9"/>
      <c r="MJH9"/>
      <c r="MJI9"/>
      <c r="MJJ9"/>
      <c r="MJK9"/>
      <c r="MJL9"/>
      <c r="MJM9"/>
      <c r="MJN9"/>
      <c r="MJO9"/>
      <c r="MJP9"/>
      <c r="MJQ9"/>
      <c r="MJR9"/>
      <c r="MJS9"/>
      <c r="MJT9"/>
      <c r="MJU9"/>
      <c r="MJV9"/>
      <c r="MJW9"/>
      <c r="MJX9"/>
      <c r="MJY9"/>
      <c r="MJZ9"/>
      <c r="MKA9"/>
      <c r="MKB9"/>
      <c r="MKC9"/>
      <c r="MKD9"/>
      <c r="MKE9"/>
      <c r="MKF9"/>
      <c r="MKG9"/>
      <c r="MKH9"/>
      <c r="MKI9"/>
      <c r="MKJ9"/>
      <c r="MKK9"/>
      <c r="MKL9"/>
      <c r="MKM9"/>
      <c r="MKN9"/>
      <c r="MKO9"/>
      <c r="MKP9"/>
      <c r="MKQ9"/>
      <c r="MKR9"/>
      <c r="MKS9"/>
      <c r="MKT9"/>
      <c r="MKU9"/>
      <c r="MKV9"/>
      <c r="MKW9"/>
      <c r="MKX9"/>
      <c r="MKY9"/>
      <c r="MKZ9"/>
      <c r="MLA9"/>
      <c r="MLB9"/>
      <c r="MLC9"/>
      <c r="MLD9"/>
      <c r="MLE9"/>
      <c r="MLF9"/>
      <c r="MLG9"/>
      <c r="MLH9"/>
      <c r="MLI9"/>
      <c r="MLJ9"/>
      <c r="MLK9"/>
      <c r="MLL9"/>
      <c r="MLM9"/>
      <c r="MLN9"/>
      <c r="MLO9"/>
      <c r="MLP9"/>
      <c r="MLQ9"/>
      <c r="MLR9"/>
      <c r="MLS9"/>
      <c r="MLT9"/>
      <c r="MLU9"/>
      <c r="MLV9"/>
      <c r="MLW9"/>
      <c r="MLX9"/>
      <c r="MLY9"/>
      <c r="MLZ9"/>
      <c r="MMA9"/>
      <c r="MMB9"/>
      <c r="MMC9"/>
      <c r="MMD9"/>
      <c r="MME9"/>
      <c r="MMF9"/>
      <c r="MMG9"/>
      <c r="MMH9"/>
      <c r="MMI9"/>
      <c r="MMJ9"/>
      <c r="MMK9"/>
      <c r="MML9"/>
      <c r="MMM9"/>
      <c r="MMN9"/>
      <c r="MMO9"/>
      <c r="MMP9"/>
      <c r="MMQ9"/>
      <c r="MMR9"/>
      <c r="MMS9"/>
      <c r="MMT9"/>
      <c r="MMU9"/>
      <c r="MMV9"/>
      <c r="MMW9"/>
      <c r="MMX9"/>
      <c r="MMY9"/>
      <c r="MMZ9"/>
      <c r="MNA9"/>
      <c r="MNB9"/>
      <c r="MNC9"/>
      <c r="MND9"/>
      <c r="MNE9"/>
      <c r="MNF9"/>
      <c r="MNG9"/>
      <c r="MNH9"/>
      <c r="MNI9"/>
      <c r="MNJ9"/>
      <c r="MNK9"/>
      <c r="MNL9"/>
      <c r="MNM9"/>
      <c r="MNN9"/>
      <c r="MNO9"/>
      <c r="MNP9"/>
      <c r="MNQ9"/>
      <c r="MNR9"/>
      <c r="MNS9"/>
      <c r="MNT9"/>
      <c r="MNU9"/>
      <c r="MNV9"/>
      <c r="MNW9"/>
      <c r="MNX9"/>
      <c r="MNY9"/>
      <c r="MNZ9"/>
      <c r="MOA9"/>
      <c r="MOB9"/>
      <c r="MOC9"/>
      <c r="MOD9"/>
      <c r="MOE9"/>
      <c r="MOF9"/>
      <c r="MOG9"/>
      <c r="MOH9"/>
      <c r="MOI9"/>
      <c r="MOJ9"/>
      <c r="MOK9"/>
      <c r="MOL9"/>
      <c r="MOM9"/>
      <c r="MON9"/>
      <c r="MOO9"/>
      <c r="MOP9"/>
      <c r="MOQ9"/>
      <c r="MOR9"/>
      <c r="MOS9"/>
      <c r="MOT9"/>
      <c r="MOU9"/>
      <c r="MOV9"/>
      <c r="MOW9"/>
      <c r="MOX9"/>
      <c r="MOY9"/>
      <c r="MOZ9"/>
      <c r="MPA9"/>
      <c r="MPB9"/>
      <c r="MPC9"/>
      <c r="MPD9"/>
      <c r="MPE9"/>
      <c r="MPF9"/>
      <c r="MPG9"/>
      <c r="MPH9"/>
      <c r="MPI9"/>
      <c r="MPJ9"/>
      <c r="MPK9"/>
      <c r="MPL9"/>
      <c r="MPM9"/>
      <c r="MPN9"/>
      <c r="MPO9"/>
      <c r="MPP9"/>
      <c r="MPQ9"/>
      <c r="MPR9"/>
      <c r="MPS9"/>
      <c r="MPT9"/>
      <c r="MPU9"/>
      <c r="MPV9"/>
      <c r="MPW9"/>
      <c r="MPX9"/>
      <c r="MPY9"/>
      <c r="MPZ9"/>
      <c r="MQA9"/>
      <c r="MQB9"/>
      <c r="MQC9"/>
      <c r="MQD9"/>
      <c r="MQE9"/>
      <c r="MQF9"/>
      <c r="MQG9"/>
      <c r="MQH9"/>
      <c r="MQI9"/>
      <c r="MQJ9"/>
      <c r="MQK9"/>
      <c r="MQL9"/>
      <c r="MQM9"/>
      <c r="MQN9"/>
      <c r="MQO9"/>
      <c r="MQP9"/>
      <c r="MQQ9"/>
      <c r="MQR9"/>
      <c r="MQS9"/>
      <c r="MQT9"/>
      <c r="MQU9"/>
      <c r="MQV9"/>
      <c r="MQW9"/>
      <c r="MQX9"/>
      <c r="MQY9"/>
      <c r="MQZ9"/>
      <c r="MRA9"/>
      <c r="MRB9"/>
      <c r="MRC9"/>
      <c r="MRD9"/>
      <c r="MRE9"/>
      <c r="MRF9"/>
      <c r="MRG9"/>
      <c r="MRH9"/>
      <c r="MRI9"/>
      <c r="MRJ9"/>
      <c r="MRK9"/>
      <c r="MRL9"/>
      <c r="MRM9"/>
      <c r="MRN9"/>
      <c r="MRO9"/>
      <c r="MRP9"/>
      <c r="MRQ9"/>
      <c r="MRR9"/>
      <c r="MRS9"/>
      <c r="MRT9"/>
      <c r="MRU9"/>
      <c r="MRV9"/>
      <c r="MRW9"/>
      <c r="MRX9"/>
      <c r="MRY9"/>
      <c r="MRZ9"/>
      <c r="MSA9"/>
      <c r="MSB9"/>
      <c r="MSC9"/>
      <c r="MSD9"/>
      <c r="MSE9"/>
      <c r="MSF9"/>
      <c r="MSG9"/>
      <c r="MSH9"/>
      <c r="MSI9"/>
      <c r="MSJ9"/>
      <c r="MSK9"/>
      <c r="MSL9"/>
      <c r="MSM9"/>
      <c r="MSN9"/>
      <c r="MSO9"/>
      <c r="MSP9"/>
      <c r="MSQ9"/>
      <c r="MSR9"/>
      <c r="MSS9"/>
      <c r="MST9"/>
      <c r="MSU9"/>
      <c r="MSV9"/>
      <c r="MSW9"/>
      <c r="MSX9"/>
      <c r="MSY9"/>
      <c r="MSZ9"/>
      <c r="MTA9"/>
      <c r="MTB9"/>
      <c r="MTC9"/>
      <c r="MTD9"/>
      <c r="MTE9"/>
      <c r="MTF9"/>
      <c r="MTG9"/>
      <c r="MTH9"/>
      <c r="MTI9"/>
      <c r="MTJ9"/>
      <c r="MTK9"/>
      <c r="MTL9"/>
      <c r="MTM9"/>
      <c r="MTN9"/>
      <c r="MTO9"/>
      <c r="MTP9"/>
      <c r="MTQ9"/>
      <c r="MTR9"/>
      <c r="MTS9"/>
      <c r="MTT9"/>
      <c r="MTU9"/>
      <c r="MTV9"/>
      <c r="MTW9"/>
      <c r="MTX9"/>
      <c r="MTY9"/>
      <c r="MTZ9"/>
      <c r="MUA9"/>
      <c r="MUB9"/>
      <c r="MUC9"/>
      <c r="MUD9"/>
      <c r="MUE9"/>
      <c r="MUF9"/>
      <c r="MUG9"/>
      <c r="MUH9"/>
      <c r="MUI9"/>
      <c r="MUJ9"/>
      <c r="MUK9"/>
      <c r="MUL9"/>
      <c r="MUM9"/>
      <c r="MUN9"/>
      <c r="MUO9"/>
      <c r="MUP9"/>
      <c r="MUQ9"/>
      <c r="MUR9"/>
      <c r="MUS9"/>
      <c r="MUT9"/>
      <c r="MUU9"/>
      <c r="MUV9"/>
      <c r="MUW9"/>
      <c r="MUX9"/>
      <c r="MUY9"/>
      <c r="MUZ9"/>
      <c r="MVA9"/>
      <c r="MVB9"/>
      <c r="MVC9"/>
      <c r="MVD9"/>
      <c r="MVE9"/>
      <c r="MVF9"/>
      <c r="MVG9"/>
      <c r="MVH9"/>
      <c r="MVI9"/>
      <c r="MVJ9"/>
      <c r="MVK9"/>
      <c r="MVL9"/>
      <c r="MVM9"/>
      <c r="MVN9"/>
      <c r="MVO9"/>
      <c r="MVP9"/>
      <c r="MVQ9"/>
      <c r="MVR9"/>
      <c r="MVS9"/>
      <c r="MVT9"/>
      <c r="MVU9"/>
      <c r="MVV9"/>
      <c r="MVW9"/>
      <c r="MVX9"/>
      <c r="MVY9"/>
      <c r="MVZ9"/>
      <c r="MWA9"/>
      <c r="MWB9"/>
      <c r="MWC9"/>
      <c r="MWD9"/>
      <c r="MWE9"/>
      <c r="MWF9"/>
      <c r="MWG9"/>
      <c r="MWH9"/>
      <c r="MWI9"/>
      <c r="MWJ9"/>
      <c r="MWK9"/>
      <c r="MWL9"/>
      <c r="MWM9"/>
      <c r="MWN9"/>
      <c r="MWO9"/>
      <c r="MWP9"/>
      <c r="MWQ9"/>
      <c r="MWR9"/>
      <c r="MWS9"/>
      <c r="MWT9"/>
      <c r="MWU9"/>
      <c r="MWV9"/>
      <c r="MWW9"/>
      <c r="MWX9"/>
      <c r="MWY9"/>
      <c r="MWZ9"/>
      <c r="MXA9"/>
      <c r="MXB9"/>
      <c r="MXC9"/>
      <c r="MXD9"/>
      <c r="MXE9"/>
      <c r="MXF9"/>
      <c r="MXG9"/>
      <c r="MXH9"/>
      <c r="MXI9"/>
      <c r="MXJ9"/>
      <c r="MXK9"/>
      <c r="MXL9"/>
      <c r="MXM9"/>
      <c r="MXN9"/>
      <c r="MXO9"/>
      <c r="MXP9"/>
      <c r="MXQ9"/>
      <c r="MXR9"/>
      <c r="MXS9"/>
      <c r="MXT9"/>
      <c r="MXU9"/>
      <c r="MXV9"/>
      <c r="MXW9"/>
      <c r="MXX9"/>
      <c r="MXY9"/>
      <c r="MXZ9"/>
      <c r="MYA9"/>
      <c r="MYB9"/>
      <c r="MYC9"/>
      <c r="MYD9"/>
      <c r="MYE9"/>
      <c r="MYF9"/>
      <c r="MYG9"/>
      <c r="MYH9"/>
      <c r="MYI9"/>
      <c r="MYJ9"/>
      <c r="MYK9"/>
      <c r="MYL9"/>
      <c r="MYM9"/>
      <c r="MYN9"/>
      <c r="MYO9"/>
      <c r="MYP9"/>
      <c r="MYQ9"/>
      <c r="MYR9"/>
      <c r="MYS9"/>
      <c r="MYT9"/>
      <c r="MYU9"/>
      <c r="MYV9"/>
      <c r="MYW9"/>
      <c r="MYX9"/>
      <c r="MYY9"/>
      <c r="MYZ9"/>
      <c r="MZA9"/>
      <c r="MZB9"/>
      <c r="MZC9"/>
      <c r="MZD9"/>
      <c r="MZE9"/>
      <c r="MZF9"/>
      <c r="MZG9"/>
      <c r="MZH9"/>
      <c r="MZI9"/>
      <c r="MZJ9"/>
      <c r="MZK9"/>
      <c r="MZL9"/>
      <c r="MZM9"/>
      <c r="MZN9"/>
      <c r="MZO9"/>
      <c r="MZP9"/>
      <c r="MZQ9"/>
      <c r="MZR9"/>
      <c r="MZS9"/>
      <c r="MZT9"/>
      <c r="MZU9"/>
      <c r="MZV9"/>
      <c r="MZW9"/>
      <c r="MZX9"/>
      <c r="MZY9"/>
      <c r="MZZ9"/>
      <c r="NAA9"/>
      <c r="NAB9"/>
      <c r="NAC9"/>
      <c r="NAD9"/>
      <c r="NAE9"/>
      <c r="NAF9"/>
      <c r="NAG9"/>
      <c r="NAH9"/>
      <c r="NAI9"/>
      <c r="NAJ9"/>
      <c r="NAK9"/>
      <c r="NAL9"/>
      <c r="NAM9"/>
      <c r="NAN9"/>
      <c r="NAO9"/>
      <c r="NAP9"/>
      <c r="NAQ9"/>
      <c r="NAR9"/>
      <c r="NAS9"/>
      <c r="NAT9"/>
      <c r="NAU9"/>
      <c r="NAV9"/>
      <c r="NAW9"/>
      <c r="NAX9"/>
      <c r="NAY9"/>
      <c r="NAZ9"/>
      <c r="NBA9"/>
      <c r="NBB9"/>
      <c r="NBC9"/>
      <c r="NBD9"/>
      <c r="NBE9"/>
      <c r="NBF9"/>
      <c r="NBG9"/>
      <c r="NBH9"/>
      <c r="NBI9"/>
      <c r="NBJ9"/>
      <c r="NBK9"/>
      <c r="NBL9"/>
      <c r="NBM9"/>
      <c r="NBN9"/>
      <c r="NBO9"/>
      <c r="NBP9"/>
      <c r="NBQ9"/>
      <c r="NBR9"/>
      <c r="NBS9"/>
      <c r="NBT9"/>
      <c r="NBU9"/>
      <c r="NBV9"/>
      <c r="NBW9"/>
      <c r="NBX9"/>
      <c r="NBY9"/>
      <c r="NBZ9"/>
      <c r="NCA9"/>
      <c r="NCB9"/>
      <c r="NCC9"/>
      <c r="NCD9"/>
      <c r="NCE9"/>
      <c r="NCF9"/>
      <c r="NCG9"/>
      <c r="NCH9"/>
      <c r="NCI9"/>
      <c r="NCJ9"/>
      <c r="NCK9"/>
      <c r="NCL9"/>
      <c r="NCM9"/>
      <c r="NCN9"/>
      <c r="NCO9"/>
      <c r="NCP9"/>
      <c r="NCQ9"/>
      <c r="NCR9"/>
      <c r="NCS9"/>
      <c r="NCT9"/>
      <c r="NCU9"/>
      <c r="NCV9"/>
      <c r="NCW9"/>
      <c r="NCX9"/>
      <c r="NCY9"/>
      <c r="NCZ9"/>
      <c r="NDA9"/>
      <c r="NDB9"/>
      <c r="NDC9"/>
      <c r="NDD9"/>
      <c r="NDE9"/>
      <c r="NDF9"/>
      <c r="NDG9"/>
      <c r="NDH9"/>
      <c r="NDI9"/>
      <c r="NDJ9"/>
      <c r="NDK9"/>
      <c r="NDL9"/>
      <c r="NDM9"/>
      <c r="NDN9"/>
      <c r="NDO9"/>
      <c r="NDP9"/>
      <c r="NDQ9"/>
      <c r="NDR9"/>
      <c r="NDS9"/>
      <c r="NDT9"/>
      <c r="NDU9"/>
      <c r="NDV9"/>
      <c r="NDW9"/>
      <c r="NDX9"/>
      <c r="NDY9"/>
      <c r="NDZ9"/>
      <c r="NEA9"/>
      <c r="NEB9"/>
      <c r="NEC9"/>
      <c r="NED9"/>
      <c r="NEE9"/>
      <c r="NEF9"/>
      <c r="NEG9"/>
      <c r="NEH9"/>
      <c r="NEI9"/>
      <c r="NEJ9"/>
      <c r="NEK9"/>
      <c r="NEL9"/>
      <c r="NEM9"/>
      <c r="NEN9"/>
      <c r="NEO9"/>
      <c r="NEP9"/>
      <c r="NEQ9"/>
      <c r="NER9"/>
      <c r="NES9"/>
      <c r="NET9"/>
      <c r="NEU9"/>
      <c r="NEV9"/>
      <c r="NEW9"/>
      <c r="NEX9"/>
      <c r="NEY9"/>
      <c r="NEZ9"/>
      <c r="NFA9"/>
      <c r="NFB9"/>
      <c r="NFC9"/>
      <c r="NFD9"/>
      <c r="NFE9"/>
      <c r="NFF9"/>
      <c r="NFG9"/>
      <c r="NFH9"/>
      <c r="NFI9"/>
      <c r="NFJ9"/>
      <c r="NFK9"/>
      <c r="NFL9"/>
      <c r="NFM9"/>
      <c r="NFN9"/>
      <c r="NFO9"/>
      <c r="NFP9"/>
      <c r="NFQ9"/>
      <c r="NFR9"/>
      <c r="NFS9"/>
      <c r="NFT9"/>
      <c r="NFU9"/>
      <c r="NFV9"/>
      <c r="NFW9"/>
      <c r="NFX9"/>
      <c r="NFY9"/>
      <c r="NFZ9"/>
      <c r="NGA9"/>
      <c r="NGB9"/>
      <c r="NGC9"/>
      <c r="NGD9"/>
      <c r="NGE9"/>
      <c r="NGF9"/>
      <c r="NGG9"/>
      <c r="NGH9"/>
      <c r="NGI9"/>
      <c r="NGJ9"/>
      <c r="NGK9"/>
      <c r="NGL9"/>
      <c r="NGM9"/>
      <c r="NGN9"/>
      <c r="NGO9"/>
      <c r="NGP9"/>
      <c r="NGQ9"/>
      <c r="NGR9"/>
      <c r="NGS9"/>
      <c r="NGT9"/>
      <c r="NGU9"/>
      <c r="NGV9"/>
      <c r="NGW9"/>
      <c r="NGX9"/>
      <c r="NGY9"/>
      <c r="NGZ9"/>
      <c r="NHA9"/>
      <c r="NHB9"/>
      <c r="NHC9"/>
      <c r="NHD9"/>
      <c r="NHE9"/>
      <c r="NHF9"/>
      <c r="NHG9"/>
      <c r="NHH9"/>
      <c r="NHI9"/>
      <c r="NHJ9"/>
      <c r="NHK9"/>
      <c r="NHL9"/>
      <c r="NHM9"/>
      <c r="NHN9"/>
      <c r="NHO9"/>
      <c r="NHP9"/>
      <c r="NHQ9"/>
      <c r="NHR9"/>
      <c r="NHS9"/>
      <c r="NHT9"/>
      <c r="NHU9"/>
      <c r="NHV9"/>
      <c r="NHW9"/>
      <c r="NHX9"/>
      <c r="NHY9"/>
      <c r="NHZ9"/>
      <c r="NIA9"/>
      <c r="NIB9"/>
      <c r="NIC9"/>
      <c r="NID9"/>
      <c r="NIE9"/>
      <c r="NIF9"/>
      <c r="NIG9"/>
      <c r="NIH9"/>
      <c r="NII9"/>
      <c r="NIJ9"/>
      <c r="NIK9"/>
      <c r="NIL9"/>
      <c r="NIM9"/>
      <c r="NIN9"/>
      <c r="NIO9"/>
      <c r="NIP9"/>
      <c r="NIQ9"/>
      <c r="NIR9"/>
      <c r="NIS9"/>
      <c r="NIT9"/>
      <c r="NIU9"/>
      <c r="NIV9"/>
      <c r="NIW9"/>
      <c r="NIX9"/>
      <c r="NIY9"/>
      <c r="NIZ9"/>
      <c r="NJA9"/>
      <c r="NJB9"/>
      <c r="NJC9"/>
      <c r="NJD9"/>
      <c r="NJE9"/>
      <c r="NJF9"/>
      <c r="NJG9"/>
      <c r="NJH9"/>
      <c r="NJI9"/>
      <c r="NJJ9"/>
      <c r="NJK9"/>
      <c r="NJL9"/>
      <c r="NJM9"/>
      <c r="NJN9"/>
      <c r="NJO9"/>
      <c r="NJP9"/>
      <c r="NJQ9"/>
      <c r="NJR9"/>
      <c r="NJS9"/>
      <c r="NJT9"/>
      <c r="NJU9"/>
      <c r="NJV9"/>
      <c r="NJW9"/>
      <c r="NJX9"/>
      <c r="NJY9"/>
      <c r="NJZ9"/>
      <c r="NKA9"/>
      <c r="NKB9"/>
      <c r="NKC9"/>
      <c r="NKD9"/>
      <c r="NKE9"/>
      <c r="NKF9"/>
      <c r="NKG9"/>
      <c r="NKH9"/>
      <c r="NKI9"/>
      <c r="NKJ9"/>
      <c r="NKK9"/>
      <c r="NKL9"/>
      <c r="NKM9"/>
      <c r="NKN9"/>
      <c r="NKO9"/>
      <c r="NKP9"/>
      <c r="NKQ9"/>
      <c r="NKR9"/>
      <c r="NKS9"/>
      <c r="NKT9"/>
      <c r="NKU9"/>
      <c r="NKV9"/>
      <c r="NKW9"/>
      <c r="NKX9"/>
      <c r="NKY9"/>
      <c r="NKZ9"/>
      <c r="NLA9"/>
      <c r="NLB9"/>
      <c r="NLC9"/>
      <c r="NLD9"/>
      <c r="NLE9"/>
      <c r="NLF9"/>
      <c r="NLG9"/>
      <c r="NLH9"/>
      <c r="NLI9"/>
      <c r="NLJ9"/>
      <c r="NLK9"/>
      <c r="NLL9"/>
      <c r="NLM9"/>
      <c r="NLN9"/>
      <c r="NLO9"/>
      <c r="NLP9"/>
      <c r="NLQ9"/>
      <c r="NLR9"/>
      <c r="NLS9"/>
      <c r="NLT9"/>
      <c r="NLU9"/>
      <c r="NLV9"/>
      <c r="NLW9"/>
      <c r="NLX9"/>
      <c r="NLY9"/>
      <c r="NLZ9"/>
      <c r="NMA9"/>
      <c r="NMB9"/>
      <c r="NMC9"/>
      <c r="NMD9"/>
      <c r="NME9"/>
      <c r="NMF9"/>
      <c r="NMG9"/>
      <c r="NMH9"/>
      <c r="NMI9"/>
      <c r="NMJ9"/>
      <c r="NMK9"/>
      <c r="NML9"/>
      <c r="NMM9"/>
      <c r="NMN9"/>
      <c r="NMO9"/>
      <c r="NMP9"/>
      <c r="NMQ9"/>
      <c r="NMR9"/>
      <c r="NMS9"/>
      <c r="NMT9"/>
      <c r="NMU9"/>
      <c r="NMV9"/>
      <c r="NMW9"/>
      <c r="NMX9"/>
      <c r="NMY9"/>
      <c r="NMZ9"/>
      <c r="NNA9"/>
      <c r="NNB9"/>
      <c r="NNC9"/>
      <c r="NND9"/>
      <c r="NNE9"/>
      <c r="NNF9"/>
      <c r="NNG9"/>
      <c r="NNH9"/>
      <c r="NNI9"/>
      <c r="NNJ9"/>
      <c r="NNK9"/>
      <c r="NNL9"/>
      <c r="NNM9"/>
      <c r="NNN9"/>
      <c r="NNO9"/>
      <c r="NNP9"/>
      <c r="NNQ9"/>
      <c r="NNR9"/>
      <c r="NNS9"/>
      <c r="NNT9"/>
      <c r="NNU9"/>
      <c r="NNV9"/>
      <c r="NNW9"/>
      <c r="NNX9"/>
      <c r="NNY9"/>
      <c r="NNZ9"/>
      <c r="NOA9"/>
      <c r="NOB9"/>
      <c r="NOC9"/>
      <c r="NOD9"/>
      <c r="NOE9"/>
      <c r="NOF9"/>
      <c r="NOG9"/>
      <c r="NOH9"/>
      <c r="NOI9"/>
      <c r="NOJ9"/>
      <c r="NOK9"/>
      <c r="NOL9"/>
      <c r="NOM9"/>
      <c r="NON9"/>
      <c r="NOO9"/>
      <c r="NOP9"/>
      <c r="NOQ9"/>
      <c r="NOR9"/>
      <c r="NOS9"/>
      <c r="NOT9"/>
      <c r="NOU9"/>
      <c r="NOV9"/>
      <c r="NOW9"/>
      <c r="NOX9"/>
      <c r="NOY9"/>
      <c r="NOZ9"/>
      <c r="NPA9"/>
      <c r="NPB9"/>
      <c r="NPC9"/>
      <c r="NPD9"/>
      <c r="NPE9"/>
      <c r="NPF9"/>
      <c r="NPG9"/>
      <c r="NPH9"/>
      <c r="NPI9"/>
      <c r="NPJ9"/>
      <c r="NPK9"/>
      <c r="NPL9"/>
      <c r="NPM9"/>
      <c r="NPN9"/>
      <c r="NPO9"/>
      <c r="NPP9"/>
      <c r="NPQ9"/>
      <c r="NPR9"/>
      <c r="NPS9"/>
      <c r="NPT9"/>
      <c r="NPU9"/>
      <c r="NPV9"/>
      <c r="NPW9"/>
      <c r="NPX9"/>
      <c r="NPY9"/>
      <c r="NPZ9"/>
      <c r="NQA9"/>
      <c r="NQB9"/>
      <c r="NQC9"/>
      <c r="NQD9"/>
      <c r="NQE9"/>
      <c r="NQF9"/>
      <c r="NQG9"/>
      <c r="NQH9"/>
      <c r="NQI9"/>
      <c r="NQJ9"/>
      <c r="NQK9"/>
      <c r="NQL9"/>
      <c r="NQM9"/>
      <c r="NQN9"/>
      <c r="NQO9"/>
      <c r="NQP9"/>
      <c r="NQQ9"/>
      <c r="NQR9"/>
      <c r="NQS9"/>
      <c r="NQT9"/>
      <c r="NQU9"/>
      <c r="NQV9"/>
      <c r="NQW9"/>
      <c r="NQX9"/>
      <c r="NQY9"/>
      <c r="NQZ9"/>
      <c r="NRA9"/>
      <c r="NRB9"/>
      <c r="NRC9"/>
      <c r="NRD9"/>
      <c r="NRE9"/>
      <c r="NRF9"/>
      <c r="NRG9"/>
      <c r="NRH9"/>
      <c r="NRI9"/>
      <c r="NRJ9"/>
      <c r="NRK9"/>
      <c r="NRL9"/>
      <c r="NRM9"/>
      <c r="NRN9"/>
      <c r="NRO9"/>
      <c r="NRP9"/>
      <c r="NRQ9"/>
      <c r="NRR9"/>
      <c r="NRS9"/>
      <c r="NRT9"/>
      <c r="NRU9"/>
      <c r="NRV9"/>
      <c r="NRW9"/>
      <c r="NRX9"/>
      <c r="NRY9"/>
      <c r="NRZ9"/>
      <c r="NSA9"/>
      <c r="NSB9"/>
      <c r="NSC9"/>
      <c r="NSD9"/>
      <c r="NSE9"/>
      <c r="NSF9"/>
      <c r="NSG9"/>
      <c r="NSH9"/>
      <c r="NSI9"/>
      <c r="NSJ9"/>
      <c r="NSK9"/>
      <c r="NSL9"/>
      <c r="NSM9"/>
      <c r="NSN9"/>
      <c r="NSO9"/>
      <c r="NSP9"/>
      <c r="NSQ9"/>
      <c r="NSR9"/>
      <c r="NSS9"/>
      <c r="NST9"/>
      <c r="NSU9"/>
      <c r="NSV9"/>
      <c r="NSW9"/>
      <c r="NSX9"/>
      <c r="NSY9"/>
      <c r="NSZ9"/>
      <c r="NTA9"/>
      <c r="NTB9"/>
      <c r="NTC9"/>
      <c r="NTD9"/>
      <c r="NTE9"/>
      <c r="NTF9"/>
      <c r="NTG9"/>
      <c r="NTH9"/>
      <c r="NTI9"/>
      <c r="NTJ9"/>
      <c r="NTK9"/>
      <c r="NTL9"/>
      <c r="NTM9"/>
      <c r="NTN9"/>
      <c r="NTO9"/>
      <c r="NTP9"/>
      <c r="NTQ9"/>
      <c r="NTR9"/>
      <c r="NTS9"/>
      <c r="NTT9"/>
      <c r="NTU9"/>
      <c r="NTV9"/>
      <c r="NTW9"/>
      <c r="NTX9"/>
      <c r="NTY9"/>
      <c r="NTZ9"/>
      <c r="NUA9"/>
      <c r="NUB9"/>
      <c r="NUC9"/>
      <c r="NUD9"/>
      <c r="NUE9"/>
      <c r="NUF9"/>
      <c r="NUG9"/>
      <c r="NUH9"/>
      <c r="NUI9"/>
      <c r="NUJ9"/>
      <c r="NUK9"/>
      <c r="NUL9"/>
      <c r="NUM9"/>
      <c r="NUN9"/>
      <c r="NUO9"/>
      <c r="NUP9"/>
      <c r="NUQ9"/>
      <c r="NUR9"/>
      <c r="NUS9"/>
      <c r="NUT9"/>
      <c r="NUU9"/>
      <c r="NUV9"/>
      <c r="NUW9"/>
      <c r="NUX9"/>
      <c r="NUY9"/>
      <c r="NUZ9"/>
      <c r="NVA9"/>
      <c r="NVB9"/>
      <c r="NVC9"/>
      <c r="NVD9"/>
      <c r="NVE9"/>
      <c r="NVF9"/>
      <c r="NVG9"/>
      <c r="NVH9"/>
      <c r="NVI9"/>
      <c r="NVJ9"/>
      <c r="NVK9"/>
      <c r="NVL9"/>
      <c r="NVM9"/>
      <c r="NVN9"/>
      <c r="NVO9"/>
      <c r="NVP9"/>
      <c r="NVQ9"/>
      <c r="NVR9"/>
      <c r="NVS9"/>
      <c r="NVT9"/>
      <c r="NVU9"/>
      <c r="NVV9"/>
      <c r="NVW9"/>
      <c r="NVX9"/>
      <c r="NVY9"/>
      <c r="NVZ9"/>
      <c r="NWA9"/>
      <c r="NWB9"/>
      <c r="NWC9"/>
      <c r="NWD9"/>
      <c r="NWE9"/>
      <c r="NWF9"/>
      <c r="NWG9"/>
      <c r="NWH9"/>
      <c r="NWI9"/>
      <c r="NWJ9"/>
      <c r="NWK9"/>
      <c r="NWL9"/>
      <c r="NWM9"/>
      <c r="NWN9"/>
      <c r="NWO9"/>
      <c r="NWP9"/>
      <c r="NWQ9"/>
      <c r="NWR9"/>
      <c r="NWS9"/>
      <c r="NWT9"/>
      <c r="NWU9"/>
      <c r="NWV9"/>
      <c r="NWW9"/>
      <c r="NWX9"/>
      <c r="NWY9"/>
      <c r="NWZ9"/>
      <c r="NXA9"/>
      <c r="NXB9"/>
      <c r="NXC9"/>
      <c r="NXD9"/>
      <c r="NXE9"/>
      <c r="NXF9"/>
      <c r="NXG9"/>
      <c r="NXH9"/>
      <c r="NXI9"/>
      <c r="NXJ9"/>
      <c r="NXK9"/>
      <c r="NXL9"/>
      <c r="NXM9"/>
      <c r="NXN9"/>
      <c r="NXO9"/>
      <c r="NXP9"/>
      <c r="NXQ9"/>
      <c r="NXR9"/>
      <c r="NXS9"/>
      <c r="NXT9"/>
      <c r="NXU9"/>
      <c r="NXV9"/>
      <c r="NXW9"/>
      <c r="NXX9"/>
      <c r="NXY9"/>
      <c r="NXZ9"/>
      <c r="NYA9"/>
      <c r="NYB9"/>
      <c r="NYC9"/>
      <c r="NYD9"/>
      <c r="NYE9"/>
      <c r="NYF9"/>
      <c r="NYG9"/>
      <c r="NYH9"/>
      <c r="NYI9"/>
      <c r="NYJ9"/>
      <c r="NYK9"/>
      <c r="NYL9"/>
      <c r="NYM9"/>
      <c r="NYN9"/>
      <c r="NYO9"/>
      <c r="NYP9"/>
      <c r="NYQ9"/>
      <c r="NYR9"/>
      <c r="NYS9"/>
      <c r="NYT9"/>
      <c r="NYU9"/>
      <c r="NYV9"/>
      <c r="NYW9"/>
      <c r="NYX9"/>
      <c r="NYY9"/>
      <c r="NYZ9"/>
      <c r="NZA9"/>
      <c r="NZB9"/>
      <c r="NZC9"/>
      <c r="NZD9"/>
      <c r="NZE9"/>
      <c r="NZF9"/>
      <c r="NZG9"/>
      <c r="NZH9"/>
      <c r="NZI9"/>
      <c r="NZJ9"/>
      <c r="NZK9"/>
      <c r="NZL9"/>
      <c r="NZM9"/>
      <c r="NZN9"/>
      <c r="NZO9"/>
      <c r="NZP9"/>
      <c r="NZQ9"/>
      <c r="NZR9"/>
      <c r="NZS9"/>
      <c r="NZT9"/>
      <c r="NZU9"/>
      <c r="NZV9"/>
      <c r="NZW9"/>
      <c r="NZX9"/>
      <c r="NZY9"/>
      <c r="NZZ9"/>
      <c r="OAA9"/>
      <c r="OAB9"/>
      <c r="OAC9"/>
      <c r="OAD9"/>
      <c r="OAE9"/>
      <c r="OAF9"/>
      <c r="OAG9"/>
      <c r="OAH9"/>
      <c r="OAI9"/>
      <c r="OAJ9"/>
      <c r="OAK9"/>
      <c r="OAL9"/>
      <c r="OAM9"/>
      <c r="OAN9"/>
      <c r="OAO9"/>
      <c r="OAP9"/>
      <c r="OAQ9"/>
      <c r="OAR9"/>
      <c r="OAS9"/>
      <c r="OAT9"/>
      <c r="OAU9"/>
      <c r="OAV9"/>
      <c r="OAW9"/>
      <c r="OAX9"/>
      <c r="OAY9"/>
      <c r="OAZ9"/>
      <c r="OBA9"/>
      <c r="OBB9"/>
      <c r="OBC9"/>
      <c r="OBD9"/>
      <c r="OBE9"/>
      <c r="OBF9"/>
      <c r="OBG9"/>
      <c r="OBH9"/>
      <c r="OBI9"/>
      <c r="OBJ9"/>
      <c r="OBK9"/>
      <c r="OBL9"/>
      <c r="OBM9"/>
      <c r="OBN9"/>
      <c r="OBO9"/>
      <c r="OBP9"/>
      <c r="OBQ9"/>
      <c r="OBR9"/>
      <c r="OBS9"/>
      <c r="OBT9"/>
      <c r="OBU9"/>
      <c r="OBV9"/>
      <c r="OBW9"/>
      <c r="OBX9"/>
      <c r="OBY9"/>
      <c r="OBZ9"/>
      <c r="OCA9"/>
      <c r="OCB9"/>
      <c r="OCC9"/>
      <c r="OCD9"/>
      <c r="OCE9"/>
      <c r="OCF9"/>
      <c r="OCG9"/>
      <c r="OCH9"/>
      <c r="OCI9"/>
      <c r="OCJ9"/>
      <c r="OCK9"/>
      <c r="OCL9"/>
      <c r="OCM9"/>
      <c r="OCN9"/>
      <c r="OCO9"/>
      <c r="OCP9"/>
      <c r="OCQ9"/>
      <c r="OCR9"/>
      <c r="OCS9"/>
      <c r="OCT9"/>
      <c r="OCU9"/>
      <c r="OCV9"/>
      <c r="OCW9"/>
      <c r="OCX9"/>
      <c r="OCY9"/>
      <c r="OCZ9"/>
      <c r="ODA9"/>
      <c r="ODB9"/>
      <c r="ODC9"/>
      <c r="ODD9"/>
      <c r="ODE9"/>
      <c r="ODF9"/>
      <c r="ODG9"/>
      <c r="ODH9"/>
      <c r="ODI9"/>
      <c r="ODJ9"/>
      <c r="ODK9"/>
      <c r="ODL9"/>
      <c r="ODM9"/>
      <c r="ODN9"/>
      <c r="ODO9"/>
      <c r="ODP9"/>
      <c r="ODQ9"/>
      <c r="ODR9"/>
      <c r="ODS9"/>
      <c r="ODT9"/>
      <c r="ODU9"/>
      <c r="ODV9"/>
      <c r="ODW9"/>
      <c r="ODX9"/>
      <c r="ODY9"/>
      <c r="ODZ9"/>
      <c r="OEA9"/>
      <c r="OEB9"/>
      <c r="OEC9"/>
      <c r="OED9"/>
      <c r="OEE9"/>
      <c r="OEF9"/>
      <c r="OEG9"/>
      <c r="OEH9"/>
      <c r="OEI9"/>
      <c r="OEJ9"/>
      <c r="OEK9"/>
      <c r="OEL9"/>
      <c r="OEM9"/>
      <c r="OEN9"/>
      <c r="OEO9"/>
      <c r="OEP9"/>
      <c r="OEQ9"/>
      <c r="OER9"/>
      <c r="OES9"/>
      <c r="OET9"/>
      <c r="OEU9"/>
      <c r="OEV9"/>
      <c r="OEW9"/>
      <c r="OEX9"/>
      <c r="OEY9"/>
      <c r="OEZ9"/>
      <c r="OFA9"/>
      <c r="OFB9"/>
      <c r="OFC9"/>
      <c r="OFD9"/>
      <c r="OFE9"/>
      <c r="OFF9"/>
      <c r="OFG9"/>
      <c r="OFH9"/>
      <c r="OFI9"/>
      <c r="OFJ9"/>
      <c r="OFK9"/>
      <c r="OFL9"/>
      <c r="OFM9"/>
      <c r="OFN9"/>
      <c r="OFO9"/>
      <c r="OFP9"/>
      <c r="OFQ9"/>
      <c r="OFR9"/>
      <c r="OFS9"/>
      <c r="OFT9"/>
      <c r="OFU9"/>
      <c r="OFV9"/>
      <c r="OFW9"/>
      <c r="OFX9"/>
      <c r="OFY9"/>
      <c r="OFZ9"/>
      <c r="OGA9"/>
      <c r="OGB9"/>
      <c r="OGC9"/>
      <c r="OGD9"/>
      <c r="OGE9"/>
      <c r="OGF9"/>
      <c r="OGG9"/>
      <c r="OGH9"/>
      <c r="OGI9"/>
      <c r="OGJ9"/>
      <c r="OGK9"/>
      <c r="OGL9"/>
      <c r="OGM9"/>
      <c r="OGN9"/>
      <c r="OGO9"/>
      <c r="OGP9"/>
      <c r="OGQ9"/>
      <c r="OGR9"/>
      <c r="OGS9"/>
      <c r="OGT9"/>
      <c r="OGU9"/>
      <c r="OGV9"/>
      <c r="OGW9"/>
      <c r="OGX9"/>
      <c r="OGY9"/>
      <c r="OGZ9"/>
      <c r="OHA9"/>
      <c r="OHB9"/>
      <c r="OHC9"/>
      <c r="OHD9"/>
      <c r="OHE9"/>
      <c r="OHF9"/>
      <c r="OHG9"/>
      <c r="OHH9"/>
      <c r="OHI9"/>
      <c r="OHJ9"/>
      <c r="OHK9"/>
      <c r="OHL9"/>
      <c r="OHM9"/>
      <c r="OHN9"/>
      <c r="OHO9"/>
      <c r="OHP9"/>
      <c r="OHQ9"/>
      <c r="OHR9"/>
      <c r="OHS9"/>
      <c r="OHT9"/>
      <c r="OHU9"/>
      <c r="OHV9"/>
      <c r="OHW9"/>
      <c r="OHX9"/>
      <c r="OHY9"/>
      <c r="OHZ9"/>
      <c r="OIA9"/>
      <c r="OIB9"/>
      <c r="OIC9"/>
      <c r="OID9"/>
      <c r="OIE9"/>
      <c r="OIF9"/>
      <c r="OIG9"/>
      <c r="OIH9"/>
      <c r="OII9"/>
      <c r="OIJ9"/>
      <c r="OIK9"/>
      <c r="OIL9"/>
      <c r="OIM9"/>
      <c r="OIN9"/>
      <c r="OIO9"/>
      <c r="OIP9"/>
      <c r="OIQ9"/>
      <c r="OIR9"/>
      <c r="OIS9"/>
      <c r="OIT9"/>
      <c r="OIU9"/>
      <c r="OIV9"/>
      <c r="OIW9"/>
      <c r="OIX9"/>
      <c r="OIY9"/>
      <c r="OIZ9"/>
      <c r="OJA9"/>
      <c r="OJB9"/>
      <c r="OJC9"/>
      <c r="OJD9"/>
      <c r="OJE9"/>
      <c r="OJF9"/>
      <c r="OJG9"/>
      <c r="OJH9"/>
      <c r="OJI9"/>
      <c r="OJJ9"/>
      <c r="OJK9"/>
      <c r="OJL9"/>
      <c r="OJM9"/>
      <c r="OJN9"/>
      <c r="OJO9"/>
      <c r="OJP9"/>
      <c r="OJQ9"/>
      <c r="OJR9"/>
      <c r="OJS9"/>
      <c r="OJT9"/>
      <c r="OJU9"/>
      <c r="OJV9"/>
      <c r="OJW9"/>
      <c r="OJX9"/>
      <c r="OJY9"/>
      <c r="OJZ9"/>
      <c r="OKA9"/>
      <c r="OKB9"/>
      <c r="OKC9"/>
      <c r="OKD9"/>
      <c r="OKE9"/>
      <c r="OKF9"/>
      <c r="OKG9"/>
      <c r="OKH9"/>
      <c r="OKI9"/>
      <c r="OKJ9"/>
      <c r="OKK9"/>
      <c r="OKL9"/>
      <c r="OKM9"/>
      <c r="OKN9"/>
      <c r="OKO9"/>
      <c r="OKP9"/>
      <c r="OKQ9"/>
      <c r="OKR9"/>
      <c r="OKS9"/>
      <c r="OKT9"/>
      <c r="OKU9"/>
      <c r="OKV9"/>
      <c r="OKW9"/>
      <c r="OKX9"/>
      <c r="OKY9"/>
      <c r="OKZ9"/>
      <c r="OLA9"/>
      <c r="OLB9"/>
      <c r="OLC9"/>
      <c r="OLD9"/>
      <c r="OLE9"/>
      <c r="OLF9"/>
      <c r="OLG9"/>
      <c r="OLH9"/>
      <c r="OLI9"/>
      <c r="OLJ9"/>
      <c r="OLK9"/>
      <c r="OLL9"/>
      <c r="OLM9"/>
      <c r="OLN9"/>
      <c r="OLO9"/>
      <c r="OLP9"/>
      <c r="OLQ9"/>
      <c r="OLR9"/>
      <c r="OLS9"/>
      <c r="OLT9"/>
      <c r="OLU9"/>
      <c r="OLV9"/>
      <c r="OLW9"/>
      <c r="OLX9"/>
      <c r="OLY9"/>
      <c r="OLZ9"/>
      <c r="OMA9"/>
      <c r="OMB9"/>
      <c r="OMC9"/>
      <c r="OMD9"/>
      <c r="OME9"/>
      <c r="OMF9"/>
      <c r="OMG9"/>
      <c r="OMH9"/>
      <c r="OMI9"/>
      <c r="OMJ9"/>
      <c r="OMK9"/>
      <c r="OML9"/>
      <c r="OMM9"/>
      <c r="OMN9"/>
      <c r="OMO9"/>
      <c r="OMP9"/>
      <c r="OMQ9"/>
      <c r="OMR9"/>
      <c r="OMS9"/>
      <c r="OMT9"/>
      <c r="OMU9"/>
      <c r="OMV9"/>
      <c r="OMW9"/>
      <c r="OMX9"/>
      <c r="OMY9"/>
      <c r="OMZ9"/>
      <c r="ONA9"/>
      <c r="ONB9"/>
      <c r="ONC9"/>
      <c r="OND9"/>
      <c r="ONE9"/>
      <c r="ONF9"/>
      <c r="ONG9"/>
      <c r="ONH9"/>
      <c r="ONI9"/>
      <c r="ONJ9"/>
      <c r="ONK9"/>
      <c r="ONL9"/>
      <c r="ONM9"/>
      <c r="ONN9"/>
      <c r="ONO9"/>
      <c r="ONP9"/>
      <c r="ONQ9"/>
      <c r="ONR9"/>
      <c r="ONS9"/>
      <c r="ONT9"/>
      <c r="ONU9"/>
      <c r="ONV9"/>
      <c r="ONW9"/>
      <c r="ONX9"/>
      <c r="ONY9"/>
      <c r="ONZ9"/>
      <c r="OOA9"/>
      <c r="OOB9"/>
      <c r="OOC9"/>
      <c r="OOD9"/>
      <c r="OOE9"/>
      <c r="OOF9"/>
      <c r="OOG9"/>
      <c r="OOH9"/>
      <c r="OOI9"/>
      <c r="OOJ9"/>
      <c r="OOK9"/>
      <c r="OOL9"/>
      <c r="OOM9"/>
      <c r="OON9"/>
      <c r="OOO9"/>
      <c r="OOP9"/>
      <c r="OOQ9"/>
      <c r="OOR9"/>
      <c r="OOS9"/>
      <c r="OOT9"/>
      <c r="OOU9"/>
      <c r="OOV9"/>
      <c r="OOW9"/>
      <c r="OOX9"/>
      <c r="OOY9"/>
      <c r="OOZ9"/>
      <c r="OPA9"/>
      <c r="OPB9"/>
      <c r="OPC9"/>
      <c r="OPD9"/>
      <c r="OPE9"/>
      <c r="OPF9"/>
      <c r="OPG9"/>
      <c r="OPH9"/>
      <c r="OPI9"/>
      <c r="OPJ9"/>
      <c r="OPK9"/>
      <c r="OPL9"/>
      <c r="OPM9"/>
      <c r="OPN9"/>
      <c r="OPO9"/>
      <c r="OPP9"/>
      <c r="OPQ9"/>
      <c r="OPR9"/>
      <c r="OPS9"/>
      <c r="OPT9"/>
      <c r="OPU9"/>
      <c r="OPV9"/>
      <c r="OPW9"/>
      <c r="OPX9"/>
      <c r="OPY9"/>
      <c r="OPZ9"/>
      <c r="OQA9"/>
      <c r="OQB9"/>
      <c r="OQC9"/>
      <c r="OQD9"/>
      <c r="OQE9"/>
      <c r="OQF9"/>
      <c r="OQG9"/>
      <c r="OQH9"/>
      <c r="OQI9"/>
      <c r="OQJ9"/>
      <c r="OQK9"/>
      <c r="OQL9"/>
      <c r="OQM9"/>
      <c r="OQN9"/>
      <c r="OQO9"/>
      <c r="OQP9"/>
      <c r="OQQ9"/>
      <c r="OQR9"/>
      <c r="OQS9"/>
      <c r="OQT9"/>
      <c r="OQU9"/>
      <c r="OQV9"/>
      <c r="OQW9"/>
      <c r="OQX9"/>
      <c r="OQY9"/>
      <c r="OQZ9"/>
      <c r="ORA9"/>
      <c r="ORB9"/>
      <c r="ORC9"/>
      <c r="ORD9"/>
      <c r="ORE9"/>
      <c r="ORF9"/>
      <c r="ORG9"/>
      <c r="ORH9"/>
      <c r="ORI9"/>
      <c r="ORJ9"/>
      <c r="ORK9"/>
      <c r="ORL9"/>
      <c r="ORM9"/>
      <c r="ORN9"/>
      <c r="ORO9"/>
      <c r="ORP9"/>
      <c r="ORQ9"/>
      <c r="ORR9"/>
      <c r="ORS9"/>
      <c r="ORT9"/>
      <c r="ORU9"/>
      <c r="ORV9"/>
      <c r="ORW9"/>
      <c r="ORX9"/>
      <c r="ORY9"/>
      <c r="ORZ9"/>
      <c r="OSA9"/>
      <c r="OSB9"/>
      <c r="OSC9"/>
      <c r="OSD9"/>
      <c r="OSE9"/>
      <c r="OSF9"/>
      <c r="OSG9"/>
      <c r="OSH9"/>
      <c r="OSI9"/>
      <c r="OSJ9"/>
      <c r="OSK9"/>
      <c r="OSL9"/>
      <c r="OSM9"/>
      <c r="OSN9"/>
      <c r="OSO9"/>
      <c r="OSP9"/>
      <c r="OSQ9"/>
      <c r="OSR9"/>
      <c r="OSS9"/>
      <c r="OST9"/>
      <c r="OSU9"/>
      <c r="OSV9"/>
      <c r="OSW9"/>
      <c r="OSX9"/>
      <c r="OSY9"/>
      <c r="OSZ9"/>
      <c r="OTA9"/>
      <c r="OTB9"/>
      <c r="OTC9"/>
      <c r="OTD9"/>
      <c r="OTE9"/>
      <c r="OTF9"/>
      <c r="OTG9"/>
      <c r="OTH9"/>
      <c r="OTI9"/>
      <c r="OTJ9"/>
      <c r="OTK9"/>
      <c r="OTL9"/>
      <c r="OTM9"/>
      <c r="OTN9"/>
      <c r="OTO9"/>
      <c r="OTP9"/>
      <c r="OTQ9"/>
      <c r="OTR9"/>
      <c r="OTS9"/>
      <c r="OTT9"/>
      <c r="OTU9"/>
      <c r="OTV9"/>
      <c r="OTW9"/>
      <c r="OTX9"/>
      <c r="OTY9"/>
      <c r="OTZ9"/>
      <c r="OUA9"/>
      <c r="OUB9"/>
      <c r="OUC9"/>
      <c r="OUD9"/>
      <c r="OUE9"/>
      <c r="OUF9"/>
      <c r="OUG9"/>
      <c r="OUH9"/>
      <c r="OUI9"/>
      <c r="OUJ9"/>
      <c r="OUK9"/>
      <c r="OUL9"/>
      <c r="OUM9"/>
      <c r="OUN9"/>
      <c r="OUO9"/>
      <c r="OUP9"/>
      <c r="OUQ9"/>
      <c r="OUR9"/>
      <c r="OUS9"/>
      <c r="OUT9"/>
      <c r="OUU9"/>
      <c r="OUV9"/>
      <c r="OUW9"/>
      <c r="OUX9"/>
      <c r="OUY9"/>
      <c r="OUZ9"/>
      <c r="OVA9"/>
      <c r="OVB9"/>
      <c r="OVC9"/>
      <c r="OVD9"/>
      <c r="OVE9"/>
      <c r="OVF9"/>
      <c r="OVG9"/>
      <c r="OVH9"/>
      <c r="OVI9"/>
      <c r="OVJ9"/>
      <c r="OVK9"/>
      <c r="OVL9"/>
      <c r="OVM9"/>
      <c r="OVN9"/>
      <c r="OVO9"/>
      <c r="OVP9"/>
      <c r="OVQ9"/>
      <c r="OVR9"/>
      <c r="OVS9"/>
      <c r="OVT9"/>
      <c r="OVU9"/>
      <c r="OVV9"/>
      <c r="OVW9"/>
      <c r="OVX9"/>
      <c r="OVY9"/>
      <c r="OVZ9"/>
      <c r="OWA9"/>
      <c r="OWB9"/>
      <c r="OWC9"/>
      <c r="OWD9"/>
      <c r="OWE9"/>
      <c r="OWF9"/>
      <c r="OWG9"/>
      <c r="OWH9"/>
      <c r="OWI9"/>
      <c r="OWJ9"/>
      <c r="OWK9"/>
      <c r="OWL9"/>
      <c r="OWM9"/>
      <c r="OWN9"/>
      <c r="OWO9"/>
      <c r="OWP9"/>
      <c r="OWQ9"/>
      <c r="OWR9"/>
      <c r="OWS9"/>
      <c r="OWT9"/>
      <c r="OWU9"/>
      <c r="OWV9"/>
      <c r="OWW9"/>
      <c r="OWX9"/>
      <c r="OWY9"/>
      <c r="OWZ9"/>
      <c r="OXA9"/>
      <c r="OXB9"/>
      <c r="OXC9"/>
      <c r="OXD9"/>
      <c r="OXE9"/>
      <c r="OXF9"/>
      <c r="OXG9"/>
      <c r="OXH9"/>
      <c r="OXI9"/>
      <c r="OXJ9"/>
      <c r="OXK9"/>
      <c r="OXL9"/>
      <c r="OXM9"/>
      <c r="OXN9"/>
      <c r="OXO9"/>
      <c r="OXP9"/>
      <c r="OXQ9"/>
      <c r="OXR9"/>
      <c r="OXS9"/>
      <c r="OXT9"/>
      <c r="OXU9"/>
      <c r="OXV9"/>
      <c r="OXW9"/>
      <c r="OXX9"/>
      <c r="OXY9"/>
      <c r="OXZ9"/>
      <c r="OYA9"/>
      <c r="OYB9"/>
      <c r="OYC9"/>
      <c r="OYD9"/>
      <c r="OYE9"/>
      <c r="OYF9"/>
      <c r="OYG9"/>
      <c r="OYH9"/>
      <c r="OYI9"/>
      <c r="OYJ9"/>
      <c r="OYK9"/>
      <c r="OYL9"/>
      <c r="OYM9"/>
      <c r="OYN9"/>
      <c r="OYO9"/>
      <c r="OYP9"/>
      <c r="OYQ9"/>
      <c r="OYR9"/>
      <c r="OYS9"/>
      <c r="OYT9"/>
      <c r="OYU9"/>
      <c r="OYV9"/>
      <c r="OYW9"/>
      <c r="OYX9"/>
      <c r="OYY9"/>
      <c r="OYZ9"/>
      <c r="OZA9"/>
      <c r="OZB9"/>
      <c r="OZC9"/>
      <c r="OZD9"/>
      <c r="OZE9"/>
      <c r="OZF9"/>
      <c r="OZG9"/>
      <c r="OZH9"/>
      <c r="OZI9"/>
      <c r="OZJ9"/>
      <c r="OZK9"/>
      <c r="OZL9"/>
      <c r="OZM9"/>
      <c r="OZN9"/>
      <c r="OZO9"/>
      <c r="OZP9"/>
      <c r="OZQ9"/>
      <c r="OZR9"/>
      <c r="OZS9"/>
      <c r="OZT9"/>
      <c r="OZU9"/>
      <c r="OZV9"/>
      <c r="OZW9"/>
      <c r="OZX9"/>
      <c r="OZY9"/>
      <c r="OZZ9"/>
      <c r="PAA9"/>
      <c r="PAB9"/>
      <c r="PAC9"/>
      <c r="PAD9"/>
      <c r="PAE9"/>
      <c r="PAF9"/>
      <c r="PAG9"/>
      <c r="PAH9"/>
      <c r="PAI9"/>
      <c r="PAJ9"/>
      <c r="PAK9"/>
      <c r="PAL9"/>
      <c r="PAM9"/>
      <c r="PAN9"/>
      <c r="PAO9"/>
      <c r="PAP9"/>
      <c r="PAQ9"/>
      <c r="PAR9"/>
      <c r="PAS9"/>
      <c r="PAT9"/>
      <c r="PAU9"/>
      <c r="PAV9"/>
      <c r="PAW9"/>
      <c r="PAX9"/>
      <c r="PAY9"/>
      <c r="PAZ9"/>
      <c r="PBA9"/>
      <c r="PBB9"/>
      <c r="PBC9"/>
      <c r="PBD9"/>
      <c r="PBE9"/>
      <c r="PBF9"/>
      <c r="PBG9"/>
      <c r="PBH9"/>
      <c r="PBI9"/>
      <c r="PBJ9"/>
      <c r="PBK9"/>
      <c r="PBL9"/>
      <c r="PBM9"/>
      <c r="PBN9"/>
      <c r="PBO9"/>
      <c r="PBP9"/>
      <c r="PBQ9"/>
      <c r="PBR9"/>
      <c r="PBS9"/>
      <c r="PBT9"/>
      <c r="PBU9"/>
      <c r="PBV9"/>
      <c r="PBW9"/>
      <c r="PBX9"/>
      <c r="PBY9"/>
      <c r="PBZ9"/>
      <c r="PCA9"/>
      <c r="PCB9"/>
      <c r="PCC9"/>
      <c r="PCD9"/>
      <c r="PCE9"/>
      <c r="PCF9"/>
      <c r="PCG9"/>
      <c r="PCH9"/>
      <c r="PCI9"/>
      <c r="PCJ9"/>
      <c r="PCK9"/>
      <c r="PCL9"/>
      <c r="PCM9"/>
      <c r="PCN9"/>
      <c r="PCO9"/>
      <c r="PCP9"/>
      <c r="PCQ9"/>
      <c r="PCR9"/>
      <c r="PCS9"/>
      <c r="PCT9"/>
      <c r="PCU9"/>
      <c r="PCV9"/>
      <c r="PCW9"/>
      <c r="PCX9"/>
      <c r="PCY9"/>
      <c r="PCZ9"/>
      <c r="PDA9"/>
      <c r="PDB9"/>
      <c r="PDC9"/>
      <c r="PDD9"/>
      <c r="PDE9"/>
      <c r="PDF9"/>
      <c r="PDG9"/>
      <c r="PDH9"/>
      <c r="PDI9"/>
      <c r="PDJ9"/>
      <c r="PDK9"/>
      <c r="PDL9"/>
      <c r="PDM9"/>
      <c r="PDN9"/>
      <c r="PDO9"/>
      <c r="PDP9"/>
      <c r="PDQ9"/>
      <c r="PDR9"/>
      <c r="PDS9"/>
      <c r="PDT9"/>
      <c r="PDU9"/>
      <c r="PDV9"/>
      <c r="PDW9"/>
      <c r="PDX9"/>
      <c r="PDY9"/>
      <c r="PDZ9"/>
      <c r="PEA9"/>
      <c r="PEB9"/>
      <c r="PEC9"/>
      <c r="PED9"/>
      <c r="PEE9"/>
      <c r="PEF9"/>
      <c r="PEG9"/>
      <c r="PEH9"/>
      <c r="PEI9"/>
      <c r="PEJ9"/>
      <c r="PEK9"/>
      <c r="PEL9"/>
      <c r="PEM9"/>
      <c r="PEN9"/>
      <c r="PEO9"/>
      <c r="PEP9"/>
      <c r="PEQ9"/>
      <c r="PER9"/>
      <c r="PES9"/>
      <c r="PET9"/>
      <c r="PEU9"/>
      <c r="PEV9"/>
      <c r="PEW9"/>
      <c r="PEX9"/>
      <c r="PEY9"/>
      <c r="PEZ9"/>
      <c r="PFA9"/>
      <c r="PFB9"/>
      <c r="PFC9"/>
      <c r="PFD9"/>
      <c r="PFE9"/>
      <c r="PFF9"/>
      <c r="PFG9"/>
      <c r="PFH9"/>
      <c r="PFI9"/>
      <c r="PFJ9"/>
      <c r="PFK9"/>
      <c r="PFL9"/>
      <c r="PFM9"/>
      <c r="PFN9"/>
      <c r="PFO9"/>
      <c r="PFP9"/>
      <c r="PFQ9"/>
      <c r="PFR9"/>
      <c r="PFS9"/>
      <c r="PFT9"/>
      <c r="PFU9"/>
      <c r="PFV9"/>
      <c r="PFW9"/>
      <c r="PFX9"/>
      <c r="PFY9"/>
      <c r="PFZ9"/>
      <c r="PGA9"/>
      <c r="PGB9"/>
      <c r="PGC9"/>
      <c r="PGD9"/>
      <c r="PGE9"/>
      <c r="PGF9"/>
      <c r="PGG9"/>
      <c r="PGH9"/>
      <c r="PGI9"/>
      <c r="PGJ9"/>
      <c r="PGK9"/>
      <c r="PGL9"/>
      <c r="PGM9"/>
      <c r="PGN9"/>
      <c r="PGO9"/>
      <c r="PGP9"/>
      <c r="PGQ9"/>
      <c r="PGR9"/>
      <c r="PGS9"/>
      <c r="PGT9"/>
      <c r="PGU9"/>
      <c r="PGV9"/>
      <c r="PGW9"/>
      <c r="PGX9"/>
      <c r="PGY9"/>
      <c r="PGZ9"/>
      <c r="PHA9"/>
      <c r="PHB9"/>
      <c r="PHC9"/>
      <c r="PHD9"/>
      <c r="PHE9"/>
      <c r="PHF9"/>
      <c r="PHG9"/>
      <c r="PHH9"/>
      <c r="PHI9"/>
      <c r="PHJ9"/>
      <c r="PHK9"/>
      <c r="PHL9"/>
      <c r="PHM9"/>
      <c r="PHN9"/>
      <c r="PHO9"/>
      <c r="PHP9"/>
      <c r="PHQ9"/>
      <c r="PHR9"/>
      <c r="PHS9"/>
      <c r="PHT9"/>
      <c r="PHU9"/>
      <c r="PHV9"/>
      <c r="PHW9"/>
      <c r="PHX9"/>
      <c r="PHY9"/>
      <c r="PHZ9"/>
      <c r="PIA9"/>
      <c r="PIB9"/>
      <c r="PIC9"/>
      <c r="PID9"/>
      <c r="PIE9"/>
      <c r="PIF9"/>
      <c r="PIG9"/>
      <c r="PIH9"/>
      <c r="PII9"/>
      <c r="PIJ9"/>
      <c r="PIK9"/>
      <c r="PIL9"/>
      <c r="PIM9"/>
      <c r="PIN9"/>
      <c r="PIO9"/>
      <c r="PIP9"/>
      <c r="PIQ9"/>
      <c r="PIR9"/>
      <c r="PIS9"/>
      <c r="PIT9"/>
      <c r="PIU9"/>
      <c r="PIV9"/>
      <c r="PIW9"/>
      <c r="PIX9"/>
      <c r="PIY9"/>
      <c r="PIZ9"/>
      <c r="PJA9"/>
      <c r="PJB9"/>
      <c r="PJC9"/>
      <c r="PJD9"/>
      <c r="PJE9"/>
      <c r="PJF9"/>
      <c r="PJG9"/>
      <c r="PJH9"/>
      <c r="PJI9"/>
      <c r="PJJ9"/>
      <c r="PJK9"/>
      <c r="PJL9"/>
      <c r="PJM9"/>
      <c r="PJN9"/>
      <c r="PJO9"/>
      <c r="PJP9"/>
      <c r="PJQ9"/>
      <c r="PJR9"/>
      <c r="PJS9"/>
      <c r="PJT9"/>
      <c r="PJU9"/>
      <c r="PJV9"/>
      <c r="PJW9"/>
      <c r="PJX9"/>
      <c r="PJY9"/>
      <c r="PJZ9"/>
      <c r="PKA9"/>
      <c r="PKB9"/>
      <c r="PKC9"/>
      <c r="PKD9"/>
      <c r="PKE9"/>
      <c r="PKF9"/>
      <c r="PKG9"/>
      <c r="PKH9"/>
      <c r="PKI9"/>
      <c r="PKJ9"/>
      <c r="PKK9"/>
      <c r="PKL9"/>
      <c r="PKM9"/>
      <c r="PKN9"/>
      <c r="PKO9"/>
      <c r="PKP9"/>
      <c r="PKQ9"/>
      <c r="PKR9"/>
      <c r="PKS9"/>
      <c r="PKT9"/>
      <c r="PKU9"/>
      <c r="PKV9"/>
      <c r="PKW9"/>
      <c r="PKX9"/>
      <c r="PKY9"/>
      <c r="PKZ9"/>
      <c r="PLA9"/>
      <c r="PLB9"/>
      <c r="PLC9"/>
      <c r="PLD9"/>
      <c r="PLE9"/>
      <c r="PLF9"/>
      <c r="PLG9"/>
      <c r="PLH9"/>
      <c r="PLI9"/>
      <c r="PLJ9"/>
      <c r="PLK9"/>
      <c r="PLL9"/>
      <c r="PLM9"/>
      <c r="PLN9"/>
      <c r="PLO9"/>
      <c r="PLP9"/>
      <c r="PLQ9"/>
      <c r="PLR9"/>
      <c r="PLS9"/>
      <c r="PLT9"/>
      <c r="PLU9"/>
      <c r="PLV9"/>
      <c r="PLW9"/>
      <c r="PLX9"/>
      <c r="PLY9"/>
      <c r="PLZ9"/>
      <c r="PMA9"/>
      <c r="PMB9"/>
      <c r="PMC9"/>
      <c r="PMD9"/>
      <c r="PME9"/>
      <c r="PMF9"/>
      <c r="PMG9"/>
      <c r="PMH9"/>
      <c r="PMI9"/>
      <c r="PMJ9"/>
      <c r="PMK9"/>
      <c r="PML9"/>
      <c r="PMM9"/>
      <c r="PMN9"/>
      <c r="PMO9"/>
      <c r="PMP9"/>
      <c r="PMQ9"/>
      <c r="PMR9"/>
      <c r="PMS9"/>
      <c r="PMT9"/>
      <c r="PMU9"/>
      <c r="PMV9"/>
      <c r="PMW9"/>
      <c r="PMX9"/>
      <c r="PMY9"/>
      <c r="PMZ9"/>
      <c r="PNA9"/>
      <c r="PNB9"/>
      <c r="PNC9"/>
      <c r="PND9"/>
      <c r="PNE9"/>
      <c r="PNF9"/>
      <c r="PNG9"/>
      <c r="PNH9"/>
      <c r="PNI9"/>
      <c r="PNJ9"/>
      <c r="PNK9"/>
      <c r="PNL9"/>
      <c r="PNM9"/>
      <c r="PNN9"/>
      <c r="PNO9"/>
      <c r="PNP9"/>
      <c r="PNQ9"/>
      <c r="PNR9"/>
      <c r="PNS9"/>
      <c r="PNT9"/>
      <c r="PNU9"/>
      <c r="PNV9"/>
      <c r="PNW9"/>
      <c r="PNX9"/>
      <c r="PNY9"/>
      <c r="PNZ9"/>
      <c r="POA9"/>
      <c r="POB9"/>
      <c r="POC9"/>
      <c r="POD9"/>
      <c r="POE9"/>
      <c r="POF9"/>
      <c r="POG9"/>
      <c r="POH9"/>
      <c r="POI9"/>
      <c r="POJ9"/>
      <c r="POK9"/>
      <c r="POL9"/>
      <c r="POM9"/>
      <c r="PON9"/>
      <c r="POO9"/>
      <c r="POP9"/>
      <c r="POQ9"/>
      <c r="POR9"/>
      <c r="POS9"/>
      <c r="POT9"/>
      <c r="POU9"/>
      <c r="POV9"/>
      <c r="POW9"/>
      <c r="POX9"/>
      <c r="POY9"/>
      <c r="POZ9"/>
      <c r="PPA9"/>
      <c r="PPB9"/>
      <c r="PPC9"/>
      <c r="PPD9"/>
      <c r="PPE9"/>
      <c r="PPF9"/>
      <c r="PPG9"/>
      <c r="PPH9"/>
      <c r="PPI9"/>
      <c r="PPJ9"/>
      <c r="PPK9"/>
      <c r="PPL9"/>
      <c r="PPM9"/>
      <c r="PPN9"/>
      <c r="PPO9"/>
      <c r="PPP9"/>
      <c r="PPQ9"/>
      <c r="PPR9"/>
      <c r="PPS9"/>
      <c r="PPT9"/>
      <c r="PPU9"/>
      <c r="PPV9"/>
      <c r="PPW9"/>
      <c r="PPX9"/>
      <c r="PPY9"/>
      <c r="PPZ9"/>
      <c r="PQA9"/>
      <c r="PQB9"/>
      <c r="PQC9"/>
      <c r="PQD9"/>
      <c r="PQE9"/>
      <c r="PQF9"/>
      <c r="PQG9"/>
      <c r="PQH9"/>
      <c r="PQI9"/>
      <c r="PQJ9"/>
      <c r="PQK9"/>
      <c r="PQL9"/>
      <c r="PQM9"/>
      <c r="PQN9"/>
      <c r="PQO9"/>
      <c r="PQP9"/>
      <c r="PQQ9"/>
      <c r="PQR9"/>
      <c r="PQS9"/>
      <c r="PQT9"/>
      <c r="PQU9"/>
      <c r="PQV9"/>
      <c r="PQW9"/>
      <c r="PQX9"/>
      <c r="PQY9"/>
      <c r="PQZ9"/>
      <c r="PRA9"/>
      <c r="PRB9"/>
      <c r="PRC9"/>
      <c r="PRD9"/>
      <c r="PRE9"/>
      <c r="PRF9"/>
      <c r="PRG9"/>
      <c r="PRH9"/>
      <c r="PRI9"/>
      <c r="PRJ9"/>
      <c r="PRK9"/>
      <c r="PRL9"/>
      <c r="PRM9"/>
      <c r="PRN9"/>
      <c r="PRO9"/>
      <c r="PRP9"/>
      <c r="PRQ9"/>
      <c r="PRR9"/>
      <c r="PRS9"/>
      <c r="PRT9"/>
      <c r="PRU9"/>
      <c r="PRV9"/>
      <c r="PRW9"/>
      <c r="PRX9"/>
      <c r="PRY9"/>
      <c r="PRZ9"/>
      <c r="PSA9"/>
      <c r="PSB9"/>
      <c r="PSC9"/>
      <c r="PSD9"/>
      <c r="PSE9"/>
      <c r="PSF9"/>
      <c r="PSG9"/>
      <c r="PSH9"/>
      <c r="PSI9"/>
      <c r="PSJ9"/>
      <c r="PSK9"/>
      <c r="PSL9"/>
      <c r="PSM9"/>
      <c r="PSN9"/>
      <c r="PSO9"/>
      <c r="PSP9"/>
      <c r="PSQ9"/>
      <c r="PSR9"/>
      <c r="PSS9"/>
      <c r="PST9"/>
      <c r="PSU9"/>
      <c r="PSV9"/>
      <c r="PSW9"/>
      <c r="PSX9"/>
      <c r="PSY9"/>
      <c r="PSZ9"/>
      <c r="PTA9"/>
      <c r="PTB9"/>
      <c r="PTC9"/>
      <c r="PTD9"/>
      <c r="PTE9"/>
      <c r="PTF9"/>
      <c r="PTG9"/>
      <c r="PTH9"/>
      <c r="PTI9"/>
      <c r="PTJ9"/>
      <c r="PTK9"/>
      <c r="PTL9"/>
      <c r="PTM9"/>
      <c r="PTN9"/>
      <c r="PTO9"/>
      <c r="PTP9"/>
      <c r="PTQ9"/>
      <c r="PTR9"/>
      <c r="PTS9"/>
      <c r="PTT9"/>
      <c r="PTU9"/>
      <c r="PTV9"/>
      <c r="PTW9"/>
      <c r="PTX9"/>
      <c r="PTY9"/>
      <c r="PTZ9"/>
      <c r="PUA9"/>
      <c r="PUB9"/>
      <c r="PUC9"/>
      <c r="PUD9"/>
      <c r="PUE9"/>
      <c r="PUF9"/>
      <c r="PUG9"/>
      <c r="PUH9"/>
      <c r="PUI9"/>
      <c r="PUJ9"/>
      <c r="PUK9"/>
      <c r="PUL9"/>
      <c r="PUM9"/>
      <c r="PUN9"/>
      <c r="PUO9"/>
      <c r="PUP9"/>
      <c r="PUQ9"/>
      <c r="PUR9"/>
      <c r="PUS9"/>
      <c r="PUT9"/>
      <c r="PUU9"/>
      <c r="PUV9"/>
      <c r="PUW9"/>
      <c r="PUX9"/>
      <c r="PUY9"/>
      <c r="PUZ9"/>
      <c r="PVA9"/>
      <c r="PVB9"/>
      <c r="PVC9"/>
      <c r="PVD9"/>
      <c r="PVE9"/>
      <c r="PVF9"/>
      <c r="PVG9"/>
      <c r="PVH9"/>
      <c r="PVI9"/>
      <c r="PVJ9"/>
      <c r="PVK9"/>
      <c r="PVL9"/>
      <c r="PVM9"/>
      <c r="PVN9"/>
      <c r="PVO9"/>
      <c r="PVP9"/>
      <c r="PVQ9"/>
      <c r="PVR9"/>
      <c r="PVS9"/>
      <c r="PVT9"/>
      <c r="PVU9"/>
      <c r="PVV9"/>
      <c r="PVW9"/>
      <c r="PVX9"/>
      <c r="PVY9"/>
      <c r="PVZ9"/>
      <c r="PWA9"/>
      <c r="PWB9"/>
      <c r="PWC9"/>
      <c r="PWD9"/>
      <c r="PWE9"/>
      <c r="PWF9"/>
      <c r="PWG9"/>
      <c r="PWH9"/>
      <c r="PWI9"/>
      <c r="PWJ9"/>
      <c r="PWK9"/>
      <c r="PWL9"/>
      <c r="PWM9"/>
      <c r="PWN9"/>
      <c r="PWO9"/>
      <c r="PWP9"/>
      <c r="PWQ9"/>
      <c r="PWR9"/>
      <c r="PWS9"/>
      <c r="PWT9"/>
      <c r="PWU9"/>
      <c r="PWV9"/>
      <c r="PWW9"/>
      <c r="PWX9"/>
      <c r="PWY9"/>
      <c r="PWZ9"/>
      <c r="PXA9"/>
      <c r="PXB9"/>
      <c r="PXC9"/>
      <c r="PXD9"/>
      <c r="PXE9"/>
      <c r="PXF9"/>
      <c r="PXG9"/>
      <c r="PXH9"/>
      <c r="PXI9"/>
      <c r="PXJ9"/>
      <c r="PXK9"/>
      <c r="PXL9"/>
      <c r="PXM9"/>
      <c r="PXN9"/>
      <c r="PXO9"/>
      <c r="PXP9"/>
      <c r="PXQ9"/>
      <c r="PXR9"/>
      <c r="PXS9"/>
      <c r="PXT9"/>
      <c r="PXU9"/>
      <c r="PXV9"/>
      <c r="PXW9"/>
      <c r="PXX9"/>
      <c r="PXY9"/>
      <c r="PXZ9"/>
      <c r="PYA9"/>
      <c r="PYB9"/>
      <c r="PYC9"/>
      <c r="PYD9"/>
      <c r="PYE9"/>
      <c r="PYF9"/>
      <c r="PYG9"/>
      <c r="PYH9"/>
      <c r="PYI9"/>
      <c r="PYJ9"/>
      <c r="PYK9"/>
      <c r="PYL9"/>
      <c r="PYM9"/>
      <c r="PYN9"/>
      <c r="PYO9"/>
      <c r="PYP9"/>
      <c r="PYQ9"/>
      <c r="PYR9"/>
      <c r="PYS9"/>
      <c r="PYT9"/>
      <c r="PYU9"/>
      <c r="PYV9"/>
      <c r="PYW9"/>
      <c r="PYX9"/>
      <c r="PYY9"/>
      <c r="PYZ9"/>
      <c r="PZA9"/>
      <c r="PZB9"/>
      <c r="PZC9"/>
      <c r="PZD9"/>
      <c r="PZE9"/>
      <c r="PZF9"/>
      <c r="PZG9"/>
      <c r="PZH9"/>
      <c r="PZI9"/>
      <c r="PZJ9"/>
      <c r="PZK9"/>
      <c r="PZL9"/>
      <c r="PZM9"/>
      <c r="PZN9"/>
      <c r="PZO9"/>
      <c r="PZP9"/>
      <c r="PZQ9"/>
      <c r="PZR9"/>
      <c r="PZS9"/>
      <c r="PZT9"/>
      <c r="PZU9"/>
      <c r="PZV9"/>
      <c r="PZW9"/>
      <c r="PZX9"/>
      <c r="PZY9"/>
      <c r="PZZ9"/>
      <c r="QAA9"/>
      <c r="QAB9"/>
      <c r="QAC9"/>
      <c r="QAD9"/>
      <c r="QAE9"/>
      <c r="QAF9"/>
      <c r="QAG9"/>
      <c r="QAH9"/>
      <c r="QAI9"/>
      <c r="QAJ9"/>
      <c r="QAK9"/>
      <c r="QAL9"/>
      <c r="QAM9"/>
      <c r="QAN9"/>
      <c r="QAO9"/>
      <c r="QAP9"/>
      <c r="QAQ9"/>
      <c r="QAR9"/>
      <c r="QAS9"/>
      <c r="QAT9"/>
      <c r="QAU9"/>
      <c r="QAV9"/>
      <c r="QAW9"/>
      <c r="QAX9"/>
      <c r="QAY9"/>
      <c r="QAZ9"/>
      <c r="QBA9"/>
      <c r="QBB9"/>
      <c r="QBC9"/>
      <c r="QBD9"/>
      <c r="QBE9"/>
      <c r="QBF9"/>
      <c r="QBG9"/>
      <c r="QBH9"/>
      <c r="QBI9"/>
      <c r="QBJ9"/>
      <c r="QBK9"/>
      <c r="QBL9"/>
      <c r="QBM9"/>
      <c r="QBN9"/>
      <c r="QBO9"/>
      <c r="QBP9"/>
      <c r="QBQ9"/>
      <c r="QBR9"/>
      <c r="QBS9"/>
      <c r="QBT9"/>
      <c r="QBU9"/>
      <c r="QBV9"/>
      <c r="QBW9"/>
      <c r="QBX9"/>
      <c r="QBY9"/>
      <c r="QBZ9"/>
      <c r="QCA9"/>
      <c r="QCB9"/>
      <c r="QCC9"/>
      <c r="QCD9"/>
      <c r="QCE9"/>
      <c r="QCF9"/>
      <c r="QCG9"/>
      <c r="QCH9"/>
      <c r="QCI9"/>
      <c r="QCJ9"/>
      <c r="QCK9"/>
      <c r="QCL9"/>
      <c r="QCM9"/>
      <c r="QCN9"/>
      <c r="QCO9"/>
      <c r="QCP9"/>
      <c r="QCQ9"/>
      <c r="QCR9"/>
      <c r="QCS9"/>
      <c r="QCT9"/>
      <c r="QCU9"/>
      <c r="QCV9"/>
      <c r="QCW9"/>
      <c r="QCX9"/>
      <c r="QCY9"/>
      <c r="QCZ9"/>
      <c r="QDA9"/>
      <c r="QDB9"/>
      <c r="QDC9"/>
      <c r="QDD9"/>
      <c r="QDE9"/>
      <c r="QDF9"/>
      <c r="QDG9"/>
      <c r="QDH9"/>
      <c r="QDI9"/>
      <c r="QDJ9"/>
      <c r="QDK9"/>
      <c r="QDL9"/>
      <c r="QDM9"/>
      <c r="QDN9"/>
      <c r="QDO9"/>
      <c r="QDP9"/>
      <c r="QDQ9"/>
      <c r="QDR9"/>
      <c r="QDS9"/>
      <c r="QDT9"/>
      <c r="QDU9"/>
      <c r="QDV9"/>
      <c r="QDW9"/>
      <c r="QDX9"/>
      <c r="QDY9"/>
      <c r="QDZ9"/>
      <c r="QEA9"/>
      <c r="QEB9"/>
      <c r="QEC9"/>
      <c r="QED9"/>
      <c r="QEE9"/>
      <c r="QEF9"/>
      <c r="QEG9"/>
      <c r="QEH9"/>
      <c r="QEI9"/>
      <c r="QEJ9"/>
      <c r="QEK9"/>
      <c r="QEL9"/>
      <c r="QEM9"/>
      <c r="QEN9"/>
      <c r="QEO9"/>
      <c r="QEP9"/>
      <c r="QEQ9"/>
      <c r="QER9"/>
      <c r="QES9"/>
      <c r="QET9"/>
      <c r="QEU9"/>
      <c r="QEV9"/>
      <c r="QEW9"/>
      <c r="QEX9"/>
      <c r="QEY9"/>
      <c r="QEZ9"/>
      <c r="QFA9"/>
      <c r="QFB9"/>
      <c r="QFC9"/>
      <c r="QFD9"/>
      <c r="QFE9"/>
      <c r="QFF9"/>
      <c r="QFG9"/>
      <c r="QFH9"/>
      <c r="QFI9"/>
      <c r="QFJ9"/>
      <c r="QFK9"/>
      <c r="QFL9"/>
      <c r="QFM9"/>
      <c r="QFN9"/>
      <c r="QFO9"/>
      <c r="QFP9"/>
      <c r="QFQ9"/>
      <c r="QFR9"/>
      <c r="QFS9"/>
      <c r="QFT9"/>
      <c r="QFU9"/>
      <c r="QFV9"/>
      <c r="QFW9"/>
      <c r="QFX9"/>
      <c r="QFY9"/>
      <c r="QFZ9"/>
      <c r="QGA9"/>
      <c r="QGB9"/>
      <c r="QGC9"/>
      <c r="QGD9"/>
      <c r="QGE9"/>
      <c r="QGF9"/>
      <c r="QGG9"/>
      <c r="QGH9"/>
      <c r="QGI9"/>
      <c r="QGJ9"/>
      <c r="QGK9"/>
      <c r="QGL9"/>
      <c r="QGM9"/>
      <c r="QGN9"/>
      <c r="QGO9"/>
      <c r="QGP9"/>
      <c r="QGQ9"/>
      <c r="QGR9"/>
      <c r="QGS9"/>
      <c r="QGT9"/>
      <c r="QGU9"/>
      <c r="QGV9"/>
      <c r="QGW9"/>
      <c r="QGX9"/>
      <c r="QGY9"/>
      <c r="QGZ9"/>
      <c r="QHA9"/>
      <c r="QHB9"/>
      <c r="QHC9"/>
      <c r="QHD9"/>
      <c r="QHE9"/>
      <c r="QHF9"/>
      <c r="QHG9"/>
      <c r="QHH9"/>
      <c r="QHI9"/>
      <c r="QHJ9"/>
      <c r="QHK9"/>
      <c r="QHL9"/>
      <c r="QHM9"/>
      <c r="QHN9"/>
      <c r="QHO9"/>
      <c r="QHP9"/>
      <c r="QHQ9"/>
      <c r="QHR9"/>
      <c r="QHS9"/>
      <c r="QHT9"/>
      <c r="QHU9"/>
      <c r="QHV9"/>
      <c r="QHW9"/>
      <c r="QHX9"/>
      <c r="QHY9"/>
      <c r="QHZ9"/>
      <c r="QIA9"/>
      <c r="QIB9"/>
      <c r="QIC9"/>
      <c r="QID9"/>
      <c r="QIE9"/>
      <c r="QIF9"/>
      <c r="QIG9"/>
      <c r="QIH9"/>
      <c r="QII9"/>
      <c r="QIJ9"/>
      <c r="QIK9"/>
      <c r="QIL9"/>
      <c r="QIM9"/>
      <c r="QIN9"/>
      <c r="QIO9"/>
      <c r="QIP9"/>
      <c r="QIQ9"/>
      <c r="QIR9"/>
      <c r="QIS9"/>
      <c r="QIT9"/>
      <c r="QIU9"/>
      <c r="QIV9"/>
      <c r="QIW9"/>
      <c r="QIX9"/>
      <c r="QIY9"/>
      <c r="QIZ9"/>
      <c r="QJA9"/>
      <c r="QJB9"/>
      <c r="QJC9"/>
      <c r="QJD9"/>
      <c r="QJE9"/>
      <c r="QJF9"/>
      <c r="QJG9"/>
      <c r="QJH9"/>
      <c r="QJI9"/>
      <c r="QJJ9"/>
      <c r="QJK9"/>
      <c r="QJL9"/>
      <c r="QJM9"/>
      <c r="QJN9"/>
      <c r="QJO9"/>
      <c r="QJP9"/>
      <c r="QJQ9"/>
      <c r="QJR9"/>
      <c r="QJS9"/>
      <c r="QJT9"/>
      <c r="QJU9"/>
      <c r="QJV9"/>
      <c r="QJW9"/>
      <c r="QJX9"/>
      <c r="QJY9"/>
      <c r="QJZ9"/>
      <c r="QKA9"/>
      <c r="QKB9"/>
      <c r="QKC9"/>
      <c r="QKD9"/>
      <c r="QKE9"/>
      <c r="QKF9"/>
      <c r="QKG9"/>
      <c r="QKH9"/>
      <c r="QKI9"/>
      <c r="QKJ9"/>
      <c r="QKK9"/>
      <c r="QKL9"/>
      <c r="QKM9"/>
      <c r="QKN9"/>
      <c r="QKO9"/>
      <c r="QKP9"/>
      <c r="QKQ9"/>
      <c r="QKR9"/>
      <c r="QKS9"/>
      <c r="QKT9"/>
      <c r="QKU9"/>
      <c r="QKV9"/>
      <c r="QKW9"/>
      <c r="QKX9"/>
      <c r="QKY9"/>
      <c r="QKZ9"/>
      <c r="QLA9"/>
      <c r="QLB9"/>
      <c r="QLC9"/>
      <c r="QLD9"/>
      <c r="QLE9"/>
      <c r="QLF9"/>
      <c r="QLG9"/>
      <c r="QLH9"/>
      <c r="QLI9"/>
      <c r="QLJ9"/>
      <c r="QLK9"/>
      <c r="QLL9"/>
      <c r="QLM9"/>
      <c r="QLN9"/>
      <c r="QLO9"/>
      <c r="QLP9"/>
      <c r="QLQ9"/>
      <c r="QLR9"/>
      <c r="QLS9"/>
      <c r="QLT9"/>
      <c r="QLU9"/>
      <c r="QLV9"/>
      <c r="QLW9"/>
      <c r="QLX9"/>
      <c r="QLY9"/>
      <c r="QLZ9"/>
      <c r="QMA9"/>
      <c r="QMB9"/>
      <c r="QMC9"/>
      <c r="QMD9"/>
      <c r="QME9"/>
      <c r="QMF9"/>
      <c r="QMG9"/>
      <c r="QMH9"/>
      <c r="QMI9"/>
      <c r="QMJ9"/>
      <c r="QMK9"/>
      <c r="QML9"/>
      <c r="QMM9"/>
      <c r="QMN9"/>
      <c r="QMO9"/>
      <c r="QMP9"/>
      <c r="QMQ9"/>
      <c r="QMR9"/>
      <c r="QMS9"/>
      <c r="QMT9"/>
      <c r="QMU9"/>
      <c r="QMV9"/>
      <c r="QMW9"/>
      <c r="QMX9"/>
      <c r="QMY9"/>
      <c r="QMZ9"/>
      <c r="QNA9"/>
      <c r="QNB9"/>
      <c r="QNC9"/>
      <c r="QND9"/>
      <c r="QNE9"/>
      <c r="QNF9"/>
      <c r="QNG9"/>
      <c r="QNH9"/>
      <c r="QNI9"/>
      <c r="QNJ9"/>
      <c r="QNK9"/>
      <c r="QNL9"/>
      <c r="QNM9"/>
      <c r="QNN9"/>
      <c r="QNO9"/>
      <c r="QNP9"/>
      <c r="QNQ9"/>
      <c r="QNR9"/>
      <c r="QNS9"/>
      <c r="QNT9"/>
      <c r="QNU9"/>
      <c r="QNV9"/>
      <c r="QNW9"/>
      <c r="QNX9"/>
      <c r="QNY9"/>
      <c r="QNZ9"/>
      <c r="QOA9"/>
      <c r="QOB9"/>
      <c r="QOC9"/>
      <c r="QOD9"/>
      <c r="QOE9"/>
      <c r="QOF9"/>
      <c r="QOG9"/>
      <c r="QOH9"/>
      <c r="QOI9"/>
      <c r="QOJ9"/>
      <c r="QOK9"/>
      <c r="QOL9"/>
      <c r="QOM9"/>
      <c r="QON9"/>
      <c r="QOO9"/>
      <c r="QOP9"/>
      <c r="QOQ9"/>
      <c r="QOR9"/>
      <c r="QOS9"/>
      <c r="QOT9"/>
      <c r="QOU9"/>
      <c r="QOV9"/>
      <c r="QOW9"/>
      <c r="QOX9"/>
      <c r="QOY9"/>
      <c r="QOZ9"/>
      <c r="QPA9"/>
      <c r="QPB9"/>
      <c r="QPC9"/>
      <c r="QPD9"/>
      <c r="QPE9"/>
      <c r="QPF9"/>
      <c r="QPG9"/>
      <c r="QPH9"/>
      <c r="QPI9"/>
      <c r="QPJ9"/>
      <c r="QPK9"/>
      <c r="QPL9"/>
      <c r="QPM9"/>
      <c r="QPN9"/>
      <c r="QPO9"/>
      <c r="QPP9"/>
      <c r="QPQ9"/>
      <c r="QPR9"/>
      <c r="QPS9"/>
      <c r="QPT9"/>
      <c r="QPU9"/>
      <c r="QPV9"/>
      <c r="QPW9"/>
      <c r="QPX9"/>
      <c r="QPY9"/>
      <c r="QPZ9"/>
      <c r="QQA9"/>
      <c r="QQB9"/>
      <c r="QQC9"/>
      <c r="QQD9"/>
      <c r="QQE9"/>
      <c r="QQF9"/>
      <c r="QQG9"/>
      <c r="QQH9"/>
      <c r="QQI9"/>
      <c r="QQJ9"/>
      <c r="QQK9"/>
      <c r="QQL9"/>
      <c r="QQM9"/>
      <c r="QQN9"/>
      <c r="QQO9"/>
      <c r="QQP9"/>
      <c r="QQQ9"/>
      <c r="QQR9"/>
      <c r="QQS9"/>
      <c r="QQT9"/>
      <c r="QQU9"/>
      <c r="QQV9"/>
      <c r="QQW9"/>
      <c r="QQX9"/>
      <c r="QQY9"/>
      <c r="QQZ9"/>
      <c r="QRA9"/>
      <c r="QRB9"/>
      <c r="QRC9"/>
      <c r="QRD9"/>
      <c r="QRE9"/>
      <c r="QRF9"/>
      <c r="QRG9"/>
      <c r="QRH9"/>
      <c r="QRI9"/>
      <c r="QRJ9"/>
      <c r="QRK9"/>
      <c r="QRL9"/>
      <c r="QRM9"/>
      <c r="QRN9"/>
      <c r="QRO9"/>
      <c r="QRP9"/>
      <c r="QRQ9"/>
      <c r="QRR9"/>
      <c r="QRS9"/>
      <c r="QRT9"/>
      <c r="QRU9"/>
      <c r="QRV9"/>
      <c r="QRW9"/>
      <c r="QRX9"/>
      <c r="QRY9"/>
      <c r="QRZ9"/>
      <c r="QSA9"/>
      <c r="QSB9"/>
      <c r="QSC9"/>
      <c r="QSD9"/>
      <c r="QSE9"/>
      <c r="QSF9"/>
      <c r="QSG9"/>
      <c r="QSH9"/>
      <c r="QSI9"/>
      <c r="QSJ9"/>
      <c r="QSK9"/>
      <c r="QSL9"/>
      <c r="QSM9"/>
      <c r="QSN9"/>
      <c r="QSO9"/>
      <c r="QSP9"/>
      <c r="QSQ9"/>
      <c r="QSR9"/>
      <c r="QSS9"/>
      <c r="QST9"/>
      <c r="QSU9"/>
      <c r="QSV9"/>
      <c r="QSW9"/>
      <c r="QSX9"/>
      <c r="QSY9"/>
      <c r="QSZ9"/>
      <c r="QTA9"/>
      <c r="QTB9"/>
      <c r="QTC9"/>
      <c r="QTD9"/>
      <c r="QTE9"/>
      <c r="QTF9"/>
      <c r="QTG9"/>
      <c r="QTH9"/>
      <c r="QTI9"/>
      <c r="QTJ9"/>
      <c r="QTK9"/>
      <c r="QTL9"/>
      <c r="QTM9"/>
      <c r="QTN9"/>
      <c r="QTO9"/>
      <c r="QTP9"/>
      <c r="QTQ9"/>
      <c r="QTR9"/>
      <c r="QTS9"/>
      <c r="QTT9"/>
      <c r="QTU9"/>
      <c r="QTV9"/>
      <c r="QTW9"/>
      <c r="QTX9"/>
      <c r="QTY9"/>
      <c r="QTZ9"/>
      <c r="QUA9"/>
      <c r="QUB9"/>
      <c r="QUC9"/>
      <c r="QUD9"/>
      <c r="QUE9"/>
      <c r="QUF9"/>
      <c r="QUG9"/>
      <c r="QUH9"/>
      <c r="QUI9"/>
      <c r="QUJ9"/>
      <c r="QUK9"/>
      <c r="QUL9"/>
      <c r="QUM9"/>
      <c r="QUN9"/>
      <c r="QUO9"/>
      <c r="QUP9"/>
      <c r="QUQ9"/>
      <c r="QUR9"/>
      <c r="QUS9"/>
      <c r="QUT9"/>
      <c r="QUU9"/>
      <c r="QUV9"/>
      <c r="QUW9"/>
      <c r="QUX9"/>
      <c r="QUY9"/>
      <c r="QUZ9"/>
      <c r="QVA9"/>
      <c r="QVB9"/>
      <c r="QVC9"/>
      <c r="QVD9"/>
      <c r="QVE9"/>
      <c r="QVF9"/>
      <c r="QVG9"/>
      <c r="QVH9"/>
      <c r="QVI9"/>
      <c r="QVJ9"/>
      <c r="QVK9"/>
      <c r="QVL9"/>
      <c r="QVM9"/>
      <c r="QVN9"/>
      <c r="QVO9"/>
      <c r="QVP9"/>
      <c r="QVQ9"/>
      <c r="QVR9"/>
      <c r="QVS9"/>
      <c r="QVT9"/>
      <c r="QVU9"/>
      <c r="QVV9"/>
      <c r="QVW9"/>
      <c r="QVX9"/>
      <c r="QVY9"/>
      <c r="QVZ9"/>
      <c r="QWA9"/>
      <c r="QWB9"/>
      <c r="QWC9"/>
      <c r="QWD9"/>
      <c r="QWE9"/>
      <c r="QWF9"/>
      <c r="QWG9"/>
      <c r="QWH9"/>
      <c r="QWI9"/>
      <c r="QWJ9"/>
      <c r="QWK9"/>
      <c r="QWL9"/>
      <c r="QWM9"/>
      <c r="QWN9"/>
      <c r="QWO9"/>
      <c r="QWP9"/>
      <c r="QWQ9"/>
      <c r="QWR9"/>
      <c r="QWS9"/>
      <c r="QWT9"/>
      <c r="QWU9"/>
      <c r="QWV9"/>
      <c r="QWW9"/>
      <c r="QWX9"/>
      <c r="QWY9"/>
      <c r="QWZ9"/>
      <c r="QXA9"/>
      <c r="QXB9"/>
      <c r="QXC9"/>
      <c r="QXD9"/>
      <c r="QXE9"/>
      <c r="QXF9"/>
      <c r="QXG9"/>
      <c r="QXH9"/>
      <c r="QXI9"/>
      <c r="QXJ9"/>
      <c r="QXK9"/>
      <c r="QXL9"/>
      <c r="QXM9"/>
      <c r="QXN9"/>
      <c r="QXO9"/>
      <c r="QXP9"/>
      <c r="QXQ9"/>
      <c r="QXR9"/>
      <c r="QXS9"/>
      <c r="QXT9"/>
      <c r="QXU9"/>
      <c r="QXV9"/>
      <c r="QXW9"/>
      <c r="QXX9"/>
      <c r="QXY9"/>
      <c r="QXZ9"/>
      <c r="QYA9"/>
      <c r="QYB9"/>
      <c r="QYC9"/>
      <c r="QYD9"/>
      <c r="QYE9"/>
      <c r="QYF9"/>
      <c r="QYG9"/>
      <c r="QYH9"/>
      <c r="QYI9"/>
      <c r="QYJ9"/>
      <c r="QYK9"/>
      <c r="QYL9"/>
      <c r="QYM9"/>
      <c r="QYN9"/>
      <c r="QYO9"/>
      <c r="QYP9"/>
      <c r="QYQ9"/>
      <c r="QYR9"/>
      <c r="QYS9"/>
      <c r="QYT9"/>
      <c r="QYU9"/>
      <c r="QYV9"/>
      <c r="QYW9"/>
      <c r="QYX9"/>
      <c r="QYY9"/>
      <c r="QYZ9"/>
      <c r="QZA9"/>
      <c r="QZB9"/>
      <c r="QZC9"/>
      <c r="QZD9"/>
      <c r="QZE9"/>
      <c r="QZF9"/>
      <c r="QZG9"/>
      <c r="QZH9"/>
      <c r="QZI9"/>
      <c r="QZJ9"/>
      <c r="QZK9"/>
      <c r="QZL9"/>
      <c r="QZM9"/>
      <c r="QZN9"/>
      <c r="QZO9"/>
      <c r="QZP9"/>
      <c r="QZQ9"/>
      <c r="QZR9"/>
      <c r="QZS9"/>
      <c r="QZT9"/>
      <c r="QZU9"/>
      <c r="QZV9"/>
      <c r="QZW9"/>
      <c r="QZX9"/>
      <c r="QZY9"/>
      <c r="QZZ9"/>
      <c r="RAA9"/>
      <c r="RAB9"/>
      <c r="RAC9"/>
      <c r="RAD9"/>
      <c r="RAE9"/>
      <c r="RAF9"/>
      <c r="RAG9"/>
      <c r="RAH9"/>
      <c r="RAI9"/>
      <c r="RAJ9"/>
      <c r="RAK9"/>
      <c r="RAL9"/>
      <c r="RAM9"/>
      <c r="RAN9"/>
      <c r="RAO9"/>
      <c r="RAP9"/>
      <c r="RAQ9"/>
      <c r="RAR9"/>
      <c r="RAS9"/>
      <c r="RAT9"/>
      <c r="RAU9"/>
      <c r="RAV9"/>
      <c r="RAW9"/>
      <c r="RAX9"/>
      <c r="RAY9"/>
      <c r="RAZ9"/>
      <c r="RBA9"/>
      <c r="RBB9"/>
      <c r="RBC9"/>
      <c r="RBD9"/>
      <c r="RBE9"/>
      <c r="RBF9"/>
      <c r="RBG9"/>
      <c r="RBH9"/>
      <c r="RBI9"/>
      <c r="RBJ9"/>
      <c r="RBK9"/>
      <c r="RBL9"/>
      <c r="RBM9"/>
      <c r="RBN9"/>
      <c r="RBO9"/>
      <c r="RBP9"/>
      <c r="RBQ9"/>
      <c r="RBR9"/>
      <c r="RBS9"/>
      <c r="RBT9"/>
      <c r="RBU9"/>
      <c r="RBV9"/>
      <c r="RBW9"/>
      <c r="RBX9"/>
      <c r="RBY9"/>
      <c r="RBZ9"/>
      <c r="RCA9"/>
      <c r="RCB9"/>
      <c r="RCC9"/>
      <c r="RCD9"/>
      <c r="RCE9"/>
      <c r="RCF9"/>
      <c r="RCG9"/>
      <c r="RCH9"/>
      <c r="RCI9"/>
      <c r="RCJ9"/>
      <c r="RCK9"/>
      <c r="RCL9"/>
      <c r="RCM9"/>
      <c r="RCN9"/>
      <c r="RCO9"/>
      <c r="RCP9"/>
      <c r="RCQ9"/>
      <c r="RCR9"/>
      <c r="RCS9"/>
      <c r="RCT9"/>
      <c r="RCU9"/>
      <c r="RCV9"/>
      <c r="RCW9"/>
      <c r="RCX9"/>
      <c r="RCY9"/>
      <c r="RCZ9"/>
      <c r="RDA9"/>
      <c r="RDB9"/>
      <c r="RDC9"/>
      <c r="RDD9"/>
      <c r="RDE9"/>
      <c r="RDF9"/>
      <c r="RDG9"/>
      <c r="RDH9"/>
      <c r="RDI9"/>
      <c r="RDJ9"/>
      <c r="RDK9"/>
      <c r="RDL9"/>
      <c r="RDM9"/>
      <c r="RDN9"/>
      <c r="RDO9"/>
      <c r="RDP9"/>
      <c r="RDQ9"/>
      <c r="RDR9"/>
      <c r="RDS9"/>
      <c r="RDT9"/>
      <c r="RDU9"/>
      <c r="RDV9"/>
      <c r="RDW9"/>
      <c r="RDX9"/>
      <c r="RDY9"/>
      <c r="RDZ9"/>
      <c r="REA9"/>
      <c r="REB9"/>
      <c r="REC9"/>
      <c r="RED9"/>
      <c r="REE9"/>
      <c r="REF9"/>
      <c r="REG9"/>
      <c r="REH9"/>
      <c r="REI9"/>
      <c r="REJ9"/>
      <c r="REK9"/>
      <c r="REL9"/>
      <c r="REM9"/>
      <c r="REN9"/>
      <c r="REO9"/>
      <c r="REP9"/>
      <c r="REQ9"/>
      <c r="RER9"/>
      <c r="RES9"/>
      <c r="RET9"/>
      <c r="REU9"/>
      <c r="REV9"/>
      <c r="REW9"/>
      <c r="REX9"/>
      <c r="REY9"/>
      <c r="REZ9"/>
      <c r="RFA9"/>
      <c r="RFB9"/>
      <c r="RFC9"/>
      <c r="RFD9"/>
      <c r="RFE9"/>
      <c r="RFF9"/>
      <c r="RFG9"/>
      <c r="RFH9"/>
      <c r="RFI9"/>
      <c r="RFJ9"/>
      <c r="RFK9"/>
      <c r="RFL9"/>
      <c r="RFM9"/>
      <c r="RFN9"/>
      <c r="RFO9"/>
      <c r="RFP9"/>
      <c r="RFQ9"/>
      <c r="RFR9"/>
      <c r="RFS9"/>
      <c r="RFT9"/>
      <c r="RFU9"/>
      <c r="RFV9"/>
      <c r="RFW9"/>
      <c r="RFX9"/>
      <c r="RFY9"/>
      <c r="RFZ9"/>
      <c r="RGA9"/>
      <c r="RGB9"/>
      <c r="RGC9"/>
      <c r="RGD9"/>
      <c r="RGE9"/>
      <c r="RGF9"/>
      <c r="RGG9"/>
      <c r="RGH9"/>
      <c r="RGI9"/>
      <c r="RGJ9"/>
      <c r="RGK9"/>
      <c r="RGL9"/>
      <c r="RGM9"/>
      <c r="RGN9"/>
      <c r="RGO9"/>
      <c r="RGP9"/>
      <c r="RGQ9"/>
      <c r="RGR9"/>
      <c r="RGS9"/>
      <c r="RGT9"/>
      <c r="RGU9"/>
      <c r="RGV9"/>
      <c r="RGW9"/>
      <c r="RGX9"/>
      <c r="RGY9"/>
      <c r="RGZ9"/>
      <c r="RHA9"/>
      <c r="RHB9"/>
      <c r="RHC9"/>
      <c r="RHD9"/>
      <c r="RHE9"/>
      <c r="RHF9"/>
      <c r="RHG9"/>
      <c r="RHH9"/>
      <c r="RHI9"/>
      <c r="RHJ9"/>
      <c r="RHK9"/>
      <c r="RHL9"/>
      <c r="RHM9"/>
      <c r="RHN9"/>
      <c r="RHO9"/>
      <c r="RHP9"/>
      <c r="RHQ9"/>
      <c r="RHR9"/>
      <c r="RHS9"/>
      <c r="RHT9"/>
      <c r="RHU9"/>
      <c r="RHV9"/>
      <c r="RHW9"/>
      <c r="RHX9"/>
      <c r="RHY9"/>
      <c r="RHZ9"/>
      <c r="RIA9"/>
      <c r="RIB9"/>
      <c r="RIC9"/>
      <c r="RID9"/>
      <c r="RIE9"/>
      <c r="RIF9"/>
      <c r="RIG9"/>
      <c r="RIH9"/>
      <c r="RII9"/>
      <c r="RIJ9"/>
      <c r="RIK9"/>
      <c r="RIL9"/>
      <c r="RIM9"/>
      <c r="RIN9"/>
      <c r="RIO9"/>
      <c r="RIP9"/>
      <c r="RIQ9"/>
      <c r="RIR9"/>
      <c r="RIS9"/>
      <c r="RIT9"/>
      <c r="RIU9"/>
      <c r="RIV9"/>
      <c r="RIW9"/>
      <c r="RIX9"/>
      <c r="RIY9"/>
      <c r="RIZ9"/>
      <c r="RJA9"/>
      <c r="RJB9"/>
      <c r="RJC9"/>
      <c r="RJD9"/>
      <c r="RJE9"/>
      <c r="RJF9"/>
      <c r="RJG9"/>
      <c r="RJH9"/>
      <c r="RJI9"/>
      <c r="RJJ9"/>
      <c r="RJK9"/>
      <c r="RJL9"/>
      <c r="RJM9"/>
      <c r="RJN9"/>
      <c r="RJO9"/>
      <c r="RJP9"/>
      <c r="RJQ9"/>
      <c r="RJR9"/>
      <c r="RJS9"/>
      <c r="RJT9"/>
      <c r="RJU9"/>
      <c r="RJV9"/>
      <c r="RJW9"/>
      <c r="RJX9"/>
      <c r="RJY9"/>
      <c r="RJZ9"/>
      <c r="RKA9"/>
      <c r="RKB9"/>
      <c r="RKC9"/>
      <c r="RKD9"/>
      <c r="RKE9"/>
      <c r="RKF9"/>
      <c r="RKG9"/>
      <c r="RKH9"/>
      <c r="RKI9"/>
      <c r="RKJ9"/>
      <c r="RKK9"/>
      <c r="RKL9"/>
      <c r="RKM9"/>
      <c r="RKN9"/>
      <c r="RKO9"/>
      <c r="RKP9"/>
      <c r="RKQ9"/>
      <c r="RKR9"/>
      <c r="RKS9"/>
      <c r="RKT9"/>
      <c r="RKU9"/>
      <c r="RKV9"/>
      <c r="RKW9"/>
      <c r="RKX9"/>
      <c r="RKY9"/>
      <c r="RKZ9"/>
      <c r="RLA9"/>
      <c r="RLB9"/>
      <c r="RLC9"/>
      <c r="RLD9"/>
      <c r="RLE9"/>
      <c r="RLF9"/>
      <c r="RLG9"/>
      <c r="RLH9"/>
      <c r="RLI9"/>
      <c r="RLJ9"/>
      <c r="RLK9"/>
      <c r="RLL9"/>
      <c r="RLM9"/>
      <c r="RLN9"/>
      <c r="RLO9"/>
      <c r="RLP9"/>
      <c r="RLQ9"/>
      <c r="RLR9"/>
      <c r="RLS9"/>
      <c r="RLT9"/>
      <c r="RLU9"/>
      <c r="RLV9"/>
      <c r="RLW9"/>
      <c r="RLX9"/>
      <c r="RLY9"/>
      <c r="RLZ9"/>
      <c r="RMA9"/>
      <c r="RMB9"/>
      <c r="RMC9"/>
      <c r="RMD9"/>
      <c r="RME9"/>
      <c r="RMF9"/>
      <c r="RMG9"/>
      <c r="RMH9"/>
      <c r="RMI9"/>
      <c r="RMJ9"/>
      <c r="RMK9"/>
      <c r="RML9"/>
      <c r="RMM9"/>
      <c r="RMN9"/>
      <c r="RMO9"/>
      <c r="RMP9"/>
      <c r="RMQ9"/>
      <c r="RMR9"/>
      <c r="RMS9"/>
      <c r="RMT9"/>
      <c r="RMU9"/>
      <c r="RMV9"/>
      <c r="RMW9"/>
      <c r="RMX9"/>
      <c r="RMY9"/>
      <c r="RMZ9"/>
      <c r="RNA9"/>
      <c r="RNB9"/>
      <c r="RNC9"/>
      <c r="RND9"/>
      <c r="RNE9"/>
      <c r="RNF9"/>
      <c r="RNG9"/>
      <c r="RNH9"/>
      <c r="RNI9"/>
      <c r="RNJ9"/>
      <c r="RNK9"/>
      <c r="RNL9"/>
      <c r="RNM9"/>
      <c r="RNN9"/>
      <c r="RNO9"/>
      <c r="RNP9"/>
      <c r="RNQ9"/>
      <c r="RNR9"/>
      <c r="RNS9"/>
      <c r="RNT9"/>
      <c r="RNU9"/>
      <c r="RNV9"/>
      <c r="RNW9"/>
      <c r="RNX9"/>
      <c r="RNY9"/>
      <c r="RNZ9"/>
      <c r="ROA9"/>
      <c r="ROB9"/>
      <c r="ROC9"/>
      <c r="ROD9"/>
      <c r="ROE9"/>
      <c r="ROF9"/>
      <c r="ROG9"/>
      <c r="ROH9"/>
      <c r="ROI9"/>
      <c r="ROJ9"/>
      <c r="ROK9"/>
      <c r="ROL9"/>
      <c r="ROM9"/>
      <c r="RON9"/>
      <c r="ROO9"/>
      <c r="ROP9"/>
      <c r="ROQ9"/>
      <c r="ROR9"/>
      <c r="ROS9"/>
      <c r="ROT9"/>
      <c r="ROU9"/>
      <c r="ROV9"/>
      <c r="ROW9"/>
      <c r="ROX9"/>
      <c r="ROY9"/>
      <c r="ROZ9"/>
      <c r="RPA9"/>
      <c r="RPB9"/>
      <c r="RPC9"/>
      <c r="RPD9"/>
      <c r="RPE9"/>
      <c r="RPF9"/>
      <c r="RPG9"/>
      <c r="RPH9"/>
      <c r="RPI9"/>
      <c r="RPJ9"/>
      <c r="RPK9"/>
      <c r="RPL9"/>
      <c r="RPM9"/>
      <c r="RPN9"/>
      <c r="RPO9"/>
      <c r="RPP9"/>
      <c r="RPQ9"/>
      <c r="RPR9"/>
      <c r="RPS9"/>
      <c r="RPT9"/>
      <c r="RPU9"/>
      <c r="RPV9"/>
      <c r="RPW9"/>
      <c r="RPX9"/>
      <c r="RPY9"/>
      <c r="RPZ9"/>
      <c r="RQA9"/>
      <c r="RQB9"/>
      <c r="RQC9"/>
      <c r="RQD9"/>
      <c r="RQE9"/>
      <c r="RQF9"/>
      <c r="RQG9"/>
      <c r="RQH9"/>
      <c r="RQI9"/>
      <c r="RQJ9"/>
      <c r="RQK9"/>
      <c r="RQL9"/>
      <c r="RQM9"/>
      <c r="RQN9"/>
      <c r="RQO9"/>
      <c r="RQP9"/>
      <c r="RQQ9"/>
      <c r="RQR9"/>
      <c r="RQS9"/>
      <c r="RQT9"/>
      <c r="RQU9"/>
      <c r="RQV9"/>
      <c r="RQW9"/>
      <c r="RQX9"/>
      <c r="RQY9"/>
      <c r="RQZ9"/>
      <c r="RRA9"/>
      <c r="RRB9"/>
      <c r="RRC9"/>
      <c r="RRD9"/>
      <c r="RRE9"/>
      <c r="RRF9"/>
      <c r="RRG9"/>
      <c r="RRH9"/>
      <c r="RRI9"/>
      <c r="RRJ9"/>
      <c r="RRK9"/>
      <c r="RRL9"/>
      <c r="RRM9"/>
      <c r="RRN9"/>
      <c r="RRO9"/>
      <c r="RRP9"/>
      <c r="RRQ9"/>
      <c r="RRR9"/>
      <c r="RRS9"/>
      <c r="RRT9"/>
      <c r="RRU9"/>
      <c r="RRV9"/>
      <c r="RRW9"/>
      <c r="RRX9"/>
      <c r="RRY9"/>
      <c r="RRZ9"/>
      <c r="RSA9"/>
      <c r="RSB9"/>
      <c r="RSC9"/>
      <c r="RSD9"/>
      <c r="RSE9"/>
      <c r="RSF9"/>
      <c r="RSG9"/>
      <c r="RSH9"/>
      <c r="RSI9"/>
      <c r="RSJ9"/>
      <c r="RSK9"/>
      <c r="RSL9"/>
      <c r="RSM9"/>
      <c r="RSN9"/>
      <c r="RSO9"/>
      <c r="RSP9"/>
      <c r="RSQ9"/>
      <c r="RSR9"/>
      <c r="RSS9"/>
      <c r="RST9"/>
      <c r="RSU9"/>
      <c r="RSV9"/>
      <c r="RSW9"/>
      <c r="RSX9"/>
      <c r="RSY9"/>
      <c r="RSZ9"/>
      <c r="RTA9"/>
      <c r="RTB9"/>
      <c r="RTC9"/>
      <c r="RTD9"/>
      <c r="RTE9"/>
      <c r="RTF9"/>
      <c r="RTG9"/>
      <c r="RTH9"/>
      <c r="RTI9"/>
      <c r="RTJ9"/>
      <c r="RTK9"/>
      <c r="RTL9"/>
      <c r="RTM9"/>
      <c r="RTN9"/>
      <c r="RTO9"/>
      <c r="RTP9"/>
      <c r="RTQ9"/>
      <c r="RTR9"/>
      <c r="RTS9"/>
      <c r="RTT9"/>
      <c r="RTU9"/>
      <c r="RTV9"/>
      <c r="RTW9"/>
      <c r="RTX9"/>
      <c r="RTY9"/>
      <c r="RTZ9"/>
      <c r="RUA9"/>
      <c r="RUB9"/>
      <c r="RUC9"/>
      <c r="RUD9"/>
      <c r="RUE9"/>
      <c r="RUF9"/>
      <c r="RUG9"/>
      <c r="RUH9"/>
      <c r="RUI9"/>
      <c r="RUJ9"/>
      <c r="RUK9"/>
      <c r="RUL9"/>
      <c r="RUM9"/>
      <c r="RUN9"/>
      <c r="RUO9"/>
      <c r="RUP9"/>
      <c r="RUQ9"/>
      <c r="RUR9"/>
      <c r="RUS9"/>
      <c r="RUT9"/>
      <c r="RUU9"/>
      <c r="RUV9"/>
      <c r="RUW9"/>
      <c r="RUX9"/>
      <c r="RUY9"/>
      <c r="RUZ9"/>
      <c r="RVA9"/>
      <c r="RVB9"/>
      <c r="RVC9"/>
      <c r="RVD9"/>
      <c r="RVE9"/>
      <c r="RVF9"/>
      <c r="RVG9"/>
      <c r="RVH9"/>
      <c r="RVI9"/>
      <c r="RVJ9"/>
      <c r="RVK9"/>
      <c r="RVL9"/>
      <c r="RVM9"/>
      <c r="RVN9"/>
      <c r="RVO9"/>
      <c r="RVP9"/>
      <c r="RVQ9"/>
      <c r="RVR9"/>
      <c r="RVS9"/>
      <c r="RVT9"/>
      <c r="RVU9"/>
      <c r="RVV9"/>
      <c r="RVW9"/>
      <c r="RVX9"/>
      <c r="RVY9"/>
      <c r="RVZ9"/>
      <c r="RWA9"/>
      <c r="RWB9"/>
      <c r="RWC9"/>
      <c r="RWD9"/>
      <c r="RWE9"/>
      <c r="RWF9"/>
      <c r="RWG9"/>
      <c r="RWH9"/>
      <c r="RWI9"/>
      <c r="RWJ9"/>
      <c r="RWK9"/>
      <c r="RWL9"/>
      <c r="RWM9"/>
      <c r="RWN9"/>
      <c r="RWO9"/>
      <c r="RWP9"/>
      <c r="RWQ9"/>
      <c r="RWR9"/>
      <c r="RWS9"/>
      <c r="RWT9"/>
      <c r="RWU9"/>
      <c r="RWV9"/>
      <c r="RWW9"/>
      <c r="RWX9"/>
      <c r="RWY9"/>
      <c r="RWZ9"/>
      <c r="RXA9"/>
      <c r="RXB9"/>
      <c r="RXC9"/>
      <c r="RXD9"/>
      <c r="RXE9"/>
      <c r="RXF9"/>
      <c r="RXG9"/>
      <c r="RXH9"/>
      <c r="RXI9"/>
      <c r="RXJ9"/>
      <c r="RXK9"/>
      <c r="RXL9"/>
      <c r="RXM9"/>
      <c r="RXN9"/>
      <c r="RXO9"/>
      <c r="RXP9"/>
      <c r="RXQ9"/>
      <c r="RXR9"/>
      <c r="RXS9"/>
      <c r="RXT9"/>
      <c r="RXU9"/>
      <c r="RXV9"/>
      <c r="RXW9"/>
      <c r="RXX9"/>
      <c r="RXY9"/>
      <c r="RXZ9"/>
      <c r="RYA9"/>
      <c r="RYB9"/>
      <c r="RYC9"/>
      <c r="RYD9"/>
      <c r="RYE9"/>
      <c r="RYF9"/>
      <c r="RYG9"/>
      <c r="RYH9"/>
      <c r="RYI9"/>
      <c r="RYJ9"/>
      <c r="RYK9"/>
      <c r="RYL9"/>
      <c r="RYM9"/>
      <c r="RYN9"/>
      <c r="RYO9"/>
      <c r="RYP9"/>
      <c r="RYQ9"/>
      <c r="RYR9"/>
      <c r="RYS9"/>
      <c r="RYT9"/>
      <c r="RYU9"/>
      <c r="RYV9"/>
      <c r="RYW9"/>
      <c r="RYX9"/>
      <c r="RYY9"/>
      <c r="RYZ9"/>
      <c r="RZA9"/>
      <c r="RZB9"/>
      <c r="RZC9"/>
      <c r="RZD9"/>
      <c r="RZE9"/>
      <c r="RZF9"/>
      <c r="RZG9"/>
      <c r="RZH9"/>
      <c r="RZI9"/>
      <c r="RZJ9"/>
      <c r="RZK9"/>
      <c r="RZL9"/>
      <c r="RZM9"/>
      <c r="RZN9"/>
      <c r="RZO9"/>
      <c r="RZP9"/>
      <c r="RZQ9"/>
      <c r="RZR9"/>
      <c r="RZS9"/>
      <c r="RZT9"/>
      <c r="RZU9"/>
      <c r="RZV9"/>
      <c r="RZW9"/>
      <c r="RZX9"/>
      <c r="RZY9"/>
      <c r="RZZ9"/>
      <c r="SAA9"/>
      <c r="SAB9"/>
      <c r="SAC9"/>
      <c r="SAD9"/>
      <c r="SAE9"/>
      <c r="SAF9"/>
      <c r="SAG9"/>
      <c r="SAH9"/>
      <c r="SAI9"/>
      <c r="SAJ9"/>
      <c r="SAK9"/>
      <c r="SAL9"/>
      <c r="SAM9"/>
      <c r="SAN9"/>
      <c r="SAO9"/>
      <c r="SAP9"/>
      <c r="SAQ9"/>
      <c r="SAR9"/>
      <c r="SAS9"/>
      <c r="SAT9"/>
      <c r="SAU9"/>
      <c r="SAV9"/>
      <c r="SAW9"/>
      <c r="SAX9"/>
      <c r="SAY9"/>
      <c r="SAZ9"/>
      <c r="SBA9"/>
      <c r="SBB9"/>
      <c r="SBC9"/>
      <c r="SBD9"/>
      <c r="SBE9"/>
      <c r="SBF9"/>
      <c r="SBG9"/>
      <c r="SBH9"/>
      <c r="SBI9"/>
      <c r="SBJ9"/>
      <c r="SBK9"/>
      <c r="SBL9"/>
      <c r="SBM9"/>
      <c r="SBN9"/>
      <c r="SBO9"/>
      <c r="SBP9"/>
      <c r="SBQ9"/>
      <c r="SBR9"/>
      <c r="SBS9"/>
      <c r="SBT9"/>
      <c r="SBU9"/>
      <c r="SBV9"/>
      <c r="SBW9"/>
      <c r="SBX9"/>
      <c r="SBY9"/>
      <c r="SBZ9"/>
      <c r="SCA9"/>
      <c r="SCB9"/>
      <c r="SCC9"/>
      <c r="SCD9"/>
      <c r="SCE9"/>
      <c r="SCF9"/>
      <c r="SCG9"/>
      <c r="SCH9"/>
      <c r="SCI9"/>
      <c r="SCJ9"/>
      <c r="SCK9"/>
      <c r="SCL9"/>
      <c r="SCM9"/>
      <c r="SCN9"/>
      <c r="SCO9"/>
      <c r="SCP9"/>
      <c r="SCQ9"/>
      <c r="SCR9"/>
      <c r="SCS9"/>
      <c r="SCT9"/>
      <c r="SCU9"/>
      <c r="SCV9"/>
      <c r="SCW9"/>
      <c r="SCX9"/>
      <c r="SCY9"/>
      <c r="SCZ9"/>
      <c r="SDA9"/>
      <c r="SDB9"/>
      <c r="SDC9"/>
      <c r="SDD9"/>
      <c r="SDE9"/>
      <c r="SDF9"/>
      <c r="SDG9"/>
      <c r="SDH9"/>
      <c r="SDI9"/>
      <c r="SDJ9"/>
      <c r="SDK9"/>
      <c r="SDL9"/>
      <c r="SDM9"/>
      <c r="SDN9"/>
      <c r="SDO9"/>
      <c r="SDP9"/>
      <c r="SDQ9"/>
      <c r="SDR9"/>
      <c r="SDS9"/>
      <c r="SDT9"/>
      <c r="SDU9"/>
      <c r="SDV9"/>
      <c r="SDW9"/>
      <c r="SDX9"/>
      <c r="SDY9"/>
      <c r="SDZ9"/>
      <c r="SEA9"/>
      <c r="SEB9"/>
      <c r="SEC9"/>
      <c r="SED9"/>
      <c r="SEE9"/>
      <c r="SEF9"/>
      <c r="SEG9"/>
      <c r="SEH9"/>
      <c r="SEI9"/>
      <c r="SEJ9"/>
      <c r="SEK9"/>
      <c r="SEL9"/>
      <c r="SEM9"/>
      <c r="SEN9"/>
      <c r="SEO9"/>
      <c r="SEP9"/>
      <c r="SEQ9"/>
      <c r="SER9"/>
      <c r="SES9"/>
      <c r="SET9"/>
      <c r="SEU9"/>
      <c r="SEV9"/>
      <c r="SEW9"/>
      <c r="SEX9"/>
      <c r="SEY9"/>
      <c r="SEZ9"/>
      <c r="SFA9"/>
      <c r="SFB9"/>
      <c r="SFC9"/>
      <c r="SFD9"/>
      <c r="SFE9"/>
      <c r="SFF9"/>
      <c r="SFG9"/>
      <c r="SFH9"/>
      <c r="SFI9"/>
      <c r="SFJ9"/>
      <c r="SFK9"/>
      <c r="SFL9"/>
      <c r="SFM9"/>
      <c r="SFN9"/>
      <c r="SFO9"/>
      <c r="SFP9"/>
      <c r="SFQ9"/>
      <c r="SFR9"/>
      <c r="SFS9"/>
      <c r="SFT9"/>
      <c r="SFU9"/>
      <c r="SFV9"/>
      <c r="SFW9"/>
      <c r="SFX9"/>
      <c r="SFY9"/>
      <c r="SFZ9"/>
      <c r="SGA9"/>
      <c r="SGB9"/>
      <c r="SGC9"/>
      <c r="SGD9"/>
      <c r="SGE9"/>
      <c r="SGF9"/>
      <c r="SGG9"/>
      <c r="SGH9"/>
      <c r="SGI9"/>
      <c r="SGJ9"/>
      <c r="SGK9"/>
      <c r="SGL9"/>
      <c r="SGM9"/>
      <c r="SGN9"/>
      <c r="SGO9"/>
      <c r="SGP9"/>
      <c r="SGQ9"/>
      <c r="SGR9"/>
      <c r="SGS9"/>
      <c r="SGT9"/>
      <c r="SGU9"/>
      <c r="SGV9"/>
      <c r="SGW9"/>
      <c r="SGX9"/>
      <c r="SGY9"/>
      <c r="SGZ9"/>
      <c r="SHA9"/>
      <c r="SHB9"/>
      <c r="SHC9"/>
      <c r="SHD9"/>
      <c r="SHE9"/>
      <c r="SHF9"/>
      <c r="SHG9"/>
      <c r="SHH9"/>
      <c r="SHI9"/>
      <c r="SHJ9"/>
      <c r="SHK9"/>
      <c r="SHL9"/>
      <c r="SHM9"/>
      <c r="SHN9"/>
      <c r="SHO9"/>
      <c r="SHP9"/>
      <c r="SHQ9"/>
      <c r="SHR9"/>
      <c r="SHS9"/>
      <c r="SHT9"/>
      <c r="SHU9"/>
      <c r="SHV9"/>
      <c r="SHW9"/>
      <c r="SHX9"/>
      <c r="SHY9"/>
      <c r="SHZ9"/>
      <c r="SIA9"/>
      <c r="SIB9"/>
      <c r="SIC9"/>
      <c r="SID9"/>
      <c r="SIE9"/>
      <c r="SIF9"/>
      <c r="SIG9"/>
      <c r="SIH9"/>
      <c r="SII9"/>
      <c r="SIJ9"/>
      <c r="SIK9"/>
      <c r="SIL9"/>
      <c r="SIM9"/>
      <c r="SIN9"/>
      <c r="SIO9"/>
      <c r="SIP9"/>
      <c r="SIQ9"/>
      <c r="SIR9"/>
      <c r="SIS9"/>
      <c r="SIT9"/>
      <c r="SIU9"/>
      <c r="SIV9"/>
      <c r="SIW9"/>
      <c r="SIX9"/>
      <c r="SIY9"/>
      <c r="SIZ9"/>
      <c r="SJA9"/>
      <c r="SJB9"/>
      <c r="SJC9"/>
      <c r="SJD9"/>
      <c r="SJE9"/>
      <c r="SJF9"/>
      <c r="SJG9"/>
      <c r="SJH9"/>
      <c r="SJI9"/>
      <c r="SJJ9"/>
      <c r="SJK9"/>
      <c r="SJL9"/>
      <c r="SJM9"/>
      <c r="SJN9"/>
      <c r="SJO9"/>
      <c r="SJP9"/>
      <c r="SJQ9"/>
      <c r="SJR9"/>
      <c r="SJS9"/>
      <c r="SJT9"/>
      <c r="SJU9"/>
      <c r="SJV9"/>
      <c r="SJW9"/>
      <c r="SJX9"/>
      <c r="SJY9"/>
      <c r="SJZ9"/>
      <c r="SKA9"/>
      <c r="SKB9"/>
      <c r="SKC9"/>
      <c r="SKD9"/>
      <c r="SKE9"/>
      <c r="SKF9"/>
      <c r="SKG9"/>
      <c r="SKH9"/>
      <c r="SKI9"/>
      <c r="SKJ9"/>
      <c r="SKK9"/>
      <c r="SKL9"/>
      <c r="SKM9"/>
      <c r="SKN9"/>
      <c r="SKO9"/>
      <c r="SKP9"/>
      <c r="SKQ9"/>
      <c r="SKR9"/>
      <c r="SKS9"/>
      <c r="SKT9"/>
      <c r="SKU9"/>
      <c r="SKV9"/>
      <c r="SKW9"/>
      <c r="SKX9"/>
      <c r="SKY9"/>
      <c r="SKZ9"/>
      <c r="SLA9"/>
      <c r="SLB9"/>
      <c r="SLC9"/>
      <c r="SLD9"/>
      <c r="SLE9"/>
      <c r="SLF9"/>
      <c r="SLG9"/>
      <c r="SLH9"/>
      <c r="SLI9"/>
      <c r="SLJ9"/>
      <c r="SLK9"/>
      <c r="SLL9"/>
      <c r="SLM9"/>
      <c r="SLN9"/>
      <c r="SLO9"/>
      <c r="SLP9"/>
      <c r="SLQ9"/>
      <c r="SLR9"/>
      <c r="SLS9"/>
      <c r="SLT9"/>
      <c r="SLU9"/>
      <c r="SLV9"/>
      <c r="SLW9"/>
      <c r="SLX9"/>
      <c r="SLY9"/>
      <c r="SLZ9"/>
      <c r="SMA9"/>
      <c r="SMB9"/>
      <c r="SMC9"/>
      <c r="SMD9"/>
      <c r="SME9"/>
      <c r="SMF9"/>
      <c r="SMG9"/>
      <c r="SMH9"/>
      <c r="SMI9"/>
      <c r="SMJ9"/>
      <c r="SMK9"/>
      <c r="SML9"/>
      <c r="SMM9"/>
      <c r="SMN9"/>
      <c r="SMO9"/>
      <c r="SMP9"/>
      <c r="SMQ9"/>
      <c r="SMR9"/>
      <c r="SMS9"/>
      <c r="SMT9"/>
      <c r="SMU9"/>
      <c r="SMV9"/>
      <c r="SMW9"/>
      <c r="SMX9"/>
      <c r="SMY9"/>
      <c r="SMZ9"/>
      <c r="SNA9"/>
      <c r="SNB9"/>
      <c r="SNC9"/>
      <c r="SND9"/>
      <c r="SNE9"/>
      <c r="SNF9"/>
      <c r="SNG9"/>
      <c r="SNH9"/>
      <c r="SNI9"/>
      <c r="SNJ9"/>
      <c r="SNK9"/>
      <c r="SNL9"/>
      <c r="SNM9"/>
      <c r="SNN9"/>
      <c r="SNO9"/>
      <c r="SNP9"/>
      <c r="SNQ9"/>
      <c r="SNR9"/>
      <c r="SNS9"/>
      <c r="SNT9"/>
      <c r="SNU9"/>
      <c r="SNV9"/>
      <c r="SNW9"/>
      <c r="SNX9"/>
      <c r="SNY9"/>
      <c r="SNZ9"/>
      <c r="SOA9"/>
      <c r="SOB9"/>
      <c r="SOC9"/>
      <c r="SOD9"/>
      <c r="SOE9"/>
      <c r="SOF9"/>
      <c r="SOG9"/>
      <c r="SOH9"/>
      <c r="SOI9"/>
      <c r="SOJ9"/>
      <c r="SOK9"/>
      <c r="SOL9"/>
      <c r="SOM9"/>
      <c r="SON9"/>
      <c r="SOO9"/>
      <c r="SOP9"/>
      <c r="SOQ9"/>
      <c r="SOR9"/>
      <c r="SOS9"/>
      <c r="SOT9"/>
      <c r="SOU9"/>
      <c r="SOV9"/>
      <c r="SOW9"/>
      <c r="SOX9"/>
      <c r="SOY9"/>
      <c r="SOZ9"/>
      <c r="SPA9"/>
      <c r="SPB9"/>
      <c r="SPC9"/>
      <c r="SPD9"/>
      <c r="SPE9"/>
      <c r="SPF9"/>
      <c r="SPG9"/>
      <c r="SPH9"/>
      <c r="SPI9"/>
      <c r="SPJ9"/>
      <c r="SPK9"/>
      <c r="SPL9"/>
      <c r="SPM9"/>
      <c r="SPN9"/>
      <c r="SPO9"/>
      <c r="SPP9"/>
      <c r="SPQ9"/>
      <c r="SPR9"/>
      <c r="SPS9"/>
      <c r="SPT9"/>
      <c r="SPU9"/>
      <c r="SPV9"/>
      <c r="SPW9"/>
      <c r="SPX9"/>
      <c r="SPY9"/>
      <c r="SPZ9"/>
      <c r="SQA9"/>
      <c r="SQB9"/>
      <c r="SQC9"/>
      <c r="SQD9"/>
      <c r="SQE9"/>
      <c r="SQF9"/>
      <c r="SQG9"/>
      <c r="SQH9"/>
      <c r="SQI9"/>
      <c r="SQJ9"/>
      <c r="SQK9"/>
      <c r="SQL9"/>
      <c r="SQM9"/>
      <c r="SQN9"/>
      <c r="SQO9"/>
      <c r="SQP9"/>
      <c r="SQQ9"/>
      <c r="SQR9"/>
      <c r="SQS9"/>
      <c r="SQT9"/>
      <c r="SQU9"/>
      <c r="SQV9"/>
      <c r="SQW9"/>
      <c r="SQX9"/>
      <c r="SQY9"/>
      <c r="SQZ9"/>
      <c r="SRA9"/>
      <c r="SRB9"/>
      <c r="SRC9"/>
      <c r="SRD9"/>
      <c r="SRE9"/>
      <c r="SRF9"/>
      <c r="SRG9"/>
      <c r="SRH9"/>
      <c r="SRI9"/>
      <c r="SRJ9"/>
      <c r="SRK9"/>
      <c r="SRL9"/>
      <c r="SRM9"/>
      <c r="SRN9"/>
      <c r="SRO9"/>
      <c r="SRP9"/>
      <c r="SRQ9"/>
      <c r="SRR9"/>
      <c r="SRS9"/>
      <c r="SRT9"/>
      <c r="SRU9"/>
      <c r="SRV9"/>
      <c r="SRW9"/>
      <c r="SRX9"/>
      <c r="SRY9"/>
      <c r="SRZ9"/>
      <c r="SSA9"/>
      <c r="SSB9"/>
      <c r="SSC9"/>
      <c r="SSD9"/>
      <c r="SSE9"/>
      <c r="SSF9"/>
      <c r="SSG9"/>
      <c r="SSH9"/>
      <c r="SSI9"/>
      <c r="SSJ9"/>
      <c r="SSK9"/>
      <c r="SSL9"/>
      <c r="SSM9"/>
      <c r="SSN9"/>
      <c r="SSO9"/>
      <c r="SSP9"/>
      <c r="SSQ9"/>
      <c r="SSR9"/>
      <c r="SSS9"/>
      <c r="SST9"/>
      <c r="SSU9"/>
      <c r="SSV9"/>
      <c r="SSW9"/>
      <c r="SSX9"/>
      <c r="SSY9"/>
      <c r="SSZ9"/>
      <c r="STA9"/>
      <c r="STB9"/>
      <c r="STC9"/>
      <c r="STD9"/>
      <c r="STE9"/>
      <c r="STF9"/>
      <c r="STG9"/>
      <c r="STH9"/>
      <c r="STI9"/>
      <c r="STJ9"/>
      <c r="STK9"/>
      <c r="STL9"/>
      <c r="STM9"/>
      <c r="STN9"/>
      <c r="STO9"/>
      <c r="STP9"/>
      <c r="STQ9"/>
      <c r="STR9"/>
      <c r="STS9"/>
      <c r="STT9"/>
      <c r="STU9"/>
      <c r="STV9"/>
      <c r="STW9"/>
      <c r="STX9"/>
      <c r="STY9"/>
      <c r="STZ9"/>
      <c r="SUA9"/>
      <c r="SUB9"/>
      <c r="SUC9"/>
      <c r="SUD9"/>
      <c r="SUE9"/>
      <c r="SUF9"/>
      <c r="SUG9"/>
      <c r="SUH9"/>
      <c r="SUI9"/>
      <c r="SUJ9"/>
      <c r="SUK9"/>
      <c r="SUL9"/>
      <c r="SUM9"/>
      <c r="SUN9"/>
      <c r="SUO9"/>
      <c r="SUP9"/>
      <c r="SUQ9"/>
      <c r="SUR9"/>
      <c r="SUS9"/>
      <c r="SUT9"/>
      <c r="SUU9"/>
      <c r="SUV9"/>
      <c r="SUW9"/>
      <c r="SUX9"/>
      <c r="SUY9"/>
      <c r="SUZ9"/>
      <c r="SVA9"/>
      <c r="SVB9"/>
      <c r="SVC9"/>
      <c r="SVD9"/>
      <c r="SVE9"/>
      <c r="SVF9"/>
      <c r="SVG9"/>
      <c r="SVH9"/>
      <c r="SVI9"/>
      <c r="SVJ9"/>
      <c r="SVK9"/>
      <c r="SVL9"/>
      <c r="SVM9"/>
      <c r="SVN9"/>
      <c r="SVO9"/>
      <c r="SVP9"/>
      <c r="SVQ9"/>
      <c r="SVR9"/>
      <c r="SVS9"/>
      <c r="SVT9"/>
      <c r="SVU9"/>
      <c r="SVV9"/>
      <c r="SVW9"/>
      <c r="SVX9"/>
      <c r="SVY9"/>
      <c r="SVZ9"/>
      <c r="SWA9"/>
      <c r="SWB9"/>
      <c r="SWC9"/>
      <c r="SWD9"/>
      <c r="SWE9"/>
      <c r="SWF9"/>
      <c r="SWG9"/>
      <c r="SWH9"/>
      <c r="SWI9"/>
      <c r="SWJ9"/>
      <c r="SWK9"/>
      <c r="SWL9"/>
      <c r="SWM9"/>
      <c r="SWN9"/>
      <c r="SWO9"/>
      <c r="SWP9"/>
      <c r="SWQ9"/>
      <c r="SWR9"/>
      <c r="SWS9"/>
      <c r="SWT9"/>
      <c r="SWU9"/>
      <c r="SWV9"/>
      <c r="SWW9"/>
      <c r="SWX9"/>
      <c r="SWY9"/>
      <c r="SWZ9"/>
      <c r="SXA9"/>
      <c r="SXB9"/>
      <c r="SXC9"/>
      <c r="SXD9"/>
      <c r="SXE9"/>
      <c r="SXF9"/>
      <c r="SXG9"/>
      <c r="SXH9"/>
      <c r="SXI9"/>
      <c r="SXJ9"/>
      <c r="SXK9"/>
      <c r="SXL9"/>
      <c r="SXM9"/>
      <c r="SXN9"/>
      <c r="SXO9"/>
      <c r="SXP9"/>
      <c r="SXQ9"/>
      <c r="SXR9"/>
      <c r="SXS9"/>
      <c r="SXT9"/>
      <c r="SXU9"/>
      <c r="SXV9"/>
      <c r="SXW9"/>
      <c r="SXX9"/>
      <c r="SXY9"/>
      <c r="SXZ9"/>
      <c r="SYA9"/>
      <c r="SYB9"/>
      <c r="SYC9"/>
      <c r="SYD9"/>
      <c r="SYE9"/>
      <c r="SYF9"/>
      <c r="SYG9"/>
      <c r="SYH9"/>
      <c r="SYI9"/>
      <c r="SYJ9"/>
      <c r="SYK9"/>
      <c r="SYL9"/>
      <c r="SYM9"/>
      <c r="SYN9"/>
      <c r="SYO9"/>
      <c r="SYP9"/>
      <c r="SYQ9"/>
      <c r="SYR9"/>
      <c r="SYS9"/>
      <c r="SYT9"/>
      <c r="SYU9"/>
      <c r="SYV9"/>
      <c r="SYW9"/>
      <c r="SYX9"/>
      <c r="SYY9"/>
      <c r="SYZ9"/>
      <c r="SZA9"/>
      <c r="SZB9"/>
      <c r="SZC9"/>
      <c r="SZD9"/>
      <c r="SZE9"/>
      <c r="SZF9"/>
      <c r="SZG9"/>
      <c r="SZH9"/>
      <c r="SZI9"/>
      <c r="SZJ9"/>
      <c r="SZK9"/>
      <c r="SZL9"/>
      <c r="SZM9"/>
      <c r="SZN9"/>
      <c r="SZO9"/>
      <c r="SZP9"/>
      <c r="SZQ9"/>
      <c r="SZR9"/>
      <c r="SZS9"/>
      <c r="SZT9"/>
      <c r="SZU9"/>
      <c r="SZV9"/>
      <c r="SZW9"/>
      <c r="SZX9"/>
      <c r="SZY9"/>
      <c r="SZZ9"/>
      <c r="TAA9"/>
      <c r="TAB9"/>
      <c r="TAC9"/>
      <c r="TAD9"/>
      <c r="TAE9"/>
      <c r="TAF9"/>
      <c r="TAG9"/>
      <c r="TAH9"/>
      <c r="TAI9"/>
      <c r="TAJ9"/>
      <c r="TAK9"/>
      <c r="TAL9"/>
      <c r="TAM9"/>
      <c r="TAN9"/>
      <c r="TAO9"/>
      <c r="TAP9"/>
      <c r="TAQ9"/>
      <c r="TAR9"/>
      <c r="TAS9"/>
      <c r="TAT9"/>
      <c r="TAU9"/>
      <c r="TAV9"/>
      <c r="TAW9"/>
      <c r="TAX9"/>
      <c r="TAY9"/>
      <c r="TAZ9"/>
      <c r="TBA9"/>
      <c r="TBB9"/>
      <c r="TBC9"/>
      <c r="TBD9"/>
      <c r="TBE9"/>
      <c r="TBF9"/>
      <c r="TBG9"/>
      <c r="TBH9"/>
      <c r="TBI9"/>
      <c r="TBJ9"/>
      <c r="TBK9"/>
      <c r="TBL9"/>
      <c r="TBM9"/>
      <c r="TBN9"/>
      <c r="TBO9"/>
      <c r="TBP9"/>
      <c r="TBQ9"/>
      <c r="TBR9"/>
      <c r="TBS9"/>
      <c r="TBT9"/>
      <c r="TBU9"/>
      <c r="TBV9"/>
      <c r="TBW9"/>
      <c r="TBX9"/>
      <c r="TBY9"/>
      <c r="TBZ9"/>
      <c r="TCA9"/>
      <c r="TCB9"/>
      <c r="TCC9"/>
      <c r="TCD9"/>
      <c r="TCE9"/>
      <c r="TCF9"/>
      <c r="TCG9"/>
      <c r="TCH9"/>
      <c r="TCI9"/>
      <c r="TCJ9"/>
      <c r="TCK9"/>
      <c r="TCL9"/>
      <c r="TCM9"/>
      <c r="TCN9"/>
      <c r="TCO9"/>
      <c r="TCP9"/>
      <c r="TCQ9"/>
      <c r="TCR9"/>
      <c r="TCS9"/>
      <c r="TCT9"/>
      <c r="TCU9"/>
      <c r="TCV9"/>
      <c r="TCW9"/>
      <c r="TCX9"/>
      <c r="TCY9"/>
      <c r="TCZ9"/>
      <c r="TDA9"/>
      <c r="TDB9"/>
      <c r="TDC9"/>
      <c r="TDD9"/>
      <c r="TDE9"/>
      <c r="TDF9"/>
      <c r="TDG9"/>
      <c r="TDH9"/>
      <c r="TDI9"/>
      <c r="TDJ9"/>
      <c r="TDK9"/>
      <c r="TDL9"/>
      <c r="TDM9"/>
      <c r="TDN9"/>
      <c r="TDO9"/>
      <c r="TDP9"/>
      <c r="TDQ9"/>
      <c r="TDR9"/>
      <c r="TDS9"/>
      <c r="TDT9"/>
      <c r="TDU9"/>
      <c r="TDV9"/>
      <c r="TDW9"/>
      <c r="TDX9"/>
      <c r="TDY9"/>
      <c r="TDZ9"/>
      <c r="TEA9"/>
      <c r="TEB9"/>
      <c r="TEC9"/>
      <c r="TED9"/>
      <c r="TEE9"/>
      <c r="TEF9"/>
      <c r="TEG9"/>
      <c r="TEH9"/>
      <c r="TEI9"/>
      <c r="TEJ9"/>
      <c r="TEK9"/>
      <c r="TEL9"/>
      <c r="TEM9"/>
      <c r="TEN9"/>
      <c r="TEO9"/>
      <c r="TEP9"/>
      <c r="TEQ9"/>
      <c r="TER9"/>
      <c r="TES9"/>
      <c r="TET9"/>
      <c r="TEU9"/>
      <c r="TEV9"/>
      <c r="TEW9"/>
      <c r="TEX9"/>
      <c r="TEY9"/>
      <c r="TEZ9"/>
      <c r="TFA9"/>
      <c r="TFB9"/>
      <c r="TFC9"/>
      <c r="TFD9"/>
      <c r="TFE9"/>
      <c r="TFF9"/>
      <c r="TFG9"/>
      <c r="TFH9"/>
      <c r="TFI9"/>
      <c r="TFJ9"/>
      <c r="TFK9"/>
      <c r="TFL9"/>
      <c r="TFM9"/>
      <c r="TFN9"/>
      <c r="TFO9"/>
      <c r="TFP9"/>
      <c r="TFQ9"/>
      <c r="TFR9"/>
      <c r="TFS9"/>
      <c r="TFT9"/>
      <c r="TFU9"/>
      <c r="TFV9"/>
      <c r="TFW9"/>
      <c r="TFX9"/>
      <c r="TFY9"/>
      <c r="TFZ9"/>
      <c r="TGA9"/>
      <c r="TGB9"/>
      <c r="TGC9"/>
      <c r="TGD9"/>
      <c r="TGE9"/>
      <c r="TGF9"/>
      <c r="TGG9"/>
      <c r="TGH9"/>
      <c r="TGI9"/>
      <c r="TGJ9"/>
      <c r="TGK9"/>
      <c r="TGL9"/>
      <c r="TGM9"/>
      <c r="TGN9"/>
      <c r="TGO9"/>
      <c r="TGP9"/>
      <c r="TGQ9"/>
      <c r="TGR9"/>
      <c r="TGS9"/>
      <c r="TGT9"/>
      <c r="TGU9"/>
      <c r="TGV9"/>
      <c r="TGW9"/>
      <c r="TGX9"/>
      <c r="TGY9"/>
      <c r="TGZ9"/>
      <c r="THA9"/>
      <c r="THB9"/>
      <c r="THC9"/>
      <c r="THD9"/>
      <c r="THE9"/>
      <c r="THF9"/>
      <c r="THG9"/>
      <c r="THH9"/>
      <c r="THI9"/>
      <c r="THJ9"/>
      <c r="THK9"/>
      <c r="THL9"/>
      <c r="THM9"/>
      <c r="THN9"/>
      <c r="THO9"/>
      <c r="THP9"/>
      <c r="THQ9"/>
      <c r="THR9"/>
      <c r="THS9"/>
      <c r="THT9"/>
      <c r="THU9"/>
      <c r="THV9"/>
      <c r="THW9"/>
      <c r="THX9"/>
      <c r="THY9"/>
      <c r="THZ9"/>
      <c r="TIA9"/>
      <c r="TIB9"/>
      <c r="TIC9"/>
      <c r="TID9"/>
      <c r="TIE9"/>
      <c r="TIF9"/>
      <c r="TIG9"/>
      <c r="TIH9"/>
      <c r="TII9"/>
      <c r="TIJ9"/>
      <c r="TIK9"/>
      <c r="TIL9"/>
      <c r="TIM9"/>
      <c r="TIN9"/>
      <c r="TIO9"/>
      <c r="TIP9"/>
      <c r="TIQ9"/>
      <c r="TIR9"/>
      <c r="TIS9"/>
      <c r="TIT9"/>
      <c r="TIU9"/>
      <c r="TIV9"/>
      <c r="TIW9"/>
      <c r="TIX9"/>
      <c r="TIY9"/>
      <c r="TIZ9"/>
      <c r="TJA9"/>
      <c r="TJB9"/>
      <c r="TJC9"/>
      <c r="TJD9"/>
      <c r="TJE9"/>
      <c r="TJF9"/>
      <c r="TJG9"/>
      <c r="TJH9"/>
      <c r="TJI9"/>
      <c r="TJJ9"/>
      <c r="TJK9"/>
      <c r="TJL9"/>
      <c r="TJM9"/>
      <c r="TJN9"/>
      <c r="TJO9"/>
      <c r="TJP9"/>
      <c r="TJQ9"/>
      <c r="TJR9"/>
      <c r="TJS9"/>
      <c r="TJT9"/>
      <c r="TJU9"/>
      <c r="TJV9"/>
      <c r="TJW9"/>
      <c r="TJX9"/>
      <c r="TJY9"/>
      <c r="TJZ9"/>
      <c r="TKA9"/>
      <c r="TKB9"/>
      <c r="TKC9"/>
      <c r="TKD9"/>
      <c r="TKE9"/>
      <c r="TKF9"/>
      <c r="TKG9"/>
      <c r="TKH9"/>
      <c r="TKI9"/>
      <c r="TKJ9"/>
      <c r="TKK9"/>
      <c r="TKL9"/>
      <c r="TKM9"/>
      <c r="TKN9"/>
      <c r="TKO9"/>
      <c r="TKP9"/>
      <c r="TKQ9"/>
      <c r="TKR9"/>
      <c r="TKS9"/>
      <c r="TKT9"/>
      <c r="TKU9"/>
      <c r="TKV9"/>
      <c r="TKW9"/>
      <c r="TKX9"/>
      <c r="TKY9"/>
      <c r="TKZ9"/>
      <c r="TLA9"/>
      <c r="TLB9"/>
      <c r="TLC9"/>
      <c r="TLD9"/>
      <c r="TLE9"/>
      <c r="TLF9"/>
      <c r="TLG9"/>
      <c r="TLH9"/>
      <c r="TLI9"/>
      <c r="TLJ9"/>
      <c r="TLK9"/>
      <c r="TLL9"/>
      <c r="TLM9"/>
      <c r="TLN9"/>
      <c r="TLO9"/>
      <c r="TLP9"/>
      <c r="TLQ9"/>
      <c r="TLR9"/>
      <c r="TLS9"/>
      <c r="TLT9"/>
      <c r="TLU9"/>
      <c r="TLV9"/>
      <c r="TLW9"/>
      <c r="TLX9"/>
      <c r="TLY9"/>
      <c r="TLZ9"/>
      <c r="TMA9"/>
      <c r="TMB9"/>
      <c r="TMC9"/>
      <c r="TMD9"/>
      <c r="TME9"/>
      <c r="TMF9"/>
      <c r="TMG9"/>
      <c r="TMH9"/>
      <c r="TMI9"/>
      <c r="TMJ9"/>
      <c r="TMK9"/>
      <c r="TML9"/>
      <c r="TMM9"/>
      <c r="TMN9"/>
      <c r="TMO9"/>
      <c r="TMP9"/>
      <c r="TMQ9"/>
      <c r="TMR9"/>
      <c r="TMS9"/>
      <c r="TMT9"/>
      <c r="TMU9"/>
      <c r="TMV9"/>
      <c r="TMW9"/>
      <c r="TMX9"/>
      <c r="TMY9"/>
      <c r="TMZ9"/>
      <c r="TNA9"/>
      <c r="TNB9"/>
      <c r="TNC9"/>
      <c r="TND9"/>
      <c r="TNE9"/>
      <c r="TNF9"/>
      <c r="TNG9"/>
      <c r="TNH9"/>
      <c r="TNI9"/>
      <c r="TNJ9"/>
      <c r="TNK9"/>
      <c r="TNL9"/>
      <c r="TNM9"/>
      <c r="TNN9"/>
      <c r="TNO9"/>
      <c r="TNP9"/>
      <c r="TNQ9"/>
      <c r="TNR9"/>
      <c r="TNS9"/>
      <c r="TNT9"/>
      <c r="TNU9"/>
      <c r="TNV9"/>
      <c r="TNW9"/>
      <c r="TNX9"/>
      <c r="TNY9"/>
      <c r="TNZ9"/>
      <c r="TOA9"/>
      <c r="TOB9"/>
      <c r="TOC9"/>
      <c r="TOD9"/>
      <c r="TOE9"/>
      <c r="TOF9"/>
      <c r="TOG9"/>
      <c r="TOH9"/>
      <c r="TOI9"/>
      <c r="TOJ9"/>
      <c r="TOK9"/>
      <c r="TOL9"/>
      <c r="TOM9"/>
      <c r="TON9"/>
      <c r="TOO9"/>
      <c r="TOP9"/>
      <c r="TOQ9"/>
      <c r="TOR9"/>
      <c r="TOS9"/>
      <c r="TOT9"/>
      <c r="TOU9"/>
      <c r="TOV9"/>
      <c r="TOW9"/>
      <c r="TOX9"/>
      <c r="TOY9"/>
      <c r="TOZ9"/>
      <c r="TPA9"/>
      <c r="TPB9"/>
      <c r="TPC9"/>
      <c r="TPD9"/>
      <c r="TPE9"/>
      <c r="TPF9"/>
      <c r="TPG9"/>
      <c r="TPH9"/>
      <c r="TPI9"/>
      <c r="TPJ9"/>
      <c r="TPK9"/>
      <c r="TPL9"/>
      <c r="TPM9"/>
      <c r="TPN9"/>
      <c r="TPO9"/>
      <c r="TPP9"/>
      <c r="TPQ9"/>
      <c r="TPR9"/>
      <c r="TPS9"/>
      <c r="TPT9"/>
      <c r="TPU9"/>
      <c r="TPV9"/>
      <c r="TPW9"/>
      <c r="TPX9"/>
      <c r="TPY9"/>
      <c r="TPZ9"/>
      <c r="TQA9"/>
      <c r="TQB9"/>
      <c r="TQC9"/>
      <c r="TQD9"/>
      <c r="TQE9"/>
      <c r="TQF9"/>
      <c r="TQG9"/>
      <c r="TQH9"/>
      <c r="TQI9"/>
      <c r="TQJ9"/>
      <c r="TQK9"/>
      <c r="TQL9"/>
      <c r="TQM9"/>
      <c r="TQN9"/>
      <c r="TQO9"/>
      <c r="TQP9"/>
      <c r="TQQ9"/>
      <c r="TQR9"/>
      <c r="TQS9"/>
      <c r="TQT9"/>
      <c r="TQU9"/>
      <c r="TQV9"/>
      <c r="TQW9"/>
      <c r="TQX9"/>
      <c r="TQY9"/>
      <c r="TQZ9"/>
      <c r="TRA9"/>
      <c r="TRB9"/>
      <c r="TRC9"/>
      <c r="TRD9"/>
      <c r="TRE9"/>
      <c r="TRF9"/>
      <c r="TRG9"/>
      <c r="TRH9"/>
      <c r="TRI9"/>
      <c r="TRJ9"/>
      <c r="TRK9"/>
      <c r="TRL9"/>
      <c r="TRM9"/>
      <c r="TRN9"/>
      <c r="TRO9"/>
      <c r="TRP9"/>
      <c r="TRQ9"/>
      <c r="TRR9"/>
      <c r="TRS9"/>
      <c r="TRT9"/>
      <c r="TRU9"/>
      <c r="TRV9"/>
      <c r="TRW9"/>
      <c r="TRX9"/>
      <c r="TRY9"/>
      <c r="TRZ9"/>
      <c r="TSA9"/>
      <c r="TSB9"/>
      <c r="TSC9"/>
      <c r="TSD9"/>
      <c r="TSE9"/>
      <c r="TSF9"/>
      <c r="TSG9"/>
      <c r="TSH9"/>
      <c r="TSI9"/>
      <c r="TSJ9"/>
      <c r="TSK9"/>
      <c r="TSL9"/>
      <c r="TSM9"/>
      <c r="TSN9"/>
      <c r="TSO9"/>
      <c r="TSP9"/>
      <c r="TSQ9"/>
      <c r="TSR9"/>
      <c r="TSS9"/>
      <c r="TST9"/>
      <c r="TSU9"/>
      <c r="TSV9"/>
      <c r="TSW9"/>
      <c r="TSX9"/>
      <c r="TSY9"/>
      <c r="TSZ9"/>
      <c r="TTA9"/>
      <c r="TTB9"/>
      <c r="TTC9"/>
      <c r="TTD9"/>
      <c r="TTE9"/>
      <c r="TTF9"/>
      <c r="TTG9"/>
      <c r="TTH9"/>
      <c r="TTI9"/>
      <c r="TTJ9"/>
      <c r="TTK9"/>
      <c r="TTL9"/>
      <c r="TTM9"/>
      <c r="TTN9"/>
      <c r="TTO9"/>
      <c r="TTP9"/>
      <c r="TTQ9"/>
      <c r="TTR9"/>
      <c r="TTS9"/>
      <c r="TTT9"/>
      <c r="TTU9"/>
      <c r="TTV9"/>
      <c r="TTW9"/>
      <c r="TTX9"/>
      <c r="TTY9"/>
      <c r="TTZ9"/>
      <c r="TUA9"/>
      <c r="TUB9"/>
      <c r="TUC9"/>
      <c r="TUD9"/>
      <c r="TUE9"/>
      <c r="TUF9"/>
      <c r="TUG9"/>
      <c r="TUH9"/>
      <c r="TUI9"/>
      <c r="TUJ9"/>
      <c r="TUK9"/>
      <c r="TUL9"/>
      <c r="TUM9"/>
      <c r="TUN9"/>
      <c r="TUO9"/>
      <c r="TUP9"/>
      <c r="TUQ9"/>
      <c r="TUR9"/>
      <c r="TUS9"/>
      <c r="TUT9"/>
      <c r="TUU9"/>
      <c r="TUV9"/>
      <c r="TUW9"/>
      <c r="TUX9"/>
      <c r="TUY9"/>
      <c r="TUZ9"/>
      <c r="TVA9"/>
      <c r="TVB9"/>
      <c r="TVC9"/>
      <c r="TVD9"/>
      <c r="TVE9"/>
      <c r="TVF9"/>
      <c r="TVG9"/>
      <c r="TVH9"/>
      <c r="TVI9"/>
      <c r="TVJ9"/>
      <c r="TVK9"/>
      <c r="TVL9"/>
      <c r="TVM9"/>
      <c r="TVN9"/>
      <c r="TVO9"/>
      <c r="TVP9"/>
      <c r="TVQ9"/>
      <c r="TVR9"/>
      <c r="TVS9"/>
      <c r="TVT9"/>
      <c r="TVU9"/>
      <c r="TVV9"/>
      <c r="TVW9"/>
      <c r="TVX9"/>
      <c r="TVY9"/>
      <c r="TVZ9"/>
      <c r="TWA9"/>
      <c r="TWB9"/>
      <c r="TWC9"/>
      <c r="TWD9"/>
      <c r="TWE9"/>
      <c r="TWF9"/>
      <c r="TWG9"/>
      <c r="TWH9"/>
      <c r="TWI9"/>
      <c r="TWJ9"/>
      <c r="TWK9"/>
      <c r="TWL9"/>
      <c r="TWM9"/>
      <c r="TWN9"/>
      <c r="TWO9"/>
      <c r="TWP9"/>
      <c r="TWQ9"/>
      <c r="TWR9"/>
      <c r="TWS9"/>
      <c r="TWT9"/>
      <c r="TWU9"/>
      <c r="TWV9"/>
      <c r="TWW9"/>
      <c r="TWX9"/>
      <c r="TWY9"/>
      <c r="TWZ9"/>
      <c r="TXA9"/>
      <c r="TXB9"/>
      <c r="TXC9"/>
      <c r="TXD9"/>
      <c r="TXE9"/>
      <c r="TXF9"/>
      <c r="TXG9"/>
      <c r="TXH9"/>
      <c r="TXI9"/>
      <c r="TXJ9"/>
      <c r="TXK9"/>
      <c r="TXL9"/>
      <c r="TXM9"/>
      <c r="TXN9"/>
      <c r="TXO9"/>
      <c r="TXP9"/>
      <c r="TXQ9"/>
      <c r="TXR9"/>
      <c r="TXS9"/>
      <c r="TXT9"/>
      <c r="TXU9"/>
      <c r="TXV9"/>
      <c r="TXW9"/>
      <c r="TXX9"/>
      <c r="TXY9"/>
      <c r="TXZ9"/>
      <c r="TYA9"/>
      <c r="TYB9"/>
      <c r="TYC9"/>
      <c r="TYD9"/>
      <c r="TYE9"/>
      <c r="TYF9"/>
      <c r="TYG9"/>
      <c r="TYH9"/>
      <c r="TYI9"/>
      <c r="TYJ9"/>
      <c r="TYK9"/>
      <c r="TYL9"/>
      <c r="TYM9"/>
      <c r="TYN9"/>
      <c r="TYO9"/>
      <c r="TYP9"/>
      <c r="TYQ9"/>
      <c r="TYR9"/>
      <c r="TYS9"/>
      <c r="TYT9"/>
      <c r="TYU9"/>
      <c r="TYV9"/>
      <c r="TYW9"/>
      <c r="TYX9"/>
      <c r="TYY9"/>
      <c r="TYZ9"/>
      <c r="TZA9"/>
      <c r="TZB9"/>
      <c r="TZC9"/>
      <c r="TZD9"/>
      <c r="TZE9"/>
      <c r="TZF9"/>
      <c r="TZG9"/>
      <c r="TZH9"/>
      <c r="TZI9"/>
      <c r="TZJ9"/>
      <c r="TZK9"/>
      <c r="TZL9"/>
      <c r="TZM9"/>
      <c r="TZN9"/>
      <c r="TZO9"/>
      <c r="TZP9"/>
      <c r="TZQ9"/>
      <c r="TZR9"/>
      <c r="TZS9"/>
      <c r="TZT9"/>
      <c r="TZU9"/>
      <c r="TZV9"/>
      <c r="TZW9"/>
      <c r="TZX9"/>
      <c r="TZY9"/>
      <c r="TZZ9"/>
      <c r="UAA9"/>
      <c r="UAB9"/>
      <c r="UAC9"/>
      <c r="UAD9"/>
      <c r="UAE9"/>
      <c r="UAF9"/>
      <c r="UAG9"/>
      <c r="UAH9"/>
      <c r="UAI9"/>
      <c r="UAJ9"/>
      <c r="UAK9"/>
      <c r="UAL9"/>
      <c r="UAM9"/>
      <c r="UAN9"/>
      <c r="UAO9"/>
      <c r="UAP9"/>
      <c r="UAQ9"/>
      <c r="UAR9"/>
      <c r="UAS9"/>
      <c r="UAT9"/>
      <c r="UAU9"/>
      <c r="UAV9"/>
      <c r="UAW9"/>
      <c r="UAX9"/>
      <c r="UAY9"/>
      <c r="UAZ9"/>
      <c r="UBA9"/>
      <c r="UBB9"/>
      <c r="UBC9"/>
      <c r="UBD9"/>
      <c r="UBE9"/>
      <c r="UBF9"/>
      <c r="UBG9"/>
      <c r="UBH9"/>
      <c r="UBI9"/>
      <c r="UBJ9"/>
      <c r="UBK9"/>
      <c r="UBL9"/>
      <c r="UBM9"/>
      <c r="UBN9"/>
      <c r="UBO9"/>
      <c r="UBP9"/>
      <c r="UBQ9"/>
      <c r="UBR9"/>
      <c r="UBS9"/>
      <c r="UBT9"/>
      <c r="UBU9"/>
      <c r="UBV9"/>
      <c r="UBW9"/>
      <c r="UBX9"/>
      <c r="UBY9"/>
      <c r="UBZ9"/>
      <c r="UCA9"/>
      <c r="UCB9"/>
      <c r="UCC9"/>
      <c r="UCD9"/>
      <c r="UCE9"/>
      <c r="UCF9"/>
      <c r="UCG9"/>
      <c r="UCH9"/>
      <c r="UCI9"/>
      <c r="UCJ9"/>
      <c r="UCK9"/>
      <c r="UCL9"/>
      <c r="UCM9"/>
      <c r="UCN9"/>
      <c r="UCO9"/>
      <c r="UCP9"/>
      <c r="UCQ9"/>
      <c r="UCR9"/>
      <c r="UCS9"/>
      <c r="UCT9"/>
      <c r="UCU9"/>
      <c r="UCV9"/>
      <c r="UCW9"/>
      <c r="UCX9"/>
      <c r="UCY9"/>
      <c r="UCZ9"/>
      <c r="UDA9"/>
      <c r="UDB9"/>
      <c r="UDC9"/>
      <c r="UDD9"/>
      <c r="UDE9"/>
      <c r="UDF9"/>
      <c r="UDG9"/>
      <c r="UDH9"/>
      <c r="UDI9"/>
      <c r="UDJ9"/>
      <c r="UDK9"/>
      <c r="UDL9"/>
      <c r="UDM9"/>
      <c r="UDN9"/>
      <c r="UDO9"/>
      <c r="UDP9"/>
      <c r="UDQ9"/>
      <c r="UDR9"/>
      <c r="UDS9"/>
      <c r="UDT9"/>
      <c r="UDU9"/>
      <c r="UDV9"/>
      <c r="UDW9"/>
      <c r="UDX9"/>
      <c r="UDY9"/>
      <c r="UDZ9"/>
      <c r="UEA9"/>
      <c r="UEB9"/>
      <c r="UEC9"/>
      <c r="UED9"/>
      <c r="UEE9"/>
      <c r="UEF9"/>
      <c r="UEG9"/>
      <c r="UEH9"/>
      <c r="UEI9"/>
      <c r="UEJ9"/>
      <c r="UEK9"/>
      <c r="UEL9"/>
      <c r="UEM9"/>
      <c r="UEN9"/>
      <c r="UEO9"/>
      <c r="UEP9"/>
      <c r="UEQ9"/>
      <c r="UER9"/>
      <c r="UES9"/>
      <c r="UET9"/>
      <c r="UEU9"/>
      <c r="UEV9"/>
      <c r="UEW9"/>
      <c r="UEX9"/>
      <c r="UEY9"/>
      <c r="UEZ9"/>
      <c r="UFA9"/>
      <c r="UFB9"/>
      <c r="UFC9"/>
      <c r="UFD9"/>
      <c r="UFE9"/>
      <c r="UFF9"/>
      <c r="UFG9"/>
      <c r="UFH9"/>
      <c r="UFI9"/>
      <c r="UFJ9"/>
      <c r="UFK9"/>
      <c r="UFL9"/>
      <c r="UFM9"/>
      <c r="UFN9"/>
      <c r="UFO9"/>
      <c r="UFP9"/>
      <c r="UFQ9"/>
      <c r="UFR9"/>
      <c r="UFS9"/>
      <c r="UFT9"/>
      <c r="UFU9"/>
      <c r="UFV9"/>
      <c r="UFW9"/>
      <c r="UFX9"/>
      <c r="UFY9"/>
      <c r="UFZ9"/>
      <c r="UGA9"/>
      <c r="UGB9"/>
      <c r="UGC9"/>
      <c r="UGD9"/>
      <c r="UGE9"/>
      <c r="UGF9"/>
      <c r="UGG9"/>
      <c r="UGH9"/>
      <c r="UGI9"/>
      <c r="UGJ9"/>
      <c r="UGK9"/>
      <c r="UGL9"/>
      <c r="UGM9"/>
      <c r="UGN9"/>
      <c r="UGO9"/>
      <c r="UGP9"/>
      <c r="UGQ9"/>
      <c r="UGR9"/>
      <c r="UGS9"/>
      <c r="UGT9"/>
      <c r="UGU9"/>
      <c r="UGV9"/>
      <c r="UGW9"/>
      <c r="UGX9"/>
      <c r="UGY9"/>
      <c r="UGZ9"/>
      <c r="UHA9"/>
      <c r="UHB9"/>
      <c r="UHC9"/>
      <c r="UHD9"/>
      <c r="UHE9"/>
      <c r="UHF9"/>
      <c r="UHG9"/>
      <c r="UHH9"/>
      <c r="UHI9"/>
      <c r="UHJ9"/>
      <c r="UHK9"/>
      <c r="UHL9"/>
      <c r="UHM9"/>
      <c r="UHN9"/>
      <c r="UHO9"/>
      <c r="UHP9"/>
      <c r="UHQ9"/>
      <c r="UHR9"/>
      <c r="UHS9"/>
      <c r="UHT9"/>
      <c r="UHU9"/>
      <c r="UHV9"/>
      <c r="UHW9"/>
      <c r="UHX9"/>
      <c r="UHY9"/>
      <c r="UHZ9"/>
      <c r="UIA9"/>
      <c r="UIB9"/>
      <c r="UIC9"/>
      <c r="UID9"/>
      <c r="UIE9"/>
      <c r="UIF9"/>
      <c r="UIG9"/>
      <c r="UIH9"/>
      <c r="UII9"/>
      <c r="UIJ9"/>
      <c r="UIK9"/>
      <c r="UIL9"/>
      <c r="UIM9"/>
      <c r="UIN9"/>
      <c r="UIO9"/>
      <c r="UIP9"/>
      <c r="UIQ9"/>
      <c r="UIR9"/>
      <c r="UIS9"/>
      <c r="UIT9"/>
      <c r="UIU9"/>
      <c r="UIV9"/>
      <c r="UIW9"/>
      <c r="UIX9"/>
      <c r="UIY9"/>
      <c r="UIZ9"/>
      <c r="UJA9"/>
      <c r="UJB9"/>
      <c r="UJC9"/>
      <c r="UJD9"/>
      <c r="UJE9"/>
      <c r="UJF9"/>
      <c r="UJG9"/>
      <c r="UJH9"/>
      <c r="UJI9"/>
      <c r="UJJ9"/>
      <c r="UJK9"/>
      <c r="UJL9"/>
      <c r="UJM9"/>
      <c r="UJN9"/>
      <c r="UJO9"/>
      <c r="UJP9"/>
      <c r="UJQ9"/>
      <c r="UJR9"/>
      <c r="UJS9"/>
      <c r="UJT9"/>
      <c r="UJU9"/>
      <c r="UJV9"/>
      <c r="UJW9"/>
      <c r="UJX9"/>
      <c r="UJY9"/>
      <c r="UJZ9"/>
      <c r="UKA9"/>
      <c r="UKB9"/>
      <c r="UKC9"/>
      <c r="UKD9"/>
      <c r="UKE9"/>
      <c r="UKF9"/>
      <c r="UKG9"/>
      <c r="UKH9"/>
      <c r="UKI9"/>
      <c r="UKJ9"/>
      <c r="UKK9"/>
      <c r="UKL9"/>
      <c r="UKM9"/>
      <c r="UKN9"/>
      <c r="UKO9"/>
      <c r="UKP9"/>
      <c r="UKQ9"/>
      <c r="UKR9"/>
      <c r="UKS9"/>
      <c r="UKT9"/>
      <c r="UKU9"/>
      <c r="UKV9"/>
      <c r="UKW9"/>
      <c r="UKX9"/>
      <c r="UKY9"/>
      <c r="UKZ9"/>
      <c r="ULA9"/>
      <c r="ULB9"/>
      <c r="ULC9"/>
      <c r="ULD9"/>
      <c r="ULE9"/>
      <c r="ULF9"/>
      <c r="ULG9"/>
      <c r="ULH9"/>
      <c r="ULI9"/>
      <c r="ULJ9"/>
      <c r="ULK9"/>
      <c r="ULL9"/>
      <c r="ULM9"/>
      <c r="ULN9"/>
      <c r="ULO9"/>
      <c r="ULP9"/>
      <c r="ULQ9"/>
      <c r="ULR9"/>
      <c r="ULS9"/>
      <c r="ULT9"/>
      <c r="ULU9"/>
      <c r="ULV9"/>
      <c r="ULW9"/>
      <c r="ULX9"/>
      <c r="ULY9"/>
      <c r="ULZ9"/>
      <c r="UMA9"/>
      <c r="UMB9"/>
      <c r="UMC9"/>
      <c r="UMD9"/>
      <c r="UME9"/>
      <c r="UMF9"/>
      <c r="UMG9"/>
      <c r="UMH9"/>
      <c r="UMI9"/>
      <c r="UMJ9"/>
      <c r="UMK9"/>
      <c r="UML9"/>
      <c r="UMM9"/>
      <c r="UMN9"/>
      <c r="UMO9"/>
      <c r="UMP9"/>
      <c r="UMQ9"/>
      <c r="UMR9"/>
      <c r="UMS9"/>
      <c r="UMT9"/>
      <c r="UMU9"/>
      <c r="UMV9"/>
      <c r="UMW9"/>
      <c r="UMX9"/>
      <c r="UMY9"/>
      <c r="UMZ9"/>
      <c r="UNA9"/>
      <c r="UNB9"/>
      <c r="UNC9"/>
      <c r="UND9"/>
      <c r="UNE9"/>
      <c r="UNF9"/>
      <c r="UNG9"/>
      <c r="UNH9"/>
      <c r="UNI9"/>
      <c r="UNJ9"/>
      <c r="UNK9"/>
      <c r="UNL9"/>
      <c r="UNM9"/>
      <c r="UNN9"/>
      <c r="UNO9"/>
      <c r="UNP9"/>
      <c r="UNQ9"/>
      <c r="UNR9"/>
      <c r="UNS9"/>
      <c r="UNT9"/>
      <c r="UNU9"/>
      <c r="UNV9"/>
      <c r="UNW9"/>
      <c r="UNX9"/>
      <c r="UNY9"/>
      <c r="UNZ9"/>
      <c r="UOA9"/>
      <c r="UOB9"/>
      <c r="UOC9"/>
      <c r="UOD9"/>
      <c r="UOE9"/>
      <c r="UOF9"/>
      <c r="UOG9"/>
      <c r="UOH9"/>
      <c r="UOI9"/>
      <c r="UOJ9"/>
      <c r="UOK9"/>
      <c r="UOL9"/>
      <c r="UOM9"/>
      <c r="UON9"/>
      <c r="UOO9"/>
      <c r="UOP9"/>
      <c r="UOQ9"/>
      <c r="UOR9"/>
      <c r="UOS9"/>
      <c r="UOT9"/>
      <c r="UOU9"/>
      <c r="UOV9"/>
      <c r="UOW9"/>
      <c r="UOX9"/>
      <c r="UOY9"/>
      <c r="UOZ9"/>
      <c r="UPA9"/>
      <c r="UPB9"/>
      <c r="UPC9"/>
      <c r="UPD9"/>
      <c r="UPE9"/>
      <c r="UPF9"/>
      <c r="UPG9"/>
      <c r="UPH9"/>
      <c r="UPI9"/>
      <c r="UPJ9"/>
      <c r="UPK9"/>
      <c r="UPL9"/>
      <c r="UPM9"/>
      <c r="UPN9"/>
      <c r="UPO9"/>
      <c r="UPP9"/>
      <c r="UPQ9"/>
      <c r="UPR9"/>
      <c r="UPS9"/>
      <c r="UPT9"/>
      <c r="UPU9"/>
      <c r="UPV9"/>
      <c r="UPW9"/>
      <c r="UPX9"/>
      <c r="UPY9"/>
      <c r="UPZ9"/>
      <c r="UQA9"/>
      <c r="UQB9"/>
      <c r="UQC9"/>
      <c r="UQD9"/>
      <c r="UQE9"/>
      <c r="UQF9"/>
      <c r="UQG9"/>
      <c r="UQH9"/>
      <c r="UQI9"/>
      <c r="UQJ9"/>
      <c r="UQK9"/>
      <c r="UQL9"/>
      <c r="UQM9"/>
      <c r="UQN9"/>
      <c r="UQO9"/>
      <c r="UQP9"/>
      <c r="UQQ9"/>
      <c r="UQR9"/>
      <c r="UQS9"/>
      <c r="UQT9"/>
      <c r="UQU9"/>
      <c r="UQV9"/>
      <c r="UQW9"/>
      <c r="UQX9"/>
      <c r="UQY9"/>
      <c r="UQZ9"/>
      <c r="URA9"/>
      <c r="URB9"/>
      <c r="URC9"/>
      <c r="URD9"/>
      <c r="URE9"/>
      <c r="URF9"/>
      <c r="URG9"/>
      <c r="URH9"/>
      <c r="URI9"/>
      <c r="URJ9"/>
      <c r="URK9"/>
      <c r="URL9"/>
      <c r="URM9"/>
      <c r="URN9"/>
      <c r="URO9"/>
      <c r="URP9"/>
      <c r="URQ9"/>
      <c r="URR9"/>
      <c r="URS9"/>
      <c r="URT9"/>
      <c r="URU9"/>
      <c r="URV9"/>
      <c r="URW9"/>
      <c r="URX9"/>
      <c r="URY9"/>
      <c r="URZ9"/>
      <c r="USA9"/>
      <c r="USB9"/>
      <c r="USC9"/>
      <c r="USD9"/>
      <c r="USE9"/>
      <c r="USF9"/>
      <c r="USG9"/>
      <c r="USH9"/>
      <c r="USI9"/>
      <c r="USJ9"/>
      <c r="USK9"/>
      <c r="USL9"/>
      <c r="USM9"/>
      <c r="USN9"/>
      <c r="USO9"/>
      <c r="USP9"/>
      <c r="USQ9"/>
      <c r="USR9"/>
      <c r="USS9"/>
      <c r="UST9"/>
      <c r="USU9"/>
      <c r="USV9"/>
      <c r="USW9"/>
      <c r="USX9"/>
      <c r="USY9"/>
      <c r="USZ9"/>
      <c r="UTA9"/>
      <c r="UTB9"/>
      <c r="UTC9"/>
      <c r="UTD9"/>
      <c r="UTE9"/>
      <c r="UTF9"/>
      <c r="UTG9"/>
      <c r="UTH9"/>
      <c r="UTI9"/>
      <c r="UTJ9"/>
      <c r="UTK9"/>
      <c r="UTL9"/>
      <c r="UTM9"/>
      <c r="UTN9"/>
      <c r="UTO9"/>
      <c r="UTP9"/>
      <c r="UTQ9"/>
      <c r="UTR9"/>
      <c r="UTS9"/>
      <c r="UTT9"/>
      <c r="UTU9"/>
      <c r="UTV9"/>
      <c r="UTW9"/>
      <c r="UTX9"/>
      <c r="UTY9"/>
      <c r="UTZ9"/>
      <c r="UUA9"/>
      <c r="UUB9"/>
      <c r="UUC9"/>
      <c r="UUD9"/>
      <c r="UUE9"/>
      <c r="UUF9"/>
      <c r="UUG9"/>
      <c r="UUH9"/>
      <c r="UUI9"/>
      <c r="UUJ9"/>
      <c r="UUK9"/>
      <c r="UUL9"/>
      <c r="UUM9"/>
      <c r="UUN9"/>
      <c r="UUO9"/>
      <c r="UUP9"/>
      <c r="UUQ9"/>
      <c r="UUR9"/>
      <c r="UUS9"/>
      <c r="UUT9"/>
      <c r="UUU9"/>
      <c r="UUV9"/>
      <c r="UUW9"/>
      <c r="UUX9"/>
      <c r="UUY9"/>
      <c r="UUZ9"/>
      <c r="UVA9"/>
      <c r="UVB9"/>
      <c r="UVC9"/>
      <c r="UVD9"/>
      <c r="UVE9"/>
      <c r="UVF9"/>
      <c r="UVG9"/>
      <c r="UVH9"/>
      <c r="UVI9"/>
      <c r="UVJ9"/>
      <c r="UVK9"/>
      <c r="UVL9"/>
      <c r="UVM9"/>
      <c r="UVN9"/>
      <c r="UVO9"/>
      <c r="UVP9"/>
      <c r="UVQ9"/>
      <c r="UVR9"/>
      <c r="UVS9"/>
      <c r="UVT9"/>
      <c r="UVU9"/>
      <c r="UVV9"/>
      <c r="UVW9"/>
      <c r="UVX9"/>
      <c r="UVY9"/>
      <c r="UVZ9"/>
      <c r="UWA9"/>
      <c r="UWB9"/>
      <c r="UWC9"/>
      <c r="UWD9"/>
      <c r="UWE9"/>
      <c r="UWF9"/>
      <c r="UWG9"/>
      <c r="UWH9"/>
      <c r="UWI9"/>
      <c r="UWJ9"/>
      <c r="UWK9"/>
      <c r="UWL9"/>
      <c r="UWM9"/>
      <c r="UWN9"/>
      <c r="UWO9"/>
      <c r="UWP9"/>
      <c r="UWQ9"/>
      <c r="UWR9"/>
      <c r="UWS9"/>
      <c r="UWT9"/>
      <c r="UWU9"/>
      <c r="UWV9"/>
      <c r="UWW9"/>
      <c r="UWX9"/>
      <c r="UWY9"/>
      <c r="UWZ9"/>
      <c r="UXA9"/>
      <c r="UXB9"/>
      <c r="UXC9"/>
      <c r="UXD9"/>
      <c r="UXE9"/>
      <c r="UXF9"/>
      <c r="UXG9"/>
      <c r="UXH9"/>
      <c r="UXI9"/>
      <c r="UXJ9"/>
      <c r="UXK9"/>
      <c r="UXL9"/>
      <c r="UXM9"/>
      <c r="UXN9"/>
      <c r="UXO9"/>
      <c r="UXP9"/>
      <c r="UXQ9"/>
      <c r="UXR9"/>
      <c r="UXS9"/>
      <c r="UXT9"/>
      <c r="UXU9"/>
      <c r="UXV9"/>
      <c r="UXW9"/>
      <c r="UXX9"/>
      <c r="UXY9"/>
      <c r="UXZ9"/>
      <c r="UYA9"/>
      <c r="UYB9"/>
      <c r="UYC9"/>
      <c r="UYD9"/>
      <c r="UYE9"/>
      <c r="UYF9"/>
      <c r="UYG9"/>
      <c r="UYH9"/>
      <c r="UYI9"/>
      <c r="UYJ9"/>
      <c r="UYK9"/>
      <c r="UYL9"/>
      <c r="UYM9"/>
      <c r="UYN9"/>
      <c r="UYO9"/>
      <c r="UYP9"/>
      <c r="UYQ9"/>
      <c r="UYR9"/>
      <c r="UYS9"/>
      <c r="UYT9"/>
      <c r="UYU9"/>
      <c r="UYV9"/>
      <c r="UYW9"/>
      <c r="UYX9"/>
      <c r="UYY9"/>
      <c r="UYZ9"/>
      <c r="UZA9"/>
      <c r="UZB9"/>
      <c r="UZC9"/>
      <c r="UZD9"/>
      <c r="UZE9"/>
      <c r="UZF9"/>
      <c r="UZG9"/>
      <c r="UZH9"/>
      <c r="UZI9"/>
      <c r="UZJ9"/>
      <c r="UZK9"/>
      <c r="UZL9"/>
      <c r="UZM9"/>
      <c r="UZN9"/>
      <c r="UZO9"/>
      <c r="UZP9"/>
      <c r="UZQ9"/>
      <c r="UZR9"/>
      <c r="UZS9"/>
      <c r="UZT9"/>
      <c r="UZU9"/>
      <c r="UZV9"/>
      <c r="UZW9"/>
      <c r="UZX9"/>
      <c r="UZY9"/>
      <c r="UZZ9"/>
      <c r="VAA9"/>
      <c r="VAB9"/>
      <c r="VAC9"/>
      <c r="VAD9"/>
      <c r="VAE9"/>
      <c r="VAF9"/>
      <c r="VAG9"/>
      <c r="VAH9"/>
      <c r="VAI9"/>
      <c r="VAJ9"/>
      <c r="VAK9"/>
      <c r="VAL9"/>
      <c r="VAM9"/>
      <c r="VAN9"/>
      <c r="VAO9"/>
      <c r="VAP9"/>
      <c r="VAQ9"/>
      <c r="VAR9"/>
      <c r="VAS9"/>
      <c r="VAT9"/>
      <c r="VAU9"/>
      <c r="VAV9"/>
      <c r="VAW9"/>
      <c r="VAX9"/>
      <c r="VAY9"/>
      <c r="VAZ9"/>
      <c r="VBA9"/>
      <c r="VBB9"/>
      <c r="VBC9"/>
      <c r="VBD9"/>
      <c r="VBE9"/>
      <c r="VBF9"/>
      <c r="VBG9"/>
      <c r="VBH9"/>
      <c r="VBI9"/>
      <c r="VBJ9"/>
      <c r="VBK9"/>
      <c r="VBL9"/>
      <c r="VBM9"/>
      <c r="VBN9"/>
      <c r="VBO9"/>
      <c r="VBP9"/>
      <c r="VBQ9"/>
      <c r="VBR9"/>
      <c r="VBS9"/>
      <c r="VBT9"/>
      <c r="VBU9"/>
      <c r="VBV9"/>
      <c r="VBW9"/>
      <c r="VBX9"/>
      <c r="VBY9"/>
      <c r="VBZ9"/>
      <c r="VCA9"/>
      <c r="VCB9"/>
      <c r="VCC9"/>
      <c r="VCD9"/>
      <c r="VCE9"/>
      <c r="VCF9"/>
      <c r="VCG9"/>
      <c r="VCH9"/>
      <c r="VCI9"/>
      <c r="VCJ9"/>
      <c r="VCK9"/>
      <c r="VCL9"/>
      <c r="VCM9"/>
      <c r="VCN9"/>
      <c r="VCO9"/>
      <c r="VCP9"/>
      <c r="VCQ9"/>
      <c r="VCR9"/>
      <c r="VCS9"/>
      <c r="VCT9"/>
      <c r="VCU9"/>
      <c r="VCV9"/>
      <c r="VCW9"/>
      <c r="VCX9"/>
      <c r="VCY9"/>
      <c r="VCZ9"/>
      <c r="VDA9"/>
      <c r="VDB9"/>
      <c r="VDC9"/>
      <c r="VDD9"/>
      <c r="VDE9"/>
      <c r="VDF9"/>
      <c r="VDG9"/>
      <c r="VDH9"/>
      <c r="VDI9"/>
      <c r="VDJ9"/>
      <c r="VDK9"/>
      <c r="VDL9"/>
      <c r="VDM9"/>
      <c r="VDN9"/>
      <c r="VDO9"/>
      <c r="VDP9"/>
      <c r="VDQ9"/>
      <c r="VDR9"/>
      <c r="VDS9"/>
      <c r="VDT9"/>
      <c r="VDU9"/>
      <c r="VDV9"/>
      <c r="VDW9"/>
      <c r="VDX9"/>
      <c r="VDY9"/>
      <c r="VDZ9"/>
      <c r="VEA9"/>
      <c r="VEB9"/>
      <c r="VEC9"/>
      <c r="VED9"/>
      <c r="VEE9"/>
      <c r="VEF9"/>
      <c r="VEG9"/>
      <c r="VEH9"/>
      <c r="VEI9"/>
      <c r="VEJ9"/>
      <c r="VEK9"/>
      <c r="VEL9"/>
      <c r="VEM9"/>
      <c r="VEN9"/>
      <c r="VEO9"/>
      <c r="VEP9"/>
      <c r="VEQ9"/>
      <c r="VER9"/>
      <c r="VES9"/>
      <c r="VET9"/>
      <c r="VEU9"/>
      <c r="VEV9"/>
      <c r="VEW9"/>
      <c r="VEX9"/>
      <c r="VEY9"/>
      <c r="VEZ9"/>
      <c r="VFA9"/>
      <c r="VFB9"/>
      <c r="VFC9"/>
      <c r="VFD9"/>
      <c r="VFE9"/>
      <c r="VFF9"/>
      <c r="VFG9"/>
      <c r="VFH9"/>
      <c r="VFI9"/>
      <c r="VFJ9"/>
      <c r="VFK9"/>
      <c r="VFL9"/>
      <c r="VFM9"/>
      <c r="VFN9"/>
      <c r="VFO9"/>
      <c r="VFP9"/>
      <c r="VFQ9"/>
      <c r="VFR9"/>
      <c r="VFS9"/>
      <c r="VFT9"/>
      <c r="VFU9"/>
      <c r="VFV9"/>
      <c r="VFW9"/>
      <c r="VFX9"/>
      <c r="VFY9"/>
      <c r="VFZ9"/>
      <c r="VGA9"/>
      <c r="VGB9"/>
      <c r="VGC9"/>
      <c r="VGD9"/>
      <c r="VGE9"/>
      <c r="VGF9"/>
      <c r="VGG9"/>
      <c r="VGH9"/>
      <c r="VGI9"/>
      <c r="VGJ9"/>
      <c r="VGK9"/>
      <c r="VGL9"/>
      <c r="VGM9"/>
      <c r="VGN9"/>
      <c r="VGO9"/>
      <c r="VGP9"/>
      <c r="VGQ9"/>
      <c r="VGR9"/>
      <c r="VGS9"/>
      <c r="VGT9"/>
      <c r="VGU9"/>
      <c r="VGV9"/>
      <c r="VGW9"/>
      <c r="VGX9"/>
      <c r="VGY9"/>
      <c r="VGZ9"/>
      <c r="VHA9"/>
      <c r="VHB9"/>
      <c r="VHC9"/>
      <c r="VHD9"/>
      <c r="VHE9"/>
      <c r="VHF9"/>
      <c r="VHG9"/>
      <c r="VHH9"/>
      <c r="VHI9"/>
      <c r="VHJ9"/>
      <c r="VHK9"/>
      <c r="VHL9"/>
      <c r="VHM9"/>
      <c r="VHN9"/>
      <c r="VHO9"/>
      <c r="VHP9"/>
      <c r="VHQ9"/>
      <c r="VHR9"/>
      <c r="VHS9"/>
      <c r="VHT9"/>
      <c r="VHU9"/>
      <c r="VHV9"/>
      <c r="VHW9"/>
      <c r="VHX9"/>
      <c r="VHY9"/>
      <c r="VHZ9"/>
      <c r="VIA9"/>
      <c r="VIB9"/>
      <c r="VIC9"/>
      <c r="VID9"/>
      <c r="VIE9"/>
      <c r="VIF9"/>
      <c r="VIG9"/>
      <c r="VIH9"/>
      <c r="VII9"/>
      <c r="VIJ9"/>
      <c r="VIK9"/>
      <c r="VIL9"/>
      <c r="VIM9"/>
      <c r="VIN9"/>
      <c r="VIO9"/>
      <c r="VIP9"/>
      <c r="VIQ9"/>
      <c r="VIR9"/>
      <c r="VIS9"/>
      <c r="VIT9"/>
      <c r="VIU9"/>
      <c r="VIV9"/>
      <c r="VIW9"/>
      <c r="VIX9"/>
      <c r="VIY9"/>
      <c r="VIZ9"/>
      <c r="VJA9"/>
      <c r="VJB9"/>
      <c r="VJC9"/>
      <c r="VJD9"/>
      <c r="VJE9"/>
      <c r="VJF9"/>
      <c r="VJG9"/>
      <c r="VJH9"/>
      <c r="VJI9"/>
      <c r="VJJ9"/>
      <c r="VJK9"/>
      <c r="VJL9"/>
      <c r="VJM9"/>
      <c r="VJN9"/>
      <c r="VJO9"/>
      <c r="VJP9"/>
      <c r="VJQ9"/>
      <c r="VJR9"/>
      <c r="VJS9"/>
      <c r="VJT9"/>
      <c r="VJU9"/>
      <c r="VJV9"/>
      <c r="VJW9"/>
      <c r="VJX9"/>
      <c r="VJY9"/>
      <c r="VJZ9"/>
      <c r="VKA9"/>
      <c r="VKB9"/>
      <c r="VKC9"/>
      <c r="VKD9"/>
      <c r="VKE9"/>
      <c r="VKF9"/>
      <c r="VKG9"/>
      <c r="VKH9"/>
      <c r="VKI9"/>
      <c r="VKJ9"/>
      <c r="VKK9"/>
      <c r="VKL9"/>
      <c r="VKM9"/>
      <c r="VKN9"/>
      <c r="VKO9"/>
      <c r="VKP9"/>
      <c r="VKQ9"/>
      <c r="VKR9"/>
      <c r="VKS9"/>
      <c r="VKT9"/>
      <c r="VKU9"/>
      <c r="VKV9"/>
      <c r="VKW9"/>
      <c r="VKX9"/>
      <c r="VKY9"/>
      <c r="VKZ9"/>
      <c r="VLA9"/>
      <c r="VLB9"/>
      <c r="VLC9"/>
      <c r="VLD9"/>
      <c r="VLE9"/>
      <c r="VLF9"/>
      <c r="VLG9"/>
      <c r="VLH9"/>
      <c r="VLI9"/>
      <c r="VLJ9"/>
      <c r="VLK9"/>
      <c r="VLL9"/>
      <c r="VLM9"/>
      <c r="VLN9"/>
      <c r="VLO9"/>
      <c r="VLP9"/>
      <c r="VLQ9"/>
      <c r="VLR9"/>
      <c r="VLS9"/>
      <c r="VLT9"/>
      <c r="VLU9"/>
      <c r="VLV9"/>
      <c r="VLW9"/>
      <c r="VLX9"/>
      <c r="VLY9"/>
      <c r="VLZ9"/>
      <c r="VMA9"/>
      <c r="VMB9"/>
      <c r="VMC9"/>
      <c r="VMD9"/>
      <c r="VME9"/>
      <c r="VMF9"/>
      <c r="VMG9"/>
      <c r="VMH9"/>
      <c r="VMI9"/>
      <c r="VMJ9"/>
      <c r="VMK9"/>
      <c r="VML9"/>
      <c r="VMM9"/>
      <c r="VMN9"/>
      <c r="VMO9"/>
      <c r="VMP9"/>
      <c r="VMQ9"/>
      <c r="VMR9"/>
      <c r="VMS9"/>
      <c r="VMT9"/>
      <c r="VMU9"/>
      <c r="VMV9"/>
      <c r="VMW9"/>
      <c r="VMX9"/>
      <c r="VMY9"/>
      <c r="VMZ9"/>
      <c r="VNA9"/>
      <c r="VNB9"/>
      <c r="VNC9"/>
      <c r="VND9"/>
      <c r="VNE9"/>
      <c r="VNF9"/>
      <c r="VNG9"/>
      <c r="VNH9"/>
      <c r="VNI9"/>
      <c r="VNJ9"/>
      <c r="VNK9"/>
      <c r="VNL9"/>
      <c r="VNM9"/>
      <c r="VNN9"/>
      <c r="VNO9"/>
      <c r="VNP9"/>
      <c r="VNQ9"/>
      <c r="VNR9"/>
      <c r="VNS9"/>
      <c r="VNT9"/>
      <c r="VNU9"/>
      <c r="VNV9"/>
      <c r="VNW9"/>
      <c r="VNX9"/>
      <c r="VNY9"/>
      <c r="VNZ9"/>
      <c r="VOA9"/>
      <c r="VOB9"/>
      <c r="VOC9"/>
      <c r="VOD9"/>
      <c r="VOE9"/>
      <c r="VOF9"/>
      <c r="VOG9"/>
      <c r="VOH9"/>
      <c r="VOI9"/>
      <c r="VOJ9"/>
      <c r="VOK9"/>
      <c r="VOL9"/>
      <c r="VOM9"/>
      <c r="VON9"/>
      <c r="VOO9"/>
      <c r="VOP9"/>
      <c r="VOQ9"/>
      <c r="VOR9"/>
      <c r="VOS9"/>
      <c r="VOT9"/>
      <c r="VOU9"/>
      <c r="VOV9"/>
      <c r="VOW9"/>
      <c r="VOX9"/>
      <c r="VOY9"/>
      <c r="VOZ9"/>
      <c r="VPA9"/>
      <c r="VPB9"/>
      <c r="VPC9"/>
      <c r="VPD9"/>
      <c r="VPE9"/>
      <c r="VPF9"/>
      <c r="VPG9"/>
      <c r="VPH9"/>
      <c r="VPI9"/>
      <c r="VPJ9"/>
      <c r="VPK9"/>
      <c r="VPL9"/>
      <c r="VPM9"/>
      <c r="VPN9"/>
      <c r="VPO9"/>
      <c r="VPP9"/>
      <c r="VPQ9"/>
      <c r="VPR9"/>
      <c r="VPS9"/>
      <c r="VPT9"/>
      <c r="VPU9"/>
      <c r="VPV9"/>
      <c r="VPW9"/>
      <c r="VPX9"/>
      <c r="VPY9"/>
      <c r="VPZ9"/>
      <c r="VQA9"/>
      <c r="VQB9"/>
      <c r="VQC9"/>
      <c r="VQD9"/>
      <c r="VQE9"/>
      <c r="VQF9"/>
      <c r="VQG9"/>
      <c r="VQH9"/>
      <c r="VQI9"/>
      <c r="VQJ9"/>
      <c r="VQK9"/>
      <c r="VQL9"/>
      <c r="VQM9"/>
      <c r="VQN9"/>
      <c r="VQO9"/>
      <c r="VQP9"/>
      <c r="VQQ9"/>
      <c r="VQR9"/>
      <c r="VQS9"/>
      <c r="VQT9"/>
      <c r="VQU9"/>
      <c r="VQV9"/>
      <c r="VQW9"/>
      <c r="VQX9"/>
      <c r="VQY9"/>
      <c r="VQZ9"/>
      <c r="VRA9"/>
      <c r="VRB9"/>
      <c r="VRC9"/>
      <c r="VRD9"/>
      <c r="VRE9"/>
      <c r="VRF9"/>
      <c r="VRG9"/>
      <c r="VRH9"/>
      <c r="VRI9"/>
      <c r="VRJ9"/>
      <c r="VRK9"/>
      <c r="VRL9"/>
      <c r="VRM9"/>
      <c r="VRN9"/>
      <c r="VRO9"/>
      <c r="VRP9"/>
      <c r="VRQ9"/>
      <c r="VRR9"/>
      <c r="VRS9"/>
      <c r="VRT9"/>
      <c r="VRU9"/>
      <c r="VRV9"/>
      <c r="VRW9"/>
      <c r="VRX9"/>
      <c r="VRY9"/>
      <c r="VRZ9"/>
      <c r="VSA9"/>
      <c r="VSB9"/>
      <c r="VSC9"/>
      <c r="VSD9"/>
      <c r="VSE9"/>
      <c r="VSF9"/>
      <c r="VSG9"/>
      <c r="VSH9"/>
      <c r="VSI9"/>
      <c r="VSJ9"/>
      <c r="VSK9"/>
      <c r="VSL9"/>
      <c r="VSM9"/>
      <c r="VSN9"/>
      <c r="VSO9"/>
      <c r="VSP9"/>
      <c r="VSQ9"/>
      <c r="VSR9"/>
      <c r="VSS9"/>
      <c r="VST9"/>
      <c r="VSU9"/>
      <c r="VSV9"/>
      <c r="VSW9"/>
      <c r="VSX9"/>
      <c r="VSY9"/>
      <c r="VSZ9"/>
      <c r="VTA9"/>
      <c r="VTB9"/>
      <c r="VTC9"/>
      <c r="VTD9"/>
      <c r="VTE9"/>
      <c r="VTF9"/>
      <c r="VTG9"/>
      <c r="VTH9"/>
      <c r="VTI9"/>
      <c r="VTJ9"/>
      <c r="VTK9"/>
      <c r="VTL9"/>
      <c r="VTM9"/>
      <c r="VTN9"/>
      <c r="VTO9"/>
      <c r="VTP9"/>
      <c r="VTQ9"/>
      <c r="VTR9"/>
      <c r="VTS9"/>
      <c r="VTT9"/>
      <c r="VTU9"/>
      <c r="VTV9"/>
      <c r="VTW9"/>
      <c r="VTX9"/>
      <c r="VTY9"/>
      <c r="VTZ9"/>
      <c r="VUA9"/>
      <c r="VUB9"/>
      <c r="VUC9"/>
      <c r="VUD9"/>
      <c r="VUE9"/>
      <c r="VUF9"/>
      <c r="VUG9"/>
      <c r="VUH9"/>
      <c r="VUI9"/>
      <c r="VUJ9"/>
      <c r="VUK9"/>
      <c r="VUL9"/>
      <c r="VUM9"/>
      <c r="VUN9"/>
      <c r="VUO9"/>
      <c r="VUP9"/>
      <c r="VUQ9"/>
      <c r="VUR9"/>
      <c r="VUS9"/>
      <c r="VUT9"/>
      <c r="VUU9"/>
      <c r="VUV9"/>
      <c r="VUW9"/>
      <c r="VUX9"/>
      <c r="VUY9"/>
      <c r="VUZ9"/>
      <c r="VVA9"/>
      <c r="VVB9"/>
      <c r="VVC9"/>
      <c r="VVD9"/>
      <c r="VVE9"/>
      <c r="VVF9"/>
      <c r="VVG9"/>
      <c r="VVH9"/>
      <c r="VVI9"/>
      <c r="VVJ9"/>
      <c r="VVK9"/>
      <c r="VVL9"/>
      <c r="VVM9"/>
      <c r="VVN9"/>
      <c r="VVO9"/>
      <c r="VVP9"/>
      <c r="VVQ9"/>
      <c r="VVR9"/>
      <c r="VVS9"/>
      <c r="VVT9"/>
      <c r="VVU9"/>
      <c r="VVV9"/>
      <c r="VVW9"/>
      <c r="VVX9"/>
      <c r="VVY9"/>
      <c r="VVZ9"/>
      <c r="VWA9"/>
      <c r="VWB9"/>
      <c r="VWC9"/>
      <c r="VWD9"/>
      <c r="VWE9"/>
      <c r="VWF9"/>
      <c r="VWG9"/>
      <c r="VWH9"/>
      <c r="VWI9"/>
      <c r="VWJ9"/>
      <c r="VWK9"/>
      <c r="VWL9"/>
      <c r="VWM9"/>
      <c r="VWN9"/>
      <c r="VWO9"/>
      <c r="VWP9"/>
      <c r="VWQ9"/>
      <c r="VWR9"/>
      <c r="VWS9"/>
      <c r="VWT9"/>
      <c r="VWU9"/>
      <c r="VWV9"/>
      <c r="VWW9"/>
      <c r="VWX9"/>
      <c r="VWY9"/>
      <c r="VWZ9"/>
      <c r="VXA9"/>
      <c r="VXB9"/>
      <c r="VXC9"/>
      <c r="VXD9"/>
      <c r="VXE9"/>
      <c r="VXF9"/>
      <c r="VXG9"/>
      <c r="VXH9"/>
      <c r="VXI9"/>
      <c r="VXJ9"/>
      <c r="VXK9"/>
      <c r="VXL9"/>
      <c r="VXM9"/>
      <c r="VXN9"/>
      <c r="VXO9"/>
      <c r="VXP9"/>
      <c r="VXQ9"/>
      <c r="VXR9"/>
      <c r="VXS9"/>
      <c r="VXT9"/>
      <c r="VXU9"/>
      <c r="VXV9"/>
      <c r="VXW9"/>
      <c r="VXX9"/>
      <c r="VXY9"/>
      <c r="VXZ9"/>
      <c r="VYA9"/>
      <c r="VYB9"/>
      <c r="VYC9"/>
      <c r="VYD9"/>
      <c r="VYE9"/>
      <c r="VYF9"/>
      <c r="VYG9"/>
      <c r="VYH9"/>
      <c r="VYI9"/>
      <c r="VYJ9"/>
      <c r="VYK9"/>
      <c r="VYL9"/>
      <c r="VYM9"/>
      <c r="VYN9"/>
      <c r="VYO9"/>
      <c r="VYP9"/>
      <c r="VYQ9"/>
      <c r="VYR9"/>
      <c r="VYS9"/>
      <c r="VYT9"/>
      <c r="VYU9"/>
      <c r="VYV9"/>
      <c r="VYW9"/>
      <c r="VYX9"/>
      <c r="VYY9"/>
      <c r="VYZ9"/>
      <c r="VZA9"/>
      <c r="VZB9"/>
      <c r="VZC9"/>
      <c r="VZD9"/>
      <c r="VZE9"/>
      <c r="VZF9"/>
      <c r="VZG9"/>
      <c r="VZH9"/>
      <c r="VZI9"/>
      <c r="VZJ9"/>
      <c r="VZK9"/>
      <c r="VZL9"/>
      <c r="VZM9"/>
      <c r="VZN9"/>
      <c r="VZO9"/>
      <c r="VZP9"/>
      <c r="VZQ9"/>
      <c r="VZR9"/>
      <c r="VZS9"/>
      <c r="VZT9"/>
      <c r="VZU9"/>
      <c r="VZV9"/>
      <c r="VZW9"/>
      <c r="VZX9"/>
      <c r="VZY9"/>
      <c r="VZZ9"/>
      <c r="WAA9"/>
      <c r="WAB9"/>
      <c r="WAC9"/>
      <c r="WAD9"/>
      <c r="WAE9"/>
      <c r="WAF9"/>
      <c r="WAG9"/>
      <c r="WAH9"/>
      <c r="WAI9"/>
      <c r="WAJ9"/>
      <c r="WAK9"/>
      <c r="WAL9"/>
      <c r="WAM9"/>
      <c r="WAN9"/>
      <c r="WAO9"/>
      <c r="WAP9"/>
      <c r="WAQ9"/>
      <c r="WAR9"/>
      <c r="WAS9"/>
      <c r="WAT9"/>
      <c r="WAU9"/>
      <c r="WAV9"/>
      <c r="WAW9"/>
      <c r="WAX9"/>
      <c r="WAY9"/>
      <c r="WAZ9"/>
      <c r="WBA9"/>
      <c r="WBB9"/>
      <c r="WBC9"/>
      <c r="WBD9"/>
      <c r="WBE9"/>
      <c r="WBF9"/>
      <c r="WBG9"/>
      <c r="WBH9"/>
      <c r="WBI9"/>
      <c r="WBJ9"/>
      <c r="WBK9"/>
      <c r="WBL9"/>
      <c r="WBM9"/>
      <c r="WBN9"/>
      <c r="WBO9"/>
      <c r="WBP9"/>
      <c r="WBQ9"/>
      <c r="WBR9"/>
      <c r="WBS9"/>
      <c r="WBT9"/>
      <c r="WBU9"/>
      <c r="WBV9"/>
      <c r="WBW9"/>
      <c r="WBX9"/>
      <c r="WBY9"/>
      <c r="WBZ9"/>
      <c r="WCA9"/>
      <c r="WCB9"/>
      <c r="WCC9"/>
      <c r="WCD9"/>
      <c r="WCE9"/>
      <c r="WCF9"/>
      <c r="WCG9"/>
      <c r="WCH9"/>
      <c r="WCI9"/>
      <c r="WCJ9"/>
      <c r="WCK9"/>
      <c r="WCL9"/>
      <c r="WCM9"/>
      <c r="WCN9"/>
      <c r="WCO9"/>
      <c r="WCP9"/>
      <c r="WCQ9"/>
      <c r="WCR9"/>
      <c r="WCS9"/>
      <c r="WCT9"/>
      <c r="WCU9"/>
      <c r="WCV9"/>
      <c r="WCW9"/>
      <c r="WCX9"/>
      <c r="WCY9"/>
      <c r="WCZ9"/>
      <c r="WDA9"/>
      <c r="WDB9"/>
      <c r="WDC9"/>
      <c r="WDD9"/>
      <c r="WDE9"/>
      <c r="WDF9"/>
      <c r="WDG9"/>
      <c r="WDH9"/>
      <c r="WDI9"/>
      <c r="WDJ9"/>
      <c r="WDK9"/>
      <c r="WDL9"/>
      <c r="WDM9"/>
      <c r="WDN9"/>
      <c r="WDO9"/>
      <c r="WDP9"/>
      <c r="WDQ9"/>
      <c r="WDR9"/>
      <c r="WDS9"/>
      <c r="WDT9"/>
      <c r="WDU9"/>
      <c r="WDV9"/>
      <c r="WDW9"/>
      <c r="WDX9"/>
      <c r="WDY9"/>
      <c r="WDZ9"/>
      <c r="WEA9"/>
      <c r="WEB9"/>
      <c r="WEC9"/>
      <c r="WED9"/>
      <c r="WEE9"/>
      <c r="WEF9"/>
      <c r="WEG9"/>
      <c r="WEH9"/>
      <c r="WEI9"/>
      <c r="WEJ9"/>
      <c r="WEK9"/>
      <c r="WEL9"/>
      <c r="WEM9"/>
      <c r="WEN9"/>
      <c r="WEO9"/>
      <c r="WEP9"/>
      <c r="WEQ9"/>
      <c r="WER9"/>
      <c r="WES9"/>
      <c r="WET9"/>
      <c r="WEU9"/>
      <c r="WEV9"/>
      <c r="WEW9"/>
      <c r="WEX9"/>
      <c r="WEY9"/>
      <c r="WEZ9"/>
      <c r="WFA9"/>
      <c r="WFB9"/>
      <c r="WFC9"/>
      <c r="WFD9"/>
      <c r="WFE9"/>
      <c r="WFF9"/>
      <c r="WFG9"/>
      <c r="WFH9"/>
      <c r="WFI9"/>
      <c r="WFJ9"/>
      <c r="WFK9"/>
      <c r="WFL9"/>
      <c r="WFM9"/>
      <c r="WFN9"/>
      <c r="WFO9"/>
      <c r="WFP9"/>
      <c r="WFQ9"/>
      <c r="WFR9"/>
      <c r="WFS9"/>
      <c r="WFT9"/>
      <c r="WFU9"/>
      <c r="WFV9"/>
      <c r="WFW9"/>
      <c r="WFX9"/>
      <c r="WFY9"/>
      <c r="WFZ9"/>
      <c r="WGA9"/>
      <c r="WGB9"/>
      <c r="WGC9"/>
      <c r="WGD9"/>
      <c r="WGE9"/>
      <c r="WGF9"/>
      <c r="WGG9"/>
      <c r="WGH9"/>
      <c r="WGI9"/>
      <c r="WGJ9"/>
      <c r="WGK9"/>
      <c r="WGL9"/>
      <c r="WGM9"/>
      <c r="WGN9"/>
      <c r="WGO9"/>
      <c r="WGP9"/>
      <c r="WGQ9"/>
      <c r="WGR9"/>
      <c r="WGS9"/>
      <c r="WGT9"/>
      <c r="WGU9"/>
      <c r="WGV9"/>
      <c r="WGW9"/>
      <c r="WGX9"/>
      <c r="WGY9"/>
      <c r="WGZ9"/>
      <c r="WHA9"/>
      <c r="WHB9"/>
      <c r="WHC9"/>
      <c r="WHD9"/>
      <c r="WHE9"/>
      <c r="WHF9"/>
      <c r="WHG9"/>
      <c r="WHH9"/>
      <c r="WHI9"/>
      <c r="WHJ9"/>
      <c r="WHK9"/>
      <c r="WHL9"/>
      <c r="WHM9"/>
      <c r="WHN9"/>
      <c r="WHO9"/>
      <c r="WHP9"/>
      <c r="WHQ9"/>
      <c r="WHR9"/>
      <c r="WHS9"/>
      <c r="WHT9"/>
      <c r="WHU9"/>
      <c r="WHV9"/>
      <c r="WHW9"/>
      <c r="WHX9"/>
      <c r="WHY9"/>
      <c r="WHZ9"/>
      <c r="WIA9"/>
      <c r="WIB9"/>
      <c r="WIC9"/>
      <c r="WID9"/>
      <c r="WIE9"/>
      <c r="WIF9"/>
      <c r="WIG9"/>
      <c r="WIH9"/>
      <c r="WII9"/>
      <c r="WIJ9"/>
      <c r="WIK9"/>
      <c r="WIL9"/>
      <c r="WIM9"/>
      <c r="WIN9"/>
      <c r="WIO9"/>
      <c r="WIP9"/>
      <c r="WIQ9"/>
      <c r="WIR9"/>
      <c r="WIS9"/>
      <c r="WIT9"/>
      <c r="WIU9"/>
      <c r="WIV9"/>
      <c r="WIW9"/>
      <c r="WIX9"/>
      <c r="WIY9"/>
      <c r="WIZ9"/>
      <c r="WJA9"/>
      <c r="WJB9"/>
      <c r="WJC9"/>
      <c r="WJD9"/>
      <c r="WJE9"/>
      <c r="WJF9"/>
      <c r="WJG9"/>
      <c r="WJH9"/>
      <c r="WJI9"/>
      <c r="WJJ9"/>
      <c r="WJK9"/>
      <c r="WJL9"/>
      <c r="WJM9"/>
      <c r="WJN9"/>
      <c r="WJO9"/>
      <c r="WJP9"/>
      <c r="WJQ9"/>
      <c r="WJR9"/>
      <c r="WJS9"/>
      <c r="WJT9"/>
      <c r="WJU9"/>
      <c r="WJV9"/>
      <c r="WJW9"/>
      <c r="WJX9"/>
      <c r="WJY9"/>
      <c r="WJZ9"/>
      <c r="WKA9"/>
      <c r="WKB9"/>
      <c r="WKC9"/>
      <c r="WKD9"/>
      <c r="WKE9"/>
      <c r="WKF9"/>
      <c r="WKG9"/>
      <c r="WKH9"/>
      <c r="WKI9"/>
      <c r="WKJ9"/>
      <c r="WKK9"/>
      <c r="WKL9"/>
      <c r="WKM9"/>
      <c r="WKN9"/>
      <c r="WKO9"/>
      <c r="WKP9"/>
      <c r="WKQ9"/>
      <c r="WKR9"/>
      <c r="WKS9"/>
      <c r="WKT9"/>
      <c r="WKU9"/>
      <c r="WKV9"/>
      <c r="WKW9"/>
      <c r="WKX9"/>
      <c r="WKY9"/>
      <c r="WKZ9"/>
      <c r="WLA9"/>
      <c r="WLB9"/>
      <c r="WLC9"/>
      <c r="WLD9"/>
      <c r="WLE9"/>
      <c r="WLF9"/>
      <c r="WLG9"/>
      <c r="WLH9"/>
      <c r="WLI9"/>
      <c r="WLJ9"/>
      <c r="WLK9"/>
      <c r="WLL9"/>
      <c r="WLM9"/>
      <c r="WLN9"/>
      <c r="WLO9"/>
      <c r="WLP9"/>
      <c r="WLQ9"/>
      <c r="WLR9"/>
      <c r="WLS9"/>
      <c r="WLT9"/>
      <c r="WLU9"/>
      <c r="WLV9"/>
      <c r="WLW9"/>
      <c r="WLX9"/>
      <c r="WLY9"/>
      <c r="WLZ9"/>
      <c r="WMA9"/>
      <c r="WMB9"/>
      <c r="WMC9"/>
      <c r="WMD9"/>
      <c r="WME9"/>
      <c r="WMF9"/>
      <c r="WMG9"/>
      <c r="WMH9"/>
      <c r="WMI9"/>
      <c r="WMJ9"/>
      <c r="WMK9"/>
      <c r="WML9"/>
      <c r="WMM9"/>
      <c r="WMN9"/>
      <c r="WMO9"/>
      <c r="WMP9"/>
      <c r="WMQ9"/>
      <c r="WMR9"/>
      <c r="WMS9"/>
      <c r="WMT9"/>
      <c r="WMU9"/>
      <c r="WMV9"/>
      <c r="WMW9"/>
      <c r="WMX9"/>
      <c r="WMY9"/>
      <c r="WMZ9"/>
      <c r="WNA9"/>
      <c r="WNB9"/>
      <c r="WNC9"/>
      <c r="WND9"/>
      <c r="WNE9"/>
      <c r="WNF9"/>
      <c r="WNG9"/>
      <c r="WNH9"/>
      <c r="WNI9"/>
      <c r="WNJ9"/>
      <c r="WNK9"/>
      <c r="WNL9"/>
      <c r="WNM9"/>
      <c r="WNN9"/>
      <c r="WNO9"/>
      <c r="WNP9"/>
      <c r="WNQ9"/>
      <c r="WNR9"/>
      <c r="WNS9"/>
      <c r="WNT9"/>
      <c r="WNU9"/>
      <c r="WNV9"/>
      <c r="WNW9"/>
      <c r="WNX9"/>
      <c r="WNY9"/>
      <c r="WNZ9"/>
      <c r="WOA9"/>
      <c r="WOB9"/>
      <c r="WOC9"/>
      <c r="WOD9"/>
      <c r="WOE9"/>
      <c r="WOF9"/>
      <c r="WOG9"/>
      <c r="WOH9"/>
      <c r="WOI9"/>
      <c r="WOJ9"/>
      <c r="WOK9"/>
      <c r="WOL9"/>
      <c r="WOM9"/>
      <c r="WON9"/>
      <c r="WOO9"/>
      <c r="WOP9"/>
      <c r="WOQ9"/>
      <c r="WOR9"/>
      <c r="WOS9"/>
      <c r="WOT9"/>
      <c r="WOU9"/>
      <c r="WOV9"/>
      <c r="WOW9"/>
      <c r="WOX9"/>
      <c r="WOY9"/>
      <c r="WOZ9"/>
      <c r="WPA9"/>
      <c r="WPB9"/>
      <c r="WPC9"/>
      <c r="WPD9"/>
      <c r="WPE9"/>
      <c r="WPF9"/>
      <c r="WPG9"/>
      <c r="WPH9"/>
      <c r="WPI9"/>
      <c r="WPJ9"/>
      <c r="WPK9"/>
      <c r="WPL9"/>
      <c r="WPM9"/>
      <c r="WPN9"/>
      <c r="WPO9"/>
      <c r="WPP9"/>
      <c r="WPQ9"/>
      <c r="WPR9"/>
      <c r="WPS9"/>
      <c r="WPT9"/>
      <c r="WPU9"/>
      <c r="WPV9"/>
      <c r="WPW9"/>
      <c r="WPX9"/>
      <c r="WPY9"/>
      <c r="WPZ9"/>
      <c r="WQA9"/>
      <c r="WQB9"/>
      <c r="WQC9"/>
      <c r="WQD9"/>
      <c r="WQE9"/>
      <c r="WQF9"/>
      <c r="WQG9"/>
      <c r="WQH9"/>
      <c r="WQI9"/>
      <c r="WQJ9"/>
      <c r="WQK9"/>
      <c r="WQL9"/>
      <c r="WQM9"/>
      <c r="WQN9"/>
      <c r="WQO9"/>
      <c r="WQP9"/>
      <c r="WQQ9"/>
      <c r="WQR9"/>
      <c r="WQS9"/>
      <c r="WQT9"/>
      <c r="WQU9"/>
      <c r="WQV9"/>
      <c r="WQW9"/>
      <c r="WQX9"/>
      <c r="WQY9"/>
      <c r="WQZ9"/>
      <c r="WRA9"/>
      <c r="WRB9"/>
      <c r="WRC9"/>
      <c r="WRD9"/>
      <c r="WRE9"/>
      <c r="WRF9"/>
      <c r="WRG9"/>
      <c r="WRH9"/>
      <c r="WRI9"/>
      <c r="WRJ9"/>
      <c r="WRK9"/>
      <c r="WRL9"/>
      <c r="WRM9"/>
      <c r="WRN9"/>
      <c r="WRO9"/>
      <c r="WRP9"/>
      <c r="WRQ9"/>
      <c r="WRR9"/>
      <c r="WRS9"/>
      <c r="WRT9"/>
      <c r="WRU9"/>
      <c r="WRV9"/>
      <c r="WRW9"/>
      <c r="WRX9"/>
      <c r="WRY9"/>
      <c r="WRZ9"/>
      <c r="WSA9"/>
      <c r="WSB9"/>
      <c r="WSC9"/>
      <c r="WSD9"/>
      <c r="WSE9"/>
      <c r="WSF9"/>
      <c r="WSG9"/>
      <c r="WSH9"/>
      <c r="WSI9"/>
      <c r="WSJ9"/>
      <c r="WSK9"/>
      <c r="WSL9"/>
      <c r="WSM9"/>
      <c r="WSN9"/>
      <c r="WSO9"/>
      <c r="WSP9"/>
      <c r="WSQ9"/>
      <c r="WSR9"/>
      <c r="WSS9"/>
      <c r="WST9"/>
      <c r="WSU9"/>
      <c r="WSV9"/>
      <c r="WSW9"/>
      <c r="WSX9"/>
      <c r="WSY9"/>
      <c r="WSZ9"/>
      <c r="WTA9"/>
      <c r="WTB9"/>
      <c r="WTC9"/>
      <c r="WTD9"/>
      <c r="WTE9"/>
      <c r="WTF9"/>
      <c r="WTG9"/>
      <c r="WTH9"/>
      <c r="WTI9"/>
      <c r="WTJ9"/>
      <c r="WTK9"/>
      <c r="WTL9"/>
      <c r="WTM9"/>
      <c r="WTN9"/>
      <c r="WTO9"/>
      <c r="WTP9"/>
      <c r="WTQ9"/>
      <c r="WTR9"/>
      <c r="WTS9"/>
      <c r="WTT9"/>
      <c r="WTU9"/>
      <c r="WTV9"/>
      <c r="WTW9"/>
      <c r="WTX9"/>
      <c r="WTY9"/>
      <c r="WTZ9"/>
      <c r="WUA9"/>
      <c r="WUB9"/>
      <c r="WUC9"/>
      <c r="WUD9"/>
      <c r="WUE9"/>
      <c r="WUF9"/>
      <c r="WUG9"/>
      <c r="WUH9"/>
      <c r="WUI9"/>
      <c r="WUJ9"/>
      <c r="WUK9"/>
      <c r="WUL9"/>
      <c r="WUM9"/>
      <c r="WUN9"/>
      <c r="WUO9"/>
      <c r="WUP9"/>
      <c r="WUQ9"/>
      <c r="WUR9"/>
      <c r="WUS9"/>
      <c r="WUT9"/>
      <c r="WUU9"/>
      <c r="WUV9"/>
      <c r="WUW9"/>
      <c r="WUX9"/>
      <c r="WUY9"/>
      <c r="WUZ9"/>
      <c r="WVA9"/>
      <c r="WVB9"/>
      <c r="WVC9"/>
      <c r="WVD9"/>
      <c r="WVE9"/>
      <c r="WVF9"/>
      <c r="WVG9"/>
      <c r="WVH9"/>
      <c r="WVI9"/>
      <c r="WVJ9"/>
      <c r="WVK9"/>
      <c r="WVL9"/>
      <c r="WVM9"/>
      <c r="WVN9"/>
      <c r="WVO9"/>
      <c r="WVP9"/>
      <c r="WVQ9"/>
      <c r="WVR9"/>
      <c r="WVS9"/>
      <c r="WVT9"/>
      <c r="WVU9"/>
      <c r="WVV9"/>
      <c r="WVW9"/>
      <c r="WVX9"/>
      <c r="WVY9"/>
      <c r="WVZ9"/>
      <c r="WWA9"/>
      <c r="WWB9"/>
      <c r="WWC9"/>
      <c r="WWD9"/>
      <c r="WWE9"/>
      <c r="WWF9"/>
      <c r="WWG9"/>
      <c r="WWH9"/>
      <c r="WWI9"/>
      <c r="WWJ9"/>
      <c r="WWK9"/>
      <c r="WWL9"/>
      <c r="WWM9"/>
      <c r="WWN9"/>
      <c r="WWO9"/>
      <c r="WWP9"/>
      <c r="WWQ9"/>
      <c r="WWR9"/>
      <c r="WWS9"/>
      <c r="WWT9"/>
      <c r="WWU9"/>
      <c r="WWV9"/>
      <c r="WWW9"/>
      <c r="WWX9"/>
      <c r="WWY9"/>
      <c r="WWZ9"/>
      <c r="WXA9"/>
      <c r="WXB9"/>
      <c r="WXC9"/>
      <c r="WXD9"/>
      <c r="WXE9"/>
      <c r="WXF9"/>
      <c r="WXG9"/>
      <c r="WXH9"/>
      <c r="WXI9"/>
      <c r="WXJ9"/>
      <c r="WXK9"/>
      <c r="WXL9"/>
      <c r="WXM9"/>
      <c r="WXN9"/>
      <c r="WXO9"/>
      <c r="WXP9"/>
      <c r="WXQ9"/>
      <c r="WXR9"/>
      <c r="WXS9"/>
      <c r="WXT9"/>
      <c r="WXU9"/>
      <c r="WXV9"/>
      <c r="WXW9"/>
      <c r="WXX9"/>
      <c r="WXY9"/>
      <c r="WXZ9"/>
      <c r="WYA9"/>
      <c r="WYB9"/>
      <c r="WYC9"/>
      <c r="WYD9"/>
      <c r="WYE9"/>
      <c r="WYF9"/>
      <c r="WYG9"/>
      <c r="WYH9"/>
      <c r="WYI9"/>
      <c r="WYJ9"/>
      <c r="WYK9"/>
      <c r="WYL9"/>
      <c r="WYM9"/>
      <c r="WYN9"/>
      <c r="WYO9"/>
      <c r="WYP9"/>
      <c r="WYQ9"/>
      <c r="WYR9"/>
      <c r="WYS9"/>
      <c r="WYT9"/>
      <c r="WYU9"/>
      <c r="WYV9"/>
      <c r="WYW9"/>
      <c r="WYX9"/>
      <c r="WYY9"/>
      <c r="WYZ9"/>
      <c r="WZA9"/>
      <c r="WZB9"/>
      <c r="WZC9"/>
      <c r="WZD9"/>
      <c r="WZE9"/>
      <c r="WZF9"/>
      <c r="WZG9"/>
      <c r="WZH9"/>
      <c r="WZI9"/>
      <c r="WZJ9"/>
      <c r="WZK9"/>
      <c r="WZL9"/>
      <c r="WZM9"/>
      <c r="WZN9"/>
      <c r="WZO9"/>
      <c r="WZP9"/>
      <c r="WZQ9"/>
      <c r="WZR9"/>
      <c r="WZS9"/>
      <c r="WZT9"/>
      <c r="WZU9"/>
      <c r="WZV9"/>
      <c r="WZW9"/>
      <c r="WZX9"/>
      <c r="WZY9"/>
      <c r="WZZ9"/>
      <c r="XAA9"/>
      <c r="XAB9"/>
      <c r="XAC9"/>
      <c r="XAD9"/>
      <c r="XAE9"/>
      <c r="XAF9"/>
      <c r="XAG9"/>
      <c r="XAH9"/>
      <c r="XAI9"/>
      <c r="XAJ9"/>
      <c r="XAK9"/>
      <c r="XAL9"/>
      <c r="XAM9"/>
      <c r="XAN9"/>
      <c r="XAO9"/>
      <c r="XAP9"/>
      <c r="XAQ9"/>
      <c r="XAR9"/>
      <c r="XAS9"/>
      <c r="XAT9"/>
      <c r="XAU9"/>
      <c r="XAV9"/>
      <c r="XAW9"/>
      <c r="XAX9"/>
      <c r="XAY9"/>
      <c r="XAZ9"/>
      <c r="XBA9"/>
      <c r="XBB9"/>
      <c r="XBC9"/>
      <c r="XBD9"/>
      <c r="XBE9"/>
      <c r="XBF9"/>
      <c r="XBG9"/>
      <c r="XBH9"/>
      <c r="XBI9"/>
      <c r="XBJ9"/>
      <c r="XBK9"/>
      <c r="XBL9"/>
      <c r="XBM9"/>
      <c r="XBN9"/>
      <c r="XBO9"/>
      <c r="XBP9"/>
      <c r="XBQ9"/>
      <c r="XBR9"/>
      <c r="XBS9"/>
      <c r="XBT9"/>
      <c r="XBU9"/>
      <c r="XBV9"/>
      <c r="XBW9"/>
      <c r="XBX9"/>
      <c r="XBY9"/>
      <c r="XBZ9"/>
      <c r="XCA9"/>
      <c r="XCB9"/>
      <c r="XCC9"/>
      <c r="XCD9"/>
      <c r="XCE9"/>
      <c r="XCF9"/>
      <c r="XCG9"/>
      <c r="XCH9"/>
      <c r="XCI9"/>
      <c r="XCJ9"/>
      <c r="XCK9"/>
      <c r="XCL9"/>
      <c r="XCM9"/>
      <c r="XCN9"/>
      <c r="XCO9"/>
      <c r="XCP9"/>
      <c r="XCQ9"/>
      <c r="XCR9"/>
      <c r="XCS9"/>
      <c r="XCT9"/>
      <c r="XCU9"/>
      <c r="XCV9"/>
      <c r="XCW9"/>
      <c r="XCX9"/>
      <c r="XCY9"/>
      <c r="XCZ9"/>
      <c r="XDA9"/>
      <c r="XDB9"/>
      <c r="XDC9"/>
      <c r="XDD9"/>
      <c r="XDE9"/>
      <c r="XDF9"/>
      <c r="XDG9"/>
      <c r="XDH9"/>
      <c r="XDI9"/>
      <c r="XDJ9"/>
      <c r="XDK9"/>
      <c r="XDL9"/>
      <c r="XDM9"/>
      <c r="XDN9"/>
      <c r="XDO9"/>
      <c r="XDP9"/>
      <c r="XDQ9"/>
      <c r="XDR9"/>
      <c r="XDS9"/>
      <c r="XDT9"/>
      <c r="XDU9"/>
      <c r="XDV9"/>
      <c r="XDW9"/>
      <c r="XDX9"/>
      <c r="XDY9"/>
      <c r="XDZ9"/>
      <c r="XEA9"/>
      <c r="XEB9"/>
      <c r="XEC9"/>
      <c r="XED9"/>
      <c r="XEE9"/>
      <c r="XEF9"/>
      <c r="XEG9"/>
      <c r="XEH9"/>
      <c r="XEI9"/>
      <c r="XEJ9"/>
      <c r="XEK9"/>
      <c r="XEL9"/>
      <c r="XEM9"/>
      <c r="XEN9"/>
      <c r="XEO9"/>
      <c r="XEP9"/>
      <c r="XEQ9"/>
      <c r="XER9"/>
      <c r="XES9"/>
      <c r="XET9"/>
      <c r="XEU9"/>
      <c r="XEV9"/>
      <c r="XEW9"/>
      <c r="XEX9"/>
      <c r="XEY9"/>
      <c r="XEZ9"/>
      <c r="XFA9"/>
      <c r="XFB9"/>
      <c r="XFC9"/>
    </row>
    <row r="10" spans="2:16383" s="89" customFormat="1" ht="37.5" customHeight="1" x14ac:dyDescent="0.25">
      <c r="B10" s="92" t="s">
        <v>368</v>
      </c>
      <c r="C10" s="70"/>
      <c r="D10" s="70"/>
      <c r="E10" s="70"/>
      <c r="F10" s="70"/>
      <c r="G10" s="70"/>
      <c r="H10" s="70"/>
      <c r="I10" s="70"/>
      <c r="J10" s="70"/>
      <c r="K10" s="70"/>
      <c r="L10" s="70"/>
      <c r="M10" s="70"/>
      <c r="N10" s="70"/>
      <c r="O10" s="70"/>
      <c r="P10" s="7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c r="IX10"/>
      <c r="IY10"/>
      <c r="IZ10"/>
      <c r="JA10"/>
      <c r="JB10"/>
      <c r="JC10"/>
      <c r="JD10"/>
      <c r="JE10"/>
      <c r="JF10"/>
      <c r="JG10"/>
      <c r="JH10"/>
      <c r="JI10"/>
      <c r="JJ10"/>
      <c r="JK10"/>
      <c r="JL10"/>
      <c r="JM10"/>
      <c r="JN10"/>
      <c r="JO10"/>
      <c r="JP10"/>
      <c r="JQ10"/>
      <c r="JR10"/>
      <c r="JS10"/>
      <c r="JT10"/>
      <c r="JU10"/>
      <c r="JV10"/>
      <c r="JW10"/>
      <c r="JX10"/>
      <c r="JY10"/>
      <c r="JZ10"/>
      <c r="KA10"/>
      <c r="KB10"/>
      <c r="KC10"/>
      <c r="KD10"/>
      <c r="KE10"/>
      <c r="KF10"/>
      <c r="KG10"/>
      <c r="KH10"/>
      <c r="KI10"/>
      <c r="KJ10"/>
      <c r="KK10"/>
      <c r="KL10"/>
      <c r="KM10"/>
      <c r="KN10"/>
      <c r="KO10"/>
      <c r="KP10"/>
      <c r="KQ10"/>
      <c r="KR10"/>
      <c r="KS10"/>
      <c r="KT10"/>
      <c r="KU10"/>
      <c r="KV10"/>
      <c r="KW10"/>
      <c r="KX10"/>
      <c r="KY10"/>
      <c r="KZ10"/>
      <c r="LA10"/>
      <c r="LB10"/>
      <c r="LC10"/>
      <c r="LD10"/>
      <c r="LE10"/>
      <c r="LF10"/>
      <c r="LG10"/>
      <c r="LH10"/>
      <c r="LI10"/>
      <c r="LJ10"/>
      <c r="LK10"/>
      <c r="LL10"/>
      <c r="LM10"/>
      <c r="LN10"/>
      <c r="LO10"/>
      <c r="LP10"/>
      <c r="LQ10"/>
      <c r="LR10"/>
      <c r="LS10"/>
      <c r="LT10"/>
      <c r="LU10"/>
      <c r="LV10"/>
      <c r="LW10"/>
      <c r="LX10"/>
      <c r="LY10"/>
      <c r="LZ10"/>
      <c r="MA10"/>
      <c r="MB10"/>
      <c r="MC10"/>
      <c r="MD10"/>
      <c r="ME10"/>
      <c r="MF10"/>
      <c r="MG10"/>
      <c r="MH10"/>
      <c r="MI10"/>
      <c r="MJ10"/>
      <c r="MK10"/>
      <c r="ML10"/>
      <c r="MM10"/>
      <c r="MN10"/>
      <c r="MO10"/>
      <c r="MP10"/>
      <c r="MQ10"/>
      <c r="MR10"/>
      <c r="MS10"/>
      <c r="MT10"/>
      <c r="MU10"/>
      <c r="MV10"/>
      <c r="MW10"/>
      <c r="MX10"/>
      <c r="MY10"/>
      <c r="MZ10"/>
      <c r="NA10"/>
      <c r="NB10"/>
      <c r="NC10"/>
      <c r="ND10"/>
      <c r="NE10"/>
      <c r="NF10"/>
      <c r="NG10"/>
      <c r="NH10"/>
      <c r="NI10"/>
      <c r="NJ10"/>
      <c r="NK10"/>
      <c r="NL10"/>
      <c r="NM10"/>
      <c r="NN10"/>
      <c r="NO10"/>
      <c r="NP10"/>
      <c r="NQ10"/>
      <c r="NR10"/>
      <c r="NS10"/>
      <c r="NT10"/>
      <c r="NU10"/>
      <c r="NV10"/>
      <c r="NW10"/>
      <c r="NX10"/>
      <c r="NY10"/>
      <c r="NZ10"/>
      <c r="OA10"/>
      <c r="OB10"/>
      <c r="OC10"/>
      <c r="OD10"/>
      <c r="OE10"/>
      <c r="OF10"/>
      <c r="OG10"/>
      <c r="OH10"/>
      <c r="OI10"/>
      <c r="OJ10"/>
      <c r="OK10"/>
      <c r="OL10"/>
      <c r="OM10"/>
      <c r="ON10"/>
      <c r="OO10"/>
      <c r="OP10"/>
      <c r="OQ10"/>
      <c r="OR10"/>
      <c r="OS10"/>
      <c r="OT10"/>
      <c r="OU10"/>
      <c r="OV10"/>
      <c r="OW10"/>
      <c r="OX10"/>
      <c r="OY10"/>
      <c r="OZ10"/>
      <c r="PA10"/>
      <c r="PB10"/>
      <c r="PC10"/>
      <c r="PD10"/>
      <c r="PE10"/>
      <c r="PF10"/>
      <c r="PG10"/>
      <c r="PH10"/>
      <c r="PI10"/>
      <c r="PJ10"/>
      <c r="PK10"/>
      <c r="PL10"/>
      <c r="PM10"/>
      <c r="PN10"/>
      <c r="PO10"/>
      <c r="PP10"/>
      <c r="PQ10"/>
      <c r="PR10"/>
      <c r="PS10"/>
      <c r="PT10"/>
      <c r="PU10"/>
      <c r="PV10"/>
      <c r="PW10"/>
      <c r="PX10"/>
      <c r="PY10"/>
      <c r="PZ10"/>
      <c r="QA10"/>
      <c r="QB10"/>
      <c r="QC10"/>
      <c r="QD10"/>
      <c r="QE10"/>
      <c r="QF10"/>
      <c r="QG10"/>
      <c r="QH10"/>
      <c r="QI10"/>
      <c r="QJ10"/>
      <c r="QK10"/>
      <c r="QL10"/>
      <c r="QM10"/>
      <c r="QN10"/>
      <c r="QO10"/>
      <c r="QP10"/>
      <c r="QQ10"/>
      <c r="QR10"/>
      <c r="QS10"/>
      <c r="QT10"/>
      <c r="QU10"/>
      <c r="QV10"/>
      <c r="QW10"/>
      <c r="QX10"/>
      <c r="QY10"/>
      <c r="QZ10"/>
      <c r="RA10"/>
      <c r="RB10"/>
      <c r="RC10"/>
      <c r="RD10"/>
      <c r="RE10"/>
      <c r="RF10"/>
      <c r="RG10"/>
      <c r="RH10"/>
      <c r="RI10"/>
      <c r="RJ10"/>
      <c r="RK10"/>
      <c r="RL10"/>
      <c r="RM10"/>
      <c r="RN10"/>
      <c r="RO10"/>
      <c r="RP10"/>
      <c r="RQ10"/>
      <c r="RR10"/>
      <c r="RS10"/>
      <c r="RT10"/>
      <c r="RU10"/>
      <c r="RV10"/>
      <c r="RW10"/>
      <c r="RX10"/>
      <c r="RY10"/>
      <c r="RZ10"/>
      <c r="SA10"/>
      <c r="SB10"/>
      <c r="SC10"/>
      <c r="SD10"/>
      <c r="SE10"/>
      <c r="SF10"/>
      <c r="SG10"/>
      <c r="SH10"/>
      <c r="SI10"/>
      <c r="SJ10"/>
      <c r="SK10"/>
      <c r="SL10"/>
      <c r="SM10"/>
      <c r="SN10"/>
      <c r="SO10"/>
      <c r="SP10"/>
      <c r="SQ10"/>
      <c r="SR10"/>
      <c r="SS10"/>
      <c r="ST10"/>
      <c r="SU10"/>
      <c r="SV10"/>
      <c r="SW10"/>
      <c r="SX10"/>
      <c r="SY10"/>
      <c r="SZ10"/>
      <c r="TA10"/>
      <c r="TB10"/>
      <c r="TC10"/>
      <c r="TD10"/>
      <c r="TE10"/>
      <c r="TF10"/>
      <c r="TG10"/>
      <c r="TH10"/>
      <c r="TI10"/>
      <c r="TJ10"/>
      <c r="TK10"/>
      <c r="TL10"/>
      <c r="TM10"/>
      <c r="TN10"/>
      <c r="TO10"/>
      <c r="TP10"/>
      <c r="TQ10"/>
      <c r="TR10"/>
      <c r="TS10"/>
      <c r="TT10"/>
      <c r="TU10"/>
      <c r="TV10"/>
      <c r="TW10"/>
      <c r="TX10"/>
      <c r="TY10"/>
      <c r="TZ10"/>
      <c r="UA10"/>
      <c r="UB10"/>
      <c r="UC10"/>
      <c r="UD10"/>
      <c r="UE10"/>
      <c r="UF10"/>
      <c r="UG10"/>
      <c r="UH10"/>
      <c r="UI10"/>
      <c r="UJ10"/>
      <c r="UK10"/>
      <c r="UL10"/>
      <c r="UM10"/>
      <c r="UN10"/>
      <c r="UO10"/>
      <c r="UP10"/>
      <c r="UQ10"/>
      <c r="UR10"/>
      <c r="US10"/>
      <c r="UT10"/>
      <c r="UU10"/>
      <c r="UV10"/>
      <c r="UW10"/>
      <c r="UX10"/>
      <c r="UY10"/>
      <c r="UZ10"/>
      <c r="VA10"/>
      <c r="VB10"/>
      <c r="VC10"/>
      <c r="VD10"/>
      <c r="VE10"/>
      <c r="VF10"/>
      <c r="VG10"/>
      <c r="VH10"/>
      <c r="VI10"/>
      <c r="VJ10"/>
      <c r="VK10"/>
      <c r="VL10"/>
      <c r="VM10"/>
      <c r="VN10"/>
      <c r="VO10"/>
      <c r="VP10"/>
      <c r="VQ10"/>
      <c r="VR10"/>
      <c r="VS10"/>
      <c r="VT10"/>
      <c r="VU10"/>
      <c r="VV10"/>
      <c r="VW10"/>
      <c r="VX10"/>
      <c r="VY10"/>
      <c r="VZ10"/>
      <c r="WA10"/>
      <c r="WB10"/>
      <c r="WC10"/>
      <c r="WD10"/>
      <c r="WE10"/>
      <c r="WF10"/>
      <c r="WG10"/>
      <c r="WH10"/>
      <c r="WI10"/>
      <c r="WJ10"/>
      <c r="WK10"/>
      <c r="WL10"/>
      <c r="WM10"/>
      <c r="WN10"/>
      <c r="WO10"/>
      <c r="WP10"/>
      <c r="WQ10"/>
      <c r="WR10"/>
      <c r="WS10"/>
      <c r="WT10"/>
      <c r="WU10"/>
      <c r="WV10"/>
      <c r="WW10"/>
      <c r="WX10"/>
      <c r="WY10"/>
      <c r="WZ10"/>
      <c r="XA10"/>
      <c r="XB10"/>
      <c r="XC10"/>
      <c r="XD10"/>
      <c r="XE10"/>
      <c r="XF10"/>
      <c r="XG10"/>
      <c r="XH10"/>
      <c r="XI10"/>
      <c r="XJ10"/>
      <c r="XK10"/>
      <c r="XL10"/>
      <c r="XM10"/>
      <c r="XN10"/>
      <c r="XO10"/>
      <c r="XP10"/>
      <c r="XQ10"/>
      <c r="XR10"/>
      <c r="XS10"/>
      <c r="XT10"/>
      <c r="XU10"/>
      <c r="XV10"/>
      <c r="XW10"/>
      <c r="XX10"/>
      <c r="XY10"/>
      <c r="XZ10"/>
      <c r="YA10"/>
      <c r="YB10"/>
      <c r="YC10"/>
      <c r="YD10"/>
      <c r="YE10"/>
      <c r="YF10"/>
      <c r="YG10"/>
      <c r="YH10"/>
      <c r="YI10"/>
      <c r="YJ10"/>
      <c r="YK10"/>
      <c r="YL10"/>
      <c r="YM10"/>
      <c r="YN10"/>
      <c r="YO10"/>
      <c r="YP10"/>
      <c r="YQ10"/>
      <c r="YR10"/>
      <c r="YS10"/>
      <c r="YT10"/>
      <c r="YU10"/>
      <c r="YV10"/>
      <c r="YW10"/>
      <c r="YX10"/>
      <c r="YY10"/>
      <c r="YZ10"/>
      <c r="ZA10"/>
      <c r="ZB10"/>
      <c r="ZC10"/>
      <c r="ZD10"/>
      <c r="ZE10"/>
      <c r="ZF10"/>
      <c r="ZG10"/>
      <c r="ZH10"/>
      <c r="ZI10"/>
      <c r="ZJ10"/>
      <c r="ZK10"/>
      <c r="ZL10"/>
      <c r="ZM10"/>
      <c r="ZN10"/>
      <c r="ZO10"/>
      <c r="ZP10"/>
      <c r="ZQ10"/>
      <c r="ZR10"/>
      <c r="ZS10"/>
      <c r="ZT10"/>
      <c r="ZU10"/>
      <c r="ZV10"/>
      <c r="ZW10"/>
      <c r="ZX10"/>
      <c r="ZY10"/>
      <c r="ZZ10"/>
      <c r="AAA10"/>
      <c r="AAB10"/>
      <c r="AAC10"/>
      <c r="AAD10"/>
      <c r="AAE10"/>
      <c r="AAF10"/>
      <c r="AAG10"/>
      <c r="AAH10"/>
      <c r="AAI10"/>
      <c r="AAJ10"/>
      <c r="AAK10"/>
      <c r="AAL10"/>
      <c r="AAM10"/>
      <c r="AAN10"/>
      <c r="AAO10"/>
      <c r="AAP10"/>
      <c r="AAQ10"/>
      <c r="AAR10"/>
      <c r="AAS10"/>
      <c r="AAT10"/>
      <c r="AAU10"/>
      <c r="AAV10"/>
      <c r="AAW10"/>
      <c r="AAX10"/>
      <c r="AAY10"/>
      <c r="AAZ10"/>
      <c r="ABA10"/>
      <c r="ABB10"/>
      <c r="ABC10"/>
      <c r="ABD10"/>
      <c r="ABE10"/>
      <c r="ABF10"/>
      <c r="ABG10"/>
      <c r="ABH10"/>
      <c r="ABI10"/>
      <c r="ABJ10"/>
      <c r="ABK10"/>
      <c r="ABL10"/>
      <c r="ABM10"/>
      <c r="ABN10"/>
      <c r="ABO10"/>
      <c r="ABP10"/>
      <c r="ABQ10"/>
      <c r="ABR10"/>
      <c r="ABS10"/>
      <c r="ABT10"/>
      <c r="ABU10"/>
      <c r="ABV10"/>
      <c r="ABW10"/>
      <c r="ABX10"/>
      <c r="ABY10"/>
      <c r="ABZ10"/>
      <c r="ACA10"/>
      <c r="ACB10"/>
      <c r="ACC10"/>
      <c r="ACD10"/>
      <c r="ACE10"/>
      <c r="ACF10"/>
      <c r="ACG10"/>
      <c r="ACH10"/>
      <c r="ACI10"/>
      <c r="ACJ10"/>
      <c r="ACK10"/>
      <c r="ACL10"/>
      <c r="ACM10"/>
      <c r="ACN10"/>
      <c r="ACO10"/>
      <c r="ACP10"/>
      <c r="ACQ10"/>
      <c r="ACR10"/>
      <c r="ACS10"/>
      <c r="ACT10"/>
      <c r="ACU10"/>
      <c r="ACV10"/>
      <c r="ACW10"/>
      <c r="ACX10"/>
      <c r="ACY10"/>
      <c r="ACZ10"/>
      <c r="ADA10"/>
      <c r="ADB10"/>
      <c r="ADC10"/>
      <c r="ADD10"/>
      <c r="ADE10"/>
      <c r="ADF10"/>
      <c r="ADG10"/>
      <c r="ADH10"/>
      <c r="ADI10"/>
      <c r="ADJ10"/>
      <c r="ADK10"/>
      <c r="ADL10"/>
      <c r="ADM10"/>
      <c r="ADN10"/>
      <c r="ADO10"/>
      <c r="ADP10"/>
      <c r="ADQ10"/>
      <c r="ADR10"/>
      <c r="ADS10"/>
      <c r="ADT10"/>
      <c r="ADU10"/>
      <c r="ADV10"/>
      <c r="ADW10"/>
      <c r="ADX10"/>
      <c r="ADY10"/>
      <c r="ADZ10"/>
      <c r="AEA10"/>
      <c r="AEB10"/>
      <c r="AEC10"/>
      <c r="AED10"/>
      <c r="AEE10"/>
      <c r="AEF10"/>
      <c r="AEG10"/>
      <c r="AEH10"/>
      <c r="AEI10"/>
      <c r="AEJ10"/>
      <c r="AEK10"/>
      <c r="AEL10"/>
      <c r="AEM10"/>
      <c r="AEN10"/>
      <c r="AEO10"/>
      <c r="AEP10"/>
      <c r="AEQ10"/>
      <c r="AER10"/>
      <c r="AES10"/>
      <c r="AET10"/>
      <c r="AEU10"/>
      <c r="AEV10"/>
      <c r="AEW10"/>
      <c r="AEX10"/>
      <c r="AEY10"/>
      <c r="AEZ10"/>
      <c r="AFA10"/>
      <c r="AFB10"/>
      <c r="AFC10"/>
      <c r="AFD10"/>
      <c r="AFE10"/>
      <c r="AFF10"/>
      <c r="AFG10"/>
      <c r="AFH10"/>
      <c r="AFI10"/>
      <c r="AFJ10"/>
      <c r="AFK10"/>
      <c r="AFL10"/>
      <c r="AFM10"/>
      <c r="AFN10"/>
      <c r="AFO10"/>
      <c r="AFP10"/>
      <c r="AFQ10"/>
      <c r="AFR10"/>
      <c r="AFS10"/>
      <c r="AFT10"/>
      <c r="AFU10"/>
      <c r="AFV10"/>
      <c r="AFW10"/>
      <c r="AFX10"/>
      <c r="AFY10"/>
      <c r="AFZ10"/>
      <c r="AGA10"/>
      <c r="AGB10"/>
      <c r="AGC10"/>
      <c r="AGD10"/>
      <c r="AGE10"/>
      <c r="AGF10"/>
      <c r="AGG10"/>
      <c r="AGH10"/>
      <c r="AGI10"/>
      <c r="AGJ10"/>
      <c r="AGK10"/>
      <c r="AGL10"/>
      <c r="AGM10"/>
      <c r="AGN10"/>
      <c r="AGO10"/>
      <c r="AGP10"/>
      <c r="AGQ10"/>
      <c r="AGR10"/>
      <c r="AGS10"/>
      <c r="AGT10"/>
      <c r="AGU10"/>
      <c r="AGV10"/>
      <c r="AGW10"/>
      <c r="AGX10"/>
      <c r="AGY10"/>
      <c r="AGZ10"/>
      <c r="AHA10"/>
      <c r="AHB10"/>
      <c r="AHC10"/>
      <c r="AHD10"/>
      <c r="AHE10"/>
      <c r="AHF10"/>
      <c r="AHG10"/>
      <c r="AHH10"/>
      <c r="AHI10"/>
      <c r="AHJ10"/>
      <c r="AHK10"/>
      <c r="AHL10"/>
      <c r="AHM10"/>
      <c r="AHN10"/>
      <c r="AHO10"/>
      <c r="AHP10"/>
      <c r="AHQ10"/>
      <c r="AHR10"/>
      <c r="AHS10"/>
      <c r="AHT10"/>
      <c r="AHU10"/>
      <c r="AHV10"/>
      <c r="AHW10"/>
      <c r="AHX10"/>
      <c r="AHY10"/>
      <c r="AHZ10"/>
      <c r="AIA10"/>
      <c r="AIB10"/>
      <c r="AIC10"/>
      <c r="AID10"/>
      <c r="AIE10"/>
      <c r="AIF10"/>
      <c r="AIG10"/>
      <c r="AIH10"/>
      <c r="AII10"/>
      <c r="AIJ10"/>
      <c r="AIK10"/>
      <c r="AIL10"/>
      <c r="AIM10"/>
      <c r="AIN10"/>
      <c r="AIO10"/>
      <c r="AIP10"/>
      <c r="AIQ10"/>
      <c r="AIR10"/>
      <c r="AIS10"/>
      <c r="AIT10"/>
      <c r="AIU10"/>
      <c r="AIV10"/>
      <c r="AIW10"/>
      <c r="AIX10"/>
      <c r="AIY10"/>
      <c r="AIZ10"/>
      <c r="AJA10"/>
      <c r="AJB10"/>
      <c r="AJC10"/>
      <c r="AJD10"/>
      <c r="AJE10"/>
      <c r="AJF10"/>
      <c r="AJG10"/>
      <c r="AJH10"/>
      <c r="AJI10"/>
      <c r="AJJ10"/>
      <c r="AJK10"/>
      <c r="AJL10"/>
      <c r="AJM10"/>
      <c r="AJN10"/>
      <c r="AJO10"/>
      <c r="AJP10"/>
      <c r="AJQ10"/>
      <c r="AJR10"/>
      <c r="AJS10"/>
      <c r="AJT10"/>
      <c r="AJU10"/>
      <c r="AJV10"/>
      <c r="AJW10"/>
      <c r="AJX10"/>
      <c r="AJY10"/>
      <c r="AJZ10"/>
      <c r="AKA10"/>
      <c r="AKB10"/>
      <c r="AKC10"/>
      <c r="AKD10"/>
      <c r="AKE10"/>
      <c r="AKF10"/>
      <c r="AKG10"/>
      <c r="AKH10"/>
      <c r="AKI10"/>
      <c r="AKJ10"/>
      <c r="AKK10"/>
      <c r="AKL10"/>
      <c r="AKM10"/>
      <c r="AKN10"/>
      <c r="AKO10"/>
      <c r="AKP10"/>
      <c r="AKQ10"/>
      <c r="AKR10"/>
      <c r="AKS10"/>
      <c r="AKT10"/>
      <c r="AKU10"/>
      <c r="AKV10"/>
      <c r="AKW10"/>
      <c r="AKX10"/>
      <c r="AKY10"/>
      <c r="AKZ10"/>
      <c r="ALA10"/>
      <c r="ALB10"/>
      <c r="ALC10"/>
      <c r="ALD10"/>
      <c r="ALE10"/>
      <c r="ALF10"/>
      <c r="ALG10"/>
      <c r="ALH10"/>
      <c r="ALI10"/>
      <c r="ALJ10"/>
      <c r="ALK10"/>
      <c r="ALL10"/>
      <c r="ALM10"/>
      <c r="ALN10"/>
      <c r="ALO10"/>
      <c r="ALP10"/>
      <c r="ALQ10"/>
      <c r="ALR10"/>
      <c r="ALS10"/>
      <c r="ALT10"/>
      <c r="ALU10"/>
      <c r="ALV10"/>
      <c r="ALW10"/>
      <c r="ALX10"/>
      <c r="ALY10"/>
      <c r="ALZ10"/>
      <c r="AMA10"/>
      <c r="AMB10"/>
      <c r="AMC10"/>
      <c r="AMD10"/>
      <c r="AME10"/>
      <c r="AMF10"/>
      <c r="AMG10"/>
      <c r="AMH10"/>
      <c r="AMI10"/>
      <c r="AMJ10"/>
      <c r="AMK10"/>
      <c r="AML10"/>
      <c r="AMM10"/>
      <c r="AMN10"/>
      <c r="AMO10"/>
      <c r="AMP10"/>
      <c r="AMQ10"/>
      <c r="AMR10"/>
      <c r="AMS10"/>
      <c r="AMT10"/>
      <c r="AMU10"/>
      <c r="AMV10"/>
      <c r="AMW10"/>
      <c r="AMX10"/>
      <c r="AMY10"/>
      <c r="AMZ10"/>
      <c r="ANA10"/>
      <c r="ANB10"/>
      <c r="ANC10"/>
      <c r="AND10"/>
      <c r="ANE10"/>
      <c r="ANF10"/>
      <c r="ANG10"/>
      <c r="ANH10"/>
      <c r="ANI10"/>
      <c r="ANJ10"/>
      <c r="ANK10"/>
      <c r="ANL10"/>
      <c r="ANM10"/>
      <c r="ANN10"/>
      <c r="ANO10"/>
      <c r="ANP10"/>
      <c r="ANQ10"/>
      <c r="ANR10"/>
      <c r="ANS10"/>
      <c r="ANT10"/>
      <c r="ANU10"/>
      <c r="ANV10"/>
      <c r="ANW10"/>
      <c r="ANX10"/>
      <c r="ANY10"/>
      <c r="ANZ10"/>
      <c r="AOA10"/>
      <c r="AOB10"/>
      <c r="AOC10"/>
      <c r="AOD10"/>
      <c r="AOE10"/>
      <c r="AOF10"/>
      <c r="AOG10"/>
      <c r="AOH10"/>
      <c r="AOI10"/>
      <c r="AOJ10"/>
      <c r="AOK10"/>
      <c r="AOL10"/>
      <c r="AOM10"/>
      <c r="AON10"/>
      <c r="AOO10"/>
      <c r="AOP10"/>
      <c r="AOQ10"/>
      <c r="AOR10"/>
      <c r="AOS10"/>
      <c r="AOT10"/>
      <c r="AOU10"/>
      <c r="AOV10"/>
      <c r="AOW10"/>
      <c r="AOX10"/>
      <c r="AOY10"/>
      <c r="AOZ10"/>
      <c r="APA10"/>
      <c r="APB10"/>
      <c r="APC10"/>
      <c r="APD10"/>
      <c r="APE10"/>
      <c r="APF10"/>
      <c r="APG10"/>
      <c r="APH10"/>
      <c r="API10"/>
      <c r="APJ10"/>
      <c r="APK10"/>
      <c r="APL10"/>
      <c r="APM10"/>
      <c r="APN10"/>
      <c r="APO10"/>
      <c r="APP10"/>
      <c r="APQ10"/>
      <c r="APR10"/>
      <c r="APS10"/>
      <c r="APT10"/>
      <c r="APU10"/>
      <c r="APV10"/>
      <c r="APW10"/>
      <c r="APX10"/>
      <c r="APY10"/>
      <c r="APZ10"/>
      <c r="AQA10"/>
      <c r="AQB10"/>
      <c r="AQC10"/>
      <c r="AQD10"/>
      <c r="AQE10"/>
      <c r="AQF10"/>
      <c r="AQG10"/>
      <c r="AQH10"/>
      <c r="AQI10"/>
      <c r="AQJ10"/>
      <c r="AQK10"/>
      <c r="AQL10"/>
      <c r="AQM10"/>
      <c r="AQN10"/>
      <c r="AQO10"/>
      <c r="AQP10"/>
      <c r="AQQ10"/>
      <c r="AQR10"/>
      <c r="AQS10"/>
      <c r="AQT10"/>
      <c r="AQU10"/>
      <c r="AQV10"/>
      <c r="AQW10"/>
      <c r="AQX10"/>
      <c r="AQY10"/>
      <c r="AQZ10"/>
      <c r="ARA10"/>
      <c r="ARB10"/>
      <c r="ARC10"/>
      <c r="ARD10"/>
      <c r="ARE10"/>
      <c r="ARF10"/>
      <c r="ARG10"/>
      <c r="ARH10"/>
      <c r="ARI10"/>
      <c r="ARJ10"/>
      <c r="ARK10"/>
      <c r="ARL10"/>
      <c r="ARM10"/>
      <c r="ARN10"/>
      <c r="ARO10"/>
      <c r="ARP10"/>
      <c r="ARQ10"/>
      <c r="ARR10"/>
      <c r="ARS10"/>
      <c r="ART10"/>
      <c r="ARU10"/>
      <c r="ARV10"/>
      <c r="ARW10"/>
      <c r="ARX10"/>
      <c r="ARY10"/>
      <c r="ARZ10"/>
      <c r="ASA10"/>
      <c r="ASB10"/>
      <c r="ASC10"/>
      <c r="ASD10"/>
      <c r="ASE10"/>
      <c r="ASF10"/>
      <c r="ASG10"/>
      <c r="ASH10"/>
      <c r="ASI10"/>
      <c r="ASJ10"/>
      <c r="ASK10"/>
      <c r="ASL10"/>
      <c r="ASM10"/>
      <c r="ASN10"/>
      <c r="ASO10"/>
      <c r="ASP10"/>
      <c r="ASQ10"/>
      <c r="ASR10"/>
      <c r="ASS10"/>
      <c r="AST10"/>
      <c r="ASU10"/>
      <c r="ASV10"/>
      <c r="ASW10"/>
      <c r="ASX10"/>
      <c r="ASY10"/>
      <c r="ASZ10"/>
      <c r="ATA10"/>
      <c r="ATB10"/>
      <c r="ATC10"/>
      <c r="ATD10"/>
      <c r="ATE10"/>
      <c r="ATF10"/>
      <c r="ATG10"/>
      <c r="ATH10"/>
      <c r="ATI10"/>
      <c r="ATJ10"/>
      <c r="ATK10"/>
      <c r="ATL10"/>
      <c r="ATM10"/>
      <c r="ATN10"/>
      <c r="ATO10"/>
      <c r="ATP10"/>
      <c r="ATQ10"/>
      <c r="ATR10"/>
      <c r="ATS10"/>
      <c r="ATT10"/>
      <c r="ATU10"/>
      <c r="ATV10"/>
      <c r="ATW10"/>
      <c r="ATX10"/>
      <c r="ATY10"/>
      <c r="ATZ10"/>
      <c r="AUA10"/>
      <c r="AUB10"/>
      <c r="AUC10"/>
      <c r="AUD10"/>
      <c r="AUE10"/>
      <c r="AUF10"/>
      <c r="AUG10"/>
      <c r="AUH10"/>
      <c r="AUI10"/>
      <c r="AUJ10"/>
      <c r="AUK10"/>
      <c r="AUL10"/>
      <c r="AUM10"/>
      <c r="AUN10"/>
      <c r="AUO10"/>
      <c r="AUP10"/>
      <c r="AUQ10"/>
      <c r="AUR10"/>
      <c r="AUS10"/>
      <c r="AUT10"/>
      <c r="AUU10"/>
      <c r="AUV10"/>
      <c r="AUW10"/>
      <c r="AUX10"/>
      <c r="AUY10"/>
      <c r="AUZ10"/>
      <c r="AVA10"/>
      <c r="AVB10"/>
      <c r="AVC10"/>
      <c r="AVD10"/>
      <c r="AVE10"/>
      <c r="AVF10"/>
      <c r="AVG10"/>
      <c r="AVH10"/>
      <c r="AVI10"/>
      <c r="AVJ10"/>
      <c r="AVK10"/>
      <c r="AVL10"/>
      <c r="AVM10"/>
      <c r="AVN10"/>
      <c r="AVO10"/>
      <c r="AVP10"/>
      <c r="AVQ10"/>
      <c r="AVR10"/>
      <c r="AVS10"/>
      <c r="AVT10"/>
      <c r="AVU10"/>
      <c r="AVV10"/>
      <c r="AVW10"/>
      <c r="AVX10"/>
      <c r="AVY10"/>
      <c r="AVZ10"/>
      <c r="AWA10"/>
      <c r="AWB10"/>
      <c r="AWC10"/>
      <c r="AWD10"/>
      <c r="AWE10"/>
      <c r="AWF10"/>
      <c r="AWG10"/>
      <c r="AWH10"/>
      <c r="AWI10"/>
      <c r="AWJ10"/>
      <c r="AWK10"/>
      <c r="AWL10"/>
      <c r="AWM10"/>
      <c r="AWN10"/>
      <c r="AWO10"/>
      <c r="AWP10"/>
      <c r="AWQ10"/>
      <c r="AWR10"/>
      <c r="AWS10"/>
      <c r="AWT10"/>
      <c r="AWU10"/>
      <c r="AWV10"/>
      <c r="AWW10"/>
      <c r="AWX10"/>
      <c r="AWY10"/>
      <c r="AWZ10"/>
      <c r="AXA10"/>
      <c r="AXB10"/>
      <c r="AXC10"/>
      <c r="AXD10"/>
      <c r="AXE10"/>
      <c r="AXF10"/>
      <c r="AXG10"/>
      <c r="AXH10"/>
      <c r="AXI10"/>
      <c r="AXJ10"/>
      <c r="AXK10"/>
      <c r="AXL10"/>
      <c r="AXM10"/>
      <c r="AXN10"/>
      <c r="AXO10"/>
      <c r="AXP10"/>
      <c r="AXQ10"/>
      <c r="AXR10"/>
      <c r="AXS10"/>
      <c r="AXT10"/>
      <c r="AXU10"/>
      <c r="AXV10"/>
      <c r="AXW10"/>
      <c r="AXX10"/>
      <c r="AXY10"/>
      <c r="AXZ10"/>
      <c r="AYA10"/>
      <c r="AYB10"/>
      <c r="AYC10"/>
      <c r="AYD10"/>
      <c r="AYE10"/>
      <c r="AYF10"/>
      <c r="AYG10"/>
      <c r="AYH10"/>
      <c r="AYI10"/>
      <c r="AYJ10"/>
      <c r="AYK10"/>
      <c r="AYL10"/>
      <c r="AYM10"/>
      <c r="AYN10"/>
      <c r="AYO10"/>
      <c r="AYP10"/>
      <c r="AYQ10"/>
      <c r="AYR10"/>
      <c r="AYS10"/>
      <c r="AYT10"/>
      <c r="AYU10"/>
      <c r="AYV10"/>
      <c r="AYW10"/>
      <c r="AYX10"/>
      <c r="AYY10"/>
      <c r="AYZ10"/>
      <c r="AZA10"/>
      <c r="AZB10"/>
      <c r="AZC10"/>
      <c r="AZD10"/>
      <c r="AZE10"/>
      <c r="AZF10"/>
      <c r="AZG10"/>
      <c r="AZH10"/>
      <c r="AZI10"/>
      <c r="AZJ10"/>
      <c r="AZK10"/>
      <c r="AZL10"/>
      <c r="AZM10"/>
      <c r="AZN10"/>
      <c r="AZO10"/>
      <c r="AZP10"/>
      <c r="AZQ10"/>
      <c r="AZR10"/>
      <c r="AZS10"/>
      <c r="AZT10"/>
      <c r="AZU10"/>
      <c r="AZV10"/>
      <c r="AZW10"/>
      <c r="AZX10"/>
      <c r="AZY10"/>
      <c r="AZZ10"/>
      <c r="BAA10"/>
      <c r="BAB10"/>
      <c r="BAC10"/>
      <c r="BAD10"/>
      <c r="BAE10"/>
      <c r="BAF10"/>
      <c r="BAG10"/>
      <c r="BAH10"/>
      <c r="BAI10"/>
      <c r="BAJ10"/>
      <c r="BAK10"/>
      <c r="BAL10"/>
      <c r="BAM10"/>
      <c r="BAN10"/>
      <c r="BAO10"/>
      <c r="BAP10"/>
      <c r="BAQ10"/>
      <c r="BAR10"/>
      <c r="BAS10"/>
      <c r="BAT10"/>
      <c r="BAU10"/>
      <c r="BAV10"/>
      <c r="BAW10"/>
      <c r="BAX10"/>
      <c r="BAY10"/>
      <c r="BAZ10"/>
      <c r="BBA10"/>
      <c r="BBB10"/>
      <c r="BBC10"/>
      <c r="BBD10"/>
      <c r="BBE10"/>
      <c r="BBF10"/>
      <c r="BBG10"/>
      <c r="BBH10"/>
      <c r="BBI10"/>
      <c r="BBJ10"/>
      <c r="BBK10"/>
      <c r="BBL10"/>
      <c r="BBM10"/>
      <c r="BBN10"/>
      <c r="BBO10"/>
      <c r="BBP10"/>
      <c r="BBQ10"/>
      <c r="BBR10"/>
      <c r="BBS10"/>
      <c r="BBT10"/>
      <c r="BBU10"/>
      <c r="BBV10"/>
      <c r="BBW10"/>
      <c r="BBX10"/>
      <c r="BBY10"/>
      <c r="BBZ10"/>
      <c r="BCA10"/>
      <c r="BCB10"/>
      <c r="BCC10"/>
      <c r="BCD10"/>
      <c r="BCE10"/>
      <c r="BCF10"/>
      <c r="BCG10"/>
      <c r="BCH10"/>
      <c r="BCI10"/>
      <c r="BCJ10"/>
      <c r="BCK10"/>
      <c r="BCL10"/>
      <c r="BCM10"/>
      <c r="BCN10"/>
      <c r="BCO10"/>
      <c r="BCP10"/>
      <c r="BCQ10"/>
      <c r="BCR10"/>
      <c r="BCS10"/>
      <c r="BCT10"/>
      <c r="BCU10"/>
      <c r="BCV10"/>
      <c r="BCW10"/>
      <c r="BCX10"/>
      <c r="BCY10"/>
      <c r="BCZ10"/>
      <c r="BDA10"/>
      <c r="BDB10"/>
      <c r="BDC10"/>
      <c r="BDD10"/>
      <c r="BDE10"/>
      <c r="BDF10"/>
      <c r="BDG10"/>
      <c r="BDH10"/>
      <c r="BDI10"/>
      <c r="BDJ10"/>
      <c r="BDK10"/>
      <c r="BDL10"/>
      <c r="BDM10"/>
      <c r="BDN10"/>
      <c r="BDO10"/>
      <c r="BDP10"/>
      <c r="BDQ10"/>
      <c r="BDR10"/>
      <c r="BDS10"/>
      <c r="BDT10"/>
      <c r="BDU10"/>
      <c r="BDV10"/>
      <c r="BDW10"/>
      <c r="BDX10"/>
      <c r="BDY10"/>
      <c r="BDZ10"/>
      <c r="BEA10"/>
      <c r="BEB10"/>
      <c r="BEC10"/>
      <c r="BED10"/>
      <c r="BEE10"/>
      <c r="BEF10"/>
      <c r="BEG10"/>
      <c r="BEH10"/>
      <c r="BEI10"/>
      <c r="BEJ10"/>
      <c r="BEK10"/>
      <c r="BEL10"/>
      <c r="BEM10"/>
      <c r="BEN10"/>
      <c r="BEO10"/>
      <c r="BEP10"/>
      <c r="BEQ10"/>
      <c r="BER10"/>
      <c r="BES10"/>
      <c r="BET10"/>
      <c r="BEU10"/>
      <c r="BEV10"/>
      <c r="BEW10"/>
      <c r="BEX10"/>
      <c r="BEY10"/>
      <c r="BEZ10"/>
      <c r="BFA10"/>
      <c r="BFB10"/>
      <c r="BFC10"/>
      <c r="BFD10"/>
      <c r="BFE10"/>
      <c r="BFF10"/>
      <c r="BFG10"/>
      <c r="BFH10"/>
      <c r="BFI10"/>
      <c r="BFJ10"/>
      <c r="BFK10"/>
      <c r="BFL10"/>
      <c r="BFM10"/>
      <c r="BFN10"/>
      <c r="BFO10"/>
      <c r="BFP10"/>
      <c r="BFQ10"/>
      <c r="BFR10"/>
      <c r="BFS10"/>
      <c r="BFT10"/>
      <c r="BFU10"/>
      <c r="BFV10"/>
      <c r="BFW10"/>
      <c r="BFX10"/>
      <c r="BFY10"/>
      <c r="BFZ10"/>
      <c r="BGA10"/>
      <c r="BGB10"/>
      <c r="BGC10"/>
      <c r="BGD10"/>
      <c r="BGE10"/>
      <c r="BGF10"/>
      <c r="BGG10"/>
      <c r="BGH10"/>
      <c r="BGI10"/>
      <c r="BGJ10"/>
      <c r="BGK10"/>
      <c r="BGL10"/>
      <c r="BGM10"/>
      <c r="BGN10"/>
      <c r="BGO10"/>
      <c r="BGP10"/>
      <c r="BGQ10"/>
      <c r="BGR10"/>
      <c r="BGS10"/>
      <c r="BGT10"/>
      <c r="BGU10"/>
      <c r="BGV10"/>
      <c r="BGW10"/>
      <c r="BGX10"/>
      <c r="BGY10"/>
      <c r="BGZ10"/>
      <c r="BHA10"/>
      <c r="BHB10"/>
      <c r="BHC10"/>
      <c r="BHD10"/>
      <c r="BHE10"/>
      <c r="BHF10"/>
      <c r="BHG10"/>
      <c r="BHH10"/>
      <c r="BHI10"/>
      <c r="BHJ10"/>
      <c r="BHK10"/>
      <c r="BHL10"/>
      <c r="BHM10"/>
      <c r="BHN10"/>
      <c r="BHO10"/>
      <c r="BHP10"/>
      <c r="BHQ10"/>
      <c r="BHR10"/>
      <c r="BHS10"/>
      <c r="BHT10"/>
      <c r="BHU10"/>
      <c r="BHV10"/>
      <c r="BHW10"/>
      <c r="BHX10"/>
      <c r="BHY10"/>
      <c r="BHZ10"/>
      <c r="BIA10"/>
      <c r="BIB10"/>
      <c r="BIC10"/>
      <c r="BID10"/>
      <c r="BIE10"/>
      <c r="BIF10"/>
      <c r="BIG10"/>
      <c r="BIH10"/>
      <c r="BII10"/>
      <c r="BIJ10"/>
      <c r="BIK10"/>
      <c r="BIL10"/>
      <c r="BIM10"/>
      <c r="BIN10"/>
      <c r="BIO10"/>
      <c r="BIP10"/>
      <c r="BIQ10"/>
      <c r="BIR10"/>
      <c r="BIS10"/>
      <c r="BIT10"/>
      <c r="BIU10"/>
      <c r="BIV10"/>
      <c r="BIW10"/>
      <c r="BIX10"/>
      <c r="BIY10"/>
      <c r="BIZ10"/>
      <c r="BJA10"/>
      <c r="BJB10"/>
      <c r="BJC10"/>
      <c r="BJD10"/>
      <c r="BJE10"/>
      <c r="BJF10"/>
      <c r="BJG10"/>
      <c r="BJH10"/>
      <c r="BJI10"/>
      <c r="BJJ10"/>
      <c r="BJK10"/>
      <c r="BJL10"/>
      <c r="BJM10"/>
      <c r="BJN10"/>
      <c r="BJO10"/>
      <c r="BJP10"/>
      <c r="BJQ10"/>
      <c r="BJR10"/>
      <c r="BJS10"/>
      <c r="BJT10"/>
      <c r="BJU10"/>
      <c r="BJV10"/>
      <c r="BJW10"/>
      <c r="BJX10"/>
      <c r="BJY10"/>
      <c r="BJZ10"/>
      <c r="BKA10"/>
      <c r="BKB10"/>
      <c r="BKC10"/>
      <c r="BKD10"/>
      <c r="BKE10"/>
      <c r="BKF10"/>
      <c r="BKG10"/>
      <c r="BKH10"/>
      <c r="BKI10"/>
      <c r="BKJ10"/>
      <c r="BKK10"/>
      <c r="BKL10"/>
      <c r="BKM10"/>
      <c r="BKN10"/>
      <c r="BKO10"/>
      <c r="BKP10"/>
      <c r="BKQ10"/>
      <c r="BKR10"/>
      <c r="BKS10"/>
      <c r="BKT10"/>
      <c r="BKU10"/>
      <c r="BKV10"/>
      <c r="BKW10"/>
      <c r="BKX10"/>
      <c r="BKY10"/>
      <c r="BKZ10"/>
      <c r="BLA10"/>
      <c r="BLB10"/>
      <c r="BLC10"/>
      <c r="BLD10"/>
      <c r="BLE10"/>
      <c r="BLF10"/>
      <c r="BLG10"/>
      <c r="BLH10"/>
      <c r="BLI10"/>
      <c r="BLJ10"/>
      <c r="BLK10"/>
      <c r="BLL10"/>
      <c r="BLM10"/>
      <c r="BLN10"/>
      <c r="BLO10"/>
      <c r="BLP10"/>
      <c r="BLQ10"/>
      <c r="BLR10"/>
      <c r="BLS10"/>
      <c r="BLT10"/>
      <c r="BLU10"/>
      <c r="BLV10"/>
      <c r="BLW10"/>
      <c r="BLX10"/>
      <c r="BLY10"/>
      <c r="BLZ10"/>
      <c r="BMA10"/>
      <c r="BMB10"/>
      <c r="BMC10"/>
      <c r="BMD10"/>
      <c r="BME10"/>
      <c r="BMF10"/>
      <c r="BMG10"/>
      <c r="BMH10"/>
      <c r="BMI10"/>
      <c r="BMJ10"/>
      <c r="BMK10"/>
      <c r="BML10"/>
      <c r="BMM10"/>
      <c r="BMN10"/>
      <c r="BMO10"/>
      <c r="BMP10"/>
      <c r="BMQ10"/>
      <c r="BMR10"/>
      <c r="BMS10"/>
      <c r="BMT10"/>
      <c r="BMU10"/>
      <c r="BMV10"/>
      <c r="BMW10"/>
      <c r="BMX10"/>
      <c r="BMY10"/>
      <c r="BMZ10"/>
      <c r="BNA10"/>
      <c r="BNB10"/>
      <c r="BNC10"/>
      <c r="BND10"/>
      <c r="BNE10"/>
      <c r="BNF10"/>
      <c r="BNG10"/>
      <c r="BNH10"/>
      <c r="BNI10"/>
      <c r="BNJ10"/>
      <c r="BNK10"/>
      <c r="BNL10"/>
      <c r="BNM10"/>
      <c r="BNN10"/>
      <c r="BNO10"/>
      <c r="BNP10"/>
      <c r="BNQ10"/>
      <c r="BNR10"/>
      <c r="BNS10"/>
      <c r="BNT10"/>
      <c r="BNU10"/>
      <c r="BNV10"/>
      <c r="BNW10"/>
      <c r="BNX10"/>
      <c r="BNY10"/>
      <c r="BNZ10"/>
      <c r="BOA10"/>
      <c r="BOB10"/>
      <c r="BOC10"/>
      <c r="BOD10"/>
      <c r="BOE10"/>
      <c r="BOF10"/>
      <c r="BOG10"/>
      <c r="BOH10"/>
      <c r="BOI10"/>
      <c r="BOJ10"/>
      <c r="BOK10"/>
      <c r="BOL10"/>
      <c r="BOM10"/>
      <c r="BON10"/>
      <c r="BOO10"/>
      <c r="BOP10"/>
      <c r="BOQ10"/>
      <c r="BOR10"/>
      <c r="BOS10"/>
      <c r="BOT10"/>
      <c r="BOU10"/>
      <c r="BOV10"/>
      <c r="BOW10"/>
      <c r="BOX10"/>
      <c r="BOY10"/>
      <c r="BOZ10"/>
      <c r="BPA10"/>
      <c r="BPB10"/>
      <c r="BPC10"/>
      <c r="BPD10"/>
      <c r="BPE10"/>
      <c r="BPF10"/>
      <c r="BPG10"/>
      <c r="BPH10"/>
      <c r="BPI10"/>
      <c r="BPJ10"/>
      <c r="BPK10"/>
      <c r="BPL10"/>
      <c r="BPM10"/>
      <c r="BPN10"/>
      <c r="BPO10"/>
      <c r="BPP10"/>
      <c r="BPQ10"/>
      <c r="BPR10"/>
      <c r="BPS10"/>
      <c r="BPT10"/>
      <c r="BPU10"/>
      <c r="BPV10"/>
      <c r="BPW10"/>
      <c r="BPX10"/>
      <c r="BPY10"/>
      <c r="BPZ10"/>
      <c r="BQA10"/>
      <c r="BQB10"/>
      <c r="BQC10"/>
      <c r="BQD10"/>
      <c r="BQE10"/>
      <c r="BQF10"/>
      <c r="BQG10"/>
      <c r="BQH10"/>
      <c r="BQI10"/>
      <c r="BQJ10"/>
      <c r="BQK10"/>
      <c r="BQL10"/>
      <c r="BQM10"/>
      <c r="BQN10"/>
      <c r="BQO10"/>
      <c r="BQP10"/>
      <c r="BQQ10"/>
      <c r="BQR10"/>
      <c r="BQS10"/>
      <c r="BQT10"/>
      <c r="BQU10"/>
      <c r="BQV10"/>
      <c r="BQW10"/>
      <c r="BQX10"/>
      <c r="BQY10"/>
      <c r="BQZ10"/>
      <c r="BRA10"/>
      <c r="BRB10"/>
      <c r="BRC10"/>
      <c r="BRD10"/>
      <c r="BRE10"/>
      <c r="BRF10"/>
      <c r="BRG10"/>
      <c r="BRH10"/>
      <c r="BRI10"/>
      <c r="BRJ10"/>
      <c r="BRK10"/>
      <c r="BRL10"/>
      <c r="BRM10"/>
      <c r="BRN10"/>
      <c r="BRO10"/>
      <c r="BRP10"/>
      <c r="BRQ10"/>
      <c r="BRR10"/>
      <c r="BRS10"/>
      <c r="BRT10"/>
      <c r="BRU10"/>
      <c r="BRV10"/>
      <c r="BRW10"/>
      <c r="BRX10"/>
      <c r="BRY10"/>
      <c r="BRZ10"/>
      <c r="BSA10"/>
      <c r="BSB10"/>
      <c r="BSC10"/>
      <c r="BSD10"/>
      <c r="BSE10"/>
      <c r="BSF10"/>
      <c r="BSG10"/>
      <c r="BSH10"/>
      <c r="BSI10"/>
      <c r="BSJ10"/>
      <c r="BSK10"/>
      <c r="BSL10"/>
      <c r="BSM10"/>
      <c r="BSN10"/>
      <c r="BSO10"/>
      <c r="BSP10"/>
      <c r="BSQ10"/>
      <c r="BSR10"/>
      <c r="BSS10"/>
      <c r="BST10"/>
      <c r="BSU10"/>
      <c r="BSV10"/>
      <c r="BSW10"/>
      <c r="BSX10"/>
      <c r="BSY10"/>
      <c r="BSZ10"/>
      <c r="BTA10"/>
      <c r="BTB10"/>
      <c r="BTC10"/>
      <c r="BTD10"/>
      <c r="BTE10"/>
      <c r="BTF10"/>
      <c r="BTG10"/>
      <c r="BTH10"/>
      <c r="BTI10"/>
      <c r="BTJ10"/>
      <c r="BTK10"/>
      <c r="BTL10"/>
      <c r="BTM10"/>
      <c r="BTN10"/>
      <c r="BTO10"/>
      <c r="BTP10"/>
      <c r="BTQ10"/>
      <c r="BTR10"/>
      <c r="BTS10"/>
      <c r="BTT10"/>
      <c r="BTU10"/>
      <c r="BTV10"/>
      <c r="BTW10"/>
      <c r="BTX10"/>
      <c r="BTY10"/>
      <c r="BTZ10"/>
      <c r="BUA10"/>
      <c r="BUB10"/>
      <c r="BUC10"/>
      <c r="BUD10"/>
      <c r="BUE10"/>
      <c r="BUF10"/>
      <c r="BUG10"/>
      <c r="BUH10"/>
      <c r="BUI10"/>
      <c r="BUJ10"/>
      <c r="BUK10"/>
      <c r="BUL10"/>
      <c r="BUM10"/>
      <c r="BUN10"/>
      <c r="BUO10"/>
      <c r="BUP10"/>
      <c r="BUQ10"/>
      <c r="BUR10"/>
      <c r="BUS10"/>
      <c r="BUT10"/>
      <c r="BUU10"/>
      <c r="BUV10"/>
      <c r="BUW10"/>
      <c r="BUX10"/>
      <c r="BUY10"/>
      <c r="BUZ10"/>
      <c r="BVA10"/>
      <c r="BVB10"/>
      <c r="BVC10"/>
      <c r="BVD10"/>
      <c r="BVE10"/>
      <c r="BVF10"/>
      <c r="BVG10"/>
      <c r="BVH10"/>
      <c r="BVI10"/>
      <c r="BVJ10"/>
      <c r="BVK10"/>
      <c r="BVL10"/>
      <c r="BVM10"/>
      <c r="BVN10"/>
      <c r="BVO10"/>
      <c r="BVP10"/>
      <c r="BVQ10"/>
      <c r="BVR10"/>
      <c r="BVS10"/>
      <c r="BVT10"/>
      <c r="BVU10"/>
      <c r="BVV10"/>
      <c r="BVW10"/>
      <c r="BVX10"/>
      <c r="BVY10"/>
      <c r="BVZ10"/>
      <c r="BWA10"/>
      <c r="BWB10"/>
      <c r="BWC10"/>
      <c r="BWD10"/>
      <c r="BWE10"/>
      <c r="BWF10"/>
      <c r="BWG10"/>
      <c r="BWH10"/>
      <c r="BWI10"/>
      <c r="BWJ10"/>
      <c r="BWK10"/>
      <c r="BWL10"/>
      <c r="BWM10"/>
      <c r="BWN10"/>
      <c r="BWO10"/>
      <c r="BWP10"/>
      <c r="BWQ10"/>
      <c r="BWR10"/>
      <c r="BWS10"/>
      <c r="BWT10"/>
      <c r="BWU10"/>
      <c r="BWV10"/>
      <c r="BWW10"/>
      <c r="BWX10"/>
      <c r="BWY10"/>
      <c r="BWZ10"/>
      <c r="BXA10"/>
      <c r="BXB10"/>
      <c r="BXC10"/>
      <c r="BXD10"/>
      <c r="BXE10"/>
      <c r="BXF10"/>
      <c r="BXG10"/>
      <c r="BXH10"/>
      <c r="BXI10"/>
      <c r="BXJ10"/>
      <c r="BXK10"/>
      <c r="BXL10"/>
      <c r="BXM10"/>
      <c r="BXN10"/>
      <c r="BXO10"/>
      <c r="BXP10"/>
      <c r="BXQ10"/>
      <c r="BXR10"/>
      <c r="BXS10"/>
      <c r="BXT10"/>
      <c r="BXU10"/>
      <c r="BXV10"/>
      <c r="BXW10"/>
      <c r="BXX10"/>
      <c r="BXY10"/>
      <c r="BXZ10"/>
      <c r="BYA10"/>
      <c r="BYB10"/>
      <c r="BYC10"/>
      <c r="BYD10"/>
      <c r="BYE10"/>
      <c r="BYF10"/>
      <c r="BYG10"/>
      <c r="BYH10"/>
      <c r="BYI10"/>
      <c r="BYJ10"/>
      <c r="BYK10"/>
      <c r="BYL10"/>
      <c r="BYM10"/>
      <c r="BYN10"/>
      <c r="BYO10"/>
      <c r="BYP10"/>
      <c r="BYQ10"/>
      <c r="BYR10"/>
      <c r="BYS10"/>
      <c r="BYT10"/>
      <c r="BYU10"/>
      <c r="BYV10"/>
      <c r="BYW10"/>
      <c r="BYX10"/>
      <c r="BYY10"/>
      <c r="BYZ10"/>
      <c r="BZA10"/>
      <c r="BZB10"/>
      <c r="BZC10"/>
      <c r="BZD10"/>
      <c r="BZE10"/>
      <c r="BZF10"/>
      <c r="BZG10"/>
      <c r="BZH10"/>
      <c r="BZI10"/>
      <c r="BZJ10"/>
      <c r="BZK10"/>
      <c r="BZL10"/>
      <c r="BZM10"/>
      <c r="BZN10"/>
      <c r="BZO10"/>
      <c r="BZP10"/>
      <c r="BZQ10"/>
      <c r="BZR10"/>
      <c r="BZS10"/>
      <c r="BZT10"/>
      <c r="BZU10"/>
      <c r="BZV10"/>
      <c r="BZW10"/>
      <c r="BZX10"/>
      <c r="BZY10"/>
      <c r="BZZ10"/>
      <c r="CAA10"/>
      <c r="CAB10"/>
      <c r="CAC10"/>
      <c r="CAD10"/>
      <c r="CAE10"/>
      <c r="CAF10"/>
      <c r="CAG10"/>
      <c r="CAH10"/>
      <c r="CAI10"/>
      <c r="CAJ10"/>
      <c r="CAK10"/>
      <c r="CAL10"/>
      <c r="CAM10"/>
      <c r="CAN10"/>
      <c r="CAO10"/>
      <c r="CAP10"/>
      <c r="CAQ10"/>
      <c r="CAR10"/>
      <c r="CAS10"/>
      <c r="CAT10"/>
      <c r="CAU10"/>
      <c r="CAV10"/>
      <c r="CAW10"/>
      <c r="CAX10"/>
      <c r="CAY10"/>
      <c r="CAZ10"/>
      <c r="CBA10"/>
      <c r="CBB10"/>
      <c r="CBC10"/>
      <c r="CBD10"/>
      <c r="CBE10"/>
      <c r="CBF10"/>
      <c r="CBG10"/>
      <c r="CBH10"/>
      <c r="CBI10"/>
      <c r="CBJ10"/>
      <c r="CBK10"/>
      <c r="CBL10"/>
      <c r="CBM10"/>
      <c r="CBN10"/>
      <c r="CBO10"/>
      <c r="CBP10"/>
      <c r="CBQ10"/>
      <c r="CBR10"/>
      <c r="CBS10"/>
      <c r="CBT10"/>
      <c r="CBU10"/>
      <c r="CBV10"/>
      <c r="CBW10"/>
      <c r="CBX10"/>
      <c r="CBY10"/>
      <c r="CBZ10"/>
      <c r="CCA10"/>
      <c r="CCB10"/>
      <c r="CCC10"/>
      <c r="CCD10"/>
      <c r="CCE10"/>
      <c r="CCF10"/>
      <c r="CCG10"/>
      <c r="CCH10"/>
      <c r="CCI10"/>
      <c r="CCJ10"/>
      <c r="CCK10"/>
      <c r="CCL10"/>
      <c r="CCM10"/>
      <c r="CCN10"/>
      <c r="CCO10"/>
      <c r="CCP10"/>
      <c r="CCQ10"/>
      <c r="CCR10"/>
      <c r="CCS10"/>
      <c r="CCT10"/>
      <c r="CCU10"/>
      <c r="CCV10"/>
      <c r="CCW10"/>
      <c r="CCX10"/>
      <c r="CCY10"/>
      <c r="CCZ10"/>
      <c r="CDA10"/>
      <c r="CDB10"/>
      <c r="CDC10"/>
      <c r="CDD10"/>
      <c r="CDE10"/>
      <c r="CDF10"/>
      <c r="CDG10"/>
      <c r="CDH10"/>
      <c r="CDI10"/>
      <c r="CDJ10"/>
      <c r="CDK10"/>
      <c r="CDL10"/>
      <c r="CDM10"/>
      <c r="CDN10"/>
      <c r="CDO10"/>
      <c r="CDP10"/>
      <c r="CDQ10"/>
      <c r="CDR10"/>
      <c r="CDS10"/>
      <c r="CDT10"/>
      <c r="CDU10"/>
      <c r="CDV10"/>
      <c r="CDW10"/>
      <c r="CDX10"/>
      <c r="CDY10"/>
      <c r="CDZ10"/>
      <c r="CEA10"/>
      <c r="CEB10"/>
      <c r="CEC10"/>
      <c r="CED10"/>
      <c r="CEE10"/>
      <c r="CEF10"/>
      <c r="CEG10"/>
      <c r="CEH10"/>
      <c r="CEI10"/>
      <c r="CEJ10"/>
      <c r="CEK10"/>
      <c r="CEL10"/>
      <c r="CEM10"/>
      <c r="CEN10"/>
      <c r="CEO10"/>
      <c r="CEP10"/>
      <c r="CEQ10"/>
      <c r="CER10"/>
      <c r="CES10"/>
      <c r="CET10"/>
      <c r="CEU10"/>
      <c r="CEV10"/>
      <c r="CEW10"/>
      <c r="CEX10"/>
      <c r="CEY10"/>
      <c r="CEZ10"/>
      <c r="CFA10"/>
      <c r="CFB10"/>
      <c r="CFC10"/>
      <c r="CFD10"/>
      <c r="CFE10"/>
      <c r="CFF10"/>
      <c r="CFG10"/>
      <c r="CFH10"/>
      <c r="CFI10"/>
      <c r="CFJ10"/>
      <c r="CFK10"/>
      <c r="CFL10"/>
      <c r="CFM10"/>
      <c r="CFN10"/>
      <c r="CFO10"/>
      <c r="CFP10"/>
      <c r="CFQ10"/>
      <c r="CFR10"/>
      <c r="CFS10"/>
      <c r="CFT10"/>
      <c r="CFU10"/>
      <c r="CFV10"/>
      <c r="CFW10"/>
      <c r="CFX10"/>
      <c r="CFY10"/>
      <c r="CFZ10"/>
      <c r="CGA10"/>
      <c r="CGB10"/>
      <c r="CGC10"/>
      <c r="CGD10"/>
      <c r="CGE10"/>
      <c r="CGF10"/>
      <c r="CGG10"/>
      <c r="CGH10"/>
      <c r="CGI10"/>
      <c r="CGJ10"/>
      <c r="CGK10"/>
      <c r="CGL10"/>
      <c r="CGM10"/>
      <c r="CGN10"/>
      <c r="CGO10"/>
      <c r="CGP10"/>
      <c r="CGQ10"/>
      <c r="CGR10"/>
      <c r="CGS10"/>
      <c r="CGT10"/>
      <c r="CGU10"/>
      <c r="CGV10"/>
      <c r="CGW10"/>
      <c r="CGX10"/>
      <c r="CGY10"/>
      <c r="CGZ10"/>
      <c r="CHA10"/>
      <c r="CHB10"/>
      <c r="CHC10"/>
      <c r="CHD10"/>
      <c r="CHE10"/>
      <c r="CHF10"/>
      <c r="CHG10"/>
      <c r="CHH10"/>
      <c r="CHI10"/>
      <c r="CHJ10"/>
      <c r="CHK10"/>
      <c r="CHL10"/>
      <c r="CHM10"/>
      <c r="CHN10"/>
      <c r="CHO10"/>
      <c r="CHP10"/>
      <c r="CHQ10"/>
      <c r="CHR10"/>
      <c r="CHS10"/>
      <c r="CHT10"/>
      <c r="CHU10"/>
      <c r="CHV10"/>
      <c r="CHW10"/>
      <c r="CHX10"/>
      <c r="CHY10"/>
      <c r="CHZ10"/>
      <c r="CIA10"/>
      <c r="CIB10"/>
      <c r="CIC10"/>
      <c r="CID10"/>
      <c r="CIE10"/>
      <c r="CIF10"/>
      <c r="CIG10"/>
      <c r="CIH10"/>
      <c r="CII10"/>
      <c r="CIJ10"/>
      <c r="CIK10"/>
      <c r="CIL10"/>
      <c r="CIM10"/>
      <c r="CIN10"/>
      <c r="CIO10"/>
      <c r="CIP10"/>
      <c r="CIQ10"/>
      <c r="CIR10"/>
      <c r="CIS10"/>
      <c r="CIT10"/>
      <c r="CIU10"/>
      <c r="CIV10"/>
      <c r="CIW10"/>
      <c r="CIX10"/>
      <c r="CIY10"/>
      <c r="CIZ10"/>
      <c r="CJA10"/>
      <c r="CJB10"/>
      <c r="CJC10"/>
      <c r="CJD10"/>
      <c r="CJE10"/>
      <c r="CJF10"/>
      <c r="CJG10"/>
      <c r="CJH10"/>
      <c r="CJI10"/>
      <c r="CJJ10"/>
      <c r="CJK10"/>
      <c r="CJL10"/>
      <c r="CJM10"/>
      <c r="CJN10"/>
      <c r="CJO10"/>
      <c r="CJP10"/>
      <c r="CJQ10"/>
      <c r="CJR10"/>
      <c r="CJS10"/>
      <c r="CJT10"/>
      <c r="CJU10"/>
      <c r="CJV10"/>
      <c r="CJW10"/>
      <c r="CJX10"/>
      <c r="CJY10"/>
      <c r="CJZ10"/>
      <c r="CKA10"/>
      <c r="CKB10"/>
      <c r="CKC10"/>
      <c r="CKD10"/>
      <c r="CKE10"/>
      <c r="CKF10"/>
      <c r="CKG10"/>
      <c r="CKH10"/>
      <c r="CKI10"/>
      <c r="CKJ10"/>
      <c r="CKK10"/>
      <c r="CKL10"/>
      <c r="CKM10"/>
      <c r="CKN10"/>
      <c r="CKO10"/>
      <c r="CKP10"/>
      <c r="CKQ10"/>
      <c r="CKR10"/>
      <c r="CKS10"/>
      <c r="CKT10"/>
      <c r="CKU10"/>
      <c r="CKV10"/>
      <c r="CKW10"/>
      <c r="CKX10"/>
      <c r="CKY10"/>
      <c r="CKZ10"/>
      <c r="CLA10"/>
      <c r="CLB10"/>
      <c r="CLC10"/>
      <c r="CLD10"/>
      <c r="CLE10"/>
      <c r="CLF10"/>
      <c r="CLG10"/>
      <c r="CLH10"/>
      <c r="CLI10"/>
      <c r="CLJ10"/>
      <c r="CLK10"/>
      <c r="CLL10"/>
      <c r="CLM10"/>
      <c r="CLN10"/>
      <c r="CLO10"/>
      <c r="CLP10"/>
      <c r="CLQ10"/>
      <c r="CLR10"/>
      <c r="CLS10"/>
      <c r="CLT10"/>
      <c r="CLU10"/>
      <c r="CLV10"/>
      <c r="CLW10"/>
      <c r="CLX10"/>
      <c r="CLY10"/>
      <c r="CLZ10"/>
      <c r="CMA10"/>
      <c r="CMB10"/>
      <c r="CMC10"/>
      <c r="CMD10"/>
      <c r="CME10"/>
      <c r="CMF10"/>
      <c r="CMG10"/>
      <c r="CMH10"/>
      <c r="CMI10"/>
      <c r="CMJ10"/>
      <c r="CMK10"/>
      <c r="CML10"/>
      <c r="CMM10"/>
      <c r="CMN10"/>
      <c r="CMO10"/>
      <c r="CMP10"/>
      <c r="CMQ10"/>
      <c r="CMR10"/>
      <c r="CMS10"/>
      <c r="CMT10"/>
      <c r="CMU10"/>
      <c r="CMV10"/>
      <c r="CMW10"/>
      <c r="CMX10"/>
      <c r="CMY10"/>
      <c r="CMZ10"/>
      <c r="CNA10"/>
      <c r="CNB10"/>
      <c r="CNC10"/>
      <c r="CND10"/>
      <c r="CNE10"/>
      <c r="CNF10"/>
      <c r="CNG10"/>
      <c r="CNH10"/>
      <c r="CNI10"/>
      <c r="CNJ10"/>
      <c r="CNK10"/>
      <c r="CNL10"/>
      <c r="CNM10"/>
      <c r="CNN10"/>
      <c r="CNO10"/>
      <c r="CNP10"/>
      <c r="CNQ10"/>
      <c r="CNR10"/>
      <c r="CNS10"/>
      <c r="CNT10"/>
      <c r="CNU10"/>
      <c r="CNV10"/>
      <c r="CNW10"/>
      <c r="CNX10"/>
      <c r="CNY10"/>
      <c r="CNZ10"/>
      <c r="COA10"/>
      <c r="COB10"/>
      <c r="COC10"/>
      <c r="COD10"/>
      <c r="COE10"/>
      <c r="COF10"/>
      <c r="COG10"/>
      <c r="COH10"/>
      <c r="COI10"/>
      <c r="COJ10"/>
      <c r="COK10"/>
      <c r="COL10"/>
      <c r="COM10"/>
      <c r="CON10"/>
      <c r="COO10"/>
      <c r="COP10"/>
      <c r="COQ10"/>
      <c r="COR10"/>
      <c r="COS10"/>
      <c r="COT10"/>
      <c r="COU10"/>
      <c r="COV10"/>
      <c r="COW10"/>
      <c r="COX10"/>
      <c r="COY10"/>
      <c r="COZ10"/>
      <c r="CPA10"/>
      <c r="CPB10"/>
      <c r="CPC10"/>
      <c r="CPD10"/>
      <c r="CPE10"/>
      <c r="CPF10"/>
      <c r="CPG10"/>
      <c r="CPH10"/>
      <c r="CPI10"/>
      <c r="CPJ10"/>
      <c r="CPK10"/>
      <c r="CPL10"/>
      <c r="CPM10"/>
      <c r="CPN10"/>
      <c r="CPO10"/>
      <c r="CPP10"/>
      <c r="CPQ10"/>
      <c r="CPR10"/>
      <c r="CPS10"/>
      <c r="CPT10"/>
      <c r="CPU10"/>
      <c r="CPV10"/>
      <c r="CPW10"/>
      <c r="CPX10"/>
      <c r="CPY10"/>
      <c r="CPZ10"/>
      <c r="CQA10"/>
      <c r="CQB10"/>
      <c r="CQC10"/>
      <c r="CQD10"/>
      <c r="CQE10"/>
      <c r="CQF10"/>
      <c r="CQG10"/>
      <c r="CQH10"/>
      <c r="CQI10"/>
      <c r="CQJ10"/>
      <c r="CQK10"/>
      <c r="CQL10"/>
      <c r="CQM10"/>
      <c r="CQN10"/>
      <c r="CQO10"/>
      <c r="CQP10"/>
      <c r="CQQ10"/>
      <c r="CQR10"/>
      <c r="CQS10"/>
      <c r="CQT10"/>
      <c r="CQU10"/>
      <c r="CQV10"/>
      <c r="CQW10"/>
      <c r="CQX10"/>
      <c r="CQY10"/>
      <c r="CQZ10"/>
      <c r="CRA10"/>
      <c r="CRB10"/>
      <c r="CRC10"/>
      <c r="CRD10"/>
      <c r="CRE10"/>
      <c r="CRF10"/>
      <c r="CRG10"/>
      <c r="CRH10"/>
      <c r="CRI10"/>
      <c r="CRJ10"/>
      <c r="CRK10"/>
      <c r="CRL10"/>
      <c r="CRM10"/>
      <c r="CRN10"/>
      <c r="CRO10"/>
      <c r="CRP10"/>
      <c r="CRQ10"/>
      <c r="CRR10"/>
      <c r="CRS10"/>
      <c r="CRT10"/>
      <c r="CRU10"/>
      <c r="CRV10"/>
      <c r="CRW10"/>
      <c r="CRX10"/>
      <c r="CRY10"/>
      <c r="CRZ10"/>
      <c r="CSA10"/>
      <c r="CSB10"/>
      <c r="CSC10"/>
      <c r="CSD10"/>
      <c r="CSE10"/>
      <c r="CSF10"/>
      <c r="CSG10"/>
      <c r="CSH10"/>
      <c r="CSI10"/>
      <c r="CSJ10"/>
      <c r="CSK10"/>
      <c r="CSL10"/>
      <c r="CSM10"/>
      <c r="CSN10"/>
      <c r="CSO10"/>
      <c r="CSP10"/>
      <c r="CSQ10"/>
      <c r="CSR10"/>
      <c r="CSS10"/>
      <c r="CST10"/>
      <c r="CSU10"/>
      <c r="CSV10"/>
      <c r="CSW10"/>
      <c r="CSX10"/>
      <c r="CSY10"/>
      <c r="CSZ10"/>
      <c r="CTA10"/>
      <c r="CTB10"/>
      <c r="CTC10"/>
      <c r="CTD10"/>
      <c r="CTE10"/>
      <c r="CTF10"/>
      <c r="CTG10"/>
      <c r="CTH10"/>
      <c r="CTI10"/>
      <c r="CTJ10"/>
      <c r="CTK10"/>
      <c r="CTL10"/>
      <c r="CTM10"/>
      <c r="CTN10"/>
      <c r="CTO10"/>
      <c r="CTP10"/>
      <c r="CTQ10"/>
      <c r="CTR10"/>
      <c r="CTS10"/>
      <c r="CTT10"/>
      <c r="CTU10"/>
      <c r="CTV10"/>
      <c r="CTW10"/>
      <c r="CTX10"/>
      <c r="CTY10"/>
      <c r="CTZ10"/>
      <c r="CUA10"/>
      <c r="CUB10"/>
      <c r="CUC10"/>
      <c r="CUD10"/>
      <c r="CUE10"/>
      <c r="CUF10"/>
      <c r="CUG10"/>
      <c r="CUH10"/>
      <c r="CUI10"/>
      <c r="CUJ10"/>
      <c r="CUK10"/>
      <c r="CUL10"/>
      <c r="CUM10"/>
      <c r="CUN10"/>
      <c r="CUO10"/>
      <c r="CUP10"/>
      <c r="CUQ10"/>
      <c r="CUR10"/>
      <c r="CUS10"/>
      <c r="CUT10"/>
      <c r="CUU10"/>
      <c r="CUV10"/>
      <c r="CUW10"/>
      <c r="CUX10"/>
      <c r="CUY10"/>
      <c r="CUZ10"/>
      <c r="CVA10"/>
      <c r="CVB10"/>
      <c r="CVC10"/>
      <c r="CVD10"/>
      <c r="CVE10"/>
      <c r="CVF10"/>
      <c r="CVG10"/>
      <c r="CVH10"/>
      <c r="CVI10"/>
      <c r="CVJ10"/>
      <c r="CVK10"/>
      <c r="CVL10"/>
      <c r="CVM10"/>
      <c r="CVN10"/>
      <c r="CVO10"/>
      <c r="CVP10"/>
      <c r="CVQ10"/>
      <c r="CVR10"/>
      <c r="CVS10"/>
      <c r="CVT10"/>
      <c r="CVU10"/>
      <c r="CVV10"/>
      <c r="CVW10"/>
      <c r="CVX10"/>
      <c r="CVY10"/>
      <c r="CVZ10"/>
      <c r="CWA10"/>
      <c r="CWB10"/>
      <c r="CWC10"/>
      <c r="CWD10"/>
      <c r="CWE10"/>
      <c r="CWF10"/>
      <c r="CWG10"/>
      <c r="CWH10"/>
      <c r="CWI10"/>
      <c r="CWJ10"/>
      <c r="CWK10"/>
      <c r="CWL10"/>
      <c r="CWM10"/>
      <c r="CWN10"/>
      <c r="CWO10"/>
      <c r="CWP10"/>
      <c r="CWQ10"/>
      <c r="CWR10"/>
      <c r="CWS10"/>
      <c r="CWT10"/>
      <c r="CWU10"/>
      <c r="CWV10"/>
      <c r="CWW10"/>
      <c r="CWX10"/>
      <c r="CWY10"/>
      <c r="CWZ10"/>
      <c r="CXA10"/>
      <c r="CXB10"/>
      <c r="CXC10"/>
      <c r="CXD10"/>
      <c r="CXE10"/>
      <c r="CXF10"/>
      <c r="CXG10"/>
      <c r="CXH10"/>
      <c r="CXI10"/>
      <c r="CXJ10"/>
      <c r="CXK10"/>
      <c r="CXL10"/>
      <c r="CXM10"/>
      <c r="CXN10"/>
      <c r="CXO10"/>
      <c r="CXP10"/>
      <c r="CXQ10"/>
      <c r="CXR10"/>
      <c r="CXS10"/>
      <c r="CXT10"/>
      <c r="CXU10"/>
      <c r="CXV10"/>
      <c r="CXW10"/>
      <c r="CXX10"/>
      <c r="CXY10"/>
      <c r="CXZ10"/>
      <c r="CYA10"/>
      <c r="CYB10"/>
      <c r="CYC10"/>
      <c r="CYD10"/>
      <c r="CYE10"/>
      <c r="CYF10"/>
      <c r="CYG10"/>
      <c r="CYH10"/>
      <c r="CYI10"/>
      <c r="CYJ10"/>
      <c r="CYK10"/>
      <c r="CYL10"/>
      <c r="CYM10"/>
      <c r="CYN10"/>
      <c r="CYO10"/>
      <c r="CYP10"/>
      <c r="CYQ10"/>
      <c r="CYR10"/>
      <c r="CYS10"/>
      <c r="CYT10"/>
      <c r="CYU10"/>
      <c r="CYV10"/>
      <c r="CYW10"/>
      <c r="CYX10"/>
      <c r="CYY10"/>
      <c r="CYZ10"/>
      <c r="CZA10"/>
      <c r="CZB10"/>
      <c r="CZC10"/>
      <c r="CZD10"/>
      <c r="CZE10"/>
      <c r="CZF10"/>
      <c r="CZG10"/>
      <c r="CZH10"/>
      <c r="CZI10"/>
      <c r="CZJ10"/>
      <c r="CZK10"/>
      <c r="CZL10"/>
      <c r="CZM10"/>
      <c r="CZN10"/>
      <c r="CZO10"/>
      <c r="CZP10"/>
      <c r="CZQ10"/>
      <c r="CZR10"/>
      <c r="CZS10"/>
      <c r="CZT10"/>
      <c r="CZU10"/>
      <c r="CZV10"/>
      <c r="CZW10"/>
      <c r="CZX10"/>
      <c r="CZY10"/>
      <c r="CZZ10"/>
      <c r="DAA10"/>
      <c r="DAB10"/>
      <c r="DAC10"/>
      <c r="DAD10"/>
      <c r="DAE10"/>
      <c r="DAF10"/>
      <c r="DAG10"/>
      <c r="DAH10"/>
      <c r="DAI10"/>
      <c r="DAJ10"/>
      <c r="DAK10"/>
      <c r="DAL10"/>
      <c r="DAM10"/>
      <c r="DAN10"/>
      <c r="DAO10"/>
      <c r="DAP10"/>
      <c r="DAQ10"/>
      <c r="DAR10"/>
      <c r="DAS10"/>
      <c r="DAT10"/>
      <c r="DAU10"/>
      <c r="DAV10"/>
      <c r="DAW10"/>
      <c r="DAX10"/>
      <c r="DAY10"/>
      <c r="DAZ10"/>
      <c r="DBA10"/>
      <c r="DBB10"/>
      <c r="DBC10"/>
      <c r="DBD10"/>
      <c r="DBE10"/>
      <c r="DBF10"/>
      <c r="DBG10"/>
      <c r="DBH10"/>
      <c r="DBI10"/>
      <c r="DBJ10"/>
      <c r="DBK10"/>
      <c r="DBL10"/>
      <c r="DBM10"/>
      <c r="DBN10"/>
      <c r="DBO10"/>
      <c r="DBP10"/>
      <c r="DBQ10"/>
      <c r="DBR10"/>
      <c r="DBS10"/>
      <c r="DBT10"/>
      <c r="DBU10"/>
      <c r="DBV10"/>
      <c r="DBW10"/>
      <c r="DBX10"/>
      <c r="DBY10"/>
      <c r="DBZ10"/>
      <c r="DCA10"/>
      <c r="DCB10"/>
      <c r="DCC10"/>
      <c r="DCD10"/>
      <c r="DCE10"/>
      <c r="DCF10"/>
      <c r="DCG10"/>
      <c r="DCH10"/>
      <c r="DCI10"/>
      <c r="DCJ10"/>
      <c r="DCK10"/>
      <c r="DCL10"/>
      <c r="DCM10"/>
      <c r="DCN10"/>
      <c r="DCO10"/>
      <c r="DCP10"/>
      <c r="DCQ10"/>
      <c r="DCR10"/>
      <c r="DCS10"/>
      <c r="DCT10"/>
      <c r="DCU10"/>
      <c r="DCV10"/>
      <c r="DCW10"/>
      <c r="DCX10"/>
      <c r="DCY10"/>
      <c r="DCZ10"/>
      <c r="DDA10"/>
      <c r="DDB10"/>
      <c r="DDC10"/>
      <c r="DDD10"/>
      <c r="DDE10"/>
      <c r="DDF10"/>
      <c r="DDG10"/>
      <c r="DDH10"/>
      <c r="DDI10"/>
      <c r="DDJ10"/>
      <c r="DDK10"/>
      <c r="DDL10"/>
      <c r="DDM10"/>
      <c r="DDN10"/>
      <c r="DDO10"/>
      <c r="DDP10"/>
      <c r="DDQ10"/>
      <c r="DDR10"/>
      <c r="DDS10"/>
      <c r="DDT10"/>
      <c r="DDU10"/>
      <c r="DDV10"/>
      <c r="DDW10"/>
      <c r="DDX10"/>
      <c r="DDY10"/>
      <c r="DDZ10"/>
      <c r="DEA10"/>
      <c r="DEB10"/>
      <c r="DEC10"/>
      <c r="DED10"/>
      <c r="DEE10"/>
      <c r="DEF10"/>
      <c r="DEG10"/>
      <c r="DEH10"/>
      <c r="DEI10"/>
      <c r="DEJ10"/>
      <c r="DEK10"/>
      <c r="DEL10"/>
      <c r="DEM10"/>
      <c r="DEN10"/>
      <c r="DEO10"/>
      <c r="DEP10"/>
      <c r="DEQ10"/>
      <c r="DER10"/>
      <c r="DES10"/>
      <c r="DET10"/>
      <c r="DEU10"/>
      <c r="DEV10"/>
      <c r="DEW10"/>
      <c r="DEX10"/>
      <c r="DEY10"/>
      <c r="DEZ10"/>
      <c r="DFA10"/>
      <c r="DFB10"/>
      <c r="DFC10"/>
      <c r="DFD10"/>
      <c r="DFE10"/>
      <c r="DFF10"/>
      <c r="DFG10"/>
      <c r="DFH10"/>
      <c r="DFI10"/>
      <c r="DFJ10"/>
      <c r="DFK10"/>
      <c r="DFL10"/>
      <c r="DFM10"/>
      <c r="DFN10"/>
      <c r="DFO10"/>
      <c r="DFP10"/>
      <c r="DFQ10"/>
      <c r="DFR10"/>
      <c r="DFS10"/>
      <c r="DFT10"/>
      <c r="DFU10"/>
      <c r="DFV10"/>
      <c r="DFW10"/>
      <c r="DFX10"/>
      <c r="DFY10"/>
      <c r="DFZ10"/>
      <c r="DGA10"/>
      <c r="DGB10"/>
      <c r="DGC10"/>
      <c r="DGD10"/>
      <c r="DGE10"/>
      <c r="DGF10"/>
      <c r="DGG10"/>
      <c r="DGH10"/>
      <c r="DGI10"/>
      <c r="DGJ10"/>
      <c r="DGK10"/>
      <c r="DGL10"/>
      <c r="DGM10"/>
      <c r="DGN10"/>
      <c r="DGO10"/>
      <c r="DGP10"/>
      <c r="DGQ10"/>
      <c r="DGR10"/>
      <c r="DGS10"/>
      <c r="DGT10"/>
      <c r="DGU10"/>
      <c r="DGV10"/>
      <c r="DGW10"/>
      <c r="DGX10"/>
      <c r="DGY10"/>
      <c r="DGZ10"/>
      <c r="DHA10"/>
      <c r="DHB10"/>
      <c r="DHC10"/>
      <c r="DHD10"/>
      <c r="DHE10"/>
      <c r="DHF10"/>
      <c r="DHG10"/>
      <c r="DHH10"/>
      <c r="DHI10"/>
      <c r="DHJ10"/>
      <c r="DHK10"/>
      <c r="DHL10"/>
      <c r="DHM10"/>
      <c r="DHN10"/>
      <c r="DHO10"/>
      <c r="DHP10"/>
      <c r="DHQ10"/>
      <c r="DHR10"/>
      <c r="DHS10"/>
      <c r="DHT10"/>
      <c r="DHU10"/>
      <c r="DHV10"/>
      <c r="DHW10"/>
      <c r="DHX10"/>
      <c r="DHY10"/>
      <c r="DHZ10"/>
      <c r="DIA10"/>
      <c r="DIB10"/>
      <c r="DIC10"/>
      <c r="DID10"/>
      <c r="DIE10"/>
      <c r="DIF10"/>
      <c r="DIG10"/>
      <c r="DIH10"/>
      <c r="DII10"/>
      <c r="DIJ10"/>
      <c r="DIK10"/>
      <c r="DIL10"/>
      <c r="DIM10"/>
      <c r="DIN10"/>
      <c r="DIO10"/>
      <c r="DIP10"/>
      <c r="DIQ10"/>
      <c r="DIR10"/>
      <c r="DIS10"/>
      <c r="DIT10"/>
      <c r="DIU10"/>
      <c r="DIV10"/>
      <c r="DIW10"/>
      <c r="DIX10"/>
      <c r="DIY10"/>
      <c r="DIZ10"/>
      <c r="DJA10"/>
      <c r="DJB10"/>
      <c r="DJC10"/>
      <c r="DJD10"/>
      <c r="DJE10"/>
      <c r="DJF10"/>
      <c r="DJG10"/>
      <c r="DJH10"/>
      <c r="DJI10"/>
      <c r="DJJ10"/>
      <c r="DJK10"/>
      <c r="DJL10"/>
      <c r="DJM10"/>
      <c r="DJN10"/>
      <c r="DJO10"/>
      <c r="DJP10"/>
      <c r="DJQ10"/>
      <c r="DJR10"/>
      <c r="DJS10"/>
      <c r="DJT10"/>
      <c r="DJU10"/>
      <c r="DJV10"/>
      <c r="DJW10"/>
      <c r="DJX10"/>
      <c r="DJY10"/>
      <c r="DJZ10"/>
      <c r="DKA10"/>
      <c r="DKB10"/>
      <c r="DKC10"/>
      <c r="DKD10"/>
      <c r="DKE10"/>
      <c r="DKF10"/>
      <c r="DKG10"/>
      <c r="DKH10"/>
      <c r="DKI10"/>
      <c r="DKJ10"/>
      <c r="DKK10"/>
      <c r="DKL10"/>
      <c r="DKM10"/>
      <c r="DKN10"/>
      <c r="DKO10"/>
      <c r="DKP10"/>
      <c r="DKQ10"/>
      <c r="DKR10"/>
      <c r="DKS10"/>
      <c r="DKT10"/>
      <c r="DKU10"/>
      <c r="DKV10"/>
      <c r="DKW10"/>
      <c r="DKX10"/>
      <c r="DKY10"/>
      <c r="DKZ10"/>
      <c r="DLA10"/>
      <c r="DLB10"/>
      <c r="DLC10"/>
      <c r="DLD10"/>
      <c r="DLE10"/>
      <c r="DLF10"/>
      <c r="DLG10"/>
      <c r="DLH10"/>
      <c r="DLI10"/>
      <c r="DLJ10"/>
      <c r="DLK10"/>
      <c r="DLL10"/>
      <c r="DLM10"/>
      <c r="DLN10"/>
      <c r="DLO10"/>
      <c r="DLP10"/>
      <c r="DLQ10"/>
      <c r="DLR10"/>
      <c r="DLS10"/>
      <c r="DLT10"/>
      <c r="DLU10"/>
      <c r="DLV10"/>
      <c r="DLW10"/>
      <c r="DLX10"/>
      <c r="DLY10"/>
      <c r="DLZ10"/>
      <c r="DMA10"/>
      <c r="DMB10"/>
      <c r="DMC10"/>
      <c r="DMD10"/>
      <c r="DME10"/>
      <c r="DMF10"/>
      <c r="DMG10"/>
      <c r="DMH10"/>
      <c r="DMI10"/>
      <c r="DMJ10"/>
      <c r="DMK10"/>
      <c r="DML10"/>
      <c r="DMM10"/>
      <c r="DMN10"/>
      <c r="DMO10"/>
      <c r="DMP10"/>
      <c r="DMQ10"/>
      <c r="DMR10"/>
      <c r="DMS10"/>
      <c r="DMT10"/>
      <c r="DMU10"/>
      <c r="DMV10"/>
      <c r="DMW10"/>
      <c r="DMX10"/>
      <c r="DMY10"/>
      <c r="DMZ10"/>
      <c r="DNA10"/>
      <c r="DNB10"/>
      <c r="DNC10"/>
      <c r="DND10"/>
      <c r="DNE10"/>
      <c r="DNF10"/>
      <c r="DNG10"/>
      <c r="DNH10"/>
      <c r="DNI10"/>
      <c r="DNJ10"/>
      <c r="DNK10"/>
      <c r="DNL10"/>
      <c r="DNM10"/>
      <c r="DNN10"/>
      <c r="DNO10"/>
      <c r="DNP10"/>
      <c r="DNQ10"/>
      <c r="DNR10"/>
      <c r="DNS10"/>
      <c r="DNT10"/>
      <c r="DNU10"/>
      <c r="DNV10"/>
      <c r="DNW10"/>
      <c r="DNX10"/>
      <c r="DNY10"/>
      <c r="DNZ10"/>
      <c r="DOA10"/>
      <c r="DOB10"/>
      <c r="DOC10"/>
      <c r="DOD10"/>
      <c r="DOE10"/>
      <c r="DOF10"/>
      <c r="DOG10"/>
      <c r="DOH10"/>
      <c r="DOI10"/>
      <c r="DOJ10"/>
      <c r="DOK10"/>
      <c r="DOL10"/>
      <c r="DOM10"/>
      <c r="DON10"/>
      <c r="DOO10"/>
      <c r="DOP10"/>
      <c r="DOQ10"/>
      <c r="DOR10"/>
      <c r="DOS10"/>
      <c r="DOT10"/>
      <c r="DOU10"/>
      <c r="DOV10"/>
      <c r="DOW10"/>
      <c r="DOX10"/>
      <c r="DOY10"/>
      <c r="DOZ10"/>
      <c r="DPA10"/>
      <c r="DPB10"/>
      <c r="DPC10"/>
      <c r="DPD10"/>
      <c r="DPE10"/>
      <c r="DPF10"/>
      <c r="DPG10"/>
      <c r="DPH10"/>
      <c r="DPI10"/>
      <c r="DPJ10"/>
      <c r="DPK10"/>
      <c r="DPL10"/>
      <c r="DPM10"/>
      <c r="DPN10"/>
      <c r="DPO10"/>
      <c r="DPP10"/>
      <c r="DPQ10"/>
      <c r="DPR10"/>
      <c r="DPS10"/>
      <c r="DPT10"/>
      <c r="DPU10"/>
      <c r="DPV10"/>
      <c r="DPW10"/>
      <c r="DPX10"/>
      <c r="DPY10"/>
      <c r="DPZ10"/>
      <c r="DQA10"/>
      <c r="DQB10"/>
      <c r="DQC10"/>
      <c r="DQD10"/>
      <c r="DQE10"/>
      <c r="DQF10"/>
      <c r="DQG10"/>
      <c r="DQH10"/>
      <c r="DQI10"/>
      <c r="DQJ10"/>
      <c r="DQK10"/>
      <c r="DQL10"/>
      <c r="DQM10"/>
      <c r="DQN10"/>
      <c r="DQO10"/>
      <c r="DQP10"/>
      <c r="DQQ10"/>
      <c r="DQR10"/>
      <c r="DQS10"/>
      <c r="DQT10"/>
      <c r="DQU10"/>
      <c r="DQV10"/>
      <c r="DQW10"/>
      <c r="DQX10"/>
      <c r="DQY10"/>
      <c r="DQZ10"/>
      <c r="DRA10"/>
      <c r="DRB10"/>
      <c r="DRC10"/>
      <c r="DRD10"/>
      <c r="DRE10"/>
      <c r="DRF10"/>
      <c r="DRG10"/>
      <c r="DRH10"/>
      <c r="DRI10"/>
      <c r="DRJ10"/>
      <c r="DRK10"/>
      <c r="DRL10"/>
      <c r="DRM10"/>
      <c r="DRN10"/>
      <c r="DRO10"/>
      <c r="DRP10"/>
      <c r="DRQ10"/>
      <c r="DRR10"/>
      <c r="DRS10"/>
      <c r="DRT10"/>
      <c r="DRU10"/>
      <c r="DRV10"/>
      <c r="DRW10"/>
      <c r="DRX10"/>
      <c r="DRY10"/>
      <c r="DRZ10"/>
      <c r="DSA10"/>
      <c r="DSB10"/>
      <c r="DSC10"/>
      <c r="DSD10"/>
      <c r="DSE10"/>
      <c r="DSF10"/>
      <c r="DSG10"/>
      <c r="DSH10"/>
      <c r="DSI10"/>
      <c r="DSJ10"/>
      <c r="DSK10"/>
      <c r="DSL10"/>
      <c r="DSM10"/>
      <c r="DSN10"/>
      <c r="DSO10"/>
      <c r="DSP10"/>
      <c r="DSQ10"/>
      <c r="DSR10"/>
      <c r="DSS10"/>
      <c r="DST10"/>
      <c r="DSU10"/>
      <c r="DSV10"/>
      <c r="DSW10"/>
      <c r="DSX10"/>
      <c r="DSY10"/>
      <c r="DSZ10"/>
      <c r="DTA10"/>
      <c r="DTB10"/>
      <c r="DTC10"/>
      <c r="DTD10"/>
      <c r="DTE10"/>
      <c r="DTF10"/>
      <c r="DTG10"/>
      <c r="DTH10"/>
      <c r="DTI10"/>
      <c r="DTJ10"/>
      <c r="DTK10"/>
      <c r="DTL10"/>
      <c r="DTM10"/>
      <c r="DTN10"/>
      <c r="DTO10"/>
      <c r="DTP10"/>
      <c r="DTQ10"/>
      <c r="DTR10"/>
      <c r="DTS10"/>
      <c r="DTT10"/>
      <c r="DTU10"/>
      <c r="DTV10"/>
      <c r="DTW10"/>
      <c r="DTX10"/>
      <c r="DTY10"/>
      <c r="DTZ10"/>
      <c r="DUA10"/>
      <c r="DUB10"/>
      <c r="DUC10"/>
      <c r="DUD10"/>
      <c r="DUE10"/>
      <c r="DUF10"/>
      <c r="DUG10"/>
      <c r="DUH10"/>
      <c r="DUI10"/>
      <c r="DUJ10"/>
      <c r="DUK10"/>
      <c r="DUL10"/>
      <c r="DUM10"/>
      <c r="DUN10"/>
      <c r="DUO10"/>
      <c r="DUP10"/>
      <c r="DUQ10"/>
      <c r="DUR10"/>
      <c r="DUS10"/>
      <c r="DUT10"/>
      <c r="DUU10"/>
      <c r="DUV10"/>
      <c r="DUW10"/>
      <c r="DUX10"/>
      <c r="DUY10"/>
      <c r="DUZ10"/>
      <c r="DVA10"/>
      <c r="DVB10"/>
      <c r="DVC10"/>
      <c r="DVD10"/>
      <c r="DVE10"/>
      <c r="DVF10"/>
      <c r="DVG10"/>
      <c r="DVH10"/>
      <c r="DVI10"/>
      <c r="DVJ10"/>
      <c r="DVK10"/>
      <c r="DVL10"/>
      <c r="DVM10"/>
      <c r="DVN10"/>
      <c r="DVO10"/>
      <c r="DVP10"/>
      <c r="DVQ10"/>
      <c r="DVR10"/>
      <c r="DVS10"/>
      <c r="DVT10"/>
      <c r="DVU10"/>
      <c r="DVV10"/>
      <c r="DVW10"/>
      <c r="DVX10"/>
      <c r="DVY10"/>
      <c r="DVZ10"/>
      <c r="DWA10"/>
      <c r="DWB10"/>
      <c r="DWC10"/>
      <c r="DWD10"/>
      <c r="DWE10"/>
      <c r="DWF10"/>
      <c r="DWG10"/>
      <c r="DWH10"/>
      <c r="DWI10"/>
      <c r="DWJ10"/>
      <c r="DWK10"/>
      <c r="DWL10"/>
      <c r="DWM10"/>
      <c r="DWN10"/>
      <c r="DWO10"/>
      <c r="DWP10"/>
      <c r="DWQ10"/>
      <c r="DWR10"/>
      <c r="DWS10"/>
      <c r="DWT10"/>
      <c r="DWU10"/>
      <c r="DWV10"/>
      <c r="DWW10"/>
      <c r="DWX10"/>
      <c r="DWY10"/>
      <c r="DWZ10"/>
      <c r="DXA10"/>
      <c r="DXB10"/>
      <c r="DXC10"/>
      <c r="DXD10"/>
      <c r="DXE10"/>
      <c r="DXF10"/>
      <c r="DXG10"/>
      <c r="DXH10"/>
      <c r="DXI10"/>
      <c r="DXJ10"/>
      <c r="DXK10"/>
      <c r="DXL10"/>
      <c r="DXM10"/>
      <c r="DXN10"/>
      <c r="DXO10"/>
      <c r="DXP10"/>
      <c r="DXQ10"/>
      <c r="DXR10"/>
      <c r="DXS10"/>
      <c r="DXT10"/>
      <c r="DXU10"/>
      <c r="DXV10"/>
      <c r="DXW10"/>
      <c r="DXX10"/>
      <c r="DXY10"/>
      <c r="DXZ10"/>
      <c r="DYA10"/>
      <c r="DYB10"/>
      <c r="DYC10"/>
      <c r="DYD10"/>
      <c r="DYE10"/>
      <c r="DYF10"/>
      <c r="DYG10"/>
      <c r="DYH10"/>
      <c r="DYI10"/>
      <c r="DYJ10"/>
      <c r="DYK10"/>
      <c r="DYL10"/>
      <c r="DYM10"/>
      <c r="DYN10"/>
      <c r="DYO10"/>
      <c r="DYP10"/>
      <c r="DYQ10"/>
      <c r="DYR10"/>
      <c r="DYS10"/>
      <c r="DYT10"/>
      <c r="DYU10"/>
      <c r="DYV10"/>
      <c r="DYW10"/>
      <c r="DYX10"/>
      <c r="DYY10"/>
      <c r="DYZ10"/>
      <c r="DZA10"/>
      <c r="DZB10"/>
      <c r="DZC10"/>
      <c r="DZD10"/>
      <c r="DZE10"/>
      <c r="DZF10"/>
      <c r="DZG10"/>
      <c r="DZH10"/>
      <c r="DZI10"/>
      <c r="DZJ10"/>
      <c r="DZK10"/>
      <c r="DZL10"/>
      <c r="DZM10"/>
      <c r="DZN10"/>
      <c r="DZO10"/>
      <c r="DZP10"/>
      <c r="DZQ10"/>
      <c r="DZR10"/>
      <c r="DZS10"/>
      <c r="DZT10"/>
      <c r="DZU10"/>
      <c r="DZV10"/>
      <c r="DZW10"/>
      <c r="DZX10"/>
      <c r="DZY10"/>
      <c r="DZZ10"/>
      <c r="EAA10"/>
      <c r="EAB10"/>
      <c r="EAC10"/>
      <c r="EAD10"/>
      <c r="EAE10"/>
      <c r="EAF10"/>
      <c r="EAG10"/>
      <c r="EAH10"/>
      <c r="EAI10"/>
      <c r="EAJ10"/>
      <c r="EAK10"/>
      <c r="EAL10"/>
      <c r="EAM10"/>
      <c r="EAN10"/>
      <c r="EAO10"/>
      <c r="EAP10"/>
      <c r="EAQ10"/>
      <c r="EAR10"/>
      <c r="EAS10"/>
      <c r="EAT10"/>
      <c r="EAU10"/>
      <c r="EAV10"/>
      <c r="EAW10"/>
      <c r="EAX10"/>
      <c r="EAY10"/>
      <c r="EAZ10"/>
      <c r="EBA10"/>
      <c r="EBB10"/>
      <c r="EBC10"/>
      <c r="EBD10"/>
      <c r="EBE10"/>
      <c r="EBF10"/>
      <c r="EBG10"/>
      <c r="EBH10"/>
      <c r="EBI10"/>
      <c r="EBJ10"/>
      <c r="EBK10"/>
      <c r="EBL10"/>
      <c r="EBM10"/>
      <c r="EBN10"/>
      <c r="EBO10"/>
      <c r="EBP10"/>
      <c r="EBQ10"/>
      <c r="EBR10"/>
      <c r="EBS10"/>
      <c r="EBT10"/>
      <c r="EBU10"/>
      <c r="EBV10"/>
      <c r="EBW10"/>
      <c r="EBX10"/>
      <c r="EBY10"/>
      <c r="EBZ10"/>
      <c r="ECA10"/>
      <c r="ECB10"/>
      <c r="ECC10"/>
      <c r="ECD10"/>
      <c r="ECE10"/>
      <c r="ECF10"/>
      <c r="ECG10"/>
      <c r="ECH10"/>
      <c r="ECI10"/>
      <c r="ECJ10"/>
      <c r="ECK10"/>
      <c r="ECL10"/>
      <c r="ECM10"/>
      <c r="ECN10"/>
      <c r="ECO10"/>
      <c r="ECP10"/>
      <c r="ECQ10"/>
      <c r="ECR10"/>
      <c r="ECS10"/>
      <c r="ECT10"/>
      <c r="ECU10"/>
      <c r="ECV10"/>
      <c r="ECW10"/>
      <c r="ECX10"/>
      <c r="ECY10"/>
      <c r="ECZ10"/>
      <c r="EDA10"/>
      <c r="EDB10"/>
      <c r="EDC10"/>
      <c r="EDD10"/>
      <c r="EDE10"/>
      <c r="EDF10"/>
      <c r="EDG10"/>
      <c r="EDH10"/>
      <c r="EDI10"/>
      <c r="EDJ10"/>
      <c r="EDK10"/>
      <c r="EDL10"/>
      <c r="EDM10"/>
      <c r="EDN10"/>
      <c r="EDO10"/>
      <c r="EDP10"/>
      <c r="EDQ10"/>
      <c r="EDR10"/>
      <c r="EDS10"/>
      <c r="EDT10"/>
      <c r="EDU10"/>
      <c r="EDV10"/>
      <c r="EDW10"/>
      <c r="EDX10"/>
      <c r="EDY10"/>
      <c r="EDZ10"/>
      <c r="EEA10"/>
      <c r="EEB10"/>
      <c r="EEC10"/>
      <c r="EED10"/>
      <c r="EEE10"/>
      <c r="EEF10"/>
      <c r="EEG10"/>
      <c r="EEH10"/>
      <c r="EEI10"/>
      <c r="EEJ10"/>
      <c r="EEK10"/>
      <c r="EEL10"/>
      <c r="EEM10"/>
      <c r="EEN10"/>
      <c r="EEO10"/>
      <c r="EEP10"/>
      <c r="EEQ10"/>
      <c r="EER10"/>
      <c r="EES10"/>
      <c r="EET10"/>
      <c r="EEU10"/>
      <c r="EEV10"/>
      <c r="EEW10"/>
      <c r="EEX10"/>
      <c r="EEY10"/>
      <c r="EEZ10"/>
      <c r="EFA10"/>
      <c r="EFB10"/>
      <c r="EFC10"/>
      <c r="EFD10"/>
      <c r="EFE10"/>
      <c r="EFF10"/>
      <c r="EFG10"/>
      <c r="EFH10"/>
      <c r="EFI10"/>
      <c r="EFJ10"/>
      <c r="EFK10"/>
      <c r="EFL10"/>
      <c r="EFM10"/>
      <c r="EFN10"/>
      <c r="EFO10"/>
      <c r="EFP10"/>
      <c r="EFQ10"/>
      <c r="EFR10"/>
      <c r="EFS10"/>
      <c r="EFT10"/>
      <c r="EFU10"/>
      <c r="EFV10"/>
      <c r="EFW10"/>
      <c r="EFX10"/>
      <c r="EFY10"/>
      <c r="EFZ10"/>
      <c r="EGA10"/>
      <c r="EGB10"/>
      <c r="EGC10"/>
      <c r="EGD10"/>
      <c r="EGE10"/>
      <c r="EGF10"/>
      <c r="EGG10"/>
      <c r="EGH10"/>
      <c r="EGI10"/>
      <c r="EGJ10"/>
      <c r="EGK10"/>
      <c r="EGL10"/>
      <c r="EGM10"/>
      <c r="EGN10"/>
      <c r="EGO10"/>
      <c r="EGP10"/>
      <c r="EGQ10"/>
      <c r="EGR10"/>
      <c r="EGS10"/>
      <c r="EGT10"/>
      <c r="EGU10"/>
      <c r="EGV10"/>
      <c r="EGW10"/>
      <c r="EGX10"/>
      <c r="EGY10"/>
      <c r="EGZ10"/>
      <c r="EHA10"/>
      <c r="EHB10"/>
      <c r="EHC10"/>
      <c r="EHD10"/>
      <c r="EHE10"/>
      <c r="EHF10"/>
      <c r="EHG10"/>
      <c r="EHH10"/>
      <c r="EHI10"/>
      <c r="EHJ10"/>
      <c r="EHK10"/>
      <c r="EHL10"/>
      <c r="EHM10"/>
      <c r="EHN10"/>
      <c r="EHO10"/>
      <c r="EHP10"/>
      <c r="EHQ10"/>
      <c r="EHR10"/>
      <c r="EHS10"/>
      <c r="EHT10"/>
      <c r="EHU10"/>
      <c r="EHV10"/>
      <c r="EHW10"/>
      <c r="EHX10"/>
      <c r="EHY10"/>
      <c r="EHZ10"/>
      <c r="EIA10"/>
      <c r="EIB10"/>
      <c r="EIC10"/>
      <c r="EID10"/>
      <c r="EIE10"/>
      <c r="EIF10"/>
      <c r="EIG10"/>
      <c r="EIH10"/>
      <c r="EII10"/>
      <c r="EIJ10"/>
      <c r="EIK10"/>
      <c r="EIL10"/>
      <c r="EIM10"/>
      <c r="EIN10"/>
      <c r="EIO10"/>
      <c r="EIP10"/>
      <c r="EIQ10"/>
      <c r="EIR10"/>
      <c r="EIS10"/>
      <c r="EIT10"/>
      <c r="EIU10"/>
      <c r="EIV10"/>
      <c r="EIW10"/>
      <c r="EIX10"/>
      <c r="EIY10"/>
      <c r="EIZ10"/>
      <c r="EJA10"/>
      <c r="EJB10"/>
      <c r="EJC10"/>
      <c r="EJD10"/>
      <c r="EJE10"/>
      <c r="EJF10"/>
      <c r="EJG10"/>
      <c r="EJH10"/>
      <c r="EJI10"/>
      <c r="EJJ10"/>
      <c r="EJK10"/>
      <c r="EJL10"/>
      <c r="EJM10"/>
      <c r="EJN10"/>
      <c r="EJO10"/>
      <c r="EJP10"/>
      <c r="EJQ10"/>
      <c r="EJR10"/>
      <c r="EJS10"/>
      <c r="EJT10"/>
      <c r="EJU10"/>
      <c r="EJV10"/>
      <c r="EJW10"/>
      <c r="EJX10"/>
      <c r="EJY10"/>
      <c r="EJZ10"/>
      <c r="EKA10"/>
      <c r="EKB10"/>
      <c r="EKC10"/>
      <c r="EKD10"/>
      <c r="EKE10"/>
      <c r="EKF10"/>
      <c r="EKG10"/>
      <c r="EKH10"/>
      <c r="EKI10"/>
      <c r="EKJ10"/>
      <c r="EKK10"/>
      <c r="EKL10"/>
      <c r="EKM10"/>
      <c r="EKN10"/>
      <c r="EKO10"/>
      <c r="EKP10"/>
      <c r="EKQ10"/>
      <c r="EKR10"/>
      <c r="EKS10"/>
      <c r="EKT10"/>
      <c r="EKU10"/>
      <c r="EKV10"/>
      <c r="EKW10"/>
      <c r="EKX10"/>
      <c r="EKY10"/>
      <c r="EKZ10"/>
      <c r="ELA10"/>
      <c r="ELB10"/>
      <c r="ELC10"/>
      <c r="ELD10"/>
      <c r="ELE10"/>
      <c r="ELF10"/>
      <c r="ELG10"/>
      <c r="ELH10"/>
      <c r="ELI10"/>
      <c r="ELJ10"/>
      <c r="ELK10"/>
      <c r="ELL10"/>
      <c r="ELM10"/>
      <c r="ELN10"/>
      <c r="ELO10"/>
      <c r="ELP10"/>
      <c r="ELQ10"/>
      <c r="ELR10"/>
      <c r="ELS10"/>
      <c r="ELT10"/>
      <c r="ELU10"/>
      <c r="ELV10"/>
      <c r="ELW10"/>
      <c r="ELX10"/>
      <c r="ELY10"/>
      <c r="ELZ10"/>
      <c r="EMA10"/>
      <c r="EMB10"/>
      <c r="EMC10"/>
      <c r="EMD10"/>
      <c r="EME10"/>
      <c r="EMF10"/>
      <c r="EMG10"/>
      <c r="EMH10"/>
      <c r="EMI10"/>
      <c r="EMJ10"/>
      <c r="EMK10"/>
      <c r="EML10"/>
      <c r="EMM10"/>
      <c r="EMN10"/>
      <c r="EMO10"/>
      <c r="EMP10"/>
      <c r="EMQ10"/>
      <c r="EMR10"/>
      <c r="EMS10"/>
      <c r="EMT10"/>
      <c r="EMU10"/>
      <c r="EMV10"/>
      <c r="EMW10"/>
      <c r="EMX10"/>
      <c r="EMY10"/>
      <c r="EMZ10"/>
      <c r="ENA10"/>
      <c r="ENB10"/>
      <c r="ENC10"/>
      <c r="END10"/>
      <c r="ENE10"/>
      <c r="ENF10"/>
      <c r="ENG10"/>
      <c r="ENH10"/>
      <c r="ENI10"/>
      <c r="ENJ10"/>
      <c r="ENK10"/>
      <c r="ENL10"/>
      <c r="ENM10"/>
      <c r="ENN10"/>
      <c r="ENO10"/>
      <c r="ENP10"/>
      <c r="ENQ10"/>
      <c r="ENR10"/>
      <c r="ENS10"/>
      <c r="ENT10"/>
      <c r="ENU10"/>
      <c r="ENV10"/>
      <c r="ENW10"/>
      <c r="ENX10"/>
      <c r="ENY10"/>
      <c r="ENZ10"/>
      <c r="EOA10"/>
      <c r="EOB10"/>
      <c r="EOC10"/>
      <c r="EOD10"/>
      <c r="EOE10"/>
      <c r="EOF10"/>
      <c r="EOG10"/>
      <c r="EOH10"/>
      <c r="EOI10"/>
      <c r="EOJ10"/>
      <c r="EOK10"/>
      <c r="EOL10"/>
      <c r="EOM10"/>
      <c r="EON10"/>
      <c r="EOO10"/>
      <c r="EOP10"/>
      <c r="EOQ10"/>
      <c r="EOR10"/>
      <c r="EOS10"/>
      <c r="EOT10"/>
      <c r="EOU10"/>
      <c r="EOV10"/>
      <c r="EOW10"/>
      <c r="EOX10"/>
      <c r="EOY10"/>
      <c r="EOZ10"/>
      <c r="EPA10"/>
      <c r="EPB10"/>
      <c r="EPC10"/>
      <c r="EPD10"/>
      <c r="EPE10"/>
      <c r="EPF10"/>
      <c r="EPG10"/>
      <c r="EPH10"/>
      <c r="EPI10"/>
      <c r="EPJ10"/>
      <c r="EPK10"/>
      <c r="EPL10"/>
      <c r="EPM10"/>
      <c r="EPN10"/>
      <c r="EPO10"/>
      <c r="EPP10"/>
      <c r="EPQ10"/>
      <c r="EPR10"/>
      <c r="EPS10"/>
      <c r="EPT10"/>
      <c r="EPU10"/>
      <c r="EPV10"/>
      <c r="EPW10"/>
      <c r="EPX10"/>
      <c r="EPY10"/>
      <c r="EPZ10"/>
      <c r="EQA10"/>
      <c r="EQB10"/>
      <c r="EQC10"/>
      <c r="EQD10"/>
      <c r="EQE10"/>
      <c r="EQF10"/>
      <c r="EQG10"/>
      <c r="EQH10"/>
      <c r="EQI10"/>
      <c r="EQJ10"/>
      <c r="EQK10"/>
      <c r="EQL10"/>
      <c r="EQM10"/>
      <c r="EQN10"/>
      <c r="EQO10"/>
      <c r="EQP10"/>
      <c r="EQQ10"/>
      <c r="EQR10"/>
      <c r="EQS10"/>
      <c r="EQT10"/>
      <c r="EQU10"/>
      <c r="EQV10"/>
      <c r="EQW10"/>
      <c r="EQX10"/>
      <c r="EQY10"/>
      <c r="EQZ10"/>
      <c r="ERA10"/>
      <c r="ERB10"/>
      <c r="ERC10"/>
      <c r="ERD10"/>
      <c r="ERE10"/>
      <c r="ERF10"/>
      <c r="ERG10"/>
      <c r="ERH10"/>
      <c r="ERI10"/>
      <c r="ERJ10"/>
      <c r="ERK10"/>
      <c r="ERL10"/>
      <c r="ERM10"/>
      <c r="ERN10"/>
      <c r="ERO10"/>
      <c r="ERP10"/>
      <c r="ERQ10"/>
      <c r="ERR10"/>
      <c r="ERS10"/>
      <c r="ERT10"/>
      <c r="ERU10"/>
      <c r="ERV10"/>
      <c r="ERW10"/>
      <c r="ERX10"/>
      <c r="ERY10"/>
      <c r="ERZ10"/>
      <c r="ESA10"/>
      <c r="ESB10"/>
      <c r="ESC10"/>
      <c r="ESD10"/>
      <c r="ESE10"/>
      <c r="ESF10"/>
      <c r="ESG10"/>
      <c r="ESH10"/>
      <c r="ESI10"/>
      <c r="ESJ10"/>
      <c r="ESK10"/>
      <c r="ESL10"/>
      <c r="ESM10"/>
      <c r="ESN10"/>
      <c r="ESO10"/>
      <c r="ESP10"/>
      <c r="ESQ10"/>
      <c r="ESR10"/>
      <c r="ESS10"/>
      <c r="EST10"/>
      <c r="ESU10"/>
      <c r="ESV10"/>
      <c r="ESW10"/>
      <c r="ESX10"/>
      <c r="ESY10"/>
      <c r="ESZ10"/>
      <c r="ETA10"/>
      <c r="ETB10"/>
      <c r="ETC10"/>
      <c r="ETD10"/>
      <c r="ETE10"/>
      <c r="ETF10"/>
      <c r="ETG10"/>
      <c r="ETH10"/>
      <c r="ETI10"/>
      <c r="ETJ10"/>
      <c r="ETK10"/>
      <c r="ETL10"/>
      <c r="ETM10"/>
      <c r="ETN10"/>
      <c r="ETO10"/>
      <c r="ETP10"/>
      <c r="ETQ10"/>
      <c r="ETR10"/>
      <c r="ETS10"/>
      <c r="ETT10"/>
      <c r="ETU10"/>
      <c r="ETV10"/>
      <c r="ETW10"/>
      <c r="ETX10"/>
      <c r="ETY10"/>
      <c r="ETZ10"/>
      <c r="EUA10"/>
      <c r="EUB10"/>
      <c r="EUC10"/>
      <c r="EUD10"/>
      <c r="EUE10"/>
      <c r="EUF10"/>
      <c r="EUG10"/>
      <c r="EUH10"/>
      <c r="EUI10"/>
      <c r="EUJ10"/>
      <c r="EUK10"/>
      <c r="EUL10"/>
      <c r="EUM10"/>
      <c r="EUN10"/>
      <c r="EUO10"/>
      <c r="EUP10"/>
      <c r="EUQ10"/>
      <c r="EUR10"/>
      <c r="EUS10"/>
      <c r="EUT10"/>
      <c r="EUU10"/>
      <c r="EUV10"/>
      <c r="EUW10"/>
      <c r="EUX10"/>
      <c r="EUY10"/>
      <c r="EUZ10"/>
      <c r="EVA10"/>
      <c r="EVB10"/>
      <c r="EVC10"/>
      <c r="EVD10"/>
      <c r="EVE10"/>
      <c r="EVF10"/>
      <c r="EVG10"/>
      <c r="EVH10"/>
      <c r="EVI10"/>
      <c r="EVJ10"/>
      <c r="EVK10"/>
      <c r="EVL10"/>
      <c r="EVM10"/>
      <c r="EVN10"/>
      <c r="EVO10"/>
      <c r="EVP10"/>
      <c r="EVQ10"/>
      <c r="EVR10"/>
      <c r="EVS10"/>
      <c r="EVT10"/>
      <c r="EVU10"/>
      <c r="EVV10"/>
      <c r="EVW10"/>
      <c r="EVX10"/>
      <c r="EVY10"/>
      <c r="EVZ10"/>
      <c r="EWA10"/>
      <c r="EWB10"/>
      <c r="EWC10"/>
      <c r="EWD10"/>
      <c r="EWE10"/>
      <c r="EWF10"/>
      <c r="EWG10"/>
      <c r="EWH10"/>
      <c r="EWI10"/>
      <c r="EWJ10"/>
      <c r="EWK10"/>
      <c r="EWL10"/>
      <c r="EWM10"/>
      <c r="EWN10"/>
      <c r="EWO10"/>
      <c r="EWP10"/>
      <c r="EWQ10"/>
      <c r="EWR10"/>
      <c r="EWS10"/>
      <c r="EWT10"/>
      <c r="EWU10"/>
      <c r="EWV10"/>
      <c r="EWW10"/>
      <c r="EWX10"/>
      <c r="EWY10"/>
      <c r="EWZ10"/>
      <c r="EXA10"/>
      <c r="EXB10"/>
      <c r="EXC10"/>
      <c r="EXD10"/>
      <c r="EXE10"/>
      <c r="EXF10"/>
      <c r="EXG10"/>
      <c r="EXH10"/>
      <c r="EXI10"/>
      <c r="EXJ10"/>
      <c r="EXK10"/>
      <c r="EXL10"/>
      <c r="EXM10"/>
      <c r="EXN10"/>
      <c r="EXO10"/>
      <c r="EXP10"/>
      <c r="EXQ10"/>
      <c r="EXR10"/>
      <c r="EXS10"/>
      <c r="EXT10"/>
      <c r="EXU10"/>
      <c r="EXV10"/>
      <c r="EXW10"/>
      <c r="EXX10"/>
      <c r="EXY10"/>
      <c r="EXZ10"/>
      <c r="EYA10"/>
      <c r="EYB10"/>
      <c r="EYC10"/>
      <c r="EYD10"/>
      <c r="EYE10"/>
      <c r="EYF10"/>
      <c r="EYG10"/>
      <c r="EYH10"/>
      <c r="EYI10"/>
      <c r="EYJ10"/>
      <c r="EYK10"/>
      <c r="EYL10"/>
      <c r="EYM10"/>
      <c r="EYN10"/>
      <c r="EYO10"/>
      <c r="EYP10"/>
      <c r="EYQ10"/>
      <c r="EYR10"/>
      <c r="EYS10"/>
      <c r="EYT10"/>
      <c r="EYU10"/>
      <c r="EYV10"/>
      <c r="EYW10"/>
      <c r="EYX10"/>
      <c r="EYY10"/>
      <c r="EYZ10"/>
      <c r="EZA10"/>
      <c r="EZB10"/>
      <c r="EZC10"/>
      <c r="EZD10"/>
      <c r="EZE10"/>
      <c r="EZF10"/>
      <c r="EZG10"/>
      <c r="EZH10"/>
      <c r="EZI10"/>
      <c r="EZJ10"/>
      <c r="EZK10"/>
      <c r="EZL10"/>
      <c r="EZM10"/>
      <c r="EZN10"/>
      <c r="EZO10"/>
      <c r="EZP10"/>
      <c r="EZQ10"/>
      <c r="EZR10"/>
      <c r="EZS10"/>
      <c r="EZT10"/>
      <c r="EZU10"/>
      <c r="EZV10"/>
      <c r="EZW10"/>
      <c r="EZX10"/>
      <c r="EZY10"/>
      <c r="EZZ10"/>
      <c r="FAA10"/>
      <c r="FAB10"/>
      <c r="FAC10"/>
      <c r="FAD10"/>
      <c r="FAE10"/>
      <c r="FAF10"/>
      <c r="FAG10"/>
      <c r="FAH10"/>
      <c r="FAI10"/>
      <c r="FAJ10"/>
      <c r="FAK10"/>
      <c r="FAL10"/>
      <c r="FAM10"/>
      <c r="FAN10"/>
      <c r="FAO10"/>
      <c r="FAP10"/>
      <c r="FAQ10"/>
      <c r="FAR10"/>
      <c r="FAS10"/>
      <c r="FAT10"/>
      <c r="FAU10"/>
      <c r="FAV10"/>
      <c r="FAW10"/>
      <c r="FAX10"/>
      <c r="FAY10"/>
      <c r="FAZ10"/>
      <c r="FBA10"/>
      <c r="FBB10"/>
      <c r="FBC10"/>
      <c r="FBD10"/>
      <c r="FBE10"/>
      <c r="FBF10"/>
      <c r="FBG10"/>
      <c r="FBH10"/>
      <c r="FBI10"/>
      <c r="FBJ10"/>
      <c r="FBK10"/>
      <c r="FBL10"/>
      <c r="FBM10"/>
      <c r="FBN10"/>
      <c r="FBO10"/>
      <c r="FBP10"/>
      <c r="FBQ10"/>
      <c r="FBR10"/>
      <c r="FBS10"/>
      <c r="FBT10"/>
      <c r="FBU10"/>
      <c r="FBV10"/>
      <c r="FBW10"/>
      <c r="FBX10"/>
      <c r="FBY10"/>
      <c r="FBZ10"/>
      <c r="FCA10"/>
      <c r="FCB10"/>
      <c r="FCC10"/>
      <c r="FCD10"/>
      <c r="FCE10"/>
      <c r="FCF10"/>
      <c r="FCG10"/>
      <c r="FCH10"/>
      <c r="FCI10"/>
      <c r="FCJ10"/>
      <c r="FCK10"/>
      <c r="FCL10"/>
      <c r="FCM10"/>
      <c r="FCN10"/>
      <c r="FCO10"/>
      <c r="FCP10"/>
      <c r="FCQ10"/>
      <c r="FCR10"/>
      <c r="FCS10"/>
      <c r="FCT10"/>
      <c r="FCU10"/>
      <c r="FCV10"/>
      <c r="FCW10"/>
      <c r="FCX10"/>
      <c r="FCY10"/>
      <c r="FCZ10"/>
      <c r="FDA10"/>
      <c r="FDB10"/>
      <c r="FDC10"/>
      <c r="FDD10"/>
      <c r="FDE10"/>
      <c r="FDF10"/>
      <c r="FDG10"/>
      <c r="FDH10"/>
      <c r="FDI10"/>
      <c r="FDJ10"/>
      <c r="FDK10"/>
      <c r="FDL10"/>
      <c r="FDM10"/>
      <c r="FDN10"/>
      <c r="FDO10"/>
      <c r="FDP10"/>
      <c r="FDQ10"/>
      <c r="FDR10"/>
      <c r="FDS10"/>
      <c r="FDT10"/>
      <c r="FDU10"/>
      <c r="FDV10"/>
      <c r="FDW10"/>
      <c r="FDX10"/>
      <c r="FDY10"/>
      <c r="FDZ10"/>
      <c r="FEA10"/>
      <c r="FEB10"/>
      <c r="FEC10"/>
      <c r="FED10"/>
      <c r="FEE10"/>
      <c r="FEF10"/>
      <c r="FEG10"/>
      <c r="FEH10"/>
      <c r="FEI10"/>
      <c r="FEJ10"/>
      <c r="FEK10"/>
      <c r="FEL10"/>
      <c r="FEM10"/>
      <c r="FEN10"/>
      <c r="FEO10"/>
      <c r="FEP10"/>
      <c r="FEQ10"/>
      <c r="FER10"/>
      <c r="FES10"/>
      <c r="FET10"/>
      <c r="FEU10"/>
      <c r="FEV10"/>
      <c r="FEW10"/>
      <c r="FEX10"/>
      <c r="FEY10"/>
      <c r="FEZ10"/>
      <c r="FFA10"/>
      <c r="FFB10"/>
      <c r="FFC10"/>
      <c r="FFD10"/>
      <c r="FFE10"/>
      <c r="FFF10"/>
      <c r="FFG10"/>
      <c r="FFH10"/>
      <c r="FFI10"/>
      <c r="FFJ10"/>
      <c r="FFK10"/>
      <c r="FFL10"/>
      <c r="FFM10"/>
      <c r="FFN10"/>
      <c r="FFO10"/>
      <c r="FFP10"/>
      <c r="FFQ10"/>
      <c r="FFR10"/>
      <c r="FFS10"/>
      <c r="FFT10"/>
      <c r="FFU10"/>
      <c r="FFV10"/>
      <c r="FFW10"/>
      <c r="FFX10"/>
      <c r="FFY10"/>
      <c r="FFZ10"/>
      <c r="FGA10"/>
      <c r="FGB10"/>
      <c r="FGC10"/>
      <c r="FGD10"/>
      <c r="FGE10"/>
      <c r="FGF10"/>
      <c r="FGG10"/>
      <c r="FGH10"/>
      <c r="FGI10"/>
      <c r="FGJ10"/>
      <c r="FGK10"/>
      <c r="FGL10"/>
      <c r="FGM10"/>
      <c r="FGN10"/>
      <c r="FGO10"/>
      <c r="FGP10"/>
      <c r="FGQ10"/>
      <c r="FGR10"/>
      <c r="FGS10"/>
      <c r="FGT10"/>
      <c r="FGU10"/>
      <c r="FGV10"/>
      <c r="FGW10"/>
      <c r="FGX10"/>
      <c r="FGY10"/>
      <c r="FGZ10"/>
      <c r="FHA10"/>
      <c r="FHB10"/>
      <c r="FHC10"/>
      <c r="FHD10"/>
      <c r="FHE10"/>
      <c r="FHF10"/>
      <c r="FHG10"/>
      <c r="FHH10"/>
      <c r="FHI10"/>
      <c r="FHJ10"/>
      <c r="FHK10"/>
      <c r="FHL10"/>
      <c r="FHM10"/>
      <c r="FHN10"/>
      <c r="FHO10"/>
      <c r="FHP10"/>
      <c r="FHQ10"/>
      <c r="FHR10"/>
      <c r="FHS10"/>
      <c r="FHT10"/>
      <c r="FHU10"/>
      <c r="FHV10"/>
      <c r="FHW10"/>
      <c r="FHX10"/>
      <c r="FHY10"/>
      <c r="FHZ10"/>
      <c r="FIA10"/>
      <c r="FIB10"/>
      <c r="FIC10"/>
      <c r="FID10"/>
      <c r="FIE10"/>
      <c r="FIF10"/>
      <c r="FIG10"/>
      <c r="FIH10"/>
      <c r="FII10"/>
      <c r="FIJ10"/>
      <c r="FIK10"/>
      <c r="FIL10"/>
      <c r="FIM10"/>
      <c r="FIN10"/>
      <c r="FIO10"/>
      <c r="FIP10"/>
      <c r="FIQ10"/>
      <c r="FIR10"/>
      <c r="FIS10"/>
      <c r="FIT10"/>
      <c r="FIU10"/>
      <c r="FIV10"/>
      <c r="FIW10"/>
      <c r="FIX10"/>
      <c r="FIY10"/>
      <c r="FIZ10"/>
      <c r="FJA10"/>
      <c r="FJB10"/>
      <c r="FJC10"/>
      <c r="FJD10"/>
      <c r="FJE10"/>
      <c r="FJF10"/>
      <c r="FJG10"/>
      <c r="FJH10"/>
      <c r="FJI10"/>
      <c r="FJJ10"/>
      <c r="FJK10"/>
      <c r="FJL10"/>
      <c r="FJM10"/>
      <c r="FJN10"/>
      <c r="FJO10"/>
      <c r="FJP10"/>
      <c r="FJQ10"/>
      <c r="FJR10"/>
      <c r="FJS10"/>
      <c r="FJT10"/>
      <c r="FJU10"/>
      <c r="FJV10"/>
      <c r="FJW10"/>
      <c r="FJX10"/>
      <c r="FJY10"/>
      <c r="FJZ10"/>
      <c r="FKA10"/>
      <c r="FKB10"/>
      <c r="FKC10"/>
      <c r="FKD10"/>
      <c r="FKE10"/>
      <c r="FKF10"/>
      <c r="FKG10"/>
      <c r="FKH10"/>
      <c r="FKI10"/>
      <c r="FKJ10"/>
      <c r="FKK10"/>
      <c r="FKL10"/>
      <c r="FKM10"/>
      <c r="FKN10"/>
      <c r="FKO10"/>
      <c r="FKP10"/>
      <c r="FKQ10"/>
      <c r="FKR10"/>
      <c r="FKS10"/>
      <c r="FKT10"/>
      <c r="FKU10"/>
      <c r="FKV10"/>
      <c r="FKW10"/>
      <c r="FKX10"/>
      <c r="FKY10"/>
      <c r="FKZ10"/>
      <c r="FLA10"/>
      <c r="FLB10"/>
      <c r="FLC10"/>
      <c r="FLD10"/>
      <c r="FLE10"/>
      <c r="FLF10"/>
      <c r="FLG10"/>
      <c r="FLH10"/>
      <c r="FLI10"/>
      <c r="FLJ10"/>
      <c r="FLK10"/>
      <c r="FLL10"/>
      <c r="FLM10"/>
      <c r="FLN10"/>
      <c r="FLO10"/>
      <c r="FLP10"/>
      <c r="FLQ10"/>
      <c r="FLR10"/>
      <c r="FLS10"/>
      <c r="FLT10"/>
      <c r="FLU10"/>
      <c r="FLV10"/>
      <c r="FLW10"/>
      <c r="FLX10"/>
      <c r="FLY10"/>
      <c r="FLZ10"/>
      <c r="FMA10"/>
      <c r="FMB10"/>
      <c r="FMC10"/>
      <c r="FMD10"/>
      <c r="FME10"/>
      <c r="FMF10"/>
      <c r="FMG10"/>
      <c r="FMH10"/>
      <c r="FMI10"/>
      <c r="FMJ10"/>
      <c r="FMK10"/>
      <c r="FML10"/>
      <c r="FMM10"/>
      <c r="FMN10"/>
      <c r="FMO10"/>
      <c r="FMP10"/>
      <c r="FMQ10"/>
      <c r="FMR10"/>
      <c r="FMS10"/>
      <c r="FMT10"/>
      <c r="FMU10"/>
      <c r="FMV10"/>
      <c r="FMW10"/>
      <c r="FMX10"/>
      <c r="FMY10"/>
      <c r="FMZ10"/>
      <c r="FNA10"/>
      <c r="FNB10"/>
      <c r="FNC10"/>
      <c r="FND10"/>
      <c r="FNE10"/>
      <c r="FNF10"/>
      <c r="FNG10"/>
      <c r="FNH10"/>
      <c r="FNI10"/>
      <c r="FNJ10"/>
      <c r="FNK10"/>
      <c r="FNL10"/>
      <c r="FNM10"/>
      <c r="FNN10"/>
      <c r="FNO10"/>
      <c r="FNP10"/>
      <c r="FNQ10"/>
      <c r="FNR10"/>
      <c r="FNS10"/>
      <c r="FNT10"/>
      <c r="FNU10"/>
      <c r="FNV10"/>
      <c r="FNW10"/>
      <c r="FNX10"/>
      <c r="FNY10"/>
      <c r="FNZ10"/>
      <c r="FOA10"/>
      <c r="FOB10"/>
      <c r="FOC10"/>
      <c r="FOD10"/>
      <c r="FOE10"/>
      <c r="FOF10"/>
      <c r="FOG10"/>
      <c r="FOH10"/>
      <c r="FOI10"/>
      <c r="FOJ10"/>
      <c r="FOK10"/>
      <c r="FOL10"/>
      <c r="FOM10"/>
      <c r="FON10"/>
      <c r="FOO10"/>
      <c r="FOP10"/>
      <c r="FOQ10"/>
      <c r="FOR10"/>
      <c r="FOS10"/>
      <c r="FOT10"/>
      <c r="FOU10"/>
      <c r="FOV10"/>
      <c r="FOW10"/>
      <c r="FOX10"/>
      <c r="FOY10"/>
      <c r="FOZ10"/>
      <c r="FPA10"/>
      <c r="FPB10"/>
      <c r="FPC10"/>
      <c r="FPD10"/>
      <c r="FPE10"/>
      <c r="FPF10"/>
      <c r="FPG10"/>
      <c r="FPH10"/>
      <c r="FPI10"/>
      <c r="FPJ10"/>
      <c r="FPK10"/>
      <c r="FPL10"/>
      <c r="FPM10"/>
      <c r="FPN10"/>
      <c r="FPO10"/>
      <c r="FPP10"/>
      <c r="FPQ10"/>
      <c r="FPR10"/>
      <c r="FPS10"/>
      <c r="FPT10"/>
      <c r="FPU10"/>
      <c r="FPV10"/>
      <c r="FPW10"/>
      <c r="FPX10"/>
      <c r="FPY10"/>
      <c r="FPZ10"/>
      <c r="FQA10"/>
      <c r="FQB10"/>
      <c r="FQC10"/>
      <c r="FQD10"/>
      <c r="FQE10"/>
      <c r="FQF10"/>
      <c r="FQG10"/>
      <c r="FQH10"/>
      <c r="FQI10"/>
      <c r="FQJ10"/>
      <c r="FQK10"/>
      <c r="FQL10"/>
      <c r="FQM10"/>
      <c r="FQN10"/>
      <c r="FQO10"/>
      <c r="FQP10"/>
      <c r="FQQ10"/>
      <c r="FQR10"/>
      <c r="FQS10"/>
      <c r="FQT10"/>
      <c r="FQU10"/>
      <c r="FQV10"/>
      <c r="FQW10"/>
      <c r="FQX10"/>
      <c r="FQY10"/>
      <c r="FQZ10"/>
      <c r="FRA10"/>
      <c r="FRB10"/>
      <c r="FRC10"/>
      <c r="FRD10"/>
      <c r="FRE10"/>
      <c r="FRF10"/>
      <c r="FRG10"/>
      <c r="FRH10"/>
      <c r="FRI10"/>
      <c r="FRJ10"/>
      <c r="FRK10"/>
      <c r="FRL10"/>
      <c r="FRM10"/>
      <c r="FRN10"/>
      <c r="FRO10"/>
      <c r="FRP10"/>
      <c r="FRQ10"/>
      <c r="FRR10"/>
      <c r="FRS10"/>
      <c r="FRT10"/>
      <c r="FRU10"/>
      <c r="FRV10"/>
      <c r="FRW10"/>
      <c r="FRX10"/>
      <c r="FRY10"/>
      <c r="FRZ10"/>
      <c r="FSA10"/>
      <c r="FSB10"/>
      <c r="FSC10"/>
      <c r="FSD10"/>
      <c r="FSE10"/>
      <c r="FSF10"/>
      <c r="FSG10"/>
      <c r="FSH10"/>
      <c r="FSI10"/>
      <c r="FSJ10"/>
      <c r="FSK10"/>
      <c r="FSL10"/>
      <c r="FSM10"/>
      <c r="FSN10"/>
      <c r="FSO10"/>
      <c r="FSP10"/>
      <c r="FSQ10"/>
      <c r="FSR10"/>
      <c r="FSS10"/>
      <c r="FST10"/>
      <c r="FSU10"/>
      <c r="FSV10"/>
      <c r="FSW10"/>
      <c r="FSX10"/>
      <c r="FSY10"/>
      <c r="FSZ10"/>
      <c r="FTA10"/>
      <c r="FTB10"/>
      <c r="FTC10"/>
      <c r="FTD10"/>
      <c r="FTE10"/>
      <c r="FTF10"/>
      <c r="FTG10"/>
      <c r="FTH10"/>
      <c r="FTI10"/>
      <c r="FTJ10"/>
      <c r="FTK10"/>
      <c r="FTL10"/>
      <c r="FTM10"/>
      <c r="FTN10"/>
      <c r="FTO10"/>
      <c r="FTP10"/>
      <c r="FTQ10"/>
      <c r="FTR10"/>
      <c r="FTS10"/>
      <c r="FTT10"/>
      <c r="FTU10"/>
      <c r="FTV10"/>
      <c r="FTW10"/>
      <c r="FTX10"/>
      <c r="FTY10"/>
      <c r="FTZ10"/>
      <c r="FUA10"/>
      <c r="FUB10"/>
      <c r="FUC10"/>
      <c r="FUD10"/>
      <c r="FUE10"/>
      <c r="FUF10"/>
      <c r="FUG10"/>
      <c r="FUH10"/>
      <c r="FUI10"/>
      <c r="FUJ10"/>
      <c r="FUK10"/>
      <c r="FUL10"/>
      <c r="FUM10"/>
      <c r="FUN10"/>
      <c r="FUO10"/>
      <c r="FUP10"/>
      <c r="FUQ10"/>
      <c r="FUR10"/>
      <c r="FUS10"/>
      <c r="FUT10"/>
      <c r="FUU10"/>
      <c r="FUV10"/>
      <c r="FUW10"/>
      <c r="FUX10"/>
      <c r="FUY10"/>
      <c r="FUZ10"/>
      <c r="FVA10"/>
      <c r="FVB10"/>
      <c r="FVC10"/>
      <c r="FVD10"/>
      <c r="FVE10"/>
      <c r="FVF10"/>
      <c r="FVG10"/>
      <c r="FVH10"/>
      <c r="FVI10"/>
      <c r="FVJ10"/>
      <c r="FVK10"/>
      <c r="FVL10"/>
      <c r="FVM10"/>
      <c r="FVN10"/>
      <c r="FVO10"/>
      <c r="FVP10"/>
      <c r="FVQ10"/>
      <c r="FVR10"/>
      <c r="FVS10"/>
      <c r="FVT10"/>
      <c r="FVU10"/>
      <c r="FVV10"/>
      <c r="FVW10"/>
      <c r="FVX10"/>
      <c r="FVY10"/>
      <c r="FVZ10"/>
      <c r="FWA10"/>
      <c r="FWB10"/>
      <c r="FWC10"/>
      <c r="FWD10"/>
      <c r="FWE10"/>
      <c r="FWF10"/>
      <c r="FWG10"/>
      <c r="FWH10"/>
      <c r="FWI10"/>
      <c r="FWJ10"/>
      <c r="FWK10"/>
      <c r="FWL10"/>
      <c r="FWM10"/>
      <c r="FWN10"/>
      <c r="FWO10"/>
      <c r="FWP10"/>
      <c r="FWQ10"/>
      <c r="FWR10"/>
      <c r="FWS10"/>
      <c r="FWT10"/>
      <c r="FWU10"/>
      <c r="FWV10"/>
      <c r="FWW10"/>
      <c r="FWX10"/>
      <c r="FWY10"/>
      <c r="FWZ10"/>
      <c r="FXA10"/>
      <c r="FXB10"/>
      <c r="FXC10"/>
      <c r="FXD10"/>
      <c r="FXE10"/>
      <c r="FXF10"/>
      <c r="FXG10"/>
      <c r="FXH10"/>
      <c r="FXI10"/>
      <c r="FXJ10"/>
      <c r="FXK10"/>
      <c r="FXL10"/>
      <c r="FXM10"/>
      <c r="FXN10"/>
      <c r="FXO10"/>
      <c r="FXP10"/>
      <c r="FXQ10"/>
      <c r="FXR10"/>
      <c r="FXS10"/>
      <c r="FXT10"/>
      <c r="FXU10"/>
      <c r="FXV10"/>
      <c r="FXW10"/>
      <c r="FXX10"/>
      <c r="FXY10"/>
      <c r="FXZ10"/>
      <c r="FYA10"/>
      <c r="FYB10"/>
      <c r="FYC10"/>
      <c r="FYD10"/>
      <c r="FYE10"/>
      <c r="FYF10"/>
      <c r="FYG10"/>
      <c r="FYH10"/>
      <c r="FYI10"/>
      <c r="FYJ10"/>
      <c r="FYK10"/>
      <c r="FYL10"/>
      <c r="FYM10"/>
      <c r="FYN10"/>
      <c r="FYO10"/>
      <c r="FYP10"/>
      <c r="FYQ10"/>
      <c r="FYR10"/>
      <c r="FYS10"/>
      <c r="FYT10"/>
      <c r="FYU10"/>
      <c r="FYV10"/>
      <c r="FYW10"/>
      <c r="FYX10"/>
      <c r="FYY10"/>
      <c r="FYZ10"/>
      <c r="FZA10"/>
      <c r="FZB10"/>
      <c r="FZC10"/>
      <c r="FZD10"/>
      <c r="FZE10"/>
      <c r="FZF10"/>
      <c r="FZG10"/>
      <c r="FZH10"/>
      <c r="FZI10"/>
      <c r="FZJ10"/>
      <c r="FZK10"/>
      <c r="FZL10"/>
      <c r="FZM10"/>
      <c r="FZN10"/>
      <c r="FZO10"/>
      <c r="FZP10"/>
      <c r="FZQ10"/>
      <c r="FZR10"/>
      <c r="FZS10"/>
      <c r="FZT10"/>
      <c r="FZU10"/>
      <c r="FZV10"/>
      <c r="FZW10"/>
      <c r="FZX10"/>
      <c r="FZY10"/>
      <c r="FZZ10"/>
      <c r="GAA10"/>
      <c r="GAB10"/>
      <c r="GAC10"/>
      <c r="GAD10"/>
      <c r="GAE10"/>
      <c r="GAF10"/>
      <c r="GAG10"/>
      <c r="GAH10"/>
      <c r="GAI10"/>
      <c r="GAJ10"/>
      <c r="GAK10"/>
      <c r="GAL10"/>
      <c r="GAM10"/>
      <c r="GAN10"/>
      <c r="GAO10"/>
      <c r="GAP10"/>
      <c r="GAQ10"/>
      <c r="GAR10"/>
      <c r="GAS10"/>
      <c r="GAT10"/>
      <c r="GAU10"/>
      <c r="GAV10"/>
      <c r="GAW10"/>
      <c r="GAX10"/>
      <c r="GAY10"/>
      <c r="GAZ10"/>
      <c r="GBA10"/>
      <c r="GBB10"/>
      <c r="GBC10"/>
      <c r="GBD10"/>
      <c r="GBE10"/>
      <c r="GBF10"/>
      <c r="GBG10"/>
      <c r="GBH10"/>
      <c r="GBI10"/>
      <c r="GBJ10"/>
      <c r="GBK10"/>
      <c r="GBL10"/>
      <c r="GBM10"/>
      <c r="GBN10"/>
      <c r="GBO10"/>
      <c r="GBP10"/>
      <c r="GBQ10"/>
      <c r="GBR10"/>
      <c r="GBS10"/>
      <c r="GBT10"/>
      <c r="GBU10"/>
      <c r="GBV10"/>
      <c r="GBW10"/>
      <c r="GBX10"/>
      <c r="GBY10"/>
      <c r="GBZ10"/>
      <c r="GCA10"/>
      <c r="GCB10"/>
      <c r="GCC10"/>
      <c r="GCD10"/>
      <c r="GCE10"/>
      <c r="GCF10"/>
      <c r="GCG10"/>
      <c r="GCH10"/>
      <c r="GCI10"/>
      <c r="GCJ10"/>
      <c r="GCK10"/>
      <c r="GCL10"/>
      <c r="GCM10"/>
      <c r="GCN10"/>
      <c r="GCO10"/>
      <c r="GCP10"/>
      <c r="GCQ10"/>
      <c r="GCR10"/>
      <c r="GCS10"/>
      <c r="GCT10"/>
      <c r="GCU10"/>
      <c r="GCV10"/>
      <c r="GCW10"/>
      <c r="GCX10"/>
      <c r="GCY10"/>
      <c r="GCZ10"/>
      <c r="GDA10"/>
      <c r="GDB10"/>
      <c r="GDC10"/>
      <c r="GDD10"/>
      <c r="GDE10"/>
      <c r="GDF10"/>
      <c r="GDG10"/>
      <c r="GDH10"/>
      <c r="GDI10"/>
      <c r="GDJ10"/>
      <c r="GDK10"/>
      <c r="GDL10"/>
      <c r="GDM10"/>
      <c r="GDN10"/>
      <c r="GDO10"/>
      <c r="GDP10"/>
      <c r="GDQ10"/>
      <c r="GDR10"/>
      <c r="GDS10"/>
      <c r="GDT10"/>
      <c r="GDU10"/>
      <c r="GDV10"/>
      <c r="GDW10"/>
      <c r="GDX10"/>
      <c r="GDY10"/>
      <c r="GDZ10"/>
      <c r="GEA10"/>
      <c r="GEB10"/>
      <c r="GEC10"/>
      <c r="GED10"/>
      <c r="GEE10"/>
      <c r="GEF10"/>
      <c r="GEG10"/>
      <c r="GEH10"/>
      <c r="GEI10"/>
      <c r="GEJ10"/>
      <c r="GEK10"/>
      <c r="GEL10"/>
      <c r="GEM10"/>
      <c r="GEN10"/>
      <c r="GEO10"/>
      <c r="GEP10"/>
      <c r="GEQ10"/>
      <c r="GER10"/>
      <c r="GES10"/>
      <c r="GET10"/>
      <c r="GEU10"/>
      <c r="GEV10"/>
      <c r="GEW10"/>
      <c r="GEX10"/>
      <c r="GEY10"/>
      <c r="GEZ10"/>
      <c r="GFA10"/>
      <c r="GFB10"/>
      <c r="GFC10"/>
      <c r="GFD10"/>
      <c r="GFE10"/>
      <c r="GFF10"/>
      <c r="GFG10"/>
      <c r="GFH10"/>
      <c r="GFI10"/>
      <c r="GFJ10"/>
      <c r="GFK10"/>
      <c r="GFL10"/>
      <c r="GFM10"/>
      <c r="GFN10"/>
      <c r="GFO10"/>
      <c r="GFP10"/>
      <c r="GFQ10"/>
      <c r="GFR10"/>
      <c r="GFS10"/>
      <c r="GFT10"/>
      <c r="GFU10"/>
      <c r="GFV10"/>
      <c r="GFW10"/>
      <c r="GFX10"/>
      <c r="GFY10"/>
      <c r="GFZ10"/>
      <c r="GGA10"/>
      <c r="GGB10"/>
      <c r="GGC10"/>
      <c r="GGD10"/>
      <c r="GGE10"/>
      <c r="GGF10"/>
      <c r="GGG10"/>
      <c r="GGH10"/>
      <c r="GGI10"/>
      <c r="GGJ10"/>
      <c r="GGK10"/>
      <c r="GGL10"/>
      <c r="GGM10"/>
      <c r="GGN10"/>
      <c r="GGO10"/>
      <c r="GGP10"/>
      <c r="GGQ10"/>
      <c r="GGR10"/>
      <c r="GGS10"/>
      <c r="GGT10"/>
      <c r="GGU10"/>
      <c r="GGV10"/>
      <c r="GGW10"/>
      <c r="GGX10"/>
      <c r="GGY10"/>
      <c r="GGZ10"/>
      <c r="GHA10"/>
      <c r="GHB10"/>
      <c r="GHC10"/>
      <c r="GHD10"/>
      <c r="GHE10"/>
      <c r="GHF10"/>
      <c r="GHG10"/>
      <c r="GHH10"/>
      <c r="GHI10"/>
      <c r="GHJ10"/>
      <c r="GHK10"/>
      <c r="GHL10"/>
      <c r="GHM10"/>
      <c r="GHN10"/>
      <c r="GHO10"/>
      <c r="GHP10"/>
      <c r="GHQ10"/>
      <c r="GHR10"/>
      <c r="GHS10"/>
      <c r="GHT10"/>
      <c r="GHU10"/>
      <c r="GHV10"/>
      <c r="GHW10"/>
      <c r="GHX10"/>
      <c r="GHY10"/>
      <c r="GHZ10"/>
      <c r="GIA10"/>
      <c r="GIB10"/>
      <c r="GIC10"/>
      <c r="GID10"/>
      <c r="GIE10"/>
      <c r="GIF10"/>
      <c r="GIG10"/>
      <c r="GIH10"/>
      <c r="GII10"/>
      <c r="GIJ10"/>
      <c r="GIK10"/>
      <c r="GIL10"/>
      <c r="GIM10"/>
      <c r="GIN10"/>
      <c r="GIO10"/>
      <c r="GIP10"/>
      <c r="GIQ10"/>
      <c r="GIR10"/>
      <c r="GIS10"/>
      <c r="GIT10"/>
      <c r="GIU10"/>
      <c r="GIV10"/>
      <c r="GIW10"/>
      <c r="GIX10"/>
      <c r="GIY10"/>
      <c r="GIZ10"/>
      <c r="GJA10"/>
      <c r="GJB10"/>
      <c r="GJC10"/>
      <c r="GJD10"/>
      <c r="GJE10"/>
      <c r="GJF10"/>
      <c r="GJG10"/>
      <c r="GJH10"/>
      <c r="GJI10"/>
      <c r="GJJ10"/>
      <c r="GJK10"/>
      <c r="GJL10"/>
      <c r="GJM10"/>
      <c r="GJN10"/>
      <c r="GJO10"/>
      <c r="GJP10"/>
      <c r="GJQ10"/>
      <c r="GJR10"/>
      <c r="GJS10"/>
      <c r="GJT10"/>
      <c r="GJU10"/>
      <c r="GJV10"/>
      <c r="GJW10"/>
      <c r="GJX10"/>
      <c r="GJY10"/>
      <c r="GJZ10"/>
      <c r="GKA10"/>
      <c r="GKB10"/>
      <c r="GKC10"/>
      <c r="GKD10"/>
      <c r="GKE10"/>
      <c r="GKF10"/>
      <c r="GKG10"/>
      <c r="GKH10"/>
      <c r="GKI10"/>
      <c r="GKJ10"/>
      <c r="GKK10"/>
      <c r="GKL10"/>
      <c r="GKM10"/>
      <c r="GKN10"/>
      <c r="GKO10"/>
      <c r="GKP10"/>
      <c r="GKQ10"/>
      <c r="GKR10"/>
      <c r="GKS10"/>
      <c r="GKT10"/>
      <c r="GKU10"/>
      <c r="GKV10"/>
      <c r="GKW10"/>
      <c r="GKX10"/>
      <c r="GKY10"/>
      <c r="GKZ10"/>
      <c r="GLA10"/>
      <c r="GLB10"/>
      <c r="GLC10"/>
      <c r="GLD10"/>
      <c r="GLE10"/>
      <c r="GLF10"/>
      <c r="GLG10"/>
      <c r="GLH10"/>
      <c r="GLI10"/>
      <c r="GLJ10"/>
      <c r="GLK10"/>
      <c r="GLL10"/>
      <c r="GLM10"/>
      <c r="GLN10"/>
      <c r="GLO10"/>
      <c r="GLP10"/>
      <c r="GLQ10"/>
      <c r="GLR10"/>
      <c r="GLS10"/>
      <c r="GLT10"/>
      <c r="GLU10"/>
      <c r="GLV10"/>
      <c r="GLW10"/>
      <c r="GLX10"/>
      <c r="GLY10"/>
      <c r="GLZ10"/>
      <c r="GMA10"/>
      <c r="GMB10"/>
      <c r="GMC10"/>
      <c r="GMD10"/>
      <c r="GME10"/>
      <c r="GMF10"/>
      <c r="GMG10"/>
      <c r="GMH10"/>
      <c r="GMI10"/>
      <c r="GMJ10"/>
      <c r="GMK10"/>
      <c r="GML10"/>
      <c r="GMM10"/>
      <c r="GMN10"/>
      <c r="GMO10"/>
      <c r="GMP10"/>
      <c r="GMQ10"/>
      <c r="GMR10"/>
      <c r="GMS10"/>
      <c r="GMT10"/>
      <c r="GMU10"/>
      <c r="GMV10"/>
      <c r="GMW10"/>
      <c r="GMX10"/>
      <c r="GMY10"/>
      <c r="GMZ10"/>
      <c r="GNA10"/>
      <c r="GNB10"/>
      <c r="GNC10"/>
      <c r="GND10"/>
      <c r="GNE10"/>
      <c r="GNF10"/>
      <c r="GNG10"/>
      <c r="GNH10"/>
      <c r="GNI10"/>
      <c r="GNJ10"/>
      <c r="GNK10"/>
      <c r="GNL10"/>
      <c r="GNM10"/>
      <c r="GNN10"/>
      <c r="GNO10"/>
      <c r="GNP10"/>
      <c r="GNQ10"/>
      <c r="GNR10"/>
      <c r="GNS10"/>
      <c r="GNT10"/>
      <c r="GNU10"/>
      <c r="GNV10"/>
      <c r="GNW10"/>
      <c r="GNX10"/>
      <c r="GNY10"/>
      <c r="GNZ10"/>
      <c r="GOA10"/>
      <c r="GOB10"/>
      <c r="GOC10"/>
      <c r="GOD10"/>
      <c r="GOE10"/>
      <c r="GOF10"/>
      <c r="GOG10"/>
      <c r="GOH10"/>
      <c r="GOI10"/>
      <c r="GOJ10"/>
      <c r="GOK10"/>
      <c r="GOL10"/>
      <c r="GOM10"/>
      <c r="GON10"/>
      <c r="GOO10"/>
      <c r="GOP10"/>
      <c r="GOQ10"/>
      <c r="GOR10"/>
      <c r="GOS10"/>
      <c r="GOT10"/>
      <c r="GOU10"/>
      <c r="GOV10"/>
      <c r="GOW10"/>
      <c r="GOX10"/>
      <c r="GOY10"/>
      <c r="GOZ10"/>
      <c r="GPA10"/>
      <c r="GPB10"/>
      <c r="GPC10"/>
      <c r="GPD10"/>
      <c r="GPE10"/>
      <c r="GPF10"/>
      <c r="GPG10"/>
      <c r="GPH10"/>
      <c r="GPI10"/>
      <c r="GPJ10"/>
      <c r="GPK10"/>
      <c r="GPL10"/>
      <c r="GPM10"/>
      <c r="GPN10"/>
      <c r="GPO10"/>
      <c r="GPP10"/>
      <c r="GPQ10"/>
      <c r="GPR10"/>
      <c r="GPS10"/>
      <c r="GPT10"/>
      <c r="GPU10"/>
      <c r="GPV10"/>
      <c r="GPW10"/>
      <c r="GPX10"/>
      <c r="GPY10"/>
      <c r="GPZ10"/>
      <c r="GQA10"/>
      <c r="GQB10"/>
      <c r="GQC10"/>
      <c r="GQD10"/>
      <c r="GQE10"/>
      <c r="GQF10"/>
      <c r="GQG10"/>
      <c r="GQH10"/>
      <c r="GQI10"/>
      <c r="GQJ10"/>
      <c r="GQK10"/>
      <c r="GQL10"/>
      <c r="GQM10"/>
      <c r="GQN10"/>
      <c r="GQO10"/>
      <c r="GQP10"/>
      <c r="GQQ10"/>
      <c r="GQR10"/>
      <c r="GQS10"/>
      <c r="GQT10"/>
      <c r="GQU10"/>
      <c r="GQV10"/>
      <c r="GQW10"/>
      <c r="GQX10"/>
      <c r="GQY10"/>
      <c r="GQZ10"/>
      <c r="GRA10"/>
      <c r="GRB10"/>
      <c r="GRC10"/>
      <c r="GRD10"/>
      <c r="GRE10"/>
      <c r="GRF10"/>
      <c r="GRG10"/>
      <c r="GRH10"/>
      <c r="GRI10"/>
      <c r="GRJ10"/>
      <c r="GRK10"/>
      <c r="GRL10"/>
      <c r="GRM10"/>
      <c r="GRN10"/>
      <c r="GRO10"/>
      <c r="GRP10"/>
      <c r="GRQ10"/>
      <c r="GRR10"/>
      <c r="GRS10"/>
      <c r="GRT10"/>
      <c r="GRU10"/>
      <c r="GRV10"/>
      <c r="GRW10"/>
      <c r="GRX10"/>
      <c r="GRY10"/>
      <c r="GRZ10"/>
      <c r="GSA10"/>
      <c r="GSB10"/>
      <c r="GSC10"/>
      <c r="GSD10"/>
      <c r="GSE10"/>
      <c r="GSF10"/>
      <c r="GSG10"/>
      <c r="GSH10"/>
      <c r="GSI10"/>
      <c r="GSJ10"/>
      <c r="GSK10"/>
      <c r="GSL10"/>
      <c r="GSM10"/>
      <c r="GSN10"/>
      <c r="GSO10"/>
      <c r="GSP10"/>
      <c r="GSQ10"/>
      <c r="GSR10"/>
      <c r="GSS10"/>
      <c r="GST10"/>
      <c r="GSU10"/>
      <c r="GSV10"/>
      <c r="GSW10"/>
      <c r="GSX10"/>
      <c r="GSY10"/>
      <c r="GSZ10"/>
      <c r="GTA10"/>
      <c r="GTB10"/>
      <c r="GTC10"/>
      <c r="GTD10"/>
      <c r="GTE10"/>
      <c r="GTF10"/>
      <c r="GTG10"/>
      <c r="GTH10"/>
      <c r="GTI10"/>
      <c r="GTJ10"/>
      <c r="GTK10"/>
      <c r="GTL10"/>
      <c r="GTM10"/>
      <c r="GTN10"/>
      <c r="GTO10"/>
      <c r="GTP10"/>
      <c r="GTQ10"/>
      <c r="GTR10"/>
      <c r="GTS10"/>
      <c r="GTT10"/>
      <c r="GTU10"/>
      <c r="GTV10"/>
      <c r="GTW10"/>
      <c r="GTX10"/>
      <c r="GTY10"/>
      <c r="GTZ10"/>
      <c r="GUA10"/>
      <c r="GUB10"/>
      <c r="GUC10"/>
      <c r="GUD10"/>
      <c r="GUE10"/>
      <c r="GUF10"/>
      <c r="GUG10"/>
      <c r="GUH10"/>
      <c r="GUI10"/>
      <c r="GUJ10"/>
      <c r="GUK10"/>
      <c r="GUL10"/>
      <c r="GUM10"/>
      <c r="GUN10"/>
      <c r="GUO10"/>
      <c r="GUP10"/>
      <c r="GUQ10"/>
      <c r="GUR10"/>
      <c r="GUS10"/>
      <c r="GUT10"/>
      <c r="GUU10"/>
      <c r="GUV10"/>
      <c r="GUW10"/>
      <c r="GUX10"/>
      <c r="GUY10"/>
      <c r="GUZ10"/>
      <c r="GVA10"/>
      <c r="GVB10"/>
      <c r="GVC10"/>
      <c r="GVD10"/>
      <c r="GVE10"/>
      <c r="GVF10"/>
      <c r="GVG10"/>
      <c r="GVH10"/>
      <c r="GVI10"/>
      <c r="GVJ10"/>
      <c r="GVK10"/>
      <c r="GVL10"/>
      <c r="GVM10"/>
      <c r="GVN10"/>
      <c r="GVO10"/>
      <c r="GVP10"/>
      <c r="GVQ10"/>
      <c r="GVR10"/>
      <c r="GVS10"/>
      <c r="GVT10"/>
      <c r="GVU10"/>
      <c r="GVV10"/>
      <c r="GVW10"/>
      <c r="GVX10"/>
      <c r="GVY10"/>
      <c r="GVZ10"/>
      <c r="GWA10"/>
      <c r="GWB10"/>
      <c r="GWC10"/>
      <c r="GWD10"/>
      <c r="GWE10"/>
      <c r="GWF10"/>
      <c r="GWG10"/>
      <c r="GWH10"/>
      <c r="GWI10"/>
      <c r="GWJ10"/>
      <c r="GWK10"/>
      <c r="GWL10"/>
      <c r="GWM10"/>
      <c r="GWN10"/>
      <c r="GWO10"/>
      <c r="GWP10"/>
      <c r="GWQ10"/>
      <c r="GWR10"/>
      <c r="GWS10"/>
      <c r="GWT10"/>
      <c r="GWU10"/>
      <c r="GWV10"/>
      <c r="GWW10"/>
      <c r="GWX10"/>
      <c r="GWY10"/>
      <c r="GWZ10"/>
      <c r="GXA10"/>
      <c r="GXB10"/>
      <c r="GXC10"/>
      <c r="GXD10"/>
      <c r="GXE10"/>
      <c r="GXF10"/>
      <c r="GXG10"/>
      <c r="GXH10"/>
      <c r="GXI10"/>
      <c r="GXJ10"/>
      <c r="GXK10"/>
      <c r="GXL10"/>
      <c r="GXM10"/>
      <c r="GXN10"/>
      <c r="GXO10"/>
      <c r="GXP10"/>
      <c r="GXQ10"/>
      <c r="GXR10"/>
      <c r="GXS10"/>
      <c r="GXT10"/>
      <c r="GXU10"/>
      <c r="GXV10"/>
      <c r="GXW10"/>
      <c r="GXX10"/>
      <c r="GXY10"/>
      <c r="GXZ10"/>
      <c r="GYA10"/>
      <c r="GYB10"/>
      <c r="GYC10"/>
      <c r="GYD10"/>
      <c r="GYE10"/>
      <c r="GYF10"/>
      <c r="GYG10"/>
      <c r="GYH10"/>
      <c r="GYI10"/>
      <c r="GYJ10"/>
      <c r="GYK10"/>
      <c r="GYL10"/>
      <c r="GYM10"/>
      <c r="GYN10"/>
      <c r="GYO10"/>
      <c r="GYP10"/>
      <c r="GYQ10"/>
      <c r="GYR10"/>
      <c r="GYS10"/>
      <c r="GYT10"/>
      <c r="GYU10"/>
      <c r="GYV10"/>
      <c r="GYW10"/>
      <c r="GYX10"/>
      <c r="GYY10"/>
      <c r="GYZ10"/>
      <c r="GZA10"/>
      <c r="GZB10"/>
      <c r="GZC10"/>
      <c r="GZD10"/>
      <c r="GZE10"/>
      <c r="GZF10"/>
      <c r="GZG10"/>
      <c r="GZH10"/>
      <c r="GZI10"/>
      <c r="GZJ10"/>
      <c r="GZK10"/>
      <c r="GZL10"/>
      <c r="GZM10"/>
      <c r="GZN10"/>
      <c r="GZO10"/>
      <c r="GZP10"/>
      <c r="GZQ10"/>
      <c r="GZR10"/>
      <c r="GZS10"/>
      <c r="GZT10"/>
      <c r="GZU10"/>
      <c r="GZV10"/>
      <c r="GZW10"/>
      <c r="GZX10"/>
      <c r="GZY10"/>
      <c r="GZZ10"/>
      <c r="HAA10"/>
      <c r="HAB10"/>
      <c r="HAC10"/>
      <c r="HAD10"/>
      <c r="HAE10"/>
      <c r="HAF10"/>
      <c r="HAG10"/>
      <c r="HAH10"/>
      <c r="HAI10"/>
      <c r="HAJ10"/>
      <c r="HAK10"/>
      <c r="HAL10"/>
      <c r="HAM10"/>
      <c r="HAN10"/>
      <c r="HAO10"/>
      <c r="HAP10"/>
      <c r="HAQ10"/>
      <c r="HAR10"/>
      <c r="HAS10"/>
      <c r="HAT10"/>
      <c r="HAU10"/>
      <c r="HAV10"/>
      <c r="HAW10"/>
      <c r="HAX10"/>
      <c r="HAY10"/>
      <c r="HAZ10"/>
      <c r="HBA10"/>
      <c r="HBB10"/>
      <c r="HBC10"/>
      <c r="HBD10"/>
      <c r="HBE10"/>
      <c r="HBF10"/>
      <c r="HBG10"/>
      <c r="HBH10"/>
      <c r="HBI10"/>
      <c r="HBJ10"/>
      <c r="HBK10"/>
      <c r="HBL10"/>
      <c r="HBM10"/>
      <c r="HBN10"/>
      <c r="HBO10"/>
      <c r="HBP10"/>
      <c r="HBQ10"/>
      <c r="HBR10"/>
      <c r="HBS10"/>
      <c r="HBT10"/>
      <c r="HBU10"/>
      <c r="HBV10"/>
      <c r="HBW10"/>
      <c r="HBX10"/>
      <c r="HBY10"/>
      <c r="HBZ10"/>
      <c r="HCA10"/>
      <c r="HCB10"/>
      <c r="HCC10"/>
      <c r="HCD10"/>
      <c r="HCE10"/>
      <c r="HCF10"/>
      <c r="HCG10"/>
      <c r="HCH10"/>
      <c r="HCI10"/>
      <c r="HCJ10"/>
      <c r="HCK10"/>
      <c r="HCL10"/>
      <c r="HCM10"/>
      <c r="HCN10"/>
      <c r="HCO10"/>
      <c r="HCP10"/>
      <c r="HCQ10"/>
      <c r="HCR10"/>
      <c r="HCS10"/>
      <c r="HCT10"/>
      <c r="HCU10"/>
      <c r="HCV10"/>
      <c r="HCW10"/>
      <c r="HCX10"/>
      <c r="HCY10"/>
      <c r="HCZ10"/>
      <c r="HDA10"/>
      <c r="HDB10"/>
      <c r="HDC10"/>
      <c r="HDD10"/>
      <c r="HDE10"/>
      <c r="HDF10"/>
      <c r="HDG10"/>
      <c r="HDH10"/>
      <c r="HDI10"/>
      <c r="HDJ10"/>
      <c r="HDK10"/>
      <c r="HDL10"/>
      <c r="HDM10"/>
      <c r="HDN10"/>
      <c r="HDO10"/>
      <c r="HDP10"/>
      <c r="HDQ10"/>
      <c r="HDR10"/>
      <c r="HDS10"/>
      <c r="HDT10"/>
      <c r="HDU10"/>
      <c r="HDV10"/>
      <c r="HDW10"/>
      <c r="HDX10"/>
      <c r="HDY10"/>
      <c r="HDZ10"/>
      <c r="HEA10"/>
      <c r="HEB10"/>
      <c r="HEC10"/>
      <c r="HED10"/>
      <c r="HEE10"/>
      <c r="HEF10"/>
      <c r="HEG10"/>
      <c r="HEH10"/>
      <c r="HEI10"/>
      <c r="HEJ10"/>
      <c r="HEK10"/>
      <c r="HEL10"/>
      <c r="HEM10"/>
      <c r="HEN10"/>
      <c r="HEO10"/>
      <c r="HEP10"/>
      <c r="HEQ10"/>
      <c r="HER10"/>
      <c r="HES10"/>
      <c r="HET10"/>
      <c r="HEU10"/>
      <c r="HEV10"/>
      <c r="HEW10"/>
      <c r="HEX10"/>
      <c r="HEY10"/>
      <c r="HEZ10"/>
      <c r="HFA10"/>
      <c r="HFB10"/>
      <c r="HFC10"/>
      <c r="HFD10"/>
      <c r="HFE10"/>
      <c r="HFF10"/>
      <c r="HFG10"/>
      <c r="HFH10"/>
      <c r="HFI10"/>
      <c r="HFJ10"/>
      <c r="HFK10"/>
      <c r="HFL10"/>
      <c r="HFM10"/>
      <c r="HFN10"/>
      <c r="HFO10"/>
      <c r="HFP10"/>
      <c r="HFQ10"/>
      <c r="HFR10"/>
      <c r="HFS10"/>
      <c r="HFT10"/>
      <c r="HFU10"/>
      <c r="HFV10"/>
      <c r="HFW10"/>
      <c r="HFX10"/>
      <c r="HFY10"/>
      <c r="HFZ10"/>
      <c r="HGA10"/>
      <c r="HGB10"/>
      <c r="HGC10"/>
      <c r="HGD10"/>
      <c r="HGE10"/>
      <c r="HGF10"/>
      <c r="HGG10"/>
      <c r="HGH10"/>
      <c r="HGI10"/>
      <c r="HGJ10"/>
      <c r="HGK10"/>
      <c r="HGL10"/>
      <c r="HGM10"/>
      <c r="HGN10"/>
      <c r="HGO10"/>
      <c r="HGP10"/>
      <c r="HGQ10"/>
      <c r="HGR10"/>
      <c r="HGS10"/>
      <c r="HGT10"/>
      <c r="HGU10"/>
      <c r="HGV10"/>
      <c r="HGW10"/>
      <c r="HGX10"/>
      <c r="HGY10"/>
      <c r="HGZ10"/>
      <c r="HHA10"/>
      <c r="HHB10"/>
      <c r="HHC10"/>
      <c r="HHD10"/>
      <c r="HHE10"/>
      <c r="HHF10"/>
      <c r="HHG10"/>
      <c r="HHH10"/>
      <c r="HHI10"/>
      <c r="HHJ10"/>
      <c r="HHK10"/>
      <c r="HHL10"/>
      <c r="HHM10"/>
      <c r="HHN10"/>
      <c r="HHO10"/>
      <c r="HHP10"/>
      <c r="HHQ10"/>
      <c r="HHR10"/>
      <c r="HHS10"/>
      <c r="HHT10"/>
      <c r="HHU10"/>
      <c r="HHV10"/>
      <c r="HHW10"/>
      <c r="HHX10"/>
      <c r="HHY10"/>
      <c r="HHZ10"/>
      <c r="HIA10"/>
      <c r="HIB10"/>
      <c r="HIC10"/>
      <c r="HID10"/>
      <c r="HIE10"/>
      <c r="HIF10"/>
      <c r="HIG10"/>
      <c r="HIH10"/>
      <c r="HII10"/>
      <c r="HIJ10"/>
      <c r="HIK10"/>
      <c r="HIL10"/>
      <c r="HIM10"/>
      <c r="HIN10"/>
      <c r="HIO10"/>
      <c r="HIP10"/>
      <c r="HIQ10"/>
      <c r="HIR10"/>
      <c r="HIS10"/>
      <c r="HIT10"/>
      <c r="HIU10"/>
      <c r="HIV10"/>
      <c r="HIW10"/>
      <c r="HIX10"/>
      <c r="HIY10"/>
      <c r="HIZ10"/>
      <c r="HJA10"/>
      <c r="HJB10"/>
      <c r="HJC10"/>
      <c r="HJD10"/>
      <c r="HJE10"/>
      <c r="HJF10"/>
      <c r="HJG10"/>
      <c r="HJH10"/>
      <c r="HJI10"/>
      <c r="HJJ10"/>
      <c r="HJK10"/>
      <c r="HJL10"/>
      <c r="HJM10"/>
      <c r="HJN10"/>
      <c r="HJO10"/>
      <c r="HJP10"/>
      <c r="HJQ10"/>
      <c r="HJR10"/>
      <c r="HJS10"/>
      <c r="HJT10"/>
      <c r="HJU10"/>
      <c r="HJV10"/>
      <c r="HJW10"/>
      <c r="HJX10"/>
      <c r="HJY10"/>
      <c r="HJZ10"/>
      <c r="HKA10"/>
      <c r="HKB10"/>
      <c r="HKC10"/>
      <c r="HKD10"/>
      <c r="HKE10"/>
      <c r="HKF10"/>
      <c r="HKG10"/>
      <c r="HKH10"/>
      <c r="HKI10"/>
      <c r="HKJ10"/>
      <c r="HKK10"/>
      <c r="HKL10"/>
      <c r="HKM10"/>
      <c r="HKN10"/>
      <c r="HKO10"/>
      <c r="HKP10"/>
      <c r="HKQ10"/>
      <c r="HKR10"/>
      <c r="HKS10"/>
      <c r="HKT10"/>
      <c r="HKU10"/>
      <c r="HKV10"/>
      <c r="HKW10"/>
      <c r="HKX10"/>
      <c r="HKY10"/>
      <c r="HKZ10"/>
      <c r="HLA10"/>
      <c r="HLB10"/>
      <c r="HLC10"/>
      <c r="HLD10"/>
      <c r="HLE10"/>
      <c r="HLF10"/>
      <c r="HLG10"/>
      <c r="HLH10"/>
      <c r="HLI10"/>
      <c r="HLJ10"/>
      <c r="HLK10"/>
      <c r="HLL10"/>
      <c r="HLM10"/>
      <c r="HLN10"/>
      <c r="HLO10"/>
      <c r="HLP10"/>
      <c r="HLQ10"/>
      <c r="HLR10"/>
      <c r="HLS10"/>
      <c r="HLT10"/>
      <c r="HLU10"/>
      <c r="HLV10"/>
      <c r="HLW10"/>
      <c r="HLX10"/>
      <c r="HLY10"/>
      <c r="HLZ10"/>
      <c r="HMA10"/>
      <c r="HMB10"/>
      <c r="HMC10"/>
      <c r="HMD10"/>
      <c r="HME10"/>
      <c r="HMF10"/>
      <c r="HMG10"/>
      <c r="HMH10"/>
      <c r="HMI10"/>
      <c r="HMJ10"/>
      <c r="HMK10"/>
      <c r="HML10"/>
      <c r="HMM10"/>
      <c r="HMN10"/>
      <c r="HMO10"/>
      <c r="HMP10"/>
      <c r="HMQ10"/>
      <c r="HMR10"/>
      <c r="HMS10"/>
      <c r="HMT10"/>
      <c r="HMU10"/>
      <c r="HMV10"/>
      <c r="HMW10"/>
      <c r="HMX10"/>
      <c r="HMY10"/>
      <c r="HMZ10"/>
      <c r="HNA10"/>
      <c r="HNB10"/>
      <c r="HNC10"/>
      <c r="HND10"/>
      <c r="HNE10"/>
      <c r="HNF10"/>
      <c r="HNG10"/>
      <c r="HNH10"/>
      <c r="HNI10"/>
      <c r="HNJ10"/>
      <c r="HNK10"/>
      <c r="HNL10"/>
      <c r="HNM10"/>
      <c r="HNN10"/>
      <c r="HNO10"/>
      <c r="HNP10"/>
      <c r="HNQ10"/>
      <c r="HNR10"/>
      <c r="HNS10"/>
      <c r="HNT10"/>
      <c r="HNU10"/>
      <c r="HNV10"/>
      <c r="HNW10"/>
      <c r="HNX10"/>
      <c r="HNY10"/>
      <c r="HNZ10"/>
      <c r="HOA10"/>
      <c r="HOB10"/>
      <c r="HOC10"/>
      <c r="HOD10"/>
      <c r="HOE10"/>
      <c r="HOF10"/>
      <c r="HOG10"/>
      <c r="HOH10"/>
      <c r="HOI10"/>
      <c r="HOJ10"/>
      <c r="HOK10"/>
      <c r="HOL10"/>
      <c r="HOM10"/>
      <c r="HON10"/>
      <c r="HOO10"/>
      <c r="HOP10"/>
      <c r="HOQ10"/>
      <c r="HOR10"/>
      <c r="HOS10"/>
      <c r="HOT10"/>
      <c r="HOU10"/>
      <c r="HOV10"/>
      <c r="HOW10"/>
      <c r="HOX10"/>
      <c r="HOY10"/>
      <c r="HOZ10"/>
      <c r="HPA10"/>
      <c r="HPB10"/>
      <c r="HPC10"/>
      <c r="HPD10"/>
      <c r="HPE10"/>
      <c r="HPF10"/>
      <c r="HPG10"/>
      <c r="HPH10"/>
      <c r="HPI10"/>
      <c r="HPJ10"/>
      <c r="HPK10"/>
      <c r="HPL10"/>
      <c r="HPM10"/>
      <c r="HPN10"/>
      <c r="HPO10"/>
      <c r="HPP10"/>
      <c r="HPQ10"/>
      <c r="HPR10"/>
      <c r="HPS10"/>
      <c r="HPT10"/>
      <c r="HPU10"/>
      <c r="HPV10"/>
      <c r="HPW10"/>
      <c r="HPX10"/>
      <c r="HPY10"/>
      <c r="HPZ10"/>
      <c r="HQA10"/>
      <c r="HQB10"/>
      <c r="HQC10"/>
      <c r="HQD10"/>
      <c r="HQE10"/>
      <c r="HQF10"/>
      <c r="HQG10"/>
      <c r="HQH10"/>
      <c r="HQI10"/>
      <c r="HQJ10"/>
      <c r="HQK10"/>
      <c r="HQL10"/>
      <c r="HQM10"/>
      <c r="HQN10"/>
      <c r="HQO10"/>
      <c r="HQP10"/>
      <c r="HQQ10"/>
      <c r="HQR10"/>
      <c r="HQS10"/>
      <c r="HQT10"/>
      <c r="HQU10"/>
      <c r="HQV10"/>
      <c r="HQW10"/>
      <c r="HQX10"/>
      <c r="HQY10"/>
      <c r="HQZ10"/>
      <c r="HRA10"/>
      <c r="HRB10"/>
      <c r="HRC10"/>
      <c r="HRD10"/>
      <c r="HRE10"/>
      <c r="HRF10"/>
      <c r="HRG10"/>
      <c r="HRH10"/>
      <c r="HRI10"/>
      <c r="HRJ10"/>
      <c r="HRK10"/>
      <c r="HRL10"/>
      <c r="HRM10"/>
      <c r="HRN10"/>
      <c r="HRO10"/>
      <c r="HRP10"/>
      <c r="HRQ10"/>
      <c r="HRR10"/>
      <c r="HRS10"/>
      <c r="HRT10"/>
      <c r="HRU10"/>
      <c r="HRV10"/>
      <c r="HRW10"/>
      <c r="HRX10"/>
      <c r="HRY10"/>
      <c r="HRZ10"/>
      <c r="HSA10"/>
      <c r="HSB10"/>
      <c r="HSC10"/>
      <c r="HSD10"/>
      <c r="HSE10"/>
      <c r="HSF10"/>
      <c r="HSG10"/>
      <c r="HSH10"/>
      <c r="HSI10"/>
      <c r="HSJ10"/>
      <c r="HSK10"/>
      <c r="HSL10"/>
      <c r="HSM10"/>
      <c r="HSN10"/>
      <c r="HSO10"/>
      <c r="HSP10"/>
      <c r="HSQ10"/>
      <c r="HSR10"/>
      <c r="HSS10"/>
      <c r="HST10"/>
      <c r="HSU10"/>
      <c r="HSV10"/>
      <c r="HSW10"/>
      <c r="HSX10"/>
      <c r="HSY10"/>
      <c r="HSZ10"/>
      <c r="HTA10"/>
      <c r="HTB10"/>
      <c r="HTC10"/>
      <c r="HTD10"/>
      <c r="HTE10"/>
      <c r="HTF10"/>
      <c r="HTG10"/>
      <c r="HTH10"/>
      <c r="HTI10"/>
      <c r="HTJ10"/>
      <c r="HTK10"/>
      <c r="HTL10"/>
      <c r="HTM10"/>
      <c r="HTN10"/>
      <c r="HTO10"/>
      <c r="HTP10"/>
      <c r="HTQ10"/>
      <c r="HTR10"/>
      <c r="HTS10"/>
      <c r="HTT10"/>
      <c r="HTU10"/>
      <c r="HTV10"/>
      <c r="HTW10"/>
      <c r="HTX10"/>
      <c r="HTY10"/>
      <c r="HTZ10"/>
      <c r="HUA10"/>
      <c r="HUB10"/>
      <c r="HUC10"/>
      <c r="HUD10"/>
      <c r="HUE10"/>
      <c r="HUF10"/>
      <c r="HUG10"/>
      <c r="HUH10"/>
      <c r="HUI10"/>
      <c r="HUJ10"/>
      <c r="HUK10"/>
      <c r="HUL10"/>
      <c r="HUM10"/>
      <c r="HUN10"/>
      <c r="HUO10"/>
      <c r="HUP10"/>
      <c r="HUQ10"/>
      <c r="HUR10"/>
      <c r="HUS10"/>
      <c r="HUT10"/>
      <c r="HUU10"/>
      <c r="HUV10"/>
      <c r="HUW10"/>
      <c r="HUX10"/>
      <c r="HUY10"/>
      <c r="HUZ10"/>
      <c r="HVA10"/>
      <c r="HVB10"/>
      <c r="HVC10"/>
      <c r="HVD10"/>
      <c r="HVE10"/>
      <c r="HVF10"/>
      <c r="HVG10"/>
      <c r="HVH10"/>
      <c r="HVI10"/>
      <c r="HVJ10"/>
      <c r="HVK10"/>
      <c r="HVL10"/>
      <c r="HVM10"/>
      <c r="HVN10"/>
      <c r="HVO10"/>
      <c r="HVP10"/>
      <c r="HVQ10"/>
      <c r="HVR10"/>
      <c r="HVS10"/>
      <c r="HVT10"/>
      <c r="HVU10"/>
      <c r="HVV10"/>
      <c r="HVW10"/>
      <c r="HVX10"/>
      <c r="HVY10"/>
      <c r="HVZ10"/>
      <c r="HWA10"/>
      <c r="HWB10"/>
      <c r="HWC10"/>
      <c r="HWD10"/>
      <c r="HWE10"/>
      <c r="HWF10"/>
      <c r="HWG10"/>
      <c r="HWH10"/>
      <c r="HWI10"/>
      <c r="HWJ10"/>
      <c r="HWK10"/>
      <c r="HWL10"/>
      <c r="HWM10"/>
      <c r="HWN10"/>
      <c r="HWO10"/>
      <c r="HWP10"/>
      <c r="HWQ10"/>
      <c r="HWR10"/>
      <c r="HWS10"/>
      <c r="HWT10"/>
      <c r="HWU10"/>
      <c r="HWV10"/>
      <c r="HWW10"/>
      <c r="HWX10"/>
      <c r="HWY10"/>
      <c r="HWZ10"/>
      <c r="HXA10"/>
      <c r="HXB10"/>
      <c r="HXC10"/>
      <c r="HXD10"/>
      <c r="HXE10"/>
      <c r="HXF10"/>
      <c r="HXG10"/>
      <c r="HXH10"/>
      <c r="HXI10"/>
      <c r="HXJ10"/>
      <c r="HXK10"/>
      <c r="HXL10"/>
      <c r="HXM10"/>
      <c r="HXN10"/>
      <c r="HXO10"/>
      <c r="HXP10"/>
      <c r="HXQ10"/>
      <c r="HXR10"/>
      <c r="HXS10"/>
      <c r="HXT10"/>
      <c r="HXU10"/>
      <c r="HXV10"/>
      <c r="HXW10"/>
      <c r="HXX10"/>
      <c r="HXY10"/>
      <c r="HXZ10"/>
      <c r="HYA10"/>
      <c r="HYB10"/>
      <c r="HYC10"/>
      <c r="HYD10"/>
      <c r="HYE10"/>
      <c r="HYF10"/>
      <c r="HYG10"/>
      <c r="HYH10"/>
      <c r="HYI10"/>
      <c r="HYJ10"/>
      <c r="HYK10"/>
      <c r="HYL10"/>
      <c r="HYM10"/>
      <c r="HYN10"/>
      <c r="HYO10"/>
      <c r="HYP10"/>
      <c r="HYQ10"/>
      <c r="HYR10"/>
      <c r="HYS10"/>
      <c r="HYT10"/>
      <c r="HYU10"/>
      <c r="HYV10"/>
      <c r="HYW10"/>
      <c r="HYX10"/>
      <c r="HYY10"/>
      <c r="HYZ10"/>
      <c r="HZA10"/>
      <c r="HZB10"/>
      <c r="HZC10"/>
      <c r="HZD10"/>
      <c r="HZE10"/>
      <c r="HZF10"/>
      <c r="HZG10"/>
      <c r="HZH10"/>
      <c r="HZI10"/>
      <c r="HZJ10"/>
      <c r="HZK10"/>
      <c r="HZL10"/>
      <c r="HZM10"/>
      <c r="HZN10"/>
      <c r="HZO10"/>
      <c r="HZP10"/>
      <c r="HZQ10"/>
      <c r="HZR10"/>
      <c r="HZS10"/>
      <c r="HZT10"/>
      <c r="HZU10"/>
      <c r="HZV10"/>
      <c r="HZW10"/>
      <c r="HZX10"/>
      <c r="HZY10"/>
      <c r="HZZ10"/>
      <c r="IAA10"/>
      <c r="IAB10"/>
      <c r="IAC10"/>
      <c r="IAD10"/>
      <c r="IAE10"/>
      <c r="IAF10"/>
      <c r="IAG10"/>
      <c r="IAH10"/>
      <c r="IAI10"/>
      <c r="IAJ10"/>
      <c r="IAK10"/>
      <c r="IAL10"/>
      <c r="IAM10"/>
      <c r="IAN10"/>
      <c r="IAO10"/>
      <c r="IAP10"/>
      <c r="IAQ10"/>
      <c r="IAR10"/>
      <c r="IAS10"/>
      <c r="IAT10"/>
      <c r="IAU10"/>
      <c r="IAV10"/>
      <c r="IAW10"/>
      <c r="IAX10"/>
      <c r="IAY10"/>
      <c r="IAZ10"/>
      <c r="IBA10"/>
      <c r="IBB10"/>
      <c r="IBC10"/>
      <c r="IBD10"/>
      <c r="IBE10"/>
      <c r="IBF10"/>
      <c r="IBG10"/>
      <c r="IBH10"/>
      <c r="IBI10"/>
      <c r="IBJ10"/>
      <c r="IBK10"/>
      <c r="IBL10"/>
      <c r="IBM10"/>
      <c r="IBN10"/>
      <c r="IBO10"/>
      <c r="IBP10"/>
      <c r="IBQ10"/>
      <c r="IBR10"/>
      <c r="IBS10"/>
      <c r="IBT10"/>
      <c r="IBU10"/>
      <c r="IBV10"/>
      <c r="IBW10"/>
      <c r="IBX10"/>
      <c r="IBY10"/>
      <c r="IBZ10"/>
      <c r="ICA10"/>
      <c r="ICB10"/>
      <c r="ICC10"/>
      <c r="ICD10"/>
      <c r="ICE10"/>
      <c r="ICF10"/>
      <c r="ICG10"/>
      <c r="ICH10"/>
      <c r="ICI10"/>
      <c r="ICJ10"/>
      <c r="ICK10"/>
      <c r="ICL10"/>
      <c r="ICM10"/>
      <c r="ICN10"/>
      <c r="ICO10"/>
      <c r="ICP10"/>
      <c r="ICQ10"/>
      <c r="ICR10"/>
      <c r="ICS10"/>
      <c r="ICT10"/>
      <c r="ICU10"/>
      <c r="ICV10"/>
      <c r="ICW10"/>
      <c r="ICX10"/>
      <c r="ICY10"/>
      <c r="ICZ10"/>
      <c r="IDA10"/>
      <c r="IDB10"/>
      <c r="IDC10"/>
      <c r="IDD10"/>
      <c r="IDE10"/>
      <c r="IDF10"/>
      <c r="IDG10"/>
      <c r="IDH10"/>
      <c r="IDI10"/>
      <c r="IDJ10"/>
      <c r="IDK10"/>
      <c r="IDL10"/>
      <c r="IDM10"/>
      <c r="IDN10"/>
      <c r="IDO10"/>
      <c r="IDP10"/>
      <c r="IDQ10"/>
      <c r="IDR10"/>
      <c r="IDS10"/>
      <c r="IDT10"/>
      <c r="IDU10"/>
      <c r="IDV10"/>
      <c r="IDW10"/>
      <c r="IDX10"/>
      <c r="IDY10"/>
      <c r="IDZ10"/>
      <c r="IEA10"/>
      <c r="IEB10"/>
      <c r="IEC10"/>
      <c r="IED10"/>
      <c r="IEE10"/>
      <c r="IEF10"/>
      <c r="IEG10"/>
      <c r="IEH10"/>
      <c r="IEI10"/>
      <c r="IEJ10"/>
      <c r="IEK10"/>
      <c r="IEL10"/>
      <c r="IEM10"/>
      <c r="IEN10"/>
      <c r="IEO10"/>
      <c r="IEP10"/>
      <c r="IEQ10"/>
      <c r="IER10"/>
      <c r="IES10"/>
      <c r="IET10"/>
      <c r="IEU10"/>
      <c r="IEV10"/>
      <c r="IEW10"/>
      <c r="IEX10"/>
      <c r="IEY10"/>
      <c r="IEZ10"/>
      <c r="IFA10"/>
      <c r="IFB10"/>
      <c r="IFC10"/>
      <c r="IFD10"/>
      <c r="IFE10"/>
      <c r="IFF10"/>
      <c r="IFG10"/>
      <c r="IFH10"/>
      <c r="IFI10"/>
      <c r="IFJ10"/>
      <c r="IFK10"/>
      <c r="IFL10"/>
      <c r="IFM10"/>
      <c r="IFN10"/>
      <c r="IFO10"/>
      <c r="IFP10"/>
      <c r="IFQ10"/>
      <c r="IFR10"/>
      <c r="IFS10"/>
      <c r="IFT10"/>
      <c r="IFU10"/>
      <c r="IFV10"/>
      <c r="IFW10"/>
      <c r="IFX10"/>
      <c r="IFY10"/>
      <c r="IFZ10"/>
      <c r="IGA10"/>
      <c r="IGB10"/>
      <c r="IGC10"/>
      <c r="IGD10"/>
      <c r="IGE10"/>
      <c r="IGF10"/>
      <c r="IGG10"/>
      <c r="IGH10"/>
      <c r="IGI10"/>
      <c r="IGJ10"/>
      <c r="IGK10"/>
      <c r="IGL10"/>
      <c r="IGM10"/>
      <c r="IGN10"/>
      <c r="IGO10"/>
      <c r="IGP10"/>
      <c r="IGQ10"/>
      <c r="IGR10"/>
      <c r="IGS10"/>
      <c r="IGT10"/>
      <c r="IGU10"/>
      <c r="IGV10"/>
      <c r="IGW10"/>
      <c r="IGX10"/>
      <c r="IGY10"/>
      <c r="IGZ10"/>
      <c r="IHA10"/>
      <c r="IHB10"/>
      <c r="IHC10"/>
      <c r="IHD10"/>
      <c r="IHE10"/>
      <c r="IHF10"/>
      <c r="IHG10"/>
      <c r="IHH10"/>
      <c r="IHI10"/>
      <c r="IHJ10"/>
      <c r="IHK10"/>
      <c r="IHL10"/>
      <c r="IHM10"/>
      <c r="IHN10"/>
      <c r="IHO10"/>
      <c r="IHP10"/>
      <c r="IHQ10"/>
      <c r="IHR10"/>
      <c r="IHS10"/>
      <c r="IHT10"/>
      <c r="IHU10"/>
      <c r="IHV10"/>
      <c r="IHW10"/>
      <c r="IHX10"/>
      <c r="IHY10"/>
      <c r="IHZ10"/>
      <c r="IIA10"/>
      <c r="IIB10"/>
      <c r="IIC10"/>
      <c r="IID10"/>
      <c r="IIE10"/>
      <c r="IIF10"/>
      <c r="IIG10"/>
      <c r="IIH10"/>
      <c r="III10"/>
      <c r="IIJ10"/>
      <c r="IIK10"/>
      <c r="IIL10"/>
      <c r="IIM10"/>
      <c r="IIN10"/>
      <c r="IIO10"/>
      <c r="IIP10"/>
      <c r="IIQ10"/>
      <c r="IIR10"/>
      <c r="IIS10"/>
      <c r="IIT10"/>
      <c r="IIU10"/>
      <c r="IIV10"/>
      <c r="IIW10"/>
      <c r="IIX10"/>
      <c r="IIY10"/>
      <c r="IIZ10"/>
      <c r="IJA10"/>
      <c r="IJB10"/>
      <c r="IJC10"/>
      <c r="IJD10"/>
      <c r="IJE10"/>
      <c r="IJF10"/>
      <c r="IJG10"/>
      <c r="IJH10"/>
      <c r="IJI10"/>
      <c r="IJJ10"/>
      <c r="IJK10"/>
      <c r="IJL10"/>
      <c r="IJM10"/>
      <c r="IJN10"/>
      <c r="IJO10"/>
      <c r="IJP10"/>
      <c r="IJQ10"/>
      <c r="IJR10"/>
      <c r="IJS10"/>
      <c r="IJT10"/>
      <c r="IJU10"/>
      <c r="IJV10"/>
      <c r="IJW10"/>
      <c r="IJX10"/>
      <c r="IJY10"/>
      <c r="IJZ10"/>
      <c r="IKA10"/>
      <c r="IKB10"/>
      <c r="IKC10"/>
      <c r="IKD10"/>
      <c r="IKE10"/>
      <c r="IKF10"/>
      <c r="IKG10"/>
      <c r="IKH10"/>
      <c r="IKI10"/>
      <c r="IKJ10"/>
      <c r="IKK10"/>
      <c r="IKL10"/>
      <c r="IKM10"/>
      <c r="IKN10"/>
      <c r="IKO10"/>
      <c r="IKP10"/>
      <c r="IKQ10"/>
      <c r="IKR10"/>
      <c r="IKS10"/>
      <c r="IKT10"/>
      <c r="IKU10"/>
      <c r="IKV10"/>
      <c r="IKW10"/>
      <c r="IKX10"/>
      <c r="IKY10"/>
      <c r="IKZ10"/>
      <c r="ILA10"/>
      <c r="ILB10"/>
      <c r="ILC10"/>
      <c r="ILD10"/>
      <c r="ILE10"/>
      <c r="ILF10"/>
      <c r="ILG10"/>
      <c r="ILH10"/>
      <c r="ILI10"/>
      <c r="ILJ10"/>
      <c r="ILK10"/>
      <c r="ILL10"/>
      <c r="ILM10"/>
      <c r="ILN10"/>
      <c r="ILO10"/>
      <c r="ILP10"/>
      <c r="ILQ10"/>
      <c r="ILR10"/>
      <c r="ILS10"/>
      <c r="ILT10"/>
      <c r="ILU10"/>
      <c r="ILV10"/>
      <c r="ILW10"/>
      <c r="ILX10"/>
      <c r="ILY10"/>
      <c r="ILZ10"/>
      <c r="IMA10"/>
      <c r="IMB10"/>
      <c r="IMC10"/>
      <c r="IMD10"/>
      <c r="IME10"/>
      <c r="IMF10"/>
      <c r="IMG10"/>
      <c r="IMH10"/>
      <c r="IMI10"/>
      <c r="IMJ10"/>
      <c r="IMK10"/>
      <c r="IML10"/>
      <c r="IMM10"/>
      <c r="IMN10"/>
      <c r="IMO10"/>
      <c r="IMP10"/>
      <c r="IMQ10"/>
      <c r="IMR10"/>
      <c r="IMS10"/>
      <c r="IMT10"/>
      <c r="IMU10"/>
      <c r="IMV10"/>
      <c r="IMW10"/>
      <c r="IMX10"/>
      <c r="IMY10"/>
      <c r="IMZ10"/>
      <c r="INA10"/>
      <c r="INB10"/>
      <c r="INC10"/>
      <c r="IND10"/>
      <c r="INE10"/>
      <c r="INF10"/>
      <c r="ING10"/>
      <c r="INH10"/>
      <c r="INI10"/>
      <c r="INJ10"/>
      <c r="INK10"/>
      <c r="INL10"/>
      <c r="INM10"/>
      <c r="INN10"/>
      <c r="INO10"/>
      <c r="INP10"/>
      <c r="INQ10"/>
      <c r="INR10"/>
      <c r="INS10"/>
      <c r="INT10"/>
      <c r="INU10"/>
      <c r="INV10"/>
      <c r="INW10"/>
      <c r="INX10"/>
      <c r="INY10"/>
      <c r="INZ10"/>
      <c r="IOA10"/>
      <c r="IOB10"/>
      <c r="IOC10"/>
      <c r="IOD10"/>
      <c r="IOE10"/>
      <c r="IOF10"/>
      <c r="IOG10"/>
      <c r="IOH10"/>
      <c r="IOI10"/>
      <c r="IOJ10"/>
      <c r="IOK10"/>
      <c r="IOL10"/>
      <c r="IOM10"/>
      <c r="ION10"/>
      <c r="IOO10"/>
      <c r="IOP10"/>
      <c r="IOQ10"/>
      <c r="IOR10"/>
      <c r="IOS10"/>
      <c r="IOT10"/>
      <c r="IOU10"/>
      <c r="IOV10"/>
      <c r="IOW10"/>
      <c r="IOX10"/>
      <c r="IOY10"/>
      <c r="IOZ10"/>
      <c r="IPA10"/>
      <c r="IPB10"/>
      <c r="IPC10"/>
      <c r="IPD10"/>
      <c r="IPE10"/>
      <c r="IPF10"/>
      <c r="IPG10"/>
      <c r="IPH10"/>
      <c r="IPI10"/>
      <c r="IPJ10"/>
      <c r="IPK10"/>
      <c r="IPL10"/>
      <c r="IPM10"/>
      <c r="IPN10"/>
      <c r="IPO10"/>
      <c r="IPP10"/>
      <c r="IPQ10"/>
      <c r="IPR10"/>
      <c r="IPS10"/>
      <c r="IPT10"/>
      <c r="IPU10"/>
      <c r="IPV10"/>
      <c r="IPW10"/>
      <c r="IPX10"/>
      <c r="IPY10"/>
      <c r="IPZ10"/>
      <c r="IQA10"/>
      <c r="IQB10"/>
      <c r="IQC10"/>
      <c r="IQD10"/>
      <c r="IQE10"/>
      <c r="IQF10"/>
      <c r="IQG10"/>
      <c r="IQH10"/>
      <c r="IQI10"/>
      <c r="IQJ10"/>
      <c r="IQK10"/>
      <c r="IQL10"/>
      <c r="IQM10"/>
      <c r="IQN10"/>
      <c r="IQO10"/>
      <c r="IQP10"/>
      <c r="IQQ10"/>
      <c r="IQR10"/>
      <c r="IQS10"/>
      <c r="IQT10"/>
      <c r="IQU10"/>
      <c r="IQV10"/>
      <c r="IQW10"/>
      <c r="IQX10"/>
      <c r="IQY10"/>
      <c r="IQZ10"/>
      <c r="IRA10"/>
      <c r="IRB10"/>
      <c r="IRC10"/>
      <c r="IRD10"/>
      <c r="IRE10"/>
      <c r="IRF10"/>
      <c r="IRG10"/>
      <c r="IRH10"/>
      <c r="IRI10"/>
      <c r="IRJ10"/>
      <c r="IRK10"/>
      <c r="IRL10"/>
      <c r="IRM10"/>
      <c r="IRN10"/>
      <c r="IRO10"/>
      <c r="IRP10"/>
      <c r="IRQ10"/>
      <c r="IRR10"/>
      <c r="IRS10"/>
      <c r="IRT10"/>
      <c r="IRU10"/>
      <c r="IRV10"/>
      <c r="IRW10"/>
      <c r="IRX10"/>
      <c r="IRY10"/>
      <c r="IRZ10"/>
      <c r="ISA10"/>
      <c r="ISB10"/>
      <c r="ISC10"/>
      <c r="ISD10"/>
      <c r="ISE10"/>
      <c r="ISF10"/>
      <c r="ISG10"/>
      <c r="ISH10"/>
      <c r="ISI10"/>
      <c r="ISJ10"/>
      <c r="ISK10"/>
      <c r="ISL10"/>
      <c r="ISM10"/>
      <c r="ISN10"/>
      <c r="ISO10"/>
      <c r="ISP10"/>
      <c r="ISQ10"/>
      <c r="ISR10"/>
      <c r="ISS10"/>
      <c r="IST10"/>
      <c r="ISU10"/>
      <c r="ISV10"/>
      <c r="ISW10"/>
      <c r="ISX10"/>
      <c r="ISY10"/>
      <c r="ISZ10"/>
      <c r="ITA10"/>
      <c r="ITB10"/>
      <c r="ITC10"/>
      <c r="ITD10"/>
      <c r="ITE10"/>
      <c r="ITF10"/>
      <c r="ITG10"/>
      <c r="ITH10"/>
      <c r="ITI10"/>
      <c r="ITJ10"/>
      <c r="ITK10"/>
      <c r="ITL10"/>
      <c r="ITM10"/>
      <c r="ITN10"/>
      <c r="ITO10"/>
      <c r="ITP10"/>
      <c r="ITQ10"/>
      <c r="ITR10"/>
      <c r="ITS10"/>
      <c r="ITT10"/>
      <c r="ITU10"/>
      <c r="ITV10"/>
      <c r="ITW10"/>
      <c r="ITX10"/>
      <c r="ITY10"/>
      <c r="ITZ10"/>
      <c r="IUA10"/>
      <c r="IUB10"/>
      <c r="IUC10"/>
      <c r="IUD10"/>
      <c r="IUE10"/>
      <c r="IUF10"/>
      <c r="IUG10"/>
      <c r="IUH10"/>
      <c r="IUI10"/>
      <c r="IUJ10"/>
      <c r="IUK10"/>
      <c r="IUL10"/>
      <c r="IUM10"/>
      <c r="IUN10"/>
      <c r="IUO10"/>
      <c r="IUP10"/>
      <c r="IUQ10"/>
      <c r="IUR10"/>
      <c r="IUS10"/>
      <c r="IUT10"/>
      <c r="IUU10"/>
      <c r="IUV10"/>
      <c r="IUW10"/>
      <c r="IUX10"/>
      <c r="IUY10"/>
      <c r="IUZ10"/>
      <c r="IVA10"/>
      <c r="IVB10"/>
      <c r="IVC10"/>
      <c r="IVD10"/>
      <c r="IVE10"/>
      <c r="IVF10"/>
      <c r="IVG10"/>
      <c r="IVH10"/>
      <c r="IVI10"/>
      <c r="IVJ10"/>
      <c r="IVK10"/>
      <c r="IVL10"/>
      <c r="IVM10"/>
      <c r="IVN10"/>
      <c r="IVO10"/>
      <c r="IVP10"/>
      <c r="IVQ10"/>
      <c r="IVR10"/>
      <c r="IVS10"/>
      <c r="IVT10"/>
      <c r="IVU10"/>
      <c r="IVV10"/>
      <c r="IVW10"/>
      <c r="IVX10"/>
      <c r="IVY10"/>
      <c r="IVZ10"/>
      <c r="IWA10"/>
      <c r="IWB10"/>
      <c r="IWC10"/>
      <c r="IWD10"/>
      <c r="IWE10"/>
      <c r="IWF10"/>
      <c r="IWG10"/>
      <c r="IWH10"/>
      <c r="IWI10"/>
      <c r="IWJ10"/>
      <c r="IWK10"/>
      <c r="IWL10"/>
      <c r="IWM10"/>
      <c r="IWN10"/>
      <c r="IWO10"/>
      <c r="IWP10"/>
      <c r="IWQ10"/>
      <c r="IWR10"/>
      <c r="IWS10"/>
      <c r="IWT10"/>
      <c r="IWU10"/>
      <c r="IWV10"/>
      <c r="IWW10"/>
      <c r="IWX10"/>
      <c r="IWY10"/>
      <c r="IWZ10"/>
      <c r="IXA10"/>
      <c r="IXB10"/>
      <c r="IXC10"/>
      <c r="IXD10"/>
      <c r="IXE10"/>
      <c r="IXF10"/>
      <c r="IXG10"/>
      <c r="IXH10"/>
      <c r="IXI10"/>
      <c r="IXJ10"/>
      <c r="IXK10"/>
      <c r="IXL10"/>
      <c r="IXM10"/>
      <c r="IXN10"/>
      <c r="IXO10"/>
      <c r="IXP10"/>
      <c r="IXQ10"/>
      <c r="IXR10"/>
      <c r="IXS10"/>
      <c r="IXT10"/>
      <c r="IXU10"/>
      <c r="IXV10"/>
      <c r="IXW10"/>
      <c r="IXX10"/>
      <c r="IXY10"/>
      <c r="IXZ10"/>
      <c r="IYA10"/>
      <c r="IYB10"/>
      <c r="IYC10"/>
      <c r="IYD10"/>
      <c r="IYE10"/>
      <c r="IYF10"/>
      <c r="IYG10"/>
      <c r="IYH10"/>
      <c r="IYI10"/>
      <c r="IYJ10"/>
      <c r="IYK10"/>
      <c r="IYL10"/>
      <c r="IYM10"/>
      <c r="IYN10"/>
      <c r="IYO10"/>
      <c r="IYP10"/>
      <c r="IYQ10"/>
      <c r="IYR10"/>
      <c r="IYS10"/>
      <c r="IYT10"/>
      <c r="IYU10"/>
      <c r="IYV10"/>
      <c r="IYW10"/>
      <c r="IYX10"/>
      <c r="IYY10"/>
      <c r="IYZ10"/>
      <c r="IZA10"/>
      <c r="IZB10"/>
      <c r="IZC10"/>
      <c r="IZD10"/>
      <c r="IZE10"/>
      <c r="IZF10"/>
      <c r="IZG10"/>
      <c r="IZH10"/>
      <c r="IZI10"/>
      <c r="IZJ10"/>
      <c r="IZK10"/>
      <c r="IZL10"/>
      <c r="IZM10"/>
      <c r="IZN10"/>
      <c r="IZO10"/>
      <c r="IZP10"/>
      <c r="IZQ10"/>
      <c r="IZR10"/>
      <c r="IZS10"/>
      <c r="IZT10"/>
      <c r="IZU10"/>
      <c r="IZV10"/>
      <c r="IZW10"/>
      <c r="IZX10"/>
      <c r="IZY10"/>
      <c r="IZZ10"/>
      <c r="JAA10"/>
      <c r="JAB10"/>
      <c r="JAC10"/>
      <c r="JAD10"/>
      <c r="JAE10"/>
      <c r="JAF10"/>
      <c r="JAG10"/>
      <c r="JAH10"/>
      <c r="JAI10"/>
      <c r="JAJ10"/>
      <c r="JAK10"/>
      <c r="JAL10"/>
      <c r="JAM10"/>
      <c r="JAN10"/>
      <c r="JAO10"/>
      <c r="JAP10"/>
      <c r="JAQ10"/>
      <c r="JAR10"/>
      <c r="JAS10"/>
      <c r="JAT10"/>
      <c r="JAU10"/>
      <c r="JAV10"/>
      <c r="JAW10"/>
      <c r="JAX10"/>
      <c r="JAY10"/>
      <c r="JAZ10"/>
      <c r="JBA10"/>
      <c r="JBB10"/>
      <c r="JBC10"/>
      <c r="JBD10"/>
      <c r="JBE10"/>
      <c r="JBF10"/>
      <c r="JBG10"/>
      <c r="JBH10"/>
      <c r="JBI10"/>
      <c r="JBJ10"/>
      <c r="JBK10"/>
      <c r="JBL10"/>
      <c r="JBM10"/>
      <c r="JBN10"/>
      <c r="JBO10"/>
      <c r="JBP10"/>
      <c r="JBQ10"/>
      <c r="JBR10"/>
      <c r="JBS10"/>
      <c r="JBT10"/>
      <c r="JBU10"/>
      <c r="JBV10"/>
      <c r="JBW10"/>
      <c r="JBX10"/>
      <c r="JBY10"/>
      <c r="JBZ10"/>
      <c r="JCA10"/>
      <c r="JCB10"/>
      <c r="JCC10"/>
      <c r="JCD10"/>
      <c r="JCE10"/>
      <c r="JCF10"/>
      <c r="JCG10"/>
      <c r="JCH10"/>
      <c r="JCI10"/>
      <c r="JCJ10"/>
      <c r="JCK10"/>
      <c r="JCL10"/>
      <c r="JCM10"/>
      <c r="JCN10"/>
      <c r="JCO10"/>
      <c r="JCP10"/>
      <c r="JCQ10"/>
      <c r="JCR10"/>
      <c r="JCS10"/>
      <c r="JCT10"/>
      <c r="JCU10"/>
      <c r="JCV10"/>
      <c r="JCW10"/>
      <c r="JCX10"/>
      <c r="JCY10"/>
      <c r="JCZ10"/>
      <c r="JDA10"/>
      <c r="JDB10"/>
      <c r="JDC10"/>
      <c r="JDD10"/>
      <c r="JDE10"/>
      <c r="JDF10"/>
      <c r="JDG10"/>
      <c r="JDH10"/>
      <c r="JDI10"/>
      <c r="JDJ10"/>
      <c r="JDK10"/>
      <c r="JDL10"/>
      <c r="JDM10"/>
      <c r="JDN10"/>
      <c r="JDO10"/>
      <c r="JDP10"/>
      <c r="JDQ10"/>
      <c r="JDR10"/>
      <c r="JDS10"/>
      <c r="JDT10"/>
      <c r="JDU10"/>
      <c r="JDV10"/>
      <c r="JDW10"/>
      <c r="JDX10"/>
      <c r="JDY10"/>
      <c r="JDZ10"/>
      <c r="JEA10"/>
      <c r="JEB10"/>
      <c r="JEC10"/>
      <c r="JED10"/>
      <c r="JEE10"/>
      <c r="JEF10"/>
      <c r="JEG10"/>
      <c r="JEH10"/>
      <c r="JEI10"/>
      <c r="JEJ10"/>
      <c r="JEK10"/>
      <c r="JEL10"/>
      <c r="JEM10"/>
      <c r="JEN10"/>
      <c r="JEO10"/>
      <c r="JEP10"/>
      <c r="JEQ10"/>
      <c r="JER10"/>
      <c r="JES10"/>
      <c r="JET10"/>
      <c r="JEU10"/>
      <c r="JEV10"/>
      <c r="JEW10"/>
      <c r="JEX10"/>
      <c r="JEY10"/>
      <c r="JEZ10"/>
      <c r="JFA10"/>
      <c r="JFB10"/>
      <c r="JFC10"/>
      <c r="JFD10"/>
      <c r="JFE10"/>
      <c r="JFF10"/>
      <c r="JFG10"/>
      <c r="JFH10"/>
      <c r="JFI10"/>
      <c r="JFJ10"/>
      <c r="JFK10"/>
      <c r="JFL10"/>
      <c r="JFM10"/>
      <c r="JFN10"/>
      <c r="JFO10"/>
      <c r="JFP10"/>
      <c r="JFQ10"/>
      <c r="JFR10"/>
      <c r="JFS10"/>
      <c r="JFT10"/>
      <c r="JFU10"/>
      <c r="JFV10"/>
      <c r="JFW10"/>
      <c r="JFX10"/>
      <c r="JFY10"/>
      <c r="JFZ10"/>
      <c r="JGA10"/>
      <c r="JGB10"/>
      <c r="JGC10"/>
      <c r="JGD10"/>
      <c r="JGE10"/>
      <c r="JGF10"/>
      <c r="JGG10"/>
      <c r="JGH10"/>
      <c r="JGI10"/>
      <c r="JGJ10"/>
      <c r="JGK10"/>
      <c r="JGL10"/>
      <c r="JGM10"/>
      <c r="JGN10"/>
      <c r="JGO10"/>
      <c r="JGP10"/>
      <c r="JGQ10"/>
      <c r="JGR10"/>
      <c r="JGS10"/>
      <c r="JGT10"/>
      <c r="JGU10"/>
      <c r="JGV10"/>
      <c r="JGW10"/>
      <c r="JGX10"/>
      <c r="JGY10"/>
      <c r="JGZ10"/>
      <c r="JHA10"/>
      <c r="JHB10"/>
      <c r="JHC10"/>
      <c r="JHD10"/>
      <c r="JHE10"/>
      <c r="JHF10"/>
      <c r="JHG10"/>
      <c r="JHH10"/>
      <c r="JHI10"/>
      <c r="JHJ10"/>
      <c r="JHK10"/>
      <c r="JHL10"/>
      <c r="JHM10"/>
      <c r="JHN10"/>
      <c r="JHO10"/>
      <c r="JHP10"/>
      <c r="JHQ10"/>
      <c r="JHR10"/>
      <c r="JHS10"/>
      <c r="JHT10"/>
      <c r="JHU10"/>
      <c r="JHV10"/>
      <c r="JHW10"/>
      <c r="JHX10"/>
      <c r="JHY10"/>
      <c r="JHZ10"/>
      <c r="JIA10"/>
      <c r="JIB10"/>
      <c r="JIC10"/>
      <c r="JID10"/>
      <c r="JIE10"/>
      <c r="JIF10"/>
      <c r="JIG10"/>
      <c r="JIH10"/>
      <c r="JII10"/>
      <c r="JIJ10"/>
      <c r="JIK10"/>
      <c r="JIL10"/>
      <c r="JIM10"/>
      <c r="JIN10"/>
      <c r="JIO10"/>
      <c r="JIP10"/>
      <c r="JIQ10"/>
      <c r="JIR10"/>
      <c r="JIS10"/>
      <c r="JIT10"/>
      <c r="JIU10"/>
      <c r="JIV10"/>
      <c r="JIW10"/>
      <c r="JIX10"/>
      <c r="JIY10"/>
      <c r="JIZ10"/>
      <c r="JJA10"/>
      <c r="JJB10"/>
      <c r="JJC10"/>
      <c r="JJD10"/>
      <c r="JJE10"/>
      <c r="JJF10"/>
      <c r="JJG10"/>
      <c r="JJH10"/>
      <c r="JJI10"/>
      <c r="JJJ10"/>
      <c r="JJK10"/>
      <c r="JJL10"/>
      <c r="JJM10"/>
      <c r="JJN10"/>
      <c r="JJO10"/>
      <c r="JJP10"/>
      <c r="JJQ10"/>
      <c r="JJR10"/>
      <c r="JJS10"/>
      <c r="JJT10"/>
      <c r="JJU10"/>
      <c r="JJV10"/>
      <c r="JJW10"/>
      <c r="JJX10"/>
      <c r="JJY10"/>
      <c r="JJZ10"/>
      <c r="JKA10"/>
      <c r="JKB10"/>
      <c r="JKC10"/>
      <c r="JKD10"/>
      <c r="JKE10"/>
      <c r="JKF10"/>
      <c r="JKG10"/>
      <c r="JKH10"/>
      <c r="JKI10"/>
      <c r="JKJ10"/>
      <c r="JKK10"/>
      <c r="JKL10"/>
      <c r="JKM10"/>
      <c r="JKN10"/>
      <c r="JKO10"/>
      <c r="JKP10"/>
      <c r="JKQ10"/>
      <c r="JKR10"/>
      <c r="JKS10"/>
      <c r="JKT10"/>
      <c r="JKU10"/>
      <c r="JKV10"/>
      <c r="JKW10"/>
      <c r="JKX10"/>
      <c r="JKY10"/>
      <c r="JKZ10"/>
      <c r="JLA10"/>
      <c r="JLB10"/>
      <c r="JLC10"/>
      <c r="JLD10"/>
      <c r="JLE10"/>
      <c r="JLF10"/>
      <c r="JLG10"/>
      <c r="JLH10"/>
      <c r="JLI10"/>
      <c r="JLJ10"/>
      <c r="JLK10"/>
      <c r="JLL10"/>
      <c r="JLM10"/>
      <c r="JLN10"/>
      <c r="JLO10"/>
      <c r="JLP10"/>
      <c r="JLQ10"/>
      <c r="JLR10"/>
      <c r="JLS10"/>
      <c r="JLT10"/>
      <c r="JLU10"/>
      <c r="JLV10"/>
      <c r="JLW10"/>
      <c r="JLX10"/>
      <c r="JLY10"/>
      <c r="JLZ10"/>
      <c r="JMA10"/>
      <c r="JMB10"/>
      <c r="JMC10"/>
      <c r="JMD10"/>
      <c r="JME10"/>
      <c r="JMF10"/>
      <c r="JMG10"/>
      <c r="JMH10"/>
      <c r="JMI10"/>
      <c r="JMJ10"/>
      <c r="JMK10"/>
      <c r="JML10"/>
      <c r="JMM10"/>
      <c r="JMN10"/>
      <c r="JMO10"/>
      <c r="JMP10"/>
      <c r="JMQ10"/>
      <c r="JMR10"/>
      <c r="JMS10"/>
      <c r="JMT10"/>
      <c r="JMU10"/>
      <c r="JMV10"/>
      <c r="JMW10"/>
      <c r="JMX10"/>
      <c r="JMY10"/>
      <c r="JMZ10"/>
      <c r="JNA10"/>
      <c r="JNB10"/>
      <c r="JNC10"/>
      <c r="JND10"/>
      <c r="JNE10"/>
      <c r="JNF10"/>
      <c r="JNG10"/>
      <c r="JNH10"/>
      <c r="JNI10"/>
      <c r="JNJ10"/>
      <c r="JNK10"/>
      <c r="JNL10"/>
      <c r="JNM10"/>
      <c r="JNN10"/>
      <c r="JNO10"/>
      <c r="JNP10"/>
      <c r="JNQ10"/>
      <c r="JNR10"/>
      <c r="JNS10"/>
      <c r="JNT10"/>
      <c r="JNU10"/>
      <c r="JNV10"/>
      <c r="JNW10"/>
      <c r="JNX10"/>
      <c r="JNY10"/>
      <c r="JNZ10"/>
      <c r="JOA10"/>
      <c r="JOB10"/>
      <c r="JOC10"/>
      <c r="JOD10"/>
      <c r="JOE10"/>
      <c r="JOF10"/>
      <c r="JOG10"/>
      <c r="JOH10"/>
      <c r="JOI10"/>
      <c r="JOJ10"/>
      <c r="JOK10"/>
      <c r="JOL10"/>
      <c r="JOM10"/>
      <c r="JON10"/>
      <c r="JOO10"/>
      <c r="JOP10"/>
      <c r="JOQ10"/>
      <c r="JOR10"/>
      <c r="JOS10"/>
      <c r="JOT10"/>
      <c r="JOU10"/>
      <c r="JOV10"/>
      <c r="JOW10"/>
      <c r="JOX10"/>
      <c r="JOY10"/>
      <c r="JOZ10"/>
      <c r="JPA10"/>
      <c r="JPB10"/>
      <c r="JPC10"/>
      <c r="JPD10"/>
      <c r="JPE10"/>
      <c r="JPF10"/>
      <c r="JPG10"/>
      <c r="JPH10"/>
      <c r="JPI10"/>
      <c r="JPJ10"/>
      <c r="JPK10"/>
      <c r="JPL10"/>
      <c r="JPM10"/>
      <c r="JPN10"/>
      <c r="JPO10"/>
      <c r="JPP10"/>
      <c r="JPQ10"/>
      <c r="JPR10"/>
      <c r="JPS10"/>
      <c r="JPT10"/>
      <c r="JPU10"/>
      <c r="JPV10"/>
      <c r="JPW10"/>
      <c r="JPX10"/>
      <c r="JPY10"/>
      <c r="JPZ10"/>
      <c r="JQA10"/>
      <c r="JQB10"/>
      <c r="JQC10"/>
      <c r="JQD10"/>
      <c r="JQE10"/>
      <c r="JQF10"/>
      <c r="JQG10"/>
      <c r="JQH10"/>
      <c r="JQI10"/>
      <c r="JQJ10"/>
      <c r="JQK10"/>
      <c r="JQL10"/>
      <c r="JQM10"/>
      <c r="JQN10"/>
      <c r="JQO10"/>
      <c r="JQP10"/>
      <c r="JQQ10"/>
      <c r="JQR10"/>
      <c r="JQS10"/>
      <c r="JQT10"/>
      <c r="JQU10"/>
      <c r="JQV10"/>
      <c r="JQW10"/>
      <c r="JQX10"/>
      <c r="JQY10"/>
      <c r="JQZ10"/>
      <c r="JRA10"/>
      <c r="JRB10"/>
      <c r="JRC10"/>
      <c r="JRD10"/>
      <c r="JRE10"/>
      <c r="JRF10"/>
      <c r="JRG10"/>
      <c r="JRH10"/>
      <c r="JRI10"/>
      <c r="JRJ10"/>
      <c r="JRK10"/>
      <c r="JRL10"/>
      <c r="JRM10"/>
      <c r="JRN10"/>
      <c r="JRO10"/>
      <c r="JRP10"/>
      <c r="JRQ10"/>
      <c r="JRR10"/>
      <c r="JRS10"/>
      <c r="JRT10"/>
      <c r="JRU10"/>
      <c r="JRV10"/>
      <c r="JRW10"/>
      <c r="JRX10"/>
      <c r="JRY10"/>
      <c r="JRZ10"/>
      <c r="JSA10"/>
      <c r="JSB10"/>
      <c r="JSC10"/>
      <c r="JSD10"/>
      <c r="JSE10"/>
      <c r="JSF10"/>
      <c r="JSG10"/>
      <c r="JSH10"/>
      <c r="JSI10"/>
      <c r="JSJ10"/>
      <c r="JSK10"/>
      <c r="JSL10"/>
      <c r="JSM10"/>
      <c r="JSN10"/>
      <c r="JSO10"/>
      <c r="JSP10"/>
      <c r="JSQ10"/>
      <c r="JSR10"/>
      <c r="JSS10"/>
      <c r="JST10"/>
      <c r="JSU10"/>
      <c r="JSV10"/>
      <c r="JSW10"/>
      <c r="JSX10"/>
      <c r="JSY10"/>
      <c r="JSZ10"/>
      <c r="JTA10"/>
      <c r="JTB10"/>
      <c r="JTC10"/>
      <c r="JTD10"/>
      <c r="JTE10"/>
      <c r="JTF10"/>
      <c r="JTG10"/>
      <c r="JTH10"/>
      <c r="JTI10"/>
      <c r="JTJ10"/>
      <c r="JTK10"/>
      <c r="JTL10"/>
      <c r="JTM10"/>
      <c r="JTN10"/>
      <c r="JTO10"/>
      <c r="JTP10"/>
      <c r="JTQ10"/>
      <c r="JTR10"/>
      <c r="JTS10"/>
      <c r="JTT10"/>
      <c r="JTU10"/>
      <c r="JTV10"/>
      <c r="JTW10"/>
      <c r="JTX10"/>
      <c r="JTY10"/>
      <c r="JTZ10"/>
      <c r="JUA10"/>
      <c r="JUB10"/>
      <c r="JUC10"/>
      <c r="JUD10"/>
      <c r="JUE10"/>
      <c r="JUF10"/>
      <c r="JUG10"/>
      <c r="JUH10"/>
      <c r="JUI10"/>
      <c r="JUJ10"/>
      <c r="JUK10"/>
      <c r="JUL10"/>
      <c r="JUM10"/>
      <c r="JUN10"/>
      <c r="JUO10"/>
      <c r="JUP10"/>
      <c r="JUQ10"/>
      <c r="JUR10"/>
      <c r="JUS10"/>
      <c r="JUT10"/>
      <c r="JUU10"/>
      <c r="JUV10"/>
      <c r="JUW10"/>
      <c r="JUX10"/>
      <c r="JUY10"/>
      <c r="JUZ10"/>
      <c r="JVA10"/>
      <c r="JVB10"/>
      <c r="JVC10"/>
      <c r="JVD10"/>
      <c r="JVE10"/>
      <c r="JVF10"/>
      <c r="JVG10"/>
      <c r="JVH10"/>
      <c r="JVI10"/>
      <c r="JVJ10"/>
      <c r="JVK10"/>
      <c r="JVL10"/>
      <c r="JVM10"/>
      <c r="JVN10"/>
      <c r="JVO10"/>
      <c r="JVP10"/>
      <c r="JVQ10"/>
      <c r="JVR10"/>
      <c r="JVS10"/>
      <c r="JVT10"/>
      <c r="JVU10"/>
      <c r="JVV10"/>
      <c r="JVW10"/>
      <c r="JVX10"/>
      <c r="JVY10"/>
      <c r="JVZ10"/>
      <c r="JWA10"/>
      <c r="JWB10"/>
      <c r="JWC10"/>
      <c r="JWD10"/>
      <c r="JWE10"/>
      <c r="JWF10"/>
      <c r="JWG10"/>
      <c r="JWH10"/>
      <c r="JWI10"/>
      <c r="JWJ10"/>
      <c r="JWK10"/>
      <c r="JWL10"/>
      <c r="JWM10"/>
      <c r="JWN10"/>
      <c r="JWO10"/>
      <c r="JWP10"/>
      <c r="JWQ10"/>
      <c r="JWR10"/>
      <c r="JWS10"/>
      <c r="JWT10"/>
      <c r="JWU10"/>
      <c r="JWV10"/>
      <c r="JWW10"/>
      <c r="JWX10"/>
      <c r="JWY10"/>
      <c r="JWZ10"/>
      <c r="JXA10"/>
      <c r="JXB10"/>
      <c r="JXC10"/>
      <c r="JXD10"/>
      <c r="JXE10"/>
      <c r="JXF10"/>
      <c r="JXG10"/>
      <c r="JXH10"/>
      <c r="JXI10"/>
      <c r="JXJ10"/>
      <c r="JXK10"/>
      <c r="JXL10"/>
      <c r="JXM10"/>
      <c r="JXN10"/>
      <c r="JXO10"/>
      <c r="JXP10"/>
      <c r="JXQ10"/>
      <c r="JXR10"/>
      <c r="JXS10"/>
      <c r="JXT10"/>
      <c r="JXU10"/>
      <c r="JXV10"/>
      <c r="JXW10"/>
      <c r="JXX10"/>
      <c r="JXY10"/>
      <c r="JXZ10"/>
      <c r="JYA10"/>
      <c r="JYB10"/>
      <c r="JYC10"/>
      <c r="JYD10"/>
      <c r="JYE10"/>
      <c r="JYF10"/>
      <c r="JYG10"/>
      <c r="JYH10"/>
      <c r="JYI10"/>
      <c r="JYJ10"/>
      <c r="JYK10"/>
      <c r="JYL10"/>
      <c r="JYM10"/>
      <c r="JYN10"/>
      <c r="JYO10"/>
      <c r="JYP10"/>
      <c r="JYQ10"/>
      <c r="JYR10"/>
      <c r="JYS10"/>
      <c r="JYT10"/>
      <c r="JYU10"/>
      <c r="JYV10"/>
      <c r="JYW10"/>
      <c r="JYX10"/>
      <c r="JYY10"/>
      <c r="JYZ10"/>
      <c r="JZA10"/>
      <c r="JZB10"/>
      <c r="JZC10"/>
      <c r="JZD10"/>
      <c r="JZE10"/>
      <c r="JZF10"/>
      <c r="JZG10"/>
      <c r="JZH10"/>
      <c r="JZI10"/>
      <c r="JZJ10"/>
      <c r="JZK10"/>
      <c r="JZL10"/>
      <c r="JZM10"/>
      <c r="JZN10"/>
      <c r="JZO10"/>
      <c r="JZP10"/>
      <c r="JZQ10"/>
      <c r="JZR10"/>
      <c r="JZS10"/>
      <c r="JZT10"/>
      <c r="JZU10"/>
      <c r="JZV10"/>
      <c r="JZW10"/>
      <c r="JZX10"/>
      <c r="JZY10"/>
      <c r="JZZ10"/>
      <c r="KAA10"/>
      <c r="KAB10"/>
      <c r="KAC10"/>
      <c r="KAD10"/>
      <c r="KAE10"/>
      <c r="KAF10"/>
      <c r="KAG10"/>
      <c r="KAH10"/>
      <c r="KAI10"/>
      <c r="KAJ10"/>
      <c r="KAK10"/>
      <c r="KAL10"/>
      <c r="KAM10"/>
      <c r="KAN10"/>
      <c r="KAO10"/>
      <c r="KAP10"/>
      <c r="KAQ10"/>
      <c r="KAR10"/>
      <c r="KAS10"/>
      <c r="KAT10"/>
      <c r="KAU10"/>
      <c r="KAV10"/>
      <c r="KAW10"/>
      <c r="KAX10"/>
      <c r="KAY10"/>
      <c r="KAZ10"/>
      <c r="KBA10"/>
      <c r="KBB10"/>
      <c r="KBC10"/>
      <c r="KBD10"/>
      <c r="KBE10"/>
      <c r="KBF10"/>
      <c r="KBG10"/>
      <c r="KBH10"/>
      <c r="KBI10"/>
      <c r="KBJ10"/>
      <c r="KBK10"/>
      <c r="KBL10"/>
      <c r="KBM10"/>
      <c r="KBN10"/>
      <c r="KBO10"/>
      <c r="KBP10"/>
      <c r="KBQ10"/>
      <c r="KBR10"/>
      <c r="KBS10"/>
      <c r="KBT10"/>
      <c r="KBU10"/>
      <c r="KBV10"/>
      <c r="KBW10"/>
      <c r="KBX10"/>
      <c r="KBY10"/>
      <c r="KBZ10"/>
      <c r="KCA10"/>
      <c r="KCB10"/>
      <c r="KCC10"/>
      <c r="KCD10"/>
      <c r="KCE10"/>
      <c r="KCF10"/>
      <c r="KCG10"/>
      <c r="KCH10"/>
      <c r="KCI10"/>
      <c r="KCJ10"/>
      <c r="KCK10"/>
      <c r="KCL10"/>
      <c r="KCM10"/>
      <c r="KCN10"/>
      <c r="KCO10"/>
      <c r="KCP10"/>
      <c r="KCQ10"/>
      <c r="KCR10"/>
      <c r="KCS10"/>
      <c r="KCT10"/>
      <c r="KCU10"/>
      <c r="KCV10"/>
      <c r="KCW10"/>
      <c r="KCX10"/>
      <c r="KCY10"/>
      <c r="KCZ10"/>
      <c r="KDA10"/>
      <c r="KDB10"/>
      <c r="KDC10"/>
      <c r="KDD10"/>
      <c r="KDE10"/>
      <c r="KDF10"/>
      <c r="KDG10"/>
      <c r="KDH10"/>
      <c r="KDI10"/>
      <c r="KDJ10"/>
      <c r="KDK10"/>
      <c r="KDL10"/>
      <c r="KDM10"/>
      <c r="KDN10"/>
      <c r="KDO10"/>
      <c r="KDP10"/>
      <c r="KDQ10"/>
      <c r="KDR10"/>
      <c r="KDS10"/>
      <c r="KDT10"/>
      <c r="KDU10"/>
      <c r="KDV10"/>
      <c r="KDW10"/>
      <c r="KDX10"/>
      <c r="KDY10"/>
      <c r="KDZ10"/>
      <c r="KEA10"/>
      <c r="KEB10"/>
      <c r="KEC10"/>
      <c r="KED10"/>
      <c r="KEE10"/>
      <c r="KEF10"/>
      <c r="KEG10"/>
      <c r="KEH10"/>
      <c r="KEI10"/>
      <c r="KEJ10"/>
      <c r="KEK10"/>
      <c r="KEL10"/>
      <c r="KEM10"/>
      <c r="KEN10"/>
      <c r="KEO10"/>
      <c r="KEP10"/>
      <c r="KEQ10"/>
      <c r="KER10"/>
      <c r="KES10"/>
      <c r="KET10"/>
      <c r="KEU10"/>
      <c r="KEV10"/>
      <c r="KEW10"/>
      <c r="KEX10"/>
      <c r="KEY10"/>
      <c r="KEZ10"/>
      <c r="KFA10"/>
      <c r="KFB10"/>
      <c r="KFC10"/>
      <c r="KFD10"/>
      <c r="KFE10"/>
      <c r="KFF10"/>
      <c r="KFG10"/>
      <c r="KFH10"/>
      <c r="KFI10"/>
      <c r="KFJ10"/>
      <c r="KFK10"/>
      <c r="KFL10"/>
      <c r="KFM10"/>
      <c r="KFN10"/>
      <c r="KFO10"/>
      <c r="KFP10"/>
      <c r="KFQ10"/>
      <c r="KFR10"/>
      <c r="KFS10"/>
      <c r="KFT10"/>
      <c r="KFU10"/>
      <c r="KFV10"/>
      <c r="KFW10"/>
      <c r="KFX10"/>
      <c r="KFY10"/>
      <c r="KFZ10"/>
      <c r="KGA10"/>
      <c r="KGB10"/>
      <c r="KGC10"/>
      <c r="KGD10"/>
      <c r="KGE10"/>
      <c r="KGF10"/>
      <c r="KGG10"/>
      <c r="KGH10"/>
      <c r="KGI10"/>
      <c r="KGJ10"/>
      <c r="KGK10"/>
      <c r="KGL10"/>
      <c r="KGM10"/>
      <c r="KGN10"/>
      <c r="KGO10"/>
      <c r="KGP10"/>
      <c r="KGQ10"/>
      <c r="KGR10"/>
      <c r="KGS10"/>
      <c r="KGT10"/>
      <c r="KGU10"/>
      <c r="KGV10"/>
      <c r="KGW10"/>
      <c r="KGX10"/>
      <c r="KGY10"/>
      <c r="KGZ10"/>
      <c r="KHA10"/>
      <c r="KHB10"/>
      <c r="KHC10"/>
      <c r="KHD10"/>
      <c r="KHE10"/>
      <c r="KHF10"/>
      <c r="KHG10"/>
      <c r="KHH10"/>
      <c r="KHI10"/>
      <c r="KHJ10"/>
      <c r="KHK10"/>
      <c r="KHL10"/>
      <c r="KHM10"/>
      <c r="KHN10"/>
      <c r="KHO10"/>
      <c r="KHP10"/>
      <c r="KHQ10"/>
      <c r="KHR10"/>
      <c r="KHS10"/>
      <c r="KHT10"/>
      <c r="KHU10"/>
      <c r="KHV10"/>
      <c r="KHW10"/>
      <c r="KHX10"/>
      <c r="KHY10"/>
      <c r="KHZ10"/>
      <c r="KIA10"/>
      <c r="KIB10"/>
      <c r="KIC10"/>
      <c r="KID10"/>
      <c r="KIE10"/>
      <c r="KIF10"/>
      <c r="KIG10"/>
      <c r="KIH10"/>
      <c r="KII10"/>
      <c r="KIJ10"/>
      <c r="KIK10"/>
      <c r="KIL10"/>
      <c r="KIM10"/>
      <c r="KIN10"/>
      <c r="KIO10"/>
      <c r="KIP10"/>
      <c r="KIQ10"/>
      <c r="KIR10"/>
      <c r="KIS10"/>
      <c r="KIT10"/>
      <c r="KIU10"/>
      <c r="KIV10"/>
      <c r="KIW10"/>
      <c r="KIX10"/>
      <c r="KIY10"/>
      <c r="KIZ10"/>
      <c r="KJA10"/>
      <c r="KJB10"/>
      <c r="KJC10"/>
      <c r="KJD10"/>
      <c r="KJE10"/>
      <c r="KJF10"/>
      <c r="KJG10"/>
      <c r="KJH10"/>
      <c r="KJI10"/>
      <c r="KJJ10"/>
      <c r="KJK10"/>
      <c r="KJL10"/>
      <c r="KJM10"/>
      <c r="KJN10"/>
      <c r="KJO10"/>
      <c r="KJP10"/>
      <c r="KJQ10"/>
      <c r="KJR10"/>
      <c r="KJS10"/>
      <c r="KJT10"/>
      <c r="KJU10"/>
      <c r="KJV10"/>
      <c r="KJW10"/>
      <c r="KJX10"/>
      <c r="KJY10"/>
      <c r="KJZ10"/>
      <c r="KKA10"/>
      <c r="KKB10"/>
      <c r="KKC10"/>
      <c r="KKD10"/>
      <c r="KKE10"/>
      <c r="KKF10"/>
      <c r="KKG10"/>
      <c r="KKH10"/>
      <c r="KKI10"/>
      <c r="KKJ10"/>
      <c r="KKK10"/>
      <c r="KKL10"/>
      <c r="KKM10"/>
      <c r="KKN10"/>
      <c r="KKO10"/>
      <c r="KKP10"/>
      <c r="KKQ10"/>
      <c r="KKR10"/>
      <c r="KKS10"/>
      <c r="KKT10"/>
      <c r="KKU10"/>
      <c r="KKV10"/>
      <c r="KKW10"/>
      <c r="KKX10"/>
      <c r="KKY10"/>
      <c r="KKZ10"/>
      <c r="KLA10"/>
      <c r="KLB10"/>
      <c r="KLC10"/>
      <c r="KLD10"/>
      <c r="KLE10"/>
      <c r="KLF10"/>
      <c r="KLG10"/>
      <c r="KLH10"/>
      <c r="KLI10"/>
      <c r="KLJ10"/>
      <c r="KLK10"/>
      <c r="KLL10"/>
      <c r="KLM10"/>
      <c r="KLN10"/>
      <c r="KLO10"/>
      <c r="KLP10"/>
      <c r="KLQ10"/>
      <c r="KLR10"/>
      <c r="KLS10"/>
      <c r="KLT10"/>
      <c r="KLU10"/>
      <c r="KLV10"/>
      <c r="KLW10"/>
      <c r="KLX10"/>
      <c r="KLY10"/>
      <c r="KLZ10"/>
      <c r="KMA10"/>
      <c r="KMB10"/>
      <c r="KMC10"/>
      <c r="KMD10"/>
      <c r="KME10"/>
      <c r="KMF10"/>
      <c r="KMG10"/>
      <c r="KMH10"/>
      <c r="KMI10"/>
      <c r="KMJ10"/>
      <c r="KMK10"/>
      <c r="KML10"/>
      <c r="KMM10"/>
      <c r="KMN10"/>
      <c r="KMO10"/>
      <c r="KMP10"/>
      <c r="KMQ10"/>
      <c r="KMR10"/>
      <c r="KMS10"/>
      <c r="KMT10"/>
      <c r="KMU10"/>
      <c r="KMV10"/>
      <c r="KMW10"/>
      <c r="KMX10"/>
      <c r="KMY10"/>
      <c r="KMZ10"/>
      <c r="KNA10"/>
      <c r="KNB10"/>
      <c r="KNC10"/>
      <c r="KND10"/>
      <c r="KNE10"/>
      <c r="KNF10"/>
      <c r="KNG10"/>
      <c r="KNH10"/>
      <c r="KNI10"/>
      <c r="KNJ10"/>
      <c r="KNK10"/>
      <c r="KNL10"/>
      <c r="KNM10"/>
      <c r="KNN10"/>
      <c r="KNO10"/>
      <c r="KNP10"/>
      <c r="KNQ10"/>
      <c r="KNR10"/>
      <c r="KNS10"/>
      <c r="KNT10"/>
      <c r="KNU10"/>
      <c r="KNV10"/>
      <c r="KNW10"/>
      <c r="KNX10"/>
      <c r="KNY10"/>
      <c r="KNZ10"/>
      <c r="KOA10"/>
      <c r="KOB10"/>
      <c r="KOC10"/>
      <c r="KOD10"/>
      <c r="KOE10"/>
      <c r="KOF10"/>
      <c r="KOG10"/>
      <c r="KOH10"/>
      <c r="KOI10"/>
      <c r="KOJ10"/>
      <c r="KOK10"/>
      <c r="KOL10"/>
      <c r="KOM10"/>
      <c r="KON10"/>
      <c r="KOO10"/>
      <c r="KOP10"/>
      <c r="KOQ10"/>
      <c r="KOR10"/>
      <c r="KOS10"/>
      <c r="KOT10"/>
      <c r="KOU10"/>
      <c r="KOV10"/>
      <c r="KOW10"/>
      <c r="KOX10"/>
      <c r="KOY10"/>
      <c r="KOZ10"/>
      <c r="KPA10"/>
      <c r="KPB10"/>
      <c r="KPC10"/>
      <c r="KPD10"/>
      <c r="KPE10"/>
      <c r="KPF10"/>
      <c r="KPG10"/>
      <c r="KPH10"/>
      <c r="KPI10"/>
      <c r="KPJ10"/>
      <c r="KPK10"/>
      <c r="KPL10"/>
      <c r="KPM10"/>
      <c r="KPN10"/>
      <c r="KPO10"/>
      <c r="KPP10"/>
      <c r="KPQ10"/>
      <c r="KPR10"/>
      <c r="KPS10"/>
      <c r="KPT10"/>
      <c r="KPU10"/>
      <c r="KPV10"/>
      <c r="KPW10"/>
      <c r="KPX10"/>
      <c r="KPY10"/>
      <c r="KPZ10"/>
      <c r="KQA10"/>
      <c r="KQB10"/>
      <c r="KQC10"/>
      <c r="KQD10"/>
      <c r="KQE10"/>
      <c r="KQF10"/>
      <c r="KQG10"/>
      <c r="KQH10"/>
      <c r="KQI10"/>
      <c r="KQJ10"/>
      <c r="KQK10"/>
      <c r="KQL10"/>
      <c r="KQM10"/>
      <c r="KQN10"/>
      <c r="KQO10"/>
      <c r="KQP10"/>
      <c r="KQQ10"/>
      <c r="KQR10"/>
      <c r="KQS10"/>
      <c r="KQT10"/>
      <c r="KQU10"/>
      <c r="KQV10"/>
      <c r="KQW10"/>
      <c r="KQX10"/>
      <c r="KQY10"/>
      <c r="KQZ10"/>
      <c r="KRA10"/>
      <c r="KRB10"/>
      <c r="KRC10"/>
      <c r="KRD10"/>
      <c r="KRE10"/>
      <c r="KRF10"/>
      <c r="KRG10"/>
      <c r="KRH10"/>
      <c r="KRI10"/>
      <c r="KRJ10"/>
      <c r="KRK10"/>
      <c r="KRL10"/>
      <c r="KRM10"/>
      <c r="KRN10"/>
      <c r="KRO10"/>
      <c r="KRP10"/>
      <c r="KRQ10"/>
      <c r="KRR10"/>
      <c r="KRS10"/>
      <c r="KRT10"/>
      <c r="KRU10"/>
      <c r="KRV10"/>
      <c r="KRW10"/>
      <c r="KRX10"/>
      <c r="KRY10"/>
      <c r="KRZ10"/>
      <c r="KSA10"/>
      <c r="KSB10"/>
      <c r="KSC10"/>
      <c r="KSD10"/>
      <c r="KSE10"/>
      <c r="KSF10"/>
      <c r="KSG10"/>
      <c r="KSH10"/>
      <c r="KSI10"/>
      <c r="KSJ10"/>
      <c r="KSK10"/>
      <c r="KSL10"/>
      <c r="KSM10"/>
      <c r="KSN10"/>
      <c r="KSO10"/>
      <c r="KSP10"/>
      <c r="KSQ10"/>
      <c r="KSR10"/>
      <c r="KSS10"/>
      <c r="KST10"/>
      <c r="KSU10"/>
      <c r="KSV10"/>
      <c r="KSW10"/>
      <c r="KSX10"/>
      <c r="KSY10"/>
      <c r="KSZ10"/>
      <c r="KTA10"/>
      <c r="KTB10"/>
      <c r="KTC10"/>
      <c r="KTD10"/>
      <c r="KTE10"/>
      <c r="KTF10"/>
      <c r="KTG10"/>
      <c r="KTH10"/>
      <c r="KTI10"/>
      <c r="KTJ10"/>
      <c r="KTK10"/>
      <c r="KTL10"/>
      <c r="KTM10"/>
      <c r="KTN10"/>
      <c r="KTO10"/>
      <c r="KTP10"/>
      <c r="KTQ10"/>
      <c r="KTR10"/>
      <c r="KTS10"/>
      <c r="KTT10"/>
      <c r="KTU10"/>
      <c r="KTV10"/>
      <c r="KTW10"/>
      <c r="KTX10"/>
      <c r="KTY10"/>
      <c r="KTZ10"/>
      <c r="KUA10"/>
      <c r="KUB10"/>
      <c r="KUC10"/>
      <c r="KUD10"/>
      <c r="KUE10"/>
      <c r="KUF10"/>
      <c r="KUG10"/>
      <c r="KUH10"/>
      <c r="KUI10"/>
      <c r="KUJ10"/>
      <c r="KUK10"/>
      <c r="KUL10"/>
      <c r="KUM10"/>
      <c r="KUN10"/>
      <c r="KUO10"/>
      <c r="KUP10"/>
      <c r="KUQ10"/>
      <c r="KUR10"/>
      <c r="KUS10"/>
      <c r="KUT10"/>
      <c r="KUU10"/>
      <c r="KUV10"/>
      <c r="KUW10"/>
      <c r="KUX10"/>
      <c r="KUY10"/>
      <c r="KUZ10"/>
      <c r="KVA10"/>
      <c r="KVB10"/>
      <c r="KVC10"/>
      <c r="KVD10"/>
      <c r="KVE10"/>
      <c r="KVF10"/>
      <c r="KVG10"/>
      <c r="KVH10"/>
      <c r="KVI10"/>
      <c r="KVJ10"/>
      <c r="KVK10"/>
      <c r="KVL10"/>
      <c r="KVM10"/>
      <c r="KVN10"/>
      <c r="KVO10"/>
      <c r="KVP10"/>
      <c r="KVQ10"/>
      <c r="KVR10"/>
      <c r="KVS10"/>
      <c r="KVT10"/>
      <c r="KVU10"/>
      <c r="KVV10"/>
      <c r="KVW10"/>
      <c r="KVX10"/>
      <c r="KVY10"/>
      <c r="KVZ10"/>
      <c r="KWA10"/>
      <c r="KWB10"/>
      <c r="KWC10"/>
      <c r="KWD10"/>
      <c r="KWE10"/>
      <c r="KWF10"/>
      <c r="KWG10"/>
      <c r="KWH10"/>
      <c r="KWI10"/>
      <c r="KWJ10"/>
      <c r="KWK10"/>
      <c r="KWL10"/>
      <c r="KWM10"/>
      <c r="KWN10"/>
      <c r="KWO10"/>
      <c r="KWP10"/>
      <c r="KWQ10"/>
      <c r="KWR10"/>
      <c r="KWS10"/>
      <c r="KWT10"/>
      <c r="KWU10"/>
      <c r="KWV10"/>
      <c r="KWW10"/>
      <c r="KWX10"/>
      <c r="KWY10"/>
      <c r="KWZ10"/>
      <c r="KXA10"/>
      <c r="KXB10"/>
      <c r="KXC10"/>
      <c r="KXD10"/>
      <c r="KXE10"/>
      <c r="KXF10"/>
      <c r="KXG10"/>
      <c r="KXH10"/>
      <c r="KXI10"/>
      <c r="KXJ10"/>
      <c r="KXK10"/>
      <c r="KXL10"/>
      <c r="KXM10"/>
      <c r="KXN10"/>
      <c r="KXO10"/>
      <c r="KXP10"/>
      <c r="KXQ10"/>
      <c r="KXR10"/>
      <c r="KXS10"/>
      <c r="KXT10"/>
      <c r="KXU10"/>
      <c r="KXV10"/>
      <c r="KXW10"/>
      <c r="KXX10"/>
      <c r="KXY10"/>
      <c r="KXZ10"/>
      <c r="KYA10"/>
      <c r="KYB10"/>
      <c r="KYC10"/>
      <c r="KYD10"/>
      <c r="KYE10"/>
      <c r="KYF10"/>
      <c r="KYG10"/>
      <c r="KYH10"/>
      <c r="KYI10"/>
      <c r="KYJ10"/>
      <c r="KYK10"/>
      <c r="KYL10"/>
      <c r="KYM10"/>
      <c r="KYN10"/>
      <c r="KYO10"/>
      <c r="KYP10"/>
      <c r="KYQ10"/>
      <c r="KYR10"/>
      <c r="KYS10"/>
      <c r="KYT10"/>
      <c r="KYU10"/>
      <c r="KYV10"/>
      <c r="KYW10"/>
      <c r="KYX10"/>
      <c r="KYY10"/>
      <c r="KYZ10"/>
      <c r="KZA10"/>
      <c r="KZB10"/>
      <c r="KZC10"/>
      <c r="KZD10"/>
      <c r="KZE10"/>
      <c r="KZF10"/>
      <c r="KZG10"/>
      <c r="KZH10"/>
      <c r="KZI10"/>
      <c r="KZJ10"/>
      <c r="KZK10"/>
      <c r="KZL10"/>
      <c r="KZM10"/>
      <c r="KZN10"/>
      <c r="KZO10"/>
      <c r="KZP10"/>
      <c r="KZQ10"/>
      <c r="KZR10"/>
      <c r="KZS10"/>
      <c r="KZT10"/>
      <c r="KZU10"/>
      <c r="KZV10"/>
      <c r="KZW10"/>
      <c r="KZX10"/>
      <c r="KZY10"/>
      <c r="KZZ10"/>
      <c r="LAA10"/>
      <c r="LAB10"/>
      <c r="LAC10"/>
      <c r="LAD10"/>
      <c r="LAE10"/>
      <c r="LAF10"/>
      <c r="LAG10"/>
      <c r="LAH10"/>
      <c r="LAI10"/>
      <c r="LAJ10"/>
      <c r="LAK10"/>
      <c r="LAL10"/>
      <c r="LAM10"/>
      <c r="LAN10"/>
      <c r="LAO10"/>
      <c r="LAP10"/>
      <c r="LAQ10"/>
      <c r="LAR10"/>
      <c r="LAS10"/>
      <c r="LAT10"/>
      <c r="LAU10"/>
      <c r="LAV10"/>
      <c r="LAW10"/>
      <c r="LAX10"/>
      <c r="LAY10"/>
      <c r="LAZ10"/>
      <c r="LBA10"/>
      <c r="LBB10"/>
      <c r="LBC10"/>
      <c r="LBD10"/>
      <c r="LBE10"/>
      <c r="LBF10"/>
      <c r="LBG10"/>
      <c r="LBH10"/>
      <c r="LBI10"/>
      <c r="LBJ10"/>
      <c r="LBK10"/>
      <c r="LBL10"/>
      <c r="LBM10"/>
      <c r="LBN10"/>
      <c r="LBO10"/>
      <c r="LBP10"/>
      <c r="LBQ10"/>
      <c r="LBR10"/>
      <c r="LBS10"/>
      <c r="LBT10"/>
      <c r="LBU10"/>
      <c r="LBV10"/>
      <c r="LBW10"/>
      <c r="LBX10"/>
      <c r="LBY10"/>
      <c r="LBZ10"/>
      <c r="LCA10"/>
      <c r="LCB10"/>
      <c r="LCC10"/>
      <c r="LCD10"/>
      <c r="LCE10"/>
      <c r="LCF10"/>
      <c r="LCG10"/>
      <c r="LCH10"/>
      <c r="LCI10"/>
      <c r="LCJ10"/>
      <c r="LCK10"/>
      <c r="LCL10"/>
      <c r="LCM10"/>
      <c r="LCN10"/>
      <c r="LCO10"/>
      <c r="LCP10"/>
      <c r="LCQ10"/>
      <c r="LCR10"/>
      <c r="LCS10"/>
      <c r="LCT10"/>
      <c r="LCU10"/>
      <c r="LCV10"/>
      <c r="LCW10"/>
      <c r="LCX10"/>
      <c r="LCY10"/>
      <c r="LCZ10"/>
      <c r="LDA10"/>
      <c r="LDB10"/>
      <c r="LDC10"/>
      <c r="LDD10"/>
      <c r="LDE10"/>
      <c r="LDF10"/>
      <c r="LDG10"/>
      <c r="LDH10"/>
      <c r="LDI10"/>
      <c r="LDJ10"/>
      <c r="LDK10"/>
      <c r="LDL10"/>
      <c r="LDM10"/>
      <c r="LDN10"/>
      <c r="LDO10"/>
      <c r="LDP10"/>
      <c r="LDQ10"/>
      <c r="LDR10"/>
      <c r="LDS10"/>
      <c r="LDT10"/>
      <c r="LDU10"/>
      <c r="LDV10"/>
      <c r="LDW10"/>
      <c r="LDX10"/>
      <c r="LDY10"/>
      <c r="LDZ10"/>
      <c r="LEA10"/>
      <c r="LEB10"/>
      <c r="LEC10"/>
      <c r="LED10"/>
      <c r="LEE10"/>
      <c r="LEF10"/>
      <c r="LEG10"/>
      <c r="LEH10"/>
      <c r="LEI10"/>
      <c r="LEJ10"/>
      <c r="LEK10"/>
      <c r="LEL10"/>
      <c r="LEM10"/>
      <c r="LEN10"/>
      <c r="LEO10"/>
      <c r="LEP10"/>
      <c r="LEQ10"/>
      <c r="LER10"/>
      <c r="LES10"/>
      <c r="LET10"/>
      <c r="LEU10"/>
      <c r="LEV10"/>
      <c r="LEW10"/>
      <c r="LEX10"/>
      <c r="LEY10"/>
      <c r="LEZ10"/>
      <c r="LFA10"/>
      <c r="LFB10"/>
      <c r="LFC10"/>
      <c r="LFD10"/>
      <c r="LFE10"/>
      <c r="LFF10"/>
      <c r="LFG10"/>
      <c r="LFH10"/>
      <c r="LFI10"/>
      <c r="LFJ10"/>
      <c r="LFK10"/>
      <c r="LFL10"/>
      <c r="LFM10"/>
      <c r="LFN10"/>
      <c r="LFO10"/>
      <c r="LFP10"/>
      <c r="LFQ10"/>
      <c r="LFR10"/>
      <c r="LFS10"/>
      <c r="LFT10"/>
      <c r="LFU10"/>
      <c r="LFV10"/>
      <c r="LFW10"/>
      <c r="LFX10"/>
      <c r="LFY10"/>
      <c r="LFZ10"/>
      <c r="LGA10"/>
      <c r="LGB10"/>
      <c r="LGC10"/>
      <c r="LGD10"/>
      <c r="LGE10"/>
      <c r="LGF10"/>
      <c r="LGG10"/>
      <c r="LGH10"/>
      <c r="LGI10"/>
      <c r="LGJ10"/>
      <c r="LGK10"/>
      <c r="LGL10"/>
      <c r="LGM10"/>
      <c r="LGN10"/>
      <c r="LGO10"/>
      <c r="LGP10"/>
      <c r="LGQ10"/>
      <c r="LGR10"/>
      <c r="LGS10"/>
      <c r="LGT10"/>
      <c r="LGU10"/>
      <c r="LGV10"/>
      <c r="LGW10"/>
      <c r="LGX10"/>
      <c r="LGY10"/>
      <c r="LGZ10"/>
      <c r="LHA10"/>
      <c r="LHB10"/>
      <c r="LHC10"/>
      <c r="LHD10"/>
      <c r="LHE10"/>
      <c r="LHF10"/>
      <c r="LHG10"/>
      <c r="LHH10"/>
      <c r="LHI10"/>
      <c r="LHJ10"/>
      <c r="LHK10"/>
      <c r="LHL10"/>
      <c r="LHM10"/>
      <c r="LHN10"/>
      <c r="LHO10"/>
      <c r="LHP10"/>
      <c r="LHQ10"/>
      <c r="LHR10"/>
      <c r="LHS10"/>
      <c r="LHT10"/>
      <c r="LHU10"/>
      <c r="LHV10"/>
      <c r="LHW10"/>
      <c r="LHX10"/>
      <c r="LHY10"/>
      <c r="LHZ10"/>
      <c r="LIA10"/>
      <c r="LIB10"/>
      <c r="LIC10"/>
      <c r="LID10"/>
      <c r="LIE10"/>
      <c r="LIF10"/>
      <c r="LIG10"/>
      <c r="LIH10"/>
      <c r="LII10"/>
      <c r="LIJ10"/>
      <c r="LIK10"/>
      <c r="LIL10"/>
      <c r="LIM10"/>
      <c r="LIN10"/>
      <c r="LIO10"/>
      <c r="LIP10"/>
      <c r="LIQ10"/>
      <c r="LIR10"/>
      <c r="LIS10"/>
      <c r="LIT10"/>
      <c r="LIU10"/>
      <c r="LIV10"/>
      <c r="LIW10"/>
      <c r="LIX10"/>
      <c r="LIY10"/>
      <c r="LIZ10"/>
      <c r="LJA10"/>
      <c r="LJB10"/>
      <c r="LJC10"/>
      <c r="LJD10"/>
      <c r="LJE10"/>
      <c r="LJF10"/>
      <c r="LJG10"/>
      <c r="LJH10"/>
      <c r="LJI10"/>
      <c r="LJJ10"/>
      <c r="LJK10"/>
      <c r="LJL10"/>
      <c r="LJM10"/>
      <c r="LJN10"/>
      <c r="LJO10"/>
      <c r="LJP10"/>
      <c r="LJQ10"/>
      <c r="LJR10"/>
      <c r="LJS10"/>
      <c r="LJT10"/>
      <c r="LJU10"/>
      <c r="LJV10"/>
      <c r="LJW10"/>
      <c r="LJX10"/>
      <c r="LJY10"/>
      <c r="LJZ10"/>
      <c r="LKA10"/>
      <c r="LKB10"/>
      <c r="LKC10"/>
      <c r="LKD10"/>
      <c r="LKE10"/>
      <c r="LKF10"/>
      <c r="LKG10"/>
      <c r="LKH10"/>
      <c r="LKI10"/>
      <c r="LKJ10"/>
      <c r="LKK10"/>
      <c r="LKL10"/>
      <c r="LKM10"/>
      <c r="LKN10"/>
      <c r="LKO10"/>
      <c r="LKP10"/>
      <c r="LKQ10"/>
      <c r="LKR10"/>
      <c r="LKS10"/>
      <c r="LKT10"/>
      <c r="LKU10"/>
      <c r="LKV10"/>
      <c r="LKW10"/>
      <c r="LKX10"/>
      <c r="LKY10"/>
      <c r="LKZ10"/>
      <c r="LLA10"/>
      <c r="LLB10"/>
      <c r="LLC10"/>
      <c r="LLD10"/>
      <c r="LLE10"/>
      <c r="LLF10"/>
      <c r="LLG10"/>
      <c r="LLH10"/>
      <c r="LLI10"/>
      <c r="LLJ10"/>
      <c r="LLK10"/>
      <c r="LLL10"/>
      <c r="LLM10"/>
      <c r="LLN10"/>
      <c r="LLO10"/>
      <c r="LLP10"/>
      <c r="LLQ10"/>
      <c r="LLR10"/>
      <c r="LLS10"/>
      <c r="LLT10"/>
      <c r="LLU10"/>
      <c r="LLV10"/>
      <c r="LLW10"/>
      <c r="LLX10"/>
      <c r="LLY10"/>
      <c r="LLZ10"/>
      <c r="LMA10"/>
      <c r="LMB10"/>
      <c r="LMC10"/>
      <c r="LMD10"/>
      <c r="LME10"/>
      <c r="LMF10"/>
      <c r="LMG10"/>
      <c r="LMH10"/>
      <c r="LMI10"/>
      <c r="LMJ10"/>
      <c r="LMK10"/>
      <c r="LML10"/>
      <c r="LMM10"/>
      <c r="LMN10"/>
      <c r="LMO10"/>
      <c r="LMP10"/>
      <c r="LMQ10"/>
      <c r="LMR10"/>
      <c r="LMS10"/>
      <c r="LMT10"/>
      <c r="LMU10"/>
      <c r="LMV10"/>
      <c r="LMW10"/>
      <c r="LMX10"/>
      <c r="LMY10"/>
      <c r="LMZ10"/>
      <c r="LNA10"/>
      <c r="LNB10"/>
      <c r="LNC10"/>
      <c r="LND10"/>
      <c r="LNE10"/>
      <c r="LNF10"/>
      <c r="LNG10"/>
      <c r="LNH10"/>
      <c r="LNI10"/>
      <c r="LNJ10"/>
      <c r="LNK10"/>
      <c r="LNL10"/>
      <c r="LNM10"/>
      <c r="LNN10"/>
      <c r="LNO10"/>
      <c r="LNP10"/>
      <c r="LNQ10"/>
      <c r="LNR10"/>
      <c r="LNS10"/>
      <c r="LNT10"/>
      <c r="LNU10"/>
      <c r="LNV10"/>
      <c r="LNW10"/>
      <c r="LNX10"/>
      <c r="LNY10"/>
      <c r="LNZ10"/>
      <c r="LOA10"/>
      <c r="LOB10"/>
      <c r="LOC10"/>
      <c r="LOD10"/>
      <c r="LOE10"/>
      <c r="LOF10"/>
      <c r="LOG10"/>
      <c r="LOH10"/>
      <c r="LOI10"/>
      <c r="LOJ10"/>
      <c r="LOK10"/>
      <c r="LOL10"/>
      <c r="LOM10"/>
      <c r="LON10"/>
      <c r="LOO10"/>
      <c r="LOP10"/>
      <c r="LOQ10"/>
      <c r="LOR10"/>
      <c r="LOS10"/>
      <c r="LOT10"/>
      <c r="LOU10"/>
      <c r="LOV10"/>
      <c r="LOW10"/>
      <c r="LOX10"/>
      <c r="LOY10"/>
      <c r="LOZ10"/>
      <c r="LPA10"/>
      <c r="LPB10"/>
      <c r="LPC10"/>
      <c r="LPD10"/>
      <c r="LPE10"/>
      <c r="LPF10"/>
      <c r="LPG10"/>
      <c r="LPH10"/>
      <c r="LPI10"/>
      <c r="LPJ10"/>
      <c r="LPK10"/>
      <c r="LPL10"/>
      <c r="LPM10"/>
      <c r="LPN10"/>
      <c r="LPO10"/>
      <c r="LPP10"/>
      <c r="LPQ10"/>
      <c r="LPR10"/>
      <c r="LPS10"/>
      <c r="LPT10"/>
      <c r="LPU10"/>
      <c r="LPV10"/>
      <c r="LPW10"/>
      <c r="LPX10"/>
      <c r="LPY10"/>
      <c r="LPZ10"/>
      <c r="LQA10"/>
      <c r="LQB10"/>
      <c r="LQC10"/>
      <c r="LQD10"/>
      <c r="LQE10"/>
      <c r="LQF10"/>
      <c r="LQG10"/>
      <c r="LQH10"/>
      <c r="LQI10"/>
      <c r="LQJ10"/>
      <c r="LQK10"/>
      <c r="LQL10"/>
      <c r="LQM10"/>
      <c r="LQN10"/>
      <c r="LQO10"/>
      <c r="LQP10"/>
      <c r="LQQ10"/>
      <c r="LQR10"/>
      <c r="LQS10"/>
      <c r="LQT10"/>
      <c r="LQU10"/>
      <c r="LQV10"/>
      <c r="LQW10"/>
      <c r="LQX10"/>
      <c r="LQY10"/>
      <c r="LQZ10"/>
      <c r="LRA10"/>
      <c r="LRB10"/>
      <c r="LRC10"/>
      <c r="LRD10"/>
      <c r="LRE10"/>
      <c r="LRF10"/>
      <c r="LRG10"/>
      <c r="LRH10"/>
      <c r="LRI10"/>
      <c r="LRJ10"/>
      <c r="LRK10"/>
      <c r="LRL10"/>
      <c r="LRM10"/>
      <c r="LRN10"/>
      <c r="LRO10"/>
      <c r="LRP10"/>
      <c r="LRQ10"/>
      <c r="LRR10"/>
      <c r="LRS10"/>
      <c r="LRT10"/>
      <c r="LRU10"/>
      <c r="LRV10"/>
      <c r="LRW10"/>
      <c r="LRX10"/>
      <c r="LRY10"/>
      <c r="LRZ10"/>
      <c r="LSA10"/>
      <c r="LSB10"/>
      <c r="LSC10"/>
      <c r="LSD10"/>
      <c r="LSE10"/>
      <c r="LSF10"/>
      <c r="LSG10"/>
      <c r="LSH10"/>
      <c r="LSI10"/>
      <c r="LSJ10"/>
      <c r="LSK10"/>
      <c r="LSL10"/>
      <c r="LSM10"/>
      <c r="LSN10"/>
      <c r="LSO10"/>
      <c r="LSP10"/>
      <c r="LSQ10"/>
      <c r="LSR10"/>
      <c r="LSS10"/>
      <c r="LST10"/>
      <c r="LSU10"/>
      <c r="LSV10"/>
      <c r="LSW10"/>
      <c r="LSX10"/>
      <c r="LSY10"/>
      <c r="LSZ10"/>
      <c r="LTA10"/>
      <c r="LTB10"/>
      <c r="LTC10"/>
      <c r="LTD10"/>
      <c r="LTE10"/>
      <c r="LTF10"/>
      <c r="LTG10"/>
      <c r="LTH10"/>
      <c r="LTI10"/>
      <c r="LTJ10"/>
      <c r="LTK10"/>
      <c r="LTL10"/>
      <c r="LTM10"/>
      <c r="LTN10"/>
      <c r="LTO10"/>
      <c r="LTP10"/>
      <c r="LTQ10"/>
      <c r="LTR10"/>
      <c r="LTS10"/>
      <c r="LTT10"/>
      <c r="LTU10"/>
      <c r="LTV10"/>
      <c r="LTW10"/>
      <c r="LTX10"/>
      <c r="LTY10"/>
      <c r="LTZ10"/>
      <c r="LUA10"/>
      <c r="LUB10"/>
      <c r="LUC10"/>
      <c r="LUD10"/>
      <c r="LUE10"/>
      <c r="LUF10"/>
      <c r="LUG10"/>
      <c r="LUH10"/>
      <c r="LUI10"/>
      <c r="LUJ10"/>
      <c r="LUK10"/>
      <c r="LUL10"/>
      <c r="LUM10"/>
      <c r="LUN10"/>
      <c r="LUO10"/>
      <c r="LUP10"/>
      <c r="LUQ10"/>
      <c r="LUR10"/>
      <c r="LUS10"/>
      <c r="LUT10"/>
      <c r="LUU10"/>
      <c r="LUV10"/>
      <c r="LUW10"/>
      <c r="LUX10"/>
      <c r="LUY10"/>
      <c r="LUZ10"/>
      <c r="LVA10"/>
      <c r="LVB10"/>
      <c r="LVC10"/>
      <c r="LVD10"/>
      <c r="LVE10"/>
      <c r="LVF10"/>
      <c r="LVG10"/>
      <c r="LVH10"/>
      <c r="LVI10"/>
      <c r="LVJ10"/>
      <c r="LVK10"/>
      <c r="LVL10"/>
      <c r="LVM10"/>
      <c r="LVN10"/>
      <c r="LVO10"/>
      <c r="LVP10"/>
      <c r="LVQ10"/>
      <c r="LVR10"/>
      <c r="LVS10"/>
      <c r="LVT10"/>
      <c r="LVU10"/>
      <c r="LVV10"/>
      <c r="LVW10"/>
      <c r="LVX10"/>
      <c r="LVY10"/>
      <c r="LVZ10"/>
      <c r="LWA10"/>
      <c r="LWB10"/>
      <c r="LWC10"/>
      <c r="LWD10"/>
      <c r="LWE10"/>
      <c r="LWF10"/>
      <c r="LWG10"/>
      <c r="LWH10"/>
      <c r="LWI10"/>
      <c r="LWJ10"/>
      <c r="LWK10"/>
      <c r="LWL10"/>
      <c r="LWM10"/>
      <c r="LWN10"/>
      <c r="LWO10"/>
      <c r="LWP10"/>
      <c r="LWQ10"/>
      <c r="LWR10"/>
      <c r="LWS10"/>
      <c r="LWT10"/>
      <c r="LWU10"/>
      <c r="LWV10"/>
      <c r="LWW10"/>
      <c r="LWX10"/>
      <c r="LWY10"/>
      <c r="LWZ10"/>
      <c r="LXA10"/>
      <c r="LXB10"/>
      <c r="LXC10"/>
      <c r="LXD10"/>
      <c r="LXE10"/>
      <c r="LXF10"/>
      <c r="LXG10"/>
      <c r="LXH10"/>
      <c r="LXI10"/>
      <c r="LXJ10"/>
      <c r="LXK10"/>
      <c r="LXL10"/>
      <c r="LXM10"/>
      <c r="LXN10"/>
      <c r="LXO10"/>
      <c r="LXP10"/>
      <c r="LXQ10"/>
      <c r="LXR10"/>
      <c r="LXS10"/>
      <c r="LXT10"/>
      <c r="LXU10"/>
      <c r="LXV10"/>
      <c r="LXW10"/>
      <c r="LXX10"/>
      <c r="LXY10"/>
      <c r="LXZ10"/>
      <c r="LYA10"/>
      <c r="LYB10"/>
      <c r="LYC10"/>
      <c r="LYD10"/>
      <c r="LYE10"/>
      <c r="LYF10"/>
      <c r="LYG10"/>
      <c r="LYH10"/>
      <c r="LYI10"/>
      <c r="LYJ10"/>
      <c r="LYK10"/>
      <c r="LYL10"/>
      <c r="LYM10"/>
      <c r="LYN10"/>
      <c r="LYO10"/>
      <c r="LYP10"/>
      <c r="LYQ10"/>
      <c r="LYR10"/>
      <c r="LYS10"/>
      <c r="LYT10"/>
      <c r="LYU10"/>
      <c r="LYV10"/>
      <c r="LYW10"/>
      <c r="LYX10"/>
      <c r="LYY10"/>
      <c r="LYZ10"/>
      <c r="LZA10"/>
      <c r="LZB10"/>
      <c r="LZC10"/>
      <c r="LZD10"/>
      <c r="LZE10"/>
      <c r="LZF10"/>
      <c r="LZG10"/>
      <c r="LZH10"/>
      <c r="LZI10"/>
      <c r="LZJ10"/>
      <c r="LZK10"/>
      <c r="LZL10"/>
      <c r="LZM10"/>
      <c r="LZN10"/>
      <c r="LZO10"/>
      <c r="LZP10"/>
      <c r="LZQ10"/>
      <c r="LZR10"/>
      <c r="LZS10"/>
      <c r="LZT10"/>
      <c r="LZU10"/>
      <c r="LZV10"/>
      <c r="LZW10"/>
      <c r="LZX10"/>
      <c r="LZY10"/>
      <c r="LZZ10"/>
      <c r="MAA10"/>
      <c r="MAB10"/>
      <c r="MAC10"/>
      <c r="MAD10"/>
      <c r="MAE10"/>
      <c r="MAF10"/>
      <c r="MAG10"/>
      <c r="MAH10"/>
      <c r="MAI10"/>
      <c r="MAJ10"/>
      <c r="MAK10"/>
      <c r="MAL10"/>
      <c r="MAM10"/>
      <c r="MAN10"/>
      <c r="MAO10"/>
      <c r="MAP10"/>
      <c r="MAQ10"/>
      <c r="MAR10"/>
      <c r="MAS10"/>
      <c r="MAT10"/>
      <c r="MAU10"/>
      <c r="MAV10"/>
      <c r="MAW10"/>
      <c r="MAX10"/>
      <c r="MAY10"/>
      <c r="MAZ10"/>
      <c r="MBA10"/>
      <c r="MBB10"/>
      <c r="MBC10"/>
      <c r="MBD10"/>
      <c r="MBE10"/>
      <c r="MBF10"/>
      <c r="MBG10"/>
      <c r="MBH10"/>
      <c r="MBI10"/>
      <c r="MBJ10"/>
      <c r="MBK10"/>
      <c r="MBL10"/>
      <c r="MBM10"/>
      <c r="MBN10"/>
      <c r="MBO10"/>
      <c r="MBP10"/>
      <c r="MBQ10"/>
      <c r="MBR10"/>
      <c r="MBS10"/>
      <c r="MBT10"/>
      <c r="MBU10"/>
      <c r="MBV10"/>
      <c r="MBW10"/>
      <c r="MBX10"/>
      <c r="MBY10"/>
      <c r="MBZ10"/>
      <c r="MCA10"/>
      <c r="MCB10"/>
      <c r="MCC10"/>
      <c r="MCD10"/>
      <c r="MCE10"/>
      <c r="MCF10"/>
      <c r="MCG10"/>
      <c r="MCH10"/>
      <c r="MCI10"/>
      <c r="MCJ10"/>
      <c r="MCK10"/>
      <c r="MCL10"/>
      <c r="MCM10"/>
      <c r="MCN10"/>
      <c r="MCO10"/>
      <c r="MCP10"/>
      <c r="MCQ10"/>
      <c r="MCR10"/>
      <c r="MCS10"/>
      <c r="MCT10"/>
      <c r="MCU10"/>
      <c r="MCV10"/>
      <c r="MCW10"/>
      <c r="MCX10"/>
      <c r="MCY10"/>
      <c r="MCZ10"/>
      <c r="MDA10"/>
      <c r="MDB10"/>
      <c r="MDC10"/>
      <c r="MDD10"/>
      <c r="MDE10"/>
      <c r="MDF10"/>
      <c r="MDG10"/>
      <c r="MDH10"/>
      <c r="MDI10"/>
      <c r="MDJ10"/>
      <c r="MDK10"/>
      <c r="MDL10"/>
      <c r="MDM10"/>
      <c r="MDN10"/>
      <c r="MDO10"/>
      <c r="MDP10"/>
      <c r="MDQ10"/>
      <c r="MDR10"/>
      <c r="MDS10"/>
      <c r="MDT10"/>
      <c r="MDU10"/>
      <c r="MDV10"/>
      <c r="MDW10"/>
      <c r="MDX10"/>
      <c r="MDY10"/>
      <c r="MDZ10"/>
      <c r="MEA10"/>
      <c r="MEB10"/>
      <c r="MEC10"/>
      <c r="MED10"/>
      <c r="MEE10"/>
      <c r="MEF10"/>
      <c r="MEG10"/>
      <c r="MEH10"/>
      <c r="MEI10"/>
      <c r="MEJ10"/>
      <c r="MEK10"/>
      <c r="MEL10"/>
      <c r="MEM10"/>
      <c r="MEN10"/>
      <c r="MEO10"/>
      <c r="MEP10"/>
      <c r="MEQ10"/>
      <c r="MER10"/>
      <c r="MES10"/>
      <c r="MET10"/>
      <c r="MEU10"/>
      <c r="MEV10"/>
      <c r="MEW10"/>
      <c r="MEX10"/>
      <c r="MEY10"/>
      <c r="MEZ10"/>
      <c r="MFA10"/>
      <c r="MFB10"/>
      <c r="MFC10"/>
      <c r="MFD10"/>
      <c r="MFE10"/>
      <c r="MFF10"/>
      <c r="MFG10"/>
      <c r="MFH10"/>
      <c r="MFI10"/>
      <c r="MFJ10"/>
      <c r="MFK10"/>
      <c r="MFL10"/>
      <c r="MFM10"/>
      <c r="MFN10"/>
      <c r="MFO10"/>
      <c r="MFP10"/>
      <c r="MFQ10"/>
      <c r="MFR10"/>
      <c r="MFS10"/>
      <c r="MFT10"/>
      <c r="MFU10"/>
      <c r="MFV10"/>
      <c r="MFW10"/>
      <c r="MFX10"/>
      <c r="MFY10"/>
      <c r="MFZ10"/>
      <c r="MGA10"/>
      <c r="MGB10"/>
      <c r="MGC10"/>
      <c r="MGD10"/>
      <c r="MGE10"/>
      <c r="MGF10"/>
      <c r="MGG10"/>
      <c r="MGH10"/>
      <c r="MGI10"/>
      <c r="MGJ10"/>
      <c r="MGK10"/>
      <c r="MGL10"/>
      <c r="MGM10"/>
      <c r="MGN10"/>
      <c r="MGO10"/>
      <c r="MGP10"/>
      <c r="MGQ10"/>
      <c r="MGR10"/>
      <c r="MGS10"/>
      <c r="MGT10"/>
      <c r="MGU10"/>
      <c r="MGV10"/>
      <c r="MGW10"/>
      <c r="MGX10"/>
      <c r="MGY10"/>
      <c r="MGZ10"/>
      <c r="MHA10"/>
      <c r="MHB10"/>
      <c r="MHC10"/>
      <c r="MHD10"/>
      <c r="MHE10"/>
      <c r="MHF10"/>
      <c r="MHG10"/>
      <c r="MHH10"/>
      <c r="MHI10"/>
      <c r="MHJ10"/>
      <c r="MHK10"/>
      <c r="MHL10"/>
      <c r="MHM10"/>
      <c r="MHN10"/>
      <c r="MHO10"/>
      <c r="MHP10"/>
      <c r="MHQ10"/>
      <c r="MHR10"/>
      <c r="MHS10"/>
      <c r="MHT10"/>
      <c r="MHU10"/>
      <c r="MHV10"/>
      <c r="MHW10"/>
      <c r="MHX10"/>
      <c r="MHY10"/>
      <c r="MHZ10"/>
      <c r="MIA10"/>
      <c r="MIB10"/>
      <c r="MIC10"/>
      <c r="MID10"/>
      <c r="MIE10"/>
      <c r="MIF10"/>
      <c r="MIG10"/>
      <c r="MIH10"/>
      <c r="MII10"/>
      <c r="MIJ10"/>
      <c r="MIK10"/>
      <c r="MIL10"/>
      <c r="MIM10"/>
      <c r="MIN10"/>
      <c r="MIO10"/>
      <c r="MIP10"/>
      <c r="MIQ10"/>
      <c r="MIR10"/>
      <c r="MIS10"/>
      <c r="MIT10"/>
      <c r="MIU10"/>
      <c r="MIV10"/>
      <c r="MIW10"/>
      <c r="MIX10"/>
      <c r="MIY10"/>
      <c r="MIZ10"/>
      <c r="MJA10"/>
      <c r="MJB10"/>
      <c r="MJC10"/>
      <c r="MJD10"/>
      <c r="MJE10"/>
      <c r="MJF10"/>
      <c r="MJG10"/>
      <c r="MJH10"/>
      <c r="MJI10"/>
      <c r="MJJ10"/>
      <c r="MJK10"/>
      <c r="MJL10"/>
      <c r="MJM10"/>
      <c r="MJN10"/>
      <c r="MJO10"/>
      <c r="MJP10"/>
      <c r="MJQ10"/>
      <c r="MJR10"/>
      <c r="MJS10"/>
      <c r="MJT10"/>
      <c r="MJU10"/>
      <c r="MJV10"/>
      <c r="MJW10"/>
      <c r="MJX10"/>
      <c r="MJY10"/>
      <c r="MJZ10"/>
      <c r="MKA10"/>
      <c r="MKB10"/>
      <c r="MKC10"/>
      <c r="MKD10"/>
      <c r="MKE10"/>
      <c r="MKF10"/>
      <c r="MKG10"/>
      <c r="MKH10"/>
      <c r="MKI10"/>
      <c r="MKJ10"/>
      <c r="MKK10"/>
      <c r="MKL10"/>
      <c r="MKM10"/>
      <c r="MKN10"/>
      <c r="MKO10"/>
      <c r="MKP10"/>
      <c r="MKQ10"/>
      <c r="MKR10"/>
      <c r="MKS10"/>
      <c r="MKT10"/>
      <c r="MKU10"/>
      <c r="MKV10"/>
      <c r="MKW10"/>
      <c r="MKX10"/>
      <c r="MKY10"/>
      <c r="MKZ10"/>
      <c r="MLA10"/>
      <c r="MLB10"/>
      <c r="MLC10"/>
      <c r="MLD10"/>
      <c r="MLE10"/>
      <c r="MLF10"/>
      <c r="MLG10"/>
      <c r="MLH10"/>
      <c r="MLI10"/>
      <c r="MLJ10"/>
      <c r="MLK10"/>
      <c r="MLL10"/>
      <c r="MLM10"/>
      <c r="MLN10"/>
      <c r="MLO10"/>
      <c r="MLP10"/>
      <c r="MLQ10"/>
      <c r="MLR10"/>
      <c r="MLS10"/>
      <c r="MLT10"/>
      <c r="MLU10"/>
      <c r="MLV10"/>
      <c r="MLW10"/>
      <c r="MLX10"/>
      <c r="MLY10"/>
      <c r="MLZ10"/>
      <c r="MMA10"/>
      <c r="MMB10"/>
      <c r="MMC10"/>
      <c r="MMD10"/>
      <c r="MME10"/>
      <c r="MMF10"/>
      <c r="MMG10"/>
      <c r="MMH10"/>
      <c r="MMI10"/>
      <c r="MMJ10"/>
      <c r="MMK10"/>
      <c r="MML10"/>
      <c r="MMM10"/>
      <c r="MMN10"/>
      <c r="MMO10"/>
      <c r="MMP10"/>
      <c r="MMQ10"/>
      <c r="MMR10"/>
      <c r="MMS10"/>
      <c r="MMT10"/>
      <c r="MMU10"/>
      <c r="MMV10"/>
      <c r="MMW10"/>
      <c r="MMX10"/>
      <c r="MMY10"/>
      <c r="MMZ10"/>
      <c r="MNA10"/>
      <c r="MNB10"/>
      <c r="MNC10"/>
      <c r="MND10"/>
      <c r="MNE10"/>
      <c r="MNF10"/>
      <c r="MNG10"/>
      <c r="MNH10"/>
      <c r="MNI10"/>
      <c r="MNJ10"/>
      <c r="MNK10"/>
      <c r="MNL10"/>
      <c r="MNM10"/>
      <c r="MNN10"/>
      <c r="MNO10"/>
      <c r="MNP10"/>
      <c r="MNQ10"/>
      <c r="MNR10"/>
      <c r="MNS10"/>
      <c r="MNT10"/>
      <c r="MNU10"/>
      <c r="MNV10"/>
      <c r="MNW10"/>
      <c r="MNX10"/>
      <c r="MNY10"/>
      <c r="MNZ10"/>
      <c r="MOA10"/>
      <c r="MOB10"/>
      <c r="MOC10"/>
      <c r="MOD10"/>
      <c r="MOE10"/>
      <c r="MOF10"/>
      <c r="MOG10"/>
      <c r="MOH10"/>
      <c r="MOI10"/>
      <c r="MOJ10"/>
      <c r="MOK10"/>
      <c r="MOL10"/>
      <c r="MOM10"/>
      <c r="MON10"/>
      <c r="MOO10"/>
      <c r="MOP10"/>
      <c r="MOQ10"/>
      <c r="MOR10"/>
      <c r="MOS10"/>
      <c r="MOT10"/>
      <c r="MOU10"/>
      <c r="MOV10"/>
      <c r="MOW10"/>
      <c r="MOX10"/>
      <c r="MOY10"/>
      <c r="MOZ10"/>
      <c r="MPA10"/>
      <c r="MPB10"/>
      <c r="MPC10"/>
      <c r="MPD10"/>
      <c r="MPE10"/>
      <c r="MPF10"/>
      <c r="MPG10"/>
      <c r="MPH10"/>
      <c r="MPI10"/>
      <c r="MPJ10"/>
      <c r="MPK10"/>
      <c r="MPL10"/>
      <c r="MPM10"/>
      <c r="MPN10"/>
      <c r="MPO10"/>
      <c r="MPP10"/>
      <c r="MPQ10"/>
      <c r="MPR10"/>
      <c r="MPS10"/>
      <c r="MPT10"/>
      <c r="MPU10"/>
      <c r="MPV10"/>
      <c r="MPW10"/>
      <c r="MPX10"/>
      <c r="MPY10"/>
      <c r="MPZ10"/>
      <c r="MQA10"/>
      <c r="MQB10"/>
      <c r="MQC10"/>
      <c r="MQD10"/>
      <c r="MQE10"/>
      <c r="MQF10"/>
      <c r="MQG10"/>
      <c r="MQH10"/>
      <c r="MQI10"/>
      <c r="MQJ10"/>
      <c r="MQK10"/>
      <c r="MQL10"/>
      <c r="MQM10"/>
      <c r="MQN10"/>
      <c r="MQO10"/>
      <c r="MQP10"/>
      <c r="MQQ10"/>
      <c r="MQR10"/>
      <c r="MQS10"/>
      <c r="MQT10"/>
      <c r="MQU10"/>
      <c r="MQV10"/>
      <c r="MQW10"/>
      <c r="MQX10"/>
      <c r="MQY10"/>
      <c r="MQZ10"/>
      <c r="MRA10"/>
      <c r="MRB10"/>
      <c r="MRC10"/>
      <c r="MRD10"/>
      <c r="MRE10"/>
      <c r="MRF10"/>
      <c r="MRG10"/>
      <c r="MRH10"/>
      <c r="MRI10"/>
      <c r="MRJ10"/>
      <c r="MRK10"/>
      <c r="MRL10"/>
      <c r="MRM10"/>
      <c r="MRN10"/>
      <c r="MRO10"/>
      <c r="MRP10"/>
      <c r="MRQ10"/>
      <c r="MRR10"/>
      <c r="MRS10"/>
      <c r="MRT10"/>
      <c r="MRU10"/>
      <c r="MRV10"/>
      <c r="MRW10"/>
      <c r="MRX10"/>
      <c r="MRY10"/>
      <c r="MRZ10"/>
      <c r="MSA10"/>
      <c r="MSB10"/>
      <c r="MSC10"/>
      <c r="MSD10"/>
      <c r="MSE10"/>
      <c r="MSF10"/>
      <c r="MSG10"/>
      <c r="MSH10"/>
      <c r="MSI10"/>
      <c r="MSJ10"/>
      <c r="MSK10"/>
      <c r="MSL10"/>
      <c r="MSM10"/>
      <c r="MSN10"/>
      <c r="MSO10"/>
      <c r="MSP10"/>
      <c r="MSQ10"/>
      <c r="MSR10"/>
      <c r="MSS10"/>
      <c r="MST10"/>
      <c r="MSU10"/>
      <c r="MSV10"/>
      <c r="MSW10"/>
      <c r="MSX10"/>
      <c r="MSY10"/>
      <c r="MSZ10"/>
      <c r="MTA10"/>
      <c r="MTB10"/>
      <c r="MTC10"/>
      <c r="MTD10"/>
      <c r="MTE10"/>
      <c r="MTF10"/>
      <c r="MTG10"/>
      <c r="MTH10"/>
      <c r="MTI10"/>
      <c r="MTJ10"/>
      <c r="MTK10"/>
      <c r="MTL10"/>
      <c r="MTM10"/>
      <c r="MTN10"/>
      <c r="MTO10"/>
      <c r="MTP10"/>
      <c r="MTQ10"/>
      <c r="MTR10"/>
      <c r="MTS10"/>
      <c r="MTT10"/>
      <c r="MTU10"/>
      <c r="MTV10"/>
      <c r="MTW10"/>
      <c r="MTX10"/>
      <c r="MTY10"/>
      <c r="MTZ10"/>
      <c r="MUA10"/>
      <c r="MUB10"/>
      <c r="MUC10"/>
      <c r="MUD10"/>
      <c r="MUE10"/>
      <c r="MUF10"/>
      <c r="MUG10"/>
      <c r="MUH10"/>
      <c r="MUI10"/>
      <c r="MUJ10"/>
      <c r="MUK10"/>
      <c r="MUL10"/>
      <c r="MUM10"/>
      <c r="MUN10"/>
      <c r="MUO10"/>
      <c r="MUP10"/>
      <c r="MUQ10"/>
      <c r="MUR10"/>
      <c r="MUS10"/>
      <c r="MUT10"/>
      <c r="MUU10"/>
      <c r="MUV10"/>
      <c r="MUW10"/>
      <c r="MUX10"/>
      <c r="MUY10"/>
      <c r="MUZ10"/>
      <c r="MVA10"/>
      <c r="MVB10"/>
      <c r="MVC10"/>
      <c r="MVD10"/>
      <c r="MVE10"/>
      <c r="MVF10"/>
      <c r="MVG10"/>
      <c r="MVH10"/>
      <c r="MVI10"/>
      <c r="MVJ10"/>
      <c r="MVK10"/>
      <c r="MVL10"/>
      <c r="MVM10"/>
      <c r="MVN10"/>
      <c r="MVO10"/>
      <c r="MVP10"/>
      <c r="MVQ10"/>
      <c r="MVR10"/>
      <c r="MVS10"/>
      <c r="MVT10"/>
      <c r="MVU10"/>
      <c r="MVV10"/>
      <c r="MVW10"/>
      <c r="MVX10"/>
      <c r="MVY10"/>
      <c r="MVZ10"/>
      <c r="MWA10"/>
      <c r="MWB10"/>
      <c r="MWC10"/>
      <c r="MWD10"/>
      <c r="MWE10"/>
      <c r="MWF10"/>
      <c r="MWG10"/>
      <c r="MWH10"/>
      <c r="MWI10"/>
      <c r="MWJ10"/>
      <c r="MWK10"/>
      <c r="MWL10"/>
      <c r="MWM10"/>
      <c r="MWN10"/>
      <c r="MWO10"/>
      <c r="MWP10"/>
      <c r="MWQ10"/>
      <c r="MWR10"/>
      <c r="MWS10"/>
      <c r="MWT10"/>
      <c r="MWU10"/>
      <c r="MWV10"/>
      <c r="MWW10"/>
      <c r="MWX10"/>
      <c r="MWY10"/>
      <c r="MWZ10"/>
      <c r="MXA10"/>
      <c r="MXB10"/>
      <c r="MXC10"/>
      <c r="MXD10"/>
      <c r="MXE10"/>
      <c r="MXF10"/>
      <c r="MXG10"/>
      <c r="MXH10"/>
      <c r="MXI10"/>
      <c r="MXJ10"/>
      <c r="MXK10"/>
      <c r="MXL10"/>
      <c r="MXM10"/>
      <c r="MXN10"/>
      <c r="MXO10"/>
      <c r="MXP10"/>
      <c r="MXQ10"/>
      <c r="MXR10"/>
      <c r="MXS10"/>
      <c r="MXT10"/>
      <c r="MXU10"/>
      <c r="MXV10"/>
      <c r="MXW10"/>
      <c r="MXX10"/>
      <c r="MXY10"/>
      <c r="MXZ10"/>
      <c r="MYA10"/>
      <c r="MYB10"/>
      <c r="MYC10"/>
      <c r="MYD10"/>
      <c r="MYE10"/>
      <c r="MYF10"/>
      <c r="MYG10"/>
      <c r="MYH10"/>
      <c r="MYI10"/>
      <c r="MYJ10"/>
      <c r="MYK10"/>
      <c r="MYL10"/>
      <c r="MYM10"/>
      <c r="MYN10"/>
      <c r="MYO10"/>
      <c r="MYP10"/>
      <c r="MYQ10"/>
      <c r="MYR10"/>
      <c r="MYS10"/>
      <c r="MYT10"/>
      <c r="MYU10"/>
      <c r="MYV10"/>
      <c r="MYW10"/>
      <c r="MYX10"/>
      <c r="MYY10"/>
      <c r="MYZ10"/>
      <c r="MZA10"/>
      <c r="MZB10"/>
      <c r="MZC10"/>
      <c r="MZD10"/>
      <c r="MZE10"/>
      <c r="MZF10"/>
      <c r="MZG10"/>
      <c r="MZH10"/>
      <c r="MZI10"/>
      <c r="MZJ10"/>
      <c r="MZK10"/>
      <c r="MZL10"/>
      <c r="MZM10"/>
      <c r="MZN10"/>
      <c r="MZO10"/>
      <c r="MZP10"/>
      <c r="MZQ10"/>
      <c r="MZR10"/>
      <c r="MZS10"/>
      <c r="MZT10"/>
      <c r="MZU10"/>
      <c r="MZV10"/>
      <c r="MZW10"/>
      <c r="MZX10"/>
      <c r="MZY10"/>
      <c r="MZZ10"/>
      <c r="NAA10"/>
      <c r="NAB10"/>
      <c r="NAC10"/>
      <c r="NAD10"/>
      <c r="NAE10"/>
      <c r="NAF10"/>
      <c r="NAG10"/>
      <c r="NAH10"/>
      <c r="NAI10"/>
      <c r="NAJ10"/>
      <c r="NAK10"/>
      <c r="NAL10"/>
      <c r="NAM10"/>
      <c r="NAN10"/>
      <c r="NAO10"/>
      <c r="NAP10"/>
      <c r="NAQ10"/>
      <c r="NAR10"/>
      <c r="NAS10"/>
      <c r="NAT10"/>
      <c r="NAU10"/>
      <c r="NAV10"/>
      <c r="NAW10"/>
      <c r="NAX10"/>
      <c r="NAY10"/>
      <c r="NAZ10"/>
      <c r="NBA10"/>
      <c r="NBB10"/>
      <c r="NBC10"/>
      <c r="NBD10"/>
      <c r="NBE10"/>
      <c r="NBF10"/>
      <c r="NBG10"/>
      <c r="NBH10"/>
      <c r="NBI10"/>
      <c r="NBJ10"/>
      <c r="NBK10"/>
      <c r="NBL10"/>
      <c r="NBM10"/>
      <c r="NBN10"/>
      <c r="NBO10"/>
      <c r="NBP10"/>
      <c r="NBQ10"/>
      <c r="NBR10"/>
      <c r="NBS10"/>
      <c r="NBT10"/>
      <c r="NBU10"/>
      <c r="NBV10"/>
      <c r="NBW10"/>
      <c r="NBX10"/>
      <c r="NBY10"/>
      <c r="NBZ10"/>
      <c r="NCA10"/>
      <c r="NCB10"/>
      <c r="NCC10"/>
      <c r="NCD10"/>
      <c r="NCE10"/>
      <c r="NCF10"/>
      <c r="NCG10"/>
      <c r="NCH10"/>
      <c r="NCI10"/>
      <c r="NCJ10"/>
      <c r="NCK10"/>
      <c r="NCL10"/>
      <c r="NCM10"/>
      <c r="NCN10"/>
      <c r="NCO10"/>
      <c r="NCP10"/>
      <c r="NCQ10"/>
      <c r="NCR10"/>
      <c r="NCS10"/>
      <c r="NCT10"/>
      <c r="NCU10"/>
      <c r="NCV10"/>
      <c r="NCW10"/>
      <c r="NCX10"/>
      <c r="NCY10"/>
      <c r="NCZ10"/>
      <c r="NDA10"/>
      <c r="NDB10"/>
      <c r="NDC10"/>
      <c r="NDD10"/>
      <c r="NDE10"/>
      <c r="NDF10"/>
      <c r="NDG10"/>
      <c r="NDH10"/>
      <c r="NDI10"/>
      <c r="NDJ10"/>
      <c r="NDK10"/>
      <c r="NDL10"/>
      <c r="NDM10"/>
      <c r="NDN10"/>
      <c r="NDO10"/>
      <c r="NDP10"/>
      <c r="NDQ10"/>
      <c r="NDR10"/>
      <c r="NDS10"/>
      <c r="NDT10"/>
      <c r="NDU10"/>
      <c r="NDV10"/>
      <c r="NDW10"/>
      <c r="NDX10"/>
      <c r="NDY10"/>
      <c r="NDZ10"/>
      <c r="NEA10"/>
      <c r="NEB10"/>
      <c r="NEC10"/>
      <c r="NED10"/>
      <c r="NEE10"/>
      <c r="NEF10"/>
      <c r="NEG10"/>
      <c r="NEH10"/>
      <c r="NEI10"/>
      <c r="NEJ10"/>
      <c r="NEK10"/>
      <c r="NEL10"/>
      <c r="NEM10"/>
      <c r="NEN10"/>
      <c r="NEO10"/>
      <c r="NEP10"/>
      <c r="NEQ10"/>
      <c r="NER10"/>
      <c r="NES10"/>
      <c r="NET10"/>
      <c r="NEU10"/>
      <c r="NEV10"/>
      <c r="NEW10"/>
      <c r="NEX10"/>
      <c r="NEY10"/>
      <c r="NEZ10"/>
      <c r="NFA10"/>
      <c r="NFB10"/>
      <c r="NFC10"/>
      <c r="NFD10"/>
      <c r="NFE10"/>
      <c r="NFF10"/>
      <c r="NFG10"/>
      <c r="NFH10"/>
      <c r="NFI10"/>
      <c r="NFJ10"/>
      <c r="NFK10"/>
      <c r="NFL10"/>
      <c r="NFM10"/>
      <c r="NFN10"/>
      <c r="NFO10"/>
      <c r="NFP10"/>
      <c r="NFQ10"/>
      <c r="NFR10"/>
      <c r="NFS10"/>
      <c r="NFT10"/>
      <c r="NFU10"/>
      <c r="NFV10"/>
      <c r="NFW10"/>
      <c r="NFX10"/>
      <c r="NFY10"/>
      <c r="NFZ10"/>
      <c r="NGA10"/>
      <c r="NGB10"/>
      <c r="NGC10"/>
      <c r="NGD10"/>
      <c r="NGE10"/>
      <c r="NGF10"/>
      <c r="NGG10"/>
      <c r="NGH10"/>
      <c r="NGI10"/>
      <c r="NGJ10"/>
      <c r="NGK10"/>
      <c r="NGL10"/>
      <c r="NGM10"/>
      <c r="NGN10"/>
      <c r="NGO10"/>
      <c r="NGP10"/>
      <c r="NGQ10"/>
      <c r="NGR10"/>
      <c r="NGS10"/>
      <c r="NGT10"/>
      <c r="NGU10"/>
      <c r="NGV10"/>
      <c r="NGW10"/>
      <c r="NGX10"/>
      <c r="NGY10"/>
      <c r="NGZ10"/>
      <c r="NHA10"/>
      <c r="NHB10"/>
      <c r="NHC10"/>
      <c r="NHD10"/>
      <c r="NHE10"/>
      <c r="NHF10"/>
      <c r="NHG10"/>
      <c r="NHH10"/>
      <c r="NHI10"/>
      <c r="NHJ10"/>
      <c r="NHK10"/>
      <c r="NHL10"/>
      <c r="NHM10"/>
      <c r="NHN10"/>
      <c r="NHO10"/>
      <c r="NHP10"/>
      <c r="NHQ10"/>
      <c r="NHR10"/>
      <c r="NHS10"/>
      <c r="NHT10"/>
      <c r="NHU10"/>
      <c r="NHV10"/>
      <c r="NHW10"/>
      <c r="NHX10"/>
      <c r="NHY10"/>
      <c r="NHZ10"/>
      <c r="NIA10"/>
      <c r="NIB10"/>
      <c r="NIC10"/>
      <c r="NID10"/>
      <c r="NIE10"/>
      <c r="NIF10"/>
      <c r="NIG10"/>
      <c r="NIH10"/>
      <c r="NII10"/>
      <c r="NIJ10"/>
      <c r="NIK10"/>
      <c r="NIL10"/>
      <c r="NIM10"/>
      <c r="NIN10"/>
      <c r="NIO10"/>
      <c r="NIP10"/>
      <c r="NIQ10"/>
      <c r="NIR10"/>
      <c r="NIS10"/>
      <c r="NIT10"/>
      <c r="NIU10"/>
      <c r="NIV10"/>
      <c r="NIW10"/>
      <c r="NIX10"/>
      <c r="NIY10"/>
      <c r="NIZ10"/>
      <c r="NJA10"/>
      <c r="NJB10"/>
      <c r="NJC10"/>
      <c r="NJD10"/>
      <c r="NJE10"/>
      <c r="NJF10"/>
      <c r="NJG10"/>
      <c r="NJH10"/>
      <c r="NJI10"/>
      <c r="NJJ10"/>
      <c r="NJK10"/>
      <c r="NJL10"/>
      <c r="NJM10"/>
      <c r="NJN10"/>
      <c r="NJO10"/>
      <c r="NJP10"/>
      <c r="NJQ10"/>
      <c r="NJR10"/>
      <c r="NJS10"/>
      <c r="NJT10"/>
      <c r="NJU10"/>
      <c r="NJV10"/>
      <c r="NJW10"/>
      <c r="NJX10"/>
      <c r="NJY10"/>
      <c r="NJZ10"/>
      <c r="NKA10"/>
      <c r="NKB10"/>
      <c r="NKC10"/>
      <c r="NKD10"/>
      <c r="NKE10"/>
      <c r="NKF10"/>
      <c r="NKG10"/>
      <c r="NKH10"/>
      <c r="NKI10"/>
      <c r="NKJ10"/>
      <c r="NKK10"/>
      <c r="NKL10"/>
      <c r="NKM10"/>
      <c r="NKN10"/>
      <c r="NKO10"/>
      <c r="NKP10"/>
      <c r="NKQ10"/>
      <c r="NKR10"/>
      <c r="NKS10"/>
      <c r="NKT10"/>
      <c r="NKU10"/>
      <c r="NKV10"/>
      <c r="NKW10"/>
      <c r="NKX10"/>
      <c r="NKY10"/>
      <c r="NKZ10"/>
      <c r="NLA10"/>
      <c r="NLB10"/>
      <c r="NLC10"/>
      <c r="NLD10"/>
      <c r="NLE10"/>
      <c r="NLF10"/>
      <c r="NLG10"/>
      <c r="NLH10"/>
      <c r="NLI10"/>
      <c r="NLJ10"/>
      <c r="NLK10"/>
      <c r="NLL10"/>
      <c r="NLM10"/>
      <c r="NLN10"/>
      <c r="NLO10"/>
      <c r="NLP10"/>
      <c r="NLQ10"/>
      <c r="NLR10"/>
      <c r="NLS10"/>
      <c r="NLT10"/>
      <c r="NLU10"/>
      <c r="NLV10"/>
      <c r="NLW10"/>
      <c r="NLX10"/>
      <c r="NLY10"/>
      <c r="NLZ10"/>
      <c r="NMA10"/>
      <c r="NMB10"/>
      <c r="NMC10"/>
      <c r="NMD10"/>
      <c r="NME10"/>
      <c r="NMF10"/>
      <c r="NMG10"/>
      <c r="NMH10"/>
      <c r="NMI10"/>
      <c r="NMJ10"/>
      <c r="NMK10"/>
      <c r="NML10"/>
      <c r="NMM10"/>
      <c r="NMN10"/>
      <c r="NMO10"/>
      <c r="NMP10"/>
      <c r="NMQ10"/>
      <c r="NMR10"/>
      <c r="NMS10"/>
      <c r="NMT10"/>
      <c r="NMU10"/>
      <c r="NMV10"/>
      <c r="NMW10"/>
      <c r="NMX10"/>
      <c r="NMY10"/>
      <c r="NMZ10"/>
      <c r="NNA10"/>
      <c r="NNB10"/>
      <c r="NNC10"/>
      <c r="NND10"/>
      <c r="NNE10"/>
      <c r="NNF10"/>
      <c r="NNG10"/>
      <c r="NNH10"/>
      <c r="NNI10"/>
      <c r="NNJ10"/>
      <c r="NNK10"/>
      <c r="NNL10"/>
      <c r="NNM10"/>
      <c r="NNN10"/>
      <c r="NNO10"/>
      <c r="NNP10"/>
      <c r="NNQ10"/>
      <c r="NNR10"/>
      <c r="NNS10"/>
      <c r="NNT10"/>
      <c r="NNU10"/>
      <c r="NNV10"/>
      <c r="NNW10"/>
      <c r="NNX10"/>
      <c r="NNY10"/>
      <c r="NNZ10"/>
      <c r="NOA10"/>
      <c r="NOB10"/>
      <c r="NOC10"/>
      <c r="NOD10"/>
      <c r="NOE10"/>
      <c r="NOF10"/>
      <c r="NOG10"/>
      <c r="NOH10"/>
      <c r="NOI10"/>
      <c r="NOJ10"/>
      <c r="NOK10"/>
      <c r="NOL10"/>
      <c r="NOM10"/>
      <c r="NON10"/>
      <c r="NOO10"/>
      <c r="NOP10"/>
      <c r="NOQ10"/>
      <c r="NOR10"/>
      <c r="NOS10"/>
      <c r="NOT10"/>
      <c r="NOU10"/>
      <c r="NOV10"/>
      <c r="NOW10"/>
      <c r="NOX10"/>
      <c r="NOY10"/>
      <c r="NOZ10"/>
      <c r="NPA10"/>
      <c r="NPB10"/>
      <c r="NPC10"/>
      <c r="NPD10"/>
      <c r="NPE10"/>
      <c r="NPF10"/>
      <c r="NPG10"/>
      <c r="NPH10"/>
      <c r="NPI10"/>
      <c r="NPJ10"/>
      <c r="NPK10"/>
      <c r="NPL10"/>
      <c r="NPM10"/>
      <c r="NPN10"/>
      <c r="NPO10"/>
      <c r="NPP10"/>
      <c r="NPQ10"/>
      <c r="NPR10"/>
      <c r="NPS10"/>
      <c r="NPT10"/>
      <c r="NPU10"/>
      <c r="NPV10"/>
      <c r="NPW10"/>
      <c r="NPX10"/>
      <c r="NPY10"/>
      <c r="NPZ10"/>
      <c r="NQA10"/>
      <c r="NQB10"/>
      <c r="NQC10"/>
      <c r="NQD10"/>
      <c r="NQE10"/>
      <c r="NQF10"/>
      <c r="NQG10"/>
      <c r="NQH10"/>
      <c r="NQI10"/>
      <c r="NQJ10"/>
      <c r="NQK10"/>
      <c r="NQL10"/>
      <c r="NQM10"/>
      <c r="NQN10"/>
      <c r="NQO10"/>
      <c r="NQP10"/>
      <c r="NQQ10"/>
      <c r="NQR10"/>
      <c r="NQS10"/>
      <c r="NQT10"/>
      <c r="NQU10"/>
      <c r="NQV10"/>
      <c r="NQW10"/>
      <c r="NQX10"/>
      <c r="NQY10"/>
      <c r="NQZ10"/>
      <c r="NRA10"/>
      <c r="NRB10"/>
      <c r="NRC10"/>
      <c r="NRD10"/>
      <c r="NRE10"/>
      <c r="NRF10"/>
      <c r="NRG10"/>
      <c r="NRH10"/>
      <c r="NRI10"/>
      <c r="NRJ10"/>
      <c r="NRK10"/>
      <c r="NRL10"/>
      <c r="NRM10"/>
      <c r="NRN10"/>
      <c r="NRO10"/>
      <c r="NRP10"/>
      <c r="NRQ10"/>
      <c r="NRR10"/>
      <c r="NRS10"/>
      <c r="NRT10"/>
      <c r="NRU10"/>
      <c r="NRV10"/>
      <c r="NRW10"/>
      <c r="NRX10"/>
      <c r="NRY10"/>
      <c r="NRZ10"/>
      <c r="NSA10"/>
      <c r="NSB10"/>
      <c r="NSC10"/>
      <c r="NSD10"/>
      <c r="NSE10"/>
      <c r="NSF10"/>
      <c r="NSG10"/>
      <c r="NSH10"/>
      <c r="NSI10"/>
      <c r="NSJ10"/>
      <c r="NSK10"/>
      <c r="NSL10"/>
      <c r="NSM10"/>
      <c r="NSN10"/>
      <c r="NSO10"/>
      <c r="NSP10"/>
      <c r="NSQ10"/>
      <c r="NSR10"/>
      <c r="NSS10"/>
      <c r="NST10"/>
      <c r="NSU10"/>
      <c r="NSV10"/>
      <c r="NSW10"/>
      <c r="NSX10"/>
      <c r="NSY10"/>
      <c r="NSZ10"/>
      <c r="NTA10"/>
      <c r="NTB10"/>
      <c r="NTC10"/>
      <c r="NTD10"/>
      <c r="NTE10"/>
      <c r="NTF10"/>
      <c r="NTG10"/>
      <c r="NTH10"/>
      <c r="NTI10"/>
      <c r="NTJ10"/>
      <c r="NTK10"/>
      <c r="NTL10"/>
      <c r="NTM10"/>
      <c r="NTN10"/>
      <c r="NTO10"/>
      <c r="NTP10"/>
      <c r="NTQ10"/>
      <c r="NTR10"/>
      <c r="NTS10"/>
      <c r="NTT10"/>
      <c r="NTU10"/>
      <c r="NTV10"/>
      <c r="NTW10"/>
      <c r="NTX10"/>
      <c r="NTY10"/>
      <c r="NTZ10"/>
      <c r="NUA10"/>
      <c r="NUB10"/>
      <c r="NUC10"/>
      <c r="NUD10"/>
      <c r="NUE10"/>
      <c r="NUF10"/>
      <c r="NUG10"/>
      <c r="NUH10"/>
      <c r="NUI10"/>
      <c r="NUJ10"/>
      <c r="NUK10"/>
      <c r="NUL10"/>
      <c r="NUM10"/>
      <c r="NUN10"/>
      <c r="NUO10"/>
      <c r="NUP10"/>
      <c r="NUQ10"/>
      <c r="NUR10"/>
      <c r="NUS10"/>
      <c r="NUT10"/>
      <c r="NUU10"/>
      <c r="NUV10"/>
      <c r="NUW10"/>
      <c r="NUX10"/>
      <c r="NUY10"/>
      <c r="NUZ10"/>
      <c r="NVA10"/>
      <c r="NVB10"/>
      <c r="NVC10"/>
      <c r="NVD10"/>
      <c r="NVE10"/>
      <c r="NVF10"/>
      <c r="NVG10"/>
      <c r="NVH10"/>
      <c r="NVI10"/>
      <c r="NVJ10"/>
      <c r="NVK10"/>
      <c r="NVL10"/>
      <c r="NVM10"/>
      <c r="NVN10"/>
      <c r="NVO10"/>
      <c r="NVP10"/>
      <c r="NVQ10"/>
      <c r="NVR10"/>
      <c r="NVS10"/>
      <c r="NVT10"/>
      <c r="NVU10"/>
      <c r="NVV10"/>
      <c r="NVW10"/>
      <c r="NVX10"/>
      <c r="NVY10"/>
      <c r="NVZ10"/>
      <c r="NWA10"/>
      <c r="NWB10"/>
      <c r="NWC10"/>
      <c r="NWD10"/>
      <c r="NWE10"/>
      <c r="NWF10"/>
      <c r="NWG10"/>
      <c r="NWH10"/>
      <c r="NWI10"/>
      <c r="NWJ10"/>
      <c r="NWK10"/>
      <c r="NWL10"/>
      <c r="NWM10"/>
      <c r="NWN10"/>
      <c r="NWO10"/>
      <c r="NWP10"/>
      <c r="NWQ10"/>
      <c r="NWR10"/>
      <c r="NWS10"/>
      <c r="NWT10"/>
      <c r="NWU10"/>
      <c r="NWV10"/>
      <c r="NWW10"/>
      <c r="NWX10"/>
      <c r="NWY10"/>
      <c r="NWZ10"/>
      <c r="NXA10"/>
      <c r="NXB10"/>
      <c r="NXC10"/>
      <c r="NXD10"/>
      <c r="NXE10"/>
      <c r="NXF10"/>
      <c r="NXG10"/>
      <c r="NXH10"/>
      <c r="NXI10"/>
      <c r="NXJ10"/>
      <c r="NXK10"/>
      <c r="NXL10"/>
      <c r="NXM10"/>
      <c r="NXN10"/>
      <c r="NXO10"/>
      <c r="NXP10"/>
      <c r="NXQ10"/>
      <c r="NXR10"/>
      <c r="NXS10"/>
      <c r="NXT10"/>
      <c r="NXU10"/>
      <c r="NXV10"/>
      <c r="NXW10"/>
      <c r="NXX10"/>
      <c r="NXY10"/>
      <c r="NXZ10"/>
      <c r="NYA10"/>
      <c r="NYB10"/>
      <c r="NYC10"/>
      <c r="NYD10"/>
      <c r="NYE10"/>
      <c r="NYF10"/>
      <c r="NYG10"/>
      <c r="NYH10"/>
      <c r="NYI10"/>
      <c r="NYJ10"/>
      <c r="NYK10"/>
      <c r="NYL10"/>
      <c r="NYM10"/>
      <c r="NYN10"/>
      <c r="NYO10"/>
      <c r="NYP10"/>
      <c r="NYQ10"/>
      <c r="NYR10"/>
      <c r="NYS10"/>
      <c r="NYT10"/>
      <c r="NYU10"/>
      <c r="NYV10"/>
      <c r="NYW10"/>
      <c r="NYX10"/>
      <c r="NYY10"/>
      <c r="NYZ10"/>
      <c r="NZA10"/>
      <c r="NZB10"/>
      <c r="NZC10"/>
      <c r="NZD10"/>
      <c r="NZE10"/>
      <c r="NZF10"/>
      <c r="NZG10"/>
      <c r="NZH10"/>
      <c r="NZI10"/>
      <c r="NZJ10"/>
      <c r="NZK10"/>
      <c r="NZL10"/>
      <c r="NZM10"/>
      <c r="NZN10"/>
      <c r="NZO10"/>
      <c r="NZP10"/>
      <c r="NZQ10"/>
      <c r="NZR10"/>
      <c r="NZS10"/>
      <c r="NZT10"/>
      <c r="NZU10"/>
      <c r="NZV10"/>
      <c r="NZW10"/>
      <c r="NZX10"/>
      <c r="NZY10"/>
      <c r="NZZ10"/>
      <c r="OAA10"/>
      <c r="OAB10"/>
      <c r="OAC10"/>
      <c r="OAD10"/>
      <c r="OAE10"/>
      <c r="OAF10"/>
      <c r="OAG10"/>
      <c r="OAH10"/>
      <c r="OAI10"/>
      <c r="OAJ10"/>
      <c r="OAK10"/>
      <c r="OAL10"/>
      <c r="OAM10"/>
      <c r="OAN10"/>
      <c r="OAO10"/>
      <c r="OAP10"/>
      <c r="OAQ10"/>
      <c r="OAR10"/>
      <c r="OAS10"/>
      <c r="OAT10"/>
      <c r="OAU10"/>
      <c r="OAV10"/>
      <c r="OAW10"/>
      <c r="OAX10"/>
      <c r="OAY10"/>
      <c r="OAZ10"/>
      <c r="OBA10"/>
      <c r="OBB10"/>
      <c r="OBC10"/>
      <c r="OBD10"/>
      <c r="OBE10"/>
      <c r="OBF10"/>
      <c r="OBG10"/>
      <c r="OBH10"/>
      <c r="OBI10"/>
      <c r="OBJ10"/>
      <c r="OBK10"/>
      <c r="OBL10"/>
      <c r="OBM10"/>
      <c r="OBN10"/>
      <c r="OBO10"/>
      <c r="OBP10"/>
      <c r="OBQ10"/>
      <c r="OBR10"/>
      <c r="OBS10"/>
      <c r="OBT10"/>
      <c r="OBU10"/>
      <c r="OBV10"/>
      <c r="OBW10"/>
      <c r="OBX10"/>
      <c r="OBY10"/>
      <c r="OBZ10"/>
      <c r="OCA10"/>
      <c r="OCB10"/>
      <c r="OCC10"/>
      <c r="OCD10"/>
      <c r="OCE10"/>
      <c r="OCF10"/>
      <c r="OCG10"/>
      <c r="OCH10"/>
      <c r="OCI10"/>
      <c r="OCJ10"/>
      <c r="OCK10"/>
      <c r="OCL10"/>
      <c r="OCM10"/>
      <c r="OCN10"/>
      <c r="OCO10"/>
      <c r="OCP10"/>
      <c r="OCQ10"/>
      <c r="OCR10"/>
      <c r="OCS10"/>
      <c r="OCT10"/>
      <c r="OCU10"/>
      <c r="OCV10"/>
      <c r="OCW10"/>
      <c r="OCX10"/>
      <c r="OCY10"/>
      <c r="OCZ10"/>
      <c r="ODA10"/>
      <c r="ODB10"/>
      <c r="ODC10"/>
      <c r="ODD10"/>
      <c r="ODE10"/>
      <c r="ODF10"/>
      <c r="ODG10"/>
      <c r="ODH10"/>
      <c r="ODI10"/>
      <c r="ODJ10"/>
      <c r="ODK10"/>
      <c r="ODL10"/>
      <c r="ODM10"/>
      <c r="ODN10"/>
      <c r="ODO10"/>
      <c r="ODP10"/>
      <c r="ODQ10"/>
      <c r="ODR10"/>
      <c r="ODS10"/>
      <c r="ODT10"/>
      <c r="ODU10"/>
      <c r="ODV10"/>
      <c r="ODW10"/>
      <c r="ODX10"/>
      <c r="ODY10"/>
      <c r="ODZ10"/>
      <c r="OEA10"/>
      <c r="OEB10"/>
      <c r="OEC10"/>
      <c r="OED10"/>
      <c r="OEE10"/>
      <c r="OEF10"/>
      <c r="OEG10"/>
      <c r="OEH10"/>
      <c r="OEI10"/>
      <c r="OEJ10"/>
      <c r="OEK10"/>
      <c r="OEL10"/>
      <c r="OEM10"/>
      <c r="OEN10"/>
      <c r="OEO10"/>
      <c r="OEP10"/>
      <c r="OEQ10"/>
      <c r="OER10"/>
      <c r="OES10"/>
      <c r="OET10"/>
      <c r="OEU10"/>
      <c r="OEV10"/>
      <c r="OEW10"/>
      <c r="OEX10"/>
      <c r="OEY10"/>
      <c r="OEZ10"/>
      <c r="OFA10"/>
      <c r="OFB10"/>
      <c r="OFC10"/>
      <c r="OFD10"/>
      <c r="OFE10"/>
      <c r="OFF10"/>
      <c r="OFG10"/>
      <c r="OFH10"/>
      <c r="OFI10"/>
      <c r="OFJ10"/>
      <c r="OFK10"/>
      <c r="OFL10"/>
      <c r="OFM10"/>
      <c r="OFN10"/>
      <c r="OFO10"/>
      <c r="OFP10"/>
      <c r="OFQ10"/>
      <c r="OFR10"/>
      <c r="OFS10"/>
      <c r="OFT10"/>
      <c r="OFU10"/>
      <c r="OFV10"/>
      <c r="OFW10"/>
      <c r="OFX10"/>
      <c r="OFY10"/>
      <c r="OFZ10"/>
      <c r="OGA10"/>
      <c r="OGB10"/>
      <c r="OGC10"/>
      <c r="OGD10"/>
      <c r="OGE10"/>
      <c r="OGF10"/>
      <c r="OGG10"/>
      <c r="OGH10"/>
      <c r="OGI10"/>
      <c r="OGJ10"/>
      <c r="OGK10"/>
      <c r="OGL10"/>
      <c r="OGM10"/>
      <c r="OGN10"/>
      <c r="OGO10"/>
      <c r="OGP10"/>
      <c r="OGQ10"/>
      <c r="OGR10"/>
      <c r="OGS10"/>
      <c r="OGT10"/>
      <c r="OGU10"/>
      <c r="OGV10"/>
      <c r="OGW10"/>
      <c r="OGX10"/>
      <c r="OGY10"/>
      <c r="OGZ10"/>
      <c r="OHA10"/>
      <c r="OHB10"/>
      <c r="OHC10"/>
      <c r="OHD10"/>
      <c r="OHE10"/>
      <c r="OHF10"/>
      <c r="OHG10"/>
      <c r="OHH10"/>
      <c r="OHI10"/>
      <c r="OHJ10"/>
      <c r="OHK10"/>
      <c r="OHL10"/>
      <c r="OHM10"/>
      <c r="OHN10"/>
      <c r="OHO10"/>
      <c r="OHP10"/>
      <c r="OHQ10"/>
      <c r="OHR10"/>
      <c r="OHS10"/>
      <c r="OHT10"/>
      <c r="OHU10"/>
      <c r="OHV10"/>
      <c r="OHW10"/>
      <c r="OHX10"/>
      <c r="OHY10"/>
      <c r="OHZ10"/>
      <c r="OIA10"/>
      <c r="OIB10"/>
      <c r="OIC10"/>
      <c r="OID10"/>
      <c r="OIE10"/>
      <c r="OIF10"/>
      <c r="OIG10"/>
      <c r="OIH10"/>
      <c r="OII10"/>
      <c r="OIJ10"/>
      <c r="OIK10"/>
      <c r="OIL10"/>
      <c r="OIM10"/>
      <c r="OIN10"/>
      <c r="OIO10"/>
      <c r="OIP10"/>
      <c r="OIQ10"/>
      <c r="OIR10"/>
      <c r="OIS10"/>
      <c r="OIT10"/>
      <c r="OIU10"/>
      <c r="OIV10"/>
      <c r="OIW10"/>
      <c r="OIX10"/>
      <c r="OIY10"/>
      <c r="OIZ10"/>
      <c r="OJA10"/>
      <c r="OJB10"/>
      <c r="OJC10"/>
      <c r="OJD10"/>
      <c r="OJE10"/>
      <c r="OJF10"/>
      <c r="OJG10"/>
      <c r="OJH10"/>
      <c r="OJI10"/>
      <c r="OJJ10"/>
      <c r="OJK10"/>
      <c r="OJL10"/>
      <c r="OJM10"/>
      <c r="OJN10"/>
      <c r="OJO10"/>
      <c r="OJP10"/>
      <c r="OJQ10"/>
      <c r="OJR10"/>
      <c r="OJS10"/>
      <c r="OJT10"/>
      <c r="OJU10"/>
      <c r="OJV10"/>
      <c r="OJW10"/>
      <c r="OJX10"/>
      <c r="OJY10"/>
      <c r="OJZ10"/>
      <c r="OKA10"/>
      <c r="OKB10"/>
      <c r="OKC10"/>
      <c r="OKD10"/>
      <c r="OKE10"/>
      <c r="OKF10"/>
      <c r="OKG10"/>
      <c r="OKH10"/>
      <c r="OKI10"/>
      <c r="OKJ10"/>
      <c r="OKK10"/>
      <c r="OKL10"/>
      <c r="OKM10"/>
      <c r="OKN10"/>
      <c r="OKO10"/>
      <c r="OKP10"/>
      <c r="OKQ10"/>
      <c r="OKR10"/>
      <c r="OKS10"/>
      <c r="OKT10"/>
      <c r="OKU10"/>
      <c r="OKV10"/>
      <c r="OKW10"/>
      <c r="OKX10"/>
      <c r="OKY10"/>
      <c r="OKZ10"/>
      <c r="OLA10"/>
      <c r="OLB10"/>
      <c r="OLC10"/>
      <c r="OLD10"/>
      <c r="OLE10"/>
      <c r="OLF10"/>
      <c r="OLG10"/>
      <c r="OLH10"/>
      <c r="OLI10"/>
      <c r="OLJ10"/>
      <c r="OLK10"/>
      <c r="OLL10"/>
      <c r="OLM10"/>
      <c r="OLN10"/>
      <c r="OLO10"/>
      <c r="OLP10"/>
      <c r="OLQ10"/>
      <c r="OLR10"/>
      <c r="OLS10"/>
      <c r="OLT10"/>
      <c r="OLU10"/>
      <c r="OLV10"/>
      <c r="OLW10"/>
      <c r="OLX10"/>
      <c r="OLY10"/>
      <c r="OLZ10"/>
      <c r="OMA10"/>
      <c r="OMB10"/>
      <c r="OMC10"/>
      <c r="OMD10"/>
      <c r="OME10"/>
      <c r="OMF10"/>
      <c r="OMG10"/>
      <c r="OMH10"/>
      <c r="OMI10"/>
      <c r="OMJ10"/>
      <c r="OMK10"/>
      <c r="OML10"/>
      <c r="OMM10"/>
      <c r="OMN10"/>
      <c r="OMO10"/>
      <c r="OMP10"/>
      <c r="OMQ10"/>
      <c r="OMR10"/>
      <c r="OMS10"/>
      <c r="OMT10"/>
      <c r="OMU10"/>
      <c r="OMV10"/>
      <c r="OMW10"/>
      <c r="OMX10"/>
      <c r="OMY10"/>
      <c r="OMZ10"/>
      <c r="ONA10"/>
      <c r="ONB10"/>
      <c r="ONC10"/>
      <c r="OND10"/>
      <c r="ONE10"/>
      <c r="ONF10"/>
      <c r="ONG10"/>
      <c r="ONH10"/>
      <c r="ONI10"/>
      <c r="ONJ10"/>
      <c r="ONK10"/>
      <c r="ONL10"/>
      <c r="ONM10"/>
      <c r="ONN10"/>
      <c r="ONO10"/>
      <c r="ONP10"/>
      <c r="ONQ10"/>
      <c r="ONR10"/>
      <c r="ONS10"/>
      <c r="ONT10"/>
      <c r="ONU10"/>
      <c r="ONV10"/>
      <c r="ONW10"/>
      <c r="ONX10"/>
      <c r="ONY10"/>
      <c r="ONZ10"/>
      <c r="OOA10"/>
      <c r="OOB10"/>
      <c r="OOC10"/>
      <c r="OOD10"/>
      <c r="OOE10"/>
      <c r="OOF10"/>
      <c r="OOG10"/>
      <c r="OOH10"/>
      <c r="OOI10"/>
      <c r="OOJ10"/>
      <c r="OOK10"/>
      <c r="OOL10"/>
      <c r="OOM10"/>
      <c r="OON10"/>
      <c r="OOO10"/>
      <c r="OOP10"/>
      <c r="OOQ10"/>
      <c r="OOR10"/>
      <c r="OOS10"/>
      <c r="OOT10"/>
      <c r="OOU10"/>
      <c r="OOV10"/>
      <c r="OOW10"/>
      <c r="OOX10"/>
      <c r="OOY10"/>
      <c r="OOZ10"/>
      <c r="OPA10"/>
      <c r="OPB10"/>
      <c r="OPC10"/>
      <c r="OPD10"/>
      <c r="OPE10"/>
      <c r="OPF10"/>
      <c r="OPG10"/>
      <c r="OPH10"/>
      <c r="OPI10"/>
      <c r="OPJ10"/>
      <c r="OPK10"/>
      <c r="OPL10"/>
      <c r="OPM10"/>
      <c r="OPN10"/>
      <c r="OPO10"/>
      <c r="OPP10"/>
      <c r="OPQ10"/>
      <c r="OPR10"/>
      <c r="OPS10"/>
      <c r="OPT10"/>
      <c r="OPU10"/>
      <c r="OPV10"/>
      <c r="OPW10"/>
      <c r="OPX10"/>
      <c r="OPY10"/>
      <c r="OPZ10"/>
      <c r="OQA10"/>
      <c r="OQB10"/>
      <c r="OQC10"/>
      <c r="OQD10"/>
      <c r="OQE10"/>
      <c r="OQF10"/>
      <c r="OQG10"/>
      <c r="OQH10"/>
      <c r="OQI10"/>
      <c r="OQJ10"/>
      <c r="OQK10"/>
      <c r="OQL10"/>
      <c r="OQM10"/>
      <c r="OQN10"/>
      <c r="OQO10"/>
      <c r="OQP10"/>
      <c r="OQQ10"/>
      <c r="OQR10"/>
      <c r="OQS10"/>
      <c r="OQT10"/>
      <c r="OQU10"/>
      <c r="OQV10"/>
      <c r="OQW10"/>
      <c r="OQX10"/>
      <c r="OQY10"/>
      <c r="OQZ10"/>
      <c r="ORA10"/>
      <c r="ORB10"/>
      <c r="ORC10"/>
      <c r="ORD10"/>
      <c r="ORE10"/>
      <c r="ORF10"/>
      <c r="ORG10"/>
      <c r="ORH10"/>
      <c r="ORI10"/>
      <c r="ORJ10"/>
      <c r="ORK10"/>
      <c r="ORL10"/>
      <c r="ORM10"/>
      <c r="ORN10"/>
      <c r="ORO10"/>
      <c r="ORP10"/>
      <c r="ORQ10"/>
      <c r="ORR10"/>
      <c r="ORS10"/>
      <c r="ORT10"/>
      <c r="ORU10"/>
      <c r="ORV10"/>
      <c r="ORW10"/>
      <c r="ORX10"/>
      <c r="ORY10"/>
      <c r="ORZ10"/>
      <c r="OSA10"/>
      <c r="OSB10"/>
      <c r="OSC10"/>
      <c r="OSD10"/>
      <c r="OSE10"/>
      <c r="OSF10"/>
      <c r="OSG10"/>
      <c r="OSH10"/>
      <c r="OSI10"/>
      <c r="OSJ10"/>
      <c r="OSK10"/>
      <c r="OSL10"/>
      <c r="OSM10"/>
      <c r="OSN10"/>
      <c r="OSO10"/>
      <c r="OSP10"/>
      <c r="OSQ10"/>
      <c r="OSR10"/>
      <c r="OSS10"/>
      <c r="OST10"/>
      <c r="OSU10"/>
      <c r="OSV10"/>
      <c r="OSW10"/>
      <c r="OSX10"/>
      <c r="OSY10"/>
      <c r="OSZ10"/>
      <c r="OTA10"/>
      <c r="OTB10"/>
      <c r="OTC10"/>
      <c r="OTD10"/>
      <c r="OTE10"/>
      <c r="OTF10"/>
      <c r="OTG10"/>
      <c r="OTH10"/>
      <c r="OTI10"/>
      <c r="OTJ10"/>
      <c r="OTK10"/>
      <c r="OTL10"/>
      <c r="OTM10"/>
      <c r="OTN10"/>
      <c r="OTO10"/>
      <c r="OTP10"/>
      <c r="OTQ10"/>
      <c r="OTR10"/>
      <c r="OTS10"/>
      <c r="OTT10"/>
      <c r="OTU10"/>
      <c r="OTV10"/>
      <c r="OTW10"/>
      <c r="OTX10"/>
      <c r="OTY10"/>
      <c r="OTZ10"/>
      <c r="OUA10"/>
      <c r="OUB10"/>
      <c r="OUC10"/>
      <c r="OUD10"/>
      <c r="OUE10"/>
      <c r="OUF10"/>
      <c r="OUG10"/>
      <c r="OUH10"/>
      <c r="OUI10"/>
      <c r="OUJ10"/>
      <c r="OUK10"/>
      <c r="OUL10"/>
      <c r="OUM10"/>
      <c r="OUN10"/>
      <c r="OUO10"/>
      <c r="OUP10"/>
      <c r="OUQ10"/>
      <c r="OUR10"/>
      <c r="OUS10"/>
      <c r="OUT10"/>
      <c r="OUU10"/>
      <c r="OUV10"/>
      <c r="OUW10"/>
      <c r="OUX10"/>
      <c r="OUY10"/>
      <c r="OUZ10"/>
      <c r="OVA10"/>
      <c r="OVB10"/>
      <c r="OVC10"/>
      <c r="OVD10"/>
      <c r="OVE10"/>
      <c r="OVF10"/>
      <c r="OVG10"/>
      <c r="OVH10"/>
      <c r="OVI10"/>
      <c r="OVJ10"/>
      <c r="OVK10"/>
      <c r="OVL10"/>
      <c r="OVM10"/>
      <c r="OVN10"/>
      <c r="OVO10"/>
      <c r="OVP10"/>
      <c r="OVQ10"/>
      <c r="OVR10"/>
      <c r="OVS10"/>
      <c r="OVT10"/>
      <c r="OVU10"/>
      <c r="OVV10"/>
      <c r="OVW10"/>
      <c r="OVX10"/>
      <c r="OVY10"/>
      <c r="OVZ10"/>
      <c r="OWA10"/>
      <c r="OWB10"/>
      <c r="OWC10"/>
      <c r="OWD10"/>
      <c r="OWE10"/>
      <c r="OWF10"/>
      <c r="OWG10"/>
      <c r="OWH10"/>
      <c r="OWI10"/>
      <c r="OWJ10"/>
      <c r="OWK10"/>
      <c r="OWL10"/>
      <c r="OWM10"/>
      <c r="OWN10"/>
      <c r="OWO10"/>
      <c r="OWP10"/>
      <c r="OWQ10"/>
      <c r="OWR10"/>
      <c r="OWS10"/>
      <c r="OWT10"/>
      <c r="OWU10"/>
      <c r="OWV10"/>
      <c r="OWW10"/>
      <c r="OWX10"/>
      <c r="OWY10"/>
      <c r="OWZ10"/>
      <c r="OXA10"/>
      <c r="OXB10"/>
      <c r="OXC10"/>
      <c r="OXD10"/>
      <c r="OXE10"/>
      <c r="OXF10"/>
      <c r="OXG10"/>
      <c r="OXH10"/>
      <c r="OXI10"/>
      <c r="OXJ10"/>
      <c r="OXK10"/>
      <c r="OXL10"/>
      <c r="OXM10"/>
      <c r="OXN10"/>
      <c r="OXO10"/>
      <c r="OXP10"/>
      <c r="OXQ10"/>
      <c r="OXR10"/>
      <c r="OXS10"/>
      <c r="OXT10"/>
      <c r="OXU10"/>
      <c r="OXV10"/>
      <c r="OXW10"/>
      <c r="OXX10"/>
      <c r="OXY10"/>
      <c r="OXZ10"/>
      <c r="OYA10"/>
      <c r="OYB10"/>
      <c r="OYC10"/>
      <c r="OYD10"/>
      <c r="OYE10"/>
      <c r="OYF10"/>
      <c r="OYG10"/>
      <c r="OYH10"/>
      <c r="OYI10"/>
      <c r="OYJ10"/>
      <c r="OYK10"/>
      <c r="OYL10"/>
      <c r="OYM10"/>
      <c r="OYN10"/>
      <c r="OYO10"/>
      <c r="OYP10"/>
      <c r="OYQ10"/>
      <c r="OYR10"/>
      <c r="OYS10"/>
      <c r="OYT10"/>
      <c r="OYU10"/>
      <c r="OYV10"/>
      <c r="OYW10"/>
      <c r="OYX10"/>
      <c r="OYY10"/>
      <c r="OYZ10"/>
      <c r="OZA10"/>
      <c r="OZB10"/>
      <c r="OZC10"/>
      <c r="OZD10"/>
      <c r="OZE10"/>
      <c r="OZF10"/>
      <c r="OZG10"/>
      <c r="OZH10"/>
      <c r="OZI10"/>
      <c r="OZJ10"/>
      <c r="OZK10"/>
      <c r="OZL10"/>
      <c r="OZM10"/>
      <c r="OZN10"/>
      <c r="OZO10"/>
      <c r="OZP10"/>
      <c r="OZQ10"/>
      <c r="OZR10"/>
      <c r="OZS10"/>
      <c r="OZT10"/>
      <c r="OZU10"/>
      <c r="OZV10"/>
      <c r="OZW10"/>
      <c r="OZX10"/>
      <c r="OZY10"/>
      <c r="OZZ10"/>
      <c r="PAA10"/>
      <c r="PAB10"/>
      <c r="PAC10"/>
      <c r="PAD10"/>
      <c r="PAE10"/>
      <c r="PAF10"/>
      <c r="PAG10"/>
      <c r="PAH10"/>
      <c r="PAI10"/>
      <c r="PAJ10"/>
      <c r="PAK10"/>
      <c r="PAL10"/>
      <c r="PAM10"/>
      <c r="PAN10"/>
      <c r="PAO10"/>
      <c r="PAP10"/>
      <c r="PAQ10"/>
      <c r="PAR10"/>
      <c r="PAS10"/>
      <c r="PAT10"/>
      <c r="PAU10"/>
      <c r="PAV10"/>
      <c r="PAW10"/>
      <c r="PAX10"/>
      <c r="PAY10"/>
      <c r="PAZ10"/>
      <c r="PBA10"/>
      <c r="PBB10"/>
      <c r="PBC10"/>
      <c r="PBD10"/>
      <c r="PBE10"/>
      <c r="PBF10"/>
      <c r="PBG10"/>
      <c r="PBH10"/>
      <c r="PBI10"/>
      <c r="PBJ10"/>
      <c r="PBK10"/>
      <c r="PBL10"/>
      <c r="PBM10"/>
      <c r="PBN10"/>
      <c r="PBO10"/>
      <c r="PBP10"/>
      <c r="PBQ10"/>
      <c r="PBR10"/>
      <c r="PBS10"/>
      <c r="PBT10"/>
      <c r="PBU10"/>
      <c r="PBV10"/>
      <c r="PBW10"/>
      <c r="PBX10"/>
      <c r="PBY10"/>
      <c r="PBZ10"/>
      <c r="PCA10"/>
      <c r="PCB10"/>
      <c r="PCC10"/>
      <c r="PCD10"/>
      <c r="PCE10"/>
      <c r="PCF10"/>
      <c r="PCG10"/>
      <c r="PCH10"/>
      <c r="PCI10"/>
      <c r="PCJ10"/>
      <c r="PCK10"/>
      <c r="PCL10"/>
      <c r="PCM10"/>
      <c r="PCN10"/>
      <c r="PCO10"/>
      <c r="PCP10"/>
      <c r="PCQ10"/>
      <c r="PCR10"/>
      <c r="PCS10"/>
      <c r="PCT10"/>
      <c r="PCU10"/>
      <c r="PCV10"/>
      <c r="PCW10"/>
      <c r="PCX10"/>
      <c r="PCY10"/>
      <c r="PCZ10"/>
      <c r="PDA10"/>
      <c r="PDB10"/>
      <c r="PDC10"/>
      <c r="PDD10"/>
      <c r="PDE10"/>
      <c r="PDF10"/>
      <c r="PDG10"/>
      <c r="PDH10"/>
      <c r="PDI10"/>
      <c r="PDJ10"/>
      <c r="PDK10"/>
      <c r="PDL10"/>
      <c r="PDM10"/>
      <c r="PDN10"/>
      <c r="PDO10"/>
      <c r="PDP10"/>
      <c r="PDQ10"/>
      <c r="PDR10"/>
      <c r="PDS10"/>
      <c r="PDT10"/>
      <c r="PDU10"/>
      <c r="PDV10"/>
      <c r="PDW10"/>
      <c r="PDX10"/>
      <c r="PDY10"/>
      <c r="PDZ10"/>
      <c r="PEA10"/>
      <c r="PEB10"/>
      <c r="PEC10"/>
      <c r="PED10"/>
      <c r="PEE10"/>
      <c r="PEF10"/>
      <c r="PEG10"/>
      <c r="PEH10"/>
      <c r="PEI10"/>
      <c r="PEJ10"/>
      <c r="PEK10"/>
      <c r="PEL10"/>
      <c r="PEM10"/>
      <c r="PEN10"/>
      <c r="PEO10"/>
      <c r="PEP10"/>
      <c r="PEQ10"/>
      <c r="PER10"/>
      <c r="PES10"/>
      <c r="PET10"/>
      <c r="PEU10"/>
      <c r="PEV10"/>
      <c r="PEW10"/>
      <c r="PEX10"/>
      <c r="PEY10"/>
      <c r="PEZ10"/>
      <c r="PFA10"/>
      <c r="PFB10"/>
      <c r="PFC10"/>
      <c r="PFD10"/>
      <c r="PFE10"/>
      <c r="PFF10"/>
      <c r="PFG10"/>
      <c r="PFH10"/>
      <c r="PFI10"/>
      <c r="PFJ10"/>
      <c r="PFK10"/>
      <c r="PFL10"/>
      <c r="PFM10"/>
      <c r="PFN10"/>
      <c r="PFO10"/>
      <c r="PFP10"/>
      <c r="PFQ10"/>
      <c r="PFR10"/>
      <c r="PFS10"/>
      <c r="PFT10"/>
      <c r="PFU10"/>
      <c r="PFV10"/>
      <c r="PFW10"/>
      <c r="PFX10"/>
      <c r="PFY10"/>
      <c r="PFZ10"/>
      <c r="PGA10"/>
      <c r="PGB10"/>
      <c r="PGC10"/>
      <c r="PGD10"/>
      <c r="PGE10"/>
      <c r="PGF10"/>
      <c r="PGG10"/>
      <c r="PGH10"/>
      <c r="PGI10"/>
      <c r="PGJ10"/>
      <c r="PGK10"/>
      <c r="PGL10"/>
      <c r="PGM10"/>
      <c r="PGN10"/>
      <c r="PGO10"/>
      <c r="PGP10"/>
      <c r="PGQ10"/>
      <c r="PGR10"/>
      <c r="PGS10"/>
      <c r="PGT10"/>
      <c r="PGU10"/>
      <c r="PGV10"/>
      <c r="PGW10"/>
      <c r="PGX10"/>
      <c r="PGY10"/>
      <c r="PGZ10"/>
      <c r="PHA10"/>
      <c r="PHB10"/>
      <c r="PHC10"/>
      <c r="PHD10"/>
      <c r="PHE10"/>
      <c r="PHF10"/>
      <c r="PHG10"/>
      <c r="PHH10"/>
      <c r="PHI10"/>
      <c r="PHJ10"/>
      <c r="PHK10"/>
      <c r="PHL10"/>
      <c r="PHM10"/>
      <c r="PHN10"/>
      <c r="PHO10"/>
      <c r="PHP10"/>
      <c r="PHQ10"/>
      <c r="PHR10"/>
      <c r="PHS10"/>
      <c r="PHT10"/>
      <c r="PHU10"/>
      <c r="PHV10"/>
      <c r="PHW10"/>
      <c r="PHX10"/>
      <c r="PHY10"/>
      <c r="PHZ10"/>
      <c r="PIA10"/>
      <c r="PIB10"/>
      <c r="PIC10"/>
      <c r="PID10"/>
      <c r="PIE10"/>
      <c r="PIF10"/>
      <c r="PIG10"/>
      <c r="PIH10"/>
      <c r="PII10"/>
      <c r="PIJ10"/>
      <c r="PIK10"/>
      <c r="PIL10"/>
      <c r="PIM10"/>
      <c r="PIN10"/>
      <c r="PIO10"/>
      <c r="PIP10"/>
      <c r="PIQ10"/>
      <c r="PIR10"/>
      <c r="PIS10"/>
      <c r="PIT10"/>
      <c r="PIU10"/>
      <c r="PIV10"/>
      <c r="PIW10"/>
      <c r="PIX10"/>
      <c r="PIY10"/>
      <c r="PIZ10"/>
      <c r="PJA10"/>
      <c r="PJB10"/>
      <c r="PJC10"/>
      <c r="PJD10"/>
      <c r="PJE10"/>
      <c r="PJF10"/>
      <c r="PJG10"/>
      <c r="PJH10"/>
      <c r="PJI10"/>
      <c r="PJJ10"/>
      <c r="PJK10"/>
      <c r="PJL10"/>
      <c r="PJM10"/>
      <c r="PJN10"/>
      <c r="PJO10"/>
      <c r="PJP10"/>
      <c r="PJQ10"/>
      <c r="PJR10"/>
      <c r="PJS10"/>
      <c r="PJT10"/>
      <c r="PJU10"/>
      <c r="PJV10"/>
      <c r="PJW10"/>
      <c r="PJX10"/>
      <c r="PJY10"/>
      <c r="PJZ10"/>
      <c r="PKA10"/>
      <c r="PKB10"/>
      <c r="PKC10"/>
      <c r="PKD10"/>
      <c r="PKE10"/>
      <c r="PKF10"/>
      <c r="PKG10"/>
      <c r="PKH10"/>
      <c r="PKI10"/>
      <c r="PKJ10"/>
      <c r="PKK10"/>
      <c r="PKL10"/>
      <c r="PKM10"/>
      <c r="PKN10"/>
      <c r="PKO10"/>
      <c r="PKP10"/>
      <c r="PKQ10"/>
      <c r="PKR10"/>
      <c r="PKS10"/>
      <c r="PKT10"/>
      <c r="PKU10"/>
      <c r="PKV10"/>
      <c r="PKW10"/>
      <c r="PKX10"/>
      <c r="PKY10"/>
      <c r="PKZ10"/>
      <c r="PLA10"/>
      <c r="PLB10"/>
      <c r="PLC10"/>
      <c r="PLD10"/>
      <c r="PLE10"/>
      <c r="PLF10"/>
      <c r="PLG10"/>
      <c r="PLH10"/>
      <c r="PLI10"/>
      <c r="PLJ10"/>
      <c r="PLK10"/>
      <c r="PLL10"/>
      <c r="PLM10"/>
      <c r="PLN10"/>
      <c r="PLO10"/>
      <c r="PLP10"/>
      <c r="PLQ10"/>
      <c r="PLR10"/>
      <c r="PLS10"/>
      <c r="PLT10"/>
      <c r="PLU10"/>
      <c r="PLV10"/>
      <c r="PLW10"/>
      <c r="PLX10"/>
      <c r="PLY10"/>
      <c r="PLZ10"/>
      <c r="PMA10"/>
      <c r="PMB10"/>
      <c r="PMC10"/>
      <c r="PMD10"/>
      <c r="PME10"/>
      <c r="PMF10"/>
      <c r="PMG10"/>
      <c r="PMH10"/>
      <c r="PMI10"/>
      <c r="PMJ10"/>
      <c r="PMK10"/>
      <c r="PML10"/>
      <c r="PMM10"/>
      <c r="PMN10"/>
      <c r="PMO10"/>
      <c r="PMP10"/>
      <c r="PMQ10"/>
      <c r="PMR10"/>
      <c r="PMS10"/>
      <c r="PMT10"/>
      <c r="PMU10"/>
      <c r="PMV10"/>
      <c r="PMW10"/>
      <c r="PMX10"/>
      <c r="PMY10"/>
      <c r="PMZ10"/>
      <c r="PNA10"/>
      <c r="PNB10"/>
      <c r="PNC10"/>
      <c r="PND10"/>
      <c r="PNE10"/>
      <c r="PNF10"/>
      <c r="PNG10"/>
      <c r="PNH10"/>
      <c r="PNI10"/>
      <c r="PNJ10"/>
      <c r="PNK10"/>
      <c r="PNL10"/>
      <c r="PNM10"/>
      <c r="PNN10"/>
      <c r="PNO10"/>
      <c r="PNP10"/>
      <c r="PNQ10"/>
      <c r="PNR10"/>
      <c r="PNS10"/>
      <c r="PNT10"/>
      <c r="PNU10"/>
      <c r="PNV10"/>
      <c r="PNW10"/>
      <c r="PNX10"/>
      <c r="PNY10"/>
      <c r="PNZ10"/>
      <c r="POA10"/>
      <c r="POB10"/>
      <c r="POC10"/>
      <c r="POD10"/>
      <c r="POE10"/>
      <c r="POF10"/>
      <c r="POG10"/>
      <c r="POH10"/>
      <c r="POI10"/>
      <c r="POJ10"/>
      <c r="POK10"/>
      <c r="POL10"/>
      <c r="POM10"/>
      <c r="PON10"/>
      <c r="POO10"/>
      <c r="POP10"/>
      <c r="POQ10"/>
      <c r="POR10"/>
      <c r="POS10"/>
      <c r="POT10"/>
      <c r="POU10"/>
      <c r="POV10"/>
      <c r="POW10"/>
      <c r="POX10"/>
      <c r="POY10"/>
      <c r="POZ10"/>
      <c r="PPA10"/>
      <c r="PPB10"/>
      <c r="PPC10"/>
      <c r="PPD10"/>
      <c r="PPE10"/>
      <c r="PPF10"/>
      <c r="PPG10"/>
      <c r="PPH10"/>
      <c r="PPI10"/>
      <c r="PPJ10"/>
      <c r="PPK10"/>
      <c r="PPL10"/>
      <c r="PPM10"/>
      <c r="PPN10"/>
      <c r="PPO10"/>
      <c r="PPP10"/>
      <c r="PPQ10"/>
      <c r="PPR10"/>
      <c r="PPS10"/>
      <c r="PPT10"/>
      <c r="PPU10"/>
      <c r="PPV10"/>
      <c r="PPW10"/>
      <c r="PPX10"/>
      <c r="PPY10"/>
      <c r="PPZ10"/>
      <c r="PQA10"/>
      <c r="PQB10"/>
      <c r="PQC10"/>
      <c r="PQD10"/>
      <c r="PQE10"/>
      <c r="PQF10"/>
      <c r="PQG10"/>
      <c r="PQH10"/>
      <c r="PQI10"/>
      <c r="PQJ10"/>
      <c r="PQK10"/>
      <c r="PQL10"/>
      <c r="PQM10"/>
      <c r="PQN10"/>
      <c r="PQO10"/>
      <c r="PQP10"/>
      <c r="PQQ10"/>
      <c r="PQR10"/>
      <c r="PQS10"/>
      <c r="PQT10"/>
      <c r="PQU10"/>
      <c r="PQV10"/>
      <c r="PQW10"/>
      <c r="PQX10"/>
      <c r="PQY10"/>
      <c r="PQZ10"/>
      <c r="PRA10"/>
      <c r="PRB10"/>
      <c r="PRC10"/>
      <c r="PRD10"/>
      <c r="PRE10"/>
      <c r="PRF10"/>
      <c r="PRG10"/>
      <c r="PRH10"/>
      <c r="PRI10"/>
      <c r="PRJ10"/>
      <c r="PRK10"/>
      <c r="PRL10"/>
      <c r="PRM10"/>
      <c r="PRN10"/>
      <c r="PRO10"/>
      <c r="PRP10"/>
      <c r="PRQ10"/>
      <c r="PRR10"/>
      <c r="PRS10"/>
      <c r="PRT10"/>
      <c r="PRU10"/>
      <c r="PRV10"/>
      <c r="PRW10"/>
      <c r="PRX10"/>
      <c r="PRY10"/>
      <c r="PRZ10"/>
      <c r="PSA10"/>
      <c r="PSB10"/>
      <c r="PSC10"/>
      <c r="PSD10"/>
      <c r="PSE10"/>
      <c r="PSF10"/>
      <c r="PSG10"/>
      <c r="PSH10"/>
      <c r="PSI10"/>
      <c r="PSJ10"/>
      <c r="PSK10"/>
      <c r="PSL10"/>
      <c r="PSM10"/>
      <c r="PSN10"/>
      <c r="PSO10"/>
      <c r="PSP10"/>
      <c r="PSQ10"/>
      <c r="PSR10"/>
      <c r="PSS10"/>
      <c r="PST10"/>
      <c r="PSU10"/>
      <c r="PSV10"/>
      <c r="PSW10"/>
      <c r="PSX10"/>
      <c r="PSY10"/>
      <c r="PSZ10"/>
      <c r="PTA10"/>
      <c r="PTB10"/>
      <c r="PTC10"/>
      <c r="PTD10"/>
      <c r="PTE10"/>
      <c r="PTF10"/>
      <c r="PTG10"/>
      <c r="PTH10"/>
      <c r="PTI10"/>
      <c r="PTJ10"/>
      <c r="PTK10"/>
      <c r="PTL10"/>
      <c r="PTM10"/>
      <c r="PTN10"/>
      <c r="PTO10"/>
      <c r="PTP10"/>
      <c r="PTQ10"/>
      <c r="PTR10"/>
      <c r="PTS10"/>
      <c r="PTT10"/>
      <c r="PTU10"/>
      <c r="PTV10"/>
      <c r="PTW10"/>
      <c r="PTX10"/>
      <c r="PTY10"/>
      <c r="PTZ10"/>
      <c r="PUA10"/>
      <c r="PUB10"/>
      <c r="PUC10"/>
      <c r="PUD10"/>
      <c r="PUE10"/>
      <c r="PUF10"/>
      <c r="PUG10"/>
      <c r="PUH10"/>
      <c r="PUI10"/>
      <c r="PUJ10"/>
      <c r="PUK10"/>
      <c r="PUL10"/>
      <c r="PUM10"/>
      <c r="PUN10"/>
      <c r="PUO10"/>
      <c r="PUP10"/>
      <c r="PUQ10"/>
      <c r="PUR10"/>
      <c r="PUS10"/>
      <c r="PUT10"/>
      <c r="PUU10"/>
      <c r="PUV10"/>
      <c r="PUW10"/>
      <c r="PUX10"/>
      <c r="PUY10"/>
      <c r="PUZ10"/>
      <c r="PVA10"/>
      <c r="PVB10"/>
      <c r="PVC10"/>
      <c r="PVD10"/>
      <c r="PVE10"/>
      <c r="PVF10"/>
      <c r="PVG10"/>
      <c r="PVH10"/>
      <c r="PVI10"/>
      <c r="PVJ10"/>
      <c r="PVK10"/>
      <c r="PVL10"/>
      <c r="PVM10"/>
      <c r="PVN10"/>
      <c r="PVO10"/>
      <c r="PVP10"/>
      <c r="PVQ10"/>
      <c r="PVR10"/>
      <c r="PVS10"/>
      <c r="PVT10"/>
      <c r="PVU10"/>
      <c r="PVV10"/>
      <c r="PVW10"/>
      <c r="PVX10"/>
      <c r="PVY10"/>
      <c r="PVZ10"/>
      <c r="PWA10"/>
      <c r="PWB10"/>
      <c r="PWC10"/>
      <c r="PWD10"/>
      <c r="PWE10"/>
      <c r="PWF10"/>
      <c r="PWG10"/>
      <c r="PWH10"/>
      <c r="PWI10"/>
      <c r="PWJ10"/>
      <c r="PWK10"/>
      <c r="PWL10"/>
      <c r="PWM10"/>
      <c r="PWN10"/>
      <c r="PWO10"/>
      <c r="PWP10"/>
      <c r="PWQ10"/>
      <c r="PWR10"/>
      <c r="PWS10"/>
      <c r="PWT10"/>
      <c r="PWU10"/>
      <c r="PWV10"/>
      <c r="PWW10"/>
      <c r="PWX10"/>
      <c r="PWY10"/>
      <c r="PWZ10"/>
      <c r="PXA10"/>
      <c r="PXB10"/>
      <c r="PXC10"/>
      <c r="PXD10"/>
      <c r="PXE10"/>
      <c r="PXF10"/>
      <c r="PXG10"/>
      <c r="PXH10"/>
      <c r="PXI10"/>
      <c r="PXJ10"/>
      <c r="PXK10"/>
      <c r="PXL10"/>
      <c r="PXM10"/>
      <c r="PXN10"/>
      <c r="PXO10"/>
      <c r="PXP10"/>
      <c r="PXQ10"/>
      <c r="PXR10"/>
      <c r="PXS10"/>
      <c r="PXT10"/>
      <c r="PXU10"/>
      <c r="PXV10"/>
      <c r="PXW10"/>
      <c r="PXX10"/>
      <c r="PXY10"/>
      <c r="PXZ10"/>
      <c r="PYA10"/>
      <c r="PYB10"/>
      <c r="PYC10"/>
      <c r="PYD10"/>
      <c r="PYE10"/>
      <c r="PYF10"/>
      <c r="PYG10"/>
      <c r="PYH10"/>
      <c r="PYI10"/>
      <c r="PYJ10"/>
      <c r="PYK10"/>
      <c r="PYL10"/>
      <c r="PYM10"/>
      <c r="PYN10"/>
      <c r="PYO10"/>
      <c r="PYP10"/>
      <c r="PYQ10"/>
      <c r="PYR10"/>
      <c r="PYS10"/>
      <c r="PYT10"/>
      <c r="PYU10"/>
      <c r="PYV10"/>
      <c r="PYW10"/>
      <c r="PYX10"/>
      <c r="PYY10"/>
      <c r="PYZ10"/>
      <c r="PZA10"/>
      <c r="PZB10"/>
      <c r="PZC10"/>
      <c r="PZD10"/>
      <c r="PZE10"/>
      <c r="PZF10"/>
      <c r="PZG10"/>
      <c r="PZH10"/>
      <c r="PZI10"/>
      <c r="PZJ10"/>
      <c r="PZK10"/>
      <c r="PZL10"/>
      <c r="PZM10"/>
      <c r="PZN10"/>
      <c r="PZO10"/>
      <c r="PZP10"/>
      <c r="PZQ10"/>
      <c r="PZR10"/>
      <c r="PZS10"/>
      <c r="PZT10"/>
      <c r="PZU10"/>
      <c r="PZV10"/>
      <c r="PZW10"/>
      <c r="PZX10"/>
      <c r="PZY10"/>
      <c r="PZZ10"/>
      <c r="QAA10"/>
      <c r="QAB10"/>
      <c r="QAC10"/>
      <c r="QAD10"/>
      <c r="QAE10"/>
      <c r="QAF10"/>
      <c r="QAG10"/>
      <c r="QAH10"/>
      <c r="QAI10"/>
      <c r="QAJ10"/>
      <c r="QAK10"/>
      <c r="QAL10"/>
      <c r="QAM10"/>
      <c r="QAN10"/>
      <c r="QAO10"/>
      <c r="QAP10"/>
      <c r="QAQ10"/>
      <c r="QAR10"/>
      <c r="QAS10"/>
      <c r="QAT10"/>
      <c r="QAU10"/>
      <c r="QAV10"/>
      <c r="QAW10"/>
      <c r="QAX10"/>
      <c r="QAY10"/>
      <c r="QAZ10"/>
      <c r="QBA10"/>
      <c r="QBB10"/>
      <c r="QBC10"/>
      <c r="QBD10"/>
      <c r="QBE10"/>
      <c r="QBF10"/>
      <c r="QBG10"/>
      <c r="QBH10"/>
      <c r="QBI10"/>
      <c r="QBJ10"/>
      <c r="QBK10"/>
      <c r="QBL10"/>
      <c r="QBM10"/>
      <c r="QBN10"/>
      <c r="QBO10"/>
      <c r="QBP10"/>
      <c r="QBQ10"/>
      <c r="QBR10"/>
      <c r="QBS10"/>
      <c r="QBT10"/>
      <c r="QBU10"/>
      <c r="QBV10"/>
      <c r="QBW10"/>
      <c r="QBX10"/>
      <c r="QBY10"/>
      <c r="QBZ10"/>
      <c r="QCA10"/>
      <c r="QCB10"/>
      <c r="QCC10"/>
      <c r="QCD10"/>
      <c r="QCE10"/>
      <c r="QCF10"/>
      <c r="QCG10"/>
      <c r="QCH10"/>
      <c r="QCI10"/>
      <c r="QCJ10"/>
      <c r="QCK10"/>
      <c r="QCL10"/>
      <c r="QCM10"/>
      <c r="QCN10"/>
      <c r="QCO10"/>
      <c r="QCP10"/>
      <c r="QCQ10"/>
      <c r="QCR10"/>
      <c r="QCS10"/>
      <c r="QCT10"/>
      <c r="QCU10"/>
      <c r="QCV10"/>
      <c r="QCW10"/>
      <c r="QCX10"/>
      <c r="QCY10"/>
      <c r="QCZ10"/>
      <c r="QDA10"/>
      <c r="QDB10"/>
      <c r="QDC10"/>
      <c r="QDD10"/>
      <c r="QDE10"/>
      <c r="QDF10"/>
      <c r="QDG10"/>
      <c r="QDH10"/>
      <c r="QDI10"/>
      <c r="QDJ10"/>
      <c r="QDK10"/>
      <c r="QDL10"/>
      <c r="QDM10"/>
      <c r="QDN10"/>
      <c r="QDO10"/>
      <c r="QDP10"/>
      <c r="QDQ10"/>
      <c r="QDR10"/>
      <c r="QDS10"/>
      <c r="QDT10"/>
      <c r="QDU10"/>
      <c r="QDV10"/>
      <c r="QDW10"/>
      <c r="QDX10"/>
      <c r="QDY10"/>
      <c r="QDZ10"/>
      <c r="QEA10"/>
      <c r="QEB10"/>
      <c r="QEC10"/>
      <c r="QED10"/>
      <c r="QEE10"/>
      <c r="QEF10"/>
      <c r="QEG10"/>
      <c r="QEH10"/>
      <c r="QEI10"/>
      <c r="QEJ10"/>
      <c r="QEK10"/>
      <c r="QEL10"/>
      <c r="QEM10"/>
      <c r="QEN10"/>
      <c r="QEO10"/>
      <c r="QEP10"/>
      <c r="QEQ10"/>
      <c r="QER10"/>
      <c r="QES10"/>
      <c r="QET10"/>
      <c r="QEU10"/>
      <c r="QEV10"/>
      <c r="QEW10"/>
      <c r="QEX10"/>
      <c r="QEY10"/>
      <c r="QEZ10"/>
      <c r="QFA10"/>
      <c r="QFB10"/>
      <c r="QFC10"/>
      <c r="QFD10"/>
      <c r="QFE10"/>
      <c r="QFF10"/>
      <c r="QFG10"/>
      <c r="QFH10"/>
      <c r="QFI10"/>
      <c r="QFJ10"/>
      <c r="QFK10"/>
      <c r="QFL10"/>
      <c r="QFM10"/>
      <c r="QFN10"/>
      <c r="QFO10"/>
      <c r="QFP10"/>
      <c r="QFQ10"/>
      <c r="QFR10"/>
      <c r="QFS10"/>
      <c r="QFT10"/>
      <c r="QFU10"/>
      <c r="QFV10"/>
      <c r="QFW10"/>
      <c r="QFX10"/>
      <c r="QFY10"/>
      <c r="QFZ10"/>
      <c r="QGA10"/>
      <c r="QGB10"/>
      <c r="QGC10"/>
      <c r="QGD10"/>
      <c r="QGE10"/>
      <c r="QGF10"/>
      <c r="QGG10"/>
      <c r="QGH10"/>
      <c r="QGI10"/>
      <c r="QGJ10"/>
      <c r="QGK10"/>
      <c r="QGL10"/>
      <c r="QGM10"/>
      <c r="QGN10"/>
      <c r="QGO10"/>
      <c r="QGP10"/>
      <c r="QGQ10"/>
      <c r="QGR10"/>
      <c r="QGS10"/>
      <c r="QGT10"/>
      <c r="QGU10"/>
      <c r="QGV10"/>
      <c r="QGW10"/>
      <c r="QGX10"/>
      <c r="QGY10"/>
      <c r="QGZ10"/>
      <c r="QHA10"/>
      <c r="QHB10"/>
      <c r="QHC10"/>
      <c r="QHD10"/>
      <c r="QHE10"/>
      <c r="QHF10"/>
      <c r="QHG10"/>
      <c r="QHH10"/>
      <c r="QHI10"/>
      <c r="QHJ10"/>
      <c r="QHK10"/>
      <c r="QHL10"/>
      <c r="QHM10"/>
      <c r="QHN10"/>
      <c r="QHO10"/>
      <c r="QHP10"/>
      <c r="QHQ10"/>
      <c r="QHR10"/>
      <c r="QHS10"/>
      <c r="QHT10"/>
      <c r="QHU10"/>
      <c r="QHV10"/>
      <c r="QHW10"/>
      <c r="QHX10"/>
      <c r="QHY10"/>
      <c r="QHZ10"/>
      <c r="QIA10"/>
      <c r="QIB10"/>
      <c r="QIC10"/>
      <c r="QID10"/>
      <c r="QIE10"/>
      <c r="QIF10"/>
      <c r="QIG10"/>
      <c r="QIH10"/>
      <c r="QII10"/>
      <c r="QIJ10"/>
      <c r="QIK10"/>
      <c r="QIL10"/>
      <c r="QIM10"/>
      <c r="QIN10"/>
      <c r="QIO10"/>
      <c r="QIP10"/>
      <c r="QIQ10"/>
      <c r="QIR10"/>
      <c r="QIS10"/>
      <c r="QIT10"/>
      <c r="QIU10"/>
      <c r="QIV10"/>
      <c r="QIW10"/>
      <c r="QIX10"/>
      <c r="QIY10"/>
      <c r="QIZ10"/>
      <c r="QJA10"/>
      <c r="QJB10"/>
      <c r="QJC10"/>
      <c r="QJD10"/>
      <c r="QJE10"/>
      <c r="QJF10"/>
      <c r="QJG10"/>
      <c r="QJH10"/>
      <c r="QJI10"/>
      <c r="QJJ10"/>
      <c r="QJK10"/>
      <c r="QJL10"/>
      <c r="QJM10"/>
      <c r="QJN10"/>
      <c r="QJO10"/>
      <c r="QJP10"/>
      <c r="QJQ10"/>
      <c r="QJR10"/>
      <c r="QJS10"/>
      <c r="QJT10"/>
      <c r="QJU10"/>
      <c r="QJV10"/>
      <c r="QJW10"/>
      <c r="QJX10"/>
      <c r="QJY10"/>
      <c r="QJZ10"/>
      <c r="QKA10"/>
      <c r="QKB10"/>
      <c r="QKC10"/>
      <c r="QKD10"/>
      <c r="QKE10"/>
      <c r="QKF10"/>
      <c r="QKG10"/>
      <c r="QKH10"/>
      <c r="QKI10"/>
      <c r="QKJ10"/>
      <c r="QKK10"/>
      <c r="QKL10"/>
      <c r="QKM10"/>
      <c r="QKN10"/>
      <c r="QKO10"/>
      <c r="QKP10"/>
      <c r="QKQ10"/>
      <c r="QKR10"/>
      <c r="QKS10"/>
      <c r="QKT10"/>
      <c r="QKU10"/>
      <c r="QKV10"/>
      <c r="QKW10"/>
      <c r="QKX10"/>
      <c r="QKY10"/>
      <c r="QKZ10"/>
      <c r="QLA10"/>
      <c r="QLB10"/>
      <c r="QLC10"/>
      <c r="QLD10"/>
      <c r="QLE10"/>
      <c r="QLF10"/>
      <c r="QLG10"/>
      <c r="QLH10"/>
      <c r="QLI10"/>
      <c r="QLJ10"/>
      <c r="QLK10"/>
      <c r="QLL10"/>
      <c r="QLM10"/>
      <c r="QLN10"/>
      <c r="QLO10"/>
      <c r="QLP10"/>
      <c r="QLQ10"/>
      <c r="QLR10"/>
      <c r="QLS10"/>
      <c r="QLT10"/>
      <c r="QLU10"/>
      <c r="QLV10"/>
      <c r="QLW10"/>
      <c r="QLX10"/>
      <c r="QLY10"/>
      <c r="QLZ10"/>
      <c r="QMA10"/>
      <c r="QMB10"/>
      <c r="QMC10"/>
      <c r="QMD10"/>
      <c r="QME10"/>
      <c r="QMF10"/>
      <c r="QMG10"/>
      <c r="QMH10"/>
      <c r="QMI10"/>
      <c r="QMJ10"/>
      <c r="QMK10"/>
      <c r="QML10"/>
      <c r="QMM10"/>
      <c r="QMN10"/>
      <c r="QMO10"/>
      <c r="QMP10"/>
      <c r="QMQ10"/>
      <c r="QMR10"/>
      <c r="QMS10"/>
      <c r="QMT10"/>
      <c r="QMU10"/>
      <c r="QMV10"/>
      <c r="QMW10"/>
      <c r="QMX10"/>
      <c r="QMY10"/>
      <c r="QMZ10"/>
      <c r="QNA10"/>
      <c r="QNB10"/>
      <c r="QNC10"/>
      <c r="QND10"/>
      <c r="QNE10"/>
      <c r="QNF10"/>
      <c r="QNG10"/>
      <c r="QNH10"/>
      <c r="QNI10"/>
      <c r="QNJ10"/>
      <c r="QNK10"/>
      <c r="QNL10"/>
      <c r="QNM10"/>
      <c r="QNN10"/>
      <c r="QNO10"/>
      <c r="QNP10"/>
      <c r="QNQ10"/>
      <c r="QNR10"/>
      <c r="QNS10"/>
      <c r="QNT10"/>
      <c r="QNU10"/>
      <c r="QNV10"/>
      <c r="QNW10"/>
      <c r="QNX10"/>
      <c r="QNY10"/>
      <c r="QNZ10"/>
      <c r="QOA10"/>
      <c r="QOB10"/>
      <c r="QOC10"/>
      <c r="QOD10"/>
      <c r="QOE10"/>
      <c r="QOF10"/>
      <c r="QOG10"/>
      <c r="QOH10"/>
      <c r="QOI10"/>
      <c r="QOJ10"/>
      <c r="QOK10"/>
      <c r="QOL10"/>
      <c r="QOM10"/>
      <c r="QON10"/>
      <c r="QOO10"/>
      <c r="QOP10"/>
      <c r="QOQ10"/>
      <c r="QOR10"/>
      <c r="QOS10"/>
      <c r="QOT10"/>
      <c r="QOU10"/>
      <c r="QOV10"/>
      <c r="QOW10"/>
      <c r="QOX10"/>
      <c r="QOY10"/>
      <c r="QOZ10"/>
      <c r="QPA10"/>
      <c r="QPB10"/>
      <c r="QPC10"/>
      <c r="QPD10"/>
      <c r="QPE10"/>
      <c r="QPF10"/>
      <c r="QPG10"/>
      <c r="QPH10"/>
      <c r="QPI10"/>
      <c r="QPJ10"/>
      <c r="QPK10"/>
      <c r="QPL10"/>
      <c r="QPM10"/>
      <c r="QPN10"/>
      <c r="QPO10"/>
      <c r="QPP10"/>
      <c r="QPQ10"/>
      <c r="QPR10"/>
      <c r="QPS10"/>
      <c r="QPT10"/>
      <c r="QPU10"/>
      <c r="QPV10"/>
      <c r="QPW10"/>
      <c r="QPX10"/>
      <c r="QPY10"/>
      <c r="QPZ10"/>
      <c r="QQA10"/>
      <c r="QQB10"/>
      <c r="QQC10"/>
      <c r="QQD10"/>
      <c r="QQE10"/>
      <c r="QQF10"/>
      <c r="QQG10"/>
      <c r="QQH10"/>
      <c r="QQI10"/>
      <c r="QQJ10"/>
      <c r="QQK10"/>
      <c r="QQL10"/>
      <c r="QQM10"/>
      <c r="QQN10"/>
      <c r="QQO10"/>
      <c r="QQP10"/>
      <c r="QQQ10"/>
      <c r="QQR10"/>
      <c r="QQS10"/>
      <c r="QQT10"/>
      <c r="QQU10"/>
      <c r="QQV10"/>
      <c r="QQW10"/>
      <c r="QQX10"/>
      <c r="QQY10"/>
      <c r="QQZ10"/>
      <c r="QRA10"/>
      <c r="QRB10"/>
      <c r="QRC10"/>
      <c r="QRD10"/>
      <c r="QRE10"/>
      <c r="QRF10"/>
      <c r="QRG10"/>
      <c r="QRH10"/>
      <c r="QRI10"/>
      <c r="QRJ10"/>
      <c r="QRK10"/>
      <c r="QRL10"/>
      <c r="QRM10"/>
      <c r="QRN10"/>
      <c r="QRO10"/>
      <c r="QRP10"/>
      <c r="QRQ10"/>
      <c r="QRR10"/>
      <c r="QRS10"/>
      <c r="QRT10"/>
      <c r="QRU10"/>
      <c r="QRV10"/>
      <c r="QRW10"/>
      <c r="QRX10"/>
      <c r="QRY10"/>
      <c r="QRZ10"/>
      <c r="QSA10"/>
      <c r="QSB10"/>
      <c r="QSC10"/>
      <c r="QSD10"/>
      <c r="QSE10"/>
      <c r="QSF10"/>
      <c r="QSG10"/>
      <c r="QSH10"/>
      <c r="QSI10"/>
      <c r="QSJ10"/>
      <c r="QSK10"/>
      <c r="QSL10"/>
      <c r="QSM10"/>
      <c r="QSN10"/>
      <c r="QSO10"/>
      <c r="QSP10"/>
      <c r="QSQ10"/>
      <c r="QSR10"/>
      <c r="QSS10"/>
      <c r="QST10"/>
      <c r="QSU10"/>
      <c r="QSV10"/>
      <c r="QSW10"/>
      <c r="QSX10"/>
      <c r="QSY10"/>
      <c r="QSZ10"/>
      <c r="QTA10"/>
      <c r="QTB10"/>
      <c r="QTC10"/>
      <c r="QTD10"/>
      <c r="QTE10"/>
      <c r="QTF10"/>
      <c r="QTG10"/>
      <c r="QTH10"/>
      <c r="QTI10"/>
      <c r="QTJ10"/>
      <c r="QTK10"/>
      <c r="QTL10"/>
      <c r="QTM10"/>
      <c r="QTN10"/>
      <c r="QTO10"/>
      <c r="QTP10"/>
      <c r="QTQ10"/>
      <c r="QTR10"/>
      <c r="QTS10"/>
      <c r="QTT10"/>
      <c r="QTU10"/>
      <c r="QTV10"/>
      <c r="QTW10"/>
      <c r="QTX10"/>
      <c r="QTY10"/>
      <c r="QTZ10"/>
      <c r="QUA10"/>
      <c r="QUB10"/>
      <c r="QUC10"/>
      <c r="QUD10"/>
      <c r="QUE10"/>
      <c r="QUF10"/>
      <c r="QUG10"/>
      <c r="QUH10"/>
      <c r="QUI10"/>
      <c r="QUJ10"/>
      <c r="QUK10"/>
      <c r="QUL10"/>
      <c r="QUM10"/>
      <c r="QUN10"/>
      <c r="QUO10"/>
      <c r="QUP10"/>
      <c r="QUQ10"/>
      <c r="QUR10"/>
      <c r="QUS10"/>
      <c r="QUT10"/>
      <c r="QUU10"/>
      <c r="QUV10"/>
      <c r="QUW10"/>
      <c r="QUX10"/>
      <c r="QUY10"/>
      <c r="QUZ10"/>
      <c r="QVA10"/>
      <c r="QVB10"/>
      <c r="QVC10"/>
      <c r="QVD10"/>
      <c r="QVE10"/>
      <c r="QVF10"/>
      <c r="QVG10"/>
      <c r="QVH10"/>
      <c r="QVI10"/>
      <c r="QVJ10"/>
      <c r="QVK10"/>
      <c r="QVL10"/>
      <c r="QVM10"/>
      <c r="QVN10"/>
      <c r="QVO10"/>
      <c r="QVP10"/>
      <c r="QVQ10"/>
      <c r="QVR10"/>
      <c r="QVS10"/>
      <c r="QVT10"/>
      <c r="QVU10"/>
      <c r="QVV10"/>
      <c r="QVW10"/>
      <c r="QVX10"/>
      <c r="QVY10"/>
      <c r="QVZ10"/>
      <c r="QWA10"/>
      <c r="QWB10"/>
      <c r="QWC10"/>
      <c r="QWD10"/>
      <c r="QWE10"/>
      <c r="QWF10"/>
      <c r="QWG10"/>
      <c r="QWH10"/>
      <c r="QWI10"/>
      <c r="QWJ10"/>
      <c r="QWK10"/>
      <c r="QWL10"/>
      <c r="QWM10"/>
      <c r="QWN10"/>
      <c r="QWO10"/>
      <c r="QWP10"/>
      <c r="QWQ10"/>
      <c r="QWR10"/>
      <c r="QWS10"/>
      <c r="QWT10"/>
      <c r="QWU10"/>
      <c r="QWV10"/>
      <c r="QWW10"/>
      <c r="QWX10"/>
      <c r="QWY10"/>
      <c r="QWZ10"/>
      <c r="QXA10"/>
      <c r="QXB10"/>
      <c r="QXC10"/>
      <c r="QXD10"/>
      <c r="QXE10"/>
      <c r="QXF10"/>
      <c r="QXG10"/>
      <c r="QXH10"/>
      <c r="QXI10"/>
      <c r="QXJ10"/>
      <c r="QXK10"/>
      <c r="QXL10"/>
      <c r="QXM10"/>
      <c r="QXN10"/>
      <c r="QXO10"/>
      <c r="QXP10"/>
      <c r="QXQ10"/>
      <c r="QXR10"/>
      <c r="QXS10"/>
      <c r="QXT10"/>
      <c r="QXU10"/>
      <c r="QXV10"/>
      <c r="QXW10"/>
      <c r="QXX10"/>
      <c r="QXY10"/>
      <c r="QXZ10"/>
      <c r="QYA10"/>
      <c r="QYB10"/>
      <c r="QYC10"/>
      <c r="QYD10"/>
      <c r="QYE10"/>
      <c r="QYF10"/>
      <c r="QYG10"/>
      <c r="QYH10"/>
      <c r="QYI10"/>
      <c r="QYJ10"/>
      <c r="QYK10"/>
      <c r="QYL10"/>
      <c r="QYM10"/>
      <c r="QYN10"/>
      <c r="QYO10"/>
      <c r="QYP10"/>
      <c r="QYQ10"/>
      <c r="QYR10"/>
      <c r="QYS10"/>
      <c r="QYT10"/>
      <c r="QYU10"/>
      <c r="QYV10"/>
      <c r="QYW10"/>
      <c r="QYX10"/>
      <c r="QYY10"/>
      <c r="QYZ10"/>
      <c r="QZA10"/>
      <c r="QZB10"/>
      <c r="QZC10"/>
      <c r="QZD10"/>
      <c r="QZE10"/>
      <c r="QZF10"/>
      <c r="QZG10"/>
      <c r="QZH10"/>
      <c r="QZI10"/>
      <c r="QZJ10"/>
      <c r="QZK10"/>
      <c r="QZL10"/>
      <c r="QZM10"/>
      <c r="QZN10"/>
      <c r="QZO10"/>
      <c r="QZP10"/>
      <c r="QZQ10"/>
      <c r="QZR10"/>
      <c r="QZS10"/>
      <c r="QZT10"/>
      <c r="QZU10"/>
      <c r="QZV10"/>
      <c r="QZW10"/>
      <c r="QZX10"/>
      <c r="QZY10"/>
      <c r="QZZ10"/>
      <c r="RAA10"/>
      <c r="RAB10"/>
      <c r="RAC10"/>
      <c r="RAD10"/>
      <c r="RAE10"/>
      <c r="RAF10"/>
      <c r="RAG10"/>
      <c r="RAH10"/>
      <c r="RAI10"/>
      <c r="RAJ10"/>
      <c r="RAK10"/>
      <c r="RAL10"/>
      <c r="RAM10"/>
      <c r="RAN10"/>
      <c r="RAO10"/>
      <c r="RAP10"/>
      <c r="RAQ10"/>
      <c r="RAR10"/>
      <c r="RAS10"/>
      <c r="RAT10"/>
      <c r="RAU10"/>
      <c r="RAV10"/>
      <c r="RAW10"/>
      <c r="RAX10"/>
      <c r="RAY10"/>
      <c r="RAZ10"/>
      <c r="RBA10"/>
      <c r="RBB10"/>
      <c r="RBC10"/>
      <c r="RBD10"/>
      <c r="RBE10"/>
      <c r="RBF10"/>
      <c r="RBG10"/>
      <c r="RBH10"/>
      <c r="RBI10"/>
      <c r="RBJ10"/>
      <c r="RBK10"/>
      <c r="RBL10"/>
      <c r="RBM10"/>
      <c r="RBN10"/>
      <c r="RBO10"/>
      <c r="RBP10"/>
      <c r="RBQ10"/>
      <c r="RBR10"/>
      <c r="RBS10"/>
      <c r="RBT10"/>
      <c r="RBU10"/>
      <c r="RBV10"/>
      <c r="RBW10"/>
      <c r="RBX10"/>
      <c r="RBY10"/>
      <c r="RBZ10"/>
      <c r="RCA10"/>
      <c r="RCB10"/>
      <c r="RCC10"/>
      <c r="RCD10"/>
      <c r="RCE10"/>
      <c r="RCF10"/>
      <c r="RCG10"/>
      <c r="RCH10"/>
      <c r="RCI10"/>
      <c r="RCJ10"/>
      <c r="RCK10"/>
      <c r="RCL10"/>
      <c r="RCM10"/>
      <c r="RCN10"/>
      <c r="RCO10"/>
      <c r="RCP10"/>
      <c r="RCQ10"/>
      <c r="RCR10"/>
      <c r="RCS10"/>
      <c r="RCT10"/>
      <c r="RCU10"/>
      <c r="RCV10"/>
      <c r="RCW10"/>
      <c r="RCX10"/>
      <c r="RCY10"/>
      <c r="RCZ10"/>
      <c r="RDA10"/>
      <c r="RDB10"/>
      <c r="RDC10"/>
      <c r="RDD10"/>
      <c r="RDE10"/>
      <c r="RDF10"/>
      <c r="RDG10"/>
      <c r="RDH10"/>
      <c r="RDI10"/>
      <c r="RDJ10"/>
      <c r="RDK10"/>
      <c r="RDL10"/>
      <c r="RDM10"/>
      <c r="RDN10"/>
      <c r="RDO10"/>
      <c r="RDP10"/>
      <c r="RDQ10"/>
      <c r="RDR10"/>
      <c r="RDS10"/>
      <c r="RDT10"/>
      <c r="RDU10"/>
      <c r="RDV10"/>
      <c r="RDW10"/>
      <c r="RDX10"/>
      <c r="RDY10"/>
      <c r="RDZ10"/>
      <c r="REA10"/>
      <c r="REB10"/>
      <c r="REC10"/>
      <c r="RED10"/>
      <c r="REE10"/>
      <c r="REF10"/>
      <c r="REG10"/>
      <c r="REH10"/>
      <c r="REI10"/>
      <c r="REJ10"/>
      <c r="REK10"/>
      <c r="REL10"/>
      <c r="REM10"/>
      <c r="REN10"/>
      <c r="REO10"/>
      <c r="REP10"/>
      <c r="REQ10"/>
      <c r="RER10"/>
      <c r="RES10"/>
      <c r="RET10"/>
      <c r="REU10"/>
      <c r="REV10"/>
      <c r="REW10"/>
      <c r="REX10"/>
      <c r="REY10"/>
      <c r="REZ10"/>
      <c r="RFA10"/>
      <c r="RFB10"/>
      <c r="RFC10"/>
      <c r="RFD10"/>
      <c r="RFE10"/>
      <c r="RFF10"/>
      <c r="RFG10"/>
      <c r="RFH10"/>
      <c r="RFI10"/>
      <c r="RFJ10"/>
      <c r="RFK10"/>
      <c r="RFL10"/>
      <c r="RFM10"/>
      <c r="RFN10"/>
      <c r="RFO10"/>
      <c r="RFP10"/>
      <c r="RFQ10"/>
      <c r="RFR10"/>
      <c r="RFS10"/>
      <c r="RFT10"/>
      <c r="RFU10"/>
      <c r="RFV10"/>
      <c r="RFW10"/>
      <c r="RFX10"/>
      <c r="RFY10"/>
      <c r="RFZ10"/>
      <c r="RGA10"/>
      <c r="RGB10"/>
      <c r="RGC10"/>
      <c r="RGD10"/>
      <c r="RGE10"/>
      <c r="RGF10"/>
      <c r="RGG10"/>
      <c r="RGH10"/>
      <c r="RGI10"/>
      <c r="RGJ10"/>
      <c r="RGK10"/>
      <c r="RGL10"/>
      <c r="RGM10"/>
      <c r="RGN10"/>
      <c r="RGO10"/>
      <c r="RGP10"/>
      <c r="RGQ10"/>
      <c r="RGR10"/>
      <c r="RGS10"/>
      <c r="RGT10"/>
      <c r="RGU10"/>
      <c r="RGV10"/>
      <c r="RGW10"/>
      <c r="RGX10"/>
      <c r="RGY10"/>
      <c r="RGZ10"/>
      <c r="RHA10"/>
      <c r="RHB10"/>
      <c r="RHC10"/>
      <c r="RHD10"/>
      <c r="RHE10"/>
      <c r="RHF10"/>
      <c r="RHG10"/>
      <c r="RHH10"/>
      <c r="RHI10"/>
      <c r="RHJ10"/>
      <c r="RHK10"/>
      <c r="RHL10"/>
      <c r="RHM10"/>
      <c r="RHN10"/>
      <c r="RHO10"/>
      <c r="RHP10"/>
      <c r="RHQ10"/>
      <c r="RHR10"/>
      <c r="RHS10"/>
      <c r="RHT10"/>
      <c r="RHU10"/>
      <c r="RHV10"/>
      <c r="RHW10"/>
      <c r="RHX10"/>
      <c r="RHY10"/>
      <c r="RHZ10"/>
      <c r="RIA10"/>
      <c r="RIB10"/>
      <c r="RIC10"/>
      <c r="RID10"/>
      <c r="RIE10"/>
      <c r="RIF10"/>
      <c r="RIG10"/>
      <c r="RIH10"/>
      <c r="RII10"/>
      <c r="RIJ10"/>
      <c r="RIK10"/>
      <c r="RIL10"/>
      <c r="RIM10"/>
      <c r="RIN10"/>
      <c r="RIO10"/>
      <c r="RIP10"/>
      <c r="RIQ10"/>
      <c r="RIR10"/>
      <c r="RIS10"/>
      <c r="RIT10"/>
      <c r="RIU10"/>
      <c r="RIV10"/>
      <c r="RIW10"/>
      <c r="RIX10"/>
      <c r="RIY10"/>
      <c r="RIZ10"/>
      <c r="RJA10"/>
      <c r="RJB10"/>
      <c r="RJC10"/>
      <c r="RJD10"/>
      <c r="RJE10"/>
      <c r="RJF10"/>
      <c r="RJG10"/>
      <c r="RJH10"/>
      <c r="RJI10"/>
      <c r="RJJ10"/>
      <c r="RJK10"/>
      <c r="RJL10"/>
      <c r="RJM10"/>
      <c r="RJN10"/>
      <c r="RJO10"/>
      <c r="RJP10"/>
      <c r="RJQ10"/>
      <c r="RJR10"/>
      <c r="RJS10"/>
      <c r="RJT10"/>
      <c r="RJU10"/>
      <c r="RJV10"/>
      <c r="RJW10"/>
      <c r="RJX10"/>
      <c r="RJY10"/>
      <c r="RJZ10"/>
      <c r="RKA10"/>
      <c r="RKB10"/>
      <c r="RKC10"/>
      <c r="RKD10"/>
      <c r="RKE10"/>
      <c r="RKF10"/>
      <c r="RKG10"/>
      <c r="RKH10"/>
      <c r="RKI10"/>
      <c r="RKJ10"/>
      <c r="RKK10"/>
      <c r="RKL10"/>
      <c r="RKM10"/>
      <c r="RKN10"/>
      <c r="RKO10"/>
      <c r="RKP10"/>
      <c r="RKQ10"/>
      <c r="RKR10"/>
      <c r="RKS10"/>
      <c r="RKT10"/>
      <c r="RKU10"/>
      <c r="RKV10"/>
      <c r="RKW10"/>
      <c r="RKX10"/>
      <c r="RKY10"/>
      <c r="RKZ10"/>
      <c r="RLA10"/>
      <c r="RLB10"/>
      <c r="RLC10"/>
      <c r="RLD10"/>
      <c r="RLE10"/>
      <c r="RLF10"/>
      <c r="RLG10"/>
      <c r="RLH10"/>
      <c r="RLI10"/>
      <c r="RLJ10"/>
      <c r="RLK10"/>
      <c r="RLL10"/>
      <c r="RLM10"/>
      <c r="RLN10"/>
      <c r="RLO10"/>
      <c r="RLP10"/>
      <c r="RLQ10"/>
      <c r="RLR10"/>
      <c r="RLS10"/>
      <c r="RLT10"/>
      <c r="RLU10"/>
      <c r="RLV10"/>
      <c r="RLW10"/>
      <c r="RLX10"/>
      <c r="RLY10"/>
      <c r="RLZ10"/>
      <c r="RMA10"/>
      <c r="RMB10"/>
      <c r="RMC10"/>
      <c r="RMD10"/>
      <c r="RME10"/>
      <c r="RMF10"/>
      <c r="RMG10"/>
      <c r="RMH10"/>
      <c r="RMI10"/>
      <c r="RMJ10"/>
      <c r="RMK10"/>
      <c r="RML10"/>
      <c r="RMM10"/>
      <c r="RMN10"/>
      <c r="RMO10"/>
      <c r="RMP10"/>
      <c r="RMQ10"/>
      <c r="RMR10"/>
      <c r="RMS10"/>
      <c r="RMT10"/>
      <c r="RMU10"/>
      <c r="RMV10"/>
      <c r="RMW10"/>
      <c r="RMX10"/>
      <c r="RMY10"/>
      <c r="RMZ10"/>
      <c r="RNA10"/>
      <c r="RNB10"/>
      <c r="RNC10"/>
      <c r="RND10"/>
      <c r="RNE10"/>
      <c r="RNF10"/>
      <c r="RNG10"/>
      <c r="RNH10"/>
      <c r="RNI10"/>
      <c r="RNJ10"/>
      <c r="RNK10"/>
      <c r="RNL10"/>
      <c r="RNM10"/>
      <c r="RNN10"/>
      <c r="RNO10"/>
      <c r="RNP10"/>
      <c r="RNQ10"/>
      <c r="RNR10"/>
      <c r="RNS10"/>
      <c r="RNT10"/>
      <c r="RNU10"/>
      <c r="RNV10"/>
      <c r="RNW10"/>
      <c r="RNX10"/>
      <c r="RNY10"/>
      <c r="RNZ10"/>
      <c r="ROA10"/>
      <c r="ROB10"/>
      <c r="ROC10"/>
      <c r="ROD10"/>
      <c r="ROE10"/>
      <c r="ROF10"/>
      <c r="ROG10"/>
      <c r="ROH10"/>
      <c r="ROI10"/>
      <c r="ROJ10"/>
      <c r="ROK10"/>
      <c r="ROL10"/>
      <c r="ROM10"/>
      <c r="RON10"/>
      <c r="ROO10"/>
      <c r="ROP10"/>
      <c r="ROQ10"/>
      <c r="ROR10"/>
      <c r="ROS10"/>
      <c r="ROT10"/>
      <c r="ROU10"/>
      <c r="ROV10"/>
      <c r="ROW10"/>
      <c r="ROX10"/>
      <c r="ROY10"/>
      <c r="ROZ10"/>
      <c r="RPA10"/>
      <c r="RPB10"/>
      <c r="RPC10"/>
      <c r="RPD10"/>
      <c r="RPE10"/>
      <c r="RPF10"/>
      <c r="RPG10"/>
      <c r="RPH10"/>
      <c r="RPI10"/>
      <c r="RPJ10"/>
      <c r="RPK10"/>
      <c r="RPL10"/>
      <c r="RPM10"/>
      <c r="RPN10"/>
      <c r="RPO10"/>
      <c r="RPP10"/>
      <c r="RPQ10"/>
      <c r="RPR10"/>
      <c r="RPS10"/>
      <c r="RPT10"/>
      <c r="RPU10"/>
      <c r="RPV10"/>
      <c r="RPW10"/>
      <c r="RPX10"/>
      <c r="RPY10"/>
      <c r="RPZ10"/>
      <c r="RQA10"/>
      <c r="RQB10"/>
      <c r="RQC10"/>
      <c r="RQD10"/>
      <c r="RQE10"/>
      <c r="RQF10"/>
      <c r="RQG10"/>
      <c r="RQH10"/>
      <c r="RQI10"/>
      <c r="RQJ10"/>
      <c r="RQK10"/>
      <c r="RQL10"/>
      <c r="RQM10"/>
      <c r="RQN10"/>
      <c r="RQO10"/>
      <c r="RQP10"/>
      <c r="RQQ10"/>
      <c r="RQR10"/>
      <c r="RQS10"/>
      <c r="RQT10"/>
      <c r="RQU10"/>
      <c r="RQV10"/>
      <c r="RQW10"/>
      <c r="RQX10"/>
      <c r="RQY10"/>
      <c r="RQZ10"/>
      <c r="RRA10"/>
      <c r="RRB10"/>
      <c r="RRC10"/>
      <c r="RRD10"/>
      <c r="RRE10"/>
      <c r="RRF10"/>
      <c r="RRG10"/>
      <c r="RRH10"/>
      <c r="RRI10"/>
      <c r="RRJ10"/>
      <c r="RRK10"/>
      <c r="RRL10"/>
      <c r="RRM10"/>
      <c r="RRN10"/>
      <c r="RRO10"/>
      <c r="RRP10"/>
      <c r="RRQ10"/>
      <c r="RRR10"/>
      <c r="RRS10"/>
      <c r="RRT10"/>
      <c r="RRU10"/>
      <c r="RRV10"/>
      <c r="RRW10"/>
      <c r="RRX10"/>
      <c r="RRY10"/>
      <c r="RRZ10"/>
      <c r="RSA10"/>
      <c r="RSB10"/>
      <c r="RSC10"/>
      <c r="RSD10"/>
      <c r="RSE10"/>
      <c r="RSF10"/>
      <c r="RSG10"/>
      <c r="RSH10"/>
      <c r="RSI10"/>
      <c r="RSJ10"/>
      <c r="RSK10"/>
      <c r="RSL10"/>
      <c r="RSM10"/>
      <c r="RSN10"/>
      <c r="RSO10"/>
      <c r="RSP10"/>
      <c r="RSQ10"/>
      <c r="RSR10"/>
      <c r="RSS10"/>
      <c r="RST10"/>
      <c r="RSU10"/>
      <c r="RSV10"/>
      <c r="RSW10"/>
      <c r="RSX10"/>
      <c r="RSY10"/>
      <c r="RSZ10"/>
      <c r="RTA10"/>
      <c r="RTB10"/>
      <c r="RTC10"/>
      <c r="RTD10"/>
      <c r="RTE10"/>
      <c r="RTF10"/>
      <c r="RTG10"/>
      <c r="RTH10"/>
      <c r="RTI10"/>
      <c r="RTJ10"/>
      <c r="RTK10"/>
      <c r="RTL10"/>
      <c r="RTM10"/>
      <c r="RTN10"/>
      <c r="RTO10"/>
      <c r="RTP10"/>
      <c r="RTQ10"/>
      <c r="RTR10"/>
      <c r="RTS10"/>
      <c r="RTT10"/>
      <c r="RTU10"/>
      <c r="RTV10"/>
      <c r="RTW10"/>
      <c r="RTX10"/>
      <c r="RTY10"/>
      <c r="RTZ10"/>
      <c r="RUA10"/>
      <c r="RUB10"/>
      <c r="RUC10"/>
      <c r="RUD10"/>
      <c r="RUE10"/>
      <c r="RUF10"/>
      <c r="RUG10"/>
      <c r="RUH10"/>
      <c r="RUI10"/>
      <c r="RUJ10"/>
      <c r="RUK10"/>
      <c r="RUL10"/>
      <c r="RUM10"/>
      <c r="RUN10"/>
      <c r="RUO10"/>
      <c r="RUP10"/>
      <c r="RUQ10"/>
      <c r="RUR10"/>
      <c r="RUS10"/>
      <c r="RUT10"/>
      <c r="RUU10"/>
      <c r="RUV10"/>
      <c r="RUW10"/>
      <c r="RUX10"/>
      <c r="RUY10"/>
      <c r="RUZ10"/>
      <c r="RVA10"/>
      <c r="RVB10"/>
      <c r="RVC10"/>
      <c r="RVD10"/>
      <c r="RVE10"/>
      <c r="RVF10"/>
      <c r="RVG10"/>
      <c r="RVH10"/>
      <c r="RVI10"/>
      <c r="RVJ10"/>
      <c r="RVK10"/>
      <c r="RVL10"/>
      <c r="RVM10"/>
      <c r="RVN10"/>
      <c r="RVO10"/>
      <c r="RVP10"/>
      <c r="RVQ10"/>
      <c r="RVR10"/>
      <c r="RVS10"/>
      <c r="RVT10"/>
      <c r="RVU10"/>
      <c r="RVV10"/>
      <c r="RVW10"/>
      <c r="RVX10"/>
      <c r="RVY10"/>
      <c r="RVZ10"/>
      <c r="RWA10"/>
      <c r="RWB10"/>
      <c r="RWC10"/>
      <c r="RWD10"/>
      <c r="RWE10"/>
      <c r="RWF10"/>
      <c r="RWG10"/>
      <c r="RWH10"/>
      <c r="RWI10"/>
      <c r="RWJ10"/>
      <c r="RWK10"/>
      <c r="RWL10"/>
      <c r="RWM10"/>
      <c r="RWN10"/>
      <c r="RWO10"/>
      <c r="RWP10"/>
      <c r="RWQ10"/>
      <c r="RWR10"/>
      <c r="RWS10"/>
      <c r="RWT10"/>
      <c r="RWU10"/>
      <c r="RWV10"/>
      <c r="RWW10"/>
      <c r="RWX10"/>
      <c r="RWY10"/>
      <c r="RWZ10"/>
      <c r="RXA10"/>
      <c r="RXB10"/>
      <c r="RXC10"/>
      <c r="RXD10"/>
      <c r="RXE10"/>
      <c r="RXF10"/>
      <c r="RXG10"/>
      <c r="RXH10"/>
      <c r="RXI10"/>
      <c r="RXJ10"/>
      <c r="RXK10"/>
      <c r="RXL10"/>
      <c r="RXM10"/>
      <c r="RXN10"/>
      <c r="RXO10"/>
      <c r="RXP10"/>
      <c r="RXQ10"/>
      <c r="RXR10"/>
      <c r="RXS10"/>
      <c r="RXT10"/>
      <c r="RXU10"/>
      <c r="RXV10"/>
      <c r="RXW10"/>
      <c r="RXX10"/>
      <c r="RXY10"/>
      <c r="RXZ10"/>
      <c r="RYA10"/>
      <c r="RYB10"/>
      <c r="RYC10"/>
      <c r="RYD10"/>
      <c r="RYE10"/>
      <c r="RYF10"/>
      <c r="RYG10"/>
      <c r="RYH10"/>
      <c r="RYI10"/>
      <c r="RYJ10"/>
      <c r="RYK10"/>
      <c r="RYL10"/>
      <c r="RYM10"/>
      <c r="RYN10"/>
      <c r="RYO10"/>
      <c r="RYP10"/>
      <c r="RYQ10"/>
      <c r="RYR10"/>
      <c r="RYS10"/>
      <c r="RYT10"/>
      <c r="RYU10"/>
      <c r="RYV10"/>
      <c r="RYW10"/>
      <c r="RYX10"/>
      <c r="RYY10"/>
      <c r="RYZ10"/>
      <c r="RZA10"/>
      <c r="RZB10"/>
      <c r="RZC10"/>
      <c r="RZD10"/>
      <c r="RZE10"/>
      <c r="RZF10"/>
      <c r="RZG10"/>
      <c r="RZH10"/>
      <c r="RZI10"/>
      <c r="RZJ10"/>
      <c r="RZK10"/>
      <c r="RZL10"/>
      <c r="RZM10"/>
      <c r="RZN10"/>
      <c r="RZO10"/>
      <c r="RZP10"/>
      <c r="RZQ10"/>
      <c r="RZR10"/>
      <c r="RZS10"/>
      <c r="RZT10"/>
      <c r="RZU10"/>
      <c r="RZV10"/>
      <c r="RZW10"/>
      <c r="RZX10"/>
      <c r="RZY10"/>
      <c r="RZZ10"/>
      <c r="SAA10"/>
      <c r="SAB10"/>
      <c r="SAC10"/>
      <c r="SAD10"/>
      <c r="SAE10"/>
      <c r="SAF10"/>
      <c r="SAG10"/>
      <c r="SAH10"/>
      <c r="SAI10"/>
      <c r="SAJ10"/>
      <c r="SAK10"/>
      <c r="SAL10"/>
      <c r="SAM10"/>
      <c r="SAN10"/>
      <c r="SAO10"/>
      <c r="SAP10"/>
      <c r="SAQ10"/>
      <c r="SAR10"/>
      <c r="SAS10"/>
      <c r="SAT10"/>
      <c r="SAU10"/>
      <c r="SAV10"/>
      <c r="SAW10"/>
      <c r="SAX10"/>
      <c r="SAY10"/>
      <c r="SAZ10"/>
      <c r="SBA10"/>
      <c r="SBB10"/>
      <c r="SBC10"/>
      <c r="SBD10"/>
      <c r="SBE10"/>
      <c r="SBF10"/>
      <c r="SBG10"/>
      <c r="SBH10"/>
      <c r="SBI10"/>
      <c r="SBJ10"/>
      <c r="SBK10"/>
      <c r="SBL10"/>
      <c r="SBM10"/>
      <c r="SBN10"/>
      <c r="SBO10"/>
      <c r="SBP10"/>
      <c r="SBQ10"/>
      <c r="SBR10"/>
      <c r="SBS10"/>
      <c r="SBT10"/>
      <c r="SBU10"/>
      <c r="SBV10"/>
      <c r="SBW10"/>
      <c r="SBX10"/>
      <c r="SBY10"/>
      <c r="SBZ10"/>
      <c r="SCA10"/>
      <c r="SCB10"/>
      <c r="SCC10"/>
      <c r="SCD10"/>
      <c r="SCE10"/>
      <c r="SCF10"/>
      <c r="SCG10"/>
      <c r="SCH10"/>
      <c r="SCI10"/>
      <c r="SCJ10"/>
      <c r="SCK10"/>
      <c r="SCL10"/>
      <c r="SCM10"/>
      <c r="SCN10"/>
      <c r="SCO10"/>
      <c r="SCP10"/>
      <c r="SCQ10"/>
      <c r="SCR10"/>
      <c r="SCS10"/>
      <c r="SCT10"/>
      <c r="SCU10"/>
      <c r="SCV10"/>
      <c r="SCW10"/>
      <c r="SCX10"/>
      <c r="SCY10"/>
      <c r="SCZ10"/>
      <c r="SDA10"/>
      <c r="SDB10"/>
      <c r="SDC10"/>
      <c r="SDD10"/>
      <c r="SDE10"/>
      <c r="SDF10"/>
      <c r="SDG10"/>
      <c r="SDH10"/>
      <c r="SDI10"/>
      <c r="SDJ10"/>
      <c r="SDK10"/>
      <c r="SDL10"/>
      <c r="SDM10"/>
      <c r="SDN10"/>
      <c r="SDO10"/>
      <c r="SDP10"/>
      <c r="SDQ10"/>
      <c r="SDR10"/>
      <c r="SDS10"/>
      <c r="SDT10"/>
      <c r="SDU10"/>
      <c r="SDV10"/>
      <c r="SDW10"/>
      <c r="SDX10"/>
      <c r="SDY10"/>
      <c r="SDZ10"/>
      <c r="SEA10"/>
      <c r="SEB10"/>
      <c r="SEC10"/>
      <c r="SED10"/>
      <c r="SEE10"/>
      <c r="SEF10"/>
      <c r="SEG10"/>
      <c r="SEH10"/>
      <c r="SEI10"/>
      <c r="SEJ10"/>
      <c r="SEK10"/>
      <c r="SEL10"/>
      <c r="SEM10"/>
      <c r="SEN10"/>
      <c r="SEO10"/>
      <c r="SEP10"/>
      <c r="SEQ10"/>
      <c r="SER10"/>
      <c r="SES10"/>
      <c r="SET10"/>
      <c r="SEU10"/>
      <c r="SEV10"/>
      <c r="SEW10"/>
      <c r="SEX10"/>
      <c r="SEY10"/>
      <c r="SEZ10"/>
      <c r="SFA10"/>
      <c r="SFB10"/>
      <c r="SFC10"/>
      <c r="SFD10"/>
      <c r="SFE10"/>
      <c r="SFF10"/>
      <c r="SFG10"/>
      <c r="SFH10"/>
      <c r="SFI10"/>
      <c r="SFJ10"/>
      <c r="SFK10"/>
      <c r="SFL10"/>
      <c r="SFM10"/>
      <c r="SFN10"/>
      <c r="SFO10"/>
      <c r="SFP10"/>
      <c r="SFQ10"/>
      <c r="SFR10"/>
      <c r="SFS10"/>
      <c r="SFT10"/>
      <c r="SFU10"/>
      <c r="SFV10"/>
      <c r="SFW10"/>
      <c r="SFX10"/>
      <c r="SFY10"/>
      <c r="SFZ10"/>
      <c r="SGA10"/>
      <c r="SGB10"/>
      <c r="SGC10"/>
      <c r="SGD10"/>
      <c r="SGE10"/>
      <c r="SGF10"/>
      <c r="SGG10"/>
      <c r="SGH10"/>
      <c r="SGI10"/>
      <c r="SGJ10"/>
      <c r="SGK10"/>
      <c r="SGL10"/>
      <c r="SGM10"/>
      <c r="SGN10"/>
      <c r="SGO10"/>
      <c r="SGP10"/>
      <c r="SGQ10"/>
      <c r="SGR10"/>
      <c r="SGS10"/>
      <c r="SGT10"/>
      <c r="SGU10"/>
      <c r="SGV10"/>
      <c r="SGW10"/>
      <c r="SGX10"/>
      <c r="SGY10"/>
      <c r="SGZ10"/>
      <c r="SHA10"/>
      <c r="SHB10"/>
      <c r="SHC10"/>
      <c r="SHD10"/>
      <c r="SHE10"/>
      <c r="SHF10"/>
      <c r="SHG10"/>
      <c r="SHH10"/>
      <c r="SHI10"/>
      <c r="SHJ10"/>
      <c r="SHK10"/>
      <c r="SHL10"/>
      <c r="SHM10"/>
      <c r="SHN10"/>
      <c r="SHO10"/>
      <c r="SHP10"/>
      <c r="SHQ10"/>
      <c r="SHR10"/>
      <c r="SHS10"/>
      <c r="SHT10"/>
      <c r="SHU10"/>
      <c r="SHV10"/>
      <c r="SHW10"/>
      <c r="SHX10"/>
      <c r="SHY10"/>
      <c r="SHZ10"/>
      <c r="SIA10"/>
      <c r="SIB10"/>
      <c r="SIC10"/>
      <c r="SID10"/>
      <c r="SIE10"/>
      <c r="SIF10"/>
      <c r="SIG10"/>
      <c r="SIH10"/>
      <c r="SII10"/>
      <c r="SIJ10"/>
      <c r="SIK10"/>
      <c r="SIL10"/>
      <c r="SIM10"/>
      <c r="SIN10"/>
      <c r="SIO10"/>
      <c r="SIP10"/>
      <c r="SIQ10"/>
      <c r="SIR10"/>
      <c r="SIS10"/>
      <c r="SIT10"/>
      <c r="SIU10"/>
      <c r="SIV10"/>
      <c r="SIW10"/>
      <c r="SIX10"/>
      <c r="SIY10"/>
      <c r="SIZ10"/>
      <c r="SJA10"/>
      <c r="SJB10"/>
      <c r="SJC10"/>
      <c r="SJD10"/>
      <c r="SJE10"/>
      <c r="SJF10"/>
      <c r="SJG10"/>
      <c r="SJH10"/>
      <c r="SJI10"/>
      <c r="SJJ10"/>
      <c r="SJK10"/>
      <c r="SJL10"/>
      <c r="SJM10"/>
      <c r="SJN10"/>
      <c r="SJO10"/>
      <c r="SJP10"/>
      <c r="SJQ10"/>
      <c r="SJR10"/>
      <c r="SJS10"/>
      <c r="SJT10"/>
      <c r="SJU10"/>
      <c r="SJV10"/>
      <c r="SJW10"/>
      <c r="SJX10"/>
      <c r="SJY10"/>
      <c r="SJZ10"/>
      <c r="SKA10"/>
      <c r="SKB10"/>
      <c r="SKC10"/>
      <c r="SKD10"/>
      <c r="SKE10"/>
      <c r="SKF10"/>
      <c r="SKG10"/>
      <c r="SKH10"/>
      <c r="SKI10"/>
      <c r="SKJ10"/>
      <c r="SKK10"/>
      <c r="SKL10"/>
      <c r="SKM10"/>
      <c r="SKN10"/>
      <c r="SKO10"/>
      <c r="SKP10"/>
      <c r="SKQ10"/>
      <c r="SKR10"/>
      <c r="SKS10"/>
      <c r="SKT10"/>
      <c r="SKU10"/>
      <c r="SKV10"/>
      <c r="SKW10"/>
      <c r="SKX10"/>
      <c r="SKY10"/>
      <c r="SKZ10"/>
      <c r="SLA10"/>
      <c r="SLB10"/>
      <c r="SLC10"/>
      <c r="SLD10"/>
      <c r="SLE10"/>
      <c r="SLF10"/>
      <c r="SLG10"/>
      <c r="SLH10"/>
      <c r="SLI10"/>
      <c r="SLJ10"/>
      <c r="SLK10"/>
      <c r="SLL10"/>
      <c r="SLM10"/>
      <c r="SLN10"/>
      <c r="SLO10"/>
      <c r="SLP10"/>
      <c r="SLQ10"/>
      <c r="SLR10"/>
      <c r="SLS10"/>
      <c r="SLT10"/>
      <c r="SLU10"/>
      <c r="SLV10"/>
      <c r="SLW10"/>
      <c r="SLX10"/>
      <c r="SLY10"/>
      <c r="SLZ10"/>
      <c r="SMA10"/>
      <c r="SMB10"/>
      <c r="SMC10"/>
      <c r="SMD10"/>
      <c r="SME10"/>
      <c r="SMF10"/>
      <c r="SMG10"/>
      <c r="SMH10"/>
      <c r="SMI10"/>
      <c r="SMJ10"/>
      <c r="SMK10"/>
      <c r="SML10"/>
      <c r="SMM10"/>
      <c r="SMN10"/>
      <c r="SMO10"/>
      <c r="SMP10"/>
      <c r="SMQ10"/>
      <c r="SMR10"/>
      <c r="SMS10"/>
      <c r="SMT10"/>
      <c r="SMU10"/>
      <c r="SMV10"/>
      <c r="SMW10"/>
      <c r="SMX10"/>
      <c r="SMY10"/>
      <c r="SMZ10"/>
      <c r="SNA10"/>
      <c r="SNB10"/>
      <c r="SNC10"/>
      <c r="SND10"/>
      <c r="SNE10"/>
      <c r="SNF10"/>
      <c r="SNG10"/>
      <c r="SNH10"/>
      <c r="SNI10"/>
      <c r="SNJ10"/>
      <c r="SNK10"/>
      <c r="SNL10"/>
      <c r="SNM10"/>
      <c r="SNN10"/>
      <c r="SNO10"/>
      <c r="SNP10"/>
      <c r="SNQ10"/>
      <c r="SNR10"/>
      <c r="SNS10"/>
      <c r="SNT10"/>
      <c r="SNU10"/>
      <c r="SNV10"/>
      <c r="SNW10"/>
      <c r="SNX10"/>
      <c r="SNY10"/>
      <c r="SNZ10"/>
      <c r="SOA10"/>
      <c r="SOB10"/>
      <c r="SOC10"/>
      <c r="SOD10"/>
      <c r="SOE10"/>
      <c r="SOF10"/>
      <c r="SOG10"/>
      <c r="SOH10"/>
      <c r="SOI10"/>
      <c r="SOJ10"/>
      <c r="SOK10"/>
      <c r="SOL10"/>
      <c r="SOM10"/>
      <c r="SON10"/>
      <c r="SOO10"/>
      <c r="SOP10"/>
      <c r="SOQ10"/>
      <c r="SOR10"/>
      <c r="SOS10"/>
      <c r="SOT10"/>
      <c r="SOU10"/>
      <c r="SOV10"/>
      <c r="SOW10"/>
      <c r="SOX10"/>
      <c r="SOY10"/>
      <c r="SOZ10"/>
      <c r="SPA10"/>
      <c r="SPB10"/>
      <c r="SPC10"/>
      <c r="SPD10"/>
      <c r="SPE10"/>
      <c r="SPF10"/>
      <c r="SPG10"/>
      <c r="SPH10"/>
      <c r="SPI10"/>
      <c r="SPJ10"/>
      <c r="SPK10"/>
      <c r="SPL10"/>
      <c r="SPM10"/>
      <c r="SPN10"/>
      <c r="SPO10"/>
      <c r="SPP10"/>
      <c r="SPQ10"/>
      <c r="SPR10"/>
      <c r="SPS10"/>
      <c r="SPT10"/>
      <c r="SPU10"/>
      <c r="SPV10"/>
      <c r="SPW10"/>
      <c r="SPX10"/>
      <c r="SPY10"/>
      <c r="SPZ10"/>
      <c r="SQA10"/>
      <c r="SQB10"/>
      <c r="SQC10"/>
      <c r="SQD10"/>
      <c r="SQE10"/>
      <c r="SQF10"/>
      <c r="SQG10"/>
      <c r="SQH10"/>
      <c r="SQI10"/>
      <c r="SQJ10"/>
      <c r="SQK10"/>
      <c r="SQL10"/>
      <c r="SQM10"/>
      <c r="SQN10"/>
      <c r="SQO10"/>
      <c r="SQP10"/>
      <c r="SQQ10"/>
      <c r="SQR10"/>
      <c r="SQS10"/>
      <c r="SQT10"/>
      <c r="SQU10"/>
      <c r="SQV10"/>
      <c r="SQW10"/>
      <c r="SQX10"/>
      <c r="SQY10"/>
      <c r="SQZ10"/>
      <c r="SRA10"/>
      <c r="SRB10"/>
      <c r="SRC10"/>
      <c r="SRD10"/>
      <c r="SRE10"/>
      <c r="SRF10"/>
      <c r="SRG10"/>
      <c r="SRH10"/>
      <c r="SRI10"/>
      <c r="SRJ10"/>
      <c r="SRK10"/>
      <c r="SRL10"/>
      <c r="SRM10"/>
      <c r="SRN10"/>
      <c r="SRO10"/>
      <c r="SRP10"/>
      <c r="SRQ10"/>
      <c r="SRR10"/>
      <c r="SRS10"/>
      <c r="SRT10"/>
      <c r="SRU10"/>
      <c r="SRV10"/>
      <c r="SRW10"/>
      <c r="SRX10"/>
      <c r="SRY10"/>
      <c r="SRZ10"/>
      <c r="SSA10"/>
      <c r="SSB10"/>
      <c r="SSC10"/>
      <c r="SSD10"/>
      <c r="SSE10"/>
      <c r="SSF10"/>
      <c r="SSG10"/>
      <c r="SSH10"/>
      <c r="SSI10"/>
      <c r="SSJ10"/>
      <c r="SSK10"/>
      <c r="SSL10"/>
      <c r="SSM10"/>
      <c r="SSN10"/>
      <c r="SSO10"/>
      <c r="SSP10"/>
      <c r="SSQ10"/>
      <c r="SSR10"/>
      <c r="SSS10"/>
      <c r="SST10"/>
      <c r="SSU10"/>
      <c r="SSV10"/>
      <c r="SSW10"/>
      <c r="SSX10"/>
      <c r="SSY10"/>
      <c r="SSZ10"/>
      <c r="STA10"/>
      <c r="STB10"/>
      <c r="STC10"/>
      <c r="STD10"/>
      <c r="STE10"/>
      <c r="STF10"/>
      <c r="STG10"/>
      <c r="STH10"/>
      <c r="STI10"/>
      <c r="STJ10"/>
      <c r="STK10"/>
      <c r="STL10"/>
      <c r="STM10"/>
      <c r="STN10"/>
      <c r="STO10"/>
      <c r="STP10"/>
      <c r="STQ10"/>
      <c r="STR10"/>
      <c r="STS10"/>
      <c r="STT10"/>
      <c r="STU10"/>
      <c r="STV10"/>
      <c r="STW10"/>
      <c r="STX10"/>
      <c r="STY10"/>
      <c r="STZ10"/>
      <c r="SUA10"/>
      <c r="SUB10"/>
      <c r="SUC10"/>
      <c r="SUD10"/>
      <c r="SUE10"/>
      <c r="SUF10"/>
      <c r="SUG10"/>
      <c r="SUH10"/>
      <c r="SUI10"/>
      <c r="SUJ10"/>
      <c r="SUK10"/>
      <c r="SUL10"/>
      <c r="SUM10"/>
      <c r="SUN10"/>
      <c r="SUO10"/>
      <c r="SUP10"/>
      <c r="SUQ10"/>
      <c r="SUR10"/>
      <c r="SUS10"/>
      <c r="SUT10"/>
      <c r="SUU10"/>
      <c r="SUV10"/>
      <c r="SUW10"/>
      <c r="SUX10"/>
      <c r="SUY10"/>
      <c r="SUZ10"/>
      <c r="SVA10"/>
      <c r="SVB10"/>
      <c r="SVC10"/>
      <c r="SVD10"/>
      <c r="SVE10"/>
      <c r="SVF10"/>
      <c r="SVG10"/>
      <c r="SVH10"/>
      <c r="SVI10"/>
      <c r="SVJ10"/>
      <c r="SVK10"/>
      <c r="SVL10"/>
      <c r="SVM10"/>
      <c r="SVN10"/>
      <c r="SVO10"/>
      <c r="SVP10"/>
      <c r="SVQ10"/>
      <c r="SVR10"/>
      <c r="SVS10"/>
      <c r="SVT10"/>
      <c r="SVU10"/>
      <c r="SVV10"/>
      <c r="SVW10"/>
      <c r="SVX10"/>
      <c r="SVY10"/>
      <c r="SVZ10"/>
      <c r="SWA10"/>
      <c r="SWB10"/>
      <c r="SWC10"/>
      <c r="SWD10"/>
      <c r="SWE10"/>
      <c r="SWF10"/>
      <c r="SWG10"/>
      <c r="SWH10"/>
      <c r="SWI10"/>
      <c r="SWJ10"/>
      <c r="SWK10"/>
      <c r="SWL10"/>
      <c r="SWM10"/>
      <c r="SWN10"/>
      <c r="SWO10"/>
      <c r="SWP10"/>
      <c r="SWQ10"/>
      <c r="SWR10"/>
      <c r="SWS10"/>
      <c r="SWT10"/>
      <c r="SWU10"/>
      <c r="SWV10"/>
      <c r="SWW10"/>
      <c r="SWX10"/>
      <c r="SWY10"/>
      <c r="SWZ10"/>
      <c r="SXA10"/>
      <c r="SXB10"/>
      <c r="SXC10"/>
      <c r="SXD10"/>
      <c r="SXE10"/>
      <c r="SXF10"/>
      <c r="SXG10"/>
      <c r="SXH10"/>
      <c r="SXI10"/>
      <c r="SXJ10"/>
      <c r="SXK10"/>
      <c r="SXL10"/>
      <c r="SXM10"/>
      <c r="SXN10"/>
      <c r="SXO10"/>
      <c r="SXP10"/>
      <c r="SXQ10"/>
      <c r="SXR10"/>
      <c r="SXS10"/>
      <c r="SXT10"/>
      <c r="SXU10"/>
      <c r="SXV10"/>
      <c r="SXW10"/>
      <c r="SXX10"/>
      <c r="SXY10"/>
      <c r="SXZ10"/>
      <c r="SYA10"/>
      <c r="SYB10"/>
      <c r="SYC10"/>
      <c r="SYD10"/>
      <c r="SYE10"/>
      <c r="SYF10"/>
      <c r="SYG10"/>
      <c r="SYH10"/>
      <c r="SYI10"/>
      <c r="SYJ10"/>
      <c r="SYK10"/>
      <c r="SYL10"/>
      <c r="SYM10"/>
      <c r="SYN10"/>
      <c r="SYO10"/>
      <c r="SYP10"/>
      <c r="SYQ10"/>
      <c r="SYR10"/>
      <c r="SYS10"/>
      <c r="SYT10"/>
      <c r="SYU10"/>
      <c r="SYV10"/>
      <c r="SYW10"/>
      <c r="SYX10"/>
      <c r="SYY10"/>
      <c r="SYZ10"/>
      <c r="SZA10"/>
      <c r="SZB10"/>
      <c r="SZC10"/>
      <c r="SZD10"/>
      <c r="SZE10"/>
      <c r="SZF10"/>
      <c r="SZG10"/>
      <c r="SZH10"/>
      <c r="SZI10"/>
      <c r="SZJ10"/>
      <c r="SZK10"/>
      <c r="SZL10"/>
      <c r="SZM10"/>
      <c r="SZN10"/>
      <c r="SZO10"/>
      <c r="SZP10"/>
      <c r="SZQ10"/>
      <c r="SZR10"/>
      <c r="SZS10"/>
      <c r="SZT10"/>
      <c r="SZU10"/>
      <c r="SZV10"/>
      <c r="SZW10"/>
      <c r="SZX10"/>
      <c r="SZY10"/>
      <c r="SZZ10"/>
      <c r="TAA10"/>
      <c r="TAB10"/>
      <c r="TAC10"/>
      <c r="TAD10"/>
      <c r="TAE10"/>
      <c r="TAF10"/>
      <c r="TAG10"/>
      <c r="TAH10"/>
      <c r="TAI10"/>
      <c r="TAJ10"/>
      <c r="TAK10"/>
      <c r="TAL10"/>
      <c r="TAM10"/>
      <c r="TAN10"/>
      <c r="TAO10"/>
      <c r="TAP10"/>
      <c r="TAQ10"/>
      <c r="TAR10"/>
      <c r="TAS10"/>
      <c r="TAT10"/>
      <c r="TAU10"/>
      <c r="TAV10"/>
      <c r="TAW10"/>
      <c r="TAX10"/>
      <c r="TAY10"/>
      <c r="TAZ10"/>
      <c r="TBA10"/>
      <c r="TBB10"/>
      <c r="TBC10"/>
      <c r="TBD10"/>
      <c r="TBE10"/>
      <c r="TBF10"/>
      <c r="TBG10"/>
      <c r="TBH10"/>
      <c r="TBI10"/>
      <c r="TBJ10"/>
      <c r="TBK10"/>
      <c r="TBL10"/>
      <c r="TBM10"/>
      <c r="TBN10"/>
      <c r="TBO10"/>
      <c r="TBP10"/>
      <c r="TBQ10"/>
      <c r="TBR10"/>
      <c r="TBS10"/>
      <c r="TBT10"/>
      <c r="TBU10"/>
      <c r="TBV10"/>
      <c r="TBW10"/>
      <c r="TBX10"/>
      <c r="TBY10"/>
      <c r="TBZ10"/>
      <c r="TCA10"/>
      <c r="TCB10"/>
      <c r="TCC10"/>
      <c r="TCD10"/>
      <c r="TCE10"/>
      <c r="TCF10"/>
      <c r="TCG10"/>
      <c r="TCH10"/>
      <c r="TCI10"/>
      <c r="TCJ10"/>
      <c r="TCK10"/>
      <c r="TCL10"/>
      <c r="TCM10"/>
      <c r="TCN10"/>
      <c r="TCO10"/>
      <c r="TCP10"/>
      <c r="TCQ10"/>
      <c r="TCR10"/>
      <c r="TCS10"/>
      <c r="TCT10"/>
      <c r="TCU10"/>
      <c r="TCV10"/>
      <c r="TCW10"/>
      <c r="TCX10"/>
      <c r="TCY10"/>
      <c r="TCZ10"/>
      <c r="TDA10"/>
      <c r="TDB10"/>
      <c r="TDC10"/>
      <c r="TDD10"/>
      <c r="TDE10"/>
      <c r="TDF10"/>
      <c r="TDG10"/>
      <c r="TDH10"/>
      <c r="TDI10"/>
      <c r="TDJ10"/>
      <c r="TDK10"/>
      <c r="TDL10"/>
      <c r="TDM10"/>
      <c r="TDN10"/>
      <c r="TDO10"/>
      <c r="TDP10"/>
      <c r="TDQ10"/>
      <c r="TDR10"/>
      <c r="TDS10"/>
      <c r="TDT10"/>
      <c r="TDU10"/>
      <c r="TDV10"/>
      <c r="TDW10"/>
      <c r="TDX10"/>
      <c r="TDY10"/>
      <c r="TDZ10"/>
      <c r="TEA10"/>
      <c r="TEB10"/>
      <c r="TEC10"/>
      <c r="TED10"/>
      <c r="TEE10"/>
      <c r="TEF10"/>
      <c r="TEG10"/>
      <c r="TEH10"/>
      <c r="TEI10"/>
      <c r="TEJ10"/>
      <c r="TEK10"/>
      <c r="TEL10"/>
      <c r="TEM10"/>
      <c r="TEN10"/>
      <c r="TEO10"/>
      <c r="TEP10"/>
      <c r="TEQ10"/>
      <c r="TER10"/>
      <c r="TES10"/>
      <c r="TET10"/>
      <c r="TEU10"/>
      <c r="TEV10"/>
      <c r="TEW10"/>
      <c r="TEX10"/>
      <c r="TEY10"/>
      <c r="TEZ10"/>
      <c r="TFA10"/>
      <c r="TFB10"/>
      <c r="TFC10"/>
      <c r="TFD10"/>
      <c r="TFE10"/>
      <c r="TFF10"/>
      <c r="TFG10"/>
      <c r="TFH10"/>
      <c r="TFI10"/>
      <c r="TFJ10"/>
      <c r="TFK10"/>
      <c r="TFL10"/>
      <c r="TFM10"/>
      <c r="TFN10"/>
      <c r="TFO10"/>
      <c r="TFP10"/>
      <c r="TFQ10"/>
      <c r="TFR10"/>
      <c r="TFS10"/>
      <c r="TFT10"/>
      <c r="TFU10"/>
      <c r="TFV10"/>
      <c r="TFW10"/>
      <c r="TFX10"/>
      <c r="TFY10"/>
      <c r="TFZ10"/>
      <c r="TGA10"/>
      <c r="TGB10"/>
      <c r="TGC10"/>
      <c r="TGD10"/>
      <c r="TGE10"/>
      <c r="TGF10"/>
      <c r="TGG10"/>
      <c r="TGH10"/>
      <c r="TGI10"/>
      <c r="TGJ10"/>
      <c r="TGK10"/>
      <c r="TGL10"/>
      <c r="TGM10"/>
      <c r="TGN10"/>
      <c r="TGO10"/>
      <c r="TGP10"/>
      <c r="TGQ10"/>
      <c r="TGR10"/>
      <c r="TGS10"/>
      <c r="TGT10"/>
      <c r="TGU10"/>
      <c r="TGV10"/>
      <c r="TGW10"/>
      <c r="TGX10"/>
      <c r="TGY10"/>
      <c r="TGZ10"/>
      <c r="THA10"/>
      <c r="THB10"/>
      <c r="THC10"/>
      <c r="THD10"/>
      <c r="THE10"/>
      <c r="THF10"/>
      <c r="THG10"/>
      <c r="THH10"/>
      <c r="THI10"/>
      <c r="THJ10"/>
      <c r="THK10"/>
      <c r="THL10"/>
      <c r="THM10"/>
      <c r="THN10"/>
      <c r="THO10"/>
      <c r="THP10"/>
      <c r="THQ10"/>
      <c r="THR10"/>
      <c r="THS10"/>
      <c r="THT10"/>
      <c r="THU10"/>
      <c r="THV10"/>
      <c r="THW10"/>
      <c r="THX10"/>
      <c r="THY10"/>
      <c r="THZ10"/>
      <c r="TIA10"/>
      <c r="TIB10"/>
      <c r="TIC10"/>
      <c r="TID10"/>
      <c r="TIE10"/>
      <c r="TIF10"/>
      <c r="TIG10"/>
      <c r="TIH10"/>
      <c r="TII10"/>
      <c r="TIJ10"/>
      <c r="TIK10"/>
      <c r="TIL10"/>
      <c r="TIM10"/>
      <c r="TIN10"/>
      <c r="TIO10"/>
      <c r="TIP10"/>
      <c r="TIQ10"/>
      <c r="TIR10"/>
      <c r="TIS10"/>
      <c r="TIT10"/>
      <c r="TIU10"/>
      <c r="TIV10"/>
      <c r="TIW10"/>
      <c r="TIX10"/>
      <c r="TIY10"/>
      <c r="TIZ10"/>
      <c r="TJA10"/>
      <c r="TJB10"/>
      <c r="TJC10"/>
      <c r="TJD10"/>
      <c r="TJE10"/>
      <c r="TJF10"/>
      <c r="TJG10"/>
      <c r="TJH10"/>
      <c r="TJI10"/>
      <c r="TJJ10"/>
      <c r="TJK10"/>
      <c r="TJL10"/>
      <c r="TJM10"/>
      <c r="TJN10"/>
      <c r="TJO10"/>
      <c r="TJP10"/>
      <c r="TJQ10"/>
      <c r="TJR10"/>
      <c r="TJS10"/>
      <c r="TJT10"/>
      <c r="TJU10"/>
      <c r="TJV10"/>
      <c r="TJW10"/>
      <c r="TJX10"/>
      <c r="TJY10"/>
      <c r="TJZ10"/>
      <c r="TKA10"/>
      <c r="TKB10"/>
      <c r="TKC10"/>
      <c r="TKD10"/>
      <c r="TKE10"/>
      <c r="TKF10"/>
      <c r="TKG10"/>
      <c r="TKH10"/>
      <c r="TKI10"/>
      <c r="TKJ10"/>
      <c r="TKK10"/>
      <c r="TKL10"/>
      <c r="TKM10"/>
      <c r="TKN10"/>
      <c r="TKO10"/>
      <c r="TKP10"/>
      <c r="TKQ10"/>
      <c r="TKR10"/>
      <c r="TKS10"/>
      <c r="TKT10"/>
      <c r="TKU10"/>
      <c r="TKV10"/>
      <c r="TKW10"/>
      <c r="TKX10"/>
      <c r="TKY10"/>
      <c r="TKZ10"/>
      <c r="TLA10"/>
      <c r="TLB10"/>
      <c r="TLC10"/>
      <c r="TLD10"/>
      <c r="TLE10"/>
      <c r="TLF10"/>
      <c r="TLG10"/>
      <c r="TLH10"/>
      <c r="TLI10"/>
      <c r="TLJ10"/>
      <c r="TLK10"/>
      <c r="TLL10"/>
      <c r="TLM10"/>
      <c r="TLN10"/>
      <c r="TLO10"/>
      <c r="TLP10"/>
      <c r="TLQ10"/>
      <c r="TLR10"/>
      <c r="TLS10"/>
      <c r="TLT10"/>
      <c r="TLU10"/>
      <c r="TLV10"/>
      <c r="TLW10"/>
      <c r="TLX10"/>
      <c r="TLY10"/>
      <c r="TLZ10"/>
      <c r="TMA10"/>
      <c r="TMB10"/>
      <c r="TMC10"/>
      <c r="TMD10"/>
      <c r="TME10"/>
      <c r="TMF10"/>
      <c r="TMG10"/>
      <c r="TMH10"/>
      <c r="TMI10"/>
      <c r="TMJ10"/>
      <c r="TMK10"/>
      <c r="TML10"/>
      <c r="TMM10"/>
      <c r="TMN10"/>
      <c r="TMO10"/>
      <c r="TMP10"/>
      <c r="TMQ10"/>
      <c r="TMR10"/>
      <c r="TMS10"/>
      <c r="TMT10"/>
      <c r="TMU10"/>
      <c r="TMV10"/>
      <c r="TMW10"/>
      <c r="TMX10"/>
      <c r="TMY10"/>
      <c r="TMZ10"/>
      <c r="TNA10"/>
      <c r="TNB10"/>
      <c r="TNC10"/>
      <c r="TND10"/>
      <c r="TNE10"/>
      <c r="TNF10"/>
      <c r="TNG10"/>
      <c r="TNH10"/>
      <c r="TNI10"/>
      <c r="TNJ10"/>
      <c r="TNK10"/>
      <c r="TNL10"/>
      <c r="TNM10"/>
      <c r="TNN10"/>
      <c r="TNO10"/>
      <c r="TNP10"/>
      <c r="TNQ10"/>
      <c r="TNR10"/>
      <c r="TNS10"/>
      <c r="TNT10"/>
      <c r="TNU10"/>
      <c r="TNV10"/>
      <c r="TNW10"/>
      <c r="TNX10"/>
      <c r="TNY10"/>
      <c r="TNZ10"/>
      <c r="TOA10"/>
      <c r="TOB10"/>
      <c r="TOC10"/>
      <c r="TOD10"/>
      <c r="TOE10"/>
      <c r="TOF10"/>
      <c r="TOG10"/>
      <c r="TOH10"/>
      <c r="TOI10"/>
      <c r="TOJ10"/>
      <c r="TOK10"/>
      <c r="TOL10"/>
      <c r="TOM10"/>
      <c r="TON10"/>
      <c r="TOO10"/>
      <c r="TOP10"/>
      <c r="TOQ10"/>
      <c r="TOR10"/>
      <c r="TOS10"/>
      <c r="TOT10"/>
      <c r="TOU10"/>
      <c r="TOV10"/>
      <c r="TOW10"/>
      <c r="TOX10"/>
      <c r="TOY10"/>
      <c r="TOZ10"/>
      <c r="TPA10"/>
      <c r="TPB10"/>
      <c r="TPC10"/>
      <c r="TPD10"/>
      <c r="TPE10"/>
      <c r="TPF10"/>
      <c r="TPG10"/>
      <c r="TPH10"/>
      <c r="TPI10"/>
      <c r="TPJ10"/>
      <c r="TPK10"/>
      <c r="TPL10"/>
      <c r="TPM10"/>
      <c r="TPN10"/>
      <c r="TPO10"/>
      <c r="TPP10"/>
      <c r="TPQ10"/>
      <c r="TPR10"/>
      <c r="TPS10"/>
      <c r="TPT10"/>
      <c r="TPU10"/>
      <c r="TPV10"/>
      <c r="TPW10"/>
      <c r="TPX10"/>
      <c r="TPY10"/>
      <c r="TPZ10"/>
      <c r="TQA10"/>
      <c r="TQB10"/>
      <c r="TQC10"/>
      <c r="TQD10"/>
      <c r="TQE10"/>
      <c r="TQF10"/>
      <c r="TQG10"/>
      <c r="TQH10"/>
      <c r="TQI10"/>
      <c r="TQJ10"/>
      <c r="TQK10"/>
      <c r="TQL10"/>
      <c r="TQM10"/>
      <c r="TQN10"/>
      <c r="TQO10"/>
      <c r="TQP10"/>
      <c r="TQQ10"/>
      <c r="TQR10"/>
      <c r="TQS10"/>
      <c r="TQT10"/>
      <c r="TQU10"/>
      <c r="TQV10"/>
      <c r="TQW10"/>
      <c r="TQX10"/>
      <c r="TQY10"/>
      <c r="TQZ10"/>
      <c r="TRA10"/>
      <c r="TRB10"/>
      <c r="TRC10"/>
      <c r="TRD10"/>
      <c r="TRE10"/>
      <c r="TRF10"/>
      <c r="TRG10"/>
      <c r="TRH10"/>
      <c r="TRI10"/>
      <c r="TRJ10"/>
      <c r="TRK10"/>
      <c r="TRL10"/>
      <c r="TRM10"/>
      <c r="TRN10"/>
      <c r="TRO10"/>
      <c r="TRP10"/>
      <c r="TRQ10"/>
      <c r="TRR10"/>
      <c r="TRS10"/>
      <c r="TRT10"/>
      <c r="TRU10"/>
      <c r="TRV10"/>
      <c r="TRW10"/>
      <c r="TRX10"/>
      <c r="TRY10"/>
      <c r="TRZ10"/>
      <c r="TSA10"/>
      <c r="TSB10"/>
      <c r="TSC10"/>
      <c r="TSD10"/>
      <c r="TSE10"/>
      <c r="TSF10"/>
      <c r="TSG10"/>
      <c r="TSH10"/>
      <c r="TSI10"/>
      <c r="TSJ10"/>
      <c r="TSK10"/>
      <c r="TSL10"/>
      <c r="TSM10"/>
      <c r="TSN10"/>
      <c r="TSO10"/>
      <c r="TSP10"/>
      <c r="TSQ10"/>
      <c r="TSR10"/>
      <c r="TSS10"/>
      <c r="TST10"/>
      <c r="TSU10"/>
      <c r="TSV10"/>
      <c r="TSW10"/>
      <c r="TSX10"/>
      <c r="TSY10"/>
      <c r="TSZ10"/>
      <c r="TTA10"/>
      <c r="TTB10"/>
      <c r="TTC10"/>
      <c r="TTD10"/>
      <c r="TTE10"/>
      <c r="TTF10"/>
      <c r="TTG10"/>
      <c r="TTH10"/>
      <c r="TTI10"/>
      <c r="TTJ10"/>
      <c r="TTK10"/>
      <c r="TTL10"/>
      <c r="TTM10"/>
      <c r="TTN10"/>
      <c r="TTO10"/>
      <c r="TTP10"/>
      <c r="TTQ10"/>
      <c r="TTR10"/>
      <c r="TTS10"/>
      <c r="TTT10"/>
      <c r="TTU10"/>
      <c r="TTV10"/>
      <c r="TTW10"/>
      <c r="TTX10"/>
      <c r="TTY10"/>
      <c r="TTZ10"/>
      <c r="TUA10"/>
      <c r="TUB10"/>
      <c r="TUC10"/>
      <c r="TUD10"/>
      <c r="TUE10"/>
      <c r="TUF10"/>
      <c r="TUG10"/>
      <c r="TUH10"/>
      <c r="TUI10"/>
      <c r="TUJ10"/>
      <c r="TUK10"/>
      <c r="TUL10"/>
      <c r="TUM10"/>
      <c r="TUN10"/>
      <c r="TUO10"/>
      <c r="TUP10"/>
      <c r="TUQ10"/>
      <c r="TUR10"/>
      <c r="TUS10"/>
      <c r="TUT10"/>
      <c r="TUU10"/>
      <c r="TUV10"/>
      <c r="TUW10"/>
      <c r="TUX10"/>
      <c r="TUY10"/>
      <c r="TUZ10"/>
      <c r="TVA10"/>
      <c r="TVB10"/>
      <c r="TVC10"/>
      <c r="TVD10"/>
      <c r="TVE10"/>
      <c r="TVF10"/>
      <c r="TVG10"/>
      <c r="TVH10"/>
      <c r="TVI10"/>
      <c r="TVJ10"/>
      <c r="TVK10"/>
      <c r="TVL10"/>
      <c r="TVM10"/>
      <c r="TVN10"/>
      <c r="TVO10"/>
      <c r="TVP10"/>
      <c r="TVQ10"/>
      <c r="TVR10"/>
      <c r="TVS10"/>
      <c r="TVT10"/>
      <c r="TVU10"/>
      <c r="TVV10"/>
      <c r="TVW10"/>
      <c r="TVX10"/>
      <c r="TVY10"/>
      <c r="TVZ10"/>
      <c r="TWA10"/>
      <c r="TWB10"/>
      <c r="TWC10"/>
      <c r="TWD10"/>
      <c r="TWE10"/>
      <c r="TWF10"/>
      <c r="TWG10"/>
      <c r="TWH10"/>
      <c r="TWI10"/>
      <c r="TWJ10"/>
      <c r="TWK10"/>
      <c r="TWL10"/>
      <c r="TWM10"/>
      <c r="TWN10"/>
      <c r="TWO10"/>
      <c r="TWP10"/>
      <c r="TWQ10"/>
      <c r="TWR10"/>
      <c r="TWS10"/>
      <c r="TWT10"/>
      <c r="TWU10"/>
      <c r="TWV10"/>
      <c r="TWW10"/>
      <c r="TWX10"/>
      <c r="TWY10"/>
      <c r="TWZ10"/>
      <c r="TXA10"/>
      <c r="TXB10"/>
      <c r="TXC10"/>
      <c r="TXD10"/>
      <c r="TXE10"/>
      <c r="TXF10"/>
      <c r="TXG10"/>
      <c r="TXH10"/>
      <c r="TXI10"/>
      <c r="TXJ10"/>
      <c r="TXK10"/>
      <c r="TXL10"/>
      <c r="TXM10"/>
      <c r="TXN10"/>
      <c r="TXO10"/>
      <c r="TXP10"/>
      <c r="TXQ10"/>
      <c r="TXR10"/>
      <c r="TXS10"/>
      <c r="TXT10"/>
      <c r="TXU10"/>
      <c r="TXV10"/>
      <c r="TXW10"/>
      <c r="TXX10"/>
      <c r="TXY10"/>
      <c r="TXZ10"/>
      <c r="TYA10"/>
      <c r="TYB10"/>
      <c r="TYC10"/>
      <c r="TYD10"/>
      <c r="TYE10"/>
      <c r="TYF10"/>
      <c r="TYG10"/>
      <c r="TYH10"/>
      <c r="TYI10"/>
      <c r="TYJ10"/>
      <c r="TYK10"/>
      <c r="TYL10"/>
      <c r="TYM10"/>
      <c r="TYN10"/>
      <c r="TYO10"/>
      <c r="TYP10"/>
      <c r="TYQ10"/>
      <c r="TYR10"/>
      <c r="TYS10"/>
      <c r="TYT10"/>
      <c r="TYU10"/>
      <c r="TYV10"/>
      <c r="TYW10"/>
      <c r="TYX10"/>
      <c r="TYY10"/>
      <c r="TYZ10"/>
      <c r="TZA10"/>
      <c r="TZB10"/>
      <c r="TZC10"/>
      <c r="TZD10"/>
      <c r="TZE10"/>
      <c r="TZF10"/>
      <c r="TZG10"/>
      <c r="TZH10"/>
      <c r="TZI10"/>
      <c r="TZJ10"/>
      <c r="TZK10"/>
      <c r="TZL10"/>
      <c r="TZM10"/>
      <c r="TZN10"/>
      <c r="TZO10"/>
      <c r="TZP10"/>
      <c r="TZQ10"/>
      <c r="TZR10"/>
      <c r="TZS10"/>
      <c r="TZT10"/>
      <c r="TZU10"/>
      <c r="TZV10"/>
      <c r="TZW10"/>
      <c r="TZX10"/>
      <c r="TZY10"/>
      <c r="TZZ10"/>
      <c r="UAA10"/>
      <c r="UAB10"/>
      <c r="UAC10"/>
      <c r="UAD10"/>
      <c r="UAE10"/>
      <c r="UAF10"/>
      <c r="UAG10"/>
      <c r="UAH10"/>
      <c r="UAI10"/>
      <c r="UAJ10"/>
      <c r="UAK10"/>
      <c r="UAL10"/>
      <c r="UAM10"/>
      <c r="UAN10"/>
      <c r="UAO10"/>
      <c r="UAP10"/>
      <c r="UAQ10"/>
      <c r="UAR10"/>
      <c r="UAS10"/>
      <c r="UAT10"/>
      <c r="UAU10"/>
      <c r="UAV10"/>
      <c r="UAW10"/>
      <c r="UAX10"/>
      <c r="UAY10"/>
      <c r="UAZ10"/>
      <c r="UBA10"/>
      <c r="UBB10"/>
      <c r="UBC10"/>
      <c r="UBD10"/>
      <c r="UBE10"/>
      <c r="UBF10"/>
      <c r="UBG10"/>
      <c r="UBH10"/>
      <c r="UBI10"/>
      <c r="UBJ10"/>
      <c r="UBK10"/>
      <c r="UBL10"/>
      <c r="UBM10"/>
      <c r="UBN10"/>
      <c r="UBO10"/>
      <c r="UBP10"/>
      <c r="UBQ10"/>
      <c r="UBR10"/>
      <c r="UBS10"/>
      <c r="UBT10"/>
      <c r="UBU10"/>
      <c r="UBV10"/>
      <c r="UBW10"/>
      <c r="UBX10"/>
      <c r="UBY10"/>
      <c r="UBZ10"/>
      <c r="UCA10"/>
      <c r="UCB10"/>
      <c r="UCC10"/>
      <c r="UCD10"/>
      <c r="UCE10"/>
      <c r="UCF10"/>
      <c r="UCG10"/>
      <c r="UCH10"/>
      <c r="UCI10"/>
      <c r="UCJ10"/>
      <c r="UCK10"/>
      <c r="UCL10"/>
      <c r="UCM10"/>
      <c r="UCN10"/>
      <c r="UCO10"/>
      <c r="UCP10"/>
      <c r="UCQ10"/>
      <c r="UCR10"/>
      <c r="UCS10"/>
      <c r="UCT10"/>
      <c r="UCU10"/>
      <c r="UCV10"/>
      <c r="UCW10"/>
      <c r="UCX10"/>
      <c r="UCY10"/>
      <c r="UCZ10"/>
      <c r="UDA10"/>
      <c r="UDB10"/>
      <c r="UDC10"/>
      <c r="UDD10"/>
      <c r="UDE10"/>
      <c r="UDF10"/>
      <c r="UDG10"/>
      <c r="UDH10"/>
      <c r="UDI10"/>
      <c r="UDJ10"/>
      <c r="UDK10"/>
      <c r="UDL10"/>
      <c r="UDM10"/>
      <c r="UDN10"/>
      <c r="UDO10"/>
      <c r="UDP10"/>
      <c r="UDQ10"/>
      <c r="UDR10"/>
      <c r="UDS10"/>
      <c r="UDT10"/>
      <c r="UDU10"/>
      <c r="UDV10"/>
      <c r="UDW10"/>
      <c r="UDX10"/>
      <c r="UDY10"/>
      <c r="UDZ10"/>
      <c r="UEA10"/>
      <c r="UEB10"/>
      <c r="UEC10"/>
      <c r="UED10"/>
      <c r="UEE10"/>
      <c r="UEF10"/>
      <c r="UEG10"/>
      <c r="UEH10"/>
      <c r="UEI10"/>
      <c r="UEJ10"/>
      <c r="UEK10"/>
      <c r="UEL10"/>
      <c r="UEM10"/>
      <c r="UEN10"/>
      <c r="UEO10"/>
      <c r="UEP10"/>
      <c r="UEQ10"/>
      <c r="UER10"/>
      <c r="UES10"/>
      <c r="UET10"/>
      <c r="UEU10"/>
      <c r="UEV10"/>
      <c r="UEW10"/>
      <c r="UEX10"/>
      <c r="UEY10"/>
      <c r="UEZ10"/>
      <c r="UFA10"/>
      <c r="UFB10"/>
      <c r="UFC10"/>
      <c r="UFD10"/>
      <c r="UFE10"/>
      <c r="UFF10"/>
      <c r="UFG10"/>
      <c r="UFH10"/>
      <c r="UFI10"/>
      <c r="UFJ10"/>
      <c r="UFK10"/>
      <c r="UFL10"/>
      <c r="UFM10"/>
      <c r="UFN10"/>
      <c r="UFO10"/>
      <c r="UFP10"/>
      <c r="UFQ10"/>
      <c r="UFR10"/>
      <c r="UFS10"/>
      <c r="UFT10"/>
      <c r="UFU10"/>
      <c r="UFV10"/>
      <c r="UFW10"/>
      <c r="UFX10"/>
      <c r="UFY10"/>
      <c r="UFZ10"/>
      <c r="UGA10"/>
      <c r="UGB10"/>
      <c r="UGC10"/>
      <c r="UGD10"/>
      <c r="UGE10"/>
      <c r="UGF10"/>
      <c r="UGG10"/>
      <c r="UGH10"/>
      <c r="UGI10"/>
      <c r="UGJ10"/>
      <c r="UGK10"/>
      <c r="UGL10"/>
      <c r="UGM10"/>
      <c r="UGN10"/>
      <c r="UGO10"/>
      <c r="UGP10"/>
      <c r="UGQ10"/>
      <c r="UGR10"/>
      <c r="UGS10"/>
      <c r="UGT10"/>
      <c r="UGU10"/>
      <c r="UGV10"/>
      <c r="UGW10"/>
      <c r="UGX10"/>
      <c r="UGY10"/>
      <c r="UGZ10"/>
      <c r="UHA10"/>
      <c r="UHB10"/>
      <c r="UHC10"/>
      <c r="UHD10"/>
      <c r="UHE10"/>
      <c r="UHF10"/>
      <c r="UHG10"/>
      <c r="UHH10"/>
      <c r="UHI10"/>
      <c r="UHJ10"/>
      <c r="UHK10"/>
      <c r="UHL10"/>
      <c r="UHM10"/>
      <c r="UHN10"/>
      <c r="UHO10"/>
      <c r="UHP10"/>
      <c r="UHQ10"/>
      <c r="UHR10"/>
      <c r="UHS10"/>
      <c r="UHT10"/>
      <c r="UHU10"/>
      <c r="UHV10"/>
      <c r="UHW10"/>
      <c r="UHX10"/>
      <c r="UHY10"/>
      <c r="UHZ10"/>
      <c r="UIA10"/>
      <c r="UIB10"/>
      <c r="UIC10"/>
      <c r="UID10"/>
      <c r="UIE10"/>
      <c r="UIF10"/>
      <c r="UIG10"/>
      <c r="UIH10"/>
      <c r="UII10"/>
      <c r="UIJ10"/>
      <c r="UIK10"/>
      <c r="UIL10"/>
      <c r="UIM10"/>
      <c r="UIN10"/>
      <c r="UIO10"/>
      <c r="UIP10"/>
      <c r="UIQ10"/>
      <c r="UIR10"/>
      <c r="UIS10"/>
      <c r="UIT10"/>
      <c r="UIU10"/>
      <c r="UIV10"/>
      <c r="UIW10"/>
      <c r="UIX10"/>
      <c r="UIY10"/>
      <c r="UIZ10"/>
      <c r="UJA10"/>
      <c r="UJB10"/>
      <c r="UJC10"/>
      <c r="UJD10"/>
      <c r="UJE10"/>
      <c r="UJF10"/>
      <c r="UJG10"/>
      <c r="UJH10"/>
      <c r="UJI10"/>
      <c r="UJJ10"/>
      <c r="UJK10"/>
      <c r="UJL10"/>
      <c r="UJM10"/>
      <c r="UJN10"/>
      <c r="UJO10"/>
      <c r="UJP10"/>
      <c r="UJQ10"/>
      <c r="UJR10"/>
      <c r="UJS10"/>
      <c r="UJT10"/>
      <c r="UJU10"/>
      <c r="UJV10"/>
      <c r="UJW10"/>
      <c r="UJX10"/>
      <c r="UJY10"/>
      <c r="UJZ10"/>
      <c r="UKA10"/>
      <c r="UKB10"/>
      <c r="UKC10"/>
      <c r="UKD10"/>
      <c r="UKE10"/>
      <c r="UKF10"/>
      <c r="UKG10"/>
      <c r="UKH10"/>
      <c r="UKI10"/>
      <c r="UKJ10"/>
      <c r="UKK10"/>
      <c r="UKL10"/>
      <c r="UKM10"/>
      <c r="UKN10"/>
      <c r="UKO10"/>
      <c r="UKP10"/>
      <c r="UKQ10"/>
      <c r="UKR10"/>
      <c r="UKS10"/>
      <c r="UKT10"/>
      <c r="UKU10"/>
      <c r="UKV10"/>
      <c r="UKW10"/>
      <c r="UKX10"/>
      <c r="UKY10"/>
      <c r="UKZ10"/>
      <c r="ULA10"/>
      <c r="ULB10"/>
      <c r="ULC10"/>
      <c r="ULD10"/>
      <c r="ULE10"/>
      <c r="ULF10"/>
      <c r="ULG10"/>
      <c r="ULH10"/>
      <c r="ULI10"/>
      <c r="ULJ10"/>
      <c r="ULK10"/>
      <c r="ULL10"/>
      <c r="ULM10"/>
      <c r="ULN10"/>
      <c r="ULO10"/>
      <c r="ULP10"/>
      <c r="ULQ10"/>
      <c r="ULR10"/>
      <c r="ULS10"/>
      <c r="ULT10"/>
      <c r="ULU10"/>
      <c r="ULV10"/>
      <c r="ULW10"/>
      <c r="ULX10"/>
      <c r="ULY10"/>
      <c r="ULZ10"/>
      <c r="UMA10"/>
      <c r="UMB10"/>
      <c r="UMC10"/>
      <c r="UMD10"/>
      <c r="UME10"/>
      <c r="UMF10"/>
      <c r="UMG10"/>
      <c r="UMH10"/>
      <c r="UMI10"/>
      <c r="UMJ10"/>
      <c r="UMK10"/>
      <c r="UML10"/>
      <c r="UMM10"/>
      <c r="UMN10"/>
      <c r="UMO10"/>
      <c r="UMP10"/>
      <c r="UMQ10"/>
      <c r="UMR10"/>
      <c r="UMS10"/>
      <c r="UMT10"/>
      <c r="UMU10"/>
      <c r="UMV10"/>
      <c r="UMW10"/>
      <c r="UMX10"/>
      <c r="UMY10"/>
      <c r="UMZ10"/>
      <c r="UNA10"/>
      <c r="UNB10"/>
      <c r="UNC10"/>
      <c r="UND10"/>
      <c r="UNE10"/>
      <c r="UNF10"/>
      <c r="UNG10"/>
      <c r="UNH10"/>
      <c r="UNI10"/>
      <c r="UNJ10"/>
      <c r="UNK10"/>
      <c r="UNL10"/>
      <c r="UNM10"/>
      <c r="UNN10"/>
      <c r="UNO10"/>
      <c r="UNP10"/>
      <c r="UNQ10"/>
      <c r="UNR10"/>
      <c r="UNS10"/>
      <c r="UNT10"/>
      <c r="UNU10"/>
      <c r="UNV10"/>
      <c r="UNW10"/>
      <c r="UNX10"/>
      <c r="UNY10"/>
      <c r="UNZ10"/>
      <c r="UOA10"/>
      <c r="UOB10"/>
      <c r="UOC10"/>
      <c r="UOD10"/>
      <c r="UOE10"/>
      <c r="UOF10"/>
      <c r="UOG10"/>
      <c r="UOH10"/>
      <c r="UOI10"/>
      <c r="UOJ10"/>
      <c r="UOK10"/>
      <c r="UOL10"/>
      <c r="UOM10"/>
      <c r="UON10"/>
      <c r="UOO10"/>
      <c r="UOP10"/>
      <c r="UOQ10"/>
      <c r="UOR10"/>
      <c r="UOS10"/>
      <c r="UOT10"/>
      <c r="UOU10"/>
      <c r="UOV10"/>
      <c r="UOW10"/>
      <c r="UOX10"/>
      <c r="UOY10"/>
      <c r="UOZ10"/>
      <c r="UPA10"/>
      <c r="UPB10"/>
      <c r="UPC10"/>
      <c r="UPD10"/>
      <c r="UPE10"/>
      <c r="UPF10"/>
      <c r="UPG10"/>
      <c r="UPH10"/>
      <c r="UPI10"/>
      <c r="UPJ10"/>
      <c r="UPK10"/>
      <c r="UPL10"/>
      <c r="UPM10"/>
      <c r="UPN10"/>
      <c r="UPO10"/>
      <c r="UPP10"/>
      <c r="UPQ10"/>
      <c r="UPR10"/>
      <c r="UPS10"/>
      <c r="UPT10"/>
      <c r="UPU10"/>
      <c r="UPV10"/>
      <c r="UPW10"/>
      <c r="UPX10"/>
      <c r="UPY10"/>
      <c r="UPZ10"/>
      <c r="UQA10"/>
      <c r="UQB10"/>
      <c r="UQC10"/>
      <c r="UQD10"/>
      <c r="UQE10"/>
      <c r="UQF10"/>
      <c r="UQG10"/>
      <c r="UQH10"/>
      <c r="UQI10"/>
      <c r="UQJ10"/>
      <c r="UQK10"/>
      <c r="UQL10"/>
      <c r="UQM10"/>
      <c r="UQN10"/>
      <c r="UQO10"/>
      <c r="UQP10"/>
      <c r="UQQ10"/>
      <c r="UQR10"/>
      <c r="UQS10"/>
      <c r="UQT10"/>
      <c r="UQU10"/>
      <c r="UQV10"/>
      <c r="UQW10"/>
      <c r="UQX10"/>
      <c r="UQY10"/>
      <c r="UQZ10"/>
      <c r="URA10"/>
      <c r="URB10"/>
      <c r="URC10"/>
      <c r="URD10"/>
      <c r="URE10"/>
      <c r="URF10"/>
      <c r="URG10"/>
      <c r="URH10"/>
      <c r="URI10"/>
      <c r="URJ10"/>
      <c r="URK10"/>
      <c r="URL10"/>
      <c r="URM10"/>
      <c r="URN10"/>
      <c r="URO10"/>
      <c r="URP10"/>
      <c r="URQ10"/>
      <c r="URR10"/>
      <c r="URS10"/>
      <c r="URT10"/>
      <c r="URU10"/>
      <c r="URV10"/>
      <c r="URW10"/>
      <c r="URX10"/>
      <c r="URY10"/>
      <c r="URZ10"/>
      <c r="USA10"/>
      <c r="USB10"/>
      <c r="USC10"/>
      <c r="USD10"/>
      <c r="USE10"/>
      <c r="USF10"/>
      <c r="USG10"/>
      <c r="USH10"/>
      <c r="USI10"/>
      <c r="USJ10"/>
      <c r="USK10"/>
      <c r="USL10"/>
      <c r="USM10"/>
      <c r="USN10"/>
      <c r="USO10"/>
      <c r="USP10"/>
      <c r="USQ10"/>
      <c r="USR10"/>
      <c r="USS10"/>
      <c r="UST10"/>
      <c r="USU10"/>
      <c r="USV10"/>
      <c r="USW10"/>
      <c r="USX10"/>
      <c r="USY10"/>
      <c r="USZ10"/>
      <c r="UTA10"/>
      <c r="UTB10"/>
      <c r="UTC10"/>
      <c r="UTD10"/>
      <c r="UTE10"/>
      <c r="UTF10"/>
      <c r="UTG10"/>
      <c r="UTH10"/>
      <c r="UTI10"/>
      <c r="UTJ10"/>
      <c r="UTK10"/>
      <c r="UTL10"/>
      <c r="UTM10"/>
      <c r="UTN10"/>
      <c r="UTO10"/>
      <c r="UTP10"/>
      <c r="UTQ10"/>
      <c r="UTR10"/>
      <c r="UTS10"/>
      <c r="UTT10"/>
      <c r="UTU10"/>
      <c r="UTV10"/>
      <c r="UTW10"/>
      <c r="UTX10"/>
      <c r="UTY10"/>
      <c r="UTZ10"/>
      <c r="UUA10"/>
      <c r="UUB10"/>
      <c r="UUC10"/>
      <c r="UUD10"/>
      <c r="UUE10"/>
      <c r="UUF10"/>
      <c r="UUG10"/>
      <c r="UUH10"/>
      <c r="UUI10"/>
      <c r="UUJ10"/>
      <c r="UUK10"/>
      <c r="UUL10"/>
      <c r="UUM10"/>
      <c r="UUN10"/>
      <c r="UUO10"/>
      <c r="UUP10"/>
      <c r="UUQ10"/>
      <c r="UUR10"/>
      <c r="UUS10"/>
      <c r="UUT10"/>
      <c r="UUU10"/>
      <c r="UUV10"/>
      <c r="UUW10"/>
      <c r="UUX10"/>
      <c r="UUY10"/>
      <c r="UUZ10"/>
      <c r="UVA10"/>
      <c r="UVB10"/>
      <c r="UVC10"/>
      <c r="UVD10"/>
      <c r="UVE10"/>
      <c r="UVF10"/>
      <c r="UVG10"/>
      <c r="UVH10"/>
      <c r="UVI10"/>
      <c r="UVJ10"/>
      <c r="UVK10"/>
      <c r="UVL10"/>
      <c r="UVM10"/>
      <c r="UVN10"/>
      <c r="UVO10"/>
      <c r="UVP10"/>
      <c r="UVQ10"/>
      <c r="UVR10"/>
      <c r="UVS10"/>
      <c r="UVT10"/>
      <c r="UVU10"/>
      <c r="UVV10"/>
      <c r="UVW10"/>
      <c r="UVX10"/>
      <c r="UVY10"/>
      <c r="UVZ10"/>
      <c r="UWA10"/>
      <c r="UWB10"/>
      <c r="UWC10"/>
      <c r="UWD10"/>
      <c r="UWE10"/>
      <c r="UWF10"/>
      <c r="UWG10"/>
      <c r="UWH10"/>
      <c r="UWI10"/>
      <c r="UWJ10"/>
      <c r="UWK10"/>
      <c r="UWL10"/>
      <c r="UWM10"/>
      <c r="UWN10"/>
      <c r="UWO10"/>
      <c r="UWP10"/>
      <c r="UWQ10"/>
      <c r="UWR10"/>
      <c r="UWS10"/>
      <c r="UWT10"/>
      <c r="UWU10"/>
      <c r="UWV10"/>
      <c r="UWW10"/>
      <c r="UWX10"/>
      <c r="UWY10"/>
      <c r="UWZ10"/>
      <c r="UXA10"/>
      <c r="UXB10"/>
      <c r="UXC10"/>
      <c r="UXD10"/>
      <c r="UXE10"/>
      <c r="UXF10"/>
      <c r="UXG10"/>
      <c r="UXH10"/>
      <c r="UXI10"/>
      <c r="UXJ10"/>
      <c r="UXK10"/>
      <c r="UXL10"/>
      <c r="UXM10"/>
      <c r="UXN10"/>
      <c r="UXO10"/>
      <c r="UXP10"/>
      <c r="UXQ10"/>
      <c r="UXR10"/>
      <c r="UXS10"/>
      <c r="UXT10"/>
      <c r="UXU10"/>
      <c r="UXV10"/>
      <c r="UXW10"/>
      <c r="UXX10"/>
      <c r="UXY10"/>
      <c r="UXZ10"/>
      <c r="UYA10"/>
      <c r="UYB10"/>
      <c r="UYC10"/>
      <c r="UYD10"/>
      <c r="UYE10"/>
      <c r="UYF10"/>
      <c r="UYG10"/>
      <c r="UYH10"/>
      <c r="UYI10"/>
      <c r="UYJ10"/>
      <c r="UYK10"/>
      <c r="UYL10"/>
      <c r="UYM10"/>
      <c r="UYN10"/>
      <c r="UYO10"/>
      <c r="UYP10"/>
      <c r="UYQ10"/>
      <c r="UYR10"/>
      <c r="UYS10"/>
      <c r="UYT10"/>
      <c r="UYU10"/>
      <c r="UYV10"/>
      <c r="UYW10"/>
      <c r="UYX10"/>
      <c r="UYY10"/>
      <c r="UYZ10"/>
      <c r="UZA10"/>
      <c r="UZB10"/>
      <c r="UZC10"/>
      <c r="UZD10"/>
      <c r="UZE10"/>
      <c r="UZF10"/>
      <c r="UZG10"/>
      <c r="UZH10"/>
      <c r="UZI10"/>
      <c r="UZJ10"/>
      <c r="UZK10"/>
      <c r="UZL10"/>
      <c r="UZM10"/>
      <c r="UZN10"/>
      <c r="UZO10"/>
      <c r="UZP10"/>
      <c r="UZQ10"/>
      <c r="UZR10"/>
      <c r="UZS10"/>
      <c r="UZT10"/>
      <c r="UZU10"/>
      <c r="UZV10"/>
      <c r="UZW10"/>
      <c r="UZX10"/>
      <c r="UZY10"/>
      <c r="UZZ10"/>
      <c r="VAA10"/>
      <c r="VAB10"/>
      <c r="VAC10"/>
      <c r="VAD10"/>
      <c r="VAE10"/>
      <c r="VAF10"/>
      <c r="VAG10"/>
      <c r="VAH10"/>
      <c r="VAI10"/>
      <c r="VAJ10"/>
      <c r="VAK10"/>
      <c r="VAL10"/>
      <c r="VAM10"/>
      <c r="VAN10"/>
      <c r="VAO10"/>
      <c r="VAP10"/>
      <c r="VAQ10"/>
      <c r="VAR10"/>
      <c r="VAS10"/>
      <c r="VAT10"/>
      <c r="VAU10"/>
      <c r="VAV10"/>
      <c r="VAW10"/>
      <c r="VAX10"/>
      <c r="VAY10"/>
      <c r="VAZ10"/>
      <c r="VBA10"/>
      <c r="VBB10"/>
      <c r="VBC10"/>
      <c r="VBD10"/>
      <c r="VBE10"/>
      <c r="VBF10"/>
      <c r="VBG10"/>
      <c r="VBH10"/>
      <c r="VBI10"/>
      <c r="VBJ10"/>
      <c r="VBK10"/>
      <c r="VBL10"/>
      <c r="VBM10"/>
      <c r="VBN10"/>
      <c r="VBO10"/>
      <c r="VBP10"/>
      <c r="VBQ10"/>
      <c r="VBR10"/>
      <c r="VBS10"/>
      <c r="VBT10"/>
      <c r="VBU10"/>
      <c r="VBV10"/>
      <c r="VBW10"/>
      <c r="VBX10"/>
      <c r="VBY10"/>
      <c r="VBZ10"/>
      <c r="VCA10"/>
      <c r="VCB10"/>
      <c r="VCC10"/>
      <c r="VCD10"/>
      <c r="VCE10"/>
      <c r="VCF10"/>
      <c r="VCG10"/>
      <c r="VCH10"/>
      <c r="VCI10"/>
      <c r="VCJ10"/>
      <c r="VCK10"/>
      <c r="VCL10"/>
      <c r="VCM10"/>
      <c r="VCN10"/>
      <c r="VCO10"/>
      <c r="VCP10"/>
      <c r="VCQ10"/>
      <c r="VCR10"/>
      <c r="VCS10"/>
      <c r="VCT10"/>
      <c r="VCU10"/>
      <c r="VCV10"/>
      <c r="VCW10"/>
      <c r="VCX10"/>
      <c r="VCY10"/>
      <c r="VCZ10"/>
      <c r="VDA10"/>
      <c r="VDB10"/>
      <c r="VDC10"/>
      <c r="VDD10"/>
      <c r="VDE10"/>
      <c r="VDF10"/>
      <c r="VDG10"/>
      <c r="VDH10"/>
      <c r="VDI10"/>
      <c r="VDJ10"/>
      <c r="VDK10"/>
      <c r="VDL10"/>
      <c r="VDM10"/>
      <c r="VDN10"/>
      <c r="VDO10"/>
      <c r="VDP10"/>
      <c r="VDQ10"/>
      <c r="VDR10"/>
      <c r="VDS10"/>
      <c r="VDT10"/>
      <c r="VDU10"/>
      <c r="VDV10"/>
      <c r="VDW10"/>
      <c r="VDX10"/>
      <c r="VDY10"/>
      <c r="VDZ10"/>
      <c r="VEA10"/>
      <c r="VEB10"/>
      <c r="VEC10"/>
      <c r="VED10"/>
      <c r="VEE10"/>
      <c r="VEF10"/>
      <c r="VEG10"/>
      <c r="VEH10"/>
      <c r="VEI10"/>
      <c r="VEJ10"/>
      <c r="VEK10"/>
      <c r="VEL10"/>
      <c r="VEM10"/>
      <c r="VEN10"/>
      <c r="VEO10"/>
      <c r="VEP10"/>
      <c r="VEQ10"/>
      <c r="VER10"/>
      <c r="VES10"/>
      <c r="VET10"/>
      <c r="VEU10"/>
      <c r="VEV10"/>
      <c r="VEW10"/>
      <c r="VEX10"/>
      <c r="VEY10"/>
      <c r="VEZ10"/>
      <c r="VFA10"/>
      <c r="VFB10"/>
      <c r="VFC10"/>
      <c r="VFD10"/>
      <c r="VFE10"/>
      <c r="VFF10"/>
      <c r="VFG10"/>
      <c r="VFH10"/>
      <c r="VFI10"/>
      <c r="VFJ10"/>
      <c r="VFK10"/>
      <c r="VFL10"/>
      <c r="VFM10"/>
      <c r="VFN10"/>
      <c r="VFO10"/>
      <c r="VFP10"/>
      <c r="VFQ10"/>
      <c r="VFR10"/>
      <c r="VFS10"/>
      <c r="VFT10"/>
      <c r="VFU10"/>
      <c r="VFV10"/>
      <c r="VFW10"/>
      <c r="VFX10"/>
      <c r="VFY10"/>
      <c r="VFZ10"/>
      <c r="VGA10"/>
      <c r="VGB10"/>
      <c r="VGC10"/>
      <c r="VGD10"/>
      <c r="VGE10"/>
      <c r="VGF10"/>
      <c r="VGG10"/>
      <c r="VGH10"/>
      <c r="VGI10"/>
      <c r="VGJ10"/>
      <c r="VGK10"/>
      <c r="VGL10"/>
      <c r="VGM10"/>
      <c r="VGN10"/>
      <c r="VGO10"/>
      <c r="VGP10"/>
      <c r="VGQ10"/>
      <c r="VGR10"/>
      <c r="VGS10"/>
      <c r="VGT10"/>
      <c r="VGU10"/>
      <c r="VGV10"/>
      <c r="VGW10"/>
      <c r="VGX10"/>
      <c r="VGY10"/>
      <c r="VGZ10"/>
      <c r="VHA10"/>
      <c r="VHB10"/>
      <c r="VHC10"/>
      <c r="VHD10"/>
      <c r="VHE10"/>
      <c r="VHF10"/>
      <c r="VHG10"/>
      <c r="VHH10"/>
      <c r="VHI10"/>
      <c r="VHJ10"/>
      <c r="VHK10"/>
      <c r="VHL10"/>
      <c r="VHM10"/>
      <c r="VHN10"/>
      <c r="VHO10"/>
      <c r="VHP10"/>
      <c r="VHQ10"/>
      <c r="VHR10"/>
      <c r="VHS10"/>
      <c r="VHT10"/>
      <c r="VHU10"/>
      <c r="VHV10"/>
      <c r="VHW10"/>
      <c r="VHX10"/>
      <c r="VHY10"/>
      <c r="VHZ10"/>
      <c r="VIA10"/>
      <c r="VIB10"/>
      <c r="VIC10"/>
      <c r="VID10"/>
      <c r="VIE10"/>
      <c r="VIF10"/>
      <c r="VIG10"/>
      <c r="VIH10"/>
      <c r="VII10"/>
      <c r="VIJ10"/>
      <c r="VIK10"/>
      <c r="VIL10"/>
      <c r="VIM10"/>
      <c r="VIN10"/>
      <c r="VIO10"/>
      <c r="VIP10"/>
      <c r="VIQ10"/>
      <c r="VIR10"/>
      <c r="VIS10"/>
      <c r="VIT10"/>
      <c r="VIU10"/>
      <c r="VIV10"/>
      <c r="VIW10"/>
      <c r="VIX10"/>
      <c r="VIY10"/>
      <c r="VIZ10"/>
      <c r="VJA10"/>
      <c r="VJB10"/>
      <c r="VJC10"/>
      <c r="VJD10"/>
      <c r="VJE10"/>
      <c r="VJF10"/>
      <c r="VJG10"/>
      <c r="VJH10"/>
      <c r="VJI10"/>
      <c r="VJJ10"/>
      <c r="VJK10"/>
      <c r="VJL10"/>
      <c r="VJM10"/>
      <c r="VJN10"/>
      <c r="VJO10"/>
      <c r="VJP10"/>
      <c r="VJQ10"/>
      <c r="VJR10"/>
      <c r="VJS10"/>
      <c r="VJT10"/>
      <c r="VJU10"/>
      <c r="VJV10"/>
      <c r="VJW10"/>
      <c r="VJX10"/>
      <c r="VJY10"/>
      <c r="VJZ10"/>
      <c r="VKA10"/>
      <c r="VKB10"/>
      <c r="VKC10"/>
      <c r="VKD10"/>
      <c r="VKE10"/>
      <c r="VKF10"/>
      <c r="VKG10"/>
      <c r="VKH10"/>
      <c r="VKI10"/>
      <c r="VKJ10"/>
      <c r="VKK10"/>
      <c r="VKL10"/>
      <c r="VKM10"/>
      <c r="VKN10"/>
      <c r="VKO10"/>
      <c r="VKP10"/>
      <c r="VKQ10"/>
      <c r="VKR10"/>
      <c r="VKS10"/>
      <c r="VKT10"/>
      <c r="VKU10"/>
      <c r="VKV10"/>
      <c r="VKW10"/>
      <c r="VKX10"/>
      <c r="VKY10"/>
      <c r="VKZ10"/>
      <c r="VLA10"/>
      <c r="VLB10"/>
      <c r="VLC10"/>
      <c r="VLD10"/>
      <c r="VLE10"/>
      <c r="VLF10"/>
      <c r="VLG10"/>
      <c r="VLH10"/>
      <c r="VLI10"/>
      <c r="VLJ10"/>
      <c r="VLK10"/>
      <c r="VLL10"/>
      <c r="VLM10"/>
      <c r="VLN10"/>
      <c r="VLO10"/>
      <c r="VLP10"/>
      <c r="VLQ10"/>
      <c r="VLR10"/>
      <c r="VLS10"/>
      <c r="VLT10"/>
      <c r="VLU10"/>
      <c r="VLV10"/>
      <c r="VLW10"/>
      <c r="VLX10"/>
      <c r="VLY10"/>
      <c r="VLZ10"/>
      <c r="VMA10"/>
      <c r="VMB10"/>
      <c r="VMC10"/>
      <c r="VMD10"/>
      <c r="VME10"/>
      <c r="VMF10"/>
      <c r="VMG10"/>
      <c r="VMH10"/>
      <c r="VMI10"/>
      <c r="VMJ10"/>
      <c r="VMK10"/>
      <c r="VML10"/>
      <c r="VMM10"/>
      <c r="VMN10"/>
      <c r="VMO10"/>
      <c r="VMP10"/>
      <c r="VMQ10"/>
      <c r="VMR10"/>
      <c r="VMS10"/>
      <c r="VMT10"/>
      <c r="VMU10"/>
      <c r="VMV10"/>
      <c r="VMW10"/>
      <c r="VMX10"/>
      <c r="VMY10"/>
      <c r="VMZ10"/>
      <c r="VNA10"/>
      <c r="VNB10"/>
      <c r="VNC10"/>
      <c r="VND10"/>
      <c r="VNE10"/>
      <c r="VNF10"/>
      <c r="VNG10"/>
      <c r="VNH10"/>
      <c r="VNI10"/>
      <c r="VNJ10"/>
      <c r="VNK10"/>
      <c r="VNL10"/>
      <c r="VNM10"/>
      <c r="VNN10"/>
      <c r="VNO10"/>
      <c r="VNP10"/>
      <c r="VNQ10"/>
      <c r="VNR10"/>
      <c r="VNS10"/>
      <c r="VNT10"/>
      <c r="VNU10"/>
      <c r="VNV10"/>
      <c r="VNW10"/>
      <c r="VNX10"/>
      <c r="VNY10"/>
      <c r="VNZ10"/>
      <c r="VOA10"/>
      <c r="VOB10"/>
      <c r="VOC10"/>
      <c r="VOD10"/>
      <c r="VOE10"/>
      <c r="VOF10"/>
      <c r="VOG10"/>
      <c r="VOH10"/>
      <c r="VOI10"/>
      <c r="VOJ10"/>
      <c r="VOK10"/>
      <c r="VOL10"/>
      <c r="VOM10"/>
      <c r="VON10"/>
      <c r="VOO10"/>
      <c r="VOP10"/>
      <c r="VOQ10"/>
      <c r="VOR10"/>
      <c r="VOS10"/>
      <c r="VOT10"/>
      <c r="VOU10"/>
      <c r="VOV10"/>
      <c r="VOW10"/>
      <c r="VOX10"/>
      <c r="VOY10"/>
      <c r="VOZ10"/>
      <c r="VPA10"/>
      <c r="VPB10"/>
      <c r="VPC10"/>
      <c r="VPD10"/>
      <c r="VPE10"/>
      <c r="VPF10"/>
      <c r="VPG10"/>
      <c r="VPH10"/>
      <c r="VPI10"/>
      <c r="VPJ10"/>
      <c r="VPK10"/>
      <c r="VPL10"/>
      <c r="VPM10"/>
      <c r="VPN10"/>
      <c r="VPO10"/>
      <c r="VPP10"/>
      <c r="VPQ10"/>
      <c r="VPR10"/>
      <c r="VPS10"/>
      <c r="VPT10"/>
      <c r="VPU10"/>
      <c r="VPV10"/>
      <c r="VPW10"/>
      <c r="VPX10"/>
      <c r="VPY10"/>
      <c r="VPZ10"/>
      <c r="VQA10"/>
      <c r="VQB10"/>
      <c r="VQC10"/>
      <c r="VQD10"/>
      <c r="VQE10"/>
      <c r="VQF10"/>
      <c r="VQG10"/>
      <c r="VQH10"/>
      <c r="VQI10"/>
      <c r="VQJ10"/>
      <c r="VQK10"/>
      <c r="VQL10"/>
      <c r="VQM10"/>
      <c r="VQN10"/>
      <c r="VQO10"/>
      <c r="VQP10"/>
      <c r="VQQ10"/>
      <c r="VQR10"/>
      <c r="VQS10"/>
      <c r="VQT10"/>
      <c r="VQU10"/>
      <c r="VQV10"/>
      <c r="VQW10"/>
      <c r="VQX10"/>
      <c r="VQY10"/>
      <c r="VQZ10"/>
      <c r="VRA10"/>
      <c r="VRB10"/>
      <c r="VRC10"/>
      <c r="VRD10"/>
      <c r="VRE10"/>
      <c r="VRF10"/>
      <c r="VRG10"/>
      <c r="VRH10"/>
      <c r="VRI10"/>
      <c r="VRJ10"/>
      <c r="VRK10"/>
      <c r="VRL10"/>
      <c r="VRM10"/>
      <c r="VRN10"/>
      <c r="VRO10"/>
      <c r="VRP10"/>
      <c r="VRQ10"/>
      <c r="VRR10"/>
      <c r="VRS10"/>
      <c r="VRT10"/>
      <c r="VRU10"/>
      <c r="VRV10"/>
      <c r="VRW10"/>
      <c r="VRX10"/>
      <c r="VRY10"/>
      <c r="VRZ10"/>
      <c r="VSA10"/>
      <c r="VSB10"/>
      <c r="VSC10"/>
      <c r="VSD10"/>
      <c r="VSE10"/>
      <c r="VSF10"/>
      <c r="VSG10"/>
      <c r="VSH10"/>
      <c r="VSI10"/>
      <c r="VSJ10"/>
      <c r="VSK10"/>
      <c r="VSL10"/>
      <c r="VSM10"/>
      <c r="VSN10"/>
      <c r="VSO10"/>
      <c r="VSP10"/>
      <c r="VSQ10"/>
      <c r="VSR10"/>
      <c r="VSS10"/>
      <c r="VST10"/>
      <c r="VSU10"/>
      <c r="VSV10"/>
      <c r="VSW10"/>
      <c r="VSX10"/>
      <c r="VSY10"/>
      <c r="VSZ10"/>
      <c r="VTA10"/>
      <c r="VTB10"/>
      <c r="VTC10"/>
      <c r="VTD10"/>
      <c r="VTE10"/>
      <c r="VTF10"/>
      <c r="VTG10"/>
      <c r="VTH10"/>
      <c r="VTI10"/>
      <c r="VTJ10"/>
      <c r="VTK10"/>
      <c r="VTL10"/>
      <c r="VTM10"/>
      <c r="VTN10"/>
      <c r="VTO10"/>
      <c r="VTP10"/>
      <c r="VTQ10"/>
      <c r="VTR10"/>
      <c r="VTS10"/>
      <c r="VTT10"/>
      <c r="VTU10"/>
      <c r="VTV10"/>
      <c r="VTW10"/>
      <c r="VTX10"/>
      <c r="VTY10"/>
      <c r="VTZ10"/>
      <c r="VUA10"/>
      <c r="VUB10"/>
      <c r="VUC10"/>
      <c r="VUD10"/>
      <c r="VUE10"/>
      <c r="VUF10"/>
      <c r="VUG10"/>
      <c r="VUH10"/>
      <c r="VUI10"/>
      <c r="VUJ10"/>
      <c r="VUK10"/>
      <c r="VUL10"/>
      <c r="VUM10"/>
      <c r="VUN10"/>
      <c r="VUO10"/>
      <c r="VUP10"/>
      <c r="VUQ10"/>
      <c r="VUR10"/>
      <c r="VUS10"/>
      <c r="VUT10"/>
      <c r="VUU10"/>
      <c r="VUV10"/>
      <c r="VUW10"/>
      <c r="VUX10"/>
      <c r="VUY10"/>
      <c r="VUZ10"/>
      <c r="VVA10"/>
      <c r="VVB10"/>
      <c r="VVC10"/>
      <c r="VVD10"/>
      <c r="VVE10"/>
      <c r="VVF10"/>
      <c r="VVG10"/>
      <c r="VVH10"/>
      <c r="VVI10"/>
      <c r="VVJ10"/>
      <c r="VVK10"/>
      <c r="VVL10"/>
      <c r="VVM10"/>
      <c r="VVN10"/>
      <c r="VVO10"/>
      <c r="VVP10"/>
      <c r="VVQ10"/>
      <c r="VVR10"/>
      <c r="VVS10"/>
      <c r="VVT10"/>
      <c r="VVU10"/>
      <c r="VVV10"/>
      <c r="VVW10"/>
      <c r="VVX10"/>
      <c r="VVY10"/>
      <c r="VVZ10"/>
      <c r="VWA10"/>
      <c r="VWB10"/>
      <c r="VWC10"/>
      <c r="VWD10"/>
      <c r="VWE10"/>
      <c r="VWF10"/>
      <c r="VWG10"/>
      <c r="VWH10"/>
      <c r="VWI10"/>
      <c r="VWJ10"/>
      <c r="VWK10"/>
      <c r="VWL10"/>
      <c r="VWM10"/>
      <c r="VWN10"/>
      <c r="VWO10"/>
      <c r="VWP10"/>
      <c r="VWQ10"/>
      <c r="VWR10"/>
      <c r="VWS10"/>
      <c r="VWT10"/>
      <c r="VWU10"/>
      <c r="VWV10"/>
      <c r="VWW10"/>
      <c r="VWX10"/>
      <c r="VWY10"/>
      <c r="VWZ10"/>
      <c r="VXA10"/>
      <c r="VXB10"/>
      <c r="VXC10"/>
      <c r="VXD10"/>
      <c r="VXE10"/>
      <c r="VXF10"/>
      <c r="VXG10"/>
      <c r="VXH10"/>
      <c r="VXI10"/>
      <c r="VXJ10"/>
      <c r="VXK10"/>
      <c r="VXL10"/>
      <c r="VXM10"/>
      <c r="VXN10"/>
      <c r="VXO10"/>
      <c r="VXP10"/>
      <c r="VXQ10"/>
      <c r="VXR10"/>
      <c r="VXS10"/>
      <c r="VXT10"/>
      <c r="VXU10"/>
      <c r="VXV10"/>
      <c r="VXW10"/>
      <c r="VXX10"/>
      <c r="VXY10"/>
      <c r="VXZ10"/>
      <c r="VYA10"/>
      <c r="VYB10"/>
      <c r="VYC10"/>
      <c r="VYD10"/>
      <c r="VYE10"/>
      <c r="VYF10"/>
      <c r="VYG10"/>
      <c r="VYH10"/>
      <c r="VYI10"/>
      <c r="VYJ10"/>
      <c r="VYK10"/>
      <c r="VYL10"/>
      <c r="VYM10"/>
      <c r="VYN10"/>
      <c r="VYO10"/>
      <c r="VYP10"/>
      <c r="VYQ10"/>
      <c r="VYR10"/>
      <c r="VYS10"/>
      <c r="VYT10"/>
      <c r="VYU10"/>
      <c r="VYV10"/>
      <c r="VYW10"/>
      <c r="VYX10"/>
      <c r="VYY10"/>
      <c r="VYZ10"/>
      <c r="VZA10"/>
      <c r="VZB10"/>
      <c r="VZC10"/>
      <c r="VZD10"/>
      <c r="VZE10"/>
      <c r="VZF10"/>
      <c r="VZG10"/>
      <c r="VZH10"/>
      <c r="VZI10"/>
      <c r="VZJ10"/>
      <c r="VZK10"/>
      <c r="VZL10"/>
      <c r="VZM10"/>
      <c r="VZN10"/>
      <c r="VZO10"/>
      <c r="VZP10"/>
      <c r="VZQ10"/>
      <c r="VZR10"/>
      <c r="VZS10"/>
      <c r="VZT10"/>
      <c r="VZU10"/>
      <c r="VZV10"/>
      <c r="VZW10"/>
      <c r="VZX10"/>
      <c r="VZY10"/>
      <c r="VZZ10"/>
      <c r="WAA10"/>
      <c r="WAB10"/>
      <c r="WAC10"/>
      <c r="WAD10"/>
      <c r="WAE10"/>
      <c r="WAF10"/>
      <c r="WAG10"/>
      <c r="WAH10"/>
      <c r="WAI10"/>
      <c r="WAJ10"/>
      <c r="WAK10"/>
      <c r="WAL10"/>
      <c r="WAM10"/>
      <c r="WAN10"/>
      <c r="WAO10"/>
      <c r="WAP10"/>
      <c r="WAQ10"/>
      <c r="WAR10"/>
      <c r="WAS10"/>
      <c r="WAT10"/>
      <c r="WAU10"/>
      <c r="WAV10"/>
      <c r="WAW10"/>
      <c r="WAX10"/>
      <c r="WAY10"/>
      <c r="WAZ10"/>
      <c r="WBA10"/>
      <c r="WBB10"/>
      <c r="WBC10"/>
      <c r="WBD10"/>
      <c r="WBE10"/>
      <c r="WBF10"/>
      <c r="WBG10"/>
      <c r="WBH10"/>
      <c r="WBI10"/>
      <c r="WBJ10"/>
      <c r="WBK10"/>
      <c r="WBL10"/>
      <c r="WBM10"/>
      <c r="WBN10"/>
      <c r="WBO10"/>
      <c r="WBP10"/>
      <c r="WBQ10"/>
      <c r="WBR10"/>
      <c r="WBS10"/>
      <c r="WBT10"/>
      <c r="WBU10"/>
      <c r="WBV10"/>
      <c r="WBW10"/>
      <c r="WBX10"/>
      <c r="WBY10"/>
      <c r="WBZ10"/>
      <c r="WCA10"/>
      <c r="WCB10"/>
      <c r="WCC10"/>
      <c r="WCD10"/>
      <c r="WCE10"/>
      <c r="WCF10"/>
      <c r="WCG10"/>
      <c r="WCH10"/>
      <c r="WCI10"/>
      <c r="WCJ10"/>
      <c r="WCK10"/>
      <c r="WCL10"/>
      <c r="WCM10"/>
      <c r="WCN10"/>
      <c r="WCO10"/>
      <c r="WCP10"/>
      <c r="WCQ10"/>
      <c r="WCR10"/>
      <c r="WCS10"/>
      <c r="WCT10"/>
      <c r="WCU10"/>
      <c r="WCV10"/>
      <c r="WCW10"/>
      <c r="WCX10"/>
      <c r="WCY10"/>
      <c r="WCZ10"/>
      <c r="WDA10"/>
      <c r="WDB10"/>
      <c r="WDC10"/>
      <c r="WDD10"/>
      <c r="WDE10"/>
      <c r="WDF10"/>
      <c r="WDG10"/>
      <c r="WDH10"/>
      <c r="WDI10"/>
      <c r="WDJ10"/>
      <c r="WDK10"/>
      <c r="WDL10"/>
      <c r="WDM10"/>
      <c r="WDN10"/>
      <c r="WDO10"/>
      <c r="WDP10"/>
      <c r="WDQ10"/>
      <c r="WDR10"/>
      <c r="WDS10"/>
      <c r="WDT10"/>
      <c r="WDU10"/>
      <c r="WDV10"/>
      <c r="WDW10"/>
      <c r="WDX10"/>
      <c r="WDY10"/>
      <c r="WDZ10"/>
      <c r="WEA10"/>
      <c r="WEB10"/>
      <c r="WEC10"/>
      <c r="WED10"/>
      <c r="WEE10"/>
      <c r="WEF10"/>
      <c r="WEG10"/>
      <c r="WEH10"/>
      <c r="WEI10"/>
      <c r="WEJ10"/>
      <c r="WEK10"/>
      <c r="WEL10"/>
      <c r="WEM10"/>
      <c r="WEN10"/>
      <c r="WEO10"/>
      <c r="WEP10"/>
      <c r="WEQ10"/>
      <c r="WER10"/>
      <c r="WES10"/>
      <c r="WET10"/>
      <c r="WEU10"/>
      <c r="WEV10"/>
      <c r="WEW10"/>
      <c r="WEX10"/>
      <c r="WEY10"/>
      <c r="WEZ10"/>
      <c r="WFA10"/>
      <c r="WFB10"/>
      <c r="WFC10"/>
      <c r="WFD10"/>
      <c r="WFE10"/>
      <c r="WFF10"/>
      <c r="WFG10"/>
      <c r="WFH10"/>
      <c r="WFI10"/>
      <c r="WFJ10"/>
      <c r="WFK10"/>
      <c r="WFL10"/>
      <c r="WFM10"/>
      <c r="WFN10"/>
      <c r="WFO10"/>
      <c r="WFP10"/>
      <c r="WFQ10"/>
      <c r="WFR10"/>
      <c r="WFS10"/>
      <c r="WFT10"/>
      <c r="WFU10"/>
      <c r="WFV10"/>
      <c r="WFW10"/>
      <c r="WFX10"/>
      <c r="WFY10"/>
      <c r="WFZ10"/>
      <c r="WGA10"/>
      <c r="WGB10"/>
      <c r="WGC10"/>
      <c r="WGD10"/>
      <c r="WGE10"/>
      <c r="WGF10"/>
      <c r="WGG10"/>
      <c r="WGH10"/>
      <c r="WGI10"/>
      <c r="WGJ10"/>
      <c r="WGK10"/>
      <c r="WGL10"/>
      <c r="WGM10"/>
      <c r="WGN10"/>
      <c r="WGO10"/>
      <c r="WGP10"/>
      <c r="WGQ10"/>
      <c r="WGR10"/>
      <c r="WGS10"/>
      <c r="WGT10"/>
      <c r="WGU10"/>
      <c r="WGV10"/>
      <c r="WGW10"/>
      <c r="WGX10"/>
      <c r="WGY10"/>
      <c r="WGZ10"/>
      <c r="WHA10"/>
      <c r="WHB10"/>
      <c r="WHC10"/>
      <c r="WHD10"/>
      <c r="WHE10"/>
      <c r="WHF10"/>
      <c r="WHG10"/>
      <c r="WHH10"/>
      <c r="WHI10"/>
      <c r="WHJ10"/>
      <c r="WHK10"/>
      <c r="WHL10"/>
      <c r="WHM10"/>
      <c r="WHN10"/>
      <c r="WHO10"/>
      <c r="WHP10"/>
      <c r="WHQ10"/>
      <c r="WHR10"/>
      <c r="WHS10"/>
      <c r="WHT10"/>
      <c r="WHU10"/>
      <c r="WHV10"/>
      <c r="WHW10"/>
      <c r="WHX10"/>
      <c r="WHY10"/>
      <c r="WHZ10"/>
      <c r="WIA10"/>
      <c r="WIB10"/>
      <c r="WIC10"/>
      <c r="WID10"/>
      <c r="WIE10"/>
      <c r="WIF10"/>
      <c r="WIG10"/>
      <c r="WIH10"/>
      <c r="WII10"/>
      <c r="WIJ10"/>
      <c r="WIK10"/>
      <c r="WIL10"/>
      <c r="WIM10"/>
      <c r="WIN10"/>
      <c r="WIO10"/>
      <c r="WIP10"/>
      <c r="WIQ10"/>
      <c r="WIR10"/>
      <c r="WIS10"/>
      <c r="WIT10"/>
      <c r="WIU10"/>
      <c r="WIV10"/>
      <c r="WIW10"/>
      <c r="WIX10"/>
      <c r="WIY10"/>
      <c r="WIZ10"/>
      <c r="WJA10"/>
      <c r="WJB10"/>
      <c r="WJC10"/>
      <c r="WJD10"/>
      <c r="WJE10"/>
      <c r="WJF10"/>
      <c r="WJG10"/>
      <c r="WJH10"/>
      <c r="WJI10"/>
      <c r="WJJ10"/>
      <c r="WJK10"/>
      <c r="WJL10"/>
      <c r="WJM10"/>
      <c r="WJN10"/>
      <c r="WJO10"/>
      <c r="WJP10"/>
      <c r="WJQ10"/>
      <c r="WJR10"/>
      <c r="WJS10"/>
      <c r="WJT10"/>
      <c r="WJU10"/>
      <c r="WJV10"/>
      <c r="WJW10"/>
      <c r="WJX10"/>
      <c r="WJY10"/>
      <c r="WJZ10"/>
      <c r="WKA10"/>
      <c r="WKB10"/>
      <c r="WKC10"/>
      <c r="WKD10"/>
      <c r="WKE10"/>
      <c r="WKF10"/>
      <c r="WKG10"/>
      <c r="WKH10"/>
      <c r="WKI10"/>
      <c r="WKJ10"/>
      <c r="WKK10"/>
      <c r="WKL10"/>
      <c r="WKM10"/>
      <c r="WKN10"/>
      <c r="WKO10"/>
      <c r="WKP10"/>
      <c r="WKQ10"/>
      <c r="WKR10"/>
      <c r="WKS10"/>
      <c r="WKT10"/>
      <c r="WKU10"/>
      <c r="WKV10"/>
      <c r="WKW10"/>
      <c r="WKX10"/>
      <c r="WKY10"/>
      <c r="WKZ10"/>
      <c r="WLA10"/>
      <c r="WLB10"/>
      <c r="WLC10"/>
      <c r="WLD10"/>
      <c r="WLE10"/>
      <c r="WLF10"/>
      <c r="WLG10"/>
      <c r="WLH10"/>
      <c r="WLI10"/>
      <c r="WLJ10"/>
      <c r="WLK10"/>
      <c r="WLL10"/>
      <c r="WLM10"/>
      <c r="WLN10"/>
      <c r="WLO10"/>
      <c r="WLP10"/>
      <c r="WLQ10"/>
      <c r="WLR10"/>
      <c r="WLS10"/>
      <c r="WLT10"/>
      <c r="WLU10"/>
      <c r="WLV10"/>
      <c r="WLW10"/>
      <c r="WLX10"/>
      <c r="WLY10"/>
      <c r="WLZ10"/>
      <c r="WMA10"/>
      <c r="WMB10"/>
      <c r="WMC10"/>
      <c r="WMD10"/>
      <c r="WME10"/>
      <c r="WMF10"/>
      <c r="WMG10"/>
      <c r="WMH10"/>
      <c r="WMI10"/>
      <c r="WMJ10"/>
      <c r="WMK10"/>
      <c r="WML10"/>
      <c r="WMM10"/>
      <c r="WMN10"/>
      <c r="WMO10"/>
      <c r="WMP10"/>
      <c r="WMQ10"/>
      <c r="WMR10"/>
      <c r="WMS10"/>
      <c r="WMT10"/>
      <c r="WMU10"/>
      <c r="WMV10"/>
      <c r="WMW10"/>
      <c r="WMX10"/>
      <c r="WMY10"/>
      <c r="WMZ10"/>
      <c r="WNA10"/>
      <c r="WNB10"/>
      <c r="WNC10"/>
      <c r="WND10"/>
      <c r="WNE10"/>
      <c r="WNF10"/>
      <c r="WNG10"/>
      <c r="WNH10"/>
      <c r="WNI10"/>
      <c r="WNJ10"/>
      <c r="WNK10"/>
      <c r="WNL10"/>
      <c r="WNM10"/>
      <c r="WNN10"/>
      <c r="WNO10"/>
      <c r="WNP10"/>
      <c r="WNQ10"/>
      <c r="WNR10"/>
      <c r="WNS10"/>
      <c r="WNT10"/>
      <c r="WNU10"/>
      <c r="WNV10"/>
      <c r="WNW10"/>
      <c r="WNX10"/>
      <c r="WNY10"/>
      <c r="WNZ10"/>
      <c r="WOA10"/>
      <c r="WOB10"/>
      <c r="WOC10"/>
      <c r="WOD10"/>
      <c r="WOE10"/>
      <c r="WOF10"/>
      <c r="WOG10"/>
      <c r="WOH10"/>
      <c r="WOI10"/>
      <c r="WOJ10"/>
      <c r="WOK10"/>
      <c r="WOL10"/>
      <c r="WOM10"/>
      <c r="WON10"/>
      <c r="WOO10"/>
      <c r="WOP10"/>
      <c r="WOQ10"/>
      <c r="WOR10"/>
      <c r="WOS10"/>
      <c r="WOT10"/>
      <c r="WOU10"/>
      <c r="WOV10"/>
      <c r="WOW10"/>
      <c r="WOX10"/>
      <c r="WOY10"/>
      <c r="WOZ10"/>
      <c r="WPA10"/>
      <c r="WPB10"/>
      <c r="WPC10"/>
      <c r="WPD10"/>
      <c r="WPE10"/>
      <c r="WPF10"/>
      <c r="WPG10"/>
      <c r="WPH10"/>
      <c r="WPI10"/>
      <c r="WPJ10"/>
      <c r="WPK10"/>
      <c r="WPL10"/>
      <c r="WPM10"/>
      <c r="WPN10"/>
      <c r="WPO10"/>
      <c r="WPP10"/>
      <c r="WPQ10"/>
      <c r="WPR10"/>
      <c r="WPS10"/>
      <c r="WPT10"/>
      <c r="WPU10"/>
      <c r="WPV10"/>
      <c r="WPW10"/>
      <c r="WPX10"/>
      <c r="WPY10"/>
      <c r="WPZ10"/>
      <c r="WQA10"/>
      <c r="WQB10"/>
      <c r="WQC10"/>
      <c r="WQD10"/>
      <c r="WQE10"/>
      <c r="WQF10"/>
      <c r="WQG10"/>
      <c r="WQH10"/>
      <c r="WQI10"/>
      <c r="WQJ10"/>
      <c r="WQK10"/>
      <c r="WQL10"/>
      <c r="WQM10"/>
      <c r="WQN10"/>
      <c r="WQO10"/>
      <c r="WQP10"/>
      <c r="WQQ10"/>
      <c r="WQR10"/>
      <c r="WQS10"/>
      <c r="WQT10"/>
      <c r="WQU10"/>
      <c r="WQV10"/>
      <c r="WQW10"/>
      <c r="WQX10"/>
      <c r="WQY10"/>
      <c r="WQZ10"/>
      <c r="WRA10"/>
      <c r="WRB10"/>
      <c r="WRC10"/>
      <c r="WRD10"/>
      <c r="WRE10"/>
      <c r="WRF10"/>
      <c r="WRG10"/>
      <c r="WRH10"/>
      <c r="WRI10"/>
      <c r="WRJ10"/>
      <c r="WRK10"/>
      <c r="WRL10"/>
      <c r="WRM10"/>
      <c r="WRN10"/>
      <c r="WRO10"/>
      <c r="WRP10"/>
      <c r="WRQ10"/>
      <c r="WRR10"/>
      <c r="WRS10"/>
      <c r="WRT10"/>
      <c r="WRU10"/>
      <c r="WRV10"/>
      <c r="WRW10"/>
      <c r="WRX10"/>
      <c r="WRY10"/>
      <c r="WRZ10"/>
      <c r="WSA10"/>
      <c r="WSB10"/>
      <c r="WSC10"/>
      <c r="WSD10"/>
      <c r="WSE10"/>
      <c r="WSF10"/>
      <c r="WSG10"/>
      <c r="WSH10"/>
      <c r="WSI10"/>
      <c r="WSJ10"/>
      <c r="WSK10"/>
      <c r="WSL10"/>
      <c r="WSM10"/>
      <c r="WSN10"/>
      <c r="WSO10"/>
      <c r="WSP10"/>
      <c r="WSQ10"/>
      <c r="WSR10"/>
      <c r="WSS10"/>
      <c r="WST10"/>
      <c r="WSU10"/>
      <c r="WSV10"/>
      <c r="WSW10"/>
      <c r="WSX10"/>
      <c r="WSY10"/>
      <c r="WSZ10"/>
      <c r="WTA10"/>
      <c r="WTB10"/>
      <c r="WTC10"/>
      <c r="WTD10"/>
      <c r="WTE10"/>
      <c r="WTF10"/>
      <c r="WTG10"/>
      <c r="WTH10"/>
      <c r="WTI10"/>
      <c r="WTJ10"/>
      <c r="WTK10"/>
      <c r="WTL10"/>
      <c r="WTM10"/>
      <c r="WTN10"/>
      <c r="WTO10"/>
      <c r="WTP10"/>
      <c r="WTQ10"/>
      <c r="WTR10"/>
      <c r="WTS10"/>
      <c r="WTT10"/>
      <c r="WTU10"/>
      <c r="WTV10"/>
      <c r="WTW10"/>
      <c r="WTX10"/>
      <c r="WTY10"/>
      <c r="WTZ10"/>
      <c r="WUA10"/>
      <c r="WUB10"/>
      <c r="WUC10"/>
      <c r="WUD10"/>
      <c r="WUE10"/>
      <c r="WUF10"/>
      <c r="WUG10"/>
      <c r="WUH10"/>
      <c r="WUI10"/>
      <c r="WUJ10"/>
      <c r="WUK10"/>
      <c r="WUL10"/>
      <c r="WUM10"/>
      <c r="WUN10"/>
      <c r="WUO10"/>
      <c r="WUP10"/>
      <c r="WUQ10"/>
      <c r="WUR10"/>
      <c r="WUS10"/>
      <c r="WUT10"/>
      <c r="WUU10"/>
      <c r="WUV10"/>
      <c r="WUW10"/>
      <c r="WUX10"/>
      <c r="WUY10"/>
      <c r="WUZ10"/>
      <c r="WVA10"/>
      <c r="WVB10"/>
      <c r="WVC10"/>
      <c r="WVD10"/>
      <c r="WVE10"/>
      <c r="WVF10"/>
      <c r="WVG10"/>
      <c r="WVH10"/>
      <c r="WVI10"/>
      <c r="WVJ10"/>
      <c r="WVK10"/>
      <c r="WVL10"/>
      <c r="WVM10"/>
      <c r="WVN10"/>
      <c r="WVO10"/>
      <c r="WVP10"/>
      <c r="WVQ10"/>
      <c r="WVR10"/>
      <c r="WVS10"/>
      <c r="WVT10"/>
      <c r="WVU10"/>
      <c r="WVV10"/>
      <c r="WVW10"/>
      <c r="WVX10"/>
      <c r="WVY10"/>
      <c r="WVZ10"/>
      <c r="WWA10"/>
      <c r="WWB10"/>
      <c r="WWC10"/>
      <c r="WWD10"/>
      <c r="WWE10"/>
      <c r="WWF10"/>
      <c r="WWG10"/>
      <c r="WWH10"/>
      <c r="WWI10"/>
      <c r="WWJ10"/>
      <c r="WWK10"/>
      <c r="WWL10"/>
      <c r="WWM10"/>
      <c r="WWN10"/>
      <c r="WWO10"/>
      <c r="WWP10"/>
      <c r="WWQ10"/>
      <c r="WWR10"/>
      <c r="WWS10"/>
      <c r="WWT10"/>
      <c r="WWU10"/>
      <c r="WWV10"/>
      <c r="WWW10"/>
      <c r="WWX10"/>
      <c r="WWY10"/>
      <c r="WWZ10"/>
      <c r="WXA10"/>
      <c r="WXB10"/>
      <c r="WXC10"/>
      <c r="WXD10"/>
      <c r="WXE10"/>
      <c r="WXF10"/>
      <c r="WXG10"/>
      <c r="WXH10"/>
      <c r="WXI10"/>
      <c r="WXJ10"/>
      <c r="WXK10"/>
      <c r="WXL10"/>
      <c r="WXM10"/>
      <c r="WXN10"/>
      <c r="WXO10"/>
      <c r="WXP10"/>
      <c r="WXQ10"/>
      <c r="WXR10"/>
      <c r="WXS10"/>
      <c r="WXT10"/>
      <c r="WXU10"/>
      <c r="WXV10"/>
      <c r="WXW10"/>
      <c r="WXX10"/>
      <c r="WXY10"/>
      <c r="WXZ10"/>
      <c r="WYA10"/>
      <c r="WYB10"/>
      <c r="WYC10"/>
      <c r="WYD10"/>
      <c r="WYE10"/>
      <c r="WYF10"/>
      <c r="WYG10"/>
      <c r="WYH10"/>
      <c r="WYI10"/>
      <c r="WYJ10"/>
      <c r="WYK10"/>
      <c r="WYL10"/>
      <c r="WYM10"/>
      <c r="WYN10"/>
      <c r="WYO10"/>
      <c r="WYP10"/>
      <c r="WYQ10"/>
      <c r="WYR10"/>
      <c r="WYS10"/>
      <c r="WYT10"/>
      <c r="WYU10"/>
      <c r="WYV10"/>
      <c r="WYW10"/>
      <c r="WYX10"/>
      <c r="WYY10"/>
      <c r="WYZ10"/>
      <c r="WZA10"/>
      <c r="WZB10"/>
      <c r="WZC10"/>
      <c r="WZD10"/>
      <c r="WZE10"/>
      <c r="WZF10"/>
      <c r="WZG10"/>
      <c r="WZH10"/>
      <c r="WZI10"/>
      <c r="WZJ10"/>
      <c r="WZK10"/>
      <c r="WZL10"/>
      <c r="WZM10"/>
      <c r="WZN10"/>
      <c r="WZO10"/>
      <c r="WZP10"/>
      <c r="WZQ10"/>
      <c r="WZR10"/>
      <c r="WZS10"/>
      <c r="WZT10"/>
      <c r="WZU10"/>
      <c r="WZV10"/>
      <c r="WZW10"/>
      <c r="WZX10"/>
      <c r="WZY10"/>
      <c r="WZZ10"/>
      <c r="XAA10"/>
      <c r="XAB10"/>
      <c r="XAC10"/>
      <c r="XAD10"/>
      <c r="XAE10"/>
      <c r="XAF10"/>
      <c r="XAG10"/>
      <c r="XAH10"/>
      <c r="XAI10"/>
      <c r="XAJ10"/>
      <c r="XAK10"/>
      <c r="XAL10"/>
      <c r="XAM10"/>
      <c r="XAN10"/>
      <c r="XAO10"/>
      <c r="XAP10"/>
      <c r="XAQ10"/>
      <c r="XAR10"/>
      <c r="XAS10"/>
      <c r="XAT10"/>
      <c r="XAU10"/>
      <c r="XAV10"/>
      <c r="XAW10"/>
      <c r="XAX10"/>
      <c r="XAY10"/>
      <c r="XAZ10"/>
      <c r="XBA10"/>
      <c r="XBB10"/>
      <c r="XBC10"/>
      <c r="XBD10"/>
      <c r="XBE10"/>
      <c r="XBF10"/>
      <c r="XBG10"/>
      <c r="XBH10"/>
      <c r="XBI10"/>
      <c r="XBJ10"/>
      <c r="XBK10"/>
      <c r="XBL10"/>
      <c r="XBM10"/>
      <c r="XBN10"/>
      <c r="XBO10"/>
      <c r="XBP10"/>
      <c r="XBQ10"/>
      <c r="XBR10"/>
      <c r="XBS10"/>
      <c r="XBT10"/>
      <c r="XBU10"/>
      <c r="XBV10"/>
      <c r="XBW10"/>
      <c r="XBX10"/>
      <c r="XBY10"/>
      <c r="XBZ10"/>
      <c r="XCA10"/>
      <c r="XCB10"/>
      <c r="XCC10"/>
      <c r="XCD10"/>
      <c r="XCE10"/>
      <c r="XCF10"/>
      <c r="XCG10"/>
      <c r="XCH10"/>
      <c r="XCI10"/>
      <c r="XCJ10"/>
      <c r="XCK10"/>
      <c r="XCL10"/>
      <c r="XCM10"/>
      <c r="XCN10"/>
      <c r="XCO10"/>
      <c r="XCP10"/>
      <c r="XCQ10"/>
      <c r="XCR10"/>
      <c r="XCS10"/>
      <c r="XCT10"/>
      <c r="XCU10"/>
      <c r="XCV10"/>
      <c r="XCW10"/>
      <c r="XCX10"/>
      <c r="XCY10"/>
      <c r="XCZ10"/>
      <c r="XDA10"/>
      <c r="XDB10"/>
      <c r="XDC10"/>
      <c r="XDD10"/>
      <c r="XDE10"/>
      <c r="XDF10"/>
      <c r="XDG10"/>
      <c r="XDH10"/>
      <c r="XDI10"/>
      <c r="XDJ10"/>
      <c r="XDK10"/>
      <c r="XDL10"/>
      <c r="XDM10"/>
      <c r="XDN10"/>
      <c r="XDO10"/>
      <c r="XDP10"/>
      <c r="XDQ10"/>
      <c r="XDR10"/>
      <c r="XDS10"/>
      <c r="XDT10"/>
      <c r="XDU10"/>
      <c r="XDV10"/>
      <c r="XDW10"/>
      <c r="XDX10"/>
      <c r="XDY10"/>
      <c r="XDZ10"/>
      <c r="XEA10"/>
      <c r="XEB10"/>
      <c r="XEC10"/>
      <c r="XED10"/>
      <c r="XEE10"/>
      <c r="XEF10"/>
      <c r="XEG10"/>
      <c r="XEH10"/>
      <c r="XEI10"/>
      <c r="XEJ10"/>
      <c r="XEK10"/>
      <c r="XEL10"/>
      <c r="XEM10"/>
      <c r="XEN10"/>
      <c r="XEO10"/>
      <c r="XEP10"/>
      <c r="XEQ10"/>
      <c r="XER10"/>
      <c r="XES10"/>
      <c r="XET10"/>
      <c r="XEU10"/>
      <c r="XEV10"/>
      <c r="XEW10"/>
      <c r="XEX10"/>
      <c r="XEY10"/>
      <c r="XEZ10"/>
      <c r="XFA10"/>
      <c r="XFB10"/>
      <c r="XFC10"/>
    </row>
    <row r="11" spans="2:16383" s="71" customFormat="1" ht="37.5" customHeight="1" x14ac:dyDescent="0.25">
      <c r="B11" s="92" t="s">
        <v>351</v>
      </c>
      <c r="C11" s="70"/>
      <c r="D11" s="70"/>
      <c r="E11" s="70"/>
      <c r="F11" s="70"/>
      <c r="G11" s="70"/>
      <c r="H11" s="70"/>
      <c r="I11" s="70"/>
      <c r="J11" s="70"/>
      <c r="K11" s="70"/>
      <c r="L11" s="70"/>
      <c r="M11" s="70"/>
      <c r="N11" s="70"/>
      <c r="O11" s="70"/>
      <c r="P11" s="70"/>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c r="IX11"/>
      <c r="IY11"/>
      <c r="IZ11"/>
      <c r="JA11"/>
      <c r="JB11"/>
      <c r="JC11"/>
      <c r="JD11"/>
      <c r="JE11"/>
      <c r="JF11"/>
      <c r="JG11"/>
      <c r="JH11"/>
      <c r="JI11"/>
      <c r="JJ11"/>
      <c r="JK11"/>
      <c r="JL11"/>
      <c r="JM11"/>
      <c r="JN11"/>
      <c r="JO11"/>
      <c r="JP11"/>
      <c r="JQ11"/>
      <c r="JR11"/>
      <c r="JS11"/>
      <c r="JT11"/>
      <c r="JU11"/>
      <c r="JV11"/>
      <c r="JW11"/>
      <c r="JX11"/>
      <c r="JY11"/>
      <c r="JZ11"/>
      <c r="KA11"/>
      <c r="KB11"/>
      <c r="KC11"/>
      <c r="KD11"/>
      <c r="KE11"/>
      <c r="KF11"/>
      <c r="KG11"/>
      <c r="KH11"/>
      <c r="KI11"/>
      <c r="KJ11"/>
      <c r="KK11"/>
      <c r="KL11"/>
      <c r="KM11"/>
      <c r="KN11"/>
      <c r="KO11"/>
      <c r="KP11"/>
      <c r="KQ11"/>
      <c r="KR11"/>
      <c r="KS11"/>
      <c r="KT11"/>
      <c r="KU11"/>
      <c r="KV11"/>
      <c r="KW11"/>
      <c r="KX11"/>
      <c r="KY11"/>
      <c r="KZ11"/>
      <c r="LA11"/>
      <c r="LB11"/>
      <c r="LC11"/>
      <c r="LD11"/>
      <c r="LE11"/>
      <c r="LF11"/>
      <c r="LG11"/>
      <c r="LH11"/>
      <c r="LI11"/>
      <c r="LJ11"/>
      <c r="LK11"/>
      <c r="LL11"/>
      <c r="LM11"/>
      <c r="LN11"/>
      <c r="LO11"/>
      <c r="LP11"/>
      <c r="LQ11"/>
      <c r="LR11"/>
      <c r="LS11"/>
      <c r="LT11"/>
      <c r="LU11"/>
      <c r="LV11"/>
      <c r="LW11"/>
      <c r="LX11"/>
      <c r="LY11"/>
      <c r="LZ11"/>
      <c r="MA11"/>
      <c r="MB11"/>
      <c r="MC11"/>
      <c r="MD11"/>
      <c r="ME11"/>
      <c r="MF11"/>
      <c r="MG11"/>
      <c r="MH11"/>
      <c r="MI11"/>
      <c r="MJ11"/>
      <c r="MK11"/>
      <c r="ML11"/>
      <c r="MM11"/>
      <c r="MN11"/>
      <c r="MO11"/>
      <c r="MP11"/>
      <c r="MQ11"/>
      <c r="MR11"/>
      <c r="MS11"/>
      <c r="MT11"/>
      <c r="MU11"/>
      <c r="MV11"/>
      <c r="MW11"/>
      <c r="MX11"/>
      <c r="MY11"/>
      <c r="MZ11"/>
      <c r="NA11"/>
      <c r="NB11"/>
      <c r="NC11"/>
      <c r="ND11"/>
      <c r="NE11"/>
      <c r="NF11"/>
      <c r="NG11"/>
      <c r="NH11"/>
      <c r="NI11"/>
      <c r="NJ11"/>
      <c r="NK11"/>
      <c r="NL11"/>
      <c r="NM11"/>
      <c r="NN11"/>
      <c r="NO11"/>
      <c r="NP11"/>
      <c r="NQ11"/>
      <c r="NR11"/>
      <c r="NS11"/>
      <c r="NT11"/>
      <c r="NU11"/>
      <c r="NV11"/>
      <c r="NW11"/>
      <c r="NX11"/>
      <c r="NY11"/>
      <c r="NZ11"/>
      <c r="OA11"/>
      <c r="OB11"/>
      <c r="OC11"/>
      <c r="OD11"/>
      <c r="OE11"/>
      <c r="OF11"/>
      <c r="OG11"/>
      <c r="OH11"/>
      <c r="OI11"/>
      <c r="OJ11"/>
      <c r="OK11"/>
      <c r="OL11"/>
      <c r="OM11"/>
      <c r="ON11"/>
      <c r="OO11"/>
      <c r="OP11"/>
      <c r="OQ11"/>
      <c r="OR11"/>
      <c r="OS11"/>
      <c r="OT11"/>
      <c r="OU11"/>
      <c r="OV11"/>
      <c r="OW11"/>
      <c r="OX11"/>
      <c r="OY11"/>
      <c r="OZ11"/>
      <c r="PA11"/>
      <c r="PB11"/>
      <c r="PC11"/>
      <c r="PD11"/>
      <c r="PE11"/>
      <c r="PF11"/>
      <c r="PG11"/>
      <c r="PH11"/>
      <c r="PI11"/>
      <c r="PJ11"/>
      <c r="PK11"/>
      <c r="PL11"/>
      <c r="PM11"/>
      <c r="PN11"/>
      <c r="PO11"/>
      <c r="PP11"/>
      <c r="PQ11"/>
      <c r="PR11"/>
      <c r="PS11"/>
      <c r="PT11"/>
      <c r="PU11"/>
      <c r="PV11"/>
      <c r="PW11"/>
      <c r="PX11"/>
      <c r="PY11"/>
      <c r="PZ11"/>
      <c r="QA11"/>
      <c r="QB11"/>
      <c r="QC11"/>
      <c r="QD11"/>
      <c r="QE11"/>
      <c r="QF11"/>
      <c r="QG11"/>
      <c r="QH11"/>
      <c r="QI11"/>
      <c r="QJ11"/>
      <c r="QK11"/>
      <c r="QL11"/>
      <c r="QM11"/>
      <c r="QN11"/>
      <c r="QO11"/>
      <c r="QP11"/>
      <c r="QQ11"/>
      <c r="QR11"/>
      <c r="QS11"/>
      <c r="QT11"/>
      <c r="QU11"/>
      <c r="QV11"/>
      <c r="QW11"/>
      <c r="QX11"/>
      <c r="QY11"/>
      <c r="QZ11"/>
      <c r="RA11"/>
      <c r="RB11"/>
      <c r="RC11"/>
      <c r="RD11"/>
      <c r="RE11"/>
      <c r="RF11"/>
      <c r="RG11"/>
      <c r="RH11"/>
      <c r="RI11"/>
      <c r="RJ11"/>
      <c r="RK11"/>
      <c r="RL11"/>
      <c r="RM11"/>
      <c r="RN11"/>
      <c r="RO11"/>
      <c r="RP11"/>
      <c r="RQ11"/>
      <c r="RR11"/>
      <c r="RS11"/>
      <c r="RT11"/>
      <c r="RU11"/>
      <c r="RV11"/>
      <c r="RW11"/>
      <c r="RX11"/>
      <c r="RY11"/>
      <c r="RZ11"/>
      <c r="SA11"/>
      <c r="SB11"/>
      <c r="SC11"/>
      <c r="SD11"/>
      <c r="SE11"/>
      <c r="SF11"/>
      <c r="SG11"/>
      <c r="SH11"/>
      <c r="SI11"/>
      <c r="SJ11"/>
      <c r="SK11"/>
      <c r="SL11"/>
      <c r="SM11"/>
      <c r="SN11"/>
      <c r="SO11"/>
      <c r="SP11"/>
      <c r="SQ11"/>
      <c r="SR11"/>
      <c r="SS11"/>
      <c r="ST11"/>
      <c r="SU11"/>
      <c r="SV11"/>
      <c r="SW11"/>
      <c r="SX11"/>
      <c r="SY11"/>
      <c r="SZ11"/>
      <c r="TA11"/>
      <c r="TB11"/>
      <c r="TC11"/>
      <c r="TD11"/>
      <c r="TE11"/>
      <c r="TF11"/>
      <c r="TG11"/>
      <c r="TH11"/>
      <c r="TI11"/>
      <c r="TJ11"/>
      <c r="TK11"/>
      <c r="TL11"/>
      <c r="TM11"/>
      <c r="TN11"/>
      <c r="TO11"/>
      <c r="TP11"/>
      <c r="TQ11"/>
      <c r="TR11"/>
      <c r="TS11"/>
      <c r="TT11"/>
      <c r="TU11"/>
      <c r="TV11"/>
      <c r="TW11"/>
      <c r="TX11"/>
      <c r="TY11"/>
      <c r="TZ11"/>
      <c r="UA11"/>
      <c r="UB11"/>
      <c r="UC11"/>
      <c r="UD11"/>
      <c r="UE11"/>
      <c r="UF11"/>
      <c r="UG11"/>
      <c r="UH11"/>
      <c r="UI11"/>
      <c r="UJ11"/>
      <c r="UK11"/>
      <c r="UL11"/>
      <c r="UM11"/>
      <c r="UN11"/>
      <c r="UO11"/>
      <c r="UP11"/>
      <c r="UQ11"/>
      <c r="UR11"/>
      <c r="US11"/>
      <c r="UT11"/>
      <c r="UU11"/>
      <c r="UV11"/>
      <c r="UW11"/>
      <c r="UX11"/>
      <c r="UY11"/>
      <c r="UZ11"/>
      <c r="VA11"/>
      <c r="VB11"/>
      <c r="VC11"/>
      <c r="VD11"/>
      <c r="VE11"/>
      <c r="VF11"/>
      <c r="VG11"/>
      <c r="VH11"/>
      <c r="VI11"/>
      <c r="VJ11"/>
      <c r="VK11"/>
      <c r="VL11"/>
      <c r="VM11"/>
      <c r="VN11"/>
      <c r="VO11"/>
      <c r="VP11"/>
      <c r="VQ11"/>
      <c r="VR11"/>
      <c r="VS11"/>
      <c r="VT11"/>
      <c r="VU11"/>
      <c r="VV11"/>
      <c r="VW11"/>
      <c r="VX11"/>
      <c r="VY11"/>
      <c r="VZ11"/>
      <c r="WA11"/>
      <c r="WB11"/>
      <c r="WC11"/>
      <c r="WD11"/>
      <c r="WE11"/>
      <c r="WF11"/>
      <c r="WG11"/>
      <c r="WH11"/>
      <c r="WI11"/>
      <c r="WJ11"/>
      <c r="WK11"/>
      <c r="WL11"/>
      <c r="WM11"/>
      <c r="WN11"/>
      <c r="WO11"/>
      <c r="WP11"/>
      <c r="WQ11"/>
      <c r="WR11"/>
      <c r="WS11"/>
      <c r="WT11"/>
      <c r="WU11"/>
      <c r="WV11"/>
      <c r="WW11"/>
      <c r="WX11"/>
      <c r="WY11"/>
      <c r="WZ11"/>
      <c r="XA11"/>
      <c r="XB11"/>
      <c r="XC11"/>
      <c r="XD11"/>
      <c r="XE11"/>
      <c r="XF11"/>
      <c r="XG11"/>
      <c r="XH11"/>
      <c r="XI11"/>
      <c r="XJ11"/>
      <c r="XK11"/>
      <c r="XL11"/>
      <c r="XM11"/>
      <c r="XN11"/>
      <c r="XO11"/>
      <c r="XP11"/>
      <c r="XQ11"/>
      <c r="XR11"/>
      <c r="XS11"/>
      <c r="XT11"/>
      <c r="XU11"/>
      <c r="XV11"/>
      <c r="XW11"/>
      <c r="XX11"/>
      <c r="XY11"/>
      <c r="XZ11"/>
      <c r="YA11"/>
      <c r="YB11"/>
      <c r="YC11"/>
      <c r="YD11"/>
      <c r="YE11"/>
      <c r="YF11"/>
      <c r="YG11"/>
      <c r="YH11"/>
      <c r="YI11"/>
      <c r="YJ11"/>
      <c r="YK11"/>
      <c r="YL11"/>
      <c r="YM11"/>
      <c r="YN11"/>
      <c r="YO11"/>
      <c r="YP11"/>
      <c r="YQ11"/>
      <c r="YR11"/>
      <c r="YS11"/>
      <c r="YT11"/>
      <c r="YU11"/>
      <c r="YV11"/>
      <c r="YW11"/>
      <c r="YX11"/>
      <c r="YY11"/>
      <c r="YZ11"/>
      <c r="ZA11"/>
      <c r="ZB11"/>
      <c r="ZC11"/>
      <c r="ZD11"/>
      <c r="ZE11"/>
      <c r="ZF11"/>
      <c r="ZG11"/>
      <c r="ZH11"/>
      <c r="ZI11"/>
      <c r="ZJ11"/>
      <c r="ZK11"/>
      <c r="ZL11"/>
      <c r="ZM11"/>
      <c r="ZN11"/>
      <c r="ZO11"/>
      <c r="ZP11"/>
      <c r="ZQ11"/>
      <c r="ZR11"/>
      <c r="ZS11"/>
      <c r="ZT11"/>
      <c r="ZU11"/>
      <c r="ZV11"/>
      <c r="ZW11"/>
      <c r="ZX11"/>
      <c r="ZY11"/>
      <c r="ZZ11"/>
      <c r="AAA11"/>
      <c r="AAB11"/>
      <c r="AAC11"/>
      <c r="AAD11"/>
      <c r="AAE11"/>
      <c r="AAF11"/>
      <c r="AAG11"/>
      <c r="AAH11"/>
      <c r="AAI11"/>
      <c r="AAJ11"/>
      <c r="AAK11"/>
      <c r="AAL11"/>
      <c r="AAM11"/>
      <c r="AAN11"/>
      <c r="AAO11"/>
      <c r="AAP11"/>
      <c r="AAQ11"/>
      <c r="AAR11"/>
      <c r="AAS11"/>
      <c r="AAT11"/>
      <c r="AAU11"/>
      <c r="AAV11"/>
      <c r="AAW11"/>
      <c r="AAX11"/>
      <c r="AAY11"/>
      <c r="AAZ11"/>
      <c r="ABA11"/>
      <c r="ABB11"/>
      <c r="ABC11"/>
      <c r="ABD11"/>
      <c r="ABE11"/>
      <c r="ABF11"/>
      <c r="ABG11"/>
      <c r="ABH11"/>
      <c r="ABI11"/>
      <c r="ABJ11"/>
      <c r="ABK11"/>
      <c r="ABL11"/>
      <c r="ABM11"/>
      <c r="ABN11"/>
      <c r="ABO11"/>
      <c r="ABP11"/>
      <c r="ABQ11"/>
      <c r="ABR11"/>
      <c r="ABS11"/>
      <c r="ABT11"/>
      <c r="ABU11"/>
      <c r="ABV11"/>
      <c r="ABW11"/>
      <c r="ABX11"/>
      <c r="ABY11"/>
      <c r="ABZ11"/>
      <c r="ACA11"/>
      <c r="ACB11"/>
      <c r="ACC11"/>
      <c r="ACD11"/>
      <c r="ACE11"/>
      <c r="ACF11"/>
      <c r="ACG11"/>
      <c r="ACH11"/>
      <c r="ACI11"/>
      <c r="ACJ11"/>
      <c r="ACK11"/>
      <c r="ACL11"/>
      <c r="ACM11"/>
      <c r="ACN11"/>
      <c r="ACO11"/>
      <c r="ACP11"/>
      <c r="ACQ11"/>
      <c r="ACR11"/>
      <c r="ACS11"/>
      <c r="ACT11"/>
      <c r="ACU11"/>
      <c r="ACV11"/>
      <c r="ACW11"/>
      <c r="ACX11"/>
      <c r="ACY11"/>
      <c r="ACZ11"/>
      <c r="ADA11"/>
      <c r="ADB11"/>
      <c r="ADC11"/>
      <c r="ADD11"/>
      <c r="ADE11"/>
      <c r="ADF11"/>
      <c r="ADG11"/>
      <c r="ADH11"/>
      <c r="ADI11"/>
      <c r="ADJ11"/>
      <c r="ADK11"/>
      <c r="ADL11"/>
      <c r="ADM11"/>
      <c r="ADN11"/>
      <c r="ADO11"/>
      <c r="ADP11"/>
      <c r="ADQ11"/>
      <c r="ADR11"/>
      <c r="ADS11"/>
      <c r="ADT11"/>
      <c r="ADU11"/>
      <c r="ADV11"/>
      <c r="ADW11"/>
      <c r="ADX11"/>
      <c r="ADY11"/>
      <c r="ADZ11"/>
      <c r="AEA11"/>
      <c r="AEB11"/>
      <c r="AEC11"/>
      <c r="AED11"/>
      <c r="AEE11"/>
      <c r="AEF11"/>
      <c r="AEG11"/>
      <c r="AEH11"/>
      <c r="AEI11"/>
      <c r="AEJ11"/>
      <c r="AEK11"/>
      <c r="AEL11"/>
      <c r="AEM11"/>
      <c r="AEN11"/>
      <c r="AEO11"/>
      <c r="AEP11"/>
      <c r="AEQ11"/>
      <c r="AER11"/>
      <c r="AES11"/>
      <c r="AET11"/>
      <c r="AEU11"/>
      <c r="AEV11"/>
      <c r="AEW11"/>
      <c r="AEX11"/>
      <c r="AEY11"/>
      <c r="AEZ11"/>
      <c r="AFA11"/>
      <c r="AFB11"/>
      <c r="AFC11"/>
      <c r="AFD11"/>
      <c r="AFE11"/>
      <c r="AFF11"/>
      <c r="AFG11"/>
      <c r="AFH11"/>
      <c r="AFI11"/>
      <c r="AFJ11"/>
      <c r="AFK11"/>
      <c r="AFL11"/>
      <c r="AFM11"/>
      <c r="AFN11"/>
      <c r="AFO11"/>
      <c r="AFP11"/>
      <c r="AFQ11"/>
      <c r="AFR11"/>
      <c r="AFS11"/>
      <c r="AFT11"/>
      <c r="AFU11"/>
      <c r="AFV11"/>
      <c r="AFW11"/>
      <c r="AFX11"/>
      <c r="AFY11"/>
      <c r="AFZ11"/>
      <c r="AGA11"/>
      <c r="AGB11"/>
      <c r="AGC11"/>
      <c r="AGD11"/>
      <c r="AGE11"/>
      <c r="AGF11"/>
      <c r="AGG11"/>
      <c r="AGH11"/>
      <c r="AGI11"/>
      <c r="AGJ11"/>
      <c r="AGK11"/>
      <c r="AGL11"/>
      <c r="AGM11"/>
      <c r="AGN11"/>
      <c r="AGO11"/>
      <c r="AGP11"/>
      <c r="AGQ11"/>
      <c r="AGR11"/>
      <c r="AGS11"/>
      <c r="AGT11"/>
      <c r="AGU11"/>
      <c r="AGV11"/>
      <c r="AGW11"/>
      <c r="AGX11"/>
      <c r="AGY11"/>
      <c r="AGZ11"/>
      <c r="AHA11"/>
      <c r="AHB11"/>
      <c r="AHC11"/>
      <c r="AHD11"/>
      <c r="AHE11"/>
      <c r="AHF11"/>
      <c r="AHG11"/>
      <c r="AHH11"/>
      <c r="AHI11"/>
      <c r="AHJ11"/>
      <c r="AHK11"/>
      <c r="AHL11"/>
      <c r="AHM11"/>
      <c r="AHN11"/>
      <c r="AHO11"/>
      <c r="AHP11"/>
      <c r="AHQ11"/>
      <c r="AHR11"/>
      <c r="AHS11"/>
      <c r="AHT11"/>
      <c r="AHU11"/>
      <c r="AHV11"/>
      <c r="AHW11"/>
      <c r="AHX11"/>
      <c r="AHY11"/>
      <c r="AHZ11"/>
      <c r="AIA11"/>
      <c r="AIB11"/>
      <c r="AIC11"/>
      <c r="AID11"/>
      <c r="AIE11"/>
      <c r="AIF11"/>
      <c r="AIG11"/>
      <c r="AIH11"/>
      <c r="AII11"/>
      <c r="AIJ11"/>
      <c r="AIK11"/>
      <c r="AIL11"/>
      <c r="AIM11"/>
      <c r="AIN11"/>
      <c r="AIO11"/>
      <c r="AIP11"/>
      <c r="AIQ11"/>
      <c r="AIR11"/>
      <c r="AIS11"/>
      <c r="AIT11"/>
      <c r="AIU11"/>
      <c r="AIV11"/>
      <c r="AIW11"/>
      <c r="AIX11"/>
      <c r="AIY11"/>
      <c r="AIZ11"/>
      <c r="AJA11"/>
      <c r="AJB11"/>
      <c r="AJC11"/>
      <c r="AJD11"/>
      <c r="AJE11"/>
      <c r="AJF11"/>
      <c r="AJG11"/>
      <c r="AJH11"/>
      <c r="AJI11"/>
      <c r="AJJ11"/>
      <c r="AJK11"/>
      <c r="AJL11"/>
      <c r="AJM11"/>
      <c r="AJN11"/>
      <c r="AJO11"/>
      <c r="AJP11"/>
      <c r="AJQ11"/>
      <c r="AJR11"/>
      <c r="AJS11"/>
      <c r="AJT11"/>
      <c r="AJU11"/>
      <c r="AJV11"/>
      <c r="AJW11"/>
      <c r="AJX11"/>
      <c r="AJY11"/>
      <c r="AJZ11"/>
      <c r="AKA11"/>
      <c r="AKB11"/>
      <c r="AKC11"/>
      <c r="AKD11"/>
      <c r="AKE11"/>
      <c r="AKF11"/>
      <c r="AKG11"/>
      <c r="AKH11"/>
      <c r="AKI11"/>
      <c r="AKJ11"/>
      <c r="AKK11"/>
      <c r="AKL11"/>
      <c r="AKM11"/>
      <c r="AKN11"/>
      <c r="AKO11"/>
      <c r="AKP11"/>
      <c r="AKQ11"/>
      <c r="AKR11"/>
      <c r="AKS11"/>
      <c r="AKT11"/>
      <c r="AKU11"/>
      <c r="AKV11"/>
      <c r="AKW11"/>
      <c r="AKX11"/>
      <c r="AKY11"/>
      <c r="AKZ11"/>
      <c r="ALA11"/>
      <c r="ALB11"/>
      <c r="ALC11"/>
      <c r="ALD11"/>
      <c r="ALE11"/>
      <c r="ALF11"/>
      <c r="ALG11"/>
      <c r="ALH11"/>
      <c r="ALI11"/>
      <c r="ALJ11"/>
      <c r="ALK11"/>
      <c r="ALL11"/>
      <c r="ALM11"/>
      <c r="ALN11"/>
      <c r="ALO11"/>
      <c r="ALP11"/>
      <c r="ALQ11"/>
      <c r="ALR11"/>
      <c r="ALS11"/>
      <c r="ALT11"/>
      <c r="ALU11"/>
      <c r="ALV11"/>
      <c r="ALW11"/>
      <c r="ALX11"/>
      <c r="ALY11"/>
      <c r="ALZ11"/>
      <c r="AMA11"/>
      <c r="AMB11"/>
      <c r="AMC11"/>
      <c r="AMD11"/>
      <c r="AME11"/>
      <c r="AMF11"/>
      <c r="AMG11"/>
      <c r="AMH11"/>
      <c r="AMI11"/>
      <c r="AMJ11"/>
      <c r="AMK11"/>
      <c r="AML11"/>
      <c r="AMM11"/>
      <c r="AMN11"/>
      <c r="AMO11"/>
      <c r="AMP11"/>
      <c r="AMQ11"/>
      <c r="AMR11"/>
      <c r="AMS11"/>
      <c r="AMT11"/>
      <c r="AMU11"/>
      <c r="AMV11"/>
      <c r="AMW11"/>
      <c r="AMX11"/>
      <c r="AMY11"/>
      <c r="AMZ11"/>
      <c r="ANA11"/>
      <c r="ANB11"/>
      <c r="ANC11"/>
      <c r="AND11"/>
      <c r="ANE11"/>
      <c r="ANF11"/>
      <c r="ANG11"/>
      <c r="ANH11"/>
      <c r="ANI11"/>
      <c r="ANJ11"/>
      <c r="ANK11"/>
      <c r="ANL11"/>
      <c r="ANM11"/>
      <c r="ANN11"/>
      <c r="ANO11"/>
      <c r="ANP11"/>
      <c r="ANQ11"/>
      <c r="ANR11"/>
      <c r="ANS11"/>
      <c r="ANT11"/>
      <c r="ANU11"/>
      <c r="ANV11"/>
      <c r="ANW11"/>
      <c r="ANX11"/>
      <c r="ANY11"/>
      <c r="ANZ11"/>
      <c r="AOA11"/>
      <c r="AOB11"/>
      <c r="AOC11"/>
      <c r="AOD11"/>
      <c r="AOE11"/>
      <c r="AOF11"/>
      <c r="AOG11"/>
      <c r="AOH11"/>
      <c r="AOI11"/>
      <c r="AOJ11"/>
      <c r="AOK11"/>
      <c r="AOL11"/>
      <c r="AOM11"/>
      <c r="AON11"/>
      <c r="AOO11"/>
      <c r="AOP11"/>
      <c r="AOQ11"/>
      <c r="AOR11"/>
      <c r="AOS11"/>
      <c r="AOT11"/>
      <c r="AOU11"/>
      <c r="AOV11"/>
      <c r="AOW11"/>
      <c r="AOX11"/>
      <c r="AOY11"/>
      <c r="AOZ11"/>
      <c r="APA11"/>
      <c r="APB11"/>
      <c r="APC11"/>
      <c r="APD11"/>
      <c r="APE11"/>
      <c r="APF11"/>
      <c r="APG11"/>
      <c r="APH11"/>
      <c r="API11"/>
      <c r="APJ11"/>
      <c r="APK11"/>
      <c r="APL11"/>
      <c r="APM11"/>
      <c r="APN11"/>
      <c r="APO11"/>
      <c r="APP11"/>
      <c r="APQ11"/>
      <c r="APR11"/>
      <c r="APS11"/>
      <c r="APT11"/>
      <c r="APU11"/>
      <c r="APV11"/>
      <c r="APW11"/>
      <c r="APX11"/>
      <c r="APY11"/>
      <c r="APZ11"/>
      <c r="AQA11"/>
      <c r="AQB11"/>
      <c r="AQC11"/>
      <c r="AQD11"/>
      <c r="AQE11"/>
      <c r="AQF11"/>
      <c r="AQG11"/>
      <c r="AQH11"/>
      <c r="AQI11"/>
      <c r="AQJ11"/>
      <c r="AQK11"/>
      <c r="AQL11"/>
      <c r="AQM11"/>
      <c r="AQN11"/>
      <c r="AQO11"/>
      <c r="AQP11"/>
      <c r="AQQ11"/>
      <c r="AQR11"/>
      <c r="AQS11"/>
      <c r="AQT11"/>
      <c r="AQU11"/>
      <c r="AQV11"/>
      <c r="AQW11"/>
      <c r="AQX11"/>
      <c r="AQY11"/>
      <c r="AQZ11"/>
      <c r="ARA11"/>
      <c r="ARB11"/>
      <c r="ARC11"/>
      <c r="ARD11"/>
      <c r="ARE11"/>
      <c r="ARF11"/>
      <c r="ARG11"/>
      <c r="ARH11"/>
      <c r="ARI11"/>
      <c r="ARJ11"/>
      <c r="ARK11"/>
      <c r="ARL11"/>
      <c r="ARM11"/>
      <c r="ARN11"/>
      <c r="ARO11"/>
      <c r="ARP11"/>
      <c r="ARQ11"/>
      <c r="ARR11"/>
      <c r="ARS11"/>
      <c r="ART11"/>
      <c r="ARU11"/>
      <c r="ARV11"/>
      <c r="ARW11"/>
      <c r="ARX11"/>
      <c r="ARY11"/>
      <c r="ARZ11"/>
      <c r="ASA11"/>
      <c r="ASB11"/>
      <c r="ASC11"/>
      <c r="ASD11"/>
      <c r="ASE11"/>
      <c r="ASF11"/>
      <c r="ASG11"/>
      <c r="ASH11"/>
      <c r="ASI11"/>
      <c r="ASJ11"/>
      <c r="ASK11"/>
      <c r="ASL11"/>
      <c r="ASM11"/>
      <c r="ASN11"/>
      <c r="ASO11"/>
      <c r="ASP11"/>
      <c r="ASQ11"/>
      <c r="ASR11"/>
      <c r="ASS11"/>
      <c r="AST11"/>
      <c r="ASU11"/>
      <c r="ASV11"/>
      <c r="ASW11"/>
      <c r="ASX11"/>
      <c r="ASY11"/>
      <c r="ASZ11"/>
      <c r="ATA11"/>
      <c r="ATB11"/>
      <c r="ATC11"/>
      <c r="ATD11"/>
      <c r="ATE11"/>
      <c r="ATF11"/>
      <c r="ATG11"/>
      <c r="ATH11"/>
      <c r="ATI11"/>
      <c r="ATJ11"/>
      <c r="ATK11"/>
      <c r="ATL11"/>
      <c r="ATM11"/>
      <c r="ATN11"/>
      <c r="ATO11"/>
      <c r="ATP11"/>
      <c r="ATQ11"/>
      <c r="ATR11"/>
      <c r="ATS11"/>
      <c r="ATT11"/>
      <c r="ATU11"/>
      <c r="ATV11"/>
      <c r="ATW11"/>
      <c r="ATX11"/>
      <c r="ATY11"/>
      <c r="ATZ11"/>
      <c r="AUA11"/>
      <c r="AUB11"/>
      <c r="AUC11"/>
      <c r="AUD11"/>
      <c r="AUE11"/>
      <c r="AUF11"/>
      <c r="AUG11"/>
      <c r="AUH11"/>
      <c r="AUI11"/>
      <c r="AUJ11"/>
      <c r="AUK11"/>
      <c r="AUL11"/>
      <c r="AUM11"/>
      <c r="AUN11"/>
      <c r="AUO11"/>
      <c r="AUP11"/>
      <c r="AUQ11"/>
      <c r="AUR11"/>
      <c r="AUS11"/>
      <c r="AUT11"/>
      <c r="AUU11"/>
      <c r="AUV11"/>
      <c r="AUW11"/>
      <c r="AUX11"/>
      <c r="AUY11"/>
      <c r="AUZ11"/>
      <c r="AVA11"/>
      <c r="AVB11"/>
      <c r="AVC11"/>
      <c r="AVD11"/>
      <c r="AVE11"/>
      <c r="AVF11"/>
      <c r="AVG11"/>
      <c r="AVH11"/>
      <c r="AVI11"/>
      <c r="AVJ11"/>
      <c r="AVK11"/>
      <c r="AVL11"/>
      <c r="AVM11"/>
      <c r="AVN11"/>
      <c r="AVO11"/>
      <c r="AVP11"/>
      <c r="AVQ11"/>
      <c r="AVR11"/>
      <c r="AVS11"/>
      <c r="AVT11"/>
      <c r="AVU11"/>
      <c r="AVV11"/>
      <c r="AVW11"/>
      <c r="AVX11"/>
      <c r="AVY11"/>
      <c r="AVZ11"/>
      <c r="AWA11"/>
      <c r="AWB11"/>
      <c r="AWC11"/>
      <c r="AWD11"/>
      <c r="AWE11"/>
      <c r="AWF11"/>
      <c r="AWG11"/>
      <c r="AWH11"/>
      <c r="AWI11"/>
      <c r="AWJ11"/>
      <c r="AWK11"/>
      <c r="AWL11"/>
      <c r="AWM11"/>
      <c r="AWN11"/>
      <c r="AWO11"/>
      <c r="AWP11"/>
      <c r="AWQ11"/>
      <c r="AWR11"/>
      <c r="AWS11"/>
      <c r="AWT11"/>
      <c r="AWU11"/>
      <c r="AWV11"/>
      <c r="AWW11"/>
      <c r="AWX11"/>
      <c r="AWY11"/>
      <c r="AWZ11"/>
      <c r="AXA11"/>
      <c r="AXB11"/>
      <c r="AXC11"/>
      <c r="AXD11"/>
      <c r="AXE11"/>
      <c r="AXF11"/>
      <c r="AXG11"/>
      <c r="AXH11"/>
      <c r="AXI11"/>
      <c r="AXJ11"/>
      <c r="AXK11"/>
      <c r="AXL11"/>
      <c r="AXM11"/>
      <c r="AXN11"/>
      <c r="AXO11"/>
      <c r="AXP11"/>
      <c r="AXQ11"/>
      <c r="AXR11"/>
      <c r="AXS11"/>
      <c r="AXT11"/>
      <c r="AXU11"/>
      <c r="AXV11"/>
      <c r="AXW11"/>
      <c r="AXX11"/>
      <c r="AXY11"/>
      <c r="AXZ11"/>
      <c r="AYA11"/>
      <c r="AYB11"/>
      <c r="AYC11"/>
      <c r="AYD11"/>
      <c r="AYE11"/>
      <c r="AYF11"/>
      <c r="AYG11"/>
      <c r="AYH11"/>
      <c r="AYI11"/>
      <c r="AYJ11"/>
      <c r="AYK11"/>
      <c r="AYL11"/>
      <c r="AYM11"/>
      <c r="AYN11"/>
      <c r="AYO11"/>
      <c r="AYP11"/>
      <c r="AYQ11"/>
      <c r="AYR11"/>
      <c r="AYS11"/>
      <c r="AYT11"/>
      <c r="AYU11"/>
      <c r="AYV11"/>
      <c r="AYW11"/>
      <c r="AYX11"/>
      <c r="AYY11"/>
      <c r="AYZ11"/>
      <c r="AZA11"/>
      <c r="AZB11"/>
      <c r="AZC11"/>
      <c r="AZD11"/>
      <c r="AZE11"/>
      <c r="AZF11"/>
      <c r="AZG11"/>
      <c r="AZH11"/>
      <c r="AZI11"/>
      <c r="AZJ11"/>
      <c r="AZK11"/>
      <c r="AZL11"/>
      <c r="AZM11"/>
      <c r="AZN11"/>
      <c r="AZO11"/>
      <c r="AZP11"/>
      <c r="AZQ11"/>
      <c r="AZR11"/>
      <c r="AZS11"/>
      <c r="AZT11"/>
      <c r="AZU11"/>
      <c r="AZV11"/>
      <c r="AZW11"/>
      <c r="AZX11"/>
      <c r="AZY11"/>
      <c r="AZZ11"/>
      <c r="BAA11"/>
      <c r="BAB11"/>
      <c r="BAC11"/>
      <c r="BAD11"/>
      <c r="BAE11"/>
      <c r="BAF11"/>
      <c r="BAG11"/>
      <c r="BAH11"/>
      <c r="BAI11"/>
      <c r="BAJ11"/>
      <c r="BAK11"/>
      <c r="BAL11"/>
      <c r="BAM11"/>
      <c r="BAN11"/>
      <c r="BAO11"/>
      <c r="BAP11"/>
      <c r="BAQ11"/>
      <c r="BAR11"/>
      <c r="BAS11"/>
      <c r="BAT11"/>
      <c r="BAU11"/>
      <c r="BAV11"/>
      <c r="BAW11"/>
      <c r="BAX11"/>
      <c r="BAY11"/>
      <c r="BAZ11"/>
      <c r="BBA11"/>
      <c r="BBB11"/>
      <c r="BBC11"/>
      <c r="BBD11"/>
      <c r="BBE11"/>
      <c r="BBF11"/>
      <c r="BBG11"/>
      <c r="BBH11"/>
      <c r="BBI11"/>
      <c r="BBJ11"/>
      <c r="BBK11"/>
      <c r="BBL11"/>
      <c r="BBM11"/>
      <c r="BBN11"/>
      <c r="BBO11"/>
      <c r="BBP11"/>
      <c r="BBQ11"/>
      <c r="BBR11"/>
      <c r="BBS11"/>
      <c r="BBT11"/>
      <c r="BBU11"/>
      <c r="BBV11"/>
      <c r="BBW11"/>
      <c r="BBX11"/>
      <c r="BBY11"/>
      <c r="BBZ11"/>
      <c r="BCA11"/>
      <c r="BCB11"/>
      <c r="BCC11"/>
      <c r="BCD11"/>
      <c r="BCE11"/>
      <c r="BCF11"/>
      <c r="BCG11"/>
      <c r="BCH11"/>
      <c r="BCI11"/>
      <c r="BCJ11"/>
      <c r="BCK11"/>
      <c r="BCL11"/>
      <c r="BCM11"/>
      <c r="BCN11"/>
      <c r="BCO11"/>
      <c r="BCP11"/>
      <c r="BCQ11"/>
      <c r="BCR11"/>
      <c r="BCS11"/>
      <c r="BCT11"/>
      <c r="BCU11"/>
      <c r="BCV11"/>
      <c r="BCW11"/>
      <c r="BCX11"/>
      <c r="BCY11"/>
      <c r="BCZ11"/>
      <c r="BDA11"/>
      <c r="BDB11"/>
      <c r="BDC11"/>
      <c r="BDD11"/>
      <c r="BDE11"/>
      <c r="BDF11"/>
      <c r="BDG11"/>
      <c r="BDH11"/>
      <c r="BDI11"/>
      <c r="BDJ11"/>
      <c r="BDK11"/>
      <c r="BDL11"/>
      <c r="BDM11"/>
      <c r="BDN11"/>
      <c r="BDO11"/>
      <c r="BDP11"/>
      <c r="BDQ11"/>
      <c r="BDR11"/>
      <c r="BDS11"/>
      <c r="BDT11"/>
      <c r="BDU11"/>
      <c r="BDV11"/>
      <c r="BDW11"/>
      <c r="BDX11"/>
      <c r="BDY11"/>
      <c r="BDZ11"/>
      <c r="BEA11"/>
      <c r="BEB11"/>
      <c r="BEC11"/>
      <c r="BED11"/>
      <c r="BEE11"/>
      <c r="BEF11"/>
      <c r="BEG11"/>
      <c r="BEH11"/>
      <c r="BEI11"/>
      <c r="BEJ11"/>
      <c r="BEK11"/>
      <c r="BEL11"/>
      <c r="BEM11"/>
      <c r="BEN11"/>
      <c r="BEO11"/>
      <c r="BEP11"/>
      <c r="BEQ11"/>
      <c r="BER11"/>
      <c r="BES11"/>
      <c r="BET11"/>
      <c r="BEU11"/>
      <c r="BEV11"/>
      <c r="BEW11"/>
      <c r="BEX11"/>
      <c r="BEY11"/>
      <c r="BEZ11"/>
      <c r="BFA11"/>
      <c r="BFB11"/>
      <c r="BFC11"/>
      <c r="BFD11"/>
      <c r="BFE11"/>
      <c r="BFF11"/>
      <c r="BFG11"/>
      <c r="BFH11"/>
      <c r="BFI11"/>
      <c r="BFJ11"/>
      <c r="BFK11"/>
      <c r="BFL11"/>
      <c r="BFM11"/>
      <c r="BFN11"/>
      <c r="BFO11"/>
      <c r="BFP11"/>
      <c r="BFQ11"/>
      <c r="BFR11"/>
      <c r="BFS11"/>
      <c r="BFT11"/>
      <c r="BFU11"/>
      <c r="BFV11"/>
      <c r="BFW11"/>
      <c r="BFX11"/>
      <c r="BFY11"/>
      <c r="BFZ11"/>
      <c r="BGA11"/>
      <c r="BGB11"/>
      <c r="BGC11"/>
      <c r="BGD11"/>
      <c r="BGE11"/>
      <c r="BGF11"/>
      <c r="BGG11"/>
      <c r="BGH11"/>
      <c r="BGI11"/>
      <c r="BGJ11"/>
      <c r="BGK11"/>
      <c r="BGL11"/>
      <c r="BGM11"/>
      <c r="BGN11"/>
      <c r="BGO11"/>
      <c r="BGP11"/>
      <c r="BGQ11"/>
      <c r="BGR11"/>
      <c r="BGS11"/>
      <c r="BGT11"/>
      <c r="BGU11"/>
      <c r="BGV11"/>
      <c r="BGW11"/>
      <c r="BGX11"/>
      <c r="BGY11"/>
      <c r="BGZ11"/>
      <c r="BHA11"/>
      <c r="BHB11"/>
      <c r="BHC11"/>
      <c r="BHD11"/>
      <c r="BHE11"/>
      <c r="BHF11"/>
      <c r="BHG11"/>
      <c r="BHH11"/>
      <c r="BHI11"/>
      <c r="BHJ11"/>
      <c r="BHK11"/>
      <c r="BHL11"/>
      <c r="BHM11"/>
      <c r="BHN11"/>
      <c r="BHO11"/>
      <c r="BHP11"/>
      <c r="BHQ11"/>
      <c r="BHR11"/>
      <c r="BHS11"/>
      <c r="BHT11"/>
      <c r="BHU11"/>
      <c r="BHV11"/>
      <c r="BHW11"/>
      <c r="BHX11"/>
      <c r="BHY11"/>
      <c r="BHZ11"/>
      <c r="BIA11"/>
      <c r="BIB11"/>
      <c r="BIC11"/>
      <c r="BID11"/>
      <c r="BIE11"/>
      <c r="BIF11"/>
      <c r="BIG11"/>
      <c r="BIH11"/>
      <c r="BII11"/>
      <c r="BIJ11"/>
      <c r="BIK11"/>
      <c r="BIL11"/>
      <c r="BIM11"/>
      <c r="BIN11"/>
      <c r="BIO11"/>
      <c r="BIP11"/>
      <c r="BIQ11"/>
      <c r="BIR11"/>
      <c r="BIS11"/>
      <c r="BIT11"/>
      <c r="BIU11"/>
      <c r="BIV11"/>
      <c r="BIW11"/>
      <c r="BIX11"/>
      <c r="BIY11"/>
      <c r="BIZ11"/>
      <c r="BJA11"/>
      <c r="BJB11"/>
      <c r="BJC11"/>
      <c r="BJD11"/>
      <c r="BJE11"/>
      <c r="BJF11"/>
      <c r="BJG11"/>
      <c r="BJH11"/>
      <c r="BJI11"/>
      <c r="BJJ11"/>
      <c r="BJK11"/>
      <c r="BJL11"/>
      <c r="BJM11"/>
      <c r="BJN11"/>
      <c r="BJO11"/>
      <c r="BJP11"/>
      <c r="BJQ11"/>
      <c r="BJR11"/>
      <c r="BJS11"/>
      <c r="BJT11"/>
      <c r="BJU11"/>
      <c r="BJV11"/>
      <c r="BJW11"/>
      <c r="BJX11"/>
      <c r="BJY11"/>
      <c r="BJZ11"/>
      <c r="BKA11"/>
      <c r="BKB11"/>
      <c r="BKC11"/>
      <c r="BKD11"/>
      <c r="BKE11"/>
      <c r="BKF11"/>
      <c r="BKG11"/>
      <c r="BKH11"/>
      <c r="BKI11"/>
      <c r="BKJ11"/>
      <c r="BKK11"/>
      <c r="BKL11"/>
      <c r="BKM11"/>
      <c r="BKN11"/>
      <c r="BKO11"/>
      <c r="BKP11"/>
      <c r="BKQ11"/>
      <c r="BKR11"/>
      <c r="BKS11"/>
      <c r="BKT11"/>
      <c r="BKU11"/>
      <c r="BKV11"/>
      <c r="BKW11"/>
      <c r="BKX11"/>
      <c r="BKY11"/>
      <c r="BKZ11"/>
      <c r="BLA11"/>
      <c r="BLB11"/>
      <c r="BLC11"/>
      <c r="BLD11"/>
      <c r="BLE11"/>
      <c r="BLF11"/>
      <c r="BLG11"/>
      <c r="BLH11"/>
      <c r="BLI11"/>
      <c r="BLJ11"/>
      <c r="BLK11"/>
      <c r="BLL11"/>
      <c r="BLM11"/>
      <c r="BLN11"/>
      <c r="BLO11"/>
      <c r="BLP11"/>
      <c r="BLQ11"/>
      <c r="BLR11"/>
      <c r="BLS11"/>
      <c r="BLT11"/>
      <c r="BLU11"/>
      <c r="BLV11"/>
      <c r="BLW11"/>
      <c r="BLX11"/>
      <c r="BLY11"/>
      <c r="BLZ11"/>
      <c r="BMA11"/>
      <c r="BMB11"/>
      <c r="BMC11"/>
      <c r="BMD11"/>
      <c r="BME11"/>
      <c r="BMF11"/>
      <c r="BMG11"/>
      <c r="BMH11"/>
      <c r="BMI11"/>
      <c r="BMJ11"/>
      <c r="BMK11"/>
      <c r="BML11"/>
      <c r="BMM11"/>
      <c r="BMN11"/>
      <c r="BMO11"/>
      <c r="BMP11"/>
      <c r="BMQ11"/>
      <c r="BMR11"/>
      <c r="BMS11"/>
      <c r="BMT11"/>
      <c r="BMU11"/>
      <c r="BMV11"/>
      <c r="BMW11"/>
      <c r="BMX11"/>
      <c r="BMY11"/>
      <c r="BMZ11"/>
      <c r="BNA11"/>
      <c r="BNB11"/>
      <c r="BNC11"/>
      <c r="BND11"/>
      <c r="BNE11"/>
      <c r="BNF11"/>
      <c r="BNG11"/>
      <c r="BNH11"/>
      <c r="BNI11"/>
      <c r="BNJ11"/>
      <c r="BNK11"/>
      <c r="BNL11"/>
      <c r="BNM11"/>
      <c r="BNN11"/>
      <c r="BNO11"/>
      <c r="BNP11"/>
      <c r="BNQ11"/>
      <c r="BNR11"/>
      <c r="BNS11"/>
      <c r="BNT11"/>
      <c r="BNU11"/>
      <c r="BNV11"/>
      <c r="BNW11"/>
      <c r="BNX11"/>
      <c r="BNY11"/>
      <c r="BNZ11"/>
      <c r="BOA11"/>
      <c r="BOB11"/>
      <c r="BOC11"/>
      <c r="BOD11"/>
      <c r="BOE11"/>
      <c r="BOF11"/>
      <c r="BOG11"/>
      <c r="BOH11"/>
      <c r="BOI11"/>
      <c r="BOJ11"/>
      <c r="BOK11"/>
      <c r="BOL11"/>
      <c r="BOM11"/>
      <c r="BON11"/>
      <c r="BOO11"/>
      <c r="BOP11"/>
      <c r="BOQ11"/>
      <c r="BOR11"/>
      <c r="BOS11"/>
      <c r="BOT11"/>
      <c r="BOU11"/>
      <c r="BOV11"/>
      <c r="BOW11"/>
      <c r="BOX11"/>
      <c r="BOY11"/>
      <c r="BOZ11"/>
      <c r="BPA11"/>
      <c r="BPB11"/>
      <c r="BPC11"/>
      <c r="BPD11"/>
      <c r="BPE11"/>
      <c r="BPF11"/>
      <c r="BPG11"/>
      <c r="BPH11"/>
      <c r="BPI11"/>
      <c r="BPJ11"/>
      <c r="BPK11"/>
      <c r="BPL11"/>
      <c r="BPM11"/>
      <c r="BPN11"/>
      <c r="BPO11"/>
      <c r="BPP11"/>
      <c r="BPQ11"/>
      <c r="BPR11"/>
      <c r="BPS11"/>
      <c r="BPT11"/>
      <c r="BPU11"/>
      <c r="BPV11"/>
      <c r="BPW11"/>
      <c r="BPX11"/>
      <c r="BPY11"/>
      <c r="BPZ11"/>
      <c r="BQA11"/>
      <c r="BQB11"/>
      <c r="BQC11"/>
      <c r="BQD11"/>
      <c r="BQE11"/>
      <c r="BQF11"/>
      <c r="BQG11"/>
      <c r="BQH11"/>
      <c r="BQI11"/>
      <c r="BQJ11"/>
      <c r="BQK11"/>
      <c r="BQL11"/>
      <c r="BQM11"/>
      <c r="BQN11"/>
      <c r="BQO11"/>
      <c r="BQP11"/>
      <c r="BQQ11"/>
      <c r="BQR11"/>
      <c r="BQS11"/>
      <c r="BQT11"/>
      <c r="BQU11"/>
      <c r="BQV11"/>
      <c r="BQW11"/>
      <c r="BQX11"/>
      <c r="BQY11"/>
      <c r="BQZ11"/>
      <c r="BRA11"/>
      <c r="BRB11"/>
      <c r="BRC11"/>
      <c r="BRD11"/>
      <c r="BRE11"/>
      <c r="BRF11"/>
      <c r="BRG11"/>
      <c r="BRH11"/>
      <c r="BRI11"/>
      <c r="BRJ11"/>
      <c r="BRK11"/>
      <c r="BRL11"/>
      <c r="BRM11"/>
      <c r="BRN11"/>
      <c r="BRO11"/>
      <c r="BRP11"/>
      <c r="BRQ11"/>
      <c r="BRR11"/>
      <c r="BRS11"/>
      <c r="BRT11"/>
      <c r="BRU11"/>
      <c r="BRV11"/>
      <c r="BRW11"/>
      <c r="BRX11"/>
      <c r="BRY11"/>
      <c r="BRZ11"/>
      <c r="BSA11"/>
      <c r="BSB11"/>
      <c r="BSC11"/>
      <c r="BSD11"/>
      <c r="BSE11"/>
      <c r="BSF11"/>
      <c r="BSG11"/>
      <c r="BSH11"/>
      <c r="BSI11"/>
      <c r="BSJ11"/>
      <c r="BSK11"/>
      <c r="BSL11"/>
      <c r="BSM11"/>
      <c r="BSN11"/>
      <c r="BSO11"/>
      <c r="BSP11"/>
      <c r="BSQ11"/>
      <c r="BSR11"/>
      <c r="BSS11"/>
      <c r="BST11"/>
      <c r="BSU11"/>
      <c r="BSV11"/>
      <c r="BSW11"/>
      <c r="BSX11"/>
      <c r="BSY11"/>
      <c r="BSZ11"/>
      <c r="BTA11"/>
      <c r="BTB11"/>
      <c r="BTC11"/>
      <c r="BTD11"/>
      <c r="BTE11"/>
      <c r="BTF11"/>
      <c r="BTG11"/>
      <c r="BTH11"/>
      <c r="BTI11"/>
      <c r="BTJ11"/>
      <c r="BTK11"/>
      <c r="BTL11"/>
      <c r="BTM11"/>
      <c r="BTN11"/>
      <c r="BTO11"/>
      <c r="BTP11"/>
      <c r="BTQ11"/>
      <c r="BTR11"/>
      <c r="BTS11"/>
      <c r="BTT11"/>
      <c r="BTU11"/>
      <c r="BTV11"/>
      <c r="BTW11"/>
      <c r="BTX11"/>
      <c r="BTY11"/>
      <c r="BTZ11"/>
      <c r="BUA11"/>
      <c r="BUB11"/>
      <c r="BUC11"/>
      <c r="BUD11"/>
      <c r="BUE11"/>
      <c r="BUF11"/>
      <c r="BUG11"/>
      <c r="BUH11"/>
      <c r="BUI11"/>
      <c r="BUJ11"/>
      <c r="BUK11"/>
      <c r="BUL11"/>
      <c r="BUM11"/>
      <c r="BUN11"/>
      <c r="BUO11"/>
      <c r="BUP11"/>
      <c r="BUQ11"/>
      <c r="BUR11"/>
      <c r="BUS11"/>
      <c r="BUT11"/>
      <c r="BUU11"/>
      <c r="BUV11"/>
      <c r="BUW11"/>
      <c r="BUX11"/>
      <c r="BUY11"/>
      <c r="BUZ11"/>
      <c r="BVA11"/>
      <c r="BVB11"/>
      <c r="BVC11"/>
      <c r="BVD11"/>
      <c r="BVE11"/>
      <c r="BVF11"/>
      <c r="BVG11"/>
      <c r="BVH11"/>
      <c r="BVI11"/>
      <c r="BVJ11"/>
      <c r="BVK11"/>
      <c r="BVL11"/>
      <c r="BVM11"/>
      <c r="BVN11"/>
      <c r="BVO11"/>
      <c r="BVP11"/>
      <c r="BVQ11"/>
      <c r="BVR11"/>
      <c r="BVS11"/>
      <c r="BVT11"/>
      <c r="BVU11"/>
      <c r="BVV11"/>
      <c r="BVW11"/>
      <c r="BVX11"/>
      <c r="BVY11"/>
      <c r="BVZ11"/>
      <c r="BWA11"/>
      <c r="BWB11"/>
      <c r="BWC11"/>
      <c r="BWD11"/>
      <c r="BWE11"/>
      <c r="BWF11"/>
      <c r="BWG11"/>
      <c r="BWH11"/>
      <c r="BWI11"/>
      <c r="BWJ11"/>
      <c r="BWK11"/>
      <c r="BWL11"/>
      <c r="BWM11"/>
      <c r="BWN11"/>
      <c r="BWO11"/>
      <c r="BWP11"/>
      <c r="BWQ11"/>
      <c r="BWR11"/>
      <c r="BWS11"/>
      <c r="BWT11"/>
      <c r="BWU11"/>
      <c r="BWV11"/>
      <c r="BWW11"/>
      <c r="BWX11"/>
      <c r="BWY11"/>
      <c r="BWZ11"/>
      <c r="BXA11"/>
      <c r="BXB11"/>
      <c r="BXC11"/>
      <c r="BXD11"/>
      <c r="BXE11"/>
      <c r="BXF11"/>
      <c r="BXG11"/>
      <c r="BXH11"/>
      <c r="BXI11"/>
      <c r="BXJ11"/>
      <c r="BXK11"/>
      <c r="BXL11"/>
      <c r="BXM11"/>
      <c r="BXN11"/>
      <c r="BXO11"/>
      <c r="BXP11"/>
      <c r="BXQ11"/>
      <c r="BXR11"/>
      <c r="BXS11"/>
      <c r="BXT11"/>
      <c r="BXU11"/>
      <c r="BXV11"/>
      <c r="BXW11"/>
      <c r="BXX11"/>
      <c r="BXY11"/>
      <c r="BXZ11"/>
      <c r="BYA11"/>
      <c r="BYB11"/>
      <c r="BYC11"/>
      <c r="BYD11"/>
      <c r="BYE11"/>
      <c r="BYF11"/>
      <c r="BYG11"/>
      <c r="BYH11"/>
      <c r="BYI11"/>
      <c r="BYJ11"/>
      <c r="BYK11"/>
      <c r="BYL11"/>
      <c r="BYM11"/>
      <c r="BYN11"/>
      <c r="BYO11"/>
      <c r="BYP11"/>
      <c r="BYQ11"/>
      <c r="BYR11"/>
      <c r="BYS11"/>
      <c r="BYT11"/>
      <c r="BYU11"/>
      <c r="BYV11"/>
      <c r="BYW11"/>
      <c r="BYX11"/>
      <c r="BYY11"/>
      <c r="BYZ11"/>
      <c r="BZA11"/>
      <c r="BZB11"/>
      <c r="BZC11"/>
      <c r="BZD11"/>
      <c r="BZE11"/>
      <c r="BZF11"/>
      <c r="BZG11"/>
      <c r="BZH11"/>
      <c r="BZI11"/>
      <c r="BZJ11"/>
      <c r="BZK11"/>
      <c r="BZL11"/>
      <c r="BZM11"/>
      <c r="BZN11"/>
      <c r="BZO11"/>
      <c r="BZP11"/>
      <c r="BZQ11"/>
      <c r="BZR11"/>
      <c r="BZS11"/>
      <c r="BZT11"/>
      <c r="BZU11"/>
      <c r="BZV11"/>
      <c r="BZW11"/>
      <c r="BZX11"/>
      <c r="BZY11"/>
      <c r="BZZ11"/>
      <c r="CAA11"/>
      <c r="CAB11"/>
      <c r="CAC11"/>
      <c r="CAD11"/>
      <c r="CAE11"/>
      <c r="CAF11"/>
      <c r="CAG11"/>
      <c r="CAH11"/>
      <c r="CAI11"/>
      <c r="CAJ11"/>
      <c r="CAK11"/>
      <c r="CAL11"/>
      <c r="CAM11"/>
      <c r="CAN11"/>
      <c r="CAO11"/>
      <c r="CAP11"/>
      <c r="CAQ11"/>
      <c r="CAR11"/>
      <c r="CAS11"/>
      <c r="CAT11"/>
      <c r="CAU11"/>
      <c r="CAV11"/>
      <c r="CAW11"/>
      <c r="CAX11"/>
      <c r="CAY11"/>
      <c r="CAZ11"/>
      <c r="CBA11"/>
      <c r="CBB11"/>
      <c r="CBC11"/>
      <c r="CBD11"/>
      <c r="CBE11"/>
      <c r="CBF11"/>
      <c r="CBG11"/>
      <c r="CBH11"/>
      <c r="CBI11"/>
      <c r="CBJ11"/>
      <c r="CBK11"/>
      <c r="CBL11"/>
      <c r="CBM11"/>
      <c r="CBN11"/>
      <c r="CBO11"/>
      <c r="CBP11"/>
      <c r="CBQ11"/>
      <c r="CBR11"/>
      <c r="CBS11"/>
      <c r="CBT11"/>
      <c r="CBU11"/>
      <c r="CBV11"/>
      <c r="CBW11"/>
      <c r="CBX11"/>
      <c r="CBY11"/>
      <c r="CBZ11"/>
      <c r="CCA11"/>
      <c r="CCB11"/>
      <c r="CCC11"/>
      <c r="CCD11"/>
      <c r="CCE11"/>
      <c r="CCF11"/>
      <c r="CCG11"/>
      <c r="CCH11"/>
      <c r="CCI11"/>
      <c r="CCJ11"/>
      <c r="CCK11"/>
      <c r="CCL11"/>
      <c r="CCM11"/>
      <c r="CCN11"/>
      <c r="CCO11"/>
      <c r="CCP11"/>
      <c r="CCQ11"/>
      <c r="CCR11"/>
      <c r="CCS11"/>
      <c r="CCT11"/>
      <c r="CCU11"/>
      <c r="CCV11"/>
      <c r="CCW11"/>
      <c r="CCX11"/>
      <c r="CCY11"/>
      <c r="CCZ11"/>
      <c r="CDA11"/>
      <c r="CDB11"/>
      <c r="CDC11"/>
      <c r="CDD11"/>
      <c r="CDE11"/>
      <c r="CDF11"/>
      <c r="CDG11"/>
      <c r="CDH11"/>
      <c r="CDI11"/>
      <c r="CDJ11"/>
      <c r="CDK11"/>
      <c r="CDL11"/>
      <c r="CDM11"/>
      <c r="CDN11"/>
      <c r="CDO11"/>
      <c r="CDP11"/>
      <c r="CDQ11"/>
      <c r="CDR11"/>
      <c r="CDS11"/>
      <c r="CDT11"/>
      <c r="CDU11"/>
      <c r="CDV11"/>
      <c r="CDW11"/>
      <c r="CDX11"/>
      <c r="CDY11"/>
      <c r="CDZ11"/>
      <c r="CEA11"/>
      <c r="CEB11"/>
      <c r="CEC11"/>
      <c r="CED11"/>
      <c r="CEE11"/>
      <c r="CEF11"/>
      <c r="CEG11"/>
      <c r="CEH11"/>
      <c r="CEI11"/>
      <c r="CEJ11"/>
      <c r="CEK11"/>
      <c r="CEL11"/>
      <c r="CEM11"/>
      <c r="CEN11"/>
      <c r="CEO11"/>
      <c r="CEP11"/>
      <c r="CEQ11"/>
      <c r="CER11"/>
      <c r="CES11"/>
      <c r="CET11"/>
      <c r="CEU11"/>
      <c r="CEV11"/>
      <c r="CEW11"/>
      <c r="CEX11"/>
      <c r="CEY11"/>
      <c r="CEZ11"/>
      <c r="CFA11"/>
      <c r="CFB11"/>
      <c r="CFC11"/>
      <c r="CFD11"/>
      <c r="CFE11"/>
      <c r="CFF11"/>
      <c r="CFG11"/>
      <c r="CFH11"/>
      <c r="CFI11"/>
      <c r="CFJ11"/>
      <c r="CFK11"/>
      <c r="CFL11"/>
      <c r="CFM11"/>
      <c r="CFN11"/>
      <c r="CFO11"/>
      <c r="CFP11"/>
      <c r="CFQ11"/>
      <c r="CFR11"/>
      <c r="CFS11"/>
      <c r="CFT11"/>
      <c r="CFU11"/>
      <c r="CFV11"/>
      <c r="CFW11"/>
      <c r="CFX11"/>
      <c r="CFY11"/>
      <c r="CFZ11"/>
      <c r="CGA11"/>
      <c r="CGB11"/>
      <c r="CGC11"/>
      <c r="CGD11"/>
      <c r="CGE11"/>
      <c r="CGF11"/>
      <c r="CGG11"/>
      <c r="CGH11"/>
      <c r="CGI11"/>
      <c r="CGJ11"/>
      <c r="CGK11"/>
      <c r="CGL11"/>
      <c r="CGM11"/>
      <c r="CGN11"/>
      <c r="CGO11"/>
      <c r="CGP11"/>
      <c r="CGQ11"/>
      <c r="CGR11"/>
      <c r="CGS11"/>
      <c r="CGT11"/>
      <c r="CGU11"/>
      <c r="CGV11"/>
      <c r="CGW11"/>
      <c r="CGX11"/>
      <c r="CGY11"/>
      <c r="CGZ11"/>
      <c r="CHA11"/>
      <c r="CHB11"/>
      <c r="CHC11"/>
      <c r="CHD11"/>
      <c r="CHE11"/>
      <c r="CHF11"/>
      <c r="CHG11"/>
      <c r="CHH11"/>
      <c r="CHI11"/>
      <c r="CHJ11"/>
      <c r="CHK11"/>
      <c r="CHL11"/>
      <c r="CHM11"/>
      <c r="CHN11"/>
      <c r="CHO11"/>
      <c r="CHP11"/>
      <c r="CHQ11"/>
      <c r="CHR11"/>
      <c r="CHS11"/>
      <c r="CHT11"/>
      <c r="CHU11"/>
      <c r="CHV11"/>
      <c r="CHW11"/>
      <c r="CHX11"/>
      <c r="CHY11"/>
      <c r="CHZ11"/>
      <c r="CIA11"/>
      <c r="CIB11"/>
      <c r="CIC11"/>
      <c r="CID11"/>
      <c r="CIE11"/>
      <c r="CIF11"/>
      <c r="CIG11"/>
      <c r="CIH11"/>
      <c r="CII11"/>
      <c r="CIJ11"/>
      <c r="CIK11"/>
      <c r="CIL11"/>
      <c r="CIM11"/>
      <c r="CIN11"/>
      <c r="CIO11"/>
      <c r="CIP11"/>
      <c r="CIQ11"/>
      <c r="CIR11"/>
      <c r="CIS11"/>
      <c r="CIT11"/>
      <c r="CIU11"/>
      <c r="CIV11"/>
      <c r="CIW11"/>
      <c r="CIX11"/>
      <c r="CIY11"/>
      <c r="CIZ11"/>
      <c r="CJA11"/>
      <c r="CJB11"/>
      <c r="CJC11"/>
      <c r="CJD11"/>
      <c r="CJE11"/>
      <c r="CJF11"/>
      <c r="CJG11"/>
      <c r="CJH11"/>
      <c r="CJI11"/>
      <c r="CJJ11"/>
      <c r="CJK11"/>
      <c r="CJL11"/>
      <c r="CJM11"/>
      <c r="CJN11"/>
      <c r="CJO11"/>
      <c r="CJP11"/>
      <c r="CJQ11"/>
      <c r="CJR11"/>
      <c r="CJS11"/>
      <c r="CJT11"/>
      <c r="CJU11"/>
      <c r="CJV11"/>
      <c r="CJW11"/>
      <c r="CJX11"/>
      <c r="CJY11"/>
      <c r="CJZ11"/>
      <c r="CKA11"/>
      <c r="CKB11"/>
      <c r="CKC11"/>
      <c r="CKD11"/>
      <c r="CKE11"/>
      <c r="CKF11"/>
      <c r="CKG11"/>
      <c r="CKH11"/>
      <c r="CKI11"/>
      <c r="CKJ11"/>
      <c r="CKK11"/>
      <c r="CKL11"/>
      <c r="CKM11"/>
      <c r="CKN11"/>
      <c r="CKO11"/>
      <c r="CKP11"/>
      <c r="CKQ11"/>
      <c r="CKR11"/>
      <c r="CKS11"/>
      <c r="CKT11"/>
      <c r="CKU11"/>
      <c r="CKV11"/>
      <c r="CKW11"/>
      <c r="CKX11"/>
      <c r="CKY11"/>
      <c r="CKZ11"/>
      <c r="CLA11"/>
      <c r="CLB11"/>
      <c r="CLC11"/>
      <c r="CLD11"/>
      <c r="CLE11"/>
      <c r="CLF11"/>
      <c r="CLG11"/>
      <c r="CLH11"/>
      <c r="CLI11"/>
      <c r="CLJ11"/>
      <c r="CLK11"/>
      <c r="CLL11"/>
      <c r="CLM11"/>
      <c r="CLN11"/>
      <c r="CLO11"/>
      <c r="CLP11"/>
      <c r="CLQ11"/>
      <c r="CLR11"/>
      <c r="CLS11"/>
      <c r="CLT11"/>
      <c r="CLU11"/>
      <c r="CLV11"/>
      <c r="CLW11"/>
      <c r="CLX11"/>
      <c r="CLY11"/>
      <c r="CLZ11"/>
      <c r="CMA11"/>
      <c r="CMB11"/>
      <c r="CMC11"/>
      <c r="CMD11"/>
      <c r="CME11"/>
      <c r="CMF11"/>
      <c r="CMG11"/>
      <c r="CMH11"/>
      <c r="CMI11"/>
      <c r="CMJ11"/>
      <c r="CMK11"/>
      <c r="CML11"/>
      <c r="CMM11"/>
      <c r="CMN11"/>
      <c r="CMO11"/>
      <c r="CMP11"/>
      <c r="CMQ11"/>
      <c r="CMR11"/>
      <c r="CMS11"/>
      <c r="CMT11"/>
      <c r="CMU11"/>
      <c r="CMV11"/>
      <c r="CMW11"/>
      <c r="CMX11"/>
      <c r="CMY11"/>
      <c r="CMZ11"/>
      <c r="CNA11"/>
      <c r="CNB11"/>
      <c r="CNC11"/>
      <c r="CND11"/>
      <c r="CNE11"/>
      <c r="CNF11"/>
      <c r="CNG11"/>
      <c r="CNH11"/>
      <c r="CNI11"/>
      <c r="CNJ11"/>
      <c r="CNK11"/>
      <c r="CNL11"/>
      <c r="CNM11"/>
      <c r="CNN11"/>
      <c r="CNO11"/>
      <c r="CNP11"/>
      <c r="CNQ11"/>
      <c r="CNR11"/>
      <c r="CNS11"/>
      <c r="CNT11"/>
      <c r="CNU11"/>
      <c r="CNV11"/>
      <c r="CNW11"/>
      <c r="CNX11"/>
      <c r="CNY11"/>
      <c r="CNZ11"/>
      <c r="COA11"/>
      <c r="COB11"/>
      <c r="COC11"/>
      <c r="COD11"/>
      <c r="COE11"/>
      <c r="COF11"/>
      <c r="COG11"/>
      <c r="COH11"/>
      <c r="COI11"/>
      <c r="COJ11"/>
      <c r="COK11"/>
      <c r="COL11"/>
      <c r="COM11"/>
      <c r="CON11"/>
      <c r="COO11"/>
      <c r="COP11"/>
      <c r="COQ11"/>
      <c r="COR11"/>
      <c r="COS11"/>
      <c r="COT11"/>
      <c r="COU11"/>
      <c r="COV11"/>
      <c r="COW11"/>
      <c r="COX11"/>
      <c r="COY11"/>
      <c r="COZ11"/>
      <c r="CPA11"/>
      <c r="CPB11"/>
      <c r="CPC11"/>
      <c r="CPD11"/>
      <c r="CPE11"/>
      <c r="CPF11"/>
      <c r="CPG11"/>
      <c r="CPH11"/>
      <c r="CPI11"/>
      <c r="CPJ11"/>
      <c r="CPK11"/>
      <c r="CPL11"/>
      <c r="CPM11"/>
      <c r="CPN11"/>
      <c r="CPO11"/>
      <c r="CPP11"/>
      <c r="CPQ11"/>
      <c r="CPR11"/>
      <c r="CPS11"/>
      <c r="CPT11"/>
      <c r="CPU11"/>
      <c r="CPV11"/>
      <c r="CPW11"/>
      <c r="CPX11"/>
      <c r="CPY11"/>
      <c r="CPZ11"/>
      <c r="CQA11"/>
      <c r="CQB11"/>
      <c r="CQC11"/>
      <c r="CQD11"/>
      <c r="CQE11"/>
      <c r="CQF11"/>
      <c r="CQG11"/>
      <c r="CQH11"/>
      <c r="CQI11"/>
      <c r="CQJ11"/>
      <c r="CQK11"/>
      <c r="CQL11"/>
      <c r="CQM11"/>
      <c r="CQN11"/>
      <c r="CQO11"/>
      <c r="CQP11"/>
      <c r="CQQ11"/>
      <c r="CQR11"/>
      <c r="CQS11"/>
      <c r="CQT11"/>
      <c r="CQU11"/>
      <c r="CQV11"/>
      <c r="CQW11"/>
      <c r="CQX11"/>
      <c r="CQY11"/>
      <c r="CQZ11"/>
      <c r="CRA11"/>
      <c r="CRB11"/>
      <c r="CRC11"/>
      <c r="CRD11"/>
      <c r="CRE11"/>
      <c r="CRF11"/>
      <c r="CRG11"/>
      <c r="CRH11"/>
      <c r="CRI11"/>
      <c r="CRJ11"/>
      <c r="CRK11"/>
      <c r="CRL11"/>
      <c r="CRM11"/>
      <c r="CRN11"/>
      <c r="CRO11"/>
      <c r="CRP11"/>
      <c r="CRQ11"/>
      <c r="CRR11"/>
      <c r="CRS11"/>
      <c r="CRT11"/>
      <c r="CRU11"/>
      <c r="CRV11"/>
      <c r="CRW11"/>
      <c r="CRX11"/>
      <c r="CRY11"/>
      <c r="CRZ11"/>
      <c r="CSA11"/>
      <c r="CSB11"/>
      <c r="CSC11"/>
      <c r="CSD11"/>
      <c r="CSE11"/>
      <c r="CSF11"/>
      <c r="CSG11"/>
      <c r="CSH11"/>
      <c r="CSI11"/>
      <c r="CSJ11"/>
      <c r="CSK11"/>
      <c r="CSL11"/>
      <c r="CSM11"/>
      <c r="CSN11"/>
      <c r="CSO11"/>
      <c r="CSP11"/>
      <c r="CSQ11"/>
      <c r="CSR11"/>
      <c r="CSS11"/>
      <c r="CST11"/>
      <c r="CSU11"/>
      <c r="CSV11"/>
      <c r="CSW11"/>
      <c r="CSX11"/>
      <c r="CSY11"/>
      <c r="CSZ11"/>
      <c r="CTA11"/>
      <c r="CTB11"/>
      <c r="CTC11"/>
      <c r="CTD11"/>
      <c r="CTE11"/>
      <c r="CTF11"/>
      <c r="CTG11"/>
      <c r="CTH11"/>
      <c r="CTI11"/>
      <c r="CTJ11"/>
      <c r="CTK11"/>
      <c r="CTL11"/>
      <c r="CTM11"/>
      <c r="CTN11"/>
      <c r="CTO11"/>
      <c r="CTP11"/>
      <c r="CTQ11"/>
      <c r="CTR11"/>
      <c r="CTS11"/>
      <c r="CTT11"/>
      <c r="CTU11"/>
      <c r="CTV11"/>
      <c r="CTW11"/>
      <c r="CTX11"/>
      <c r="CTY11"/>
      <c r="CTZ11"/>
      <c r="CUA11"/>
      <c r="CUB11"/>
      <c r="CUC11"/>
      <c r="CUD11"/>
      <c r="CUE11"/>
      <c r="CUF11"/>
      <c r="CUG11"/>
      <c r="CUH11"/>
      <c r="CUI11"/>
      <c r="CUJ11"/>
      <c r="CUK11"/>
      <c r="CUL11"/>
      <c r="CUM11"/>
      <c r="CUN11"/>
      <c r="CUO11"/>
      <c r="CUP11"/>
      <c r="CUQ11"/>
      <c r="CUR11"/>
      <c r="CUS11"/>
      <c r="CUT11"/>
      <c r="CUU11"/>
      <c r="CUV11"/>
      <c r="CUW11"/>
      <c r="CUX11"/>
      <c r="CUY11"/>
      <c r="CUZ11"/>
      <c r="CVA11"/>
      <c r="CVB11"/>
      <c r="CVC11"/>
      <c r="CVD11"/>
      <c r="CVE11"/>
      <c r="CVF11"/>
      <c r="CVG11"/>
      <c r="CVH11"/>
      <c r="CVI11"/>
      <c r="CVJ11"/>
      <c r="CVK11"/>
      <c r="CVL11"/>
      <c r="CVM11"/>
      <c r="CVN11"/>
      <c r="CVO11"/>
      <c r="CVP11"/>
      <c r="CVQ11"/>
      <c r="CVR11"/>
      <c r="CVS11"/>
      <c r="CVT11"/>
      <c r="CVU11"/>
      <c r="CVV11"/>
      <c r="CVW11"/>
      <c r="CVX11"/>
      <c r="CVY11"/>
      <c r="CVZ11"/>
      <c r="CWA11"/>
      <c r="CWB11"/>
      <c r="CWC11"/>
      <c r="CWD11"/>
      <c r="CWE11"/>
      <c r="CWF11"/>
      <c r="CWG11"/>
      <c r="CWH11"/>
      <c r="CWI11"/>
      <c r="CWJ11"/>
      <c r="CWK11"/>
      <c r="CWL11"/>
      <c r="CWM11"/>
      <c r="CWN11"/>
      <c r="CWO11"/>
      <c r="CWP11"/>
      <c r="CWQ11"/>
      <c r="CWR11"/>
      <c r="CWS11"/>
      <c r="CWT11"/>
      <c r="CWU11"/>
      <c r="CWV11"/>
      <c r="CWW11"/>
      <c r="CWX11"/>
      <c r="CWY11"/>
      <c r="CWZ11"/>
      <c r="CXA11"/>
      <c r="CXB11"/>
      <c r="CXC11"/>
      <c r="CXD11"/>
      <c r="CXE11"/>
      <c r="CXF11"/>
      <c r="CXG11"/>
      <c r="CXH11"/>
      <c r="CXI11"/>
      <c r="CXJ11"/>
      <c r="CXK11"/>
      <c r="CXL11"/>
      <c r="CXM11"/>
      <c r="CXN11"/>
      <c r="CXO11"/>
      <c r="CXP11"/>
      <c r="CXQ11"/>
      <c r="CXR11"/>
      <c r="CXS11"/>
      <c r="CXT11"/>
      <c r="CXU11"/>
      <c r="CXV11"/>
      <c r="CXW11"/>
      <c r="CXX11"/>
      <c r="CXY11"/>
      <c r="CXZ11"/>
      <c r="CYA11"/>
      <c r="CYB11"/>
      <c r="CYC11"/>
      <c r="CYD11"/>
      <c r="CYE11"/>
      <c r="CYF11"/>
      <c r="CYG11"/>
      <c r="CYH11"/>
      <c r="CYI11"/>
      <c r="CYJ11"/>
      <c r="CYK11"/>
      <c r="CYL11"/>
      <c r="CYM11"/>
      <c r="CYN11"/>
      <c r="CYO11"/>
      <c r="CYP11"/>
      <c r="CYQ11"/>
      <c r="CYR11"/>
      <c r="CYS11"/>
      <c r="CYT11"/>
      <c r="CYU11"/>
      <c r="CYV11"/>
      <c r="CYW11"/>
      <c r="CYX11"/>
      <c r="CYY11"/>
      <c r="CYZ11"/>
      <c r="CZA11"/>
      <c r="CZB11"/>
      <c r="CZC11"/>
      <c r="CZD11"/>
      <c r="CZE11"/>
      <c r="CZF11"/>
      <c r="CZG11"/>
      <c r="CZH11"/>
      <c r="CZI11"/>
      <c r="CZJ11"/>
      <c r="CZK11"/>
      <c r="CZL11"/>
      <c r="CZM11"/>
      <c r="CZN11"/>
      <c r="CZO11"/>
      <c r="CZP11"/>
      <c r="CZQ11"/>
      <c r="CZR11"/>
      <c r="CZS11"/>
      <c r="CZT11"/>
      <c r="CZU11"/>
      <c r="CZV11"/>
      <c r="CZW11"/>
      <c r="CZX11"/>
      <c r="CZY11"/>
      <c r="CZZ11"/>
      <c r="DAA11"/>
      <c r="DAB11"/>
      <c r="DAC11"/>
      <c r="DAD11"/>
      <c r="DAE11"/>
      <c r="DAF11"/>
      <c r="DAG11"/>
      <c r="DAH11"/>
      <c r="DAI11"/>
      <c r="DAJ11"/>
      <c r="DAK11"/>
      <c r="DAL11"/>
      <c r="DAM11"/>
      <c r="DAN11"/>
      <c r="DAO11"/>
      <c r="DAP11"/>
      <c r="DAQ11"/>
      <c r="DAR11"/>
      <c r="DAS11"/>
      <c r="DAT11"/>
      <c r="DAU11"/>
      <c r="DAV11"/>
      <c r="DAW11"/>
      <c r="DAX11"/>
      <c r="DAY11"/>
      <c r="DAZ11"/>
      <c r="DBA11"/>
      <c r="DBB11"/>
      <c r="DBC11"/>
      <c r="DBD11"/>
      <c r="DBE11"/>
      <c r="DBF11"/>
      <c r="DBG11"/>
      <c r="DBH11"/>
      <c r="DBI11"/>
      <c r="DBJ11"/>
      <c r="DBK11"/>
      <c r="DBL11"/>
      <c r="DBM11"/>
      <c r="DBN11"/>
      <c r="DBO11"/>
      <c r="DBP11"/>
      <c r="DBQ11"/>
      <c r="DBR11"/>
      <c r="DBS11"/>
      <c r="DBT11"/>
      <c r="DBU11"/>
      <c r="DBV11"/>
      <c r="DBW11"/>
      <c r="DBX11"/>
      <c r="DBY11"/>
      <c r="DBZ11"/>
      <c r="DCA11"/>
      <c r="DCB11"/>
      <c r="DCC11"/>
      <c r="DCD11"/>
      <c r="DCE11"/>
      <c r="DCF11"/>
      <c r="DCG11"/>
      <c r="DCH11"/>
      <c r="DCI11"/>
      <c r="DCJ11"/>
      <c r="DCK11"/>
      <c r="DCL11"/>
      <c r="DCM11"/>
      <c r="DCN11"/>
      <c r="DCO11"/>
      <c r="DCP11"/>
      <c r="DCQ11"/>
      <c r="DCR11"/>
      <c r="DCS11"/>
      <c r="DCT11"/>
      <c r="DCU11"/>
      <c r="DCV11"/>
      <c r="DCW11"/>
      <c r="DCX11"/>
      <c r="DCY11"/>
      <c r="DCZ11"/>
      <c r="DDA11"/>
      <c r="DDB11"/>
      <c r="DDC11"/>
      <c r="DDD11"/>
      <c r="DDE11"/>
      <c r="DDF11"/>
      <c r="DDG11"/>
      <c r="DDH11"/>
      <c r="DDI11"/>
      <c r="DDJ11"/>
      <c r="DDK11"/>
      <c r="DDL11"/>
      <c r="DDM11"/>
      <c r="DDN11"/>
      <c r="DDO11"/>
      <c r="DDP11"/>
      <c r="DDQ11"/>
      <c r="DDR11"/>
      <c r="DDS11"/>
      <c r="DDT11"/>
      <c r="DDU11"/>
      <c r="DDV11"/>
      <c r="DDW11"/>
      <c r="DDX11"/>
      <c r="DDY11"/>
      <c r="DDZ11"/>
      <c r="DEA11"/>
      <c r="DEB11"/>
      <c r="DEC11"/>
      <c r="DED11"/>
      <c r="DEE11"/>
      <c r="DEF11"/>
      <c r="DEG11"/>
      <c r="DEH11"/>
      <c r="DEI11"/>
      <c r="DEJ11"/>
      <c r="DEK11"/>
      <c r="DEL11"/>
      <c r="DEM11"/>
      <c r="DEN11"/>
      <c r="DEO11"/>
      <c r="DEP11"/>
      <c r="DEQ11"/>
      <c r="DER11"/>
      <c r="DES11"/>
      <c r="DET11"/>
      <c r="DEU11"/>
      <c r="DEV11"/>
      <c r="DEW11"/>
      <c r="DEX11"/>
      <c r="DEY11"/>
      <c r="DEZ11"/>
      <c r="DFA11"/>
      <c r="DFB11"/>
      <c r="DFC11"/>
      <c r="DFD11"/>
      <c r="DFE11"/>
      <c r="DFF11"/>
      <c r="DFG11"/>
      <c r="DFH11"/>
      <c r="DFI11"/>
      <c r="DFJ11"/>
      <c r="DFK11"/>
      <c r="DFL11"/>
      <c r="DFM11"/>
      <c r="DFN11"/>
      <c r="DFO11"/>
      <c r="DFP11"/>
      <c r="DFQ11"/>
      <c r="DFR11"/>
      <c r="DFS11"/>
      <c r="DFT11"/>
      <c r="DFU11"/>
      <c r="DFV11"/>
      <c r="DFW11"/>
      <c r="DFX11"/>
      <c r="DFY11"/>
      <c r="DFZ11"/>
      <c r="DGA11"/>
      <c r="DGB11"/>
      <c r="DGC11"/>
      <c r="DGD11"/>
      <c r="DGE11"/>
      <c r="DGF11"/>
      <c r="DGG11"/>
      <c r="DGH11"/>
      <c r="DGI11"/>
      <c r="DGJ11"/>
      <c r="DGK11"/>
      <c r="DGL11"/>
      <c r="DGM11"/>
      <c r="DGN11"/>
      <c r="DGO11"/>
      <c r="DGP11"/>
      <c r="DGQ11"/>
      <c r="DGR11"/>
      <c r="DGS11"/>
      <c r="DGT11"/>
      <c r="DGU11"/>
      <c r="DGV11"/>
      <c r="DGW11"/>
      <c r="DGX11"/>
      <c r="DGY11"/>
      <c r="DGZ11"/>
      <c r="DHA11"/>
      <c r="DHB11"/>
      <c r="DHC11"/>
      <c r="DHD11"/>
      <c r="DHE11"/>
      <c r="DHF11"/>
      <c r="DHG11"/>
      <c r="DHH11"/>
      <c r="DHI11"/>
      <c r="DHJ11"/>
      <c r="DHK11"/>
      <c r="DHL11"/>
      <c r="DHM11"/>
      <c r="DHN11"/>
      <c r="DHO11"/>
      <c r="DHP11"/>
      <c r="DHQ11"/>
      <c r="DHR11"/>
      <c r="DHS11"/>
      <c r="DHT11"/>
      <c r="DHU11"/>
      <c r="DHV11"/>
      <c r="DHW11"/>
      <c r="DHX11"/>
      <c r="DHY11"/>
      <c r="DHZ11"/>
      <c r="DIA11"/>
      <c r="DIB11"/>
      <c r="DIC11"/>
      <c r="DID11"/>
      <c r="DIE11"/>
      <c r="DIF11"/>
      <c r="DIG11"/>
      <c r="DIH11"/>
      <c r="DII11"/>
      <c r="DIJ11"/>
      <c r="DIK11"/>
      <c r="DIL11"/>
      <c r="DIM11"/>
      <c r="DIN11"/>
      <c r="DIO11"/>
      <c r="DIP11"/>
      <c r="DIQ11"/>
      <c r="DIR11"/>
      <c r="DIS11"/>
      <c r="DIT11"/>
      <c r="DIU11"/>
      <c r="DIV11"/>
      <c r="DIW11"/>
      <c r="DIX11"/>
      <c r="DIY11"/>
      <c r="DIZ11"/>
      <c r="DJA11"/>
      <c r="DJB11"/>
      <c r="DJC11"/>
      <c r="DJD11"/>
      <c r="DJE11"/>
      <c r="DJF11"/>
      <c r="DJG11"/>
      <c r="DJH11"/>
      <c r="DJI11"/>
      <c r="DJJ11"/>
      <c r="DJK11"/>
      <c r="DJL11"/>
      <c r="DJM11"/>
      <c r="DJN11"/>
      <c r="DJO11"/>
      <c r="DJP11"/>
      <c r="DJQ11"/>
      <c r="DJR11"/>
      <c r="DJS11"/>
      <c r="DJT11"/>
      <c r="DJU11"/>
      <c r="DJV11"/>
      <c r="DJW11"/>
      <c r="DJX11"/>
      <c r="DJY11"/>
      <c r="DJZ11"/>
      <c r="DKA11"/>
      <c r="DKB11"/>
      <c r="DKC11"/>
      <c r="DKD11"/>
      <c r="DKE11"/>
      <c r="DKF11"/>
      <c r="DKG11"/>
      <c r="DKH11"/>
      <c r="DKI11"/>
      <c r="DKJ11"/>
      <c r="DKK11"/>
      <c r="DKL11"/>
      <c r="DKM11"/>
      <c r="DKN11"/>
      <c r="DKO11"/>
      <c r="DKP11"/>
      <c r="DKQ11"/>
      <c r="DKR11"/>
      <c r="DKS11"/>
      <c r="DKT11"/>
      <c r="DKU11"/>
      <c r="DKV11"/>
      <c r="DKW11"/>
      <c r="DKX11"/>
      <c r="DKY11"/>
      <c r="DKZ11"/>
      <c r="DLA11"/>
      <c r="DLB11"/>
      <c r="DLC11"/>
      <c r="DLD11"/>
      <c r="DLE11"/>
      <c r="DLF11"/>
      <c r="DLG11"/>
      <c r="DLH11"/>
      <c r="DLI11"/>
      <c r="DLJ11"/>
      <c r="DLK11"/>
      <c r="DLL11"/>
      <c r="DLM11"/>
      <c r="DLN11"/>
      <c r="DLO11"/>
      <c r="DLP11"/>
      <c r="DLQ11"/>
      <c r="DLR11"/>
      <c r="DLS11"/>
      <c r="DLT11"/>
      <c r="DLU11"/>
      <c r="DLV11"/>
      <c r="DLW11"/>
      <c r="DLX11"/>
      <c r="DLY11"/>
      <c r="DLZ11"/>
      <c r="DMA11"/>
      <c r="DMB11"/>
      <c r="DMC11"/>
      <c r="DMD11"/>
      <c r="DME11"/>
      <c r="DMF11"/>
      <c r="DMG11"/>
      <c r="DMH11"/>
      <c r="DMI11"/>
      <c r="DMJ11"/>
      <c r="DMK11"/>
      <c r="DML11"/>
      <c r="DMM11"/>
      <c r="DMN11"/>
      <c r="DMO11"/>
      <c r="DMP11"/>
      <c r="DMQ11"/>
      <c r="DMR11"/>
      <c r="DMS11"/>
      <c r="DMT11"/>
      <c r="DMU11"/>
      <c r="DMV11"/>
      <c r="DMW11"/>
      <c r="DMX11"/>
      <c r="DMY11"/>
      <c r="DMZ11"/>
      <c r="DNA11"/>
      <c r="DNB11"/>
      <c r="DNC11"/>
      <c r="DND11"/>
      <c r="DNE11"/>
      <c r="DNF11"/>
      <c r="DNG11"/>
      <c r="DNH11"/>
      <c r="DNI11"/>
      <c r="DNJ11"/>
      <c r="DNK11"/>
      <c r="DNL11"/>
      <c r="DNM11"/>
      <c r="DNN11"/>
      <c r="DNO11"/>
      <c r="DNP11"/>
      <c r="DNQ11"/>
      <c r="DNR11"/>
      <c r="DNS11"/>
      <c r="DNT11"/>
      <c r="DNU11"/>
      <c r="DNV11"/>
      <c r="DNW11"/>
      <c r="DNX11"/>
      <c r="DNY11"/>
      <c r="DNZ11"/>
      <c r="DOA11"/>
      <c r="DOB11"/>
      <c r="DOC11"/>
      <c r="DOD11"/>
      <c r="DOE11"/>
      <c r="DOF11"/>
      <c r="DOG11"/>
      <c r="DOH11"/>
      <c r="DOI11"/>
      <c r="DOJ11"/>
      <c r="DOK11"/>
      <c r="DOL11"/>
      <c r="DOM11"/>
      <c r="DON11"/>
      <c r="DOO11"/>
      <c r="DOP11"/>
      <c r="DOQ11"/>
      <c r="DOR11"/>
      <c r="DOS11"/>
      <c r="DOT11"/>
      <c r="DOU11"/>
      <c r="DOV11"/>
      <c r="DOW11"/>
      <c r="DOX11"/>
      <c r="DOY11"/>
      <c r="DOZ11"/>
      <c r="DPA11"/>
      <c r="DPB11"/>
      <c r="DPC11"/>
      <c r="DPD11"/>
      <c r="DPE11"/>
      <c r="DPF11"/>
      <c r="DPG11"/>
      <c r="DPH11"/>
      <c r="DPI11"/>
      <c r="DPJ11"/>
      <c r="DPK11"/>
      <c r="DPL11"/>
      <c r="DPM11"/>
      <c r="DPN11"/>
      <c r="DPO11"/>
      <c r="DPP11"/>
      <c r="DPQ11"/>
      <c r="DPR11"/>
      <c r="DPS11"/>
      <c r="DPT11"/>
      <c r="DPU11"/>
      <c r="DPV11"/>
      <c r="DPW11"/>
      <c r="DPX11"/>
      <c r="DPY11"/>
      <c r="DPZ11"/>
      <c r="DQA11"/>
      <c r="DQB11"/>
      <c r="DQC11"/>
      <c r="DQD11"/>
      <c r="DQE11"/>
      <c r="DQF11"/>
      <c r="DQG11"/>
      <c r="DQH11"/>
      <c r="DQI11"/>
      <c r="DQJ11"/>
      <c r="DQK11"/>
      <c r="DQL11"/>
      <c r="DQM11"/>
      <c r="DQN11"/>
      <c r="DQO11"/>
      <c r="DQP11"/>
      <c r="DQQ11"/>
      <c r="DQR11"/>
      <c r="DQS11"/>
      <c r="DQT11"/>
      <c r="DQU11"/>
      <c r="DQV11"/>
      <c r="DQW11"/>
      <c r="DQX11"/>
      <c r="DQY11"/>
      <c r="DQZ11"/>
      <c r="DRA11"/>
      <c r="DRB11"/>
      <c r="DRC11"/>
      <c r="DRD11"/>
      <c r="DRE11"/>
      <c r="DRF11"/>
      <c r="DRG11"/>
      <c r="DRH11"/>
      <c r="DRI11"/>
      <c r="DRJ11"/>
      <c r="DRK11"/>
      <c r="DRL11"/>
      <c r="DRM11"/>
      <c r="DRN11"/>
      <c r="DRO11"/>
      <c r="DRP11"/>
      <c r="DRQ11"/>
      <c r="DRR11"/>
      <c r="DRS11"/>
      <c r="DRT11"/>
      <c r="DRU11"/>
      <c r="DRV11"/>
      <c r="DRW11"/>
      <c r="DRX11"/>
      <c r="DRY11"/>
      <c r="DRZ11"/>
      <c r="DSA11"/>
      <c r="DSB11"/>
      <c r="DSC11"/>
      <c r="DSD11"/>
      <c r="DSE11"/>
      <c r="DSF11"/>
      <c r="DSG11"/>
      <c r="DSH11"/>
      <c r="DSI11"/>
      <c r="DSJ11"/>
      <c r="DSK11"/>
      <c r="DSL11"/>
      <c r="DSM11"/>
      <c r="DSN11"/>
      <c r="DSO11"/>
      <c r="DSP11"/>
      <c r="DSQ11"/>
      <c r="DSR11"/>
      <c r="DSS11"/>
      <c r="DST11"/>
      <c r="DSU11"/>
      <c r="DSV11"/>
      <c r="DSW11"/>
      <c r="DSX11"/>
      <c r="DSY11"/>
      <c r="DSZ11"/>
      <c r="DTA11"/>
      <c r="DTB11"/>
      <c r="DTC11"/>
      <c r="DTD11"/>
      <c r="DTE11"/>
      <c r="DTF11"/>
      <c r="DTG11"/>
      <c r="DTH11"/>
      <c r="DTI11"/>
      <c r="DTJ11"/>
      <c r="DTK11"/>
      <c r="DTL11"/>
      <c r="DTM11"/>
      <c r="DTN11"/>
      <c r="DTO11"/>
      <c r="DTP11"/>
      <c r="DTQ11"/>
      <c r="DTR11"/>
      <c r="DTS11"/>
      <c r="DTT11"/>
      <c r="DTU11"/>
      <c r="DTV11"/>
      <c r="DTW11"/>
      <c r="DTX11"/>
      <c r="DTY11"/>
      <c r="DTZ11"/>
      <c r="DUA11"/>
      <c r="DUB11"/>
      <c r="DUC11"/>
      <c r="DUD11"/>
      <c r="DUE11"/>
      <c r="DUF11"/>
      <c r="DUG11"/>
      <c r="DUH11"/>
      <c r="DUI11"/>
      <c r="DUJ11"/>
      <c r="DUK11"/>
      <c r="DUL11"/>
      <c r="DUM11"/>
      <c r="DUN11"/>
      <c r="DUO11"/>
      <c r="DUP11"/>
      <c r="DUQ11"/>
      <c r="DUR11"/>
      <c r="DUS11"/>
      <c r="DUT11"/>
      <c r="DUU11"/>
      <c r="DUV11"/>
      <c r="DUW11"/>
      <c r="DUX11"/>
      <c r="DUY11"/>
      <c r="DUZ11"/>
      <c r="DVA11"/>
      <c r="DVB11"/>
      <c r="DVC11"/>
      <c r="DVD11"/>
      <c r="DVE11"/>
      <c r="DVF11"/>
      <c r="DVG11"/>
      <c r="DVH11"/>
      <c r="DVI11"/>
      <c r="DVJ11"/>
      <c r="DVK11"/>
      <c r="DVL11"/>
      <c r="DVM11"/>
      <c r="DVN11"/>
      <c r="DVO11"/>
      <c r="DVP11"/>
      <c r="DVQ11"/>
      <c r="DVR11"/>
      <c r="DVS11"/>
      <c r="DVT11"/>
      <c r="DVU11"/>
      <c r="DVV11"/>
      <c r="DVW11"/>
      <c r="DVX11"/>
      <c r="DVY11"/>
      <c r="DVZ11"/>
      <c r="DWA11"/>
      <c r="DWB11"/>
      <c r="DWC11"/>
      <c r="DWD11"/>
      <c r="DWE11"/>
      <c r="DWF11"/>
      <c r="DWG11"/>
      <c r="DWH11"/>
      <c r="DWI11"/>
      <c r="DWJ11"/>
      <c r="DWK11"/>
      <c r="DWL11"/>
      <c r="DWM11"/>
      <c r="DWN11"/>
      <c r="DWO11"/>
      <c r="DWP11"/>
      <c r="DWQ11"/>
      <c r="DWR11"/>
      <c r="DWS11"/>
      <c r="DWT11"/>
      <c r="DWU11"/>
      <c r="DWV11"/>
      <c r="DWW11"/>
      <c r="DWX11"/>
      <c r="DWY11"/>
      <c r="DWZ11"/>
      <c r="DXA11"/>
      <c r="DXB11"/>
      <c r="DXC11"/>
      <c r="DXD11"/>
      <c r="DXE11"/>
      <c r="DXF11"/>
      <c r="DXG11"/>
      <c r="DXH11"/>
      <c r="DXI11"/>
      <c r="DXJ11"/>
      <c r="DXK11"/>
      <c r="DXL11"/>
      <c r="DXM11"/>
      <c r="DXN11"/>
      <c r="DXO11"/>
      <c r="DXP11"/>
      <c r="DXQ11"/>
      <c r="DXR11"/>
      <c r="DXS11"/>
      <c r="DXT11"/>
      <c r="DXU11"/>
      <c r="DXV11"/>
      <c r="DXW11"/>
      <c r="DXX11"/>
      <c r="DXY11"/>
      <c r="DXZ11"/>
      <c r="DYA11"/>
      <c r="DYB11"/>
      <c r="DYC11"/>
      <c r="DYD11"/>
      <c r="DYE11"/>
      <c r="DYF11"/>
      <c r="DYG11"/>
      <c r="DYH11"/>
      <c r="DYI11"/>
      <c r="DYJ11"/>
      <c r="DYK11"/>
      <c r="DYL11"/>
      <c r="DYM11"/>
      <c r="DYN11"/>
      <c r="DYO11"/>
      <c r="DYP11"/>
      <c r="DYQ11"/>
      <c r="DYR11"/>
      <c r="DYS11"/>
      <c r="DYT11"/>
      <c r="DYU11"/>
      <c r="DYV11"/>
      <c r="DYW11"/>
      <c r="DYX11"/>
      <c r="DYY11"/>
      <c r="DYZ11"/>
      <c r="DZA11"/>
      <c r="DZB11"/>
      <c r="DZC11"/>
      <c r="DZD11"/>
      <c r="DZE11"/>
      <c r="DZF11"/>
      <c r="DZG11"/>
      <c r="DZH11"/>
      <c r="DZI11"/>
      <c r="DZJ11"/>
      <c r="DZK11"/>
      <c r="DZL11"/>
      <c r="DZM11"/>
      <c r="DZN11"/>
      <c r="DZO11"/>
      <c r="DZP11"/>
      <c r="DZQ11"/>
      <c r="DZR11"/>
      <c r="DZS11"/>
      <c r="DZT11"/>
      <c r="DZU11"/>
      <c r="DZV11"/>
      <c r="DZW11"/>
      <c r="DZX11"/>
      <c r="DZY11"/>
      <c r="DZZ11"/>
      <c r="EAA11"/>
      <c r="EAB11"/>
      <c r="EAC11"/>
      <c r="EAD11"/>
      <c r="EAE11"/>
      <c r="EAF11"/>
      <c r="EAG11"/>
      <c r="EAH11"/>
      <c r="EAI11"/>
      <c r="EAJ11"/>
      <c r="EAK11"/>
      <c r="EAL11"/>
      <c r="EAM11"/>
      <c r="EAN11"/>
      <c r="EAO11"/>
      <c r="EAP11"/>
      <c r="EAQ11"/>
      <c r="EAR11"/>
      <c r="EAS11"/>
      <c r="EAT11"/>
      <c r="EAU11"/>
      <c r="EAV11"/>
      <c r="EAW11"/>
      <c r="EAX11"/>
      <c r="EAY11"/>
      <c r="EAZ11"/>
      <c r="EBA11"/>
      <c r="EBB11"/>
      <c r="EBC11"/>
      <c r="EBD11"/>
      <c r="EBE11"/>
      <c r="EBF11"/>
      <c r="EBG11"/>
      <c r="EBH11"/>
      <c r="EBI11"/>
      <c r="EBJ11"/>
      <c r="EBK11"/>
      <c r="EBL11"/>
      <c r="EBM11"/>
      <c r="EBN11"/>
      <c r="EBO11"/>
      <c r="EBP11"/>
      <c r="EBQ11"/>
      <c r="EBR11"/>
      <c r="EBS11"/>
      <c r="EBT11"/>
      <c r="EBU11"/>
      <c r="EBV11"/>
      <c r="EBW11"/>
      <c r="EBX11"/>
      <c r="EBY11"/>
      <c r="EBZ11"/>
      <c r="ECA11"/>
      <c r="ECB11"/>
      <c r="ECC11"/>
      <c r="ECD11"/>
      <c r="ECE11"/>
      <c r="ECF11"/>
      <c r="ECG11"/>
      <c r="ECH11"/>
      <c r="ECI11"/>
      <c r="ECJ11"/>
      <c r="ECK11"/>
      <c r="ECL11"/>
      <c r="ECM11"/>
      <c r="ECN11"/>
      <c r="ECO11"/>
      <c r="ECP11"/>
      <c r="ECQ11"/>
      <c r="ECR11"/>
      <c r="ECS11"/>
      <c r="ECT11"/>
      <c r="ECU11"/>
      <c r="ECV11"/>
      <c r="ECW11"/>
      <c r="ECX11"/>
      <c r="ECY11"/>
      <c r="ECZ11"/>
      <c r="EDA11"/>
      <c r="EDB11"/>
      <c r="EDC11"/>
      <c r="EDD11"/>
      <c r="EDE11"/>
      <c r="EDF11"/>
      <c r="EDG11"/>
      <c r="EDH11"/>
      <c r="EDI11"/>
      <c r="EDJ11"/>
      <c r="EDK11"/>
      <c r="EDL11"/>
      <c r="EDM11"/>
      <c r="EDN11"/>
      <c r="EDO11"/>
      <c r="EDP11"/>
      <c r="EDQ11"/>
      <c r="EDR11"/>
      <c r="EDS11"/>
      <c r="EDT11"/>
      <c r="EDU11"/>
      <c r="EDV11"/>
      <c r="EDW11"/>
      <c r="EDX11"/>
      <c r="EDY11"/>
      <c r="EDZ11"/>
      <c r="EEA11"/>
      <c r="EEB11"/>
      <c r="EEC11"/>
      <c r="EED11"/>
      <c r="EEE11"/>
      <c r="EEF11"/>
      <c r="EEG11"/>
      <c r="EEH11"/>
      <c r="EEI11"/>
      <c r="EEJ11"/>
      <c r="EEK11"/>
      <c r="EEL11"/>
      <c r="EEM11"/>
      <c r="EEN11"/>
      <c r="EEO11"/>
      <c r="EEP11"/>
      <c r="EEQ11"/>
      <c r="EER11"/>
      <c r="EES11"/>
      <c r="EET11"/>
      <c r="EEU11"/>
      <c r="EEV11"/>
      <c r="EEW11"/>
      <c r="EEX11"/>
      <c r="EEY11"/>
      <c r="EEZ11"/>
      <c r="EFA11"/>
      <c r="EFB11"/>
      <c r="EFC11"/>
      <c r="EFD11"/>
      <c r="EFE11"/>
      <c r="EFF11"/>
      <c r="EFG11"/>
      <c r="EFH11"/>
      <c r="EFI11"/>
      <c r="EFJ11"/>
      <c r="EFK11"/>
      <c r="EFL11"/>
      <c r="EFM11"/>
      <c r="EFN11"/>
      <c r="EFO11"/>
      <c r="EFP11"/>
      <c r="EFQ11"/>
      <c r="EFR11"/>
      <c r="EFS11"/>
      <c r="EFT11"/>
      <c r="EFU11"/>
      <c r="EFV11"/>
      <c r="EFW11"/>
      <c r="EFX11"/>
      <c r="EFY11"/>
      <c r="EFZ11"/>
      <c r="EGA11"/>
      <c r="EGB11"/>
      <c r="EGC11"/>
      <c r="EGD11"/>
      <c r="EGE11"/>
      <c r="EGF11"/>
      <c r="EGG11"/>
      <c r="EGH11"/>
      <c r="EGI11"/>
      <c r="EGJ11"/>
      <c r="EGK11"/>
      <c r="EGL11"/>
      <c r="EGM11"/>
      <c r="EGN11"/>
      <c r="EGO11"/>
      <c r="EGP11"/>
      <c r="EGQ11"/>
      <c r="EGR11"/>
      <c r="EGS11"/>
      <c r="EGT11"/>
      <c r="EGU11"/>
      <c r="EGV11"/>
      <c r="EGW11"/>
      <c r="EGX11"/>
      <c r="EGY11"/>
      <c r="EGZ11"/>
      <c r="EHA11"/>
      <c r="EHB11"/>
      <c r="EHC11"/>
      <c r="EHD11"/>
      <c r="EHE11"/>
      <c r="EHF11"/>
      <c r="EHG11"/>
      <c r="EHH11"/>
      <c r="EHI11"/>
      <c r="EHJ11"/>
      <c r="EHK11"/>
      <c r="EHL11"/>
      <c r="EHM11"/>
      <c r="EHN11"/>
      <c r="EHO11"/>
      <c r="EHP11"/>
      <c r="EHQ11"/>
      <c r="EHR11"/>
      <c r="EHS11"/>
      <c r="EHT11"/>
      <c r="EHU11"/>
      <c r="EHV11"/>
      <c r="EHW11"/>
      <c r="EHX11"/>
      <c r="EHY11"/>
      <c r="EHZ11"/>
      <c r="EIA11"/>
      <c r="EIB11"/>
      <c r="EIC11"/>
      <c r="EID11"/>
      <c r="EIE11"/>
      <c r="EIF11"/>
      <c r="EIG11"/>
      <c r="EIH11"/>
      <c r="EII11"/>
      <c r="EIJ11"/>
      <c r="EIK11"/>
      <c r="EIL11"/>
      <c r="EIM11"/>
      <c r="EIN11"/>
      <c r="EIO11"/>
      <c r="EIP11"/>
      <c r="EIQ11"/>
      <c r="EIR11"/>
      <c r="EIS11"/>
      <c r="EIT11"/>
      <c r="EIU11"/>
      <c r="EIV11"/>
      <c r="EIW11"/>
      <c r="EIX11"/>
      <c r="EIY11"/>
      <c r="EIZ11"/>
      <c r="EJA11"/>
      <c r="EJB11"/>
      <c r="EJC11"/>
      <c r="EJD11"/>
      <c r="EJE11"/>
      <c r="EJF11"/>
      <c r="EJG11"/>
      <c r="EJH11"/>
      <c r="EJI11"/>
      <c r="EJJ11"/>
      <c r="EJK11"/>
      <c r="EJL11"/>
      <c r="EJM11"/>
      <c r="EJN11"/>
      <c r="EJO11"/>
      <c r="EJP11"/>
      <c r="EJQ11"/>
      <c r="EJR11"/>
      <c r="EJS11"/>
      <c r="EJT11"/>
      <c r="EJU11"/>
      <c r="EJV11"/>
      <c r="EJW11"/>
      <c r="EJX11"/>
      <c r="EJY11"/>
      <c r="EJZ11"/>
      <c r="EKA11"/>
      <c r="EKB11"/>
      <c r="EKC11"/>
      <c r="EKD11"/>
      <c r="EKE11"/>
      <c r="EKF11"/>
      <c r="EKG11"/>
      <c r="EKH11"/>
      <c r="EKI11"/>
      <c r="EKJ11"/>
      <c r="EKK11"/>
      <c r="EKL11"/>
      <c r="EKM11"/>
      <c r="EKN11"/>
      <c r="EKO11"/>
      <c r="EKP11"/>
      <c r="EKQ11"/>
      <c r="EKR11"/>
      <c r="EKS11"/>
      <c r="EKT11"/>
      <c r="EKU11"/>
      <c r="EKV11"/>
      <c r="EKW11"/>
      <c r="EKX11"/>
      <c r="EKY11"/>
      <c r="EKZ11"/>
      <c r="ELA11"/>
      <c r="ELB11"/>
      <c r="ELC11"/>
      <c r="ELD11"/>
      <c r="ELE11"/>
      <c r="ELF11"/>
      <c r="ELG11"/>
      <c r="ELH11"/>
      <c r="ELI11"/>
      <c r="ELJ11"/>
      <c r="ELK11"/>
      <c r="ELL11"/>
      <c r="ELM11"/>
      <c r="ELN11"/>
      <c r="ELO11"/>
      <c r="ELP11"/>
      <c r="ELQ11"/>
      <c r="ELR11"/>
      <c r="ELS11"/>
      <c r="ELT11"/>
      <c r="ELU11"/>
      <c r="ELV11"/>
      <c r="ELW11"/>
      <c r="ELX11"/>
      <c r="ELY11"/>
      <c r="ELZ11"/>
      <c r="EMA11"/>
      <c r="EMB11"/>
      <c r="EMC11"/>
      <c r="EMD11"/>
      <c r="EME11"/>
      <c r="EMF11"/>
      <c r="EMG11"/>
      <c r="EMH11"/>
      <c r="EMI11"/>
      <c r="EMJ11"/>
      <c r="EMK11"/>
      <c r="EML11"/>
      <c r="EMM11"/>
      <c r="EMN11"/>
      <c r="EMO11"/>
      <c r="EMP11"/>
      <c r="EMQ11"/>
      <c r="EMR11"/>
      <c r="EMS11"/>
      <c r="EMT11"/>
      <c r="EMU11"/>
      <c r="EMV11"/>
      <c r="EMW11"/>
      <c r="EMX11"/>
      <c r="EMY11"/>
      <c r="EMZ11"/>
      <c r="ENA11"/>
      <c r="ENB11"/>
      <c r="ENC11"/>
      <c r="END11"/>
      <c r="ENE11"/>
      <c r="ENF11"/>
      <c r="ENG11"/>
      <c r="ENH11"/>
      <c r="ENI11"/>
      <c r="ENJ11"/>
      <c r="ENK11"/>
      <c r="ENL11"/>
      <c r="ENM11"/>
      <c r="ENN11"/>
      <c r="ENO11"/>
      <c r="ENP11"/>
      <c r="ENQ11"/>
      <c r="ENR11"/>
      <c r="ENS11"/>
      <c r="ENT11"/>
      <c r="ENU11"/>
      <c r="ENV11"/>
      <c r="ENW11"/>
      <c r="ENX11"/>
      <c r="ENY11"/>
      <c r="ENZ11"/>
      <c r="EOA11"/>
      <c r="EOB11"/>
      <c r="EOC11"/>
      <c r="EOD11"/>
      <c r="EOE11"/>
      <c r="EOF11"/>
      <c r="EOG11"/>
      <c r="EOH11"/>
      <c r="EOI11"/>
      <c r="EOJ11"/>
      <c r="EOK11"/>
      <c r="EOL11"/>
      <c r="EOM11"/>
      <c r="EON11"/>
      <c r="EOO11"/>
      <c r="EOP11"/>
      <c r="EOQ11"/>
      <c r="EOR11"/>
      <c r="EOS11"/>
      <c r="EOT11"/>
      <c r="EOU11"/>
      <c r="EOV11"/>
      <c r="EOW11"/>
      <c r="EOX11"/>
      <c r="EOY11"/>
      <c r="EOZ11"/>
      <c r="EPA11"/>
      <c r="EPB11"/>
      <c r="EPC11"/>
      <c r="EPD11"/>
      <c r="EPE11"/>
      <c r="EPF11"/>
      <c r="EPG11"/>
      <c r="EPH11"/>
      <c r="EPI11"/>
      <c r="EPJ11"/>
      <c r="EPK11"/>
      <c r="EPL11"/>
      <c r="EPM11"/>
      <c r="EPN11"/>
      <c r="EPO11"/>
      <c r="EPP11"/>
      <c r="EPQ11"/>
      <c r="EPR11"/>
      <c r="EPS11"/>
      <c r="EPT11"/>
      <c r="EPU11"/>
      <c r="EPV11"/>
      <c r="EPW11"/>
      <c r="EPX11"/>
      <c r="EPY11"/>
      <c r="EPZ11"/>
      <c r="EQA11"/>
      <c r="EQB11"/>
      <c r="EQC11"/>
      <c r="EQD11"/>
      <c r="EQE11"/>
      <c r="EQF11"/>
      <c r="EQG11"/>
      <c r="EQH11"/>
      <c r="EQI11"/>
      <c r="EQJ11"/>
      <c r="EQK11"/>
      <c r="EQL11"/>
      <c r="EQM11"/>
      <c r="EQN11"/>
      <c r="EQO11"/>
      <c r="EQP11"/>
      <c r="EQQ11"/>
      <c r="EQR11"/>
      <c r="EQS11"/>
      <c r="EQT11"/>
      <c r="EQU11"/>
      <c r="EQV11"/>
      <c r="EQW11"/>
      <c r="EQX11"/>
      <c r="EQY11"/>
      <c r="EQZ11"/>
      <c r="ERA11"/>
      <c r="ERB11"/>
      <c r="ERC11"/>
      <c r="ERD11"/>
      <c r="ERE11"/>
      <c r="ERF11"/>
      <c r="ERG11"/>
      <c r="ERH11"/>
      <c r="ERI11"/>
      <c r="ERJ11"/>
      <c r="ERK11"/>
      <c r="ERL11"/>
      <c r="ERM11"/>
      <c r="ERN11"/>
      <c r="ERO11"/>
      <c r="ERP11"/>
      <c r="ERQ11"/>
      <c r="ERR11"/>
      <c r="ERS11"/>
      <c r="ERT11"/>
      <c r="ERU11"/>
      <c r="ERV11"/>
      <c r="ERW11"/>
      <c r="ERX11"/>
      <c r="ERY11"/>
      <c r="ERZ11"/>
      <c r="ESA11"/>
      <c r="ESB11"/>
      <c r="ESC11"/>
      <c r="ESD11"/>
      <c r="ESE11"/>
      <c r="ESF11"/>
      <c r="ESG11"/>
      <c r="ESH11"/>
      <c r="ESI11"/>
      <c r="ESJ11"/>
      <c r="ESK11"/>
      <c r="ESL11"/>
      <c r="ESM11"/>
      <c r="ESN11"/>
      <c r="ESO11"/>
      <c r="ESP11"/>
      <c r="ESQ11"/>
      <c r="ESR11"/>
      <c r="ESS11"/>
      <c r="EST11"/>
      <c r="ESU11"/>
      <c r="ESV11"/>
      <c r="ESW11"/>
      <c r="ESX11"/>
      <c r="ESY11"/>
      <c r="ESZ11"/>
      <c r="ETA11"/>
      <c r="ETB11"/>
      <c r="ETC11"/>
      <c r="ETD11"/>
      <c r="ETE11"/>
      <c r="ETF11"/>
      <c r="ETG11"/>
      <c r="ETH11"/>
      <c r="ETI11"/>
      <c r="ETJ11"/>
      <c r="ETK11"/>
      <c r="ETL11"/>
      <c r="ETM11"/>
      <c r="ETN11"/>
      <c r="ETO11"/>
      <c r="ETP11"/>
      <c r="ETQ11"/>
      <c r="ETR11"/>
      <c r="ETS11"/>
      <c r="ETT11"/>
      <c r="ETU11"/>
      <c r="ETV11"/>
      <c r="ETW11"/>
      <c r="ETX11"/>
      <c r="ETY11"/>
      <c r="ETZ11"/>
      <c r="EUA11"/>
      <c r="EUB11"/>
      <c r="EUC11"/>
      <c r="EUD11"/>
      <c r="EUE11"/>
      <c r="EUF11"/>
      <c r="EUG11"/>
      <c r="EUH11"/>
      <c r="EUI11"/>
      <c r="EUJ11"/>
      <c r="EUK11"/>
      <c r="EUL11"/>
      <c r="EUM11"/>
      <c r="EUN11"/>
      <c r="EUO11"/>
      <c r="EUP11"/>
      <c r="EUQ11"/>
      <c r="EUR11"/>
      <c r="EUS11"/>
      <c r="EUT11"/>
      <c r="EUU11"/>
      <c r="EUV11"/>
      <c r="EUW11"/>
      <c r="EUX11"/>
      <c r="EUY11"/>
      <c r="EUZ11"/>
      <c r="EVA11"/>
      <c r="EVB11"/>
      <c r="EVC11"/>
      <c r="EVD11"/>
      <c r="EVE11"/>
      <c r="EVF11"/>
      <c r="EVG11"/>
      <c r="EVH11"/>
      <c r="EVI11"/>
      <c r="EVJ11"/>
      <c r="EVK11"/>
      <c r="EVL11"/>
      <c r="EVM11"/>
      <c r="EVN11"/>
      <c r="EVO11"/>
      <c r="EVP11"/>
      <c r="EVQ11"/>
      <c r="EVR11"/>
      <c r="EVS11"/>
      <c r="EVT11"/>
      <c r="EVU11"/>
      <c r="EVV11"/>
      <c r="EVW11"/>
      <c r="EVX11"/>
      <c r="EVY11"/>
      <c r="EVZ11"/>
      <c r="EWA11"/>
      <c r="EWB11"/>
      <c r="EWC11"/>
      <c r="EWD11"/>
      <c r="EWE11"/>
      <c r="EWF11"/>
      <c r="EWG11"/>
      <c r="EWH11"/>
      <c r="EWI11"/>
      <c r="EWJ11"/>
      <c r="EWK11"/>
      <c r="EWL11"/>
      <c r="EWM11"/>
      <c r="EWN11"/>
      <c r="EWO11"/>
      <c r="EWP11"/>
      <c r="EWQ11"/>
      <c r="EWR11"/>
      <c r="EWS11"/>
      <c r="EWT11"/>
      <c r="EWU11"/>
      <c r="EWV11"/>
      <c r="EWW11"/>
      <c r="EWX11"/>
      <c r="EWY11"/>
      <c r="EWZ11"/>
      <c r="EXA11"/>
      <c r="EXB11"/>
      <c r="EXC11"/>
      <c r="EXD11"/>
      <c r="EXE11"/>
      <c r="EXF11"/>
      <c r="EXG11"/>
      <c r="EXH11"/>
      <c r="EXI11"/>
      <c r="EXJ11"/>
      <c r="EXK11"/>
      <c r="EXL11"/>
      <c r="EXM11"/>
      <c r="EXN11"/>
      <c r="EXO11"/>
      <c r="EXP11"/>
      <c r="EXQ11"/>
      <c r="EXR11"/>
      <c r="EXS11"/>
      <c r="EXT11"/>
      <c r="EXU11"/>
      <c r="EXV11"/>
      <c r="EXW11"/>
      <c r="EXX11"/>
      <c r="EXY11"/>
      <c r="EXZ11"/>
      <c r="EYA11"/>
      <c r="EYB11"/>
      <c r="EYC11"/>
      <c r="EYD11"/>
      <c r="EYE11"/>
      <c r="EYF11"/>
      <c r="EYG11"/>
      <c r="EYH11"/>
      <c r="EYI11"/>
      <c r="EYJ11"/>
      <c r="EYK11"/>
      <c r="EYL11"/>
      <c r="EYM11"/>
      <c r="EYN11"/>
      <c r="EYO11"/>
      <c r="EYP11"/>
      <c r="EYQ11"/>
      <c r="EYR11"/>
      <c r="EYS11"/>
      <c r="EYT11"/>
      <c r="EYU11"/>
      <c r="EYV11"/>
      <c r="EYW11"/>
      <c r="EYX11"/>
      <c r="EYY11"/>
      <c r="EYZ11"/>
      <c r="EZA11"/>
      <c r="EZB11"/>
      <c r="EZC11"/>
      <c r="EZD11"/>
      <c r="EZE11"/>
      <c r="EZF11"/>
      <c r="EZG11"/>
      <c r="EZH11"/>
      <c r="EZI11"/>
      <c r="EZJ11"/>
      <c r="EZK11"/>
      <c r="EZL11"/>
      <c r="EZM11"/>
      <c r="EZN11"/>
      <c r="EZO11"/>
      <c r="EZP11"/>
      <c r="EZQ11"/>
      <c r="EZR11"/>
      <c r="EZS11"/>
      <c r="EZT11"/>
      <c r="EZU11"/>
      <c r="EZV11"/>
      <c r="EZW11"/>
      <c r="EZX11"/>
      <c r="EZY11"/>
      <c r="EZZ11"/>
      <c r="FAA11"/>
      <c r="FAB11"/>
      <c r="FAC11"/>
      <c r="FAD11"/>
      <c r="FAE11"/>
      <c r="FAF11"/>
      <c r="FAG11"/>
      <c r="FAH11"/>
      <c r="FAI11"/>
      <c r="FAJ11"/>
      <c r="FAK11"/>
      <c r="FAL11"/>
      <c r="FAM11"/>
      <c r="FAN11"/>
      <c r="FAO11"/>
      <c r="FAP11"/>
      <c r="FAQ11"/>
      <c r="FAR11"/>
      <c r="FAS11"/>
      <c r="FAT11"/>
      <c r="FAU11"/>
      <c r="FAV11"/>
      <c r="FAW11"/>
      <c r="FAX11"/>
      <c r="FAY11"/>
      <c r="FAZ11"/>
      <c r="FBA11"/>
      <c r="FBB11"/>
      <c r="FBC11"/>
      <c r="FBD11"/>
      <c r="FBE11"/>
      <c r="FBF11"/>
      <c r="FBG11"/>
      <c r="FBH11"/>
      <c r="FBI11"/>
      <c r="FBJ11"/>
      <c r="FBK11"/>
      <c r="FBL11"/>
      <c r="FBM11"/>
      <c r="FBN11"/>
      <c r="FBO11"/>
      <c r="FBP11"/>
      <c r="FBQ11"/>
      <c r="FBR11"/>
      <c r="FBS11"/>
      <c r="FBT11"/>
      <c r="FBU11"/>
      <c r="FBV11"/>
      <c r="FBW11"/>
      <c r="FBX11"/>
      <c r="FBY11"/>
      <c r="FBZ11"/>
      <c r="FCA11"/>
      <c r="FCB11"/>
      <c r="FCC11"/>
      <c r="FCD11"/>
      <c r="FCE11"/>
      <c r="FCF11"/>
      <c r="FCG11"/>
      <c r="FCH11"/>
      <c r="FCI11"/>
      <c r="FCJ11"/>
      <c r="FCK11"/>
      <c r="FCL11"/>
      <c r="FCM11"/>
      <c r="FCN11"/>
      <c r="FCO11"/>
      <c r="FCP11"/>
      <c r="FCQ11"/>
      <c r="FCR11"/>
      <c r="FCS11"/>
      <c r="FCT11"/>
      <c r="FCU11"/>
      <c r="FCV11"/>
      <c r="FCW11"/>
      <c r="FCX11"/>
      <c r="FCY11"/>
      <c r="FCZ11"/>
      <c r="FDA11"/>
      <c r="FDB11"/>
      <c r="FDC11"/>
      <c r="FDD11"/>
      <c r="FDE11"/>
      <c r="FDF11"/>
      <c r="FDG11"/>
      <c r="FDH11"/>
      <c r="FDI11"/>
      <c r="FDJ11"/>
      <c r="FDK11"/>
      <c r="FDL11"/>
      <c r="FDM11"/>
      <c r="FDN11"/>
      <c r="FDO11"/>
      <c r="FDP11"/>
      <c r="FDQ11"/>
      <c r="FDR11"/>
      <c r="FDS11"/>
      <c r="FDT11"/>
      <c r="FDU11"/>
      <c r="FDV11"/>
      <c r="FDW11"/>
      <c r="FDX11"/>
      <c r="FDY11"/>
      <c r="FDZ11"/>
      <c r="FEA11"/>
      <c r="FEB11"/>
      <c r="FEC11"/>
      <c r="FED11"/>
      <c r="FEE11"/>
      <c r="FEF11"/>
      <c r="FEG11"/>
      <c r="FEH11"/>
      <c r="FEI11"/>
      <c r="FEJ11"/>
      <c r="FEK11"/>
      <c r="FEL11"/>
      <c r="FEM11"/>
      <c r="FEN11"/>
      <c r="FEO11"/>
      <c r="FEP11"/>
      <c r="FEQ11"/>
      <c r="FER11"/>
      <c r="FES11"/>
      <c r="FET11"/>
      <c r="FEU11"/>
      <c r="FEV11"/>
      <c r="FEW11"/>
      <c r="FEX11"/>
      <c r="FEY11"/>
      <c r="FEZ11"/>
      <c r="FFA11"/>
      <c r="FFB11"/>
      <c r="FFC11"/>
      <c r="FFD11"/>
      <c r="FFE11"/>
      <c r="FFF11"/>
      <c r="FFG11"/>
      <c r="FFH11"/>
      <c r="FFI11"/>
      <c r="FFJ11"/>
      <c r="FFK11"/>
      <c r="FFL11"/>
      <c r="FFM11"/>
      <c r="FFN11"/>
      <c r="FFO11"/>
      <c r="FFP11"/>
      <c r="FFQ11"/>
      <c r="FFR11"/>
      <c r="FFS11"/>
      <c r="FFT11"/>
      <c r="FFU11"/>
      <c r="FFV11"/>
      <c r="FFW11"/>
      <c r="FFX11"/>
      <c r="FFY11"/>
      <c r="FFZ11"/>
      <c r="FGA11"/>
      <c r="FGB11"/>
      <c r="FGC11"/>
      <c r="FGD11"/>
      <c r="FGE11"/>
      <c r="FGF11"/>
      <c r="FGG11"/>
      <c r="FGH11"/>
      <c r="FGI11"/>
      <c r="FGJ11"/>
      <c r="FGK11"/>
      <c r="FGL11"/>
      <c r="FGM11"/>
      <c r="FGN11"/>
      <c r="FGO11"/>
      <c r="FGP11"/>
      <c r="FGQ11"/>
      <c r="FGR11"/>
      <c r="FGS11"/>
      <c r="FGT11"/>
      <c r="FGU11"/>
      <c r="FGV11"/>
      <c r="FGW11"/>
      <c r="FGX11"/>
      <c r="FGY11"/>
      <c r="FGZ11"/>
      <c r="FHA11"/>
      <c r="FHB11"/>
      <c r="FHC11"/>
      <c r="FHD11"/>
      <c r="FHE11"/>
      <c r="FHF11"/>
      <c r="FHG11"/>
      <c r="FHH11"/>
      <c r="FHI11"/>
      <c r="FHJ11"/>
      <c r="FHK11"/>
      <c r="FHL11"/>
      <c r="FHM11"/>
      <c r="FHN11"/>
      <c r="FHO11"/>
      <c r="FHP11"/>
      <c r="FHQ11"/>
      <c r="FHR11"/>
      <c r="FHS11"/>
      <c r="FHT11"/>
      <c r="FHU11"/>
      <c r="FHV11"/>
      <c r="FHW11"/>
      <c r="FHX11"/>
      <c r="FHY11"/>
      <c r="FHZ11"/>
      <c r="FIA11"/>
      <c r="FIB11"/>
      <c r="FIC11"/>
      <c r="FID11"/>
      <c r="FIE11"/>
      <c r="FIF11"/>
      <c r="FIG11"/>
      <c r="FIH11"/>
      <c r="FII11"/>
      <c r="FIJ11"/>
      <c r="FIK11"/>
      <c r="FIL11"/>
      <c r="FIM11"/>
      <c r="FIN11"/>
      <c r="FIO11"/>
      <c r="FIP11"/>
      <c r="FIQ11"/>
      <c r="FIR11"/>
      <c r="FIS11"/>
      <c r="FIT11"/>
      <c r="FIU11"/>
      <c r="FIV11"/>
      <c r="FIW11"/>
      <c r="FIX11"/>
      <c r="FIY11"/>
      <c r="FIZ11"/>
      <c r="FJA11"/>
      <c r="FJB11"/>
      <c r="FJC11"/>
      <c r="FJD11"/>
      <c r="FJE11"/>
      <c r="FJF11"/>
      <c r="FJG11"/>
      <c r="FJH11"/>
      <c r="FJI11"/>
      <c r="FJJ11"/>
      <c r="FJK11"/>
      <c r="FJL11"/>
      <c r="FJM11"/>
      <c r="FJN11"/>
      <c r="FJO11"/>
      <c r="FJP11"/>
      <c r="FJQ11"/>
      <c r="FJR11"/>
      <c r="FJS11"/>
      <c r="FJT11"/>
      <c r="FJU11"/>
      <c r="FJV11"/>
      <c r="FJW11"/>
      <c r="FJX11"/>
      <c r="FJY11"/>
      <c r="FJZ11"/>
      <c r="FKA11"/>
      <c r="FKB11"/>
      <c r="FKC11"/>
      <c r="FKD11"/>
      <c r="FKE11"/>
      <c r="FKF11"/>
      <c r="FKG11"/>
      <c r="FKH11"/>
      <c r="FKI11"/>
      <c r="FKJ11"/>
      <c r="FKK11"/>
      <c r="FKL11"/>
      <c r="FKM11"/>
      <c r="FKN11"/>
      <c r="FKO11"/>
      <c r="FKP11"/>
      <c r="FKQ11"/>
      <c r="FKR11"/>
      <c r="FKS11"/>
      <c r="FKT11"/>
      <c r="FKU11"/>
      <c r="FKV11"/>
      <c r="FKW11"/>
      <c r="FKX11"/>
      <c r="FKY11"/>
      <c r="FKZ11"/>
      <c r="FLA11"/>
      <c r="FLB11"/>
      <c r="FLC11"/>
      <c r="FLD11"/>
      <c r="FLE11"/>
      <c r="FLF11"/>
      <c r="FLG11"/>
      <c r="FLH11"/>
      <c r="FLI11"/>
      <c r="FLJ11"/>
      <c r="FLK11"/>
      <c r="FLL11"/>
      <c r="FLM11"/>
      <c r="FLN11"/>
      <c r="FLO11"/>
      <c r="FLP11"/>
      <c r="FLQ11"/>
      <c r="FLR11"/>
      <c r="FLS11"/>
      <c r="FLT11"/>
      <c r="FLU11"/>
      <c r="FLV11"/>
      <c r="FLW11"/>
      <c r="FLX11"/>
      <c r="FLY11"/>
      <c r="FLZ11"/>
      <c r="FMA11"/>
      <c r="FMB11"/>
      <c r="FMC11"/>
      <c r="FMD11"/>
      <c r="FME11"/>
      <c r="FMF11"/>
      <c r="FMG11"/>
      <c r="FMH11"/>
      <c r="FMI11"/>
      <c r="FMJ11"/>
      <c r="FMK11"/>
      <c r="FML11"/>
      <c r="FMM11"/>
      <c r="FMN11"/>
      <c r="FMO11"/>
      <c r="FMP11"/>
      <c r="FMQ11"/>
      <c r="FMR11"/>
      <c r="FMS11"/>
      <c r="FMT11"/>
      <c r="FMU11"/>
      <c r="FMV11"/>
      <c r="FMW11"/>
      <c r="FMX11"/>
      <c r="FMY11"/>
      <c r="FMZ11"/>
      <c r="FNA11"/>
      <c r="FNB11"/>
      <c r="FNC11"/>
      <c r="FND11"/>
      <c r="FNE11"/>
      <c r="FNF11"/>
      <c r="FNG11"/>
      <c r="FNH11"/>
      <c r="FNI11"/>
      <c r="FNJ11"/>
      <c r="FNK11"/>
      <c r="FNL11"/>
      <c r="FNM11"/>
      <c r="FNN11"/>
      <c r="FNO11"/>
      <c r="FNP11"/>
      <c r="FNQ11"/>
      <c r="FNR11"/>
      <c r="FNS11"/>
      <c r="FNT11"/>
      <c r="FNU11"/>
      <c r="FNV11"/>
      <c r="FNW11"/>
      <c r="FNX11"/>
      <c r="FNY11"/>
      <c r="FNZ11"/>
      <c r="FOA11"/>
      <c r="FOB11"/>
      <c r="FOC11"/>
      <c r="FOD11"/>
      <c r="FOE11"/>
      <c r="FOF11"/>
      <c r="FOG11"/>
      <c r="FOH11"/>
      <c r="FOI11"/>
      <c r="FOJ11"/>
      <c r="FOK11"/>
      <c r="FOL11"/>
      <c r="FOM11"/>
      <c r="FON11"/>
      <c r="FOO11"/>
      <c r="FOP11"/>
      <c r="FOQ11"/>
      <c r="FOR11"/>
      <c r="FOS11"/>
      <c r="FOT11"/>
      <c r="FOU11"/>
      <c r="FOV11"/>
      <c r="FOW11"/>
      <c r="FOX11"/>
      <c r="FOY11"/>
      <c r="FOZ11"/>
      <c r="FPA11"/>
      <c r="FPB11"/>
      <c r="FPC11"/>
      <c r="FPD11"/>
      <c r="FPE11"/>
      <c r="FPF11"/>
      <c r="FPG11"/>
      <c r="FPH11"/>
      <c r="FPI11"/>
      <c r="FPJ11"/>
      <c r="FPK11"/>
      <c r="FPL11"/>
      <c r="FPM11"/>
      <c r="FPN11"/>
      <c r="FPO11"/>
      <c r="FPP11"/>
      <c r="FPQ11"/>
      <c r="FPR11"/>
      <c r="FPS11"/>
      <c r="FPT11"/>
      <c r="FPU11"/>
      <c r="FPV11"/>
      <c r="FPW11"/>
      <c r="FPX11"/>
      <c r="FPY11"/>
      <c r="FPZ11"/>
      <c r="FQA11"/>
      <c r="FQB11"/>
      <c r="FQC11"/>
      <c r="FQD11"/>
      <c r="FQE11"/>
      <c r="FQF11"/>
      <c r="FQG11"/>
      <c r="FQH11"/>
      <c r="FQI11"/>
      <c r="FQJ11"/>
      <c r="FQK11"/>
      <c r="FQL11"/>
      <c r="FQM11"/>
      <c r="FQN11"/>
      <c r="FQO11"/>
      <c r="FQP11"/>
      <c r="FQQ11"/>
      <c r="FQR11"/>
      <c r="FQS11"/>
      <c r="FQT11"/>
      <c r="FQU11"/>
      <c r="FQV11"/>
      <c r="FQW11"/>
      <c r="FQX11"/>
      <c r="FQY11"/>
      <c r="FQZ11"/>
      <c r="FRA11"/>
      <c r="FRB11"/>
      <c r="FRC11"/>
      <c r="FRD11"/>
      <c r="FRE11"/>
      <c r="FRF11"/>
      <c r="FRG11"/>
      <c r="FRH11"/>
      <c r="FRI11"/>
      <c r="FRJ11"/>
      <c r="FRK11"/>
      <c r="FRL11"/>
      <c r="FRM11"/>
      <c r="FRN11"/>
      <c r="FRO11"/>
      <c r="FRP11"/>
      <c r="FRQ11"/>
      <c r="FRR11"/>
      <c r="FRS11"/>
      <c r="FRT11"/>
      <c r="FRU11"/>
      <c r="FRV11"/>
      <c r="FRW11"/>
      <c r="FRX11"/>
      <c r="FRY11"/>
      <c r="FRZ11"/>
      <c r="FSA11"/>
      <c r="FSB11"/>
      <c r="FSC11"/>
      <c r="FSD11"/>
      <c r="FSE11"/>
      <c r="FSF11"/>
      <c r="FSG11"/>
      <c r="FSH11"/>
      <c r="FSI11"/>
      <c r="FSJ11"/>
      <c r="FSK11"/>
      <c r="FSL11"/>
      <c r="FSM11"/>
      <c r="FSN11"/>
      <c r="FSO11"/>
      <c r="FSP11"/>
      <c r="FSQ11"/>
      <c r="FSR11"/>
      <c r="FSS11"/>
      <c r="FST11"/>
      <c r="FSU11"/>
      <c r="FSV11"/>
      <c r="FSW11"/>
      <c r="FSX11"/>
      <c r="FSY11"/>
      <c r="FSZ11"/>
      <c r="FTA11"/>
      <c r="FTB11"/>
      <c r="FTC11"/>
      <c r="FTD11"/>
      <c r="FTE11"/>
      <c r="FTF11"/>
      <c r="FTG11"/>
      <c r="FTH11"/>
      <c r="FTI11"/>
      <c r="FTJ11"/>
      <c r="FTK11"/>
      <c r="FTL11"/>
      <c r="FTM11"/>
      <c r="FTN11"/>
      <c r="FTO11"/>
      <c r="FTP11"/>
      <c r="FTQ11"/>
      <c r="FTR11"/>
      <c r="FTS11"/>
      <c r="FTT11"/>
      <c r="FTU11"/>
      <c r="FTV11"/>
      <c r="FTW11"/>
      <c r="FTX11"/>
      <c r="FTY11"/>
      <c r="FTZ11"/>
      <c r="FUA11"/>
      <c r="FUB11"/>
      <c r="FUC11"/>
      <c r="FUD11"/>
      <c r="FUE11"/>
      <c r="FUF11"/>
      <c r="FUG11"/>
      <c r="FUH11"/>
      <c r="FUI11"/>
      <c r="FUJ11"/>
      <c r="FUK11"/>
      <c r="FUL11"/>
      <c r="FUM11"/>
      <c r="FUN11"/>
      <c r="FUO11"/>
      <c r="FUP11"/>
      <c r="FUQ11"/>
      <c r="FUR11"/>
      <c r="FUS11"/>
      <c r="FUT11"/>
      <c r="FUU11"/>
      <c r="FUV11"/>
      <c r="FUW11"/>
      <c r="FUX11"/>
      <c r="FUY11"/>
      <c r="FUZ11"/>
      <c r="FVA11"/>
      <c r="FVB11"/>
      <c r="FVC11"/>
      <c r="FVD11"/>
      <c r="FVE11"/>
      <c r="FVF11"/>
      <c r="FVG11"/>
      <c r="FVH11"/>
      <c r="FVI11"/>
      <c r="FVJ11"/>
      <c r="FVK11"/>
      <c r="FVL11"/>
      <c r="FVM11"/>
      <c r="FVN11"/>
      <c r="FVO11"/>
      <c r="FVP11"/>
      <c r="FVQ11"/>
      <c r="FVR11"/>
      <c r="FVS11"/>
      <c r="FVT11"/>
      <c r="FVU11"/>
      <c r="FVV11"/>
      <c r="FVW11"/>
      <c r="FVX11"/>
      <c r="FVY11"/>
      <c r="FVZ11"/>
      <c r="FWA11"/>
      <c r="FWB11"/>
      <c r="FWC11"/>
      <c r="FWD11"/>
      <c r="FWE11"/>
      <c r="FWF11"/>
      <c r="FWG11"/>
      <c r="FWH11"/>
      <c r="FWI11"/>
      <c r="FWJ11"/>
      <c r="FWK11"/>
      <c r="FWL11"/>
      <c r="FWM11"/>
      <c r="FWN11"/>
      <c r="FWO11"/>
      <c r="FWP11"/>
      <c r="FWQ11"/>
      <c r="FWR11"/>
      <c r="FWS11"/>
      <c r="FWT11"/>
      <c r="FWU11"/>
      <c r="FWV11"/>
      <c r="FWW11"/>
      <c r="FWX11"/>
      <c r="FWY11"/>
      <c r="FWZ11"/>
      <c r="FXA11"/>
      <c r="FXB11"/>
      <c r="FXC11"/>
      <c r="FXD11"/>
      <c r="FXE11"/>
      <c r="FXF11"/>
      <c r="FXG11"/>
      <c r="FXH11"/>
      <c r="FXI11"/>
      <c r="FXJ11"/>
      <c r="FXK11"/>
      <c r="FXL11"/>
      <c r="FXM11"/>
      <c r="FXN11"/>
      <c r="FXO11"/>
      <c r="FXP11"/>
      <c r="FXQ11"/>
      <c r="FXR11"/>
      <c r="FXS11"/>
      <c r="FXT11"/>
      <c r="FXU11"/>
      <c r="FXV11"/>
      <c r="FXW11"/>
      <c r="FXX11"/>
      <c r="FXY11"/>
      <c r="FXZ11"/>
      <c r="FYA11"/>
      <c r="FYB11"/>
      <c r="FYC11"/>
      <c r="FYD11"/>
      <c r="FYE11"/>
      <c r="FYF11"/>
      <c r="FYG11"/>
      <c r="FYH11"/>
      <c r="FYI11"/>
      <c r="FYJ11"/>
      <c r="FYK11"/>
      <c r="FYL11"/>
      <c r="FYM11"/>
      <c r="FYN11"/>
      <c r="FYO11"/>
      <c r="FYP11"/>
      <c r="FYQ11"/>
      <c r="FYR11"/>
      <c r="FYS11"/>
      <c r="FYT11"/>
      <c r="FYU11"/>
      <c r="FYV11"/>
      <c r="FYW11"/>
      <c r="FYX11"/>
      <c r="FYY11"/>
      <c r="FYZ11"/>
      <c r="FZA11"/>
      <c r="FZB11"/>
      <c r="FZC11"/>
      <c r="FZD11"/>
      <c r="FZE11"/>
      <c r="FZF11"/>
      <c r="FZG11"/>
      <c r="FZH11"/>
      <c r="FZI11"/>
      <c r="FZJ11"/>
      <c r="FZK11"/>
      <c r="FZL11"/>
      <c r="FZM11"/>
      <c r="FZN11"/>
      <c r="FZO11"/>
      <c r="FZP11"/>
      <c r="FZQ11"/>
      <c r="FZR11"/>
      <c r="FZS11"/>
      <c r="FZT11"/>
      <c r="FZU11"/>
      <c r="FZV11"/>
      <c r="FZW11"/>
      <c r="FZX11"/>
      <c r="FZY11"/>
      <c r="FZZ11"/>
      <c r="GAA11"/>
      <c r="GAB11"/>
      <c r="GAC11"/>
      <c r="GAD11"/>
      <c r="GAE11"/>
      <c r="GAF11"/>
      <c r="GAG11"/>
      <c r="GAH11"/>
      <c r="GAI11"/>
      <c r="GAJ11"/>
      <c r="GAK11"/>
      <c r="GAL11"/>
      <c r="GAM11"/>
      <c r="GAN11"/>
      <c r="GAO11"/>
      <c r="GAP11"/>
      <c r="GAQ11"/>
      <c r="GAR11"/>
      <c r="GAS11"/>
      <c r="GAT11"/>
      <c r="GAU11"/>
      <c r="GAV11"/>
      <c r="GAW11"/>
      <c r="GAX11"/>
      <c r="GAY11"/>
      <c r="GAZ11"/>
      <c r="GBA11"/>
      <c r="GBB11"/>
      <c r="GBC11"/>
      <c r="GBD11"/>
      <c r="GBE11"/>
      <c r="GBF11"/>
      <c r="GBG11"/>
      <c r="GBH11"/>
      <c r="GBI11"/>
      <c r="GBJ11"/>
      <c r="GBK11"/>
      <c r="GBL11"/>
      <c r="GBM11"/>
      <c r="GBN11"/>
      <c r="GBO11"/>
      <c r="GBP11"/>
      <c r="GBQ11"/>
      <c r="GBR11"/>
      <c r="GBS11"/>
      <c r="GBT11"/>
      <c r="GBU11"/>
      <c r="GBV11"/>
      <c r="GBW11"/>
      <c r="GBX11"/>
      <c r="GBY11"/>
      <c r="GBZ11"/>
      <c r="GCA11"/>
      <c r="GCB11"/>
      <c r="GCC11"/>
      <c r="GCD11"/>
      <c r="GCE11"/>
      <c r="GCF11"/>
      <c r="GCG11"/>
      <c r="GCH11"/>
      <c r="GCI11"/>
      <c r="GCJ11"/>
      <c r="GCK11"/>
      <c r="GCL11"/>
      <c r="GCM11"/>
      <c r="GCN11"/>
      <c r="GCO11"/>
      <c r="GCP11"/>
      <c r="GCQ11"/>
      <c r="GCR11"/>
      <c r="GCS11"/>
      <c r="GCT11"/>
      <c r="GCU11"/>
      <c r="GCV11"/>
      <c r="GCW11"/>
      <c r="GCX11"/>
      <c r="GCY11"/>
      <c r="GCZ11"/>
      <c r="GDA11"/>
      <c r="GDB11"/>
      <c r="GDC11"/>
      <c r="GDD11"/>
      <c r="GDE11"/>
      <c r="GDF11"/>
      <c r="GDG11"/>
      <c r="GDH11"/>
      <c r="GDI11"/>
      <c r="GDJ11"/>
      <c r="GDK11"/>
      <c r="GDL11"/>
      <c r="GDM11"/>
      <c r="GDN11"/>
      <c r="GDO11"/>
      <c r="GDP11"/>
      <c r="GDQ11"/>
      <c r="GDR11"/>
      <c r="GDS11"/>
      <c r="GDT11"/>
      <c r="GDU11"/>
      <c r="GDV11"/>
      <c r="GDW11"/>
      <c r="GDX11"/>
      <c r="GDY11"/>
      <c r="GDZ11"/>
      <c r="GEA11"/>
      <c r="GEB11"/>
      <c r="GEC11"/>
      <c r="GED11"/>
      <c r="GEE11"/>
      <c r="GEF11"/>
      <c r="GEG11"/>
      <c r="GEH11"/>
      <c r="GEI11"/>
      <c r="GEJ11"/>
      <c r="GEK11"/>
      <c r="GEL11"/>
      <c r="GEM11"/>
      <c r="GEN11"/>
      <c r="GEO11"/>
      <c r="GEP11"/>
      <c r="GEQ11"/>
      <c r="GER11"/>
      <c r="GES11"/>
      <c r="GET11"/>
      <c r="GEU11"/>
      <c r="GEV11"/>
      <c r="GEW11"/>
      <c r="GEX11"/>
      <c r="GEY11"/>
      <c r="GEZ11"/>
      <c r="GFA11"/>
      <c r="GFB11"/>
      <c r="GFC11"/>
      <c r="GFD11"/>
      <c r="GFE11"/>
      <c r="GFF11"/>
      <c r="GFG11"/>
      <c r="GFH11"/>
      <c r="GFI11"/>
      <c r="GFJ11"/>
      <c r="GFK11"/>
      <c r="GFL11"/>
      <c r="GFM11"/>
      <c r="GFN11"/>
      <c r="GFO11"/>
      <c r="GFP11"/>
      <c r="GFQ11"/>
      <c r="GFR11"/>
      <c r="GFS11"/>
      <c r="GFT11"/>
      <c r="GFU11"/>
      <c r="GFV11"/>
      <c r="GFW11"/>
      <c r="GFX11"/>
      <c r="GFY11"/>
      <c r="GFZ11"/>
      <c r="GGA11"/>
      <c r="GGB11"/>
      <c r="GGC11"/>
      <c r="GGD11"/>
      <c r="GGE11"/>
      <c r="GGF11"/>
      <c r="GGG11"/>
      <c r="GGH11"/>
      <c r="GGI11"/>
      <c r="GGJ11"/>
      <c r="GGK11"/>
      <c r="GGL11"/>
      <c r="GGM11"/>
      <c r="GGN11"/>
      <c r="GGO11"/>
      <c r="GGP11"/>
      <c r="GGQ11"/>
      <c r="GGR11"/>
      <c r="GGS11"/>
      <c r="GGT11"/>
      <c r="GGU11"/>
      <c r="GGV11"/>
      <c r="GGW11"/>
      <c r="GGX11"/>
      <c r="GGY11"/>
      <c r="GGZ11"/>
      <c r="GHA11"/>
      <c r="GHB11"/>
      <c r="GHC11"/>
      <c r="GHD11"/>
      <c r="GHE11"/>
      <c r="GHF11"/>
      <c r="GHG11"/>
      <c r="GHH11"/>
      <c r="GHI11"/>
      <c r="GHJ11"/>
      <c r="GHK11"/>
      <c r="GHL11"/>
      <c r="GHM11"/>
      <c r="GHN11"/>
      <c r="GHO11"/>
      <c r="GHP11"/>
      <c r="GHQ11"/>
      <c r="GHR11"/>
      <c r="GHS11"/>
      <c r="GHT11"/>
      <c r="GHU11"/>
      <c r="GHV11"/>
      <c r="GHW11"/>
      <c r="GHX11"/>
      <c r="GHY11"/>
      <c r="GHZ11"/>
      <c r="GIA11"/>
      <c r="GIB11"/>
      <c r="GIC11"/>
      <c r="GID11"/>
      <c r="GIE11"/>
      <c r="GIF11"/>
      <c r="GIG11"/>
      <c r="GIH11"/>
      <c r="GII11"/>
      <c r="GIJ11"/>
      <c r="GIK11"/>
      <c r="GIL11"/>
      <c r="GIM11"/>
      <c r="GIN11"/>
      <c r="GIO11"/>
      <c r="GIP11"/>
      <c r="GIQ11"/>
      <c r="GIR11"/>
      <c r="GIS11"/>
      <c r="GIT11"/>
      <c r="GIU11"/>
      <c r="GIV11"/>
      <c r="GIW11"/>
      <c r="GIX11"/>
      <c r="GIY11"/>
      <c r="GIZ11"/>
      <c r="GJA11"/>
      <c r="GJB11"/>
      <c r="GJC11"/>
      <c r="GJD11"/>
      <c r="GJE11"/>
      <c r="GJF11"/>
      <c r="GJG11"/>
      <c r="GJH11"/>
      <c r="GJI11"/>
      <c r="GJJ11"/>
      <c r="GJK11"/>
      <c r="GJL11"/>
      <c r="GJM11"/>
      <c r="GJN11"/>
      <c r="GJO11"/>
      <c r="GJP11"/>
      <c r="GJQ11"/>
      <c r="GJR11"/>
      <c r="GJS11"/>
      <c r="GJT11"/>
      <c r="GJU11"/>
      <c r="GJV11"/>
      <c r="GJW11"/>
      <c r="GJX11"/>
      <c r="GJY11"/>
      <c r="GJZ11"/>
      <c r="GKA11"/>
      <c r="GKB11"/>
      <c r="GKC11"/>
      <c r="GKD11"/>
      <c r="GKE11"/>
      <c r="GKF11"/>
      <c r="GKG11"/>
      <c r="GKH11"/>
      <c r="GKI11"/>
      <c r="GKJ11"/>
      <c r="GKK11"/>
      <c r="GKL11"/>
      <c r="GKM11"/>
      <c r="GKN11"/>
      <c r="GKO11"/>
      <c r="GKP11"/>
      <c r="GKQ11"/>
      <c r="GKR11"/>
      <c r="GKS11"/>
      <c r="GKT11"/>
      <c r="GKU11"/>
      <c r="GKV11"/>
      <c r="GKW11"/>
      <c r="GKX11"/>
      <c r="GKY11"/>
      <c r="GKZ11"/>
      <c r="GLA11"/>
      <c r="GLB11"/>
      <c r="GLC11"/>
      <c r="GLD11"/>
      <c r="GLE11"/>
      <c r="GLF11"/>
      <c r="GLG11"/>
      <c r="GLH11"/>
      <c r="GLI11"/>
      <c r="GLJ11"/>
      <c r="GLK11"/>
      <c r="GLL11"/>
      <c r="GLM11"/>
      <c r="GLN11"/>
      <c r="GLO11"/>
      <c r="GLP11"/>
      <c r="GLQ11"/>
      <c r="GLR11"/>
      <c r="GLS11"/>
      <c r="GLT11"/>
      <c r="GLU11"/>
      <c r="GLV11"/>
      <c r="GLW11"/>
      <c r="GLX11"/>
      <c r="GLY11"/>
      <c r="GLZ11"/>
      <c r="GMA11"/>
      <c r="GMB11"/>
      <c r="GMC11"/>
      <c r="GMD11"/>
      <c r="GME11"/>
      <c r="GMF11"/>
      <c r="GMG11"/>
      <c r="GMH11"/>
      <c r="GMI11"/>
      <c r="GMJ11"/>
      <c r="GMK11"/>
      <c r="GML11"/>
      <c r="GMM11"/>
      <c r="GMN11"/>
      <c r="GMO11"/>
      <c r="GMP11"/>
      <c r="GMQ11"/>
      <c r="GMR11"/>
      <c r="GMS11"/>
      <c r="GMT11"/>
      <c r="GMU11"/>
      <c r="GMV11"/>
      <c r="GMW11"/>
      <c r="GMX11"/>
      <c r="GMY11"/>
      <c r="GMZ11"/>
      <c r="GNA11"/>
      <c r="GNB11"/>
      <c r="GNC11"/>
      <c r="GND11"/>
      <c r="GNE11"/>
      <c r="GNF11"/>
      <c r="GNG11"/>
      <c r="GNH11"/>
      <c r="GNI11"/>
      <c r="GNJ11"/>
      <c r="GNK11"/>
      <c r="GNL11"/>
      <c r="GNM11"/>
      <c r="GNN11"/>
      <c r="GNO11"/>
      <c r="GNP11"/>
      <c r="GNQ11"/>
      <c r="GNR11"/>
      <c r="GNS11"/>
      <c r="GNT11"/>
      <c r="GNU11"/>
      <c r="GNV11"/>
      <c r="GNW11"/>
      <c r="GNX11"/>
      <c r="GNY11"/>
      <c r="GNZ11"/>
      <c r="GOA11"/>
      <c r="GOB11"/>
      <c r="GOC11"/>
      <c r="GOD11"/>
      <c r="GOE11"/>
      <c r="GOF11"/>
      <c r="GOG11"/>
      <c r="GOH11"/>
      <c r="GOI11"/>
      <c r="GOJ11"/>
      <c r="GOK11"/>
      <c r="GOL11"/>
      <c r="GOM11"/>
      <c r="GON11"/>
      <c r="GOO11"/>
      <c r="GOP11"/>
      <c r="GOQ11"/>
      <c r="GOR11"/>
      <c r="GOS11"/>
      <c r="GOT11"/>
      <c r="GOU11"/>
      <c r="GOV11"/>
      <c r="GOW11"/>
      <c r="GOX11"/>
      <c r="GOY11"/>
      <c r="GOZ11"/>
      <c r="GPA11"/>
      <c r="GPB11"/>
      <c r="GPC11"/>
      <c r="GPD11"/>
      <c r="GPE11"/>
      <c r="GPF11"/>
      <c r="GPG11"/>
      <c r="GPH11"/>
      <c r="GPI11"/>
      <c r="GPJ11"/>
      <c r="GPK11"/>
      <c r="GPL11"/>
      <c r="GPM11"/>
      <c r="GPN11"/>
      <c r="GPO11"/>
      <c r="GPP11"/>
      <c r="GPQ11"/>
      <c r="GPR11"/>
      <c r="GPS11"/>
      <c r="GPT11"/>
      <c r="GPU11"/>
      <c r="GPV11"/>
      <c r="GPW11"/>
      <c r="GPX11"/>
      <c r="GPY11"/>
      <c r="GPZ11"/>
      <c r="GQA11"/>
      <c r="GQB11"/>
      <c r="GQC11"/>
      <c r="GQD11"/>
      <c r="GQE11"/>
      <c r="GQF11"/>
      <c r="GQG11"/>
      <c r="GQH11"/>
      <c r="GQI11"/>
      <c r="GQJ11"/>
      <c r="GQK11"/>
      <c r="GQL11"/>
      <c r="GQM11"/>
      <c r="GQN11"/>
      <c r="GQO11"/>
      <c r="GQP11"/>
      <c r="GQQ11"/>
      <c r="GQR11"/>
      <c r="GQS11"/>
      <c r="GQT11"/>
      <c r="GQU11"/>
      <c r="GQV11"/>
      <c r="GQW11"/>
      <c r="GQX11"/>
      <c r="GQY11"/>
      <c r="GQZ11"/>
      <c r="GRA11"/>
      <c r="GRB11"/>
      <c r="GRC11"/>
      <c r="GRD11"/>
      <c r="GRE11"/>
      <c r="GRF11"/>
      <c r="GRG11"/>
      <c r="GRH11"/>
      <c r="GRI11"/>
      <c r="GRJ11"/>
      <c r="GRK11"/>
      <c r="GRL11"/>
      <c r="GRM11"/>
      <c r="GRN11"/>
      <c r="GRO11"/>
      <c r="GRP11"/>
      <c r="GRQ11"/>
      <c r="GRR11"/>
      <c r="GRS11"/>
      <c r="GRT11"/>
      <c r="GRU11"/>
      <c r="GRV11"/>
      <c r="GRW11"/>
      <c r="GRX11"/>
      <c r="GRY11"/>
      <c r="GRZ11"/>
      <c r="GSA11"/>
      <c r="GSB11"/>
      <c r="GSC11"/>
      <c r="GSD11"/>
      <c r="GSE11"/>
      <c r="GSF11"/>
      <c r="GSG11"/>
      <c r="GSH11"/>
      <c r="GSI11"/>
      <c r="GSJ11"/>
      <c r="GSK11"/>
      <c r="GSL11"/>
      <c r="GSM11"/>
      <c r="GSN11"/>
      <c r="GSO11"/>
      <c r="GSP11"/>
      <c r="GSQ11"/>
      <c r="GSR11"/>
      <c r="GSS11"/>
      <c r="GST11"/>
      <c r="GSU11"/>
      <c r="GSV11"/>
      <c r="GSW11"/>
      <c r="GSX11"/>
      <c r="GSY11"/>
      <c r="GSZ11"/>
      <c r="GTA11"/>
      <c r="GTB11"/>
      <c r="GTC11"/>
      <c r="GTD11"/>
      <c r="GTE11"/>
      <c r="GTF11"/>
      <c r="GTG11"/>
      <c r="GTH11"/>
      <c r="GTI11"/>
      <c r="GTJ11"/>
      <c r="GTK11"/>
      <c r="GTL11"/>
      <c r="GTM11"/>
      <c r="GTN11"/>
      <c r="GTO11"/>
      <c r="GTP11"/>
      <c r="GTQ11"/>
      <c r="GTR11"/>
      <c r="GTS11"/>
      <c r="GTT11"/>
      <c r="GTU11"/>
      <c r="GTV11"/>
      <c r="GTW11"/>
      <c r="GTX11"/>
      <c r="GTY11"/>
      <c r="GTZ11"/>
      <c r="GUA11"/>
      <c r="GUB11"/>
      <c r="GUC11"/>
      <c r="GUD11"/>
      <c r="GUE11"/>
      <c r="GUF11"/>
      <c r="GUG11"/>
      <c r="GUH11"/>
      <c r="GUI11"/>
      <c r="GUJ11"/>
      <c r="GUK11"/>
      <c r="GUL11"/>
      <c r="GUM11"/>
      <c r="GUN11"/>
      <c r="GUO11"/>
      <c r="GUP11"/>
      <c r="GUQ11"/>
      <c r="GUR11"/>
      <c r="GUS11"/>
      <c r="GUT11"/>
      <c r="GUU11"/>
      <c r="GUV11"/>
      <c r="GUW11"/>
      <c r="GUX11"/>
      <c r="GUY11"/>
      <c r="GUZ11"/>
      <c r="GVA11"/>
      <c r="GVB11"/>
      <c r="GVC11"/>
      <c r="GVD11"/>
      <c r="GVE11"/>
      <c r="GVF11"/>
      <c r="GVG11"/>
      <c r="GVH11"/>
      <c r="GVI11"/>
      <c r="GVJ11"/>
      <c r="GVK11"/>
      <c r="GVL11"/>
      <c r="GVM11"/>
      <c r="GVN11"/>
      <c r="GVO11"/>
      <c r="GVP11"/>
      <c r="GVQ11"/>
      <c r="GVR11"/>
      <c r="GVS11"/>
      <c r="GVT11"/>
      <c r="GVU11"/>
      <c r="GVV11"/>
      <c r="GVW11"/>
      <c r="GVX11"/>
      <c r="GVY11"/>
      <c r="GVZ11"/>
      <c r="GWA11"/>
      <c r="GWB11"/>
      <c r="GWC11"/>
      <c r="GWD11"/>
      <c r="GWE11"/>
      <c r="GWF11"/>
      <c r="GWG11"/>
      <c r="GWH11"/>
      <c r="GWI11"/>
      <c r="GWJ11"/>
      <c r="GWK11"/>
      <c r="GWL11"/>
      <c r="GWM11"/>
      <c r="GWN11"/>
      <c r="GWO11"/>
      <c r="GWP11"/>
      <c r="GWQ11"/>
      <c r="GWR11"/>
      <c r="GWS11"/>
      <c r="GWT11"/>
      <c r="GWU11"/>
      <c r="GWV11"/>
      <c r="GWW11"/>
      <c r="GWX11"/>
      <c r="GWY11"/>
      <c r="GWZ11"/>
      <c r="GXA11"/>
      <c r="GXB11"/>
      <c r="GXC11"/>
      <c r="GXD11"/>
      <c r="GXE11"/>
      <c r="GXF11"/>
      <c r="GXG11"/>
      <c r="GXH11"/>
      <c r="GXI11"/>
      <c r="GXJ11"/>
      <c r="GXK11"/>
      <c r="GXL11"/>
      <c r="GXM11"/>
      <c r="GXN11"/>
      <c r="GXO11"/>
      <c r="GXP11"/>
      <c r="GXQ11"/>
      <c r="GXR11"/>
      <c r="GXS11"/>
      <c r="GXT11"/>
      <c r="GXU11"/>
      <c r="GXV11"/>
      <c r="GXW11"/>
      <c r="GXX11"/>
      <c r="GXY11"/>
      <c r="GXZ11"/>
      <c r="GYA11"/>
      <c r="GYB11"/>
      <c r="GYC11"/>
      <c r="GYD11"/>
      <c r="GYE11"/>
      <c r="GYF11"/>
      <c r="GYG11"/>
      <c r="GYH11"/>
      <c r="GYI11"/>
      <c r="GYJ11"/>
      <c r="GYK11"/>
      <c r="GYL11"/>
      <c r="GYM11"/>
      <c r="GYN11"/>
      <c r="GYO11"/>
      <c r="GYP11"/>
      <c r="GYQ11"/>
      <c r="GYR11"/>
      <c r="GYS11"/>
      <c r="GYT11"/>
      <c r="GYU11"/>
      <c r="GYV11"/>
      <c r="GYW11"/>
      <c r="GYX11"/>
      <c r="GYY11"/>
      <c r="GYZ11"/>
      <c r="GZA11"/>
      <c r="GZB11"/>
      <c r="GZC11"/>
      <c r="GZD11"/>
      <c r="GZE11"/>
      <c r="GZF11"/>
      <c r="GZG11"/>
      <c r="GZH11"/>
      <c r="GZI11"/>
      <c r="GZJ11"/>
      <c r="GZK11"/>
      <c r="GZL11"/>
      <c r="GZM11"/>
      <c r="GZN11"/>
      <c r="GZO11"/>
      <c r="GZP11"/>
      <c r="GZQ11"/>
      <c r="GZR11"/>
      <c r="GZS11"/>
      <c r="GZT11"/>
      <c r="GZU11"/>
      <c r="GZV11"/>
      <c r="GZW11"/>
      <c r="GZX11"/>
      <c r="GZY11"/>
      <c r="GZZ11"/>
      <c r="HAA11"/>
      <c r="HAB11"/>
      <c r="HAC11"/>
      <c r="HAD11"/>
      <c r="HAE11"/>
      <c r="HAF11"/>
      <c r="HAG11"/>
      <c r="HAH11"/>
      <c r="HAI11"/>
      <c r="HAJ11"/>
      <c r="HAK11"/>
      <c r="HAL11"/>
      <c r="HAM11"/>
      <c r="HAN11"/>
      <c r="HAO11"/>
      <c r="HAP11"/>
      <c r="HAQ11"/>
      <c r="HAR11"/>
      <c r="HAS11"/>
      <c r="HAT11"/>
      <c r="HAU11"/>
      <c r="HAV11"/>
      <c r="HAW11"/>
      <c r="HAX11"/>
      <c r="HAY11"/>
      <c r="HAZ11"/>
      <c r="HBA11"/>
      <c r="HBB11"/>
      <c r="HBC11"/>
      <c r="HBD11"/>
      <c r="HBE11"/>
      <c r="HBF11"/>
      <c r="HBG11"/>
      <c r="HBH11"/>
      <c r="HBI11"/>
      <c r="HBJ11"/>
      <c r="HBK11"/>
      <c r="HBL11"/>
      <c r="HBM11"/>
      <c r="HBN11"/>
      <c r="HBO11"/>
      <c r="HBP11"/>
      <c r="HBQ11"/>
      <c r="HBR11"/>
      <c r="HBS11"/>
      <c r="HBT11"/>
      <c r="HBU11"/>
      <c r="HBV11"/>
      <c r="HBW11"/>
      <c r="HBX11"/>
      <c r="HBY11"/>
      <c r="HBZ11"/>
      <c r="HCA11"/>
      <c r="HCB11"/>
      <c r="HCC11"/>
      <c r="HCD11"/>
      <c r="HCE11"/>
      <c r="HCF11"/>
      <c r="HCG11"/>
      <c r="HCH11"/>
      <c r="HCI11"/>
      <c r="HCJ11"/>
      <c r="HCK11"/>
      <c r="HCL11"/>
      <c r="HCM11"/>
      <c r="HCN11"/>
      <c r="HCO11"/>
      <c r="HCP11"/>
      <c r="HCQ11"/>
      <c r="HCR11"/>
      <c r="HCS11"/>
      <c r="HCT11"/>
      <c r="HCU11"/>
      <c r="HCV11"/>
      <c r="HCW11"/>
      <c r="HCX11"/>
      <c r="HCY11"/>
      <c r="HCZ11"/>
      <c r="HDA11"/>
      <c r="HDB11"/>
      <c r="HDC11"/>
      <c r="HDD11"/>
      <c r="HDE11"/>
      <c r="HDF11"/>
      <c r="HDG11"/>
      <c r="HDH11"/>
      <c r="HDI11"/>
      <c r="HDJ11"/>
      <c r="HDK11"/>
      <c r="HDL11"/>
      <c r="HDM11"/>
      <c r="HDN11"/>
      <c r="HDO11"/>
      <c r="HDP11"/>
      <c r="HDQ11"/>
      <c r="HDR11"/>
      <c r="HDS11"/>
      <c r="HDT11"/>
      <c r="HDU11"/>
      <c r="HDV11"/>
      <c r="HDW11"/>
      <c r="HDX11"/>
      <c r="HDY11"/>
      <c r="HDZ11"/>
      <c r="HEA11"/>
      <c r="HEB11"/>
      <c r="HEC11"/>
      <c r="HED11"/>
      <c r="HEE11"/>
      <c r="HEF11"/>
      <c r="HEG11"/>
      <c r="HEH11"/>
      <c r="HEI11"/>
      <c r="HEJ11"/>
      <c r="HEK11"/>
      <c r="HEL11"/>
      <c r="HEM11"/>
      <c r="HEN11"/>
      <c r="HEO11"/>
      <c r="HEP11"/>
      <c r="HEQ11"/>
      <c r="HER11"/>
      <c r="HES11"/>
      <c r="HET11"/>
      <c r="HEU11"/>
      <c r="HEV11"/>
      <c r="HEW11"/>
      <c r="HEX11"/>
      <c r="HEY11"/>
      <c r="HEZ11"/>
      <c r="HFA11"/>
      <c r="HFB11"/>
      <c r="HFC11"/>
      <c r="HFD11"/>
      <c r="HFE11"/>
      <c r="HFF11"/>
      <c r="HFG11"/>
      <c r="HFH11"/>
      <c r="HFI11"/>
      <c r="HFJ11"/>
      <c r="HFK11"/>
      <c r="HFL11"/>
      <c r="HFM11"/>
      <c r="HFN11"/>
      <c r="HFO11"/>
      <c r="HFP11"/>
      <c r="HFQ11"/>
      <c r="HFR11"/>
      <c r="HFS11"/>
      <c r="HFT11"/>
      <c r="HFU11"/>
      <c r="HFV11"/>
      <c r="HFW11"/>
      <c r="HFX11"/>
      <c r="HFY11"/>
      <c r="HFZ11"/>
      <c r="HGA11"/>
      <c r="HGB11"/>
      <c r="HGC11"/>
      <c r="HGD11"/>
      <c r="HGE11"/>
      <c r="HGF11"/>
      <c r="HGG11"/>
      <c r="HGH11"/>
      <c r="HGI11"/>
      <c r="HGJ11"/>
      <c r="HGK11"/>
      <c r="HGL11"/>
      <c r="HGM11"/>
      <c r="HGN11"/>
      <c r="HGO11"/>
      <c r="HGP11"/>
      <c r="HGQ11"/>
      <c r="HGR11"/>
      <c r="HGS11"/>
      <c r="HGT11"/>
      <c r="HGU11"/>
      <c r="HGV11"/>
      <c r="HGW11"/>
      <c r="HGX11"/>
      <c r="HGY11"/>
      <c r="HGZ11"/>
      <c r="HHA11"/>
      <c r="HHB11"/>
      <c r="HHC11"/>
      <c r="HHD11"/>
      <c r="HHE11"/>
      <c r="HHF11"/>
      <c r="HHG11"/>
      <c r="HHH11"/>
      <c r="HHI11"/>
      <c r="HHJ11"/>
      <c r="HHK11"/>
      <c r="HHL11"/>
      <c r="HHM11"/>
      <c r="HHN11"/>
      <c r="HHO11"/>
      <c r="HHP11"/>
      <c r="HHQ11"/>
      <c r="HHR11"/>
      <c r="HHS11"/>
      <c r="HHT11"/>
      <c r="HHU11"/>
      <c r="HHV11"/>
      <c r="HHW11"/>
      <c r="HHX11"/>
      <c r="HHY11"/>
      <c r="HHZ11"/>
      <c r="HIA11"/>
      <c r="HIB11"/>
      <c r="HIC11"/>
      <c r="HID11"/>
      <c r="HIE11"/>
      <c r="HIF11"/>
      <c r="HIG11"/>
      <c r="HIH11"/>
      <c r="HII11"/>
      <c r="HIJ11"/>
      <c r="HIK11"/>
      <c r="HIL11"/>
      <c r="HIM11"/>
      <c r="HIN11"/>
      <c r="HIO11"/>
      <c r="HIP11"/>
      <c r="HIQ11"/>
      <c r="HIR11"/>
      <c r="HIS11"/>
      <c r="HIT11"/>
      <c r="HIU11"/>
      <c r="HIV11"/>
      <c r="HIW11"/>
      <c r="HIX11"/>
      <c r="HIY11"/>
      <c r="HIZ11"/>
      <c r="HJA11"/>
      <c r="HJB11"/>
      <c r="HJC11"/>
      <c r="HJD11"/>
      <c r="HJE11"/>
      <c r="HJF11"/>
      <c r="HJG11"/>
      <c r="HJH11"/>
      <c r="HJI11"/>
      <c r="HJJ11"/>
      <c r="HJK11"/>
      <c r="HJL11"/>
      <c r="HJM11"/>
      <c r="HJN11"/>
      <c r="HJO11"/>
      <c r="HJP11"/>
      <c r="HJQ11"/>
      <c r="HJR11"/>
      <c r="HJS11"/>
      <c r="HJT11"/>
      <c r="HJU11"/>
      <c r="HJV11"/>
      <c r="HJW11"/>
      <c r="HJX11"/>
      <c r="HJY11"/>
      <c r="HJZ11"/>
      <c r="HKA11"/>
      <c r="HKB11"/>
      <c r="HKC11"/>
      <c r="HKD11"/>
      <c r="HKE11"/>
      <c r="HKF11"/>
      <c r="HKG11"/>
      <c r="HKH11"/>
      <c r="HKI11"/>
      <c r="HKJ11"/>
      <c r="HKK11"/>
      <c r="HKL11"/>
      <c r="HKM11"/>
      <c r="HKN11"/>
      <c r="HKO11"/>
      <c r="HKP11"/>
      <c r="HKQ11"/>
      <c r="HKR11"/>
      <c r="HKS11"/>
      <c r="HKT11"/>
      <c r="HKU11"/>
      <c r="HKV11"/>
      <c r="HKW11"/>
      <c r="HKX11"/>
      <c r="HKY11"/>
      <c r="HKZ11"/>
      <c r="HLA11"/>
      <c r="HLB11"/>
      <c r="HLC11"/>
      <c r="HLD11"/>
      <c r="HLE11"/>
      <c r="HLF11"/>
      <c r="HLG11"/>
      <c r="HLH11"/>
      <c r="HLI11"/>
      <c r="HLJ11"/>
      <c r="HLK11"/>
      <c r="HLL11"/>
      <c r="HLM11"/>
      <c r="HLN11"/>
      <c r="HLO11"/>
      <c r="HLP11"/>
      <c r="HLQ11"/>
      <c r="HLR11"/>
      <c r="HLS11"/>
      <c r="HLT11"/>
      <c r="HLU11"/>
      <c r="HLV11"/>
      <c r="HLW11"/>
      <c r="HLX11"/>
      <c r="HLY11"/>
      <c r="HLZ11"/>
      <c r="HMA11"/>
      <c r="HMB11"/>
      <c r="HMC11"/>
      <c r="HMD11"/>
      <c r="HME11"/>
      <c r="HMF11"/>
      <c r="HMG11"/>
      <c r="HMH11"/>
      <c r="HMI11"/>
      <c r="HMJ11"/>
      <c r="HMK11"/>
      <c r="HML11"/>
      <c r="HMM11"/>
      <c r="HMN11"/>
      <c r="HMO11"/>
      <c r="HMP11"/>
      <c r="HMQ11"/>
      <c r="HMR11"/>
      <c r="HMS11"/>
      <c r="HMT11"/>
      <c r="HMU11"/>
      <c r="HMV11"/>
      <c r="HMW11"/>
      <c r="HMX11"/>
      <c r="HMY11"/>
      <c r="HMZ11"/>
      <c r="HNA11"/>
      <c r="HNB11"/>
      <c r="HNC11"/>
      <c r="HND11"/>
      <c r="HNE11"/>
      <c r="HNF11"/>
      <c r="HNG11"/>
      <c r="HNH11"/>
      <c r="HNI11"/>
      <c r="HNJ11"/>
      <c r="HNK11"/>
      <c r="HNL11"/>
      <c r="HNM11"/>
      <c r="HNN11"/>
      <c r="HNO11"/>
      <c r="HNP11"/>
      <c r="HNQ11"/>
      <c r="HNR11"/>
      <c r="HNS11"/>
      <c r="HNT11"/>
      <c r="HNU11"/>
      <c r="HNV11"/>
      <c r="HNW11"/>
      <c r="HNX11"/>
      <c r="HNY11"/>
      <c r="HNZ11"/>
      <c r="HOA11"/>
      <c r="HOB11"/>
      <c r="HOC11"/>
      <c r="HOD11"/>
      <c r="HOE11"/>
      <c r="HOF11"/>
      <c r="HOG11"/>
      <c r="HOH11"/>
      <c r="HOI11"/>
      <c r="HOJ11"/>
      <c r="HOK11"/>
      <c r="HOL11"/>
      <c r="HOM11"/>
      <c r="HON11"/>
      <c r="HOO11"/>
      <c r="HOP11"/>
      <c r="HOQ11"/>
      <c r="HOR11"/>
      <c r="HOS11"/>
      <c r="HOT11"/>
      <c r="HOU11"/>
      <c r="HOV11"/>
      <c r="HOW11"/>
      <c r="HOX11"/>
      <c r="HOY11"/>
      <c r="HOZ11"/>
      <c r="HPA11"/>
      <c r="HPB11"/>
      <c r="HPC11"/>
      <c r="HPD11"/>
      <c r="HPE11"/>
      <c r="HPF11"/>
      <c r="HPG11"/>
      <c r="HPH11"/>
      <c r="HPI11"/>
      <c r="HPJ11"/>
      <c r="HPK11"/>
      <c r="HPL11"/>
      <c r="HPM11"/>
      <c r="HPN11"/>
      <c r="HPO11"/>
      <c r="HPP11"/>
      <c r="HPQ11"/>
      <c r="HPR11"/>
      <c r="HPS11"/>
      <c r="HPT11"/>
      <c r="HPU11"/>
      <c r="HPV11"/>
      <c r="HPW11"/>
      <c r="HPX11"/>
      <c r="HPY11"/>
      <c r="HPZ11"/>
      <c r="HQA11"/>
      <c r="HQB11"/>
      <c r="HQC11"/>
      <c r="HQD11"/>
      <c r="HQE11"/>
      <c r="HQF11"/>
      <c r="HQG11"/>
      <c r="HQH11"/>
      <c r="HQI11"/>
      <c r="HQJ11"/>
      <c r="HQK11"/>
      <c r="HQL11"/>
      <c r="HQM11"/>
      <c r="HQN11"/>
      <c r="HQO11"/>
      <c r="HQP11"/>
      <c r="HQQ11"/>
      <c r="HQR11"/>
      <c r="HQS11"/>
      <c r="HQT11"/>
      <c r="HQU11"/>
      <c r="HQV11"/>
      <c r="HQW11"/>
      <c r="HQX11"/>
      <c r="HQY11"/>
      <c r="HQZ11"/>
      <c r="HRA11"/>
      <c r="HRB11"/>
      <c r="HRC11"/>
      <c r="HRD11"/>
      <c r="HRE11"/>
      <c r="HRF11"/>
      <c r="HRG11"/>
      <c r="HRH11"/>
      <c r="HRI11"/>
      <c r="HRJ11"/>
      <c r="HRK11"/>
      <c r="HRL11"/>
      <c r="HRM11"/>
      <c r="HRN11"/>
      <c r="HRO11"/>
      <c r="HRP11"/>
      <c r="HRQ11"/>
      <c r="HRR11"/>
      <c r="HRS11"/>
      <c r="HRT11"/>
      <c r="HRU11"/>
      <c r="HRV11"/>
      <c r="HRW11"/>
      <c r="HRX11"/>
      <c r="HRY11"/>
      <c r="HRZ11"/>
      <c r="HSA11"/>
      <c r="HSB11"/>
      <c r="HSC11"/>
      <c r="HSD11"/>
      <c r="HSE11"/>
      <c r="HSF11"/>
      <c r="HSG11"/>
      <c r="HSH11"/>
      <c r="HSI11"/>
      <c r="HSJ11"/>
      <c r="HSK11"/>
      <c r="HSL11"/>
      <c r="HSM11"/>
      <c r="HSN11"/>
      <c r="HSO11"/>
      <c r="HSP11"/>
      <c r="HSQ11"/>
      <c r="HSR11"/>
      <c r="HSS11"/>
      <c r="HST11"/>
      <c r="HSU11"/>
      <c r="HSV11"/>
      <c r="HSW11"/>
      <c r="HSX11"/>
      <c r="HSY11"/>
      <c r="HSZ11"/>
      <c r="HTA11"/>
      <c r="HTB11"/>
      <c r="HTC11"/>
      <c r="HTD11"/>
      <c r="HTE11"/>
      <c r="HTF11"/>
      <c r="HTG11"/>
      <c r="HTH11"/>
      <c r="HTI11"/>
      <c r="HTJ11"/>
      <c r="HTK11"/>
      <c r="HTL11"/>
      <c r="HTM11"/>
      <c r="HTN11"/>
      <c r="HTO11"/>
      <c r="HTP11"/>
      <c r="HTQ11"/>
      <c r="HTR11"/>
      <c r="HTS11"/>
      <c r="HTT11"/>
      <c r="HTU11"/>
      <c r="HTV11"/>
      <c r="HTW11"/>
      <c r="HTX11"/>
      <c r="HTY11"/>
      <c r="HTZ11"/>
      <c r="HUA11"/>
      <c r="HUB11"/>
      <c r="HUC11"/>
      <c r="HUD11"/>
      <c r="HUE11"/>
      <c r="HUF11"/>
      <c r="HUG11"/>
      <c r="HUH11"/>
      <c r="HUI11"/>
      <c r="HUJ11"/>
      <c r="HUK11"/>
      <c r="HUL11"/>
      <c r="HUM11"/>
      <c r="HUN11"/>
      <c r="HUO11"/>
      <c r="HUP11"/>
      <c r="HUQ11"/>
      <c r="HUR11"/>
      <c r="HUS11"/>
      <c r="HUT11"/>
      <c r="HUU11"/>
      <c r="HUV11"/>
      <c r="HUW11"/>
      <c r="HUX11"/>
      <c r="HUY11"/>
      <c r="HUZ11"/>
      <c r="HVA11"/>
      <c r="HVB11"/>
      <c r="HVC11"/>
      <c r="HVD11"/>
      <c r="HVE11"/>
      <c r="HVF11"/>
      <c r="HVG11"/>
      <c r="HVH11"/>
      <c r="HVI11"/>
      <c r="HVJ11"/>
      <c r="HVK11"/>
      <c r="HVL11"/>
      <c r="HVM11"/>
      <c r="HVN11"/>
      <c r="HVO11"/>
      <c r="HVP11"/>
      <c r="HVQ11"/>
      <c r="HVR11"/>
      <c r="HVS11"/>
      <c r="HVT11"/>
      <c r="HVU11"/>
      <c r="HVV11"/>
      <c r="HVW11"/>
      <c r="HVX11"/>
      <c r="HVY11"/>
      <c r="HVZ11"/>
      <c r="HWA11"/>
      <c r="HWB11"/>
      <c r="HWC11"/>
      <c r="HWD11"/>
      <c r="HWE11"/>
      <c r="HWF11"/>
      <c r="HWG11"/>
      <c r="HWH11"/>
      <c r="HWI11"/>
      <c r="HWJ11"/>
      <c r="HWK11"/>
      <c r="HWL11"/>
      <c r="HWM11"/>
      <c r="HWN11"/>
      <c r="HWO11"/>
      <c r="HWP11"/>
      <c r="HWQ11"/>
      <c r="HWR11"/>
      <c r="HWS11"/>
      <c r="HWT11"/>
      <c r="HWU11"/>
      <c r="HWV11"/>
      <c r="HWW11"/>
      <c r="HWX11"/>
      <c r="HWY11"/>
      <c r="HWZ11"/>
      <c r="HXA11"/>
      <c r="HXB11"/>
      <c r="HXC11"/>
      <c r="HXD11"/>
      <c r="HXE11"/>
      <c r="HXF11"/>
      <c r="HXG11"/>
      <c r="HXH11"/>
      <c r="HXI11"/>
      <c r="HXJ11"/>
      <c r="HXK11"/>
      <c r="HXL11"/>
      <c r="HXM11"/>
      <c r="HXN11"/>
      <c r="HXO11"/>
      <c r="HXP11"/>
      <c r="HXQ11"/>
      <c r="HXR11"/>
      <c r="HXS11"/>
      <c r="HXT11"/>
      <c r="HXU11"/>
      <c r="HXV11"/>
      <c r="HXW11"/>
      <c r="HXX11"/>
      <c r="HXY11"/>
      <c r="HXZ11"/>
      <c r="HYA11"/>
      <c r="HYB11"/>
      <c r="HYC11"/>
      <c r="HYD11"/>
      <c r="HYE11"/>
      <c r="HYF11"/>
      <c r="HYG11"/>
      <c r="HYH11"/>
      <c r="HYI11"/>
      <c r="HYJ11"/>
      <c r="HYK11"/>
      <c r="HYL11"/>
      <c r="HYM11"/>
      <c r="HYN11"/>
      <c r="HYO11"/>
      <c r="HYP11"/>
      <c r="HYQ11"/>
      <c r="HYR11"/>
      <c r="HYS11"/>
      <c r="HYT11"/>
      <c r="HYU11"/>
      <c r="HYV11"/>
      <c r="HYW11"/>
      <c r="HYX11"/>
      <c r="HYY11"/>
      <c r="HYZ11"/>
      <c r="HZA11"/>
      <c r="HZB11"/>
      <c r="HZC11"/>
      <c r="HZD11"/>
      <c r="HZE11"/>
      <c r="HZF11"/>
      <c r="HZG11"/>
      <c r="HZH11"/>
      <c r="HZI11"/>
      <c r="HZJ11"/>
      <c r="HZK11"/>
      <c r="HZL11"/>
      <c r="HZM11"/>
      <c r="HZN11"/>
      <c r="HZO11"/>
      <c r="HZP11"/>
      <c r="HZQ11"/>
      <c r="HZR11"/>
      <c r="HZS11"/>
      <c r="HZT11"/>
      <c r="HZU11"/>
      <c r="HZV11"/>
      <c r="HZW11"/>
      <c r="HZX11"/>
      <c r="HZY11"/>
      <c r="HZZ11"/>
      <c r="IAA11"/>
      <c r="IAB11"/>
      <c r="IAC11"/>
      <c r="IAD11"/>
      <c r="IAE11"/>
      <c r="IAF11"/>
      <c r="IAG11"/>
      <c r="IAH11"/>
      <c r="IAI11"/>
      <c r="IAJ11"/>
      <c r="IAK11"/>
      <c r="IAL11"/>
      <c r="IAM11"/>
      <c r="IAN11"/>
      <c r="IAO11"/>
      <c r="IAP11"/>
      <c r="IAQ11"/>
      <c r="IAR11"/>
      <c r="IAS11"/>
      <c r="IAT11"/>
      <c r="IAU11"/>
      <c r="IAV11"/>
      <c r="IAW11"/>
      <c r="IAX11"/>
      <c r="IAY11"/>
      <c r="IAZ11"/>
      <c r="IBA11"/>
      <c r="IBB11"/>
      <c r="IBC11"/>
      <c r="IBD11"/>
      <c r="IBE11"/>
      <c r="IBF11"/>
      <c r="IBG11"/>
      <c r="IBH11"/>
      <c r="IBI11"/>
      <c r="IBJ11"/>
      <c r="IBK11"/>
      <c r="IBL11"/>
      <c r="IBM11"/>
      <c r="IBN11"/>
      <c r="IBO11"/>
      <c r="IBP11"/>
      <c r="IBQ11"/>
      <c r="IBR11"/>
      <c r="IBS11"/>
      <c r="IBT11"/>
      <c r="IBU11"/>
      <c r="IBV11"/>
      <c r="IBW11"/>
      <c r="IBX11"/>
      <c r="IBY11"/>
      <c r="IBZ11"/>
      <c r="ICA11"/>
      <c r="ICB11"/>
      <c r="ICC11"/>
      <c r="ICD11"/>
      <c r="ICE11"/>
      <c r="ICF11"/>
      <c r="ICG11"/>
      <c r="ICH11"/>
      <c r="ICI11"/>
      <c r="ICJ11"/>
      <c r="ICK11"/>
      <c r="ICL11"/>
      <c r="ICM11"/>
      <c r="ICN11"/>
      <c r="ICO11"/>
      <c r="ICP11"/>
      <c r="ICQ11"/>
      <c r="ICR11"/>
      <c r="ICS11"/>
      <c r="ICT11"/>
      <c r="ICU11"/>
      <c r="ICV11"/>
      <c r="ICW11"/>
      <c r="ICX11"/>
      <c r="ICY11"/>
      <c r="ICZ11"/>
      <c r="IDA11"/>
      <c r="IDB11"/>
      <c r="IDC11"/>
      <c r="IDD11"/>
      <c r="IDE11"/>
      <c r="IDF11"/>
      <c r="IDG11"/>
      <c r="IDH11"/>
      <c r="IDI11"/>
      <c r="IDJ11"/>
      <c r="IDK11"/>
      <c r="IDL11"/>
      <c r="IDM11"/>
      <c r="IDN11"/>
      <c r="IDO11"/>
      <c r="IDP11"/>
      <c r="IDQ11"/>
      <c r="IDR11"/>
      <c r="IDS11"/>
      <c r="IDT11"/>
      <c r="IDU11"/>
      <c r="IDV11"/>
      <c r="IDW11"/>
      <c r="IDX11"/>
      <c r="IDY11"/>
      <c r="IDZ11"/>
      <c r="IEA11"/>
      <c r="IEB11"/>
      <c r="IEC11"/>
      <c r="IED11"/>
      <c r="IEE11"/>
      <c r="IEF11"/>
      <c r="IEG11"/>
      <c r="IEH11"/>
      <c r="IEI11"/>
      <c r="IEJ11"/>
      <c r="IEK11"/>
      <c r="IEL11"/>
      <c r="IEM11"/>
      <c r="IEN11"/>
      <c r="IEO11"/>
      <c r="IEP11"/>
      <c r="IEQ11"/>
      <c r="IER11"/>
      <c r="IES11"/>
      <c r="IET11"/>
      <c r="IEU11"/>
      <c r="IEV11"/>
      <c r="IEW11"/>
      <c r="IEX11"/>
      <c r="IEY11"/>
      <c r="IEZ11"/>
      <c r="IFA11"/>
      <c r="IFB11"/>
      <c r="IFC11"/>
      <c r="IFD11"/>
      <c r="IFE11"/>
      <c r="IFF11"/>
      <c r="IFG11"/>
      <c r="IFH11"/>
      <c r="IFI11"/>
      <c r="IFJ11"/>
      <c r="IFK11"/>
      <c r="IFL11"/>
      <c r="IFM11"/>
      <c r="IFN11"/>
      <c r="IFO11"/>
      <c r="IFP11"/>
      <c r="IFQ11"/>
      <c r="IFR11"/>
      <c r="IFS11"/>
      <c r="IFT11"/>
      <c r="IFU11"/>
      <c r="IFV11"/>
      <c r="IFW11"/>
      <c r="IFX11"/>
      <c r="IFY11"/>
      <c r="IFZ11"/>
      <c r="IGA11"/>
      <c r="IGB11"/>
      <c r="IGC11"/>
      <c r="IGD11"/>
      <c r="IGE11"/>
      <c r="IGF11"/>
      <c r="IGG11"/>
      <c r="IGH11"/>
      <c r="IGI11"/>
      <c r="IGJ11"/>
      <c r="IGK11"/>
      <c r="IGL11"/>
      <c r="IGM11"/>
      <c r="IGN11"/>
      <c r="IGO11"/>
      <c r="IGP11"/>
      <c r="IGQ11"/>
      <c r="IGR11"/>
      <c r="IGS11"/>
      <c r="IGT11"/>
      <c r="IGU11"/>
      <c r="IGV11"/>
      <c r="IGW11"/>
      <c r="IGX11"/>
      <c r="IGY11"/>
      <c r="IGZ11"/>
      <c r="IHA11"/>
      <c r="IHB11"/>
      <c r="IHC11"/>
      <c r="IHD11"/>
      <c r="IHE11"/>
      <c r="IHF11"/>
      <c r="IHG11"/>
      <c r="IHH11"/>
      <c r="IHI11"/>
      <c r="IHJ11"/>
      <c r="IHK11"/>
      <c r="IHL11"/>
      <c r="IHM11"/>
      <c r="IHN11"/>
      <c r="IHO11"/>
      <c r="IHP11"/>
      <c r="IHQ11"/>
      <c r="IHR11"/>
      <c r="IHS11"/>
      <c r="IHT11"/>
      <c r="IHU11"/>
      <c r="IHV11"/>
      <c r="IHW11"/>
      <c r="IHX11"/>
      <c r="IHY11"/>
      <c r="IHZ11"/>
      <c r="IIA11"/>
      <c r="IIB11"/>
      <c r="IIC11"/>
      <c r="IID11"/>
      <c r="IIE11"/>
      <c r="IIF11"/>
      <c r="IIG11"/>
      <c r="IIH11"/>
      <c r="III11"/>
      <c r="IIJ11"/>
      <c r="IIK11"/>
      <c r="IIL11"/>
      <c r="IIM11"/>
      <c r="IIN11"/>
      <c r="IIO11"/>
      <c r="IIP11"/>
      <c r="IIQ11"/>
      <c r="IIR11"/>
      <c r="IIS11"/>
      <c r="IIT11"/>
      <c r="IIU11"/>
      <c r="IIV11"/>
      <c r="IIW11"/>
      <c r="IIX11"/>
      <c r="IIY11"/>
      <c r="IIZ11"/>
      <c r="IJA11"/>
      <c r="IJB11"/>
      <c r="IJC11"/>
      <c r="IJD11"/>
      <c r="IJE11"/>
      <c r="IJF11"/>
      <c r="IJG11"/>
      <c r="IJH11"/>
      <c r="IJI11"/>
      <c r="IJJ11"/>
      <c r="IJK11"/>
      <c r="IJL11"/>
      <c r="IJM11"/>
      <c r="IJN11"/>
      <c r="IJO11"/>
      <c r="IJP11"/>
      <c r="IJQ11"/>
      <c r="IJR11"/>
      <c r="IJS11"/>
      <c r="IJT11"/>
      <c r="IJU11"/>
      <c r="IJV11"/>
      <c r="IJW11"/>
      <c r="IJX11"/>
      <c r="IJY11"/>
      <c r="IJZ11"/>
      <c r="IKA11"/>
      <c r="IKB11"/>
      <c r="IKC11"/>
      <c r="IKD11"/>
      <c r="IKE11"/>
      <c r="IKF11"/>
      <c r="IKG11"/>
      <c r="IKH11"/>
      <c r="IKI11"/>
      <c r="IKJ11"/>
      <c r="IKK11"/>
      <c r="IKL11"/>
      <c r="IKM11"/>
      <c r="IKN11"/>
      <c r="IKO11"/>
      <c r="IKP11"/>
      <c r="IKQ11"/>
      <c r="IKR11"/>
      <c r="IKS11"/>
      <c r="IKT11"/>
      <c r="IKU11"/>
      <c r="IKV11"/>
      <c r="IKW11"/>
      <c r="IKX11"/>
      <c r="IKY11"/>
      <c r="IKZ11"/>
      <c r="ILA11"/>
      <c r="ILB11"/>
      <c r="ILC11"/>
      <c r="ILD11"/>
      <c r="ILE11"/>
      <c r="ILF11"/>
      <c r="ILG11"/>
      <c r="ILH11"/>
      <c r="ILI11"/>
      <c r="ILJ11"/>
      <c r="ILK11"/>
      <c r="ILL11"/>
      <c r="ILM11"/>
      <c r="ILN11"/>
      <c r="ILO11"/>
      <c r="ILP11"/>
      <c r="ILQ11"/>
      <c r="ILR11"/>
      <c r="ILS11"/>
      <c r="ILT11"/>
      <c r="ILU11"/>
      <c r="ILV11"/>
      <c r="ILW11"/>
      <c r="ILX11"/>
      <c r="ILY11"/>
      <c r="ILZ11"/>
      <c r="IMA11"/>
      <c r="IMB11"/>
      <c r="IMC11"/>
      <c r="IMD11"/>
      <c r="IME11"/>
      <c r="IMF11"/>
      <c r="IMG11"/>
      <c r="IMH11"/>
      <c r="IMI11"/>
      <c r="IMJ11"/>
      <c r="IMK11"/>
      <c r="IML11"/>
      <c r="IMM11"/>
      <c r="IMN11"/>
      <c r="IMO11"/>
      <c r="IMP11"/>
      <c r="IMQ11"/>
      <c r="IMR11"/>
      <c r="IMS11"/>
      <c r="IMT11"/>
      <c r="IMU11"/>
      <c r="IMV11"/>
      <c r="IMW11"/>
      <c r="IMX11"/>
      <c r="IMY11"/>
      <c r="IMZ11"/>
      <c r="INA11"/>
      <c r="INB11"/>
      <c r="INC11"/>
      <c r="IND11"/>
      <c r="INE11"/>
      <c r="INF11"/>
      <c r="ING11"/>
      <c r="INH11"/>
      <c r="INI11"/>
      <c r="INJ11"/>
      <c r="INK11"/>
      <c r="INL11"/>
      <c r="INM11"/>
      <c r="INN11"/>
      <c r="INO11"/>
      <c r="INP11"/>
      <c r="INQ11"/>
      <c r="INR11"/>
      <c r="INS11"/>
      <c r="INT11"/>
      <c r="INU11"/>
      <c r="INV11"/>
      <c r="INW11"/>
      <c r="INX11"/>
      <c r="INY11"/>
      <c r="INZ11"/>
      <c r="IOA11"/>
      <c r="IOB11"/>
      <c r="IOC11"/>
      <c r="IOD11"/>
      <c r="IOE11"/>
      <c r="IOF11"/>
      <c r="IOG11"/>
      <c r="IOH11"/>
      <c r="IOI11"/>
      <c r="IOJ11"/>
      <c r="IOK11"/>
      <c r="IOL11"/>
      <c r="IOM11"/>
      <c r="ION11"/>
      <c r="IOO11"/>
      <c r="IOP11"/>
      <c r="IOQ11"/>
      <c r="IOR11"/>
      <c r="IOS11"/>
      <c r="IOT11"/>
      <c r="IOU11"/>
      <c r="IOV11"/>
      <c r="IOW11"/>
      <c r="IOX11"/>
      <c r="IOY11"/>
      <c r="IOZ11"/>
      <c r="IPA11"/>
      <c r="IPB11"/>
      <c r="IPC11"/>
      <c r="IPD11"/>
      <c r="IPE11"/>
      <c r="IPF11"/>
      <c r="IPG11"/>
      <c r="IPH11"/>
      <c r="IPI11"/>
      <c r="IPJ11"/>
      <c r="IPK11"/>
      <c r="IPL11"/>
      <c r="IPM11"/>
      <c r="IPN11"/>
      <c r="IPO11"/>
      <c r="IPP11"/>
      <c r="IPQ11"/>
      <c r="IPR11"/>
      <c r="IPS11"/>
      <c r="IPT11"/>
      <c r="IPU11"/>
      <c r="IPV11"/>
      <c r="IPW11"/>
      <c r="IPX11"/>
      <c r="IPY11"/>
      <c r="IPZ11"/>
      <c r="IQA11"/>
      <c r="IQB11"/>
      <c r="IQC11"/>
      <c r="IQD11"/>
      <c r="IQE11"/>
      <c r="IQF11"/>
      <c r="IQG11"/>
      <c r="IQH11"/>
      <c r="IQI11"/>
      <c r="IQJ11"/>
      <c r="IQK11"/>
      <c r="IQL11"/>
      <c r="IQM11"/>
      <c r="IQN11"/>
      <c r="IQO11"/>
      <c r="IQP11"/>
      <c r="IQQ11"/>
      <c r="IQR11"/>
      <c r="IQS11"/>
      <c r="IQT11"/>
      <c r="IQU11"/>
      <c r="IQV11"/>
      <c r="IQW11"/>
      <c r="IQX11"/>
      <c r="IQY11"/>
      <c r="IQZ11"/>
      <c r="IRA11"/>
      <c r="IRB11"/>
      <c r="IRC11"/>
      <c r="IRD11"/>
      <c r="IRE11"/>
      <c r="IRF11"/>
      <c r="IRG11"/>
      <c r="IRH11"/>
      <c r="IRI11"/>
      <c r="IRJ11"/>
      <c r="IRK11"/>
      <c r="IRL11"/>
      <c r="IRM11"/>
      <c r="IRN11"/>
      <c r="IRO11"/>
      <c r="IRP11"/>
      <c r="IRQ11"/>
      <c r="IRR11"/>
      <c r="IRS11"/>
      <c r="IRT11"/>
      <c r="IRU11"/>
      <c r="IRV11"/>
      <c r="IRW11"/>
      <c r="IRX11"/>
      <c r="IRY11"/>
      <c r="IRZ11"/>
      <c r="ISA11"/>
      <c r="ISB11"/>
      <c r="ISC11"/>
      <c r="ISD11"/>
      <c r="ISE11"/>
      <c r="ISF11"/>
      <c r="ISG11"/>
      <c r="ISH11"/>
      <c r="ISI11"/>
      <c r="ISJ11"/>
      <c r="ISK11"/>
      <c r="ISL11"/>
      <c r="ISM11"/>
      <c r="ISN11"/>
      <c r="ISO11"/>
      <c r="ISP11"/>
      <c r="ISQ11"/>
      <c r="ISR11"/>
      <c r="ISS11"/>
      <c r="IST11"/>
      <c r="ISU11"/>
      <c r="ISV11"/>
      <c r="ISW11"/>
      <c r="ISX11"/>
      <c r="ISY11"/>
      <c r="ISZ11"/>
      <c r="ITA11"/>
      <c r="ITB11"/>
      <c r="ITC11"/>
      <c r="ITD11"/>
      <c r="ITE11"/>
      <c r="ITF11"/>
      <c r="ITG11"/>
      <c r="ITH11"/>
      <c r="ITI11"/>
      <c r="ITJ11"/>
      <c r="ITK11"/>
      <c r="ITL11"/>
      <c r="ITM11"/>
      <c r="ITN11"/>
      <c r="ITO11"/>
      <c r="ITP11"/>
      <c r="ITQ11"/>
      <c r="ITR11"/>
      <c r="ITS11"/>
      <c r="ITT11"/>
      <c r="ITU11"/>
      <c r="ITV11"/>
      <c r="ITW11"/>
      <c r="ITX11"/>
      <c r="ITY11"/>
      <c r="ITZ11"/>
      <c r="IUA11"/>
      <c r="IUB11"/>
      <c r="IUC11"/>
      <c r="IUD11"/>
      <c r="IUE11"/>
      <c r="IUF11"/>
      <c r="IUG11"/>
      <c r="IUH11"/>
      <c r="IUI11"/>
      <c r="IUJ11"/>
      <c r="IUK11"/>
      <c r="IUL11"/>
      <c r="IUM11"/>
      <c r="IUN11"/>
      <c r="IUO11"/>
      <c r="IUP11"/>
      <c r="IUQ11"/>
      <c r="IUR11"/>
      <c r="IUS11"/>
      <c r="IUT11"/>
      <c r="IUU11"/>
      <c r="IUV11"/>
      <c r="IUW11"/>
      <c r="IUX11"/>
      <c r="IUY11"/>
      <c r="IUZ11"/>
      <c r="IVA11"/>
      <c r="IVB11"/>
      <c r="IVC11"/>
      <c r="IVD11"/>
      <c r="IVE11"/>
      <c r="IVF11"/>
      <c r="IVG11"/>
      <c r="IVH11"/>
      <c r="IVI11"/>
      <c r="IVJ11"/>
      <c r="IVK11"/>
      <c r="IVL11"/>
      <c r="IVM11"/>
      <c r="IVN11"/>
      <c r="IVO11"/>
      <c r="IVP11"/>
      <c r="IVQ11"/>
      <c r="IVR11"/>
      <c r="IVS11"/>
      <c r="IVT11"/>
      <c r="IVU11"/>
      <c r="IVV11"/>
      <c r="IVW11"/>
      <c r="IVX11"/>
      <c r="IVY11"/>
      <c r="IVZ11"/>
      <c r="IWA11"/>
      <c r="IWB11"/>
      <c r="IWC11"/>
      <c r="IWD11"/>
      <c r="IWE11"/>
      <c r="IWF11"/>
      <c r="IWG11"/>
      <c r="IWH11"/>
      <c r="IWI11"/>
      <c r="IWJ11"/>
      <c r="IWK11"/>
      <c r="IWL11"/>
      <c r="IWM11"/>
      <c r="IWN11"/>
      <c r="IWO11"/>
      <c r="IWP11"/>
      <c r="IWQ11"/>
      <c r="IWR11"/>
      <c r="IWS11"/>
      <c r="IWT11"/>
      <c r="IWU11"/>
      <c r="IWV11"/>
      <c r="IWW11"/>
      <c r="IWX11"/>
      <c r="IWY11"/>
      <c r="IWZ11"/>
      <c r="IXA11"/>
      <c r="IXB11"/>
      <c r="IXC11"/>
      <c r="IXD11"/>
      <c r="IXE11"/>
      <c r="IXF11"/>
      <c r="IXG11"/>
      <c r="IXH11"/>
      <c r="IXI11"/>
      <c r="IXJ11"/>
      <c r="IXK11"/>
      <c r="IXL11"/>
      <c r="IXM11"/>
      <c r="IXN11"/>
      <c r="IXO11"/>
      <c r="IXP11"/>
      <c r="IXQ11"/>
      <c r="IXR11"/>
      <c r="IXS11"/>
      <c r="IXT11"/>
      <c r="IXU11"/>
      <c r="IXV11"/>
      <c r="IXW11"/>
      <c r="IXX11"/>
      <c r="IXY11"/>
      <c r="IXZ11"/>
      <c r="IYA11"/>
      <c r="IYB11"/>
      <c r="IYC11"/>
      <c r="IYD11"/>
      <c r="IYE11"/>
      <c r="IYF11"/>
      <c r="IYG11"/>
      <c r="IYH11"/>
      <c r="IYI11"/>
      <c r="IYJ11"/>
      <c r="IYK11"/>
      <c r="IYL11"/>
      <c r="IYM11"/>
      <c r="IYN11"/>
      <c r="IYO11"/>
      <c r="IYP11"/>
      <c r="IYQ11"/>
      <c r="IYR11"/>
      <c r="IYS11"/>
      <c r="IYT11"/>
      <c r="IYU11"/>
      <c r="IYV11"/>
      <c r="IYW11"/>
      <c r="IYX11"/>
      <c r="IYY11"/>
      <c r="IYZ11"/>
      <c r="IZA11"/>
      <c r="IZB11"/>
      <c r="IZC11"/>
      <c r="IZD11"/>
      <c r="IZE11"/>
      <c r="IZF11"/>
      <c r="IZG11"/>
      <c r="IZH11"/>
      <c r="IZI11"/>
      <c r="IZJ11"/>
      <c r="IZK11"/>
      <c r="IZL11"/>
      <c r="IZM11"/>
      <c r="IZN11"/>
      <c r="IZO11"/>
      <c r="IZP11"/>
      <c r="IZQ11"/>
      <c r="IZR11"/>
      <c r="IZS11"/>
      <c r="IZT11"/>
      <c r="IZU11"/>
      <c r="IZV11"/>
      <c r="IZW11"/>
      <c r="IZX11"/>
      <c r="IZY11"/>
      <c r="IZZ11"/>
      <c r="JAA11"/>
      <c r="JAB11"/>
      <c r="JAC11"/>
      <c r="JAD11"/>
      <c r="JAE11"/>
      <c r="JAF11"/>
      <c r="JAG11"/>
      <c r="JAH11"/>
      <c r="JAI11"/>
      <c r="JAJ11"/>
      <c r="JAK11"/>
      <c r="JAL11"/>
      <c r="JAM11"/>
      <c r="JAN11"/>
      <c r="JAO11"/>
      <c r="JAP11"/>
      <c r="JAQ11"/>
      <c r="JAR11"/>
      <c r="JAS11"/>
      <c r="JAT11"/>
      <c r="JAU11"/>
      <c r="JAV11"/>
      <c r="JAW11"/>
      <c r="JAX11"/>
      <c r="JAY11"/>
      <c r="JAZ11"/>
      <c r="JBA11"/>
      <c r="JBB11"/>
      <c r="JBC11"/>
      <c r="JBD11"/>
      <c r="JBE11"/>
      <c r="JBF11"/>
      <c r="JBG11"/>
      <c r="JBH11"/>
      <c r="JBI11"/>
      <c r="JBJ11"/>
      <c r="JBK11"/>
      <c r="JBL11"/>
      <c r="JBM11"/>
      <c r="JBN11"/>
      <c r="JBO11"/>
      <c r="JBP11"/>
      <c r="JBQ11"/>
      <c r="JBR11"/>
      <c r="JBS11"/>
      <c r="JBT11"/>
      <c r="JBU11"/>
      <c r="JBV11"/>
      <c r="JBW11"/>
      <c r="JBX11"/>
      <c r="JBY11"/>
      <c r="JBZ11"/>
      <c r="JCA11"/>
      <c r="JCB11"/>
      <c r="JCC11"/>
      <c r="JCD11"/>
      <c r="JCE11"/>
      <c r="JCF11"/>
      <c r="JCG11"/>
      <c r="JCH11"/>
      <c r="JCI11"/>
      <c r="JCJ11"/>
      <c r="JCK11"/>
      <c r="JCL11"/>
      <c r="JCM11"/>
      <c r="JCN11"/>
      <c r="JCO11"/>
      <c r="JCP11"/>
      <c r="JCQ11"/>
      <c r="JCR11"/>
      <c r="JCS11"/>
      <c r="JCT11"/>
      <c r="JCU11"/>
      <c r="JCV11"/>
      <c r="JCW11"/>
      <c r="JCX11"/>
      <c r="JCY11"/>
      <c r="JCZ11"/>
      <c r="JDA11"/>
      <c r="JDB11"/>
      <c r="JDC11"/>
      <c r="JDD11"/>
      <c r="JDE11"/>
      <c r="JDF11"/>
      <c r="JDG11"/>
      <c r="JDH11"/>
      <c r="JDI11"/>
      <c r="JDJ11"/>
      <c r="JDK11"/>
      <c r="JDL11"/>
      <c r="JDM11"/>
      <c r="JDN11"/>
      <c r="JDO11"/>
      <c r="JDP11"/>
      <c r="JDQ11"/>
      <c r="JDR11"/>
      <c r="JDS11"/>
      <c r="JDT11"/>
      <c r="JDU11"/>
      <c r="JDV11"/>
      <c r="JDW11"/>
      <c r="JDX11"/>
      <c r="JDY11"/>
      <c r="JDZ11"/>
      <c r="JEA11"/>
      <c r="JEB11"/>
      <c r="JEC11"/>
      <c r="JED11"/>
      <c r="JEE11"/>
      <c r="JEF11"/>
      <c r="JEG11"/>
      <c r="JEH11"/>
      <c r="JEI11"/>
      <c r="JEJ11"/>
      <c r="JEK11"/>
      <c r="JEL11"/>
      <c r="JEM11"/>
      <c r="JEN11"/>
      <c r="JEO11"/>
      <c r="JEP11"/>
      <c r="JEQ11"/>
      <c r="JER11"/>
      <c r="JES11"/>
      <c r="JET11"/>
      <c r="JEU11"/>
      <c r="JEV11"/>
      <c r="JEW11"/>
      <c r="JEX11"/>
      <c r="JEY11"/>
      <c r="JEZ11"/>
      <c r="JFA11"/>
      <c r="JFB11"/>
      <c r="JFC11"/>
      <c r="JFD11"/>
      <c r="JFE11"/>
      <c r="JFF11"/>
      <c r="JFG11"/>
      <c r="JFH11"/>
      <c r="JFI11"/>
      <c r="JFJ11"/>
      <c r="JFK11"/>
      <c r="JFL11"/>
      <c r="JFM11"/>
      <c r="JFN11"/>
      <c r="JFO11"/>
      <c r="JFP11"/>
      <c r="JFQ11"/>
      <c r="JFR11"/>
      <c r="JFS11"/>
      <c r="JFT11"/>
      <c r="JFU11"/>
      <c r="JFV11"/>
      <c r="JFW11"/>
      <c r="JFX11"/>
      <c r="JFY11"/>
      <c r="JFZ11"/>
      <c r="JGA11"/>
      <c r="JGB11"/>
      <c r="JGC11"/>
      <c r="JGD11"/>
      <c r="JGE11"/>
      <c r="JGF11"/>
      <c r="JGG11"/>
      <c r="JGH11"/>
      <c r="JGI11"/>
      <c r="JGJ11"/>
      <c r="JGK11"/>
      <c r="JGL11"/>
      <c r="JGM11"/>
      <c r="JGN11"/>
      <c r="JGO11"/>
      <c r="JGP11"/>
      <c r="JGQ11"/>
      <c r="JGR11"/>
      <c r="JGS11"/>
      <c r="JGT11"/>
      <c r="JGU11"/>
      <c r="JGV11"/>
      <c r="JGW11"/>
      <c r="JGX11"/>
      <c r="JGY11"/>
      <c r="JGZ11"/>
      <c r="JHA11"/>
      <c r="JHB11"/>
      <c r="JHC11"/>
      <c r="JHD11"/>
      <c r="JHE11"/>
      <c r="JHF11"/>
      <c r="JHG11"/>
      <c r="JHH11"/>
      <c r="JHI11"/>
      <c r="JHJ11"/>
      <c r="JHK11"/>
      <c r="JHL11"/>
      <c r="JHM11"/>
      <c r="JHN11"/>
      <c r="JHO11"/>
      <c r="JHP11"/>
      <c r="JHQ11"/>
      <c r="JHR11"/>
      <c r="JHS11"/>
      <c r="JHT11"/>
      <c r="JHU11"/>
      <c r="JHV11"/>
      <c r="JHW11"/>
      <c r="JHX11"/>
      <c r="JHY11"/>
      <c r="JHZ11"/>
      <c r="JIA11"/>
      <c r="JIB11"/>
      <c r="JIC11"/>
      <c r="JID11"/>
      <c r="JIE11"/>
      <c r="JIF11"/>
      <c r="JIG11"/>
      <c r="JIH11"/>
      <c r="JII11"/>
      <c r="JIJ11"/>
      <c r="JIK11"/>
      <c r="JIL11"/>
      <c r="JIM11"/>
      <c r="JIN11"/>
      <c r="JIO11"/>
      <c r="JIP11"/>
      <c r="JIQ11"/>
      <c r="JIR11"/>
      <c r="JIS11"/>
      <c r="JIT11"/>
      <c r="JIU11"/>
      <c r="JIV11"/>
      <c r="JIW11"/>
      <c r="JIX11"/>
      <c r="JIY11"/>
      <c r="JIZ11"/>
      <c r="JJA11"/>
      <c r="JJB11"/>
      <c r="JJC11"/>
      <c r="JJD11"/>
      <c r="JJE11"/>
      <c r="JJF11"/>
      <c r="JJG11"/>
      <c r="JJH11"/>
      <c r="JJI11"/>
      <c r="JJJ11"/>
      <c r="JJK11"/>
      <c r="JJL11"/>
      <c r="JJM11"/>
      <c r="JJN11"/>
      <c r="JJO11"/>
      <c r="JJP11"/>
      <c r="JJQ11"/>
      <c r="JJR11"/>
      <c r="JJS11"/>
      <c r="JJT11"/>
      <c r="JJU11"/>
      <c r="JJV11"/>
      <c r="JJW11"/>
      <c r="JJX11"/>
      <c r="JJY11"/>
      <c r="JJZ11"/>
      <c r="JKA11"/>
      <c r="JKB11"/>
      <c r="JKC11"/>
      <c r="JKD11"/>
      <c r="JKE11"/>
      <c r="JKF11"/>
      <c r="JKG11"/>
      <c r="JKH11"/>
      <c r="JKI11"/>
      <c r="JKJ11"/>
      <c r="JKK11"/>
      <c r="JKL11"/>
      <c r="JKM11"/>
      <c r="JKN11"/>
      <c r="JKO11"/>
      <c r="JKP11"/>
      <c r="JKQ11"/>
      <c r="JKR11"/>
      <c r="JKS11"/>
      <c r="JKT11"/>
      <c r="JKU11"/>
      <c r="JKV11"/>
      <c r="JKW11"/>
      <c r="JKX11"/>
      <c r="JKY11"/>
      <c r="JKZ11"/>
      <c r="JLA11"/>
      <c r="JLB11"/>
      <c r="JLC11"/>
      <c r="JLD11"/>
      <c r="JLE11"/>
      <c r="JLF11"/>
      <c r="JLG11"/>
      <c r="JLH11"/>
      <c r="JLI11"/>
      <c r="JLJ11"/>
      <c r="JLK11"/>
      <c r="JLL11"/>
      <c r="JLM11"/>
      <c r="JLN11"/>
      <c r="JLO11"/>
      <c r="JLP11"/>
      <c r="JLQ11"/>
      <c r="JLR11"/>
      <c r="JLS11"/>
      <c r="JLT11"/>
      <c r="JLU11"/>
      <c r="JLV11"/>
      <c r="JLW11"/>
      <c r="JLX11"/>
      <c r="JLY11"/>
      <c r="JLZ11"/>
      <c r="JMA11"/>
      <c r="JMB11"/>
      <c r="JMC11"/>
      <c r="JMD11"/>
      <c r="JME11"/>
      <c r="JMF11"/>
      <c r="JMG11"/>
      <c r="JMH11"/>
      <c r="JMI11"/>
      <c r="JMJ11"/>
      <c r="JMK11"/>
      <c r="JML11"/>
      <c r="JMM11"/>
      <c r="JMN11"/>
      <c r="JMO11"/>
      <c r="JMP11"/>
      <c r="JMQ11"/>
      <c r="JMR11"/>
      <c r="JMS11"/>
      <c r="JMT11"/>
      <c r="JMU11"/>
      <c r="JMV11"/>
      <c r="JMW11"/>
      <c r="JMX11"/>
      <c r="JMY11"/>
      <c r="JMZ11"/>
      <c r="JNA11"/>
      <c r="JNB11"/>
      <c r="JNC11"/>
      <c r="JND11"/>
      <c r="JNE11"/>
      <c r="JNF11"/>
      <c r="JNG11"/>
      <c r="JNH11"/>
      <c r="JNI11"/>
      <c r="JNJ11"/>
      <c r="JNK11"/>
      <c r="JNL11"/>
      <c r="JNM11"/>
      <c r="JNN11"/>
      <c r="JNO11"/>
      <c r="JNP11"/>
      <c r="JNQ11"/>
      <c r="JNR11"/>
      <c r="JNS11"/>
      <c r="JNT11"/>
      <c r="JNU11"/>
      <c r="JNV11"/>
      <c r="JNW11"/>
      <c r="JNX11"/>
      <c r="JNY11"/>
      <c r="JNZ11"/>
      <c r="JOA11"/>
      <c r="JOB11"/>
      <c r="JOC11"/>
      <c r="JOD11"/>
      <c r="JOE11"/>
      <c r="JOF11"/>
      <c r="JOG11"/>
      <c r="JOH11"/>
      <c r="JOI11"/>
      <c r="JOJ11"/>
      <c r="JOK11"/>
      <c r="JOL11"/>
      <c r="JOM11"/>
      <c r="JON11"/>
      <c r="JOO11"/>
      <c r="JOP11"/>
      <c r="JOQ11"/>
      <c r="JOR11"/>
      <c r="JOS11"/>
      <c r="JOT11"/>
      <c r="JOU11"/>
      <c r="JOV11"/>
      <c r="JOW11"/>
      <c r="JOX11"/>
      <c r="JOY11"/>
      <c r="JOZ11"/>
      <c r="JPA11"/>
      <c r="JPB11"/>
      <c r="JPC11"/>
      <c r="JPD11"/>
      <c r="JPE11"/>
      <c r="JPF11"/>
      <c r="JPG11"/>
      <c r="JPH11"/>
      <c r="JPI11"/>
      <c r="JPJ11"/>
      <c r="JPK11"/>
      <c r="JPL11"/>
      <c r="JPM11"/>
      <c r="JPN11"/>
      <c r="JPO11"/>
      <c r="JPP11"/>
      <c r="JPQ11"/>
      <c r="JPR11"/>
      <c r="JPS11"/>
      <c r="JPT11"/>
      <c r="JPU11"/>
      <c r="JPV11"/>
      <c r="JPW11"/>
      <c r="JPX11"/>
      <c r="JPY11"/>
      <c r="JPZ11"/>
      <c r="JQA11"/>
      <c r="JQB11"/>
      <c r="JQC11"/>
      <c r="JQD11"/>
      <c r="JQE11"/>
      <c r="JQF11"/>
      <c r="JQG11"/>
      <c r="JQH11"/>
      <c r="JQI11"/>
      <c r="JQJ11"/>
      <c r="JQK11"/>
      <c r="JQL11"/>
      <c r="JQM11"/>
      <c r="JQN11"/>
      <c r="JQO11"/>
      <c r="JQP11"/>
      <c r="JQQ11"/>
      <c r="JQR11"/>
      <c r="JQS11"/>
      <c r="JQT11"/>
      <c r="JQU11"/>
      <c r="JQV11"/>
      <c r="JQW11"/>
      <c r="JQX11"/>
      <c r="JQY11"/>
      <c r="JQZ11"/>
      <c r="JRA11"/>
      <c r="JRB11"/>
      <c r="JRC11"/>
      <c r="JRD11"/>
      <c r="JRE11"/>
      <c r="JRF11"/>
      <c r="JRG11"/>
      <c r="JRH11"/>
      <c r="JRI11"/>
      <c r="JRJ11"/>
      <c r="JRK11"/>
      <c r="JRL11"/>
      <c r="JRM11"/>
      <c r="JRN11"/>
      <c r="JRO11"/>
      <c r="JRP11"/>
      <c r="JRQ11"/>
      <c r="JRR11"/>
      <c r="JRS11"/>
      <c r="JRT11"/>
      <c r="JRU11"/>
      <c r="JRV11"/>
      <c r="JRW11"/>
      <c r="JRX11"/>
      <c r="JRY11"/>
      <c r="JRZ11"/>
      <c r="JSA11"/>
      <c r="JSB11"/>
      <c r="JSC11"/>
      <c r="JSD11"/>
      <c r="JSE11"/>
      <c r="JSF11"/>
      <c r="JSG11"/>
      <c r="JSH11"/>
      <c r="JSI11"/>
      <c r="JSJ11"/>
      <c r="JSK11"/>
      <c r="JSL11"/>
      <c r="JSM11"/>
      <c r="JSN11"/>
      <c r="JSO11"/>
      <c r="JSP11"/>
      <c r="JSQ11"/>
      <c r="JSR11"/>
      <c r="JSS11"/>
      <c r="JST11"/>
      <c r="JSU11"/>
      <c r="JSV11"/>
      <c r="JSW11"/>
      <c r="JSX11"/>
      <c r="JSY11"/>
      <c r="JSZ11"/>
      <c r="JTA11"/>
      <c r="JTB11"/>
      <c r="JTC11"/>
      <c r="JTD11"/>
      <c r="JTE11"/>
      <c r="JTF11"/>
      <c r="JTG11"/>
      <c r="JTH11"/>
      <c r="JTI11"/>
      <c r="JTJ11"/>
      <c r="JTK11"/>
      <c r="JTL11"/>
      <c r="JTM11"/>
      <c r="JTN11"/>
      <c r="JTO11"/>
      <c r="JTP11"/>
      <c r="JTQ11"/>
      <c r="JTR11"/>
      <c r="JTS11"/>
      <c r="JTT11"/>
      <c r="JTU11"/>
      <c r="JTV11"/>
      <c r="JTW11"/>
      <c r="JTX11"/>
      <c r="JTY11"/>
      <c r="JTZ11"/>
      <c r="JUA11"/>
      <c r="JUB11"/>
      <c r="JUC11"/>
      <c r="JUD11"/>
      <c r="JUE11"/>
      <c r="JUF11"/>
      <c r="JUG11"/>
      <c r="JUH11"/>
      <c r="JUI11"/>
      <c r="JUJ11"/>
      <c r="JUK11"/>
      <c r="JUL11"/>
      <c r="JUM11"/>
      <c r="JUN11"/>
      <c r="JUO11"/>
      <c r="JUP11"/>
      <c r="JUQ11"/>
      <c r="JUR11"/>
      <c r="JUS11"/>
      <c r="JUT11"/>
      <c r="JUU11"/>
      <c r="JUV11"/>
      <c r="JUW11"/>
      <c r="JUX11"/>
      <c r="JUY11"/>
      <c r="JUZ11"/>
      <c r="JVA11"/>
      <c r="JVB11"/>
      <c r="JVC11"/>
      <c r="JVD11"/>
      <c r="JVE11"/>
      <c r="JVF11"/>
      <c r="JVG11"/>
      <c r="JVH11"/>
      <c r="JVI11"/>
      <c r="JVJ11"/>
      <c r="JVK11"/>
      <c r="JVL11"/>
      <c r="JVM11"/>
      <c r="JVN11"/>
      <c r="JVO11"/>
      <c r="JVP11"/>
      <c r="JVQ11"/>
      <c r="JVR11"/>
      <c r="JVS11"/>
      <c r="JVT11"/>
      <c r="JVU11"/>
      <c r="JVV11"/>
      <c r="JVW11"/>
      <c r="JVX11"/>
      <c r="JVY11"/>
      <c r="JVZ11"/>
      <c r="JWA11"/>
      <c r="JWB11"/>
      <c r="JWC11"/>
      <c r="JWD11"/>
      <c r="JWE11"/>
      <c r="JWF11"/>
      <c r="JWG11"/>
      <c r="JWH11"/>
      <c r="JWI11"/>
      <c r="JWJ11"/>
      <c r="JWK11"/>
      <c r="JWL11"/>
      <c r="JWM11"/>
      <c r="JWN11"/>
      <c r="JWO11"/>
      <c r="JWP11"/>
      <c r="JWQ11"/>
      <c r="JWR11"/>
      <c r="JWS11"/>
      <c r="JWT11"/>
      <c r="JWU11"/>
      <c r="JWV11"/>
      <c r="JWW11"/>
      <c r="JWX11"/>
      <c r="JWY11"/>
      <c r="JWZ11"/>
      <c r="JXA11"/>
      <c r="JXB11"/>
      <c r="JXC11"/>
      <c r="JXD11"/>
      <c r="JXE11"/>
      <c r="JXF11"/>
      <c r="JXG11"/>
      <c r="JXH11"/>
      <c r="JXI11"/>
      <c r="JXJ11"/>
      <c r="JXK11"/>
      <c r="JXL11"/>
      <c r="JXM11"/>
      <c r="JXN11"/>
      <c r="JXO11"/>
      <c r="JXP11"/>
      <c r="JXQ11"/>
      <c r="JXR11"/>
      <c r="JXS11"/>
      <c r="JXT11"/>
      <c r="JXU11"/>
      <c r="JXV11"/>
      <c r="JXW11"/>
      <c r="JXX11"/>
      <c r="JXY11"/>
      <c r="JXZ11"/>
      <c r="JYA11"/>
      <c r="JYB11"/>
      <c r="JYC11"/>
      <c r="JYD11"/>
      <c r="JYE11"/>
      <c r="JYF11"/>
      <c r="JYG11"/>
      <c r="JYH11"/>
      <c r="JYI11"/>
      <c r="JYJ11"/>
      <c r="JYK11"/>
      <c r="JYL11"/>
      <c r="JYM11"/>
      <c r="JYN11"/>
      <c r="JYO11"/>
      <c r="JYP11"/>
      <c r="JYQ11"/>
      <c r="JYR11"/>
      <c r="JYS11"/>
      <c r="JYT11"/>
      <c r="JYU11"/>
      <c r="JYV11"/>
      <c r="JYW11"/>
      <c r="JYX11"/>
      <c r="JYY11"/>
      <c r="JYZ11"/>
      <c r="JZA11"/>
      <c r="JZB11"/>
      <c r="JZC11"/>
      <c r="JZD11"/>
      <c r="JZE11"/>
      <c r="JZF11"/>
      <c r="JZG11"/>
      <c r="JZH11"/>
      <c r="JZI11"/>
      <c r="JZJ11"/>
      <c r="JZK11"/>
      <c r="JZL11"/>
      <c r="JZM11"/>
      <c r="JZN11"/>
      <c r="JZO11"/>
      <c r="JZP11"/>
      <c r="JZQ11"/>
      <c r="JZR11"/>
      <c r="JZS11"/>
      <c r="JZT11"/>
      <c r="JZU11"/>
      <c r="JZV11"/>
      <c r="JZW11"/>
      <c r="JZX11"/>
      <c r="JZY11"/>
      <c r="JZZ11"/>
      <c r="KAA11"/>
      <c r="KAB11"/>
      <c r="KAC11"/>
      <c r="KAD11"/>
      <c r="KAE11"/>
      <c r="KAF11"/>
      <c r="KAG11"/>
      <c r="KAH11"/>
      <c r="KAI11"/>
      <c r="KAJ11"/>
      <c r="KAK11"/>
      <c r="KAL11"/>
      <c r="KAM11"/>
      <c r="KAN11"/>
      <c r="KAO11"/>
      <c r="KAP11"/>
      <c r="KAQ11"/>
      <c r="KAR11"/>
      <c r="KAS11"/>
      <c r="KAT11"/>
      <c r="KAU11"/>
      <c r="KAV11"/>
      <c r="KAW11"/>
      <c r="KAX11"/>
      <c r="KAY11"/>
      <c r="KAZ11"/>
      <c r="KBA11"/>
      <c r="KBB11"/>
      <c r="KBC11"/>
      <c r="KBD11"/>
      <c r="KBE11"/>
      <c r="KBF11"/>
      <c r="KBG11"/>
      <c r="KBH11"/>
      <c r="KBI11"/>
      <c r="KBJ11"/>
      <c r="KBK11"/>
      <c r="KBL11"/>
      <c r="KBM11"/>
      <c r="KBN11"/>
      <c r="KBO11"/>
      <c r="KBP11"/>
      <c r="KBQ11"/>
      <c r="KBR11"/>
      <c r="KBS11"/>
      <c r="KBT11"/>
      <c r="KBU11"/>
      <c r="KBV11"/>
      <c r="KBW11"/>
      <c r="KBX11"/>
      <c r="KBY11"/>
      <c r="KBZ11"/>
      <c r="KCA11"/>
      <c r="KCB11"/>
      <c r="KCC11"/>
      <c r="KCD11"/>
      <c r="KCE11"/>
      <c r="KCF11"/>
      <c r="KCG11"/>
      <c r="KCH11"/>
      <c r="KCI11"/>
      <c r="KCJ11"/>
      <c r="KCK11"/>
      <c r="KCL11"/>
      <c r="KCM11"/>
      <c r="KCN11"/>
      <c r="KCO11"/>
      <c r="KCP11"/>
      <c r="KCQ11"/>
      <c r="KCR11"/>
      <c r="KCS11"/>
      <c r="KCT11"/>
      <c r="KCU11"/>
      <c r="KCV11"/>
      <c r="KCW11"/>
      <c r="KCX11"/>
      <c r="KCY11"/>
      <c r="KCZ11"/>
      <c r="KDA11"/>
      <c r="KDB11"/>
      <c r="KDC11"/>
      <c r="KDD11"/>
      <c r="KDE11"/>
      <c r="KDF11"/>
      <c r="KDG11"/>
      <c r="KDH11"/>
      <c r="KDI11"/>
      <c r="KDJ11"/>
      <c r="KDK11"/>
      <c r="KDL11"/>
      <c r="KDM11"/>
      <c r="KDN11"/>
      <c r="KDO11"/>
      <c r="KDP11"/>
      <c r="KDQ11"/>
      <c r="KDR11"/>
      <c r="KDS11"/>
      <c r="KDT11"/>
      <c r="KDU11"/>
      <c r="KDV11"/>
      <c r="KDW11"/>
      <c r="KDX11"/>
      <c r="KDY11"/>
      <c r="KDZ11"/>
      <c r="KEA11"/>
      <c r="KEB11"/>
      <c r="KEC11"/>
      <c r="KED11"/>
      <c r="KEE11"/>
      <c r="KEF11"/>
      <c r="KEG11"/>
      <c r="KEH11"/>
      <c r="KEI11"/>
      <c r="KEJ11"/>
      <c r="KEK11"/>
      <c r="KEL11"/>
      <c r="KEM11"/>
      <c r="KEN11"/>
      <c r="KEO11"/>
      <c r="KEP11"/>
      <c r="KEQ11"/>
      <c r="KER11"/>
      <c r="KES11"/>
      <c r="KET11"/>
      <c r="KEU11"/>
      <c r="KEV11"/>
      <c r="KEW11"/>
      <c r="KEX11"/>
      <c r="KEY11"/>
      <c r="KEZ11"/>
      <c r="KFA11"/>
      <c r="KFB11"/>
      <c r="KFC11"/>
      <c r="KFD11"/>
      <c r="KFE11"/>
      <c r="KFF11"/>
      <c r="KFG11"/>
      <c r="KFH11"/>
      <c r="KFI11"/>
      <c r="KFJ11"/>
      <c r="KFK11"/>
      <c r="KFL11"/>
      <c r="KFM11"/>
      <c r="KFN11"/>
      <c r="KFO11"/>
      <c r="KFP11"/>
      <c r="KFQ11"/>
      <c r="KFR11"/>
      <c r="KFS11"/>
      <c r="KFT11"/>
      <c r="KFU11"/>
      <c r="KFV11"/>
      <c r="KFW11"/>
      <c r="KFX11"/>
      <c r="KFY11"/>
      <c r="KFZ11"/>
      <c r="KGA11"/>
      <c r="KGB11"/>
      <c r="KGC11"/>
      <c r="KGD11"/>
      <c r="KGE11"/>
      <c r="KGF11"/>
      <c r="KGG11"/>
      <c r="KGH11"/>
      <c r="KGI11"/>
      <c r="KGJ11"/>
      <c r="KGK11"/>
      <c r="KGL11"/>
      <c r="KGM11"/>
      <c r="KGN11"/>
      <c r="KGO11"/>
      <c r="KGP11"/>
      <c r="KGQ11"/>
      <c r="KGR11"/>
      <c r="KGS11"/>
      <c r="KGT11"/>
      <c r="KGU11"/>
      <c r="KGV11"/>
      <c r="KGW11"/>
      <c r="KGX11"/>
      <c r="KGY11"/>
      <c r="KGZ11"/>
      <c r="KHA11"/>
      <c r="KHB11"/>
      <c r="KHC11"/>
      <c r="KHD11"/>
      <c r="KHE11"/>
      <c r="KHF11"/>
      <c r="KHG11"/>
      <c r="KHH11"/>
      <c r="KHI11"/>
      <c r="KHJ11"/>
      <c r="KHK11"/>
      <c r="KHL11"/>
      <c r="KHM11"/>
      <c r="KHN11"/>
      <c r="KHO11"/>
      <c r="KHP11"/>
      <c r="KHQ11"/>
      <c r="KHR11"/>
      <c r="KHS11"/>
      <c r="KHT11"/>
      <c r="KHU11"/>
      <c r="KHV11"/>
      <c r="KHW11"/>
      <c r="KHX11"/>
      <c r="KHY11"/>
      <c r="KHZ11"/>
      <c r="KIA11"/>
      <c r="KIB11"/>
      <c r="KIC11"/>
      <c r="KID11"/>
      <c r="KIE11"/>
      <c r="KIF11"/>
      <c r="KIG11"/>
      <c r="KIH11"/>
      <c r="KII11"/>
      <c r="KIJ11"/>
      <c r="KIK11"/>
      <c r="KIL11"/>
      <c r="KIM11"/>
      <c r="KIN11"/>
      <c r="KIO11"/>
      <c r="KIP11"/>
      <c r="KIQ11"/>
      <c r="KIR11"/>
      <c r="KIS11"/>
      <c r="KIT11"/>
      <c r="KIU11"/>
      <c r="KIV11"/>
      <c r="KIW11"/>
      <c r="KIX11"/>
      <c r="KIY11"/>
      <c r="KIZ11"/>
      <c r="KJA11"/>
      <c r="KJB11"/>
      <c r="KJC11"/>
      <c r="KJD11"/>
      <c r="KJE11"/>
      <c r="KJF11"/>
      <c r="KJG11"/>
      <c r="KJH11"/>
      <c r="KJI11"/>
      <c r="KJJ11"/>
      <c r="KJK11"/>
      <c r="KJL11"/>
      <c r="KJM11"/>
      <c r="KJN11"/>
      <c r="KJO11"/>
      <c r="KJP11"/>
      <c r="KJQ11"/>
      <c r="KJR11"/>
      <c r="KJS11"/>
      <c r="KJT11"/>
      <c r="KJU11"/>
      <c r="KJV11"/>
      <c r="KJW11"/>
      <c r="KJX11"/>
      <c r="KJY11"/>
      <c r="KJZ11"/>
      <c r="KKA11"/>
      <c r="KKB11"/>
      <c r="KKC11"/>
      <c r="KKD11"/>
      <c r="KKE11"/>
      <c r="KKF11"/>
      <c r="KKG11"/>
      <c r="KKH11"/>
      <c r="KKI11"/>
      <c r="KKJ11"/>
      <c r="KKK11"/>
      <c r="KKL11"/>
      <c r="KKM11"/>
      <c r="KKN11"/>
      <c r="KKO11"/>
      <c r="KKP11"/>
      <c r="KKQ11"/>
      <c r="KKR11"/>
      <c r="KKS11"/>
      <c r="KKT11"/>
      <c r="KKU11"/>
      <c r="KKV11"/>
      <c r="KKW11"/>
      <c r="KKX11"/>
      <c r="KKY11"/>
      <c r="KKZ11"/>
      <c r="KLA11"/>
      <c r="KLB11"/>
      <c r="KLC11"/>
      <c r="KLD11"/>
      <c r="KLE11"/>
      <c r="KLF11"/>
      <c r="KLG11"/>
      <c r="KLH11"/>
      <c r="KLI11"/>
      <c r="KLJ11"/>
      <c r="KLK11"/>
      <c r="KLL11"/>
      <c r="KLM11"/>
      <c r="KLN11"/>
      <c r="KLO11"/>
      <c r="KLP11"/>
      <c r="KLQ11"/>
      <c r="KLR11"/>
      <c r="KLS11"/>
      <c r="KLT11"/>
      <c r="KLU11"/>
      <c r="KLV11"/>
      <c r="KLW11"/>
      <c r="KLX11"/>
      <c r="KLY11"/>
      <c r="KLZ11"/>
      <c r="KMA11"/>
      <c r="KMB11"/>
      <c r="KMC11"/>
      <c r="KMD11"/>
      <c r="KME11"/>
      <c r="KMF11"/>
      <c r="KMG11"/>
      <c r="KMH11"/>
      <c r="KMI11"/>
      <c r="KMJ11"/>
      <c r="KMK11"/>
      <c r="KML11"/>
      <c r="KMM11"/>
      <c r="KMN11"/>
      <c r="KMO11"/>
      <c r="KMP11"/>
      <c r="KMQ11"/>
      <c r="KMR11"/>
      <c r="KMS11"/>
      <c r="KMT11"/>
      <c r="KMU11"/>
      <c r="KMV11"/>
      <c r="KMW11"/>
      <c r="KMX11"/>
      <c r="KMY11"/>
      <c r="KMZ11"/>
      <c r="KNA11"/>
      <c r="KNB11"/>
      <c r="KNC11"/>
      <c r="KND11"/>
      <c r="KNE11"/>
      <c r="KNF11"/>
      <c r="KNG11"/>
      <c r="KNH11"/>
      <c r="KNI11"/>
      <c r="KNJ11"/>
      <c r="KNK11"/>
      <c r="KNL11"/>
      <c r="KNM11"/>
      <c r="KNN11"/>
      <c r="KNO11"/>
      <c r="KNP11"/>
      <c r="KNQ11"/>
      <c r="KNR11"/>
      <c r="KNS11"/>
      <c r="KNT11"/>
      <c r="KNU11"/>
      <c r="KNV11"/>
      <c r="KNW11"/>
      <c r="KNX11"/>
      <c r="KNY11"/>
      <c r="KNZ11"/>
      <c r="KOA11"/>
      <c r="KOB11"/>
      <c r="KOC11"/>
      <c r="KOD11"/>
      <c r="KOE11"/>
      <c r="KOF11"/>
      <c r="KOG11"/>
      <c r="KOH11"/>
      <c r="KOI11"/>
      <c r="KOJ11"/>
      <c r="KOK11"/>
      <c r="KOL11"/>
      <c r="KOM11"/>
      <c r="KON11"/>
      <c r="KOO11"/>
      <c r="KOP11"/>
      <c r="KOQ11"/>
      <c r="KOR11"/>
      <c r="KOS11"/>
      <c r="KOT11"/>
      <c r="KOU11"/>
      <c r="KOV11"/>
      <c r="KOW11"/>
      <c r="KOX11"/>
      <c r="KOY11"/>
      <c r="KOZ11"/>
      <c r="KPA11"/>
      <c r="KPB11"/>
      <c r="KPC11"/>
      <c r="KPD11"/>
      <c r="KPE11"/>
      <c r="KPF11"/>
      <c r="KPG11"/>
      <c r="KPH11"/>
      <c r="KPI11"/>
      <c r="KPJ11"/>
      <c r="KPK11"/>
      <c r="KPL11"/>
      <c r="KPM11"/>
      <c r="KPN11"/>
      <c r="KPO11"/>
      <c r="KPP11"/>
      <c r="KPQ11"/>
      <c r="KPR11"/>
      <c r="KPS11"/>
      <c r="KPT11"/>
      <c r="KPU11"/>
      <c r="KPV11"/>
      <c r="KPW11"/>
      <c r="KPX11"/>
      <c r="KPY11"/>
      <c r="KPZ11"/>
      <c r="KQA11"/>
      <c r="KQB11"/>
      <c r="KQC11"/>
      <c r="KQD11"/>
      <c r="KQE11"/>
      <c r="KQF11"/>
      <c r="KQG11"/>
      <c r="KQH11"/>
      <c r="KQI11"/>
      <c r="KQJ11"/>
      <c r="KQK11"/>
      <c r="KQL11"/>
      <c r="KQM11"/>
      <c r="KQN11"/>
      <c r="KQO11"/>
      <c r="KQP11"/>
      <c r="KQQ11"/>
      <c r="KQR11"/>
      <c r="KQS11"/>
      <c r="KQT11"/>
      <c r="KQU11"/>
      <c r="KQV11"/>
      <c r="KQW11"/>
      <c r="KQX11"/>
      <c r="KQY11"/>
      <c r="KQZ11"/>
      <c r="KRA11"/>
      <c r="KRB11"/>
      <c r="KRC11"/>
      <c r="KRD11"/>
      <c r="KRE11"/>
      <c r="KRF11"/>
      <c r="KRG11"/>
      <c r="KRH11"/>
      <c r="KRI11"/>
      <c r="KRJ11"/>
      <c r="KRK11"/>
      <c r="KRL11"/>
      <c r="KRM11"/>
      <c r="KRN11"/>
      <c r="KRO11"/>
      <c r="KRP11"/>
      <c r="KRQ11"/>
      <c r="KRR11"/>
      <c r="KRS11"/>
      <c r="KRT11"/>
      <c r="KRU11"/>
      <c r="KRV11"/>
      <c r="KRW11"/>
      <c r="KRX11"/>
      <c r="KRY11"/>
      <c r="KRZ11"/>
      <c r="KSA11"/>
      <c r="KSB11"/>
      <c r="KSC11"/>
      <c r="KSD11"/>
      <c r="KSE11"/>
      <c r="KSF11"/>
      <c r="KSG11"/>
      <c r="KSH11"/>
      <c r="KSI11"/>
      <c r="KSJ11"/>
      <c r="KSK11"/>
      <c r="KSL11"/>
      <c r="KSM11"/>
      <c r="KSN11"/>
      <c r="KSO11"/>
      <c r="KSP11"/>
      <c r="KSQ11"/>
      <c r="KSR11"/>
      <c r="KSS11"/>
      <c r="KST11"/>
      <c r="KSU11"/>
      <c r="KSV11"/>
      <c r="KSW11"/>
      <c r="KSX11"/>
      <c r="KSY11"/>
      <c r="KSZ11"/>
      <c r="KTA11"/>
      <c r="KTB11"/>
      <c r="KTC11"/>
      <c r="KTD11"/>
      <c r="KTE11"/>
      <c r="KTF11"/>
      <c r="KTG11"/>
      <c r="KTH11"/>
      <c r="KTI11"/>
      <c r="KTJ11"/>
      <c r="KTK11"/>
      <c r="KTL11"/>
      <c r="KTM11"/>
      <c r="KTN11"/>
      <c r="KTO11"/>
      <c r="KTP11"/>
      <c r="KTQ11"/>
      <c r="KTR11"/>
      <c r="KTS11"/>
      <c r="KTT11"/>
      <c r="KTU11"/>
      <c r="KTV11"/>
      <c r="KTW11"/>
      <c r="KTX11"/>
      <c r="KTY11"/>
      <c r="KTZ11"/>
      <c r="KUA11"/>
      <c r="KUB11"/>
      <c r="KUC11"/>
      <c r="KUD11"/>
      <c r="KUE11"/>
      <c r="KUF11"/>
      <c r="KUG11"/>
      <c r="KUH11"/>
      <c r="KUI11"/>
      <c r="KUJ11"/>
      <c r="KUK11"/>
      <c r="KUL11"/>
      <c r="KUM11"/>
      <c r="KUN11"/>
      <c r="KUO11"/>
      <c r="KUP11"/>
      <c r="KUQ11"/>
      <c r="KUR11"/>
      <c r="KUS11"/>
      <c r="KUT11"/>
      <c r="KUU11"/>
      <c r="KUV11"/>
      <c r="KUW11"/>
      <c r="KUX11"/>
      <c r="KUY11"/>
      <c r="KUZ11"/>
      <c r="KVA11"/>
      <c r="KVB11"/>
      <c r="KVC11"/>
      <c r="KVD11"/>
      <c r="KVE11"/>
      <c r="KVF11"/>
      <c r="KVG11"/>
      <c r="KVH11"/>
      <c r="KVI11"/>
      <c r="KVJ11"/>
      <c r="KVK11"/>
      <c r="KVL11"/>
      <c r="KVM11"/>
      <c r="KVN11"/>
      <c r="KVO11"/>
      <c r="KVP11"/>
      <c r="KVQ11"/>
      <c r="KVR11"/>
      <c r="KVS11"/>
      <c r="KVT11"/>
      <c r="KVU11"/>
      <c r="KVV11"/>
      <c r="KVW11"/>
      <c r="KVX11"/>
      <c r="KVY11"/>
      <c r="KVZ11"/>
      <c r="KWA11"/>
      <c r="KWB11"/>
      <c r="KWC11"/>
      <c r="KWD11"/>
      <c r="KWE11"/>
      <c r="KWF11"/>
      <c r="KWG11"/>
      <c r="KWH11"/>
      <c r="KWI11"/>
      <c r="KWJ11"/>
      <c r="KWK11"/>
      <c r="KWL11"/>
      <c r="KWM11"/>
      <c r="KWN11"/>
      <c r="KWO11"/>
      <c r="KWP11"/>
      <c r="KWQ11"/>
      <c r="KWR11"/>
      <c r="KWS11"/>
      <c r="KWT11"/>
      <c r="KWU11"/>
      <c r="KWV11"/>
      <c r="KWW11"/>
      <c r="KWX11"/>
      <c r="KWY11"/>
      <c r="KWZ11"/>
      <c r="KXA11"/>
      <c r="KXB11"/>
      <c r="KXC11"/>
      <c r="KXD11"/>
      <c r="KXE11"/>
      <c r="KXF11"/>
      <c r="KXG11"/>
      <c r="KXH11"/>
      <c r="KXI11"/>
      <c r="KXJ11"/>
      <c r="KXK11"/>
      <c r="KXL11"/>
      <c r="KXM11"/>
      <c r="KXN11"/>
      <c r="KXO11"/>
      <c r="KXP11"/>
      <c r="KXQ11"/>
      <c r="KXR11"/>
      <c r="KXS11"/>
      <c r="KXT11"/>
      <c r="KXU11"/>
      <c r="KXV11"/>
      <c r="KXW11"/>
      <c r="KXX11"/>
      <c r="KXY11"/>
      <c r="KXZ11"/>
      <c r="KYA11"/>
      <c r="KYB11"/>
      <c r="KYC11"/>
      <c r="KYD11"/>
      <c r="KYE11"/>
      <c r="KYF11"/>
      <c r="KYG11"/>
      <c r="KYH11"/>
      <c r="KYI11"/>
      <c r="KYJ11"/>
      <c r="KYK11"/>
      <c r="KYL11"/>
      <c r="KYM11"/>
      <c r="KYN11"/>
      <c r="KYO11"/>
      <c r="KYP11"/>
      <c r="KYQ11"/>
      <c r="KYR11"/>
      <c r="KYS11"/>
      <c r="KYT11"/>
      <c r="KYU11"/>
      <c r="KYV11"/>
      <c r="KYW11"/>
      <c r="KYX11"/>
      <c r="KYY11"/>
      <c r="KYZ11"/>
      <c r="KZA11"/>
      <c r="KZB11"/>
      <c r="KZC11"/>
      <c r="KZD11"/>
      <c r="KZE11"/>
      <c r="KZF11"/>
      <c r="KZG11"/>
      <c r="KZH11"/>
      <c r="KZI11"/>
      <c r="KZJ11"/>
      <c r="KZK11"/>
      <c r="KZL11"/>
      <c r="KZM11"/>
      <c r="KZN11"/>
      <c r="KZO11"/>
      <c r="KZP11"/>
      <c r="KZQ11"/>
      <c r="KZR11"/>
      <c r="KZS11"/>
      <c r="KZT11"/>
      <c r="KZU11"/>
      <c r="KZV11"/>
      <c r="KZW11"/>
      <c r="KZX11"/>
      <c r="KZY11"/>
      <c r="KZZ11"/>
      <c r="LAA11"/>
      <c r="LAB11"/>
      <c r="LAC11"/>
      <c r="LAD11"/>
      <c r="LAE11"/>
      <c r="LAF11"/>
      <c r="LAG11"/>
      <c r="LAH11"/>
      <c r="LAI11"/>
      <c r="LAJ11"/>
      <c r="LAK11"/>
      <c r="LAL11"/>
      <c r="LAM11"/>
      <c r="LAN11"/>
      <c r="LAO11"/>
      <c r="LAP11"/>
      <c r="LAQ11"/>
      <c r="LAR11"/>
      <c r="LAS11"/>
      <c r="LAT11"/>
      <c r="LAU11"/>
      <c r="LAV11"/>
      <c r="LAW11"/>
      <c r="LAX11"/>
      <c r="LAY11"/>
      <c r="LAZ11"/>
      <c r="LBA11"/>
      <c r="LBB11"/>
      <c r="LBC11"/>
      <c r="LBD11"/>
      <c r="LBE11"/>
      <c r="LBF11"/>
      <c r="LBG11"/>
      <c r="LBH11"/>
      <c r="LBI11"/>
      <c r="LBJ11"/>
      <c r="LBK11"/>
      <c r="LBL11"/>
      <c r="LBM11"/>
      <c r="LBN11"/>
      <c r="LBO11"/>
      <c r="LBP11"/>
      <c r="LBQ11"/>
      <c r="LBR11"/>
      <c r="LBS11"/>
      <c r="LBT11"/>
      <c r="LBU11"/>
      <c r="LBV11"/>
      <c r="LBW11"/>
      <c r="LBX11"/>
      <c r="LBY11"/>
      <c r="LBZ11"/>
      <c r="LCA11"/>
      <c r="LCB11"/>
      <c r="LCC11"/>
      <c r="LCD11"/>
      <c r="LCE11"/>
      <c r="LCF11"/>
      <c r="LCG11"/>
      <c r="LCH11"/>
      <c r="LCI11"/>
      <c r="LCJ11"/>
      <c r="LCK11"/>
      <c r="LCL11"/>
      <c r="LCM11"/>
      <c r="LCN11"/>
      <c r="LCO11"/>
      <c r="LCP11"/>
      <c r="LCQ11"/>
      <c r="LCR11"/>
      <c r="LCS11"/>
      <c r="LCT11"/>
      <c r="LCU11"/>
      <c r="LCV11"/>
      <c r="LCW11"/>
      <c r="LCX11"/>
      <c r="LCY11"/>
      <c r="LCZ11"/>
      <c r="LDA11"/>
      <c r="LDB11"/>
      <c r="LDC11"/>
      <c r="LDD11"/>
      <c r="LDE11"/>
      <c r="LDF11"/>
      <c r="LDG11"/>
      <c r="LDH11"/>
      <c r="LDI11"/>
      <c r="LDJ11"/>
      <c r="LDK11"/>
      <c r="LDL11"/>
      <c r="LDM11"/>
      <c r="LDN11"/>
      <c r="LDO11"/>
      <c r="LDP11"/>
      <c r="LDQ11"/>
      <c r="LDR11"/>
      <c r="LDS11"/>
      <c r="LDT11"/>
      <c r="LDU11"/>
      <c r="LDV11"/>
      <c r="LDW11"/>
      <c r="LDX11"/>
      <c r="LDY11"/>
      <c r="LDZ11"/>
      <c r="LEA11"/>
      <c r="LEB11"/>
      <c r="LEC11"/>
      <c r="LED11"/>
      <c r="LEE11"/>
      <c r="LEF11"/>
      <c r="LEG11"/>
      <c r="LEH11"/>
      <c r="LEI11"/>
      <c r="LEJ11"/>
      <c r="LEK11"/>
      <c r="LEL11"/>
      <c r="LEM11"/>
      <c r="LEN11"/>
      <c r="LEO11"/>
      <c r="LEP11"/>
      <c r="LEQ11"/>
      <c r="LER11"/>
      <c r="LES11"/>
      <c r="LET11"/>
      <c r="LEU11"/>
      <c r="LEV11"/>
      <c r="LEW11"/>
      <c r="LEX11"/>
      <c r="LEY11"/>
      <c r="LEZ11"/>
      <c r="LFA11"/>
      <c r="LFB11"/>
      <c r="LFC11"/>
      <c r="LFD11"/>
      <c r="LFE11"/>
      <c r="LFF11"/>
      <c r="LFG11"/>
      <c r="LFH11"/>
      <c r="LFI11"/>
      <c r="LFJ11"/>
      <c r="LFK11"/>
      <c r="LFL11"/>
      <c r="LFM11"/>
      <c r="LFN11"/>
      <c r="LFO11"/>
      <c r="LFP11"/>
      <c r="LFQ11"/>
      <c r="LFR11"/>
      <c r="LFS11"/>
      <c r="LFT11"/>
      <c r="LFU11"/>
      <c r="LFV11"/>
      <c r="LFW11"/>
      <c r="LFX11"/>
      <c r="LFY11"/>
      <c r="LFZ11"/>
      <c r="LGA11"/>
      <c r="LGB11"/>
      <c r="LGC11"/>
      <c r="LGD11"/>
      <c r="LGE11"/>
      <c r="LGF11"/>
      <c r="LGG11"/>
      <c r="LGH11"/>
      <c r="LGI11"/>
      <c r="LGJ11"/>
      <c r="LGK11"/>
      <c r="LGL11"/>
      <c r="LGM11"/>
      <c r="LGN11"/>
      <c r="LGO11"/>
      <c r="LGP11"/>
      <c r="LGQ11"/>
      <c r="LGR11"/>
      <c r="LGS11"/>
      <c r="LGT11"/>
      <c r="LGU11"/>
      <c r="LGV11"/>
      <c r="LGW11"/>
      <c r="LGX11"/>
      <c r="LGY11"/>
      <c r="LGZ11"/>
      <c r="LHA11"/>
      <c r="LHB11"/>
      <c r="LHC11"/>
      <c r="LHD11"/>
      <c r="LHE11"/>
      <c r="LHF11"/>
      <c r="LHG11"/>
      <c r="LHH11"/>
      <c r="LHI11"/>
      <c r="LHJ11"/>
      <c r="LHK11"/>
      <c r="LHL11"/>
      <c r="LHM11"/>
      <c r="LHN11"/>
      <c r="LHO11"/>
      <c r="LHP11"/>
      <c r="LHQ11"/>
      <c r="LHR11"/>
      <c r="LHS11"/>
      <c r="LHT11"/>
      <c r="LHU11"/>
      <c r="LHV11"/>
      <c r="LHW11"/>
      <c r="LHX11"/>
      <c r="LHY11"/>
      <c r="LHZ11"/>
      <c r="LIA11"/>
      <c r="LIB11"/>
      <c r="LIC11"/>
      <c r="LID11"/>
      <c r="LIE11"/>
      <c r="LIF11"/>
      <c r="LIG11"/>
      <c r="LIH11"/>
      <c r="LII11"/>
      <c r="LIJ11"/>
      <c r="LIK11"/>
      <c r="LIL11"/>
      <c r="LIM11"/>
      <c r="LIN11"/>
      <c r="LIO11"/>
      <c r="LIP11"/>
      <c r="LIQ11"/>
      <c r="LIR11"/>
      <c r="LIS11"/>
      <c r="LIT11"/>
      <c r="LIU11"/>
      <c r="LIV11"/>
      <c r="LIW11"/>
      <c r="LIX11"/>
      <c r="LIY11"/>
      <c r="LIZ11"/>
      <c r="LJA11"/>
      <c r="LJB11"/>
      <c r="LJC11"/>
      <c r="LJD11"/>
      <c r="LJE11"/>
      <c r="LJF11"/>
      <c r="LJG11"/>
      <c r="LJH11"/>
      <c r="LJI11"/>
      <c r="LJJ11"/>
      <c r="LJK11"/>
      <c r="LJL11"/>
      <c r="LJM11"/>
      <c r="LJN11"/>
      <c r="LJO11"/>
      <c r="LJP11"/>
      <c r="LJQ11"/>
      <c r="LJR11"/>
      <c r="LJS11"/>
      <c r="LJT11"/>
      <c r="LJU11"/>
      <c r="LJV11"/>
      <c r="LJW11"/>
      <c r="LJX11"/>
      <c r="LJY11"/>
      <c r="LJZ11"/>
      <c r="LKA11"/>
      <c r="LKB11"/>
      <c r="LKC11"/>
      <c r="LKD11"/>
      <c r="LKE11"/>
      <c r="LKF11"/>
      <c r="LKG11"/>
      <c r="LKH11"/>
      <c r="LKI11"/>
      <c r="LKJ11"/>
      <c r="LKK11"/>
      <c r="LKL11"/>
      <c r="LKM11"/>
      <c r="LKN11"/>
      <c r="LKO11"/>
      <c r="LKP11"/>
      <c r="LKQ11"/>
      <c r="LKR11"/>
      <c r="LKS11"/>
      <c r="LKT11"/>
      <c r="LKU11"/>
      <c r="LKV11"/>
      <c r="LKW11"/>
      <c r="LKX11"/>
      <c r="LKY11"/>
      <c r="LKZ11"/>
      <c r="LLA11"/>
      <c r="LLB11"/>
      <c r="LLC11"/>
      <c r="LLD11"/>
      <c r="LLE11"/>
      <c r="LLF11"/>
      <c r="LLG11"/>
      <c r="LLH11"/>
      <c r="LLI11"/>
      <c r="LLJ11"/>
      <c r="LLK11"/>
      <c r="LLL11"/>
      <c r="LLM11"/>
      <c r="LLN11"/>
      <c r="LLO11"/>
      <c r="LLP11"/>
      <c r="LLQ11"/>
      <c r="LLR11"/>
      <c r="LLS11"/>
      <c r="LLT11"/>
      <c r="LLU11"/>
      <c r="LLV11"/>
      <c r="LLW11"/>
      <c r="LLX11"/>
      <c r="LLY11"/>
      <c r="LLZ11"/>
      <c r="LMA11"/>
      <c r="LMB11"/>
      <c r="LMC11"/>
      <c r="LMD11"/>
      <c r="LME11"/>
      <c r="LMF11"/>
      <c r="LMG11"/>
      <c r="LMH11"/>
      <c r="LMI11"/>
      <c r="LMJ11"/>
      <c r="LMK11"/>
      <c r="LML11"/>
      <c r="LMM11"/>
      <c r="LMN11"/>
      <c r="LMO11"/>
      <c r="LMP11"/>
      <c r="LMQ11"/>
      <c r="LMR11"/>
      <c r="LMS11"/>
      <c r="LMT11"/>
      <c r="LMU11"/>
      <c r="LMV11"/>
      <c r="LMW11"/>
      <c r="LMX11"/>
      <c r="LMY11"/>
      <c r="LMZ11"/>
      <c r="LNA11"/>
      <c r="LNB11"/>
      <c r="LNC11"/>
      <c r="LND11"/>
      <c r="LNE11"/>
      <c r="LNF11"/>
      <c r="LNG11"/>
      <c r="LNH11"/>
      <c r="LNI11"/>
      <c r="LNJ11"/>
      <c r="LNK11"/>
      <c r="LNL11"/>
      <c r="LNM11"/>
      <c r="LNN11"/>
      <c r="LNO11"/>
      <c r="LNP11"/>
      <c r="LNQ11"/>
      <c r="LNR11"/>
      <c r="LNS11"/>
      <c r="LNT11"/>
      <c r="LNU11"/>
      <c r="LNV11"/>
      <c r="LNW11"/>
      <c r="LNX11"/>
      <c r="LNY11"/>
      <c r="LNZ11"/>
      <c r="LOA11"/>
      <c r="LOB11"/>
      <c r="LOC11"/>
      <c r="LOD11"/>
      <c r="LOE11"/>
      <c r="LOF11"/>
      <c r="LOG11"/>
      <c r="LOH11"/>
      <c r="LOI11"/>
      <c r="LOJ11"/>
      <c r="LOK11"/>
      <c r="LOL11"/>
      <c r="LOM11"/>
      <c r="LON11"/>
      <c r="LOO11"/>
      <c r="LOP11"/>
      <c r="LOQ11"/>
      <c r="LOR11"/>
      <c r="LOS11"/>
      <c r="LOT11"/>
      <c r="LOU11"/>
      <c r="LOV11"/>
      <c r="LOW11"/>
      <c r="LOX11"/>
      <c r="LOY11"/>
      <c r="LOZ11"/>
      <c r="LPA11"/>
      <c r="LPB11"/>
      <c r="LPC11"/>
      <c r="LPD11"/>
      <c r="LPE11"/>
      <c r="LPF11"/>
      <c r="LPG11"/>
      <c r="LPH11"/>
      <c r="LPI11"/>
      <c r="LPJ11"/>
      <c r="LPK11"/>
      <c r="LPL11"/>
      <c r="LPM11"/>
      <c r="LPN11"/>
      <c r="LPO11"/>
      <c r="LPP11"/>
      <c r="LPQ11"/>
      <c r="LPR11"/>
      <c r="LPS11"/>
      <c r="LPT11"/>
      <c r="LPU11"/>
      <c r="LPV11"/>
      <c r="LPW11"/>
      <c r="LPX11"/>
      <c r="LPY11"/>
      <c r="LPZ11"/>
      <c r="LQA11"/>
      <c r="LQB11"/>
      <c r="LQC11"/>
      <c r="LQD11"/>
      <c r="LQE11"/>
      <c r="LQF11"/>
      <c r="LQG11"/>
      <c r="LQH11"/>
      <c r="LQI11"/>
      <c r="LQJ11"/>
      <c r="LQK11"/>
      <c r="LQL11"/>
      <c r="LQM11"/>
      <c r="LQN11"/>
      <c r="LQO11"/>
      <c r="LQP11"/>
      <c r="LQQ11"/>
      <c r="LQR11"/>
      <c r="LQS11"/>
      <c r="LQT11"/>
      <c r="LQU11"/>
      <c r="LQV11"/>
      <c r="LQW11"/>
      <c r="LQX11"/>
      <c r="LQY11"/>
      <c r="LQZ11"/>
      <c r="LRA11"/>
      <c r="LRB11"/>
      <c r="LRC11"/>
      <c r="LRD11"/>
      <c r="LRE11"/>
      <c r="LRF11"/>
      <c r="LRG11"/>
      <c r="LRH11"/>
      <c r="LRI11"/>
      <c r="LRJ11"/>
      <c r="LRK11"/>
      <c r="LRL11"/>
      <c r="LRM11"/>
      <c r="LRN11"/>
      <c r="LRO11"/>
      <c r="LRP11"/>
      <c r="LRQ11"/>
      <c r="LRR11"/>
      <c r="LRS11"/>
      <c r="LRT11"/>
      <c r="LRU11"/>
      <c r="LRV11"/>
      <c r="LRW11"/>
      <c r="LRX11"/>
      <c r="LRY11"/>
      <c r="LRZ11"/>
      <c r="LSA11"/>
      <c r="LSB11"/>
      <c r="LSC11"/>
      <c r="LSD11"/>
      <c r="LSE11"/>
      <c r="LSF11"/>
      <c r="LSG11"/>
      <c r="LSH11"/>
      <c r="LSI11"/>
      <c r="LSJ11"/>
      <c r="LSK11"/>
      <c r="LSL11"/>
      <c r="LSM11"/>
      <c r="LSN11"/>
      <c r="LSO11"/>
      <c r="LSP11"/>
      <c r="LSQ11"/>
      <c r="LSR11"/>
      <c r="LSS11"/>
      <c r="LST11"/>
      <c r="LSU11"/>
      <c r="LSV11"/>
      <c r="LSW11"/>
      <c r="LSX11"/>
      <c r="LSY11"/>
      <c r="LSZ11"/>
      <c r="LTA11"/>
      <c r="LTB11"/>
      <c r="LTC11"/>
      <c r="LTD11"/>
      <c r="LTE11"/>
      <c r="LTF11"/>
      <c r="LTG11"/>
      <c r="LTH11"/>
      <c r="LTI11"/>
      <c r="LTJ11"/>
      <c r="LTK11"/>
      <c r="LTL11"/>
      <c r="LTM11"/>
      <c r="LTN11"/>
      <c r="LTO11"/>
      <c r="LTP11"/>
      <c r="LTQ11"/>
      <c r="LTR11"/>
      <c r="LTS11"/>
      <c r="LTT11"/>
      <c r="LTU11"/>
      <c r="LTV11"/>
      <c r="LTW11"/>
      <c r="LTX11"/>
      <c r="LTY11"/>
      <c r="LTZ11"/>
      <c r="LUA11"/>
      <c r="LUB11"/>
      <c r="LUC11"/>
      <c r="LUD11"/>
      <c r="LUE11"/>
      <c r="LUF11"/>
      <c r="LUG11"/>
      <c r="LUH11"/>
      <c r="LUI11"/>
      <c r="LUJ11"/>
      <c r="LUK11"/>
      <c r="LUL11"/>
      <c r="LUM11"/>
      <c r="LUN11"/>
      <c r="LUO11"/>
      <c r="LUP11"/>
      <c r="LUQ11"/>
      <c r="LUR11"/>
      <c r="LUS11"/>
      <c r="LUT11"/>
      <c r="LUU11"/>
      <c r="LUV11"/>
      <c r="LUW11"/>
      <c r="LUX11"/>
      <c r="LUY11"/>
      <c r="LUZ11"/>
      <c r="LVA11"/>
      <c r="LVB11"/>
      <c r="LVC11"/>
      <c r="LVD11"/>
      <c r="LVE11"/>
      <c r="LVF11"/>
      <c r="LVG11"/>
      <c r="LVH11"/>
      <c r="LVI11"/>
      <c r="LVJ11"/>
      <c r="LVK11"/>
      <c r="LVL11"/>
      <c r="LVM11"/>
      <c r="LVN11"/>
      <c r="LVO11"/>
      <c r="LVP11"/>
      <c r="LVQ11"/>
      <c r="LVR11"/>
      <c r="LVS11"/>
      <c r="LVT11"/>
      <c r="LVU11"/>
      <c r="LVV11"/>
      <c r="LVW11"/>
      <c r="LVX11"/>
      <c r="LVY11"/>
      <c r="LVZ11"/>
      <c r="LWA11"/>
      <c r="LWB11"/>
      <c r="LWC11"/>
      <c r="LWD11"/>
      <c r="LWE11"/>
      <c r="LWF11"/>
      <c r="LWG11"/>
      <c r="LWH11"/>
      <c r="LWI11"/>
      <c r="LWJ11"/>
      <c r="LWK11"/>
      <c r="LWL11"/>
      <c r="LWM11"/>
      <c r="LWN11"/>
      <c r="LWO11"/>
      <c r="LWP11"/>
      <c r="LWQ11"/>
      <c r="LWR11"/>
      <c r="LWS11"/>
      <c r="LWT11"/>
      <c r="LWU11"/>
      <c r="LWV11"/>
      <c r="LWW11"/>
      <c r="LWX11"/>
      <c r="LWY11"/>
      <c r="LWZ11"/>
      <c r="LXA11"/>
      <c r="LXB11"/>
      <c r="LXC11"/>
      <c r="LXD11"/>
      <c r="LXE11"/>
      <c r="LXF11"/>
      <c r="LXG11"/>
      <c r="LXH11"/>
      <c r="LXI11"/>
      <c r="LXJ11"/>
      <c r="LXK11"/>
      <c r="LXL11"/>
      <c r="LXM11"/>
      <c r="LXN11"/>
      <c r="LXO11"/>
      <c r="LXP11"/>
      <c r="LXQ11"/>
      <c r="LXR11"/>
      <c r="LXS11"/>
      <c r="LXT11"/>
      <c r="LXU11"/>
      <c r="LXV11"/>
      <c r="LXW11"/>
      <c r="LXX11"/>
      <c r="LXY11"/>
      <c r="LXZ11"/>
      <c r="LYA11"/>
      <c r="LYB11"/>
      <c r="LYC11"/>
      <c r="LYD11"/>
      <c r="LYE11"/>
      <c r="LYF11"/>
      <c r="LYG11"/>
      <c r="LYH11"/>
      <c r="LYI11"/>
      <c r="LYJ11"/>
      <c r="LYK11"/>
      <c r="LYL11"/>
      <c r="LYM11"/>
      <c r="LYN11"/>
      <c r="LYO11"/>
      <c r="LYP11"/>
      <c r="LYQ11"/>
      <c r="LYR11"/>
      <c r="LYS11"/>
      <c r="LYT11"/>
      <c r="LYU11"/>
      <c r="LYV11"/>
      <c r="LYW11"/>
      <c r="LYX11"/>
      <c r="LYY11"/>
      <c r="LYZ11"/>
      <c r="LZA11"/>
      <c r="LZB11"/>
      <c r="LZC11"/>
      <c r="LZD11"/>
      <c r="LZE11"/>
      <c r="LZF11"/>
      <c r="LZG11"/>
      <c r="LZH11"/>
      <c r="LZI11"/>
      <c r="LZJ11"/>
      <c r="LZK11"/>
      <c r="LZL11"/>
      <c r="LZM11"/>
      <c r="LZN11"/>
      <c r="LZO11"/>
      <c r="LZP11"/>
      <c r="LZQ11"/>
      <c r="LZR11"/>
      <c r="LZS11"/>
      <c r="LZT11"/>
      <c r="LZU11"/>
      <c r="LZV11"/>
      <c r="LZW11"/>
      <c r="LZX11"/>
      <c r="LZY11"/>
      <c r="LZZ11"/>
      <c r="MAA11"/>
      <c r="MAB11"/>
      <c r="MAC11"/>
      <c r="MAD11"/>
      <c r="MAE11"/>
      <c r="MAF11"/>
      <c r="MAG11"/>
      <c r="MAH11"/>
      <c r="MAI11"/>
      <c r="MAJ11"/>
      <c r="MAK11"/>
      <c r="MAL11"/>
      <c r="MAM11"/>
      <c r="MAN11"/>
      <c r="MAO11"/>
      <c r="MAP11"/>
      <c r="MAQ11"/>
      <c r="MAR11"/>
      <c r="MAS11"/>
      <c r="MAT11"/>
      <c r="MAU11"/>
      <c r="MAV11"/>
      <c r="MAW11"/>
      <c r="MAX11"/>
      <c r="MAY11"/>
      <c r="MAZ11"/>
      <c r="MBA11"/>
      <c r="MBB11"/>
      <c r="MBC11"/>
      <c r="MBD11"/>
      <c r="MBE11"/>
      <c r="MBF11"/>
      <c r="MBG11"/>
      <c r="MBH11"/>
      <c r="MBI11"/>
      <c r="MBJ11"/>
      <c r="MBK11"/>
      <c r="MBL11"/>
      <c r="MBM11"/>
      <c r="MBN11"/>
      <c r="MBO11"/>
      <c r="MBP11"/>
      <c r="MBQ11"/>
      <c r="MBR11"/>
      <c r="MBS11"/>
      <c r="MBT11"/>
      <c r="MBU11"/>
      <c r="MBV11"/>
      <c r="MBW11"/>
      <c r="MBX11"/>
      <c r="MBY11"/>
      <c r="MBZ11"/>
      <c r="MCA11"/>
      <c r="MCB11"/>
      <c r="MCC11"/>
      <c r="MCD11"/>
      <c r="MCE11"/>
      <c r="MCF11"/>
      <c r="MCG11"/>
      <c r="MCH11"/>
      <c r="MCI11"/>
      <c r="MCJ11"/>
      <c r="MCK11"/>
      <c r="MCL11"/>
      <c r="MCM11"/>
      <c r="MCN11"/>
      <c r="MCO11"/>
      <c r="MCP11"/>
      <c r="MCQ11"/>
      <c r="MCR11"/>
      <c r="MCS11"/>
      <c r="MCT11"/>
      <c r="MCU11"/>
      <c r="MCV11"/>
      <c r="MCW11"/>
      <c r="MCX11"/>
      <c r="MCY11"/>
      <c r="MCZ11"/>
      <c r="MDA11"/>
      <c r="MDB11"/>
      <c r="MDC11"/>
      <c r="MDD11"/>
      <c r="MDE11"/>
      <c r="MDF11"/>
      <c r="MDG11"/>
      <c r="MDH11"/>
      <c r="MDI11"/>
      <c r="MDJ11"/>
      <c r="MDK11"/>
      <c r="MDL11"/>
      <c r="MDM11"/>
      <c r="MDN11"/>
      <c r="MDO11"/>
      <c r="MDP11"/>
      <c r="MDQ11"/>
      <c r="MDR11"/>
      <c r="MDS11"/>
      <c r="MDT11"/>
      <c r="MDU11"/>
      <c r="MDV11"/>
      <c r="MDW11"/>
      <c r="MDX11"/>
      <c r="MDY11"/>
      <c r="MDZ11"/>
      <c r="MEA11"/>
      <c r="MEB11"/>
      <c r="MEC11"/>
      <c r="MED11"/>
      <c r="MEE11"/>
      <c r="MEF11"/>
      <c r="MEG11"/>
      <c r="MEH11"/>
      <c r="MEI11"/>
      <c r="MEJ11"/>
      <c r="MEK11"/>
      <c r="MEL11"/>
      <c r="MEM11"/>
      <c r="MEN11"/>
      <c r="MEO11"/>
      <c r="MEP11"/>
      <c r="MEQ11"/>
      <c r="MER11"/>
      <c r="MES11"/>
      <c r="MET11"/>
      <c r="MEU11"/>
      <c r="MEV11"/>
      <c r="MEW11"/>
      <c r="MEX11"/>
      <c r="MEY11"/>
      <c r="MEZ11"/>
      <c r="MFA11"/>
      <c r="MFB11"/>
      <c r="MFC11"/>
      <c r="MFD11"/>
      <c r="MFE11"/>
      <c r="MFF11"/>
      <c r="MFG11"/>
      <c r="MFH11"/>
      <c r="MFI11"/>
      <c r="MFJ11"/>
      <c r="MFK11"/>
      <c r="MFL11"/>
      <c r="MFM11"/>
      <c r="MFN11"/>
      <c r="MFO11"/>
      <c r="MFP11"/>
      <c r="MFQ11"/>
      <c r="MFR11"/>
      <c r="MFS11"/>
      <c r="MFT11"/>
      <c r="MFU11"/>
      <c r="MFV11"/>
      <c r="MFW11"/>
      <c r="MFX11"/>
      <c r="MFY11"/>
      <c r="MFZ11"/>
      <c r="MGA11"/>
      <c r="MGB11"/>
      <c r="MGC11"/>
      <c r="MGD11"/>
      <c r="MGE11"/>
      <c r="MGF11"/>
      <c r="MGG11"/>
      <c r="MGH11"/>
      <c r="MGI11"/>
      <c r="MGJ11"/>
      <c r="MGK11"/>
      <c r="MGL11"/>
      <c r="MGM11"/>
      <c r="MGN11"/>
      <c r="MGO11"/>
      <c r="MGP11"/>
      <c r="MGQ11"/>
      <c r="MGR11"/>
      <c r="MGS11"/>
      <c r="MGT11"/>
      <c r="MGU11"/>
      <c r="MGV11"/>
      <c r="MGW11"/>
      <c r="MGX11"/>
      <c r="MGY11"/>
      <c r="MGZ11"/>
      <c r="MHA11"/>
      <c r="MHB11"/>
      <c r="MHC11"/>
      <c r="MHD11"/>
      <c r="MHE11"/>
      <c r="MHF11"/>
      <c r="MHG11"/>
      <c r="MHH11"/>
      <c r="MHI11"/>
      <c r="MHJ11"/>
      <c r="MHK11"/>
      <c r="MHL11"/>
      <c r="MHM11"/>
      <c r="MHN11"/>
      <c r="MHO11"/>
      <c r="MHP11"/>
      <c r="MHQ11"/>
      <c r="MHR11"/>
      <c r="MHS11"/>
      <c r="MHT11"/>
      <c r="MHU11"/>
      <c r="MHV11"/>
      <c r="MHW11"/>
      <c r="MHX11"/>
      <c r="MHY11"/>
      <c r="MHZ11"/>
      <c r="MIA11"/>
      <c r="MIB11"/>
      <c r="MIC11"/>
      <c r="MID11"/>
      <c r="MIE11"/>
      <c r="MIF11"/>
      <c r="MIG11"/>
      <c r="MIH11"/>
      <c r="MII11"/>
      <c r="MIJ11"/>
      <c r="MIK11"/>
      <c r="MIL11"/>
      <c r="MIM11"/>
      <c r="MIN11"/>
      <c r="MIO11"/>
      <c r="MIP11"/>
      <c r="MIQ11"/>
      <c r="MIR11"/>
      <c r="MIS11"/>
      <c r="MIT11"/>
      <c r="MIU11"/>
      <c r="MIV11"/>
      <c r="MIW11"/>
      <c r="MIX11"/>
      <c r="MIY11"/>
      <c r="MIZ11"/>
      <c r="MJA11"/>
      <c r="MJB11"/>
      <c r="MJC11"/>
      <c r="MJD11"/>
      <c r="MJE11"/>
      <c r="MJF11"/>
      <c r="MJG11"/>
      <c r="MJH11"/>
      <c r="MJI11"/>
      <c r="MJJ11"/>
      <c r="MJK11"/>
      <c r="MJL11"/>
      <c r="MJM11"/>
      <c r="MJN11"/>
      <c r="MJO11"/>
      <c r="MJP11"/>
      <c r="MJQ11"/>
      <c r="MJR11"/>
      <c r="MJS11"/>
      <c r="MJT11"/>
      <c r="MJU11"/>
      <c r="MJV11"/>
      <c r="MJW11"/>
      <c r="MJX11"/>
      <c r="MJY11"/>
      <c r="MJZ11"/>
      <c r="MKA11"/>
      <c r="MKB11"/>
      <c r="MKC11"/>
      <c r="MKD11"/>
      <c r="MKE11"/>
      <c r="MKF11"/>
      <c r="MKG11"/>
      <c r="MKH11"/>
      <c r="MKI11"/>
      <c r="MKJ11"/>
      <c r="MKK11"/>
      <c r="MKL11"/>
      <c r="MKM11"/>
      <c r="MKN11"/>
      <c r="MKO11"/>
      <c r="MKP11"/>
      <c r="MKQ11"/>
      <c r="MKR11"/>
      <c r="MKS11"/>
      <c r="MKT11"/>
      <c r="MKU11"/>
      <c r="MKV11"/>
      <c r="MKW11"/>
      <c r="MKX11"/>
      <c r="MKY11"/>
      <c r="MKZ11"/>
      <c r="MLA11"/>
      <c r="MLB11"/>
      <c r="MLC11"/>
      <c r="MLD11"/>
      <c r="MLE11"/>
      <c r="MLF11"/>
      <c r="MLG11"/>
      <c r="MLH11"/>
      <c r="MLI11"/>
      <c r="MLJ11"/>
      <c r="MLK11"/>
      <c r="MLL11"/>
      <c r="MLM11"/>
      <c r="MLN11"/>
      <c r="MLO11"/>
      <c r="MLP11"/>
      <c r="MLQ11"/>
      <c r="MLR11"/>
      <c r="MLS11"/>
      <c r="MLT11"/>
      <c r="MLU11"/>
      <c r="MLV11"/>
      <c r="MLW11"/>
      <c r="MLX11"/>
      <c r="MLY11"/>
      <c r="MLZ11"/>
      <c r="MMA11"/>
      <c r="MMB11"/>
      <c r="MMC11"/>
      <c r="MMD11"/>
      <c r="MME11"/>
      <c r="MMF11"/>
      <c r="MMG11"/>
      <c r="MMH11"/>
      <c r="MMI11"/>
      <c r="MMJ11"/>
      <c r="MMK11"/>
      <c r="MML11"/>
      <c r="MMM11"/>
      <c r="MMN11"/>
      <c r="MMO11"/>
      <c r="MMP11"/>
      <c r="MMQ11"/>
      <c r="MMR11"/>
      <c r="MMS11"/>
      <c r="MMT11"/>
      <c r="MMU11"/>
      <c r="MMV11"/>
      <c r="MMW11"/>
      <c r="MMX11"/>
      <c r="MMY11"/>
      <c r="MMZ11"/>
      <c r="MNA11"/>
      <c r="MNB11"/>
      <c r="MNC11"/>
      <c r="MND11"/>
      <c r="MNE11"/>
      <c r="MNF11"/>
      <c r="MNG11"/>
      <c r="MNH11"/>
      <c r="MNI11"/>
      <c r="MNJ11"/>
      <c r="MNK11"/>
      <c r="MNL11"/>
      <c r="MNM11"/>
      <c r="MNN11"/>
      <c r="MNO11"/>
      <c r="MNP11"/>
      <c r="MNQ11"/>
      <c r="MNR11"/>
      <c r="MNS11"/>
      <c r="MNT11"/>
      <c r="MNU11"/>
      <c r="MNV11"/>
      <c r="MNW11"/>
      <c r="MNX11"/>
      <c r="MNY11"/>
      <c r="MNZ11"/>
      <c r="MOA11"/>
      <c r="MOB11"/>
      <c r="MOC11"/>
      <c r="MOD11"/>
      <c r="MOE11"/>
      <c r="MOF11"/>
      <c r="MOG11"/>
      <c r="MOH11"/>
      <c r="MOI11"/>
      <c r="MOJ11"/>
      <c r="MOK11"/>
      <c r="MOL11"/>
      <c r="MOM11"/>
      <c r="MON11"/>
      <c r="MOO11"/>
      <c r="MOP11"/>
      <c r="MOQ11"/>
      <c r="MOR11"/>
      <c r="MOS11"/>
      <c r="MOT11"/>
      <c r="MOU11"/>
      <c r="MOV11"/>
      <c r="MOW11"/>
      <c r="MOX11"/>
      <c r="MOY11"/>
      <c r="MOZ11"/>
      <c r="MPA11"/>
      <c r="MPB11"/>
      <c r="MPC11"/>
      <c r="MPD11"/>
      <c r="MPE11"/>
      <c r="MPF11"/>
      <c r="MPG11"/>
      <c r="MPH11"/>
      <c r="MPI11"/>
      <c r="MPJ11"/>
      <c r="MPK11"/>
      <c r="MPL11"/>
      <c r="MPM11"/>
      <c r="MPN11"/>
      <c r="MPO11"/>
      <c r="MPP11"/>
      <c r="MPQ11"/>
      <c r="MPR11"/>
      <c r="MPS11"/>
      <c r="MPT11"/>
      <c r="MPU11"/>
      <c r="MPV11"/>
      <c r="MPW11"/>
      <c r="MPX11"/>
      <c r="MPY11"/>
      <c r="MPZ11"/>
      <c r="MQA11"/>
      <c r="MQB11"/>
      <c r="MQC11"/>
      <c r="MQD11"/>
      <c r="MQE11"/>
      <c r="MQF11"/>
      <c r="MQG11"/>
      <c r="MQH11"/>
      <c r="MQI11"/>
      <c r="MQJ11"/>
      <c r="MQK11"/>
      <c r="MQL11"/>
      <c r="MQM11"/>
      <c r="MQN11"/>
      <c r="MQO11"/>
      <c r="MQP11"/>
      <c r="MQQ11"/>
      <c r="MQR11"/>
      <c r="MQS11"/>
      <c r="MQT11"/>
      <c r="MQU11"/>
      <c r="MQV11"/>
      <c r="MQW11"/>
      <c r="MQX11"/>
      <c r="MQY11"/>
      <c r="MQZ11"/>
      <c r="MRA11"/>
      <c r="MRB11"/>
      <c r="MRC11"/>
      <c r="MRD11"/>
      <c r="MRE11"/>
      <c r="MRF11"/>
      <c r="MRG11"/>
      <c r="MRH11"/>
      <c r="MRI11"/>
      <c r="MRJ11"/>
      <c r="MRK11"/>
      <c r="MRL11"/>
      <c r="MRM11"/>
      <c r="MRN11"/>
      <c r="MRO11"/>
      <c r="MRP11"/>
      <c r="MRQ11"/>
      <c r="MRR11"/>
      <c r="MRS11"/>
      <c r="MRT11"/>
      <c r="MRU11"/>
      <c r="MRV11"/>
      <c r="MRW11"/>
      <c r="MRX11"/>
      <c r="MRY11"/>
      <c r="MRZ11"/>
      <c r="MSA11"/>
      <c r="MSB11"/>
      <c r="MSC11"/>
      <c r="MSD11"/>
      <c r="MSE11"/>
      <c r="MSF11"/>
      <c r="MSG11"/>
      <c r="MSH11"/>
      <c r="MSI11"/>
      <c r="MSJ11"/>
      <c r="MSK11"/>
      <c r="MSL11"/>
      <c r="MSM11"/>
      <c r="MSN11"/>
      <c r="MSO11"/>
      <c r="MSP11"/>
      <c r="MSQ11"/>
      <c r="MSR11"/>
      <c r="MSS11"/>
      <c r="MST11"/>
      <c r="MSU11"/>
      <c r="MSV11"/>
      <c r="MSW11"/>
      <c r="MSX11"/>
      <c r="MSY11"/>
      <c r="MSZ11"/>
      <c r="MTA11"/>
      <c r="MTB11"/>
      <c r="MTC11"/>
      <c r="MTD11"/>
      <c r="MTE11"/>
      <c r="MTF11"/>
      <c r="MTG11"/>
      <c r="MTH11"/>
      <c r="MTI11"/>
      <c r="MTJ11"/>
      <c r="MTK11"/>
      <c r="MTL11"/>
      <c r="MTM11"/>
      <c r="MTN11"/>
      <c r="MTO11"/>
      <c r="MTP11"/>
      <c r="MTQ11"/>
      <c r="MTR11"/>
      <c r="MTS11"/>
      <c r="MTT11"/>
      <c r="MTU11"/>
      <c r="MTV11"/>
      <c r="MTW11"/>
      <c r="MTX11"/>
      <c r="MTY11"/>
      <c r="MTZ11"/>
      <c r="MUA11"/>
      <c r="MUB11"/>
      <c r="MUC11"/>
      <c r="MUD11"/>
      <c r="MUE11"/>
      <c r="MUF11"/>
      <c r="MUG11"/>
      <c r="MUH11"/>
      <c r="MUI11"/>
      <c r="MUJ11"/>
      <c r="MUK11"/>
      <c r="MUL11"/>
      <c r="MUM11"/>
      <c r="MUN11"/>
      <c r="MUO11"/>
      <c r="MUP11"/>
      <c r="MUQ11"/>
      <c r="MUR11"/>
      <c r="MUS11"/>
      <c r="MUT11"/>
      <c r="MUU11"/>
      <c r="MUV11"/>
      <c r="MUW11"/>
      <c r="MUX11"/>
      <c r="MUY11"/>
      <c r="MUZ11"/>
      <c r="MVA11"/>
      <c r="MVB11"/>
      <c r="MVC11"/>
      <c r="MVD11"/>
      <c r="MVE11"/>
      <c r="MVF11"/>
      <c r="MVG11"/>
      <c r="MVH11"/>
      <c r="MVI11"/>
      <c r="MVJ11"/>
      <c r="MVK11"/>
      <c r="MVL11"/>
      <c r="MVM11"/>
      <c r="MVN11"/>
      <c r="MVO11"/>
      <c r="MVP11"/>
      <c r="MVQ11"/>
      <c r="MVR11"/>
      <c r="MVS11"/>
      <c r="MVT11"/>
      <c r="MVU11"/>
      <c r="MVV11"/>
      <c r="MVW11"/>
      <c r="MVX11"/>
      <c r="MVY11"/>
      <c r="MVZ11"/>
      <c r="MWA11"/>
      <c r="MWB11"/>
      <c r="MWC11"/>
      <c r="MWD11"/>
      <c r="MWE11"/>
      <c r="MWF11"/>
      <c r="MWG11"/>
      <c r="MWH11"/>
      <c r="MWI11"/>
      <c r="MWJ11"/>
      <c r="MWK11"/>
      <c r="MWL11"/>
      <c r="MWM11"/>
      <c r="MWN11"/>
      <c r="MWO11"/>
      <c r="MWP11"/>
      <c r="MWQ11"/>
      <c r="MWR11"/>
      <c r="MWS11"/>
      <c r="MWT11"/>
      <c r="MWU11"/>
      <c r="MWV11"/>
      <c r="MWW11"/>
      <c r="MWX11"/>
      <c r="MWY11"/>
      <c r="MWZ11"/>
      <c r="MXA11"/>
      <c r="MXB11"/>
      <c r="MXC11"/>
      <c r="MXD11"/>
      <c r="MXE11"/>
      <c r="MXF11"/>
      <c r="MXG11"/>
      <c r="MXH11"/>
      <c r="MXI11"/>
      <c r="MXJ11"/>
      <c r="MXK11"/>
      <c r="MXL11"/>
      <c r="MXM11"/>
      <c r="MXN11"/>
      <c r="MXO11"/>
      <c r="MXP11"/>
      <c r="MXQ11"/>
      <c r="MXR11"/>
      <c r="MXS11"/>
      <c r="MXT11"/>
      <c r="MXU11"/>
      <c r="MXV11"/>
      <c r="MXW11"/>
      <c r="MXX11"/>
      <c r="MXY11"/>
      <c r="MXZ11"/>
      <c r="MYA11"/>
      <c r="MYB11"/>
      <c r="MYC11"/>
      <c r="MYD11"/>
      <c r="MYE11"/>
      <c r="MYF11"/>
      <c r="MYG11"/>
      <c r="MYH11"/>
      <c r="MYI11"/>
      <c r="MYJ11"/>
      <c r="MYK11"/>
      <c r="MYL11"/>
      <c r="MYM11"/>
      <c r="MYN11"/>
      <c r="MYO11"/>
      <c r="MYP11"/>
      <c r="MYQ11"/>
      <c r="MYR11"/>
      <c r="MYS11"/>
      <c r="MYT11"/>
      <c r="MYU11"/>
      <c r="MYV11"/>
      <c r="MYW11"/>
      <c r="MYX11"/>
      <c r="MYY11"/>
      <c r="MYZ11"/>
      <c r="MZA11"/>
      <c r="MZB11"/>
      <c r="MZC11"/>
      <c r="MZD11"/>
      <c r="MZE11"/>
      <c r="MZF11"/>
      <c r="MZG11"/>
      <c r="MZH11"/>
      <c r="MZI11"/>
      <c r="MZJ11"/>
      <c r="MZK11"/>
      <c r="MZL11"/>
      <c r="MZM11"/>
      <c r="MZN11"/>
      <c r="MZO11"/>
      <c r="MZP11"/>
      <c r="MZQ11"/>
      <c r="MZR11"/>
      <c r="MZS11"/>
      <c r="MZT11"/>
      <c r="MZU11"/>
      <c r="MZV11"/>
      <c r="MZW11"/>
      <c r="MZX11"/>
      <c r="MZY11"/>
      <c r="MZZ11"/>
      <c r="NAA11"/>
      <c r="NAB11"/>
      <c r="NAC11"/>
      <c r="NAD11"/>
      <c r="NAE11"/>
      <c r="NAF11"/>
      <c r="NAG11"/>
      <c r="NAH11"/>
      <c r="NAI11"/>
      <c r="NAJ11"/>
      <c r="NAK11"/>
      <c r="NAL11"/>
      <c r="NAM11"/>
      <c r="NAN11"/>
      <c r="NAO11"/>
      <c r="NAP11"/>
      <c r="NAQ11"/>
      <c r="NAR11"/>
      <c r="NAS11"/>
      <c r="NAT11"/>
      <c r="NAU11"/>
      <c r="NAV11"/>
      <c r="NAW11"/>
      <c r="NAX11"/>
      <c r="NAY11"/>
      <c r="NAZ11"/>
      <c r="NBA11"/>
      <c r="NBB11"/>
      <c r="NBC11"/>
      <c r="NBD11"/>
      <c r="NBE11"/>
      <c r="NBF11"/>
      <c r="NBG11"/>
      <c r="NBH11"/>
      <c r="NBI11"/>
      <c r="NBJ11"/>
      <c r="NBK11"/>
      <c r="NBL11"/>
      <c r="NBM11"/>
      <c r="NBN11"/>
      <c r="NBO11"/>
      <c r="NBP11"/>
      <c r="NBQ11"/>
      <c r="NBR11"/>
      <c r="NBS11"/>
      <c r="NBT11"/>
      <c r="NBU11"/>
      <c r="NBV11"/>
      <c r="NBW11"/>
      <c r="NBX11"/>
      <c r="NBY11"/>
      <c r="NBZ11"/>
      <c r="NCA11"/>
      <c r="NCB11"/>
      <c r="NCC11"/>
      <c r="NCD11"/>
      <c r="NCE11"/>
      <c r="NCF11"/>
      <c r="NCG11"/>
      <c r="NCH11"/>
      <c r="NCI11"/>
      <c r="NCJ11"/>
      <c r="NCK11"/>
      <c r="NCL11"/>
      <c r="NCM11"/>
      <c r="NCN11"/>
      <c r="NCO11"/>
      <c r="NCP11"/>
      <c r="NCQ11"/>
      <c r="NCR11"/>
      <c r="NCS11"/>
      <c r="NCT11"/>
      <c r="NCU11"/>
      <c r="NCV11"/>
      <c r="NCW11"/>
      <c r="NCX11"/>
      <c r="NCY11"/>
      <c r="NCZ11"/>
      <c r="NDA11"/>
      <c r="NDB11"/>
      <c r="NDC11"/>
      <c r="NDD11"/>
      <c r="NDE11"/>
      <c r="NDF11"/>
      <c r="NDG11"/>
      <c r="NDH11"/>
      <c r="NDI11"/>
      <c r="NDJ11"/>
      <c r="NDK11"/>
      <c r="NDL11"/>
      <c r="NDM11"/>
      <c r="NDN11"/>
      <c r="NDO11"/>
      <c r="NDP11"/>
      <c r="NDQ11"/>
      <c r="NDR11"/>
      <c r="NDS11"/>
      <c r="NDT11"/>
      <c r="NDU11"/>
      <c r="NDV11"/>
      <c r="NDW11"/>
      <c r="NDX11"/>
      <c r="NDY11"/>
      <c r="NDZ11"/>
      <c r="NEA11"/>
      <c r="NEB11"/>
      <c r="NEC11"/>
      <c r="NED11"/>
      <c r="NEE11"/>
      <c r="NEF11"/>
      <c r="NEG11"/>
      <c r="NEH11"/>
      <c r="NEI11"/>
      <c r="NEJ11"/>
      <c r="NEK11"/>
      <c r="NEL11"/>
      <c r="NEM11"/>
      <c r="NEN11"/>
      <c r="NEO11"/>
      <c r="NEP11"/>
      <c r="NEQ11"/>
      <c r="NER11"/>
      <c r="NES11"/>
      <c r="NET11"/>
      <c r="NEU11"/>
      <c r="NEV11"/>
      <c r="NEW11"/>
      <c r="NEX11"/>
      <c r="NEY11"/>
      <c r="NEZ11"/>
      <c r="NFA11"/>
      <c r="NFB11"/>
      <c r="NFC11"/>
      <c r="NFD11"/>
      <c r="NFE11"/>
      <c r="NFF11"/>
      <c r="NFG11"/>
      <c r="NFH11"/>
      <c r="NFI11"/>
      <c r="NFJ11"/>
      <c r="NFK11"/>
      <c r="NFL11"/>
      <c r="NFM11"/>
      <c r="NFN11"/>
      <c r="NFO11"/>
      <c r="NFP11"/>
      <c r="NFQ11"/>
      <c r="NFR11"/>
      <c r="NFS11"/>
      <c r="NFT11"/>
      <c r="NFU11"/>
      <c r="NFV11"/>
      <c r="NFW11"/>
      <c r="NFX11"/>
      <c r="NFY11"/>
      <c r="NFZ11"/>
      <c r="NGA11"/>
      <c r="NGB11"/>
      <c r="NGC11"/>
      <c r="NGD11"/>
      <c r="NGE11"/>
      <c r="NGF11"/>
      <c r="NGG11"/>
      <c r="NGH11"/>
      <c r="NGI11"/>
      <c r="NGJ11"/>
      <c r="NGK11"/>
      <c r="NGL11"/>
      <c r="NGM11"/>
      <c r="NGN11"/>
      <c r="NGO11"/>
      <c r="NGP11"/>
      <c r="NGQ11"/>
      <c r="NGR11"/>
      <c r="NGS11"/>
      <c r="NGT11"/>
      <c r="NGU11"/>
      <c r="NGV11"/>
      <c r="NGW11"/>
      <c r="NGX11"/>
      <c r="NGY11"/>
      <c r="NGZ11"/>
      <c r="NHA11"/>
      <c r="NHB11"/>
      <c r="NHC11"/>
      <c r="NHD11"/>
      <c r="NHE11"/>
      <c r="NHF11"/>
      <c r="NHG11"/>
      <c r="NHH11"/>
      <c r="NHI11"/>
      <c r="NHJ11"/>
      <c r="NHK11"/>
      <c r="NHL11"/>
      <c r="NHM11"/>
      <c r="NHN11"/>
      <c r="NHO11"/>
      <c r="NHP11"/>
      <c r="NHQ11"/>
      <c r="NHR11"/>
      <c r="NHS11"/>
      <c r="NHT11"/>
      <c r="NHU11"/>
      <c r="NHV11"/>
      <c r="NHW11"/>
      <c r="NHX11"/>
      <c r="NHY11"/>
      <c r="NHZ11"/>
      <c r="NIA11"/>
      <c r="NIB11"/>
      <c r="NIC11"/>
      <c r="NID11"/>
      <c r="NIE11"/>
      <c r="NIF11"/>
      <c r="NIG11"/>
      <c r="NIH11"/>
      <c r="NII11"/>
      <c r="NIJ11"/>
      <c r="NIK11"/>
      <c r="NIL11"/>
      <c r="NIM11"/>
      <c r="NIN11"/>
      <c r="NIO11"/>
      <c r="NIP11"/>
      <c r="NIQ11"/>
      <c r="NIR11"/>
      <c r="NIS11"/>
      <c r="NIT11"/>
      <c r="NIU11"/>
      <c r="NIV11"/>
      <c r="NIW11"/>
      <c r="NIX11"/>
      <c r="NIY11"/>
      <c r="NIZ11"/>
      <c r="NJA11"/>
      <c r="NJB11"/>
      <c r="NJC11"/>
      <c r="NJD11"/>
      <c r="NJE11"/>
      <c r="NJF11"/>
      <c r="NJG11"/>
      <c r="NJH11"/>
      <c r="NJI11"/>
      <c r="NJJ11"/>
      <c r="NJK11"/>
      <c r="NJL11"/>
      <c r="NJM11"/>
      <c r="NJN11"/>
      <c r="NJO11"/>
      <c r="NJP11"/>
      <c r="NJQ11"/>
      <c r="NJR11"/>
      <c r="NJS11"/>
      <c r="NJT11"/>
      <c r="NJU11"/>
      <c r="NJV11"/>
      <c r="NJW11"/>
      <c r="NJX11"/>
      <c r="NJY11"/>
      <c r="NJZ11"/>
      <c r="NKA11"/>
      <c r="NKB11"/>
      <c r="NKC11"/>
      <c r="NKD11"/>
      <c r="NKE11"/>
      <c r="NKF11"/>
      <c r="NKG11"/>
      <c r="NKH11"/>
      <c r="NKI11"/>
      <c r="NKJ11"/>
      <c r="NKK11"/>
      <c r="NKL11"/>
      <c r="NKM11"/>
      <c r="NKN11"/>
      <c r="NKO11"/>
      <c r="NKP11"/>
      <c r="NKQ11"/>
      <c r="NKR11"/>
      <c r="NKS11"/>
      <c r="NKT11"/>
      <c r="NKU11"/>
      <c r="NKV11"/>
      <c r="NKW11"/>
      <c r="NKX11"/>
      <c r="NKY11"/>
      <c r="NKZ11"/>
      <c r="NLA11"/>
      <c r="NLB11"/>
      <c r="NLC11"/>
      <c r="NLD11"/>
      <c r="NLE11"/>
      <c r="NLF11"/>
      <c r="NLG11"/>
      <c r="NLH11"/>
      <c r="NLI11"/>
      <c r="NLJ11"/>
      <c r="NLK11"/>
      <c r="NLL11"/>
      <c r="NLM11"/>
      <c r="NLN11"/>
      <c r="NLO11"/>
      <c r="NLP11"/>
      <c r="NLQ11"/>
      <c r="NLR11"/>
      <c r="NLS11"/>
      <c r="NLT11"/>
      <c r="NLU11"/>
      <c r="NLV11"/>
      <c r="NLW11"/>
      <c r="NLX11"/>
      <c r="NLY11"/>
      <c r="NLZ11"/>
      <c r="NMA11"/>
      <c r="NMB11"/>
      <c r="NMC11"/>
      <c r="NMD11"/>
      <c r="NME11"/>
      <c r="NMF11"/>
      <c r="NMG11"/>
      <c r="NMH11"/>
      <c r="NMI11"/>
      <c r="NMJ11"/>
      <c r="NMK11"/>
      <c r="NML11"/>
      <c r="NMM11"/>
      <c r="NMN11"/>
      <c r="NMO11"/>
      <c r="NMP11"/>
      <c r="NMQ11"/>
      <c r="NMR11"/>
      <c r="NMS11"/>
      <c r="NMT11"/>
      <c r="NMU11"/>
      <c r="NMV11"/>
      <c r="NMW11"/>
      <c r="NMX11"/>
      <c r="NMY11"/>
      <c r="NMZ11"/>
      <c r="NNA11"/>
      <c r="NNB11"/>
      <c r="NNC11"/>
      <c r="NND11"/>
      <c r="NNE11"/>
      <c r="NNF11"/>
      <c r="NNG11"/>
      <c r="NNH11"/>
      <c r="NNI11"/>
      <c r="NNJ11"/>
      <c r="NNK11"/>
      <c r="NNL11"/>
      <c r="NNM11"/>
      <c r="NNN11"/>
      <c r="NNO11"/>
      <c r="NNP11"/>
      <c r="NNQ11"/>
      <c r="NNR11"/>
      <c r="NNS11"/>
      <c r="NNT11"/>
      <c r="NNU11"/>
      <c r="NNV11"/>
      <c r="NNW11"/>
      <c r="NNX11"/>
      <c r="NNY11"/>
      <c r="NNZ11"/>
      <c r="NOA11"/>
      <c r="NOB11"/>
      <c r="NOC11"/>
      <c r="NOD11"/>
      <c r="NOE11"/>
      <c r="NOF11"/>
      <c r="NOG11"/>
      <c r="NOH11"/>
      <c r="NOI11"/>
      <c r="NOJ11"/>
      <c r="NOK11"/>
      <c r="NOL11"/>
      <c r="NOM11"/>
      <c r="NON11"/>
      <c r="NOO11"/>
      <c r="NOP11"/>
      <c r="NOQ11"/>
      <c r="NOR11"/>
      <c r="NOS11"/>
      <c r="NOT11"/>
      <c r="NOU11"/>
      <c r="NOV11"/>
      <c r="NOW11"/>
      <c r="NOX11"/>
      <c r="NOY11"/>
      <c r="NOZ11"/>
      <c r="NPA11"/>
      <c r="NPB11"/>
      <c r="NPC11"/>
      <c r="NPD11"/>
      <c r="NPE11"/>
      <c r="NPF11"/>
      <c r="NPG11"/>
      <c r="NPH11"/>
      <c r="NPI11"/>
      <c r="NPJ11"/>
      <c r="NPK11"/>
      <c r="NPL11"/>
      <c r="NPM11"/>
      <c r="NPN11"/>
      <c r="NPO11"/>
      <c r="NPP11"/>
      <c r="NPQ11"/>
      <c r="NPR11"/>
      <c r="NPS11"/>
      <c r="NPT11"/>
      <c r="NPU11"/>
      <c r="NPV11"/>
      <c r="NPW11"/>
      <c r="NPX11"/>
      <c r="NPY11"/>
      <c r="NPZ11"/>
      <c r="NQA11"/>
      <c r="NQB11"/>
      <c r="NQC11"/>
      <c r="NQD11"/>
      <c r="NQE11"/>
      <c r="NQF11"/>
      <c r="NQG11"/>
      <c r="NQH11"/>
      <c r="NQI11"/>
      <c r="NQJ11"/>
      <c r="NQK11"/>
      <c r="NQL11"/>
      <c r="NQM11"/>
      <c r="NQN11"/>
      <c r="NQO11"/>
      <c r="NQP11"/>
      <c r="NQQ11"/>
      <c r="NQR11"/>
      <c r="NQS11"/>
      <c r="NQT11"/>
      <c r="NQU11"/>
      <c r="NQV11"/>
      <c r="NQW11"/>
      <c r="NQX11"/>
      <c r="NQY11"/>
      <c r="NQZ11"/>
      <c r="NRA11"/>
      <c r="NRB11"/>
      <c r="NRC11"/>
      <c r="NRD11"/>
      <c r="NRE11"/>
      <c r="NRF11"/>
      <c r="NRG11"/>
      <c r="NRH11"/>
      <c r="NRI11"/>
      <c r="NRJ11"/>
      <c r="NRK11"/>
      <c r="NRL11"/>
      <c r="NRM11"/>
      <c r="NRN11"/>
      <c r="NRO11"/>
      <c r="NRP11"/>
      <c r="NRQ11"/>
      <c r="NRR11"/>
      <c r="NRS11"/>
      <c r="NRT11"/>
      <c r="NRU11"/>
      <c r="NRV11"/>
      <c r="NRW11"/>
      <c r="NRX11"/>
      <c r="NRY11"/>
      <c r="NRZ11"/>
      <c r="NSA11"/>
      <c r="NSB11"/>
      <c r="NSC11"/>
      <c r="NSD11"/>
      <c r="NSE11"/>
      <c r="NSF11"/>
      <c r="NSG11"/>
      <c r="NSH11"/>
      <c r="NSI11"/>
      <c r="NSJ11"/>
      <c r="NSK11"/>
      <c r="NSL11"/>
      <c r="NSM11"/>
      <c r="NSN11"/>
      <c r="NSO11"/>
      <c r="NSP11"/>
      <c r="NSQ11"/>
      <c r="NSR11"/>
      <c r="NSS11"/>
      <c r="NST11"/>
      <c r="NSU11"/>
      <c r="NSV11"/>
      <c r="NSW11"/>
      <c r="NSX11"/>
      <c r="NSY11"/>
      <c r="NSZ11"/>
      <c r="NTA11"/>
      <c r="NTB11"/>
      <c r="NTC11"/>
      <c r="NTD11"/>
      <c r="NTE11"/>
      <c r="NTF11"/>
      <c r="NTG11"/>
      <c r="NTH11"/>
      <c r="NTI11"/>
      <c r="NTJ11"/>
      <c r="NTK11"/>
      <c r="NTL11"/>
      <c r="NTM11"/>
      <c r="NTN11"/>
      <c r="NTO11"/>
      <c r="NTP11"/>
      <c r="NTQ11"/>
      <c r="NTR11"/>
      <c r="NTS11"/>
      <c r="NTT11"/>
      <c r="NTU11"/>
      <c r="NTV11"/>
      <c r="NTW11"/>
      <c r="NTX11"/>
      <c r="NTY11"/>
      <c r="NTZ11"/>
      <c r="NUA11"/>
      <c r="NUB11"/>
      <c r="NUC11"/>
      <c r="NUD11"/>
      <c r="NUE11"/>
      <c r="NUF11"/>
      <c r="NUG11"/>
      <c r="NUH11"/>
      <c r="NUI11"/>
      <c r="NUJ11"/>
      <c r="NUK11"/>
      <c r="NUL11"/>
      <c r="NUM11"/>
      <c r="NUN11"/>
      <c r="NUO11"/>
      <c r="NUP11"/>
      <c r="NUQ11"/>
      <c r="NUR11"/>
      <c r="NUS11"/>
      <c r="NUT11"/>
      <c r="NUU11"/>
      <c r="NUV11"/>
      <c r="NUW11"/>
      <c r="NUX11"/>
      <c r="NUY11"/>
      <c r="NUZ11"/>
      <c r="NVA11"/>
      <c r="NVB11"/>
      <c r="NVC11"/>
      <c r="NVD11"/>
      <c r="NVE11"/>
      <c r="NVF11"/>
      <c r="NVG11"/>
      <c r="NVH11"/>
      <c r="NVI11"/>
      <c r="NVJ11"/>
      <c r="NVK11"/>
      <c r="NVL11"/>
      <c r="NVM11"/>
      <c r="NVN11"/>
      <c r="NVO11"/>
      <c r="NVP11"/>
      <c r="NVQ11"/>
      <c r="NVR11"/>
      <c r="NVS11"/>
      <c r="NVT11"/>
      <c r="NVU11"/>
      <c r="NVV11"/>
      <c r="NVW11"/>
      <c r="NVX11"/>
      <c r="NVY11"/>
      <c r="NVZ11"/>
      <c r="NWA11"/>
      <c r="NWB11"/>
      <c r="NWC11"/>
      <c r="NWD11"/>
      <c r="NWE11"/>
      <c r="NWF11"/>
      <c r="NWG11"/>
      <c r="NWH11"/>
      <c r="NWI11"/>
      <c r="NWJ11"/>
      <c r="NWK11"/>
      <c r="NWL11"/>
      <c r="NWM11"/>
      <c r="NWN11"/>
      <c r="NWO11"/>
      <c r="NWP11"/>
      <c r="NWQ11"/>
      <c r="NWR11"/>
      <c r="NWS11"/>
      <c r="NWT11"/>
      <c r="NWU11"/>
      <c r="NWV11"/>
      <c r="NWW11"/>
      <c r="NWX11"/>
      <c r="NWY11"/>
      <c r="NWZ11"/>
      <c r="NXA11"/>
      <c r="NXB11"/>
      <c r="NXC11"/>
      <c r="NXD11"/>
      <c r="NXE11"/>
      <c r="NXF11"/>
      <c r="NXG11"/>
      <c r="NXH11"/>
      <c r="NXI11"/>
      <c r="NXJ11"/>
      <c r="NXK11"/>
      <c r="NXL11"/>
      <c r="NXM11"/>
      <c r="NXN11"/>
      <c r="NXO11"/>
      <c r="NXP11"/>
      <c r="NXQ11"/>
      <c r="NXR11"/>
      <c r="NXS11"/>
      <c r="NXT11"/>
      <c r="NXU11"/>
      <c r="NXV11"/>
      <c r="NXW11"/>
      <c r="NXX11"/>
      <c r="NXY11"/>
      <c r="NXZ11"/>
      <c r="NYA11"/>
      <c r="NYB11"/>
      <c r="NYC11"/>
      <c r="NYD11"/>
      <c r="NYE11"/>
      <c r="NYF11"/>
      <c r="NYG11"/>
      <c r="NYH11"/>
      <c r="NYI11"/>
      <c r="NYJ11"/>
      <c r="NYK11"/>
      <c r="NYL11"/>
      <c r="NYM11"/>
      <c r="NYN11"/>
      <c r="NYO11"/>
      <c r="NYP11"/>
      <c r="NYQ11"/>
      <c r="NYR11"/>
      <c r="NYS11"/>
      <c r="NYT11"/>
      <c r="NYU11"/>
      <c r="NYV11"/>
      <c r="NYW11"/>
      <c r="NYX11"/>
      <c r="NYY11"/>
      <c r="NYZ11"/>
      <c r="NZA11"/>
      <c r="NZB11"/>
      <c r="NZC11"/>
      <c r="NZD11"/>
      <c r="NZE11"/>
      <c r="NZF11"/>
      <c r="NZG11"/>
      <c r="NZH11"/>
      <c r="NZI11"/>
      <c r="NZJ11"/>
      <c r="NZK11"/>
      <c r="NZL11"/>
      <c r="NZM11"/>
      <c r="NZN11"/>
      <c r="NZO11"/>
      <c r="NZP11"/>
      <c r="NZQ11"/>
      <c r="NZR11"/>
      <c r="NZS11"/>
      <c r="NZT11"/>
      <c r="NZU11"/>
      <c r="NZV11"/>
      <c r="NZW11"/>
      <c r="NZX11"/>
      <c r="NZY11"/>
      <c r="NZZ11"/>
      <c r="OAA11"/>
      <c r="OAB11"/>
      <c r="OAC11"/>
      <c r="OAD11"/>
      <c r="OAE11"/>
      <c r="OAF11"/>
      <c r="OAG11"/>
      <c r="OAH11"/>
      <c r="OAI11"/>
      <c r="OAJ11"/>
      <c r="OAK11"/>
      <c r="OAL11"/>
      <c r="OAM11"/>
      <c r="OAN11"/>
      <c r="OAO11"/>
      <c r="OAP11"/>
      <c r="OAQ11"/>
      <c r="OAR11"/>
      <c r="OAS11"/>
      <c r="OAT11"/>
      <c r="OAU11"/>
      <c r="OAV11"/>
      <c r="OAW11"/>
      <c r="OAX11"/>
      <c r="OAY11"/>
      <c r="OAZ11"/>
      <c r="OBA11"/>
      <c r="OBB11"/>
      <c r="OBC11"/>
      <c r="OBD11"/>
      <c r="OBE11"/>
      <c r="OBF11"/>
      <c r="OBG11"/>
      <c r="OBH11"/>
      <c r="OBI11"/>
      <c r="OBJ11"/>
      <c r="OBK11"/>
      <c r="OBL11"/>
      <c r="OBM11"/>
      <c r="OBN11"/>
      <c r="OBO11"/>
      <c r="OBP11"/>
      <c r="OBQ11"/>
      <c r="OBR11"/>
      <c r="OBS11"/>
      <c r="OBT11"/>
      <c r="OBU11"/>
      <c r="OBV11"/>
      <c r="OBW11"/>
      <c r="OBX11"/>
      <c r="OBY11"/>
      <c r="OBZ11"/>
      <c r="OCA11"/>
      <c r="OCB11"/>
      <c r="OCC11"/>
      <c r="OCD11"/>
      <c r="OCE11"/>
      <c r="OCF11"/>
      <c r="OCG11"/>
      <c r="OCH11"/>
      <c r="OCI11"/>
      <c r="OCJ11"/>
      <c r="OCK11"/>
      <c r="OCL11"/>
      <c r="OCM11"/>
      <c r="OCN11"/>
      <c r="OCO11"/>
      <c r="OCP11"/>
      <c r="OCQ11"/>
      <c r="OCR11"/>
      <c r="OCS11"/>
      <c r="OCT11"/>
      <c r="OCU11"/>
      <c r="OCV11"/>
      <c r="OCW11"/>
      <c r="OCX11"/>
      <c r="OCY11"/>
      <c r="OCZ11"/>
      <c r="ODA11"/>
      <c r="ODB11"/>
      <c r="ODC11"/>
      <c r="ODD11"/>
      <c r="ODE11"/>
      <c r="ODF11"/>
      <c r="ODG11"/>
      <c r="ODH11"/>
      <c r="ODI11"/>
      <c r="ODJ11"/>
      <c r="ODK11"/>
      <c r="ODL11"/>
      <c r="ODM11"/>
      <c r="ODN11"/>
      <c r="ODO11"/>
      <c r="ODP11"/>
      <c r="ODQ11"/>
      <c r="ODR11"/>
      <c r="ODS11"/>
      <c r="ODT11"/>
      <c r="ODU11"/>
      <c r="ODV11"/>
      <c r="ODW11"/>
      <c r="ODX11"/>
      <c r="ODY11"/>
      <c r="ODZ11"/>
      <c r="OEA11"/>
      <c r="OEB11"/>
      <c r="OEC11"/>
      <c r="OED11"/>
      <c r="OEE11"/>
      <c r="OEF11"/>
      <c r="OEG11"/>
      <c r="OEH11"/>
      <c r="OEI11"/>
      <c r="OEJ11"/>
      <c r="OEK11"/>
      <c r="OEL11"/>
      <c r="OEM11"/>
      <c r="OEN11"/>
      <c r="OEO11"/>
      <c r="OEP11"/>
      <c r="OEQ11"/>
      <c r="OER11"/>
      <c r="OES11"/>
      <c r="OET11"/>
      <c r="OEU11"/>
      <c r="OEV11"/>
      <c r="OEW11"/>
      <c r="OEX11"/>
      <c r="OEY11"/>
      <c r="OEZ11"/>
      <c r="OFA11"/>
      <c r="OFB11"/>
      <c r="OFC11"/>
      <c r="OFD11"/>
      <c r="OFE11"/>
      <c r="OFF11"/>
      <c r="OFG11"/>
      <c r="OFH11"/>
      <c r="OFI11"/>
      <c r="OFJ11"/>
      <c r="OFK11"/>
      <c r="OFL11"/>
      <c r="OFM11"/>
      <c r="OFN11"/>
      <c r="OFO11"/>
      <c r="OFP11"/>
      <c r="OFQ11"/>
      <c r="OFR11"/>
      <c r="OFS11"/>
      <c r="OFT11"/>
      <c r="OFU11"/>
      <c r="OFV11"/>
      <c r="OFW11"/>
      <c r="OFX11"/>
      <c r="OFY11"/>
      <c r="OFZ11"/>
      <c r="OGA11"/>
      <c r="OGB11"/>
      <c r="OGC11"/>
      <c r="OGD11"/>
      <c r="OGE11"/>
      <c r="OGF11"/>
      <c r="OGG11"/>
      <c r="OGH11"/>
      <c r="OGI11"/>
      <c r="OGJ11"/>
      <c r="OGK11"/>
      <c r="OGL11"/>
      <c r="OGM11"/>
      <c r="OGN11"/>
      <c r="OGO11"/>
      <c r="OGP11"/>
      <c r="OGQ11"/>
      <c r="OGR11"/>
      <c r="OGS11"/>
      <c r="OGT11"/>
      <c r="OGU11"/>
      <c r="OGV11"/>
      <c r="OGW11"/>
      <c r="OGX11"/>
      <c r="OGY11"/>
      <c r="OGZ11"/>
      <c r="OHA11"/>
      <c r="OHB11"/>
      <c r="OHC11"/>
      <c r="OHD11"/>
      <c r="OHE11"/>
      <c r="OHF11"/>
      <c r="OHG11"/>
      <c r="OHH11"/>
      <c r="OHI11"/>
      <c r="OHJ11"/>
      <c r="OHK11"/>
      <c r="OHL11"/>
      <c r="OHM11"/>
      <c r="OHN11"/>
      <c r="OHO11"/>
      <c r="OHP11"/>
      <c r="OHQ11"/>
      <c r="OHR11"/>
      <c r="OHS11"/>
      <c r="OHT11"/>
      <c r="OHU11"/>
      <c r="OHV11"/>
      <c r="OHW11"/>
      <c r="OHX11"/>
      <c r="OHY11"/>
      <c r="OHZ11"/>
      <c r="OIA11"/>
      <c r="OIB11"/>
      <c r="OIC11"/>
      <c r="OID11"/>
      <c r="OIE11"/>
      <c r="OIF11"/>
      <c r="OIG11"/>
      <c r="OIH11"/>
      <c r="OII11"/>
      <c r="OIJ11"/>
      <c r="OIK11"/>
      <c r="OIL11"/>
      <c r="OIM11"/>
      <c r="OIN11"/>
      <c r="OIO11"/>
      <c r="OIP11"/>
      <c r="OIQ11"/>
      <c r="OIR11"/>
      <c r="OIS11"/>
      <c r="OIT11"/>
      <c r="OIU11"/>
      <c r="OIV11"/>
      <c r="OIW11"/>
      <c r="OIX11"/>
      <c r="OIY11"/>
      <c r="OIZ11"/>
      <c r="OJA11"/>
      <c r="OJB11"/>
      <c r="OJC11"/>
      <c r="OJD11"/>
      <c r="OJE11"/>
      <c r="OJF11"/>
      <c r="OJG11"/>
      <c r="OJH11"/>
      <c r="OJI11"/>
      <c r="OJJ11"/>
      <c r="OJK11"/>
      <c r="OJL11"/>
      <c r="OJM11"/>
      <c r="OJN11"/>
      <c r="OJO11"/>
      <c r="OJP11"/>
      <c r="OJQ11"/>
      <c r="OJR11"/>
      <c r="OJS11"/>
      <c r="OJT11"/>
      <c r="OJU11"/>
      <c r="OJV11"/>
      <c r="OJW11"/>
      <c r="OJX11"/>
      <c r="OJY11"/>
      <c r="OJZ11"/>
      <c r="OKA11"/>
      <c r="OKB11"/>
      <c r="OKC11"/>
      <c r="OKD11"/>
      <c r="OKE11"/>
      <c r="OKF11"/>
      <c r="OKG11"/>
      <c r="OKH11"/>
      <c r="OKI11"/>
      <c r="OKJ11"/>
      <c r="OKK11"/>
      <c r="OKL11"/>
      <c r="OKM11"/>
      <c r="OKN11"/>
      <c r="OKO11"/>
      <c r="OKP11"/>
      <c r="OKQ11"/>
      <c r="OKR11"/>
      <c r="OKS11"/>
      <c r="OKT11"/>
      <c r="OKU11"/>
      <c r="OKV11"/>
      <c r="OKW11"/>
      <c r="OKX11"/>
      <c r="OKY11"/>
      <c r="OKZ11"/>
      <c r="OLA11"/>
      <c r="OLB11"/>
      <c r="OLC11"/>
      <c r="OLD11"/>
      <c r="OLE11"/>
      <c r="OLF11"/>
      <c r="OLG11"/>
      <c r="OLH11"/>
      <c r="OLI11"/>
      <c r="OLJ11"/>
      <c r="OLK11"/>
      <c r="OLL11"/>
      <c r="OLM11"/>
      <c r="OLN11"/>
      <c r="OLO11"/>
      <c r="OLP11"/>
      <c r="OLQ11"/>
      <c r="OLR11"/>
      <c r="OLS11"/>
      <c r="OLT11"/>
      <c r="OLU11"/>
      <c r="OLV11"/>
      <c r="OLW11"/>
      <c r="OLX11"/>
      <c r="OLY11"/>
      <c r="OLZ11"/>
      <c r="OMA11"/>
      <c r="OMB11"/>
      <c r="OMC11"/>
      <c r="OMD11"/>
      <c r="OME11"/>
      <c r="OMF11"/>
      <c r="OMG11"/>
      <c r="OMH11"/>
      <c r="OMI11"/>
      <c r="OMJ11"/>
      <c r="OMK11"/>
      <c r="OML11"/>
      <c r="OMM11"/>
      <c r="OMN11"/>
      <c r="OMO11"/>
      <c r="OMP11"/>
      <c r="OMQ11"/>
      <c r="OMR11"/>
      <c r="OMS11"/>
      <c r="OMT11"/>
      <c r="OMU11"/>
      <c r="OMV11"/>
      <c r="OMW11"/>
      <c r="OMX11"/>
      <c r="OMY11"/>
      <c r="OMZ11"/>
      <c r="ONA11"/>
      <c r="ONB11"/>
      <c r="ONC11"/>
      <c r="OND11"/>
      <c r="ONE11"/>
      <c r="ONF11"/>
      <c r="ONG11"/>
      <c r="ONH11"/>
      <c r="ONI11"/>
      <c r="ONJ11"/>
      <c r="ONK11"/>
      <c r="ONL11"/>
      <c r="ONM11"/>
      <c r="ONN11"/>
      <c r="ONO11"/>
      <c r="ONP11"/>
      <c r="ONQ11"/>
      <c r="ONR11"/>
      <c r="ONS11"/>
      <c r="ONT11"/>
      <c r="ONU11"/>
      <c r="ONV11"/>
      <c r="ONW11"/>
      <c r="ONX11"/>
      <c r="ONY11"/>
      <c r="ONZ11"/>
      <c r="OOA11"/>
      <c r="OOB11"/>
      <c r="OOC11"/>
      <c r="OOD11"/>
      <c r="OOE11"/>
      <c r="OOF11"/>
      <c r="OOG11"/>
      <c r="OOH11"/>
      <c r="OOI11"/>
      <c r="OOJ11"/>
      <c r="OOK11"/>
      <c r="OOL11"/>
      <c r="OOM11"/>
      <c r="OON11"/>
      <c r="OOO11"/>
      <c r="OOP11"/>
      <c r="OOQ11"/>
      <c r="OOR11"/>
      <c r="OOS11"/>
      <c r="OOT11"/>
      <c r="OOU11"/>
      <c r="OOV11"/>
      <c r="OOW11"/>
      <c r="OOX11"/>
      <c r="OOY11"/>
      <c r="OOZ11"/>
      <c r="OPA11"/>
      <c r="OPB11"/>
      <c r="OPC11"/>
      <c r="OPD11"/>
      <c r="OPE11"/>
      <c r="OPF11"/>
      <c r="OPG11"/>
      <c r="OPH11"/>
      <c r="OPI11"/>
      <c r="OPJ11"/>
      <c r="OPK11"/>
      <c r="OPL11"/>
      <c r="OPM11"/>
      <c r="OPN11"/>
      <c r="OPO11"/>
      <c r="OPP11"/>
      <c r="OPQ11"/>
      <c r="OPR11"/>
      <c r="OPS11"/>
      <c r="OPT11"/>
      <c r="OPU11"/>
      <c r="OPV11"/>
      <c r="OPW11"/>
      <c r="OPX11"/>
      <c r="OPY11"/>
      <c r="OPZ11"/>
      <c r="OQA11"/>
      <c r="OQB11"/>
      <c r="OQC11"/>
      <c r="OQD11"/>
      <c r="OQE11"/>
      <c r="OQF11"/>
      <c r="OQG11"/>
      <c r="OQH11"/>
      <c r="OQI11"/>
      <c r="OQJ11"/>
      <c r="OQK11"/>
      <c r="OQL11"/>
      <c r="OQM11"/>
      <c r="OQN11"/>
      <c r="OQO11"/>
      <c r="OQP11"/>
      <c r="OQQ11"/>
      <c r="OQR11"/>
      <c r="OQS11"/>
      <c r="OQT11"/>
      <c r="OQU11"/>
      <c r="OQV11"/>
      <c r="OQW11"/>
      <c r="OQX11"/>
      <c r="OQY11"/>
      <c r="OQZ11"/>
      <c r="ORA11"/>
      <c r="ORB11"/>
      <c r="ORC11"/>
      <c r="ORD11"/>
      <c r="ORE11"/>
      <c r="ORF11"/>
      <c r="ORG11"/>
      <c r="ORH11"/>
      <c r="ORI11"/>
      <c r="ORJ11"/>
      <c r="ORK11"/>
      <c r="ORL11"/>
      <c r="ORM11"/>
      <c r="ORN11"/>
      <c r="ORO11"/>
      <c r="ORP11"/>
      <c r="ORQ11"/>
      <c r="ORR11"/>
      <c r="ORS11"/>
      <c r="ORT11"/>
      <c r="ORU11"/>
      <c r="ORV11"/>
      <c r="ORW11"/>
      <c r="ORX11"/>
      <c r="ORY11"/>
      <c r="ORZ11"/>
      <c r="OSA11"/>
      <c r="OSB11"/>
      <c r="OSC11"/>
      <c r="OSD11"/>
      <c r="OSE11"/>
      <c r="OSF11"/>
      <c r="OSG11"/>
      <c r="OSH11"/>
      <c r="OSI11"/>
      <c r="OSJ11"/>
      <c r="OSK11"/>
      <c r="OSL11"/>
      <c r="OSM11"/>
      <c r="OSN11"/>
      <c r="OSO11"/>
      <c r="OSP11"/>
      <c r="OSQ11"/>
      <c r="OSR11"/>
      <c r="OSS11"/>
      <c r="OST11"/>
      <c r="OSU11"/>
      <c r="OSV11"/>
      <c r="OSW11"/>
      <c r="OSX11"/>
      <c r="OSY11"/>
      <c r="OSZ11"/>
      <c r="OTA11"/>
      <c r="OTB11"/>
      <c r="OTC11"/>
      <c r="OTD11"/>
      <c r="OTE11"/>
      <c r="OTF11"/>
      <c r="OTG11"/>
      <c r="OTH11"/>
      <c r="OTI11"/>
      <c r="OTJ11"/>
      <c r="OTK11"/>
      <c r="OTL11"/>
      <c r="OTM11"/>
      <c r="OTN11"/>
      <c r="OTO11"/>
      <c r="OTP11"/>
      <c r="OTQ11"/>
      <c r="OTR11"/>
      <c r="OTS11"/>
      <c r="OTT11"/>
      <c r="OTU11"/>
      <c r="OTV11"/>
      <c r="OTW11"/>
      <c r="OTX11"/>
      <c r="OTY11"/>
      <c r="OTZ11"/>
      <c r="OUA11"/>
      <c r="OUB11"/>
      <c r="OUC11"/>
      <c r="OUD11"/>
      <c r="OUE11"/>
      <c r="OUF11"/>
      <c r="OUG11"/>
      <c r="OUH11"/>
      <c r="OUI11"/>
      <c r="OUJ11"/>
      <c r="OUK11"/>
      <c r="OUL11"/>
      <c r="OUM11"/>
      <c r="OUN11"/>
      <c r="OUO11"/>
      <c r="OUP11"/>
      <c r="OUQ11"/>
      <c r="OUR11"/>
      <c r="OUS11"/>
      <c r="OUT11"/>
      <c r="OUU11"/>
      <c r="OUV11"/>
      <c r="OUW11"/>
      <c r="OUX11"/>
      <c r="OUY11"/>
      <c r="OUZ11"/>
      <c r="OVA11"/>
      <c r="OVB11"/>
      <c r="OVC11"/>
      <c r="OVD11"/>
      <c r="OVE11"/>
      <c r="OVF11"/>
      <c r="OVG11"/>
      <c r="OVH11"/>
      <c r="OVI11"/>
      <c r="OVJ11"/>
      <c r="OVK11"/>
      <c r="OVL11"/>
      <c r="OVM11"/>
      <c r="OVN11"/>
      <c r="OVO11"/>
      <c r="OVP11"/>
      <c r="OVQ11"/>
      <c r="OVR11"/>
      <c r="OVS11"/>
      <c r="OVT11"/>
      <c r="OVU11"/>
      <c r="OVV11"/>
      <c r="OVW11"/>
      <c r="OVX11"/>
      <c r="OVY11"/>
      <c r="OVZ11"/>
      <c r="OWA11"/>
      <c r="OWB11"/>
      <c r="OWC11"/>
      <c r="OWD11"/>
      <c r="OWE11"/>
      <c r="OWF11"/>
      <c r="OWG11"/>
      <c r="OWH11"/>
      <c r="OWI11"/>
      <c r="OWJ11"/>
      <c r="OWK11"/>
      <c r="OWL11"/>
      <c r="OWM11"/>
      <c r="OWN11"/>
      <c r="OWO11"/>
      <c r="OWP11"/>
      <c r="OWQ11"/>
      <c r="OWR11"/>
      <c r="OWS11"/>
      <c r="OWT11"/>
      <c r="OWU11"/>
      <c r="OWV11"/>
      <c r="OWW11"/>
      <c r="OWX11"/>
      <c r="OWY11"/>
      <c r="OWZ11"/>
      <c r="OXA11"/>
      <c r="OXB11"/>
      <c r="OXC11"/>
      <c r="OXD11"/>
      <c r="OXE11"/>
      <c r="OXF11"/>
      <c r="OXG11"/>
      <c r="OXH11"/>
      <c r="OXI11"/>
      <c r="OXJ11"/>
      <c r="OXK11"/>
      <c r="OXL11"/>
      <c r="OXM11"/>
      <c r="OXN11"/>
      <c r="OXO11"/>
      <c r="OXP11"/>
      <c r="OXQ11"/>
      <c r="OXR11"/>
      <c r="OXS11"/>
      <c r="OXT11"/>
      <c r="OXU11"/>
      <c r="OXV11"/>
      <c r="OXW11"/>
      <c r="OXX11"/>
      <c r="OXY11"/>
      <c r="OXZ11"/>
      <c r="OYA11"/>
      <c r="OYB11"/>
      <c r="OYC11"/>
      <c r="OYD11"/>
      <c r="OYE11"/>
      <c r="OYF11"/>
      <c r="OYG11"/>
      <c r="OYH11"/>
      <c r="OYI11"/>
      <c r="OYJ11"/>
      <c r="OYK11"/>
      <c r="OYL11"/>
      <c r="OYM11"/>
      <c r="OYN11"/>
      <c r="OYO11"/>
      <c r="OYP11"/>
      <c r="OYQ11"/>
      <c r="OYR11"/>
      <c r="OYS11"/>
      <c r="OYT11"/>
      <c r="OYU11"/>
      <c r="OYV11"/>
      <c r="OYW11"/>
      <c r="OYX11"/>
      <c r="OYY11"/>
      <c r="OYZ11"/>
      <c r="OZA11"/>
      <c r="OZB11"/>
      <c r="OZC11"/>
      <c r="OZD11"/>
      <c r="OZE11"/>
      <c r="OZF11"/>
      <c r="OZG11"/>
      <c r="OZH11"/>
      <c r="OZI11"/>
      <c r="OZJ11"/>
      <c r="OZK11"/>
      <c r="OZL11"/>
      <c r="OZM11"/>
      <c r="OZN11"/>
      <c r="OZO11"/>
      <c r="OZP11"/>
      <c r="OZQ11"/>
      <c r="OZR11"/>
      <c r="OZS11"/>
      <c r="OZT11"/>
      <c r="OZU11"/>
      <c r="OZV11"/>
      <c r="OZW11"/>
      <c r="OZX11"/>
      <c r="OZY11"/>
      <c r="OZZ11"/>
      <c r="PAA11"/>
      <c r="PAB11"/>
      <c r="PAC11"/>
      <c r="PAD11"/>
      <c r="PAE11"/>
      <c r="PAF11"/>
      <c r="PAG11"/>
      <c r="PAH11"/>
      <c r="PAI11"/>
      <c r="PAJ11"/>
      <c r="PAK11"/>
      <c r="PAL11"/>
      <c r="PAM11"/>
      <c r="PAN11"/>
      <c r="PAO11"/>
      <c r="PAP11"/>
      <c r="PAQ11"/>
      <c r="PAR11"/>
      <c r="PAS11"/>
      <c r="PAT11"/>
      <c r="PAU11"/>
      <c r="PAV11"/>
      <c r="PAW11"/>
      <c r="PAX11"/>
      <c r="PAY11"/>
      <c r="PAZ11"/>
      <c r="PBA11"/>
      <c r="PBB11"/>
      <c r="PBC11"/>
      <c r="PBD11"/>
      <c r="PBE11"/>
      <c r="PBF11"/>
      <c r="PBG11"/>
      <c r="PBH11"/>
      <c r="PBI11"/>
      <c r="PBJ11"/>
      <c r="PBK11"/>
      <c r="PBL11"/>
      <c r="PBM11"/>
      <c r="PBN11"/>
      <c r="PBO11"/>
      <c r="PBP11"/>
      <c r="PBQ11"/>
      <c r="PBR11"/>
      <c r="PBS11"/>
      <c r="PBT11"/>
      <c r="PBU11"/>
      <c r="PBV11"/>
      <c r="PBW11"/>
      <c r="PBX11"/>
      <c r="PBY11"/>
      <c r="PBZ11"/>
      <c r="PCA11"/>
      <c r="PCB11"/>
      <c r="PCC11"/>
      <c r="PCD11"/>
      <c r="PCE11"/>
      <c r="PCF11"/>
      <c r="PCG11"/>
      <c r="PCH11"/>
      <c r="PCI11"/>
      <c r="PCJ11"/>
      <c r="PCK11"/>
      <c r="PCL11"/>
      <c r="PCM11"/>
      <c r="PCN11"/>
      <c r="PCO11"/>
      <c r="PCP11"/>
      <c r="PCQ11"/>
      <c r="PCR11"/>
      <c r="PCS11"/>
      <c r="PCT11"/>
      <c r="PCU11"/>
      <c r="PCV11"/>
      <c r="PCW11"/>
      <c r="PCX11"/>
      <c r="PCY11"/>
      <c r="PCZ11"/>
      <c r="PDA11"/>
      <c r="PDB11"/>
      <c r="PDC11"/>
      <c r="PDD11"/>
      <c r="PDE11"/>
      <c r="PDF11"/>
      <c r="PDG11"/>
      <c r="PDH11"/>
      <c r="PDI11"/>
      <c r="PDJ11"/>
      <c r="PDK11"/>
      <c r="PDL11"/>
      <c r="PDM11"/>
      <c r="PDN11"/>
      <c r="PDO11"/>
      <c r="PDP11"/>
      <c r="PDQ11"/>
      <c r="PDR11"/>
      <c r="PDS11"/>
      <c r="PDT11"/>
      <c r="PDU11"/>
      <c r="PDV11"/>
      <c r="PDW11"/>
      <c r="PDX11"/>
      <c r="PDY11"/>
      <c r="PDZ11"/>
      <c r="PEA11"/>
      <c r="PEB11"/>
      <c r="PEC11"/>
      <c r="PED11"/>
      <c r="PEE11"/>
      <c r="PEF11"/>
      <c r="PEG11"/>
      <c r="PEH11"/>
      <c r="PEI11"/>
      <c r="PEJ11"/>
      <c r="PEK11"/>
      <c r="PEL11"/>
      <c r="PEM11"/>
      <c r="PEN11"/>
      <c r="PEO11"/>
      <c r="PEP11"/>
      <c r="PEQ11"/>
      <c r="PER11"/>
      <c r="PES11"/>
      <c r="PET11"/>
      <c r="PEU11"/>
      <c r="PEV11"/>
      <c r="PEW11"/>
      <c r="PEX11"/>
      <c r="PEY11"/>
      <c r="PEZ11"/>
      <c r="PFA11"/>
      <c r="PFB11"/>
      <c r="PFC11"/>
      <c r="PFD11"/>
      <c r="PFE11"/>
      <c r="PFF11"/>
      <c r="PFG11"/>
      <c r="PFH11"/>
      <c r="PFI11"/>
      <c r="PFJ11"/>
      <c r="PFK11"/>
      <c r="PFL11"/>
      <c r="PFM11"/>
      <c r="PFN11"/>
      <c r="PFO11"/>
      <c r="PFP11"/>
      <c r="PFQ11"/>
      <c r="PFR11"/>
      <c r="PFS11"/>
      <c r="PFT11"/>
      <c r="PFU11"/>
      <c r="PFV11"/>
      <c r="PFW11"/>
      <c r="PFX11"/>
      <c r="PFY11"/>
      <c r="PFZ11"/>
      <c r="PGA11"/>
      <c r="PGB11"/>
      <c r="PGC11"/>
      <c r="PGD11"/>
      <c r="PGE11"/>
      <c r="PGF11"/>
      <c r="PGG11"/>
      <c r="PGH11"/>
      <c r="PGI11"/>
      <c r="PGJ11"/>
      <c r="PGK11"/>
      <c r="PGL11"/>
      <c r="PGM11"/>
      <c r="PGN11"/>
      <c r="PGO11"/>
      <c r="PGP11"/>
      <c r="PGQ11"/>
      <c r="PGR11"/>
      <c r="PGS11"/>
      <c r="PGT11"/>
      <c r="PGU11"/>
      <c r="PGV11"/>
      <c r="PGW11"/>
      <c r="PGX11"/>
      <c r="PGY11"/>
      <c r="PGZ11"/>
      <c r="PHA11"/>
      <c r="PHB11"/>
      <c r="PHC11"/>
      <c r="PHD11"/>
      <c r="PHE11"/>
      <c r="PHF11"/>
      <c r="PHG11"/>
      <c r="PHH11"/>
      <c r="PHI11"/>
      <c r="PHJ11"/>
      <c r="PHK11"/>
      <c r="PHL11"/>
      <c r="PHM11"/>
      <c r="PHN11"/>
      <c r="PHO11"/>
      <c r="PHP11"/>
      <c r="PHQ11"/>
      <c r="PHR11"/>
      <c r="PHS11"/>
      <c r="PHT11"/>
      <c r="PHU11"/>
      <c r="PHV11"/>
      <c r="PHW11"/>
      <c r="PHX11"/>
      <c r="PHY11"/>
      <c r="PHZ11"/>
      <c r="PIA11"/>
      <c r="PIB11"/>
      <c r="PIC11"/>
      <c r="PID11"/>
      <c r="PIE11"/>
      <c r="PIF11"/>
      <c r="PIG11"/>
      <c r="PIH11"/>
      <c r="PII11"/>
      <c r="PIJ11"/>
      <c r="PIK11"/>
      <c r="PIL11"/>
      <c r="PIM11"/>
      <c r="PIN11"/>
      <c r="PIO11"/>
      <c r="PIP11"/>
      <c r="PIQ11"/>
      <c r="PIR11"/>
      <c r="PIS11"/>
      <c r="PIT11"/>
      <c r="PIU11"/>
      <c r="PIV11"/>
      <c r="PIW11"/>
      <c r="PIX11"/>
      <c r="PIY11"/>
      <c r="PIZ11"/>
      <c r="PJA11"/>
      <c r="PJB11"/>
      <c r="PJC11"/>
      <c r="PJD11"/>
      <c r="PJE11"/>
      <c r="PJF11"/>
      <c r="PJG11"/>
      <c r="PJH11"/>
      <c r="PJI11"/>
      <c r="PJJ11"/>
      <c r="PJK11"/>
      <c r="PJL11"/>
      <c r="PJM11"/>
      <c r="PJN11"/>
      <c r="PJO11"/>
      <c r="PJP11"/>
      <c r="PJQ11"/>
      <c r="PJR11"/>
      <c r="PJS11"/>
      <c r="PJT11"/>
      <c r="PJU11"/>
      <c r="PJV11"/>
      <c r="PJW11"/>
      <c r="PJX11"/>
      <c r="PJY11"/>
      <c r="PJZ11"/>
      <c r="PKA11"/>
      <c r="PKB11"/>
      <c r="PKC11"/>
      <c r="PKD11"/>
      <c r="PKE11"/>
      <c r="PKF11"/>
      <c r="PKG11"/>
      <c r="PKH11"/>
      <c r="PKI11"/>
      <c r="PKJ11"/>
      <c r="PKK11"/>
      <c r="PKL11"/>
      <c r="PKM11"/>
      <c r="PKN11"/>
      <c r="PKO11"/>
      <c r="PKP11"/>
      <c r="PKQ11"/>
      <c r="PKR11"/>
      <c r="PKS11"/>
      <c r="PKT11"/>
      <c r="PKU11"/>
      <c r="PKV11"/>
      <c r="PKW11"/>
      <c r="PKX11"/>
      <c r="PKY11"/>
      <c r="PKZ11"/>
      <c r="PLA11"/>
      <c r="PLB11"/>
      <c r="PLC11"/>
      <c r="PLD11"/>
      <c r="PLE11"/>
      <c r="PLF11"/>
      <c r="PLG11"/>
      <c r="PLH11"/>
      <c r="PLI11"/>
      <c r="PLJ11"/>
      <c r="PLK11"/>
      <c r="PLL11"/>
      <c r="PLM11"/>
      <c r="PLN11"/>
      <c r="PLO11"/>
      <c r="PLP11"/>
      <c r="PLQ11"/>
      <c r="PLR11"/>
      <c r="PLS11"/>
      <c r="PLT11"/>
      <c r="PLU11"/>
      <c r="PLV11"/>
      <c r="PLW11"/>
      <c r="PLX11"/>
      <c r="PLY11"/>
      <c r="PLZ11"/>
      <c r="PMA11"/>
      <c r="PMB11"/>
      <c r="PMC11"/>
      <c r="PMD11"/>
      <c r="PME11"/>
      <c r="PMF11"/>
      <c r="PMG11"/>
      <c r="PMH11"/>
      <c r="PMI11"/>
      <c r="PMJ11"/>
      <c r="PMK11"/>
      <c r="PML11"/>
      <c r="PMM11"/>
      <c r="PMN11"/>
      <c r="PMO11"/>
      <c r="PMP11"/>
      <c r="PMQ11"/>
      <c r="PMR11"/>
      <c r="PMS11"/>
      <c r="PMT11"/>
      <c r="PMU11"/>
      <c r="PMV11"/>
      <c r="PMW11"/>
      <c r="PMX11"/>
      <c r="PMY11"/>
      <c r="PMZ11"/>
      <c r="PNA11"/>
      <c r="PNB11"/>
      <c r="PNC11"/>
      <c r="PND11"/>
      <c r="PNE11"/>
      <c r="PNF11"/>
      <c r="PNG11"/>
      <c r="PNH11"/>
      <c r="PNI11"/>
      <c r="PNJ11"/>
      <c r="PNK11"/>
      <c r="PNL11"/>
      <c r="PNM11"/>
      <c r="PNN11"/>
      <c r="PNO11"/>
      <c r="PNP11"/>
      <c r="PNQ11"/>
      <c r="PNR11"/>
      <c r="PNS11"/>
      <c r="PNT11"/>
      <c r="PNU11"/>
      <c r="PNV11"/>
      <c r="PNW11"/>
      <c r="PNX11"/>
      <c r="PNY11"/>
      <c r="PNZ11"/>
      <c r="POA11"/>
      <c r="POB11"/>
      <c r="POC11"/>
      <c r="POD11"/>
      <c r="POE11"/>
      <c r="POF11"/>
      <c r="POG11"/>
      <c r="POH11"/>
      <c r="POI11"/>
      <c r="POJ11"/>
      <c r="POK11"/>
      <c r="POL11"/>
      <c r="POM11"/>
      <c r="PON11"/>
      <c r="POO11"/>
      <c r="POP11"/>
      <c r="POQ11"/>
      <c r="POR11"/>
      <c r="POS11"/>
      <c r="POT11"/>
      <c r="POU11"/>
      <c r="POV11"/>
      <c r="POW11"/>
      <c r="POX11"/>
      <c r="POY11"/>
      <c r="POZ11"/>
      <c r="PPA11"/>
      <c r="PPB11"/>
      <c r="PPC11"/>
      <c r="PPD11"/>
      <c r="PPE11"/>
      <c r="PPF11"/>
      <c r="PPG11"/>
      <c r="PPH11"/>
      <c r="PPI11"/>
      <c r="PPJ11"/>
      <c r="PPK11"/>
      <c r="PPL11"/>
      <c r="PPM11"/>
      <c r="PPN11"/>
      <c r="PPO11"/>
      <c r="PPP11"/>
      <c r="PPQ11"/>
      <c r="PPR11"/>
      <c r="PPS11"/>
      <c r="PPT11"/>
      <c r="PPU11"/>
      <c r="PPV11"/>
      <c r="PPW11"/>
      <c r="PPX11"/>
      <c r="PPY11"/>
      <c r="PPZ11"/>
      <c r="PQA11"/>
      <c r="PQB11"/>
      <c r="PQC11"/>
      <c r="PQD11"/>
      <c r="PQE11"/>
      <c r="PQF11"/>
      <c r="PQG11"/>
      <c r="PQH11"/>
      <c r="PQI11"/>
      <c r="PQJ11"/>
      <c r="PQK11"/>
      <c r="PQL11"/>
      <c r="PQM11"/>
      <c r="PQN11"/>
      <c r="PQO11"/>
      <c r="PQP11"/>
      <c r="PQQ11"/>
      <c r="PQR11"/>
      <c r="PQS11"/>
      <c r="PQT11"/>
      <c r="PQU11"/>
      <c r="PQV11"/>
      <c r="PQW11"/>
      <c r="PQX11"/>
      <c r="PQY11"/>
      <c r="PQZ11"/>
      <c r="PRA11"/>
      <c r="PRB11"/>
      <c r="PRC11"/>
      <c r="PRD11"/>
      <c r="PRE11"/>
      <c r="PRF11"/>
      <c r="PRG11"/>
      <c r="PRH11"/>
      <c r="PRI11"/>
      <c r="PRJ11"/>
      <c r="PRK11"/>
      <c r="PRL11"/>
      <c r="PRM11"/>
      <c r="PRN11"/>
      <c r="PRO11"/>
      <c r="PRP11"/>
      <c r="PRQ11"/>
      <c r="PRR11"/>
      <c r="PRS11"/>
      <c r="PRT11"/>
      <c r="PRU11"/>
      <c r="PRV11"/>
      <c r="PRW11"/>
      <c r="PRX11"/>
      <c r="PRY11"/>
      <c r="PRZ11"/>
      <c r="PSA11"/>
      <c r="PSB11"/>
      <c r="PSC11"/>
      <c r="PSD11"/>
      <c r="PSE11"/>
      <c r="PSF11"/>
      <c r="PSG11"/>
      <c r="PSH11"/>
      <c r="PSI11"/>
      <c r="PSJ11"/>
      <c r="PSK11"/>
      <c r="PSL11"/>
      <c r="PSM11"/>
      <c r="PSN11"/>
      <c r="PSO11"/>
      <c r="PSP11"/>
      <c r="PSQ11"/>
      <c r="PSR11"/>
      <c r="PSS11"/>
      <c r="PST11"/>
      <c r="PSU11"/>
      <c r="PSV11"/>
      <c r="PSW11"/>
      <c r="PSX11"/>
      <c r="PSY11"/>
      <c r="PSZ11"/>
      <c r="PTA11"/>
      <c r="PTB11"/>
      <c r="PTC11"/>
      <c r="PTD11"/>
      <c r="PTE11"/>
      <c r="PTF11"/>
      <c r="PTG11"/>
      <c r="PTH11"/>
      <c r="PTI11"/>
      <c r="PTJ11"/>
      <c r="PTK11"/>
      <c r="PTL11"/>
      <c r="PTM11"/>
      <c r="PTN11"/>
      <c r="PTO11"/>
      <c r="PTP11"/>
      <c r="PTQ11"/>
      <c r="PTR11"/>
      <c r="PTS11"/>
      <c r="PTT11"/>
      <c r="PTU11"/>
      <c r="PTV11"/>
      <c r="PTW11"/>
      <c r="PTX11"/>
      <c r="PTY11"/>
      <c r="PTZ11"/>
      <c r="PUA11"/>
      <c r="PUB11"/>
      <c r="PUC11"/>
      <c r="PUD11"/>
      <c r="PUE11"/>
      <c r="PUF11"/>
      <c r="PUG11"/>
      <c r="PUH11"/>
      <c r="PUI11"/>
      <c r="PUJ11"/>
      <c r="PUK11"/>
      <c r="PUL11"/>
      <c r="PUM11"/>
      <c r="PUN11"/>
      <c r="PUO11"/>
      <c r="PUP11"/>
      <c r="PUQ11"/>
      <c r="PUR11"/>
      <c r="PUS11"/>
      <c r="PUT11"/>
      <c r="PUU11"/>
      <c r="PUV11"/>
      <c r="PUW11"/>
      <c r="PUX11"/>
      <c r="PUY11"/>
      <c r="PUZ11"/>
      <c r="PVA11"/>
      <c r="PVB11"/>
      <c r="PVC11"/>
      <c r="PVD11"/>
      <c r="PVE11"/>
      <c r="PVF11"/>
      <c r="PVG11"/>
      <c r="PVH11"/>
      <c r="PVI11"/>
      <c r="PVJ11"/>
      <c r="PVK11"/>
      <c r="PVL11"/>
      <c r="PVM11"/>
      <c r="PVN11"/>
      <c r="PVO11"/>
      <c r="PVP11"/>
      <c r="PVQ11"/>
      <c r="PVR11"/>
      <c r="PVS11"/>
      <c r="PVT11"/>
      <c r="PVU11"/>
      <c r="PVV11"/>
      <c r="PVW11"/>
      <c r="PVX11"/>
      <c r="PVY11"/>
      <c r="PVZ11"/>
      <c r="PWA11"/>
      <c r="PWB11"/>
      <c r="PWC11"/>
      <c r="PWD11"/>
      <c r="PWE11"/>
      <c r="PWF11"/>
      <c r="PWG11"/>
      <c r="PWH11"/>
      <c r="PWI11"/>
      <c r="PWJ11"/>
      <c r="PWK11"/>
      <c r="PWL11"/>
      <c r="PWM11"/>
      <c r="PWN11"/>
      <c r="PWO11"/>
      <c r="PWP11"/>
      <c r="PWQ11"/>
      <c r="PWR11"/>
      <c r="PWS11"/>
      <c r="PWT11"/>
      <c r="PWU11"/>
      <c r="PWV11"/>
      <c r="PWW11"/>
      <c r="PWX11"/>
      <c r="PWY11"/>
      <c r="PWZ11"/>
      <c r="PXA11"/>
      <c r="PXB11"/>
      <c r="PXC11"/>
      <c r="PXD11"/>
      <c r="PXE11"/>
      <c r="PXF11"/>
      <c r="PXG11"/>
      <c r="PXH11"/>
      <c r="PXI11"/>
      <c r="PXJ11"/>
      <c r="PXK11"/>
      <c r="PXL11"/>
      <c r="PXM11"/>
      <c r="PXN11"/>
      <c r="PXO11"/>
      <c r="PXP11"/>
      <c r="PXQ11"/>
      <c r="PXR11"/>
      <c r="PXS11"/>
      <c r="PXT11"/>
      <c r="PXU11"/>
      <c r="PXV11"/>
      <c r="PXW11"/>
      <c r="PXX11"/>
      <c r="PXY11"/>
      <c r="PXZ11"/>
      <c r="PYA11"/>
      <c r="PYB11"/>
      <c r="PYC11"/>
      <c r="PYD11"/>
      <c r="PYE11"/>
      <c r="PYF11"/>
      <c r="PYG11"/>
      <c r="PYH11"/>
      <c r="PYI11"/>
      <c r="PYJ11"/>
      <c r="PYK11"/>
      <c r="PYL11"/>
      <c r="PYM11"/>
      <c r="PYN11"/>
      <c r="PYO11"/>
      <c r="PYP11"/>
      <c r="PYQ11"/>
      <c r="PYR11"/>
      <c r="PYS11"/>
      <c r="PYT11"/>
      <c r="PYU11"/>
      <c r="PYV11"/>
      <c r="PYW11"/>
      <c r="PYX11"/>
      <c r="PYY11"/>
      <c r="PYZ11"/>
      <c r="PZA11"/>
      <c r="PZB11"/>
      <c r="PZC11"/>
      <c r="PZD11"/>
      <c r="PZE11"/>
      <c r="PZF11"/>
      <c r="PZG11"/>
      <c r="PZH11"/>
      <c r="PZI11"/>
      <c r="PZJ11"/>
      <c r="PZK11"/>
      <c r="PZL11"/>
      <c r="PZM11"/>
      <c r="PZN11"/>
      <c r="PZO11"/>
      <c r="PZP11"/>
      <c r="PZQ11"/>
      <c r="PZR11"/>
      <c r="PZS11"/>
      <c r="PZT11"/>
      <c r="PZU11"/>
      <c r="PZV11"/>
      <c r="PZW11"/>
      <c r="PZX11"/>
      <c r="PZY11"/>
      <c r="PZZ11"/>
      <c r="QAA11"/>
      <c r="QAB11"/>
      <c r="QAC11"/>
      <c r="QAD11"/>
      <c r="QAE11"/>
      <c r="QAF11"/>
      <c r="QAG11"/>
      <c r="QAH11"/>
      <c r="QAI11"/>
      <c r="QAJ11"/>
      <c r="QAK11"/>
      <c r="QAL11"/>
      <c r="QAM11"/>
      <c r="QAN11"/>
      <c r="QAO11"/>
      <c r="QAP11"/>
      <c r="QAQ11"/>
      <c r="QAR11"/>
      <c r="QAS11"/>
      <c r="QAT11"/>
      <c r="QAU11"/>
      <c r="QAV11"/>
      <c r="QAW11"/>
      <c r="QAX11"/>
      <c r="QAY11"/>
      <c r="QAZ11"/>
      <c r="QBA11"/>
      <c r="QBB11"/>
      <c r="QBC11"/>
      <c r="QBD11"/>
      <c r="QBE11"/>
      <c r="QBF11"/>
      <c r="QBG11"/>
      <c r="QBH11"/>
      <c r="QBI11"/>
      <c r="QBJ11"/>
      <c r="QBK11"/>
      <c r="QBL11"/>
      <c r="QBM11"/>
      <c r="QBN11"/>
      <c r="QBO11"/>
      <c r="QBP11"/>
      <c r="QBQ11"/>
      <c r="QBR11"/>
      <c r="QBS11"/>
      <c r="QBT11"/>
      <c r="QBU11"/>
      <c r="QBV11"/>
      <c r="QBW11"/>
      <c r="QBX11"/>
      <c r="QBY11"/>
      <c r="QBZ11"/>
      <c r="QCA11"/>
      <c r="QCB11"/>
      <c r="QCC11"/>
      <c r="QCD11"/>
      <c r="QCE11"/>
      <c r="QCF11"/>
      <c r="QCG11"/>
      <c r="QCH11"/>
      <c r="QCI11"/>
      <c r="QCJ11"/>
      <c r="QCK11"/>
      <c r="QCL11"/>
      <c r="QCM11"/>
      <c r="QCN11"/>
      <c r="QCO11"/>
      <c r="QCP11"/>
      <c r="QCQ11"/>
      <c r="QCR11"/>
      <c r="QCS11"/>
      <c r="QCT11"/>
      <c r="QCU11"/>
      <c r="QCV11"/>
      <c r="QCW11"/>
      <c r="QCX11"/>
      <c r="QCY11"/>
      <c r="QCZ11"/>
      <c r="QDA11"/>
      <c r="QDB11"/>
      <c r="QDC11"/>
      <c r="QDD11"/>
      <c r="QDE11"/>
      <c r="QDF11"/>
      <c r="QDG11"/>
      <c r="QDH11"/>
      <c r="QDI11"/>
      <c r="QDJ11"/>
      <c r="QDK11"/>
      <c r="QDL11"/>
      <c r="QDM11"/>
      <c r="QDN11"/>
      <c r="QDO11"/>
      <c r="QDP11"/>
      <c r="QDQ11"/>
      <c r="QDR11"/>
      <c r="QDS11"/>
      <c r="QDT11"/>
      <c r="QDU11"/>
      <c r="QDV11"/>
      <c r="QDW11"/>
      <c r="QDX11"/>
      <c r="QDY11"/>
      <c r="QDZ11"/>
      <c r="QEA11"/>
      <c r="QEB11"/>
      <c r="QEC11"/>
      <c r="QED11"/>
      <c r="QEE11"/>
      <c r="QEF11"/>
      <c r="QEG11"/>
      <c r="QEH11"/>
      <c r="QEI11"/>
      <c r="QEJ11"/>
      <c r="QEK11"/>
      <c r="QEL11"/>
      <c r="QEM11"/>
      <c r="QEN11"/>
      <c r="QEO11"/>
      <c r="QEP11"/>
      <c r="QEQ11"/>
      <c r="QER11"/>
      <c r="QES11"/>
      <c r="QET11"/>
      <c r="QEU11"/>
      <c r="QEV11"/>
      <c r="QEW11"/>
      <c r="QEX11"/>
      <c r="QEY11"/>
      <c r="QEZ11"/>
      <c r="QFA11"/>
      <c r="QFB11"/>
      <c r="QFC11"/>
      <c r="QFD11"/>
      <c r="QFE11"/>
      <c r="QFF11"/>
      <c r="QFG11"/>
      <c r="QFH11"/>
      <c r="QFI11"/>
      <c r="QFJ11"/>
      <c r="QFK11"/>
      <c r="QFL11"/>
      <c r="QFM11"/>
      <c r="QFN11"/>
      <c r="QFO11"/>
      <c r="QFP11"/>
      <c r="QFQ11"/>
      <c r="QFR11"/>
      <c r="QFS11"/>
      <c r="QFT11"/>
      <c r="QFU11"/>
      <c r="QFV11"/>
      <c r="QFW11"/>
      <c r="QFX11"/>
      <c r="QFY11"/>
      <c r="QFZ11"/>
      <c r="QGA11"/>
      <c r="QGB11"/>
      <c r="QGC11"/>
      <c r="QGD11"/>
      <c r="QGE11"/>
      <c r="QGF11"/>
      <c r="QGG11"/>
      <c r="QGH11"/>
      <c r="QGI11"/>
      <c r="QGJ11"/>
      <c r="QGK11"/>
      <c r="QGL11"/>
      <c r="QGM11"/>
      <c r="QGN11"/>
      <c r="QGO11"/>
      <c r="QGP11"/>
      <c r="QGQ11"/>
      <c r="QGR11"/>
      <c r="QGS11"/>
      <c r="QGT11"/>
      <c r="QGU11"/>
      <c r="QGV11"/>
      <c r="QGW11"/>
      <c r="QGX11"/>
      <c r="QGY11"/>
      <c r="QGZ11"/>
      <c r="QHA11"/>
      <c r="QHB11"/>
      <c r="QHC11"/>
      <c r="QHD11"/>
      <c r="QHE11"/>
      <c r="QHF11"/>
      <c r="QHG11"/>
      <c r="QHH11"/>
      <c r="QHI11"/>
      <c r="QHJ11"/>
      <c r="QHK11"/>
      <c r="QHL11"/>
      <c r="QHM11"/>
      <c r="QHN11"/>
      <c r="QHO11"/>
      <c r="QHP11"/>
      <c r="QHQ11"/>
      <c r="QHR11"/>
      <c r="QHS11"/>
      <c r="QHT11"/>
      <c r="QHU11"/>
      <c r="QHV11"/>
      <c r="QHW11"/>
      <c r="QHX11"/>
      <c r="QHY11"/>
      <c r="QHZ11"/>
      <c r="QIA11"/>
      <c r="QIB11"/>
      <c r="QIC11"/>
      <c r="QID11"/>
      <c r="QIE11"/>
      <c r="QIF11"/>
      <c r="QIG11"/>
      <c r="QIH11"/>
      <c r="QII11"/>
      <c r="QIJ11"/>
      <c r="QIK11"/>
      <c r="QIL11"/>
      <c r="QIM11"/>
      <c r="QIN11"/>
      <c r="QIO11"/>
      <c r="QIP11"/>
      <c r="QIQ11"/>
      <c r="QIR11"/>
      <c r="QIS11"/>
      <c r="QIT11"/>
      <c r="QIU11"/>
      <c r="QIV11"/>
      <c r="QIW11"/>
      <c r="QIX11"/>
      <c r="QIY11"/>
      <c r="QIZ11"/>
      <c r="QJA11"/>
      <c r="QJB11"/>
      <c r="QJC11"/>
      <c r="QJD11"/>
      <c r="QJE11"/>
      <c r="QJF11"/>
      <c r="QJG11"/>
      <c r="QJH11"/>
      <c r="QJI11"/>
      <c r="QJJ11"/>
      <c r="QJK11"/>
      <c r="QJL11"/>
      <c r="QJM11"/>
      <c r="QJN11"/>
      <c r="QJO11"/>
      <c r="QJP11"/>
      <c r="QJQ11"/>
      <c r="QJR11"/>
      <c r="QJS11"/>
      <c r="QJT11"/>
      <c r="QJU11"/>
      <c r="QJV11"/>
      <c r="QJW11"/>
      <c r="QJX11"/>
      <c r="QJY11"/>
      <c r="QJZ11"/>
      <c r="QKA11"/>
      <c r="QKB11"/>
      <c r="QKC11"/>
      <c r="QKD11"/>
      <c r="QKE11"/>
      <c r="QKF11"/>
      <c r="QKG11"/>
      <c r="QKH11"/>
      <c r="QKI11"/>
      <c r="QKJ11"/>
      <c r="QKK11"/>
      <c r="QKL11"/>
      <c r="QKM11"/>
      <c r="QKN11"/>
      <c r="QKO11"/>
      <c r="QKP11"/>
      <c r="QKQ11"/>
      <c r="QKR11"/>
      <c r="QKS11"/>
      <c r="QKT11"/>
      <c r="QKU11"/>
      <c r="QKV11"/>
      <c r="QKW11"/>
      <c r="QKX11"/>
      <c r="QKY11"/>
      <c r="QKZ11"/>
      <c r="QLA11"/>
      <c r="QLB11"/>
      <c r="QLC11"/>
      <c r="QLD11"/>
      <c r="QLE11"/>
      <c r="QLF11"/>
      <c r="QLG11"/>
      <c r="QLH11"/>
      <c r="QLI11"/>
      <c r="QLJ11"/>
      <c r="QLK11"/>
      <c r="QLL11"/>
      <c r="QLM11"/>
      <c r="QLN11"/>
      <c r="QLO11"/>
      <c r="QLP11"/>
      <c r="QLQ11"/>
      <c r="QLR11"/>
      <c r="QLS11"/>
      <c r="QLT11"/>
      <c r="QLU11"/>
      <c r="QLV11"/>
      <c r="QLW11"/>
      <c r="QLX11"/>
      <c r="QLY11"/>
      <c r="QLZ11"/>
      <c r="QMA11"/>
      <c r="QMB11"/>
      <c r="QMC11"/>
      <c r="QMD11"/>
      <c r="QME11"/>
      <c r="QMF11"/>
      <c r="QMG11"/>
      <c r="QMH11"/>
      <c r="QMI11"/>
      <c r="QMJ11"/>
      <c r="QMK11"/>
      <c r="QML11"/>
      <c r="QMM11"/>
      <c r="QMN11"/>
      <c r="QMO11"/>
      <c r="QMP11"/>
      <c r="QMQ11"/>
      <c r="QMR11"/>
      <c r="QMS11"/>
      <c r="QMT11"/>
      <c r="QMU11"/>
      <c r="QMV11"/>
      <c r="QMW11"/>
      <c r="QMX11"/>
      <c r="QMY11"/>
      <c r="QMZ11"/>
      <c r="QNA11"/>
      <c r="QNB11"/>
      <c r="QNC11"/>
      <c r="QND11"/>
      <c r="QNE11"/>
      <c r="QNF11"/>
      <c r="QNG11"/>
      <c r="QNH11"/>
      <c r="QNI11"/>
      <c r="QNJ11"/>
      <c r="QNK11"/>
      <c r="QNL11"/>
      <c r="QNM11"/>
      <c r="QNN11"/>
      <c r="QNO11"/>
      <c r="QNP11"/>
      <c r="QNQ11"/>
      <c r="QNR11"/>
      <c r="QNS11"/>
      <c r="QNT11"/>
      <c r="QNU11"/>
      <c r="QNV11"/>
      <c r="QNW11"/>
      <c r="QNX11"/>
      <c r="QNY11"/>
      <c r="QNZ11"/>
      <c r="QOA11"/>
      <c r="QOB11"/>
      <c r="QOC11"/>
      <c r="QOD11"/>
      <c r="QOE11"/>
      <c r="QOF11"/>
      <c r="QOG11"/>
      <c r="QOH11"/>
      <c r="QOI11"/>
      <c r="QOJ11"/>
      <c r="QOK11"/>
      <c r="QOL11"/>
      <c r="QOM11"/>
      <c r="QON11"/>
      <c r="QOO11"/>
      <c r="QOP11"/>
      <c r="QOQ11"/>
      <c r="QOR11"/>
      <c r="QOS11"/>
      <c r="QOT11"/>
      <c r="QOU11"/>
      <c r="QOV11"/>
      <c r="QOW11"/>
      <c r="QOX11"/>
      <c r="QOY11"/>
      <c r="QOZ11"/>
      <c r="QPA11"/>
      <c r="QPB11"/>
      <c r="QPC11"/>
      <c r="QPD11"/>
      <c r="QPE11"/>
      <c r="QPF11"/>
      <c r="QPG11"/>
      <c r="QPH11"/>
      <c r="QPI11"/>
      <c r="QPJ11"/>
      <c r="QPK11"/>
      <c r="QPL11"/>
      <c r="QPM11"/>
      <c r="QPN11"/>
      <c r="QPO11"/>
      <c r="QPP11"/>
      <c r="QPQ11"/>
      <c r="QPR11"/>
      <c r="QPS11"/>
      <c r="QPT11"/>
      <c r="QPU11"/>
      <c r="QPV11"/>
      <c r="QPW11"/>
      <c r="QPX11"/>
      <c r="QPY11"/>
      <c r="QPZ11"/>
      <c r="QQA11"/>
      <c r="QQB11"/>
      <c r="QQC11"/>
      <c r="QQD11"/>
      <c r="QQE11"/>
      <c r="QQF11"/>
      <c r="QQG11"/>
      <c r="QQH11"/>
      <c r="QQI11"/>
      <c r="QQJ11"/>
      <c r="QQK11"/>
      <c r="QQL11"/>
      <c r="QQM11"/>
      <c r="QQN11"/>
      <c r="QQO11"/>
      <c r="QQP11"/>
      <c r="QQQ11"/>
      <c r="QQR11"/>
      <c r="QQS11"/>
      <c r="QQT11"/>
      <c r="QQU11"/>
      <c r="QQV11"/>
      <c r="QQW11"/>
      <c r="QQX11"/>
      <c r="QQY11"/>
      <c r="QQZ11"/>
      <c r="QRA11"/>
      <c r="QRB11"/>
      <c r="QRC11"/>
      <c r="QRD11"/>
      <c r="QRE11"/>
      <c r="QRF11"/>
      <c r="QRG11"/>
      <c r="QRH11"/>
      <c r="QRI11"/>
      <c r="QRJ11"/>
      <c r="QRK11"/>
      <c r="QRL11"/>
      <c r="QRM11"/>
      <c r="QRN11"/>
      <c r="QRO11"/>
      <c r="QRP11"/>
      <c r="QRQ11"/>
      <c r="QRR11"/>
      <c r="QRS11"/>
      <c r="QRT11"/>
      <c r="QRU11"/>
      <c r="QRV11"/>
      <c r="QRW11"/>
      <c r="QRX11"/>
      <c r="QRY11"/>
      <c r="QRZ11"/>
      <c r="QSA11"/>
      <c r="QSB11"/>
      <c r="QSC11"/>
      <c r="QSD11"/>
      <c r="QSE11"/>
      <c r="QSF11"/>
      <c r="QSG11"/>
      <c r="QSH11"/>
      <c r="QSI11"/>
      <c r="QSJ11"/>
      <c r="QSK11"/>
      <c r="QSL11"/>
      <c r="QSM11"/>
      <c r="QSN11"/>
      <c r="QSO11"/>
      <c r="QSP11"/>
      <c r="QSQ11"/>
      <c r="QSR11"/>
      <c r="QSS11"/>
      <c r="QST11"/>
      <c r="QSU11"/>
      <c r="QSV11"/>
      <c r="QSW11"/>
      <c r="QSX11"/>
      <c r="QSY11"/>
      <c r="QSZ11"/>
      <c r="QTA11"/>
      <c r="QTB11"/>
      <c r="QTC11"/>
      <c r="QTD11"/>
      <c r="QTE11"/>
      <c r="QTF11"/>
      <c r="QTG11"/>
      <c r="QTH11"/>
      <c r="QTI11"/>
      <c r="QTJ11"/>
      <c r="QTK11"/>
      <c r="QTL11"/>
      <c r="QTM11"/>
      <c r="QTN11"/>
      <c r="QTO11"/>
      <c r="QTP11"/>
      <c r="QTQ11"/>
      <c r="QTR11"/>
      <c r="QTS11"/>
      <c r="QTT11"/>
      <c r="QTU11"/>
      <c r="QTV11"/>
      <c r="QTW11"/>
      <c r="QTX11"/>
      <c r="QTY11"/>
      <c r="QTZ11"/>
      <c r="QUA11"/>
      <c r="QUB11"/>
      <c r="QUC11"/>
      <c r="QUD11"/>
      <c r="QUE11"/>
      <c r="QUF11"/>
      <c r="QUG11"/>
      <c r="QUH11"/>
      <c r="QUI11"/>
      <c r="QUJ11"/>
      <c r="QUK11"/>
      <c r="QUL11"/>
      <c r="QUM11"/>
      <c r="QUN11"/>
      <c r="QUO11"/>
      <c r="QUP11"/>
      <c r="QUQ11"/>
      <c r="QUR11"/>
      <c r="QUS11"/>
      <c r="QUT11"/>
      <c r="QUU11"/>
      <c r="QUV11"/>
      <c r="QUW11"/>
      <c r="QUX11"/>
      <c r="QUY11"/>
      <c r="QUZ11"/>
      <c r="QVA11"/>
      <c r="QVB11"/>
      <c r="QVC11"/>
      <c r="QVD11"/>
      <c r="QVE11"/>
      <c r="QVF11"/>
      <c r="QVG11"/>
      <c r="QVH11"/>
      <c r="QVI11"/>
      <c r="QVJ11"/>
      <c r="QVK11"/>
      <c r="QVL11"/>
      <c r="QVM11"/>
      <c r="QVN11"/>
      <c r="QVO11"/>
      <c r="QVP11"/>
      <c r="QVQ11"/>
      <c r="QVR11"/>
      <c r="QVS11"/>
      <c r="QVT11"/>
      <c r="QVU11"/>
      <c r="QVV11"/>
      <c r="QVW11"/>
      <c r="QVX11"/>
      <c r="QVY11"/>
      <c r="QVZ11"/>
      <c r="QWA11"/>
      <c r="QWB11"/>
      <c r="QWC11"/>
      <c r="QWD11"/>
      <c r="QWE11"/>
      <c r="QWF11"/>
      <c r="QWG11"/>
      <c r="QWH11"/>
      <c r="QWI11"/>
      <c r="QWJ11"/>
      <c r="QWK11"/>
      <c r="QWL11"/>
      <c r="QWM11"/>
      <c r="QWN11"/>
      <c r="QWO11"/>
      <c r="QWP11"/>
      <c r="QWQ11"/>
      <c r="QWR11"/>
      <c r="QWS11"/>
      <c r="QWT11"/>
      <c r="QWU11"/>
      <c r="QWV11"/>
      <c r="QWW11"/>
      <c r="QWX11"/>
      <c r="QWY11"/>
      <c r="QWZ11"/>
      <c r="QXA11"/>
      <c r="QXB11"/>
      <c r="QXC11"/>
      <c r="QXD11"/>
      <c r="QXE11"/>
      <c r="QXF11"/>
      <c r="QXG11"/>
      <c r="QXH11"/>
      <c r="QXI11"/>
      <c r="QXJ11"/>
      <c r="QXK11"/>
      <c r="QXL11"/>
      <c r="QXM11"/>
      <c r="QXN11"/>
      <c r="QXO11"/>
      <c r="QXP11"/>
      <c r="QXQ11"/>
      <c r="QXR11"/>
      <c r="QXS11"/>
      <c r="QXT11"/>
      <c r="QXU11"/>
      <c r="QXV11"/>
      <c r="QXW11"/>
      <c r="QXX11"/>
      <c r="QXY11"/>
      <c r="QXZ11"/>
      <c r="QYA11"/>
      <c r="QYB11"/>
      <c r="QYC11"/>
      <c r="QYD11"/>
      <c r="QYE11"/>
      <c r="QYF11"/>
      <c r="QYG11"/>
      <c r="QYH11"/>
      <c r="QYI11"/>
      <c r="QYJ11"/>
      <c r="QYK11"/>
      <c r="QYL11"/>
      <c r="QYM11"/>
      <c r="QYN11"/>
      <c r="QYO11"/>
      <c r="QYP11"/>
      <c r="QYQ11"/>
      <c r="QYR11"/>
      <c r="QYS11"/>
      <c r="QYT11"/>
      <c r="QYU11"/>
      <c r="QYV11"/>
      <c r="QYW11"/>
      <c r="QYX11"/>
      <c r="QYY11"/>
      <c r="QYZ11"/>
      <c r="QZA11"/>
      <c r="QZB11"/>
      <c r="QZC11"/>
      <c r="QZD11"/>
      <c r="QZE11"/>
      <c r="QZF11"/>
      <c r="QZG11"/>
      <c r="QZH11"/>
      <c r="QZI11"/>
      <c r="QZJ11"/>
      <c r="QZK11"/>
      <c r="QZL11"/>
      <c r="QZM11"/>
      <c r="QZN11"/>
      <c r="QZO11"/>
      <c r="QZP11"/>
      <c r="QZQ11"/>
      <c r="QZR11"/>
      <c r="QZS11"/>
      <c r="QZT11"/>
      <c r="QZU11"/>
      <c r="QZV11"/>
      <c r="QZW11"/>
      <c r="QZX11"/>
      <c r="QZY11"/>
      <c r="QZZ11"/>
      <c r="RAA11"/>
      <c r="RAB11"/>
      <c r="RAC11"/>
      <c r="RAD11"/>
      <c r="RAE11"/>
      <c r="RAF11"/>
      <c r="RAG11"/>
      <c r="RAH11"/>
      <c r="RAI11"/>
      <c r="RAJ11"/>
      <c r="RAK11"/>
      <c r="RAL11"/>
      <c r="RAM11"/>
      <c r="RAN11"/>
      <c r="RAO11"/>
      <c r="RAP11"/>
      <c r="RAQ11"/>
      <c r="RAR11"/>
      <c r="RAS11"/>
      <c r="RAT11"/>
      <c r="RAU11"/>
      <c r="RAV11"/>
      <c r="RAW11"/>
      <c r="RAX11"/>
      <c r="RAY11"/>
      <c r="RAZ11"/>
      <c r="RBA11"/>
      <c r="RBB11"/>
      <c r="RBC11"/>
      <c r="RBD11"/>
      <c r="RBE11"/>
      <c r="RBF11"/>
      <c r="RBG11"/>
      <c r="RBH11"/>
      <c r="RBI11"/>
      <c r="RBJ11"/>
      <c r="RBK11"/>
      <c r="RBL11"/>
      <c r="RBM11"/>
      <c r="RBN11"/>
      <c r="RBO11"/>
      <c r="RBP11"/>
      <c r="RBQ11"/>
      <c r="RBR11"/>
      <c r="RBS11"/>
      <c r="RBT11"/>
      <c r="RBU11"/>
      <c r="RBV11"/>
      <c r="RBW11"/>
      <c r="RBX11"/>
      <c r="RBY11"/>
      <c r="RBZ11"/>
      <c r="RCA11"/>
      <c r="RCB11"/>
      <c r="RCC11"/>
      <c r="RCD11"/>
      <c r="RCE11"/>
      <c r="RCF11"/>
      <c r="RCG11"/>
      <c r="RCH11"/>
      <c r="RCI11"/>
      <c r="RCJ11"/>
      <c r="RCK11"/>
      <c r="RCL11"/>
      <c r="RCM11"/>
      <c r="RCN11"/>
      <c r="RCO11"/>
      <c r="RCP11"/>
      <c r="RCQ11"/>
      <c r="RCR11"/>
      <c r="RCS11"/>
      <c r="RCT11"/>
      <c r="RCU11"/>
      <c r="RCV11"/>
      <c r="RCW11"/>
      <c r="RCX11"/>
      <c r="RCY11"/>
      <c r="RCZ11"/>
      <c r="RDA11"/>
      <c r="RDB11"/>
      <c r="RDC11"/>
      <c r="RDD11"/>
      <c r="RDE11"/>
      <c r="RDF11"/>
      <c r="RDG11"/>
      <c r="RDH11"/>
      <c r="RDI11"/>
      <c r="RDJ11"/>
      <c r="RDK11"/>
      <c r="RDL11"/>
      <c r="RDM11"/>
      <c r="RDN11"/>
      <c r="RDO11"/>
      <c r="RDP11"/>
      <c r="RDQ11"/>
      <c r="RDR11"/>
      <c r="RDS11"/>
      <c r="RDT11"/>
      <c r="RDU11"/>
      <c r="RDV11"/>
      <c r="RDW11"/>
      <c r="RDX11"/>
      <c r="RDY11"/>
      <c r="RDZ11"/>
      <c r="REA11"/>
      <c r="REB11"/>
      <c r="REC11"/>
      <c r="RED11"/>
      <c r="REE11"/>
      <c r="REF11"/>
      <c r="REG11"/>
      <c r="REH11"/>
      <c r="REI11"/>
      <c r="REJ11"/>
      <c r="REK11"/>
      <c r="REL11"/>
      <c r="REM11"/>
      <c r="REN11"/>
      <c r="REO11"/>
      <c r="REP11"/>
      <c r="REQ11"/>
      <c r="RER11"/>
      <c r="RES11"/>
      <c r="RET11"/>
      <c r="REU11"/>
      <c r="REV11"/>
      <c r="REW11"/>
      <c r="REX11"/>
      <c r="REY11"/>
      <c r="REZ11"/>
      <c r="RFA11"/>
      <c r="RFB11"/>
      <c r="RFC11"/>
      <c r="RFD11"/>
      <c r="RFE11"/>
      <c r="RFF11"/>
      <c r="RFG11"/>
      <c r="RFH11"/>
      <c r="RFI11"/>
      <c r="RFJ11"/>
      <c r="RFK11"/>
      <c r="RFL11"/>
      <c r="RFM11"/>
      <c r="RFN11"/>
      <c r="RFO11"/>
      <c r="RFP11"/>
      <c r="RFQ11"/>
      <c r="RFR11"/>
      <c r="RFS11"/>
      <c r="RFT11"/>
      <c r="RFU11"/>
      <c r="RFV11"/>
      <c r="RFW11"/>
      <c r="RFX11"/>
      <c r="RFY11"/>
      <c r="RFZ11"/>
      <c r="RGA11"/>
      <c r="RGB11"/>
      <c r="RGC11"/>
      <c r="RGD11"/>
      <c r="RGE11"/>
      <c r="RGF11"/>
      <c r="RGG11"/>
      <c r="RGH11"/>
      <c r="RGI11"/>
      <c r="RGJ11"/>
      <c r="RGK11"/>
      <c r="RGL11"/>
      <c r="RGM11"/>
      <c r="RGN11"/>
      <c r="RGO11"/>
      <c r="RGP11"/>
      <c r="RGQ11"/>
      <c r="RGR11"/>
      <c r="RGS11"/>
      <c r="RGT11"/>
      <c r="RGU11"/>
      <c r="RGV11"/>
      <c r="RGW11"/>
      <c r="RGX11"/>
      <c r="RGY11"/>
      <c r="RGZ11"/>
      <c r="RHA11"/>
      <c r="RHB11"/>
      <c r="RHC11"/>
      <c r="RHD11"/>
      <c r="RHE11"/>
      <c r="RHF11"/>
      <c r="RHG11"/>
      <c r="RHH11"/>
      <c r="RHI11"/>
      <c r="RHJ11"/>
      <c r="RHK11"/>
      <c r="RHL11"/>
      <c r="RHM11"/>
      <c r="RHN11"/>
      <c r="RHO11"/>
      <c r="RHP11"/>
      <c r="RHQ11"/>
      <c r="RHR11"/>
      <c r="RHS11"/>
      <c r="RHT11"/>
      <c r="RHU11"/>
      <c r="RHV11"/>
      <c r="RHW11"/>
      <c r="RHX11"/>
      <c r="RHY11"/>
      <c r="RHZ11"/>
      <c r="RIA11"/>
      <c r="RIB11"/>
      <c r="RIC11"/>
      <c r="RID11"/>
      <c r="RIE11"/>
      <c r="RIF11"/>
      <c r="RIG11"/>
      <c r="RIH11"/>
      <c r="RII11"/>
      <c r="RIJ11"/>
      <c r="RIK11"/>
      <c r="RIL11"/>
      <c r="RIM11"/>
      <c r="RIN11"/>
      <c r="RIO11"/>
      <c r="RIP11"/>
      <c r="RIQ11"/>
      <c r="RIR11"/>
      <c r="RIS11"/>
      <c r="RIT11"/>
      <c r="RIU11"/>
      <c r="RIV11"/>
      <c r="RIW11"/>
      <c r="RIX11"/>
      <c r="RIY11"/>
      <c r="RIZ11"/>
      <c r="RJA11"/>
      <c r="RJB11"/>
      <c r="RJC11"/>
      <c r="RJD11"/>
      <c r="RJE11"/>
      <c r="RJF11"/>
      <c r="RJG11"/>
      <c r="RJH11"/>
      <c r="RJI11"/>
      <c r="RJJ11"/>
      <c r="RJK11"/>
      <c r="RJL11"/>
      <c r="RJM11"/>
      <c r="RJN11"/>
      <c r="RJO11"/>
      <c r="RJP11"/>
      <c r="RJQ11"/>
      <c r="RJR11"/>
      <c r="RJS11"/>
      <c r="RJT11"/>
      <c r="RJU11"/>
      <c r="RJV11"/>
      <c r="RJW11"/>
      <c r="RJX11"/>
      <c r="RJY11"/>
      <c r="RJZ11"/>
      <c r="RKA11"/>
      <c r="RKB11"/>
      <c r="RKC11"/>
      <c r="RKD11"/>
      <c r="RKE11"/>
      <c r="RKF11"/>
      <c r="RKG11"/>
      <c r="RKH11"/>
      <c r="RKI11"/>
      <c r="RKJ11"/>
      <c r="RKK11"/>
      <c r="RKL11"/>
      <c r="RKM11"/>
      <c r="RKN11"/>
      <c r="RKO11"/>
      <c r="RKP11"/>
      <c r="RKQ11"/>
      <c r="RKR11"/>
      <c r="RKS11"/>
      <c r="RKT11"/>
      <c r="RKU11"/>
      <c r="RKV11"/>
      <c r="RKW11"/>
      <c r="RKX11"/>
      <c r="RKY11"/>
      <c r="RKZ11"/>
      <c r="RLA11"/>
      <c r="RLB11"/>
      <c r="RLC11"/>
      <c r="RLD11"/>
      <c r="RLE11"/>
      <c r="RLF11"/>
      <c r="RLG11"/>
      <c r="RLH11"/>
      <c r="RLI11"/>
      <c r="RLJ11"/>
      <c r="RLK11"/>
      <c r="RLL11"/>
      <c r="RLM11"/>
      <c r="RLN11"/>
      <c r="RLO11"/>
      <c r="RLP11"/>
      <c r="RLQ11"/>
      <c r="RLR11"/>
      <c r="RLS11"/>
      <c r="RLT11"/>
      <c r="RLU11"/>
      <c r="RLV11"/>
      <c r="RLW11"/>
      <c r="RLX11"/>
      <c r="RLY11"/>
      <c r="RLZ11"/>
      <c r="RMA11"/>
      <c r="RMB11"/>
      <c r="RMC11"/>
      <c r="RMD11"/>
      <c r="RME11"/>
      <c r="RMF11"/>
      <c r="RMG11"/>
      <c r="RMH11"/>
      <c r="RMI11"/>
      <c r="RMJ11"/>
      <c r="RMK11"/>
      <c r="RML11"/>
      <c r="RMM11"/>
      <c r="RMN11"/>
      <c r="RMO11"/>
      <c r="RMP11"/>
      <c r="RMQ11"/>
      <c r="RMR11"/>
      <c r="RMS11"/>
      <c r="RMT11"/>
      <c r="RMU11"/>
      <c r="RMV11"/>
      <c r="RMW11"/>
      <c r="RMX11"/>
      <c r="RMY11"/>
      <c r="RMZ11"/>
      <c r="RNA11"/>
      <c r="RNB11"/>
      <c r="RNC11"/>
      <c r="RND11"/>
      <c r="RNE11"/>
      <c r="RNF11"/>
      <c r="RNG11"/>
      <c r="RNH11"/>
      <c r="RNI11"/>
      <c r="RNJ11"/>
      <c r="RNK11"/>
      <c r="RNL11"/>
      <c r="RNM11"/>
      <c r="RNN11"/>
      <c r="RNO11"/>
      <c r="RNP11"/>
      <c r="RNQ11"/>
      <c r="RNR11"/>
      <c r="RNS11"/>
      <c r="RNT11"/>
      <c r="RNU11"/>
      <c r="RNV11"/>
      <c r="RNW11"/>
      <c r="RNX11"/>
      <c r="RNY11"/>
      <c r="RNZ11"/>
      <c r="ROA11"/>
      <c r="ROB11"/>
      <c r="ROC11"/>
      <c r="ROD11"/>
      <c r="ROE11"/>
      <c r="ROF11"/>
      <c r="ROG11"/>
      <c r="ROH11"/>
      <c r="ROI11"/>
      <c r="ROJ11"/>
      <c r="ROK11"/>
      <c r="ROL11"/>
      <c r="ROM11"/>
      <c r="RON11"/>
      <c r="ROO11"/>
      <c r="ROP11"/>
      <c r="ROQ11"/>
      <c r="ROR11"/>
      <c r="ROS11"/>
      <c r="ROT11"/>
      <c r="ROU11"/>
      <c r="ROV11"/>
      <c r="ROW11"/>
      <c r="ROX11"/>
      <c r="ROY11"/>
      <c r="ROZ11"/>
      <c r="RPA11"/>
      <c r="RPB11"/>
      <c r="RPC11"/>
      <c r="RPD11"/>
      <c r="RPE11"/>
      <c r="RPF11"/>
      <c r="RPG11"/>
      <c r="RPH11"/>
      <c r="RPI11"/>
      <c r="RPJ11"/>
      <c r="RPK11"/>
      <c r="RPL11"/>
      <c r="RPM11"/>
      <c r="RPN11"/>
      <c r="RPO11"/>
      <c r="RPP11"/>
      <c r="RPQ11"/>
      <c r="RPR11"/>
      <c r="RPS11"/>
      <c r="RPT11"/>
      <c r="RPU11"/>
      <c r="RPV11"/>
      <c r="RPW11"/>
      <c r="RPX11"/>
      <c r="RPY11"/>
      <c r="RPZ11"/>
      <c r="RQA11"/>
      <c r="RQB11"/>
      <c r="RQC11"/>
      <c r="RQD11"/>
      <c r="RQE11"/>
      <c r="RQF11"/>
      <c r="RQG11"/>
      <c r="RQH11"/>
      <c r="RQI11"/>
      <c r="RQJ11"/>
      <c r="RQK11"/>
      <c r="RQL11"/>
      <c r="RQM11"/>
      <c r="RQN11"/>
      <c r="RQO11"/>
      <c r="RQP11"/>
      <c r="RQQ11"/>
      <c r="RQR11"/>
      <c r="RQS11"/>
      <c r="RQT11"/>
      <c r="RQU11"/>
      <c r="RQV11"/>
      <c r="RQW11"/>
      <c r="RQX11"/>
      <c r="RQY11"/>
      <c r="RQZ11"/>
      <c r="RRA11"/>
      <c r="RRB11"/>
      <c r="RRC11"/>
      <c r="RRD11"/>
      <c r="RRE11"/>
      <c r="RRF11"/>
      <c r="RRG11"/>
      <c r="RRH11"/>
      <c r="RRI11"/>
      <c r="RRJ11"/>
      <c r="RRK11"/>
      <c r="RRL11"/>
      <c r="RRM11"/>
      <c r="RRN11"/>
      <c r="RRO11"/>
      <c r="RRP11"/>
      <c r="RRQ11"/>
      <c r="RRR11"/>
      <c r="RRS11"/>
      <c r="RRT11"/>
      <c r="RRU11"/>
      <c r="RRV11"/>
      <c r="RRW11"/>
      <c r="RRX11"/>
      <c r="RRY11"/>
      <c r="RRZ11"/>
      <c r="RSA11"/>
      <c r="RSB11"/>
      <c r="RSC11"/>
      <c r="RSD11"/>
      <c r="RSE11"/>
      <c r="RSF11"/>
      <c r="RSG11"/>
      <c r="RSH11"/>
      <c r="RSI11"/>
      <c r="RSJ11"/>
      <c r="RSK11"/>
      <c r="RSL11"/>
      <c r="RSM11"/>
      <c r="RSN11"/>
      <c r="RSO11"/>
      <c r="RSP11"/>
      <c r="RSQ11"/>
      <c r="RSR11"/>
      <c r="RSS11"/>
      <c r="RST11"/>
      <c r="RSU11"/>
      <c r="RSV11"/>
      <c r="RSW11"/>
      <c r="RSX11"/>
      <c r="RSY11"/>
      <c r="RSZ11"/>
      <c r="RTA11"/>
      <c r="RTB11"/>
      <c r="RTC11"/>
      <c r="RTD11"/>
      <c r="RTE11"/>
      <c r="RTF11"/>
      <c r="RTG11"/>
      <c r="RTH11"/>
      <c r="RTI11"/>
      <c r="RTJ11"/>
      <c r="RTK11"/>
      <c r="RTL11"/>
      <c r="RTM11"/>
      <c r="RTN11"/>
      <c r="RTO11"/>
      <c r="RTP11"/>
      <c r="RTQ11"/>
      <c r="RTR11"/>
      <c r="RTS11"/>
      <c r="RTT11"/>
      <c r="RTU11"/>
      <c r="RTV11"/>
      <c r="RTW11"/>
      <c r="RTX11"/>
      <c r="RTY11"/>
      <c r="RTZ11"/>
      <c r="RUA11"/>
      <c r="RUB11"/>
      <c r="RUC11"/>
      <c r="RUD11"/>
      <c r="RUE11"/>
      <c r="RUF11"/>
      <c r="RUG11"/>
      <c r="RUH11"/>
      <c r="RUI11"/>
      <c r="RUJ11"/>
      <c r="RUK11"/>
      <c r="RUL11"/>
      <c r="RUM11"/>
      <c r="RUN11"/>
      <c r="RUO11"/>
      <c r="RUP11"/>
      <c r="RUQ11"/>
      <c r="RUR11"/>
      <c r="RUS11"/>
      <c r="RUT11"/>
      <c r="RUU11"/>
      <c r="RUV11"/>
      <c r="RUW11"/>
      <c r="RUX11"/>
      <c r="RUY11"/>
      <c r="RUZ11"/>
      <c r="RVA11"/>
      <c r="RVB11"/>
      <c r="RVC11"/>
      <c r="RVD11"/>
      <c r="RVE11"/>
      <c r="RVF11"/>
      <c r="RVG11"/>
      <c r="RVH11"/>
      <c r="RVI11"/>
      <c r="RVJ11"/>
      <c r="RVK11"/>
      <c r="RVL11"/>
      <c r="RVM11"/>
      <c r="RVN11"/>
      <c r="RVO11"/>
      <c r="RVP11"/>
      <c r="RVQ11"/>
      <c r="RVR11"/>
      <c r="RVS11"/>
      <c r="RVT11"/>
      <c r="RVU11"/>
      <c r="RVV11"/>
      <c r="RVW11"/>
      <c r="RVX11"/>
      <c r="RVY11"/>
      <c r="RVZ11"/>
      <c r="RWA11"/>
      <c r="RWB11"/>
      <c r="RWC11"/>
      <c r="RWD11"/>
      <c r="RWE11"/>
      <c r="RWF11"/>
      <c r="RWG11"/>
      <c r="RWH11"/>
      <c r="RWI11"/>
      <c r="RWJ11"/>
      <c r="RWK11"/>
      <c r="RWL11"/>
      <c r="RWM11"/>
      <c r="RWN11"/>
      <c r="RWO11"/>
      <c r="RWP11"/>
      <c r="RWQ11"/>
      <c r="RWR11"/>
      <c r="RWS11"/>
      <c r="RWT11"/>
      <c r="RWU11"/>
      <c r="RWV11"/>
      <c r="RWW11"/>
      <c r="RWX11"/>
      <c r="RWY11"/>
      <c r="RWZ11"/>
      <c r="RXA11"/>
      <c r="RXB11"/>
      <c r="RXC11"/>
      <c r="RXD11"/>
      <c r="RXE11"/>
      <c r="RXF11"/>
      <c r="RXG11"/>
      <c r="RXH11"/>
      <c r="RXI11"/>
      <c r="RXJ11"/>
      <c r="RXK11"/>
      <c r="RXL11"/>
      <c r="RXM11"/>
      <c r="RXN11"/>
      <c r="RXO11"/>
      <c r="RXP11"/>
      <c r="RXQ11"/>
      <c r="RXR11"/>
      <c r="RXS11"/>
      <c r="RXT11"/>
      <c r="RXU11"/>
      <c r="RXV11"/>
      <c r="RXW11"/>
      <c r="RXX11"/>
      <c r="RXY11"/>
      <c r="RXZ11"/>
      <c r="RYA11"/>
      <c r="RYB11"/>
      <c r="RYC11"/>
      <c r="RYD11"/>
      <c r="RYE11"/>
      <c r="RYF11"/>
      <c r="RYG11"/>
      <c r="RYH11"/>
      <c r="RYI11"/>
      <c r="RYJ11"/>
      <c r="RYK11"/>
      <c r="RYL11"/>
      <c r="RYM11"/>
      <c r="RYN11"/>
      <c r="RYO11"/>
      <c r="RYP11"/>
      <c r="RYQ11"/>
      <c r="RYR11"/>
      <c r="RYS11"/>
      <c r="RYT11"/>
      <c r="RYU11"/>
      <c r="RYV11"/>
      <c r="RYW11"/>
      <c r="RYX11"/>
      <c r="RYY11"/>
      <c r="RYZ11"/>
      <c r="RZA11"/>
      <c r="RZB11"/>
      <c r="RZC11"/>
      <c r="RZD11"/>
      <c r="RZE11"/>
      <c r="RZF11"/>
      <c r="RZG11"/>
      <c r="RZH11"/>
      <c r="RZI11"/>
      <c r="RZJ11"/>
      <c r="RZK11"/>
      <c r="RZL11"/>
      <c r="RZM11"/>
      <c r="RZN11"/>
      <c r="RZO11"/>
      <c r="RZP11"/>
      <c r="RZQ11"/>
      <c r="RZR11"/>
      <c r="RZS11"/>
      <c r="RZT11"/>
      <c r="RZU11"/>
      <c r="RZV11"/>
      <c r="RZW11"/>
      <c r="RZX11"/>
      <c r="RZY11"/>
      <c r="RZZ11"/>
      <c r="SAA11"/>
      <c r="SAB11"/>
      <c r="SAC11"/>
      <c r="SAD11"/>
      <c r="SAE11"/>
      <c r="SAF11"/>
      <c r="SAG11"/>
      <c r="SAH11"/>
      <c r="SAI11"/>
      <c r="SAJ11"/>
      <c r="SAK11"/>
      <c r="SAL11"/>
      <c r="SAM11"/>
      <c r="SAN11"/>
      <c r="SAO11"/>
      <c r="SAP11"/>
      <c r="SAQ11"/>
      <c r="SAR11"/>
      <c r="SAS11"/>
      <c r="SAT11"/>
      <c r="SAU11"/>
      <c r="SAV11"/>
      <c r="SAW11"/>
      <c r="SAX11"/>
      <c r="SAY11"/>
      <c r="SAZ11"/>
      <c r="SBA11"/>
      <c r="SBB11"/>
      <c r="SBC11"/>
      <c r="SBD11"/>
      <c r="SBE11"/>
      <c r="SBF11"/>
      <c r="SBG11"/>
      <c r="SBH11"/>
      <c r="SBI11"/>
      <c r="SBJ11"/>
      <c r="SBK11"/>
      <c r="SBL11"/>
      <c r="SBM11"/>
      <c r="SBN11"/>
      <c r="SBO11"/>
      <c r="SBP11"/>
      <c r="SBQ11"/>
      <c r="SBR11"/>
      <c r="SBS11"/>
      <c r="SBT11"/>
      <c r="SBU11"/>
      <c r="SBV11"/>
      <c r="SBW11"/>
      <c r="SBX11"/>
      <c r="SBY11"/>
      <c r="SBZ11"/>
      <c r="SCA11"/>
      <c r="SCB11"/>
      <c r="SCC11"/>
      <c r="SCD11"/>
      <c r="SCE11"/>
      <c r="SCF11"/>
      <c r="SCG11"/>
      <c r="SCH11"/>
      <c r="SCI11"/>
      <c r="SCJ11"/>
      <c r="SCK11"/>
      <c r="SCL11"/>
      <c r="SCM11"/>
      <c r="SCN11"/>
      <c r="SCO11"/>
      <c r="SCP11"/>
      <c r="SCQ11"/>
      <c r="SCR11"/>
      <c r="SCS11"/>
      <c r="SCT11"/>
      <c r="SCU11"/>
      <c r="SCV11"/>
      <c r="SCW11"/>
      <c r="SCX11"/>
      <c r="SCY11"/>
      <c r="SCZ11"/>
      <c r="SDA11"/>
      <c r="SDB11"/>
      <c r="SDC11"/>
      <c r="SDD11"/>
      <c r="SDE11"/>
      <c r="SDF11"/>
      <c r="SDG11"/>
      <c r="SDH11"/>
      <c r="SDI11"/>
      <c r="SDJ11"/>
      <c r="SDK11"/>
      <c r="SDL11"/>
      <c r="SDM11"/>
      <c r="SDN11"/>
      <c r="SDO11"/>
      <c r="SDP11"/>
      <c r="SDQ11"/>
      <c r="SDR11"/>
      <c r="SDS11"/>
      <c r="SDT11"/>
      <c r="SDU11"/>
      <c r="SDV11"/>
      <c r="SDW11"/>
      <c r="SDX11"/>
      <c r="SDY11"/>
      <c r="SDZ11"/>
      <c r="SEA11"/>
      <c r="SEB11"/>
      <c r="SEC11"/>
      <c r="SED11"/>
      <c r="SEE11"/>
      <c r="SEF11"/>
      <c r="SEG11"/>
      <c r="SEH11"/>
      <c r="SEI11"/>
      <c r="SEJ11"/>
      <c r="SEK11"/>
      <c r="SEL11"/>
      <c r="SEM11"/>
      <c r="SEN11"/>
      <c r="SEO11"/>
      <c r="SEP11"/>
      <c r="SEQ11"/>
      <c r="SER11"/>
      <c r="SES11"/>
      <c r="SET11"/>
      <c r="SEU11"/>
      <c r="SEV11"/>
      <c r="SEW11"/>
      <c r="SEX11"/>
      <c r="SEY11"/>
      <c r="SEZ11"/>
      <c r="SFA11"/>
      <c r="SFB11"/>
      <c r="SFC11"/>
      <c r="SFD11"/>
      <c r="SFE11"/>
      <c r="SFF11"/>
      <c r="SFG11"/>
      <c r="SFH11"/>
      <c r="SFI11"/>
      <c r="SFJ11"/>
      <c r="SFK11"/>
      <c r="SFL11"/>
      <c r="SFM11"/>
      <c r="SFN11"/>
      <c r="SFO11"/>
      <c r="SFP11"/>
      <c r="SFQ11"/>
      <c r="SFR11"/>
      <c r="SFS11"/>
      <c r="SFT11"/>
      <c r="SFU11"/>
      <c r="SFV11"/>
      <c r="SFW11"/>
      <c r="SFX11"/>
      <c r="SFY11"/>
      <c r="SFZ11"/>
      <c r="SGA11"/>
      <c r="SGB11"/>
      <c r="SGC11"/>
      <c r="SGD11"/>
      <c r="SGE11"/>
      <c r="SGF11"/>
      <c r="SGG11"/>
      <c r="SGH11"/>
      <c r="SGI11"/>
      <c r="SGJ11"/>
      <c r="SGK11"/>
      <c r="SGL11"/>
      <c r="SGM11"/>
      <c r="SGN11"/>
      <c r="SGO11"/>
      <c r="SGP11"/>
      <c r="SGQ11"/>
      <c r="SGR11"/>
      <c r="SGS11"/>
      <c r="SGT11"/>
      <c r="SGU11"/>
      <c r="SGV11"/>
      <c r="SGW11"/>
      <c r="SGX11"/>
      <c r="SGY11"/>
      <c r="SGZ11"/>
      <c r="SHA11"/>
      <c r="SHB11"/>
      <c r="SHC11"/>
      <c r="SHD11"/>
      <c r="SHE11"/>
      <c r="SHF11"/>
      <c r="SHG11"/>
      <c r="SHH11"/>
      <c r="SHI11"/>
      <c r="SHJ11"/>
      <c r="SHK11"/>
      <c r="SHL11"/>
      <c r="SHM11"/>
      <c r="SHN11"/>
      <c r="SHO11"/>
      <c r="SHP11"/>
      <c r="SHQ11"/>
      <c r="SHR11"/>
      <c r="SHS11"/>
      <c r="SHT11"/>
      <c r="SHU11"/>
      <c r="SHV11"/>
      <c r="SHW11"/>
      <c r="SHX11"/>
      <c r="SHY11"/>
      <c r="SHZ11"/>
      <c r="SIA11"/>
      <c r="SIB11"/>
      <c r="SIC11"/>
      <c r="SID11"/>
      <c r="SIE11"/>
      <c r="SIF11"/>
      <c r="SIG11"/>
      <c r="SIH11"/>
      <c r="SII11"/>
      <c r="SIJ11"/>
      <c r="SIK11"/>
      <c r="SIL11"/>
      <c r="SIM11"/>
      <c r="SIN11"/>
      <c r="SIO11"/>
      <c r="SIP11"/>
      <c r="SIQ11"/>
      <c r="SIR11"/>
      <c r="SIS11"/>
      <c r="SIT11"/>
      <c r="SIU11"/>
      <c r="SIV11"/>
      <c r="SIW11"/>
      <c r="SIX11"/>
      <c r="SIY11"/>
      <c r="SIZ11"/>
      <c r="SJA11"/>
      <c r="SJB11"/>
      <c r="SJC11"/>
      <c r="SJD11"/>
      <c r="SJE11"/>
      <c r="SJF11"/>
      <c r="SJG11"/>
      <c r="SJH11"/>
      <c r="SJI11"/>
      <c r="SJJ11"/>
      <c r="SJK11"/>
      <c r="SJL11"/>
      <c r="SJM11"/>
      <c r="SJN11"/>
      <c r="SJO11"/>
      <c r="SJP11"/>
      <c r="SJQ11"/>
      <c r="SJR11"/>
      <c r="SJS11"/>
      <c r="SJT11"/>
      <c r="SJU11"/>
      <c r="SJV11"/>
      <c r="SJW11"/>
      <c r="SJX11"/>
      <c r="SJY11"/>
      <c r="SJZ11"/>
      <c r="SKA11"/>
      <c r="SKB11"/>
      <c r="SKC11"/>
      <c r="SKD11"/>
      <c r="SKE11"/>
      <c r="SKF11"/>
      <c r="SKG11"/>
      <c r="SKH11"/>
      <c r="SKI11"/>
      <c r="SKJ11"/>
      <c r="SKK11"/>
      <c r="SKL11"/>
      <c r="SKM11"/>
      <c r="SKN11"/>
      <c r="SKO11"/>
      <c r="SKP11"/>
      <c r="SKQ11"/>
      <c r="SKR11"/>
      <c r="SKS11"/>
      <c r="SKT11"/>
      <c r="SKU11"/>
      <c r="SKV11"/>
      <c r="SKW11"/>
      <c r="SKX11"/>
      <c r="SKY11"/>
      <c r="SKZ11"/>
      <c r="SLA11"/>
      <c r="SLB11"/>
      <c r="SLC11"/>
      <c r="SLD11"/>
      <c r="SLE11"/>
      <c r="SLF11"/>
      <c r="SLG11"/>
      <c r="SLH11"/>
      <c r="SLI11"/>
      <c r="SLJ11"/>
      <c r="SLK11"/>
      <c r="SLL11"/>
      <c r="SLM11"/>
      <c r="SLN11"/>
      <c r="SLO11"/>
      <c r="SLP11"/>
      <c r="SLQ11"/>
      <c r="SLR11"/>
      <c r="SLS11"/>
      <c r="SLT11"/>
      <c r="SLU11"/>
      <c r="SLV11"/>
      <c r="SLW11"/>
      <c r="SLX11"/>
      <c r="SLY11"/>
      <c r="SLZ11"/>
      <c r="SMA11"/>
      <c r="SMB11"/>
      <c r="SMC11"/>
      <c r="SMD11"/>
      <c r="SME11"/>
      <c r="SMF11"/>
      <c r="SMG11"/>
      <c r="SMH11"/>
      <c r="SMI11"/>
      <c r="SMJ11"/>
      <c r="SMK11"/>
      <c r="SML11"/>
      <c r="SMM11"/>
      <c r="SMN11"/>
      <c r="SMO11"/>
      <c r="SMP11"/>
      <c r="SMQ11"/>
      <c r="SMR11"/>
      <c r="SMS11"/>
      <c r="SMT11"/>
      <c r="SMU11"/>
      <c r="SMV11"/>
      <c r="SMW11"/>
      <c r="SMX11"/>
      <c r="SMY11"/>
      <c r="SMZ11"/>
      <c r="SNA11"/>
      <c r="SNB11"/>
      <c r="SNC11"/>
      <c r="SND11"/>
      <c r="SNE11"/>
      <c r="SNF11"/>
      <c r="SNG11"/>
      <c r="SNH11"/>
      <c r="SNI11"/>
      <c r="SNJ11"/>
      <c r="SNK11"/>
      <c r="SNL11"/>
      <c r="SNM11"/>
      <c r="SNN11"/>
      <c r="SNO11"/>
      <c r="SNP11"/>
      <c r="SNQ11"/>
      <c r="SNR11"/>
      <c r="SNS11"/>
      <c r="SNT11"/>
      <c r="SNU11"/>
      <c r="SNV11"/>
      <c r="SNW11"/>
      <c r="SNX11"/>
      <c r="SNY11"/>
      <c r="SNZ11"/>
      <c r="SOA11"/>
      <c r="SOB11"/>
      <c r="SOC11"/>
      <c r="SOD11"/>
      <c r="SOE11"/>
      <c r="SOF11"/>
      <c r="SOG11"/>
      <c r="SOH11"/>
      <c r="SOI11"/>
      <c r="SOJ11"/>
      <c r="SOK11"/>
      <c r="SOL11"/>
      <c r="SOM11"/>
      <c r="SON11"/>
      <c r="SOO11"/>
      <c r="SOP11"/>
      <c r="SOQ11"/>
      <c r="SOR11"/>
      <c r="SOS11"/>
      <c r="SOT11"/>
      <c r="SOU11"/>
      <c r="SOV11"/>
      <c r="SOW11"/>
      <c r="SOX11"/>
      <c r="SOY11"/>
      <c r="SOZ11"/>
      <c r="SPA11"/>
      <c r="SPB11"/>
      <c r="SPC11"/>
      <c r="SPD11"/>
      <c r="SPE11"/>
      <c r="SPF11"/>
      <c r="SPG11"/>
      <c r="SPH11"/>
      <c r="SPI11"/>
      <c r="SPJ11"/>
      <c r="SPK11"/>
      <c r="SPL11"/>
      <c r="SPM11"/>
      <c r="SPN11"/>
      <c r="SPO11"/>
      <c r="SPP11"/>
      <c r="SPQ11"/>
      <c r="SPR11"/>
      <c r="SPS11"/>
      <c r="SPT11"/>
      <c r="SPU11"/>
      <c r="SPV11"/>
      <c r="SPW11"/>
      <c r="SPX11"/>
      <c r="SPY11"/>
      <c r="SPZ11"/>
      <c r="SQA11"/>
      <c r="SQB11"/>
      <c r="SQC11"/>
      <c r="SQD11"/>
      <c r="SQE11"/>
      <c r="SQF11"/>
      <c r="SQG11"/>
      <c r="SQH11"/>
      <c r="SQI11"/>
      <c r="SQJ11"/>
      <c r="SQK11"/>
      <c r="SQL11"/>
      <c r="SQM11"/>
      <c r="SQN11"/>
      <c r="SQO11"/>
      <c r="SQP11"/>
      <c r="SQQ11"/>
      <c r="SQR11"/>
      <c r="SQS11"/>
      <c r="SQT11"/>
      <c r="SQU11"/>
      <c r="SQV11"/>
      <c r="SQW11"/>
      <c r="SQX11"/>
      <c r="SQY11"/>
      <c r="SQZ11"/>
      <c r="SRA11"/>
      <c r="SRB11"/>
      <c r="SRC11"/>
      <c r="SRD11"/>
      <c r="SRE11"/>
      <c r="SRF11"/>
      <c r="SRG11"/>
      <c r="SRH11"/>
      <c r="SRI11"/>
      <c r="SRJ11"/>
      <c r="SRK11"/>
      <c r="SRL11"/>
      <c r="SRM11"/>
      <c r="SRN11"/>
      <c r="SRO11"/>
      <c r="SRP11"/>
      <c r="SRQ11"/>
      <c r="SRR11"/>
      <c r="SRS11"/>
      <c r="SRT11"/>
      <c r="SRU11"/>
      <c r="SRV11"/>
      <c r="SRW11"/>
      <c r="SRX11"/>
      <c r="SRY11"/>
      <c r="SRZ11"/>
      <c r="SSA11"/>
      <c r="SSB11"/>
      <c r="SSC11"/>
      <c r="SSD11"/>
      <c r="SSE11"/>
      <c r="SSF11"/>
      <c r="SSG11"/>
      <c r="SSH11"/>
      <c r="SSI11"/>
      <c r="SSJ11"/>
      <c r="SSK11"/>
      <c r="SSL11"/>
      <c r="SSM11"/>
      <c r="SSN11"/>
      <c r="SSO11"/>
      <c r="SSP11"/>
      <c r="SSQ11"/>
      <c r="SSR11"/>
      <c r="SSS11"/>
      <c r="SST11"/>
      <c r="SSU11"/>
      <c r="SSV11"/>
      <c r="SSW11"/>
      <c r="SSX11"/>
      <c r="SSY11"/>
      <c r="SSZ11"/>
      <c r="STA11"/>
      <c r="STB11"/>
      <c r="STC11"/>
      <c r="STD11"/>
      <c r="STE11"/>
      <c r="STF11"/>
      <c r="STG11"/>
      <c r="STH11"/>
      <c r="STI11"/>
      <c r="STJ11"/>
      <c r="STK11"/>
      <c r="STL11"/>
      <c r="STM11"/>
      <c r="STN11"/>
      <c r="STO11"/>
      <c r="STP11"/>
      <c r="STQ11"/>
      <c r="STR11"/>
      <c r="STS11"/>
      <c r="STT11"/>
      <c r="STU11"/>
      <c r="STV11"/>
      <c r="STW11"/>
      <c r="STX11"/>
      <c r="STY11"/>
      <c r="STZ11"/>
      <c r="SUA11"/>
      <c r="SUB11"/>
      <c r="SUC11"/>
      <c r="SUD11"/>
      <c r="SUE11"/>
      <c r="SUF11"/>
      <c r="SUG11"/>
      <c r="SUH11"/>
      <c r="SUI11"/>
      <c r="SUJ11"/>
      <c r="SUK11"/>
      <c r="SUL11"/>
      <c r="SUM11"/>
      <c r="SUN11"/>
      <c r="SUO11"/>
      <c r="SUP11"/>
      <c r="SUQ11"/>
      <c r="SUR11"/>
      <c r="SUS11"/>
      <c r="SUT11"/>
      <c r="SUU11"/>
      <c r="SUV11"/>
      <c r="SUW11"/>
      <c r="SUX11"/>
      <c r="SUY11"/>
      <c r="SUZ11"/>
      <c r="SVA11"/>
      <c r="SVB11"/>
      <c r="SVC11"/>
      <c r="SVD11"/>
      <c r="SVE11"/>
      <c r="SVF11"/>
      <c r="SVG11"/>
      <c r="SVH11"/>
      <c r="SVI11"/>
      <c r="SVJ11"/>
      <c r="SVK11"/>
      <c r="SVL11"/>
      <c r="SVM11"/>
      <c r="SVN11"/>
      <c r="SVO11"/>
      <c r="SVP11"/>
      <c r="SVQ11"/>
      <c r="SVR11"/>
      <c r="SVS11"/>
      <c r="SVT11"/>
      <c r="SVU11"/>
      <c r="SVV11"/>
      <c r="SVW11"/>
      <c r="SVX11"/>
      <c r="SVY11"/>
      <c r="SVZ11"/>
      <c r="SWA11"/>
      <c r="SWB11"/>
      <c r="SWC11"/>
      <c r="SWD11"/>
      <c r="SWE11"/>
      <c r="SWF11"/>
      <c r="SWG11"/>
      <c r="SWH11"/>
      <c r="SWI11"/>
      <c r="SWJ11"/>
      <c r="SWK11"/>
      <c r="SWL11"/>
      <c r="SWM11"/>
      <c r="SWN11"/>
      <c r="SWO11"/>
      <c r="SWP11"/>
      <c r="SWQ11"/>
      <c r="SWR11"/>
      <c r="SWS11"/>
      <c r="SWT11"/>
      <c r="SWU11"/>
      <c r="SWV11"/>
      <c r="SWW11"/>
      <c r="SWX11"/>
      <c r="SWY11"/>
      <c r="SWZ11"/>
      <c r="SXA11"/>
      <c r="SXB11"/>
      <c r="SXC11"/>
      <c r="SXD11"/>
      <c r="SXE11"/>
      <c r="SXF11"/>
      <c r="SXG11"/>
      <c r="SXH11"/>
      <c r="SXI11"/>
      <c r="SXJ11"/>
      <c r="SXK11"/>
      <c r="SXL11"/>
      <c r="SXM11"/>
      <c r="SXN11"/>
      <c r="SXO11"/>
      <c r="SXP11"/>
      <c r="SXQ11"/>
      <c r="SXR11"/>
      <c r="SXS11"/>
      <c r="SXT11"/>
      <c r="SXU11"/>
      <c r="SXV11"/>
      <c r="SXW11"/>
      <c r="SXX11"/>
      <c r="SXY11"/>
      <c r="SXZ11"/>
      <c r="SYA11"/>
      <c r="SYB11"/>
      <c r="SYC11"/>
      <c r="SYD11"/>
      <c r="SYE11"/>
      <c r="SYF11"/>
      <c r="SYG11"/>
      <c r="SYH11"/>
      <c r="SYI11"/>
      <c r="SYJ11"/>
      <c r="SYK11"/>
      <c r="SYL11"/>
      <c r="SYM11"/>
      <c r="SYN11"/>
      <c r="SYO11"/>
      <c r="SYP11"/>
      <c r="SYQ11"/>
      <c r="SYR11"/>
      <c r="SYS11"/>
      <c r="SYT11"/>
      <c r="SYU11"/>
      <c r="SYV11"/>
      <c r="SYW11"/>
      <c r="SYX11"/>
      <c r="SYY11"/>
      <c r="SYZ11"/>
      <c r="SZA11"/>
      <c r="SZB11"/>
      <c r="SZC11"/>
      <c r="SZD11"/>
      <c r="SZE11"/>
      <c r="SZF11"/>
      <c r="SZG11"/>
      <c r="SZH11"/>
      <c r="SZI11"/>
      <c r="SZJ11"/>
      <c r="SZK11"/>
      <c r="SZL11"/>
      <c r="SZM11"/>
      <c r="SZN11"/>
      <c r="SZO11"/>
      <c r="SZP11"/>
      <c r="SZQ11"/>
      <c r="SZR11"/>
      <c r="SZS11"/>
      <c r="SZT11"/>
      <c r="SZU11"/>
      <c r="SZV11"/>
      <c r="SZW11"/>
      <c r="SZX11"/>
      <c r="SZY11"/>
      <c r="SZZ11"/>
      <c r="TAA11"/>
      <c r="TAB11"/>
      <c r="TAC11"/>
      <c r="TAD11"/>
      <c r="TAE11"/>
      <c r="TAF11"/>
      <c r="TAG11"/>
      <c r="TAH11"/>
      <c r="TAI11"/>
      <c r="TAJ11"/>
      <c r="TAK11"/>
      <c r="TAL11"/>
      <c r="TAM11"/>
      <c r="TAN11"/>
      <c r="TAO11"/>
      <c r="TAP11"/>
      <c r="TAQ11"/>
      <c r="TAR11"/>
      <c r="TAS11"/>
      <c r="TAT11"/>
      <c r="TAU11"/>
      <c r="TAV11"/>
      <c r="TAW11"/>
      <c r="TAX11"/>
      <c r="TAY11"/>
      <c r="TAZ11"/>
      <c r="TBA11"/>
      <c r="TBB11"/>
      <c r="TBC11"/>
      <c r="TBD11"/>
      <c r="TBE11"/>
      <c r="TBF11"/>
      <c r="TBG11"/>
      <c r="TBH11"/>
      <c r="TBI11"/>
      <c r="TBJ11"/>
      <c r="TBK11"/>
      <c r="TBL11"/>
      <c r="TBM11"/>
      <c r="TBN11"/>
      <c r="TBO11"/>
      <c r="TBP11"/>
      <c r="TBQ11"/>
      <c r="TBR11"/>
      <c r="TBS11"/>
      <c r="TBT11"/>
      <c r="TBU11"/>
      <c r="TBV11"/>
      <c r="TBW11"/>
      <c r="TBX11"/>
      <c r="TBY11"/>
      <c r="TBZ11"/>
      <c r="TCA11"/>
      <c r="TCB11"/>
      <c r="TCC11"/>
      <c r="TCD11"/>
      <c r="TCE11"/>
      <c r="TCF11"/>
      <c r="TCG11"/>
      <c r="TCH11"/>
      <c r="TCI11"/>
      <c r="TCJ11"/>
      <c r="TCK11"/>
      <c r="TCL11"/>
      <c r="TCM11"/>
      <c r="TCN11"/>
      <c r="TCO11"/>
      <c r="TCP11"/>
      <c r="TCQ11"/>
      <c r="TCR11"/>
      <c r="TCS11"/>
      <c r="TCT11"/>
      <c r="TCU11"/>
      <c r="TCV11"/>
      <c r="TCW11"/>
      <c r="TCX11"/>
      <c r="TCY11"/>
      <c r="TCZ11"/>
      <c r="TDA11"/>
      <c r="TDB11"/>
      <c r="TDC11"/>
      <c r="TDD11"/>
      <c r="TDE11"/>
      <c r="TDF11"/>
      <c r="TDG11"/>
      <c r="TDH11"/>
      <c r="TDI11"/>
      <c r="TDJ11"/>
      <c r="TDK11"/>
      <c r="TDL11"/>
      <c r="TDM11"/>
      <c r="TDN11"/>
      <c r="TDO11"/>
      <c r="TDP11"/>
      <c r="TDQ11"/>
      <c r="TDR11"/>
      <c r="TDS11"/>
      <c r="TDT11"/>
      <c r="TDU11"/>
      <c r="TDV11"/>
      <c r="TDW11"/>
      <c r="TDX11"/>
      <c r="TDY11"/>
      <c r="TDZ11"/>
      <c r="TEA11"/>
      <c r="TEB11"/>
      <c r="TEC11"/>
      <c r="TED11"/>
      <c r="TEE11"/>
      <c r="TEF11"/>
      <c r="TEG11"/>
      <c r="TEH11"/>
      <c r="TEI11"/>
      <c r="TEJ11"/>
      <c r="TEK11"/>
      <c r="TEL11"/>
      <c r="TEM11"/>
      <c r="TEN11"/>
      <c r="TEO11"/>
      <c r="TEP11"/>
      <c r="TEQ11"/>
      <c r="TER11"/>
      <c r="TES11"/>
      <c r="TET11"/>
      <c r="TEU11"/>
      <c r="TEV11"/>
      <c r="TEW11"/>
      <c r="TEX11"/>
      <c r="TEY11"/>
      <c r="TEZ11"/>
      <c r="TFA11"/>
      <c r="TFB11"/>
      <c r="TFC11"/>
      <c r="TFD11"/>
      <c r="TFE11"/>
      <c r="TFF11"/>
      <c r="TFG11"/>
      <c r="TFH11"/>
      <c r="TFI11"/>
      <c r="TFJ11"/>
      <c r="TFK11"/>
      <c r="TFL11"/>
      <c r="TFM11"/>
      <c r="TFN11"/>
      <c r="TFO11"/>
      <c r="TFP11"/>
      <c r="TFQ11"/>
      <c r="TFR11"/>
      <c r="TFS11"/>
      <c r="TFT11"/>
      <c r="TFU11"/>
      <c r="TFV11"/>
      <c r="TFW11"/>
      <c r="TFX11"/>
      <c r="TFY11"/>
      <c r="TFZ11"/>
      <c r="TGA11"/>
      <c r="TGB11"/>
      <c r="TGC11"/>
      <c r="TGD11"/>
      <c r="TGE11"/>
      <c r="TGF11"/>
      <c r="TGG11"/>
      <c r="TGH11"/>
      <c r="TGI11"/>
      <c r="TGJ11"/>
      <c r="TGK11"/>
      <c r="TGL11"/>
      <c r="TGM11"/>
      <c r="TGN11"/>
      <c r="TGO11"/>
      <c r="TGP11"/>
      <c r="TGQ11"/>
      <c r="TGR11"/>
      <c r="TGS11"/>
      <c r="TGT11"/>
      <c r="TGU11"/>
      <c r="TGV11"/>
      <c r="TGW11"/>
      <c r="TGX11"/>
      <c r="TGY11"/>
      <c r="TGZ11"/>
      <c r="THA11"/>
      <c r="THB11"/>
      <c r="THC11"/>
      <c r="THD11"/>
      <c r="THE11"/>
      <c r="THF11"/>
      <c r="THG11"/>
      <c r="THH11"/>
      <c r="THI11"/>
      <c r="THJ11"/>
      <c r="THK11"/>
      <c r="THL11"/>
      <c r="THM11"/>
      <c r="THN11"/>
      <c r="THO11"/>
      <c r="THP11"/>
      <c r="THQ11"/>
      <c r="THR11"/>
      <c r="THS11"/>
      <c r="THT11"/>
      <c r="THU11"/>
      <c r="THV11"/>
      <c r="THW11"/>
      <c r="THX11"/>
      <c r="THY11"/>
      <c r="THZ11"/>
      <c r="TIA11"/>
      <c r="TIB11"/>
      <c r="TIC11"/>
      <c r="TID11"/>
      <c r="TIE11"/>
      <c r="TIF11"/>
      <c r="TIG11"/>
      <c r="TIH11"/>
      <c r="TII11"/>
      <c r="TIJ11"/>
      <c r="TIK11"/>
      <c r="TIL11"/>
      <c r="TIM11"/>
      <c r="TIN11"/>
      <c r="TIO11"/>
      <c r="TIP11"/>
      <c r="TIQ11"/>
      <c r="TIR11"/>
      <c r="TIS11"/>
      <c r="TIT11"/>
      <c r="TIU11"/>
      <c r="TIV11"/>
      <c r="TIW11"/>
      <c r="TIX11"/>
      <c r="TIY11"/>
      <c r="TIZ11"/>
      <c r="TJA11"/>
      <c r="TJB11"/>
      <c r="TJC11"/>
      <c r="TJD11"/>
      <c r="TJE11"/>
      <c r="TJF11"/>
      <c r="TJG11"/>
      <c r="TJH11"/>
      <c r="TJI11"/>
      <c r="TJJ11"/>
      <c r="TJK11"/>
      <c r="TJL11"/>
      <c r="TJM11"/>
      <c r="TJN11"/>
      <c r="TJO11"/>
      <c r="TJP11"/>
      <c r="TJQ11"/>
      <c r="TJR11"/>
      <c r="TJS11"/>
      <c r="TJT11"/>
      <c r="TJU11"/>
      <c r="TJV11"/>
      <c r="TJW11"/>
      <c r="TJX11"/>
      <c r="TJY11"/>
      <c r="TJZ11"/>
      <c r="TKA11"/>
      <c r="TKB11"/>
      <c r="TKC11"/>
      <c r="TKD11"/>
      <c r="TKE11"/>
      <c r="TKF11"/>
      <c r="TKG11"/>
      <c r="TKH11"/>
      <c r="TKI11"/>
      <c r="TKJ11"/>
      <c r="TKK11"/>
      <c r="TKL11"/>
      <c r="TKM11"/>
      <c r="TKN11"/>
      <c r="TKO11"/>
      <c r="TKP11"/>
      <c r="TKQ11"/>
      <c r="TKR11"/>
      <c r="TKS11"/>
      <c r="TKT11"/>
      <c r="TKU11"/>
      <c r="TKV11"/>
      <c r="TKW11"/>
      <c r="TKX11"/>
      <c r="TKY11"/>
      <c r="TKZ11"/>
      <c r="TLA11"/>
      <c r="TLB11"/>
      <c r="TLC11"/>
      <c r="TLD11"/>
      <c r="TLE11"/>
      <c r="TLF11"/>
      <c r="TLG11"/>
      <c r="TLH11"/>
      <c r="TLI11"/>
      <c r="TLJ11"/>
      <c r="TLK11"/>
      <c r="TLL11"/>
      <c r="TLM11"/>
      <c r="TLN11"/>
      <c r="TLO11"/>
      <c r="TLP11"/>
      <c r="TLQ11"/>
      <c r="TLR11"/>
      <c r="TLS11"/>
      <c r="TLT11"/>
      <c r="TLU11"/>
      <c r="TLV11"/>
      <c r="TLW11"/>
      <c r="TLX11"/>
      <c r="TLY11"/>
      <c r="TLZ11"/>
      <c r="TMA11"/>
      <c r="TMB11"/>
      <c r="TMC11"/>
      <c r="TMD11"/>
      <c r="TME11"/>
      <c r="TMF11"/>
      <c r="TMG11"/>
      <c r="TMH11"/>
      <c r="TMI11"/>
      <c r="TMJ11"/>
      <c r="TMK11"/>
      <c r="TML11"/>
      <c r="TMM11"/>
      <c r="TMN11"/>
      <c r="TMO11"/>
      <c r="TMP11"/>
      <c r="TMQ11"/>
      <c r="TMR11"/>
      <c r="TMS11"/>
      <c r="TMT11"/>
      <c r="TMU11"/>
      <c r="TMV11"/>
      <c r="TMW11"/>
      <c r="TMX11"/>
      <c r="TMY11"/>
      <c r="TMZ11"/>
      <c r="TNA11"/>
      <c r="TNB11"/>
      <c r="TNC11"/>
      <c r="TND11"/>
      <c r="TNE11"/>
      <c r="TNF11"/>
      <c r="TNG11"/>
      <c r="TNH11"/>
      <c r="TNI11"/>
      <c r="TNJ11"/>
      <c r="TNK11"/>
      <c r="TNL11"/>
      <c r="TNM11"/>
      <c r="TNN11"/>
      <c r="TNO11"/>
      <c r="TNP11"/>
      <c r="TNQ11"/>
      <c r="TNR11"/>
      <c r="TNS11"/>
      <c r="TNT11"/>
      <c r="TNU11"/>
      <c r="TNV11"/>
      <c r="TNW11"/>
      <c r="TNX11"/>
      <c r="TNY11"/>
      <c r="TNZ11"/>
      <c r="TOA11"/>
      <c r="TOB11"/>
      <c r="TOC11"/>
      <c r="TOD11"/>
      <c r="TOE11"/>
      <c r="TOF11"/>
      <c r="TOG11"/>
      <c r="TOH11"/>
      <c r="TOI11"/>
      <c r="TOJ11"/>
      <c r="TOK11"/>
      <c r="TOL11"/>
      <c r="TOM11"/>
      <c r="TON11"/>
      <c r="TOO11"/>
      <c r="TOP11"/>
      <c r="TOQ11"/>
      <c r="TOR11"/>
      <c r="TOS11"/>
      <c r="TOT11"/>
      <c r="TOU11"/>
      <c r="TOV11"/>
      <c r="TOW11"/>
      <c r="TOX11"/>
      <c r="TOY11"/>
      <c r="TOZ11"/>
      <c r="TPA11"/>
      <c r="TPB11"/>
      <c r="TPC11"/>
      <c r="TPD11"/>
      <c r="TPE11"/>
      <c r="TPF11"/>
      <c r="TPG11"/>
      <c r="TPH11"/>
      <c r="TPI11"/>
      <c r="TPJ11"/>
      <c r="TPK11"/>
      <c r="TPL11"/>
      <c r="TPM11"/>
      <c r="TPN11"/>
      <c r="TPO11"/>
      <c r="TPP11"/>
      <c r="TPQ11"/>
      <c r="TPR11"/>
      <c r="TPS11"/>
      <c r="TPT11"/>
      <c r="TPU11"/>
      <c r="TPV11"/>
      <c r="TPW11"/>
      <c r="TPX11"/>
      <c r="TPY11"/>
      <c r="TPZ11"/>
      <c r="TQA11"/>
      <c r="TQB11"/>
      <c r="TQC11"/>
      <c r="TQD11"/>
      <c r="TQE11"/>
      <c r="TQF11"/>
      <c r="TQG11"/>
      <c r="TQH11"/>
      <c r="TQI11"/>
      <c r="TQJ11"/>
      <c r="TQK11"/>
      <c r="TQL11"/>
      <c r="TQM11"/>
      <c r="TQN11"/>
      <c r="TQO11"/>
      <c r="TQP11"/>
      <c r="TQQ11"/>
      <c r="TQR11"/>
      <c r="TQS11"/>
      <c r="TQT11"/>
      <c r="TQU11"/>
      <c r="TQV11"/>
      <c r="TQW11"/>
      <c r="TQX11"/>
      <c r="TQY11"/>
      <c r="TQZ11"/>
      <c r="TRA11"/>
      <c r="TRB11"/>
      <c r="TRC11"/>
      <c r="TRD11"/>
      <c r="TRE11"/>
      <c r="TRF11"/>
      <c r="TRG11"/>
      <c r="TRH11"/>
      <c r="TRI11"/>
      <c r="TRJ11"/>
      <c r="TRK11"/>
      <c r="TRL11"/>
      <c r="TRM11"/>
      <c r="TRN11"/>
      <c r="TRO11"/>
      <c r="TRP11"/>
      <c r="TRQ11"/>
      <c r="TRR11"/>
      <c r="TRS11"/>
      <c r="TRT11"/>
      <c r="TRU11"/>
      <c r="TRV11"/>
      <c r="TRW11"/>
      <c r="TRX11"/>
      <c r="TRY11"/>
      <c r="TRZ11"/>
      <c r="TSA11"/>
      <c r="TSB11"/>
      <c r="TSC11"/>
      <c r="TSD11"/>
      <c r="TSE11"/>
      <c r="TSF11"/>
      <c r="TSG11"/>
      <c r="TSH11"/>
      <c r="TSI11"/>
      <c r="TSJ11"/>
      <c r="TSK11"/>
      <c r="TSL11"/>
      <c r="TSM11"/>
      <c r="TSN11"/>
      <c r="TSO11"/>
      <c r="TSP11"/>
      <c r="TSQ11"/>
      <c r="TSR11"/>
      <c r="TSS11"/>
      <c r="TST11"/>
      <c r="TSU11"/>
      <c r="TSV11"/>
      <c r="TSW11"/>
      <c r="TSX11"/>
      <c r="TSY11"/>
      <c r="TSZ11"/>
      <c r="TTA11"/>
      <c r="TTB11"/>
      <c r="TTC11"/>
      <c r="TTD11"/>
      <c r="TTE11"/>
      <c r="TTF11"/>
      <c r="TTG11"/>
      <c r="TTH11"/>
      <c r="TTI11"/>
      <c r="TTJ11"/>
      <c r="TTK11"/>
      <c r="TTL11"/>
      <c r="TTM11"/>
      <c r="TTN11"/>
      <c r="TTO11"/>
      <c r="TTP11"/>
      <c r="TTQ11"/>
      <c r="TTR11"/>
      <c r="TTS11"/>
      <c r="TTT11"/>
      <c r="TTU11"/>
      <c r="TTV11"/>
      <c r="TTW11"/>
      <c r="TTX11"/>
      <c r="TTY11"/>
      <c r="TTZ11"/>
      <c r="TUA11"/>
      <c r="TUB11"/>
      <c r="TUC11"/>
      <c r="TUD11"/>
      <c r="TUE11"/>
      <c r="TUF11"/>
      <c r="TUG11"/>
      <c r="TUH11"/>
      <c r="TUI11"/>
      <c r="TUJ11"/>
      <c r="TUK11"/>
      <c r="TUL11"/>
      <c r="TUM11"/>
      <c r="TUN11"/>
      <c r="TUO11"/>
      <c r="TUP11"/>
      <c r="TUQ11"/>
      <c r="TUR11"/>
      <c r="TUS11"/>
      <c r="TUT11"/>
      <c r="TUU11"/>
      <c r="TUV11"/>
      <c r="TUW11"/>
      <c r="TUX11"/>
      <c r="TUY11"/>
      <c r="TUZ11"/>
      <c r="TVA11"/>
      <c r="TVB11"/>
      <c r="TVC11"/>
      <c r="TVD11"/>
      <c r="TVE11"/>
      <c r="TVF11"/>
      <c r="TVG11"/>
      <c r="TVH11"/>
      <c r="TVI11"/>
      <c r="TVJ11"/>
      <c r="TVK11"/>
      <c r="TVL11"/>
      <c r="TVM11"/>
      <c r="TVN11"/>
      <c r="TVO11"/>
      <c r="TVP11"/>
      <c r="TVQ11"/>
      <c r="TVR11"/>
      <c r="TVS11"/>
      <c r="TVT11"/>
      <c r="TVU11"/>
      <c r="TVV11"/>
      <c r="TVW11"/>
      <c r="TVX11"/>
      <c r="TVY11"/>
      <c r="TVZ11"/>
      <c r="TWA11"/>
      <c r="TWB11"/>
      <c r="TWC11"/>
      <c r="TWD11"/>
      <c r="TWE11"/>
      <c r="TWF11"/>
      <c r="TWG11"/>
      <c r="TWH11"/>
      <c r="TWI11"/>
      <c r="TWJ11"/>
      <c r="TWK11"/>
      <c r="TWL11"/>
      <c r="TWM11"/>
      <c r="TWN11"/>
      <c r="TWO11"/>
      <c r="TWP11"/>
      <c r="TWQ11"/>
      <c r="TWR11"/>
      <c r="TWS11"/>
      <c r="TWT11"/>
      <c r="TWU11"/>
      <c r="TWV11"/>
      <c r="TWW11"/>
      <c r="TWX11"/>
      <c r="TWY11"/>
      <c r="TWZ11"/>
      <c r="TXA11"/>
      <c r="TXB11"/>
      <c r="TXC11"/>
      <c r="TXD11"/>
      <c r="TXE11"/>
      <c r="TXF11"/>
      <c r="TXG11"/>
      <c r="TXH11"/>
      <c r="TXI11"/>
      <c r="TXJ11"/>
      <c r="TXK11"/>
      <c r="TXL11"/>
      <c r="TXM11"/>
      <c r="TXN11"/>
      <c r="TXO11"/>
      <c r="TXP11"/>
      <c r="TXQ11"/>
      <c r="TXR11"/>
      <c r="TXS11"/>
      <c r="TXT11"/>
      <c r="TXU11"/>
      <c r="TXV11"/>
      <c r="TXW11"/>
      <c r="TXX11"/>
      <c r="TXY11"/>
      <c r="TXZ11"/>
      <c r="TYA11"/>
      <c r="TYB11"/>
      <c r="TYC11"/>
      <c r="TYD11"/>
      <c r="TYE11"/>
      <c r="TYF11"/>
      <c r="TYG11"/>
      <c r="TYH11"/>
      <c r="TYI11"/>
      <c r="TYJ11"/>
      <c r="TYK11"/>
      <c r="TYL11"/>
      <c r="TYM11"/>
      <c r="TYN11"/>
      <c r="TYO11"/>
      <c r="TYP11"/>
      <c r="TYQ11"/>
      <c r="TYR11"/>
      <c r="TYS11"/>
      <c r="TYT11"/>
      <c r="TYU11"/>
      <c r="TYV11"/>
      <c r="TYW11"/>
      <c r="TYX11"/>
      <c r="TYY11"/>
      <c r="TYZ11"/>
      <c r="TZA11"/>
      <c r="TZB11"/>
      <c r="TZC11"/>
      <c r="TZD11"/>
      <c r="TZE11"/>
      <c r="TZF11"/>
      <c r="TZG11"/>
      <c r="TZH11"/>
      <c r="TZI11"/>
      <c r="TZJ11"/>
      <c r="TZK11"/>
      <c r="TZL11"/>
      <c r="TZM11"/>
      <c r="TZN11"/>
      <c r="TZO11"/>
      <c r="TZP11"/>
      <c r="TZQ11"/>
      <c r="TZR11"/>
      <c r="TZS11"/>
      <c r="TZT11"/>
      <c r="TZU11"/>
      <c r="TZV11"/>
      <c r="TZW11"/>
      <c r="TZX11"/>
      <c r="TZY11"/>
      <c r="TZZ11"/>
      <c r="UAA11"/>
      <c r="UAB11"/>
      <c r="UAC11"/>
      <c r="UAD11"/>
      <c r="UAE11"/>
      <c r="UAF11"/>
      <c r="UAG11"/>
      <c r="UAH11"/>
      <c r="UAI11"/>
      <c r="UAJ11"/>
      <c r="UAK11"/>
      <c r="UAL11"/>
      <c r="UAM11"/>
      <c r="UAN11"/>
      <c r="UAO11"/>
      <c r="UAP11"/>
      <c r="UAQ11"/>
      <c r="UAR11"/>
      <c r="UAS11"/>
      <c r="UAT11"/>
      <c r="UAU11"/>
      <c r="UAV11"/>
      <c r="UAW11"/>
      <c r="UAX11"/>
      <c r="UAY11"/>
      <c r="UAZ11"/>
      <c r="UBA11"/>
      <c r="UBB11"/>
      <c r="UBC11"/>
      <c r="UBD11"/>
      <c r="UBE11"/>
      <c r="UBF11"/>
      <c r="UBG11"/>
      <c r="UBH11"/>
      <c r="UBI11"/>
      <c r="UBJ11"/>
      <c r="UBK11"/>
      <c r="UBL11"/>
      <c r="UBM11"/>
      <c r="UBN11"/>
      <c r="UBO11"/>
      <c r="UBP11"/>
      <c r="UBQ11"/>
      <c r="UBR11"/>
      <c r="UBS11"/>
      <c r="UBT11"/>
      <c r="UBU11"/>
      <c r="UBV11"/>
      <c r="UBW11"/>
      <c r="UBX11"/>
      <c r="UBY11"/>
      <c r="UBZ11"/>
      <c r="UCA11"/>
      <c r="UCB11"/>
      <c r="UCC11"/>
      <c r="UCD11"/>
      <c r="UCE11"/>
      <c r="UCF11"/>
      <c r="UCG11"/>
      <c r="UCH11"/>
      <c r="UCI11"/>
      <c r="UCJ11"/>
      <c r="UCK11"/>
      <c r="UCL11"/>
      <c r="UCM11"/>
      <c r="UCN11"/>
      <c r="UCO11"/>
      <c r="UCP11"/>
      <c r="UCQ11"/>
      <c r="UCR11"/>
      <c r="UCS11"/>
      <c r="UCT11"/>
      <c r="UCU11"/>
      <c r="UCV11"/>
      <c r="UCW11"/>
      <c r="UCX11"/>
      <c r="UCY11"/>
      <c r="UCZ11"/>
      <c r="UDA11"/>
      <c r="UDB11"/>
      <c r="UDC11"/>
      <c r="UDD11"/>
      <c r="UDE11"/>
      <c r="UDF11"/>
      <c r="UDG11"/>
      <c r="UDH11"/>
      <c r="UDI11"/>
      <c r="UDJ11"/>
      <c r="UDK11"/>
      <c r="UDL11"/>
      <c r="UDM11"/>
      <c r="UDN11"/>
      <c r="UDO11"/>
      <c r="UDP11"/>
      <c r="UDQ11"/>
      <c r="UDR11"/>
      <c r="UDS11"/>
      <c r="UDT11"/>
      <c r="UDU11"/>
      <c r="UDV11"/>
      <c r="UDW11"/>
      <c r="UDX11"/>
      <c r="UDY11"/>
      <c r="UDZ11"/>
      <c r="UEA11"/>
      <c r="UEB11"/>
      <c r="UEC11"/>
      <c r="UED11"/>
      <c r="UEE11"/>
      <c r="UEF11"/>
      <c r="UEG11"/>
      <c r="UEH11"/>
      <c r="UEI11"/>
      <c r="UEJ11"/>
      <c r="UEK11"/>
      <c r="UEL11"/>
      <c r="UEM11"/>
      <c r="UEN11"/>
      <c r="UEO11"/>
      <c r="UEP11"/>
      <c r="UEQ11"/>
      <c r="UER11"/>
      <c r="UES11"/>
      <c r="UET11"/>
      <c r="UEU11"/>
      <c r="UEV11"/>
      <c r="UEW11"/>
      <c r="UEX11"/>
      <c r="UEY11"/>
      <c r="UEZ11"/>
      <c r="UFA11"/>
      <c r="UFB11"/>
      <c r="UFC11"/>
      <c r="UFD11"/>
      <c r="UFE11"/>
      <c r="UFF11"/>
      <c r="UFG11"/>
      <c r="UFH11"/>
      <c r="UFI11"/>
      <c r="UFJ11"/>
      <c r="UFK11"/>
      <c r="UFL11"/>
      <c r="UFM11"/>
      <c r="UFN11"/>
      <c r="UFO11"/>
      <c r="UFP11"/>
      <c r="UFQ11"/>
      <c r="UFR11"/>
      <c r="UFS11"/>
      <c r="UFT11"/>
      <c r="UFU11"/>
      <c r="UFV11"/>
      <c r="UFW11"/>
      <c r="UFX11"/>
      <c r="UFY11"/>
      <c r="UFZ11"/>
      <c r="UGA11"/>
      <c r="UGB11"/>
      <c r="UGC11"/>
      <c r="UGD11"/>
      <c r="UGE11"/>
      <c r="UGF11"/>
      <c r="UGG11"/>
      <c r="UGH11"/>
      <c r="UGI11"/>
      <c r="UGJ11"/>
      <c r="UGK11"/>
      <c r="UGL11"/>
      <c r="UGM11"/>
      <c r="UGN11"/>
      <c r="UGO11"/>
      <c r="UGP11"/>
      <c r="UGQ11"/>
      <c r="UGR11"/>
      <c r="UGS11"/>
      <c r="UGT11"/>
      <c r="UGU11"/>
      <c r="UGV11"/>
      <c r="UGW11"/>
      <c r="UGX11"/>
      <c r="UGY11"/>
      <c r="UGZ11"/>
      <c r="UHA11"/>
      <c r="UHB11"/>
      <c r="UHC11"/>
      <c r="UHD11"/>
      <c r="UHE11"/>
      <c r="UHF11"/>
      <c r="UHG11"/>
      <c r="UHH11"/>
      <c r="UHI11"/>
      <c r="UHJ11"/>
      <c r="UHK11"/>
      <c r="UHL11"/>
      <c r="UHM11"/>
      <c r="UHN11"/>
      <c r="UHO11"/>
      <c r="UHP11"/>
      <c r="UHQ11"/>
      <c r="UHR11"/>
      <c r="UHS11"/>
      <c r="UHT11"/>
      <c r="UHU11"/>
      <c r="UHV11"/>
      <c r="UHW11"/>
      <c r="UHX11"/>
      <c r="UHY11"/>
      <c r="UHZ11"/>
      <c r="UIA11"/>
      <c r="UIB11"/>
      <c r="UIC11"/>
      <c r="UID11"/>
      <c r="UIE11"/>
      <c r="UIF11"/>
      <c r="UIG11"/>
      <c r="UIH11"/>
      <c r="UII11"/>
      <c r="UIJ11"/>
      <c r="UIK11"/>
      <c r="UIL11"/>
      <c r="UIM11"/>
      <c r="UIN11"/>
      <c r="UIO11"/>
      <c r="UIP11"/>
      <c r="UIQ11"/>
      <c r="UIR11"/>
      <c r="UIS11"/>
      <c r="UIT11"/>
      <c r="UIU11"/>
      <c r="UIV11"/>
      <c r="UIW11"/>
      <c r="UIX11"/>
      <c r="UIY11"/>
      <c r="UIZ11"/>
      <c r="UJA11"/>
      <c r="UJB11"/>
      <c r="UJC11"/>
      <c r="UJD11"/>
      <c r="UJE11"/>
      <c r="UJF11"/>
      <c r="UJG11"/>
      <c r="UJH11"/>
      <c r="UJI11"/>
      <c r="UJJ11"/>
      <c r="UJK11"/>
      <c r="UJL11"/>
      <c r="UJM11"/>
      <c r="UJN11"/>
      <c r="UJO11"/>
      <c r="UJP11"/>
      <c r="UJQ11"/>
      <c r="UJR11"/>
      <c r="UJS11"/>
      <c r="UJT11"/>
      <c r="UJU11"/>
      <c r="UJV11"/>
      <c r="UJW11"/>
      <c r="UJX11"/>
      <c r="UJY11"/>
      <c r="UJZ11"/>
      <c r="UKA11"/>
      <c r="UKB11"/>
      <c r="UKC11"/>
      <c r="UKD11"/>
      <c r="UKE11"/>
      <c r="UKF11"/>
      <c r="UKG11"/>
      <c r="UKH11"/>
      <c r="UKI11"/>
      <c r="UKJ11"/>
      <c r="UKK11"/>
      <c r="UKL11"/>
      <c r="UKM11"/>
      <c r="UKN11"/>
      <c r="UKO11"/>
      <c r="UKP11"/>
      <c r="UKQ11"/>
      <c r="UKR11"/>
      <c r="UKS11"/>
      <c r="UKT11"/>
      <c r="UKU11"/>
      <c r="UKV11"/>
      <c r="UKW11"/>
      <c r="UKX11"/>
      <c r="UKY11"/>
      <c r="UKZ11"/>
      <c r="ULA11"/>
      <c r="ULB11"/>
      <c r="ULC11"/>
      <c r="ULD11"/>
      <c r="ULE11"/>
      <c r="ULF11"/>
      <c r="ULG11"/>
      <c r="ULH11"/>
      <c r="ULI11"/>
      <c r="ULJ11"/>
      <c r="ULK11"/>
      <c r="ULL11"/>
      <c r="ULM11"/>
      <c r="ULN11"/>
      <c r="ULO11"/>
      <c r="ULP11"/>
      <c r="ULQ11"/>
      <c r="ULR11"/>
      <c r="ULS11"/>
      <c r="ULT11"/>
      <c r="ULU11"/>
      <c r="ULV11"/>
      <c r="ULW11"/>
      <c r="ULX11"/>
      <c r="ULY11"/>
      <c r="ULZ11"/>
      <c r="UMA11"/>
      <c r="UMB11"/>
      <c r="UMC11"/>
      <c r="UMD11"/>
      <c r="UME11"/>
      <c r="UMF11"/>
      <c r="UMG11"/>
      <c r="UMH11"/>
      <c r="UMI11"/>
      <c r="UMJ11"/>
      <c r="UMK11"/>
      <c r="UML11"/>
      <c r="UMM11"/>
      <c r="UMN11"/>
      <c r="UMO11"/>
      <c r="UMP11"/>
      <c r="UMQ11"/>
      <c r="UMR11"/>
      <c r="UMS11"/>
      <c r="UMT11"/>
      <c r="UMU11"/>
      <c r="UMV11"/>
      <c r="UMW11"/>
      <c r="UMX11"/>
      <c r="UMY11"/>
      <c r="UMZ11"/>
      <c r="UNA11"/>
      <c r="UNB11"/>
      <c r="UNC11"/>
      <c r="UND11"/>
      <c r="UNE11"/>
      <c r="UNF11"/>
      <c r="UNG11"/>
      <c r="UNH11"/>
      <c r="UNI11"/>
      <c r="UNJ11"/>
      <c r="UNK11"/>
      <c r="UNL11"/>
      <c r="UNM11"/>
      <c r="UNN11"/>
      <c r="UNO11"/>
      <c r="UNP11"/>
      <c r="UNQ11"/>
      <c r="UNR11"/>
      <c r="UNS11"/>
      <c r="UNT11"/>
      <c r="UNU11"/>
      <c r="UNV11"/>
      <c r="UNW11"/>
      <c r="UNX11"/>
      <c r="UNY11"/>
      <c r="UNZ11"/>
      <c r="UOA11"/>
      <c r="UOB11"/>
      <c r="UOC11"/>
      <c r="UOD11"/>
      <c r="UOE11"/>
      <c r="UOF11"/>
      <c r="UOG11"/>
      <c r="UOH11"/>
      <c r="UOI11"/>
      <c r="UOJ11"/>
      <c r="UOK11"/>
      <c r="UOL11"/>
      <c r="UOM11"/>
      <c r="UON11"/>
      <c r="UOO11"/>
      <c r="UOP11"/>
      <c r="UOQ11"/>
      <c r="UOR11"/>
      <c r="UOS11"/>
      <c r="UOT11"/>
      <c r="UOU11"/>
      <c r="UOV11"/>
      <c r="UOW11"/>
      <c r="UOX11"/>
      <c r="UOY11"/>
      <c r="UOZ11"/>
      <c r="UPA11"/>
      <c r="UPB11"/>
      <c r="UPC11"/>
      <c r="UPD11"/>
      <c r="UPE11"/>
      <c r="UPF11"/>
      <c r="UPG11"/>
      <c r="UPH11"/>
      <c r="UPI11"/>
      <c r="UPJ11"/>
      <c r="UPK11"/>
      <c r="UPL11"/>
      <c r="UPM11"/>
      <c r="UPN11"/>
      <c r="UPO11"/>
      <c r="UPP11"/>
      <c r="UPQ11"/>
      <c r="UPR11"/>
      <c r="UPS11"/>
      <c r="UPT11"/>
      <c r="UPU11"/>
      <c r="UPV11"/>
      <c r="UPW11"/>
      <c r="UPX11"/>
      <c r="UPY11"/>
      <c r="UPZ11"/>
      <c r="UQA11"/>
      <c r="UQB11"/>
      <c r="UQC11"/>
      <c r="UQD11"/>
      <c r="UQE11"/>
      <c r="UQF11"/>
      <c r="UQG11"/>
      <c r="UQH11"/>
      <c r="UQI11"/>
      <c r="UQJ11"/>
      <c r="UQK11"/>
      <c r="UQL11"/>
      <c r="UQM11"/>
      <c r="UQN11"/>
      <c r="UQO11"/>
      <c r="UQP11"/>
      <c r="UQQ11"/>
      <c r="UQR11"/>
      <c r="UQS11"/>
      <c r="UQT11"/>
      <c r="UQU11"/>
      <c r="UQV11"/>
      <c r="UQW11"/>
      <c r="UQX11"/>
      <c r="UQY11"/>
      <c r="UQZ11"/>
      <c r="URA11"/>
      <c r="URB11"/>
      <c r="URC11"/>
      <c r="URD11"/>
      <c r="URE11"/>
      <c r="URF11"/>
      <c r="URG11"/>
      <c r="URH11"/>
      <c r="URI11"/>
      <c r="URJ11"/>
      <c r="URK11"/>
      <c r="URL11"/>
      <c r="URM11"/>
      <c r="URN11"/>
      <c r="URO11"/>
      <c r="URP11"/>
      <c r="URQ11"/>
      <c r="URR11"/>
      <c r="URS11"/>
      <c r="URT11"/>
      <c r="URU11"/>
      <c r="URV11"/>
      <c r="URW11"/>
      <c r="URX11"/>
      <c r="URY11"/>
      <c r="URZ11"/>
      <c r="USA11"/>
      <c r="USB11"/>
      <c r="USC11"/>
      <c r="USD11"/>
      <c r="USE11"/>
      <c r="USF11"/>
      <c r="USG11"/>
      <c r="USH11"/>
      <c r="USI11"/>
      <c r="USJ11"/>
      <c r="USK11"/>
      <c r="USL11"/>
      <c r="USM11"/>
      <c r="USN11"/>
      <c r="USO11"/>
      <c r="USP11"/>
      <c r="USQ11"/>
      <c r="USR11"/>
      <c r="USS11"/>
      <c r="UST11"/>
      <c r="USU11"/>
      <c r="USV11"/>
      <c r="USW11"/>
      <c r="USX11"/>
      <c r="USY11"/>
      <c r="USZ11"/>
      <c r="UTA11"/>
      <c r="UTB11"/>
      <c r="UTC11"/>
      <c r="UTD11"/>
      <c r="UTE11"/>
      <c r="UTF11"/>
      <c r="UTG11"/>
      <c r="UTH11"/>
      <c r="UTI11"/>
      <c r="UTJ11"/>
      <c r="UTK11"/>
      <c r="UTL11"/>
      <c r="UTM11"/>
      <c r="UTN11"/>
      <c r="UTO11"/>
      <c r="UTP11"/>
      <c r="UTQ11"/>
      <c r="UTR11"/>
      <c r="UTS11"/>
      <c r="UTT11"/>
      <c r="UTU11"/>
      <c r="UTV11"/>
      <c r="UTW11"/>
      <c r="UTX11"/>
      <c r="UTY11"/>
      <c r="UTZ11"/>
      <c r="UUA11"/>
      <c r="UUB11"/>
      <c r="UUC11"/>
      <c r="UUD11"/>
      <c r="UUE11"/>
      <c r="UUF11"/>
      <c r="UUG11"/>
      <c r="UUH11"/>
      <c r="UUI11"/>
      <c r="UUJ11"/>
      <c r="UUK11"/>
      <c r="UUL11"/>
      <c r="UUM11"/>
      <c r="UUN11"/>
      <c r="UUO11"/>
      <c r="UUP11"/>
      <c r="UUQ11"/>
      <c r="UUR11"/>
      <c r="UUS11"/>
      <c r="UUT11"/>
      <c r="UUU11"/>
      <c r="UUV11"/>
      <c r="UUW11"/>
      <c r="UUX11"/>
      <c r="UUY11"/>
      <c r="UUZ11"/>
      <c r="UVA11"/>
      <c r="UVB11"/>
      <c r="UVC11"/>
      <c r="UVD11"/>
      <c r="UVE11"/>
      <c r="UVF11"/>
      <c r="UVG11"/>
      <c r="UVH11"/>
      <c r="UVI11"/>
      <c r="UVJ11"/>
      <c r="UVK11"/>
      <c r="UVL11"/>
      <c r="UVM11"/>
      <c r="UVN11"/>
      <c r="UVO11"/>
      <c r="UVP11"/>
      <c r="UVQ11"/>
      <c r="UVR11"/>
      <c r="UVS11"/>
      <c r="UVT11"/>
      <c r="UVU11"/>
      <c r="UVV11"/>
      <c r="UVW11"/>
      <c r="UVX11"/>
      <c r="UVY11"/>
      <c r="UVZ11"/>
      <c r="UWA11"/>
      <c r="UWB11"/>
      <c r="UWC11"/>
      <c r="UWD11"/>
      <c r="UWE11"/>
      <c r="UWF11"/>
      <c r="UWG11"/>
      <c r="UWH11"/>
      <c r="UWI11"/>
      <c r="UWJ11"/>
      <c r="UWK11"/>
      <c r="UWL11"/>
      <c r="UWM11"/>
      <c r="UWN11"/>
      <c r="UWO11"/>
      <c r="UWP11"/>
      <c r="UWQ11"/>
      <c r="UWR11"/>
      <c r="UWS11"/>
      <c r="UWT11"/>
      <c r="UWU11"/>
      <c r="UWV11"/>
      <c r="UWW11"/>
      <c r="UWX11"/>
      <c r="UWY11"/>
      <c r="UWZ11"/>
      <c r="UXA11"/>
      <c r="UXB11"/>
      <c r="UXC11"/>
      <c r="UXD11"/>
      <c r="UXE11"/>
      <c r="UXF11"/>
      <c r="UXG11"/>
      <c r="UXH11"/>
      <c r="UXI11"/>
      <c r="UXJ11"/>
      <c r="UXK11"/>
      <c r="UXL11"/>
      <c r="UXM11"/>
      <c r="UXN11"/>
      <c r="UXO11"/>
      <c r="UXP11"/>
      <c r="UXQ11"/>
      <c r="UXR11"/>
      <c r="UXS11"/>
      <c r="UXT11"/>
      <c r="UXU11"/>
      <c r="UXV11"/>
      <c r="UXW11"/>
      <c r="UXX11"/>
      <c r="UXY11"/>
      <c r="UXZ11"/>
      <c r="UYA11"/>
      <c r="UYB11"/>
      <c r="UYC11"/>
      <c r="UYD11"/>
      <c r="UYE11"/>
      <c r="UYF11"/>
      <c r="UYG11"/>
      <c r="UYH11"/>
      <c r="UYI11"/>
      <c r="UYJ11"/>
      <c r="UYK11"/>
      <c r="UYL11"/>
      <c r="UYM11"/>
      <c r="UYN11"/>
      <c r="UYO11"/>
      <c r="UYP11"/>
      <c r="UYQ11"/>
      <c r="UYR11"/>
      <c r="UYS11"/>
      <c r="UYT11"/>
      <c r="UYU11"/>
      <c r="UYV11"/>
      <c r="UYW11"/>
      <c r="UYX11"/>
      <c r="UYY11"/>
      <c r="UYZ11"/>
      <c r="UZA11"/>
      <c r="UZB11"/>
      <c r="UZC11"/>
      <c r="UZD11"/>
      <c r="UZE11"/>
      <c r="UZF11"/>
      <c r="UZG11"/>
      <c r="UZH11"/>
      <c r="UZI11"/>
      <c r="UZJ11"/>
      <c r="UZK11"/>
      <c r="UZL11"/>
      <c r="UZM11"/>
      <c r="UZN11"/>
      <c r="UZO11"/>
      <c r="UZP11"/>
      <c r="UZQ11"/>
      <c r="UZR11"/>
      <c r="UZS11"/>
      <c r="UZT11"/>
      <c r="UZU11"/>
      <c r="UZV11"/>
      <c r="UZW11"/>
      <c r="UZX11"/>
      <c r="UZY11"/>
      <c r="UZZ11"/>
      <c r="VAA11"/>
      <c r="VAB11"/>
      <c r="VAC11"/>
      <c r="VAD11"/>
      <c r="VAE11"/>
      <c r="VAF11"/>
      <c r="VAG11"/>
      <c r="VAH11"/>
      <c r="VAI11"/>
      <c r="VAJ11"/>
      <c r="VAK11"/>
      <c r="VAL11"/>
      <c r="VAM11"/>
      <c r="VAN11"/>
      <c r="VAO11"/>
      <c r="VAP11"/>
      <c r="VAQ11"/>
      <c r="VAR11"/>
      <c r="VAS11"/>
      <c r="VAT11"/>
      <c r="VAU11"/>
      <c r="VAV11"/>
      <c r="VAW11"/>
      <c r="VAX11"/>
      <c r="VAY11"/>
      <c r="VAZ11"/>
      <c r="VBA11"/>
      <c r="VBB11"/>
      <c r="VBC11"/>
      <c r="VBD11"/>
      <c r="VBE11"/>
      <c r="VBF11"/>
      <c r="VBG11"/>
      <c r="VBH11"/>
      <c r="VBI11"/>
      <c r="VBJ11"/>
      <c r="VBK11"/>
      <c r="VBL11"/>
      <c r="VBM11"/>
      <c r="VBN11"/>
      <c r="VBO11"/>
      <c r="VBP11"/>
      <c r="VBQ11"/>
      <c r="VBR11"/>
      <c r="VBS11"/>
      <c r="VBT11"/>
      <c r="VBU11"/>
      <c r="VBV11"/>
      <c r="VBW11"/>
      <c r="VBX11"/>
      <c r="VBY11"/>
      <c r="VBZ11"/>
      <c r="VCA11"/>
      <c r="VCB11"/>
      <c r="VCC11"/>
      <c r="VCD11"/>
      <c r="VCE11"/>
      <c r="VCF11"/>
      <c r="VCG11"/>
      <c r="VCH11"/>
      <c r="VCI11"/>
      <c r="VCJ11"/>
      <c r="VCK11"/>
      <c r="VCL11"/>
      <c r="VCM11"/>
      <c r="VCN11"/>
      <c r="VCO11"/>
      <c r="VCP11"/>
      <c r="VCQ11"/>
      <c r="VCR11"/>
      <c r="VCS11"/>
      <c r="VCT11"/>
      <c r="VCU11"/>
      <c r="VCV11"/>
      <c r="VCW11"/>
      <c r="VCX11"/>
      <c r="VCY11"/>
      <c r="VCZ11"/>
      <c r="VDA11"/>
      <c r="VDB11"/>
      <c r="VDC11"/>
      <c r="VDD11"/>
      <c r="VDE11"/>
      <c r="VDF11"/>
      <c r="VDG11"/>
      <c r="VDH11"/>
      <c r="VDI11"/>
      <c r="VDJ11"/>
      <c r="VDK11"/>
      <c r="VDL11"/>
      <c r="VDM11"/>
      <c r="VDN11"/>
      <c r="VDO11"/>
      <c r="VDP11"/>
      <c r="VDQ11"/>
      <c r="VDR11"/>
      <c r="VDS11"/>
      <c r="VDT11"/>
      <c r="VDU11"/>
      <c r="VDV11"/>
      <c r="VDW11"/>
      <c r="VDX11"/>
      <c r="VDY11"/>
      <c r="VDZ11"/>
      <c r="VEA11"/>
      <c r="VEB11"/>
      <c r="VEC11"/>
      <c r="VED11"/>
      <c r="VEE11"/>
      <c r="VEF11"/>
      <c r="VEG11"/>
      <c r="VEH11"/>
      <c r="VEI11"/>
      <c r="VEJ11"/>
      <c r="VEK11"/>
      <c r="VEL11"/>
      <c r="VEM11"/>
      <c r="VEN11"/>
      <c r="VEO11"/>
      <c r="VEP11"/>
      <c r="VEQ11"/>
      <c r="VER11"/>
      <c r="VES11"/>
      <c r="VET11"/>
      <c r="VEU11"/>
      <c r="VEV11"/>
      <c r="VEW11"/>
      <c r="VEX11"/>
      <c r="VEY11"/>
      <c r="VEZ11"/>
      <c r="VFA11"/>
      <c r="VFB11"/>
      <c r="VFC11"/>
      <c r="VFD11"/>
      <c r="VFE11"/>
      <c r="VFF11"/>
      <c r="VFG11"/>
      <c r="VFH11"/>
      <c r="VFI11"/>
      <c r="VFJ11"/>
      <c r="VFK11"/>
      <c r="VFL11"/>
      <c r="VFM11"/>
      <c r="VFN11"/>
      <c r="VFO11"/>
      <c r="VFP11"/>
      <c r="VFQ11"/>
      <c r="VFR11"/>
      <c r="VFS11"/>
      <c r="VFT11"/>
      <c r="VFU11"/>
      <c r="VFV11"/>
      <c r="VFW11"/>
      <c r="VFX11"/>
      <c r="VFY11"/>
      <c r="VFZ11"/>
      <c r="VGA11"/>
      <c r="VGB11"/>
      <c r="VGC11"/>
      <c r="VGD11"/>
      <c r="VGE11"/>
      <c r="VGF11"/>
      <c r="VGG11"/>
      <c r="VGH11"/>
      <c r="VGI11"/>
      <c r="VGJ11"/>
      <c r="VGK11"/>
      <c r="VGL11"/>
      <c r="VGM11"/>
      <c r="VGN11"/>
      <c r="VGO11"/>
      <c r="VGP11"/>
      <c r="VGQ11"/>
      <c r="VGR11"/>
      <c r="VGS11"/>
      <c r="VGT11"/>
      <c r="VGU11"/>
      <c r="VGV11"/>
      <c r="VGW11"/>
      <c r="VGX11"/>
      <c r="VGY11"/>
      <c r="VGZ11"/>
      <c r="VHA11"/>
      <c r="VHB11"/>
      <c r="VHC11"/>
      <c r="VHD11"/>
      <c r="VHE11"/>
      <c r="VHF11"/>
      <c r="VHG11"/>
      <c r="VHH11"/>
      <c r="VHI11"/>
      <c r="VHJ11"/>
      <c r="VHK11"/>
      <c r="VHL11"/>
      <c r="VHM11"/>
      <c r="VHN11"/>
      <c r="VHO11"/>
      <c r="VHP11"/>
      <c r="VHQ11"/>
      <c r="VHR11"/>
      <c r="VHS11"/>
      <c r="VHT11"/>
      <c r="VHU11"/>
      <c r="VHV11"/>
      <c r="VHW11"/>
      <c r="VHX11"/>
      <c r="VHY11"/>
      <c r="VHZ11"/>
      <c r="VIA11"/>
      <c r="VIB11"/>
      <c r="VIC11"/>
      <c r="VID11"/>
      <c r="VIE11"/>
      <c r="VIF11"/>
      <c r="VIG11"/>
      <c r="VIH11"/>
      <c r="VII11"/>
      <c r="VIJ11"/>
      <c r="VIK11"/>
      <c r="VIL11"/>
      <c r="VIM11"/>
      <c r="VIN11"/>
      <c r="VIO11"/>
      <c r="VIP11"/>
      <c r="VIQ11"/>
      <c r="VIR11"/>
      <c r="VIS11"/>
      <c r="VIT11"/>
      <c r="VIU11"/>
      <c r="VIV11"/>
      <c r="VIW11"/>
      <c r="VIX11"/>
      <c r="VIY11"/>
      <c r="VIZ11"/>
      <c r="VJA11"/>
      <c r="VJB11"/>
      <c r="VJC11"/>
      <c r="VJD11"/>
      <c r="VJE11"/>
      <c r="VJF11"/>
      <c r="VJG11"/>
      <c r="VJH11"/>
      <c r="VJI11"/>
      <c r="VJJ11"/>
      <c r="VJK11"/>
      <c r="VJL11"/>
      <c r="VJM11"/>
      <c r="VJN11"/>
      <c r="VJO11"/>
      <c r="VJP11"/>
      <c r="VJQ11"/>
      <c r="VJR11"/>
      <c r="VJS11"/>
      <c r="VJT11"/>
      <c r="VJU11"/>
      <c r="VJV11"/>
      <c r="VJW11"/>
      <c r="VJX11"/>
      <c r="VJY11"/>
      <c r="VJZ11"/>
      <c r="VKA11"/>
      <c r="VKB11"/>
      <c r="VKC11"/>
      <c r="VKD11"/>
      <c r="VKE11"/>
      <c r="VKF11"/>
      <c r="VKG11"/>
      <c r="VKH11"/>
      <c r="VKI11"/>
      <c r="VKJ11"/>
      <c r="VKK11"/>
      <c r="VKL11"/>
      <c r="VKM11"/>
      <c r="VKN11"/>
      <c r="VKO11"/>
      <c r="VKP11"/>
      <c r="VKQ11"/>
      <c r="VKR11"/>
      <c r="VKS11"/>
      <c r="VKT11"/>
      <c r="VKU11"/>
      <c r="VKV11"/>
      <c r="VKW11"/>
      <c r="VKX11"/>
      <c r="VKY11"/>
      <c r="VKZ11"/>
      <c r="VLA11"/>
      <c r="VLB11"/>
      <c r="VLC11"/>
      <c r="VLD11"/>
      <c r="VLE11"/>
      <c r="VLF11"/>
      <c r="VLG11"/>
      <c r="VLH11"/>
      <c r="VLI11"/>
      <c r="VLJ11"/>
      <c r="VLK11"/>
      <c r="VLL11"/>
      <c r="VLM11"/>
      <c r="VLN11"/>
      <c r="VLO11"/>
      <c r="VLP11"/>
      <c r="VLQ11"/>
      <c r="VLR11"/>
      <c r="VLS11"/>
      <c r="VLT11"/>
      <c r="VLU11"/>
      <c r="VLV11"/>
      <c r="VLW11"/>
      <c r="VLX11"/>
      <c r="VLY11"/>
      <c r="VLZ11"/>
      <c r="VMA11"/>
      <c r="VMB11"/>
      <c r="VMC11"/>
      <c r="VMD11"/>
      <c r="VME11"/>
      <c r="VMF11"/>
      <c r="VMG11"/>
      <c r="VMH11"/>
      <c r="VMI11"/>
      <c r="VMJ11"/>
      <c r="VMK11"/>
      <c r="VML11"/>
      <c r="VMM11"/>
      <c r="VMN11"/>
      <c r="VMO11"/>
      <c r="VMP11"/>
      <c r="VMQ11"/>
      <c r="VMR11"/>
      <c r="VMS11"/>
      <c r="VMT11"/>
      <c r="VMU11"/>
      <c r="VMV11"/>
      <c r="VMW11"/>
      <c r="VMX11"/>
      <c r="VMY11"/>
      <c r="VMZ11"/>
      <c r="VNA11"/>
      <c r="VNB11"/>
      <c r="VNC11"/>
      <c r="VND11"/>
      <c r="VNE11"/>
      <c r="VNF11"/>
      <c r="VNG11"/>
      <c r="VNH11"/>
      <c r="VNI11"/>
      <c r="VNJ11"/>
      <c r="VNK11"/>
      <c r="VNL11"/>
      <c r="VNM11"/>
      <c r="VNN11"/>
      <c r="VNO11"/>
      <c r="VNP11"/>
      <c r="VNQ11"/>
      <c r="VNR11"/>
      <c r="VNS11"/>
      <c r="VNT11"/>
      <c r="VNU11"/>
      <c r="VNV11"/>
      <c r="VNW11"/>
      <c r="VNX11"/>
      <c r="VNY11"/>
      <c r="VNZ11"/>
      <c r="VOA11"/>
      <c r="VOB11"/>
      <c r="VOC11"/>
      <c r="VOD11"/>
      <c r="VOE11"/>
      <c r="VOF11"/>
      <c r="VOG11"/>
      <c r="VOH11"/>
      <c r="VOI11"/>
      <c r="VOJ11"/>
      <c r="VOK11"/>
      <c r="VOL11"/>
      <c r="VOM11"/>
      <c r="VON11"/>
      <c r="VOO11"/>
      <c r="VOP11"/>
      <c r="VOQ11"/>
      <c r="VOR11"/>
      <c r="VOS11"/>
      <c r="VOT11"/>
      <c r="VOU11"/>
      <c r="VOV11"/>
      <c r="VOW11"/>
      <c r="VOX11"/>
      <c r="VOY11"/>
      <c r="VOZ11"/>
      <c r="VPA11"/>
      <c r="VPB11"/>
      <c r="VPC11"/>
      <c r="VPD11"/>
      <c r="VPE11"/>
      <c r="VPF11"/>
      <c r="VPG11"/>
      <c r="VPH11"/>
      <c r="VPI11"/>
      <c r="VPJ11"/>
      <c r="VPK11"/>
      <c r="VPL11"/>
      <c r="VPM11"/>
      <c r="VPN11"/>
      <c r="VPO11"/>
      <c r="VPP11"/>
      <c r="VPQ11"/>
      <c r="VPR11"/>
      <c r="VPS11"/>
      <c r="VPT11"/>
      <c r="VPU11"/>
      <c r="VPV11"/>
      <c r="VPW11"/>
      <c r="VPX11"/>
      <c r="VPY11"/>
      <c r="VPZ11"/>
      <c r="VQA11"/>
      <c r="VQB11"/>
      <c r="VQC11"/>
      <c r="VQD11"/>
      <c r="VQE11"/>
      <c r="VQF11"/>
      <c r="VQG11"/>
      <c r="VQH11"/>
      <c r="VQI11"/>
      <c r="VQJ11"/>
      <c r="VQK11"/>
      <c r="VQL11"/>
      <c r="VQM11"/>
      <c r="VQN11"/>
      <c r="VQO11"/>
      <c r="VQP11"/>
      <c r="VQQ11"/>
      <c r="VQR11"/>
      <c r="VQS11"/>
      <c r="VQT11"/>
      <c r="VQU11"/>
      <c r="VQV11"/>
      <c r="VQW11"/>
      <c r="VQX11"/>
      <c r="VQY11"/>
      <c r="VQZ11"/>
      <c r="VRA11"/>
      <c r="VRB11"/>
      <c r="VRC11"/>
      <c r="VRD11"/>
      <c r="VRE11"/>
      <c r="VRF11"/>
      <c r="VRG11"/>
      <c r="VRH11"/>
      <c r="VRI11"/>
      <c r="VRJ11"/>
      <c r="VRK11"/>
      <c r="VRL11"/>
      <c r="VRM11"/>
      <c r="VRN11"/>
      <c r="VRO11"/>
      <c r="VRP11"/>
      <c r="VRQ11"/>
      <c r="VRR11"/>
      <c r="VRS11"/>
      <c r="VRT11"/>
      <c r="VRU11"/>
      <c r="VRV11"/>
      <c r="VRW11"/>
      <c r="VRX11"/>
      <c r="VRY11"/>
      <c r="VRZ11"/>
      <c r="VSA11"/>
      <c r="VSB11"/>
      <c r="VSC11"/>
      <c r="VSD11"/>
      <c r="VSE11"/>
      <c r="VSF11"/>
      <c r="VSG11"/>
      <c r="VSH11"/>
      <c r="VSI11"/>
      <c r="VSJ11"/>
      <c r="VSK11"/>
      <c r="VSL11"/>
      <c r="VSM11"/>
      <c r="VSN11"/>
      <c r="VSO11"/>
      <c r="VSP11"/>
      <c r="VSQ11"/>
      <c r="VSR11"/>
      <c r="VSS11"/>
      <c r="VST11"/>
      <c r="VSU11"/>
      <c r="VSV11"/>
      <c r="VSW11"/>
      <c r="VSX11"/>
      <c r="VSY11"/>
      <c r="VSZ11"/>
      <c r="VTA11"/>
      <c r="VTB11"/>
      <c r="VTC11"/>
      <c r="VTD11"/>
      <c r="VTE11"/>
      <c r="VTF11"/>
      <c r="VTG11"/>
      <c r="VTH11"/>
      <c r="VTI11"/>
      <c r="VTJ11"/>
      <c r="VTK11"/>
      <c r="VTL11"/>
      <c r="VTM11"/>
      <c r="VTN11"/>
      <c r="VTO11"/>
      <c r="VTP11"/>
      <c r="VTQ11"/>
      <c r="VTR11"/>
      <c r="VTS11"/>
      <c r="VTT11"/>
      <c r="VTU11"/>
      <c r="VTV11"/>
      <c r="VTW11"/>
      <c r="VTX11"/>
      <c r="VTY11"/>
      <c r="VTZ11"/>
      <c r="VUA11"/>
      <c r="VUB11"/>
      <c r="VUC11"/>
      <c r="VUD11"/>
      <c r="VUE11"/>
      <c r="VUF11"/>
      <c r="VUG11"/>
      <c r="VUH11"/>
      <c r="VUI11"/>
      <c r="VUJ11"/>
      <c r="VUK11"/>
      <c r="VUL11"/>
      <c r="VUM11"/>
      <c r="VUN11"/>
      <c r="VUO11"/>
      <c r="VUP11"/>
      <c r="VUQ11"/>
      <c r="VUR11"/>
      <c r="VUS11"/>
      <c r="VUT11"/>
      <c r="VUU11"/>
      <c r="VUV11"/>
      <c r="VUW11"/>
      <c r="VUX11"/>
      <c r="VUY11"/>
      <c r="VUZ11"/>
      <c r="VVA11"/>
      <c r="VVB11"/>
      <c r="VVC11"/>
      <c r="VVD11"/>
      <c r="VVE11"/>
      <c r="VVF11"/>
      <c r="VVG11"/>
      <c r="VVH11"/>
      <c r="VVI11"/>
      <c r="VVJ11"/>
      <c r="VVK11"/>
      <c r="VVL11"/>
      <c r="VVM11"/>
      <c r="VVN11"/>
      <c r="VVO11"/>
      <c r="VVP11"/>
      <c r="VVQ11"/>
      <c r="VVR11"/>
      <c r="VVS11"/>
      <c r="VVT11"/>
      <c r="VVU11"/>
      <c r="VVV11"/>
      <c r="VVW11"/>
      <c r="VVX11"/>
      <c r="VVY11"/>
      <c r="VVZ11"/>
      <c r="VWA11"/>
      <c r="VWB11"/>
      <c r="VWC11"/>
      <c r="VWD11"/>
      <c r="VWE11"/>
      <c r="VWF11"/>
      <c r="VWG11"/>
      <c r="VWH11"/>
      <c r="VWI11"/>
      <c r="VWJ11"/>
      <c r="VWK11"/>
      <c r="VWL11"/>
      <c r="VWM11"/>
      <c r="VWN11"/>
      <c r="VWO11"/>
      <c r="VWP11"/>
      <c r="VWQ11"/>
      <c r="VWR11"/>
      <c r="VWS11"/>
      <c r="VWT11"/>
      <c r="VWU11"/>
      <c r="VWV11"/>
      <c r="VWW11"/>
      <c r="VWX11"/>
      <c r="VWY11"/>
      <c r="VWZ11"/>
      <c r="VXA11"/>
      <c r="VXB11"/>
      <c r="VXC11"/>
      <c r="VXD11"/>
      <c r="VXE11"/>
      <c r="VXF11"/>
      <c r="VXG11"/>
      <c r="VXH11"/>
      <c r="VXI11"/>
      <c r="VXJ11"/>
      <c r="VXK11"/>
      <c r="VXL11"/>
      <c r="VXM11"/>
      <c r="VXN11"/>
      <c r="VXO11"/>
      <c r="VXP11"/>
      <c r="VXQ11"/>
      <c r="VXR11"/>
      <c r="VXS11"/>
      <c r="VXT11"/>
      <c r="VXU11"/>
      <c r="VXV11"/>
      <c r="VXW11"/>
      <c r="VXX11"/>
      <c r="VXY11"/>
      <c r="VXZ11"/>
      <c r="VYA11"/>
      <c r="VYB11"/>
      <c r="VYC11"/>
      <c r="VYD11"/>
      <c r="VYE11"/>
      <c r="VYF11"/>
      <c r="VYG11"/>
      <c r="VYH11"/>
      <c r="VYI11"/>
      <c r="VYJ11"/>
      <c r="VYK11"/>
      <c r="VYL11"/>
      <c r="VYM11"/>
      <c r="VYN11"/>
      <c r="VYO11"/>
      <c r="VYP11"/>
      <c r="VYQ11"/>
      <c r="VYR11"/>
      <c r="VYS11"/>
      <c r="VYT11"/>
      <c r="VYU11"/>
      <c r="VYV11"/>
      <c r="VYW11"/>
      <c r="VYX11"/>
      <c r="VYY11"/>
      <c r="VYZ11"/>
      <c r="VZA11"/>
      <c r="VZB11"/>
      <c r="VZC11"/>
      <c r="VZD11"/>
      <c r="VZE11"/>
      <c r="VZF11"/>
      <c r="VZG11"/>
      <c r="VZH11"/>
      <c r="VZI11"/>
      <c r="VZJ11"/>
      <c r="VZK11"/>
      <c r="VZL11"/>
      <c r="VZM11"/>
      <c r="VZN11"/>
      <c r="VZO11"/>
      <c r="VZP11"/>
      <c r="VZQ11"/>
      <c r="VZR11"/>
      <c r="VZS11"/>
      <c r="VZT11"/>
      <c r="VZU11"/>
      <c r="VZV11"/>
      <c r="VZW11"/>
      <c r="VZX11"/>
      <c r="VZY11"/>
      <c r="VZZ11"/>
      <c r="WAA11"/>
      <c r="WAB11"/>
      <c r="WAC11"/>
      <c r="WAD11"/>
      <c r="WAE11"/>
      <c r="WAF11"/>
      <c r="WAG11"/>
      <c r="WAH11"/>
      <c r="WAI11"/>
      <c r="WAJ11"/>
      <c r="WAK11"/>
      <c r="WAL11"/>
      <c r="WAM11"/>
      <c r="WAN11"/>
      <c r="WAO11"/>
      <c r="WAP11"/>
      <c r="WAQ11"/>
      <c r="WAR11"/>
      <c r="WAS11"/>
      <c r="WAT11"/>
      <c r="WAU11"/>
      <c r="WAV11"/>
      <c r="WAW11"/>
      <c r="WAX11"/>
      <c r="WAY11"/>
      <c r="WAZ11"/>
      <c r="WBA11"/>
      <c r="WBB11"/>
      <c r="WBC11"/>
      <c r="WBD11"/>
      <c r="WBE11"/>
      <c r="WBF11"/>
      <c r="WBG11"/>
      <c r="WBH11"/>
      <c r="WBI11"/>
      <c r="WBJ11"/>
      <c r="WBK11"/>
      <c r="WBL11"/>
      <c r="WBM11"/>
      <c r="WBN11"/>
      <c r="WBO11"/>
      <c r="WBP11"/>
      <c r="WBQ11"/>
      <c r="WBR11"/>
      <c r="WBS11"/>
      <c r="WBT11"/>
      <c r="WBU11"/>
      <c r="WBV11"/>
      <c r="WBW11"/>
      <c r="WBX11"/>
      <c r="WBY11"/>
      <c r="WBZ11"/>
      <c r="WCA11"/>
      <c r="WCB11"/>
      <c r="WCC11"/>
      <c r="WCD11"/>
      <c r="WCE11"/>
      <c r="WCF11"/>
      <c r="WCG11"/>
      <c r="WCH11"/>
      <c r="WCI11"/>
      <c r="WCJ11"/>
      <c r="WCK11"/>
      <c r="WCL11"/>
      <c r="WCM11"/>
      <c r="WCN11"/>
      <c r="WCO11"/>
      <c r="WCP11"/>
      <c r="WCQ11"/>
      <c r="WCR11"/>
      <c r="WCS11"/>
      <c r="WCT11"/>
      <c r="WCU11"/>
      <c r="WCV11"/>
      <c r="WCW11"/>
      <c r="WCX11"/>
      <c r="WCY11"/>
      <c r="WCZ11"/>
      <c r="WDA11"/>
      <c r="WDB11"/>
      <c r="WDC11"/>
      <c r="WDD11"/>
      <c r="WDE11"/>
      <c r="WDF11"/>
      <c r="WDG11"/>
      <c r="WDH11"/>
      <c r="WDI11"/>
      <c r="WDJ11"/>
      <c r="WDK11"/>
      <c r="WDL11"/>
      <c r="WDM11"/>
      <c r="WDN11"/>
      <c r="WDO11"/>
      <c r="WDP11"/>
      <c r="WDQ11"/>
      <c r="WDR11"/>
      <c r="WDS11"/>
      <c r="WDT11"/>
      <c r="WDU11"/>
      <c r="WDV11"/>
      <c r="WDW11"/>
      <c r="WDX11"/>
      <c r="WDY11"/>
      <c r="WDZ11"/>
      <c r="WEA11"/>
      <c r="WEB11"/>
      <c r="WEC11"/>
      <c r="WED11"/>
      <c r="WEE11"/>
      <c r="WEF11"/>
      <c r="WEG11"/>
      <c r="WEH11"/>
      <c r="WEI11"/>
      <c r="WEJ11"/>
      <c r="WEK11"/>
      <c r="WEL11"/>
      <c r="WEM11"/>
      <c r="WEN11"/>
      <c r="WEO11"/>
      <c r="WEP11"/>
      <c r="WEQ11"/>
      <c r="WER11"/>
      <c r="WES11"/>
      <c r="WET11"/>
      <c r="WEU11"/>
      <c r="WEV11"/>
      <c r="WEW11"/>
      <c r="WEX11"/>
      <c r="WEY11"/>
      <c r="WEZ11"/>
      <c r="WFA11"/>
      <c r="WFB11"/>
      <c r="WFC11"/>
      <c r="WFD11"/>
      <c r="WFE11"/>
      <c r="WFF11"/>
      <c r="WFG11"/>
      <c r="WFH11"/>
      <c r="WFI11"/>
      <c r="WFJ11"/>
      <c r="WFK11"/>
      <c r="WFL11"/>
      <c r="WFM11"/>
      <c r="WFN11"/>
      <c r="WFO11"/>
      <c r="WFP11"/>
      <c r="WFQ11"/>
      <c r="WFR11"/>
      <c r="WFS11"/>
      <c r="WFT11"/>
      <c r="WFU11"/>
      <c r="WFV11"/>
      <c r="WFW11"/>
      <c r="WFX11"/>
      <c r="WFY11"/>
      <c r="WFZ11"/>
      <c r="WGA11"/>
      <c r="WGB11"/>
      <c r="WGC11"/>
      <c r="WGD11"/>
      <c r="WGE11"/>
      <c r="WGF11"/>
      <c r="WGG11"/>
      <c r="WGH11"/>
      <c r="WGI11"/>
      <c r="WGJ11"/>
      <c r="WGK11"/>
      <c r="WGL11"/>
      <c r="WGM11"/>
      <c r="WGN11"/>
      <c r="WGO11"/>
      <c r="WGP11"/>
      <c r="WGQ11"/>
      <c r="WGR11"/>
      <c r="WGS11"/>
      <c r="WGT11"/>
      <c r="WGU11"/>
      <c r="WGV11"/>
      <c r="WGW11"/>
      <c r="WGX11"/>
      <c r="WGY11"/>
      <c r="WGZ11"/>
      <c r="WHA11"/>
      <c r="WHB11"/>
      <c r="WHC11"/>
      <c r="WHD11"/>
      <c r="WHE11"/>
      <c r="WHF11"/>
      <c r="WHG11"/>
      <c r="WHH11"/>
      <c r="WHI11"/>
      <c r="WHJ11"/>
      <c r="WHK11"/>
      <c r="WHL11"/>
      <c r="WHM11"/>
      <c r="WHN11"/>
      <c r="WHO11"/>
      <c r="WHP11"/>
      <c r="WHQ11"/>
      <c r="WHR11"/>
      <c r="WHS11"/>
      <c r="WHT11"/>
      <c r="WHU11"/>
      <c r="WHV11"/>
      <c r="WHW11"/>
      <c r="WHX11"/>
      <c r="WHY11"/>
      <c r="WHZ11"/>
      <c r="WIA11"/>
      <c r="WIB11"/>
      <c r="WIC11"/>
      <c r="WID11"/>
      <c r="WIE11"/>
      <c r="WIF11"/>
      <c r="WIG11"/>
      <c r="WIH11"/>
      <c r="WII11"/>
      <c r="WIJ11"/>
      <c r="WIK11"/>
      <c r="WIL11"/>
      <c r="WIM11"/>
      <c r="WIN11"/>
      <c r="WIO11"/>
      <c r="WIP11"/>
      <c r="WIQ11"/>
      <c r="WIR11"/>
      <c r="WIS11"/>
      <c r="WIT11"/>
      <c r="WIU11"/>
      <c r="WIV11"/>
      <c r="WIW11"/>
      <c r="WIX11"/>
      <c r="WIY11"/>
      <c r="WIZ11"/>
      <c r="WJA11"/>
      <c r="WJB11"/>
      <c r="WJC11"/>
      <c r="WJD11"/>
      <c r="WJE11"/>
      <c r="WJF11"/>
      <c r="WJG11"/>
      <c r="WJH11"/>
      <c r="WJI11"/>
      <c r="WJJ11"/>
      <c r="WJK11"/>
      <c r="WJL11"/>
      <c r="WJM11"/>
      <c r="WJN11"/>
      <c r="WJO11"/>
      <c r="WJP11"/>
      <c r="WJQ11"/>
      <c r="WJR11"/>
      <c r="WJS11"/>
      <c r="WJT11"/>
      <c r="WJU11"/>
      <c r="WJV11"/>
      <c r="WJW11"/>
      <c r="WJX11"/>
      <c r="WJY11"/>
      <c r="WJZ11"/>
      <c r="WKA11"/>
      <c r="WKB11"/>
      <c r="WKC11"/>
      <c r="WKD11"/>
      <c r="WKE11"/>
      <c r="WKF11"/>
      <c r="WKG11"/>
      <c r="WKH11"/>
      <c r="WKI11"/>
      <c r="WKJ11"/>
      <c r="WKK11"/>
      <c r="WKL11"/>
      <c r="WKM11"/>
      <c r="WKN11"/>
      <c r="WKO11"/>
      <c r="WKP11"/>
      <c r="WKQ11"/>
      <c r="WKR11"/>
      <c r="WKS11"/>
      <c r="WKT11"/>
      <c r="WKU11"/>
      <c r="WKV11"/>
      <c r="WKW11"/>
      <c r="WKX11"/>
      <c r="WKY11"/>
      <c r="WKZ11"/>
      <c r="WLA11"/>
      <c r="WLB11"/>
      <c r="WLC11"/>
      <c r="WLD11"/>
      <c r="WLE11"/>
      <c r="WLF11"/>
      <c r="WLG11"/>
      <c r="WLH11"/>
      <c r="WLI11"/>
      <c r="WLJ11"/>
      <c r="WLK11"/>
      <c r="WLL11"/>
      <c r="WLM11"/>
      <c r="WLN11"/>
      <c r="WLO11"/>
      <c r="WLP11"/>
      <c r="WLQ11"/>
      <c r="WLR11"/>
      <c r="WLS11"/>
      <c r="WLT11"/>
      <c r="WLU11"/>
      <c r="WLV11"/>
      <c r="WLW11"/>
      <c r="WLX11"/>
      <c r="WLY11"/>
      <c r="WLZ11"/>
      <c r="WMA11"/>
      <c r="WMB11"/>
      <c r="WMC11"/>
      <c r="WMD11"/>
      <c r="WME11"/>
      <c r="WMF11"/>
      <c r="WMG11"/>
      <c r="WMH11"/>
      <c r="WMI11"/>
      <c r="WMJ11"/>
      <c r="WMK11"/>
      <c r="WML11"/>
      <c r="WMM11"/>
      <c r="WMN11"/>
      <c r="WMO11"/>
      <c r="WMP11"/>
      <c r="WMQ11"/>
      <c r="WMR11"/>
      <c r="WMS11"/>
      <c r="WMT11"/>
      <c r="WMU11"/>
      <c r="WMV11"/>
      <c r="WMW11"/>
      <c r="WMX11"/>
      <c r="WMY11"/>
      <c r="WMZ11"/>
      <c r="WNA11"/>
      <c r="WNB11"/>
      <c r="WNC11"/>
      <c r="WND11"/>
      <c r="WNE11"/>
      <c r="WNF11"/>
      <c r="WNG11"/>
      <c r="WNH11"/>
      <c r="WNI11"/>
      <c r="WNJ11"/>
      <c r="WNK11"/>
      <c r="WNL11"/>
      <c r="WNM11"/>
      <c r="WNN11"/>
      <c r="WNO11"/>
      <c r="WNP11"/>
      <c r="WNQ11"/>
      <c r="WNR11"/>
      <c r="WNS11"/>
      <c r="WNT11"/>
      <c r="WNU11"/>
      <c r="WNV11"/>
      <c r="WNW11"/>
      <c r="WNX11"/>
      <c r="WNY11"/>
      <c r="WNZ11"/>
      <c r="WOA11"/>
      <c r="WOB11"/>
      <c r="WOC11"/>
      <c r="WOD11"/>
      <c r="WOE11"/>
      <c r="WOF11"/>
      <c r="WOG11"/>
      <c r="WOH11"/>
      <c r="WOI11"/>
      <c r="WOJ11"/>
      <c r="WOK11"/>
      <c r="WOL11"/>
      <c r="WOM11"/>
      <c r="WON11"/>
      <c r="WOO11"/>
      <c r="WOP11"/>
      <c r="WOQ11"/>
      <c r="WOR11"/>
      <c r="WOS11"/>
      <c r="WOT11"/>
      <c r="WOU11"/>
      <c r="WOV11"/>
      <c r="WOW11"/>
      <c r="WOX11"/>
      <c r="WOY11"/>
      <c r="WOZ11"/>
      <c r="WPA11"/>
      <c r="WPB11"/>
      <c r="WPC11"/>
      <c r="WPD11"/>
      <c r="WPE11"/>
      <c r="WPF11"/>
      <c r="WPG11"/>
      <c r="WPH11"/>
      <c r="WPI11"/>
      <c r="WPJ11"/>
      <c r="WPK11"/>
      <c r="WPL11"/>
      <c r="WPM11"/>
      <c r="WPN11"/>
      <c r="WPO11"/>
      <c r="WPP11"/>
      <c r="WPQ11"/>
      <c r="WPR11"/>
      <c r="WPS11"/>
      <c r="WPT11"/>
      <c r="WPU11"/>
      <c r="WPV11"/>
      <c r="WPW11"/>
      <c r="WPX11"/>
      <c r="WPY11"/>
      <c r="WPZ11"/>
      <c r="WQA11"/>
      <c r="WQB11"/>
      <c r="WQC11"/>
      <c r="WQD11"/>
      <c r="WQE11"/>
      <c r="WQF11"/>
      <c r="WQG11"/>
      <c r="WQH11"/>
      <c r="WQI11"/>
      <c r="WQJ11"/>
      <c r="WQK11"/>
      <c r="WQL11"/>
      <c r="WQM11"/>
      <c r="WQN11"/>
      <c r="WQO11"/>
      <c r="WQP11"/>
      <c r="WQQ11"/>
      <c r="WQR11"/>
      <c r="WQS11"/>
      <c r="WQT11"/>
      <c r="WQU11"/>
      <c r="WQV11"/>
      <c r="WQW11"/>
      <c r="WQX11"/>
      <c r="WQY11"/>
      <c r="WQZ11"/>
      <c r="WRA11"/>
      <c r="WRB11"/>
      <c r="WRC11"/>
      <c r="WRD11"/>
      <c r="WRE11"/>
      <c r="WRF11"/>
      <c r="WRG11"/>
      <c r="WRH11"/>
      <c r="WRI11"/>
      <c r="WRJ11"/>
      <c r="WRK11"/>
      <c r="WRL11"/>
      <c r="WRM11"/>
      <c r="WRN11"/>
      <c r="WRO11"/>
      <c r="WRP11"/>
      <c r="WRQ11"/>
      <c r="WRR11"/>
      <c r="WRS11"/>
      <c r="WRT11"/>
      <c r="WRU11"/>
      <c r="WRV11"/>
      <c r="WRW11"/>
      <c r="WRX11"/>
      <c r="WRY11"/>
      <c r="WRZ11"/>
      <c r="WSA11"/>
      <c r="WSB11"/>
      <c r="WSC11"/>
      <c r="WSD11"/>
      <c r="WSE11"/>
      <c r="WSF11"/>
      <c r="WSG11"/>
      <c r="WSH11"/>
      <c r="WSI11"/>
      <c r="WSJ11"/>
      <c r="WSK11"/>
      <c r="WSL11"/>
      <c r="WSM11"/>
      <c r="WSN11"/>
      <c r="WSO11"/>
      <c r="WSP11"/>
      <c r="WSQ11"/>
      <c r="WSR11"/>
      <c r="WSS11"/>
      <c r="WST11"/>
      <c r="WSU11"/>
      <c r="WSV11"/>
      <c r="WSW11"/>
      <c r="WSX11"/>
      <c r="WSY11"/>
      <c r="WSZ11"/>
      <c r="WTA11"/>
      <c r="WTB11"/>
      <c r="WTC11"/>
      <c r="WTD11"/>
      <c r="WTE11"/>
      <c r="WTF11"/>
      <c r="WTG11"/>
      <c r="WTH11"/>
      <c r="WTI11"/>
      <c r="WTJ11"/>
      <c r="WTK11"/>
      <c r="WTL11"/>
      <c r="WTM11"/>
      <c r="WTN11"/>
      <c r="WTO11"/>
      <c r="WTP11"/>
      <c r="WTQ11"/>
      <c r="WTR11"/>
      <c r="WTS11"/>
      <c r="WTT11"/>
      <c r="WTU11"/>
      <c r="WTV11"/>
      <c r="WTW11"/>
      <c r="WTX11"/>
      <c r="WTY11"/>
      <c r="WTZ11"/>
      <c r="WUA11"/>
      <c r="WUB11"/>
      <c r="WUC11"/>
      <c r="WUD11"/>
      <c r="WUE11"/>
      <c r="WUF11"/>
      <c r="WUG11"/>
      <c r="WUH11"/>
      <c r="WUI11"/>
      <c r="WUJ11"/>
      <c r="WUK11"/>
      <c r="WUL11"/>
      <c r="WUM11"/>
      <c r="WUN11"/>
      <c r="WUO11"/>
      <c r="WUP11"/>
      <c r="WUQ11"/>
      <c r="WUR11"/>
      <c r="WUS11"/>
      <c r="WUT11"/>
      <c r="WUU11"/>
      <c r="WUV11"/>
      <c r="WUW11"/>
      <c r="WUX11"/>
      <c r="WUY11"/>
      <c r="WUZ11"/>
      <c r="WVA11"/>
      <c r="WVB11"/>
      <c r="WVC11"/>
      <c r="WVD11"/>
      <c r="WVE11"/>
      <c r="WVF11"/>
      <c r="WVG11"/>
      <c r="WVH11"/>
      <c r="WVI11"/>
      <c r="WVJ11"/>
      <c r="WVK11"/>
      <c r="WVL11"/>
      <c r="WVM11"/>
      <c r="WVN11"/>
      <c r="WVO11"/>
      <c r="WVP11"/>
      <c r="WVQ11"/>
      <c r="WVR11"/>
      <c r="WVS11"/>
      <c r="WVT11"/>
      <c r="WVU11"/>
      <c r="WVV11"/>
      <c r="WVW11"/>
      <c r="WVX11"/>
      <c r="WVY11"/>
      <c r="WVZ11"/>
      <c r="WWA11"/>
      <c r="WWB11"/>
      <c r="WWC11"/>
      <c r="WWD11"/>
      <c r="WWE11"/>
      <c r="WWF11"/>
      <c r="WWG11"/>
      <c r="WWH11"/>
      <c r="WWI11"/>
      <c r="WWJ11"/>
      <c r="WWK11"/>
      <c r="WWL11"/>
      <c r="WWM11"/>
      <c r="WWN11"/>
      <c r="WWO11"/>
      <c r="WWP11"/>
      <c r="WWQ11"/>
      <c r="WWR11"/>
      <c r="WWS11"/>
      <c r="WWT11"/>
      <c r="WWU11"/>
      <c r="WWV11"/>
      <c r="WWW11"/>
      <c r="WWX11"/>
      <c r="WWY11"/>
      <c r="WWZ11"/>
      <c r="WXA11"/>
      <c r="WXB11"/>
      <c r="WXC11"/>
      <c r="WXD11"/>
      <c r="WXE11"/>
      <c r="WXF11"/>
      <c r="WXG11"/>
      <c r="WXH11"/>
      <c r="WXI11"/>
      <c r="WXJ11"/>
      <c r="WXK11"/>
      <c r="WXL11"/>
      <c r="WXM11"/>
      <c r="WXN11"/>
      <c r="WXO11"/>
      <c r="WXP11"/>
      <c r="WXQ11"/>
      <c r="WXR11"/>
      <c r="WXS11"/>
      <c r="WXT11"/>
      <c r="WXU11"/>
      <c r="WXV11"/>
      <c r="WXW11"/>
      <c r="WXX11"/>
      <c r="WXY11"/>
      <c r="WXZ11"/>
      <c r="WYA11"/>
      <c r="WYB11"/>
      <c r="WYC11"/>
      <c r="WYD11"/>
      <c r="WYE11"/>
      <c r="WYF11"/>
      <c r="WYG11"/>
      <c r="WYH11"/>
      <c r="WYI11"/>
      <c r="WYJ11"/>
      <c r="WYK11"/>
      <c r="WYL11"/>
      <c r="WYM11"/>
      <c r="WYN11"/>
      <c r="WYO11"/>
      <c r="WYP11"/>
      <c r="WYQ11"/>
      <c r="WYR11"/>
      <c r="WYS11"/>
      <c r="WYT11"/>
      <c r="WYU11"/>
      <c r="WYV11"/>
      <c r="WYW11"/>
      <c r="WYX11"/>
      <c r="WYY11"/>
      <c r="WYZ11"/>
      <c r="WZA11"/>
      <c r="WZB11"/>
      <c r="WZC11"/>
      <c r="WZD11"/>
      <c r="WZE11"/>
      <c r="WZF11"/>
      <c r="WZG11"/>
      <c r="WZH11"/>
      <c r="WZI11"/>
      <c r="WZJ11"/>
      <c r="WZK11"/>
      <c r="WZL11"/>
      <c r="WZM11"/>
      <c r="WZN11"/>
      <c r="WZO11"/>
      <c r="WZP11"/>
      <c r="WZQ11"/>
      <c r="WZR11"/>
      <c r="WZS11"/>
      <c r="WZT11"/>
      <c r="WZU11"/>
      <c r="WZV11"/>
      <c r="WZW11"/>
      <c r="WZX11"/>
      <c r="WZY11"/>
      <c r="WZZ11"/>
      <c r="XAA11"/>
      <c r="XAB11"/>
      <c r="XAC11"/>
      <c r="XAD11"/>
      <c r="XAE11"/>
      <c r="XAF11"/>
      <c r="XAG11"/>
      <c r="XAH11"/>
      <c r="XAI11"/>
      <c r="XAJ11"/>
      <c r="XAK11"/>
      <c r="XAL11"/>
      <c r="XAM11"/>
      <c r="XAN11"/>
      <c r="XAO11"/>
      <c r="XAP11"/>
      <c r="XAQ11"/>
      <c r="XAR11"/>
      <c r="XAS11"/>
      <c r="XAT11"/>
      <c r="XAU11"/>
      <c r="XAV11"/>
      <c r="XAW11"/>
      <c r="XAX11"/>
      <c r="XAY11"/>
      <c r="XAZ11"/>
      <c r="XBA11"/>
      <c r="XBB11"/>
      <c r="XBC11"/>
      <c r="XBD11"/>
      <c r="XBE11"/>
      <c r="XBF11"/>
      <c r="XBG11"/>
      <c r="XBH11"/>
      <c r="XBI11"/>
      <c r="XBJ11"/>
      <c r="XBK11"/>
      <c r="XBL11"/>
      <c r="XBM11"/>
      <c r="XBN11"/>
      <c r="XBO11"/>
      <c r="XBP11"/>
      <c r="XBQ11"/>
      <c r="XBR11"/>
      <c r="XBS11"/>
      <c r="XBT11"/>
      <c r="XBU11"/>
      <c r="XBV11"/>
      <c r="XBW11"/>
      <c r="XBX11"/>
      <c r="XBY11"/>
      <c r="XBZ11"/>
      <c r="XCA11"/>
      <c r="XCB11"/>
      <c r="XCC11"/>
      <c r="XCD11"/>
      <c r="XCE11"/>
      <c r="XCF11"/>
      <c r="XCG11"/>
      <c r="XCH11"/>
      <c r="XCI11"/>
      <c r="XCJ11"/>
      <c r="XCK11"/>
      <c r="XCL11"/>
      <c r="XCM11"/>
      <c r="XCN11"/>
      <c r="XCO11"/>
      <c r="XCP11"/>
      <c r="XCQ11"/>
      <c r="XCR11"/>
      <c r="XCS11"/>
      <c r="XCT11"/>
      <c r="XCU11"/>
      <c r="XCV11"/>
      <c r="XCW11"/>
      <c r="XCX11"/>
      <c r="XCY11"/>
      <c r="XCZ11"/>
      <c r="XDA11"/>
      <c r="XDB11"/>
      <c r="XDC11"/>
      <c r="XDD11"/>
      <c r="XDE11"/>
      <c r="XDF11"/>
      <c r="XDG11"/>
      <c r="XDH11"/>
      <c r="XDI11"/>
      <c r="XDJ11"/>
      <c r="XDK11"/>
      <c r="XDL11"/>
      <c r="XDM11"/>
      <c r="XDN11"/>
      <c r="XDO11"/>
      <c r="XDP11"/>
      <c r="XDQ11"/>
      <c r="XDR11"/>
      <c r="XDS11"/>
      <c r="XDT11"/>
      <c r="XDU11"/>
      <c r="XDV11"/>
      <c r="XDW11"/>
      <c r="XDX11"/>
      <c r="XDY11"/>
      <c r="XDZ11"/>
      <c r="XEA11"/>
      <c r="XEB11"/>
      <c r="XEC11"/>
      <c r="XED11"/>
      <c r="XEE11"/>
      <c r="XEF11"/>
      <c r="XEG11"/>
      <c r="XEH11"/>
      <c r="XEI11"/>
      <c r="XEJ11"/>
      <c r="XEK11"/>
      <c r="XEL11"/>
      <c r="XEM11"/>
      <c r="XEN11"/>
      <c r="XEO11"/>
      <c r="XEP11"/>
      <c r="XEQ11"/>
      <c r="XER11"/>
      <c r="XES11"/>
      <c r="XET11"/>
      <c r="XEU11"/>
      <c r="XEV11"/>
      <c r="XEW11"/>
      <c r="XEX11"/>
      <c r="XEY11"/>
      <c r="XEZ11"/>
      <c r="XFA11"/>
      <c r="XFB11"/>
      <c r="XFC11"/>
    </row>
    <row r="12" spans="2:16383" s="71" customFormat="1" ht="75" x14ac:dyDescent="0.25">
      <c r="B12" s="92" t="s">
        <v>1761</v>
      </c>
      <c r="C12" s="70"/>
      <c r="D12" s="70"/>
      <c r="E12" s="70"/>
      <c r="F12" s="70"/>
      <c r="G12" s="70"/>
      <c r="H12" s="70"/>
      <c r="I12" s="70"/>
      <c r="J12" s="70"/>
      <c r="K12" s="70"/>
      <c r="L12" s="70"/>
      <c r="M12" s="70"/>
      <c r="N12" s="70"/>
      <c r="O12" s="70"/>
      <c r="P12" s="70"/>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c r="IW12"/>
      <c r="IX12"/>
      <c r="IY12"/>
      <c r="IZ12"/>
      <c r="JA12"/>
      <c r="JB12"/>
      <c r="JC12"/>
      <c r="JD12"/>
      <c r="JE12"/>
      <c r="JF12"/>
      <c r="JG12"/>
      <c r="JH12"/>
      <c r="JI12"/>
      <c r="JJ12"/>
      <c r="JK12"/>
      <c r="JL12"/>
      <c r="JM12"/>
      <c r="JN12"/>
      <c r="JO12"/>
      <c r="JP12"/>
      <c r="JQ12"/>
      <c r="JR12"/>
      <c r="JS12"/>
      <c r="JT12"/>
      <c r="JU12"/>
      <c r="JV12"/>
      <c r="JW12"/>
      <c r="JX12"/>
      <c r="JY12"/>
      <c r="JZ12"/>
      <c r="KA12"/>
      <c r="KB12"/>
      <c r="KC12"/>
      <c r="KD12"/>
      <c r="KE12"/>
      <c r="KF12"/>
      <c r="KG12"/>
      <c r="KH12"/>
      <c r="KI12"/>
      <c r="KJ12"/>
      <c r="KK12"/>
      <c r="KL12"/>
      <c r="KM12"/>
      <c r="KN12"/>
      <c r="KO12"/>
      <c r="KP12"/>
      <c r="KQ12"/>
      <c r="KR12"/>
      <c r="KS12"/>
      <c r="KT12"/>
      <c r="KU12"/>
      <c r="KV12"/>
      <c r="KW12"/>
      <c r="KX12"/>
      <c r="KY12"/>
      <c r="KZ12"/>
      <c r="LA12"/>
      <c r="LB12"/>
      <c r="LC12"/>
      <c r="LD12"/>
      <c r="LE12"/>
      <c r="LF12"/>
      <c r="LG12"/>
      <c r="LH12"/>
      <c r="LI12"/>
      <c r="LJ12"/>
      <c r="LK12"/>
      <c r="LL12"/>
      <c r="LM12"/>
      <c r="LN12"/>
      <c r="LO12"/>
      <c r="LP12"/>
      <c r="LQ12"/>
      <c r="LR12"/>
      <c r="LS12"/>
      <c r="LT12"/>
      <c r="LU12"/>
      <c r="LV12"/>
      <c r="LW12"/>
      <c r="LX12"/>
      <c r="LY12"/>
      <c r="LZ12"/>
      <c r="MA12"/>
      <c r="MB12"/>
      <c r="MC12"/>
      <c r="MD12"/>
      <c r="ME12"/>
      <c r="MF12"/>
      <c r="MG12"/>
      <c r="MH12"/>
      <c r="MI12"/>
      <c r="MJ12"/>
      <c r="MK12"/>
      <c r="ML12"/>
      <c r="MM12"/>
      <c r="MN12"/>
      <c r="MO12"/>
      <c r="MP12"/>
      <c r="MQ12"/>
      <c r="MR12"/>
      <c r="MS12"/>
      <c r="MT12"/>
      <c r="MU12"/>
      <c r="MV12"/>
      <c r="MW12"/>
      <c r="MX12"/>
      <c r="MY12"/>
      <c r="MZ12"/>
      <c r="NA12"/>
      <c r="NB12"/>
      <c r="NC12"/>
      <c r="ND12"/>
      <c r="NE12"/>
      <c r="NF12"/>
      <c r="NG12"/>
      <c r="NH12"/>
      <c r="NI12"/>
      <c r="NJ12"/>
      <c r="NK12"/>
      <c r="NL12"/>
      <c r="NM12"/>
      <c r="NN12"/>
      <c r="NO12"/>
      <c r="NP12"/>
      <c r="NQ12"/>
      <c r="NR12"/>
      <c r="NS12"/>
      <c r="NT12"/>
      <c r="NU12"/>
      <c r="NV12"/>
      <c r="NW12"/>
      <c r="NX12"/>
      <c r="NY12"/>
      <c r="NZ12"/>
      <c r="OA12"/>
      <c r="OB12"/>
      <c r="OC12"/>
      <c r="OD12"/>
      <c r="OE12"/>
      <c r="OF12"/>
      <c r="OG12"/>
      <c r="OH12"/>
      <c r="OI12"/>
      <c r="OJ12"/>
      <c r="OK12"/>
      <c r="OL12"/>
      <c r="OM12"/>
      <c r="ON12"/>
      <c r="OO12"/>
      <c r="OP12"/>
      <c r="OQ12"/>
      <c r="OR12"/>
      <c r="OS12"/>
      <c r="OT12"/>
      <c r="OU12"/>
      <c r="OV12"/>
      <c r="OW12"/>
      <c r="OX12"/>
      <c r="OY12"/>
      <c r="OZ12"/>
      <c r="PA12"/>
      <c r="PB12"/>
      <c r="PC12"/>
      <c r="PD12"/>
      <c r="PE12"/>
      <c r="PF12"/>
      <c r="PG12"/>
      <c r="PH12"/>
      <c r="PI12"/>
      <c r="PJ12"/>
      <c r="PK12"/>
      <c r="PL12"/>
      <c r="PM12"/>
      <c r="PN12"/>
      <c r="PO12"/>
      <c r="PP12"/>
      <c r="PQ12"/>
      <c r="PR12"/>
      <c r="PS12"/>
      <c r="PT12"/>
      <c r="PU12"/>
      <c r="PV12"/>
      <c r="PW12"/>
      <c r="PX12"/>
      <c r="PY12"/>
      <c r="PZ12"/>
      <c r="QA12"/>
      <c r="QB12"/>
      <c r="QC12"/>
      <c r="QD12"/>
      <c r="QE12"/>
      <c r="QF12"/>
      <c r="QG12"/>
      <c r="QH12"/>
      <c r="QI12"/>
      <c r="QJ12"/>
      <c r="QK12"/>
      <c r="QL12"/>
      <c r="QM12"/>
      <c r="QN12"/>
      <c r="QO12"/>
      <c r="QP12"/>
      <c r="QQ12"/>
      <c r="QR12"/>
      <c r="QS12"/>
      <c r="QT12"/>
      <c r="QU12"/>
      <c r="QV12"/>
      <c r="QW12"/>
      <c r="QX12"/>
      <c r="QY12"/>
      <c r="QZ12"/>
      <c r="RA12"/>
      <c r="RB12"/>
      <c r="RC12"/>
      <c r="RD12"/>
      <c r="RE12"/>
      <c r="RF12"/>
      <c r="RG12"/>
      <c r="RH12"/>
      <c r="RI12"/>
      <c r="RJ12"/>
      <c r="RK12"/>
      <c r="RL12"/>
      <c r="RM12"/>
      <c r="RN12"/>
      <c r="RO12"/>
      <c r="RP12"/>
      <c r="RQ12"/>
      <c r="RR12"/>
      <c r="RS12"/>
      <c r="RT12"/>
      <c r="RU12"/>
      <c r="RV12"/>
      <c r="RW12"/>
      <c r="RX12"/>
      <c r="RY12"/>
      <c r="RZ12"/>
      <c r="SA12"/>
      <c r="SB12"/>
      <c r="SC12"/>
      <c r="SD12"/>
      <c r="SE12"/>
      <c r="SF12"/>
      <c r="SG12"/>
      <c r="SH12"/>
      <c r="SI12"/>
      <c r="SJ12"/>
      <c r="SK12"/>
      <c r="SL12"/>
      <c r="SM12"/>
      <c r="SN12"/>
      <c r="SO12"/>
      <c r="SP12"/>
      <c r="SQ12"/>
      <c r="SR12"/>
      <c r="SS12"/>
      <c r="ST12"/>
      <c r="SU12"/>
      <c r="SV12"/>
      <c r="SW12"/>
      <c r="SX12"/>
      <c r="SY12"/>
      <c r="SZ12"/>
      <c r="TA12"/>
      <c r="TB12"/>
      <c r="TC12"/>
      <c r="TD12"/>
      <c r="TE12"/>
      <c r="TF12"/>
      <c r="TG12"/>
      <c r="TH12"/>
      <c r="TI12"/>
      <c r="TJ12"/>
      <c r="TK12"/>
      <c r="TL12"/>
      <c r="TM12"/>
      <c r="TN12"/>
      <c r="TO12"/>
      <c r="TP12"/>
      <c r="TQ12"/>
      <c r="TR12"/>
      <c r="TS12"/>
      <c r="TT12"/>
      <c r="TU12"/>
      <c r="TV12"/>
      <c r="TW12"/>
      <c r="TX12"/>
      <c r="TY12"/>
      <c r="TZ12"/>
      <c r="UA12"/>
      <c r="UB12"/>
      <c r="UC12"/>
      <c r="UD12"/>
      <c r="UE12"/>
      <c r="UF12"/>
      <c r="UG12"/>
      <c r="UH12"/>
      <c r="UI12"/>
      <c r="UJ12"/>
      <c r="UK12"/>
      <c r="UL12"/>
      <c r="UM12"/>
      <c r="UN12"/>
      <c r="UO12"/>
      <c r="UP12"/>
      <c r="UQ12"/>
      <c r="UR12"/>
      <c r="US12"/>
      <c r="UT12"/>
      <c r="UU12"/>
      <c r="UV12"/>
      <c r="UW12"/>
      <c r="UX12"/>
      <c r="UY12"/>
      <c r="UZ12"/>
      <c r="VA12"/>
      <c r="VB12"/>
      <c r="VC12"/>
      <c r="VD12"/>
      <c r="VE12"/>
      <c r="VF12"/>
      <c r="VG12"/>
      <c r="VH12"/>
      <c r="VI12"/>
      <c r="VJ12"/>
      <c r="VK12"/>
      <c r="VL12"/>
      <c r="VM12"/>
      <c r="VN12"/>
      <c r="VO12"/>
      <c r="VP12"/>
      <c r="VQ12"/>
      <c r="VR12"/>
      <c r="VS12"/>
      <c r="VT12"/>
      <c r="VU12"/>
      <c r="VV12"/>
      <c r="VW12"/>
      <c r="VX12"/>
      <c r="VY12"/>
      <c r="VZ12"/>
      <c r="WA12"/>
      <c r="WB12"/>
      <c r="WC12"/>
      <c r="WD12"/>
      <c r="WE12"/>
      <c r="WF12"/>
      <c r="WG12"/>
      <c r="WH12"/>
      <c r="WI12"/>
      <c r="WJ12"/>
      <c r="WK12"/>
      <c r="WL12"/>
      <c r="WM12"/>
      <c r="WN12"/>
      <c r="WO12"/>
      <c r="WP12"/>
      <c r="WQ12"/>
      <c r="WR12"/>
      <c r="WS12"/>
      <c r="WT12"/>
      <c r="WU12"/>
      <c r="WV12"/>
      <c r="WW12"/>
      <c r="WX12"/>
      <c r="WY12"/>
      <c r="WZ12"/>
      <c r="XA12"/>
      <c r="XB12"/>
      <c r="XC12"/>
      <c r="XD12"/>
      <c r="XE12"/>
      <c r="XF12"/>
      <c r="XG12"/>
      <c r="XH12"/>
      <c r="XI12"/>
      <c r="XJ12"/>
      <c r="XK12"/>
      <c r="XL12"/>
      <c r="XM12"/>
      <c r="XN12"/>
      <c r="XO12"/>
      <c r="XP12"/>
      <c r="XQ12"/>
      <c r="XR12"/>
      <c r="XS12"/>
      <c r="XT12"/>
      <c r="XU12"/>
      <c r="XV12"/>
      <c r="XW12"/>
      <c r="XX12"/>
      <c r="XY12"/>
      <c r="XZ12"/>
      <c r="YA12"/>
      <c r="YB12"/>
      <c r="YC12"/>
      <c r="YD12"/>
      <c r="YE12"/>
      <c r="YF12"/>
      <c r="YG12"/>
      <c r="YH12"/>
      <c r="YI12"/>
      <c r="YJ12"/>
      <c r="YK12"/>
      <c r="YL12"/>
      <c r="YM12"/>
      <c r="YN12"/>
      <c r="YO12"/>
      <c r="YP12"/>
      <c r="YQ12"/>
      <c r="YR12"/>
      <c r="YS12"/>
      <c r="YT12"/>
      <c r="YU12"/>
      <c r="YV12"/>
      <c r="YW12"/>
      <c r="YX12"/>
      <c r="YY12"/>
      <c r="YZ12"/>
      <c r="ZA12"/>
      <c r="ZB12"/>
      <c r="ZC12"/>
      <c r="ZD12"/>
      <c r="ZE12"/>
      <c r="ZF12"/>
      <c r="ZG12"/>
      <c r="ZH12"/>
      <c r="ZI12"/>
      <c r="ZJ12"/>
      <c r="ZK12"/>
      <c r="ZL12"/>
      <c r="ZM12"/>
      <c r="ZN12"/>
      <c r="ZO12"/>
      <c r="ZP12"/>
      <c r="ZQ12"/>
      <c r="ZR12"/>
      <c r="ZS12"/>
      <c r="ZT12"/>
      <c r="ZU12"/>
      <c r="ZV12"/>
      <c r="ZW12"/>
      <c r="ZX12"/>
      <c r="ZY12"/>
      <c r="ZZ12"/>
      <c r="AAA12"/>
      <c r="AAB12"/>
      <c r="AAC12"/>
      <c r="AAD12"/>
      <c r="AAE12"/>
      <c r="AAF12"/>
      <c r="AAG12"/>
      <c r="AAH12"/>
      <c r="AAI12"/>
      <c r="AAJ12"/>
      <c r="AAK12"/>
      <c r="AAL12"/>
      <c r="AAM12"/>
      <c r="AAN12"/>
      <c r="AAO12"/>
      <c r="AAP12"/>
      <c r="AAQ12"/>
      <c r="AAR12"/>
      <c r="AAS12"/>
      <c r="AAT12"/>
      <c r="AAU12"/>
      <c r="AAV12"/>
      <c r="AAW12"/>
      <c r="AAX12"/>
      <c r="AAY12"/>
      <c r="AAZ12"/>
      <c r="ABA12"/>
      <c r="ABB12"/>
      <c r="ABC12"/>
      <c r="ABD12"/>
      <c r="ABE12"/>
      <c r="ABF12"/>
      <c r="ABG12"/>
      <c r="ABH12"/>
      <c r="ABI12"/>
      <c r="ABJ12"/>
      <c r="ABK12"/>
      <c r="ABL12"/>
      <c r="ABM12"/>
      <c r="ABN12"/>
      <c r="ABO12"/>
      <c r="ABP12"/>
      <c r="ABQ12"/>
      <c r="ABR12"/>
      <c r="ABS12"/>
      <c r="ABT12"/>
      <c r="ABU12"/>
      <c r="ABV12"/>
      <c r="ABW12"/>
      <c r="ABX12"/>
      <c r="ABY12"/>
      <c r="ABZ12"/>
      <c r="ACA12"/>
      <c r="ACB12"/>
      <c r="ACC12"/>
      <c r="ACD12"/>
      <c r="ACE12"/>
      <c r="ACF12"/>
      <c r="ACG12"/>
      <c r="ACH12"/>
      <c r="ACI12"/>
      <c r="ACJ12"/>
      <c r="ACK12"/>
      <c r="ACL12"/>
      <c r="ACM12"/>
      <c r="ACN12"/>
      <c r="ACO12"/>
      <c r="ACP12"/>
      <c r="ACQ12"/>
      <c r="ACR12"/>
      <c r="ACS12"/>
      <c r="ACT12"/>
      <c r="ACU12"/>
      <c r="ACV12"/>
      <c r="ACW12"/>
      <c r="ACX12"/>
      <c r="ACY12"/>
      <c r="ACZ12"/>
      <c r="ADA12"/>
      <c r="ADB12"/>
      <c r="ADC12"/>
      <c r="ADD12"/>
      <c r="ADE12"/>
      <c r="ADF12"/>
      <c r="ADG12"/>
      <c r="ADH12"/>
      <c r="ADI12"/>
      <c r="ADJ12"/>
      <c r="ADK12"/>
      <c r="ADL12"/>
      <c r="ADM12"/>
      <c r="ADN12"/>
      <c r="ADO12"/>
      <c r="ADP12"/>
      <c r="ADQ12"/>
      <c r="ADR12"/>
      <c r="ADS12"/>
      <c r="ADT12"/>
      <c r="ADU12"/>
      <c r="ADV12"/>
      <c r="ADW12"/>
      <c r="ADX12"/>
      <c r="ADY12"/>
      <c r="ADZ12"/>
      <c r="AEA12"/>
      <c r="AEB12"/>
      <c r="AEC12"/>
      <c r="AED12"/>
      <c r="AEE12"/>
      <c r="AEF12"/>
      <c r="AEG12"/>
      <c r="AEH12"/>
      <c r="AEI12"/>
      <c r="AEJ12"/>
      <c r="AEK12"/>
      <c r="AEL12"/>
      <c r="AEM12"/>
      <c r="AEN12"/>
      <c r="AEO12"/>
      <c r="AEP12"/>
      <c r="AEQ12"/>
      <c r="AER12"/>
      <c r="AES12"/>
      <c r="AET12"/>
      <c r="AEU12"/>
      <c r="AEV12"/>
      <c r="AEW12"/>
      <c r="AEX12"/>
      <c r="AEY12"/>
      <c r="AEZ12"/>
      <c r="AFA12"/>
      <c r="AFB12"/>
      <c r="AFC12"/>
      <c r="AFD12"/>
      <c r="AFE12"/>
      <c r="AFF12"/>
      <c r="AFG12"/>
      <c r="AFH12"/>
      <c r="AFI12"/>
      <c r="AFJ12"/>
      <c r="AFK12"/>
      <c r="AFL12"/>
      <c r="AFM12"/>
      <c r="AFN12"/>
      <c r="AFO12"/>
      <c r="AFP12"/>
      <c r="AFQ12"/>
      <c r="AFR12"/>
      <c r="AFS12"/>
      <c r="AFT12"/>
      <c r="AFU12"/>
      <c r="AFV12"/>
      <c r="AFW12"/>
      <c r="AFX12"/>
      <c r="AFY12"/>
      <c r="AFZ12"/>
      <c r="AGA12"/>
      <c r="AGB12"/>
      <c r="AGC12"/>
      <c r="AGD12"/>
      <c r="AGE12"/>
      <c r="AGF12"/>
      <c r="AGG12"/>
      <c r="AGH12"/>
      <c r="AGI12"/>
      <c r="AGJ12"/>
      <c r="AGK12"/>
      <c r="AGL12"/>
      <c r="AGM12"/>
      <c r="AGN12"/>
      <c r="AGO12"/>
      <c r="AGP12"/>
      <c r="AGQ12"/>
      <c r="AGR12"/>
      <c r="AGS12"/>
      <c r="AGT12"/>
      <c r="AGU12"/>
      <c r="AGV12"/>
      <c r="AGW12"/>
      <c r="AGX12"/>
      <c r="AGY12"/>
      <c r="AGZ12"/>
      <c r="AHA12"/>
      <c r="AHB12"/>
      <c r="AHC12"/>
      <c r="AHD12"/>
      <c r="AHE12"/>
      <c r="AHF12"/>
      <c r="AHG12"/>
      <c r="AHH12"/>
      <c r="AHI12"/>
      <c r="AHJ12"/>
      <c r="AHK12"/>
      <c r="AHL12"/>
      <c r="AHM12"/>
      <c r="AHN12"/>
      <c r="AHO12"/>
      <c r="AHP12"/>
      <c r="AHQ12"/>
      <c r="AHR12"/>
      <c r="AHS12"/>
      <c r="AHT12"/>
      <c r="AHU12"/>
      <c r="AHV12"/>
      <c r="AHW12"/>
      <c r="AHX12"/>
      <c r="AHY12"/>
      <c r="AHZ12"/>
      <c r="AIA12"/>
      <c r="AIB12"/>
      <c r="AIC12"/>
      <c r="AID12"/>
      <c r="AIE12"/>
      <c r="AIF12"/>
      <c r="AIG12"/>
      <c r="AIH12"/>
      <c r="AII12"/>
      <c r="AIJ12"/>
      <c r="AIK12"/>
      <c r="AIL12"/>
      <c r="AIM12"/>
      <c r="AIN12"/>
      <c r="AIO12"/>
      <c r="AIP12"/>
      <c r="AIQ12"/>
      <c r="AIR12"/>
      <c r="AIS12"/>
      <c r="AIT12"/>
      <c r="AIU12"/>
      <c r="AIV12"/>
      <c r="AIW12"/>
      <c r="AIX12"/>
      <c r="AIY12"/>
      <c r="AIZ12"/>
      <c r="AJA12"/>
      <c r="AJB12"/>
      <c r="AJC12"/>
      <c r="AJD12"/>
      <c r="AJE12"/>
      <c r="AJF12"/>
      <c r="AJG12"/>
      <c r="AJH12"/>
      <c r="AJI12"/>
      <c r="AJJ12"/>
      <c r="AJK12"/>
      <c r="AJL12"/>
      <c r="AJM12"/>
      <c r="AJN12"/>
      <c r="AJO12"/>
      <c r="AJP12"/>
      <c r="AJQ12"/>
      <c r="AJR12"/>
      <c r="AJS12"/>
      <c r="AJT12"/>
      <c r="AJU12"/>
      <c r="AJV12"/>
      <c r="AJW12"/>
      <c r="AJX12"/>
      <c r="AJY12"/>
      <c r="AJZ12"/>
      <c r="AKA12"/>
      <c r="AKB12"/>
      <c r="AKC12"/>
      <c r="AKD12"/>
      <c r="AKE12"/>
      <c r="AKF12"/>
      <c r="AKG12"/>
      <c r="AKH12"/>
      <c r="AKI12"/>
      <c r="AKJ12"/>
      <c r="AKK12"/>
      <c r="AKL12"/>
      <c r="AKM12"/>
      <c r="AKN12"/>
      <c r="AKO12"/>
      <c r="AKP12"/>
      <c r="AKQ12"/>
      <c r="AKR12"/>
      <c r="AKS12"/>
      <c r="AKT12"/>
      <c r="AKU12"/>
      <c r="AKV12"/>
      <c r="AKW12"/>
      <c r="AKX12"/>
      <c r="AKY12"/>
      <c r="AKZ12"/>
      <c r="ALA12"/>
      <c r="ALB12"/>
      <c r="ALC12"/>
      <c r="ALD12"/>
      <c r="ALE12"/>
      <c r="ALF12"/>
      <c r="ALG12"/>
      <c r="ALH12"/>
      <c r="ALI12"/>
      <c r="ALJ12"/>
      <c r="ALK12"/>
      <c r="ALL12"/>
      <c r="ALM12"/>
      <c r="ALN12"/>
      <c r="ALO12"/>
      <c r="ALP12"/>
      <c r="ALQ12"/>
      <c r="ALR12"/>
      <c r="ALS12"/>
      <c r="ALT12"/>
      <c r="ALU12"/>
      <c r="ALV12"/>
      <c r="ALW12"/>
      <c r="ALX12"/>
      <c r="ALY12"/>
      <c r="ALZ12"/>
      <c r="AMA12"/>
      <c r="AMB12"/>
      <c r="AMC12"/>
      <c r="AMD12"/>
      <c r="AME12"/>
      <c r="AMF12"/>
      <c r="AMG12"/>
      <c r="AMH12"/>
      <c r="AMI12"/>
      <c r="AMJ12"/>
      <c r="AMK12"/>
      <c r="AML12"/>
      <c r="AMM12"/>
      <c r="AMN12"/>
      <c r="AMO12"/>
      <c r="AMP12"/>
      <c r="AMQ12"/>
      <c r="AMR12"/>
      <c r="AMS12"/>
      <c r="AMT12"/>
      <c r="AMU12"/>
      <c r="AMV12"/>
      <c r="AMW12"/>
      <c r="AMX12"/>
      <c r="AMY12"/>
      <c r="AMZ12"/>
      <c r="ANA12"/>
      <c r="ANB12"/>
      <c r="ANC12"/>
      <c r="AND12"/>
      <c r="ANE12"/>
      <c r="ANF12"/>
      <c r="ANG12"/>
      <c r="ANH12"/>
      <c r="ANI12"/>
      <c r="ANJ12"/>
      <c r="ANK12"/>
      <c r="ANL12"/>
      <c r="ANM12"/>
      <c r="ANN12"/>
      <c r="ANO12"/>
      <c r="ANP12"/>
      <c r="ANQ12"/>
      <c r="ANR12"/>
      <c r="ANS12"/>
      <c r="ANT12"/>
      <c r="ANU12"/>
      <c r="ANV12"/>
      <c r="ANW12"/>
      <c r="ANX12"/>
      <c r="ANY12"/>
      <c r="ANZ12"/>
      <c r="AOA12"/>
      <c r="AOB12"/>
      <c r="AOC12"/>
      <c r="AOD12"/>
      <c r="AOE12"/>
      <c r="AOF12"/>
      <c r="AOG12"/>
      <c r="AOH12"/>
      <c r="AOI12"/>
      <c r="AOJ12"/>
      <c r="AOK12"/>
      <c r="AOL12"/>
      <c r="AOM12"/>
      <c r="AON12"/>
      <c r="AOO12"/>
      <c r="AOP12"/>
      <c r="AOQ12"/>
      <c r="AOR12"/>
      <c r="AOS12"/>
      <c r="AOT12"/>
      <c r="AOU12"/>
      <c r="AOV12"/>
      <c r="AOW12"/>
      <c r="AOX12"/>
      <c r="AOY12"/>
      <c r="AOZ12"/>
      <c r="APA12"/>
      <c r="APB12"/>
      <c r="APC12"/>
      <c r="APD12"/>
      <c r="APE12"/>
      <c r="APF12"/>
      <c r="APG12"/>
      <c r="APH12"/>
      <c r="API12"/>
      <c r="APJ12"/>
      <c r="APK12"/>
      <c r="APL12"/>
      <c r="APM12"/>
      <c r="APN12"/>
      <c r="APO12"/>
      <c r="APP12"/>
      <c r="APQ12"/>
      <c r="APR12"/>
      <c r="APS12"/>
      <c r="APT12"/>
      <c r="APU12"/>
      <c r="APV12"/>
      <c r="APW12"/>
      <c r="APX12"/>
      <c r="APY12"/>
      <c r="APZ12"/>
      <c r="AQA12"/>
      <c r="AQB12"/>
      <c r="AQC12"/>
      <c r="AQD12"/>
      <c r="AQE12"/>
      <c r="AQF12"/>
      <c r="AQG12"/>
      <c r="AQH12"/>
      <c r="AQI12"/>
      <c r="AQJ12"/>
      <c r="AQK12"/>
      <c r="AQL12"/>
      <c r="AQM12"/>
      <c r="AQN12"/>
      <c r="AQO12"/>
      <c r="AQP12"/>
      <c r="AQQ12"/>
      <c r="AQR12"/>
      <c r="AQS12"/>
      <c r="AQT12"/>
      <c r="AQU12"/>
      <c r="AQV12"/>
      <c r="AQW12"/>
      <c r="AQX12"/>
      <c r="AQY12"/>
      <c r="AQZ12"/>
      <c r="ARA12"/>
      <c r="ARB12"/>
      <c r="ARC12"/>
      <c r="ARD12"/>
      <c r="ARE12"/>
      <c r="ARF12"/>
      <c r="ARG12"/>
      <c r="ARH12"/>
      <c r="ARI12"/>
      <c r="ARJ12"/>
      <c r="ARK12"/>
      <c r="ARL12"/>
      <c r="ARM12"/>
      <c r="ARN12"/>
      <c r="ARO12"/>
      <c r="ARP12"/>
      <c r="ARQ12"/>
      <c r="ARR12"/>
      <c r="ARS12"/>
      <c r="ART12"/>
      <c r="ARU12"/>
      <c r="ARV12"/>
      <c r="ARW12"/>
      <c r="ARX12"/>
      <c r="ARY12"/>
      <c r="ARZ12"/>
      <c r="ASA12"/>
      <c r="ASB12"/>
      <c r="ASC12"/>
      <c r="ASD12"/>
      <c r="ASE12"/>
      <c r="ASF12"/>
      <c r="ASG12"/>
      <c r="ASH12"/>
      <c r="ASI12"/>
      <c r="ASJ12"/>
      <c r="ASK12"/>
      <c r="ASL12"/>
      <c r="ASM12"/>
      <c r="ASN12"/>
      <c r="ASO12"/>
      <c r="ASP12"/>
      <c r="ASQ12"/>
      <c r="ASR12"/>
      <c r="ASS12"/>
      <c r="AST12"/>
      <c r="ASU12"/>
      <c r="ASV12"/>
      <c r="ASW12"/>
      <c r="ASX12"/>
      <c r="ASY12"/>
      <c r="ASZ12"/>
      <c r="ATA12"/>
      <c r="ATB12"/>
      <c r="ATC12"/>
      <c r="ATD12"/>
      <c r="ATE12"/>
      <c r="ATF12"/>
      <c r="ATG12"/>
      <c r="ATH12"/>
      <c r="ATI12"/>
      <c r="ATJ12"/>
      <c r="ATK12"/>
      <c r="ATL12"/>
      <c r="ATM12"/>
      <c r="ATN12"/>
      <c r="ATO12"/>
      <c r="ATP12"/>
      <c r="ATQ12"/>
      <c r="ATR12"/>
      <c r="ATS12"/>
      <c r="ATT12"/>
      <c r="ATU12"/>
      <c r="ATV12"/>
      <c r="ATW12"/>
      <c r="ATX12"/>
      <c r="ATY12"/>
      <c r="ATZ12"/>
      <c r="AUA12"/>
      <c r="AUB12"/>
      <c r="AUC12"/>
      <c r="AUD12"/>
      <c r="AUE12"/>
      <c r="AUF12"/>
      <c r="AUG12"/>
      <c r="AUH12"/>
      <c r="AUI12"/>
      <c r="AUJ12"/>
      <c r="AUK12"/>
      <c r="AUL12"/>
      <c r="AUM12"/>
      <c r="AUN12"/>
      <c r="AUO12"/>
      <c r="AUP12"/>
      <c r="AUQ12"/>
      <c r="AUR12"/>
      <c r="AUS12"/>
      <c r="AUT12"/>
      <c r="AUU12"/>
      <c r="AUV12"/>
      <c r="AUW12"/>
      <c r="AUX12"/>
      <c r="AUY12"/>
      <c r="AUZ12"/>
      <c r="AVA12"/>
      <c r="AVB12"/>
      <c r="AVC12"/>
      <c r="AVD12"/>
      <c r="AVE12"/>
      <c r="AVF12"/>
      <c r="AVG12"/>
      <c r="AVH12"/>
      <c r="AVI12"/>
      <c r="AVJ12"/>
      <c r="AVK12"/>
      <c r="AVL12"/>
      <c r="AVM12"/>
      <c r="AVN12"/>
      <c r="AVO12"/>
      <c r="AVP12"/>
      <c r="AVQ12"/>
      <c r="AVR12"/>
      <c r="AVS12"/>
      <c r="AVT12"/>
      <c r="AVU12"/>
      <c r="AVV12"/>
      <c r="AVW12"/>
      <c r="AVX12"/>
      <c r="AVY12"/>
      <c r="AVZ12"/>
      <c r="AWA12"/>
      <c r="AWB12"/>
      <c r="AWC12"/>
      <c r="AWD12"/>
      <c r="AWE12"/>
      <c r="AWF12"/>
      <c r="AWG12"/>
      <c r="AWH12"/>
      <c r="AWI12"/>
      <c r="AWJ12"/>
      <c r="AWK12"/>
      <c r="AWL12"/>
      <c r="AWM12"/>
      <c r="AWN12"/>
      <c r="AWO12"/>
      <c r="AWP12"/>
      <c r="AWQ12"/>
      <c r="AWR12"/>
      <c r="AWS12"/>
      <c r="AWT12"/>
      <c r="AWU12"/>
      <c r="AWV12"/>
      <c r="AWW12"/>
      <c r="AWX12"/>
      <c r="AWY12"/>
      <c r="AWZ12"/>
      <c r="AXA12"/>
      <c r="AXB12"/>
      <c r="AXC12"/>
      <c r="AXD12"/>
      <c r="AXE12"/>
      <c r="AXF12"/>
      <c r="AXG12"/>
      <c r="AXH12"/>
      <c r="AXI12"/>
      <c r="AXJ12"/>
      <c r="AXK12"/>
      <c r="AXL12"/>
      <c r="AXM12"/>
      <c r="AXN12"/>
      <c r="AXO12"/>
      <c r="AXP12"/>
      <c r="AXQ12"/>
      <c r="AXR12"/>
      <c r="AXS12"/>
      <c r="AXT12"/>
      <c r="AXU12"/>
      <c r="AXV12"/>
      <c r="AXW12"/>
      <c r="AXX12"/>
      <c r="AXY12"/>
      <c r="AXZ12"/>
      <c r="AYA12"/>
      <c r="AYB12"/>
      <c r="AYC12"/>
      <c r="AYD12"/>
      <c r="AYE12"/>
      <c r="AYF12"/>
      <c r="AYG12"/>
      <c r="AYH12"/>
      <c r="AYI12"/>
      <c r="AYJ12"/>
      <c r="AYK12"/>
      <c r="AYL12"/>
      <c r="AYM12"/>
      <c r="AYN12"/>
      <c r="AYO12"/>
      <c r="AYP12"/>
      <c r="AYQ12"/>
      <c r="AYR12"/>
      <c r="AYS12"/>
      <c r="AYT12"/>
      <c r="AYU12"/>
      <c r="AYV12"/>
      <c r="AYW12"/>
      <c r="AYX12"/>
      <c r="AYY12"/>
      <c r="AYZ12"/>
      <c r="AZA12"/>
      <c r="AZB12"/>
      <c r="AZC12"/>
      <c r="AZD12"/>
      <c r="AZE12"/>
      <c r="AZF12"/>
      <c r="AZG12"/>
      <c r="AZH12"/>
      <c r="AZI12"/>
      <c r="AZJ12"/>
      <c r="AZK12"/>
      <c r="AZL12"/>
      <c r="AZM12"/>
      <c r="AZN12"/>
      <c r="AZO12"/>
      <c r="AZP12"/>
      <c r="AZQ12"/>
      <c r="AZR12"/>
      <c r="AZS12"/>
      <c r="AZT12"/>
      <c r="AZU12"/>
      <c r="AZV12"/>
      <c r="AZW12"/>
      <c r="AZX12"/>
      <c r="AZY12"/>
      <c r="AZZ12"/>
      <c r="BAA12"/>
      <c r="BAB12"/>
      <c r="BAC12"/>
      <c r="BAD12"/>
      <c r="BAE12"/>
      <c r="BAF12"/>
      <c r="BAG12"/>
      <c r="BAH12"/>
      <c r="BAI12"/>
      <c r="BAJ12"/>
      <c r="BAK12"/>
      <c r="BAL12"/>
      <c r="BAM12"/>
      <c r="BAN12"/>
      <c r="BAO12"/>
      <c r="BAP12"/>
      <c r="BAQ12"/>
      <c r="BAR12"/>
      <c r="BAS12"/>
      <c r="BAT12"/>
      <c r="BAU12"/>
      <c r="BAV12"/>
      <c r="BAW12"/>
      <c r="BAX12"/>
      <c r="BAY12"/>
      <c r="BAZ12"/>
      <c r="BBA12"/>
      <c r="BBB12"/>
      <c r="BBC12"/>
      <c r="BBD12"/>
      <c r="BBE12"/>
      <c r="BBF12"/>
      <c r="BBG12"/>
      <c r="BBH12"/>
      <c r="BBI12"/>
      <c r="BBJ12"/>
      <c r="BBK12"/>
      <c r="BBL12"/>
      <c r="BBM12"/>
      <c r="BBN12"/>
      <c r="BBO12"/>
      <c r="BBP12"/>
      <c r="BBQ12"/>
      <c r="BBR12"/>
      <c r="BBS12"/>
      <c r="BBT12"/>
      <c r="BBU12"/>
      <c r="BBV12"/>
      <c r="BBW12"/>
      <c r="BBX12"/>
      <c r="BBY12"/>
      <c r="BBZ12"/>
      <c r="BCA12"/>
      <c r="BCB12"/>
      <c r="BCC12"/>
      <c r="BCD12"/>
      <c r="BCE12"/>
      <c r="BCF12"/>
      <c r="BCG12"/>
      <c r="BCH12"/>
      <c r="BCI12"/>
      <c r="BCJ12"/>
      <c r="BCK12"/>
      <c r="BCL12"/>
      <c r="BCM12"/>
      <c r="BCN12"/>
      <c r="BCO12"/>
      <c r="BCP12"/>
      <c r="BCQ12"/>
      <c r="BCR12"/>
      <c r="BCS12"/>
      <c r="BCT12"/>
      <c r="BCU12"/>
      <c r="BCV12"/>
      <c r="BCW12"/>
      <c r="BCX12"/>
      <c r="BCY12"/>
      <c r="BCZ12"/>
      <c r="BDA12"/>
      <c r="BDB12"/>
      <c r="BDC12"/>
      <c r="BDD12"/>
      <c r="BDE12"/>
      <c r="BDF12"/>
      <c r="BDG12"/>
      <c r="BDH12"/>
      <c r="BDI12"/>
      <c r="BDJ12"/>
      <c r="BDK12"/>
      <c r="BDL12"/>
      <c r="BDM12"/>
      <c r="BDN12"/>
      <c r="BDO12"/>
      <c r="BDP12"/>
      <c r="BDQ12"/>
      <c r="BDR12"/>
      <c r="BDS12"/>
      <c r="BDT12"/>
      <c r="BDU12"/>
      <c r="BDV12"/>
      <c r="BDW12"/>
      <c r="BDX12"/>
      <c r="BDY12"/>
      <c r="BDZ12"/>
      <c r="BEA12"/>
      <c r="BEB12"/>
      <c r="BEC12"/>
      <c r="BED12"/>
      <c r="BEE12"/>
      <c r="BEF12"/>
      <c r="BEG12"/>
      <c r="BEH12"/>
      <c r="BEI12"/>
      <c r="BEJ12"/>
      <c r="BEK12"/>
      <c r="BEL12"/>
      <c r="BEM12"/>
      <c r="BEN12"/>
      <c r="BEO12"/>
      <c r="BEP12"/>
      <c r="BEQ12"/>
      <c r="BER12"/>
      <c r="BES12"/>
      <c r="BET12"/>
      <c r="BEU12"/>
      <c r="BEV12"/>
      <c r="BEW12"/>
      <c r="BEX12"/>
      <c r="BEY12"/>
      <c r="BEZ12"/>
      <c r="BFA12"/>
      <c r="BFB12"/>
      <c r="BFC12"/>
      <c r="BFD12"/>
      <c r="BFE12"/>
      <c r="BFF12"/>
      <c r="BFG12"/>
      <c r="BFH12"/>
      <c r="BFI12"/>
      <c r="BFJ12"/>
      <c r="BFK12"/>
      <c r="BFL12"/>
      <c r="BFM12"/>
      <c r="BFN12"/>
      <c r="BFO12"/>
      <c r="BFP12"/>
      <c r="BFQ12"/>
      <c r="BFR12"/>
      <c r="BFS12"/>
      <c r="BFT12"/>
      <c r="BFU12"/>
      <c r="BFV12"/>
      <c r="BFW12"/>
      <c r="BFX12"/>
      <c r="BFY12"/>
      <c r="BFZ12"/>
      <c r="BGA12"/>
      <c r="BGB12"/>
      <c r="BGC12"/>
      <c r="BGD12"/>
      <c r="BGE12"/>
      <c r="BGF12"/>
      <c r="BGG12"/>
      <c r="BGH12"/>
      <c r="BGI12"/>
      <c r="BGJ12"/>
      <c r="BGK12"/>
      <c r="BGL12"/>
      <c r="BGM12"/>
      <c r="BGN12"/>
      <c r="BGO12"/>
      <c r="BGP12"/>
      <c r="BGQ12"/>
      <c r="BGR12"/>
      <c r="BGS12"/>
      <c r="BGT12"/>
      <c r="BGU12"/>
      <c r="BGV12"/>
      <c r="BGW12"/>
      <c r="BGX12"/>
      <c r="BGY12"/>
      <c r="BGZ12"/>
      <c r="BHA12"/>
      <c r="BHB12"/>
      <c r="BHC12"/>
      <c r="BHD12"/>
      <c r="BHE12"/>
      <c r="BHF12"/>
      <c r="BHG12"/>
      <c r="BHH12"/>
      <c r="BHI12"/>
      <c r="BHJ12"/>
      <c r="BHK12"/>
      <c r="BHL12"/>
      <c r="BHM12"/>
      <c r="BHN12"/>
      <c r="BHO12"/>
      <c r="BHP12"/>
      <c r="BHQ12"/>
      <c r="BHR12"/>
      <c r="BHS12"/>
      <c r="BHT12"/>
      <c r="BHU12"/>
      <c r="BHV12"/>
      <c r="BHW12"/>
      <c r="BHX12"/>
      <c r="BHY12"/>
      <c r="BHZ12"/>
      <c r="BIA12"/>
      <c r="BIB12"/>
      <c r="BIC12"/>
      <c r="BID12"/>
      <c r="BIE12"/>
      <c r="BIF12"/>
      <c r="BIG12"/>
      <c r="BIH12"/>
      <c r="BII12"/>
      <c r="BIJ12"/>
      <c r="BIK12"/>
      <c r="BIL12"/>
      <c r="BIM12"/>
      <c r="BIN12"/>
      <c r="BIO12"/>
      <c r="BIP12"/>
      <c r="BIQ12"/>
      <c r="BIR12"/>
      <c r="BIS12"/>
      <c r="BIT12"/>
      <c r="BIU12"/>
      <c r="BIV12"/>
      <c r="BIW12"/>
      <c r="BIX12"/>
      <c r="BIY12"/>
      <c r="BIZ12"/>
      <c r="BJA12"/>
      <c r="BJB12"/>
      <c r="BJC12"/>
      <c r="BJD12"/>
      <c r="BJE12"/>
      <c r="BJF12"/>
      <c r="BJG12"/>
      <c r="BJH12"/>
      <c r="BJI12"/>
      <c r="BJJ12"/>
      <c r="BJK12"/>
      <c r="BJL12"/>
      <c r="BJM12"/>
      <c r="BJN12"/>
      <c r="BJO12"/>
      <c r="BJP12"/>
      <c r="BJQ12"/>
      <c r="BJR12"/>
      <c r="BJS12"/>
      <c r="BJT12"/>
      <c r="BJU12"/>
      <c r="BJV12"/>
      <c r="BJW12"/>
      <c r="BJX12"/>
      <c r="BJY12"/>
      <c r="BJZ12"/>
      <c r="BKA12"/>
      <c r="BKB12"/>
      <c r="BKC12"/>
      <c r="BKD12"/>
      <c r="BKE12"/>
      <c r="BKF12"/>
      <c r="BKG12"/>
      <c r="BKH12"/>
      <c r="BKI12"/>
      <c r="BKJ12"/>
      <c r="BKK12"/>
      <c r="BKL12"/>
      <c r="BKM12"/>
      <c r="BKN12"/>
      <c r="BKO12"/>
      <c r="BKP12"/>
      <c r="BKQ12"/>
      <c r="BKR12"/>
      <c r="BKS12"/>
      <c r="BKT12"/>
      <c r="BKU12"/>
      <c r="BKV12"/>
      <c r="BKW12"/>
      <c r="BKX12"/>
      <c r="BKY12"/>
      <c r="BKZ12"/>
      <c r="BLA12"/>
      <c r="BLB12"/>
      <c r="BLC12"/>
      <c r="BLD12"/>
      <c r="BLE12"/>
      <c r="BLF12"/>
      <c r="BLG12"/>
      <c r="BLH12"/>
      <c r="BLI12"/>
      <c r="BLJ12"/>
      <c r="BLK12"/>
      <c r="BLL12"/>
      <c r="BLM12"/>
      <c r="BLN12"/>
      <c r="BLO12"/>
      <c r="BLP12"/>
      <c r="BLQ12"/>
      <c r="BLR12"/>
      <c r="BLS12"/>
      <c r="BLT12"/>
      <c r="BLU12"/>
      <c r="BLV12"/>
      <c r="BLW12"/>
      <c r="BLX12"/>
      <c r="BLY12"/>
      <c r="BLZ12"/>
      <c r="BMA12"/>
      <c r="BMB12"/>
      <c r="BMC12"/>
      <c r="BMD12"/>
      <c r="BME12"/>
      <c r="BMF12"/>
      <c r="BMG12"/>
      <c r="BMH12"/>
      <c r="BMI12"/>
      <c r="BMJ12"/>
      <c r="BMK12"/>
      <c r="BML12"/>
      <c r="BMM12"/>
      <c r="BMN12"/>
      <c r="BMO12"/>
      <c r="BMP12"/>
      <c r="BMQ12"/>
      <c r="BMR12"/>
      <c r="BMS12"/>
      <c r="BMT12"/>
      <c r="BMU12"/>
      <c r="BMV12"/>
      <c r="BMW12"/>
      <c r="BMX12"/>
      <c r="BMY12"/>
      <c r="BMZ12"/>
      <c r="BNA12"/>
      <c r="BNB12"/>
      <c r="BNC12"/>
      <c r="BND12"/>
      <c r="BNE12"/>
      <c r="BNF12"/>
      <c r="BNG12"/>
      <c r="BNH12"/>
      <c r="BNI12"/>
      <c r="BNJ12"/>
      <c r="BNK12"/>
      <c r="BNL12"/>
      <c r="BNM12"/>
      <c r="BNN12"/>
      <c r="BNO12"/>
      <c r="BNP12"/>
      <c r="BNQ12"/>
      <c r="BNR12"/>
      <c r="BNS12"/>
      <c r="BNT12"/>
      <c r="BNU12"/>
      <c r="BNV12"/>
      <c r="BNW12"/>
      <c r="BNX12"/>
      <c r="BNY12"/>
      <c r="BNZ12"/>
      <c r="BOA12"/>
      <c r="BOB12"/>
      <c r="BOC12"/>
      <c r="BOD12"/>
      <c r="BOE12"/>
      <c r="BOF12"/>
      <c r="BOG12"/>
      <c r="BOH12"/>
      <c r="BOI12"/>
      <c r="BOJ12"/>
      <c r="BOK12"/>
      <c r="BOL12"/>
      <c r="BOM12"/>
      <c r="BON12"/>
      <c r="BOO12"/>
      <c r="BOP12"/>
      <c r="BOQ12"/>
      <c r="BOR12"/>
      <c r="BOS12"/>
      <c r="BOT12"/>
      <c r="BOU12"/>
      <c r="BOV12"/>
      <c r="BOW12"/>
      <c r="BOX12"/>
      <c r="BOY12"/>
      <c r="BOZ12"/>
      <c r="BPA12"/>
      <c r="BPB12"/>
      <c r="BPC12"/>
      <c r="BPD12"/>
      <c r="BPE12"/>
      <c r="BPF12"/>
      <c r="BPG12"/>
      <c r="BPH12"/>
      <c r="BPI12"/>
      <c r="BPJ12"/>
      <c r="BPK12"/>
      <c r="BPL12"/>
      <c r="BPM12"/>
      <c r="BPN12"/>
      <c r="BPO12"/>
      <c r="BPP12"/>
      <c r="BPQ12"/>
      <c r="BPR12"/>
      <c r="BPS12"/>
      <c r="BPT12"/>
      <c r="BPU12"/>
      <c r="BPV12"/>
      <c r="BPW12"/>
      <c r="BPX12"/>
      <c r="BPY12"/>
      <c r="BPZ12"/>
      <c r="BQA12"/>
      <c r="BQB12"/>
      <c r="BQC12"/>
      <c r="BQD12"/>
      <c r="BQE12"/>
      <c r="BQF12"/>
      <c r="BQG12"/>
      <c r="BQH12"/>
      <c r="BQI12"/>
      <c r="BQJ12"/>
      <c r="BQK12"/>
      <c r="BQL12"/>
      <c r="BQM12"/>
      <c r="BQN12"/>
      <c r="BQO12"/>
      <c r="BQP12"/>
      <c r="BQQ12"/>
      <c r="BQR12"/>
      <c r="BQS12"/>
      <c r="BQT12"/>
      <c r="BQU12"/>
      <c r="BQV12"/>
      <c r="BQW12"/>
      <c r="BQX12"/>
      <c r="BQY12"/>
      <c r="BQZ12"/>
      <c r="BRA12"/>
      <c r="BRB12"/>
      <c r="BRC12"/>
      <c r="BRD12"/>
      <c r="BRE12"/>
      <c r="BRF12"/>
      <c r="BRG12"/>
      <c r="BRH12"/>
      <c r="BRI12"/>
      <c r="BRJ12"/>
      <c r="BRK12"/>
      <c r="BRL12"/>
      <c r="BRM12"/>
      <c r="BRN12"/>
      <c r="BRO12"/>
      <c r="BRP12"/>
      <c r="BRQ12"/>
      <c r="BRR12"/>
      <c r="BRS12"/>
      <c r="BRT12"/>
      <c r="BRU12"/>
      <c r="BRV12"/>
      <c r="BRW12"/>
      <c r="BRX12"/>
      <c r="BRY12"/>
      <c r="BRZ12"/>
      <c r="BSA12"/>
      <c r="BSB12"/>
      <c r="BSC12"/>
      <c r="BSD12"/>
      <c r="BSE12"/>
      <c r="BSF12"/>
      <c r="BSG12"/>
      <c r="BSH12"/>
      <c r="BSI12"/>
      <c r="BSJ12"/>
      <c r="BSK12"/>
      <c r="BSL12"/>
      <c r="BSM12"/>
      <c r="BSN12"/>
      <c r="BSO12"/>
      <c r="BSP12"/>
      <c r="BSQ12"/>
      <c r="BSR12"/>
      <c r="BSS12"/>
      <c r="BST12"/>
      <c r="BSU12"/>
      <c r="BSV12"/>
      <c r="BSW12"/>
      <c r="BSX12"/>
      <c r="BSY12"/>
      <c r="BSZ12"/>
      <c r="BTA12"/>
      <c r="BTB12"/>
      <c r="BTC12"/>
      <c r="BTD12"/>
      <c r="BTE12"/>
      <c r="BTF12"/>
      <c r="BTG12"/>
      <c r="BTH12"/>
      <c r="BTI12"/>
      <c r="BTJ12"/>
      <c r="BTK12"/>
      <c r="BTL12"/>
      <c r="BTM12"/>
      <c r="BTN12"/>
      <c r="BTO12"/>
      <c r="BTP12"/>
      <c r="BTQ12"/>
      <c r="BTR12"/>
      <c r="BTS12"/>
      <c r="BTT12"/>
      <c r="BTU12"/>
      <c r="BTV12"/>
      <c r="BTW12"/>
      <c r="BTX12"/>
      <c r="BTY12"/>
      <c r="BTZ12"/>
      <c r="BUA12"/>
      <c r="BUB12"/>
      <c r="BUC12"/>
      <c r="BUD12"/>
      <c r="BUE12"/>
      <c r="BUF12"/>
      <c r="BUG12"/>
      <c r="BUH12"/>
      <c r="BUI12"/>
      <c r="BUJ12"/>
      <c r="BUK12"/>
      <c r="BUL12"/>
      <c r="BUM12"/>
      <c r="BUN12"/>
      <c r="BUO12"/>
      <c r="BUP12"/>
      <c r="BUQ12"/>
      <c r="BUR12"/>
      <c r="BUS12"/>
      <c r="BUT12"/>
      <c r="BUU12"/>
      <c r="BUV12"/>
      <c r="BUW12"/>
      <c r="BUX12"/>
      <c r="BUY12"/>
      <c r="BUZ12"/>
      <c r="BVA12"/>
      <c r="BVB12"/>
      <c r="BVC12"/>
      <c r="BVD12"/>
      <c r="BVE12"/>
      <c r="BVF12"/>
      <c r="BVG12"/>
      <c r="BVH12"/>
      <c r="BVI12"/>
      <c r="BVJ12"/>
      <c r="BVK12"/>
      <c r="BVL12"/>
      <c r="BVM12"/>
      <c r="BVN12"/>
      <c r="BVO12"/>
      <c r="BVP12"/>
      <c r="BVQ12"/>
      <c r="BVR12"/>
      <c r="BVS12"/>
      <c r="BVT12"/>
      <c r="BVU12"/>
      <c r="BVV12"/>
      <c r="BVW12"/>
      <c r="BVX12"/>
      <c r="BVY12"/>
      <c r="BVZ12"/>
      <c r="BWA12"/>
      <c r="BWB12"/>
      <c r="BWC12"/>
      <c r="BWD12"/>
      <c r="BWE12"/>
      <c r="BWF12"/>
      <c r="BWG12"/>
      <c r="BWH12"/>
      <c r="BWI12"/>
      <c r="BWJ12"/>
      <c r="BWK12"/>
      <c r="BWL12"/>
      <c r="BWM12"/>
      <c r="BWN12"/>
      <c r="BWO12"/>
      <c r="BWP12"/>
      <c r="BWQ12"/>
      <c r="BWR12"/>
      <c r="BWS12"/>
      <c r="BWT12"/>
      <c r="BWU12"/>
      <c r="BWV12"/>
      <c r="BWW12"/>
      <c r="BWX12"/>
      <c r="BWY12"/>
      <c r="BWZ12"/>
      <c r="BXA12"/>
      <c r="BXB12"/>
      <c r="BXC12"/>
      <c r="BXD12"/>
      <c r="BXE12"/>
      <c r="BXF12"/>
      <c r="BXG12"/>
      <c r="BXH12"/>
      <c r="BXI12"/>
      <c r="BXJ12"/>
      <c r="BXK12"/>
      <c r="BXL12"/>
      <c r="BXM12"/>
      <c r="BXN12"/>
      <c r="BXO12"/>
      <c r="BXP12"/>
      <c r="BXQ12"/>
      <c r="BXR12"/>
      <c r="BXS12"/>
      <c r="BXT12"/>
      <c r="BXU12"/>
      <c r="BXV12"/>
      <c r="BXW12"/>
      <c r="BXX12"/>
      <c r="BXY12"/>
      <c r="BXZ12"/>
      <c r="BYA12"/>
      <c r="BYB12"/>
      <c r="BYC12"/>
      <c r="BYD12"/>
      <c r="BYE12"/>
      <c r="BYF12"/>
      <c r="BYG12"/>
      <c r="BYH12"/>
      <c r="BYI12"/>
      <c r="BYJ12"/>
      <c r="BYK12"/>
      <c r="BYL12"/>
      <c r="BYM12"/>
      <c r="BYN12"/>
      <c r="BYO12"/>
      <c r="BYP12"/>
      <c r="BYQ12"/>
      <c r="BYR12"/>
      <c r="BYS12"/>
      <c r="BYT12"/>
      <c r="BYU12"/>
      <c r="BYV12"/>
      <c r="BYW12"/>
      <c r="BYX12"/>
      <c r="BYY12"/>
      <c r="BYZ12"/>
      <c r="BZA12"/>
      <c r="BZB12"/>
      <c r="BZC12"/>
      <c r="BZD12"/>
      <c r="BZE12"/>
      <c r="BZF12"/>
      <c r="BZG12"/>
      <c r="BZH12"/>
      <c r="BZI12"/>
      <c r="BZJ12"/>
      <c r="BZK12"/>
      <c r="BZL12"/>
      <c r="BZM12"/>
      <c r="BZN12"/>
      <c r="BZO12"/>
      <c r="BZP12"/>
      <c r="BZQ12"/>
      <c r="BZR12"/>
      <c r="BZS12"/>
      <c r="BZT12"/>
      <c r="BZU12"/>
      <c r="BZV12"/>
      <c r="BZW12"/>
      <c r="BZX12"/>
      <c r="BZY12"/>
      <c r="BZZ12"/>
      <c r="CAA12"/>
      <c r="CAB12"/>
      <c r="CAC12"/>
      <c r="CAD12"/>
      <c r="CAE12"/>
      <c r="CAF12"/>
      <c r="CAG12"/>
      <c r="CAH12"/>
      <c r="CAI12"/>
      <c r="CAJ12"/>
      <c r="CAK12"/>
      <c r="CAL12"/>
      <c r="CAM12"/>
      <c r="CAN12"/>
      <c r="CAO12"/>
      <c r="CAP12"/>
      <c r="CAQ12"/>
      <c r="CAR12"/>
      <c r="CAS12"/>
      <c r="CAT12"/>
      <c r="CAU12"/>
      <c r="CAV12"/>
      <c r="CAW12"/>
      <c r="CAX12"/>
      <c r="CAY12"/>
      <c r="CAZ12"/>
      <c r="CBA12"/>
      <c r="CBB12"/>
      <c r="CBC12"/>
      <c r="CBD12"/>
      <c r="CBE12"/>
      <c r="CBF12"/>
      <c r="CBG12"/>
      <c r="CBH12"/>
      <c r="CBI12"/>
      <c r="CBJ12"/>
      <c r="CBK12"/>
      <c r="CBL12"/>
      <c r="CBM12"/>
      <c r="CBN12"/>
      <c r="CBO12"/>
      <c r="CBP12"/>
      <c r="CBQ12"/>
      <c r="CBR12"/>
      <c r="CBS12"/>
      <c r="CBT12"/>
      <c r="CBU12"/>
      <c r="CBV12"/>
      <c r="CBW12"/>
      <c r="CBX12"/>
      <c r="CBY12"/>
      <c r="CBZ12"/>
      <c r="CCA12"/>
      <c r="CCB12"/>
      <c r="CCC12"/>
      <c r="CCD12"/>
      <c r="CCE12"/>
      <c r="CCF12"/>
      <c r="CCG12"/>
      <c r="CCH12"/>
      <c r="CCI12"/>
      <c r="CCJ12"/>
      <c r="CCK12"/>
      <c r="CCL12"/>
      <c r="CCM12"/>
      <c r="CCN12"/>
      <c r="CCO12"/>
      <c r="CCP12"/>
      <c r="CCQ12"/>
      <c r="CCR12"/>
      <c r="CCS12"/>
      <c r="CCT12"/>
      <c r="CCU12"/>
      <c r="CCV12"/>
      <c r="CCW12"/>
      <c r="CCX12"/>
      <c r="CCY12"/>
      <c r="CCZ12"/>
      <c r="CDA12"/>
      <c r="CDB12"/>
      <c r="CDC12"/>
      <c r="CDD12"/>
      <c r="CDE12"/>
      <c r="CDF12"/>
      <c r="CDG12"/>
      <c r="CDH12"/>
      <c r="CDI12"/>
      <c r="CDJ12"/>
      <c r="CDK12"/>
      <c r="CDL12"/>
      <c r="CDM12"/>
      <c r="CDN12"/>
      <c r="CDO12"/>
      <c r="CDP12"/>
      <c r="CDQ12"/>
      <c r="CDR12"/>
      <c r="CDS12"/>
      <c r="CDT12"/>
      <c r="CDU12"/>
      <c r="CDV12"/>
      <c r="CDW12"/>
      <c r="CDX12"/>
      <c r="CDY12"/>
      <c r="CDZ12"/>
      <c r="CEA12"/>
      <c r="CEB12"/>
      <c r="CEC12"/>
      <c r="CED12"/>
      <c r="CEE12"/>
      <c r="CEF12"/>
      <c r="CEG12"/>
      <c r="CEH12"/>
      <c r="CEI12"/>
      <c r="CEJ12"/>
      <c r="CEK12"/>
      <c r="CEL12"/>
      <c r="CEM12"/>
      <c r="CEN12"/>
      <c r="CEO12"/>
      <c r="CEP12"/>
      <c r="CEQ12"/>
      <c r="CER12"/>
      <c r="CES12"/>
      <c r="CET12"/>
      <c r="CEU12"/>
      <c r="CEV12"/>
      <c r="CEW12"/>
      <c r="CEX12"/>
      <c r="CEY12"/>
      <c r="CEZ12"/>
      <c r="CFA12"/>
      <c r="CFB12"/>
      <c r="CFC12"/>
      <c r="CFD12"/>
      <c r="CFE12"/>
      <c r="CFF12"/>
      <c r="CFG12"/>
      <c r="CFH12"/>
      <c r="CFI12"/>
      <c r="CFJ12"/>
      <c r="CFK12"/>
      <c r="CFL12"/>
      <c r="CFM12"/>
      <c r="CFN12"/>
      <c r="CFO12"/>
      <c r="CFP12"/>
      <c r="CFQ12"/>
      <c r="CFR12"/>
      <c r="CFS12"/>
      <c r="CFT12"/>
      <c r="CFU12"/>
      <c r="CFV12"/>
      <c r="CFW12"/>
      <c r="CFX12"/>
      <c r="CFY12"/>
      <c r="CFZ12"/>
      <c r="CGA12"/>
      <c r="CGB12"/>
      <c r="CGC12"/>
      <c r="CGD12"/>
      <c r="CGE12"/>
      <c r="CGF12"/>
      <c r="CGG12"/>
      <c r="CGH12"/>
      <c r="CGI12"/>
      <c r="CGJ12"/>
      <c r="CGK12"/>
      <c r="CGL12"/>
      <c r="CGM12"/>
      <c r="CGN12"/>
      <c r="CGO12"/>
      <c r="CGP12"/>
      <c r="CGQ12"/>
      <c r="CGR12"/>
      <c r="CGS12"/>
      <c r="CGT12"/>
      <c r="CGU12"/>
      <c r="CGV12"/>
      <c r="CGW12"/>
      <c r="CGX12"/>
      <c r="CGY12"/>
      <c r="CGZ12"/>
      <c r="CHA12"/>
      <c r="CHB12"/>
      <c r="CHC12"/>
      <c r="CHD12"/>
      <c r="CHE12"/>
      <c r="CHF12"/>
      <c r="CHG12"/>
      <c r="CHH12"/>
      <c r="CHI12"/>
      <c r="CHJ12"/>
      <c r="CHK12"/>
      <c r="CHL12"/>
      <c r="CHM12"/>
      <c r="CHN12"/>
      <c r="CHO12"/>
      <c r="CHP12"/>
      <c r="CHQ12"/>
      <c r="CHR12"/>
      <c r="CHS12"/>
      <c r="CHT12"/>
      <c r="CHU12"/>
      <c r="CHV12"/>
      <c r="CHW12"/>
      <c r="CHX12"/>
      <c r="CHY12"/>
      <c r="CHZ12"/>
      <c r="CIA12"/>
      <c r="CIB12"/>
      <c r="CIC12"/>
      <c r="CID12"/>
      <c r="CIE12"/>
      <c r="CIF12"/>
      <c r="CIG12"/>
      <c r="CIH12"/>
      <c r="CII12"/>
      <c r="CIJ12"/>
      <c r="CIK12"/>
      <c r="CIL12"/>
      <c r="CIM12"/>
      <c r="CIN12"/>
      <c r="CIO12"/>
      <c r="CIP12"/>
      <c r="CIQ12"/>
      <c r="CIR12"/>
      <c r="CIS12"/>
      <c r="CIT12"/>
      <c r="CIU12"/>
      <c r="CIV12"/>
      <c r="CIW12"/>
      <c r="CIX12"/>
      <c r="CIY12"/>
      <c r="CIZ12"/>
      <c r="CJA12"/>
      <c r="CJB12"/>
      <c r="CJC12"/>
      <c r="CJD12"/>
      <c r="CJE12"/>
      <c r="CJF12"/>
      <c r="CJG12"/>
      <c r="CJH12"/>
      <c r="CJI12"/>
      <c r="CJJ12"/>
      <c r="CJK12"/>
      <c r="CJL12"/>
      <c r="CJM12"/>
      <c r="CJN12"/>
      <c r="CJO12"/>
      <c r="CJP12"/>
      <c r="CJQ12"/>
      <c r="CJR12"/>
      <c r="CJS12"/>
      <c r="CJT12"/>
      <c r="CJU12"/>
      <c r="CJV12"/>
      <c r="CJW12"/>
      <c r="CJX12"/>
      <c r="CJY12"/>
      <c r="CJZ12"/>
      <c r="CKA12"/>
      <c r="CKB12"/>
      <c r="CKC12"/>
      <c r="CKD12"/>
      <c r="CKE12"/>
      <c r="CKF12"/>
      <c r="CKG12"/>
      <c r="CKH12"/>
      <c r="CKI12"/>
      <c r="CKJ12"/>
      <c r="CKK12"/>
      <c r="CKL12"/>
      <c r="CKM12"/>
      <c r="CKN12"/>
      <c r="CKO12"/>
      <c r="CKP12"/>
      <c r="CKQ12"/>
      <c r="CKR12"/>
      <c r="CKS12"/>
      <c r="CKT12"/>
      <c r="CKU12"/>
      <c r="CKV12"/>
      <c r="CKW12"/>
      <c r="CKX12"/>
      <c r="CKY12"/>
      <c r="CKZ12"/>
      <c r="CLA12"/>
      <c r="CLB12"/>
      <c r="CLC12"/>
      <c r="CLD12"/>
      <c r="CLE12"/>
      <c r="CLF12"/>
      <c r="CLG12"/>
      <c r="CLH12"/>
      <c r="CLI12"/>
      <c r="CLJ12"/>
      <c r="CLK12"/>
      <c r="CLL12"/>
      <c r="CLM12"/>
      <c r="CLN12"/>
      <c r="CLO12"/>
      <c r="CLP12"/>
      <c r="CLQ12"/>
      <c r="CLR12"/>
      <c r="CLS12"/>
      <c r="CLT12"/>
      <c r="CLU12"/>
      <c r="CLV12"/>
      <c r="CLW12"/>
      <c r="CLX12"/>
      <c r="CLY12"/>
      <c r="CLZ12"/>
      <c r="CMA12"/>
      <c r="CMB12"/>
      <c r="CMC12"/>
      <c r="CMD12"/>
      <c r="CME12"/>
      <c r="CMF12"/>
      <c r="CMG12"/>
      <c r="CMH12"/>
      <c r="CMI12"/>
      <c r="CMJ12"/>
      <c r="CMK12"/>
      <c r="CML12"/>
      <c r="CMM12"/>
      <c r="CMN12"/>
      <c r="CMO12"/>
      <c r="CMP12"/>
      <c r="CMQ12"/>
      <c r="CMR12"/>
      <c r="CMS12"/>
      <c r="CMT12"/>
      <c r="CMU12"/>
      <c r="CMV12"/>
      <c r="CMW12"/>
      <c r="CMX12"/>
      <c r="CMY12"/>
      <c r="CMZ12"/>
      <c r="CNA12"/>
      <c r="CNB12"/>
      <c r="CNC12"/>
      <c r="CND12"/>
      <c r="CNE12"/>
      <c r="CNF12"/>
      <c r="CNG12"/>
      <c r="CNH12"/>
      <c r="CNI12"/>
      <c r="CNJ12"/>
      <c r="CNK12"/>
      <c r="CNL12"/>
      <c r="CNM12"/>
      <c r="CNN12"/>
      <c r="CNO12"/>
      <c r="CNP12"/>
      <c r="CNQ12"/>
      <c r="CNR12"/>
      <c r="CNS12"/>
      <c r="CNT12"/>
      <c r="CNU12"/>
      <c r="CNV12"/>
      <c r="CNW12"/>
      <c r="CNX12"/>
      <c r="CNY12"/>
      <c r="CNZ12"/>
      <c r="COA12"/>
      <c r="COB12"/>
      <c r="COC12"/>
      <c r="COD12"/>
      <c r="COE12"/>
      <c r="COF12"/>
      <c r="COG12"/>
      <c r="COH12"/>
      <c r="COI12"/>
      <c r="COJ12"/>
      <c r="COK12"/>
      <c r="COL12"/>
      <c r="COM12"/>
      <c r="CON12"/>
      <c r="COO12"/>
      <c r="COP12"/>
      <c r="COQ12"/>
      <c r="COR12"/>
      <c r="COS12"/>
      <c r="COT12"/>
      <c r="COU12"/>
      <c r="COV12"/>
      <c r="COW12"/>
      <c r="COX12"/>
      <c r="COY12"/>
      <c r="COZ12"/>
      <c r="CPA12"/>
      <c r="CPB12"/>
      <c r="CPC12"/>
      <c r="CPD12"/>
      <c r="CPE12"/>
      <c r="CPF12"/>
      <c r="CPG12"/>
      <c r="CPH12"/>
      <c r="CPI12"/>
      <c r="CPJ12"/>
      <c r="CPK12"/>
      <c r="CPL12"/>
      <c r="CPM12"/>
      <c r="CPN12"/>
      <c r="CPO12"/>
      <c r="CPP12"/>
      <c r="CPQ12"/>
      <c r="CPR12"/>
      <c r="CPS12"/>
      <c r="CPT12"/>
      <c r="CPU12"/>
      <c r="CPV12"/>
      <c r="CPW12"/>
      <c r="CPX12"/>
      <c r="CPY12"/>
      <c r="CPZ12"/>
      <c r="CQA12"/>
      <c r="CQB12"/>
      <c r="CQC12"/>
      <c r="CQD12"/>
      <c r="CQE12"/>
      <c r="CQF12"/>
      <c r="CQG12"/>
      <c r="CQH12"/>
      <c r="CQI12"/>
      <c r="CQJ12"/>
      <c r="CQK12"/>
      <c r="CQL12"/>
      <c r="CQM12"/>
      <c r="CQN12"/>
      <c r="CQO12"/>
      <c r="CQP12"/>
      <c r="CQQ12"/>
      <c r="CQR12"/>
      <c r="CQS12"/>
      <c r="CQT12"/>
      <c r="CQU12"/>
      <c r="CQV12"/>
      <c r="CQW12"/>
      <c r="CQX12"/>
      <c r="CQY12"/>
      <c r="CQZ12"/>
      <c r="CRA12"/>
      <c r="CRB12"/>
      <c r="CRC12"/>
      <c r="CRD12"/>
      <c r="CRE12"/>
      <c r="CRF12"/>
      <c r="CRG12"/>
      <c r="CRH12"/>
      <c r="CRI12"/>
      <c r="CRJ12"/>
      <c r="CRK12"/>
      <c r="CRL12"/>
      <c r="CRM12"/>
      <c r="CRN12"/>
      <c r="CRO12"/>
      <c r="CRP12"/>
      <c r="CRQ12"/>
      <c r="CRR12"/>
      <c r="CRS12"/>
      <c r="CRT12"/>
      <c r="CRU12"/>
      <c r="CRV12"/>
      <c r="CRW12"/>
      <c r="CRX12"/>
      <c r="CRY12"/>
      <c r="CRZ12"/>
      <c r="CSA12"/>
      <c r="CSB12"/>
      <c r="CSC12"/>
      <c r="CSD12"/>
      <c r="CSE12"/>
      <c r="CSF12"/>
      <c r="CSG12"/>
      <c r="CSH12"/>
      <c r="CSI12"/>
      <c r="CSJ12"/>
      <c r="CSK12"/>
      <c r="CSL12"/>
      <c r="CSM12"/>
      <c r="CSN12"/>
      <c r="CSO12"/>
      <c r="CSP12"/>
      <c r="CSQ12"/>
      <c r="CSR12"/>
      <c r="CSS12"/>
      <c r="CST12"/>
      <c r="CSU12"/>
      <c r="CSV12"/>
      <c r="CSW12"/>
      <c r="CSX12"/>
      <c r="CSY12"/>
      <c r="CSZ12"/>
      <c r="CTA12"/>
      <c r="CTB12"/>
      <c r="CTC12"/>
      <c r="CTD12"/>
      <c r="CTE12"/>
      <c r="CTF12"/>
      <c r="CTG12"/>
      <c r="CTH12"/>
      <c r="CTI12"/>
      <c r="CTJ12"/>
      <c r="CTK12"/>
      <c r="CTL12"/>
      <c r="CTM12"/>
      <c r="CTN12"/>
      <c r="CTO12"/>
      <c r="CTP12"/>
      <c r="CTQ12"/>
      <c r="CTR12"/>
      <c r="CTS12"/>
      <c r="CTT12"/>
      <c r="CTU12"/>
      <c r="CTV12"/>
      <c r="CTW12"/>
      <c r="CTX12"/>
      <c r="CTY12"/>
      <c r="CTZ12"/>
      <c r="CUA12"/>
      <c r="CUB12"/>
      <c r="CUC12"/>
      <c r="CUD12"/>
      <c r="CUE12"/>
      <c r="CUF12"/>
      <c r="CUG12"/>
      <c r="CUH12"/>
      <c r="CUI12"/>
      <c r="CUJ12"/>
      <c r="CUK12"/>
      <c r="CUL12"/>
      <c r="CUM12"/>
      <c r="CUN12"/>
      <c r="CUO12"/>
      <c r="CUP12"/>
      <c r="CUQ12"/>
      <c r="CUR12"/>
      <c r="CUS12"/>
      <c r="CUT12"/>
      <c r="CUU12"/>
      <c r="CUV12"/>
      <c r="CUW12"/>
      <c r="CUX12"/>
      <c r="CUY12"/>
      <c r="CUZ12"/>
      <c r="CVA12"/>
      <c r="CVB12"/>
      <c r="CVC12"/>
      <c r="CVD12"/>
      <c r="CVE12"/>
      <c r="CVF12"/>
      <c r="CVG12"/>
      <c r="CVH12"/>
      <c r="CVI12"/>
      <c r="CVJ12"/>
      <c r="CVK12"/>
      <c r="CVL12"/>
      <c r="CVM12"/>
      <c r="CVN12"/>
      <c r="CVO12"/>
      <c r="CVP12"/>
      <c r="CVQ12"/>
      <c r="CVR12"/>
      <c r="CVS12"/>
      <c r="CVT12"/>
      <c r="CVU12"/>
      <c r="CVV12"/>
      <c r="CVW12"/>
      <c r="CVX12"/>
      <c r="CVY12"/>
      <c r="CVZ12"/>
      <c r="CWA12"/>
      <c r="CWB12"/>
      <c r="CWC12"/>
      <c r="CWD12"/>
      <c r="CWE12"/>
      <c r="CWF12"/>
      <c r="CWG12"/>
      <c r="CWH12"/>
      <c r="CWI12"/>
      <c r="CWJ12"/>
      <c r="CWK12"/>
      <c r="CWL12"/>
      <c r="CWM12"/>
      <c r="CWN12"/>
      <c r="CWO12"/>
      <c r="CWP12"/>
      <c r="CWQ12"/>
      <c r="CWR12"/>
      <c r="CWS12"/>
      <c r="CWT12"/>
      <c r="CWU12"/>
      <c r="CWV12"/>
      <c r="CWW12"/>
      <c r="CWX12"/>
      <c r="CWY12"/>
      <c r="CWZ12"/>
      <c r="CXA12"/>
      <c r="CXB12"/>
      <c r="CXC12"/>
      <c r="CXD12"/>
      <c r="CXE12"/>
      <c r="CXF12"/>
      <c r="CXG12"/>
      <c r="CXH12"/>
      <c r="CXI12"/>
      <c r="CXJ12"/>
      <c r="CXK12"/>
      <c r="CXL12"/>
      <c r="CXM12"/>
      <c r="CXN12"/>
      <c r="CXO12"/>
      <c r="CXP12"/>
      <c r="CXQ12"/>
      <c r="CXR12"/>
      <c r="CXS12"/>
      <c r="CXT12"/>
      <c r="CXU12"/>
      <c r="CXV12"/>
      <c r="CXW12"/>
      <c r="CXX12"/>
      <c r="CXY12"/>
      <c r="CXZ12"/>
      <c r="CYA12"/>
      <c r="CYB12"/>
      <c r="CYC12"/>
      <c r="CYD12"/>
      <c r="CYE12"/>
      <c r="CYF12"/>
      <c r="CYG12"/>
      <c r="CYH12"/>
      <c r="CYI12"/>
      <c r="CYJ12"/>
      <c r="CYK12"/>
      <c r="CYL12"/>
      <c r="CYM12"/>
      <c r="CYN12"/>
      <c r="CYO12"/>
      <c r="CYP12"/>
      <c r="CYQ12"/>
      <c r="CYR12"/>
      <c r="CYS12"/>
      <c r="CYT12"/>
      <c r="CYU12"/>
      <c r="CYV12"/>
      <c r="CYW12"/>
      <c r="CYX12"/>
      <c r="CYY12"/>
      <c r="CYZ12"/>
      <c r="CZA12"/>
      <c r="CZB12"/>
      <c r="CZC12"/>
      <c r="CZD12"/>
      <c r="CZE12"/>
      <c r="CZF12"/>
      <c r="CZG12"/>
      <c r="CZH12"/>
      <c r="CZI12"/>
      <c r="CZJ12"/>
      <c r="CZK12"/>
      <c r="CZL12"/>
      <c r="CZM12"/>
      <c r="CZN12"/>
      <c r="CZO12"/>
      <c r="CZP12"/>
      <c r="CZQ12"/>
      <c r="CZR12"/>
      <c r="CZS12"/>
      <c r="CZT12"/>
      <c r="CZU12"/>
      <c r="CZV12"/>
      <c r="CZW12"/>
      <c r="CZX12"/>
      <c r="CZY12"/>
      <c r="CZZ12"/>
      <c r="DAA12"/>
      <c r="DAB12"/>
      <c r="DAC12"/>
      <c r="DAD12"/>
      <c r="DAE12"/>
      <c r="DAF12"/>
      <c r="DAG12"/>
      <c r="DAH12"/>
      <c r="DAI12"/>
      <c r="DAJ12"/>
      <c r="DAK12"/>
      <c r="DAL12"/>
      <c r="DAM12"/>
      <c r="DAN12"/>
      <c r="DAO12"/>
      <c r="DAP12"/>
      <c r="DAQ12"/>
      <c r="DAR12"/>
      <c r="DAS12"/>
      <c r="DAT12"/>
      <c r="DAU12"/>
      <c r="DAV12"/>
      <c r="DAW12"/>
      <c r="DAX12"/>
      <c r="DAY12"/>
      <c r="DAZ12"/>
      <c r="DBA12"/>
      <c r="DBB12"/>
      <c r="DBC12"/>
      <c r="DBD12"/>
      <c r="DBE12"/>
      <c r="DBF12"/>
      <c r="DBG12"/>
      <c r="DBH12"/>
      <c r="DBI12"/>
      <c r="DBJ12"/>
      <c r="DBK12"/>
      <c r="DBL12"/>
      <c r="DBM12"/>
      <c r="DBN12"/>
      <c r="DBO12"/>
      <c r="DBP12"/>
      <c r="DBQ12"/>
      <c r="DBR12"/>
      <c r="DBS12"/>
      <c r="DBT12"/>
      <c r="DBU12"/>
      <c r="DBV12"/>
      <c r="DBW12"/>
      <c r="DBX12"/>
      <c r="DBY12"/>
      <c r="DBZ12"/>
      <c r="DCA12"/>
      <c r="DCB12"/>
      <c r="DCC12"/>
      <c r="DCD12"/>
      <c r="DCE12"/>
      <c r="DCF12"/>
      <c r="DCG12"/>
      <c r="DCH12"/>
      <c r="DCI12"/>
      <c r="DCJ12"/>
      <c r="DCK12"/>
      <c r="DCL12"/>
      <c r="DCM12"/>
      <c r="DCN12"/>
      <c r="DCO12"/>
      <c r="DCP12"/>
      <c r="DCQ12"/>
      <c r="DCR12"/>
      <c r="DCS12"/>
      <c r="DCT12"/>
      <c r="DCU12"/>
      <c r="DCV12"/>
      <c r="DCW12"/>
      <c r="DCX12"/>
      <c r="DCY12"/>
      <c r="DCZ12"/>
      <c r="DDA12"/>
      <c r="DDB12"/>
      <c r="DDC12"/>
      <c r="DDD12"/>
      <c r="DDE12"/>
      <c r="DDF12"/>
      <c r="DDG12"/>
      <c r="DDH12"/>
      <c r="DDI12"/>
      <c r="DDJ12"/>
      <c r="DDK12"/>
      <c r="DDL12"/>
      <c r="DDM12"/>
      <c r="DDN12"/>
      <c r="DDO12"/>
      <c r="DDP12"/>
      <c r="DDQ12"/>
      <c r="DDR12"/>
      <c r="DDS12"/>
      <c r="DDT12"/>
      <c r="DDU12"/>
      <c r="DDV12"/>
      <c r="DDW12"/>
      <c r="DDX12"/>
      <c r="DDY12"/>
      <c r="DDZ12"/>
      <c r="DEA12"/>
      <c r="DEB12"/>
      <c r="DEC12"/>
      <c r="DED12"/>
      <c r="DEE12"/>
      <c r="DEF12"/>
      <c r="DEG12"/>
      <c r="DEH12"/>
      <c r="DEI12"/>
      <c r="DEJ12"/>
      <c r="DEK12"/>
      <c r="DEL12"/>
      <c r="DEM12"/>
      <c r="DEN12"/>
      <c r="DEO12"/>
      <c r="DEP12"/>
      <c r="DEQ12"/>
      <c r="DER12"/>
      <c r="DES12"/>
      <c r="DET12"/>
      <c r="DEU12"/>
      <c r="DEV12"/>
      <c r="DEW12"/>
      <c r="DEX12"/>
      <c r="DEY12"/>
      <c r="DEZ12"/>
      <c r="DFA12"/>
      <c r="DFB12"/>
      <c r="DFC12"/>
      <c r="DFD12"/>
      <c r="DFE12"/>
      <c r="DFF12"/>
      <c r="DFG12"/>
      <c r="DFH12"/>
      <c r="DFI12"/>
      <c r="DFJ12"/>
      <c r="DFK12"/>
      <c r="DFL12"/>
      <c r="DFM12"/>
      <c r="DFN12"/>
      <c r="DFO12"/>
      <c r="DFP12"/>
      <c r="DFQ12"/>
      <c r="DFR12"/>
      <c r="DFS12"/>
      <c r="DFT12"/>
      <c r="DFU12"/>
      <c r="DFV12"/>
      <c r="DFW12"/>
      <c r="DFX12"/>
      <c r="DFY12"/>
      <c r="DFZ12"/>
      <c r="DGA12"/>
      <c r="DGB12"/>
      <c r="DGC12"/>
      <c r="DGD12"/>
      <c r="DGE12"/>
      <c r="DGF12"/>
      <c r="DGG12"/>
      <c r="DGH12"/>
      <c r="DGI12"/>
      <c r="DGJ12"/>
      <c r="DGK12"/>
      <c r="DGL12"/>
      <c r="DGM12"/>
      <c r="DGN12"/>
      <c r="DGO12"/>
      <c r="DGP12"/>
      <c r="DGQ12"/>
      <c r="DGR12"/>
      <c r="DGS12"/>
      <c r="DGT12"/>
      <c r="DGU12"/>
      <c r="DGV12"/>
      <c r="DGW12"/>
      <c r="DGX12"/>
      <c r="DGY12"/>
      <c r="DGZ12"/>
      <c r="DHA12"/>
      <c r="DHB12"/>
      <c r="DHC12"/>
      <c r="DHD12"/>
      <c r="DHE12"/>
      <c r="DHF12"/>
      <c r="DHG12"/>
      <c r="DHH12"/>
      <c r="DHI12"/>
      <c r="DHJ12"/>
      <c r="DHK12"/>
      <c r="DHL12"/>
      <c r="DHM12"/>
      <c r="DHN12"/>
      <c r="DHO12"/>
      <c r="DHP12"/>
      <c r="DHQ12"/>
      <c r="DHR12"/>
      <c r="DHS12"/>
      <c r="DHT12"/>
      <c r="DHU12"/>
      <c r="DHV12"/>
      <c r="DHW12"/>
      <c r="DHX12"/>
      <c r="DHY12"/>
      <c r="DHZ12"/>
      <c r="DIA12"/>
      <c r="DIB12"/>
      <c r="DIC12"/>
      <c r="DID12"/>
      <c r="DIE12"/>
      <c r="DIF12"/>
      <c r="DIG12"/>
      <c r="DIH12"/>
      <c r="DII12"/>
      <c r="DIJ12"/>
      <c r="DIK12"/>
      <c r="DIL12"/>
      <c r="DIM12"/>
      <c r="DIN12"/>
      <c r="DIO12"/>
      <c r="DIP12"/>
      <c r="DIQ12"/>
      <c r="DIR12"/>
      <c r="DIS12"/>
      <c r="DIT12"/>
      <c r="DIU12"/>
      <c r="DIV12"/>
      <c r="DIW12"/>
      <c r="DIX12"/>
      <c r="DIY12"/>
      <c r="DIZ12"/>
      <c r="DJA12"/>
      <c r="DJB12"/>
      <c r="DJC12"/>
      <c r="DJD12"/>
      <c r="DJE12"/>
      <c r="DJF12"/>
      <c r="DJG12"/>
      <c r="DJH12"/>
      <c r="DJI12"/>
      <c r="DJJ12"/>
      <c r="DJK12"/>
      <c r="DJL12"/>
      <c r="DJM12"/>
      <c r="DJN12"/>
      <c r="DJO12"/>
      <c r="DJP12"/>
      <c r="DJQ12"/>
      <c r="DJR12"/>
      <c r="DJS12"/>
      <c r="DJT12"/>
      <c r="DJU12"/>
      <c r="DJV12"/>
      <c r="DJW12"/>
      <c r="DJX12"/>
      <c r="DJY12"/>
      <c r="DJZ12"/>
      <c r="DKA12"/>
      <c r="DKB12"/>
      <c r="DKC12"/>
      <c r="DKD12"/>
      <c r="DKE12"/>
      <c r="DKF12"/>
      <c r="DKG12"/>
      <c r="DKH12"/>
      <c r="DKI12"/>
      <c r="DKJ12"/>
      <c r="DKK12"/>
      <c r="DKL12"/>
      <c r="DKM12"/>
      <c r="DKN12"/>
      <c r="DKO12"/>
      <c r="DKP12"/>
      <c r="DKQ12"/>
      <c r="DKR12"/>
      <c r="DKS12"/>
      <c r="DKT12"/>
      <c r="DKU12"/>
      <c r="DKV12"/>
      <c r="DKW12"/>
      <c r="DKX12"/>
      <c r="DKY12"/>
      <c r="DKZ12"/>
      <c r="DLA12"/>
      <c r="DLB12"/>
      <c r="DLC12"/>
      <c r="DLD12"/>
      <c r="DLE12"/>
      <c r="DLF12"/>
      <c r="DLG12"/>
      <c r="DLH12"/>
      <c r="DLI12"/>
      <c r="DLJ12"/>
      <c r="DLK12"/>
      <c r="DLL12"/>
      <c r="DLM12"/>
      <c r="DLN12"/>
      <c r="DLO12"/>
      <c r="DLP12"/>
      <c r="DLQ12"/>
      <c r="DLR12"/>
      <c r="DLS12"/>
      <c r="DLT12"/>
      <c r="DLU12"/>
      <c r="DLV12"/>
      <c r="DLW12"/>
      <c r="DLX12"/>
      <c r="DLY12"/>
      <c r="DLZ12"/>
      <c r="DMA12"/>
      <c r="DMB12"/>
      <c r="DMC12"/>
      <c r="DMD12"/>
      <c r="DME12"/>
      <c r="DMF12"/>
      <c r="DMG12"/>
      <c r="DMH12"/>
      <c r="DMI12"/>
      <c r="DMJ12"/>
      <c r="DMK12"/>
      <c r="DML12"/>
      <c r="DMM12"/>
      <c r="DMN12"/>
      <c r="DMO12"/>
      <c r="DMP12"/>
      <c r="DMQ12"/>
      <c r="DMR12"/>
      <c r="DMS12"/>
      <c r="DMT12"/>
      <c r="DMU12"/>
      <c r="DMV12"/>
      <c r="DMW12"/>
      <c r="DMX12"/>
      <c r="DMY12"/>
      <c r="DMZ12"/>
      <c r="DNA12"/>
      <c r="DNB12"/>
      <c r="DNC12"/>
      <c r="DND12"/>
      <c r="DNE12"/>
      <c r="DNF12"/>
      <c r="DNG12"/>
      <c r="DNH12"/>
      <c r="DNI12"/>
      <c r="DNJ12"/>
      <c r="DNK12"/>
      <c r="DNL12"/>
      <c r="DNM12"/>
      <c r="DNN12"/>
      <c r="DNO12"/>
      <c r="DNP12"/>
      <c r="DNQ12"/>
      <c r="DNR12"/>
      <c r="DNS12"/>
      <c r="DNT12"/>
      <c r="DNU12"/>
      <c r="DNV12"/>
      <c r="DNW12"/>
      <c r="DNX12"/>
      <c r="DNY12"/>
      <c r="DNZ12"/>
      <c r="DOA12"/>
      <c r="DOB12"/>
      <c r="DOC12"/>
      <c r="DOD12"/>
      <c r="DOE12"/>
      <c r="DOF12"/>
      <c r="DOG12"/>
      <c r="DOH12"/>
      <c r="DOI12"/>
      <c r="DOJ12"/>
      <c r="DOK12"/>
      <c r="DOL12"/>
      <c r="DOM12"/>
      <c r="DON12"/>
      <c r="DOO12"/>
      <c r="DOP12"/>
      <c r="DOQ12"/>
      <c r="DOR12"/>
      <c r="DOS12"/>
      <c r="DOT12"/>
      <c r="DOU12"/>
      <c r="DOV12"/>
      <c r="DOW12"/>
      <c r="DOX12"/>
      <c r="DOY12"/>
      <c r="DOZ12"/>
      <c r="DPA12"/>
      <c r="DPB12"/>
      <c r="DPC12"/>
      <c r="DPD12"/>
      <c r="DPE12"/>
      <c r="DPF12"/>
      <c r="DPG12"/>
      <c r="DPH12"/>
      <c r="DPI12"/>
      <c r="DPJ12"/>
      <c r="DPK12"/>
      <c r="DPL12"/>
      <c r="DPM12"/>
      <c r="DPN12"/>
      <c r="DPO12"/>
      <c r="DPP12"/>
      <c r="DPQ12"/>
      <c r="DPR12"/>
      <c r="DPS12"/>
      <c r="DPT12"/>
      <c r="DPU12"/>
      <c r="DPV12"/>
      <c r="DPW12"/>
      <c r="DPX12"/>
      <c r="DPY12"/>
      <c r="DPZ12"/>
      <c r="DQA12"/>
      <c r="DQB12"/>
      <c r="DQC12"/>
      <c r="DQD12"/>
      <c r="DQE12"/>
      <c r="DQF12"/>
      <c r="DQG12"/>
      <c r="DQH12"/>
      <c r="DQI12"/>
      <c r="DQJ12"/>
      <c r="DQK12"/>
      <c r="DQL12"/>
      <c r="DQM12"/>
      <c r="DQN12"/>
      <c r="DQO12"/>
      <c r="DQP12"/>
      <c r="DQQ12"/>
      <c r="DQR12"/>
      <c r="DQS12"/>
      <c r="DQT12"/>
      <c r="DQU12"/>
      <c r="DQV12"/>
      <c r="DQW12"/>
      <c r="DQX12"/>
      <c r="DQY12"/>
      <c r="DQZ12"/>
      <c r="DRA12"/>
      <c r="DRB12"/>
      <c r="DRC12"/>
      <c r="DRD12"/>
      <c r="DRE12"/>
      <c r="DRF12"/>
      <c r="DRG12"/>
      <c r="DRH12"/>
      <c r="DRI12"/>
      <c r="DRJ12"/>
      <c r="DRK12"/>
      <c r="DRL12"/>
      <c r="DRM12"/>
      <c r="DRN12"/>
      <c r="DRO12"/>
      <c r="DRP12"/>
      <c r="DRQ12"/>
      <c r="DRR12"/>
      <c r="DRS12"/>
      <c r="DRT12"/>
      <c r="DRU12"/>
      <c r="DRV12"/>
      <c r="DRW12"/>
      <c r="DRX12"/>
      <c r="DRY12"/>
      <c r="DRZ12"/>
      <c r="DSA12"/>
      <c r="DSB12"/>
      <c r="DSC12"/>
      <c r="DSD12"/>
      <c r="DSE12"/>
      <c r="DSF12"/>
      <c r="DSG12"/>
      <c r="DSH12"/>
      <c r="DSI12"/>
      <c r="DSJ12"/>
      <c r="DSK12"/>
      <c r="DSL12"/>
      <c r="DSM12"/>
      <c r="DSN12"/>
      <c r="DSO12"/>
      <c r="DSP12"/>
      <c r="DSQ12"/>
      <c r="DSR12"/>
      <c r="DSS12"/>
      <c r="DST12"/>
      <c r="DSU12"/>
      <c r="DSV12"/>
      <c r="DSW12"/>
      <c r="DSX12"/>
      <c r="DSY12"/>
      <c r="DSZ12"/>
      <c r="DTA12"/>
      <c r="DTB12"/>
      <c r="DTC12"/>
      <c r="DTD12"/>
      <c r="DTE12"/>
      <c r="DTF12"/>
      <c r="DTG12"/>
      <c r="DTH12"/>
      <c r="DTI12"/>
      <c r="DTJ12"/>
      <c r="DTK12"/>
      <c r="DTL12"/>
      <c r="DTM12"/>
      <c r="DTN12"/>
      <c r="DTO12"/>
      <c r="DTP12"/>
      <c r="DTQ12"/>
      <c r="DTR12"/>
      <c r="DTS12"/>
      <c r="DTT12"/>
      <c r="DTU12"/>
      <c r="DTV12"/>
      <c r="DTW12"/>
      <c r="DTX12"/>
      <c r="DTY12"/>
      <c r="DTZ12"/>
      <c r="DUA12"/>
      <c r="DUB12"/>
      <c r="DUC12"/>
      <c r="DUD12"/>
      <c r="DUE12"/>
      <c r="DUF12"/>
      <c r="DUG12"/>
      <c r="DUH12"/>
      <c r="DUI12"/>
      <c r="DUJ12"/>
      <c r="DUK12"/>
      <c r="DUL12"/>
      <c r="DUM12"/>
      <c r="DUN12"/>
      <c r="DUO12"/>
      <c r="DUP12"/>
      <c r="DUQ12"/>
      <c r="DUR12"/>
      <c r="DUS12"/>
      <c r="DUT12"/>
      <c r="DUU12"/>
      <c r="DUV12"/>
      <c r="DUW12"/>
      <c r="DUX12"/>
      <c r="DUY12"/>
      <c r="DUZ12"/>
      <c r="DVA12"/>
      <c r="DVB12"/>
      <c r="DVC12"/>
      <c r="DVD12"/>
      <c r="DVE12"/>
      <c r="DVF12"/>
      <c r="DVG12"/>
      <c r="DVH12"/>
      <c r="DVI12"/>
      <c r="DVJ12"/>
      <c r="DVK12"/>
      <c r="DVL12"/>
      <c r="DVM12"/>
      <c r="DVN12"/>
      <c r="DVO12"/>
      <c r="DVP12"/>
      <c r="DVQ12"/>
      <c r="DVR12"/>
      <c r="DVS12"/>
      <c r="DVT12"/>
      <c r="DVU12"/>
      <c r="DVV12"/>
      <c r="DVW12"/>
      <c r="DVX12"/>
      <c r="DVY12"/>
      <c r="DVZ12"/>
      <c r="DWA12"/>
      <c r="DWB12"/>
      <c r="DWC12"/>
      <c r="DWD12"/>
      <c r="DWE12"/>
      <c r="DWF12"/>
      <c r="DWG12"/>
      <c r="DWH12"/>
      <c r="DWI12"/>
      <c r="DWJ12"/>
      <c r="DWK12"/>
      <c r="DWL12"/>
      <c r="DWM12"/>
      <c r="DWN12"/>
      <c r="DWO12"/>
      <c r="DWP12"/>
      <c r="DWQ12"/>
      <c r="DWR12"/>
      <c r="DWS12"/>
      <c r="DWT12"/>
      <c r="DWU12"/>
      <c r="DWV12"/>
      <c r="DWW12"/>
      <c r="DWX12"/>
      <c r="DWY12"/>
      <c r="DWZ12"/>
      <c r="DXA12"/>
      <c r="DXB12"/>
      <c r="DXC12"/>
      <c r="DXD12"/>
      <c r="DXE12"/>
      <c r="DXF12"/>
      <c r="DXG12"/>
      <c r="DXH12"/>
      <c r="DXI12"/>
      <c r="DXJ12"/>
      <c r="DXK12"/>
      <c r="DXL12"/>
      <c r="DXM12"/>
      <c r="DXN12"/>
      <c r="DXO12"/>
      <c r="DXP12"/>
      <c r="DXQ12"/>
      <c r="DXR12"/>
      <c r="DXS12"/>
      <c r="DXT12"/>
      <c r="DXU12"/>
      <c r="DXV12"/>
      <c r="DXW12"/>
      <c r="DXX12"/>
      <c r="DXY12"/>
      <c r="DXZ12"/>
      <c r="DYA12"/>
      <c r="DYB12"/>
      <c r="DYC12"/>
      <c r="DYD12"/>
      <c r="DYE12"/>
      <c r="DYF12"/>
      <c r="DYG12"/>
      <c r="DYH12"/>
      <c r="DYI12"/>
      <c r="DYJ12"/>
      <c r="DYK12"/>
      <c r="DYL12"/>
      <c r="DYM12"/>
      <c r="DYN12"/>
      <c r="DYO12"/>
      <c r="DYP12"/>
      <c r="DYQ12"/>
      <c r="DYR12"/>
      <c r="DYS12"/>
      <c r="DYT12"/>
      <c r="DYU12"/>
      <c r="DYV12"/>
      <c r="DYW12"/>
      <c r="DYX12"/>
      <c r="DYY12"/>
      <c r="DYZ12"/>
      <c r="DZA12"/>
      <c r="DZB12"/>
      <c r="DZC12"/>
      <c r="DZD12"/>
      <c r="DZE12"/>
      <c r="DZF12"/>
      <c r="DZG12"/>
      <c r="DZH12"/>
      <c r="DZI12"/>
      <c r="DZJ12"/>
      <c r="DZK12"/>
      <c r="DZL12"/>
      <c r="DZM12"/>
      <c r="DZN12"/>
      <c r="DZO12"/>
      <c r="DZP12"/>
      <c r="DZQ12"/>
      <c r="DZR12"/>
      <c r="DZS12"/>
      <c r="DZT12"/>
      <c r="DZU12"/>
      <c r="DZV12"/>
      <c r="DZW12"/>
      <c r="DZX12"/>
      <c r="DZY12"/>
      <c r="DZZ12"/>
      <c r="EAA12"/>
      <c r="EAB12"/>
      <c r="EAC12"/>
      <c r="EAD12"/>
      <c r="EAE12"/>
      <c r="EAF12"/>
      <c r="EAG12"/>
      <c r="EAH12"/>
      <c r="EAI12"/>
      <c r="EAJ12"/>
      <c r="EAK12"/>
      <c r="EAL12"/>
      <c r="EAM12"/>
      <c r="EAN12"/>
      <c r="EAO12"/>
      <c r="EAP12"/>
      <c r="EAQ12"/>
      <c r="EAR12"/>
      <c r="EAS12"/>
      <c r="EAT12"/>
      <c r="EAU12"/>
      <c r="EAV12"/>
      <c r="EAW12"/>
      <c r="EAX12"/>
      <c r="EAY12"/>
      <c r="EAZ12"/>
      <c r="EBA12"/>
      <c r="EBB12"/>
      <c r="EBC12"/>
      <c r="EBD12"/>
      <c r="EBE12"/>
      <c r="EBF12"/>
      <c r="EBG12"/>
      <c r="EBH12"/>
      <c r="EBI12"/>
      <c r="EBJ12"/>
      <c r="EBK12"/>
      <c r="EBL12"/>
      <c r="EBM12"/>
      <c r="EBN12"/>
      <c r="EBO12"/>
      <c r="EBP12"/>
      <c r="EBQ12"/>
      <c r="EBR12"/>
      <c r="EBS12"/>
      <c r="EBT12"/>
      <c r="EBU12"/>
      <c r="EBV12"/>
      <c r="EBW12"/>
      <c r="EBX12"/>
      <c r="EBY12"/>
      <c r="EBZ12"/>
      <c r="ECA12"/>
      <c r="ECB12"/>
      <c r="ECC12"/>
      <c r="ECD12"/>
      <c r="ECE12"/>
      <c r="ECF12"/>
      <c r="ECG12"/>
      <c r="ECH12"/>
      <c r="ECI12"/>
      <c r="ECJ12"/>
      <c r="ECK12"/>
      <c r="ECL12"/>
      <c r="ECM12"/>
      <c r="ECN12"/>
      <c r="ECO12"/>
      <c r="ECP12"/>
      <c r="ECQ12"/>
      <c r="ECR12"/>
      <c r="ECS12"/>
      <c r="ECT12"/>
      <c r="ECU12"/>
      <c r="ECV12"/>
      <c r="ECW12"/>
      <c r="ECX12"/>
      <c r="ECY12"/>
      <c r="ECZ12"/>
      <c r="EDA12"/>
      <c r="EDB12"/>
      <c r="EDC12"/>
      <c r="EDD12"/>
      <c r="EDE12"/>
      <c r="EDF12"/>
      <c r="EDG12"/>
      <c r="EDH12"/>
      <c r="EDI12"/>
      <c r="EDJ12"/>
      <c r="EDK12"/>
      <c r="EDL12"/>
      <c r="EDM12"/>
      <c r="EDN12"/>
      <c r="EDO12"/>
      <c r="EDP12"/>
      <c r="EDQ12"/>
      <c r="EDR12"/>
      <c r="EDS12"/>
      <c r="EDT12"/>
      <c r="EDU12"/>
      <c r="EDV12"/>
      <c r="EDW12"/>
      <c r="EDX12"/>
      <c r="EDY12"/>
      <c r="EDZ12"/>
      <c r="EEA12"/>
      <c r="EEB12"/>
      <c r="EEC12"/>
      <c r="EED12"/>
      <c r="EEE12"/>
      <c r="EEF12"/>
      <c r="EEG12"/>
      <c r="EEH12"/>
      <c r="EEI12"/>
      <c r="EEJ12"/>
      <c r="EEK12"/>
      <c r="EEL12"/>
      <c r="EEM12"/>
      <c r="EEN12"/>
      <c r="EEO12"/>
      <c r="EEP12"/>
      <c r="EEQ12"/>
      <c r="EER12"/>
      <c r="EES12"/>
      <c r="EET12"/>
      <c r="EEU12"/>
      <c r="EEV12"/>
      <c r="EEW12"/>
      <c r="EEX12"/>
      <c r="EEY12"/>
      <c r="EEZ12"/>
      <c r="EFA12"/>
      <c r="EFB12"/>
      <c r="EFC12"/>
      <c r="EFD12"/>
      <c r="EFE12"/>
      <c r="EFF12"/>
      <c r="EFG12"/>
      <c r="EFH12"/>
      <c r="EFI12"/>
      <c r="EFJ12"/>
      <c r="EFK12"/>
      <c r="EFL12"/>
      <c r="EFM12"/>
      <c r="EFN12"/>
      <c r="EFO12"/>
      <c r="EFP12"/>
      <c r="EFQ12"/>
      <c r="EFR12"/>
      <c r="EFS12"/>
      <c r="EFT12"/>
      <c r="EFU12"/>
      <c r="EFV12"/>
      <c r="EFW12"/>
      <c r="EFX12"/>
      <c r="EFY12"/>
      <c r="EFZ12"/>
      <c r="EGA12"/>
      <c r="EGB12"/>
      <c r="EGC12"/>
      <c r="EGD12"/>
      <c r="EGE12"/>
      <c r="EGF12"/>
      <c r="EGG12"/>
      <c r="EGH12"/>
      <c r="EGI12"/>
      <c r="EGJ12"/>
      <c r="EGK12"/>
      <c r="EGL12"/>
      <c r="EGM12"/>
      <c r="EGN12"/>
      <c r="EGO12"/>
      <c r="EGP12"/>
      <c r="EGQ12"/>
      <c r="EGR12"/>
      <c r="EGS12"/>
      <c r="EGT12"/>
      <c r="EGU12"/>
      <c r="EGV12"/>
      <c r="EGW12"/>
      <c r="EGX12"/>
      <c r="EGY12"/>
      <c r="EGZ12"/>
      <c r="EHA12"/>
      <c r="EHB12"/>
      <c r="EHC12"/>
      <c r="EHD12"/>
      <c r="EHE12"/>
      <c r="EHF12"/>
      <c r="EHG12"/>
      <c r="EHH12"/>
      <c r="EHI12"/>
      <c r="EHJ12"/>
      <c r="EHK12"/>
      <c r="EHL12"/>
      <c r="EHM12"/>
      <c r="EHN12"/>
      <c r="EHO12"/>
      <c r="EHP12"/>
      <c r="EHQ12"/>
      <c r="EHR12"/>
      <c r="EHS12"/>
      <c r="EHT12"/>
      <c r="EHU12"/>
      <c r="EHV12"/>
      <c r="EHW12"/>
      <c r="EHX12"/>
      <c r="EHY12"/>
      <c r="EHZ12"/>
      <c r="EIA12"/>
      <c r="EIB12"/>
      <c r="EIC12"/>
      <c r="EID12"/>
      <c r="EIE12"/>
      <c r="EIF12"/>
      <c r="EIG12"/>
      <c r="EIH12"/>
      <c r="EII12"/>
      <c r="EIJ12"/>
      <c r="EIK12"/>
      <c r="EIL12"/>
      <c r="EIM12"/>
      <c r="EIN12"/>
      <c r="EIO12"/>
      <c r="EIP12"/>
      <c r="EIQ12"/>
      <c r="EIR12"/>
      <c r="EIS12"/>
      <c r="EIT12"/>
      <c r="EIU12"/>
      <c r="EIV12"/>
      <c r="EIW12"/>
      <c r="EIX12"/>
      <c r="EIY12"/>
      <c r="EIZ12"/>
      <c r="EJA12"/>
      <c r="EJB12"/>
      <c r="EJC12"/>
      <c r="EJD12"/>
      <c r="EJE12"/>
      <c r="EJF12"/>
      <c r="EJG12"/>
      <c r="EJH12"/>
      <c r="EJI12"/>
      <c r="EJJ12"/>
      <c r="EJK12"/>
      <c r="EJL12"/>
      <c r="EJM12"/>
      <c r="EJN12"/>
      <c r="EJO12"/>
      <c r="EJP12"/>
      <c r="EJQ12"/>
      <c r="EJR12"/>
      <c r="EJS12"/>
      <c r="EJT12"/>
      <c r="EJU12"/>
      <c r="EJV12"/>
      <c r="EJW12"/>
      <c r="EJX12"/>
      <c r="EJY12"/>
      <c r="EJZ12"/>
      <c r="EKA12"/>
      <c r="EKB12"/>
      <c r="EKC12"/>
      <c r="EKD12"/>
      <c r="EKE12"/>
      <c r="EKF12"/>
      <c r="EKG12"/>
      <c r="EKH12"/>
      <c r="EKI12"/>
      <c r="EKJ12"/>
      <c r="EKK12"/>
      <c r="EKL12"/>
      <c r="EKM12"/>
      <c r="EKN12"/>
      <c r="EKO12"/>
      <c r="EKP12"/>
      <c r="EKQ12"/>
      <c r="EKR12"/>
      <c r="EKS12"/>
      <c r="EKT12"/>
      <c r="EKU12"/>
      <c r="EKV12"/>
      <c r="EKW12"/>
      <c r="EKX12"/>
      <c r="EKY12"/>
      <c r="EKZ12"/>
      <c r="ELA12"/>
      <c r="ELB12"/>
      <c r="ELC12"/>
      <c r="ELD12"/>
      <c r="ELE12"/>
      <c r="ELF12"/>
      <c r="ELG12"/>
      <c r="ELH12"/>
      <c r="ELI12"/>
      <c r="ELJ12"/>
      <c r="ELK12"/>
      <c r="ELL12"/>
      <c r="ELM12"/>
      <c r="ELN12"/>
      <c r="ELO12"/>
      <c r="ELP12"/>
      <c r="ELQ12"/>
      <c r="ELR12"/>
      <c r="ELS12"/>
      <c r="ELT12"/>
      <c r="ELU12"/>
      <c r="ELV12"/>
      <c r="ELW12"/>
      <c r="ELX12"/>
      <c r="ELY12"/>
      <c r="ELZ12"/>
      <c r="EMA12"/>
      <c r="EMB12"/>
      <c r="EMC12"/>
      <c r="EMD12"/>
      <c r="EME12"/>
      <c r="EMF12"/>
      <c r="EMG12"/>
      <c r="EMH12"/>
      <c r="EMI12"/>
      <c r="EMJ12"/>
      <c r="EMK12"/>
      <c r="EML12"/>
      <c r="EMM12"/>
      <c r="EMN12"/>
      <c r="EMO12"/>
      <c r="EMP12"/>
      <c r="EMQ12"/>
      <c r="EMR12"/>
      <c r="EMS12"/>
      <c r="EMT12"/>
      <c r="EMU12"/>
      <c r="EMV12"/>
      <c r="EMW12"/>
      <c r="EMX12"/>
      <c r="EMY12"/>
      <c r="EMZ12"/>
      <c r="ENA12"/>
      <c r="ENB12"/>
      <c r="ENC12"/>
      <c r="END12"/>
      <c r="ENE12"/>
      <c r="ENF12"/>
      <c r="ENG12"/>
      <c r="ENH12"/>
      <c r="ENI12"/>
      <c r="ENJ12"/>
      <c r="ENK12"/>
      <c r="ENL12"/>
      <c r="ENM12"/>
      <c r="ENN12"/>
      <c r="ENO12"/>
      <c r="ENP12"/>
      <c r="ENQ12"/>
      <c r="ENR12"/>
      <c r="ENS12"/>
      <c r="ENT12"/>
      <c r="ENU12"/>
      <c r="ENV12"/>
      <c r="ENW12"/>
      <c r="ENX12"/>
      <c r="ENY12"/>
      <c r="ENZ12"/>
      <c r="EOA12"/>
      <c r="EOB12"/>
      <c r="EOC12"/>
      <c r="EOD12"/>
      <c r="EOE12"/>
      <c r="EOF12"/>
      <c r="EOG12"/>
      <c r="EOH12"/>
      <c r="EOI12"/>
      <c r="EOJ12"/>
      <c r="EOK12"/>
      <c r="EOL12"/>
      <c r="EOM12"/>
      <c r="EON12"/>
      <c r="EOO12"/>
      <c r="EOP12"/>
      <c r="EOQ12"/>
      <c r="EOR12"/>
      <c r="EOS12"/>
      <c r="EOT12"/>
      <c r="EOU12"/>
      <c r="EOV12"/>
      <c r="EOW12"/>
      <c r="EOX12"/>
      <c r="EOY12"/>
      <c r="EOZ12"/>
      <c r="EPA12"/>
      <c r="EPB12"/>
      <c r="EPC12"/>
      <c r="EPD12"/>
      <c r="EPE12"/>
      <c r="EPF12"/>
      <c r="EPG12"/>
      <c r="EPH12"/>
      <c r="EPI12"/>
      <c r="EPJ12"/>
      <c r="EPK12"/>
      <c r="EPL12"/>
      <c r="EPM12"/>
      <c r="EPN12"/>
      <c r="EPO12"/>
      <c r="EPP12"/>
      <c r="EPQ12"/>
      <c r="EPR12"/>
      <c r="EPS12"/>
      <c r="EPT12"/>
      <c r="EPU12"/>
      <c r="EPV12"/>
      <c r="EPW12"/>
      <c r="EPX12"/>
      <c r="EPY12"/>
      <c r="EPZ12"/>
      <c r="EQA12"/>
      <c r="EQB12"/>
      <c r="EQC12"/>
      <c r="EQD12"/>
      <c r="EQE12"/>
      <c r="EQF12"/>
      <c r="EQG12"/>
      <c r="EQH12"/>
      <c r="EQI12"/>
      <c r="EQJ12"/>
      <c r="EQK12"/>
      <c r="EQL12"/>
      <c r="EQM12"/>
      <c r="EQN12"/>
      <c r="EQO12"/>
      <c r="EQP12"/>
      <c r="EQQ12"/>
      <c r="EQR12"/>
      <c r="EQS12"/>
      <c r="EQT12"/>
      <c r="EQU12"/>
      <c r="EQV12"/>
      <c r="EQW12"/>
      <c r="EQX12"/>
      <c r="EQY12"/>
      <c r="EQZ12"/>
      <c r="ERA12"/>
      <c r="ERB12"/>
      <c r="ERC12"/>
      <c r="ERD12"/>
      <c r="ERE12"/>
      <c r="ERF12"/>
      <c r="ERG12"/>
      <c r="ERH12"/>
      <c r="ERI12"/>
      <c r="ERJ12"/>
      <c r="ERK12"/>
      <c r="ERL12"/>
      <c r="ERM12"/>
      <c r="ERN12"/>
      <c r="ERO12"/>
      <c r="ERP12"/>
      <c r="ERQ12"/>
      <c r="ERR12"/>
      <c r="ERS12"/>
      <c r="ERT12"/>
      <c r="ERU12"/>
      <c r="ERV12"/>
      <c r="ERW12"/>
      <c r="ERX12"/>
      <c r="ERY12"/>
      <c r="ERZ12"/>
      <c r="ESA12"/>
      <c r="ESB12"/>
      <c r="ESC12"/>
      <c r="ESD12"/>
      <c r="ESE12"/>
      <c r="ESF12"/>
      <c r="ESG12"/>
      <c r="ESH12"/>
      <c r="ESI12"/>
      <c r="ESJ12"/>
      <c r="ESK12"/>
      <c r="ESL12"/>
      <c r="ESM12"/>
      <c r="ESN12"/>
      <c r="ESO12"/>
      <c r="ESP12"/>
      <c r="ESQ12"/>
      <c r="ESR12"/>
      <c r="ESS12"/>
      <c r="EST12"/>
      <c r="ESU12"/>
      <c r="ESV12"/>
      <c r="ESW12"/>
      <c r="ESX12"/>
      <c r="ESY12"/>
      <c r="ESZ12"/>
      <c r="ETA12"/>
      <c r="ETB12"/>
      <c r="ETC12"/>
      <c r="ETD12"/>
      <c r="ETE12"/>
      <c r="ETF12"/>
      <c r="ETG12"/>
      <c r="ETH12"/>
      <c r="ETI12"/>
      <c r="ETJ12"/>
      <c r="ETK12"/>
      <c r="ETL12"/>
      <c r="ETM12"/>
      <c r="ETN12"/>
      <c r="ETO12"/>
      <c r="ETP12"/>
      <c r="ETQ12"/>
      <c r="ETR12"/>
      <c r="ETS12"/>
      <c r="ETT12"/>
      <c r="ETU12"/>
      <c r="ETV12"/>
      <c r="ETW12"/>
      <c r="ETX12"/>
      <c r="ETY12"/>
      <c r="ETZ12"/>
      <c r="EUA12"/>
      <c r="EUB12"/>
      <c r="EUC12"/>
      <c r="EUD12"/>
      <c r="EUE12"/>
      <c r="EUF12"/>
      <c r="EUG12"/>
      <c r="EUH12"/>
      <c r="EUI12"/>
      <c r="EUJ12"/>
      <c r="EUK12"/>
      <c r="EUL12"/>
      <c r="EUM12"/>
      <c r="EUN12"/>
      <c r="EUO12"/>
      <c r="EUP12"/>
      <c r="EUQ12"/>
      <c r="EUR12"/>
      <c r="EUS12"/>
      <c r="EUT12"/>
      <c r="EUU12"/>
      <c r="EUV12"/>
      <c r="EUW12"/>
      <c r="EUX12"/>
      <c r="EUY12"/>
      <c r="EUZ12"/>
      <c r="EVA12"/>
      <c r="EVB12"/>
      <c r="EVC12"/>
      <c r="EVD12"/>
      <c r="EVE12"/>
      <c r="EVF12"/>
      <c r="EVG12"/>
      <c r="EVH12"/>
      <c r="EVI12"/>
      <c r="EVJ12"/>
      <c r="EVK12"/>
      <c r="EVL12"/>
      <c r="EVM12"/>
      <c r="EVN12"/>
      <c r="EVO12"/>
      <c r="EVP12"/>
      <c r="EVQ12"/>
      <c r="EVR12"/>
      <c r="EVS12"/>
      <c r="EVT12"/>
      <c r="EVU12"/>
      <c r="EVV12"/>
      <c r="EVW12"/>
      <c r="EVX12"/>
      <c r="EVY12"/>
      <c r="EVZ12"/>
      <c r="EWA12"/>
      <c r="EWB12"/>
      <c r="EWC12"/>
      <c r="EWD12"/>
      <c r="EWE12"/>
      <c r="EWF12"/>
      <c r="EWG12"/>
      <c r="EWH12"/>
      <c r="EWI12"/>
      <c r="EWJ12"/>
      <c r="EWK12"/>
      <c r="EWL12"/>
      <c r="EWM12"/>
      <c r="EWN12"/>
      <c r="EWO12"/>
      <c r="EWP12"/>
      <c r="EWQ12"/>
      <c r="EWR12"/>
      <c r="EWS12"/>
      <c r="EWT12"/>
      <c r="EWU12"/>
      <c r="EWV12"/>
      <c r="EWW12"/>
      <c r="EWX12"/>
      <c r="EWY12"/>
      <c r="EWZ12"/>
      <c r="EXA12"/>
      <c r="EXB12"/>
      <c r="EXC12"/>
      <c r="EXD12"/>
      <c r="EXE12"/>
      <c r="EXF12"/>
      <c r="EXG12"/>
      <c r="EXH12"/>
      <c r="EXI12"/>
      <c r="EXJ12"/>
      <c r="EXK12"/>
      <c r="EXL12"/>
      <c r="EXM12"/>
      <c r="EXN12"/>
      <c r="EXO12"/>
      <c r="EXP12"/>
      <c r="EXQ12"/>
      <c r="EXR12"/>
      <c r="EXS12"/>
      <c r="EXT12"/>
      <c r="EXU12"/>
      <c r="EXV12"/>
      <c r="EXW12"/>
      <c r="EXX12"/>
      <c r="EXY12"/>
      <c r="EXZ12"/>
      <c r="EYA12"/>
      <c r="EYB12"/>
      <c r="EYC12"/>
      <c r="EYD12"/>
      <c r="EYE12"/>
      <c r="EYF12"/>
      <c r="EYG12"/>
      <c r="EYH12"/>
      <c r="EYI12"/>
      <c r="EYJ12"/>
      <c r="EYK12"/>
      <c r="EYL12"/>
      <c r="EYM12"/>
      <c r="EYN12"/>
      <c r="EYO12"/>
      <c r="EYP12"/>
      <c r="EYQ12"/>
      <c r="EYR12"/>
      <c r="EYS12"/>
      <c r="EYT12"/>
      <c r="EYU12"/>
      <c r="EYV12"/>
      <c r="EYW12"/>
      <c r="EYX12"/>
      <c r="EYY12"/>
      <c r="EYZ12"/>
      <c r="EZA12"/>
      <c r="EZB12"/>
      <c r="EZC12"/>
      <c r="EZD12"/>
      <c r="EZE12"/>
      <c r="EZF12"/>
      <c r="EZG12"/>
      <c r="EZH12"/>
      <c r="EZI12"/>
      <c r="EZJ12"/>
      <c r="EZK12"/>
      <c r="EZL12"/>
      <c r="EZM12"/>
      <c r="EZN12"/>
      <c r="EZO12"/>
      <c r="EZP12"/>
      <c r="EZQ12"/>
      <c r="EZR12"/>
      <c r="EZS12"/>
      <c r="EZT12"/>
      <c r="EZU12"/>
      <c r="EZV12"/>
      <c r="EZW12"/>
      <c r="EZX12"/>
      <c r="EZY12"/>
      <c r="EZZ12"/>
      <c r="FAA12"/>
      <c r="FAB12"/>
      <c r="FAC12"/>
      <c r="FAD12"/>
      <c r="FAE12"/>
      <c r="FAF12"/>
      <c r="FAG12"/>
      <c r="FAH12"/>
      <c r="FAI12"/>
      <c r="FAJ12"/>
      <c r="FAK12"/>
      <c r="FAL12"/>
      <c r="FAM12"/>
      <c r="FAN12"/>
      <c r="FAO12"/>
      <c r="FAP12"/>
      <c r="FAQ12"/>
      <c r="FAR12"/>
      <c r="FAS12"/>
      <c r="FAT12"/>
      <c r="FAU12"/>
      <c r="FAV12"/>
      <c r="FAW12"/>
      <c r="FAX12"/>
      <c r="FAY12"/>
      <c r="FAZ12"/>
      <c r="FBA12"/>
      <c r="FBB12"/>
      <c r="FBC12"/>
      <c r="FBD12"/>
      <c r="FBE12"/>
      <c r="FBF12"/>
      <c r="FBG12"/>
      <c r="FBH12"/>
      <c r="FBI12"/>
      <c r="FBJ12"/>
      <c r="FBK12"/>
      <c r="FBL12"/>
      <c r="FBM12"/>
      <c r="FBN12"/>
      <c r="FBO12"/>
      <c r="FBP12"/>
      <c r="FBQ12"/>
      <c r="FBR12"/>
      <c r="FBS12"/>
      <c r="FBT12"/>
      <c r="FBU12"/>
      <c r="FBV12"/>
      <c r="FBW12"/>
      <c r="FBX12"/>
      <c r="FBY12"/>
      <c r="FBZ12"/>
      <c r="FCA12"/>
      <c r="FCB12"/>
      <c r="FCC12"/>
      <c r="FCD12"/>
      <c r="FCE12"/>
      <c r="FCF12"/>
      <c r="FCG12"/>
      <c r="FCH12"/>
      <c r="FCI12"/>
      <c r="FCJ12"/>
      <c r="FCK12"/>
      <c r="FCL12"/>
      <c r="FCM12"/>
      <c r="FCN12"/>
      <c r="FCO12"/>
      <c r="FCP12"/>
      <c r="FCQ12"/>
      <c r="FCR12"/>
      <c r="FCS12"/>
      <c r="FCT12"/>
      <c r="FCU12"/>
      <c r="FCV12"/>
      <c r="FCW12"/>
      <c r="FCX12"/>
      <c r="FCY12"/>
      <c r="FCZ12"/>
      <c r="FDA12"/>
      <c r="FDB12"/>
      <c r="FDC12"/>
      <c r="FDD12"/>
      <c r="FDE12"/>
      <c r="FDF12"/>
      <c r="FDG12"/>
      <c r="FDH12"/>
      <c r="FDI12"/>
      <c r="FDJ12"/>
      <c r="FDK12"/>
      <c r="FDL12"/>
      <c r="FDM12"/>
      <c r="FDN12"/>
      <c r="FDO12"/>
      <c r="FDP12"/>
      <c r="FDQ12"/>
      <c r="FDR12"/>
      <c r="FDS12"/>
      <c r="FDT12"/>
      <c r="FDU12"/>
      <c r="FDV12"/>
      <c r="FDW12"/>
      <c r="FDX12"/>
      <c r="FDY12"/>
      <c r="FDZ12"/>
      <c r="FEA12"/>
      <c r="FEB12"/>
      <c r="FEC12"/>
      <c r="FED12"/>
      <c r="FEE12"/>
      <c r="FEF12"/>
      <c r="FEG12"/>
      <c r="FEH12"/>
      <c r="FEI12"/>
      <c r="FEJ12"/>
      <c r="FEK12"/>
      <c r="FEL12"/>
      <c r="FEM12"/>
      <c r="FEN12"/>
      <c r="FEO12"/>
      <c r="FEP12"/>
      <c r="FEQ12"/>
      <c r="FER12"/>
      <c r="FES12"/>
      <c r="FET12"/>
      <c r="FEU12"/>
      <c r="FEV12"/>
      <c r="FEW12"/>
      <c r="FEX12"/>
      <c r="FEY12"/>
      <c r="FEZ12"/>
      <c r="FFA12"/>
      <c r="FFB12"/>
      <c r="FFC12"/>
      <c r="FFD12"/>
      <c r="FFE12"/>
      <c r="FFF12"/>
      <c r="FFG12"/>
      <c r="FFH12"/>
      <c r="FFI12"/>
      <c r="FFJ12"/>
      <c r="FFK12"/>
      <c r="FFL12"/>
      <c r="FFM12"/>
      <c r="FFN12"/>
      <c r="FFO12"/>
      <c r="FFP12"/>
      <c r="FFQ12"/>
      <c r="FFR12"/>
      <c r="FFS12"/>
      <c r="FFT12"/>
      <c r="FFU12"/>
      <c r="FFV12"/>
      <c r="FFW12"/>
      <c r="FFX12"/>
      <c r="FFY12"/>
      <c r="FFZ12"/>
      <c r="FGA12"/>
      <c r="FGB12"/>
      <c r="FGC12"/>
      <c r="FGD12"/>
      <c r="FGE12"/>
      <c r="FGF12"/>
      <c r="FGG12"/>
      <c r="FGH12"/>
      <c r="FGI12"/>
      <c r="FGJ12"/>
      <c r="FGK12"/>
      <c r="FGL12"/>
      <c r="FGM12"/>
      <c r="FGN12"/>
      <c r="FGO12"/>
      <c r="FGP12"/>
      <c r="FGQ12"/>
      <c r="FGR12"/>
      <c r="FGS12"/>
      <c r="FGT12"/>
      <c r="FGU12"/>
      <c r="FGV12"/>
      <c r="FGW12"/>
      <c r="FGX12"/>
      <c r="FGY12"/>
      <c r="FGZ12"/>
      <c r="FHA12"/>
      <c r="FHB12"/>
      <c r="FHC12"/>
      <c r="FHD12"/>
      <c r="FHE12"/>
      <c r="FHF12"/>
      <c r="FHG12"/>
      <c r="FHH12"/>
      <c r="FHI12"/>
      <c r="FHJ12"/>
      <c r="FHK12"/>
      <c r="FHL12"/>
      <c r="FHM12"/>
      <c r="FHN12"/>
      <c r="FHO12"/>
      <c r="FHP12"/>
      <c r="FHQ12"/>
      <c r="FHR12"/>
      <c r="FHS12"/>
      <c r="FHT12"/>
      <c r="FHU12"/>
      <c r="FHV12"/>
      <c r="FHW12"/>
      <c r="FHX12"/>
      <c r="FHY12"/>
      <c r="FHZ12"/>
      <c r="FIA12"/>
      <c r="FIB12"/>
      <c r="FIC12"/>
      <c r="FID12"/>
      <c r="FIE12"/>
      <c r="FIF12"/>
      <c r="FIG12"/>
      <c r="FIH12"/>
      <c r="FII12"/>
      <c r="FIJ12"/>
      <c r="FIK12"/>
      <c r="FIL12"/>
      <c r="FIM12"/>
      <c r="FIN12"/>
      <c r="FIO12"/>
      <c r="FIP12"/>
      <c r="FIQ12"/>
      <c r="FIR12"/>
      <c r="FIS12"/>
      <c r="FIT12"/>
      <c r="FIU12"/>
      <c r="FIV12"/>
      <c r="FIW12"/>
      <c r="FIX12"/>
      <c r="FIY12"/>
      <c r="FIZ12"/>
      <c r="FJA12"/>
      <c r="FJB12"/>
      <c r="FJC12"/>
      <c r="FJD12"/>
      <c r="FJE12"/>
      <c r="FJF12"/>
      <c r="FJG12"/>
      <c r="FJH12"/>
      <c r="FJI12"/>
      <c r="FJJ12"/>
      <c r="FJK12"/>
      <c r="FJL12"/>
      <c r="FJM12"/>
      <c r="FJN12"/>
      <c r="FJO12"/>
      <c r="FJP12"/>
      <c r="FJQ12"/>
      <c r="FJR12"/>
      <c r="FJS12"/>
      <c r="FJT12"/>
      <c r="FJU12"/>
      <c r="FJV12"/>
      <c r="FJW12"/>
      <c r="FJX12"/>
      <c r="FJY12"/>
      <c r="FJZ12"/>
      <c r="FKA12"/>
      <c r="FKB12"/>
      <c r="FKC12"/>
      <c r="FKD12"/>
      <c r="FKE12"/>
      <c r="FKF12"/>
      <c r="FKG12"/>
      <c r="FKH12"/>
      <c r="FKI12"/>
      <c r="FKJ12"/>
      <c r="FKK12"/>
      <c r="FKL12"/>
      <c r="FKM12"/>
      <c r="FKN12"/>
      <c r="FKO12"/>
      <c r="FKP12"/>
      <c r="FKQ12"/>
      <c r="FKR12"/>
      <c r="FKS12"/>
      <c r="FKT12"/>
      <c r="FKU12"/>
      <c r="FKV12"/>
      <c r="FKW12"/>
      <c r="FKX12"/>
      <c r="FKY12"/>
      <c r="FKZ12"/>
      <c r="FLA12"/>
      <c r="FLB12"/>
      <c r="FLC12"/>
      <c r="FLD12"/>
      <c r="FLE12"/>
      <c r="FLF12"/>
      <c r="FLG12"/>
      <c r="FLH12"/>
      <c r="FLI12"/>
      <c r="FLJ12"/>
      <c r="FLK12"/>
      <c r="FLL12"/>
      <c r="FLM12"/>
      <c r="FLN12"/>
      <c r="FLO12"/>
      <c r="FLP12"/>
      <c r="FLQ12"/>
      <c r="FLR12"/>
      <c r="FLS12"/>
      <c r="FLT12"/>
      <c r="FLU12"/>
      <c r="FLV12"/>
      <c r="FLW12"/>
      <c r="FLX12"/>
      <c r="FLY12"/>
      <c r="FLZ12"/>
      <c r="FMA12"/>
      <c r="FMB12"/>
      <c r="FMC12"/>
      <c r="FMD12"/>
      <c r="FME12"/>
      <c r="FMF12"/>
      <c r="FMG12"/>
      <c r="FMH12"/>
      <c r="FMI12"/>
      <c r="FMJ12"/>
      <c r="FMK12"/>
      <c r="FML12"/>
      <c r="FMM12"/>
      <c r="FMN12"/>
      <c r="FMO12"/>
      <c r="FMP12"/>
      <c r="FMQ12"/>
      <c r="FMR12"/>
      <c r="FMS12"/>
      <c r="FMT12"/>
      <c r="FMU12"/>
      <c r="FMV12"/>
      <c r="FMW12"/>
      <c r="FMX12"/>
      <c r="FMY12"/>
      <c r="FMZ12"/>
      <c r="FNA12"/>
      <c r="FNB12"/>
      <c r="FNC12"/>
      <c r="FND12"/>
      <c r="FNE12"/>
      <c r="FNF12"/>
      <c r="FNG12"/>
      <c r="FNH12"/>
      <c r="FNI12"/>
      <c r="FNJ12"/>
      <c r="FNK12"/>
      <c r="FNL12"/>
      <c r="FNM12"/>
      <c r="FNN12"/>
      <c r="FNO12"/>
      <c r="FNP12"/>
      <c r="FNQ12"/>
      <c r="FNR12"/>
      <c r="FNS12"/>
      <c r="FNT12"/>
      <c r="FNU12"/>
      <c r="FNV12"/>
      <c r="FNW12"/>
      <c r="FNX12"/>
      <c r="FNY12"/>
      <c r="FNZ12"/>
      <c r="FOA12"/>
      <c r="FOB12"/>
      <c r="FOC12"/>
      <c r="FOD12"/>
      <c r="FOE12"/>
      <c r="FOF12"/>
      <c r="FOG12"/>
      <c r="FOH12"/>
      <c r="FOI12"/>
      <c r="FOJ12"/>
      <c r="FOK12"/>
      <c r="FOL12"/>
      <c r="FOM12"/>
      <c r="FON12"/>
      <c r="FOO12"/>
      <c r="FOP12"/>
      <c r="FOQ12"/>
      <c r="FOR12"/>
      <c r="FOS12"/>
      <c r="FOT12"/>
      <c r="FOU12"/>
      <c r="FOV12"/>
      <c r="FOW12"/>
      <c r="FOX12"/>
      <c r="FOY12"/>
      <c r="FOZ12"/>
      <c r="FPA12"/>
      <c r="FPB12"/>
      <c r="FPC12"/>
      <c r="FPD12"/>
      <c r="FPE12"/>
      <c r="FPF12"/>
      <c r="FPG12"/>
      <c r="FPH12"/>
      <c r="FPI12"/>
      <c r="FPJ12"/>
      <c r="FPK12"/>
      <c r="FPL12"/>
      <c r="FPM12"/>
      <c r="FPN12"/>
      <c r="FPO12"/>
      <c r="FPP12"/>
      <c r="FPQ12"/>
      <c r="FPR12"/>
      <c r="FPS12"/>
      <c r="FPT12"/>
      <c r="FPU12"/>
      <c r="FPV12"/>
      <c r="FPW12"/>
      <c r="FPX12"/>
      <c r="FPY12"/>
      <c r="FPZ12"/>
      <c r="FQA12"/>
      <c r="FQB12"/>
      <c r="FQC12"/>
      <c r="FQD12"/>
      <c r="FQE12"/>
      <c r="FQF12"/>
      <c r="FQG12"/>
      <c r="FQH12"/>
      <c r="FQI12"/>
      <c r="FQJ12"/>
      <c r="FQK12"/>
      <c r="FQL12"/>
      <c r="FQM12"/>
      <c r="FQN12"/>
      <c r="FQO12"/>
      <c r="FQP12"/>
      <c r="FQQ12"/>
      <c r="FQR12"/>
      <c r="FQS12"/>
      <c r="FQT12"/>
      <c r="FQU12"/>
      <c r="FQV12"/>
      <c r="FQW12"/>
      <c r="FQX12"/>
      <c r="FQY12"/>
      <c r="FQZ12"/>
      <c r="FRA12"/>
      <c r="FRB12"/>
      <c r="FRC12"/>
      <c r="FRD12"/>
      <c r="FRE12"/>
      <c r="FRF12"/>
      <c r="FRG12"/>
      <c r="FRH12"/>
      <c r="FRI12"/>
      <c r="FRJ12"/>
      <c r="FRK12"/>
      <c r="FRL12"/>
      <c r="FRM12"/>
      <c r="FRN12"/>
      <c r="FRO12"/>
      <c r="FRP12"/>
      <c r="FRQ12"/>
      <c r="FRR12"/>
      <c r="FRS12"/>
      <c r="FRT12"/>
      <c r="FRU12"/>
      <c r="FRV12"/>
      <c r="FRW12"/>
      <c r="FRX12"/>
      <c r="FRY12"/>
      <c r="FRZ12"/>
      <c r="FSA12"/>
      <c r="FSB12"/>
      <c r="FSC12"/>
      <c r="FSD12"/>
      <c r="FSE12"/>
      <c r="FSF12"/>
      <c r="FSG12"/>
      <c r="FSH12"/>
      <c r="FSI12"/>
      <c r="FSJ12"/>
      <c r="FSK12"/>
      <c r="FSL12"/>
      <c r="FSM12"/>
      <c r="FSN12"/>
      <c r="FSO12"/>
      <c r="FSP12"/>
      <c r="FSQ12"/>
      <c r="FSR12"/>
      <c r="FSS12"/>
      <c r="FST12"/>
      <c r="FSU12"/>
      <c r="FSV12"/>
      <c r="FSW12"/>
      <c r="FSX12"/>
      <c r="FSY12"/>
      <c r="FSZ12"/>
      <c r="FTA12"/>
      <c r="FTB12"/>
      <c r="FTC12"/>
      <c r="FTD12"/>
      <c r="FTE12"/>
      <c r="FTF12"/>
      <c r="FTG12"/>
      <c r="FTH12"/>
      <c r="FTI12"/>
      <c r="FTJ12"/>
      <c r="FTK12"/>
      <c r="FTL12"/>
      <c r="FTM12"/>
      <c r="FTN12"/>
      <c r="FTO12"/>
      <c r="FTP12"/>
      <c r="FTQ12"/>
      <c r="FTR12"/>
      <c r="FTS12"/>
      <c r="FTT12"/>
      <c r="FTU12"/>
      <c r="FTV12"/>
      <c r="FTW12"/>
      <c r="FTX12"/>
      <c r="FTY12"/>
      <c r="FTZ12"/>
      <c r="FUA12"/>
      <c r="FUB12"/>
      <c r="FUC12"/>
      <c r="FUD12"/>
      <c r="FUE12"/>
      <c r="FUF12"/>
      <c r="FUG12"/>
      <c r="FUH12"/>
      <c r="FUI12"/>
      <c r="FUJ12"/>
      <c r="FUK12"/>
      <c r="FUL12"/>
      <c r="FUM12"/>
      <c r="FUN12"/>
      <c r="FUO12"/>
      <c r="FUP12"/>
      <c r="FUQ12"/>
      <c r="FUR12"/>
      <c r="FUS12"/>
      <c r="FUT12"/>
      <c r="FUU12"/>
      <c r="FUV12"/>
      <c r="FUW12"/>
      <c r="FUX12"/>
      <c r="FUY12"/>
      <c r="FUZ12"/>
      <c r="FVA12"/>
      <c r="FVB12"/>
      <c r="FVC12"/>
      <c r="FVD12"/>
      <c r="FVE12"/>
      <c r="FVF12"/>
      <c r="FVG12"/>
      <c r="FVH12"/>
      <c r="FVI12"/>
      <c r="FVJ12"/>
      <c r="FVK12"/>
      <c r="FVL12"/>
      <c r="FVM12"/>
      <c r="FVN12"/>
      <c r="FVO12"/>
      <c r="FVP12"/>
      <c r="FVQ12"/>
      <c r="FVR12"/>
      <c r="FVS12"/>
      <c r="FVT12"/>
      <c r="FVU12"/>
      <c r="FVV12"/>
      <c r="FVW12"/>
      <c r="FVX12"/>
      <c r="FVY12"/>
      <c r="FVZ12"/>
      <c r="FWA12"/>
      <c r="FWB12"/>
      <c r="FWC12"/>
      <c r="FWD12"/>
      <c r="FWE12"/>
      <c r="FWF12"/>
      <c r="FWG12"/>
      <c r="FWH12"/>
      <c r="FWI12"/>
      <c r="FWJ12"/>
      <c r="FWK12"/>
      <c r="FWL12"/>
      <c r="FWM12"/>
      <c r="FWN12"/>
      <c r="FWO12"/>
      <c r="FWP12"/>
      <c r="FWQ12"/>
      <c r="FWR12"/>
      <c r="FWS12"/>
      <c r="FWT12"/>
      <c r="FWU12"/>
      <c r="FWV12"/>
      <c r="FWW12"/>
      <c r="FWX12"/>
      <c r="FWY12"/>
      <c r="FWZ12"/>
      <c r="FXA12"/>
      <c r="FXB12"/>
      <c r="FXC12"/>
      <c r="FXD12"/>
      <c r="FXE12"/>
      <c r="FXF12"/>
      <c r="FXG12"/>
      <c r="FXH12"/>
      <c r="FXI12"/>
      <c r="FXJ12"/>
      <c r="FXK12"/>
      <c r="FXL12"/>
      <c r="FXM12"/>
      <c r="FXN12"/>
      <c r="FXO12"/>
      <c r="FXP12"/>
      <c r="FXQ12"/>
      <c r="FXR12"/>
      <c r="FXS12"/>
      <c r="FXT12"/>
      <c r="FXU12"/>
      <c r="FXV12"/>
      <c r="FXW12"/>
      <c r="FXX12"/>
      <c r="FXY12"/>
      <c r="FXZ12"/>
      <c r="FYA12"/>
      <c r="FYB12"/>
      <c r="FYC12"/>
      <c r="FYD12"/>
      <c r="FYE12"/>
      <c r="FYF12"/>
      <c r="FYG12"/>
      <c r="FYH12"/>
      <c r="FYI12"/>
      <c r="FYJ12"/>
      <c r="FYK12"/>
      <c r="FYL12"/>
      <c r="FYM12"/>
      <c r="FYN12"/>
      <c r="FYO12"/>
      <c r="FYP12"/>
      <c r="FYQ12"/>
      <c r="FYR12"/>
      <c r="FYS12"/>
      <c r="FYT12"/>
      <c r="FYU12"/>
      <c r="FYV12"/>
      <c r="FYW12"/>
      <c r="FYX12"/>
      <c r="FYY12"/>
      <c r="FYZ12"/>
      <c r="FZA12"/>
      <c r="FZB12"/>
      <c r="FZC12"/>
      <c r="FZD12"/>
      <c r="FZE12"/>
      <c r="FZF12"/>
      <c r="FZG12"/>
      <c r="FZH12"/>
      <c r="FZI12"/>
      <c r="FZJ12"/>
      <c r="FZK12"/>
      <c r="FZL12"/>
      <c r="FZM12"/>
      <c r="FZN12"/>
      <c r="FZO12"/>
      <c r="FZP12"/>
      <c r="FZQ12"/>
      <c r="FZR12"/>
      <c r="FZS12"/>
      <c r="FZT12"/>
      <c r="FZU12"/>
      <c r="FZV12"/>
      <c r="FZW12"/>
      <c r="FZX12"/>
      <c r="FZY12"/>
      <c r="FZZ12"/>
      <c r="GAA12"/>
      <c r="GAB12"/>
      <c r="GAC12"/>
      <c r="GAD12"/>
      <c r="GAE12"/>
      <c r="GAF12"/>
      <c r="GAG12"/>
      <c r="GAH12"/>
      <c r="GAI12"/>
      <c r="GAJ12"/>
      <c r="GAK12"/>
      <c r="GAL12"/>
      <c r="GAM12"/>
      <c r="GAN12"/>
      <c r="GAO12"/>
      <c r="GAP12"/>
      <c r="GAQ12"/>
      <c r="GAR12"/>
      <c r="GAS12"/>
      <c r="GAT12"/>
      <c r="GAU12"/>
      <c r="GAV12"/>
      <c r="GAW12"/>
      <c r="GAX12"/>
      <c r="GAY12"/>
      <c r="GAZ12"/>
      <c r="GBA12"/>
      <c r="GBB12"/>
      <c r="GBC12"/>
      <c r="GBD12"/>
      <c r="GBE12"/>
      <c r="GBF12"/>
      <c r="GBG12"/>
      <c r="GBH12"/>
      <c r="GBI12"/>
      <c r="GBJ12"/>
      <c r="GBK12"/>
      <c r="GBL12"/>
      <c r="GBM12"/>
      <c r="GBN12"/>
      <c r="GBO12"/>
      <c r="GBP12"/>
      <c r="GBQ12"/>
      <c r="GBR12"/>
      <c r="GBS12"/>
      <c r="GBT12"/>
      <c r="GBU12"/>
      <c r="GBV12"/>
      <c r="GBW12"/>
      <c r="GBX12"/>
      <c r="GBY12"/>
      <c r="GBZ12"/>
      <c r="GCA12"/>
      <c r="GCB12"/>
      <c r="GCC12"/>
      <c r="GCD12"/>
      <c r="GCE12"/>
      <c r="GCF12"/>
      <c r="GCG12"/>
      <c r="GCH12"/>
      <c r="GCI12"/>
      <c r="GCJ12"/>
      <c r="GCK12"/>
      <c r="GCL12"/>
      <c r="GCM12"/>
      <c r="GCN12"/>
      <c r="GCO12"/>
      <c r="GCP12"/>
      <c r="GCQ12"/>
      <c r="GCR12"/>
      <c r="GCS12"/>
      <c r="GCT12"/>
      <c r="GCU12"/>
      <c r="GCV12"/>
      <c r="GCW12"/>
      <c r="GCX12"/>
      <c r="GCY12"/>
      <c r="GCZ12"/>
      <c r="GDA12"/>
      <c r="GDB12"/>
      <c r="GDC12"/>
      <c r="GDD12"/>
      <c r="GDE12"/>
      <c r="GDF12"/>
      <c r="GDG12"/>
      <c r="GDH12"/>
      <c r="GDI12"/>
      <c r="GDJ12"/>
      <c r="GDK12"/>
      <c r="GDL12"/>
      <c r="GDM12"/>
      <c r="GDN12"/>
      <c r="GDO12"/>
      <c r="GDP12"/>
      <c r="GDQ12"/>
      <c r="GDR12"/>
      <c r="GDS12"/>
      <c r="GDT12"/>
      <c r="GDU12"/>
      <c r="GDV12"/>
      <c r="GDW12"/>
      <c r="GDX12"/>
      <c r="GDY12"/>
      <c r="GDZ12"/>
      <c r="GEA12"/>
      <c r="GEB12"/>
      <c r="GEC12"/>
      <c r="GED12"/>
      <c r="GEE12"/>
      <c r="GEF12"/>
      <c r="GEG12"/>
      <c r="GEH12"/>
      <c r="GEI12"/>
      <c r="GEJ12"/>
      <c r="GEK12"/>
      <c r="GEL12"/>
      <c r="GEM12"/>
      <c r="GEN12"/>
      <c r="GEO12"/>
      <c r="GEP12"/>
      <c r="GEQ12"/>
      <c r="GER12"/>
      <c r="GES12"/>
      <c r="GET12"/>
      <c r="GEU12"/>
      <c r="GEV12"/>
      <c r="GEW12"/>
      <c r="GEX12"/>
      <c r="GEY12"/>
      <c r="GEZ12"/>
      <c r="GFA12"/>
      <c r="GFB12"/>
      <c r="GFC12"/>
      <c r="GFD12"/>
      <c r="GFE12"/>
      <c r="GFF12"/>
      <c r="GFG12"/>
      <c r="GFH12"/>
      <c r="GFI12"/>
      <c r="GFJ12"/>
      <c r="GFK12"/>
      <c r="GFL12"/>
      <c r="GFM12"/>
      <c r="GFN12"/>
      <c r="GFO12"/>
      <c r="GFP12"/>
      <c r="GFQ12"/>
      <c r="GFR12"/>
      <c r="GFS12"/>
      <c r="GFT12"/>
      <c r="GFU12"/>
      <c r="GFV12"/>
      <c r="GFW12"/>
      <c r="GFX12"/>
      <c r="GFY12"/>
      <c r="GFZ12"/>
      <c r="GGA12"/>
      <c r="GGB12"/>
      <c r="GGC12"/>
      <c r="GGD12"/>
      <c r="GGE12"/>
      <c r="GGF12"/>
      <c r="GGG12"/>
      <c r="GGH12"/>
      <c r="GGI12"/>
      <c r="GGJ12"/>
      <c r="GGK12"/>
      <c r="GGL12"/>
      <c r="GGM12"/>
      <c r="GGN12"/>
      <c r="GGO12"/>
      <c r="GGP12"/>
      <c r="GGQ12"/>
      <c r="GGR12"/>
      <c r="GGS12"/>
      <c r="GGT12"/>
      <c r="GGU12"/>
      <c r="GGV12"/>
      <c r="GGW12"/>
      <c r="GGX12"/>
      <c r="GGY12"/>
      <c r="GGZ12"/>
      <c r="GHA12"/>
      <c r="GHB12"/>
      <c r="GHC12"/>
      <c r="GHD12"/>
      <c r="GHE12"/>
      <c r="GHF12"/>
      <c r="GHG12"/>
      <c r="GHH12"/>
      <c r="GHI12"/>
      <c r="GHJ12"/>
      <c r="GHK12"/>
      <c r="GHL12"/>
      <c r="GHM12"/>
      <c r="GHN12"/>
      <c r="GHO12"/>
      <c r="GHP12"/>
      <c r="GHQ12"/>
      <c r="GHR12"/>
      <c r="GHS12"/>
      <c r="GHT12"/>
      <c r="GHU12"/>
      <c r="GHV12"/>
      <c r="GHW12"/>
      <c r="GHX12"/>
      <c r="GHY12"/>
      <c r="GHZ12"/>
      <c r="GIA12"/>
      <c r="GIB12"/>
      <c r="GIC12"/>
      <c r="GID12"/>
      <c r="GIE12"/>
      <c r="GIF12"/>
      <c r="GIG12"/>
      <c r="GIH12"/>
      <c r="GII12"/>
      <c r="GIJ12"/>
      <c r="GIK12"/>
      <c r="GIL12"/>
      <c r="GIM12"/>
      <c r="GIN12"/>
      <c r="GIO12"/>
      <c r="GIP12"/>
      <c r="GIQ12"/>
      <c r="GIR12"/>
      <c r="GIS12"/>
      <c r="GIT12"/>
      <c r="GIU12"/>
      <c r="GIV12"/>
      <c r="GIW12"/>
      <c r="GIX12"/>
      <c r="GIY12"/>
      <c r="GIZ12"/>
      <c r="GJA12"/>
      <c r="GJB12"/>
      <c r="GJC12"/>
      <c r="GJD12"/>
      <c r="GJE12"/>
      <c r="GJF12"/>
      <c r="GJG12"/>
      <c r="GJH12"/>
      <c r="GJI12"/>
      <c r="GJJ12"/>
      <c r="GJK12"/>
      <c r="GJL12"/>
      <c r="GJM12"/>
      <c r="GJN12"/>
      <c r="GJO12"/>
      <c r="GJP12"/>
      <c r="GJQ12"/>
      <c r="GJR12"/>
      <c r="GJS12"/>
      <c r="GJT12"/>
      <c r="GJU12"/>
      <c r="GJV12"/>
      <c r="GJW12"/>
      <c r="GJX12"/>
      <c r="GJY12"/>
      <c r="GJZ12"/>
      <c r="GKA12"/>
      <c r="GKB12"/>
      <c r="GKC12"/>
      <c r="GKD12"/>
      <c r="GKE12"/>
      <c r="GKF12"/>
      <c r="GKG12"/>
      <c r="GKH12"/>
      <c r="GKI12"/>
      <c r="GKJ12"/>
      <c r="GKK12"/>
      <c r="GKL12"/>
      <c r="GKM12"/>
      <c r="GKN12"/>
      <c r="GKO12"/>
      <c r="GKP12"/>
      <c r="GKQ12"/>
      <c r="GKR12"/>
      <c r="GKS12"/>
      <c r="GKT12"/>
      <c r="GKU12"/>
      <c r="GKV12"/>
      <c r="GKW12"/>
      <c r="GKX12"/>
      <c r="GKY12"/>
      <c r="GKZ12"/>
      <c r="GLA12"/>
      <c r="GLB12"/>
      <c r="GLC12"/>
      <c r="GLD12"/>
      <c r="GLE12"/>
      <c r="GLF12"/>
      <c r="GLG12"/>
      <c r="GLH12"/>
      <c r="GLI12"/>
      <c r="GLJ12"/>
      <c r="GLK12"/>
      <c r="GLL12"/>
      <c r="GLM12"/>
      <c r="GLN12"/>
      <c r="GLO12"/>
      <c r="GLP12"/>
      <c r="GLQ12"/>
      <c r="GLR12"/>
      <c r="GLS12"/>
      <c r="GLT12"/>
      <c r="GLU12"/>
      <c r="GLV12"/>
      <c r="GLW12"/>
      <c r="GLX12"/>
      <c r="GLY12"/>
      <c r="GLZ12"/>
      <c r="GMA12"/>
      <c r="GMB12"/>
      <c r="GMC12"/>
      <c r="GMD12"/>
      <c r="GME12"/>
      <c r="GMF12"/>
      <c r="GMG12"/>
      <c r="GMH12"/>
      <c r="GMI12"/>
      <c r="GMJ12"/>
      <c r="GMK12"/>
      <c r="GML12"/>
      <c r="GMM12"/>
      <c r="GMN12"/>
      <c r="GMO12"/>
      <c r="GMP12"/>
      <c r="GMQ12"/>
      <c r="GMR12"/>
      <c r="GMS12"/>
      <c r="GMT12"/>
      <c r="GMU12"/>
      <c r="GMV12"/>
      <c r="GMW12"/>
      <c r="GMX12"/>
      <c r="GMY12"/>
      <c r="GMZ12"/>
      <c r="GNA12"/>
      <c r="GNB12"/>
      <c r="GNC12"/>
      <c r="GND12"/>
      <c r="GNE12"/>
      <c r="GNF12"/>
      <c r="GNG12"/>
      <c r="GNH12"/>
      <c r="GNI12"/>
      <c r="GNJ12"/>
      <c r="GNK12"/>
      <c r="GNL12"/>
      <c r="GNM12"/>
      <c r="GNN12"/>
      <c r="GNO12"/>
      <c r="GNP12"/>
      <c r="GNQ12"/>
      <c r="GNR12"/>
      <c r="GNS12"/>
      <c r="GNT12"/>
      <c r="GNU12"/>
      <c r="GNV12"/>
      <c r="GNW12"/>
      <c r="GNX12"/>
      <c r="GNY12"/>
      <c r="GNZ12"/>
      <c r="GOA12"/>
      <c r="GOB12"/>
      <c r="GOC12"/>
      <c r="GOD12"/>
      <c r="GOE12"/>
      <c r="GOF12"/>
      <c r="GOG12"/>
      <c r="GOH12"/>
      <c r="GOI12"/>
      <c r="GOJ12"/>
      <c r="GOK12"/>
      <c r="GOL12"/>
      <c r="GOM12"/>
      <c r="GON12"/>
      <c r="GOO12"/>
      <c r="GOP12"/>
      <c r="GOQ12"/>
      <c r="GOR12"/>
      <c r="GOS12"/>
      <c r="GOT12"/>
      <c r="GOU12"/>
      <c r="GOV12"/>
      <c r="GOW12"/>
      <c r="GOX12"/>
      <c r="GOY12"/>
      <c r="GOZ12"/>
      <c r="GPA12"/>
      <c r="GPB12"/>
      <c r="GPC12"/>
      <c r="GPD12"/>
      <c r="GPE12"/>
      <c r="GPF12"/>
      <c r="GPG12"/>
      <c r="GPH12"/>
      <c r="GPI12"/>
      <c r="GPJ12"/>
      <c r="GPK12"/>
      <c r="GPL12"/>
      <c r="GPM12"/>
      <c r="GPN12"/>
      <c r="GPO12"/>
      <c r="GPP12"/>
      <c r="GPQ12"/>
      <c r="GPR12"/>
      <c r="GPS12"/>
      <c r="GPT12"/>
      <c r="GPU12"/>
      <c r="GPV12"/>
      <c r="GPW12"/>
      <c r="GPX12"/>
      <c r="GPY12"/>
      <c r="GPZ12"/>
      <c r="GQA12"/>
      <c r="GQB12"/>
      <c r="GQC12"/>
      <c r="GQD12"/>
      <c r="GQE12"/>
      <c r="GQF12"/>
      <c r="GQG12"/>
      <c r="GQH12"/>
      <c r="GQI12"/>
      <c r="GQJ12"/>
      <c r="GQK12"/>
      <c r="GQL12"/>
      <c r="GQM12"/>
      <c r="GQN12"/>
      <c r="GQO12"/>
      <c r="GQP12"/>
      <c r="GQQ12"/>
      <c r="GQR12"/>
      <c r="GQS12"/>
      <c r="GQT12"/>
      <c r="GQU12"/>
      <c r="GQV12"/>
      <c r="GQW12"/>
      <c r="GQX12"/>
      <c r="GQY12"/>
      <c r="GQZ12"/>
      <c r="GRA12"/>
      <c r="GRB12"/>
      <c r="GRC12"/>
      <c r="GRD12"/>
      <c r="GRE12"/>
      <c r="GRF12"/>
      <c r="GRG12"/>
      <c r="GRH12"/>
      <c r="GRI12"/>
      <c r="GRJ12"/>
      <c r="GRK12"/>
      <c r="GRL12"/>
      <c r="GRM12"/>
      <c r="GRN12"/>
      <c r="GRO12"/>
      <c r="GRP12"/>
      <c r="GRQ12"/>
      <c r="GRR12"/>
      <c r="GRS12"/>
      <c r="GRT12"/>
      <c r="GRU12"/>
      <c r="GRV12"/>
      <c r="GRW12"/>
      <c r="GRX12"/>
      <c r="GRY12"/>
      <c r="GRZ12"/>
      <c r="GSA12"/>
      <c r="GSB12"/>
      <c r="GSC12"/>
      <c r="GSD12"/>
      <c r="GSE12"/>
      <c r="GSF12"/>
      <c r="GSG12"/>
      <c r="GSH12"/>
      <c r="GSI12"/>
      <c r="GSJ12"/>
      <c r="GSK12"/>
      <c r="GSL12"/>
      <c r="GSM12"/>
      <c r="GSN12"/>
      <c r="GSO12"/>
      <c r="GSP12"/>
      <c r="GSQ12"/>
      <c r="GSR12"/>
      <c r="GSS12"/>
      <c r="GST12"/>
      <c r="GSU12"/>
      <c r="GSV12"/>
      <c r="GSW12"/>
      <c r="GSX12"/>
      <c r="GSY12"/>
      <c r="GSZ12"/>
      <c r="GTA12"/>
      <c r="GTB12"/>
      <c r="GTC12"/>
      <c r="GTD12"/>
      <c r="GTE12"/>
      <c r="GTF12"/>
      <c r="GTG12"/>
      <c r="GTH12"/>
      <c r="GTI12"/>
      <c r="GTJ12"/>
      <c r="GTK12"/>
      <c r="GTL12"/>
      <c r="GTM12"/>
      <c r="GTN12"/>
      <c r="GTO12"/>
      <c r="GTP12"/>
      <c r="GTQ12"/>
      <c r="GTR12"/>
      <c r="GTS12"/>
      <c r="GTT12"/>
      <c r="GTU12"/>
      <c r="GTV12"/>
      <c r="GTW12"/>
      <c r="GTX12"/>
      <c r="GTY12"/>
      <c r="GTZ12"/>
      <c r="GUA12"/>
      <c r="GUB12"/>
      <c r="GUC12"/>
      <c r="GUD12"/>
      <c r="GUE12"/>
      <c r="GUF12"/>
      <c r="GUG12"/>
      <c r="GUH12"/>
      <c r="GUI12"/>
      <c r="GUJ12"/>
      <c r="GUK12"/>
      <c r="GUL12"/>
      <c r="GUM12"/>
      <c r="GUN12"/>
      <c r="GUO12"/>
      <c r="GUP12"/>
      <c r="GUQ12"/>
      <c r="GUR12"/>
      <c r="GUS12"/>
      <c r="GUT12"/>
      <c r="GUU12"/>
      <c r="GUV12"/>
      <c r="GUW12"/>
      <c r="GUX12"/>
      <c r="GUY12"/>
      <c r="GUZ12"/>
      <c r="GVA12"/>
      <c r="GVB12"/>
      <c r="GVC12"/>
      <c r="GVD12"/>
      <c r="GVE12"/>
      <c r="GVF12"/>
      <c r="GVG12"/>
      <c r="GVH12"/>
      <c r="GVI12"/>
      <c r="GVJ12"/>
      <c r="GVK12"/>
      <c r="GVL12"/>
      <c r="GVM12"/>
      <c r="GVN12"/>
      <c r="GVO12"/>
      <c r="GVP12"/>
      <c r="GVQ12"/>
      <c r="GVR12"/>
      <c r="GVS12"/>
      <c r="GVT12"/>
      <c r="GVU12"/>
      <c r="GVV12"/>
      <c r="GVW12"/>
      <c r="GVX12"/>
      <c r="GVY12"/>
      <c r="GVZ12"/>
      <c r="GWA12"/>
      <c r="GWB12"/>
      <c r="GWC12"/>
      <c r="GWD12"/>
      <c r="GWE12"/>
      <c r="GWF12"/>
      <c r="GWG12"/>
      <c r="GWH12"/>
      <c r="GWI12"/>
      <c r="GWJ12"/>
      <c r="GWK12"/>
      <c r="GWL12"/>
      <c r="GWM12"/>
      <c r="GWN12"/>
      <c r="GWO12"/>
      <c r="GWP12"/>
      <c r="GWQ12"/>
      <c r="GWR12"/>
      <c r="GWS12"/>
      <c r="GWT12"/>
      <c r="GWU12"/>
      <c r="GWV12"/>
      <c r="GWW12"/>
      <c r="GWX12"/>
      <c r="GWY12"/>
      <c r="GWZ12"/>
      <c r="GXA12"/>
      <c r="GXB12"/>
      <c r="GXC12"/>
      <c r="GXD12"/>
      <c r="GXE12"/>
      <c r="GXF12"/>
      <c r="GXG12"/>
      <c r="GXH12"/>
      <c r="GXI12"/>
      <c r="GXJ12"/>
      <c r="GXK12"/>
      <c r="GXL12"/>
      <c r="GXM12"/>
      <c r="GXN12"/>
      <c r="GXO12"/>
      <c r="GXP12"/>
      <c r="GXQ12"/>
      <c r="GXR12"/>
      <c r="GXS12"/>
      <c r="GXT12"/>
      <c r="GXU12"/>
      <c r="GXV12"/>
      <c r="GXW12"/>
      <c r="GXX12"/>
      <c r="GXY12"/>
      <c r="GXZ12"/>
      <c r="GYA12"/>
      <c r="GYB12"/>
      <c r="GYC12"/>
      <c r="GYD12"/>
      <c r="GYE12"/>
      <c r="GYF12"/>
      <c r="GYG12"/>
      <c r="GYH12"/>
      <c r="GYI12"/>
      <c r="GYJ12"/>
      <c r="GYK12"/>
      <c r="GYL12"/>
      <c r="GYM12"/>
      <c r="GYN12"/>
      <c r="GYO12"/>
      <c r="GYP12"/>
      <c r="GYQ12"/>
      <c r="GYR12"/>
      <c r="GYS12"/>
      <c r="GYT12"/>
      <c r="GYU12"/>
      <c r="GYV12"/>
      <c r="GYW12"/>
      <c r="GYX12"/>
      <c r="GYY12"/>
      <c r="GYZ12"/>
      <c r="GZA12"/>
      <c r="GZB12"/>
      <c r="GZC12"/>
      <c r="GZD12"/>
      <c r="GZE12"/>
      <c r="GZF12"/>
      <c r="GZG12"/>
      <c r="GZH12"/>
      <c r="GZI12"/>
      <c r="GZJ12"/>
      <c r="GZK12"/>
      <c r="GZL12"/>
      <c r="GZM12"/>
      <c r="GZN12"/>
      <c r="GZO12"/>
      <c r="GZP12"/>
      <c r="GZQ12"/>
      <c r="GZR12"/>
      <c r="GZS12"/>
      <c r="GZT12"/>
      <c r="GZU12"/>
      <c r="GZV12"/>
      <c r="GZW12"/>
      <c r="GZX12"/>
      <c r="GZY12"/>
      <c r="GZZ12"/>
      <c r="HAA12"/>
      <c r="HAB12"/>
      <c r="HAC12"/>
      <c r="HAD12"/>
      <c r="HAE12"/>
      <c r="HAF12"/>
      <c r="HAG12"/>
      <c r="HAH12"/>
      <c r="HAI12"/>
      <c r="HAJ12"/>
      <c r="HAK12"/>
      <c r="HAL12"/>
      <c r="HAM12"/>
      <c r="HAN12"/>
      <c r="HAO12"/>
      <c r="HAP12"/>
      <c r="HAQ12"/>
      <c r="HAR12"/>
      <c r="HAS12"/>
      <c r="HAT12"/>
      <c r="HAU12"/>
      <c r="HAV12"/>
      <c r="HAW12"/>
      <c r="HAX12"/>
      <c r="HAY12"/>
      <c r="HAZ12"/>
      <c r="HBA12"/>
      <c r="HBB12"/>
      <c r="HBC12"/>
      <c r="HBD12"/>
      <c r="HBE12"/>
      <c r="HBF12"/>
      <c r="HBG12"/>
      <c r="HBH12"/>
      <c r="HBI12"/>
      <c r="HBJ12"/>
      <c r="HBK12"/>
      <c r="HBL12"/>
      <c r="HBM12"/>
      <c r="HBN12"/>
      <c r="HBO12"/>
      <c r="HBP12"/>
      <c r="HBQ12"/>
      <c r="HBR12"/>
      <c r="HBS12"/>
      <c r="HBT12"/>
      <c r="HBU12"/>
      <c r="HBV12"/>
      <c r="HBW12"/>
      <c r="HBX12"/>
      <c r="HBY12"/>
      <c r="HBZ12"/>
      <c r="HCA12"/>
      <c r="HCB12"/>
      <c r="HCC12"/>
      <c r="HCD12"/>
      <c r="HCE12"/>
      <c r="HCF12"/>
      <c r="HCG12"/>
      <c r="HCH12"/>
      <c r="HCI12"/>
      <c r="HCJ12"/>
      <c r="HCK12"/>
      <c r="HCL12"/>
      <c r="HCM12"/>
      <c r="HCN12"/>
      <c r="HCO12"/>
      <c r="HCP12"/>
      <c r="HCQ12"/>
      <c r="HCR12"/>
      <c r="HCS12"/>
      <c r="HCT12"/>
      <c r="HCU12"/>
      <c r="HCV12"/>
      <c r="HCW12"/>
      <c r="HCX12"/>
      <c r="HCY12"/>
      <c r="HCZ12"/>
      <c r="HDA12"/>
      <c r="HDB12"/>
      <c r="HDC12"/>
      <c r="HDD12"/>
      <c r="HDE12"/>
      <c r="HDF12"/>
      <c r="HDG12"/>
      <c r="HDH12"/>
      <c r="HDI12"/>
      <c r="HDJ12"/>
      <c r="HDK12"/>
      <c r="HDL12"/>
      <c r="HDM12"/>
      <c r="HDN12"/>
      <c r="HDO12"/>
      <c r="HDP12"/>
      <c r="HDQ12"/>
      <c r="HDR12"/>
      <c r="HDS12"/>
      <c r="HDT12"/>
      <c r="HDU12"/>
      <c r="HDV12"/>
      <c r="HDW12"/>
      <c r="HDX12"/>
      <c r="HDY12"/>
      <c r="HDZ12"/>
      <c r="HEA12"/>
      <c r="HEB12"/>
      <c r="HEC12"/>
      <c r="HED12"/>
      <c r="HEE12"/>
      <c r="HEF12"/>
      <c r="HEG12"/>
      <c r="HEH12"/>
      <c r="HEI12"/>
      <c r="HEJ12"/>
      <c r="HEK12"/>
      <c r="HEL12"/>
      <c r="HEM12"/>
      <c r="HEN12"/>
      <c r="HEO12"/>
      <c r="HEP12"/>
      <c r="HEQ12"/>
      <c r="HER12"/>
      <c r="HES12"/>
      <c r="HET12"/>
      <c r="HEU12"/>
      <c r="HEV12"/>
      <c r="HEW12"/>
      <c r="HEX12"/>
      <c r="HEY12"/>
      <c r="HEZ12"/>
      <c r="HFA12"/>
      <c r="HFB12"/>
      <c r="HFC12"/>
      <c r="HFD12"/>
      <c r="HFE12"/>
      <c r="HFF12"/>
      <c r="HFG12"/>
      <c r="HFH12"/>
      <c r="HFI12"/>
      <c r="HFJ12"/>
      <c r="HFK12"/>
      <c r="HFL12"/>
      <c r="HFM12"/>
      <c r="HFN12"/>
      <c r="HFO12"/>
      <c r="HFP12"/>
      <c r="HFQ12"/>
      <c r="HFR12"/>
      <c r="HFS12"/>
      <c r="HFT12"/>
      <c r="HFU12"/>
      <c r="HFV12"/>
      <c r="HFW12"/>
      <c r="HFX12"/>
      <c r="HFY12"/>
      <c r="HFZ12"/>
      <c r="HGA12"/>
      <c r="HGB12"/>
      <c r="HGC12"/>
      <c r="HGD12"/>
      <c r="HGE12"/>
      <c r="HGF12"/>
      <c r="HGG12"/>
      <c r="HGH12"/>
      <c r="HGI12"/>
      <c r="HGJ12"/>
      <c r="HGK12"/>
      <c r="HGL12"/>
      <c r="HGM12"/>
      <c r="HGN12"/>
      <c r="HGO12"/>
      <c r="HGP12"/>
      <c r="HGQ12"/>
      <c r="HGR12"/>
      <c r="HGS12"/>
      <c r="HGT12"/>
      <c r="HGU12"/>
      <c r="HGV12"/>
      <c r="HGW12"/>
      <c r="HGX12"/>
      <c r="HGY12"/>
      <c r="HGZ12"/>
      <c r="HHA12"/>
      <c r="HHB12"/>
      <c r="HHC12"/>
      <c r="HHD12"/>
      <c r="HHE12"/>
      <c r="HHF12"/>
      <c r="HHG12"/>
      <c r="HHH12"/>
      <c r="HHI12"/>
      <c r="HHJ12"/>
      <c r="HHK12"/>
      <c r="HHL12"/>
      <c r="HHM12"/>
      <c r="HHN12"/>
      <c r="HHO12"/>
      <c r="HHP12"/>
      <c r="HHQ12"/>
      <c r="HHR12"/>
      <c r="HHS12"/>
      <c r="HHT12"/>
      <c r="HHU12"/>
      <c r="HHV12"/>
      <c r="HHW12"/>
      <c r="HHX12"/>
      <c r="HHY12"/>
      <c r="HHZ12"/>
      <c r="HIA12"/>
      <c r="HIB12"/>
      <c r="HIC12"/>
      <c r="HID12"/>
      <c r="HIE12"/>
      <c r="HIF12"/>
      <c r="HIG12"/>
      <c r="HIH12"/>
      <c r="HII12"/>
      <c r="HIJ12"/>
      <c r="HIK12"/>
      <c r="HIL12"/>
      <c r="HIM12"/>
      <c r="HIN12"/>
      <c r="HIO12"/>
      <c r="HIP12"/>
      <c r="HIQ12"/>
      <c r="HIR12"/>
      <c r="HIS12"/>
      <c r="HIT12"/>
      <c r="HIU12"/>
      <c r="HIV12"/>
      <c r="HIW12"/>
      <c r="HIX12"/>
      <c r="HIY12"/>
      <c r="HIZ12"/>
      <c r="HJA12"/>
      <c r="HJB12"/>
      <c r="HJC12"/>
      <c r="HJD12"/>
      <c r="HJE12"/>
      <c r="HJF12"/>
      <c r="HJG12"/>
      <c r="HJH12"/>
      <c r="HJI12"/>
      <c r="HJJ12"/>
      <c r="HJK12"/>
      <c r="HJL12"/>
      <c r="HJM12"/>
      <c r="HJN12"/>
      <c r="HJO12"/>
      <c r="HJP12"/>
      <c r="HJQ12"/>
      <c r="HJR12"/>
      <c r="HJS12"/>
      <c r="HJT12"/>
      <c r="HJU12"/>
      <c r="HJV12"/>
      <c r="HJW12"/>
      <c r="HJX12"/>
      <c r="HJY12"/>
      <c r="HJZ12"/>
      <c r="HKA12"/>
      <c r="HKB12"/>
      <c r="HKC12"/>
      <c r="HKD12"/>
      <c r="HKE12"/>
      <c r="HKF12"/>
      <c r="HKG12"/>
      <c r="HKH12"/>
      <c r="HKI12"/>
      <c r="HKJ12"/>
      <c r="HKK12"/>
      <c r="HKL12"/>
      <c r="HKM12"/>
      <c r="HKN12"/>
      <c r="HKO12"/>
      <c r="HKP12"/>
      <c r="HKQ12"/>
      <c r="HKR12"/>
      <c r="HKS12"/>
      <c r="HKT12"/>
      <c r="HKU12"/>
      <c r="HKV12"/>
      <c r="HKW12"/>
      <c r="HKX12"/>
      <c r="HKY12"/>
      <c r="HKZ12"/>
      <c r="HLA12"/>
      <c r="HLB12"/>
      <c r="HLC12"/>
      <c r="HLD12"/>
      <c r="HLE12"/>
      <c r="HLF12"/>
      <c r="HLG12"/>
      <c r="HLH12"/>
      <c r="HLI12"/>
      <c r="HLJ12"/>
      <c r="HLK12"/>
      <c r="HLL12"/>
      <c r="HLM12"/>
      <c r="HLN12"/>
      <c r="HLO12"/>
      <c r="HLP12"/>
      <c r="HLQ12"/>
      <c r="HLR12"/>
      <c r="HLS12"/>
      <c r="HLT12"/>
      <c r="HLU12"/>
      <c r="HLV12"/>
      <c r="HLW12"/>
      <c r="HLX12"/>
      <c r="HLY12"/>
      <c r="HLZ12"/>
      <c r="HMA12"/>
      <c r="HMB12"/>
      <c r="HMC12"/>
      <c r="HMD12"/>
      <c r="HME12"/>
      <c r="HMF12"/>
      <c r="HMG12"/>
      <c r="HMH12"/>
      <c r="HMI12"/>
      <c r="HMJ12"/>
      <c r="HMK12"/>
      <c r="HML12"/>
      <c r="HMM12"/>
      <c r="HMN12"/>
      <c r="HMO12"/>
      <c r="HMP12"/>
      <c r="HMQ12"/>
      <c r="HMR12"/>
      <c r="HMS12"/>
      <c r="HMT12"/>
      <c r="HMU12"/>
      <c r="HMV12"/>
      <c r="HMW12"/>
      <c r="HMX12"/>
      <c r="HMY12"/>
      <c r="HMZ12"/>
      <c r="HNA12"/>
      <c r="HNB12"/>
      <c r="HNC12"/>
      <c r="HND12"/>
      <c r="HNE12"/>
      <c r="HNF12"/>
      <c r="HNG12"/>
      <c r="HNH12"/>
      <c r="HNI12"/>
      <c r="HNJ12"/>
      <c r="HNK12"/>
      <c r="HNL12"/>
      <c r="HNM12"/>
      <c r="HNN12"/>
      <c r="HNO12"/>
      <c r="HNP12"/>
      <c r="HNQ12"/>
      <c r="HNR12"/>
      <c r="HNS12"/>
      <c r="HNT12"/>
      <c r="HNU12"/>
      <c r="HNV12"/>
      <c r="HNW12"/>
      <c r="HNX12"/>
      <c r="HNY12"/>
      <c r="HNZ12"/>
      <c r="HOA12"/>
      <c r="HOB12"/>
      <c r="HOC12"/>
      <c r="HOD12"/>
      <c r="HOE12"/>
      <c r="HOF12"/>
      <c r="HOG12"/>
      <c r="HOH12"/>
      <c r="HOI12"/>
      <c r="HOJ12"/>
      <c r="HOK12"/>
      <c r="HOL12"/>
      <c r="HOM12"/>
      <c r="HON12"/>
      <c r="HOO12"/>
      <c r="HOP12"/>
      <c r="HOQ12"/>
      <c r="HOR12"/>
      <c r="HOS12"/>
      <c r="HOT12"/>
      <c r="HOU12"/>
      <c r="HOV12"/>
      <c r="HOW12"/>
      <c r="HOX12"/>
      <c r="HOY12"/>
      <c r="HOZ12"/>
      <c r="HPA12"/>
      <c r="HPB12"/>
      <c r="HPC12"/>
      <c r="HPD12"/>
      <c r="HPE12"/>
      <c r="HPF12"/>
      <c r="HPG12"/>
      <c r="HPH12"/>
      <c r="HPI12"/>
      <c r="HPJ12"/>
      <c r="HPK12"/>
      <c r="HPL12"/>
      <c r="HPM12"/>
      <c r="HPN12"/>
      <c r="HPO12"/>
      <c r="HPP12"/>
      <c r="HPQ12"/>
      <c r="HPR12"/>
      <c r="HPS12"/>
      <c r="HPT12"/>
      <c r="HPU12"/>
      <c r="HPV12"/>
      <c r="HPW12"/>
      <c r="HPX12"/>
      <c r="HPY12"/>
      <c r="HPZ12"/>
      <c r="HQA12"/>
      <c r="HQB12"/>
      <c r="HQC12"/>
      <c r="HQD12"/>
      <c r="HQE12"/>
      <c r="HQF12"/>
      <c r="HQG12"/>
      <c r="HQH12"/>
      <c r="HQI12"/>
      <c r="HQJ12"/>
      <c r="HQK12"/>
      <c r="HQL12"/>
      <c r="HQM12"/>
      <c r="HQN12"/>
      <c r="HQO12"/>
      <c r="HQP12"/>
      <c r="HQQ12"/>
      <c r="HQR12"/>
      <c r="HQS12"/>
      <c r="HQT12"/>
      <c r="HQU12"/>
      <c r="HQV12"/>
      <c r="HQW12"/>
      <c r="HQX12"/>
      <c r="HQY12"/>
      <c r="HQZ12"/>
      <c r="HRA12"/>
      <c r="HRB12"/>
      <c r="HRC12"/>
      <c r="HRD12"/>
      <c r="HRE12"/>
      <c r="HRF12"/>
      <c r="HRG12"/>
      <c r="HRH12"/>
      <c r="HRI12"/>
      <c r="HRJ12"/>
      <c r="HRK12"/>
      <c r="HRL12"/>
      <c r="HRM12"/>
      <c r="HRN12"/>
      <c r="HRO12"/>
      <c r="HRP12"/>
      <c r="HRQ12"/>
      <c r="HRR12"/>
      <c r="HRS12"/>
      <c r="HRT12"/>
      <c r="HRU12"/>
      <c r="HRV12"/>
      <c r="HRW12"/>
      <c r="HRX12"/>
      <c r="HRY12"/>
      <c r="HRZ12"/>
      <c r="HSA12"/>
      <c r="HSB12"/>
      <c r="HSC12"/>
      <c r="HSD12"/>
      <c r="HSE12"/>
      <c r="HSF12"/>
      <c r="HSG12"/>
      <c r="HSH12"/>
      <c r="HSI12"/>
      <c r="HSJ12"/>
      <c r="HSK12"/>
      <c r="HSL12"/>
      <c r="HSM12"/>
      <c r="HSN12"/>
      <c r="HSO12"/>
      <c r="HSP12"/>
      <c r="HSQ12"/>
      <c r="HSR12"/>
      <c r="HSS12"/>
      <c r="HST12"/>
      <c r="HSU12"/>
      <c r="HSV12"/>
      <c r="HSW12"/>
      <c r="HSX12"/>
      <c r="HSY12"/>
      <c r="HSZ12"/>
      <c r="HTA12"/>
      <c r="HTB12"/>
      <c r="HTC12"/>
      <c r="HTD12"/>
      <c r="HTE12"/>
      <c r="HTF12"/>
      <c r="HTG12"/>
      <c r="HTH12"/>
      <c r="HTI12"/>
      <c r="HTJ12"/>
      <c r="HTK12"/>
      <c r="HTL12"/>
      <c r="HTM12"/>
      <c r="HTN12"/>
      <c r="HTO12"/>
      <c r="HTP12"/>
      <c r="HTQ12"/>
      <c r="HTR12"/>
      <c r="HTS12"/>
      <c r="HTT12"/>
      <c r="HTU12"/>
      <c r="HTV12"/>
      <c r="HTW12"/>
      <c r="HTX12"/>
      <c r="HTY12"/>
      <c r="HTZ12"/>
      <c r="HUA12"/>
      <c r="HUB12"/>
      <c r="HUC12"/>
      <c r="HUD12"/>
      <c r="HUE12"/>
      <c r="HUF12"/>
      <c r="HUG12"/>
      <c r="HUH12"/>
      <c r="HUI12"/>
      <c r="HUJ12"/>
      <c r="HUK12"/>
      <c r="HUL12"/>
      <c r="HUM12"/>
      <c r="HUN12"/>
      <c r="HUO12"/>
      <c r="HUP12"/>
      <c r="HUQ12"/>
      <c r="HUR12"/>
      <c r="HUS12"/>
      <c r="HUT12"/>
      <c r="HUU12"/>
      <c r="HUV12"/>
      <c r="HUW12"/>
      <c r="HUX12"/>
      <c r="HUY12"/>
      <c r="HUZ12"/>
      <c r="HVA12"/>
      <c r="HVB12"/>
      <c r="HVC12"/>
      <c r="HVD12"/>
      <c r="HVE12"/>
      <c r="HVF12"/>
      <c r="HVG12"/>
      <c r="HVH12"/>
      <c r="HVI12"/>
      <c r="HVJ12"/>
      <c r="HVK12"/>
      <c r="HVL12"/>
      <c r="HVM12"/>
      <c r="HVN12"/>
      <c r="HVO12"/>
      <c r="HVP12"/>
      <c r="HVQ12"/>
      <c r="HVR12"/>
      <c r="HVS12"/>
      <c r="HVT12"/>
      <c r="HVU12"/>
      <c r="HVV12"/>
      <c r="HVW12"/>
      <c r="HVX12"/>
      <c r="HVY12"/>
      <c r="HVZ12"/>
      <c r="HWA12"/>
      <c r="HWB12"/>
      <c r="HWC12"/>
      <c r="HWD12"/>
      <c r="HWE12"/>
      <c r="HWF12"/>
      <c r="HWG12"/>
      <c r="HWH12"/>
      <c r="HWI12"/>
      <c r="HWJ12"/>
      <c r="HWK12"/>
      <c r="HWL12"/>
      <c r="HWM12"/>
      <c r="HWN12"/>
      <c r="HWO12"/>
      <c r="HWP12"/>
      <c r="HWQ12"/>
      <c r="HWR12"/>
      <c r="HWS12"/>
      <c r="HWT12"/>
      <c r="HWU12"/>
      <c r="HWV12"/>
      <c r="HWW12"/>
      <c r="HWX12"/>
      <c r="HWY12"/>
      <c r="HWZ12"/>
      <c r="HXA12"/>
      <c r="HXB12"/>
      <c r="HXC12"/>
      <c r="HXD12"/>
      <c r="HXE12"/>
      <c r="HXF12"/>
      <c r="HXG12"/>
      <c r="HXH12"/>
      <c r="HXI12"/>
      <c r="HXJ12"/>
      <c r="HXK12"/>
      <c r="HXL12"/>
      <c r="HXM12"/>
      <c r="HXN12"/>
      <c r="HXO12"/>
      <c r="HXP12"/>
      <c r="HXQ12"/>
      <c r="HXR12"/>
      <c r="HXS12"/>
      <c r="HXT12"/>
      <c r="HXU12"/>
      <c r="HXV12"/>
      <c r="HXW12"/>
      <c r="HXX12"/>
      <c r="HXY12"/>
      <c r="HXZ12"/>
      <c r="HYA12"/>
      <c r="HYB12"/>
      <c r="HYC12"/>
      <c r="HYD12"/>
      <c r="HYE12"/>
      <c r="HYF12"/>
      <c r="HYG12"/>
      <c r="HYH12"/>
      <c r="HYI12"/>
      <c r="HYJ12"/>
      <c r="HYK12"/>
      <c r="HYL12"/>
      <c r="HYM12"/>
      <c r="HYN12"/>
      <c r="HYO12"/>
      <c r="HYP12"/>
      <c r="HYQ12"/>
      <c r="HYR12"/>
      <c r="HYS12"/>
      <c r="HYT12"/>
      <c r="HYU12"/>
      <c r="HYV12"/>
      <c r="HYW12"/>
      <c r="HYX12"/>
      <c r="HYY12"/>
      <c r="HYZ12"/>
      <c r="HZA12"/>
      <c r="HZB12"/>
      <c r="HZC12"/>
      <c r="HZD12"/>
      <c r="HZE12"/>
      <c r="HZF12"/>
      <c r="HZG12"/>
      <c r="HZH12"/>
      <c r="HZI12"/>
      <c r="HZJ12"/>
      <c r="HZK12"/>
      <c r="HZL12"/>
      <c r="HZM12"/>
      <c r="HZN12"/>
      <c r="HZO12"/>
      <c r="HZP12"/>
      <c r="HZQ12"/>
      <c r="HZR12"/>
      <c r="HZS12"/>
      <c r="HZT12"/>
      <c r="HZU12"/>
      <c r="HZV12"/>
      <c r="HZW12"/>
      <c r="HZX12"/>
      <c r="HZY12"/>
      <c r="HZZ12"/>
      <c r="IAA12"/>
      <c r="IAB12"/>
      <c r="IAC12"/>
      <c r="IAD12"/>
      <c r="IAE12"/>
      <c r="IAF12"/>
      <c r="IAG12"/>
      <c r="IAH12"/>
      <c r="IAI12"/>
      <c r="IAJ12"/>
      <c r="IAK12"/>
      <c r="IAL12"/>
      <c r="IAM12"/>
      <c r="IAN12"/>
      <c r="IAO12"/>
      <c r="IAP12"/>
      <c r="IAQ12"/>
      <c r="IAR12"/>
      <c r="IAS12"/>
      <c r="IAT12"/>
      <c r="IAU12"/>
      <c r="IAV12"/>
      <c r="IAW12"/>
      <c r="IAX12"/>
      <c r="IAY12"/>
      <c r="IAZ12"/>
      <c r="IBA12"/>
      <c r="IBB12"/>
      <c r="IBC12"/>
      <c r="IBD12"/>
      <c r="IBE12"/>
      <c r="IBF12"/>
      <c r="IBG12"/>
      <c r="IBH12"/>
      <c r="IBI12"/>
      <c r="IBJ12"/>
      <c r="IBK12"/>
      <c r="IBL12"/>
      <c r="IBM12"/>
      <c r="IBN12"/>
      <c r="IBO12"/>
      <c r="IBP12"/>
      <c r="IBQ12"/>
      <c r="IBR12"/>
      <c r="IBS12"/>
      <c r="IBT12"/>
      <c r="IBU12"/>
      <c r="IBV12"/>
      <c r="IBW12"/>
      <c r="IBX12"/>
      <c r="IBY12"/>
      <c r="IBZ12"/>
      <c r="ICA12"/>
      <c r="ICB12"/>
      <c r="ICC12"/>
      <c r="ICD12"/>
      <c r="ICE12"/>
      <c r="ICF12"/>
      <c r="ICG12"/>
      <c r="ICH12"/>
      <c r="ICI12"/>
      <c r="ICJ12"/>
      <c r="ICK12"/>
      <c r="ICL12"/>
      <c r="ICM12"/>
      <c r="ICN12"/>
      <c r="ICO12"/>
      <c r="ICP12"/>
      <c r="ICQ12"/>
      <c r="ICR12"/>
      <c r="ICS12"/>
      <c r="ICT12"/>
      <c r="ICU12"/>
      <c r="ICV12"/>
      <c r="ICW12"/>
      <c r="ICX12"/>
      <c r="ICY12"/>
      <c r="ICZ12"/>
      <c r="IDA12"/>
      <c r="IDB12"/>
      <c r="IDC12"/>
      <c r="IDD12"/>
      <c r="IDE12"/>
      <c r="IDF12"/>
      <c r="IDG12"/>
      <c r="IDH12"/>
      <c r="IDI12"/>
      <c r="IDJ12"/>
      <c r="IDK12"/>
      <c r="IDL12"/>
      <c r="IDM12"/>
      <c r="IDN12"/>
      <c r="IDO12"/>
      <c r="IDP12"/>
      <c r="IDQ12"/>
      <c r="IDR12"/>
      <c r="IDS12"/>
      <c r="IDT12"/>
      <c r="IDU12"/>
      <c r="IDV12"/>
      <c r="IDW12"/>
      <c r="IDX12"/>
      <c r="IDY12"/>
      <c r="IDZ12"/>
      <c r="IEA12"/>
      <c r="IEB12"/>
      <c r="IEC12"/>
      <c r="IED12"/>
      <c r="IEE12"/>
      <c r="IEF12"/>
      <c r="IEG12"/>
      <c r="IEH12"/>
      <c r="IEI12"/>
      <c r="IEJ12"/>
      <c r="IEK12"/>
      <c r="IEL12"/>
      <c r="IEM12"/>
      <c r="IEN12"/>
      <c r="IEO12"/>
      <c r="IEP12"/>
      <c r="IEQ12"/>
      <c r="IER12"/>
      <c r="IES12"/>
      <c r="IET12"/>
      <c r="IEU12"/>
      <c r="IEV12"/>
      <c r="IEW12"/>
      <c r="IEX12"/>
      <c r="IEY12"/>
      <c r="IEZ12"/>
      <c r="IFA12"/>
      <c r="IFB12"/>
      <c r="IFC12"/>
      <c r="IFD12"/>
      <c r="IFE12"/>
      <c r="IFF12"/>
      <c r="IFG12"/>
      <c r="IFH12"/>
      <c r="IFI12"/>
      <c r="IFJ12"/>
      <c r="IFK12"/>
      <c r="IFL12"/>
      <c r="IFM12"/>
      <c r="IFN12"/>
      <c r="IFO12"/>
      <c r="IFP12"/>
      <c r="IFQ12"/>
      <c r="IFR12"/>
      <c r="IFS12"/>
      <c r="IFT12"/>
      <c r="IFU12"/>
      <c r="IFV12"/>
      <c r="IFW12"/>
      <c r="IFX12"/>
      <c r="IFY12"/>
      <c r="IFZ12"/>
      <c r="IGA12"/>
      <c r="IGB12"/>
      <c r="IGC12"/>
      <c r="IGD12"/>
      <c r="IGE12"/>
      <c r="IGF12"/>
      <c r="IGG12"/>
      <c r="IGH12"/>
      <c r="IGI12"/>
      <c r="IGJ12"/>
      <c r="IGK12"/>
      <c r="IGL12"/>
      <c r="IGM12"/>
      <c r="IGN12"/>
      <c r="IGO12"/>
      <c r="IGP12"/>
      <c r="IGQ12"/>
      <c r="IGR12"/>
      <c r="IGS12"/>
      <c r="IGT12"/>
      <c r="IGU12"/>
      <c r="IGV12"/>
      <c r="IGW12"/>
      <c r="IGX12"/>
      <c r="IGY12"/>
      <c r="IGZ12"/>
      <c r="IHA12"/>
      <c r="IHB12"/>
      <c r="IHC12"/>
      <c r="IHD12"/>
      <c r="IHE12"/>
      <c r="IHF12"/>
      <c r="IHG12"/>
      <c r="IHH12"/>
      <c r="IHI12"/>
      <c r="IHJ12"/>
      <c r="IHK12"/>
      <c r="IHL12"/>
      <c r="IHM12"/>
      <c r="IHN12"/>
      <c r="IHO12"/>
      <c r="IHP12"/>
      <c r="IHQ12"/>
      <c r="IHR12"/>
      <c r="IHS12"/>
      <c r="IHT12"/>
      <c r="IHU12"/>
      <c r="IHV12"/>
      <c r="IHW12"/>
      <c r="IHX12"/>
      <c r="IHY12"/>
      <c r="IHZ12"/>
      <c r="IIA12"/>
      <c r="IIB12"/>
      <c r="IIC12"/>
      <c r="IID12"/>
      <c r="IIE12"/>
      <c r="IIF12"/>
      <c r="IIG12"/>
      <c r="IIH12"/>
      <c r="III12"/>
      <c r="IIJ12"/>
      <c r="IIK12"/>
      <c r="IIL12"/>
      <c r="IIM12"/>
      <c r="IIN12"/>
      <c r="IIO12"/>
      <c r="IIP12"/>
      <c r="IIQ12"/>
      <c r="IIR12"/>
      <c r="IIS12"/>
      <c r="IIT12"/>
      <c r="IIU12"/>
      <c r="IIV12"/>
      <c r="IIW12"/>
      <c r="IIX12"/>
      <c r="IIY12"/>
      <c r="IIZ12"/>
      <c r="IJA12"/>
      <c r="IJB12"/>
      <c r="IJC12"/>
      <c r="IJD12"/>
      <c r="IJE12"/>
      <c r="IJF12"/>
      <c r="IJG12"/>
      <c r="IJH12"/>
      <c r="IJI12"/>
      <c r="IJJ12"/>
      <c r="IJK12"/>
      <c r="IJL12"/>
      <c r="IJM12"/>
      <c r="IJN12"/>
      <c r="IJO12"/>
      <c r="IJP12"/>
      <c r="IJQ12"/>
      <c r="IJR12"/>
      <c r="IJS12"/>
      <c r="IJT12"/>
      <c r="IJU12"/>
      <c r="IJV12"/>
      <c r="IJW12"/>
      <c r="IJX12"/>
      <c r="IJY12"/>
      <c r="IJZ12"/>
      <c r="IKA12"/>
      <c r="IKB12"/>
      <c r="IKC12"/>
      <c r="IKD12"/>
      <c r="IKE12"/>
      <c r="IKF12"/>
      <c r="IKG12"/>
      <c r="IKH12"/>
      <c r="IKI12"/>
      <c r="IKJ12"/>
      <c r="IKK12"/>
      <c r="IKL12"/>
      <c r="IKM12"/>
      <c r="IKN12"/>
      <c r="IKO12"/>
      <c r="IKP12"/>
      <c r="IKQ12"/>
      <c r="IKR12"/>
      <c r="IKS12"/>
      <c r="IKT12"/>
      <c r="IKU12"/>
      <c r="IKV12"/>
      <c r="IKW12"/>
      <c r="IKX12"/>
      <c r="IKY12"/>
      <c r="IKZ12"/>
      <c r="ILA12"/>
      <c r="ILB12"/>
      <c r="ILC12"/>
      <c r="ILD12"/>
      <c r="ILE12"/>
      <c r="ILF12"/>
      <c r="ILG12"/>
      <c r="ILH12"/>
      <c r="ILI12"/>
      <c r="ILJ12"/>
      <c r="ILK12"/>
      <c r="ILL12"/>
      <c r="ILM12"/>
      <c r="ILN12"/>
      <c r="ILO12"/>
      <c r="ILP12"/>
      <c r="ILQ12"/>
      <c r="ILR12"/>
      <c r="ILS12"/>
      <c r="ILT12"/>
      <c r="ILU12"/>
      <c r="ILV12"/>
      <c r="ILW12"/>
      <c r="ILX12"/>
      <c r="ILY12"/>
      <c r="ILZ12"/>
      <c r="IMA12"/>
      <c r="IMB12"/>
      <c r="IMC12"/>
      <c r="IMD12"/>
      <c r="IME12"/>
      <c r="IMF12"/>
      <c r="IMG12"/>
      <c r="IMH12"/>
      <c r="IMI12"/>
      <c r="IMJ12"/>
      <c r="IMK12"/>
      <c r="IML12"/>
      <c r="IMM12"/>
      <c r="IMN12"/>
      <c r="IMO12"/>
      <c r="IMP12"/>
      <c r="IMQ12"/>
      <c r="IMR12"/>
      <c r="IMS12"/>
      <c r="IMT12"/>
      <c r="IMU12"/>
      <c r="IMV12"/>
      <c r="IMW12"/>
      <c r="IMX12"/>
      <c r="IMY12"/>
      <c r="IMZ12"/>
      <c r="INA12"/>
      <c r="INB12"/>
      <c r="INC12"/>
      <c r="IND12"/>
      <c r="INE12"/>
      <c r="INF12"/>
      <c r="ING12"/>
      <c r="INH12"/>
      <c r="INI12"/>
      <c r="INJ12"/>
      <c r="INK12"/>
      <c r="INL12"/>
      <c r="INM12"/>
      <c r="INN12"/>
      <c r="INO12"/>
      <c r="INP12"/>
      <c r="INQ12"/>
      <c r="INR12"/>
      <c r="INS12"/>
      <c r="INT12"/>
      <c r="INU12"/>
      <c r="INV12"/>
      <c r="INW12"/>
      <c r="INX12"/>
      <c r="INY12"/>
      <c r="INZ12"/>
      <c r="IOA12"/>
      <c r="IOB12"/>
      <c r="IOC12"/>
      <c r="IOD12"/>
      <c r="IOE12"/>
      <c r="IOF12"/>
      <c r="IOG12"/>
      <c r="IOH12"/>
      <c r="IOI12"/>
      <c r="IOJ12"/>
      <c r="IOK12"/>
      <c r="IOL12"/>
      <c r="IOM12"/>
      <c r="ION12"/>
      <c r="IOO12"/>
      <c r="IOP12"/>
      <c r="IOQ12"/>
      <c r="IOR12"/>
      <c r="IOS12"/>
      <c r="IOT12"/>
      <c r="IOU12"/>
      <c r="IOV12"/>
      <c r="IOW12"/>
      <c r="IOX12"/>
      <c r="IOY12"/>
      <c r="IOZ12"/>
      <c r="IPA12"/>
      <c r="IPB12"/>
      <c r="IPC12"/>
      <c r="IPD12"/>
      <c r="IPE12"/>
      <c r="IPF12"/>
      <c r="IPG12"/>
      <c r="IPH12"/>
      <c r="IPI12"/>
      <c r="IPJ12"/>
      <c r="IPK12"/>
      <c r="IPL12"/>
      <c r="IPM12"/>
      <c r="IPN12"/>
      <c r="IPO12"/>
      <c r="IPP12"/>
      <c r="IPQ12"/>
      <c r="IPR12"/>
      <c r="IPS12"/>
      <c r="IPT12"/>
      <c r="IPU12"/>
      <c r="IPV12"/>
      <c r="IPW12"/>
      <c r="IPX12"/>
      <c r="IPY12"/>
      <c r="IPZ12"/>
      <c r="IQA12"/>
      <c r="IQB12"/>
      <c r="IQC12"/>
      <c r="IQD12"/>
      <c r="IQE12"/>
      <c r="IQF12"/>
      <c r="IQG12"/>
      <c r="IQH12"/>
      <c r="IQI12"/>
      <c r="IQJ12"/>
      <c r="IQK12"/>
      <c r="IQL12"/>
      <c r="IQM12"/>
      <c r="IQN12"/>
      <c r="IQO12"/>
      <c r="IQP12"/>
      <c r="IQQ12"/>
      <c r="IQR12"/>
      <c r="IQS12"/>
      <c r="IQT12"/>
      <c r="IQU12"/>
      <c r="IQV12"/>
      <c r="IQW12"/>
      <c r="IQX12"/>
      <c r="IQY12"/>
      <c r="IQZ12"/>
      <c r="IRA12"/>
      <c r="IRB12"/>
      <c r="IRC12"/>
      <c r="IRD12"/>
      <c r="IRE12"/>
      <c r="IRF12"/>
      <c r="IRG12"/>
      <c r="IRH12"/>
      <c r="IRI12"/>
      <c r="IRJ12"/>
      <c r="IRK12"/>
      <c r="IRL12"/>
      <c r="IRM12"/>
      <c r="IRN12"/>
      <c r="IRO12"/>
      <c r="IRP12"/>
      <c r="IRQ12"/>
      <c r="IRR12"/>
      <c r="IRS12"/>
      <c r="IRT12"/>
      <c r="IRU12"/>
      <c r="IRV12"/>
      <c r="IRW12"/>
      <c r="IRX12"/>
      <c r="IRY12"/>
      <c r="IRZ12"/>
      <c r="ISA12"/>
      <c r="ISB12"/>
      <c r="ISC12"/>
      <c r="ISD12"/>
      <c r="ISE12"/>
      <c r="ISF12"/>
      <c r="ISG12"/>
      <c r="ISH12"/>
      <c r="ISI12"/>
      <c r="ISJ12"/>
      <c r="ISK12"/>
      <c r="ISL12"/>
      <c r="ISM12"/>
      <c r="ISN12"/>
      <c r="ISO12"/>
      <c r="ISP12"/>
      <c r="ISQ12"/>
      <c r="ISR12"/>
      <c r="ISS12"/>
      <c r="IST12"/>
      <c r="ISU12"/>
      <c r="ISV12"/>
      <c r="ISW12"/>
      <c r="ISX12"/>
      <c r="ISY12"/>
      <c r="ISZ12"/>
      <c r="ITA12"/>
      <c r="ITB12"/>
      <c r="ITC12"/>
      <c r="ITD12"/>
      <c r="ITE12"/>
      <c r="ITF12"/>
      <c r="ITG12"/>
      <c r="ITH12"/>
      <c r="ITI12"/>
      <c r="ITJ12"/>
      <c r="ITK12"/>
      <c r="ITL12"/>
      <c r="ITM12"/>
      <c r="ITN12"/>
      <c r="ITO12"/>
      <c r="ITP12"/>
      <c r="ITQ12"/>
      <c r="ITR12"/>
      <c r="ITS12"/>
      <c r="ITT12"/>
      <c r="ITU12"/>
      <c r="ITV12"/>
      <c r="ITW12"/>
      <c r="ITX12"/>
      <c r="ITY12"/>
      <c r="ITZ12"/>
      <c r="IUA12"/>
      <c r="IUB12"/>
      <c r="IUC12"/>
      <c r="IUD12"/>
      <c r="IUE12"/>
      <c r="IUF12"/>
      <c r="IUG12"/>
      <c r="IUH12"/>
      <c r="IUI12"/>
      <c r="IUJ12"/>
      <c r="IUK12"/>
      <c r="IUL12"/>
      <c r="IUM12"/>
      <c r="IUN12"/>
      <c r="IUO12"/>
      <c r="IUP12"/>
      <c r="IUQ12"/>
      <c r="IUR12"/>
      <c r="IUS12"/>
      <c r="IUT12"/>
      <c r="IUU12"/>
      <c r="IUV12"/>
      <c r="IUW12"/>
      <c r="IUX12"/>
      <c r="IUY12"/>
      <c r="IUZ12"/>
      <c r="IVA12"/>
      <c r="IVB12"/>
      <c r="IVC12"/>
      <c r="IVD12"/>
      <c r="IVE12"/>
      <c r="IVF12"/>
      <c r="IVG12"/>
      <c r="IVH12"/>
      <c r="IVI12"/>
      <c r="IVJ12"/>
      <c r="IVK12"/>
      <c r="IVL12"/>
      <c r="IVM12"/>
      <c r="IVN12"/>
      <c r="IVO12"/>
      <c r="IVP12"/>
      <c r="IVQ12"/>
      <c r="IVR12"/>
      <c r="IVS12"/>
      <c r="IVT12"/>
      <c r="IVU12"/>
      <c r="IVV12"/>
      <c r="IVW12"/>
      <c r="IVX12"/>
      <c r="IVY12"/>
      <c r="IVZ12"/>
      <c r="IWA12"/>
      <c r="IWB12"/>
      <c r="IWC12"/>
      <c r="IWD12"/>
      <c r="IWE12"/>
      <c r="IWF12"/>
      <c r="IWG12"/>
      <c r="IWH12"/>
      <c r="IWI12"/>
      <c r="IWJ12"/>
      <c r="IWK12"/>
      <c r="IWL12"/>
      <c r="IWM12"/>
      <c r="IWN12"/>
      <c r="IWO12"/>
      <c r="IWP12"/>
      <c r="IWQ12"/>
      <c r="IWR12"/>
      <c r="IWS12"/>
      <c r="IWT12"/>
      <c r="IWU12"/>
      <c r="IWV12"/>
      <c r="IWW12"/>
      <c r="IWX12"/>
      <c r="IWY12"/>
      <c r="IWZ12"/>
      <c r="IXA12"/>
      <c r="IXB12"/>
      <c r="IXC12"/>
      <c r="IXD12"/>
      <c r="IXE12"/>
      <c r="IXF12"/>
      <c r="IXG12"/>
      <c r="IXH12"/>
      <c r="IXI12"/>
      <c r="IXJ12"/>
      <c r="IXK12"/>
      <c r="IXL12"/>
      <c r="IXM12"/>
      <c r="IXN12"/>
      <c r="IXO12"/>
      <c r="IXP12"/>
      <c r="IXQ12"/>
      <c r="IXR12"/>
      <c r="IXS12"/>
      <c r="IXT12"/>
      <c r="IXU12"/>
      <c r="IXV12"/>
      <c r="IXW12"/>
      <c r="IXX12"/>
      <c r="IXY12"/>
      <c r="IXZ12"/>
      <c r="IYA12"/>
      <c r="IYB12"/>
      <c r="IYC12"/>
      <c r="IYD12"/>
      <c r="IYE12"/>
      <c r="IYF12"/>
      <c r="IYG12"/>
      <c r="IYH12"/>
      <c r="IYI12"/>
      <c r="IYJ12"/>
      <c r="IYK12"/>
      <c r="IYL12"/>
      <c r="IYM12"/>
      <c r="IYN12"/>
      <c r="IYO12"/>
      <c r="IYP12"/>
      <c r="IYQ12"/>
      <c r="IYR12"/>
      <c r="IYS12"/>
      <c r="IYT12"/>
      <c r="IYU12"/>
      <c r="IYV12"/>
      <c r="IYW12"/>
      <c r="IYX12"/>
      <c r="IYY12"/>
      <c r="IYZ12"/>
      <c r="IZA12"/>
      <c r="IZB12"/>
      <c r="IZC12"/>
      <c r="IZD12"/>
      <c r="IZE12"/>
      <c r="IZF12"/>
      <c r="IZG12"/>
      <c r="IZH12"/>
      <c r="IZI12"/>
      <c r="IZJ12"/>
      <c r="IZK12"/>
      <c r="IZL12"/>
      <c r="IZM12"/>
      <c r="IZN12"/>
      <c r="IZO12"/>
      <c r="IZP12"/>
      <c r="IZQ12"/>
      <c r="IZR12"/>
      <c r="IZS12"/>
      <c r="IZT12"/>
      <c r="IZU12"/>
      <c r="IZV12"/>
      <c r="IZW12"/>
      <c r="IZX12"/>
      <c r="IZY12"/>
      <c r="IZZ12"/>
      <c r="JAA12"/>
      <c r="JAB12"/>
      <c r="JAC12"/>
      <c r="JAD12"/>
      <c r="JAE12"/>
      <c r="JAF12"/>
      <c r="JAG12"/>
      <c r="JAH12"/>
      <c r="JAI12"/>
      <c r="JAJ12"/>
      <c r="JAK12"/>
      <c r="JAL12"/>
      <c r="JAM12"/>
      <c r="JAN12"/>
      <c r="JAO12"/>
      <c r="JAP12"/>
      <c r="JAQ12"/>
      <c r="JAR12"/>
      <c r="JAS12"/>
      <c r="JAT12"/>
      <c r="JAU12"/>
      <c r="JAV12"/>
      <c r="JAW12"/>
      <c r="JAX12"/>
      <c r="JAY12"/>
      <c r="JAZ12"/>
      <c r="JBA12"/>
      <c r="JBB12"/>
      <c r="JBC12"/>
      <c r="JBD12"/>
      <c r="JBE12"/>
      <c r="JBF12"/>
      <c r="JBG12"/>
      <c r="JBH12"/>
      <c r="JBI12"/>
      <c r="JBJ12"/>
      <c r="JBK12"/>
      <c r="JBL12"/>
      <c r="JBM12"/>
      <c r="JBN12"/>
      <c r="JBO12"/>
      <c r="JBP12"/>
      <c r="JBQ12"/>
      <c r="JBR12"/>
      <c r="JBS12"/>
      <c r="JBT12"/>
      <c r="JBU12"/>
      <c r="JBV12"/>
      <c r="JBW12"/>
      <c r="JBX12"/>
      <c r="JBY12"/>
      <c r="JBZ12"/>
      <c r="JCA12"/>
      <c r="JCB12"/>
      <c r="JCC12"/>
      <c r="JCD12"/>
      <c r="JCE12"/>
      <c r="JCF12"/>
      <c r="JCG12"/>
      <c r="JCH12"/>
      <c r="JCI12"/>
      <c r="JCJ12"/>
      <c r="JCK12"/>
      <c r="JCL12"/>
      <c r="JCM12"/>
      <c r="JCN12"/>
      <c r="JCO12"/>
      <c r="JCP12"/>
      <c r="JCQ12"/>
      <c r="JCR12"/>
      <c r="JCS12"/>
      <c r="JCT12"/>
      <c r="JCU12"/>
      <c r="JCV12"/>
      <c r="JCW12"/>
      <c r="JCX12"/>
      <c r="JCY12"/>
      <c r="JCZ12"/>
      <c r="JDA12"/>
      <c r="JDB12"/>
      <c r="JDC12"/>
      <c r="JDD12"/>
      <c r="JDE12"/>
      <c r="JDF12"/>
      <c r="JDG12"/>
      <c r="JDH12"/>
      <c r="JDI12"/>
      <c r="JDJ12"/>
      <c r="JDK12"/>
      <c r="JDL12"/>
      <c r="JDM12"/>
      <c r="JDN12"/>
      <c r="JDO12"/>
      <c r="JDP12"/>
      <c r="JDQ12"/>
      <c r="JDR12"/>
      <c r="JDS12"/>
      <c r="JDT12"/>
      <c r="JDU12"/>
      <c r="JDV12"/>
      <c r="JDW12"/>
      <c r="JDX12"/>
      <c r="JDY12"/>
      <c r="JDZ12"/>
      <c r="JEA12"/>
      <c r="JEB12"/>
      <c r="JEC12"/>
      <c r="JED12"/>
      <c r="JEE12"/>
      <c r="JEF12"/>
      <c r="JEG12"/>
      <c r="JEH12"/>
      <c r="JEI12"/>
      <c r="JEJ12"/>
      <c r="JEK12"/>
      <c r="JEL12"/>
      <c r="JEM12"/>
      <c r="JEN12"/>
      <c r="JEO12"/>
      <c r="JEP12"/>
      <c r="JEQ12"/>
      <c r="JER12"/>
      <c r="JES12"/>
      <c r="JET12"/>
      <c r="JEU12"/>
      <c r="JEV12"/>
      <c r="JEW12"/>
      <c r="JEX12"/>
      <c r="JEY12"/>
      <c r="JEZ12"/>
      <c r="JFA12"/>
      <c r="JFB12"/>
      <c r="JFC12"/>
      <c r="JFD12"/>
      <c r="JFE12"/>
      <c r="JFF12"/>
      <c r="JFG12"/>
      <c r="JFH12"/>
      <c r="JFI12"/>
      <c r="JFJ12"/>
      <c r="JFK12"/>
      <c r="JFL12"/>
      <c r="JFM12"/>
      <c r="JFN12"/>
      <c r="JFO12"/>
      <c r="JFP12"/>
      <c r="JFQ12"/>
      <c r="JFR12"/>
      <c r="JFS12"/>
      <c r="JFT12"/>
      <c r="JFU12"/>
      <c r="JFV12"/>
      <c r="JFW12"/>
      <c r="JFX12"/>
      <c r="JFY12"/>
      <c r="JFZ12"/>
      <c r="JGA12"/>
      <c r="JGB12"/>
      <c r="JGC12"/>
      <c r="JGD12"/>
      <c r="JGE12"/>
      <c r="JGF12"/>
      <c r="JGG12"/>
      <c r="JGH12"/>
      <c r="JGI12"/>
      <c r="JGJ12"/>
      <c r="JGK12"/>
      <c r="JGL12"/>
      <c r="JGM12"/>
      <c r="JGN12"/>
      <c r="JGO12"/>
      <c r="JGP12"/>
      <c r="JGQ12"/>
      <c r="JGR12"/>
      <c r="JGS12"/>
      <c r="JGT12"/>
      <c r="JGU12"/>
      <c r="JGV12"/>
      <c r="JGW12"/>
      <c r="JGX12"/>
      <c r="JGY12"/>
      <c r="JGZ12"/>
      <c r="JHA12"/>
      <c r="JHB12"/>
      <c r="JHC12"/>
      <c r="JHD12"/>
      <c r="JHE12"/>
      <c r="JHF12"/>
      <c r="JHG12"/>
      <c r="JHH12"/>
      <c r="JHI12"/>
      <c r="JHJ12"/>
      <c r="JHK12"/>
      <c r="JHL12"/>
      <c r="JHM12"/>
      <c r="JHN12"/>
      <c r="JHO12"/>
      <c r="JHP12"/>
      <c r="JHQ12"/>
      <c r="JHR12"/>
      <c r="JHS12"/>
      <c r="JHT12"/>
      <c r="JHU12"/>
      <c r="JHV12"/>
      <c r="JHW12"/>
      <c r="JHX12"/>
      <c r="JHY12"/>
      <c r="JHZ12"/>
      <c r="JIA12"/>
      <c r="JIB12"/>
      <c r="JIC12"/>
      <c r="JID12"/>
      <c r="JIE12"/>
      <c r="JIF12"/>
      <c r="JIG12"/>
      <c r="JIH12"/>
      <c r="JII12"/>
      <c r="JIJ12"/>
      <c r="JIK12"/>
      <c r="JIL12"/>
      <c r="JIM12"/>
      <c r="JIN12"/>
      <c r="JIO12"/>
      <c r="JIP12"/>
      <c r="JIQ12"/>
      <c r="JIR12"/>
      <c r="JIS12"/>
      <c r="JIT12"/>
      <c r="JIU12"/>
      <c r="JIV12"/>
      <c r="JIW12"/>
      <c r="JIX12"/>
      <c r="JIY12"/>
      <c r="JIZ12"/>
      <c r="JJA12"/>
      <c r="JJB12"/>
      <c r="JJC12"/>
      <c r="JJD12"/>
      <c r="JJE12"/>
      <c r="JJF12"/>
      <c r="JJG12"/>
      <c r="JJH12"/>
      <c r="JJI12"/>
      <c r="JJJ12"/>
      <c r="JJK12"/>
      <c r="JJL12"/>
      <c r="JJM12"/>
      <c r="JJN12"/>
      <c r="JJO12"/>
      <c r="JJP12"/>
      <c r="JJQ12"/>
      <c r="JJR12"/>
      <c r="JJS12"/>
      <c r="JJT12"/>
      <c r="JJU12"/>
      <c r="JJV12"/>
      <c r="JJW12"/>
      <c r="JJX12"/>
      <c r="JJY12"/>
      <c r="JJZ12"/>
      <c r="JKA12"/>
      <c r="JKB12"/>
      <c r="JKC12"/>
      <c r="JKD12"/>
      <c r="JKE12"/>
      <c r="JKF12"/>
      <c r="JKG12"/>
      <c r="JKH12"/>
      <c r="JKI12"/>
      <c r="JKJ12"/>
      <c r="JKK12"/>
      <c r="JKL12"/>
      <c r="JKM12"/>
      <c r="JKN12"/>
      <c r="JKO12"/>
      <c r="JKP12"/>
      <c r="JKQ12"/>
      <c r="JKR12"/>
      <c r="JKS12"/>
      <c r="JKT12"/>
      <c r="JKU12"/>
      <c r="JKV12"/>
      <c r="JKW12"/>
      <c r="JKX12"/>
      <c r="JKY12"/>
      <c r="JKZ12"/>
      <c r="JLA12"/>
      <c r="JLB12"/>
      <c r="JLC12"/>
      <c r="JLD12"/>
      <c r="JLE12"/>
      <c r="JLF12"/>
      <c r="JLG12"/>
      <c r="JLH12"/>
      <c r="JLI12"/>
      <c r="JLJ12"/>
      <c r="JLK12"/>
      <c r="JLL12"/>
      <c r="JLM12"/>
      <c r="JLN12"/>
      <c r="JLO12"/>
      <c r="JLP12"/>
      <c r="JLQ12"/>
      <c r="JLR12"/>
      <c r="JLS12"/>
      <c r="JLT12"/>
      <c r="JLU12"/>
      <c r="JLV12"/>
      <c r="JLW12"/>
      <c r="JLX12"/>
      <c r="JLY12"/>
      <c r="JLZ12"/>
      <c r="JMA12"/>
      <c r="JMB12"/>
      <c r="JMC12"/>
      <c r="JMD12"/>
      <c r="JME12"/>
      <c r="JMF12"/>
      <c r="JMG12"/>
      <c r="JMH12"/>
      <c r="JMI12"/>
      <c r="JMJ12"/>
      <c r="JMK12"/>
      <c r="JML12"/>
      <c r="JMM12"/>
      <c r="JMN12"/>
      <c r="JMO12"/>
      <c r="JMP12"/>
      <c r="JMQ12"/>
      <c r="JMR12"/>
      <c r="JMS12"/>
      <c r="JMT12"/>
      <c r="JMU12"/>
      <c r="JMV12"/>
      <c r="JMW12"/>
      <c r="JMX12"/>
      <c r="JMY12"/>
      <c r="JMZ12"/>
      <c r="JNA12"/>
      <c r="JNB12"/>
      <c r="JNC12"/>
      <c r="JND12"/>
      <c r="JNE12"/>
      <c r="JNF12"/>
      <c r="JNG12"/>
      <c r="JNH12"/>
      <c r="JNI12"/>
      <c r="JNJ12"/>
      <c r="JNK12"/>
      <c r="JNL12"/>
      <c r="JNM12"/>
      <c r="JNN12"/>
      <c r="JNO12"/>
      <c r="JNP12"/>
      <c r="JNQ12"/>
      <c r="JNR12"/>
      <c r="JNS12"/>
      <c r="JNT12"/>
      <c r="JNU12"/>
      <c r="JNV12"/>
      <c r="JNW12"/>
      <c r="JNX12"/>
      <c r="JNY12"/>
      <c r="JNZ12"/>
      <c r="JOA12"/>
      <c r="JOB12"/>
      <c r="JOC12"/>
      <c r="JOD12"/>
      <c r="JOE12"/>
      <c r="JOF12"/>
      <c r="JOG12"/>
      <c r="JOH12"/>
      <c r="JOI12"/>
      <c r="JOJ12"/>
      <c r="JOK12"/>
      <c r="JOL12"/>
      <c r="JOM12"/>
      <c r="JON12"/>
      <c r="JOO12"/>
      <c r="JOP12"/>
      <c r="JOQ12"/>
      <c r="JOR12"/>
      <c r="JOS12"/>
      <c r="JOT12"/>
      <c r="JOU12"/>
      <c r="JOV12"/>
      <c r="JOW12"/>
      <c r="JOX12"/>
      <c r="JOY12"/>
      <c r="JOZ12"/>
      <c r="JPA12"/>
      <c r="JPB12"/>
      <c r="JPC12"/>
      <c r="JPD12"/>
      <c r="JPE12"/>
      <c r="JPF12"/>
      <c r="JPG12"/>
      <c r="JPH12"/>
      <c r="JPI12"/>
      <c r="JPJ12"/>
      <c r="JPK12"/>
      <c r="JPL12"/>
      <c r="JPM12"/>
      <c r="JPN12"/>
      <c r="JPO12"/>
      <c r="JPP12"/>
      <c r="JPQ12"/>
      <c r="JPR12"/>
      <c r="JPS12"/>
      <c r="JPT12"/>
      <c r="JPU12"/>
      <c r="JPV12"/>
      <c r="JPW12"/>
      <c r="JPX12"/>
      <c r="JPY12"/>
      <c r="JPZ12"/>
      <c r="JQA12"/>
      <c r="JQB12"/>
      <c r="JQC12"/>
      <c r="JQD12"/>
      <c r="JQE12"/>
      <c r="JQF12"/>
      <c r="JQG12"/>
      <c r="JQH12"/>
      <c r="JQI12"/>
      <c r="JQJ12"/>
      <c r="JQK12"/>
      <c r="JQL12"/>
      <c r="JQM12"/>
      <c r="JQN12"/>
      <c r="JQO12"/>
      <c r="JQP12"/>
      <c r="JQQ12"/>
      <c r="JQR12"/>
      <c r="JQS12"/>
      <c r="JQT12"/>
      <c r="JQU12"/>
      <c r="JQV12"/>
      <c r="JQW12"/>
      <c r="JQX12"/>
      <c r="JQY12"/>
      <c r="JQZ12"/>
      <c r="JRA12"/>
      <c r="JRB12"/>
      <c r="JRC12"/>
      <c r="JRD12"/>
      <c r="JRE12"/>
      <c r="JRF12"/>
      <c r="JRG12"/>
      <c r="JRH12"/>
      <c r="JRI12"/>
      <c r="JRJ12"/>
      <c r="JRK12"/>
      <c r="JRL12"/>
      <c r="JRM12"/>
      <c r="JRN12"/>
      <c r="JRO12"/>
      <c r="JRP12"/>
      <c r="JRQ12"/>
      <c r="JRR12"/>
      <c r="JRS12"/>
      <c r="JRT12"/>
      <c r="JRU12"/>
      <c r="JRV12"/>
      <c r="JRW12"/>
      <c r="JRX12"/>
      <c r="JRY12"/>
      <c r="JRZ12"/>
      <c r="JSA12"/>
      <c r="JSB12"/>
      <c r="JSC12"/>
      <c r="JSD12"/>
      <c r="JSE12"/>
      <c r="JSF12"/>
      <c r="JSG12"/>
      <c r="JSH12"/>
      <c r="JSI12"/>
      <c r="JSJ12"/>
      <c r="JSK12"/>
      <c r="JSL12"/>
      <c r="JSM12"/>
      <c r="JSN12"/>
      <c r="JSO12"/>
      <c r="JSP12"/>
      <c r="JSQ12"/>
      <c r="JSR12"/>
      <c r="JSS12"/>
      <c r="JST12"/>
      <c r="JSU12"/>
      <c r="JSV12"/>
      <c r="JSW12"/>
      <c r="JSX12"/>
      <c r="JSY12"/>
      <c r="JSZ12"/>
      <c r="JTA12"/>
      <c r="JTB12"/>
      <c r="JTC12"/>
      <c r="JTD12"/>
      <c r="JTE12"/>
      <c r="JTF12"/>
      <c r="JTG12"/>
      <c r="JTH12"/>
      <c r="JTI12"/>
      <c r="JTJ12"/>
      <c r="JTK12"/>
      <c r="JTL12"/>
      <c r="JTM12"/>
      <c r="JTN12"/>
      <c r="JTO12"/>
      <c r="JTP12"/>
      <c r="JTQ12"/>
      <c r="JTR12"/>
      <c r="JTS12"/>
      <c r="JTT12"/>
      <c r="JTU12"/>
      <c r="JTV12"/>
      <c r="JTW12"/>
      <c r="JTX12"/>
      <c r="JTY12"/>
      <c r="JTZ12"/>
      <c r="JUA12"/>
      <c r="JUB12"/>
      <c r="JUC12"/>
      <c r="JUD12"/>
      <c r="JUE12"/>
      <c r="JUF12"/>
      <c r="JUG12"/>
      <c r="JUH12"/>
      <c r="JUI12"/>
      <c r="JUJ12"/>
      <c r="JUK12"/>
      <c r="JUL12"/>
      <c r="JUM12"/>
      <c r="JUN12"/>
      <c r="JUO12"/>
      <c r="JUP12"/>
      <c r="JUQ12"/>
      <c r="JUR12"/>
      <c r="JUS12"/>
      <c r="JUT12"/>
      <c r="JUU12"/>
      <c r="JUV12"/>
      <c r="JUW12"/>
      <c r="JUX12"/>
      <c r="JUY12"/>
      <c r="JUZ12"/>
      <c r="JVA12"/>
      <c r="JVB12"/>
      <c r="JVC12"/>
      <c r="JVD12"/>
      <c r="JVE12"/>
      <c r="JVF12"/>
      <c r="JVG12"/>
      <c r="JVH12"/>
      <c r="JVI12"/>
      <c r="JVJ12"/>
      <c r="JVK12"/>
      <c r="JVL12"/>
      <c r="JVM12"/>
      <c r="JVN12"/>
      <c r="JVO12"/>
      <c r="JVP12"/>
      <c r="JVQ12"/>
      <c r="JVR12"/>
      <c r="JVS12"/>
      <c r="JVT12"/>
      <c r="JVU12"/>
      <c r="JVV12"/>
      <c r="JVW12"/>
      <c r="JVX12"/>
      <c r="JVY12"/>
      <c r="JVZ12"/>
      <c r="JWA12"/>
      <c r="JWB12"/>
      <c r="JWC12"/>
      <c r="JWD12"/>
      <c r="JWE12"/>
      <c r="JWF12"/>
      <c r="JWG12"/>
      <c r="JWH12"/>
      <c r="JWI12"/>
      <c r="JWJ12"/>
      <c r="JWK12"/>
      <c r="JWL12"/>
      <c r="JWM12"/>
      <c r="JWN12"/>
      <c r="JWO12"/>
      <c r="JWP12"/>
      <c r="JWQ12"/>
      <c r="JWR12"/>
      <c r="JWS12"/>
      <c r="JWT12"/>
      <c r="JWU12"/>
      <c r="JWV12"/>
      <c r="JWW12"/>
      <c r="JWX12"/>
      <c r="JWY12"/>
      <c r="JWZ12"/>
      <c r="JXA12"/>
      <c r="JXB12"/>
      <c r="JXC12"/>
      <c r="JXD12"/>
      <c r="JXE12"/>
      <c r="JXF12"/>
      <c r="JXG12"/>
      <c r="JXH12"/>
      <c r="JXI12"/>
      <c r="JXJ12"/>
      <c r="JXK12"/>
      <c r="JXL12"/>
      <c r="JXM12"/>
      <c r="JXN12"/>
      <c r="JXO12"/>
      <c r="JXP12"/>
      <c r="JXQ12"/>
      <c r="JXR12"/>
      <c r="JXS12"/>
      <c r="JXT12"/>
      <c r="JXU12"/>
      <c r="JXV12"/>
      <c r="JXW12"/>
      <c r="JXX12"/>
      <c r="JXY12"/>
      <c r="JXZ12"/>
      <c r="JYA12"/>
      <c r="JYB12"/>
      <c r="JYC12"/>
      <c r="JYD12"/>
      <c r="JYE12"/>
      <c r="JYF12"/>
      <c r="JYG12"/>
      <c r="JYH12"/>
      <c r="JYI12"/>
      <c r="JYJ12"/>
      <c r="JYK12"/>
      <c r="JYL12"/>
      <c r="JYM12"/>
      <c r="JYN12"/>
      <c r="JYO12"/>
      <c r="JYP12"/>
      <c r="JYQ12"/>
      <c r="JYR12"/>
      <c r="JYS12"/>
      <c r="JYT12"/>
      <c r="JYU12"/>
      <c r="JYV12"/>
      <c r="JYW12"/>
      <c r="JYX12"/>
      <c r="JYY12"/>
      <c r="JYZ12"/>
      <c r="JZA12"/>
      <c r="JZB12"/>
      <c r="JZC12"/>
      <c r="JZD12"/>
      <c r="JZE12"/>
      <c r="JZF12"/>
      <c r="JZG12"/>
      <c r="JZH12"/>
      <c r="JZI12"/>
      <c r="JZJ12"/>
      <c r="JZK12"/>
      <c r="JZL12"/>
      <c r="JZM12"/>
      <c r="JZN12"/>
      <c r="JZO12"/>
      <c r="JZP12"/>
      <c r="JZQ12"/>
      <c r="JZR12"/>
      <c r="JZS12"/>
      <c r="JZT12"/>
      <c r="JZU12"/>
      <c r="JZV12"/>
      <c r="JZW12"/>
      <c r="JZX12"/>
      <c r="JZY12"/>
      <c r="JZZ12"/>
      <c r="KAA12"/>
      <c r="KAB12"/>
      <c r="KAC12"/>
      <c r="KAD12"/>
      <c r="KAE12"/>
      <c r="KAF12"/>
      <c r="KAG12"/>
      <c r="KAH12"/>
      <c r="KAI12"/>
      <c r="KAJ12"/>
      <c r="KAK12"/>
      <c r="KAL12"/>
      <c r="KAM12"/>
      <c r="KAN12"/>
      <c r="KAO12"/>
      <c r="KAP12"/>
      <c r="KAQ12"/>
      <c r="KAR12"/>
      <c r="KAS12"/>
      <c r="KAT12"/>
      <c r="KAU12"/>
      <c r="KAV12"/>
      <c r="KAW12"/>
      <c r="KAX12"/>
      <c r="KAY12"/>
      <c r="KAZ12"/>
      <c r="KBA12"/>
      <c r="KBB12"/>
      <c r="KBC12"/>
      <c r="KBD12"/>
      <c r="KBE12"/>
      <c r="KBF12"/>
      <c r="KBG12"/>
      <c r="KBH12"/>
      <c r="KBI12"/>
      <c r="KBJ12"/>
      <c r="KBK12"/>
      <c r="KBL12"/>
      <c r="KBM12"/>
      <c r="KBN12"/>
      <c r="KBO12"/>
      <c r="KBP12"/>
      <c r="KBQ12"/>
      <c r="KBR12"/>
      <c r="KBS12"/>
      <c r="KBT12"/>
      <c r="KBU12"/>
      <c r="KBV12"/>
      <c r="KBW12"/>
      <c r="KBX12"/>
      <c r="KBY12"/>
      <c r="KBZ12"/>
      <c r="KCA12"/>
      <c r="KCB12"/>
      <c r="KCC12"/>
      <c r="KCD12"/>
      <c r="KCE12"/>
      <c r="KCF12"/>
      <c r="KCG12"/>
      <c r="KCH12"/>
      <c r="KCI12"/>
      <c r="KCJ12"/>
      <c r="KCK12"/>
      <c r="KCL12"/>
      <c r="KCM12"/>
      <c r="KCN12"/>
      <c r="KCO12"/>
      <c r="KCP12"/>
      <c r="KCQ12"/>
      <c r="KCR12"/>
      <c r="KCS12"/>
      <c r="KCT12"/>
      <c r="KCU12"/>
      <c r="KCV12"/>
      <c r="KCW12"/>
      <c r="KCX12"/>
      <c r="KCY12"/>
      <c r="KCZ12"/>
      <c r="KDA12"/>
      <c r="KDB12"/>
      <c r="KDC12"/>
      <c r="KDD12"/>
      <c r="KDE12"/>
      <c r="KDF12"/>
      <c r="KDG12"/>
      <c r="KDH12"/>
      <c r="KDI12"/>
      <c r="KDJ12"/>
      <c r="KDK12"/>
      <c r="KDL12"/>
      <c r="KDM12"/>
      <c r="KDN12"/>
      <c r="KDO12"/>
      <c r="KDP12"/>
      <c r="KDQ12"/>
      <c r="KDR12"/>
      <c r="KDS12"/>
      <c r="KDT12"/>
      <c r="KDU12"/>
      <c r="KDV12"/>
      <c r="KDW12"/>
      <c r="KDX12"/>
      <c r="KDY12"/>
      <c r="KDZ12"/>
      <c r="KEA12"/>
      <c r="KEB12"/>
      <c r="KEC12"/>
      <c r="KED12"/>
      <c r="KEE12"/>
      <c r="KEF12"/>
      <c r="KEG12"/>
      <c r="KEH12"/>
      <c r="KEI12"/>
      <c r="KEJ12"/>
      <c r="KEK12"/>
      <c r="KEL12"/>
      <c r="KEM12"/>
      <c r="KEN12"/>
      <c r="KEO12"/>
      <c r="KEP12"/>
      <c r="KEQ12"/>
      <c r="KER12"/>
      <c r="KES12"/>
      <c r="KET12"/>
      <c r="KEU12"/>
      <c r="KEV12"/>
      <c r="KEW12"/>
      <c r="KEX12"/>
      <c r="KEY12"/>
      <c r="KEZ12"/>
      <c r="KFA12"/>
      <c r="KFB12"/>
      <c r="KFC12"/>
      <c r="KFD12"/>
      <c r="KFE12"/>
      <c r="KFF12"/>
      <c r="KFG12"/>
      <c r="KFH12"/>
      <c r="KFI12"/>
      <c r="KFJ12"/>
      <c r="KFK12"/>
      <c r="KFL12"/>
      <c r="KFM12"/>
      <c r="KFN12"/>
      <c r="KFO12"/>
      <c r="KFP12"/>
      <c r="KFQ12"/>
      <c r="KFR12"/>
      <c r="KFS12"/>
      <c r="KFT12"/>
      <c r="KFU12"/>
      <c r="KFV12"/>
      <c r="KFW12"/>
      <c r="KFX12"/>
      <c r="KFY12"/>
      <c r="KFZ12"/>
      <c r="KGA12"/>
      <c r="KGB12"/>
      <c r="KGC12"/>
      <c r="KGD12"/>
      <c r="KGE12"/>
      <c r="KGF12"/>
      <c r="KGG12"/>
      <c r="KGH12"/>
      <c r="KGI12"/>
      <c r="KGJ12"/>
      <c r="KGK12"/>
      <c r="KGL12"/>
      <c r="KGM12"/>
      <c r="KGN12"/>
      <c r="KGO12"/>
      <c r="KGP12"/>
      <c r="KGQ12"/>
      <c r="KGR12"/>
      <c r="KGS12"/>
      <c r="KGT12"/>
      <c r="KGU12"/>
      <c r="KGV12"/>
      <c r="KGW12"/>
      <c r="KGX12"/>
      <c r="KGY12"/>
      <c r="KGZ12"/>
      <c r="KHA12"/>
      <c r="KHB12"/>
      <c r="KHC12"/>
      <c r="KHD12"/>
      <c r="KHE12"/>
      <c r="KHF12"/>
      <c r="KHG12"/>
      <c r="KHH12"/>
      <c r="KHI12"/>
      <c r="KHJ12"/>
      <c r="KHK12"/>
      <c r="KHL12"/>
      <c r="KHM12"/>
      <c r="KHN12"/>
      <c r="KHO12"/>
      <c r="KHP12"/>
      <c r="KHQ12"/>
      <c r="KHR12"/>
      <c r="KHS12"/>
      <c r="KHT12"/>
      <c r="KHU12"/>
      <c r="KHV12"/>
      <c r="KHW12"/>
      <c r="KHX12"/>
      <c r="KHY12"/>
      <c r="KHZ12"/>
      <c r="KIA12"/>
      <c r="KIB12"/>
      <c r="KIC12"/>
      <c r="KID12"/>
      <c r="KIE12"/>
      <c r="KIF12"/>
      <c r="KIG12"/>
      <c r="KIH12"/>
      <c r="KII12"/>
      <c r="KIJ12"/>
      <c r="KIK12"/>
      <c r="KIL12"/>
      <c r="KIM12"/>
      <c r="KIN12"/>
      <c r="KIO12"/>
      <c r="KIP12"/>
      <c r="KIQ12"/>
      <c r="KIR12"/>
      <c r="KIS12"/>
      <c r="KIT12"/>
      <c r="KIU12"/>
      <c r="KIV12"/>
      <c r="KIW12"/>
      <c r="KIX12"/>
      <c r="KIY12"/>
      <c r="KIZ12"/>
      <c r="KJA12"/>
      <c r="KJB12"/>
      <c r="KJC12"/>
      <c r="KJD12"/>
      <c r="KJE12"/>
      <c r="KJF12"/>
      <c r="KJG12"/>
      <c r="KJH12"/>
      <c r="KJI12"/>
      <c r="KJJ12"/>
      <c r="KJK12"/>
      <c r="KJL12"/>
      <c r="KJM12"/>
      <c r="KJN12"/>
      <c r="KJO12"/>
      <c r="KJP12"/>
      <c r="KJQ12"/>
      <c r="KJR12"/>
      <c r="KJS12"/>
      <c r="KJT12"/>
      <c r="KJU12"/>
      <c r="KJV12"/>
      <c r="KJW12"/>
      <c r="KJX12"/>
      <c r="KJY12"/>
      <c r="KJZ12"/>
      <c r="KKA12"/>
      <c r="KKB12"/>
      <c r="KKC12"/>
      <c r="KKD12"/>
      <c r="KKE12"/>
      <c r="KKF12"/>
      <c r="KKG12"/>
      <c r="KKH12"/>
      <c r="KKI12"/>
      <c r="KKJ12"/>
      <c r="KKK12"/>
      <c r="KKL12"/>
      <c r="KKM12"/>
      <c r="KKN12"/>
      <c r="KKO12"/>
      <c r="KKP12"/>
      <c r="KKQ12"/>
      <c r="KKR12"/>
      <c r="KKS12"/>
      <c r="KKT12"/>
      <c r="KKU12"/>
      <c r="KKV12"/>
      <c r="KKW12"/>
      <c r="KKX12"/>
      <c r="KKY12"/>
      <c r="KKZ12"/>
      <c r="KLA12"/>
      <c r="KLB12"/>
      <c r="KLC12"/>
      <c r="KLD12"/>
      <c r="KLE12"/>
      <c r="KLF12"/>
      <c r="KLG12"/>
      <c r="KLH12"/>
      <c r="KLI12"/>
      <c r="KLJ12"/>
      <c r="KLK12"/>
      <c r="KLL12"/>
      <c r="KLM12"/>
      <c r="KLN12"/>
      <c r="KLO12"/>
      <c r="KLP12"/>
      <c r="KLQ12"/>
      <c r="KLR12"/>
      <c r="KLS12"/>
      <c r="KLT12"/>
      <c r="KLU12"/>
      <c r="KLV12"/>
      <c r="KLW12"/>
      <c r="KLX12"/>
      <c r="KLY12"/>
      <c r="KLZ12"/>
      <c r="KMA12"/>
      <c r="KMB12"/>
      <c r="KMC12"/>
      <c r="KMD12"/>
      <c r="KME12"/>
      <c r="KMF12"/>
      <c r="KMG12"/>
      <c r="KMH12"/>
      <c r="KMI12"/>
      <c r="KMJ12"/>
      <c r="KMK12"/>
      <c r="KML12"/>
      <c r="KMM12"/>
      <c r="KMN12"/>
      <c r="KMO12"/>
      <c r="KMP12"/>
      <c r="KMQ12"/>
      <c r="KMR12"/>
      <c r="KMS12"/>
      <c r="KMT12"/>
      <c r="KMU12"/>
      <c r="KMV12"/>
      <c r="KMW12"/>
      <c r="KMX12"/>
      <c r="KMY12"/>
      <c r="KMZ12"/>
      <c r="KNA12"/>
      <c r="KNB12"/>
      <c r="KNC12"/>
      <c r="KND12"/>
      <c r="KNE12"/>
      <c r="KNF12"/>
      <c r="KNG12"/>
      <c r="KNH12"/>
      <c r="KNI12"/>
      <c r="KNJ12"/>
      <c r="KNK12"/>
      <c r="KNL12"/>
      <c r="KNM12"/>
      <c r="KNN12"/>
      <c r="KNO12"/>
      <c r="KNP12"/>
      <c r="KNQ12"/>
      <c r="KNR12"/>
      <c r="KNS12"/>
      <c r="KNT12"/>
      <c r="KNU12"/>
      <c r="KNV12"/>
      <c r="KNW12"/>
      <c r="KNX12"/>
      <c r="KNY12"/>
      <c r="KNZ12"/>
      <c r="KOA12"/>
      <c r="KOB12"/>
      <c r="KOC12"/>
      <c r="KOD12"/>
      <c r="KOE12"/>
      <c r="KOF12"/>
      <c r="KOG12"/>
      <c r="KOH12"/>
      <c r="KOI12"/>
      <c r="KOJ12"/>
      <c r="KOK12"/>
      <c r="KOL12"/>
      <c r="KOM12"/>
      <c r="KON12"/>
      <c r="KOO12"/>
      <c r="KOP12"/>
      <c r="KOQ12"/>
      <c r="KOR12"/>
      <c r="KOS12"/>
      <c r="KOT12"/>
      <c r="KOU12"/>
      <c r="KOV12"/>
      <c r="KOW12"/>
      <c r="KOX12"/>
      <c r="KOY12"/>
      <c r="KOZ12"/>
      <c r="KPA12"/>
      <c r="KPB12"/>
      <c r="KPC12"/>
      <c r="KPD12"/>
      <c r="KPE12"/>
      <c r="KPF12"/>
      <c r="KPG12"/>
      <c r="KPH12"/>
      <c r="KPI12"/>
      <c r="KPJ12"/>
      <c r="KPK12"/>
      <c r="KPL12"/>
      <c r="KPM12"/>
      <c r="KPN12"/>
      <c r="KPO12"/>
      <c r="KPP12"/>
      <c r="KPQ12"/>
      <c r="KPR12"/>
      <c r="KPS12"/>
      <c r="KPT12"/>
      <c r="KPU12"/>
      <c r="KPV12"/>
      <c r="KPW12"/>
      <c r="KPX12"/>
      <c r="KPY12"/>
      <c r="KPZ12"/>
      <c r="KQA12"/>
      <c r="KQB12"/>
      <c r="KQC12"/>
      <c r="KQD12"/>
      <c r="KQE12"/>
      <c r="KQF12"/>
      <c r="KQG12"/>
      <c r="KQH12"/>
      <c r="KQI12"/>
      <c r="KQJ12"/>
      <c r="KQK12"/>
      <c r="KQL12"/>
      <c r="KQM12"/>
      <c r="KQN12"/>
      <c r="KQO12"/>
      <c r="KQP12"/>
      <c r="KQQ12"/>
      <c r="KQR12"/>
      <c r="KQS12"/>
      <c r="KQT12"/>
      <c r="KQU12"/>
      <c r="KQV12"/>
      <c r="KQW12"/>
      <c r="KQX12"/>
      <c r="KQY12"/>
      <c r="KQZ12"/>
      <c r="KRA12"/>
      <c r="KRB12"/>
      <c r="KRC12"/>
      <c r="KRD12"/>
      <c r="KRE12"/>
      <c r="KRF12"/>
      <c r="KRG12"/>
      <c r="KRH12"/>
      <c r="KRI12"/>
      <c r="KRJ12"/>
      <c r="KRK12"/>
      <c r="KRL12"/>
      <c r="KRM12"/>
      <c r="KRN12"/>
      <c r="KRO12"/>
      <c r="KRP12"/>
      <c r="KRQ12"/>
      <c r="KRR12"/>
      <c r="KRS12"/>
      <c r="KRT12"/>
      <c r="KRU12"/>
      <c r="KRV12"/>
      <c r="KRW12"/>
      <c r="KRX12"/>
      <c r="KRY12"/>
      <c r="KRZ12"/>
      <c r="KSA12"/>
      <c r="KSB12"/>
      <c r="KSC12"/>
      <c r="KSD12"/>
      <c r="KSE12"/>
      <c r="KSF12"/>
      <c r="KSG12"/>
      <c r="KSH12"/>
      <c r="KSI12"/>
      <c r="KSJ12"/>
      <c r="KSK12"/>
      <c r="KSL12"/>
      <c r="KSM12"/>
      <c r="KSN12"/>
      <c r="KSO12"/>
      <c r="KSP12"/>
      <c r="KSQ12"/>
      <c r="KSR12"/>
      <c r="KSS12"/>
      <c r="KST12"/>
      <c r="KSU12"/>
      <c r="KSV12"/>
      <c r="KSW12"/>
      <c r="KSX12"/>
      <c r="KSY12"/>
      <c r="KSZ12"/>
      <c r="KTA12"/>
      <c r="KTB12"/>
      <c r="KTC12"/>
      <c r="KTD12"/>
      <c r="KTE12"/>
      <c r="KTF12"/>
      <c r="KTG12"/>
      <c r="KTH12"/>
      <c r="KTI12"/>
      <c r="KTJ12"/>
      <c r="KTK12"/>
      <c r="KTL12"/>
      <c r="KTM12"/>
      <c r="KTN12"/>
      <c r="KTO12"/>
      <c r="KTP12"/>
      <c r="KTQ12"/>
      <c r="KTR12"/>
      <c r="KTS12"/>
      <c r="KTT12"/>
      <c r="KTU12"/>
      <c r="KTV12"/>
      <c r="KTW12"/>
      <c r="KTX12"/>
      <c r="KTY12"/>
      <c r="KTZ12"/>
      <c r="KUA12"/>
      <c r="KUB12"/>
      <c r="KUC12"/>
      <c r="KUD12"/>
      <c r="KUE12"/>
      <c r="KUF12"/>
      <c r="KUG12"/>
      <c r="KUH12"/>
      <c r="KUI12"/>
      <c r="KUJ12"/>
      <c r="KUK12"/>
      <c r="KUL12"/>
      <c r="KUM12"/>
      <c r="KUN12"/>
      <c r="KUO12"/>
      <c r="KUP12"/>
      <c r="KUQ12"/>
      <c r="KUR12"/>
      <c r="KUS12"/>
      <c r="KUT12"/>
      <c r="KUU12"/>
      <c r="KUV12"/>
      <c r="KUW12"/>
      <c r="KUX12"/>
      <c r="KUY12"/>
      <c r="KUZ12"/>
      <c r="KVA12"/>
      <c r="KVB12"/>
      <c r="KVC12"/>
      <c r="KVD12"/>
      <c r="KVE12"/>
      <c r="KVF12"/>
      <c r="KVG12"/>
      <c r="KVH12"/>
      <c r="KVI12"/>
      <c r="KVJ12"/>
      <c r="KVK12"/>
      <c r="KVL12"/>
      <c r="KVM12"/>
      <c r="KVN12"/>
      <c r="KVO12"/>
      <c r="KVP12"/>
      <c r="KVQ12"/>
      <c r="KVR12"/>
      <c r="KVS12"/>
      <c r="KVT12"/>
      <c r="KVU12"/>
      <c r="KVV12"/>
      <c r="KVW12"/>
      <c r="KVX12"/>
      <c r="KVY12"/>
      <c r="KVZ12"/>
      <c r="KWA12"/>
      <c r="KWB12"/>
      <c r="KWC12"/>
      <c r="KWD12"/>
      <c r="KWE12"/>
      <c r="KWF12"/>
      <c r="KWG12"/>
      <c r="KWH12"/>
      <c r="KWI12"/>
      <c r="KWJ12"/>
      <c r="KWK12"/>
      <c r="KWL12"/>
      <c r="KWM12"/>
      <c r="KWN12"/>
      <c r="KWO12"/>
      <c r="KWP12"/>
      <c r="KWQ12"/>
      <c r="KWR12"/>
      <c r="KWS12"/>
      <c r="KWT12"/>
      <c r="KWU12"/>
      <c r="KWV12"/>
      <c r="KWW12"/>
      <c r="KWX12"/>
      <c r="KWY12"/>
      <c r="KWZ12"/>
      <c r="KXA12"/>
      <c r="KXB12"/>
      <c r="KXC12"/>
      <c r="KXD12"/>
      <c r="KXE12"/>
      <c r="KXF12"/>
      <c r="KXG12"/>
      <c r="KXH12"/>
      <c r="KXI12"/>
      <c r="KXJ12"/>
      <c r="KXK12"/>
      <c r="KXL12"/>
      <c r="KXM12"/>
      <c r="KXN12"/>
      <c r="KXO12"/>
      <c r="KXP12"/>
      <c r="KXQ12"/>
      <c r="KXR12"/>
      <c r="KXS12"/>
      <c r="KXT12"/>
      <c r="KXU12"/>
      <c r="KXV12"/>
      <c r="KXW12"/>
      <c r="KXX12"/>
      <c r="KXY12"/>
      <c r="KXZ12"/>
      <c r="KYA12"/>
      <c r="KYB12"/>
      <c r="KYC12"/>
      <c r="KYD12"/>
      <c r="KYE12"/>
      <c r="KYF12"/>
      <c r="KYG12"/>
      <c r="KYH12"/>
      <c r="KYI12"/>
      <c r="KYJ12"/>
      <c r="KYK12"/>
      <c r="KYL12"/>
      <c r="KYM12"/>
      <c r="KYN12"/>
      <c r="KYO12"/>
      <c r="KYP12"/>
      <c r="KYQ12"/>
      <c r="KYR12"/>
      <c r="KYS12"/>
      <c r="KYT12"/>
      <c r="KYU12"/>
      <c r="KYV12"/>
      <c r="KYW12"/>
      <c r="KYX12"/>
      <c r="KYY12"/>
      <c r="KYZ12"/>
      <c r="KZA12"/>
      <c r="KZB12"/>
      <c r="KZC12"/>
      <c r="KZD12"/>
      <c r="KZE12"/>
      <c r="KZF12"/>
      <c r="KZG12"/>
      <c r="KZH12"/>
      <c r="KZI12"/>
      <c r="KZJ12"/>
      <c r="KZK12"/>
      <c r="KZL12"/>
      <c r="KZM12"/>
      <c r="KZN12"/>
      <c r="KZO12"/>
      <c r="KZP12"/>
      <c r="KZQ12"/>
      <c r="KZR12"/>
      <c r="KZS12"/>
      <c r="KZT12"/>
      <c r="KZU12"/>
      <c r="KZV12"/>
      <c r="KZW12"/>
      <c r="KZX12"/>
      <c r="KZY12"/>
      <c r="KZZ12"/>
      <c r="LAA12"/>
      <c r="LAB12"/>
      <c r="LAC12"/>
      <c r="LAD12"/>
      <c r="LAE12"/>
      <c r="LAF12"/>
      <c r="LAG12"/>
      <c r="LAH12"/>
      <c r="LAI12"/>
      <c r="LAJ12"/>
      <c r="LAK12"/>
      <c r="LAL12"/>
      <c r="LAM12"/>
      <c r="LAN12"/>
      <c r="LAO12"/>
      <c r="LAP12"/>
      <c r="LAQ12"/>
      <c r="LAR12"/>
      <c r="LAS12"/>
      <c r="LAT12"/>
      <c r="LAU12"/>
      <c r="LAV12"/>
      <c r="LAW12"/>
      <c r="LAX12"/>
      <c r="LAY12"/>
      <c r="LAZ12"/>
      <c r="LBA12"/>
      <c r="LBB12"/>
      <c r="LBC12"/>
      <c r="LBD12"/>
      <c r="LBE12"/>
      <c r="LBF12"/>
      <c r="LBG12"/>
      <c r="LBH12"/>
      <c r="LBI12"/>
      <c r="LBJ12"/>
      <c r="LBK12"/>
      <c r="LBL12"/>
      <c r="LBM12"/>
      <c r="LBN12"/>
      <c r="LBO12"/>
      <c r="LBP12"/>
      <c r="LBQ12"/>
      <c r="LBR12"/>
      <c r="LBS12"/>
      <c r="LBT12"/>
      <c r="LBU12"/>
      <c r="LBV12"/>
      <c r="LBW12"/>
      <c r="LBX12"/>
      <c r="LBY12"/>
      <c r="LBZ12"/>
      <c r="LCA12"/>
      <c r="LCB12"/>
      <c r="LCC12"/>
      <c r="LCD12"/>
      <c r="LCE12"/>
      <c r="LCF12"/>
      <c r="LCG12"/>
      <c r="LCH12"/>
      <c r="LCI12"/>
      <c r="LCJ12"/>
      <c r="LCK12"/>
      <c r="LCL12"/>
      <c r="LCM12"/>
      <c r="LCN12"/>
      <c r="LCO12"/>
      <c r="LCP12"/>
      <c r="LCQ12"/>
      <c r="LCR12"/>
      <c r="LCS12"/>
      <c r="LCT12"/>
      <c r="LCU12"/>
      <c r="LCV12"/>
      <c r="LCW12"/>
      <c r="LCX12"/>
      <c r="LCY12"/>
      <c r="LCZ12"/>
      <c r="LDA12"/>
      <c r="LDB12"/>
      <c r="LDC12"/>
      <c r="LDD12"/>
      <c r="LDE12"/>
      <c r="LDF12"/>
      <c r="LDG12"/>
      <c r="LDH12"/>
      <c r="LDI12"/>
      <c r="LDJ12"/>
      <c r="LDK12"/>
      <c r="LDL12"/>
      <c r="LDM12"/>
      <c r="LDN12"/>
      <c r="LDO12"/>
      <c r="LDP12"/>
      <c r="LDQ12"/>
      <c r="LDR12"/>
      <c r="LDS12"/>
      <c r="LDT12"/>
      <c r="LDU12"/>
      <c r="LDV12"/>
      <c r="LDW12"/>
      <c r="LDX12"/>
      <c r="LDY12"/>
      <c r="LDZ12"/>
      <c r="LEA12"/>
      <c r="LEB12"/>
      <c r="LEC12"/>
      <c r="LED12"/>
      <c r="LEE12"/>
      <c r="LEF12"/>
      <c r="LEG12"/>
      <c r="LEH12"/>
      <c r="LEI12"/>
      <c r="LEJ12"/>
      <c r="LEK12"/>
      <c r="LEL12"/>
      <c r="LEM12"/>
      <c r="LEN12"/>
      <c r="LEO12"/>
      <c r="LEP12"/>
      <c r="LEQ12"/>
      <c r="LER12"/>
      <c r="LES12"/>
      <c r="LET12"/>
      <c r="LEU12"/>
      <c r="LEV12"/>
      <c r="LEW12"/>
      <c r="LEX12"/>
      <c r="LEY12"/>
      <c r="LEZ12"/>
      <c r="LFA12"/>
      <c r="LFB12"/>
      <c r="LFC12"/>
      <c r="LFD12"/>
      <c r="LFE12"/>
      <c r="LFF12"/>
      <c r="LFG12"/>
      <c r="LFH12"/>
      <c r="LFI12"/>
      <c r="LFJ12"/>
      <c r="LFK12"/>
      <c r="LFL12"/>
      <c r="LFM12"/>
      <c r="LFN12"/>
      <c r="LFO12"/>
      <c r="LFP12"/>
      <c r="LFQ12"/>
      <c r="LFR12"/>
      <c r="LFS12"/>
      <c r="LFT12"/>
      <c r="LFU12"/>
      <c r="LFV12"/>
      <c r="LFW12"/>
      <c r="LFX12"/>
      <c r="LFY12"/>
      <c r="LFZ12"/>
      <c r="LGA12"/>
      <c r="LGB12"/>
      <c r="LGC12"/>
      <c r="LGD12"/>
      <c r="LGE12"/>
      <c r="LGF12"/>
      <c r="LGG12"/>
      <c r="LGH12"/>
      <c r="LGI12"/>
      <c r="LGJ12"/>
      <c r="LGK12"/>
      <c r="LGL12"/>
      <c r="LGM12"/>
      <c r="LGN12"/>
      <c r="LGO12"/>
      <c r="LGP12"/>
      <c r="LGQ12"/>
      <c r="LGR12"/>
      <c r="LGS12"/>
      <c r="LGT12"/>
      <c r="LGU12"/>
      <c r="LGV12"/>
      <c r="LGW12"/>
      <c r="LGX12"/>
      <c r="LGY12"/>
      <c r="LGZ12"/>
      <c r="LHA12"/>
      <c r="LHB12"/>
      <c r="LHC12"/>
      <c r="LHD12"/>
      <c r="LHE12"/>
      <c r="LHF12"/>
      <c r="LHG12"/>
      <c r="LHH12"/>
      <c r="LHI12"/>
      <c r="LHJ12"/>
      <c r="LHK12"/>
      <c r="LHL12"/>
      <c r="LHM12"/>
      <c r="LHN12"/>
      <c r="LHO12"/>
      <c r="LHP12"/>
      <c r="LHQ12"/>
      <c r="LHR12"/>
      <c r="LHS12"/>
      <c r="LHT12"/>
      <c r="LHU12"/>
      <c r="LHV12"/>
      <c r="LHW12"/>
      <c r="LHX12"/>
      <c r="LHY12"/>
      <c r="LHZ12"/>
      <c r="LIA12"/>
      <c r="LIB12"/>
      <c r="LIC12"/>
      <c r="LID12"/>
      <c r="LIE12"/>
      <c r="LIF12"/>
      <c r="LIG12"/>
      <c r="LIH12"/>
      <c r="LII12"/>
      <c r="LIJ12"/>
      <c r="LIK12"/>
      <c r="LIL12"/>
      <c r="LIM12"/>
      <c r="LIN12"/>
      <c r="LIO12"/>
      <c r="LIP12"/>
      <c r="LIQ12"/>
      <c r="LIR12"/>
      <c r="LIS12"/>
      <c r="LIT12"/>
      <c r="LIU12"/>
      <c r="LIV12"/>
      <c r="LIW12"/>
      <c r="LIX12"/>
      <c r="LIY12"/>
      <c r="LIZ12"/>
      <c r="LJA12"/>
      <c r="LJB12"/>
      <c r="LJC12"/>
      <c r="LJD12"/>
      <c r="LJE12"/>
      <c r="LJF12"/>
      <c r="LJG12"/>
      <c r="LJH12"/>
      <c r="LJI12"/>
      <c r="LJJ12"/>
      <c r="LJK12"/>
      <c r="LJL12"/>
      <c r="LJM12"/>
      <c r="LJN12"/>
      <c r="LJO12"/>
      <c r="LJP12"/>
      <c r="LJQ12"/>
      <c r="LJR12"/>
      <c r="LJS12"/>
      <c r="LJT12"/>
      <c r="LJU12"/>
      <c r="LJV12"/>
      <c r="LJW12"/>
      <c r="LJX12"/>
      <c r="LJY12"/>
      <c r="LJZ12"/>
      <c r="LKA12"/>
      <c r="LKB12"/>
      <c r="LKC12"/>
      <c r="LKD12"/>
      <c r="LKE12"/>
      <c r="LKF12"/>
      <c r="LKG12"/>
      <c r="LKH12"/>
      <c r="LKI12"/>
      <c r="LKJ12"/>
      <c r="LKK12"/>
      <c r="LKL12"/>
      <c r="LKM12"/>
      <c r="LKN12"/>
      <c r="LKO12"/>
      <c r="LKP12"/>
      <c r="LKQ12"/>
      <c r="LKR12"/>
      <c r="LKS12"/>
      <c r="LKT12"/>
      <c r="LKU12"/>
      <c r="LKV12"/>
      <c r="LKW12"/>
      <c r="LKX12"/>
      <c r="LKY12"/>
      <c r="LKZ12"/>
      <c r="LLA12"/>
      <c r="LLB12"/>
      <c r="LLC12"/>
      <c r="LLD12"/>
      <c r="LLE12"/>
      <c r="LLF12"/>
      <c r="LLG12"/>
      <c r="LLH12"/>
      <c r="LLI12"/>
      <c r="LLJ12"/>
      <c r="LLK12"/>
      <c r="LLL12"/>
      <c r="LLM12"/>
      <c r="LLN12"/>
      <c r="LLO12"/>
      <c r="LLP12"/>
      <c r="LLQ12"/>
      <c r="LLR12"/>
      <c r="LLS12"/>
      <c r="LLT12"/>
      <c r="LLU12"/>
      <c r="LLV12"/>
      <c r="LLW12"/>
      <c r="LLX12"/>
      <c r="LLY12"/>
      <c r="LLZ12"/>
      <c r="LMA12"/>
      <c r="LMB12"/>
      <c r="LMC12"/>
      <c r="LMD12"/>
      <c r="LME12"/>
      <c r="LMF12"/>
      <c r="LMG12"/>
      <c r="LMH12"/>
      <c r="LMI12"/>
      <c r="LMJ12"/>
      <c r="LMK12"/>
      <c r="LML12"/>
      <c r="LMM12"/>
      <c r="LMN12"/>
      <c r="LMO12"/>
      <c r="LMP12"/>
      <c r="LMQ12"/>
      <c r="LMR12"/>
      <c r="LMS12"/>
      <c r="LMT12"/>
      <c r="LMU12"/>
      <c r="LMV12"/>
      <c r="LMW12"/>
      <c r="LMX12"/>
      <c r="LMY12"/>
      <c r="LMZ12"/>
      <c r="LNA12"/>
      <c r="LNB12"/>
      <c r="LNC12"/>
      <c r="LND12"/>
      <c r="LNE12"/>
      <c r="LNF12"/>
      <c r="LNG12"/>
      <c r="LNH12"/>
      <c r="LNI12"/>
      <c r="LNJ12"/>
      <c r="LNK12"/>
      <c r="LNL12"/>
      <c r="LNM12"/>
      <c r="LNN12"/>
      <c r="LNO12"/>
      <c r="LNP12"/>
      <c r="LNQ12"/>
      <c r="LNR12"/>
      <c r="LNS12"/>
      <c r="LNT12"/>
      <c r="LNU12"/>
      <c r="LNV12"/>
      <c r="LNW12"/>
      <c r="LNX12"/>
      <c r="LNY12"/>
      <c r="LNZ12"/>
      <c r="LOA12"/>
      <c r="LOB12"/>
      <c r="LOC12"/>
      <c r="LOD12"/>
      <c r="LOE12"/>
      <c r="LOF12"/>
      <c r="LOG12"/>
      <c r="LOH12"/>
      <c r="LOI12"/>
      <c r="LOJ12"/>
      <c r="LOK12"/>
      <c r="LOL12"/>
      <c r="LOM12"/>
      <c r="LON12"/>
      <c r="LOO12"/>
      <c r="LOP12"/>
      <c r="LOQ12"/>
      <c r="LOR12"/>
      <c r="LOS12"/>
      <c r="LOT12"/>
      <c r="LOU12"/>
      <c r="LOV12"/>
      <c r="LOW12"/>
      <c r="LOX12"/>
      <c r="LOY12"/>
      <c r="LOZ12"/>
      <c r="LPA12"/>
      <c r="LPB12"/>
      <c r="LPC12"/>
      <c r="LPD12"/>
      <c r="LPE12"/>
      <c r="LPF12"/>
      <c r="LPG12"/>
      <c r="LPH12"/>
      <c r="LPI12"/>
      <c r="LPJ12"/>
      <c r="LPK12"/>
      <c r="LPL12"/>
      <c r="LPM12"/>
      <c r="LPN12"/>
      <c r="LPO12"/>
      <c r="LPP12"/>
      <c r="LPQ12"/>
      <c r="LPR12"/>
      <c r="LPS12"/>
      <c r="LPT12"/>
      <c r="LPU12"/>
      <c r="LPV12"/>
      <c r="LPW12"/>
      <c r="LPX12"/>
      <c r="LPY12"/>
      <c r="LPZ12"/>
      <c r="LQA12"/>
      <c r="LQB12"/>
      <c r="LQC12"/>
      <c r="LQD12"/>
      <c r="LQE12"/>
      <c r="LQF12"/>
      <c r="LQG12"/>
      <c r="LQH12"/>
      <c r="LQI12"/>
      <c r="LQJ12"/>
      <c r="LQK12"/>
      <c r="LQL12"/>
      <c r="LQM12"/>
      <c r="LQN12"/>
      <c r="LQO12"/>
      <c r="LQP12"/>
      <c r="LQQ12"/>
      <c r="LQR12"/>
      <c r="LQS12"/>
      <c r="LQT12"/>
      <c r="LQU12"/>
      <c r="LQV12"/>
      <c r="LQW12"/>
      <c r="LQX12"/>
      <c r="LQY12"/>
      <c r="LQZ12"/>
      <c r="LRA12"/>
      <c r="LRB12"/>
      <c r="LRC12"/>
      <c r="LRD12"/>
      <c r="LRE12"/>
      <c r="LRF12"/>
      <c r="LRG12"/>
      <c r="LRH12"/>
      <c r="LRI12"/>
      <c r="LRJ12"/>
      <c r="LRK12"/>
      <c r="LRL12"/>
      <c r="LRM12"/>
      <c r="LRN12"/>
      <c r="LRO12"/>
      <c r="LRP12"/>
      <c r="LRQ12"/>
      <c r="LRR12"/>
      <c r="LRS12"/>
      <c r="LRT12"/>
      <c r="LRU12"/>
      <c r="LRV12"/>
      <c r="LRW12"/>
      <c r="LRX12"/>
      <c r="LRY12"/>
      <c r="LRZ12"/>
      <c r="LSA12"/>
      <c r="LSB12"/>
      <c r="LSC12"/>
      <c r="LSD12"/>
      <c r="LSE12"/>
      <c r="LSF12"/>
      <c r="LSG12"/>
      <c r="LSH12"/>
      <c r="LSI12"/>
      <c r="LSJ12"/>
      <c r="LSK12"/>
      <c r="LSL12"/>
      <c r="LSM12"/>
      <c r="LSN12"/>
      <c r="LSO12"/>
      <c r="LSP12"/>
      <c r="LSQ12"/>
      <c r="LSR12"/>
      <c r="LSS12"/>
      <c r="LST12"/>
      <c r="LSU12"/>
      <c r="LSV12"/>
      <c r="LSW12"/>
      <c r="LSX12"/>
      <c r="LSY12"/>
      <c r="LSZ12"/>
      <c r="LTA12"/>
      <c r="LTB12"/>
      <c r="LTC12"/>
      <c r="LTD12"/>
      <c r="LTE12"/>
      <c r="LTF12"/>
      <c r="LTG12"/>
      <c r="LTH12"/>
      <c r="LTI12"/>
      <c r="LTJ12"/>
      <c r="LTK12"/>
      <c r="LTL12"/>
      <c r="LTM12"/>
      <c r="LTN12"/>
      <c r="LTO12"/>
      <c r="LTP12"/>
      <c r="LTQ12"/>
      <c r="LTR12"/>
      <c r="LTS12"/>
      <c r="LTT12"/>
      <c r="LTU12"/>
      <c r="LTV12"/>
      <c r="LTW12"/>
      <c r="LTX12"/>
      <c r="LTY12"/>
      <c r="LTZ12"/>
      <c r="LUA12"/>
      <c r="LUB12"/>
      <c r="LUC12"/>
      <c r="LUD12"/>
      <c r="LUE12"/>
      <c r="LUF12"/>
      <c r="LUG12"/>
      <c r="LUH12"/>
      <c r="LUI12"/>
      <c r="LUJ12"/>
      <c r="LUK12"/>
      <c r="LUL12"/>
      <c r="LUM12"/>
      <c r="LUN12"/>
      <c r="LUO12"/>
      <c r="LUP12"/>
      <c r="LUQ12"/>
      <c r="LUR12"/>
      <c r="LUS12"/>
      <c r="LUT12"/>
      <c r="LUU12"/>
      <c r="LUV12"/>
      <c r="LUW12"/>
      <c r="LUX12"/>
      <c r="LUY12"/>
      <c r="LUZ12"/>
      <c r="LVA12"/>
      <c r="LVB12"/>
      <c r="LVC12"/>
      <c r="LVD12"/>
      <c r="LVE12"/>
      <c r="LVF12"/>
      <c r="LVG12"/>
      <c r="LVH12"/>
      <c r="LVI12"/>
      <c r="LVJ12"/>
      <c r="LVK12"/>
      <c r="LVL12"/>
      <c r="LVM12"/>
      <c r="LVN12"/>
      <c r="LVO12"/>
      <c r="LVP12"/>
      <c r="LVQ12"/>
      <c r="LVR12"/>
      <c r="LVS12"/>
      <c r="LVT12"/>
      <c r="LVU12"/>
      <c r="LVV12"/>
      <c r="LVW12"/>
      <c r="LVX12"/>
      <c r="LVY12"/>
      <c r="LVZ12"/>
      <c r="LWA12"/>
      <c r="LWB12"/>
      <c r="LWC12"/>
      <c r="LWD12"/>
      <c r="LWE12"/>
      <c r="LWF12"/>
      <c r="LWG12"/>
      <c r="LWH12"/>
      <c r="LWI12"/>
      <c r="LWJ12"/>
      <c r="LWK12"/>
      <c r="LWL12"/>
      <c r="LWM12"/>
      <c r="LWN12"/>
      <c r="LWO12"/>
      <c r="LWP12"/>
      <c r="LWQ12"/>
      <c r="LWR12"/>
      <c r="LWS12"/>
      <c r="LWT12"/>
      <c r="LWU12"/>
      <c r="LWV12"/>
      <c r="LWW12"/>
      <c r="LWX12"/>
      <c r="LWY12"/>
      <c r="LWZ12"/>
      <c r="LXA12"/>
      <c r="LXB12"/>
      <c r="LXC12"/>
      <c r="LXD12"/>
      <c r="LXE12"/>
      <c r="LXF12"/>
      <c r="LXG12"/>
      <c r="LXH12"/>
      <c r="LXI12"/>
      <c r="LXJ12"/>
      <c r="LXK12"/>
      <c r="LXL12"/>
      <c r="LXM12"/>
      <c r="LXN12"/>
      <c r="LXO12"/>
      <c r="LXP12"/>
      <c r="LXQ12"/>
      <c r="LXR12"/>
      <c r="LXS12"/>
      <c r="LXT12"/>
      <c r="LXU12"/>
      <c r="LXV12"/>
      <c r="LXW12"/>
      <c r="LXX12"/>
      <c r="LXY12"/>
      <c r="LXZ12"/>
      <c r="LYA12"/>
      <c r="LYB12"/>
      <c r="LYC12"/>
      <c r="LYD12"/>
      <c r="LYE12"/>
      <c r="LYF12"/>
      <c r="LYG12"/>
      <c r="LYH12"/>
      <c r="LYI12"/>
      <c r="LYJ12"/>
      <c r="LYK12"/>
      <c r="LYL12"/>
      <c r="LYM12"/>
      <c r="LYN12"/>
      <c r="LYO12"/>
      <c r="LYP12"/>
      <c r="LYQ12"/>
      <c r="LYR12"/>
      <c r="LYS12"/>
      <c r="LYT12"/>
      <c r="LYU12"/>
      <c r="LYV12"/>
      <c r="LYW12"/>
      <c r="LYX12"/>
      <c r="LYY12"/>
      <c r="LYZ12"/>
      <c r="LZA12"/>
      <c r="LZB12"/>
      <c r="LZC12"/>
      <c r="LZD12"/>
      <c r="LZE12"/>
      <c r="LZF12"/>
      <c r="LZG12"/>
      <c r="LZH12"/>
      <c r="LZI12"/>
      <c r="LZJ12"/>
      <c r="LZK12"/>
      <c r="LZL12"/>
      <c r="LZM12"/>
      <c r="LZN12"/>
      <c r="LZO12"/>
      <c r="LZP12"/>
      <c r="LZQ12"/>
      <c r="LZR12"/>
      <c r="LZS12"/>
      <c r="LZT12"/>
      <c r="LZU12"/>
      <c r="LZV12"/>
      <c r="LZW12"/>
      <c r="LZX12"/>
      <c r="LZY12"/>
      <c r="LZZ12"/>
      <c r="MAA12"/>
      <c r="MAB12"/>
      <c r="MAC12"/>
      <c r="MAD12"/>
      <c r="MAE12"/>
      <c r="MAF12"/>
      <c r="MAG12"/>
      <c r="MAH12"/>
      <c r="MAI12"/>
      <c r="MAJ12"/>
      <c r="MAK12"/>
      <c r="MAL12"/>
      <c r="MAM12"/>
      <c r="MAN12"/>
      <c r="MAO12"/>
      <c r="MAP12"/>
      <c r="MAQ12"/>
      <c r="MAR12"/>
      <c r="MAS12"/>
      <c r="MAT12"/>
      <c r="MAU12"/>
      <c r="MAV12"/>
      <c r="MAW12"/>
      <c r="MAX12"/>
      <c r="MAY12"/>
      <c r="MAZ12"/>
      <c r="MBA12"/>
      <c r="MBB12"/>
      <c r="MBC12"/>
      <c r="MBD12"/>
      <c r="MBE12"/>
      <c r="MBF12"/>
      <c r="MBG12"/>
      <c r="MBH12"/>
      <c r="MBI12"/>
      <c r="MBJ12"/>
      <c r="MBK12"/>
      <c r="MBL12"/>
      <c r="MBM12"/>
      <c r="MBN12"/>
      <c r="MBO12"/>
      <c r="MBP12"/>
      <c r="MBQ12"/>
      <c r="MBR12"/>
      <c r="MBS12"/>
      <c r="MBT12"/>
      <c r="MBU12"/>
      <c r="MBV12"/>
      <c r="MBW12"/>
      <c r="MBX12"/>
      <c r="MBY12"/>
      <c r="MBZ12"/>
      <c r="MCA12"/>
      <c r="MCB12"/>
      <c r="MCC12"/>
      <c r="MCD12"/>
      <c r="MCE12"/>
      <c r="MCF12"/>
      <c r="MCG12"/>
      <c r="MCH12"/>
      <c r="MCI12"/>
      <c r="MCJ12"/>
      <c r="MCK12"/>
      <c r="MCL12"/>
      <c r="MCM12"/>
      <c r="MCN12"/>
      <c r="MCO12"/>
      <c r="MCP12"/>
      <c r="MCQ12"/>
      <c r="MCR12"/>
      <c r="MCS12"/>
      <c r="MCT12"/>
      <c r="MCU12"/>
      <c r="MCV12"/>
      <c r="MCW12"/>
      <c r="MCX12"/>
      <c r="MCY12"/>
      <c r="MCZ12"/>
      <c r="MDA12"/>
      <c r="MDB12"/>
      <c r="MDC12"/>
      <c r="MDD12"/>
      <c r="MDE12"/>
      <c r="MDF12"/>
      <c r="MDG12"/>
      <c r="MDH12"/>
      <c r="MDI12"/>
      <c r="MDJ12"/>
      <c r="MDK12"/>
      <c r="MDL12"/>
      <c r="MDM12"/>
      <c r="MDN12"/>
      <c r="MDO12"/>
      <c r="MDP12"/>
      <c r="MDQ12"/>
      <c r="MDR12"/>
      <c r="MDS12"/>
      <c r="MDT12"/>
      <c r="MDU12"/>
      <c r="MDV12"/>
      <c r="MDW12"/>
      <c r="MDX12"/>
      <c r="MDY12"/>
      <c r="MDZ12"/>
      <c r="MEA12"/>
      <c r="MEB12"/>
      <c r="MEC12"/>
      <c r="MED12"/>
      <c r="MEE12"/>
      <c r="MEF12"/>
      <c r="MEG12"/>
      <c r="MEH12"/>
      <c r="MEI12"/>
      <c r="MEJ12"/>
      <c r="MEK12"/>
      <c r="MEL12"/>
      <c r="MEM12"/>
      <c r="MEN12"/>
      <c r="MEO12"/>
      <c r="MEP12"/>
      <c r="MEQ12"/>
      <c r="MER12"/>
      <c r="MES12"/>
      <c r="MET12"/>
      <c r="MEU12"/>
      <c r="MEV12"/>
      <c r="MEW12"/>
      <c r="MEX12"/>
      <c r="MEY12"/>
      <c r="MEZ12"/>
      <c r="MFA12"/>
      <c r="MFB12"/>
      <c r="MFC12"/>
      <c r="MFD12"/>
      <c r="MFE12"/>
      <c r="MFF12"/>
      <c r="MFG12"/>
      <c r="MFH12"/>
      <c r="MFI12"/>
      <c r="MFJ12"/>
      <c r="MFK12"/>
      <c r="MFL12"/>
      <c r="MFM12"/>
      <c r="MFN12"/>
      <c r="MFO12"/>
      <c r="MFP12"/>
      <c r="MFQ12"/>
      <c r="MFR12"/>
      <c r="MFS12"/>
      <c r="MFT12"/>
      <c r="MFU12"/>
      <c r="MFV12"/>
      <c r="MFW12"/>
      <c r="MFX12"/>
      <c r="MFY12"/>
      <c r="MFZ12"/>
      <c r="MGA12"/>
      <c r="MGB12"/>
      <c r="MGC12"/>
      <c r="MGD12"/>
      <c r="MGE12"/>
      <c r="MGF12"/>
      <c r="MGG12"/>
      <c r="MGH12"/>
      <c r="MGI12"/>
      <c r="MGJ12"/>
      <c r="MGK12"/>
      <c r="MGL12"/>
      <c r="MGM12"/>
      <c r="MGN12"/>
      <c r="MGO12"/>
      <c r="MGP12"/>
      <c r="MGQ12"/>
      <c r="MGR12"/>
      <c r="MGS12"/>
      <c r="MGT12"/>
      <c r="MGU12"/>
      <c r="MGV12"/>
      <c r="MGW12"/>
      <c r="MGX12"/>
      <c r="MGY12"/>
      <c r="MGZ12"/>
      <c r="MHA12"/>
      <c r="MHB12"/>
      <c r="MHC12"/>
      <c r="MHD12"/>
      <c r="MHE12"/>
      <c r="MHF12"/>
      <c r="MHG12"/>
      <c r="MHH12"/>
      <c r="MHI12"/>
      <c r="MHJ12"/>
      <c r="MHK12"/>
      <c r="MHL12"/>
      <c r="MHM12"/>
      <c r="MHN12"/>
      <c r="MHO12"/>
      <c r="MHP12"/>
      <c r="MHQ12"/>
      <c r="MHR12"/>
      <c r="MHS12"/>
      <c r="MHT12"/>
      <c r="MHU12"/>
      <c r="MHV12"/>
      <c r="MHW12"/>
      <c r="MHX12"/>
      <c r="MHY12"/>
      <c r="MHZ12"/>
      <c r="MIA12"/>
      <c r="MIB12"/>
      <c r="MIC12"/>
      <c r="MID12"/>
      <c r="MIE12"/>
      <c r="MIF12"/>
      <c r="MIG12"/>
      <c r="MIH12"/>
      <c r="MII12"/>
      <c r="MIJ12"/>
      <c r="MIK12"/>
      <c r="MIL12"/>
      <c r="MIM12"/>
      <c r="MIN12"/>
      <c r="MIO12"/>
      <c r="MIP12"/>
      <c r="MIQ12"/>
      <c r="MIR12"/>
      <c r="MIS12"/>
      <c r="MIT12"/>
      <c r="MIU12"/>
      <c r="MIV12"/>
      <c r="MIW12"/>
      <c r="MIX12"/>
      <c r="MIY12"/>
      <c r="MIZ12"/>
      <c r="MJA12"/>
      <c r="MJB12"/>
      <c r="MJC12"/>
      <c r="MJD12"/>
      <c r="MJE12"/>
      <c r="MJF12"/>
      <c r="MJG12"/>
      <c r="MJH12"/>
      <c r="MJI12"/>
      <c r="MJJ12"/>
      <c r="MJK12"/>
      <c r="MJL12"/>
      <c r="MJM12"/>
      <c r="MJN12"/>
      <c r="MJO12"/>
      <c r="MJP12"/>
      <c r="MJQ12"/>
      <c r="MJR12"/>
      <c r="MJS12"/>
      <c r="MJT12"/>
      <c r="MJU12"/>
      <c r="MJV12"/>
      <c r="MJW12"/>
      <c r="MJX12"/>
      <c r="MJY12"/>
      <c r="MJZ12"/>
      <c r="MKA12"/>
      <c r="MKB12"/>
      <c r="MKC12"/>
      <c r="MKD12"/>
      <c r="MKE12"/>
      <c r="MKF12"/>
      <c r="MKG12"/>
      <c r="MKH12"/>
      <c r="MKI12"/>
      <c r="MKJ12"/>
      <c r="MKK12"/>
      <c r="MKL12"/>
      <c r="MKM12"/>
      <c r="MKN12"/>
      <c r="MKO12"/>
      <c r="MKP12"/>
      <c r="MKQ12"/>
      <c r="MKR12"/>
      <c r="MKS12"/>
      <c r="MKT12"/>
      <c r="MKU12"/>
      <c r="MKV12"/>
      <c r="MKW12"/>
      <c r="MKX12"/>
      <c r="MKY12"/>
      <c r="MKZ12"/>
      <c r="MLA12"/>
      <c r="MLB12"/>
      <c r="MLC12"/>
      <c r="MLD12"/>
      <c r="MLE12"/>
      <c r="MLF12"/>
      <c r="MLG12"/>
      <c r="MLH12"/>
      <c r="MLI12"/>
      <c r="MLJ12"/>
      <c r="MLK12"/>
      <c r="MLL12"/>
      <c r="MLM12"/>
      <c r="MLN12"/>
      <c r="MLO12"/>
      <c r="MLP12"/>
      <c r="MLQ12"/>
      <c r="MLR12"/>
      <c r="MLS12"/>
      <c r="MLT12"/>
      <c r="MLU12"/>
      <c r="MLV12"/>
      <c r="MLW12"/>
      <c r="MLX12"/>
      <c r="MLY12"/>
      <c r="MLZ12"/>
      <c r="MMA12"/>
      <c r="MMB12"/>
      <c r="MMC12"/>
      <c r="MMD12"/>
      <c r="MME12"/>
      <c r="MMF12"/>
      <c r="MMG12"/>
      <c r="MMH12"/>
      <c r="MMI12"/>
      <c r="MMJ12"/>
      <c r="MMK12"/>
      <c r="MML12"/>
      <c r="MMM12"/>
      <c r="MMN12"/>
      <c r="MMO12"/>
      <c r="MMP12"/>
      <c r="MMQ12"/>
      <c r="MMR12"/>
      <c r="MMS12"/>
      <c r="MMT12"/>
      <c r="MMU12"/>
      <c r="MMV12"/>
      <c r="MMW12"/>
      <c r="MMX12"/>
      <c r="MMY12"/>
      <c r="MMZ12"/>
      <c r="MNA12"/>
      <c r="MNB12"/>
      <c r="MNC12"/>
      <c r="MND12"/>
      <c r="MNE12"/>
      <c r="MNF12"/>
      <c r="MNG12"/>
      <c r="MNH12"/>
      <c r="MNI12"/>
      <c r="MNJ12"/>
      <c r="MNK12"/>
      <c r="MNL12"/>
      <c r="MNM12"/>
      <c r="MNN12"/>
      <c r="MNO12"/>
      <c r="MNP12"/>
      <c r="MNQ12"/>
      <c r="MNR12"/>
      <c r="MNS12"/>
      <c r="MNT12"/>
      <c r="MNU12"/>
      <c r="MNV12"/>
      <c r="MNW12"/>
      <c r="MNX12"/>
      <c r="MNY12"/>
      <c r="MNZ12"/>
      <c r="MOA12"/>
      <c r="MOB12"/>
      <c r="MOC12"/>
      <c r="MOD12"/>
      <c r="MOE12"/>
      <c r="MOF12"/>
      <c r="MOG12"/>
      <c r="MOH12"/>
      <c r="MOI12"/>
      <c r="MOJ12"/>
      <c r="MOK12"/>
      <c r="MOL12"/>
      <c r="MOM12"/>
      <c r="MON12"/>
      <c r="MOO12"/>
      <c r="MOP12"/>
      <c r="MOQ12"/>
      <c r="MOR12"/>
      <c r="MOS12"/>
      <c r="MOT12"/>
      <c r="MOU12"/>
      <c r="MOV12"/>
      <c r="MOW12"/>
      <c r="MOX12"/>
      <c r="MOY12"/>
      <c r="MOZ12"/>
      <c r="MPA12"/>
      <c r="MPB12"/>
      <c r="MPC12"/>
      <c r="MPD12"/>
      <c r="MPE12"/>
      <c r="MPF12"/>
      <c r="MPG12"/>
      <c r="MPH12"/>
      <c r="MPI12"/>
      <c r="MPJ12"/>
      <c r="MPK12"/>
      <c r="MPL12"/>
      <c r="MPM12"/>
      <c r="MPN12"/>
      <c r="MPO12"/>
      <c r="MPP12"/>
      <c r="MPQ12"/>
      <c r="MPR12"/>
      <c r="MPS12"/>
      <c r="MPT12"/>
      <c r="MPU12"/>
      <c r="MPV12"/>
      <c r="MPW12"/>
      <c r="MPX12"/>
      <c r="MPY12"/>
      <c r="MPZ12"/>
      <c r="MQA12"/>
      <c r="MQB12"/>
      <c r="MQC12"/>
      <c r="MQD12"/>
      <c r="MQE12"/>
      <c r="MQF12"/>
      <c r="MQG12"/>
      <c r="MQH12"/>
      <c r="MQI12"/>
      <c r="MQJ12"/>
      <c r="MQK12"/>
      <c r="MQL12"/>
      <c r="MQM12"/>
      <c r="MQN12"/>
      <c r="MQO12"/>
      <c r="MQP12"/>
      <c r="MQQ12"/>
      <c r="MQR12"/>
      <c r="MQS12"/>
      <c r="MQT12"/>
      <c r="MQU12"/>
      <c r="MQV12"/>
      <c r="MQW12"/>
      <c r="MQX12"/>
      <c r="MQY12"/>
      <c r="MQZ12"/>
      <c r="MRA12"/>
      <c r="MRB12"/>
      <c r="MRC12"/>
      <c r="MRD12"/>
      <c r="MRE12"/>
      <c r="MRF12"/>
      <c r="MRG12"/>
      <c r="MRH12"/>
      <c r="MRI12"/>
      <c r="MRJ12"/>
      <c r="MRK12"/>
      <c r="MRL12"/>
      <c r="MRM12"/>
      <c r="MRN12"/>
      <c r="MRO12"/>
      <c r="MRP12"/>
      <c r="MRQ12"/>
      <c r="MRR12"/>
      <c r="MRS12"/>
      <c r="MRT12"/>
      <c r="MRU12"/>
      <c r="MRV12"/>
      <c r="MRW12"/>
      <c r="MRX12"/>
      <c r="MRY12"/>
      <c r="MRZ12"/>
      <c r="MSA12"/>
      <c r="MSB12"/>
      <c r="MSC12"/>
      <c r="MSD12"/>
      <c r="MSE12"/>
      <c r="MSF12"/>
      <c r="MSG12"/>
      <c r="MSH12"/>
      <c r="MSI12"/>
      <c r="MSJ12"/>
      <c r="MSK12"/>
      <c r="MSL12"/>
      <c r="MSM12"/>
      <c r="MSN12"/>
      <c r="MSO12"/>
      <c r="MSP12"/>
      <c r="MSQ12"/>
      <c r="MSR12"/>
      <c r="MSS12"/>
      <c r="MST12"/>
      <c r="MSU12"/>
      <c r="MSV12"/>
      <c r="MSW12"/>
      <c r="MSX12"/>
      <c r="MSY12"/>
      <c r="MSZ12"/>
      <c r="MTA12"/>
      <c r="MTB12"/>
      <c r="MTC12"/>
      <c r="MTD12"/>
      <c r="MTE12"/>
      <c r="MTF12"/>
      <c r="MTG12"/>
      <c r="MTH12"/>
      <c r="MTI12"/>
      <c r="MTJ12"/>
      <c r="MTK12"/>
      <c r="MTL12"/>
      <c r="MTM12"/>
      <c r="MTN12"/>
      <c r="MTO12"/>
      <c r="MTP12"/>
      <c r="MTQ12"/>
      <c r="MTR12"/>
      <c r="MTS12"/>
      <c r="MTT12"/>
      <c r="MTU12"/>
      <c r="MTV12"/>
      <c r="MTW12"/>
      <c r="MTX12"/>
      <c r="MTY12"/>
      <c r="MTZ12"/>
      <c r="MUA12"/>
      <c r="MUB12"/>
      <c r="MUC12"/>
      <c r="MUD12"/>
      <c r="MUE12"/>
      <c r="MUF12"/>
      <c r="MUG12"/>
      <c r="MUH12"/>
      <c r="MUI12"/>
      <c r="MUJ12"/>
      <c r="MUK12"/>
      <c r="MUL12"/>
      <c r="MUM12"/>
      <c r="MUN12"/>
      <c r="MUO12"/>
      <c r="MUP12"/>
      <c r="MUQ12"/>
      <c r="MUR12"/>
      <c r="MUS12"/>
      <c r="MUT12"/>
      <c r="MUU12"/>
      <c r="MUV12"/>
      <c r="MUW12"/>
      <c r="MUX12"/>
      <c r="MUY12"/>
      <c r="MUZ12"/>
      <c r="MVA12"/>
      <c r="MVB12"/>
      <c r="MVC12"/>
      <c r="MVD12"/>
      <c r="MVE12"/>
      <c r="MVF12"/>
      <c r="MVG12"/>
      <c r="MVH12"/>
      <c r="MVI12"/>
      <c r="MVJ12"/>
      <c r="MVK12"/>
      <c r="MVL12"/>
      <c r="MVM12"/>
      <c r="MVN12"/>
      <c r="MVO12"/>
      <c r="MVP12"/>
      <c r="MVQ12"/>
      <c r="MVR12"/>
      <c r="MVS12"/>
      <c r="MVT12"/>
      <c r="MVU12"/>
      <c r="MVV12"/>
      <c r="MVW12"/>
      <c r="MVX12"/>
      <c r="MVY12"/>
      <c r="MVZ12"/>
      <c r="MWA12"/>
      <c r="MWB12"/>
      <c r="MWC12"/>
      <c r="MWD12"/>
      <c r="MWE12"/>
      <c r="MWF12"/>
      <c r="MWG12"/>
      <c r="MWH12"/>
      <c r="MWI12"/>
      <c r="MWJ12"/>
      <c r="MWK12"/>
      <c r="MWL12"/>
      <c r="MWM12"/>
      <c r="MWN12"/>
      <c r="MWO12"/>
      <c r="MWP12"/>
      <c r="MWQ12"/>
      <c r="MWR12"/>
      <c r="MWS12"/>
      <c r="MWT12"/>
      <c r="MWU12"/>
      <c r="MWV12"/>
      <c r="MWW12"/>
      <c r="MWX12"/>
      <c r="MWY12"/>
      <c r="MWZ12"/>
      <c r="MXA12"/>
      <c r="MXB12"/>
      <c r="MXC12"/>
      <c r="MXD12"/>
      <c r="MXE12"/>
      <c r="MXF12"/>
      <c r="MXG12"/>
      <c r="MXH12"/>
      <c r="MXI12"/>
      <c r="MXJ12"/>
      <c r="MXK12"/>
      <c r="MXL12"/>
      <c r="MXM12"/>
      <c r="MXN12"/>
      <c r="MXO12"/>
      <c r="MXP12"/>
      <c r="MXQ12"/>
      <c r="MXR12"/>
      <c r="MXS12"/>
      <c r="MXT12"/>
      <c r="MXU12"/>
      <c r="MXV12"/>
      <c r="MXW12"/>
      <c r="MXX12"/>
      <c r="MXY12"/>
      <c r="MXZ12"/>
      <c r="MYA12"/>
      <c r="MYB12"/>
      <c r="MYC12"/>
      <c r="MYD12"/>
      <c r="MYE12"/>
      <c r="MYF12"/>
      <c r="MYG12"/>
      <c r="MYH12"/>
      <c r="MYI12"/>
      <c r="MYJ12"/>
      <c r="MYK12"/>
      <c r="MYL12"/>
      <c r="MYM12"/>
      <c r="MYN12"/>
      <c r="MYO12"/>
      <c r="MYP12"/>
      <c r="MYQ12"/>
      <c r="MYR12"/>
      <c r="MYS12"/>
      <c r="MYT12"/>
      <c r="MYU12"/>
      <c r="MYV12"/>
      <c r="MYW12"/>
      <c r="MYX12"/>
      <c r="MYY12"/>
      <c r="MYZ12"/>
      <c r="MZA12"/>
      <c r="MZB12"/>
      <c r="MZC12"/>
      <c r="MZD12"/>
      <c r="MZE12"/>
      <c r="MZF12"/>
      <c r="MZG12"/>
      <c r="MZH12"/>
      <c r="MZI12"/>
      <c r="MZJ12"/>
      <c r="MZK12"/>
      <c r="MZL12"/>
      <c r="MZM12"/>
      <c r="MZN12"/>
      <c r="MZO12"/>
      <c r="MZP12"/>
      <c r="MZQ12"/>
      <c r="MZR12"/>
      <c r="MZS12"/>
      <c r="MZT12"/>
      <c r="MZU12"/>
      <c r="MZV12"/>
      <c r="MZW12"/>
      <c r="MZX12"/>
      <c r="MZY12"/>
      <c r="MZZ12"/>
      <c r="NAA12"/>
      <c r="NAB12"/>
      <c r="NAC12"/>
      <c r="NAD12"/>
      <c r="NAE12"/>
      <c r="NAF12"/>
      <c r="NAG12"/>
      <c r="NAH12"/>
      <c r="NAI12"/>
      <c r="NAJ12"/>
      <c r="NAK12"/>
      <c r="NAL12"/>
      <c r="NAM12"/>
      <c r="NAN12"/>
      <c r="NAO12"/>
      <c r="NAP12"/>
      <c r="NAQ12"/>
      <c r="NAR12"/>
      <c r="NAS12"/>
      <c r="NAT12"/>
      <c r="NAU12"/>
      <c r="NAV12"/>
      <c r="NAW12"/>
      <c r="NAX12"/>
      <c r="NAY12"/>
      <c r="NAZ12"/>
      <c r="NBA12"/>
      <c r="NBB12"/>
      <c r="NBC12"/>
      <c r="NBD12"/>
      <c r="NBE12"/>
      <c r="NBF12"/>
      <c r="NBG12"/>
      <c r="NBH12"/>
      <c r="NBI12"/>
      <c r="NBJ12"/>
      <c r="NBK12"/>
      <c r="NBL12"/>
      <c r="NBM12"/>
      <c r="NBN12"/>
      <c r="NBO12"/>
      <c r="NBP12"/>
      <c r="NBQ12"/>
      <c r="NBR12"/>
      <c r="NBS12"/>
      <c r="NBT12"/>
      <c r="NBU12"/>
      <c r="NBV12"/>
      <c r="NBW12"/>
      <c r="NBX12"/>
      <c r="NBY12"/>
      <c r="NBZ12"/>
      <c r="NCA12"/>
      <c r="NCB12"/>
      <c r="NCC12"/>
      <c r="NCD12"/>
      <c r="NCE12"/>
      <c r="NCF12"/>
      <c r="NCG12"/>
      <c r="NCH12"/>
      <c r="NCI12"/>
      <c r="NCJ12"/>
      <c r="NCK12"/>
      <c r="NCL12"/>
      <c r="NCM12"/>
      <c r="NCN12"/>
      <c r="NCO12"/>
      <c r="NCP12"/>
      <c r="NCQ12"/>
      <c r="NCR12"/>
      <c r="NCS12"/>
      <c r="NCT12"/>
      <c r="NCU12"/>
      <c r="NCV12"/>
      <c r="NCW12"/>
      <c r="NCX12"/>
      <c r="NCY12"/>
      <c r="NCZ12"/>
      <c r="NDA12"/>
      <c r="NDB12"/>
      <c r="NDC12"/>
      <c r="NDD12"/>
      <c r="NDE12"/>
      <c r="NDF12"/>
      <c r="NDG12"/>
      <c r="NDH12"/>
      <c r="NDI12"/>
      <c r="NDJ12"/>
      <c r="NDK12"/>
      <c r="NDL12"/>
      <c r="NDM12"/>
      <c r="NDN12"/>
      <c r="NDO12"/>
      <c r="NDP12"/>
      <c r="NDQ12"/>
      <c r="NDR12"/>
      <c r="NDS12"/>
      <c r="NDT12"/>
      <c r="NDU12"/>
      <c r="NDV12"/>
      <c r="NDW12"/>
      <c r="NDX12"/>
      <c r="NDY12"/>
      <c r="NDZ12"/>
      <c r="NEA12"/>
      <c r="NEB12"/>
      <c r="NEC12"/>
      <c r="NED12"/>
      <c r="NEE12"/>
      <c r="NEF12"/>
      <c r="NEG12"/>
      <c r="NEH12"/>
      <c r="NEI12"/>
      <c r="NEJ12"/>
      <c r="NEK12"/>
      <c r="NEL12"/>
      <c r="NEM12"/>
      <c r="NEN12"/>
      <c r="NEO12"/>
      <c r="NEP12"/>
      <c r="NEQ12"/>
      <c r="NER12"/>
      <c r="NES12"/>
      <c r="NET12"/>
      <c r="NEU12"/>
      <c r="NEV12"/>
      <c r="NEW12"/>
      <c r="NEX12"/>
      <c r="NEY12"/>
      <c r="NEZ12"/>
      <c r="NFA12"/>
      <c r="NFB12"/>
      <c r="NFC12"/>
      <c r="NFD12"/>
      <c r="NFE12"/>
      <c r="NFF12"/>
      <c r="NFG12"/>
      <c r="NFH12"/>
      <c r="NFI12"/>
      <c r="NFJ12"/>
      <c r="NFK12"/>
      <c r="NFL12"/>
      <c r="NFM12"/>
      <c r="NFN12"/>
      <c r="NFO12"/>
      <c r="NFP12"/>
      <c r="NFQ12"/>
      <c r="NFR12"/>
      <c r="NFS12"/>
      <c r="NFT12"/>
      <c r="NFU12"/>
      <c r="NFV12"/>
      <c r="NFW12"/>
      <c r="NFX12"/>
      <c r="NFY12"/>
      <c r="NFZ12"/>
      <c r="NGA12"/>
      <c r="NGB12"/>
      <c r="NGC12"/>
      <c r="NGD12"/>
      <c r="NGE12"/>
      <c r="NGF12"/>
      <c r="NGG12"/>
      <c r="NGH12"/>
      <c r="NGI12"/>
      <c r="NGJ12"/>
      <c r="NGK12"/>
      <c r="NGL12"/>
      <c r="NGM12"/>
      <c r="NGN12"/>
      <c r="NGO12"/>
      <c r="NGP12"/>
      <c r="NGQ12"/>
      <c r="NGR12"/>
      <c r="NGS12"/>
      <c r="NGT12"/>
      <c r="NGU12"/>
      <c r="NGV12"/>
      <c r="NGW12"/>
      <c r="NGX12"/>
      <c r="NGY12"/>
      <c r="NGZ12"/>
      <c r="NHA12"/>
      <c r="NHB12"/>
      <c r="NHC12"/>
      <c r="NHD12"/>
      <c r="NHE12"/>
      <c r="NHF12"/>
      <c r="NHG12"/>
      <c r="NHH12"/>
      <c r="NHI12"/>
      <c r="NHJ12"/>
      <c r="NHK12"/>
      <c r="NHL12"/>
      <c r="NHM12"/>
      <c r="NHN12"/>
      <c r="NHO12"/>
      <c r="NHP12"/>
      <c r="NHQ12"/>
      <c r="NHR12"/>
      <c r="NHS12"/>
      <c r="NHT12"/>
      <c r="NHU12"/>
      <c r="NHV12"/>
      <c r="NHW12"/>
      <c r="NHX12"/>
      <c r="NHY12"/>
      <c r="NHZ12"/>
      <c r="NIA12"/>
      <c r="NIB12"/>
      <c r="NIC12"/>
      <c r="NID12"/>
      <c r="NIE12"/>
      <c r="NIF12"/>
      <c r="NIG12"/>
      <c r="NIH12"/>
      <c r="NII12"/>
      <c r="NIJ12"/>
      <c r="NIK12"/>
      <c r="NIL12"/>
      <c r="NIM12"/>
      <c r="NIN12"/>
      <c r="NIO12"/>
      <c r="NIP12"/>
      <c r="NIQ12"/>
      <c r="NIR12"/>
      <c r="NIS12"/>
      <c r="NIT12"/>
      <c r="NIU12"/>
      <c r="NIV12"/>
      <c r="NIW12"/>
      <c r="NIX12"/>
      <c r="NIY12"/>
      <c r="NIZ12"/>
      <c r="NJA12"/>
      <c r="NJB12"/>
      <c r="NJC12"/>
      <c r="NJD12"/>
      <c r="NJE12"/>
      <c r="NJF12"/>
      <c r="NJG12"/>
      <c r="NJH12"/>
      <c r="NJI12"/>
      <c r="NJJ12"/>
      <c r="NJK12"/>
      <c r="NJL12"/>
      <c r="NJM12"/>
      <c r="NJN12"/>
      <c r="NJO12"/>
      <c r="NJP12"/>
      <c r="NJQ12"/>
      <c r="NJR12"/>
      <c r="NJS12"/>
      <c r="NJT12"/>
      <c r="NJU12"/>
      <c r="NJV12"/>
      <c r="NJW12"/>
      <c r="NJX12"/>
      <c r="NJY12"/>
      <c r="NJZ12"/>
      <c r="NKA12"/>
      <c r="NKB12"/>
      <c r="NKC12"/>
      <c r="NKD12"/>
      <c r="NKE12"/>
      <c r="NKF12"/>
      <c r="NKG12"/>
      <c r="NKH12"/>
      <c r="NKI12"/>
      <c r="NKJ12"/>
      <c r="NKK12"/>
      <c r="NKL12"/>
      <c r="NKM12"/>
      <c r="NKN12"/>
      <c r="NKO12"/>
      <c r="NKP12"/>
      <c r="NKQ12"/>
      <c r="NKR12"/>
      <c r="NKS12"/>
      <c r="NKT12"/>
      <c r="NKU12"/>
      <c r="NKV12"/>
      <c r="NKW12"/>
      <c r="NKX12"/>
      <c r="NKY12"/>
      <c r="NKZ12"/>
      <c r="NLA12"/>
      <c r="NLB12"/>
      <c r="NLC12"/>
      <c r="NLD12"/>
      <c r="NLE12"/>
      <c r="NLF12"/>
      <c r="NLG12"/>
      <c r="NLH12"/>
      <c r="NLI12"/>
      <c r="NLJ12"/>
      <c r="NLK12"/>
      <c r="NLL12"/>
      <c r="NLM12"/>
      <c r="NLN12"/>
      <c r="NLO12"/>
      <c r="NLP12"/>
      <c r="NLQ12"/>
      <c r="NLR12"/>
      <c r="NLS12"/>
      <c r="NLT12"/>
      <c r="NLU12"/>
      <c r="NLV12"/>
      <c r="NLW12"/>
      <c r="NLX12"/>
      <c r="NLY12"/>
      <c r="NLZ12"/>
      <c r="NMA12"/>
      <c r="NMB12"/>
      <c r="NMC12"/>
      <c r="NMD12"/>
      <c r="NME12"/>
      <c r="NMF12"/>
      <c r="NMG12"/>
      <c r="NMH12"/>
      <c r="NMI12"/>
      <c r="NMJ12"/>
      <c r="NMK12"/>
      <c r="NML12"/>
      <c r="NMM12"/>
      <c r="NMN12"/>
      <c r="NMO12"/>
      <c r="NMP12"/>
      <c r="NMQ12"/>
      <c r="NMR12"/>
      <c r="NMS12"/>
      <c r="NMT12"/>
      <c r="NMU12"/>
      <c r="NMV12"/>
      <c r="NMW12"/>
      <c r="NMX12"/>
      <c r="NMY12"/>
      <c r="NMZ12"/>
      <c r="NNA12"/>
      <c r="NNB12"/>
      <c r="NNC12"/>
      <c r="NND12"/>
      <c r="NNE12"/>
      <c r="NNF12"/>
      <c r="NNG12"/>
      <c r="NNH12"/>
      <c r="NNI12"/>
      <c r="NNJ12"/>
      <c r="NNK12"/>
      <c r="NNL12"/>
      <c r="NNM12"/>
      <c r="NNN12"/>
      <c r="NNO12"/>
      <c r="NNP12"/>
      <c r="NNQ12"/>
      <c r="NNR12"/>
      <c r="NNS12"/>
      <c r="NNT12"/>
      <c r="NNU12"/>
      <c r="NNV12"/>
      <c r="NNW12"/>
      <c r="NNX12"/>
      <c r="NNY12"/>
      <c r="NNZ12"/>
      <c r="NOA12"/>
      <c r="NOB12"/>
      <c r="NOC12"/>
      <c r="NOD12"/>
      <c r="NOE12"/>
      <c r="NOF12"/>
      <c r="NOG12"/>
      <c r="NOH12"/>
      <c r="NOI12"/>
      <c r="NOJ12"/>
      <c r="NOK12"/>
      <c r="NOL12"/>
      <c r="NOM12"/>
      <c r="NON12"/>
      <c r="NOO12"/>
      <c r="NOP12"/>
      <c r="NOQ12"/>
      <c r="NOR12"/>
      <c r="NOS12"/>
      <c r="NOT12"/>
      <c r="NOU12"/>
      <c r="NOV12"/>
      <c r="NOW12"/>
      <c r="NOX12"/>
      <c r="NOY12"/>
      <c r="NOZ12"/>
      <c r="NPA12"/>
      <c r="NPB12"/>
      <c r="NPC12"/>
      <c r="NPD12"/>
      <c r="NPE12"/>
      <c r="NPF12"/>
      <c r="NPG12"/>
      <c r="NPH12"/>
      <c r="NPI12"/>
      <c r="NPJ12"/>
      <c r="NPK12"/>
      <c r="NPL12"/>
      <c r="NPM12"/>
      <c r="NPN12"/>
      <c r="NPO12"/>
      <c r="NPP12"/>
      <c r="NPQ12"/>
      <c r="NPR12"/>
      <c r="NPS12"/>
      <c r="NPT12"/>
      <c r="NPU12"/>
      <c r="NPV12"/>
      <c r="NPW12"/>
      <c r="NPX12"/>
      <c r="NPY12"/>
      <c r="NPZ12"/>
      <c r="NQA12"/>
      <c r="NQB12"/>
      <c r="NQC12"/>
      <c r="NQD12"/>
      <c r="NQE12"/>
      <c r="NQF12"/>
      <c r="NQG12"/>
      <c r="NQH12"/>
      <c r="NQI12"/>
      <c r="NQJ12"/>
      <c r="NQK12"/>
      <c r="NQL12"/>
      <c r="NQM12"/>
      <c r="NQN12"/>
      <c r="NQO12"/>
      <c r="NQP12"/>
      <c r="NQQ12"/>
      <c r="NQR12"/>
      <c r="NQS12"/>
      <c r="NQT12"/>
      <c r="NQU12"/>
      <c r="NQV12"/>
      <c r="NQW12"/>
      <c r="NQX12"/>
      <c r="NQY12"/>
      <c r="NQZ12"/>
      <c r="NRA12"/>
      <c r="NRB12"/>
      <c r="NRC12"/>
      <c r="NRD12"/>
      <c r="NRE12"/>
      <c r="NRF12"/>
      <c r="NRG12"/>
      <c r="NRH12"/>
      <c r="NRI12"/>
      <c r="NRJ12"/>
      <c r="NRK12"/>
      <c r="NRL12"/>
      <c r="NRM12"/>
      <c r="NRN12"/>
      <c r="NRO12"/>
      <c r="NRP12"/>
      <c r="NRQ12"/>
      <c r="NRR12"/>
      <c r="NRS12"/>
      <c r="NRT12"/>
      <c r="NRU12"/>
      <c r="NRV12"/>
      <c r="NRW12"/>
      <c r="NRX12"/>
      <c r="NRY12"/>
      <c r="NRZ12"/>
      <c r="NSA12"/>
      <c r="NSB12"/>
      <c r="NSC12"/>
      <c r="NSD12"/>
      <c r="NSE12"/>
      <c r="NSF12"/>
      <c r="NSG12"/>
      <c r="NSH12"/>
      <c r="NSI12"/>
      <c r="NSJ12"/>
      <c r="NSK12"/>
      <c r="NSL12"/>
      <c r="NSM12"/>
      <c r="NSN12"/>
      <c r="NSO12"/>
      <c r="NSP12"/>
      <c r="NSQ12"/>
      <c r="NSR12"/>
      <c r="NSS12"/>
      <c r="NST12"/>
      <c r="NSU12"/>
      <c r="NSV12"/>
      <c r="NSW12"/>
      <c r="NSX12"/>
      <c r="NSY12"/>
      <c r="NSZ12"/>
      <c r="NTA12"/>
      <c r="NTB12"/>
      <c r="NTC12"/>
      <c r="NTD12"/>
      <c r="NTE12"/>
      <c r="NTF12"/>
      <c r="NTG12"/>
      <c r="NTH12"/>
      <c r="NTI12"/>
      <c r="NTJ12"/>
      <c r="NTK12"/>
      <c r="NTL12"/>
      <c r="NTM12"/>
      <c r="NTN12"/>
      <c r="NTO12"/>
      <c r="NTP12"/>
      <c r="NTQ12"/>
      <c r="NTR12"/>
      <c r="NTS12"/>
      <c r="NTT12"/>
      <c r="NTU12"/>
      <c r="NTV12"/>
      <c r="NTW12"/>
      <c r="NTX12"/>
      <c r="NTY12"/>
      <c r="NTZ12"/>
      <c r="NUA12"/>
      <c r="NUB12"/>
      <c r="NUC12"/>
      <c r="NUD12"/>
      <c r="NUE12"/>
      <c r="NUF12"/>
      <c r="NUG12"/>
      <c r="NUH12"/>
      <c r="NUI12"/>
      <c r="NUJ12"/>
      <c r="NUK12"/>
      <c r="NUL12"/>
      <c r="NUM12"/>
      <c r="NUN12"/>
      <c r="NUO12"/>
      <c r="NUP12"/>
      <c r="NUQ12"/>
      <c r="NUR12"/>
      <c r="NUS12"/>
      <c r="NUT12"/>
      <c r="NUU12"/>
      <c r="NUV12"/>
      <c r="NUW12"/>
      <c r="NUX12"/>
      <c r="NUY12"/>
      <c r="NUZ12"/>
      <c r="NVA12"/>
      <c r="NVB12"/>
      <c r="NVC12"/>
      <c r="NVD12"/>
      <c r="NVE12"/>
      <c r="NVF12"/>
      <c r="NVG12"/>
      <c r="NVH12"/>
      <c r="NVI12"/>
      <c r="NVJ12"/>
      <c r="NVK12"/>
      <c r="NVL12"/>
      <c r="NVM12"/>
      <c r="NVN12"/>
      <c r="NVO12"/>
      <c r="NVP12"/>
      <c r="NVQ12"/>
      <c r="NVR12"/>
      <c r="NVS12"/>
      <c r="NVT12"/>
      <c r="NVU12"/>
      <c r="NVV12"/>
      <c r="NVW12"/>
      <c r="NVX12"/>
      <c r="NVY12"/>
      <c r="NVZ12"/>
      <c r="NWA12"/>
      <c r="NWB12"/>
      <c r="NWC12"/>
      <c r="NWD12"/>
      <c r="NWE12"/>
      <c r="NWF12"/>
      <c r="NWG12"/>
      <c r="NWH12"/>
      <c r="NWI12"/>
      <c r="NWJ12"/>
      <c r="NWK12"/>
      <c r="NWL12"/>
      <c r="NWM12"/>
      <c r="NWN12"/>
      <c r="NWO12"/>
      <c r="NWP12"/>
      <c r="NWQ12"/>
      <c r="NWR12"/>
      <c r="NWS12"/>
      <c r="NWT12"/>
      <c r="NWU12"/>
      <c r="NWV12"/>
      <c r="NWW12"/>
      <c r="NWX12"/>
      <c r="NWY12"/>
      <c r="NWZ12"/>
      <c r="NXA12"/>
      <c r="NXB12"/>
      <c r="NXC12"/>
      <c r="NXD12"/>
      <c r="NXE12"/>
      <c r="NXF12"/>
      <c r="NXG12"/>
      <c r="NXH12"/>
      <c r="NXI12"/>
      <c r="NXJ12"/>
      <c r="NXK12"/>
      <c r="NXL12"/>
      <c r="NXM12"/>
      <c r="NXN12"/>
      <c r="NXO12"/>
      <c r="NXP12"/>
      <c r="NXQ12"/>
      <c r="NXR12"/>
      <c r="NXS12"/>
      <c r="NXT12"/>
      <c r="NXU12"/>
      <c r="NXV12"/>
      <c r="NXW12"/>
      <c r="NXX12"/>
      <c r="NXY12"/>
      <c r="NXZ12"/>
      <c r="NYA12"/>
      <c r="NYB12"/>
      <c r="NYC12"/>
      <c r="NYD12"/>
      <c r="NYE12"/>
      <c r="NYF12"/>
      <c r="NYG12"/>
      <c r="NYH12"/>
      <c r="NYI12"/>
      <c r="NYJ12"/>
      <c r="NYK12"/>
      <c r="NYL12"/>
      <c r="NYM12"/>
      <c r="NYN12"/>
      <c r="NYO12"/>
      <c r="NYP12"/>
      <c r="NYQ12"/>
      <c r="NYR12"/>
      <c r="NYS12"/>
      <c r="NYT12"/>
      <c r="NYU12"/>
      <c r="NYV12"/>
      <c r="NYW12"/>
      <c r="NYX12"/>
      <c r="NYY12"/>
      <c r="NYZ12"/>
      <c r="NZA12"/>
      <c r="NZB12"/>
      <c r="NZC12"/>
      <c r="NZD12"/>
      <c r="NZE12"/>
      <c r="NZF12"/>
      <c r="NZG12"/>
      <c r="NZH12"/>
      <c r="NZI12"/>
      <c r="NZJ12"/>
      <c r="NZK12"/>
      <c r="NZL12"/>
      <c r="NZM12"/>
      <c r="NZN12"/>
      <c r="NZO12"/>
      <c r="NZP12"/>
      <c r="NZQ12"/>
      <c r="NZR12"/>
      <c r="NZS12"/>
      <c r="NZT12"/>
      <c r="NZU12"/>
      <c r="NZV12"/>
      <c r="NZW12"/>
      <c r="NZX12"/>
      <c r="NZY12"/>
      <c r="NZZ12"/>
      <c r="OAA12"/>
      <c r="OAB12"/>
      <c r="OAC12"/>
      <c r="OAD12"/>
      <c r="OAE12"/>
      <c r="OAF12"/>
      <c r="OAG12"/>
      <c r="OAH12"/>
      <c r="OAI12"/>
      <c r="OAJ12"/>
      <c r="OAK12"/>
      <c r="OAL12"/>
      <c r="OAM12"/>
      <c r="OAN12"/>
      <c r="OAO12"/>
      <c r="OAP12"/>
      <c r="OAQ12"/>
      <c r="OAR12"/>
      <c r="OAS12"/>
      <c r="OAT12"/>
      <c r="OAU12"/>
      <c r="OAV12"/>
      <c r="OAW12"/>
      <c r="OAX12"/>
      <c r="OAY12"/>
      <c r="OAZ12"/>
      <c r="OBA12"/>
      <c r="OBB12"/>
      <c r="OBC12"/>
      <c r="OBD12"/>
      <c r="OBE12"/>
      <c r="OBF12"/>
      <c r="OBG12"/>
      <c r="OBH12"/>
      <c r="OBI12"/>
      <c r="OBJ12"/>
      <c r="OBK12"/>
      <c r="OBL12"/>
      <c r="OBM12"/>
      <c r="OBN12"/>
      <c r="OBO12"/>
      <c r="OBP12"/>
      <c r="OBQ12"/>
      <c r="OBR12"/>
      <c r="OBS12"/>
      <c r="OBT12"/>
      <c r="OBU12"/>
      <c r="OBV12"/>
      <c r="OBW12"/>
      <c r="OBX12"/>
      <c r="OBY12"/>
      <c r="OBZ12"/>
      <c r="OCA12"/>
      <c r="OCB12"/>
      <c r="OCC12"/>
      <c r="OCD12"/>
      <c r="OCE12"/>
      <c r="OCF12"/>
      <c r="OCG12"/>
      <c r="OCH12"/>
      <c r="OCI12"/>
      <c r="OCJ12"/>
      <c r="OCK12"/>
      <c r="OCL12"/>
      <c r="OCM12"/>
      <c r="OCN12"/>
      <c r="OCO12"/>
      <c r="OCP12"/>
      <c r="OCQ12"/>
      <c r="OCR12"/>
      <c r="OCS12"/>
      <c r="OCT12"/>
      <c r="OCU12"/>
      <c r="OCV12"/>
      <c r="OCW12"/>
      <c r="OCX12"/>
      <c r="OCY12"/>
      <c r="OCZ12"/>
      <c r="ODA12"/>
      <c r="ODB12"/>
      <c r="ODC12"/>
      <c r="ODD12"/>
      <c r="ODE12"/>
      <c r="ODF12"/>
      <c r="ODG12"/>
      <c r="ODH12"/>
      <c r="ODI12"/>
      <c r="ODJ12"/>
      <c r="ODK12"/>
      <c r="ODL12"/>
      <c r="ODM12"/>
      <c r="ODN12"/>
      <c r="ODO12"/>
      <c r="ODP12"/>
      <c r="ODQ12"/>
      <c r="ODR12"/>
      <c r="ODS12"/>
      <c r="ODT12"/>
      <c r="ODU12"/>
      <c r="ODV12"/>
      <c r="ODW12"/>
      <c r="ODX12"/>
      <c r="ODY12"/>
      <c r="ODZ12"/>
      <c r="OEA12"/>
      <c r="OEB12"/>
      <c r="OEC12"/>
      <c r="OED12"/>
      <c r="OEE12"/>
      <c r="OEF12"/>
      <c r="OEG12"/>
      <c r="OEH12"/>
      <c r="OEI12"/>
      <c r="OEJ12"/>
      <c r="OEK12"/>
      <c r="OEL12"/>
      <c r="OEM12"/>
      <c r="OEN12"/>
      <c r="OEO12"/>
      <c r="OEP12"/>
      <c r="OEQ12"/>
      <c r="OER12"/>
      <c r="OES12"/>
      <c r="OET12"/>
      <c r="OEU12"/>
      <c r="OEV12"/>
      <c r="OEW12"/>
      <c r="OEX12"/>
      <c r="OEY12"/>
      <c r="OEZ12"/>
      <c r="OFA12"/>
      <c r="OFB12"/>
      <c r="OFC12"/>
      <c r="OFD12"/>
      <c r="OFE12"/>
      <c r="OFF12"/>
      <c r="OFG12"/>
      <c r="OFH12"/>
      <c r="OFI12"/>
      <c r="OFJ12"/>
      <c r="OFK12"/>
      <c r="OFL12"/>
      <c r="OFM12"/>
      <c r="OFN12"/>
      <c r="OFO12"/>
      <c r="OFP12"/>
      <c r="OFQ12"/>
      <c r="OFR12"/>
      <c r="OFS12"/>
      <c r="OFT12"/>
      <c r="OFU12"/>
      <c r="OFV12"/>
      <c r="OFW12"/>
      <c r="OFX12"/>
      <c r="OFY12"/>
      <c r="OFZ12"/>
      <c r="OGA12"/>
      <c r="OGB12"/>
      <c r="OGC12"/>
      <c r="OGD12"/>
      <c r="OGE12"/>
      <c r="OGF12"/>
      <c r="OGG12"/>
      <c r="OGH12"/>
      <c r="OGI12"/>
      <c r="OGJ12"/>
      <c r="OGK12"/>
      <c r="OGL12"/>
      <c r="OGM12"/>
      <c r="OGN12"/>
      <c r="OGO12"/>
      <c r="OGP12"/>
      <c r="OGQ12"/>
      <c r="OGR12"/>
      <c r="OGS12"/>
      <c r="OGT12"/>
      <c r="OGU12"/>
      <c r="OGV12"/>
      <c r="OGW12"/>
      <c r="OGX12"/>
      <c r="OGY12"/>
      <c r="OGZ12"/>
      <c r="OHA12"/>
      <c r="OHB12"/>
      <c r="OHC12"/>
      <c r="OHD12"/>
      <c r="OHE12"/>
      <c r="OHF12"/>
      <c r="OHG12"/>
      <c r="OHH12"/>
      <c r="OHI12"/>
      <c r="OHJ12"/>
      <c r="OHK12"/>
      <c r="OHL12"/>
      <c r="OHM12"/>
      <c r="OHN12"/>
      <c r="OHO12"/>
      <c r="OHP12"/>
      <c r="OHQ12"/>
      <c r="OHR12"/>
      <c r="OHS12"/>
      <c r="OHT12"/>
      <c r="OHU12"/>
      <c r="OHV12"/>
      <c r="OHW12"/>
      <c r="OHX12"/>
      <c r="OHY12"/>
      <c r="OHZ12"/>
      <c r="OIA12"/>
      <c r="OIB12"/>
      <c r="OIC12"/>
      <c r="OID12"/>
      <c r="OIE12"/>
      <c r="OIF12"/>
      <c r="OIG12"/>
      <c r="OIH12"/>
      <c r="OII12"/>
      <c r="OIJ12"/>
      <c r="OIK12"/>
      <c r="OIL12"/>
      <c r="OIM12"/>
      <c r="OIN12"/>
      <c r="OIO12"/>
      <c r="OIP12"/>
      <c r="OIQ12"/>
      <c r="OIR12"/>
      <c r="OIS12"/>
      <c r="OIT12"/>
      <c r="OIU12"/>
      <c r="OIV12"/>
      <c r="OIW12"/>
      <c r="OIX12"/>
      <c r="OIY12"/>
      <c r="OIZ12"/>
      <c r="OJA12"/>
      <c r="OJB12"/>
      <c r="OJC12"/>
      <c r="OJD12"/>
      <c r="OJE12"/>
      <c r="OJF12"/>
      <c r="OJG12"/>
      <c r="OJH12"/>
      <c r="OJI12"/>
      <c r="OJJ12"/>
      <c r="OJK12"/>
      <c r="OJL12"/>
      <c r="OJM12"/>
      <c r="OJN12"/>
      <c r="OJO12"/>
      <c r="OJP12"/>
      <c r="OJQ12"/>
      <c r="OJR12"/>
      <c r="OJS12"/>
      <c r="OJT12"/>
      <c r="OJU12"/>
      <c r="OJV12"/>
      <c r="OJW12"/>
      <c r="OJX12"/>
      <c r="OJY12"/>
      <c r="OJZ12"/>
      <c r="OKA12"/>
      <c r="OKB12"/>
      <c r="OKC12"/>
      <c r="OKD12"/>
      <c r="OKE12"/>
      <c r="OKF12"/>
      <c r="OKG12"/>
      <c r="OKH12"/>
      <c r="OKI12"/>
      <c r="OKJ12"/>
      <c r="OKK12"/>
      <c r="OKL12"/>
      <c r="OKM12"/>
      <c r="OKN12"/>
      <c r="OKO12"/>
      <c r="OKP12"/>
      <c r="OKQ12"/>
      <c r="OKR12"/>
      <c r="OKS12"/>
      <c r="OKT12"/>
      <c r="OKU12"/>
      <c r="OKV12"/>
      <c r="OKW12"/>
      <c r="OKX12"/>
      <c r="OKY12"/>
      <c r="OKZ12"/>
      <c r="OLA12"/>
      <c r="OLB12"/>
      <c r="OLC12"/>
      <c r="OLD12"/>
      <c r="OLE12"/>
      <c r="OLF12"/>
      <c r="OLG12"/>
      <c r="OLH12"/>
      <c r="OLI12"/>
      <c r="OLJ12"/>
      <c r="OLK12"/>
      <c r="OLL12"/>
      <c r="OLM12"/>
      <c r="OLN12"/>
      <c r="OLO12"/>
      <c r="OLP12"/>
      <c r="OLQ12"/>
      <c r="OLR12"/>
      <c r="OLS12"/>
      <c r="OLT12"/>
      <c r="OLU12"/>
      <c r="OLV12"/>
      <c r="OLW12"/>
      <c r="OLX12"/>
      <c r="OLY12"/>
      <c r="OLZ12"/>
      <c r="OMA12"/>
      <c r="OMB12"/>
      <c r="OMC12"/>
      <c r="OMD12"/>
      <c r="OME12"/>
      <c r="OMF12"/>
      <c r="OMG12"/>
      <c r="OMH12"/>
      <c r="OMI12"/>
      <c r="OMJ12"/>
      <c r="OMK12"/>
      <c r="OML12"/>
      <c r="OMM12"/>
      <c r="OMN12"/>
      <c r="OMO12"/>
      <c r="OMP12"/>
      <c r="OMQ12"/>
      <c r="OMR12"/>
      <c r="OMS12"/>
      <c r="OMT12"/>
      <c r="OMU12"/>
      <c r="OMV12"/>
      <c r="OMW12"/>
      <c r="OMX12"/>
      <c r="OMY12"/>
      <c r="OMZ12"/>
      <c r="ONA12"/>
      <c r="ONB12"/>
      <c r="ONC12"/>
      <c r="OND12"/>
      <c r="ONE12"/>
      <c r="ONF12"/>
      <c r="ONG12"/>
      <c r="ONH12"/>
      <c r="ONI12"/>
      <c r="ONJ12"/>
      <c r="ONK12"/>
      <c r="ONL12"/>
      <c r="ONM12"/>
      <c r="ONN12"/>
      <c r="ONO12"/>
      <c r="ONP12"/>
      <c r="ONQ12"/>
      <c r="ONR12"/>
      <c r="ONS12"/>
      <c r="ONT12"/>
      <c r="ONU12"/>
      <c r="ONV12"/>
      <c r="ONW12"/>
      <c r="ONX12"/>
      <c r="ONY12"/>
      <c r="ONZ12"/>
      <c r="OOA12"/>
      <c r="OOB12"/>
      <c r="OOC12"/>
      <c r="OOD12"/>
      <c r="OOE12"/>
      <c r="OOF12"/>
      <c r="OOG12"/>
      <c r="OOH12"/>
      <c r="OOI12"/>
      <c r="OOJ12"/>
      <c r="OOK12"/>
      <c r="OOL12"/>
      <c r="OOM12"/>
      <c r="OON12"/>
      <c r="OOO12"/>
      <c r="OOP12"/>
      <c r="OOQ12"/>
      <c r="OOR12"/>
      <c r="OOS12"/>
      <c r="OOT12"/>
      <c r="OOU12"/>
      <c r="OOV12"/>
      <c r="OOW12"/>
      <c r="OOX12"/>
      <c r="OOY12"/>
      <c r="OOZ12"/>
      <c r="OPA12"/>
      <c r="OPB12"/>
      <c r="OPC12"/>
      <c r="OPD12"/>
      <c r="OPE12"/>
      <c r="OPF12"/>
      <c r="OPG12"/>
      <c r="OPH12"/>
      <c r="OPI12"/>
      <c r="OPJ12"/>
      <c r="OPK12"/>
      <c r="OPL12"/>
      <c r="OPM12"/>
      <c r="OPN12"/>
      <c r="OPO12"/>
      <c r="OPP12"/>
      <c r="OPQ12"/>
      <c r="OPR12"/>
      <c r="OPS12"/>
      <c r="OPT12"/>
      <c r="OPU12"/>
      <c r="OPV12"/>
      <c r="OPW12"/>
      <c r="OPX12"/>
      <c r="OPY12"/>
      <c r="OPZ12"/>
      <c r="OQA12"/>
      <c r="OQB12"/>
      <c r="OQC12"/>
      <c r="OQD12"/>
      <c r="OQE12"/>
      <c r="OQF12"/>
      <c r="OQG12"/>
      <c r="OQH12"/>
      <c r="OQI12"/>
      <c r="OQJ12"/>
      <c r="OQK12"/>
      <c r="OQL12"/>
      <c r="OQM12"/>
      <c r="OQN12"/>
      <c r="OQO12"/>
      <c r="OQP12"/>
      <c r="OQQ12"/>
      <c r="OQR12"/>
      <c r="OQS12"/>
      <c r="OQT12"/>
      <c r="OQU12"/>
      <c r="OQV12"/>
      <c r="OQW12"/>
      <c r="OQX12"/>
      <c r="OQY12"/>
      <c r="OQZ12"/>
      <c r="ORA12"/>
      <c r="ORB12"/>
      <c r="ORC12"/>
      <c r="ORD12"/>
      <c r="ORE12"/>
      <c r="ORF12"/>
      <c r="ORG12"/>
      <c r="ORH12"/>
      <c r="ORI12"/>
      <c r="ORJ12"/>
      <c r="ORK12"/>
      <c r="ORL12"/>
      <c r="ORM12"/>
      <c r="ORN12"/>
      <c r="ORO12"/>
      <c r="ORP12"/>
      <c r="ORQ12"/>
      <c r="ORR12"/>
      <c r="ORS12"/>
      <c r="ORT12"/>
      <c r="ORU12"/>
      <c r="ORV12"/>
      <c r="ORW12"/>
      <c r="ORX12"/>
      <c r="ORY12"/>
      <c r="ORZ12"/>
      <c r="OSA12"/>
      <c r="OSB12"/>
      <c r="OSC12"/>
      <c r="OSD12"/>
      <c r="OSE12"/>
      <c r="OSF12"/>
      <c r="OSG12"/>
      <c r="OSH12"/>
      <c r="OSI12"/>
      <c r="OSJ12"/>
      <c r="OSK12"/>
      <c r="OSL12"/>
      <c r="OSM12"/>
      <c r="OSN12"/>
      <c r="OSO12"/>
      <c r="OSP12"/>
      <c r="OSQ12"/>
      <c r="OSR12"/>
      <c r="OSS12"/>
      <c r="OST12"/>
      <c r="OSU12"/>
      <c r="OSV12"/>
      <c r="OSW12"/>
      <c r="OSX12"/>
      <c r="OSY12"/>
      <c r="OSZ12"/>
      <c r="OTA12"/>
      <c r="OTB12"/>
      <c r="OTC12"/>
      <c r="OTD12"/>
      <c r="OTE12"/>
      <c r="OTF12"/>
      <c r="OTG12"/>
      <c r="OTH12"/>
      <c r="OTI12"/>
      <c r="OTJ12"/>
      <c r="OTK12"/>
      <c r="OTL12"/>
      <c r="OTM12"/>
      <c r="OTN12"/>
      <c r="OTO12"/>
      <c r="OTP12"/>
      <c r="OTQ12"/>
      <c r="OTR12"/>
      <c r="OTS12"/>
      <c r="OTT12"/>
      <c r="OTU12"/>
      <c r="OTV12"/>
      <c r="OTW12"/>
      <c r="OTX12"/>
      <c r="OTY12"/>
      <c r="OTZ12"/>
      <c r="OUA12"/>
      <c r="OUB12"/>
      <c r="OUC12"/>
      <c r="OUD12"/>
      <c r="OUE12"/>
      <c r="OUF12"/>
      <c r="OUG12"/>
      <c r="OUH12"/>
      <c r="OUI12"/>
      <c r="OUJ12"/>
      <c r="OUK12"/>
      <c r="OUL12"/>
      <c r="OUM12"/>
      <c r="OUN12"/>
      <c r="OUO12"/>
      <c r="OUP12"/>
      <c r="OUQ12"/>
      <c r="OUR12"/>
      <c r="OUS12"/>
      <c r="OUT12"/>
      <c r="OUU12"/>
      <c r="OUV12"/>
      <c r="OUW12"/>
      <c r="OUX12"/>
      <c r="OUY12"/>
      <c r="OUZ12"/>
      <c r="OVA12"/>
      <c r="OVB12"/>
      <c r="OVC12"/>
      <c r="OVD12"/>
      <c r="OVE12"/>
      <c r="OVF12"/>
      <c r="OVG12"/>
      <c r="OVH12"/>
      <c r="OVI12"/>
      <c r="OVJ12"/>
      <c r="OVK12"/>
      <c r="OVL12"/>
      <c r="OVM12"/>
      <c r="OVN12"/>
      <c r="OVO12"/>
      <c r="OVP12"/>
      <c r="OVQ12"/>
      <c r="OVR12"/>
      <c r="OVS12"/>
      <c r="OVT12"/>
      <c r="OVU12"/>
      <c r="OVV12"/>
      <c r="OVW12"/>
      <c r="OVX12"/>
      <c r="OVY12"/>
      <c r="OVZ12"/>
      <c r="OWA12"/>
      <c r="OWB12"/>
      <c r="OWC12"/>
      <c r="OWD12"/>
      <c r="OWE12"/>
      <c r="OWF12"/>
      <c r="OWG12"/>
      <c r="OWH12"/>
      <c r="OWI12"/>
      <c r="OWJ12"/>
      <c r="OWK12"/>
      <c r="OWL12"/>
      <c r="OWM12"/>
      <c r="OWN12"/>
      <c r="OWO12"/>
      <c r="OWP12"/>
      <c r="OWQ12"/>
      <c r="OWR12"/>
      <c r="OWS12"/>
      <c r="OWT12"/>
      <c r="OWU12"/>
      <c r="OWV12"/>
      <c r="OWW12"/>
      <c r="OWX12"/>
      <c r="OWY12"/>
      <c r="OWZ12"/>
      <c r="OXA12"/>
      <c r="OXB12"/>
      <c r="OXC12"/>
      <c r="OXD12"/>
      <c r="OXE12"/>
      <c r="OXF12"/>
      <c r="OXG12"/>
      <c r="OXH12"/>
      <c r="OXI12"/>
      <c r="OXJ12"/>
      <c r="OXK12"/>
      <c r="OXL12"/>
      <c r="OXM12"/>
      <c r="OXN12"/>
      <c r="OXO12"/>
      <c r="OXP12"/>
      <c r="OXQ12"/>
      <c r="OXR12"/>
      <c r="OXS12"/>
      <c r="OXT12"/>
      <c r="OXU12"/>
      <c r="OXV12"/>
      <c r="OXW12"/>
      <c r="OXX12"/>
      <c r="OXY12"/>
      <c r="OXZ12"/>
      <c r="OYA12"/>
      <c r="OYB12"/>
      <c r="OYC12"/>
      <c r="OYD12"/>
      <c r="OYE12"/>
      <c r="OYF12"/>
      <c r="OYG12"/>
      <c r="OYH12"/>
      <c r="OYI12"/>
      <c r="OYJ12"/>
      <c r="OYK12"/>
      <c r="OYL12"/>
      <c r="OYM12"/>
      <c r="OYN12"/>
      <c r="OYO12"/>
      <c r="OYP12"/>
      <c r="OYQ12"/>
      <c r="OYR12"/>
      <c r="OYS12"/>
      <c r="OYT12"/>
      <c r="OYU12"/>
      <c r="OYV12"/>
      <c r="OYW12"/>
      <c r="OYX12"/>
      <c r="OYY12"/>
      <c r="OYZ12"/>
      <c r="OZA12"/>
      <c r="OZB12"/>
      <c r="OZC12"/>
      <c r="OZD12"/>
      <c r="OZE12"/>
      <c r="OZF12"/>
      <c r="OZG12"/>
      <c r="OZH12"/>
      <c r="OZI12"/>
      <c r="OZJ12"/>
      <c r="OZK12"/>
      <c r="OZL12"/>
      <c r="OZM12"/>
      <c r="OZN12"/>
      <c r="OZO12"/>
      <c r="OZP12"/>
      <c r="OZQ12"/>
      <c r="OZR12"/>
      <c r="OZS12"/>
      <c r="OZT12"/>
      <c r="OZU12"/>
      <c r="OZV12"/>
      <c r="OZW12"/>
      <c r="OZX12"/>
      <c r="OZY12"/>
      <c r="OZZ12"/>
      <c r="PAA12"/>
      <c r="PAB12"/>
      <c r="PAC12"/>
      <c r="PAD12"/>
      <c r="PAE12"/>
      <c r="PAF12"/>
      <c r="PAG12"/>
      <c r="PAH12"/>
      <c r="PAI12"/>
      <c r="PAJ12"/>
      <c r="PAK12"/>
      <c r="PAL12"/>
      <c r="PAM12"/>
      <c r="PAN12"/>
      <c r="PAO12"/>
      <c r="PAP12"/>
      <c r="PAQ12"/>
      <c r="PAR12"/>
      <c r="PAS12"/>
      <c r="PAT12"/>
      <c r="PAU12"/>
      <c r="PAV12"/>
      <c r="PAW12"/>
      <c r="PAX12"/>
      <c r="PAY12"/>
      <c r="PAZ12"/>
      <c r="PBA12"/>
      <c r="PBB12"/>
      <c r="PBC12"/>
      <c r="PBD12"/>
      <c r="PBE12"/>
      <c r="PBF12"/>
      <c r="PBG12"/>
      <c r="PBH12"/>
      <c r="PBI12"/>
      <c r="PBJ12"/>
      <c r="PBK12"/>
      <c r="PBL12"/>
      <c r="PBM12"/>
      <c r="PBN12"/>
      <c r="PBO12"/>
      <c r="PBP12"/>
      <c r="PBQ12"/>
      <c r="PBR12"/>
      <c r="PBS12"/>
      <c r="PBT12"/>
      <c r="PBU12"/>
      <c r="PBV12"/>
      <c r="PBW12"/>
      <c r="PBX12"/>
      <c r="PBY12"/>
      <c r="PBZ12"/>
      <c r="PCA12"/>
      <c r="PCB12"/>
      <c r="PCC12"/>
      <c r="PCD12"/>
      <c r="PCE12"/>
      <c r="PCF12"/>
      <c r="PCG12"/>
      <c r="PCH12"/>
      <c r="PCI12"/>
      <c r="PCJ12"/>
      <c r="PCK12"/>
      <c r="PCL12"/>
      <c r="PCM12"/>
      <c r="PCN12"/>
      <c r="PCO12"/>
      <c r="PCP12"/>
      <c r="PCQ12"/>
      <c r="PCR12"/>
      <c r="PCS12"/>
      <c r="PCT12"/>
      <c r="PCU12"/>
      <c r="PCV12"/>
      <c r="PCW12"/>
      <c r="PCX12"/>
      <c r="PCY12"/>
      <c r="PCZ12"/>
      <c r="PDA12"/>
      <c r="PDB12"/>
      <c r="PDC12"/>
      <c r="PDD12"/>
      <c r="PDE12"/>
      <c r="PDF12"/>
      <c r="PDG12"/>
      <c r="PDH12"/>
      <c r="PDI12"/>
      <c r="PDJ12"/>
      <c r="PDK12"/>
      <c r="PDL12"/>
      <c r="PDM12"/>
      <c r="PDN12"/>
      <c r="PDO12"/>
      <c r="PDP12"/>
      <c r="PDQ12"/>
      <c r="PDR12"/>
      <c r="PDS12"/>
      <c r="PDT12"/>
      <c r="PDU12"/>
      <c r="PDV12"/>
      <c r="PDW12"/>
      <c r="PDX12"/>
      <c r="PDY12"/>
      <c r="PDZ12"/>
      <c r="PEA12"/>
      <c r="PEB12"/>
      <c r="PEC12"/>
      <c r="PED12"/>
      <c r="PEE12"/>
      <c r="PEF12"/>
      <c r="PEG12"/>
      <c r="PEH12"/>
      <c r="PEI12"/>
      <c r="PEJ12"/>
      <c r="PEK12"/>
      <c r="PEL12"/>
      <c r="PEM12"/>
      <c r="PEN12"/>
      <c r="PEO12"/>
      <c r="PEP12"/>
      <c r="PEQ12"/>
      <c r="PER12"/>
      <c r="PES12"/>
      <c r="PET12"/>
      <c r="PEU12"/>
      <c r="PEV12"/>
      <c r="PEW12"/>
      <c r="PEX12"/>
      <c r="PEY12"/>
      <c r="PEZ12"/>
      <c r="PFA12"/>
      <c r="PFB12"/>
      <c r="PFC12"/>
      <c r="PFD12"/>
      <c r="PFE12"/>
      <c r="PFF12"/>
      <c r="PFG12"/>
      <c r="PFH12"/>
      <c r="PFI12"/>
      <c r="PFJ12"/>
      <c r="PFK12"/>
      <c r="PFL12"/>
      <c r="PFM12"/>
      <c r="PFN12"/>
      <c r="PFO12"/>
      <c r="PFP12"/>
      <c r="PFQ12"/>
      <c r="PFR12"/>
      <c r="PFS12"/>
      <c r="PFT12"/>
      <c r="PFU12"/>
      <c r="PFV12"/>
      <c r="PFW12"/>
      <c r="PFX12"/>
      <c r="PFY12"/>
      <c r="PFZ12"/>
      <c r="PGA12"/>
      <c r="PGB12"/>
      <c r="PGC12"/>
      <c r="PGD12"/>
      <c r="PGE12"/>
      <c r="PGF12"/>
      <c r="PGG12"/>
      <c r="PGH12"/>
      <c r="PGI12"/>
      <c r="PGJ12"/>
      <c r="PGK12"/>
      <c r="PGL12"/>
      <c r="PGM12"/>
      <c r="PGN12"/>
      <c r="PGO12"/>
      <c r="PGP12"/>
      <c r="PGQ12"/>
      <c r="PGR12"/>
      <c r="PGS12"/>
      <c r="PGT12"/>
      <c r="PGU12"/>
      <c r="PGV12"/>
      <c r="PGW12"/>
      <c r="PGX12"/>
      <c r="PGY12"/>
      <c r="PGZ12"/>
      <c r="PHA12"/>
      <c r="PHB12"/>
      <c r="PHC12"/>
      <c r="PHD12"/>
      <c r="PHE12"/>
      <c r="PHF12"/>
      <c r="PHG12"/>
      <c r="PHH12"/>
      <c r="PHI12"/>
      <c r="PHJ12"/>
      <c r="PHK12"/>
      <c r="PHL12"/>
      <c r="PHM12"/>
      <c r="PHN12"/>
      <c r="PHO12"/>
      <c r="PHP12"/>
      <c r="PHQ12"/>
      <c r="PHR12"/>
      <c r="PHS12"/>
      <c r="PHT12"/>
      <c r="PHU12"/>
      <c r="PHV12"/>
      <c r="PHW12"/>
      <c r="PHX12"/>
      <c r="PHY12"/>
      <c r="PHZ12"/>
      <c r="PIA12"/>
      <c r="PIB12"/>
      <c r="PIC12"/>
      <c r="PID12"/>
      <c r="PIE12"/>
      <c r="PIF12"/>
      <c r="PIG12"/>
      <c r="PIH12"/>
      <c r="PII12"/>
      <c r="PIJ12"/>
      <c r="PIK12"/>
      <c r="PIL12"/>
      <c r="PIM12"/>
      <c r="PIN12"/>
      <c r="PIO12"/>
      <c r="PIP12"/>
      <c r="PIQ12"/>
      <c r="PIR12"/>
      <c r="PIS12"/>
      <c r="PIT12"/>
      <c r="PIU12"/>
      <c r="PIV12"/>
      <c r="PIW12"/>
      <c r="PIX12"/>
      <c r="PIY12"/>
      <c r="PIZ12"/>
      <c r="PJA12"/>
      <c r="PJB12"/>
      <c r="PJC12"/>
      <c r="PJD12"/>
      <c r="PJE12"/>
      <c r="PJF12"/>
      <c r="PJG12"/>
      <c r="PJH12"/>
      <c r="PJI12"/>
      <c r="PJJ12"/>
      <c r="PJK12"/>
      <c r="PJL12"/>
      <c r="PJM12"/>
      <c r="PJN12"/>
      <c r="PJO12"/>
      <c r="PJP12"/>
      <c r="PJQ12"/>
      <c r="PJR12"/>
      <c r="PJS12"/>
      <c r="PJT12"/>
      <c r="PJU12"/>
      <c r="PJV12"/>
      <c r="PJW12"/>
      <c r="PJX12"/>
      <c r="PJY12"/>
      <c r="PJZ12"/>
      <c r="PKA12"/>
      <c r="PKB12"/>
      <c r="PKC12"/>
      <c r="PKD12"/>
      <c r="PKE12"/>
      <c r="PKF12"/>
      <c r="PKG12"/>
      <c r="PKH12"/>
      <c r="PKI12"/>
      <c r="PKJ12"/>
      <c r="PKK12"/>
      <c r="PKL12"/>
      <c r="PKM12"/>
      <c r="PKN12"/>
      <c r="PKO12"/>
      <c r="PKP12"/>
      <c r="PKQ12"/>
      <c r="PKR12"/>
      <c r="PKS12"/>
      <c r="PKT12"/>
      <c r="PKU12"/>
      <c r="PKV12"/>
      <c r="PKW12"/>
      <c r="PKX12"/>
      <c r="PKY12"/>
      <c r="PKZ12"/>
      <c r="PLA12"/>
      <c r="PLB12"/>
      <c r="PLC12"/>
      <c r="PLD12"/>
      <c r="PLE12"/>
      <c r="PLF12"/>
      <c r="PLG12"/>
      <c r="PLH12"/>
      <c r="PLI12"/>
      <c r="PLJ12"/>
      <c r="PLK12"/>
      <c r="PLL12"/>
      <c r="PLM12"/>
      <c r="PLN12"/>
      <c r="PLO12"/>
      <c r="PLP12"/>
      <c r="PLQ12"/>
      <c r="PLR12"/>
      <c r="PLS12"/>
      <c r="PLT12"/>
      <c r="PLU12"/>
      <c r="PLV12"/>
      <c r="PLW12"/>
      <c r="PLX12"/>
      <c r="PLY12"/>
      <c r="PLZ12"/>
      <c r="PMA12"/>
      <c r="PMB12"/>
      <c r="PMC12"/>
      <c r="PMD12"/>
      <c r="PME12"/>
      <c r="PMF12"/>
      <c r="PMG12"/>
      <c r="PMH12"/>
      <c r="PMI12"/>
      <c r="PMJ12"/>
      <c r="PMK12"/>
      <c r="PML12"/>
      <c r="PMM12"/>
      <c r="PMN12"/>
      <c r="PMO12"/>
      <c r="PMP12"/>
      <c r="PMQ12"/>
      <c r="PMR12"/>
      <c r="PMS12"/>
      <c r="PMT12"/>
      <c r="PMU12"/>
      <c r="PMV12"/>
      <c r="PMW12"/>
      <c r="PMX12"/>
      <c r="PMY12"/>
      <c r="PMZ12"/>
      <c r="PNA12"/>
      <c r="PNB12"/>
      <c r="PNC12"/>
      <c r="PND12"/>
      <c r="PNE12"/>
      <c r="PNF12"/>
      <c r="PNG12"/>
      <c r="PNH12"/>
      <c r="PNI12"/>
      <c r="PNJ12"/>
      <c r="PNK12"/>
      <c r="PNL12"/>
      <c r="PNM12"/>
      <c r="PNN12"/>
      <c r="PNO12"/>
      <c r="PNP12"/>
      <c r="PNQ12"/>
      <c r="PNR12"/>
      <c r="PNS12"/>
      <c r="PNT12"/>
      <c r="PNU12"/>
      <c r="PNV12"/>
      <c r="PNW12"/>
      <c r="PNX12"/>
      <c r="PNY12"/>
      <c r="PNZ12"/>
      <c r="POA12"/>
      <c r="POB12"/>
      <c r="POC12"/>
      <c r="POD12"/>
      <c r="POE12"/>
      <c r="POF12"/>
      <c r="POG12"/>
      <c r="POH12"/>
      <c r="POI12"/>
      <c r="POJ12"/>
      <c r="POK12"/>
      <c r="POL12"/>
      <c r="POM12"/>
      <c r="PON12"/>
      <c r="POO12"/>
      <c r="POP12"/>
      <c r="POQ12"/>
      <c r="POR12"/>
      <c r="POS12"/>
      <c r="POT12"/>
      <c r="POU12"/>
      <c r="POV12"/>
      <c r="POW12"/>
      <c r="POX12"/>
      <c r="POY12"/>
      <c r="POZ12"/>
      <c r="PPA12"/>
      <c r="PPB12"/>
      <c r="PPC12"/>
      <c r="PPD12"/>
      <c r="PPE12"/>
      <c r="PPF12"/>
      <c r="PPG12"/>
      <c r="PPH12"/>
      <c r="PPI12"/>
      <c r="PPJ12"/>
      <c r="PPK12"/>
      <c r="PPL12"/>
      <c r="PPM12"/>
      <c r="PPN12"/>
      <c r="PPO12"/>
      <c r="PPP12"/>
      <c r="PPQ12"/>
      <c r="PPR12"/>
      <c r="PPS12"/>
      <c r="PPT12"/>
      <c r="PPU12"/>
      <c r="PPV12"/>
      <c r="PPW12"/>
      <c r="PPX12"/>
      <c r="PPY12"/>
      <c r="PPZ12"/>
      <c r="PQA12"/>
      <c r="PQB12"/>
      <c r="PQC12"/>
      <c r="PQD12"/>
      <c r="PQE12"/>
      <c r="PQF12"/>
      <c r="PQG12"/>
      <c r="PQH12"/>
      <c r="PQI12"/>
      <c r="PQJ12"/>
      <c r="PQK12"/>
      <c r="PQL12"/>
      <c r="PQM12"/>
      <c r="PQN12"/>
      <c r="PQO12"/>
      <c r="PQP12"/>
      <c r="PQQ12"/>
      <c r="PQR12"/>
      <c r="PQS12"/>
      <c r="PQT12"/>
      <c r="PQU12"/>
      <c r="PQV12"/>
      <c r="PQW12"/>
      <c r="PQX12"/>
      <c r="PQY12"/>
      <c r="PQZ12"/>
      <c r="PRA12"/>
      <c r="PRB12"/>
      <c r="PRC12"/>
      <c r="PRD12"/>
      <c r="PRE12"/>
      <c r="PRF12"/>
      <c r="PRG12"/>
      <c r="PRH12"/>
      <c r="PRI12"/>
      <c r="PRJ12"/>
      <c r="PRK12"/>
      <c r="PRL12"/>
      <c r="PRM12"/>
      <c r="PRN12"/>
      <c r="PRO12"/>
      <c r="PRP12"/>
      <c r="PRQ12"/>
      <c r="PRR12"/>
      <c r="PRS12"/>
      <c r="PRT12"/>
      <c r="PRU12"/>
      <c r="PRV12"/>
      <c r="PRW12"/>
      <c r="PRX12"/>
      <c r="PRY12"/>
      <c r="PRZ12"/>
      <c r="PSA12"/>
      <c r="PSB12"/>
      <c r="PSC12"/>
      <c r="PSD12"/>
      <c r="PSE12"/>
      <c r="PSF12"/>
      <c r="PSG12"/>
      <c r="PSH12"/>
      <c r="PSI12"/>
      <c r="PSJ12"/>
      <c r="PSK12"/>
      <c r="PSL12"/>
      <c r="PSM12"/>
      <c r="PSN12"/>
      <c r="PSO12"/>
      <c r="PSP12"/>
      <c r="PSQ12"/>
      <c r="PSR12"/>
      <c r="PSS12"/>
      <c r="PST12"/>
      <c r="PSU12"/>
      <c r="PSV12"/>
      <c r="PSW12"/>
      <c r="PSX12"/>
      <c r="PSY12"/>
      <c r="PSZ12"/>
      <c r="PTA12"/>
      <c r="PTB12"/>
      <c r="PTC12"/>
      <c r="PTD12"/>
      <c r="PTE12"/>
      <c r="PTF12"/>
      <c r="PTG12"/>
      <c r="PTH12"/>
      <c r="PTI12"/>
      <c r="PTJ12"/>
      <c r="PTK12"/>
      <c r="PTL12"/>
      <c r="PTM12"/>
      <c r="PTN12"/>
      <c r="PTO12"/>
      <c r="PTP12"/>
      <c r="PTQ12"/>
      <c r="PTR12"/>
      <c r="PTS12"/>
      <c r="PTT12"/>
      <c r="PTU12"/>
      <c r="PTV12"/>
      <c r="PTW12"/>
      <c r="PTX12"/>
      <c r="PTY12"/>
      <c r="PTZ12"/>
      <c r="PUA12"/>
      <c r="PUB12"/>
      <c r="PUC12"/>
      <c r="PUD12"/>
      <c r="PUE12"/>
      <c r="PUF12"/>
      <c r="PUG12"/>
      <c r="PUH12"/>
      <c r="PUI12"/>
      <c r="PUJ12"/>
      <c r="PUK12"/>
      <c r="PUL12"/>
      <c r="PUM12"/>
      <c r="PUN12"/>
      <c r="PUO12"/>
      <c r="PUP12"/>
      <c r="PUQ12"/>
      <c r="PUR12"/>
      <c r="PUS12"/>
      <c r="PUT12"/>
      <c r="PUU12"/>
      <c r="PUV12"/>
      <c r="PUW12"/>
      <c r="PUX12"/>
      <c r="PUY12"/>
      <c r="PUZ12"/>
      <c r="PVA12"/>
      <c r="PVB12"/>
      <c r="PVC12"/>
      <c r="PVD12"/>
      <c r="PVE12"/>
      <c r="PVF12"/>
      <c r="PVG12"/>
      <c r="PVH12"/>
      <c r="PVI12"/>
      <c r="PVJ12"/>
      <c r="PVK12"/>
      <c r="PVL12"/>
      <c r="PVM12"/>
      <c r="PVN12"/>
      <c r="PVO12"/>
      <c r="PVP12"/>
      <c r="PVQ12"/>
      <c r="PVR12"/>
      <c r="PVS12"/>
      <c r="PVT12"/>
      <c r="PVU12"/>
      <c r="PVV12"/>
      <c r="PVW12"/>
      <c r="PVX12"/>
      <c r="PVY12"/>
      <c r="PVZ12"/>
      <c r="PWA12"/>
      <c r="PWB12"/>
      <c r="PWC12"/>
      <c r="PWD12"/>
      <c r="PWE12"/>
      <c r="PWF12"/>
      <c r="PWG12"/>
      <c r="PWH12"/>
      <c r="PWI12"/>
      <c r="PWJ12"/>
      <c r="PWK12"/>
      <c r="PWL12"/>
      <c r="PWM12"/>
      <c r="PWN12"/>
      <c r="PWO12"/>
      <c r="PWP12"/>
      <c r="PWQ12"/>
      <c r="PWR12"/>
      <c r="PWS12"/>
      <c r="PWT12"/>
      <c r="PWU12"/>
      <c r="PWV12"/>
      <c r="PWW12"/>
      <c r="PWX12"/>
      <c r="PWY12"/>
      <c r="PWZ12"/>
      <c r="PXA12"/>
      <c r="PXB12"/>
      <c r="PXC12"/>
      <c r="PXD12"/>
      <c r="PXE12"/>
      <c r="PXF12"/>
      <c r="PXG12"/>
      <c r="PXH12"/>
      <c r="PXI12"/>
      <c r="PXJ12"/>
      <c r="PXK12"/>
      <c r="PXL12"/>
      <c r="PXM12"/>
      <c r="PXN12"/>
      <c r="PXO12"/>
      <c r="PXP12"/>
      <c r="PXQ12"/>
      <c r="PXR12"/>
      <c r="PXS12"/>
      <c r="PXT12"/>
      <c r="PXU12"/>
      <c r="PXV12"/>
      <c r="PXW12"/>
      <c r="PXX12"/>
      <c r="PXY12"/>
      <c r="PXZ12"/>
      <c r="PYA12"/>
      <c r="PYB12"/>
      <c r="PYC12"/>
      <c r="PYD12"/>
      <c r="PYE12"/>
      <c r="PYF12"/>
      <c r="PYG12"/>
      <c r="PYH12"/>
      <c r="PYI12"/>
      <c r="PYJ12"/>
      <c r="PYK12"/>
      <c r="PYL12"/>
      <c r="PYM12"/>
      <c r="PYN12"/>
      <c r="PYO12"/>
      <c r="PYP12"/>
      <c r="PYQ12"/>
      <c r="PYR12"/>
      <c r="PYS12"/>
      <c r="PYT12"/>
      <c r="PYU12"/>
      <c r="PYV12"/>
      <c r="PYW12"/>
      <c r="PYX12"/>
      <c r="PYY12"/>
      <c r="PYZ12"/>
      <c r="PZA12"/>
      <c r="PZB12"/>
      <c r="PZC12"/>
      <c r="PZD12"/>
      <c r="PZE12"/>
      <c r="PZF12"/>
      <c r="PZG12"/>
      <c r="PZH12"/>
      <c r="PZI12"/>
      <c r="PZJ12"/>
      <c r="PZK12"/>
      <c r="PZL12"/>
      <c r="PZM12"/>
      <c r="PZN12"/>
      <c r="PZO12"/>
      <c r="PZP12"/>
      <c r="PZQ12"/>
      <c r="PZR12"/>
      <c r="PZS12"/>
      <c r="PZT12"/>
      <c r="PZU12"/>
      <c r="PZV12"/>
      <c r="PZW12"/>
      <c r="PZX12"/>
      <c r="PZY12"/>
      <c r="PZZ12"/>
      <c r="QAA12"/>
      <c r="QAB12"/>
      <c r="QAC12"/>
      <c r="QAD12"/>
      <c r="QAE12"/>
      <c r="QAF12"/>
      <c r="QAG12"/>
      <c r="QAH12"/>
      <c r="QAI12"/>
      <c r="QAJ12"/>
      <c r="QAK12"/>
      <c r="QAL12"/>
      <c r="QAM12"/>
      <c r="QAN12"/>
      <c r="QAO12"/>
      <c r="QAP12"/>
      <c r="QAQ12"/>
      <c r="QAR12"/>
      <c r="QAS12"/>
      <c r="QAT12"/>
      <c r="QAU12"/>
      <c r="QAV12"/>
      <c r="QAW12"/>
      <c r="QAX12"/>
      <c r="QAY12"/>
      <c r="QAZ12"/>
      <c r="QBA12"/>
      <c r="QBB12"/>
      <c r="QBC12"/>
      <c r="QBD12"/>
      <c r="QBE12"/>
      <c r="QBF12"/>
      <c r="QBG12"/>
      <c r="QBH12"/>
      <c r="QBI12"/>
      <c r="QBJ12"/>
      <c r="QBK12"/>
      <c r="QBL12"/>
      <c r="QBM12"/>
      <c r="QBN12"/>
      <c r="QBO12"/>
      <c r="QBP12"/>
      <c r="QBQ12"/>
      <c r="QBR12"/>
      <c r="QBS12"/>
      <c r="QBT12"/>
      <c r="QBU12"/>
      <c r="QBV12"/>
      <c r="QBW12"/>
      <c r="QBX12"/>
      <c r="QBY12"/>
      <c r="QBZ12"/>
      <c r="QCA12"/>
      <c r="QCB12"/>
      <c r="QCC12"/>
      <c r="QCD12"/>
      <c r="QCE12"/>
      <c r="QCF12"/>
      <c r="QCG12"/>
      <c r="QCH12"/>
      <c r="QCI12"/>
      <c r="QCJ12"/>
      <c r="QCK12"/>
      <c r="QCL12"/>
      <c r="QCM12"/>
      <c r="QCN12"/>
      <c r="QCO12"/>
      <c r="QCP12"/>
      <c r="QCQ12"/>
      <c r="QCR12"/>
      <c r="QCS12"/>
      <c r="QCT12"/>
      <c r="QCU12"/>
      <c r="QCV12"/>
      <c r="QCW12"/>
      <c r="QCX12"/>
      <c r="QCY12"/>
      <c r="QCZ12"/>
      <c r="QDA12"/>
      <c r="QDB12"/>
      <c r="QDC12"/>
      <c r="QDD12"/>
      <c r="QDE12"/>
      <c r="QDF12"/>
      <c r="QDG12"/>
      <c r="QDH12"/>
      <c r="QDI12"/>
      <c r="QDJ12"/>
      <c r="QDK12"/>
      <c r="QDL12"/>
      <c r="QDM12"/>
      <c r="QDN12"/>
      <c r="QDO12"/>
      <c r="QDP12"/>
      <c r="QDQ12"/>
      <c r="QDR12"/>
      <c r="QDS12"/>
      <c r="QDT12"/>
      <c r="QDU12"/>
      <c r="QDV12"/>
      <c r="QDW12"/>
      <c r="QDX12"/>
      <c r="QDY12"/>
      <c r="QDZ12"/>
      <c r="QEA12"/>
      <c r="QEB12"/>
      <c r="QEC12"/>
      <c r="QED12"/>
      <c r="QEE12"/>
      <c r="QEF12"/>
      <c r="QEG12"/>
      <c r="QEH12"/>
      <c r="QEI12"/>
      <c r="QEJ12"/>
      <c r="QEK12"/>
      <c r="QEL12"/>
      <c r="QEM12"/>
      <c r="QEN12"/>
      <c r="QEO12"/>
      <c r="QEP12"/>
      <c r="QEQ12"/>
      <c r="QER12"/>
      <c r="QES12"/>
      <c r="QET12"/>
      <c r="QEU12"/>
      <c r="QEV12"/>
      <c r="QEW12"/>
      <c r="QEX12"/>
      <c r="QEY12"/>
      <c r="QEZ12"/>
      <c r="QFA12"/>
      <c r="QFB12"/>
      <c r="QFC12"/>
      <c r="QFD12"/>
      <c r="QFE12"/>
      <c r="QFF12"/>
      <c r="QFG12"/>
      <c r="QFH12"/>
      <c r="QFI12"/>
      <c r="QFJ12"/>
      <c r="QFK12"/>
      <c r="QFL12"/>
      <c r="QFM12"/>
      <c r="QFN12"/>
      <c r="QFO12"/>
      <c r="QFP12"/>
      <c r="QFQ12"/>
      <c r="QFR12"/>
      <c r="QFS12"/>
      <c r="QFT12"/>
      <c r="QFU12"/>
      <c r="QFV12"/>
      <c r="QFW12"/>
      <c r="QFX12"/>
      <c r="QFY12"/>
      <c r="QFZ12"/>
      <c r="QGA12"/>
      <c r="QGB12"/>
      <c r="QGC12"/>
      <c r="QGD12"/>
      <c r="QGE12"/>
      <c r="QGF12"/>
      <c r="QGG12"/>
      <c r="QGH12"/>
      <c r="QGI12"/>
      <c r="QGJ12"/>
      <c r="QGK12"/>
      <c r="QGL12"/>
      <c r="QGM12"/>
      <c r="QGN12"/>
      <c r="QGO12"/>
      <c r="QGP12"/>
      <c r="QGQ12"/>
      <c r="QGR12"/>
      <c r="QGS12"/>
      <c r="QGT12"/>
      <c r="QGU12"/>
      <c r="QGV12"/>
      <c r="QGW12"/>
      <c r="QGX12"/>
      <c r="QGY12"/>
      <c r="QGZ12"/>
      <c r="QHA12"/>
      <c r="QHB12"/>
      <c r="QHC12"/>
      <c r="QHD12"/>
      <c r="QHE12"/>
      <c r="QHF12"/>
      <c r="QHG12"/>
      <c r="QHH12"/>
      <c r="QHI12"/>
      <c r="QHJ12"/>
      <c r="QHK12"/>
      <c r="QHL12"/>
      <c r="QHM12"/>
      <c r="QHN12"/>
      <c r="QHO12"/>
      <c r="QHP12"/>
      <c r="QHQ12"/>
      <c r="QHR12"/>
      <c r="QHS12"/>
      <c r="QHT12"/>
      <c r="QHU12"/>
      <c r="QHV12"/>
      <c r="QHW12"/>
      <c r="QHX12"/>
      <c r="QHY12"/>
      <c r="QHZ12"/>
      <c r="QIA12"/>
      <c r="QIB12"/>
      <c r="QIC12"/>
      <c r="QID12"/>
      <c r="QIE12"/>
      <c r="QIF12"/>
      <c r="QIG12"/>
      <c r="QIH12"/>
      <c r="QII12"/>
      <c r="QIJ12"/>
      <c r="QIK12"/>
      <c r="QIL12"/>
      <c r="QIM12"/>
      <c r="QIN12"/>
      <c r="QIO12"/>
      <c r="QIP12"/>
      <c r="QIQ12"/>
      <c r="QIR12"/>
      <c r="QIS12"/>
      <c r="QIT12"/>
      <c r="QIU12"/>
      <c r="QIV12"/>
      <c r="QIW12"/>
      <c r="QIX12"/>
      <c r="QIY12"/>
      <c r="QIZ12"/>
      <c r="QJA12"/>
      <c r="QJB12"/>
      <c r="QJC12"/>
      <c r="QJD12"/>
      <c r="QJE12"/>
      <c r="QJF12"/>
      <c r="QJG12"/>
      <c r="QJH12"/>
      <c r="QJI12"/>
      <c r="QJJ12"/>
      <c r="QJK12"/>
      <c r="QJL12"/>
      <c r="QJM12"/>
      <c r="QJN12"/>
      <c r="QJO12"/>
      <c r="QJP12"/>
      <c r="QJQ12"/>
      <c r="QJR12"/>
      <c r="QJS12"/>
      <c r="QJT12"/>
      <c r="QJU12"/>
      <c r="QJV12"/>
      <c r="QJW12"/>
      <c r="QJX12"/>
      <c r="QJY12"/>
      <c r="QJZ12"/>
      <c r="QKA12"/>
      <c r="QKB12"/>
      <c r="QKC12"/>
      <c r="QKD12"/>
      <c r="QKE12"/>
      <c r="QKF12"/>
      <c r="QKG12"/>
      <c r="QKH12"/>
      <c r="QKI12"/>
      <c r="QKJ12"/>
      <c r="QKK12"/>
      <c r="QKL12"/>
      <c r="QKM12"/>
      <c r="QKN12"/>
      <c r="QKO12"/>
      <c r="QKP12"/>
      <c r="QKQ12"/>
      <c r="QKR12"/>
      <c r="QKS12"/>
      <c r="QKT12"/>
      <c r="QKU12"/>
      <c r="QKV12"/>
      <c r="QKW12"/>
      <c r="QKX12"/>
      <c r="QKY12"/>
      <c r="QKZ12"/>
      <c r="QLA12"/>
      <c r="QLB12"/>
      <c r="QLC12"/>
      <c r="QLD12"/>
      <c r="QLE12"/>
      <c r="QLF12"/>
      <c r="QLG12"/>
      <c r="QLH12"/>
      <c r="QLI12"/>
      <c r="QLJ12"/>
      <c r="QLK12"/>
      <c r="QLL12"/>
      <c r="QLM12"/>
      <c r="QLN12"/>
      <c r="QLO12"/>
      <c r="QLP12"/>
      <c r="QLQ12"/>
      <c r="QLR12"/>
      <c r="QLS12"/>
      <c r="QLT12"/>
      <c r="QLU12"/>
      <c r="QLV12"/>
      <c r="QLW12"/>
      <c r="QLX12"/>
      <c r="QLY12"/>
      <c r="QLZ12"/>
      <c r="QMA12"/>
      <c r="QMB12"/>
      <c r="QMC12"/>
      <c r="QMD12"/>
      <c r="QME12"/>
      <c r="QMF12"/>
      <c r="QMG12"/>
      <c r="QMH12"/>
      <c r="QMI12"/>
      <c r="QMJ12"/>
      <c r="QMK12"/>
      <c r="QML12"/>
      <c r="QMM12"/>
      <c r="QMN12"/>
      <c r="QMO12"/>
      <c r="QMP12"/>
      <c r="QMQ12"/>
      <c r="QMR12"/>
      <c r="QMS12"/>
      <c r="QMT12"/>
      <c r="QMU12"/>
      <c r="QMV12"/>
      <c r="QMW12"/>
      <c r="QMX12"/>
      <c r="QMY12"/>
      <c r="QMZ12"/>
      <c r="QNA12"/>
      <c r="QNB12"/>
      <c r="QNC12"/>
      <c r="QND12"/>
      <c r="QNE12"/>
      <c r="QNF12"/>
      <c r="QNG12"/>
      <c r="QNH12"/>
      <c r="QNI12"/>
      <c r="QNJ12"/>
      <c r="QNK12"/>
      <c r="QNL12"/>
      <c r="QNM12"/>
      <c r="QNN12"/>
      <c r="QNO12"/>
      <c r="QNP12"/>
      <c r="QNQ12"/>
      <c r="QNR12"/>
      <c r="QNS12"/>
      <c r="QNT12"/>
      <c r="QNU12"/>
      <c r="QNV12"/>
      <c r="QNW12"/>
      <c r="QNX12"/>
      <c r="QNY12"/>
      <c r="QNZ12"/>
      <c r="QOA12"/>
      <c r="QOB12"/>
      <c r="QOC12"/>
      <c r="QOD12"/>
      <c r="QOE12"/>
      <c r="QOF12"/>
      <c r="QOG12"/>
      <c r="QOH12"/>
      <c r="QOI12"/>
      <c r="QOJ12"/>
      <c r="QOK12"/>
      <c r="QOL12"/>
      <c r="QOM12"/>
      <c r="QON12"/>
      <c r="QOO12"/>
      <c r="QOP12"/>
      <c r="QOQ12"/>
      <c r="QOR12"/>
      <c r="QOS12"/>
      <c r="QOT12"/>
      <c r="QOU12"/>
      <c r="QOV12"/>
      <c r="QOW12"/>
      <c r="QOX12"/>
      <c r="QOY12"/>
      <c r="QOZ12"/>
      <c r="QPA12"/>
      <c r="QPB12"/>
      <c r="QPC12"/>
      <c r="QPD12"/>
      <c r="QPE12"/>
      <c r="QPF12"/>
      <c r="QPG12"/>
      <c r="QPH12"/>
      <c r="QPI12"/>
      <c r="QPJ12"/>
      <c r="QPK12"/>
      <c r="QPL12"/>
      <c r="QPM12"/>
      <c r="QPN12"/>
      <c r="QPO12"/>
      <c r="QPP12"/>
      <c r="QPQ12"/>
      <c r="QPR12"/>
      <c r="QPS12"/>
      <c r="QPT12"/>
      <c r="QPU12"/>
      <c r="QPV12"/>
      <c r="QPW12"/>
      <c r="QPX12"/>
      <c r="QPY12"/>
      <c r="QPZ12"/>
      <c r="QQA12"/>
      <c r="QQB12"/>
      <c r="QQC12"/>
      <c r="QQD12"/>
      <c r="QQE12"/>
      <c r="QQF12"/>
      <c r="QQG12"/>
      <c r="QQH12"/>
      <c r="QQI12"/>
      <c r="QQJ12"/>
      <c r="QQK12"/>
      <c r="QQL12"/>
      <c r="QQM12"/>
      <c r="QQN12"/>
      <c r="QQO12"/>
      <c r="QQP12"/>
      <c r="QQQ12"/>
      <c r="QQR12"/>
      <c r="QQS12"/>
      <c r="QQT12"/>
      <c r="QQU12"/>
      <c r="QQV12"/>
      <c r="QQW12"/>
      <c r="QQX12"/>
      <c r="QQY12"/>
      <c r="QQZ12"/>
      <c r="QRA12"/>
      <c r="QRB12"/>
      <c r="QRC12"/>
      <c r="QRD12"/>
      <c r="QRE12"/>
      <c r="QRF12"/>
      <c r="QRG12"/>
      <c r="QRH12"/>
      <c r="QRI12"/>
      <c r="QRJ12"/>
      <c r="QRK12"/>
      <c r="QRL12"/>
      <c r="QRM12"/>
      <c r="QRN12"/>
      <c r="QRO12"/>
      <c r="QRP12"/>
      <c r="QRQ12"/>
      <c r="QRR12"/>
      <c r="QRS12"/>
      <c r="QRT12"/>
      <c r="QRU12"/>
      <c r="QRV12"/>
      <c r="QRW12"/>
      <c r="QRX12"/>
      <c r="QRY12"/>
      <c r="QRZ12"/>
      <c r="QSA12"/>
      <c r="QSB12"/>
      <c r="QSC12"/>
      <c r="QSD12"/>
      <c r="QSE12"/>
      <c r="QSF12"/>
      <c r="QSG12"/>
      <c r="QSH12"/>
      <c r="QSI12"/>
      <c r="QSJ12"/>
      <c r="QSK12"/>
      <c r="QSL12"/>
      <c r="QSM12"/>
      <c r="QSN12"/>
      <c r="QSO12"/>
      <c r="QSP12"/>
      <c r="QSQ12"/>
      <c r="QSR12"/>
      <c r="QSS12"/>
      <c r="QST12"/>
      <c r="QSU12"/>
      <c r="QSV12"/>
      <c r="QSW12"/>
      <c r="QSX12"/>
      <c r="QSY12"/>
      <c r="QSZ12"/>
      <c r="QTA12"/>
      <c r="QTB12"/>
      <c r="QTC12"/>
      <c r="QTD12"/>
      <c r="QTE12"/>
      <c r="QTF12"/>
      <c r="QTG12"/>
      <c r="QTH12"/>
      <c r="QTI12"/>
      <c r="QTJ12"/>
      <c r="QTK12"/>
      <c r="QTL12"/>
      <c r="QTM12"/>
      <c r="QTN12"/>
      <c r="QTO12"/>
      <c r="QTP12"/>
      <c r="QTQ12"/>
      <c r="QTR12"/>
      <c r="QTS12"/>
      <c r="QTT12"/>
      <c r="QTU12"/>
      <c r="QTV12"/>
      <c r="QTW12"/>
      <c r="QTX12"/>
      <c r="QTY12"/>
      <c r="QTZ12"/>
      <c r="QUA12"/>
      <c r="QUB12"/>
      <c r="QUC12"/>
      <c r="QUD12"/>
      <c r="QUE12"/>
      <c r="QUF12"/>
      <c r="QUG12"/>
      <c r="QUH12"/>
      <c r="QUI12"/>
      <c r="QUJ12"/>
      <c r="QUK12"/>
      <c r="QUL12"/>
      <c r="QUM12"/>
      <c r="QUN12"/>
      <c r="QUO12"/>
      <c r="QUP12"/>
      <c r="QUQ12"/>
      <c r="QUR12"/>
      <c r="QUS12"/>
      <c r="QUT12"/>
      <c r="QUU12"/>
      <c r="QUV12"/>
      <c r="QUW12"/>
      <c r="QUX12"/>
      <c r="QUY12"/>
      <c r="QUZ12"/>
      <c r="QVA12"/>
      <c r="QVB12"/>
      <c r="QVC12"/>
      <c r="QVD12"/>
      <c r="QVE12"/>
      <c r="QVF12"/>
      <c r="QVG12"/>
      <c r="QVH12"/>
      <c r="QVI12"/>
      <c r="QVJ12"/>
      <c r="QVK12"/>
      <c r="QVL12"/>
      <c r="QVM12"/>
      <c r="QVN12"/>
      <c r="QVO12"/>
      <c r="QVP12"/>
      <c r="QVQ12"/>
      <c r="QVR12"/>
      <c r="QVS12"/>
      <c r="QVT12"/>
      <c r="QVU12"/>
      <c r="QVV12"/>
      <c r="QVW12"/>
      <c r="QVX12"/>
      <c r="QVY12"/>
      <c r="QVZ12"/>
      <c r="QWA12"/>
      <c r="QWB12"/>
      <c r="QWC12"/>
      <c r="QWD12"/>
      <c r="QWE12"/>
      <c r="QWF12"/>
      <c r="QWG12"/>
      <c r="QWH12"/>
      <c r="QWI12"/>
      <c r="QWJ12"/>
      <c r="QWK12"/>
      <c r="QWL12"/>
      <c r="QWM12"/>
      <c r="QWN12"/>
      <c r="QWO12"/>
      <c r="QWP12"/>
      <c r="QWQ12"/>
      <c r="QWR12"/>
      <c r="QWS12"/>
      <c r="QWT12"/>
      <c r="QWU12"/>
      <c r="QWV12"/>
      <c r="QWW12"/>
      <c r="QWX12"/>
      <c r="QWY12"/>
      <c r="QWZ12"/>
      <c r="QXA12"/>
      <c r="QXB12"/>
      <c r="QXC12"/>
      <c r="QXD12"/>
      <c r="QXE12"/>
      <c r="QXF12"/>
      <c r="QXG12"/>
      <c r="QXH12"/>
      <c r="QXI12"/>
      <c r="QXJ12"/>
      <c r="QXK12"/>
      <c r="QXL12"/>
      <c r="QXM12"/>
      <c r="QXN12"/>
      <c r="QXO12"/>
      <c r="QXP12"/>
      <c r="QXQ12"/>
      <c r="QXR12"/>
      <c r="QXS12"/>
      <c r="QXT12"/>
      <c r="QXU12"/>
      <c r="QXV12"/>
      <c r="QXW12"/>
      <c r="QXX12"/>
      <c r="QXY12"/>
      <c r="QXZ12"/>
      <c r="QYA12"/>
      <c r="QYB12"/>
      <c r="QYC12"/>
      <c r="QYD12"/>
      <c r="QYE12"/>
      <c r="QYF12"/>
      <c r="QYG12"/>
      <c r="QYH12"/>
      <c r="QYI12"/>
      <c r="QYJ12"/>
      <c r="QYK12"/>
      <c r="QYL12"/>
      <c r="QYM12"/>
      <c r="QYN12"/>
      <c r="QYO12"/>
      <c r="QYP12"/>
      <c r="QYQ12"/>
      <c r="QYR12"/>
      <c r="QYS12"/>
      <c r="QYT12"/>
      <c r="QYU12"/>
      <c r="QYV12"/>
      <c r="QYW12"/>
      <c r="QYX12"/>
      <c r="QYY12"/>
      <c r="QYZ12"/>
      <c r="QZA12"/>
      <c r="QZB12"/>
      <c r="QZC12"/>
      <c r="QZD12"/>
      <c r="QZE12"/>
      <c r="QZF12"/>
      <c r="QZG12"/>
      <c r="QZH12"/>
      <c r="QZI12"/>
      <c r="QZJ12"/>
      <c r="QZK12"/>
      <c r="QZL12"/>
      <c r="QZM12"/>
      <c r="QZN12"/>
      <c r="QZO12"/>
      <c r="QZP12"/>
      <c r="QZQ12"/>
      <c r="QZR12"/>
      <c r="QZS12"/>
      <c r="QZT12"/>
      <c r="QZU12"/>
      <c r="QZV12"/>
      <c r="QZW12"/>
      <c r="QZX12"/>
      <c r="QZY12"/>
      <c r="QZZ12"/>
      <c r="RAA12"/>
      <c r="RAB12"/>
      <c r="RAC12"/>
      <c r="RAD12"/>
      <c r="RAE12"/>
      <c r="RAF12"/>
      <c r="RAG12"/>
      <c r="RAH12"/>
      <c r="RAI12"/>
      <c r="RAJ12"/>
      <c r="RAK12"/>
      <c r="RAL12"/>
      <c r="RAM12"/>
      <c r="RAN12"/>
      <c r="RAO12"/>
      <c r="RAP12"/>
      <c r="RAQ12"/>
      <c r="RAR12"/>
      <c r="RAS12"/>
      <c r="RAT12"/>
      <c r="RAU12"/>
      <c r="RAV12"/>
      <c r="RAW12"/>
      <c r="RAX12"/>
      <c r="RAY12"/>
      <c r="RAZ12"/>
      <c r="RBA12"/>
      <c r="RBB12"/>
      <c r="RBC12"/>
      <c r="RBD12"/>
      <c r="RBE12"/>
      <c r="RBF12"/>
      <c r="RBG12"/>
      <c r="RBH12"/>
      <c r="RBI12"/>
      <c r="RBJ12"/>
      <c r="RBK12"/>
      <c r="RBL12"/>
      <c r="RBM12"/>
      <c r="RBN12"/>
      <c r="RBO12"/>
      <c r="RBP12"/>
      <c r="RBQ12"/>
      <c r="RBR12"/>
      <c r="RBS12"/>
      <c r="RBT12"/>
      <c r="RBU12"/>
      <c r="RBV12"/>
      <c r="RBW12"/>
      <c r="RBX12"/>
      <c r="RBY12"/>
      <c r="RBZ12"/>
      <c r="RCA12"/>
      <c r="RCB12"/>
      <c r="RCC12"/>
      <c r="RCD12"/>
      <c r="RCE12"/>
      <c r="RCF12"/>
      <c r="RCG12"/>
      <c r="RCH12"/>
      <c r="RCI12"/>
      <c r="RCJ12"/>
      <c r="RCK12"/>
      <c r="RCL12"/>
      <c r="RCM12"/>
      <c r="RCN12"/>
      <c r="RCO12"/>
      <c r="RCP12"/>
      <c r="RCQ12"/>
      <c r="RCR12"/>
      <c r="RCS12"/>
      <c r="RCT12"/>
      <c r="RCU12"/>
      <c r="RCV12"/>
      <c r="RCW12"/>
      <c r="RCX12"/>
      <c r="RCY12"/>
      <c r="RCZ12"/>
      <c r="RDA12"/>
      <c r="RDB12"/>
      <c r="RDC12"/>
      <c r="RDD12"/>
      <c r="RDE12"/>
      <c r="RDF12"/>
      <c r="RDG12"/>
      <c r="RDH12"/>
      <c r="RDI12"/>
      <c r="RDJ12"/>
      <c r="RDK12"/>
      <c r="RDL12"/>
      <c r="RDM12"/>
      <c r="RDN12"/>
      <c r="RDO12"/>
      <c r="RDP12"/>
      <c r="RDQ12"/>
      <c r="RDR12"/>
      <c r="RDS12"/>
      <c r="RDT12"/>
      <c r="RDU12"/>
      <c r="RDV12"/>
      <c r="RDW12"/>
      <c r="RDX12"/>
      <c r="RDY12"/>
      <c r="RDZ12"/>
      <c r="REA12"/>
      <c r="REB12"/>
      <c r="REC12"/>
      <c r="RED12"/>
      <c r="REE12"/>
      <c r="REF12"/>
      <c r="REG12"/>
      <c r="REH12"/>
      <c r="REI12"/>
      <c r="REJ12"/>
      <c r="REK12"/>
      <c r="REL12"/>
      <c r="REM12"/>
      <c r="REN12"/>
      <c r="REO12"/>
      <c r="REP12"/>
      <c r="REQ12"/>
      <c r="RER12"/>
      <c r="RES12"/>
      <c r="RET12"/>
      <c r="REU12"/>
      <c r="REV12"/>
      <c r="REW12"/>
      <c r="REX12"/>
      <c r="REY12"/>
      <c r="REZ12"/>
      <c r="RFA12"/>
      <c r="RFB12"/>
      <c r="RFC12"/>
      <c r="RFD12"/>
      <c r="RFE12"/>
      <c r="RFF12"/>
      <c r="RFG12"/>
      <c r="RFH12"/>
      <c r="RFI12"/>
      <c r="RFJ12"/>
      <c r="RFK12"/>
      <c r="RFL12"/>
      <c r="RFM12"/>
      <c r="RFN12"/>
      <c r="RFO12"/>
      <c r="RFP12"/>
      <c r="RFQ12"/>
      <c r="RFR12"/>
      <c r="RFS12"/>
      <c r="RFT12"/>
      <c r="RFU12"/>
      <c r="RFV12"/>
      <c r="RFW12"/>
      <c r="RFX12"/>
      <c r="RFY12"/>
      <c r="RFZ12"/>
      <c r="RGA12"/>
      <c r="RGB12"/>
      <c r="RGC12"/>
      <c r="RGD12"/>
      <c r="RGE12"/>
      <c r="RGF12"/>
      <c r="RGG12"/>
      <c r="RGH12"/>
      <c r="RGI12"/>
      <c r="RGJ12"/>
      <c r="RGK12"/>
      <c r="RGL12"/>
      <c r="RGM12"/>
      <c r="RGN12"/>
      <c r="RGO12"/>
      <c r="RGP12"/>
      <c r="RGQ12"/>
      <c r="RGR12"/>
      <c r="RGS12"/>
      <c r="RGT12"/>
      <c r="RGU12"/>
      <c r="RGV12"/>
      <c r="RGW12"/>
      <c r="RGX12"/>
      <c r="RGY12"/>
      <c r="RGZ12"/>
      <c r="RHA12"/>
      <c r="RHB12"/>
      <c r="RHC12"/>
      <c r="RHD12"/>
      <c r="RHE12"/>
      <c r="RHF12"/>
      <c r="RHG12"/>
      <c r="RHH12"/>
      <c r="RHI12"/>
      <c r="RHJ12"/>
      <c r="RHK12"/>
      <c r="RHL12"/>
      <c r="RHM12"/>
      <c r="RHN12"/>
      <c r="RHO12"/>
      <c r="RHP12"/>
      <c r="RHQ12"/>
      <c r="RHR12"/>
      <c r="RHS12"/>
      <c r="RHT12"/>
      <c r="RHU12"/>
      <c r="RHV12"/>
      <c r="RHW12"/>
      <c r="RHX12"/>
      <c r="RHY12"/>
      <c r="RHZ12"/>
      <c r="RIA12"/>
      <c r="RIB12"/>
      <c r="RIC12"/>
      <c r="RID12"/>
      <c r="RIE12"/>
      <c r="RIF12"/>
      <c r="RIG12"/>
      <c r="RIH12"/>
      <c r="RII12"/>
      <c r="RIJ12"/>
      <c r="RIK12"/>
      <c r="RIL12"/>
      <c r="RIM12"/>
      <c r="RIN12"/>
      <c r="RIO12"/>
      <c r="RIP12"/>
      <c r="RIQ12"/>
      <c r="RIR12"/>
      <c r="RIS12"/>
      <c r="RIT12"/>
      <c r="RIU12"/>
      <c r="RIV12"/>
      <c r="RIW12"/>
      <c r="RIX12"/>
      <c r="RIY12"/>
      <c r="RIZ12"/>
      <c r="RJA12"/>
      <c r="RJB12"/>
      <c r="RJC12"/>
      <c r="RJD12"/>
      <c r="RJE12"/>
      <c r="RJF12"/>
      <c r="RJG12"/>
      <c r="RJH12"/>
      <c r="RJI12"/>
      <c r="RJJ12"/>
      <c r="RJK12"/>
      <c r="RJL12"/>
      <c r="RJM12"/>
      <c r="RJN12"/>
      <c r="RJO12"/>
      <c r="RJP12"/>
      <c r="RJQ12"/>
      <c r="RJR12"/>
      <c r="RJS12"/>
      <c r="RJT12"/>
      <c r="RJU12"/>
      <c r="RJV12"/>
      <c r="RJW12"/>
      <c r="RJX12"/>
      <c r="RJY12"/>
      <c r="RJZ12"/>
      <c r="RKA12"/>
      <c r="RKB12"/>
      <c r="RKC12"/>
      <c r="RKD12"/>
      <c r="RKE12"/>
      <c r="RKF12"/>
      <c r="RKG12"/>
      <c r="RKH12"/>
      <c r="RKI12"/>
      <c r="RKJ12"/>
      <c r="RKK12"/>
      <c r="RKL12"/>
      <c r="RKM12"/>
      <c r="RKN12"/>
      <c r="RKO12"/>
      <c r="RKP12"/>
      <c r="RKQ12"/>
      <c r="RKR12"/>
      <c r="RKS12"/>
      <c r="RKT12"/>
      <c r="RKU12"/>
      <c r="RKV12"/>
      <c r="RKW12"/>
      <c r="RKX12"/>
      <c r="RKY12"/>
      <c r="RKZ12"/>
      <c r="RLA12"/>
      <c r="RLB12"/>
      <c r="RLC12"/>
      <c r="RLD12"/>
      <c r="RLE12"/>
      <c r="RLF12"/>
      <c r="RLG12"/>
      <c r="RLH12"/>
      <c r="RLI12"/>
      <c r="RLJ12"/>
      <c r="RLK12"/>
      <c r="RLL12"/>
      <c r="RLM12"/>
      <c r="RLN12"/>
      <c r="RLO12"/>
      <c r="RLP12"/>
      <c r="RLQ12"/>
      <c r="RLR12"/>
      <c r="RLS12"/>
      <c r="RLT12"/>
      <c r="RLU12"/>
      <c r="RLV12"/>
      <c r="RLW12"/>
      <c r="RLX12"/>
      <c r="RLY12"/>
      <c r="RLZ12"/>
      <c r="RMA12"/>
      <c r="RMB12"/>
      <c r="RMC12"/>
      <c r="RMD12"/>
      <c r="RME12"/>
      <c r="RMF12"/>
      <c r="RMG12"/>
      <c r="RMH12"/>
      <c r="RMI12"/>
      <c r="RMJ12"/>
      <c r="RMK12"/>
      <c r="RML12"/>
      <c r="RMM12"/>
      <c r="RMN12"/>
      <c r="RMO12"/>
      <c r="RMP12"/>
      <c r="RMQ12"/>
      <c r="RMR12"/>
      <c r="RMS12"/>
      <c r="RMT12"/>
      <c r="RMU12"/>
      <c r="RMV12"/>
      <c r="RMW12"/>
      <c r="RMX12"/>
      <c r="RMY12"/>
      <c r="RMZ12"/>
      <c r="RNA12"/>
      <c r="RNB12"/>
      <c r="RNC12"/>
      <c r="RND12"/>
      <c r="RNE12"/>
      <c r="RNF12"/>
      <c r="RNG12"/>
      <c r="RNH12"/>
      <c r="RNI12"/>
      <c r="RNJ12"/>
      <c r="RNK12"/>
      <c r="RNL12"/>
      <c r="RNM12"/>
      <c r="RNN12"/>
      <c r="RNO12"/>
      <c r="RNP12"/>
      <c r="RNQ12"/>
      <c r="RNR12"/>
      <c r="RNS12"/>
      <c r="RNT12"/>
      <c r="RNU12"/>
      <c r="RNV12"/>
      <c r="RNW12"/>
      <c r="RNX12"/>
      <c r="RNY12"/>
      <c r="RNZ12"/>
      <c r="ROA12"/>
      <c r="ROB12"/>
      <c r="ROC12"/>
      <c r="ROD12"/>
      <c r="ROE12"/>
      <c r="ROF12"/>
      <c r="ROG12"/>
      <c r="ROH12"/>
      <c r="ROI12"/>
      <c r="ROJ12"/>
      <c r="ROK12"/>
      <c r="ROL12"/>
      <c r="ROM12"/>
      <c r="RON12"/>
      <c r="ROO12"/>
      <c r="ROP12"/>
      <c r="ROQ12"/>
      <c r="ROR12"/>
      <c r="ROS12"/>
      <c r="ROT12"/>
      <c r="ROU12"/>
      <c r="ROV12"/>
      <c r="ROW12"/>
      <c r="ROX12"/>
      <c r="ROY12"/>
      <c r="ROZ12"/>
      <c r="RPA12"/>
      <c r="RPB12"/>
      <c r="RPC12"/>
      <c r="RPD12"/>
      <c r="RPE12"/>
      <c r="RPF12"/>
      <c r="RPG12"/>
      <c r="RPH12"/>
      <c r="RPI12"/>
      <c r="RPJ12"/>
      <c r="RPK12"/>
      <c r="RPL12"/>
      <c r="RPM12"/>
      <c r="RPN12"/>
      <c r="RPO12"/>
      <c r="RPP12"/>
      <c r="RPQ12"/>
      <c r="RPR12"/>
      <c r="RPS12"/>
      <c r="RPT12"/>
      <c r="RPU12"/>
      <c r="RPV12"/>
      <c r="RPW12"/>
      <c r="RPX12"/>
      <c r="RPY12"/>
      <c r="RPZ12"/>
      <c r="RQA12"/>
      <c r="RQB12"/>
      <c r="RQC12"/>
      <c r="RQD12"/>
      <c r="RQE12"/>
      <c r="RQF12"/>
      <c r="RQG12"/>
      <c r="RQH12"/>
      <c r="RQI12"/>
      <c r="RQJ12"/>
      <c r="RQK12"/>
      <c r="RQL12"/>
      <c r="RQM12"/>
      <c r="RQN12"/>
      <c r="RQO12"/>
      <c r="RQP12"/>
      <c r="RQQ12"/>
      <c r="RQR12"/>
      <c r="RQS12"/>
      <c r="RQT12"/>
      <c r="RQU12"/>
      <c r="RQV12"/>
      <c r="RQW12"/>
      <c r="RQX12"/>
      <c r="RQY12"/>
      <c r="RQZ12"/>
      <c r="RRA12"/>
      <c r="RRB12"/>
      <c r="RRC12"/>
      <c r="RRD12"/>
      <c r="RRE12"/>
      <c r="RRF12"/>
      <c r="RRG12"/>
      <c r="RRH12"/>
      <c r="RRI12"/>
      <c r="RRJ12"/>
      <c r="RRK12"/>
      <c r="RRL12"/>
      <c r="RRM12"/>
      <c r="RRN12"/>
      <c r="RRO12"/>
      <c r="RRP12"/>
      <c r="RRQ12"/>
      <c r="RRR12"/>
      <c r="RRS12"/>
      <c r="RRT12"/>
      <c r="RRU12"/>
      <c r="RRV12"/>
      <c r="RRW12"/>
      <c r="RRX12"/>
      <c r="RRY12"/>
      <c r="RRZ12"/>
      <c r="RSA12"/>
      <c r="RSB12"/>
      <c r="RSC12"/>
      <c r="RSD12"/>
      <c r="RSE12"/>
      <c r="RSF12"/>
      <c r="RSG12"/>
      <c r="RSH12"/>
      <c r="RSI12"/>
      <c r="RSJ12"/>
      <c r="RSK12"/>
      <c r="RSL12"/>
      <c r="RSM12"/>
      <c r="RSN12"/>
      <c r="RSO12"/>
      <c r="RSP12"/>
      <c r="RSQ12"/>
      <c r="RSR12"/>
      <c r="RSS12"/>
      <c r="RST12"/>
      <c r="RSU12"/>
      <c r="RSV12"/>
      <c r="RSW12"/>
      <c r="RSX12"/>
      <c r="RSY12"/>
      <c r="RSZ12"/>
      <c r="RTA12"/>
      <c r="RTB12"/>
      <c r="RTC12"/>
      <c r="RTD12"/>
      <c r="RTE12"/>
      <c r="RTF12"/>
      <c r="RTG12"/>
      <c r="RTH12"/>
      <c r="RTI12"/>
      <c r="RTJ12"/>
      <c r="RTK12"/>
      <c r="RTL12"/>
      <c r="RTM12"/>
      <c r="RTN12"/>
      <c r="RTO12"/>
      <c r="RTP12"/>
      <c r="RTQ12"/>
      <c r="RTR12"/>
      <c r="RTS12"/>
      <c r="RTT12"/>
      <c r="RTU12"/>
      <c r="RTV12"/>
      <c r="RTW12"/>
      <c r="RTX12"/>
      <c r="RTY12"/>
      <c r="RTZ12"/>
      <c r="RUA12"/>
      <c r="RUB12"/>
      <c r="RUC12"/>
      <c r="RUD12"/>
      <c r="RUE12"/>
      <c r="RUF12"/>
      <c r="RUG12"/>
      <c r="RUH12"/>
      <c r="RUI12"/>
      <c r="RUJ12"/>
      <c r="RUK12"/>
      <c r="RUL12"/>
      <c r="RUM12"/>
      <c r="RUN12"/>
      <c r="RUO12"/>
      <c r="RUP12"/>
      <c r="RUQ12"/>
      <c r="RUR12"/>
      <c r="RUS12"/>
      <c r="RUT12"/>
      <c r="RUU12"/>
      <c r="RUV12"/>
      <c r="RUW12"/>
      <c r="RUX12"/>
      <c r="RUY12"/>
      <c r="RUZ12"/>
      <c r="RVA12"/>
      <c r="RVB12"/>
      <c r="RVC12"/>
      <c r="RVD12"/>
      <c r="RVE12"/>
      <c r="RVF12"/>
      <c r="RVG12"/>
      <c r="RVH12"/>
      <c r="RVI12"/>
      <c r="RVJ12"/>
      <c r="RVK12"/>
      <c r="RVL12"/>
      <c r="RVM12"/>
      <c r="RVN12"/>
      <c r="RVO12"/>
      <c r="RVP12"/>
      <c r="RVQ12"/>
      <c r="RVR12"/>
      <c r="RVS12"/>
      <c r="RVT12"/>
      <c r="RVU12"/>
      <c r="RVV12"/>
      <c r="RVW12"/>
      <c r="RVX12"/>
      <c r="RVY12"/>
      <c r="RVZ12"/>
      <c r="RWA12"/>
      <c r="RWB12"/>
      <c r="RWC12"/>
      <c r="RWD12"/>
      <c r="RWE12"/>
      <c r="RWF12"/>
      <c r="RWG12"/>
      <c r="RWH12"/>
      <c r="RWI12"/>
      <c r="RWJ12"/>
      <c r="RWK12"/>
      <c r="RWL12"/>
      <c r="RWM12"/>
      <c r="RWN12"/>
      <c r="RWO12"/>
      <c r="RWP12"/>
      <c r="RWQ12"/>
      <c r="RWR12"/>
      <c r="RWS12"/>
      <c r="RWT12"/>
      <c r="RWU12"/>
      <c r="RWV12"/>
      <c r="RWW12"/>
      <c r="RWX12"/>
      <c r="RWY12"/>
      <c r="RWZ12"/>
      <c r="RXA12"/>
      <c r="RXB12"/>
      <c r="RXC12"/>
      <c r="RXD12"/>
      <c r="RXE12"/>
      <c r="RXF12"/>
      <c r="RXG12"/>
      <c r="RXH12"/>
      <c r="RXI12"/>
      <c r="RXJ12"/>
      <c r="RXK12"/>
      <c r="RXL12"/>
      <c r="RXM12"/>
      <c r="RXN12"/>
      <c r="RXO12"/>
      <c r="RXP12"/>
      <c r="RXQ12"/>
      <c r="RXR12"/>
      <c r="RXS12"/>
      <c r="RXT12"/>
      <c r="RXU12"/>
      <c r="RXV12"/>
      <c r="RXW12"/>
      <c r="RXX12"/>
      <c r="RXY12"/>
      <c r="RXZ12"/>
      <c r="RYA12"/>
      <c r="RYB12"/>
      <c r="RYC12"/>
      <c r="RYD12"/>
      <c r="RYE12"/>
      <c r="RYF12"/>
      <c r="RYG12"/>
      <c r="RYH12"/>
      <c r="RYI12"/>
      <c r="RYJ12"/>
      <c r="RYK12"/>
      <c r="RYL12"/>
      <c r="RYM12"/>
      <c r="RYN12"/>
      <c r="RYO12"/>
      <c r="RYP12"/>
      <c r="RYQ12"/>
      <c r="RYR12"/>
      <c r="RYS12"/>
      <c r="RYT12"/>
      <c r="RYU12"/>
      <c r="RYV12"/>
      <c r="RYW12"/>
      <c r="RYX12"/>
      <c r="RYY12"/>
      <c r="RYZ12"/>
      <c r="RZA12"/>
      <c r="RZB12"/>
      <c r="RZC12"/>
      <c r="RZD12"/>
      <c r="RZE12"/>
      <c r="RZF12"/>
      <c r="RZG12"/>
      <c r="RZH12"/>
      <c r="RZI12"/>
      <c r="RZJ12"/>
      <c r="RZK12"/>
      <c r="RZL12"/>
      <c r="RZM12"/>
      <c r="RZN12"/>
      <c r="RZO12"/>
      <c r="RZP12"/>
      <c r="RZQ12"/>
      <c r="RZR12"/>
      <c r="RZS12"/>
      <c r="RZT12"/>
      <c r="RZU12"/>
      <c r="RZV12"/>
      <c r="RZW12"/>
      <c r="RZX12"/>
      <c r="RZY12"/>
      <c r="RZZ12"/>
      <c r="SAA12"/>
      <c r="SAB12"/>
      <c r="SAC12"/>
      <c r="SAD12"/>
      <c r="SAE12"/>
      <c r="SAF12"/>
      <c r="SAG12"/>
      <c r="SAH12"/>
      <c r="SAI12"/>
      <c r="SAJ12"/>
      <c r="SAK12"/>
      <c r="SAL12"/>
      <c r="SAM12"/>
      <c r="SAN12"/>
      <c r="SAO12"/>
      <c r="SAP12"/>
      <c r="SAQ12"/>
      <c r="SAR12"/>
      <c r="SAS12"/>
      <c r="SAT12"/>
      <c r="SAU12"/>
      <c r="SAV12"/>
      <c r="SAW12"/>
      <c r="SAX12"/>
      <c r="SAY12"/>
      <c r="SAZ12"/>
      <c r="SBA12"/>
      <c r="SBB12"/>
      <c r="SBC12"/>
      <c r="SBD12"/>
      <c r="SBE12"/>
      <c r="SBF12"/>
      <c r="SBG12"/>
      <c r="SBH12"/>
      <c r="SBI12"/>
      <c r="SBJ12"/>
      <c r="SBK12"/>
      <c r="SBL12"/>
      <c r="SBM12"/>
      <c r="SBN12"/>
      <c r="SBO12"/>
      <c r="SBP12"/>
      <c r="SBQ12"/>
      <c r="SBR12"/>
      <c r="SBS12"/>
      <c r="SBT12"/>
      <c r="SBU12"/>
      <c r="SBV12"/>
      <c r="SBW12"/>
      <c r="SBX12"/>
      <c r="SBY12"/>
      <c r="SBZ12"/>
      <c r="SCA12"/>
      <c r="SCB12"/>
      <c r="SCC12"/>
      <c r="SCD12"/>
      <c r="SCE12"/>
      <c r="SCF12"/>
      <c r="SCG12"/>
      <c r="SCH12"/>
      <c r="SCI12"/>
      <c r="SCJ12"/>
      <c r="SCK12"/>
      <c r="SCL12"/>
      <c r="SCM12"/>
      <c r="SCN12"/>
      <c r="SCO12"/>
      <c r="SCP12"/>
      <c r="SCQ12"/>
      <c r="SCR12"/>
      <c r="SCS12"/>
      <c r="SCT12"/>
      <c r="SCU12"/>
      <c r="SCV12"/>
      <c r="SCW12"/>
      <c r="SCX12"/>
      <c r="SCY12"/>
      <c r="SCZ12"/>
      <c r="SDA12"/>
      <c r="SDB12"/>
      <c r="SDC12"/>
      <c r="SDD12"/>
      <c r="SDE12"/>
      <c r="SDF12"/>
      <c r="SDG12"/>
      <c r="SDH12"/>
      <c r="SDI12"/>
      <c r="SDJ12"/>
      <c r="SDK12"/>
      <c r="SDL12"/>
      <c r="SDM12"/>
      <c r="SDN12"/>
      <c r="SDO12"/>
      <c r="SDP12"/>
      <c r="SDQ12"/>
      <c r="SDR12"/>
      <c r="SDS12"/>
      <c r="SDT12"/>
      <c r="SDU12"/>
      <c r="SDV12"/>
      <c r="SDW12"/>
      <c r="SDX12"/>
      <c r="SDY12"/>
      <c r="SDZ12"/>
      <c r="SEA12"/>
      <c r="SEB12"/>
      <c r="SEC12"/>
      <c r="SED12"/>
      <c r="SEE12"/>
      <c r="SEF12"/>
      <c r="SEG12"/>
      <c r="SEH12"/>
      <c r="SEI12"/>
      <c r="SEJ12"/>
      <c r="SEK12"/>
      <c r="SEL12"/>
      <c r="SEM12"/>
      <c r="SEN12"/>
      <c r="SEO12"/>
      <c r="SEP12"/>
      <c r="SEQ12"/>
      <c r="SER12"/>
      <c r="SES12"/>
      <c r="SET12"/>
      <c r="SEU12"/>
      <c r="SEV12"/>
      <c r="SEW12"/>
      <c r="SEX12"/>
      <c r="SEY12"/>
      <c r="SEZ12"/>
      <c r="SFA12"/>
      <c r="SFB12"/>
      <c r="SFC12"/>
      <c r="SFD12"/>
      <c r="SFE12"/>
      <c r="SFF12"/>
      <c r="SFG12"/>
      <c r="SFH12"/>
      <c r="SFI12"/>
      <c r="SFJ12"/>
      <c r="SFK12"/>
      <c r="SFL12"/>
      <c r="SFM12"/>
      <c r="SFN12"/>
      <c r="SFO12"/>
      <c r="SFP12"/>
      <c r="SFQ12"/>
      <c r="SFR12"/>
      <c r="SFS12"/>
      <c r="SFT12"/>
      <c r="SFU12"/>
      <c r="SFV12"/>
      <c r="SFW12"/>
      <c r="SFX12"/>
      <c r="SFY12"/>
      <c r="SFZ12"/>
      <c r="SGA12"/>
      <c r="SGB12"/>
      <c r="SGC12"/>
      <c r="SGD12"/>
      <c r="SGE12"/>
      <c r="SGF12"/>
      <c r="SGG12"/>
      <c r="SGH12"/>
      <c r="SGI12"/>
      <c r="SGJ12"/>
      <c r="SGK12"/>
      <c r="SGL12"/>
      <c r="SGM12"/>
      <c r="SGN12"/>
      <c r="SGO12"/>
      <c r="SGP12"/>
      <c r="SGQ12"/>
      <c r="SGR12"/>
      <c r="SGS12"/>
      <c r="SGT12"/>
      <c r="SGU12"/>
      <c r="SGV12"/>
      <c r="SGW12"/>
      <c r="SGX12"/>
      <c r="SGY12"/>
      <c r="SGZ12"/>
      <c r="SHA12"/>
      <c r="SHB12"/>
      <c r="SHC12"/>
      <c r="SHD12"/>
      <c r="SHE12"/>
      <c r="SHF12"/>
      <c r="SHG12"/>
      <c r="SHH12"/>
      <c r="SHI12"/>
      <c r="SHJ12"/>
      <c r="SHK12"/>
      <c r="SHL12"/>
      <c r="SHM12"/>
      <c r="SHN12"/>
      <c r="SHO12"/>
      <c r="SHP12"/>
      <c r="SHQ12"/>
      <c r="SHR12"/>
      <c r="SHS12"/>
      <c r="SHT12"/>
      <c r="SHU12"/>
      <c r="SHV12"/>
      <c r="SHW12"/>
      <c r="SHX12"/>
      <c r="SHY12"/>
      <c r="SHZ12"/>
      <c r="SIA12"/>
      <c r="SIB12"/>
      <c r="SIC12"/>
      <c r="SID12"/>
      <c r="SIE12"/>
      <c r="SIF12"/>
      <c r="SIG12"/>
      <c r="SIH12"/>
      <c r="SII12"/>
      <c r="SIJ12"/>
      <c r="SIK12"/>
      <c r="SIL12"/>
      <c r="SIM12"/>
      <c r="SIN12"/>
      <c r="SIO12"/>
      <c r="SIP12"/>
      <c r="SIQ12"/>
      <c r="SIR12"/>
      <c r="SIS12"/>
      <c r="SIT12"/>
      <c r="SIU12"/>
      <c r="SIV12"/>
      <c r="SIW12"/>
      <c r="SIX12"/>
      <c r="SIY12"/>
      <c r="SIZ12"/>
      <c r="SJA12"/>
      <c r="SJB12"/>
      <c r="SJC12"/>
      <c r="SJD12"/>
      <c r="SJE12"/>
      <c r="SJF12"/>
      <c r="SJG12"/>
      <c r="SJH12"/>
      <c r="SJI12"/>
      <c r="SJJ12"/>
      <c r="SJK12"/>
      <c r="SJL12"/>
      <c r="SJM12"/>
      <c r="SJN12"/>
      <c r="SJO12"/>
      <c r="SJP12"/>
      <c r="SJQ12"/>
      <c r="SJR12"/>
      <c r="SJS12"/>
      <c r="SJT12"/>
      <c r="SJU12"/>
      <c r="SJV12"/>
      <c r="SJW12"/>
      <c r="SJX12"/>
      <c r="SJY12"/>
      <c r="SJZ12"/>
      <c r="SKA12"/>
      <c r="SKB12"/>
      <c r="SKC12"/>
      <c r="SKD12"/>
      <c r="SKE12"/>
      <c r="SKF12"/>
      <c r="SKG12"/>
      <c r="SKH12"/>
      <c r="SKI12"/>
      <c r="SKJ12"/>
      <c r="SKK12"/>
      <c r="SKL12"/>
      <c r="SKM12"/>
      <c r="SKN12"/>
      <c r="SKO12"/>
      <c r="SKP12"/>
      <c r="SKQ12"/>
      <c r="SKR12"/>
      <c r="SKS12"/>
      <c r="SKT12"/>
      <c r="SKU12"/>
      <c r="SKV12"/>
      <c r="SKW12"/>
      <c r="SKX12"/>
      <c r="SKY12"/>
      <c r="SKZ12"/>
      <c r="SLA12"/>
      <c r="SLB12"/>
      <c r="SLC12"/>
      <c r="SLD12"/>
      <c r="SLE12"/>
      <c r="SLF12"/>
      <c r="SLG12"/>
      <c r="SLH12"/>
      <c r="SLI12"/>
      <c r="SLJ12"/>
      <c r="SLK12"/>
      <c r="SLL12"/>
      <c r="SLM12"/>
      <c r="SLN12"/>
      <c r="SLO12"/>
      <c r="SLP12"/>
      <c r="SLQ12"/>
      <c r="SLR12"/>
      <c r="SLS12"/>
      <c r="SLT12"/>
      <c r="SLU12"/>
      <c r="SLV12"/>
      <c r="SLW12"/>
      <c r="SLX12"/>
      <c r="SLY12"/>
      <c r="SLZ12"/>
      <c r="SMA12"/>
      <c r="SMB12"/>
      <c r="SMC12"/>
      <c r="SMD12"/>
      <c r="SME12"/>
      <c r="SMF12"/>
      <c r="SMG12"/>
      <c r="SMH12"/>
      <c r="SMI12"/>
      <c r="SMJ12"/>
      <c r="SMK12"/>
      <c r="SML12"/>
      <c r="SMM12"/>
      <c r="SMN12"/>
      <c r="SMO12"/>
      <c r="SMP12"/>
      <c r="SMQ12"/>
      <c r="SMR12"/>
      <c r="SMS12"/>
      <c r="SMT12"/>
      <c r="SMU12"/>
      <c r="SMV12"/>
      <c r="SMW12"/>
      <c r="SMX12"/>
      <c r="SMY12"/>
      <c r="SMZ12"/>
      <c r="SNA12"/>
      <c r="SNB12"/>
      <c r="SNC12"/>
      <c r="SND12"/>
      <c r="SNE12"/>
      <c r="SNF12"/>
      <c r="SNG12"/>
      <c r="SNH12"/>
      <c r="SNI12"/>
      <c r="SNJ12"/>
      <c r="SNK12"/>
      <c r="SNL12"/>
      <c r="SNM12"/>
      <c r="SNN12"/>
      <c r="SNO12"/>
      <c r="SNP12"/>
      <c r="SNQ12"/>
      <c r="SNR12"/>
      <c r="SNS12"/>
      <c r="SNT12"/>
      <c r="SNU12"/>
      <c r="SNV12"/>
      <c r="SNW12"/>
      <c r="SNX12"/>
      <c r="SNY12"/>
      <c r="SNZ12"/>
      <c r="SOA12"/>
      <c r="SOB12"/>
      <c r="SOC12"/>
      <c r="SOD12"/>
      <c r="SOE12"/>
      <c r="SOF12"/>
      <c r="SOG12"/>
      <c r="SOH12"/>
      <c r="SOI12"/>
      <c r="SOJ12"/>
      <c r="SOK12"/>
      <c r="SOL12"/>
      <c r="SOM12"/>
      <c r="SON12"/>
      <c r="SOO12"/>
      <c r="SOP12"/>
      <c r="SOQ12"/>
      <c r="SOR12"/>
      <c r="SOS12"/>
      <c r="SOT12"/>
      <c r="SOU12"/>
      <c r="SOV12"/>
      <c r="SOW12"/>
      <c r="SOX12"/>
      <c r="SOY12"/>
      <c r="SOZ12"/>
      <c r="SPA12"/>
      <c r="SPB12"/>
      <c r="SPC12"/>
      <c r="SPD12"/>
      <c r="SPE12"/>
      <c r="SPF12"/>
      <c r="SPG12"/>
      <c r="SPH12"/>
      <c r="SPI12"/>
      <c r="SPJ12"/>
      <c r="SPK12"/>
      <c r="SPL12"/>
      <c r="SPM12"/>
      <c r="SPN12"/>
      <c r="SPO12"/>
      <c r="SPP12"/>
      <c r="SPQ12"/>
      <c r="SPR12"/>
      <c r="SPS12"/>
      <c r="SPT12"/>
      <c r="SPU12"/>
      <c r="SPV12"/>
      <c r="SPW12"/>
      <c r="SPX12"/>
      <c r="SPY12"/>
      <c r="SPZ12"/>
      <c r="SQA12"/>
      <c r="SQB12"/>
      <c r="SQC12"/>
      <c r="SQD12"/>
      <c r="SQE12"/>
      <c r="SQF12"/>
      <c r="SQG12"/>
      <c r="SQH12"/>
      <c r="SQI12"/>
      <c r="SQJ12"/>
      <c r="SQK12"/>
      <c r="SQL12"/>
      <c r="SQM12"/>
      <c r="SQN12"/>
      <c r="SQO12"/>
      <c r="SQP12"/>
      <c r="SQQ12"/>
      <c r="SQR12"/>
      <c r="SQS12"/>
      <c r="SQT12"/>
      <c r="SQU12"/>
      <c r="SQV12"/>
      <c r="SQW12"/>
      <c r="SQX12"/>
      <c r="SQY12"/>
      <c r="SQZ12"/>
      <c r="SRA12"/>
      <c r="SRB12"/>
      <c r="SRC12"/>
      <c r="SRD12"/>
      <c r="SRE12"/>
      <c r="SRF12"/>
      <c r="SRG12"/>
      <c r="SRH12"/>
      <c r="SRI12"/>
      <c r="SRJ12"/>
      <c r="SRK12"/>
      <c r="SRL12"/>
      <c r="SRM12"/>
      <c r="SRN12"/>
      <c r="SRO12"/>
      <c r="SRP12"/>
      <c r="SRQ12"/>
      <c r="SRR12"/>
      <c r="SRS12"/>
      <c r="SRT12"/>
      <c r="SRU12"/>
      <c r="SRV12"/>
      <c r="SRW12"/>
      <c r="SRX12"/>
      <c r="SRY12"/>
      <c r="SRZ12"/>
      <c r="SSA12"/>
      <c r="SSB12"/>
      <c r="SSC12"/>
      <c r="SSD12"/>
      <c r="SSE12"/>
      <c r="SSF12"/>
      <c r="SSG12"/>
      <c r="SSH12"/>
      <c r="SSI12"/>
      <c r="SSJ12"/>
      <c r="SSK12"/>
      <c r="SSL12"/>
      <c r="SSM12"/>
      <c r="SSN12"/>
      <c r="SSO12"/>
      <c r="SSP12"/>
      <c r="SSQ12"/>
      <c r="SSR12"/>
      <c r="SSS12"/>
      <c r="SST12"/>
      <c r="SSU12"/>
      <c r="SSV12"/>
      <c r="SSW12"/>
      <c r="SSX12"/>
      <c r="SSY12"/>
      <c r="SSZ12"/>
      <c r="STA12"/>
      <c r="STB12"/>
      <c r="STC12"/>
      <c r="STD12"/>
      <c r="STE12"/>
      <c r="STF12"/>
      <c r="STG12"/>
      <c r="STH12"/>
      <c r="STI12"/>
      <c r="STJ12"/>
      <c r="STK12"/>
      <c r="STL12"/>
      <c r="STM12"/>
      <c r="STN12"/>
      <c r="STO12"/>
      <c r="STP12"/>
      <c r="STQ12"/>
      <c r="STR12"/>
      <c r="STS12"/>
      <c r="STT12"/>
      <c r="STU12"/>
      <c r="STV12"/>
      <c r="STW12"/>
      <c r="STX12"/>
      <c r="STY12"/>
      <c r="STZ12"/>
      <c r="SUA12"/>
      <c r="SUB12"/>
      <c r="SUC12"/>
      <c r="SUD12"/>
      <c r="SUE12"/>
      <c r="SUF12"/>
      <c r="SUG12"/>
      <c r="SUH12"/>
      <c r="SUI12"/>
      <c r="SUJ12"/>
      <c r="SUK12"/>
      <c r="SUL12"/>
      <c r="SUM12"/>
      <c r="SUN12"/>
      <c r="SUO12"/>
      <c r="SUP12"/>
      <c r="SUQ12"/>
      <c r="SUR12"/>
      <c r="SUS12"/>
      <c r="SUT12"/>
      <c r="SUU12"/>
      <c r="SUV12"/>
      <c r="SUW12"/>
      <c r="SUX12"/>
      <c r="SUY12"/>
      <c r="SUZ12"/>
      <c r="SVA12"/>
      <c r="SVB12"/>
      <c r="SVC12"/>
      <c r="SVD12"/>
      <c r="SVE12"/>
      <c r="SVF12"/>
      <c r="SVG12"/>
      <c r="SVH12"/>
      <c r="SVI12"/>
      <c r="SVJ12"/>
      <c r="SVK12"/>
      <c r="SVL12"/>
      <c r="SVM12"/>
      <c r="SVN12"/>
      <c r="SVO12"/>
      <c r="SVP12"/>
      <c r="SVQ12"/>
      <c r="SVR12"/>
      <c r="SVS12"/>
      <c r="SVT12"/>
      <c r="SVU12"/>
      <c r="SVV12"/>
      <c r="SVW12"/>
      <c r="SVX12"/>
      <c r="SVY12"/>
      <c r="SVZ12"/>
      <c r="SWA12"/>
      <c r="SWB12"/>
      <c r="SWC12"/>
      <c r="SWD12"/>
      <c r="SWE12"/>
      <c r="SWF12"/>
      <c r="SWG12"/>
      <c r="SWH12"/>
      <c r="SWI12"/>
      <c r="SWJ12"/>
      <c r="SWK12"/>
      <c r="SWL12"/>
      <c r="SWM12"/>
      <c r="SWN12"/>
      <c r="SWO12"/>
      <c r="SWP12"/>
      <c r="SWQ12"/>
      <c r="SWR12"/>
      <c r="SWS12"/>
      <c r="SWT12"/>
      <c r="SWU12"/>
      <c r="SWV12"/>
      <c r="SWW12"/>
      <c r="SWX12"/>
      <c r="SWY12"/>
      <c r="SWZ12"/>
      <c r="SXA12"/>
      <c r="SXB12"/>
      <c r="SXC12"/>
      <c r="SXD12"/>
      <c r="SXE12"/>
      <c r="SXF12"/>
      <c r="SXG12"/>
      <c r="SXH12"/>
      <c r="SXI12"/>
      <c r="SXJ12"/>
      <c r="SXK12"/>
      <c r="SXL12"/>
      <c r="SXM12"/>
      <c r="SXN12"/>
      <c r="SXO12"/>
      <c r="SXP12"/>
      <c r="SXQ12"/>
      <c r="SXR12"/>
      <c r="SXS12"/>
      <c r="SXT12"/>
      <c r="SXU12"/>
      <c r="SXV12"/>
      <c r="SXW12"/>
      <c r="SXX12"/>
      <c r="SXY12"/>
      <c r="SXZ12"/>
      <c r="SYA12"/>
      <c r="SYB12"/>
      <c r="SYC12"/>
      <c r="SYD12"/>
      <c r="SYE12"/>
      <c r="SYF12"/>
      <c r="SYG12"/>
      <c r="SYH12"/>
      <c r="SYI12"/>
      <c r="SYJ12"/>
      <c r="SYK12"/>
      <c r="SYL12"/>
      <c r="SYM12"/>
      <c r="SYN12"/>
      <c r="SYO12"/>
      <c r="SYP12"/>
      <c r="SYQ12"/>
      <c r="SYR12"/>
      <c r="SYS12"/>
      <c r="SYT12"/>
      <c r="SYU12"/>
      <c r="SYV12"/>
      <c r="SYW12"/>
      <c r="SYX12"/>
      <c r="SYY12"/>
      <c r="SYZ12"/>
      <c r="SZA12"/>
      <c r="SZB12"/>
      <c r="SZC12"/>
      <c r="SZD12"/>
      <c r="SZE12"/>
      <c r="SZF12"/>
      <c r="SZG12"/>
      <c r="SZH12"/>
      <c r="SZI12"/>
      <c r="SZJ12"/>
      <c r="SZK12"/>
      <c r="SZL12"/>
      <c r="SZM12"/>
      <c r="SZN12"/>
      <c r="SZO12"/>
      <c r="SZP12"/>
      <c r="SZQ12"/>
      <c r="SZR12"/>
      <c r="SZS12"/>
      <c r="SZT12"/>
      <c r="SZU12"/>
      <c r="SZV12"/>
      <c r="SZW12"/>
      <c r="SZX12"/>
      <c r="SZY12"/>
      <c r="SZZ12"/>
      <c r="TAA12"/>
      <c r="TAB12"/>
      <c r="TAC12"/>
      <c r="TAD12"/>
      <c r="TAE12"/>
      <c r="TAF12"/>
      <c r="TAG12"/>
      <c r="TAH12"/>
      <c r="TAI12"/>
      <c r="TAJ12"/>
      <c r="TAK12"/>
      <c r="TAL12"/>
      <c r="TAM12"/>
      <c r="TAN12"/>
      <c r="TAO12"/>
      <c r="TAP12"/>
      <c r="TAQ12"/>
      <c r="TAR12"/>
      <c r="TAS12"/>
      <c r="TAT12"/>
      <c r="TAU12"/>
      <c r="TAV12"/>
      <c r="TAW12"/>
      <c r="TAX12"/>
      <c r="TAY12"/>
      <c r="TAZ12"/>
      <c r="TBA12"/>
      <c r="TBB12"/>
      <c r="TBC12"/>
      <c r="TBD12"/>
      <c r="TBE12"/>
      <c r="TBF12"/>
      <c r="TBG12"/>
      <c r="TBH12"/>
      <c r="TBI12"/>
      <c r="TBJ12"/>
      <c r="TBK12"/>
      <c r="TBL12"/>
      <c r="TBM12"/>
      <c r="TBN12"/>
      <c r="TBO12"/>
      <c r="TBP12"/>
      <c r="TBQ12"/>
      <c r="TBR12"/>
      <c r="TBS12"/>
      <c r="TBT12"/>
      <c r="TBU12"/>
      <c r="TBV12"/>
      <c r="TBW12"/>
      <c r="TBX12"/>
      <c r="TBY12"/>
      <c r="TBZ12"/>
      <c r="TCA12"/>
      <c r="TCB12"/>
      <c r="TCC12"/>
      <c r="TCD12"/>
      <c r="TCE12"/>
      <c r="TCF12"/>
      <c r="TCG12"/>
      <c r="TCH12"/>
      <c r="TCI12"/>
      <c r="TCJ12"/>
      <c r="TCK12"/>
      <c r="TCL12"/>
      <c r="TCM12"/>
      <c r="TCN12"/>
      <c r="TCO12"/>
      <c r="TCP12"/>
      <c r="TCQ12"/>
      <c r="TCR12"/>
      <c r="TCS12"/>
      <c r="TCT12"/>
      <c r="TCU12"/>
      <c r="TCV12"/>
      <c r="TCW12"/>
      <c r="TCX12"/>
      <c r="TCY12"/>
      <c r="TCZ12"/>
      <c r="TDA12"/>
      <c r="TDB12"/>
      <c r="TDC12"/>
      <c r="TDD12"/>
      <c r="TDE12"/>
      <c r="TDF12"/>
      <c r="TDG12"/>
      <c r="TDH12"/>
      <c r="TDI12"/>
      <c r="TDJ12"/>
      <c r="TDK12"/>
      <c r="TDL12"/>
      <c r="TDM12"/>
      <c r="TDN12"/>
      <c r="TDO12"/>
      <c r="TDP12"/>
      <c r="TDQ12"/>
      <c r="TDR12"/>
      <c r="TDS12"/>
      <c r="TDT12"/>
      <c r="TDU12"/>
      <c r="TDV12"/>
      <c r="TDW12"/>
      <c r="TDX12"/>
      <c r="TDY12"/>
      <c r="TDZ12"/>
      <c r="TEA12"/>
      <c r="TEB12"/>
      <c r="TEC12"/>
      <c r="TED12"/>
      <c r="TEE12"/>
      <c r="TEF12"/>
      <c r="TEG12"/>
      <c r="TEH12"/>
      <c r="TEI12"/>
      <c r="TEJ12"/>
      <c r="TEK12"/>
      <c r="TEL12"/>
      <c r="TEM12"/>
      <c r="TEN12"/>
      <c r="TEO12"/>
      <c r="TEP12"/>
      <c r="TEQ12"/>
      <c r="TER12"/>
      <c r="TES12"/>
      <c r="TET12"/>
      <c r="TEU12"/>
      <c r="TEV12"/>
      <c r="TEW12"/>
      <c r="TEX12"/>
      <c r="TEY12"/>
      <c r="TEZ12"/>
      <c r="TFA12"/>
      <c r="TFB12"/>
      <c r="TFC12"/>
      <c r="TFD12"/>
      <c r="TFE12"/>
      <c r="TFF12"/>
      <c r="TFG12"/>
      <c r="TFH12"/>
      <c r="TFI12"/>
      <c r="TFJ12"/>
      <c r="TFK12"/>
      <c r="TFL12"/>
      <c r="TFM12"/>
      <c r="TFN12"/>
      <c r="TFO12"/>
      <c r="TFP12"/>
      <c r="TFQ12"/>
      <c r="TFR12"/>
      <c r="TFS12"/>
      <c r="TFT12"/>
      <c r="TFU12"/>
      <c r="TFV12"/>
      <c r="TFW12"/>
      <c r="TFX12"/>
      <c r="TFY12"/>
      <c r="TFZ12"/>
      <c r="TGA12"/>
      <c r="TGB12"/>
      <c r="TGC12"/>
      <c r="TGD12"/>
      <c r="TGE12"/>
      <c r="TGF12"/>
      <c r="TGG12"/>
      <c r="TGH12"/>
      <c r="TGI12"/>
      <c r="TGJ12"/>
      <c r="TGK12"/>
      <c r="TGL12"/>
      <c r="TGM12"/>
      <c r="TGN12"/>
      <c r="TGO12"/>
      <c r="TGP12"/>
      <c r="TGQ12"/>
      <c r="TGR12"/>
      <c r="TGS12"/>
      <c r="TGT12"/>
      <c r="TGU12"/>
      <c r="TGV12"/>
      <c r="TGW12"/>
      <c r="TGX12"/>
      <c r="TGY12"/>
      <c r="TGZ12"/>
      <c r="THA12"/>
      <c r="THB12"/>
      <c r="THC12"/>
      <c r="THD12"/>
      <c r="THE12"/>
      <c r="THF12"/>
      <c r="THG12"/>
      <c r="THH12"/>
      <c r="THI12"/>
      <c r="THJ12"/>
      <c r="THK12"/>
      <c r="THL12"/>
      <c r="THM12"/>
      <c r="THN12"/>
      <c r="THO12"/>
      <c r="THP12"/>
      <c r="THQ12"/>
      <c r="THR12"/>
      <c r="THS12"/>
      <c r="THT12"/>
      <c r="THU12"/>
      <c r="THV12"/>
      <c r="THW12"/>
      <c r="THX12"/>
      <c r="THY12"/>
      <c r="THZ12"/>
      <c r="TIA12"/>
      <c r="TIB12"/>
      <c r="TIC12"/>
      <c r="TID12"/>
      <c r="TIE12"/>
      <c r="TIF12"/>
      <c r="TIG12"/>
      <c r="TIH12"/>
      <c r="TII12"/>
      <c r="TIJ12"/>
      <c r="TIK12"/>
      <c r="TIL12"/>
      <c r="TIM12"/>
      <c r="TIN12"/>
      <c r="TIO12"/>
      <c r="TIP12"/>
      <c r="TIQ12"/>
      <c r="TIR12"/>
      <c r="TIS12"/>
      <c r="TIT12"/>
      <c r="TIU12"/>
      <c r="TIV12"/>
      <c r="TIW12"/>
      <c r="TIX12"/>
      <c r="TIY12"/>
      <c r="TIZ12"/>
      <c r="TJA12"/>
      <c r="TJB12"/>
      <c r="TJC12"/>
      <c r="TJD12"/>
      <c r="TJE12"/>
      <c r="TJF12"/>
      <c r="TJG12"/>
      <c r="TJH12"/>
      <c r="TJI12"/>
      <c r="TJJ12"/>
      <c r="TJK12"/>
      <c r="TJL12"/>
      <c r="TJM12"/>
      <c r="TJN12"/>
      <c r="TJO12"/>
      <c r="TJP12"/>
      <c r="TJQ12"/>
      <c r="TJR12"/>
      <c r="TJS12"/>
      <c r="TJT12"/>
      <c r="TJU12"/>
      <c r="TJV12"/>
      <c r="TJW12"/>
      <c r="TJX12"/>
      <c r="TJY12"/>
      <c r="TJZ12"/>
      <c r="TKA12"/>
      <c r="TKB12"/>
      <c r="TKC12"/>
      <c r="TKD12"/>
      <c r="TKE12"/>
      <c r="TKF12"/>
      <c r="TKG12"/>
      <c r="TKH12"/>
      <c r="TKI12"/>
      <c r="TKJ12"/>
      <c r="TKK12"/>
      <c r="TKL12"/>
      <c r="TKM12"/>
      <c r="TKN12"/>
      <c r="TKO12"/>
      <c r="TKP12"/>
      <c r="TKQ12"/>
      <c r="TKR12"/>
      <c r="TKS12"/>
      <c r="TKT12"/>
      <c r="TKU12"/>
      <c r="TKV12"/>
      <c r="TKW12"/>
      <c r="TKX12"/>
      <c r="TKY12"/>
      <c r="TKZ12"/>
      <c r="TLA12"/>
      <c r="TLB12"/>
      <c r="TLC12"/>
      <c r="TLD12"/>
      <c r="TLE12"/>
      <c r="TLF12"/>
      <c r="TLG12"/>
      <c r="TLH12"/>
      <c r="TLI12"/>
      <c r="TLJ12"/>
      <c r="TLK12"/>
      <c r="TLL12"/>
      <c r="TLM12"/>
      <c r="TLN12"/>
      <c r="TLO12"/>
      <c r="TLP12"/>
      <c r="TLQ12"/>
      <c r="TLR12"/>
      <c r="TLS12"/>
      <c r="TLT12"/>
      <c r="TLU12"/>
      <c r="TLV12"/>
      <c r="TLW12"/>
      <c r="TLX12"/>
      <c r="TLY12"/>
      <c r="TLZ12"/>
      <c r="TMA12"/>
      <c r="TMB12"/>
      <c r="TMC12"/>
      <c r="TMD12"/>
      <c r="TME12"/>
      <c r="TMF12"/>
      <c r="TMG12"/>
      <c r="TMH12"/>
      <c r="TMI12"/>
      <c r="TMJ12"/>
      <c r="TMK12"/>
      <c r="TML12"/>
      <c r="TMM12"/>
      <c r="TMN12"/>
      <c r="TMO12"/>
      <c r="TMP12"/>
      <c r="TMQ12"/>
      <c r="TMR12"/>
      <c r="TMS12"/>
      <c r="TMT12"/>
      <c r="TMU12"/>
      <c r="TMV12"/>
      <c r="TMW12"/>
      <c r="TMX12"/>
      <c r="TMY12"/>
      <c r="TMZ12"/>
      <c r="TNA12"/>
      <c r="TNB12"/>
      <c r="TNC12"/>
      <c r="TND12"/>
      <c r="TNE12"/>
      <c r="TNF12"/>
      <c r="TNG12"/>
      <c r="TNH12"/>
      <c r="TNI12"/>
      <c r="TNJ12"/>
      <c r="TNK12"/>
      <c r="TNL12"/>
      <c r="TNM12"/>
      <c r="TNN12"/>
      <c r="TNO12"/>
      <c r="TNP12"/>
      <c r="TNQ12"/>
      <c r="TNR12"/>
      <c r="TNS12"/>
      <c r="TNT12"/>
      <c r="TNU12"/>
      <c r="TNV12"/>
      <c r="TNW12"/>
      <c r="TNX12"/>
      <c r="TNY12"/>
      <c r="TNZ12"/>
      <c r="TOA12"/>
      <c r="TOB12"/>
      <c r="TOC12"/>
      <c r="TOD12"/>
      <c r="TOE12"/>
      <c r="TOF12"/>
      <c r="TOG12"/>
      <c r="TOH12"/>
      <c r="TOI12"/>
      <c r="TOJ12"/>
      <c r="TOK12"/>
      <c r="TOL12"/>
      <c r="TOM12"/>
      <c r="TON12"/>
      <c r="TOO12"/>
      <c r="TOP12"/>
      <c r="TOQ12"/>
      <c r="TOR12"/>
      <c r="TOS12"/>
      <c r="TOT12"/>
      <c r="TOU12"/>
      <c r="TOV12"/>
      <c r="TOW12"/>
      <c r="TOX12"/>
      <c r="TOY12"/>
      <c r="TOZ12"/>
      <c r="TPA12"/>
      <c r="TPB12"/>
      <c r="TPC12"/>
      <c r="TPD12"/>
      <c r="TPE12"/>
      <c r="TPF12"/>
      <c r="TPG12"/>
      <c r="TPH12"/>
      <c r="TPI12"/>
      <c r="TPJ12"/>
      <c r="TPK12"/>
      <c r="TPL12"/>
      <c r="TPM12"/>
      <c r="TPN12"/>
      <c r="TPO12"/>
      <c r="TPP12"/>
      <c r="TPQ12"/>
      <c r="TPR12"/>
      <c r="TPS12"/>
      <c r="TPT12"/>
      <c r="TPU12"/>
      <c r="TPV12"/>
      <c r="TPW12"/>
      <c r="TPX12"/>
      <c r="TPY12"/>
      <c r="TPZ12"/>
      <c r="TQA12"/>
      <c r="TQB12"/>
      <c r="TQC12"/>
      <c r="TQD12"/>
      <c r="TQE12"/>
      <c r="TQF12"/>
      <c r="TQG12"/>
      <c r="TQH12"/>
      <c r="TQI12"/>
      <c r="TQJ12"/>
      <c r="TQK12"/>
      <c r="TQL12"/>
      <c r="TQM12"/>
      <c r="TQN12"/>
      <c r="TQO12"/>
      <c r="TQP12"/>
      <c r="TQQ12"/>
      <c r="TQR12"/>
      <c r="TQS12"/>
      <c r="TQT12"/>
      <c r="TQU12"/>
      <c r="TQV12"/>
      <c r="TQW12"/>
      <c r="TQX12"/>
      <c r="TQY12"/>
      <c r="TQZ12"/>
      <c r="TRA12"/>
      <c r="TRB12"/>
      <c r="TRC12"/>
      <c r="TRD12"/>
      <c r="TRE12"/>
      <c r="TRF12"/>
      <c r="TRG12"/>
      <c r="TRH12"/>
      <c r="TRI12"/>
      <c r="TRJ12"/>
      <c r="TRK12"/>
      <c r="TRL12"/>
      <c r="TRM12"/>
      <c r="TRN12"/>
      <c r="TRO12"/>
      <c r="TRP12"/>
      <c r="TRQ12"/>
      <c r="TRR12"/>
      <c r="TRS12"/>
      <c r="TRT12"/>
      <c r="TRU12"/>
      <c r="TRV12"/>
      <c r="TRW12"/>
      <c r="TRX12"/>
      <c r="TRY12"/>
      <c r="TRZ12"/>
      <c r="TSA12"/>
      <c r="TSB12"/>
      <c r="TSC12"/>
      <c r="TSD12"/>
      <c r="TSE12"/>
      <c r="TSF12"/>
      <c r="TSG12"/>
      <c r="TSH12"/>
      <c r="TSI12"/>
      <c r="TSJ12"/>
      <c r="TSK12"/>
      <c r="TSL12"/>
      <c r="TSM12"/>
      <c r="TSN12"/>
      <c r="TSO12"/>
      <c r="TSP12"/>
      <c r="TSQ12"/>
      <c r="TSR12"/>
      <c r="TSS12"/>
      <c r="TST12"/>
      <c r="TSU12"/>
      <c r="TSV12"/>
      <c r="TSW12"/>
      <c r="TSX12"/>
      <c r="TSY12"/>
      <c r="TSZ12"/>
      <c r="TTA12"/>
      <c r="TTB12"/>
      <c r="TTC12"/>
      <c r="TTD12"/>
      <c r="TTE12"/>
      <c r="TTF12"/>
      <c r="TTG12"/>
      <c r="TTH12"/>
      <c r="TTI12"/>
      <c r="TTJ12"/>
      <c r="TTK12"/>
      <c r="TTL12"/>
      <c r="TTM12"/>
      <c r="TTN12"/>
      <c r="TTO12"/>
      <c r="TTP12"/>
      <c r="TTQ12"/>
      <c r="TTR12"/>
      <c r="TTS12"/>
      <c r="TTT12"/>
      <c r="TTU12"/>
      <c r="TTV12"/>
      <c r="TTW12"/>
      <c r="TTX12"/>
      <c r="TTY12"/>
      <c r="TTZ12"/>
      <c r="TUA12"/>
      <c r="TUB12"/>
      <c r="TUC12"/>
      <c r="TUD12"/>
      <c r="TUE12"/>
      <c r="TUF12"/>
      <c r="TUG12"/>
      <c r="TUH12"/>
      <c r="TUI12"/>
      <c r="TUJ12"/>
      <c r="TUK12"/>
      <c r="TUL12"/>
      <c r="TUM12"/>
      <c r="TUN12"/>
      <c r="TUO12"/>
      <c r="TUP12"/>
      <c r="TUQ12"/>
      <c r="TUR12"/>
      <c r="TUS12"/>
      <c r="TUT12"/>
      <c r="TUU12"/>
      <c r="TUV12"/>
      <c r="TUW12"/>
      <c r="TUX12"/>
      <c r="TUY12"/>
      <c r="TUZ12"/>
      <c r="TVA12"/>
      <c r="TVB12"/>
      <c r="TVC12"/>
      <c r="TVD12"/>
      <c r="TVE12"/>
      <c r="TVF12"/>
      <c r="TVG12"/>
      <c r="TVH12"/>
      <c r="TVI12"/>
      <c r="TVJ12"/>
      <c r="TVK12"/>
      <c r="TVL12"/>
      <c r="TVM12"/>
      <c r="TVN12"/>
      <c r="TVO12"/>
      <c r="TVP12"/>
      <c r="TVQ12"/>
      <c r="TVR12"/>
      <c r="TVS12"/>
      <c r="TVT12"/>
      <c r="TVU12"/>
      <c r="TVV12"/>
      <c r="TVW12"/>
      <c r="TVX12"/>
      <c r="TVY12"/>
      <c r="TVZ12"/>
      <c r="TWA12"/>
      <c r="TWB12"/>
      <c r="TWC12"/>
      <c r="TWD12"/>
      <c r="TWE12"/>
      <c r="TWF12"/>
      <c r="TWG12"/>
      <c r="TWH12"/>
      <c r="TWI12"/>
      <c r="TWJ12"/>
      <c r="TWK12"/>
      <c r="TWL12"/>
      <c r="TWM12"/>
      <c r="TWN12"/>
      <c r="TWO12"/>
      <c r="TWP12"/>
      <c r="TWQ12"/>
      <c r="TWR12"/>
      <c r="TWS12"/>
      <c r="TWT12"/>
      <c r="TWU12"/>
      <c r="TWV12"/>
      <c r="TWW12"/>
      <c r="TWX12"/>
      <c r="TWY12"/>
      <c r="TWZ12"/>
      <c r="TXA12"/>
      <c r="TXB12"/>
      <c r="TXC12"/>
      <c r="TXD12"/>
      <c r="TXE12"/>
      <c r="TXF12"/>
      <c r="TXG12"/>
      <c r="TXH12"/>
      <c r="TXI12"/>
      <c r="TXJ12"/>
      <c r="TXK12"/>
      <c r="TXL12"/>
      <c r="TXM12"/>
      <c r="TXN12"/>
      <c r="TXO12"/>
      <c r="TXP12"/>
      <c r="TXQ12"/>
      <c r="TXR12"/>
      <c r="TXS12"/>
      <c r="TXT12"/>
      <c r="TXU12"/>
      <c r="TXV12"/>
      <c r="TXW12"/>
      <c r="TXX12"/>
      <c r="TXY12"/>
      <c r="TXZ12"/>
      <c r="TYA12"/>
      <c r="TYB12"/>
      <c r="TYC12"/>
      <c r="TYD12"/>
      <c r="TYE12"/>
      <c r="TYF12"/>
      <c r="TYG12"/>
      <c r="TYH12"/>
      <c r="TYI12"/>
      <c r="TYJ12"/>
      <c r="TYK12"/>
      <c r="TYL12"/>
      <c r="TYM12"/>
      <c r="TYN12"/>
      <c r="TYO12"/>
      <c r="TYP12"/>
      <c r="TYQ12"/>
      <c r="TYR12"/>
      <c r="TYS12"/>
      <c r="TYT12"/>
      <c r="TYU12"/>
      <c r="TYV12"/>
      <c r="TYW12"/>
      <c r="TYX12"/>
      <c r="TYY12"/>
      <c r="TYZ12"/>
      <c r="TZA12"/>
      <c r="TZB12"/>
      <c r="TZC12"/>
      <c r="TZD12"/>
      <c r="TZE12"/>
      <c r="TZF12"/>
      <c r="TZG12"/>
      <c r="TZH12"/>
      <c r="TZI12"/>
      <c r="TZJ12"/>
      <c r="TZK12"/>
      <c r="TZL12"/>
      <c r="TZM12"/>
      <c r="TZN12"/>
      <c r="TZO12"/>
      <c r="TZP12"/>
      <c r="TZQ12"/>
      <c r="TZR12"/>
      <c r="TZS12"/>
      <c r="TZT12"/>
      <c r="TZU12"/>
      <c r="TZV12"/>
      <c r="TZW12"/>
      <c r="TZX12"/>
      <c r="TZY12"/>
      <c r="TZZ12"/>
      <c r="UAA12"/>
      <c r="UAB12"/>
      <c r="UAC12"/>
      <c r="UAD12"/>
      <c r="UAE12"/>
      <c r="UAF12"/>
      <c r="UAG12"/>
      <c r="UAH12"/>
      <c r="UAI12"/>
      <c r="UAJ12"/>
      <c r="UAK12"/>
      <c r="UAL12"/>
      <c r="UAM12"/>
      <c r="UAN12"/>
      <c r="UAO12"/>
      <c r="UAP12"/>
      <c r="UAQ12"/>
      <c r="UAR12"/>
      <c r="UAS12"/>
      <c r="UAT12"/>
      <c r="UAU12"/>
      <c r="UAV12"/>
      <c r="UAW12"/>
      <c r="UAX12"/>
      <c r="UAY12"/>
      <c r="UAZ12"/>
      <c r="UBA12"/>
      <c r="UBB12"/>
      <c r="UBC12"/>
      <c r="UBD12"/>
      <c r="UBE12"/>
      <c r="UBF12"/>
      <c r="UBG12"/>
      <c r="UBH12"/>
      <c r="UBI12"/>
      <c r="UBJ12"/>
      <c r="UBK12"/>
      <c r="UBL12"/>
      <c r="UBM12"/>
      <c r="UBN12"/>
      <c r="UBO12"/>
      <c r="UBP12"/>
      <c r="UBQ12"/>
      <c r="UBR12"/>
      <c r="UBS12"/>
      <c r="UBT12"/>
      <c r="UBU12"/>
      <c r="UBV12"/>
      <c r="UBW12"/>
      <c r="UBX12"/>
      <c r="UBY12"/>
      <c r="UBZ12"/>
      <c r="UCA12"/>
      <c r="UCB12"/>
      <c r="UCC12"/>
      <c r="UCD12"/>
      <c r="UCE12"/>
      <c r="UCF12"/>
      <c r="UCG12"/>
      <c r="UCH12"/>
      <c r="UCI12"/>
      <c r="UCJ12"/>
      <c r="UCK12"/>
      <c r="UCL12"/>
      <c r="UCM12"/>
      <c r="UCN12"/>
      <c r="UCO12"/>
      <c r="UCP12"/>
      <c r="UCQ12"/>
      <c r="UCR12"/>
      <c r="UCS12"/>
      <c r="UCT12"/>
      <c r="UCU12"/>
      <c r="UCV12"/>
      <c r="UCW12"/>
      <c r="UCX12"/>
      <c r="UCY12"/>
      <c r="UCZ12"/>
      <c r="UDA12"/>
      <c r="UDB12"/>
      <c r="UDC12"/>
      <c r="UDD12"/>
      <c r="UDE12"/>
      <c r="UDF12"/>
      <c r="UDG12"/>
      <c r="UDH12"/>
      <c r="UDI12"/>
      <c r="UDJ12"/>
      <c r="UDK12"/>
      <c r="UDL12"/>
      <c r="UDM12"/>
      <c r="UDN12"/>
      <c r="UDO12"/>
      <c r="UDP12"/>
      <c r="UDQ12"/>
      <c r="UDR12"/>
      <c r="UDS12"/>
      <c r="UDT12"/>
      <c r="UDU12"/>
      <c r="UDV12"/>
      <c r="UDW12"/>
      <c r="UDX12"/>
      <c r="UDY12"/>
      <c r="UDZ12"/>
      <c r="UEA12"/>
      <c r="UEB12"/>
      <c r="UEC12"/>
      <c r="UED12"/>
      <c r="UEE12"/>
      <c r="UEF12"/>
      <c r="UEG12"/>
      <c r="UEH12"/>
      <c r="UEI12"/>
      <c r="UEJ12"/>
      <c r="UEK12"/>
      <c r="UEL12"/>
      <c r="UEM12"/>
      <c r="UEN12"/>
      <c r="UEO12"/>
      <c r="UEP12"/>
      <c r="UEQ12"/>
      <c r="UER12"/>
      <c r="UES12"/>
      <c r="UET12"/>
      <c r="UEU12"/>
      <c r="UEV12"/>
      <c r="UEW12"/>
      <c r="UEX12"/>
      <c r="UEY12"/>
      <c r="UEZ12"/>
      <c r="UFA12"/>
      <c r="UFB12"/>
      <c r="UFC12"/>
      <c r="UFD12"/>
      <c r="UFE12"/>
      <c r="UFF12"/>
      <c r="UFG12"/>
      <c r="UFH12"/>
      <c r="UFI12"/>
      <c r="UFJ12"/>
      <c r="UFK12"/>
      <c r="UFL12"/>
      <c r="UFM12"/>
      <c r="UFN12"/>
      <c r="UFO12"/>
      <c r="UFP12"/>
      <c r="UFQ12"/>
      <c r="UFR12"/>
      <c r="UFS12"/>
      <c r="UFT12"/>
      <c r="UFU12"/>
      <c r="UFV12"/>
      <c r="UFW12"/>
      <c r="UFX12"/>
      <c r="UFY12"/>
      <c r="UFZ12"/>
      <c r="UGA12"/>
      <c r="UGB12"/>
      <c r="UGC12"/>
      <c r="UGD12"/>
      <c r="UGE12"/>
      <c r="UGF12"/>
      <c r="UGG12"/>
      <c r="UGH12"/>
      <c r="UGI12"/>
      <c r="UGJ12"/>
      <c r="UGK12"/>
      <c r="UGL12"/>
      <c r="UGM12"/>
      <c r="UGN12"/>
      <c r="UGO12"/>
      <c r="UGP12"/>
      <c r="UGQ12"/>
      <c r="UGR12"/>
      <c r="UGS12"/>
      <c r="UGT12"/>
      <c r="UGU12"/>
      <c r="UGV12"/>
      <c r="UGW12"/>
      <c r="UGX12"/>
      <c r="UGY12"/>
      <c r="UGZ12"/>
      <c r="UHA12"/>
      <c r="UHB12"/>
      <c r="UHC12"/>
      <c r="UHD12"/>
      <c r="UHE12"/>
      <c r="UHF12"/>
      <c r="UHG12"/>
      <c r="UHH12"/>
      <c r="UHI12"/>
      <c r="UHJ12"/>
      <c r="UHK12"/>
      <c r="UHL12"/>
      <c r="UHM12"/>
      <c r="UHN12"/>
      <c r="UHO12"/>
      <c r="UHP12"/>
      <c r="UHQ12"/>
      <c r="UHR12"/>
      <c r="UHS12"/>
      <c r="UHT12"/>
      <c r="UHU12"/>
      <c r="UHV12"/>
      <c r="UHW12"/>
      <c r="UHX12"/>
      <c r="UHY12"/>
      <c r="UHZ12"/>
      <c r="UIA12"/>
      <c r="UIB12"/>
      <c r="UIC12"/>
      <c r="UID12"/>
      <c r="UIE12"/>
      <c r="UIF12"/>
      <c r="UIG12"/>
      <c r="UIH12"/>
      <c r="UII12"/>
      <c r="UIJ12"/>
      <c r="UIK12"/>
      <c r="UIL12"/>
      <c r="UIM12"/>
      <c r="UIN12"/>
      <c r="UIO12"/>
      <c r="UIP12"/>
      <c r="UIQ12"/>
      <c r="UIR12"/>
      <c r="UIS12"/>
      <c r="UIT12"/>
      <c r="UIU12"/>
      <c r="UIV12"/>
      <c r="UIW12"/>
      <c r="UIX12"/>
      <c r="UIY12"/>
      <c r="UIZ12"/>
      <c r="UJA12"/>
      <c r="UJB12"/>
      <c r="UJC12"/>
      <c r="UJD12"/>
      <c r="UJE12"/>
      <c r="UJF12"/>
      <c r="UJG12"/>
      <c r="UJH12"/>
      <c r="UJI12"/>
      <c r="UJJ12"/>
      <c r="UJK12"/>
      <c r="UJL12"/>
      <c r="UJM12"/>
      <c r="UJN12"/>
      <c r="UJO12"/>
      <c r="UJP12"/>
      <c r="UJQ12"/>
      <c r="UJR12"/>
      <c r="UJS12"/>
      <c r="UJT12"/>
      <c r="UJU12"/>
      <c r="UJV12"/>
      <c r="UJW12"/>
      <c r="UJX12"/>
      <c r="UJY12"/>
      <c r="UJZ12"/>
      <c r="UKA12"/>
      <c r="UKB12"/>
      <c r="UKC12"/>
      <c r="UKD12"/>
      <c r="UKE12"/>
      <c r="UKF12"/>
      <c r="UKG12"/>
      <c r="UKH12"/>
      <c r="UKI12"/>
      <c r="UKJ12"/>
      <c r="UKK12"/>
      <c r="UKL12"/>
      <c r="UKM12"/>
      <c r="UKN12"/>
      <c r="UKO12"/>
      <c r="UKP12"/>
      <c r="UKQ12"/>
      <c r="UKR12"/>
      <c r="UKS12"/>
      <c r="UKT12"/>
      <c r="UKU12"/>
      <c r="UKV12"/>
      <c r="UKW12"/>
      <c r="UKX12"/>
      <c r="UKY12"/>
      <c r="UKZ12"/>
      <c r="ULA12"/>
      <c r="ULB12"/>
      <c r="ULC12"/>
      <c r="ULD12"/>
      <c r="ULE12"/>
      <c r="ULF12"/>
      <c r="ULG12"/>
      <c r="ULH12"/>
      <c r="ULI12"/>
      <c r="ULJ12"/>
      <c r="ULK12"/>
      <c r="ULL12"/>
      <c r="ULM12"/>
      <c r="ULN12"/>
      <c r="ULO12"/>
      <c r="ULP12"/>
      <c r="ULQ12"/>
      <c r="ULR12"/>
      <c r="ULS12"/>
      <c r="ULT12"/>
      <c r="ULU12"/>
      <c r="ULV12"/>
      <c r="ULW12"/>
      <c r="ULX12"/>
      <c r="ULY12"/>
      <c r="ULZ12"/>
      <c r="UMA12"/>
      <c r="UMB12"/>
      <c r="UMC12"/>
      <c r="UMD12"/>
      <c r="UME12"/>
      <c r="UMF12"/>
      <c r="UMG12"/>
      <c r="UMH12"/>
      <c r="UMI12"/>
      <c r="UMJ12"/>
      <c r="UMK12"/>
      <c r="UML12"/>
      <c r="UMM12"/>
      <c r="UMN12"/>
      <c r="UMO12"/>
      <c r="UMP12"/>
      <c r="UMQ12"/>
      <c r="UMR12"/>
      <c r="UMS12"/>
      <c r="UMT12"/>
      <c r="UMU12"/>
      <c r="UMV12"/>
      <c r="UMW12"/>
      <c r="UMX12"/>
      <c r="UMY12"/>
      <c r="UMZ12"/>
      <c r="UNA12"/>
      <c r="UNB12"/>
      <c r="UNC12"/>
      <c r="UND12"/>
      <c r="UNE12"/>
      <c r="UNF12"/>
      <c r="UNG12"/>
      <c r="UNH12"/>
      <c r="UNI12"/>
      <c r="UNJ12"/>
      <c r="UNK12"/>
      <c r="UNL12"/>
      <c r="UNM12"/>
      <c r="UNN12"/>
      <c r="UNO12"/>
      <c r="UNP12"/>
      <c r="UNQ12"/>
      <c r="UNR12"/>
      <c r="UNS12"/>
      <c r="UNT12"/>
      <c r="UNU12"/>
      <c r="UNV12"/>
      <c r="UNW12"/>
      <c r="UNX12"/>
      <c r="UNY12"/>
      <c r="UNZ12"/>
      <c r="UOA12"/>
      <c r="UOB12"/>
      <c r="UOC12"/>
      <c r="UOD12"/>
      <c r="UOE12"/>
      <c r="UOF12"/>
      <c r="UOG12"/>
      <c r="UOH12"/>
      <c r="UOI12"/>
      <c r="UOJ12"/>
      <c r="UOK12"/>
      <c r="UOL12"/>
      <c r="UOM12"/>
      <c r="UON12"/>
      <c r="UOO12"/>
      <c r="UOP12"/>
      <c r="UOQ12"/>
      <c r="UOR12"/>
      <c r="UOS12"/>
      <c r="UOT12"/>
      <c r="UOU12"/>
      <c r="UOV12"/>
      <c r="UOW12"/>
      <c r="UOX12"/>
      <c r="UOY12"/>
      <c r="UOZ12"/>
      <c r="UPA12"/>
      <c r="UPB12"/>
      <c r="UPC12"/>
      <c r="UPD12"/>
      <c r="UPE12"/>
      <c r="UPF12"/>
      <c r="UPG12"/>
      <c r="UPH12"/>
      <c r="UPI12"/>
      <c r="UPJ12"/>
      <c r="UPK12"/>
      <c r="UPL12"/>
      <c r="UPM12"/>
      <c r="UPN12"/>
      <c r="UPO12"/>
      <c r="UPP12"/>
      <c r="UPQ12"/>
      <c r="UPR12"/>
      <c r="UPS12"/>
      <c r="UPT12"/>
      <c r="UPU12"/>
      <c r="UPV12"/>
      <c r="UPW12"/>
      <c r="UPX12"/>
      <c r="UPY12"/>
      <c r="UPZ12"/>
      <c r="UQA12"/>
      <c r="UQB12"/>
      <c r="UQC12"/>
      <c r="UQD12"/>
      <c r="UQE12"/>
      <c r="UQF12"/>
      <c r="UQG12"/>
      <c r="UQH12"/>
      <c r="UQI12"/>
      <c r="UQJ12"/>
      <c r="UQK12"/>
      <c r="UQL12"/>
      <c r="UQM12"/>
      <c r="UQN12"/>
      <c r="UQO12"/>
      <c r="UQP12"/>
      <c r="UQQ12"/>
      <c r="UQR12"/>
      <c r="UQS12"/>
      <c r="UQT12"/>
      <c r="UQU12"/>
      <c r="UQV12"/>
      <c r="UQW12"/>
      <c r="UQX12"/>
      <c r="UQY12"/>
      <c r="UQZ12"/>
      <c r="URA12"/>
      <c r="URB12"/>
      <c r="URC12"/>
      <c r="URD12"/>
      <c r="URE12"/>
      <c r="URF12"/>
      <c r="URG12"/>
      <c r="URH12"/>
      <c r="URI12"/>
      <c r="URJ12"/>
      <c r="URK12"/>
      <c r="URL12"/>
      <c r="URM12"/>
      <c r="URN12"/>
      <c r="URO12"/>
      <c r="URP12"/>
      <c r="URQ12"/>
      <c r="URR12"/>
      <c r="URS12"/>
      <c r="URT12"/>
      <c r="URU12"/>
      <c r="URV12"/>
      <c r="URW12"/>
      <c r="URX12"/>
      <c r="URY12"/>
      <c r="URZ12"/>
      <c r="USA12"/>
      <c r="USB12"/>
      <c r="USC12"/>
      <c r="USD12"/>
      <c r="USE12"/>
      <c r="USF12"/>
      <c r="USG12"/>
      <c r="USH12"/>
      <c r="USI12"/>
      <c r="USJ12"/>
      <c r="USK12"/>
      <c r="USL12"/>
      <c r="USM12"/>
      <c r="USN12"/>
      <c r="USO12"/>
      <c r="USP12"/>
      <c r="USQ12"/>
      <c r="USR12"/>
      <c r="USS12"/>
      <c r="UST12"/>
      <c r="USU12"/>
      <c r="USV12"/>
      <c r="USW12"/>
      <c r="USX12"/>
      <c r="USY12"/>
      <c r="USZ12"/>
      <c r="UTA12"/>
      <c r="UTB12"/>
      <c r="UTC12"/>
      <c r="UTD12"/>
      <c r="UTE12"/>
      <c r="UTF12"/>
      <c r="UTG12"/>
      <c r="UTH12"/>
      <c r="UTI12"/>
      <c r="UTJ12"/>
      <c r="UTK12"/>
      <c r="UTL12"/>
      <c r="UTM12"/>
      <c r="UTN12"/>
      <c r="UTO12"/>
      <c r="UTP12"/>
      <c r="UTQ12"/>
      <c r="UTR12"/>
      <c r="UTS12"/>
      <c r="UTT12"/>
      <c r="UTU12"/>
      <c r="UTV12"/>
      <c r="UTW12"/>
      <c r="UTX12"/>
      <c r="UTY12"/>
      <c r="UTZ12"/>
      <c r="UUA12"/>
      <c r="UUB12"/>
      <c r="UUC12"/>
      <c r="UUD12"/>
      <c r="UUE12"/>
      <c r="UUF12"/>
      <c r="UUG12"/>
      <c r="UUH12"/>
      <c r="UUI12"/>
      <c r="UUJ12"/>
      <c r="UUK12"/>
      <c r="UUL12"/>
      <c r="UUM12"/>
      <c r="UUN12"/>
      <c r="UUO12"/>
      <c r="UUP12"/>
      <c r="UUQ12"/>
      <c r="UUR12"/>
      <c r="UUS12"/>
      <c r="UUT12"/>
      <c r="UUU12"/>
      <c r="UUV12"/>
      <c r="UUW12"/>
      <c r="UUX12"/>
      <c r="UUY12"/>
      <c r="UUZ12"/>
      <c r="UVA12"/>
      <c r="UVB12"/>
      <c r="UVC12"/>
      <c r="UVD12"/>
      <c r="UVE12"/>
      <c r="UVF12"/>
      <c r="UVG12"/>
      <c r="UVH12"/>
      <c r="UVI12"/>
      <c r="UVJ12"/>
      <c r="UVK12"/>
      <c r="UVL12"/>
      <c r="UVM12"/>
      <c r="UVN12"/>
      <c r="UVO12"/>
      <c r="UVP12"/>
      <c r="UVQ12"/>
      <c r="UVR12"/>
      <c r="UVS12"/>
      <c r="UVT12"/>
      <c r="UVU12"/>
      <c r="UVV12"/>
      <c r="UVW12"/>
      <c r="UVX12"/>
      <c r="UVY12"/>
      <c r="UVZ12"/>
      <c r="UWA12"/>
      <c r="UWB12"/>
      <c r="UWC12"/>
      <c r="UWD12"/>
      <c r="UWE12"/>
      <c r="UWF12"/>
      <c r="UWG12"/>
      <c r="UWH12"/>
      <c r="UWI12"/>
      <c r="UWJ12"/>
      <c r="UWK12"/>
      <c r="UWL12"/>
      <c r="UWM12"/>
      <c r="UWN12"/>
      <c r="UWO12"/>
      <c r="UWP12"/>
      <c r="UWQ12"/>
      <c r="UWR12"/>
      <c r="UWS12"/>
      <c r="UWT12"/>
      <c r="UWU12"/>
      <c r="UWV12"/>
      <c r="UWW12"/>
      <c r="UWX12"/>
      <c r="UWY12"/>
      <c r="UWZ12"/>
      <c r="UXA12"/>
      <c r="UXB12"/>
      <c r="UXC12"/>
      <c r="UXD12"/>
      <c r="UXE12"/>
      <c r="UXF12"/>
      <c r="UXG12"/>
      <c r="UXH12"/>
      <c r="UXI12"/>
      <c r="UXJ12"/>
      <c r="UXK12"/>
      <c r="UXL12"/>
      <c r="UXM12"/>
      <c r="UXN12"/>
      <c r="UXO12"/>
      <c r="UXP12"/>
      <c r="UXQ12"/>
      <c r="UXR12"/>
      <c r="UXS12"/>
      <c r="UXT12"/>
      <c r="UXU12"/>
      <c r="UXV12"/>
      <c r="UXW12"/>
      <c r="UXX12"/>
      <c r="UXY12"/>
      <c r="UXZ12"/>
      <c r="UYA12"/>
      <c r="UYB12"/>
      <c r="UYC12"/>
      <c r="UYD12"/>
      <c r="UYE12"/>
      <c r="UYF12"/>
      <c r="UYG12"/>
      <c r="UYH12"/>
      <c r="UYI12"/>
      <c r="UYJ12"/>
      <c r="UYK12"/>
      <c r="UYL12"/>
      <c r="UYM12"/>
      <c r="UYN12"/>
      <c r="UYO12"/>
      <c r="UYP12"/>
      <c r="UYQ12"/>
      <c r="UYR12"/>
      <c r="UYS12"/>
      <c r="UYT12"/>
      <c r="UYU12"/>
      <c r="UYV12"/>
      <c r="UYW12"/>
      <c r="UYX12"/>
      <c r="UYY12"/>
      <c r="UYZ12"/>
      <c r="UZA12"/>
      <c r="UZB12"/>
      <c r="UZC12"/>
      <c r="UZD12"/>
      <c r="UZE12"/>
      <c r="UZF12"/>
      <c r="UZG12"/>
      <c r="UZH12"/>
      <c r="UZI12"/>
      <c r="UZJ12"/>
      <c r="UZK12"/>
      <c r="UZL12"/>
      <c r="UZM12"/>
      <c r="UZN12"/>
      <c r="UZO12"/>
      <c r="UZP12"/>
      <c r="UZQ12"/>
      <c r="UZR12"/>
      <c r="UZS12"/>
      <c r="UZT12"/>
      <c r="UZU12"/>
      <c r="UZV12"/>
      <c r="UZW12"/>
      <c r="UZX12"/>
      <c r="UZY12"/>
      <c r="UZZ12"/>
      <c r="VAA12"/>
      <c r="VAB12"/>
      <c r="VAC12"/>
      <c r="VAD12"/>
      <c r="VAE12"/>
      <c r="VAF12"/>
      <c r="VAG12"/>
      <c r="VAH12"/>
      <c r="VAI12"/>
      <c r="VAJ12"/>
      <c r="VAK12"/>
      <c r="VAL12"/>
      <c r="VAM12"/>
      <c r="VAN12"/>
      <c r="VAO12"/>
      <c r="VAP12"/>
      <c r="VAQ12"/>
      <c r="VAR12"/>
      <c r="VAS12"/>
      <c r="VAT12"/>
      <c r="VAU12"/>
      <c r="VAV12"/>
      <c r="VAW12"/>
      <c r="VAX12"/>
      <c r="VAY12"/>
      <c r="VAZ12"/>
      <c r="VBA12"/>
      <c r="VBB12"/>
      <c r="VBC12"/>
      <c r="VBD12"/>
      <c r="VBE12"/>
      <c r="VBF12"/>
      <c r="VBG12"/>
      <c r="VBH12"/>
      <c r="VBI12"/>
      <c r="VBJ12"/>
      <c r="VBK12"/>
      <c r="VBL12"/>
      <c r="VBM12"/>
      <c r="VBN12"/>
      <c r="VBO12"/>
      <c r="VBP12"/>
      <c r="VBQ12"/>
      <c r="VBR12"/>
      <c r="VBS12"/>
      <c r="VBT12"/>
      <c r="VBU12"/>
      <c r="VBV12"/>
      <c r="VBW12"/>
      <c r="VBX12"/>
      <c r="VBY12"/>
      <c r="VBZ12"/>
      <c r="VCA12"/>
      <c r="VCB12"/>
      <c r="VCC12"/>
      <c r="VCD12"/>
      <c r="VCE12"/>
      <c r="VCF12"/>
      <c r="VCG12"/>
      <c r="VCH12"/>
      <c r="VCI12"/>
      <c r="VCJ12"/>
      <c r="VCK12"/>
      <c r="VCL12"/>
      <c r="VCM12"/>
      <c r="VCN12"/>
      <c r="VCO12"/>
      <c r="VCP12"/>
      <c r="VCQ12"/>
      <c r="VCR12"/>
      <c r="VCS12"/>
      <c r="VCT12"/>
      <c r="VCU12"/>
      <c r="VCV12"/>
      <c r="VCW12"/>
      <c r="VCX12"/>
      <c r="VCY12"/>
      <c r="VCZ12"/>
      <c r="VDA12"/>
      <c r="VDB12"/>
      <c r="VDC12"/>
      <c r="VDD12"/>
      <c r="VDE12"/>
      <c r="VDF12"/>
      <c r="VDG12"/>
      <c r="VDH12"/>
      <c r="VDI12"/>
      <c r="VDJ12"/>
      <c r="VDK12"/>
      <c r="VDL12"/>
      <c r="VDM12"/>
      <c r="VDN12"/>
      <c r="VDO12"/>
      <c r="VDP12"/>
      <c r="VDQ12"/>
      <c r="VDR12"/>
      <c r="VDS12"/>
      <c r="VDT12"/>
      <c r="VDU12"/>
      <c r="VDV12"/>
      <c r="VDW12"/>
      <c r="VDX12"/>
      <c r="VDY12"/>
      <c r="VDZ12"/>
      <c r="VEA12"/>
      <c r="VEB12"/>
      <c r="VEC12"/>
      <c r="VED12"/>
      <c r="VEE12"/>
      <c r="VEF12"/>
      <c r="VEG12"/>
      <c r="VEH12"/>
      <c r="VEI12"/>
      <c r="VEJ12"/>
      <c r="VEK12"/>
      <c r="VEL12"/>
      <c r="VEM12"/>
      <c r="VEN12"/>
      <c r="VEO12"/>
      <c r="VEP12"/>
      <c r="VEQ12"/>
      <c r="VER12"/>
      <c r="VES12"/>
      <c r="VET12"/>
      <c r="VEU12"/>
      <c r="VEV12"/>
      <c r="VEW12"/>
      <c r="VEX12"/>
      <c r="VEY12"/>
      <c r="VEZ12"/>
      <c r="VFA12"/>
      <c r="VFB12"/>
      <c r="VFC12"/>
      <c r="VFD12"/>
      <c r="VFE12"/>
      <c r="VFF12"/>
      <c r="VFG12"/>
      <c r="VFH12"/>
      <c r="VFI12"/>
      <c r="VFJ12"/>
      <c r="VFK12"/>
      <c r="VFL12"/>
      <c r="VFM12"/>
      <c r="VFN12"/>
      <c r="VFO12"/>
      <c r="VFP12"/>
      <c r="VFQ12"/>
      <c r="VFR12"/>
      <c r="VFS12"/>
      <c r="VFT12"/>
      <c r="VFU12"/>
      <c r="VFV12"/>
      <c r="VFW12"/>
      <c r="VFX12"/>
      <c r="VFY12"/>
      <c r="VFZ12"/>
      <c r="VGA12"/>
      <c r="VGB12"/>
      <c r="VGC12"/>
      <c r="VGD12"/>
      <c r="VGE12"/>
      <c r="VGF12"/>
      <c r="VGG12"/>
      <c r="VGH12"/>
      <c r="VGI12"/>
      <c r="VGJ12"/>
      <c r="VGK12"/>
      <c r="VGL12"/>
      <c r="VGM12"/>
      <c r="VGN12"/>
      <c r="VGO12"/>
      <c r="VGP12"/>
      <c r="VGQ12"/>
      <c r="VGR12"/>
      <c r="VGS12"/>
      <c r="VGT12"/>
      <c r="VGU12"/>
      <c r="VGV12"/>
      <c r="VGW12"/>
      <c r="VGX12"/>
      <c r="VGY12"/>
      <c r="VGZ12"/>
      <c r="VHA12"/>
      <c r="VHB12"/>
      <c r="VHC12"/>
      <c r="VHD12"/>
      <c r="VHE12"/>
      <c r="VHF12"/>
      <c r="VHG12"/>
      <c r="VHH12"/>
      <c r="VHI12"/>
      <c r="VHJ12"/>
      <c r="VHK12"/>
      <c r="VHL12"/>
      <c r="VHM12"/>
      <c r="VHN12"/>
      <c r="VHO12"/>
      <c r="VHP12"/>
      <c r="VHQ12"/>
      <c r="VHR12"/>
      <c r="VHS12"/>
      <c r="VHT12"/>
      <c r="VHU12"/>
      <c r="VHV12"/>
      <c r="VHW12"/>
      <c r="VHX12"/>
      <c r="VHY12"/>
      <c r="VHZ12"/>
      <c r="VIA12"/>
      <c r="VIB12"/>
      <c r="VIC12"/>
      <c r="VID12"/>
      <c r="VIE12"/>
      <c r="VIF12"/>
      <c r="VIG12"/>
      <c r="VIH12"/>
      <c r="VII12"/>
      <c r="VIJ12"/>
      <c r="VIK12"/>
      <c r="VIL12"/>
      <c r="VIM12"/>
      <c r="VIN12"/>
      <c r="VIO12"/>
      <c r="VIP12"/>
      <c r="VIQ12"/>
      <c r="VIR12"/>
      <c r="VIS12"/>
      <c r="VIT12"/>
      <c r="VIU12"/>
      <c r="VIV12"/>
      <c r="VIW12"/>
      <c r="VIX12"/>
      <c r="VIY12"/>
      <c r="VIZ12"/>
      <c r="VJA12"/>
      <c r="VJB12"/>
      <c r="VJC12"/>
      <c r="VJD12"/>
      <c r="VJE12"/>
      <c r="VJF12"/>
      <c r="VJG12"/>
      <c r="VJH12"/>
      <c r="VJI12"/>
      <c r="VJJ12"/>
      <c r="VJK12"/>
      <c r="VJL12"/>
      <c r="VJM12"/>
      <c r="VJN12"/>
      <c r="VJO12"/>
      <c r="VJP12"/>
      <c r="VJQ12"/>
      <c r="VJR12"/>
      <c r="VJS12"/>
      <c r="VJT12"/>
      <c r="VJU12"/>
      <c r="VJV12"/>
      <c r="VJW12"/>
      <c r="VJX12"/>
      <c r="VJY12"/>
      <c r="VJZ12"/>
      <c r="VKA12"/>
      <c r="VKB12"/>
      <c r="VKC12"/>
      <c r="VKD12"/>
      <c r="VKE12"/>
      <c r="VKF12"/>
      <c r="VKG12"/>
      <c r="VKH12"/>
      <c r="VKI12"/>
      <c r="VKJ12"/>
      <c r="VKK12"/>
      <c r="VKL12"/>
      <c r="VKM12"/>
      <c r="VKN12"/>
      <c r="VKO12"/>
      <c r="VKP12"/>
      <c r="VKQ12"/>
      <c r="VKR12"/>
      <c r="VKS12"/>
      <c r="VKT12"/>
      <c r="VKU12"/>
      <c r="VKV12"/>
      <c r="VKW12"/>
      <c r="VKX12"/>
      <c r="VKY12"/>
      <c r="VKZ12"/>
      <c r="VLA12"/>
      <c r="VLB12"/>
      <c r="VLC12"/>
      <c r="VLD12"/>
      <c r="VLE12"/>
      <c r="VLF12"/>
      <c r="VLG12"/>
      <c r="VLH12"/>
      <c r="VLI12"/>
      <c r="VLJ12"/>
      <c r="VLK12"/>
      <c r="VLL12"/>
      <c r="VLM12"/>
      <c r="VLN12"/>
      <c r="VLO12"/>
      <c r="VLP12"/>
      <c r="VLQ12"/>
      <c r="VLR12"/>
      <c r="VLS12"/>
      <c r="VLT12"/>
      <c r="VLU12"/>
      <c r="VLV12"/>
      <c r="VLW12"/>
      <c r="VLX12"/>
      <c r="VLY12"/>
      <c r="VLZ12"/>
      <c r="VMA12"/>
      <c r="VMB12"/>
      <c r="VMC12"/>
      <c r="VMD12"/>
      <c r="VME12"/>
      <c r="VMF12"/>
      <c r="VMG12"/>
      <c r="VMH12"/>
      <c r="VMI12"/>
      <c r="VMJ12"/>
      <c r="VMK12"/>
      <c r="VML12"/>
      <c r="VMM12"/>
      <c r="VMN12"/>
      <c r="VMO12"/>
      <c r="VMP12"/>
      <c r="VMQ12"/>
      <c r="VMR12"/>
      <c r="VMS12"/>
      <c r="VMT12"/>
      <c r="VMU12"/>
      <c r="VMV12"/>
      <c r="VMW12"/>
      <c r="VMX12"/>
      <c r="VMY12"/>
      <c r="VMZ12"/>
      <c r="VNA12"/>
      <c r="VNB12"/>
      <c r="VNC12"/>
      <c r="VND12"/>
      <c r="VNE12"/>
      <c r="VNF12"/>
      <c r="VNG12"/>
      <c r="VNH12"/>
      <c r="VNI12"/>
      <c r="VNJ12"/>
      <c r="VNK12"/>
      <c r="VNL12"/>
      <c r="VNM12"/>
      <c r="VNN12"/>
      <c r="VNO12"/>
      <c r="VNP12"/>
      <c r="VNQ12"/>
      <c r="VNR12"/>
      <c r="VNS12"/>
      <c r="VNT12"/>
      <c r="VNU12"/>
      <c r="VNV12"/>
      <c r="VNW12"/>
      <c r="VNX12"/>
      <c r="VNY12"/>
      <c r="VNZ12"/>
      <c r="VOA12"/>
      <c r="VOB12"/>
      <c r="VOC12"/>
      <c r="VOD12"/>
      <c r="VOE12"/>
      <c r="VOF12"/>
      <c r="VOG12"/>
      <c r="VOH12"/>
      <c r="VOI12"/>
      <c r="VOJ12"/>
      <c r="VOK12"/>
      <c r="VOL12"/>
      <c r="VOM12"/>
      <c r="VON12"/>
      <c r="VOO12"/>
      <c r="VOP12"/>
      <c r="VOQ12"/>
      <c r="VOR12"/>
      <c r="VOS12"/>
      <c r="VOT12"/>
      <c r="VOU12"/>
      <c r="VOV12"/>
      <c r="VOW12"/>
      <c r="VOX12"/>
      <c r="VOY12"/>
      <c r="VOZ12"/>
      <c r="VPA12"/>
      <c r="VPB12"/>
      <c r="VPC12"/>
      <c r="VPD12"/>
      <c r="VPE12"/>
      <c r="VPF12"/>
      <c r="VPG12"/>
      <c r="VPH12"/>
      <c r="VPI12"/>
      <c r="VPJ12"/>
      <c r="VPK12"/>
      <c r="VPL12"/>
      <c r="VPM12"/>
      <c r="VPN12"/>
      <c r="VPO12"/>
      <c r="VPP12"/>
      <c r="VPQ12"/>
      <c r="VPR12"/>
      <c r="VPS12"/>
      <c r="VPT12"/>
      <c r="VPU12"/>
      <c r="VPV12"/>
      <c r="VPW12"/>
      <c r="VPX12"/>
      <c r="VPY12"/>
      <c r="VPZ12"/>
      <c r="VQA12"/>
      <c r="VQB12"/>
      <c r="VQC12"/>
      <c r="VQD12"/>
      <c r="VQE12"/>
      <c r="VQF12"/>
      <c r="VQG12"/>
      <c r="VQH12"/>
      <c r="VQI12"/>
      <c r="VQJ12"/>
      <c r="VQK12"/>
      <c r="VQL12"/>
      <c r="VQM12"/>
      <c r="VQN12"/>
      <c r="VQO12"/>
      <c r="VQP12"/>
      <c r="VQQ12"/>
      <c r="VQR12"/>
      <c r="VQS12"/>
      <c r="VQT12"/>
      <c r="VQU12"/>
      <c r="VQV12"/>
      <c r="VQW12"/>
      <c r="VQX12"/>
      <c r="VQY12"/>
      <c r="VQZ12"/>
      <c r="VRA12"/>
      <c r="VRB12"/>
      <c r="VRC12"/>
      <c r="VRD12"/>
      <c r="VRE12"/>
      <c r="VRF12"/>
      <c r="VRG12"/>
      <c r="VRH12"/>
      <c r="VRI12"/>
      <c r="VRJ12"/>
      <c r="VRK12"/>
      <c r="VRL12"/>
      <c r="VRM12"/>
      <c r="VRN12"/>
      <c r="VRO12"/>
      <c r="VRP12"/>
      <c r="VRQ12"/>
      <c r="VRR12"/>
      <c r="VRS12"/>
      <c r="VRT12"/>
      <c r="VRU12"/>
      <c r="VRV12"/>
      <c r="VRW12"/>
      <c r="VRX12"/>
      <c r="VRY12"/>
      <c r="VRZ12"/>
      <c r="VSA12"/>
      <c r="VSB12"/>
      <c r="VSC12"/>
      <c r="VSD12"/>
      <c r="VSE12"/>
      <c r="VSF12"/>
      <c r="VSG12"/>
      <c r="VSH12"/>
      <c r="VSI12"/>
      <c r="VSJ12"/>
      <c r="VSK12"/>
      <c r="VSL12"/>
      <c r="VSM12"/>
      <c r="VSN12"/>
      <c r="VSO12"/>
      <c r="VSP12"/>
      <c r="VSQ12"/>
      <c r="VSR12"/>
      <c r="VSS12"/>
      <c r="VST12"/>
      <c r="VSU12"/>
      <c r="VSV12"/>
      <c r="VSW12"/>
      <c r="VSX12"/>
      <c r="VSY12"/>
      <c r="VSZ12"/>
      <c r="VTA12"/>
      <c r="VTB12"/>
      <c r="VTC12"/>
      <c r="VTD12"/>
      <c r="VTE12"/>
      <c r="VTF12"/>
      <c r="VTG12"/>
      <c r="VTH12"/>
      <c r="VTI12"/>
      <c r="VTJ12"/>
      <c r="VTK12"/>
      <c r="VTL12"/>
      <c r="VTM12"/>
      <c r="VTN12"/>
      <c r="VTO12"/>
      <c r="VTP12"/>
      <c r="VTQ12"/>
      <c r="VTR12"/>
      <c r="VTS12"/>
      <c r="VTT12"/>
      <c r="VTU12"/>
      <c r="VTV12"/>
      <c r="VTW12"/>
      <c r="VTX12"/>
      <c r="VTY12"/>
      <c r="VTZ12"/>
      <c r="VUA12"/>
      <c r="VUB12"/>
      <c r="VUC12"/>
      <c r="VUD12"/>
      <c r="VUE12"/>
      <c r="VUF12"/>
      <c r="VUG12"/>
      <c r="VUH12"/>
      <c r="VUI12"/>
      <c r="VUJ12"/>
      <c r="VUK12"/>
      <c r="VUL12"/>
      <c r="VUM12"/>
      <c r="VUN12"/>
      <c r="VUO12"/>
      <c r="VUP12"/>
      <c r="VUQ12"/>
      <c r="VUR12"/>
      <c r="VUS12"/>
      <c r="VUT12"/>
      <c r="VUU12"/>
      <c r="VUV12"/>
      <c r="VUW12"/>
      <c r="VUX12"/>
      <c r="VUY12"/>
      <c r="VUZ12"/>
      <c r="VVA12"/>
      <c r="VVB12"/>
      <c r="VVC12"/>
      <c r="VVD12"/>
      <c r="VVE12"/>
      <c r="VVF12"/>
      <c r="VVG12"/>
      <c r="VVH12"/>
      <c r="VVI12"/>
      <c r="VVJ12"/>
      <c r="VVK12"/>
      <c r="VVL12"/>
      <c r="VVM12"/>
      <c r="VVN12"/>
      <c r="VVO12"/>
      <c r="VVP12"/>
      <c r="VVQ12"/>
      <c r="VVR12"/>
      <c r="VVS12"/>
      <c r="VVT12"/>
      <c r="VVU12"/>
      <c r="VVV12"/>
      <c r="VVW12"/>
      <c r="VVX12"/>
      <c r="VVY12"/>
      <c r="VVZ12"/>
      <c r="VWA12"/>
      <c r="VWB12"/>
      <c r="VWC12"/>
      <c r="VWD12"/>
      <c r="VWE12"/>
      <c r="VWF12"/>
      <c r="VWG12"/>
      <c r="VWH12"/>
      <c r="VWI12"/>
      <c r="VWJ12"/>
      <c r="VWK12"/>
      <c r="VWL12"/>
      <c r="VWM12"/>
      <c r="VWN12"/>
      <c r="VWO12"/>
      <c r="VWP12"/>
      <c r="VWQ12"/>
      <c r="VWR12"/>
      <c r="VWS12"/>
      <c r="VWT12"/>
      <c r="VWU12"/>
      <c r="VWV12"/>
      <c r="VWW12"/>
      <c r="VWX12"/>
      <c r="VWY12"/>
      <c r="VWZ12"/>
      <c r="VXA12"/>
      <c r="VXB12"/>
      <c r="VXC12"/>
      <c r="VXD12"/>
      <c r="VXE12"/>
      <c r="VXF12"/>
      <c r="VXG12"/>
      <c r="VXH12"/>
      <c r="VXI12"/>
      <c r="VXJ12"/>
      <c r="VXK12"/>
      <c r="VXL12"/>
      <c r="VXM12"/>
      <c r="VXN12"/>
      <c r="VXO12"/>
      <c r="VXP12"/>
      <c r="VXQ12"/>
      <c r="VXR12"/>
      <c r="VXS12"/>
      <c r="VXT12"/>
      <c r="VXU12"/>
      <c r="VXV12"/>
      <c r="VXW12"/>
      <c r="VXX12"/>
      <c r="VXY12"/>
      <c r="VXZ12"/>
      <c r="VYA12"/>
      <c r="VYB12"/>
      <c r="VYC12"/>
      <c r="VYD12"/>
      <c r="VYE12"/>
      <c r="VYF12"/>
      <c r="VYG12"/>
      <c r="VYH12"/>
      <c r="VYI12"/>
      <c r="VYJ12"/>
      <c r="VYK12"/>
      <c r="VYL12"/>
      <c r="VYM12"/>
      <c r="VYN12"/>
      <c r="VYO12"/>
      <c r="VYP12"/>
      <c r="VYQ12"/>
      <c r="VYR12"/>
      <c r="VYS12"/>
      <c r="VYT12"/>
      <c r="VYU12"/>
      <c r="VYV12"/>
      <c r="VYW12"/>
      <c r="VYX12"/>
      <c r="VYY12"/>
      <c r="VYZ12"/>
      <c r="VZA12"/>
      <c r="VZB12"/>
      <c r="VZC12"/>
      <c r="VZD12"/>
      <c r="VZE12"/>
      <c r="VZF12"/>
      <c r="VZG12"/>
      <c r="VZH12"/>
      <c r="VZI12"/>
      <c r="VZJ12"/>
      <c r="VZK12"/>
      <c r="VZL12"/>
      <c r="VZM12"/>
      <c r="VZN12"/>
      <c r="VZO12"/>
      <c r="VZP12"/>
      <c r="VZQ12"/>
      <c r="VZR12"/>
      <c r="VZS12"/>
      <c r="VZT12"/>
      <c r="VZU12"/>
      <c r="VZV12"/>
      <c r="VZW12"/>
      <c r="VZX12"/>
      <c r="VZY12"/>
      <c r="VZZ12"/>
      <c r="WAA12"/>
      <c r="WAB12"/>
      <c r="WAC12"/>
      <c r="WAD12"/>
      <c r="WAE12"/>
      <c r="WAF12"/>
      <c r="WAG12"/>
      <c r="WAH12"/>
      <c r="WAI12"/>
      <c r="WAJ12"/>
      <c r="WAK12"/>
      <c r="WAL12"/>
      <c r="WAM12"/>
      <c r="WAN12"/>
      <c r="WAO12"/>
      <c r="WAP12"/>
      <c r="WAQ12"/>
      <c r="WAR12"/>
      <c r="WAS12"/>
      <c r="WAT12"/>
      <c r="WAU12"/>
      <c r="WAV12"/>
      <c r="WAW12"/>
      <c r="WAX12"/>
      <c r="WAY12"/>
      <c r="WAZ12"/>
      <c r="WBA12"/>
      <c r="WBB12"/>
      <c r="WBC12"/>
      <c r="WBD12"/>
      <c r="WBE12"/>
      <c r="WBF12"/>
      <c r="WBG12"/>
      <c r="WBH12"/>
      <c r="WBI12"/>
      <c r="WBJ12"/>
      <c r="WBK12"/>
      <c r="WBL12"/>
      <c r="WBM12"/>
      <c r="WBN12"/>
      <c r="WBO12"/>
      <c r="WBP12"/>
      <c r="WBQ12"/>
      <c r="WBR12"/>
      <c r="WBS12"/>
      <c r="WBT12"/>
      <c r="WBU12"/>
      <c r="WBV12"/>
      <c r="WBW12"/>
      <c r="WBX12"/>
      <c r="WBY12"/>
      <c r="WBZ12"/>
      <c r="WCA12"/>
      <c r="WCB12"/>
      <c r="WCC12"/>
      <c r="WCD12"/>
      <c r="WCE12"/>
      <c r="WCF12"/>
      <c r="WCG12"/>
      <c r="WCH12"/>
      <c r="WCI12"/>
      <c r="WCJ12"/>
      <c r="WCK12"/>
      <c r="WCL12"/>
      <c r="WCM12"/>
      <c r="WCN12"/>
      <c r="WCO12"/>
      <c r="WCP12"/>
      <c r="WCQ12"/>
      <c r="WCR12"/>
      <c r="WCS12"/>
      <c r="WCT12"/>
      <c r="WCU12"/>
      <c r="WCV12"/>
      <c r="WCW12"/>
      <c r="WCX12"/>
      <c r="WCY12"/>
      <c r="WCZ12"/>
      <c r="WDA12"/>
      <c r="WDB12"/>
      <c r="WDC12"/>
      <c r="WDD12"/>
      <c r="WDE12"/>
      <c r="WDF12"/>
      <c r="WDG12"/>
      <c r="WDH12"/>
      <c r="WDI12"/>
      <c r="WDJ12"/>
      <c r="WDK12"/>
      <c r="WDL12"/>
      <c r="WDM12"/>
      <c r="WDN12"/>
      <c r="WDO12"/>
      <c r="WDP12"/>
      <c r="WDQ12"/>
      <c r="WDR12"/>
      <c r="WDS12"/>
      <c r="WDT12"/>
      <c r="WDU12"/>
      <c r="WDV12"/>
      <c r="WDW12"/>
      <c r="WDX12"/>
      <c r="WDY12"/>
      <c r="WDZ12"/>
      <c r="WEA12"/>
      <c r="WEB12"/>
      <c r="WEC12"/>
      <c r="WED12"/>
      <c r="WEE12"/>
      <c r="WEF12"/>
      <c r="WEG12"/>
      <c r="WEH12"/>
      <c r="WEI12"/>
      <c r="WEJ12"/>
      <c r="WEK12"/>
      <c r="WEL12"/>
      <c r="WEM12"/>
      <c r="WEN12"/>
      <c r="WEO12"/>
      <c r="WEP12"/>
      <c r="WEQ12"/>
      <c r="WER12"/>
      <c r="WES12"/>
      <c r="WET12"/>
      <c r="WEU12"/>
      <c r="WEV12"/>
      <c r="WEW12"/>
      <c r="WEX12"/>
      <c r="WEY12"/>
      <c r="WEZ12"/>
      <c r="WFA12"/>
      <c r="WFB12"/>
      <c r="WFC12"/>
      <c r="WFD12"/>
      <c r="WFE12"/>
      <c r="WFF12"/>
      <c r="WFG12"/>
      <c r="WFH12"/>
      <c r="WFI12"/>
      <c r="WFJ12"/>
      <c r="WFK12"/>
      <c r="WFL12"/>
      <c r="WFM12"/>
      <c r="WFN12"/>
      <c r="WFO12"/>
      <c r="WFP12"/>
      <c r="WFQ12"/>
      <c r="WFR12"/>
      <c r="WFS12"/>
      <c r="WFT12"/>
      <c r="WFU12"/>
      <c r="WFV12"/>
      <c r="WFW12"/>
      <c r="WFX12"/>
      <c r="WFY12"/>
      <c r="WFZ12"/>
      <c r="WGA12"/>
      <c r="WGB12"/>
      <c r="WGC12"/>
      <c r="WGD12"/>
      <c r="WGE12"/>
      <c r="WGF12"/>
      <c r="WGG12"/>
      <c r="WGH12"/>
      <c r="WGI12"/>
      <c r="WGJ12"/>
      <c r="WGK12"/>
      <c r="WGL12"/>
      <c r="WGM12"/>
      <c r="WGN12"/>
      <c r="WGO12"/>
      <c r="WGP12"/>
      <c r="WGQ12"/>
      <c r="WGR12"/>
      <c r="WGS12"/>
      <c r="WGT12"/>
      <c r="WGU12"/>
      <c r="WGV12"/>
      <c r="WGW12"/>
      <c r="WGX12"/>
      <c r="WGY12"/>
      <c r="WGZ12"/>
      <c r="WHA12"/>
      <c r="WHB12"/>
      <c r="WHC12"/>
      <c r="WHD12"/>
      <c r="WHE12"/>
      <c r="WHF12"/>
      <c r="WHG12"/>
      <c r="WHH12"/>
      <c r="WHI12"/>
      <c r="WHJ12"/>
      <c r="WHK12"/>
      <c r="WHL12"/>
      <c r="WHM12"/>
      <c r="WHN12"/>
      <c r="WHO12"/>
      <c r="WHP12"/>
      <c r="WHQ12"/>
      <c r="WHR12"/>
      <c r="WHS12"/>
      <c r="WHT12"/>
      <c r="WHU12"/>
      <c r="WHV12"/>
      <c r="WHW12"/>
      <c r="WHX12"/>
      <c r="WHY12"/>
      <c r="WHZ12"/>
      <c r="WIA12"/>
      <c r="WIB12"/>
      <c r="WIC12"/>
      <c r="WID12"/>
      <c r="WIE12"/>
      <c r="WIF12"/>
      <c r="WIG12"/>
      <c r="WIH12"/>
      <c r="WII12"/>
      <c r="WIJ12"/>
      <c r="WIK12"/>
      <c r="WIL12"/>
      <c r="WIM12"/>
      <c r="WIN12"/>
      <c r="WIO12"/>
      <c r="WIP12"/>
      <c r="WIQ12"/>
      <c r="WIR12"/>
      <c r="WIS12"/>
      <c r="WIT12"/>
      <c r="WIU12"/>
      <c r="WIV12"/>
      <c r="WIW12"/>
      <c r="WIX12"/>
      <c r="WIY12"/>
      <c r="WIZ12"/>
      <c r="WJA12"/>
      <c r="WJB12"/>
      <c r="WJC12"/>
      <c r="WJD12"/>
      <c r="WJE12"/>
      <c r="WJF12"/>
      <c r="WJG12"/>
      <c r="WJH12"/>
      <c r="WJI12"/>
      <c r="WJJ12"/>
      <c r="WJK12"/>
      <c r="WJL12"/>
      <c r="WJM12"/>
      <c r="WJN12"/>
      <c r="WJO12"/>
      <c r="WJP12"/>
      <c r="WJQ12"/>
      <c r="WJR12"/>
      <c r="WJS12"/>
      <c r="WJT12"/>
      <c r="WJU12"/>
      <c r="WJV12"/>
      <c r="WJW12"/>
      <c r="WJX12"/>
      <c r="WJY12"/>
      <c r="WJZ12"/>
      <c r="WKA12"/>
      <c r="WKB12"/>
      <c r="WKC12"/>
      <c r="WKD12"/>
      <c r="WKE12"/>
      <c r="WKF12"/>
      <c r="WKG12"/>
      <c r="WKH12"/>
      <c r="WKI12"/>
      <c r="WKJ12"/>
      <c r="WKK12"/>
      <c r="WKL12"/>
      <c r="WKM12"/>
      <c r="WKN12"/>
      <c r="WKO12"/>
      <c r="WKP12"/>
      <c r="WKQ12"/>
      <c r="WKR12"/>
      <c r="WKS12"/>
      <c r="WKT12"/>
      <c r="WKU12"/>
      <c r="WKV12"/>
      <c r="WKW12"/>
      <c r="WKX12"/>
      <c r="WKY12"/>
      <c r="WKZ12"/>
      <c r="WLA12"/>
      <c r="WLB12"/>
      <c r="WLC12"/>
      <c r="WLD12"/>
      <c r="WLE12"/>
      <c r="WLF12"/>
      <c r="WLG12"/>
      <c r="WLH12"/>
      <c r="WLI12"/>
      <c r="WLJ12"/>
      <c r="WLK12"/>
      <c r="WLL12"/>
      <c r="WLM12"/>
      <c r="WLN12"/>
      <c r="WLO12"/>
      <c r="WLP12"/>
      <c r="WLQ12"/>
      <c r="WLR12"/>
      <c r="WLS12"/>
      <c r="WLT12"/>
      <c r="WLU12"/>
      <c r="WLV12"/>
      <c r="WLW12"/>
      <c r="WLX12"/>
      <c r="WLY12"/>
      <c r="WLZ12"/>
      <c r="WMA12"/>
      <c r="WMB12"/>
      <c r="WMC12"/>
      <c r="WMD12"/>
      <c r="WME12"/>
      <c r="WMF12"/>
      <c r="WMG12"/>
      <c r="WMH12"/>
      <c r="WMI12"/>
      <c r="WMJ12"/>
      <c r="WMK12"/>
      <c r="WML12"/>
      <c r="WMM12"/>
      <c r="WMN12"/>
      <c r="WMO12"/>
      <c r="WMP12"/>
      <c r="WMQ12"/>
      <c r="WMR12"/>
      <c r="WMS12"/>
      <c r="WMT12"/>
      <c r="WMU12"/>
      <c r="WMV12"/>
      <c r="WMW12"/>
      <c r="WMX12"/>
      <c r="WMY12"/>
      <c r="WMZ12"/>
      <c r="WNA12"/>
      <c r="WNB12"/>
      <c r="WNC12"/>
      <c r="WND12"/>
      <c r="WNE12"/>
      <c r="WNF12"/>
      <c r="WNG12"/>
      <c r="WNH12"/>
      <c r="WNI12"/>
      <c r="WNJ12"/>
      <c r="WNK12"/>
      <c r="WNL12"/>
      <c r="WNM12"/>
      <c r="WNN12"/>
      <c r="WNO12"/>
      <c r="WNP12"/>
      <c r="WNQ12"/>
      <c r="WNR12"/>
      <c r="WNS12"/>
      <c r="WNT12"/>
      <c r="WNU12"/>
      <c r="WNV12"/>
      <c r="WNW12"/>
      <c r="WNX12"/>
      <c r="WNY12"/>
      <c r="WNZ12"/>
      <c r="WOA12"/>
      <c r="WOB12"/>
      <c r="WOC12"/>
      <c r="WOD12"/>
      <c r="WOE12"/>
      <c r="WOF12"/>
      <c r="WOG12"/>
      <c r="WOH12"/>
      <c r="WOI12"/>
      <c r="WOJ12"/>
      <c r="WOK12"/>
      <c r="WOL12"/>
      <c r="WOM12"/>
      <c r="WON12"/>
      <c r="WOO12"/>
      <c r="WOP12"/>
      <c r="WOQ12"/>
      <c r="WOR12"/>
      <c r="WOS12"/>
      <c r="WOT12"/>
      <c r="WOU12"/>
      <c r="WOV12"/>
      <c r="WOW12"/>
      <c r="WOX12"/>
      <c r="WOY12"/>
      <c r="WOZ12"/>
      <c r="WPA12"/>
      <c r="WPB12"/>
      <c r="WPC12"/>
      <c r="WPD12"/>
      <c r="WPE12"/>
      <c r="WPF12"/>
      <c r="WPG12"/>
      <c r="WPH12"/>
      <c r="WPI12"/>
      <c r="WPJ12"/>
      <c r="WPK12"/>
      <c r="WPL12"/>
      <c r="WPM12"/>
      <c r="WPN12"/>
      <c r="WPO12"/>
      <c r="WPP12"/>
      <c r="WPQ12"/>
      <c r="WPR12"/>
      <c r="WPS12"/>
      <c r="WPT12"/>
      <c r="WPU12"/>
      <c r="WPV12"/>
      <c r="WPW12"/>
      <c r="WPX12"/>
      <c r="WPY12"/>
      <c r="WPZ12"/>
      <c r="WQA12"/>
      <c r="WQB12"/>
      <c r="WQC12"/>
      <c r="WQD12"/>
      <c r="WQE12"/>
      <c r="WQF12"/>
      <c r="WQG12"/>
      <c r="WQH12"/>
      <c r="WQI12"/>
      <c r="WQJ12"/>
      <c r="WQK12"/>
      <c r="WQL12"/>
      <c r="WQM12"/>
      <c r="WQN12"/>
      <c r="WQO12"/>
      <c r="WQP12"/>
      <c r="WQQ12"/>
      <c r="WQR12"/>
      <c r="WQS12"/>
      <c r="WQT12"/>
      <c r="WQU12"/>
      <c r="WQV12"/>
      <c r="WQW12"/>
      <c r="WQX12"/>
      <c r="WQY12"/>
      <c r="WQZ12"/>
      <c r="WRA12"/>
      <c r="WRB12"/>
      <c r="WRC12"/>
      <c r="WRD12"/>
      <c r="WRE12"/>
      <c r="WRF12"/>
      <c r="WRG12"/>
      <c r="WRH12"/>
      <c r="WRI12"/>
      <c r="WRJ12"/>
      <c r="WRK12"/>
      <c r="WRL12"/>
      <c r="WRM12"/>
      <c r="WRN12"/>
      <c r="WRO12"/>
      <c r="WRP12"/>
      <c r="WRQ12"/>
      <c r="WRR12"/>
      <c r="WRS12"/>
      <c r="WRT12"/>
      <c r="WRU12"/>
      <c r="WRV12"/>
      <c r="WRW12"/>
      <c r="WRX12"/>
      <c r="WRY12"/>
      <c r="WRZ12"/>
      <c r="WSA12"/>
      <c r="WSB12"/>
      <c r="WSC12"/>
      <c r="WSD12"/>
      <c r="WSE12"/>
      <c r="WSF12"/>
      <c r="WSG12"/>
      <c r="WSH12"/>
      <c r="WSI12"/>
      <c r="WSJ12"/>
      <c r="WSK12"/>
      <c r="WSL12"/>
      <c r="WSM12"/>
      <c r="WSN12"/>
      <c r="WSO12"/>
      <c r="WSP12"/>
      <c r="WSQ12"/>
      <c r="WSR12"/>
      <c r="WSS12"/>
      <c r="WST12"/>
      <c r="WSU12"/>
      <c r="WSV12"/>
      <c r="WSW12"/>
      <c r="WSX12"/>
      <c r="WSY12"/>
      <c r="WSZ12"/>
      <c r="WTA12"/>
      <c r="WTB12"/>
      <c r="WTC12"/>
      <c r="WTD12"/>
      <c r="WTE12"/>
      <c r="WTF12"/>
      <c r="WTG12"/>
      <c r="WTH12"/>
      <c r="WTI12"/>
      <c r="WTJ12"/>
      <c r="WTK12"/>
      <c r="WTL12"/>
      <c r="WTM12"/>
      <c r="WTN12"/>
      <c r="WTO12"/>
      <c r="WTP12"/>
      <c r="WTQ12"/>
      <c r="WTR12"/>
      <c r="WTS12"/>
      <c r="WTT12"/>
      <c r="WTU12"/>
      <c r="WTV12"/>
      <c r="WTW12"/>
      <c r="WTX12"/>
      <c r="WTY12"/>
      <c r="WTZ12"/>
      <c r="WUA12"/>
      <c r="WUB12"/>
      <c r="WUC12"/>
      <c r="WUD12"/>
      <c r="WUE12"/>
      <c r="WUF12"/>
      <c r="WUG12"/>
      <c r="WUH12"/>
      <c r="WUI12"/>
      <c r="WUJ12"/>
      <c r="WUK12"/>
      <c r="WUL12"/>
      <c r="WUM12"/>
      <c r="WUN12"/>
      <c r="WUO12"/>
      <c r="WUP12"/>
      <c r="WUQ12"/>
      <c r="WUR12"/>
      <c r="WUS12"/>
      <c r="WUT12"/>
      <c r="WUU12"/>
      <c r="WUV12"/>
      <c r="WUW12"/>
      <c r="WUX12"/>
      <c r="WUY12"/>
      <c r="WUZ12"/>
      <c r="WVA12"/>
      <c r="WVB12"/>
      <c r="WVC12"/>
      <c r="WVD12"/>
      <c r="WVE12"/>
      <c r="WVF12"/>
      <c r="WVG12"/>
      <c r="WVH12"/>
      <c r="WVI12"/>
      <c r="WVJ12"/>
      <c r="WVK12"/>
      <c r="WVL12"/>
      <c r="WVM12"/>
      <c r="WVN12"/>
      <c r="WVO12"/>
      <c r="WVP12"/>
      <c r="WVQ12"/>
      <c r="WVR12"/>
      <c r="WVS12"/>
      <c r="WVT12"/>
      <c r="WVU12"/>
      <c r="WVV12"/>
      <c r="WVW12"/>
      <c r="WVX12"/>
      <c r="WVY12"/>
      <c r="WVZ12"/>
      <c r="WWA12"/>
      <c r="WWB12"/>
      <c r="WWC12"/>
      <c r="WWD12"/>
      <c r="WWE12"/>
      <c r="WWF12"/>
      <c r="WWG12"/>
      <c r="WWH12"/>
      <c r="WWI12"/>
      <c r="WWJ12"/>
      <c r="WWK12"/>
      <c r="WWL12"/>
      <c r="WWM12"/>
      <c r="WWN12"/>
      <c r="WWO12"/>
      <c r="WWP12"/>
      <c r="WWQ12"/>
      <c r="WWR12"/>
      <c r="WWS12"/>
      <c r="WWT12"/>
      <c r="WWU12"/>
      <c r="WWV12"/>
      <c r="WWW12"/>
      <c r="WWX12"/>
      <c r="WWY12"/>
      <c r="WWZ12"/>
      <c r="WXA12"/>
      <c r="WXB12"/>
      <c r="WXC12"/>
      <c r="WXD12"/>
      <c r="WXE12"/>
      <c r="WXF12"/>
      <c r="WXG12"/>
      <c r="WXH12"/>
      <c r="WXI12"/>
      <c r="WXJ12"/>
      <c r="WXK12"/>
      <c r="WXL12"/>
      <c r="WXM12"/>
      <c r="WXN12"/>
      <c r="WXO12"/>
      <c r="WXP12"/>
      <c r="WXQ12"/>
      <c r="WXR12"/>
      <c r="WXS12"/>
      <c r="WXT12"/>
      <c r="WXU12"/>
      <c r="WXV12"/>
      <c r="WXW12"/>
      <c r="WXX12"/>
      <c r="WXY12"/>
      <c r="WXZ12"/>
      <c r="WYA12"/>
      <c r="WYB12"/>
      <c r="WYC12"/>
      <c r="WYD12"/>
      <c r="WYE12"/>
      <c r="WYF12"/>
      <c r="WYG12"/>
      <c r="WYH12"/>
      <c r="WYI12"/>
      <c r="WYJ12"/>
      <c r="WYK12"/>
      <c r="WYL12"/>
      <c r="WYM12"/>
      <c r="WYN12"/>
      <c r="WYO12"/>
      <c r="WYP12"/>
      <c r="WYQ12"/>
      <c r="WYR12"/>
      <c r="WYS12"/>
      <c r="WYT12"/>
      <c r="WYU12"/>
      <c r="WYV12"/>
      <c r="WYW12"/>
      <c r="WYX12"/>
      <c r="WYY12"/>
      <c r="WYZ12"/>
      <c r="WZA12"/>
      <c r="WZB12"/>
      <c r="WZC12"/>
      <c r="WZD12"/>
      <c r="WZE12"/>
      <c r="WZF12"/>
      <c r="WZG12"/>
      <c r="WZH12"/>
      <c r="WZI12"/>
      <c r="WZJ12"/>
      <c r="WZK12"/>
      <c r="WZL12"/>
      <c r="WZM12"/>
      <c r="WZN12"/>
      <c r="WZO12"/>
      <c r="WZP12"/>
      <c r="WZQ12"/>
      <c r="WZR12"/>
      <c r="WZS12"/>
      <c r="WZT12"/>
      <c r="WZU12"/>
      <c r="WZV12"/>
      <c r="WZW12"/>
      <c r="WZX12"/>
      <c r="WZY12"/>
      <c r="WZZ12"/>
      <c r="XAA12"/>
      <c r="XAB12"/>
      <c r="XAC12"/>
      <c r="XAD12"/>
      <c r="XAE12"/>
      <c r="XAF12"/>
      <c r="XAG12"/>
      <c r="XAH12"/>
      <c r="XAI12"/>
      <c r="XAJ12"/>
      <c r="XAK12"/>
      <c r="XAL12"/>
      <c r="XAM12"/>
      <c r="XAN12"/>
      <c r="XAO12"/>
      <c r="XAP12"/>
      <c r="XAQ12"/>
      <c r="XAR12"/>
      <c r="XAS12"/>
      <c r="XAT12"/>
      <c r="XAU12"/>
      <c r="XAV12"/>
      <c r="XAW12"/>
      <c r="XAX12"/>
      <c r="XAY12"/>
      <c r="XAZ12"/>
      <c r="XBA12"/>
      <c r="XBB12"/>
      <c r="XBC12"/>
      <c r="XBD12"/>
      <c r="XBE12"/>
      <c r="XBF12"/>
      <c r="XBG12"/>
      <c r="XBH12"/>
      <c r="XBI12"/>
      <c r="XBJ12"/>
      <c r="XBK12"/>
      <c r="XBL12"/>
      <c r="XBM12"/>
      <c r="XBN12"/>
      <c r="XBO12"/>
      <c r="XBP12"/>
      <c r="XBQ12"/>
      <c r="XBR12"/>
      <c r="XBS12"/>
      <c r="XBT12"/>
      <c r="XBU12"/>
      <c r="XBV12"/>
      <c r="XBW12"/>
      <c r="XBX12"/>
      <c r="XBY12"/>
      <c r="XBZ12"/>
      <c r="XCA12"/>
      <c r="XCB12"/>
      <c r="XCC12"/>
      <c r="XCD12"/>
      <c r="XCE12"/>
      <c r="XCF12"/>
      <c r="XCG12"/>
      <c r="XCH12"/>
      <c r="XCI12"/>
      <c r="XCJ12"/>
      <c r="XCK12"/>
      <c r="XCL12"/>
      <c r="XCM12"/>
      <c r="XCN12"/>
      <c r="XCO12"/>
      <c r="XCP12"/>
      <c r="XCQ12"/>
      <c r="XCR12"/>
      <c r="XCS12"/>
      <c r="XCT12"/>
      <c r="XCU12"/>
      <c r="XCV12"/>
      <c r="XCW12"/>
      <c r="XCX12"/>
      <c r="XCY12"/>
      <c r="XCZ12"/>
      <c r="XDA12"/>
      <c r="XDB12"/>
      <c r="XDC12"/>
      <c r="XDD12"/>
      <c r="XDE12"/>
      <c r="XDF12"/>
      <c r="XDG12"/>
      <c r="XDH12"/>
      <c r="XDI12"/>
      <c r="XDJ12"/>
      <c r="XDK12"/>
      <c r="XDL12"/>
      <c r="XDM12"/>
      <c r="XDN12"/>
      <c r="XDO12"/>
      <c r="XDP12"/>
      <c r="XDQ12"/>
      <c r="XDR12"/>
      <c r="XDS12"/>
      <c r="XDT12"/>
      <c r="XDU12"/>
      <c r="XDV12"/>
      <c r="XDW12"/>
      <c r="XDX12"/>
      <c r="XDY12"/>
      <c r="XDZ12"/>
      <c r="XEA12"/>
      <c r="XEB12"/>
      <c r="XEC12"/>
      <c r="XED12"/>
      <c r="XEE12"/>
      <c r="XEF12"/>
      <c r="XEG12"/>
      <c r="XEH12"/>
      <c r="XEI12"/>
      <c r="XEJ12"/>
      <c r="XEK12"/>
      <c r="XEL12"/>
      <c r="XEM12"/>
      <c r="XEN12"/>
      <c r="XEO12"/>
      <c r="XEP12"/>
      <c r="XEQ12"/>
      <c r="XER12"/>
      <c r="XES12"/>
      <c r="XET12"/>
      <c r="XEU12"/>
      <c r="XEV12"/>
      <c r="XEW12"/>
      <c r="XEX12"/>
      <c r="XEY12"/>
      <c r="XEZ12"/>
      <c r="XFA12"/>
      <c r="XFB12"/>
      <c r="XFC12"/>
    </row>
    <row r="13" spans="2:16383" s="71" customFormat="1" ht="18.75" x14ac:dyDescent="0.25">
      <c r="B13" s="187" t="s">
        <v>375</v>
      </c>
      <c r="C13" s="70"/>
      <c r="D13" s="70"/>
      <c r="E13" s="70"/>
      <c r="F13" s="70"/>
      <c r="G13" s="70"/>
      <c r="H13" s="70"/>
      <c r="I13" s="70"/>
      <c r="J13" s="70"/>
      <c r="K13" s="70"/>
      <c r="L13" s="70"/>
      <c r="M13" s="70"/>
      <c r="N13" s="70"/>
      <c r="O13" s="70"/>
      <c r="P13" s="70"/>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c r="AAJ13"/>
      <c r="AAK13"/>
      <c r="AAL13"/>
      <c r="AAM13"/>
      <c r="AAN13"/>
      <c r="AAO13"/>
      <c r="AAP13"/>
      <c r="AAQ13"/>
      <c r="AAR13"/>
      <c r="AAS13"/>
      <c r="AAT13"/>
      <c r="AAU13"/>
      <c r="AAV13"/>
      <c r="AAW13"/>
      <c r="AAX13"/>
      <c r="AAY13"/>
      <c r="AAZ13"/>
      <c r="ABA13"/>
      <c r="ABB13"/>
      <c r="ABC13"/>
      <c r="ABD13"/>
      <c r="ABE13"/>
      <c r="ABF13"/>
      <c r="ABG13"/>
      <c r="ABH13"/>
      <c r="ABI13"/>
      <c r="ABJ13"/>
      <c r="ABK13"/>
      <c r="ABL13"/>
      <c r="ABM13"/>
      <c r="ABN13"/>
      <c r="ABO13"/>
      <c r="ABP13"/>
      <c r="ABQ13"/>
      <c r="ABR13"/>
      <c r="ABS13"/>
      <c r="ABT13"/>
      <c r="ABU13"/>
      <c r="ABV13"/>
      <c r="ABW13"/>
      <c r="ABX13"/>
      <c r="ABY13"/>
      <c r="ABZ13"/>
      <c r="ACA13"/>
      <c r="ACB13"/>
      <c r="ACC13"/>
      <c r="ACD13"/>
      <c r="ACE13"/>
      <c r="ACF13"/>
      <c r="ACG13"/>
      <c r="ACH13"/>
      <c r="ACI13"/>
      <c r="ACJ13"/>
      <c r="ACK13"/>
      <c r="ACL13"/>
      <c r="ACM13"/>
      <c r="ACN13"/>
      <c r="ACO13"/>
      <c r="ACP13"/>
      <c r="ACQ13"/>
      <c r="ACR13"/>
      <c r="ACS13"/>
      <c r="ACT13"/>
      <c r="ACU13"/>
      <c r="ACV13"/>
      <c r="ACW13"/>
      <c r="ACX13"/>
      <c r="ACY13"/>
      <c r="ACZ13"/>
      <c r="ADA13"/>
      <c r="ADB13"/>
      <c r="ADC13"/>
      <c r="ADD13"/>
      <c r="ADE13"/>
      <c r="ADF13"/>
      <c r="ADG13"/>
      <c r="ADH13"/>
      <c r="ADI13"/>
      <c r="ADJ13"/>
      <c r="ADK13"/>
      <c r="ADL13"/>
      <c r="ADM13"/>
      <c r="ADN13"/>
      <c r="ADO13"/>
      <c r="ADP13"/>
      <c r="ADQ13"/>
      <c r="ADR13"/>
      <c r="ADS13"/>
      <c r="ADT13"/>
      <c r="ADU13"/>
      <c r="ADV13"/>
      <c r="ADW13"/>
      <c r="ADX13"/>
      <c r="ADY13"/>
      <c r="ADZ13"/>
      <c r="AEA13"/>
      <c r="AEB13"/>
      <c r="AEC13"/>
      <c r="AED13"/>
      <c r="AEE13"/>
      <c r="AEF13"/>
      <c r="AEG13"/>
      <c r="AEH13"/>
      <c r="AEI13"/>
      <c r="AEJ13"/>
      <c r="AEK13"/>
      <c r="AEL13"/>
      <c r="AEM13"/>
      <c r="AEN13"/>
      <c r="AEO13"/>
      <c r="AEP13"/>
      <c r="AEQ13"/>
      <c r="AER13"/>
      <c r="AES13"/>
      <c r="AET13"/>
      <c r="AEU13"/>
      <c r="AEV13"/>
      <c r="AEW13"/>
      <c r="AEX13"/>
      <c r="AEY13"/>
      <c r="AEZ13"/>
      <c r="AFA13"/>
      <c r="AFB13"/>
      <c r="AFC13"/>
      <c r="AFD13"/>
      <c r="AFE13"/>
      <c r="AFF13"/>
      <c r="AFG13"/>
      <c r="AFH13"/>
      <c r="AFI13"/>
      <c r="AFJ13"/>
      <c r="AFK13"/>
      <c r="AFL13"/>
      <c r="AFM13"/>
      <c r="AFN13"/>
      <c r="AFO13"/>
      <c r="AFP13"/>
      <c r="AFQ13"/>
      <c r="AFR13"/>
      <c r="AFS13"/>
      <c r="AFT13"/>
      <c r="AFU13"/>
      <c r="AFV13"/>
      <c r="AFW13"/>
      <c r="AFX13"/>
      <c r="AFY13"/>
      <c r="AFZ13"/>
      <c r="AGA13"/>
      <c r="AGB13"/>
      <c r="AGC13"/>
      <c r="AGD13"/>
      <c r="AGE13"/>
      <c r="AGF13"/>
      <c r="AGG13"/>
      <c r="AGH13"/>
      <c r="AGI13"/>
      <c r="AGJ13"/>
      <c r="AGK13"/>
      <c r="AGL13"/>
      <c r="AGM13"/>
      <c r="AGN13"/>
      <c r="AGO13"/>
      <c r="AGP13"/>
      <c r="AGQ13"/>
      <c r="AGR13"/>
      <c r="AGS13"/>
      <c r="AGT13"/>
      <c r="AGU13"/>
      <c r="AGV13"/>
      <c r="AGW13"/>
      <c r="AGX13"/>
      <c r="AGY13"/>
      <c r="AGZ13"/>
      <c r="AHA13"/>
      <c r="AHB13"/>
      <c r="AHC13"/>
      <c r="AHD13"/>
      <c r="AHE13"/>
      <c r="AHF13"/>
      <c r="AHG13"/>
      <c r="AHH13"/>
      <c r="AHI13"/>
      <c r="AHJ13"/>
      <c r="AHK13"/>
      <c r="AHL13"/>
      <c r="AHM13"/>
      <c r="AHN13"/>
      <c r="AHO13"/>
      <c r="AHP13"/>
      <c r="AHQ13"/>
      <c r="AHR13"/>
      <c r="AHS13"/>
      <c r="AHT13"/>
      <c r="AHU13"/>
      <c r="AHV13"/>
      <c r="AHW13"/>
      <c r="AHX13"/>
      <c r="AHY13"/>
      <c r="AHZ13"/>
      <c r="AIA13"/>
      <c r="AIB13"/>
      <c r="AIC13"/>
      <c r="AID13"/>
      <c r="AIE13"/>
      <c r="AIF13"/>
      <c r="AIG13"/>
      <c r="AIH13"/>
      <c r="AII13"/>
      <c r="AIJ13"/>
      <c r="AIK13"/>
      <c r="AIL13"/>
      <c r="AIM13"/>
      <c r="AIN13"/>
      <c r="AIO13"/>
      <c r="AIP13"/>
      <c r="AIQ13"/>
      <c r="AIR13"/>
      <c r="AIS13"/>
      <c r="AIT13"/>
      <c r="AIU13"/>
      <c r="AIV13"/>
      <c r="AIW13"/>
      <c r="AIX13"/>
      <c r="AIY13"/>
      <c r="AIZ13"/>
      <c r="AJA13"/>
      <c r="AJB13"/>
      <c r="AJC13"/>
      <c r="AJD13"/>
      <c r="AJE13"/>
      <c r="AJF13"/>
      <c r="AJG13"/>
      <c r="AJH13"/>
      <c r="AJI13"/>
      <c r="AJJ13"/>
      <c r="AJK13"/>
      <c r="AJL13"/>
      <c r="AJM13"/>
      <c r="AJN13"/>
      <c r="AJO13"/>
      <c r="AJP13"/>
      <c r="AJQ13"/>
      <c r="AJR13"/>
      <c r="AJS13"/>
      <c r="AJT13"/>
      <c r="AJU13"/>
      <c r="AJV13"/>
      <c r="AJW13"/>
      <c r="AJX13"/>
      <c r="AJY13"/>
      <c r="AJZ13"/>
      <c r="AKA13"/>
      <c r="AKB13"/>
      <c r="AKC13"/>
      <c r="AKD13"/>
      <c r="AKE13"/>
      <c r="AKF13"/>
      <c r="AKG13"/>
      <c r="AKH13"/>
      <c r="AKI13"/>
      <c r="AKJ13"/>
      <c r="AKK13"/>
      <c r="AKL13"/>
      <c r="AKM13"/>
      <c r="AKN13"/>
      <c r="AKO13"/>
      <c r="AKP13"/>
      <c r="AKQ13"/>
      <c r="AKR13"/>
      <c r="AKS13"/>
      <c r="AKT13"/>
      <c r="AKU13"/>
      <c r="AKV13"/>
      <c r="AKW13"/>
      <c r="AKX13"/>
      <c r="AKY13"/>
      <c r="AKZ13"/>
      <c r="ALA13"/>
      <c r="ALB13"/>
      <c r="ALC13"/>
      <c r="ALD13"/>
      <c r="ALE13"/>
      <c r="ALF13"/>
      <c r="ALG13"/>
      <c r="ALH13"/>
      <c r="ALI13"/>
      <c r="ALJ13"/>
      <c r="ALK13"/>
      <c r="ALL13"/>
      <c r="ALM13"/>
      <c r="ALN13"/>
      <c r="ALO13"/>
      <c r="ALP13"/>
      <c r="ALQ13"/>
      <c r="ALR13"/>
      <c r="ALS13"/>
      <c r="ALT13"/>
      <c r="ALU13"/>
      <c r="ALV13"/>
      <c r="ALW13"/>
      <c r="ALX13"/>
      <c r="ALY13"/>
      <c r="ALZ13"/>
      <c r="AMA13"/>
      <c r="AMB13"/>
      <c r="AMC13"/>
      <c r="AMD13"/>
      <c r="AME13"/>
      <c r="AMF13"/>
      <c r="AMG13"/>
      <c r="AMH13"/>
      <c r="AMI13"/>
      <c r="AMJ13"/>
      <c r="AMK13"/>
      <c r="AML13"/>
      <c r="AMM13"/>
      <c r="AMN13"/>
      <c r="AMO13"/>
      <c r="AMP13"/>
      <c r="AMQ13"/>
      <c r="AMR13"/>
      <c r="AMS13"/>
      <c r="AMT13"/>
      <c r="AMU13"/>
      <c r="AMV13"/>
      <c r="AMW13"/>
      <c r="AMX13"/>
      <c r="AMY13"/>
      <c r="AMZ13"/>
      <c r="ANA13"/>
      <c r="ANB13"/>
      <c r="ANC13"/>
      <c r="AND13"/>
      <c r="ANE13"/>
      <c r="ANF13"/>
      <c r="ANG13"/>
      <c r="ANH13"/>
      <c r="ANI13"/>
      <c r="ANJ13"/>
      <c r="ANK13"/>
      <c r="ANL13"/>
      <c r="ANM13"/>
      <c r="ANN13"/>
      <c r="ANO13"/>
      <c r="ANP13"/>
      <c r="ANQ13"/>
      <c r="ANR13"/>
      <c r="ANS13"/>
      <c r="ANT13"/>
      <c r="ANU13"/>
      <c r="ANV13"/>
      <c r="ANW13"/>
      <c r="ANX13"/>
      <c r="ANY13"/>
      <c r="ANZ13"/>
      <c r="AOA13"/>
      <c r="AOB13"/>
      <c r="AOC13"/>
      <c r="AOD13"/>
      <c r="AOE13"/>
      <c r="AOF13"/>
      <c r="AOG13"/>
      <c r="AOH13"/>
      <c r="AOI13"/>
      <c r="AOJ13"/>
      <c r="AOK13"/>
      <c r="AOL13"/>
      <c r="AOM13"/>
      <c r="AON13"/>
      <c r="AOO13"/>
      <c r="AOP13"/>
      <c r="AOQ13"/>
      <c r="AOR13"/>
      <c r="AOS13"/>
      <c r="AOT13"/>
      <c r="AOU13"/>
      <c r="AOV13"/>
      <c r="AOW13"/>
      <c r="AOX13"/>
      <c r="AOY13"/>
      <c r="AOZ13"/>
      <c r="APA13"/>
      <c r="APB13"/>
      <c r="APC13"/>
      <c r="APD13"/>
      <c r="APE13"/>
      <c r="APF13"/>
      <c r="APG13"/>
      <c r="APH13"/>
      <c r="API13"/>
      <c r="APJ13"/>
      <c r="APK13"/>
      <c r="APL13"/>
      <c r="APM13"/>
      <c r="APN13"/>
      <c r="APO13"/>
      <c r="APP13"/>
      <c r="APQ13"/>
      <c r="APR13"/>
      <c r="APS13"/>
      <c r="APT13"/>
      <c r="APU13"/>
      <c r="APV13"/>
      <c r="APW13"/>
      <c r="APX13"/>
      <c r="APY13"/>
      <c r="APZ13"/>
      <c r="AQA13"/>
      <c r="AQB13"/>
      <c r="AQC13"/>
      <c r="AQD13"/>
      <c r="AQE13"/>
      <c r="AQF13"/>
      <c r="AQG13"/>
      <c r="AQH13"/>
      <c r="AQI13"/>
      <c r="AQJ13"/>
      <c r="AQK13"/>
      <c r="AQL13"/>
      <c r="AQM13"/>
      <c r="AQN13"/>
      <c r="AQO13"/>
      <c r="AQP13"/>
      <c r="AQQ13"/>
      <c r="AQR13"/>
      <c r="AQS13"/>
      <c r="AQT13"/>
      <c r="AQU13"/>
      <c r="AQV13"/>
      <c r="AQW13"/>
      <c r="AQX13"/>
      <c r="AQY13"/>
      <c r="AQZ13"/>
      <c r="ARA13"/>
      <c r="ARB13"/>
      <c r="ARC13"/>
      <c r="ARD13"/>
      <c r="ARE13"/>
      <c r="ARF13"/>
      <c r="ARG13"/>
      <c r="ARH13"/>
      <c r="ARI13"/>
      <c r="ARJ13"/>
      <c r="ARK13"/>
      <c r="ARL13"/>
      <c r="ARM13"/>
      <c r="ARN13"/>
      <c r="ARO13"/>
      <c r="ARP13"/>
      <c r="ARQ13"/>
      <c r="ARR13"/>
      <c r="ARS13"/>
      <c r="ART13"/>
      <c r="ARU13"/>
      <c r="ARV13"/>
      <c r="ARW13"/>
      <c r="ARX13"/>
      <c r="ARY13"/>
      <c r="ARZ13"/>
      <c r="ASA13"/>
      <c r="ASB13"/>
      <c r="ASC13"/>
      <c r="ASD13"/>
      <c r="ASE13"/>
      <c r="ASF13"/>
      <c r="ASG13"/>
      <c r="ASH13"/>
      <c r="ASI13"/>
      <c r="ASJ13"/>
      <c r="ASK13"/>
      <c r="ASL13"/>
      <c r="ASM13"/>
      <c r="ASN13"/>
      <c r="ASO13"/>
      <c r="ASP13"/>
      <c r="ASQ13"/>
      <c r="ASR13"/>
      <c r="ASS13"/>
      <c r="AST13"/>
      <c r="ASU13"/>
      <c r="ASV13"/>
      <c r="ASW13"/>
      <c r="ASX13"/>
      <c r="ASY13"/>
      <c r="ASZ13"/>
      <c r="ATA13"/>
      <c r="ATB13"/>
      <c r="ATC13"/>
      <c r="ATD13"/>
      <c r="ATE13"/>
      <c r="ATF13"/>
      <c r="ATG13"/>
      <c r="ATH13"/>
      <c r="ATI13"/>
      <c r="ATJ13"/>
      <c r="ATK13"/>
      <c r="ATL13"/>
      <c r="ATM13"/>
      <c r="ATN13"/>
      <c r="ATO13"/>
      <c r="ATP13"/>
      <c r="ATQ13"/>
      <c r="ATR13"/>
      <c r="ATS13"/>
      <c r="ATT13"/>
      <c r="ATU13"/>
      <c r="ATV13"/>
      <c r="ATW13"/>
      <c r="ATX13"/>
      <c r="ATY13"/>
      <c r="ATZ13"/>
      <c r="AUA13"/>
      <c r="AUB13"/>
      <c r="AUC13"/>
      <c r="AUD13"/>
      <c r="AUE13"/>
      <c r="AUF13"/>
      <c r="AUG13"/>
      <c r="AUH13"/>
      <c r="AUI13"/>
      <c r="AUJ13"/>
      <c r="AUK13"/>
      <c r="AUL13"/>
      <c r="AUM13"/>
      <c r="AUN13"/>
      <c r="AUO13"/>
      <c r="AUP13"/>
      <c r="AUQ13"/>
      <c r="AUR13"/>
      <c r="AUS13"/>
      <c r="AUT13"/>
      <c r="AUU13"/>
      <c r="AUV13"/>
      <c r="AUW13"/>
      <c r="AUX13"/>
      <c r="AUY13"/>
      <c r="AUZ13"/>
      <c r="AVA13"/>
      <c r="AVB13"/>
      <c r="AVC13"/>
      <c r="AVD13"/>
      <c r="AVE13"/>
      <c r="AVF13"/>
      <c r="AVG13"/>
      <c r="AVH13"/>
      <c r="AVI13"/>
      <c r="AVJ13"/>
      <c r="AVK13"/>
      <c r="AVL13"/>
      <c r="AVM13"/>
      <c r="AVN13"/>
      <c r="AVO13"/>
      <c r="AVP13"/>
      <c r="AVQ13"/>
      <c r="AVR13"/>
      <c r="AVS13"/>
      <c r="AVT13"/>
      <c r="AVU13"/>
      <c r="AVV13"/>
      <c r="AVW13"/>
      <c r="AVX13"/>
      <c r="AVY13"/>
      <c r="AVZ13"/>
      <c r="AWA13"/>
      <c r="AWB13"/>
      <c r="AWC13"/>
      <c r="AWD13"/>
      <c r="AWE13"/>
      <c r="AWF13"/>
      <c r="AWG13"/>
      <c r="AWH13"/>
      <c r="AWI13"/>
      <c r="AWJ13"/>
      <c r="AWK13"/>
      <c r="AWL13"/>
      <c r="AWM13"/>
      <c r="AWN13"/>
      <c r="AWO13"/>
      <c r="AWP13"/>
      <c r="AWQ13"/>
      <c r="AWR13"/>
      <c r="AWS13"/>
      <c r="AWT13"/>
      <c r="AWU13"/>
      <c r="AWV13"/>
      <c r="AWW13"/>
      <c r="AWX13"/>
      <c r="AWY13"/>
      <c r="AWZ13"/>
      <c r="AXA13"/>
      <c r="AXB13"/>
      <c r="AXC13"/>
      <c r="AXD13"/>
      <c r="AXE13"/>
      <c r="AXF13"/>
      <c r="AXG13"/>
      <c r="AXH13"/>
      <c r="AXI13"/>
      <c r="AXJ13"/>
      <c r="AXK13"/>
      <c r="AXL13"/>
      <c r="AXM13"/>
      <c r="AXN13"/>
      <c r="AXO13"/>
      <c r="AXP13"/>
      <c r="AXQ13"/>
      <c r="AXR13"/>
      <c r="AXS13"/>
      <c r="AXT13"/>
      <c r="AXU13"/>
      <c r="AXV13"/>
      <c r="AXW13"/>
      <c r="AXX13"/>
      <c r="AXY13"/>
      <c r="AXZ13"/>
      <c r="AYA13"/>
      <c r="AYB13"/>
      <c r="AYC13"/>
      <c r="AYD13"/>
      <c r="AYE13"/>
      <c r="AYF13"/>
      <c r="AYG13"/>
      <c r="AYH13"/>
      <c r="AYI13"/>
      <c r="AYJ13"/>
      <c r="AYK13"/>
      <c r="AYL13"/>
      <c r="AYM13"/>
      <c r="AYN13"/>
      <c r="AYO13"/>
      <c r="AYP13"/>
      <c r="AYQ13"/>
      <c r="AYR13"/>
      <c r="AYS13"/>
      <c r="AYT13"/>
      <c r="AYU13"/>
      <c r="AYV13"/>
      <c r="AYW13"/>
      <c r="AYX13"/>
      <c r="AYY13"/>
      <c r="AYZ13"/>
      <c r="AZA13"/>
      <c r="AZB13"/>
      <c r="AZC13"/>
      <c r="AZD13"/>
      <c r="AZE13"/>
      <c r="AZF13"/>
      <c r="AZG13"/>
      <c r="AZH13"/>
      <c r="AZI13"/>
      <c r="AZJ13"/>
      <c r="AZK13"/>
      <c r="AZL13"/>
      <c r="AZM13"/>
      <c r="AZN13"/>
      <c r="AZO13"/>
      <c r="AZP13"/>
      <c r="AZQ13"/>
      <c r="AZR13"/>
      <c r="AZS13"/>
      <c r="AZT13"/>
      <c r="AZU13"/>
      <c r="AZV13"/>
      <c r="AZW13"/>
      <c r="AZX13"/>
      <c r="AZY13"/>
      <c r="AZZ13"/>
      <c r="BAA13"/>
      <c r="BAB13"/>
      <c r="BAC13"/>
      <c r="BAD13"/>
      <c r="BAE13"/>
      <c r="BAF13"/>
      <c r="BAG13"/>
      <c r="BAH13"/>
      <c r="BAI13"/>
      <c r="BAJ13"/>
      <c r="BAK13"/>
      <c r="BAL13"/>
      <c r="BAM13"/>
      <c r="BAN13"/>
      <c r="BAO13"/>
      <c r="BAP13"/>
      <c r="BAQ13"/>
      <c r="BAR13"/>
      <c r="BAS13"/>
      <c r="BAT13"/>
      <c r="BAU13"/>
      <c r="BAV13"/>
      <c r="BAW13"/>
      <c r="BAX13"/>
      <c r="BAY13"/>
      <c r="BAZ13"/>
      <c r="BBA13"/>
      <c r="BBB13"/>
      <c r="BBC13"/>
      <c r="BBD13"/>
      <c r="BBE13"/>
      <c r="BBF13"/>
      <c r="BBG13"/>
      <c r="BBH13"/>
      <c r="BBI13"/>
      <c r="BBJ13"/>
      <c r="BBK13"/>
      <c r="BBL13"/>
      <c r="BBM13"/>
      <c r="BBN13"/>
      <c r="BBO13"/>
      <c r="BBP13"/>
      <c r="BBQ13"/>
      <c r="BBR13"/>
      <c r="BBS13"/>
      <c r="BBT13"/>
      <c r="BBU13"/>
      <c r="BBV13"/>
      <c r="BBW13"/>
      <c r="BBX13"/>
      <c r="BBY13"/>
      <c r="BBZ13"/>
      <c r="BCA13"/>
      <c r="BCB13"/>
      <c r="BCC13"/>
      <c r="BCD13"/>
      <c r="BCE13"/>
      <c r="BCF13"/>
      <c r="BCG13"/>
      <c r="BCH13"/>
      <c r="BCI13"/>
      <c r="BCJ13"/>
      <c r="BCK13"/>
      <c r="BCL13"/>
      <c r="BCM13"/>
      <c r="BCN13"/>
      <c r="BCO13"/>
      <c r="BCP13"/>
      <c r="BCQ13"/>
      <c r="BCR13"/>
      <c r="BCS13"/>
      <c r="BCT13"/>
      <c r="BCU13"/>
      <c r="BCV13"/>
      <c r="BCW13"/>
      <c r="BCX13"/>
      <c r="BCY13"/>
      <c r="BCZ13"/>
      <c r="BDA13"/>
      <c r="BDB13"/>
      <c r="BDC13"/>
      <c r="BDD13"/>
      <c r="BDE13"/>
      <c r="BDF13"/>
      <c r="BDG13"/>
      <c r="BDH13"/>
      <c r="BDI13"/>
      <c r="BDJ13"/>
      <c r="BDK13"/>
      <c r="BDL13"/>
      <c r="BDM13"/>
      <c r="BDN13"/>
      <c r="BDO13"/>
      <c r="BDP13"/>
      <c r="BDQ13"/>
      <c r="BDR13"/>
      <c r="BDS13"/>
      <c r="BDT13"/>
      <c r="BDU13"/>
      <c r="BDV13"/>
      <c r="BDW13"/>
      <c r="BDX13"/>
      <c r="BDY13"/>
      <c r="BDZ13"/>
      <c r="BEA13"/>
      <c r="BEB13"/>
      <c r="BEC13"/>
      <c r="BED13"/>
      <c r="BEE13"/>
      <c r="BEF13"/>
      <c r="BEG13"/>
      <c r="BEH13"/>
      <c r="BEI13"/>
      <c r="BEJ13"/>
      <c r="BEK13"/>
      <c r="BEL13"/>
      <c r="BEM13"/>
      <c r="BEN13"/>
      <c r="BEO13"/>
      <c r="BEP13"/>
      <c r="BEQ13"/>
      <c r="BER13"/>
      <c r="BES13"/>
      <c r="BET13"/>
      <c r="BEU13"/>
      <c r="BEV13"/>
      <c r="BEW13"/>
      <c r="BEX13"/>
      <c r="BEY13"/>
      <c r="BEZ13"/>
      <c r="BFA13"/>
      <c r="BFB13"/>
      <c r="BFC13"/>
      <c r="BFD13"/>
      <c r="BFE13"/>
      <c r="BFF13"/>
      <c r="BFG13"/>
      <c r="BFH13"/>
      <c r="BFI13"/>
      <c r="BFJ13"/>
      <c r="BFK13"/>
      <c r="BFL13"/>
      <c r="BFM13"/>
      <c r="BFN13"/>
      <c r="BFO13"/>
      <c r="BFP13"/>
      <c r="BFQ13"/>
      <c r="BFR13"/>
      <c r="BFS13"/>
      <c r="BFT13"/>
      <c r="BFU13"/>
      <c r="BFV13"/>
      <c r="BFW13"/>
      <c r="BFX13"/>
      <c r="BFY13"/>
      <c r="BFZ13"/>
      <c r="BGA13"/>
      <c r="BGB13"/>
      <c r="BGC13"/>
      <c r="BGD13"/>
      <c r="BGE13"/>
      <c r="BGF13"/>
      <c r="BGG13"/>
      <c r="BGH13"/>
      <c r="BGI13"/>
      <c r="BGJ13"/>
      <c r="BGK13"/>
      <c r="BGL13"/>
      <c r="BGM13"/>
      <c r="BGN13"/>
      <c r="BGO13"/>
      <c r="BGP13"/>
      <c r="BGQ13"/>
      <c r="BGR13"/>
      <c r="BGS13"/>
      <c r="BGT13"/>
      <c r="BGU13"/>
      <c r="BGV13"/>
      <c r="BGW13"/>
      <c r="BGX13"/>
      <c r="BGY13"/>
      <c r="BGZ13"/>
      <c r="BHA13"/>
      <c r="BHB13"/>
      <c r="BHC13"/>
      <c r="BHD13"/>
      <c r="BHE13"/>
      <c r="BHF13"/>
      <c r="BHG13"/>
      <c r="BHH13"/>
      <c r="BHI13"/>
      <c r="BHJ13"/>
      <c r="BHK13"/>
      <c r="BHL13"/>
      <c r="BHM13"/>
      <c r="BHN13"/>
      <c r="BHO13"/>
      <c r="BHP13"/>
      <c r="BHQ13"/>
      <c r="BHR13"/>
      <c r="BHS13"/>
      <c r="BHT13"/>
      <c r="BHU13"/>
      <c r="BHV13"/>
      <c r="BHW13"/>
      <c r="BHX13"/>
      <c r="BHY13"/>
      <c r="BHZ13"/>
      <c r="BIA13"/>
      <c r="BIB13"/>
      <c r="BIC13"/>
      <c r="BID13"/>
      <c r="BIE13"/>
      <c r="BIF13"/>
      <c r="BIG13"/>
      <c r="BIH13"/>
      <c r="BII13"/>
      <c r="BIJ13"/>
      <c r="BIK13"/>
      <c r="BIL13"/>
      <c r="BIM13"/>
      <c r="BIN13"/>
      <c r="BIO13"/>
      <c r="BIP13"/>
      <c r="BIQ13"/>
      <c r="BIR13"/>
      <c r="BIS13"/>
      <c r="BIT13"/>
      <c r="BIU13"/>
      <c r="BIV13"/>
      <c r="BIW13"/>
      <c r="BIX13"/>
      <c r="BIY13"/>
      <c r="BIZ13"/>
      <c r="BJA13"/>
      <c r="BJB13"/>
      <c r="BJC13"/>
      <c r="BJD13"/>
      <c r="BJE13"/>
      <c r="BJF13"/>
      <c r="BJG13"/>
      <c r="BJH13"/>
      <c r="BJI13"/>
      <c r="BJJ13"/>
      <c r="BJK13"/>
      <c r="BJL13"/>
      <c r="BJM13"/>
      <c r="BJN13"/>
      <c r="BJO13"/>
      <c r="BJP13"/>
      <c r="BJQ13"/>
      <c r="BJR13"/>
      <c r="BJS13"/>
      <c r="BJT13"/>
      <c r="BJU13"/>
      <c r="BJV13"/>
      <c r="BJW13"/>
      <c r="BJX13"/>
      <c r="BJY13"/>
      <c r="BJZ13"/>
      <c r="BKA13"/>
      <c r="BKB13"/>
      <c r="BKC13"/>
      <c r="BKD13"/>
      <c r="BKE13"/>
      <c r="BKF13"/>
      <c r="BKG13"/>
      <c r="BKH13"/>
      <c r="BKI13"/>
      <c r="BKJ13"/>
      <c r="BKK13"/>
      <c r="BKL13"/>
      <c r="BKM13"/>
      <c r="BKN13"/>
      <c r="BKO13"/>
      <c r="BKP13"/>
      <c r="BKQ13"/>
      <c r="BKR13"/>
      <c r="BKS13"/>
      <c r="BKT13"/>
      <c r="BKU13"/>
      <c r="BKV13"/>
      <c r="BKW13"/>
      <c r="BKX13"/>
      <c r="BKY13"/>
      <c r="BKZ13"/>
      <c r="BLA13"/>
      <c r="BLB13"/>
      <c r="BLC13"/>
      <c r="BLD13"/>
      <c r="BLE13"/>
      <c r="BLF13"/>
      <c r="BLG13"/>
      <c r="BLH13"/>
      <c r="BLI13"/>
      <c r="BLJ13"/>
      <c r="BLK13"/>
      <c r="BLL13"/>
      <c r="BLM13"/>
      <c r="BLN13"/>
      <c r="BLO13"/>
      <c r="BLP13"/>
      <c r="BLQ13"/>
      <c r="BLR13"/>
      <c r="BLS13"/>
      <c r="BLT13"/>
      <c r="BLU13"/>
      <c r="BLV13"/>
      <c r="BLW13"/>
      <c r="BLX13"/>
      <c r="BLY13"/>
      <c r="BLZ13"/>
      <c r="BMA13"/>
      <c r="BMB13"/>
      <c r="BMC13"/>
      <c r="BMD13"/>
      <c r="BME13"/>
      <c r="BMF13"/>
      <c r="BMG13"/>
      <c r="BMH13"/>
      <c r="BMI13"/>
      <c r="BMJ13"/>
      <c r="BMK13"/>
      <c r="BML13"/>
      <c r="BMM13"/>
      <c r="BMN13"/>
      <c r="BMO13"/>
      <c r="BMP13"/>
      <c r="BMQ13"/>
      <c r="BMR13"/>
      <c r="BMS13"/>
      <c r="BMT13"/>
      <c r="BMU13"/>
      <c r="BMV13"/>
      <c r="BMW13"/>
      <c r="BMX13"/>
      <c r="BMY13"/>
      <c r="BMZ13"/>
      <c r="BNA13"/>
      <c r="BNB13"/>
      <c r="BNC13"/>
      <c r="BND13"/>
      <c r="BNE13"/>
      <c r="BNF13"/>
      <c r="BNG13"/>
      <c r="BNH13"/>
      <c r="BNI13"/>
      <c r="BNJ13"/>
      <c r="BNK13"/>
      <c r="BNL13"/>
      <c r="BNM13"/>
      <c r="BNN13"/>
      <c r="BNO13"/>
      <c r="BNP13"/>
      <c r="BNQ13"/>
      <c r="BNR13"/>
      <c r="BNS13"/>
      <c r="BNT13"/>
      <c r="BNU13"/>
      <c r="BNV13"/>
      <c r="BNW13"/>
      <c r="BNX13"/>
      <c r="BNY13"/>
      <c r="BNZ13"/>
      <c r="BOA13"/>
      <c r="BOB13"/>
      <c r="BOC13"/>
      <c r="BOD13"/>
      <c r="BOE13"/>
      <c r="BOF13"/>
      <c r="BOG13"/>
      <c r="BOH13"/>
      <c r="BOI13"/>
      <c r="BOJ13"/>
      <c r="BOK13"/>
      <c r="BOL13"/>
      <c r="BOM13"/>
      <c r="BON13"/>
      <c r="BOO13"/>
      <c r="BOP13"/>
      <c r="BOQ13"/>
      <c r="BOR13"/>
      <c r="BOS13"/>
      <c r="BOT13"/>
      <c r="BOU13"/>
      <c r="BOV13"/>
      <c r="BOW13"/>
      <c r="BOX13"/>
      <c r="BOY13"/>
      <c r="BOZ13"/>
      <c r="BPA13"/>
      <c r="BPB13"/>
      <c r="BPC13"/>
      <c r="BPD13"/>
      <c r="BPE13"/>
      <c r="BPF13"/>
      <c r="BPG13"/>
      <c r="BPH13"/>
      <c r="BPI13"/>
      <c r="BPJ13"/>
      <c r="BPK13"/>
      <c r="BPL13"/>
      <c r="BPM13"/>
      <c r="BPN13"/>
      <c r="BPO13"/>
      <c r="BPP13"/>
      <c r="BPQ13"/>
      <c r="BPR13"/>
      <c r="BPS13"/>
      <c r="BPT13"/>
      <c r="BPU13"/>
      <c r="BPV13"/>
      <c r="BPW13"/>
      <c r="BPX13"/>
      <c r="BPY13"/>
      <c r="BPZ13"/>
      <c r="BQA13"/>
      <c r="BQB13"/>
      <c r="BQC13"/>
      <c r="BQD13"/>
      <c r="BQE13"/>
      <c r="BQF13"/>
      <c r="BQG13"/>
      <c r="BQH13"/>
      <c r="BQI13"/>
      <c r="BQJ13"/>
      <c r="BQK13"/>
      <c r="BQL13"/>
      <c r="BQM13"/>
      <c r="BQN13"/>
      <c r="BQO13"/>
      <c r="BQP13"/>
      <c r="BQQ13"/>
      <c r="BQR13"/>
      <c r="BQS13"/>
      <c r="BQT13"/>
      <c r="BQU13"/>
      <c r="BQV13"/>
      <c r="BQW13"/>
      <c r="BQX13"/>
      <c r="BQY13"/>
      <c r="BQZ13"/>
      <c r="BRA13"/>
      <c r="BRB13"/>
      <c r="BRC13"/>
      <c r="BRD13"/>
      <c r="BRE13"/>
      <c r="BRF13"/>
      <c r="BRG13"/>
      <c r="BRH13"/>
      <c r="BRI13"/>
      <c r="BRJ13"/>
      <c r="BRK13"/>
      <c r="BRL13"/>
      <c r="BRM13"/>
      <c r="BRN13"/>
      <c r="BRO13"/>
      <c r="BRP13"/>
      <c r="BRQ13"/>
      <c r="BRR13"/>
      <c r="BRS13"/>
      <c r="BRT13"/>
      <c r="BRU13"/>
      <c r="BRV13"/>
      <c r="BRW13"/>
      <c r="BRX13"/>
      <c r="BRY13"/>
      <c r="BRZ13"/>
      <c r="BSA13"/>
      <c r="BSB13"/>
      <c r="BSC13"/>
      <c r="BSD13"/>
      <c r="BSE13"/>
      <c r="BSF13"/>
      <c r="BSG13"/>
      <c r="BSH13"/>
      <c r="BSI13"/>
      <c r="BSJ13"/>
      <c r="BSK13"/>
      <c r="BSL13"/>
      <c r="BSM13"/>
      <c r="BSN13"/>
      <c r="BSO13"/>
      <c r="BSP13"/>
      <c r="BSQ13"/>
      <c r="BSR13"/>
      <c r="BSS13"/>
      <c r="BST13"/>
      <c r="BSU13"/>
      <c r="BSV13"/>
      <c r="BSW13"/>
      <c r="BSX13"/>
      <c r="BSY13"/>
      <c r="BSZ13"/>
      <c r="BTA13"/>
      <c r="BTB13"/>
      <c r="BTC13"/>
      <c r="BTD13"/>
      <c r="BTE13"/>
      <c r="BTF13"/>
      <c r="BTG13"/>
      <c r="BTH13"/>
      <c r="BTI13"/>
      <c r="BTJ13"/>
      <c r="BTK13"/>
      <c r="BTL13"/>
      <c r="BTM13"/>
      <c r="BTN13"/>
      <c r="BTO13"/>
      <c r="BTP13"/>
      <c r="BTQ13"/>
      <c r="BTR13"/>
      <c r="BTS13"/>
      <c r="BTT13"/>
      <c r="BTU13"/>
      <c r="BTV13"/>
      <c r="BTW13"/>
      <c r="BTX13"/>
      <c r="BTY13"/>
      <c r="BTZ13"/>
      <c r="BUA13"/>
      <c r="BUB13"/>
      <c r="BUC13"/>
      <c r="BUD13"/>
      <c r="BUE13"/>
      <c r="BUF13"/>
      <c r="BUG13"/>
      <c r="BUH13"/>
      <c r="BUI13"/>
      <c r="BUJ13"/>
      <c r="BUK13"/>
      <c r="BUL13"/>
      <c r="BUM13"/>
      <c r="BUN13"/>
      <c r="BUO13"/>
      <c r="BUP13"/>
      <c r="BUQ13"/>
      <c r="BUR13"/>
      <c r="BUS13"/>
      <c r="BUT13"/>
      <c r="BUU13"/>
      <c r="BUV13"/>
      <c r="BUW13"/>
      <c r="BUX13"/>
      <c r="BUY13"/>
      <c r="BUZ13"/>
      <c r="BVA13"/>
      <c r="BVB13"/>
      <c r="BVC13"/>
      <c r="BVD13"/>
      <c r="BVE13"/>
      <c r="BVF13"/>
      <c r="BVG13"/>
      <c r="BVH13"/>
      <c r="BVI13"/>
      <c r="BVJ13"/>
      <c r="BVK13"/>
      <c r="BVL13"/>
      <c r="BVM13"/>
      <c r="BVN13"/>
      <c r="BVO13"/>
      <c r="BVP13"/>
      <c r="BVQ13"/>
      <c r="BVR13"/>
      <c r="BVS13"/>
      <c r="BVT13"/>
      <c r="BVU13"/>
      <c r="BVV13"/>
      <c r="BVW13"/>
      <c r="BVX13"/>
      <c r="BVY13"/>
      <c r="BVZ13"/>
      <c r="BWA13"/>
      <c r="BWB13"/>
      <c r="BWC13"/>
      <c r="BWD13"/>
      <c r="BWE13"/>
      <c r="BWF13"/>
      <c r="BWG13"/>
      <c r="BWH13"/>
      <c r="BWI13"/>
      <c r="BWJ13"/>
      <c r="BWK13"/>
      <c r="BWL13"/>
      <c r="BWM13"/>
      <c r="BWN13"/>
      <c r="BWO13"/>
      <c r="BWP13"/>
      <c r="BWQ13"/>
      <c r="BWR13"/>
      <c r="BWS13"/>
      <c r="BWT13"/>
      <c r="BWU13"/>
      <c r="BWV13"/>
      <c r="BWW13"/>
      <c r="BWX13"/>
      <c r="BWY13"/>
      <c r="BWZ13"/>
      <c r="BXA13"/>
      <c r="BXB13"/>
      <c r="BXC13"/>
      <c r="BXD13"/>
      <c r="BXE13"/>
      <c r="BXF13"/>
      <c r="BXG13"/>
      <c r="BXH13"/>
      <c r="BXI13"/>
      <c r="BXJ13"/>
      <c r="BXK13"/>
      <c r="BXL13"/>
      <c r="BXM13"/>
      <c r="BXN13"/>
      <c r="BXO13"/>
      <c r="BXP13"/>
      <c r="BXQ13"/>
      <c r="BXR13"/>
      <c r="BXS13"/>
      <c r="BXT13"/>
      <c r="BXU13"/>
      <c r="BXV13"/>
      <c r="BXW13"/>
      <c r="BXX13"/>
      <c r="BXY13"/>
      <c r="BXZ13"/>
      <c r="BYA13"/>
      <c r="BYB13"/>
      <c r="BYC13"/>
      <c r="BYD13"/>
      <c r="BYE13"/>
      <c r="BYF13"/>
      <c r="BYG13"/>
      <c r="BYH13"/>
      <c r="BYI13"/>
      <c r="BYJ13"/>
      <c r="BYK13"/>
      <c r="BYL13"/>
      <c r="BYM13"/>
      <c r="BYN13"/>
      <c r="BYO13"/>
      <c r="BYP13"/>
      <c r="BYQ13"/>
      <c r="BYR13"/>
      <c r="BYS13"/>
      <c r="BYT13"/>
      <c r="BYU13"/>
      <c r="BYV13"/>
      <c r="BYW13"/>
      <c r="BYX13"/>
      <c r="BYY13"/>
      <c r="BYZ13"/>
      <c r="BZA13"/>
      <c r="BZB13"/>
      <c r="BZC13"/>
      <c r="BZD13"/>
      <c r="BZE13"/>
      <c r="BZF13"/>
      <c r="BZG13"/>
      <c r="BZH13"/>
      <c r="BZI13"/>
      <c r="BZJ13"/>
      <c r="BZK13"/>
      <c r="BZL13"/>
      <c r="BZM13"/>
      <c r="BZN13"/>
      <c r="BZO13"/>
      <c r="BZP13"/>
      <c r="BZQ13"/>
      <c r="BZR13"/>
      <c r="BZS13"/>
      <c r="BZT13"/>
      <c r="BZU13"/>
      <c r="BZV13"/>
      <c r="BZW13"/>
      <c r="BZX13"/>
      <c r="BZY13"/>
      <c r="BZZ13"/>
      <c r="CAA13"/>
      <c r="CAB13"/>
      <c r="CAC13"/>
      <c r="CAD13"/>
      <c r="CAE13"/>
      <c r="CAF13"/>
      <c r="CAG13"/>
      <c r="CAH13"/>
      <c r="CAI13"/>
      <c r="CAJ13"/>
      <c r="CAK13"/>
      <c r="CAL13"/>
      <c r="CAM13"/>
      <c r="CAN13"/>
      <c r="CAO13"/>
      <c r="CAP13"/>
      <c r="CAQ13"/>
      <c r="CAR13"/>
      <c r="CAS13"/>
      <c r="CAT13"/>
      <c r="CAU13"/>
      <c r="CAV13"/>
      <c r="CAW13"/>
      <c r="CAX13"/>
      <c r="CAY13"/>
      <c r="CAZ13"/>
      <c r="CBA13"/>
      <c r="CBB13"/>
      <c r="CBC13"/>
      <c r="CBD13"/>
      <c r="CBE13"/>
      <c r="CBF13"/>
      <c r="CBG13"/>
      <c r="CBH13"/>
      <c r="CBI13"/>
      <c r="CBJ13"/>
      <c r="CBK13"/>
      <c r="CBL13"/>
      <c r="CBM13"/>
      <c r="CBN13"/>
      <c r="CBO13"/>
      <c r="CBP13"/>
      <c r="CBQ13"/>
      <c r="CBR13"/>
      <c r="CBS13"/>
      <c r="CBT13"/>
      <c r="CBU13"/>
      <c r="CBV13"/>
      <c r="CBW13"/>
      <c r="CBX13"/>
      <c r="CBY13"/>
      <c r="CBZ13"/>
      <c r="CCA13"/>
      <c r="CCB13"/>
      <c r="CCC13"/>
      <c r="CCD13"/>
      <c r="CCE13"/>
      <c r="CCF13"/>
      <c r="CCG13"/>
      <c r="CCH13"/>
      <c r="CCI13"/>
      <c r="CCJ13"/>
      <c r="CCK13"/>
      <c r="CCL13"/>
      <c r="CCM13"/>
      <c r="CCN13"/>
      <c r="CCO13"/>
      <c r="CCP13"/>
      <c r="CCQ13"/>
      <c r="CCR13"/>
      <c r="CCS13"/>
      <c r="CCT13"/>
      <c r="CCU13"/>
      <c r="CCV13"/>
      <c r="CCW13"/>
      <c r="CCX13"/>
      <c r="CCY13"/>
      <c r="CCZ13"/>
      <c r="CDA13"/>
      <c r="CDB13"/>
      <c r="CDC13"/>
      <c r="CDD13"/>
      <c r="CDE13"/>
      <c r="CDF13"/>
      <c r="CDG13"/>
      <c r="CDH13"/>
      <c r="CDI13"/>
      <c r="CDJ13"/>
      <c r="CDK13"/>
      <c r="CDL13"/>
      <c r="CDM13"/>
      <c r="CDN13"/>
      <c r="CDO13"/>
      <c r="CDP13"/>
      <c r="CDQ13"/>
      <c r="CDR13"/>
      <c r="CDS13"/>
      <c r="CDT13"/>
      <c r="CDU13"/>
      <c r="CDV13"/>
      <c r="CDW13"/>
      <c r="CDX13"/>
      <c r="CDY13"/>
      <c r="CDZ13"/>
      <c r="CEA13"/>
      <c r="CEB13"/>
      <c r="CEC13"/>
      <c r="CED13"/>
      <c r="CEE13"/>
      <c r="CEF13"/>
      <c r="CEG13"/>
      <c r="CEH13"/>
      <c r="CEI13"/>
      <c r="CEJ13"/>
      <c r="CEK13"/>
      <c r="CEL13"/>
      <c r="CEM13"/>
      <c r="CEN13"/>
      <c r="CEO13"/>
      <c r="CEP13"/>
      <c r="CEQ13"/>
      <c r="CER13"/>
      <c r="CES13"/>
      <c r="CET13"/>
      <c r="CEU13"/>
      <c r="CEV13"/>
      <c r="CEW13"/>
      <c r="CEX13"/>
      <c r="CEY13"/>
      <c r="CEZ13"/>
      <c r="CFA13"/>
      <c r="CFB13"/>
      <c r="CFC13"/>
      <c r="CFD13"/>
      <c r="CFE13"/>
      <c r="CFF13"/>
      <c r="CFG13"/>
      <c r="CFH13"/>
      <c r="CFI13"/>
      <c r="CFJ13"/>
      <c r="CFK13"/>
      <c r="CFL13"/>
      <c r="CFM13"/>
      <c r="CFN13"/>
      <c r="CFO13"/>
      <c r="CFP13"/>
      <c r="CFQ13"/>
      <c r="CFR13"/>
      <c r="CFS13"/>
      <c r="CFT13"/>
      <c r="CFU13"/>
      <c r="CFV13"/>
      <c r="CFW13"/>
      <c r="CFX13"/>
      <c r="CFY13"/>
      <c r="CFZ13"/>
      <c r="CGA13"/>
      <c r="CGB13"/>
      <c r="CGC13"/>
      <c r="CGD13"/>
      <c r="CGE13"/>
      <c r="CGF13"/>
      <c r="CGG13"/>
      <c r="CGH13"/>
      <c r="CGI13"/>
      <c r="CGJ13"/>
      <c r="CGK13"/>
      <c r="CGL13"/>
      <c r="CGM13"/>
      <c r="CGN13"/>
      <c r="CGO13"/>
      <c r="CGP13"/>
      <c r="CGQ13"/>
      <c r="CGR13"/>
      <c r="CGS13"/>
      <c r="CGT13"/>
      <c r="CGU13"/>
      <c r="CGV13"/>
      <c r="CGW13"/>
      <c r="CGX13"/>
      <c r="CGY13"/>
      <c r="CGZ13"/>
      <c r="CHA13"/>
      <c r="CHB13"/>
      <c r="CHC13"/>
      <c r="CHD13"/>
      <c r="CHE13"/>
      <c r="CHF13"/>
      <c r="CHG13"/>
      <c r="CHH13"/>
      <c r="CHI13"/>
      <c r="CHJ13"/>
      <c r="CHK13"/>
      <c r="CHL13"/>
      <c r="CHM13"/>
      <c r="CHN13"/>
      <c r="CHO13"/>
      <c r="CHP13"/>
      <c r="CHQ13"/>
      <c r="CHR13"/>
      <c r="CHS13"/>
      <c r="CHT13"/>
      <c r="CHU13"/>
      <c r="CHV13"/>
      <c r="CHW13"/>
      <c r="CHX13"/>
      <c r="CHY13"/>
      <c r="CHZ13"/>
      <c r="CIA13"/>
      <c r="CIB13"/>
      <c r="CIC13"/>
      <c r="CID13"/>
      <c r="CIE13"/>
      <c r="CIF13"/>
      <c r="CIG13"/>
      <c r="CIH13"/>
      <c r="CII13"/>
      <c r="CIJ13"/>
      <c r="CIK13"/>
      <c r="CIL13"/>
      <c r="CIM13"/>
      <c r="CIN13"/>
      <c r="CIO13"/>
      <c r="CIP13"/>
      <c r="CIQ13"/>
      <c r="CIR13"/>
      <c r="CIS13"/>
      <c r="CIT13"/>
      <c r="CIU13"/>
      <c r="CIV13"/>
      <c r="CIW13"/>
      <c r="CIX13"/>
      <c r="CIY13"/>
      <c r="CIZ13"/>
      <c r="CJA13"/>
      <c r="CJB13"/>
      <c r="CJC13"/>
      <c r="CJD13"/>
      <c r="CJE13"/>
      <c r="CJF13"/>
      <c r="CJG13"/>
      <c r="CJH13"/>
      <c r="CJI13"/>
      <c r="CJJ13"/>
      <c r="CJK13"/>
      <c r="CJL13"/>
      <c r="CJM13"/>
      <c r="CJN13"/>
      <c r="CJO13"/>
      <c r="CJP13"/>
      <c r="CJQ13"/>
      <c r="CJR13"/>
      <c r="CJS13"/>
      <c r="CJT13"/>
      <c r="CJU13"/>
      <c r="CJV13"/>
      <c r="CJW13"/>
      <c r="CJX13"/>
      <c r="CJY13"/>
      <c r="CJZ13"/>
      <c r="CKA13"/>
      <c r="CKB13"/>
      <c r="CKC13"/>
      <c r="CKD13"/>
      <c r="CKE13"/>
      <c r="CKF13"/>
      <c r="CKG13"/>
      <c r="CKH13"/>
      <c r="CKI13"/>
      <c r="CKJ13"/>
      <c r="CKK13"/>
      <c r="CKL13"/>
      <c r="CKM13"/>
      <c r="CKN13"/>
      <c r="CKO13"/>
      <c r="CKP13"/>
      <c r="CKQ13"/>
      <c r="CKR13"/>
      <c r="CKS13"/>
      <c r="CKT13"/>
      <c r="CKU13"/>
      <c r="CKV13"/>
      <c r="CKW13"/>
      <c r="CKX13"/>
      <c r="CKY13"/>
      <c r="CKZ13"/>
      <c r="CLA13"/>
      <c r="CLB13"/>
      <c r="CLC13"/>
      <c r="CLD13"/>
      <c r="CLE13"/>
      <c r="CLF13"/>
      <c r="CLG13"/>
      <c r="CLH13"/>
      <c r="CLI13"/>
      <c r="CLJ13"/>
      <c r="CLK13"/>
      <c r="CLL13"/>
      <c r="CLM13"/>
      <c r="CLN13"/>
      <c r="CLO13"/>
      <c r="CLP13"/>
      <c r="CLQ13"/>
      <c r="CLR13"/>
      <c r="CLS13"/>
      <c r="CLT13"/>
      <c r="CLU13"/>
      <c r="CLV13"/>
      <c r="CLW13"/>
      <c r="CLX13"/>
      <c r="CLY13"/>
      <c r="CLZ13"/>
      <c r="CMA13"/>
      <c r="CMB13"/>
      <c r="CMC13"/>
      <c r="CMD13"/>
      <c r="CME13"/>
      <c r="CMF13"/>
      <c r="CMG13"/>
      <c r="CMH13"/>
      <c r="CMI13"/>
      <c r="CMJ13"/>
      <c r="CMK13"/>
      <c r="CML13"/>
      <c r="CMM13"/>
      <c r="CMN13"/>
      <c r="CMO13"/>
      <c r="CMP13"/>
      <c r="CMQ13"/>
      <c r="CMR13"/>
      <c r="CMS13"/>
      <c r="CMT13"/>
      <c r="CMU13"/>
      <c r="CMV13"/>
      <c r="CMW13"/>
      <c r="CMX13"/>
      <c r="CMY13"/>
      <c r="CMZ13"/>
      <c r="CNA13"/>
      <c r="CNB13"/>
      <c r="CNC13"/>
      <c r="CND13"/>
      <c r="CNE13"/>
      <c r="CNF13"/>
      <c r="CNG13"/>
      <c r="CNH13"/>
      <c r="CNI13"/>
      <c r="CNJ13"/>
      <c r="CNK13"/>
      <c r="CNL13"/>
      <c r="CNM13"/>
      <c r="CNN13"/>
      <c r="CNO13"/>
      <c r="CNP13"/>
      <c r="CNQ13"/>
      <c r="CNR13"/>
      <c r="CNS13"/>
      <c r="CNT13"/>
      <c r="CNU13"/>
      <c r="CNV13"/>
      <c r="CNW13"/>
      <c r="CNX13"/>
      <c r="CNY13"/>
      <c r="CNZ13"/>
      <c r="COA13"/>
      <c r="COB13"/>
      <c r="COC13"/>
      <c r="COD13"/>
      <c r="COE13"/>
      <c r="COF13"/>
      <c r="COG13"/>
      <c r="COH13"/>
      <c r="COI13"/>
      <c r="COJ13"/>
      <c r="COK13"/>
      <c r="COL13"/>
      <c r="COM13"/>
      <c r="CON13"/>
      <c r="COO13"/>
      <c r="COP13"/>
      <c r="COQ13"/>
      <c r="COR13"/>
      <c r="COS13"/>
      <c r="COT13"/>
      <c r="COU13"/>
      <c r="COV13"/>
      <c r="COW13"/>
      <c r="COX13"/>
      <c r="COY13"/>
      <c r="COZ13"/>
      <c r="CPA13"/>
      <c r="CPB13"/>
      <c r="CPC13"/>
      <c r="CPD13"/>
      <c r="CPE13"/>
      <c r="CPF13"/>
      <c r="CPG13"/>
      <c r="CPH13"/>
      <c r="CPI13"/>
      <c r="CPJ13"/>
      <c r="CPK13"/>
      <c r="CPL13"/>
      <c r="CPM13"/>
      <c r="CPN13"/>
      <c r="CPO13"/>
      <c r="CPP13"/>
      <c r="CPQ13"/>
      <c r="CPR13"/>
      <c r="CPS13"/>
      <c r="CPT13"/>
      <c r="CPU13"/>
      <c r="CPV13"/>
      <c r="CPW13"/>
      <c r="CPX13"/>
      <c r="CPY13"/>
      <c r="CPZ13"/>
      <c r="CQA13"/>
      <c r="CQB13"/>
      <c r="CQC13"/>
      <c r="CQD13"/>
      <c r="CQE13"/>
      <c r="CQF13"/>
      <c r="CQG13"/>
      <c r="CQH13"/>
      <c r="CQI13"/>
      <c r="CQJ13"/>
      <c r="CQK13"/>
      <c r="CQL13"/>
      <c r="CQM13"/>
      <c r="CQN13"/>
      <c r="CQO13"/>
      <c r="CQP13"/>
      <c r="CQQ13"/>
      <c r="CQR13"/>
      <c r="CQS13"/>
      <c r="CQT13"/>
      <c r="CQU13"/>
      <c r="CQV13"/>
      <c r="CQW13"/>
      <c r="CQX13"/>
      <c r="CQY13"/>
      <c r="CQZ13"/>
      <c r="CRA13"/>
      <c r="CRB13"/>
      <c r="CRC13"/>
      <c r="CRD13"/>
      <c r="CRE13"/>
      <c r="CRF13"/>
      <c r="CRG13"/>
      <c r="CRH13"/>
      <c r="CRI13"/>
      <c r="CRJ13"/>
      <c r="CRK13"/>
      <c r="CRL13"/>
      <c r="CRM13"/>
      <c r="CRN13"/>
      <c r="CRO13"/>
      <c r="CRP13"/>
      <c r="CRQ13"/>
      <c r="CRR13"/>
      <c r="CRS13"/>
      <c r="CRT13"/>
      <c r="CRU13"/>
      <c r="CRV13"/>
      <c r="CRW13"/>
      <c r="CRX13"/>
      <c r="CRY13"/>
      <c r="CRZ13"/>
      <c r="CSA13"/>
      <c r="CSB13"/>
      <c r="CSC13"/>
      <c r="CSD13"/>
      <c r="CSE13"/>
      <c r="CSF13"/>
      <c r="CSG13"/>
      <c r="CSH13"/>
      <c r="CSI13"/>
      <c r="CSJ13"/>
      <c r="CSK13"/>
      <c r="CSL13"/>
      <c r="CSM13"/>
      <c r="CSN13"/>
      <c r="CSO13"/>
      <c r="CSP13"/>
      <c r="CSQ13"/>
      <c r="CSR13"/>
      <c r="CSS13"/>
      <c r="CST13"/>
      <c r="CSU13"/>
      <c r="CSV13"/>
      <c r="CSW13"/>
      <c r="CSX13"/>
      <c r="CSY13"/>
      <c r="CSZ13"/>
      <c r="CTA13"/>
      <c r="CTB13"/>
      <c r="CTC13"/>
      <c r="CTD13"/>
      <c r="CTE13"/>
      <c r="CTF13"/>
      <c r="CTG13"/>
      <c r="CTH13"/>
      <c r="CTI13"/>
      <c r="CTJ13"/>
      <c r="CTK13"/>
      <c r="CTL13"/>
      <c r="CTM13"/>
      <c r="CTN13"/>
      <c r="CTO13"/>
      <c r="CTP13"/>
      <c r="CTQ13"/>
      <c r="CTR13"/>
      <c r="CTS13"/>
      <c r="CTT13"/>
      <c r="CTU13"/>
      <c r="CTV13"/>
      <c r="CTW13"/>
      <c r="CTX13"/>
      <c r="CTY13"/>
      <c r="CTZ13"/>
      <c r="CUA13"/>
      <c r="CUB13"/>
      <c r="CUC13"/>
      <c r="CUD13"/>
      <c r="CUE13"/>
      <c r="CUF13"/>
      <c r="CUG13"/>
      <c r="CUH13"/>
      <c r="CUI13"/>
      <c r="CUJ13"/>
      <c r="CUK13"/>
      <c r="CUL13"/>
      <c r="CUM13"/>
      <c r="CUN13"/>
      <c r="CUO13"/>
      <c r="CUP13"/>
      <c r="CUQ13"/>
      <c r="CUR13"/>
      <c r="CUS13"/>
      <c r="CUT13"/>
      <c r="CUU13"/>
      <c r="CUV13"/>
      <c r="CUW13"/>
      <c r="CUX13"/>
      <c r="CUY13"/>
      <c r="CUZ13"/>
      <c r="CVA13"/>
      <c r="CVB13"/>
      <c r="CVC13"/>
      <c r="CVD13"/>
      <c r="CVE13"/>
      <c r="CVF13"/>
      <c r="CVG13"/>
      <c r="CVH13"/>
      <c r="CVI13"/>
      <c r="CVJ13"/>
      <c r="CVK13"/>
      <c r="CVL13"/>
      <c r="CVM13"/>
      <c r="CVN13"/>
      <c r="CVO13"/>
      <c r="CVP13"/>
      <c r="CVQ13"/>
      <c r="CVR13"/>
      <c r="CVS13"/>
      <c r="CVT13"/>
      <c r="CVU13"/>
      <c r="CVV13"/>
      <c r="CVW13"/>
      <c r="CVX13"/>
      <c r="CVY13"/>
      <c r="CVZ13"/>
      <c r="CWA13"/>
      <c r="CWB13"/>
      <c r="CWC13"/>
      <c r="CWD13"/>
      <c r="CWE13"/>
      <c r="CWF13"/>
      <c r="CWG13"/>
      <c r="CWH13"/>
      <c r="CWI13"/>
      <c r="CWJ13"/>
      <c r="CWK13"/>
      <c r="CWL13"/>
      <c r="CWM13"/>
      <c r="CWN13"/>
      <c r="CWO13"/>
      <c r="CWP13"/>
      <c r="CWQ13"/>
      <c r="CWR13"/>
      <c r="CWS13"/>
      <c r="CWT13"/>
      <c r="CWU13"/>
      <c r="CWV13"/>
      <c r="CWW13"/>
      <c r="CWX13"/>
      <c r="CWY13"/>
      <c r="CWZ13"/>
      <c r="CXA13"/>
      <c r="CXB13"/>
      <c r="CXC13"/>
      <c r="CXD13"/>
      <c r="CXE13"/>
      <c r="CXF13"/>
      <c r="CXG13"/>
      <c r="CXH13"/>
      <c r="CXI13"/>
      <c r="CXJ13"/>
      <c r="CXK13"/>
      <c r="CXL13"/>
      <c r="CXM13"/>
      <c r="CXN13"/>
      <c r="CXO13"/>
      <c r="CXP13"/>
      <c r="CXQ13"/>
      <c r="CXR13"/>
      <c r="CXS13"/>
      <c r="CXT13"/>
      <c r="CXU13"/>
      <c r="CXV13"/>
      <c r="CXW13"/>
      <c r="CXX13"/>
      <c r="CXY13"/>
      <c r="CXZ13"/>
      <c r="CYA13"/>
      <c r="CYB13"/>
      <c r="CYC13"/>
      <c r="CYD13"/>
      <c r="CYE13"/>
      <c r="CYF13"/>
      <c r="CYG13"/>
      <c r="CYH13"/>
      <c r="CYI13"/>
      <c r="CYJ13"/>
      <c r="CYK13"/>
      <c r="CYL13"/>
      <c r="CYM13"/>
      <c r="CYN13"/>
      <c r="CYO13"/>
      <c r="CYP13"/>
      <c r="CYQ13"/>
      <c r="CYR13"/>
      <c r="CYS13"/>
      <c r="CYT13"/>
      <c r="CYU13"/>
      <c r="CYV13"/>
      <c r="CYW13"/>
      <c r="CYX13"/>
      <c r="CYY13"/>
      <c r="CYZ13"/>
      <c r="CZA13"/>
      <c r="CZB13"/>
      <c r="CZC13"/>
      <c r="CZD13"/>
      <c r="CZE13"/>
      <c r="CZF13"/>
      <c r="CZG13"/>
      <c r="CZH13"/>
      <c r="CZI13"/>
      <c r="CZJ13"/>
      <c r="CZK13"/>
      <c r="CZL13"/>
      <c r="CZM13"/>
      <c r="CZN13"/>
      <c r="CZO13"/>
      <c r="CZP13"/>
      <c r="CZQ13"/>
      <c r="CZR13"/>
      <c r="CZS13"/>
      <c r="CZT13"/>
      <c r="CZU13"/>
      <c r="CZV13"/>
      <c r="CZW13"/>
      <c r="CZX13"/>
      <c r="CZY13"/>
      <c r="CZZ13"/>
      <c r="DAA13"/>
      <c r="DAB13"/>
      <c r="DAC13"/>
      <c r="DAD13"/>
      <c r="DAE13"/>
      <c r="DAF13"/>
      <c r="DAG13"/>
      <c r="DAH13"/>
      <c r="DAI13"/>
      <c r="DAJ13"/>
      <c r="DAK13"/>
      <c r="DAL13"/>
      <c r="DAM13"/>
      <c r="DAN13"/>
      <c r="DAO13"/>
      <c r="DAP13"/>
      <c r="DAQ13"/>
      <c r="DAR13"/>
      <c r="DAS13"/>
      <c r="DAT13"/>
      <c r="DAU13"/>
      <c r="DAV13"/>
      <c r="DAW13"/>
      <c r="DAX13"/>
      <c r="DAY13"/>
      <c r="DAZ13"/>
      <c r="DBA13"/>
      <c r="DBB13"/>
      <c r="DBC13"/>
      <c r="DBD13"/>
      <c r="DBE13"/>
      <c r="DBF13"/>
      <c r="DBG13"/>
      <c r="DBH13"/>
      <c r="DBI13"/>
      <c r="DBJ13"/>
      <c r="DBK13"/>
      <c r="DBL13"/>
      <c r="DBM13"/>
      <c r="DBN13"/>
      <c r="DBO13"/>
      <c r="DBP13"/>
      <c r="DBQ13"/>
      <c r="DBR13"/>
      <c r="DBS13"/>
      <c r="DBT13"/>
      <c r="DBU13"/>
      <c r="DBV13"/>
      <c r="DBW13"/>
      <c r="DBX13"/>
      <c r="DBY13"/>
      <c r="DBZ13"/>
      <c r="DCA13"/>
      <c r="DCB13"/>
      <c r="DCC13"/>
      <c r="DCD13"/>
      <c r="DCE13"/>
      <c r="DCF13"/>
      <c r="DCG13"/>
      <c r="DCH13"/>
      <c r="DCI13"/>
      <c r="DCJ13"/>
      <c r="DCK13"/>
      <c r="DCL13"/>
      <c r="DCM13"/>
      <c r="DCN13"/>
      <c r="DCO13"/>
      <c r="DCP13"/>
      <c r="DCQ13"/>
      <c r="DCR13"/>
      <c r="DCS13"/>
      <c r="DCT13"/>
      <c r="DCU13"/>
      <c r="DCV13"/>
      <c r="DCW13"/>
      <c r="DCX13"/>
      <c r="DCY13"/>
      <c r="DCZ13"/>
      <c r="DDA13"/>
      <c r="DDB13"/>
      <c r="DDC13"/>
      <c r="DDD13"/>
      <c r="DDE13"/>
      <c r="DDF13"/>
      <c r="DDG13"/>
      <c r="DDH13"/>
      <c r="DDI13"/>
      <c r="DDJ13"/>
      <c r="DDK13"/>
      <c r="DDL13"/>
      <c r="DDM13"/>
      <c r="DDN13"/>
      <c r="DDO13"/>
      <c r="DDP13"/>
      <c r="DDQ13"/>
      <c r="DDR13"/>
      <c r="DDS13"/>
      <c r="DDT13"/>
      <c r="DDU13"/>
      <c r="DDV13"/>
      <c r="DDW13"/>
      <c r="DDX13"/>
      <c r="DDY13"/>
      <c r="DDZ13"/>
      <c r="DEA13"/>
      <c r="DEB13"/>
      <c r="DEC13"/>
      <c r="DED13"/>
      <c r="DEE13"/>
      <c r="DEF13"/>
      <c r="DEG13"/>
      <c r="DEH13"/>
      <c r="DEI13"/>
      <c r="DEJ13"/>
      <c r="DEK13"/>
      <c r="DEL13"/>
      <c r="DEM13"/>
      <c r="DEN13"/>
      <c r="DEO13"/>
      <c r="DEP13"/>
      <c r="DEQ13"/>
      <c r="DER13"/>
      <c r="DES13"/>
      <c r="DET13"/>
      <c r="DEU13"/>
      <c r="DEV13"/>
      <c r="DEW13"/>
      <c r="DEX13"/>
      <c r="DEY13"/>
      <c r="DEZ13"/>
      <c r="DFA13"/>
      <c r="DFB13"/>
      <c r="DFC13"/>
      <c r="DFD13"/>
      <c r="DFE13"/>
      <c r="DFF13"/>
      <c r="DFG13"/>
      <c r="DFH13"/>
      <c r="DFI13"/>
      <c r="DFJ13"/>
      <c r="DFK13"/>
      <c r="DFL13"/>
      <c r="DFM13"/>
      <c r="DFN13"/>
      <c r="DFO13"/>
      <c r="DFP13"/>
      <c r="DFQ13"/>
      <c r="DFR13"/>
      <c r="DFS13"/>
      <c r="DFT13"/>
      <c r="DFU13"/>
      <c r="DFV13"/>
      <c r="DFW13"/>
      <c r="DFX13"/>
      <c r="DFY13"/>
      <c r="DFZ13"/>
      <c r="DGA13"/>
      <c r="DGB13"/>
      <c r="DGC13"/>
      <c r="DGD13"/>
      <c r="DGE13"/>
      <c r="DGF13"/>
      <c r="DGG13"/>
      <c r="DGH13"/>
      <c r="DGI13"/>
      <c r="DGJ13"/>
      <c r="DGK13"/>
      <c r="DGL13"/>
      <c r="DGM13"/>
      <c r="DGN13"/>
      <c r="DGO13"/>
      <c r="DGP13"/>
      <c r="DGQ13"/>
      <c r="DGR13"/>
      <c r="DGS13"/>
      <c r="DGT13"/>
      <c r="DGU13"/>
      <c r="DGV13"/>
      <c r="DGW13"/>
      <c r="DGX13"/>
      <c r="DGY13"/>
      <c r="DGZ13"/>
      <c r="DHA13"/>
      <c r="DHB13"/>
      <c r="DHC13"/>
      <c r="DHD13"/>
      <c r="DHE13"/>
      <c r="DHF13"/>
      <c r="DHG13"/>
      <c r="DHH13"/>
      <c r="DHI13"/>
      <c r="DHJ13"/>
      <c r="DHK13"/>
      <c r="DHL13"/>
      <c r="DHM13"/>
      <c r="DHN13"/>
      <c r="DHO13"/>
      <c r="DHP13"/>
      <c r="DHQ13"/>
      <c r="DHR13"/>
      <c r="DHS13"/>
      <c r="DHT13"/>
      <c r="DHU13"/>
      <c r="DHV13"/>
      <c r="DHW13"/>
      <c r="DHX13"/>
      <c r="DHY13"/>
      <c r="DHZ13"/>
      <c r="DIA13"/>
      <c r="DIB13"/>
      <c r="DIC13"/>
      <c r="DID13"/>
      <c r="DIE13"/>
      <c r="DIF13"/>
      <c r="DIG13"/>
      <c r="DIH13"/>
      <c r="DII13"/>
      <c r="DIJ13"/>
      <c r="DIK13"/>
      <c r="DIL13"/>
      <c r="DIM13"/>
      <c r="DIN13"/>
      <c r="DIO13"/>
      <c r="DIP13"/>
      <c r="DIQ13"/>
      <c r="DIR13"/>
      <c r="DIS13"/>
      <c r="DIT13"/>
      <c r="DIU13"/>
      <c r="DIV13"/>
      <c r="DIW13"/>
      <c r="DIX13"/>
      <c r="DIY13"/>
      <c r="DIZ13"/>
      <c r="DJA13"/>
      <c r="DJB13"/>
      <c r="DJC13"/>
      <c r="DJD13"/>
      <c r="DJE13"/>
      <c r="DJF13"/>
      <c r="DJG13"/>
      <c r="DJH13"/>
      <c r="DJI13"/>
      <c r="DJJ13"/>
      <c r="DJK13"/>
      <c r="DJL13"/>
      <c r="DJM13"/>
      <c r="DJN13"/>
      <c r="DJO13"/>
      <c r="DJP13"/>
      <c r="DJQ13"/>
      <c r="DJR13"/>
      <c r="DJS13"/>
      <c r="DJT13"/>
      <c r="DJU13"/>
      <c r="DJV13"/>
      <c r="DJW13"/>
      <c r="DJX13"/>
      <c r="DJY13"/>
      <c r="DJZ13"/>
      <c r="DKA13"/>
      <c r="DKB13"/>
      <c r="DKC13"/>
      <c r="DKD13"/>
      <c r="DKE13"/>
      <c r="DKF13"/>
      <c r="DKG13"/>
      <c r="DKH13"/>
      <c r="DKI13"/>
      <c r="DKJ13"/>
      <c r="DKK13"/>
      <c r="DKL13"/>
      <c r="DKM13"/>
      <c r="DKN13"/>
      <c r="DKO13"/>
      <c r="DKP13"/>
      <c r="DKQ13"/>
      <c r="DKR13"/>
      <c r="DKS13"/>
      <c r="DKT13"/>
      <c r="DKU13"/>
      <c r="DKV13"/>
      <c r="DKW13"/>
      <c r="DKX13"/>
      <c r="DKY13"/>
      <c r="DKZ13"/>
      <c r="DLA13"/>
      <c r="DLB13"/>
      <c r="DLC13"/>
      <c r="DLD13"/>
      <c r="DLE13"/>
      <c r="DLF13"/>
      <c r="DLG13"/>
      <c r="DLH13"/>
      <c r="DLI13"/>
      <c r="DLJ13"/>
      <c r="DLK13"/>
      <c r="DLL13"/>
      <c r="DLM13"/>
      <c r="DLN13"/>
      <c r="DLO13"/>
      <c r="DLP13"/>
      <c r="DLQ13"/>
      <c r="DLR13"/>
      <c r="DLS13"/>
      <c r="DLT13"/>
      <c r="DLU13"/>
      <c r="DLV13"/>
      <c r="DLW13"/>
      <c r="DLX13"/>
      <c r="DLY13"/>
      <c r="DLZ13"/>
      <c r="DMA13"/>
      <c r="DMB13"/>
      <c r="DMC13"/>
      <c r="DMD13"/>
      <c r="DME13"/>
      <c r="DMF13"/>
      <c r="DMG13"/>
      <c r="DMH13"/>
      <c r="DMI13"/>
      <c r="DMJ13"/>
      <c r="DMK13"/>
      <c r="DML13"/>
      <c r="DMM13"/>
      <c r="DMN13"/>
      <c r="DMO13"/>
      <c r="DMP13"/>
      <c r="DMQ13"/>
      <c r="DMR13"/>
      <c r="DMS13"/>
      <c r="DMT13"/>
      <c r="DMU13"/>
      <c r="DMV13"/>
      <c r="DMW13"/>
      <c r="DMX13"/>
      <c r="DMY13"/>
      <c r="DMZ13"/>
      <c r="DNA13"/>
      <c r="DNB13"/>
      <c r="DNC13"/>
      <c r="DND13"/>
      <c r="DNE13"/>
      <c r="DNF13"/>
      <c r="DNG13"/>
      <c r="DNH13"/>
      <c r="DNI13"/>
      <c r="DNJ13"/>
      <c r="DNK13"/>
      <c r="DNL13"/>
      <c r="DNM13"/>
      <c r="DNN13"/>
      <c r="DNO13"/>
      <c r="DNP13"/>
      <c r="DNQ13"/>
      <c r="DNR13"/>
      <c r="DNS13"/>
      <c r="DNT13"/>
      <c r="DNU13"/>
      <c r="DNV13"/>
      <c r="DNW13"/>
      <c r="DNX13"/>
      <c r="DNY13"/>
      <c r="DNZ13"/>
      <c r="DOA13"/>
      <c r="DOB13"/>
      <c r="DOC13"/>
      <c r="DOD13"/>
      <c r="DOE13"/>
      <c r="DOF13"/>
      <c r="DOG13"/>
      <c r="DOH13"/>
      <c r="DOI13"/>
      <c r="DOJ13"/>
      <c r="DOK13"/>
      <c r="DOL13"/>
      <c r="DOM13"/>
      <c r="DON13"/>
      <c r="DOO13"/>
      <c r="DOP13"/>
      <c r="DOQ13"/>
      <c r="DOR13"/>
      <c r="DOS13"/>
      <c r="DOT13"/>
      <c r="DOU13"/>
      <c r="DOV13"/>
      <c r="DOW13"/>
      <c r="DOX13"/>
      <c r="DOY13"/>
      <c r="DOZ13"/>
      <c r="DPA13"/>
      <c r="DPB13"/>
      <c r="DPC13"/>
      <c r="DPD13"/>
      <c r="DPE13"/>
      <c r="DPF13"/>
      <c r="DPG13"/>
      <c r="DPH13"/>
      <c r="DPI13"/>
      <c r="DPJ13"/>
      <c r="DPK13"/>
      <c r="DPL13"/>
      <c r="DPM13"/>
      <c r="DPN13"/>
      <c r="DPO13"/>
      <c r="DPP13"/>
      <c r="DPQ13"/>
      <c r="DPR13"/>
      <c r="DPS13"/>
      <c r="DPT13"/>
      <c r="DPU13"/>
      <c r="DPV13"/>
      <c r="DPW13"/>
      <c r="DPX13"/>
      <c r="DPY13"/>
      <c r="DPZ13"/>
      <c r="DQA13"/>
      <c r="DQB13"/>
      <c r="DQC13"/>
      <c r="DQD13"/>
      <c r="DQE13"/>
      <c r="DQF13"/>
      <c r="DQG13"/>
      <c r="DQH13"/>
      <c r="DQI13"/>
      <c r="DQJ13"/>
      <c r="DQK13"/>
      <c r="DQL13"/>
      <c r="DQM13"/>
      <c r="DQN13"/>
      <c r="DQO13"/>
      <c r="DQP13"/>
      <c r="DQQ13"/>
      <c r="DQR13"/>
      <c r="DQS13"/>
      <c r="DQT13"/>
      <c r="DQU13"/>
      <c r="DQV13"/>
      <c r="DQW13"/>
      <c r="DQX13"/>
      <c r="DQY13"/>
      <c r="DQZ13"/>
      <c r="DRA13"/>
      <c r="DRB13"/>
      <c r="DRC13"/>
      <c r="DRD13"/>
      <c r="DRE13"/>
      <c r="DRF13"/>
      <c r="DRG13"/>
      <c r="DRH13"/>
      <c r="DRI13"/>
      <c r="DRJ13"/>
      <c r="DRK13"/>
      <c r="DRL13"/>
      <c r="DRM13"/>
      <c r="DRN13"/>
      <c r="DRO13"/>
      <c r="DRP13"/>
      <c r="DRQ13"/>
      <c r="DRR13"/>
      <c r="DRS13"/>
      <c r="DRT13"/>
      <c r="DRU13"/>
      <c r="DRV13"/>
      <c r="DRW13"/>
      <c r="DRX13"/>
      <c r="DRY13"/>
      <c r="DRZ13"/>
      <c r="DSA13"/>
      <c r="DSB13"/>
      <c r="DSC13"/>
      <c r="DSD13"/>
      <c r="DSE13"/>
      <c r="DSF13"/>
      <c r="DSG13"/>
      <c r="DSH13"/>
      <c r="DSI13"/>
      <c r="DSJ13"/>
      <c r="DSK13"/>
      <c r="DSL13"/>
      <c r="DSM13"/>
      <c r="DSN13"/>
      <c r="DSO13"/>
      <c r="DSP13"/>
      <c r="DSQ13"/>
      <c r="DSR13"/>
      <c r="DSS13"/>
      <c r="DST13"/>
      <c r="DSU13"/>
      <c r="DSV13"/>
      <c r="DSW13"/>
      <c r="DSX13"/>
      <c r="DSY13"/>
      <c r="DSZ13"/>
      <c r="DTA13"/>
      <c r="DTB13"/>
      <c r="DTC13"/>
      <c r="DTD13"/>
      <c r="DTE13"/>
      <c r="DTF13"/>
      <c r="DTG13"/>
      <c r="DTH13"/>
      <c r="DTI13"/>
      <c r="DTJ13"/>
      <c r="DTK13"/>
      <c r="DTL13"/>
      <c r="DTM13"/>
      <c r="DTN13"/>
      <c r="DTO13"/>
      <c r="DTP13"/>
      <c r="DTQ13"/>
      <c r="DTR13"/>
      <c r="DTS13"/>
      <c r="DTT13"/>
      <c r="DTU13"/>
      <c r="DTV13"/>
      <c r="DTW13"/>
      <c r="DTX13"/>
      <c r="DTY13"/>
      <c r="DTZ13"/>
      <c r="DUA13"/>
      <c r="DUB13"/>
      <c r="DUC13"/>
      <c r="DUD13"/>
      <c r="DUE13"/>
      <c r="DUF13"/>
      <c r="DUG13"/>
      <c r="DUH13"/>
      <c r="DUI13"/>
      <c r="DUJ13"/>
      <c r="DUK13"/>
      <c r="DUL13"/>
      <c r="DUM13"/>
      <c r="DUN13"/>
      <c r="DUO13"/>
      <c r="DUP13"/>
      <c r="DUQ13"/>
      <c r="DUR13"/>
      <c r="DUS13"/>
      <c r="DUT13"/>
      <c r="DUU13"/>
      <c r="DUV13"/>
      <c r="DUW13"/>
      <c r="DUX13"/>
      <c r="DUY13"/>
      <c r="DUZ13"/>
      <c r="DVA13"/>
      <c r="DVB13"/>
      <c r="DVC13"/>
      <c r="DVD13"/>
      <c r="DVE13"/>
      <c r="DVF13"/>
      <c r="DVG13"/>
      <c r="DVH13"/>
      <c r="DVI13"/>
      <c r="DVJ13"/>
      <c r="DVK13"/>
      <c r="DVL13"/>
      <c r="DVM13"/>
      <c r="DVN13"/>
      <c r="DVO13"/>
      <c r="DVP13"/>
      <c r="DVQ13"/>
      <c r="DVR13"/>
      <c r="DVS13"/>
      <c r="DVT13"/>
      <c r="DVU13"/>
      <c r="DVV13"/>
      <c r="DVW13"/>
      <c r="DVX13"/>
      <c r="DVY13"/>
      <c r="DVZ13"/>
      <c r="DWA13"/>
      <c r="DWB13"/>
      <c r="DWC13"/>
      <c r="DWD13"/>
      <c r="DWE13"/>
      <c r="DWF13"/>
      <c r="DWG13"/>
      <c r="DWH13"/>
      <c r="DWI13"/>
      <c r="DWJ13"/>
      <c r="DWK13"/>
      <c r="DWL13"/>
      <c r="DWM13"/>
      <c r="DWN13"/>
      <c r="DWO13"/>
      <c r="DWP13"/>
      <c r="DWQ13"/>
      <c r="DWR13"/>
      <c r="DWS13"/>
      <c r="DWT13"/>
      <c r="DWU13"/>
      <c r="DWV13"/>
      <c r="DWW13"/>
      <c r="DWX13"/>
      <c r="DWY13"/>
      <c r="DWZ13"/>
      <c r="DXA13"/>
      <c r="DXB13"/>
      <c r="DXC13"/>
      <c r="DXD13"/>
      <c r="DXE13"/>
      <c r="DXF13"/>
      <c r="DXG13"/>
      <c r="DXH13"/>
      <c r="DXI13"/>
      <c r="DXJ13"/>
      <c r="DXK13"/>
      <c r="DXL13"/>
      <c r="DXM13"/>
      <c r="DXN13"/>
      <c r="DXO13"/>
      <c r="DXP13"/>
      <c r="DXQ13"/>
      <c r="DXR13"/>
      <c r="DXS13"/>
      <c r="DXT13"/>
      <c r="DXU13"/>
      <c r="DXV13"/>
      <c r="DXW13"/>
      <c r="DXX13"/>
      <c r="DXY13"/>
      <c r="DXZ13"/>
      <c r="DYA13"/>
      <c r="DYB13"/>
      <c r="DYC13"/>
      <c r="DYD13"/>
      <c r="DYE13"/>
      <c r="DYF13"/>
      <c r="DYG13"/>
      <c r="DYH13"/>
      <c r="DYI13"/>
      <c r="DYJ13"/>
      <c r="DYK13"/>
      <c r="DYL13"/>
      <c r="DYM13"/>
      <c r="DYN13"/>
      <c r="DYO13"/>
      <c r="DYP13"/>
      <c r="DYQ13"/>
      <c r="DYR13"/>
      <c r="DYS13"/>
      <c r="DYT13"/>
      <c r="DYU13"/>
      <c r="DYV13"/>
      <c r="DYW13"/>
      <c r="DYX13"/>
      <c r="DYY13"/>
      <c r="DYZ13"/>
      <c r="DZA13"/>
      <c r="DZB13"/>
      <c r="DZC13"/>
      <c r="DZD13"/>
      <c r="DZE13"/>
      <c r="DZF13"/>
      <c r="DZG13"/>
      <c r="DZH13"/>
      <c r="DZI13"/>
      <c r="DZJ13"/>
      <c r="DZK13"/>
      <c r="DZL13"/>
      <c r="DZM13"/>
      <c r="DZN13"/>
      <c r="DZO13"/>
      <c r="DZP13"/>
      <c r="DZQ13"/>
      <c r="DZR13"/>
      <c r="DZS13"/>
      <c r="DZT13"/>
      <c r="DZU13"/>
      <c r="DZV13"/>
      <c r="DZW13"/>
      <c r="DZX13"/>
      <c r="DZY13"/>
      <c r="DZZ13"/>
      <c r="EAA13"/>
      <c r="EAB13"/>
      <c r="EAC13"/>
      <c r="EAD13"/>
      <c r="EAE13"/>
      <c r="EAF13"/>
      <c r="EAG13"/>
      <c r="EAH13"/>
      <c r="EAI13"/>
      <c r="EAJ13"/>
      <c r="EAK13"/>
      <c r="EAL13"/>
      <c r="EAM13"/>
      <c r="EAN13"/>
      <c r="EAO13"/>
      <c r="EAP13"/>
      <c r="EAQ13"/>
      <c r="EAR13"/>
      <c r="EAS13"/>
      <c r="EAT13"/>
      <c r="EAU13"/>
      <c r="EAV13"/>
      <c r="EAW13"/>
      <c r="EAX13"/>
      <c r="EAY13"/>
      <c r="EAZ13"/>
      <c r="EBA13"/>
      <c r="EBB13"/>
      <c r="EBC13"/>
      <c r="EBD13"/>
      <c r="EBE13"/>
      <c r="EBF13"/>
      <c r="EBG13"/>
      <c r="EBH13"/>
      <c r="EBI13"/>
      <c r="EBJ13"/>
      <c r="EBK13"/>
      <c r="EBL13"/>
      <c r="EBM13"/>
      <c r="EBN13"/>
      <c r="EBO13"/>
      <c r="EBP13"/>
      <c r="EBQ13"/>
      <c r="EBR13"/>
      <c r="EBS13"/>
      <c r="EBT13"/>
      <c r="EBU13"/>
      <c r="EBV13"/>
      <c r="EBW13"/>
      <c r="EBX13"/>
      <c r="EBY13"/>
      <c r="EBZ13"/>
      <c r="ECA13"/>
      <c r="ECB13"/>
      <c r="ECC13"/>
      <c r="ECD13"/>
      <c r="ECE13"/>
      <c r="ECF13"/>
      <c r="ECG13"/>
      <c r="ECH13"/>
      <c r="ECI13"/>
      <c r="ECJ13"/>
      <c r="ECK13"/>
      <c r="ECL13"/>
      <c r="ECM13"/>
      <c r="ECN13"/>
      <c r="ECO13"/>
      <c r="ECP13"/>
      <c r="ECQ13"/>
      <c r="ECR13"/>
      <c r="ECS13"/>
      <c r="ECT13"/>
      <c r="ECU13"/>
      <c r="ECV13"/>
      <c r="ECW13"/>
      <c r="ECX13"/>
      <c r="ECY13"/>
      <c r="ECZ13"/>
      <c r="EDA13"/>
      <c r="EDB13"/>
      <c r="EDC13"/>
      <c r="EDD13"/>
      <c r="EDE13"/>
      <c r="EDF13"/>
      <c r="EDG13"/>
      <c r="EDH13"/>
      <c r="EDI13"/>
      <c r="EDJ13"/>
      <c r="EDK13"/>
      <c r="EDL13"/>
      <c r="EDM13"/>
      <c r="EDN13"/>
      <c r="EDO13"/>
      <c r="EDP13"/>
      <c r="EDQ13"/>
      <c r="EDR13"/>
      <c r="EDS13"/>
      <c r="EDT13"/>
      <c r="EDU13"/>
      <c r="EDV13"/>
      <c r="EDW13"/>
      <c r="EDX13"/>
      <c r="EDY13"/>
      <c r="EDZ13"/>
      <c r="EEA13"/>
      <c r="EEB13"/>
      <c r="EEC13"/>
      <c r="EED13"/>
      <c r="EEE13"/>
      <c r="EEF13"/>
      <c r="EEG13"/>
      <c r="EEH13"/>
      <c r="EEI13"/>
      <c r="EEJ13"/>
      <c r="EEK13"/>
      <c r="EEL13"/>
      <c r="EEM13"/>
      <c r="EEN13"/>
      <c r="EEO13"/>
      <c r="EEP13"/>
      <c r="EEQ13"/>
      <c r="EER13"/>
      <c r="EES13"/>
      <c r="EET13"/>
      <c r="EEU13"/>
      <c r="EEV13"/>
      <c r="EEW13"/>
      <c r="EEX13"/>
      <c r="EEY13"/>
      <c r="EEZ13"/>
      <c r="EFA13"/>
      <c r="EFB13"/>
      <c r="EFC13"/>
      <c r="EFD13"/>
      <c r="EFE13"/>
      <c r="EFF13"/>
      <c r="EFG13"/>
      <c r="EFH13"/>
      <c r="EFI13"/>
      <c r="EFJ13"/>
      <c r="EFK13"/>
      <c r="EFL13"/>
      <c r="EFM13"/>
      <c r="EFN13"/>
      <c r="EFO13"/>
      <c r="EFP13"/>
      <c r="EFQ13"/>
      <c r="EFR13"/>
      <c r="EFS13"/>
      <c r="EFT13"/>
      <c r="EFU13"/>
      <c r="EFV13"/>
      <c r="EFW13"/>
      <c r="EFX13"/>
      <c r="EFY13"/>
      <c r="EFZ13"/>
      <c r="EGA13"/>
      <c r="EGB13"/>
      <c r="EGC13"/>
      <c r="EGD13"/>
      <c r="EGE13"/>
      <c r="EGF13"/>
      <c r="EGG13"/>
      <c r="EGH13"/>
      <c r="EGI13"/>
      <c r="EGJ13"/>
      <c r="EGK13"/>
      <c r="EGL13"/>
      <c r="EGM13"/>
      <c r="EGN13"/>
      <c r="EGO13"/>
      <c r="EGP13"/>
      <c r="EGQ13"/>
      <c r="EGR13"/>
      <c r="EGS13"/>
      <c r="EGT13"/>
      <c r="EGU13"/>
      <c r="EGV13"/>
      <c r="EGW13"/>
      <c r="EGX13"/>
      <c r="EGY13"/>
      <c r="EGZ13"/>
      <c r="EHA13"/>
      <c r="EHB13"/>
      <c r="EHC13"/>
      <c r="EHD13"/>
      <c r="EHE13"/>
      <c r="EHF13"/>
      <c r="EHG13"/>
      <c r="EHH13"/>
      <c r="EHI13"/>
      <c r="EHJ13"/>
      <c r="EHK13"/>
      <c r="EHL13"/>
      <c r="EHM13"/>
      <c r="EHN13"/>
      <c r="EHO13"/>
      <c r="EHP13"/>
      <c r="EHQ13"/>
      <c r="EHR13"/>
      <c r="EHS13"/>
      <c r="EHT13"/>
      <c r="EHU13"/>
      <c r="EHV13"/>
      <c r="EHW13"/>
      <c r="EHX13"/>
      <c r="EHY13"/>
      <c r="EHZ13"/>
      <c r="EIA13"/>
      <c r="EIB13"/>
      <c r="EIC13"/>
      <c r="EID13"/>
      <c r="EIE13"/>
      <c r="EIF13"/>
      <c r="EIG13"/>
      <c r="EIH13"/>
      <c r="EII13"/>
      <c r="EIJ13"/>
      <c r="EIK13"/>
      <c r="EIL13"/>
      <c r="EIM13"/>
      <c r="EIN13"/>
      <c r="EIO13"/>
      <c r="EIP13"/>
      <c r="EIQ13"/>
      <c r="EIR13"/>
      <c r="EIS13"/>
      <c r="EIT13"/>
      <c r="EIU13"/>
      <c r="EIV13"/>
      <c r="EIW13"/>
      <c r="EIX13"/>
      <c r="EIY13"/>
      <c r="EIZ13"/>
      <c r="EJA13"/>
      <c r="EJB13"/>
      <c r="EJC13"/>
      <c r="EJD13"/>
      <c r="EJE13"/>
      <c r="EJF13"/>
      <c r="EJG13"/>
      <c r="EJH13"/>
      <c r="EJI13"/>
      <c r="EJJ13"/>
      <c r="EJK13"/>
      <c r="EJL13"/>
      <c r="EJM13"/>
      <c r="EJN13"/>
      <c r="EJO13"/>
      <c r="EJP13"/>
      <c r="EJQ13"/>
      <c r="EJR13"/>
      <c r="EJS13"/>
      <c r="EJT13"/>
      <c r="EJU13"/>
      <c r="EJV13"/>
      <c r="EJW13"/>
      <c r="EJX13"/>
      <c r="EJY13"/>
      <c r="EJZ13"/>
      <c r="EKA13"/>
      <c r="EKB13"/>
      <c r="EKC13"/>
      <c r="EKD13"/>
      <c r="EKE13"/>
      <c r="EKF13"/>
      <c r="EKG13"/>
      <c r="EKH13"/>
      <c r="EKI13"/>
      <c r="EKJ13"/>
      <c r="EKK13"/>
      <c r="EKL13"/>
      <c r="EKM13"/>
      <c r="EKN13"/>
      <c r="EKO13"/>
      <c r="EKP13"/>
      <c r="EKQ13"/>
      <c r="EKR13"/>
      <c r="EKS13"/>
      <c r="EKT13"/>
      <c r="EKU13"/>
      <c r="EKV13"/>
      <c r="EKW13"/>
      <c r="EKX13"/>
      <c r="EKY13"/>
      <c r="EKZ13"/>
      <c r="ELA13"/>
      <c r="ELB13"/>
      <c r="ELC13"/>
      <c r="ELD13"/>
      <c r="ELE13"/>
      <c r="ELF13"/>
      <c r="ELG13"/>
      <c r="ELH13"/>
      <c r="ELI13"/>
      <c r="ELJ13"/>
      <c r="ELK13"/>
      <c r="ELL13"/>
      <c r="ELM13"/>
      <c r="ELN13"/>
      <c r="ELO13"/>
      <c r="ELP13"/>
      <c r="ELQ13"/>
      <c r="ELR13"/>
      <c r="ELS13"/>
      <c r="ELT13"/>
      <c r="ELU13"/>
      <c r="ELV13"/>
      <c r="ELW13"/>
      <c r="ELX13"/>
      <c r="ELY13"/>
      <c r="ELZ13"/>
      <c r="EMA13"/>
      <c r="EMB13"/>
      <c r="EMC13"/>
      <c r="EMD13"/>
      <c r="EME13"/>
      <c r="EMF13"/>
      <c r="EMG13"/>
      <c r="EMH13"/>
      <c r="EMI13"/>
      <c r="EMJ13"/>
      <c r="EMK13"/>
      <c r="EML13"/>
      <c r="EMM13"/>
      <c r="EMN13"/>
      <c r="EMO13"/>
      <c r="EMP13"/>
      <c r="EMQ13"/>
      <c r="EMR13"/>
      <c r="EMS13"/>
      <c r="EMT13"/>
      <c r="EMU13"/>
      <c r="EMV13"/>
      <c r="EMW13"/>
      <c r="EMX13"/>
      <c r="EMY13"/>
      <c r="EMZ13"/>
      <c r="ENA13"/>
      <c r="ENB13"/>
      <c r="ENC13"/>
      <c r="END13"/>
      <c r="ENE13"/>
      <c r="ENF13"/>
      <c r="ENG13"/>
      <c r="ENH13"/>
      <c r="ENI13"/>
      <c r="ENJ13"/>
      <c r="ENK13"/>
      <c r="ENL13"/>
      <c r="ENM13"/>
      <c r="ENN13"/>
      <c r="ENO13"/>
      <c r="ENP13"/>
      <c r="ENQ13"/>
      <c r="ENR13"/>
      <c r="ENS13"/>
      <c r="ENT13"/>
      <c r="ENU13"/>
      <c r="ENV13"/>
      <c r="ENW13"/>
      <c r="ENX13"/>
      <c r="ENY13"/>
      <c r="ENZ13"/>
      <c r="EOA13"/>
      <c r="EOB13"/>
      <c r="EOC13"/>
      <c r="EOD13"/>
      <c r="EOE13"/>
      <c r="EOF13"/>
      <c r="EOG13"/>
      <c r="EOH13"/>
      <c r="EOI13"/>
      <c r="EOJ13"/>
      <c r="EOK13"/>
      <c r="EOL13"/>
      <c r="EOM13"/>
      <c r="EON13"/>
      <c r="EOO13"/>
      <c r="EOP13"/>
      <c r="EOQ13"/>
      <c r="EOR13"/>
      <c r="EOS13"/>
      <c r="EOT13"/>
      <c r="EOU13"/>
      <c r="EOV13"/>
      <c r="EOW13"/>
      <c r="EOX13"/>
      <c r="EOY13"/>
      <c r="EOZ13"/>
      <c r="EPA13"/>
      <c r="EPB13"/>
      <c r="EPC13"/>
      <c r="EPD13"/>
      <c r="EPE13"/>
      <c r="EPF13"/>
      <c r="EPG13"/>
      <c r="EPH13"/>
      <c r="EPI13"/>
      <c r="EPJ13"/>
      <c r="EPK13"/>
      <c r="EPL13"/>
      <c r="EPM13"/>
      <c r="EPN13"/>
      <c r="EPO13"/>
      <c r="EPP13"/>
      <c r="EPQ13"/>
      <c r="EPR13"/>
      <c r="EPS13"/>
      <c r="EPT13"/>
      <c r="EPU13"/>
      <c r="EPV13"/>
      <c r="EPW13"/>
      <c r="EPX13"/>
      <c r="EPY13"/>
      <c r="EPZ13"/>
      <c r="EQA13"/>
      <c r="EQB13"/>
      <c r="EQC13"/>
      <c r="EQD13"/>
      <c r="EQE13"/>
      <c r="EQF13"/>
      <c r="EQG13"/>
      <c r="EQH13"/>
      <c r="EQI13"/>
      <c r="EQJ13"/>
      <c r="EQK13"/>
      <c r="EQL13"/>
      <c r="EQM13"/>
      <c r="EQN13"/>
      <c r="EQO13"/>
      <c r="EQP13"/>
      <c r="EQQ13"/>
      <c r="EQR13"/>
      <c r="EQS13"/>
      <c r="EQT13"/>
      <c r="EQU13"/>
      <c r="EQV13"/>
      <c r="EQW13"/>
      <c r="EQX13"/>
      <c r="EQY13"/>
      <c r="EQZ13"/>
      <c r="ERA13"/>
      <c r="ERB13"/>
      <c r="ERC13"/>
      <c r="ERD13"/>
      <c r="ERE13"/>
      <c r="ERF13"/>
      <c r="ERG13"/>
      <c r="ERH13"/>
      <c r="ERI13"/>
      <c r="ERJ13"/>
      <c r="ERK13"/>
      <c r="ERL13"/>
      <c r="ERM13"/>
      <c r="ERN13"/>
      <c r="ERO13"/>
      <c r="ERP13"/>
      <c r="ERQ13"/>
      <c r="ERR13"/>
      <c r="ERS13"/>
      <c r="ERT13"/>
      <c r="ERU13"/>
      <c r="ERV13"/>
      <c r="ERW13"/>
      <c r="ERX13"/>
      <c r="ERY13"/>
      <c r="ERZ13"/>
      <c r="ESA13"/>
      <c r="ESB13"/>
      <c r="ESC13"/>
      <c r="ESD13"/>
      <c r="ESE13"/>
      <c r="ESF13"/>
      <c r="ESG13"/>
      <c r="ESH13"/>
      <c r="ESI13"/>
      <c r="ESJ13"/>
      <c r="ESK13"/>
      <c r="ESL13"/>
      <c r="ESM13"/>
      <c r="ESN13"/>
      <c r="ESO13"/>
      <c r="ESP13"/>
      <c r="ESQ13"/>
      <c r="ESR13"/>
      <c r="ESS13"/>
      <c r="EST13"/>
      <c r="ESU13"/>
      <c r="ESV13"/>
      <c r="ESW13"/>
      <c r="ESX13"/>
      <c r="ESY13"/>
      <c r="ESZ13"/>
      <c r="ETA13"/>
      <c r="ETB13"/>
      <c r="ETC13"/>
      <c r="ETD13"/>
      <c r="ETE13"/>
      <c r="ETF13"/>
      <c r="ETG13"/>
      <c r="ETH13"/>
      <c r="ETI13"/>
      <c r="ETJ13"/>
      <c r="ETK13"/>
      <c r="ETL13"/>
      <c r="ETM13"/>
      <c r="ETN13"/>
      <c r="ETO13"/>
      <c r="ETP13"/>
      <c r="ETQ13"/>
      <c r="ETR13"/>
      <c r="ETS13"/>
      <c r="ETT13"/>
      <c r="ETU13"/>
      <c r="ETV13"/>
      <c r="ETW13"/>
      <c r="ETX13"/>
      <c r="ETY13"/>
      <c r="ETZ13"/>
      <c r="EUA13"/>
      <c r="EUB13"/>
      <c r="EUC13"/>
      <c r="EUD13"/>
      <c r="EUE13"/>
      <c r="EUF13"/>
      <c r="EUG13"/>
      <c r="EUH13"/>
      <c r="EUI13"/>
      <c r="EUJ13"/>
      <c r="EUK13"/>
      <c r="EUL13"/>
      <c r="EUM13"/>
      <c r="EUN13"/>
      <c r="EUO13"/>
      <c r="EUP13"/>
      <c r="EUQ13"/>
      <c r="EUR13"/>
      <c r="EUS13"/>
      <c r="EUT13"/>
      <c r="EUU13"/>
      <c r="EUV13"/>
      <c r="EUW13"/>
      <c r="EUX13"/>
      <c r="EUY13"/>
      <c r="EUZ13"/>
      <c r="EVA13"/>
      <c r="EVB13"/>
      <c r="EVC13"/>
      <c r="EVD13"/>
      <c r="EVE13"/>
      <c r="EVF13"/>
      <c r="EVG13"/>
      <c r="EVH13"/>
      <c r="EVI13"/>
      <c r="EVJ13"/>
      <c r="EVK13"/>
      <c r="EVL13"/>
      <c r="EVM13"/>
      <c r="EVN13"/>
      <c r="EVO13"/>
      <c r="EVP13"/>
      <c r="EVQ13"/>
      <c r="EVR13"/>
      <c r="EVS13"/>
      <c r="EVT13"/>
      <c r="EVU13"/>
      <c r="EVV13"/>
      <c r="EVW13"/>
      <c r="EVX13"/>
      <c r="EVY13"/>
      <c r="EVZ13"/>
      <c r="EWA13"/>
      <c r="EWB13"/>
      <c r="EWC13"/>
      <c r="EWD13"/>
      <c r="EWE13"/>
      <c r="EWF13"/>
      <c r="EWG13"/>
      <c r="EWH13"/>
      <c r="EWI13"/>
      <c r="EWJ13"/>
      <c r="EWK13"/>
      <c r="EWL13"/>
      <c r="EWM13"/>
      <c r="EWN13"/>
      <c r="EWO13"/>
      <c r="EWP13"/>
      <c r="EWQ13"/>
      <c r="EWR13"/>
      <c r="EWS13"/>
      <c r="EWT13"/>
      <c r="EWU13"/>
      <c r="EWV13"/>
      <c r="EWW13"/>
      <c r="EWX13"/>
      <c r="EWY13"/>
      <c r="EWZ13"/>
      <c r="EXA13"/>
      <c r="EXB13"/>
      <c r="EXC13"/>
      <c r="EXD13"/>
      <c r="EXE13"/>
      <c r="EXF13"/>
      <c r="EXG13"/>
      <c r="EXH13"/>
      <c r="EXI13"/>
      <c r="EXJ13"/>
      <c r="EXK13"/>
      <c r="EXL13"/>
      <c r="EXM13"/>
      <c r="EXN13"/>
      <c r="EXO13"/>
      <c r="EXP13"/>
      <c r="EXQ13"/>
      <c r="EXR13"/>
      <c r="EXS13"/>
      <c r="EXT13"/>
      <c r="EXU13"/>
      <c r="EXV13"/>
      <c r="EXW13"/>
      <c r="EXX13"/>
      <c r="EXY13"/>
      <c r="EXZ13"/>
      <c r="EYA13"/>
      <c r="EYB13"/>
      <c r="EYC13"/>
      <c r="EYD13"/>
      <c r="EYE13"/>
      <c r="EYF13"/>
      <c r="EYG13"/>
      <c r="EYH13"/>
      <c r="EYI13"/>
      <c r="EYJ13"/>
      <c r="EYK13"/>
      <c r="EYL13"/>
      <c r="EYM13"/>
      <c r="EYN13"/>
      <c r="EYO13"/>
      <c r="EYP13"/>
      <c r="EYQ13"/>
      <c r="EYR13"/>
      <c r="EYS13"/>
      <c r="EYT13"/>
      <c r="EYU13"/>
      <c r="EYV13"/>
      <c r="EYW13"/>
      <c r="EYX13"/>
      <c r="EYY13"/>
      <c r="EYZ13"/>
      <c r="EZA13"/>
      <c r="EZB13"/>
      <c r="EZC13"/>
      <c r="EZD13"/>
      <c r="EZE13"/>
      <c r="EZF13"/>
      <c r="EZG13"/>
      <c r="EZH13"/>
      <c r="EZI13"/>
      <c r="EZJ13"/>
      <c r="EZK13"/>
      <c r="EZL13"/>
      <c r="EZM13"/>
      <c r="EZN13"/>
      <c r="EZO13"/>
      <c r="EZP13"/>
      <c r="EZQ13"/>
      <c r="EZR13"/>
      <c r="EZS13"/>
      <c r="EZT13"/>
      <c r="EZU13"/>
      <c r="EZV13"/>
      <c r="EZW13"/>
      <c r="EZX13"/>
      <c r="EZY13"/>
      <c r="EZZ13"/>
      <c r="FAA13"/>
      <c r="FAB13"/>
      <c r="FAC13"/>
      <c r="FAD13"/>
      <c r="FAE13"/>
      <c r="FAF13"/>
      <c r="FAG13"/>
      <c r="FAH13"/>
      <c r="FAI13"/>
      <c r="FAJ13"/>
      <c r="FAK13"/>
      <c r="FAL13"/>
      <c r="FAM13"/>
      <c r="FAN13"/>
      <c r="FAO13"/>
      <c r="FAP13"/>
      <c r="FAQ13"/>
      <c r="FAR13"/>
      <c r="FAS13"/>
      <c r="FAT13"/>
      <c r="FAU13"/>
      <c r="FAV13"/>
      <c r="FAW13"/>
      <c r="FAX13"/>
      <c r="FAY13"/>
      <c r="FAZ13"/>
      <c r="FBA13"/>
      <c r="FBB13"/>
      <c r="FBC13"/>
      <c r="FBD13"/>
      <c r="FBE13"/>
      <c r="FBF13"/>
      <c r="FBG13"/>
      <c r="FBH13"/>
      <c r="FBI13"/>
      <c r="FBJ13"/>
      <c r="FBK13"/>
      <c r="FBL13"/>
      <c r="FBM13"/>
      <c r="FBN13"/>
      <c r="FBO13"/>
      <c r="FBP13"/>
      <c r="FBQ13"/>
      <c r="FBR13"/>
      <c r="FBS13"/>
      <c r="FBT13"/>
      <c r="FBU13"/>
      <c r="FBV13"/>
      <c r="FBW13"/>
      <c r="FBX13"/>
      <c r="FBY13"/>
      <c r="FBZ13"/>
      <c r="FCA13"/>
      <c r="FCB13"/>
      <c r="FCC13"/>
      <c r="FCD13"/>
      <c r="FCE13"/>
      <c r="FCF13"/>
      <c r="FCG13"/>
      <c r="FCH13"/>
      <c r="FCI13"/>
      <c r="FCJ13"/>
      <c r="FCK13"/>
      <c r="FCL13"/>
      <c r="FCM13"/>
      <c r="FCN13"/>
      <c r="FCO13"/>
      <c r="FCP13"/>
      <c r="FCQ13"/>
      <c r="FCR13"/>
      <c r="FCS13"/>
      <c r="FCT13"/>
      <c r="FCU13"/>
      <c r="FCV13"/>
      <c r="FCW13"/>
      <c r="FCX13"/>
      <c r="FCY13"/>
      <c r="FCZ13"/>
      <c r="FDA13"/>
      <c r="FDB13"/>
      <c r="FDC13"/>
      <c r="FDD13"/>
      <c r="FDE13"/>
      <c r="FDF13"/>
      <c r="FDG13"/>
      <c r="FDH13"/>
      <c r="FDI13"/>
      <c r="FDJ13"/>
      <c r="FDK13"/>
      <c r="FDL13"/>
      <c r="FDM13"/>
      <c r="FDN13"/>
      <c r="FDO13"/>
      <c r="FDP13"/>
      <c r="FDQ13"/>
      <c r="FDR13"/>
      <c r="FDS13"/>
      <c r="FDT13"/>
      <c r="FDU13"/>
      <c r="FDV13"/>
      <c r="FDW13"/>
      <c r="FDX13"/>
      <c r="FDY13"/>
      <c r="FDZ13"/>
      <c r="FEA13"/>
      <c r="FEB13"/>
      <c r="FEC13"/>
      <c r="FED13"/>
      <c r="FEE13"/>
      <c r="FEF13"/>
      <c r="FEG13"/>
      <c r="FEH13"/>
      <c r="FEI13"/>
      <c r="FEJ13"/>
      <c r="FEK13"/>
      <c r="FEL13"/>
      <c r="FEM13"/>
      <c r="FEN13"/>
      <c r="FEO13"/>
      <c r="FEP13"/>
      <c r="FEQ13"/>
      <c r="FER13"/>
      <c r="FES13"/>
      <c r="FET13"/>
      <c r="FEU13"/>
      <c r="FEV13"/>
      <c r="FEW13"/>
      <c r="FEX13"/>
      <c r="FEY13"/>
      <c r="FEZ13"/>
      <c r="FFA13"/>
      <c r="FFB13"/>
      <c r="FFC13"/>
      <c r="FFD13"/>
      <c r="FFE13"/>
      <c r="FFF13"/>
      <c r="FFG13"/>
      <c r="FFH13"/>
      <c r="FFI13"/>
      <c r="FFJ13"/>
      <c r="FFK13"/>
      <c r="FFL13"/>
      <c r="FFM13"/>
      <c r="FFN13"/>
      <c r="FFO13"/>
      <c r="FFP13"/>
      <c r="FFQ13"/>
      <c r="FFR13"/>
      <c r="FFS13"/>
      <c r="FFT13"/>
      <c r="FFU13"/>
      <c r="FFV13"/>
      <c r="FFW13"/>
      <c r="FFX13"/>
      <c r="FFY13"/>
      <c r="FFZ13"/>
      <c r="FGA13"/>
      <c r="FGB13"/>
      <c r="FGC13"/>
      <c r="FGD13"/>
      <c r="FGE13"/>
      <c r="FGF13"/>
      <c r="FGG13"/>
      <c r="FGH13"/>
      <c r="FGI13"/>
      <c r="FGJ13"/>
      <c r="FGK13"/>
      <c r="FGL13"/>
      <c r="FGM13"/>
      <c r="FGN13"/>
      <c r="FGO13"/>
      <c r="FGP13"/>
      <c r="FGQ13"/>
      <c r="FGR13"/>
      <c r="FGS13"/>
      <c r="FGT13"/>
      <c r="FGU13"/>
      <c r="FGV13"/>
      <c r="FGW13"/>
      <c r="FGX13"/>
      <c r="FGY13"/>
      <c r="FGZ13"/>
      <c r="FHA13"/>
      <c r="FHB13"/>
      <c r="FHC13"/>
      <c r="FHD13"/>
      <c r="FHE13"/>
      <c r="FHF13"/>
      <c r="FHG13"/>
      <c r="FHH13"/>
      <c r="FHI13"/>
      <c r="FHJ13"/>
      <c r="FHK13"/>
      <c r="FHL13"/>
      <c r="FHM13"/>
      <c r="FHN13"/>
      <c r="FHO13"/>
      <c r="FHP13"/>
      <c r="FHQ13"/>
      <c r="FHR13"/>
      <c r="FHS13"/>
      <c r="FHT13"/>
      <c r="FHU13"/>
      <c r="FHV13"/>
      <c r="FHW13"/>
      <c r="FHX13"/>
      <c r="FHY13"/>
      <c r="FHZ13"/>
      <c r="FIA13"/>
      <c r="FIB13"/>
      <c r="FIC13"/>
      <c r="FID13"/>
      <c r="FIE13"/>
      <c r="FIF13"/>
      <c r="FIG13"/>
      <c r="FIH13"/>
      <c r="FII13"/>
      <c r="FIJ13"/>
      <c r="FIK13"/>
      <c r="FIL13"/>
      <c r="FIM13"/>
      <c r="FIN13"/>
      <c r="FIO13"/>
      <c r="FIP13"/>
      <c r="FIQ13"/>
      <c r="FIR13"/>
      <c r="FIS13"/>
      <c r="FIT13"/>
      <c r="FIU13"/>
      <c r="FIV13"/>
      <c r="FIW13"/>
      <c r="FIX13"/>
      <c r="FIY13"/>
      <c r="FIZ13"/>
      <c r="FJA13"/>
      <c r="FJB13"/>
      <c r="FJC13"/>
      <c r="FJD13"/>
      <c r="FJE13"/>
      <c r="FJF13"/>
      <c r="FJG13"/>
      <c r="FJH13"/>
      <c r="FJI13"/>
      <c r="FJJ13"/>
      <c r="FJK13"/>
      <c r="FJL13"/>
      <c r="FJM13"/>
      <c r="FJN13"/>
      <c r="FJO13"/>
      <c r="FJP13"/>
      <c r="FJQ13"/>
      <c r="FJR13"/>
      <c r="FJS13"/>
      <c r="FJT13"/>
      <c r="FJU13"/>
      <c r="FJV13"/>
      <c r="FJW13"/>
      <c r="FJX13"/>
      <c r="FJY13"/>
      <c r="FJZ13"/>
      <c r="FKA13"/>
      <c r="FKB13"/>
      <c r="FKC13"/>
      <c r="FKD13"/>
      <c r="FKE13"/>
      <c r="FKF13"/>
      <c r="FKG13"/>
      <c r="FKH13"/>
      <c r="FKI13"/>
      <c r="FKJ13"/>
      <c r="FKK13"/>
      <c r="FKL13"/>
      <c r="FKM13"/>
      <c r="FKN13"/>
      <c r="FKO13"/>
      <c r="FKP13"/>
      <c r="FKQ13"/>
      <c r="FKR13"/>
      <c r="FKS13"/>
      <c r="FKT13"/>
      <c r="FKU13"/>
      <c r="FKV13"/>
      <c r="FKW13"/>
      <c r="FKX13"/>
      <c r="FKY13"/>
      <c r="FKZ13"/>
      <c r="FLA13"/>
      <c r="FLB13"/>
      <c r="FLC13"/>
      <c r="FLD13"/>
      <c r="FLE13"/>
      <c r="FLF13"/>
      <c r="FLG13"/>
      <c r="FLH13"/>
      <c r="FLI13"/>
      <c r="FLJ13"/>
      <c r="FLK13"/>
      <c r="FLL13"/>
      <c r="FLM13"/>
      <c r="FLN13"/>
      <c r="FLO13"/>
      <c r="FLP13"/>
      <c r="FLQ13"/>
      <c r="FLR13"/>
      <c r="FLS13"/>
      <c r="FLT13"/>
      <c r="FLU13"/>
      <c r="FLV13"/>
      <c r="FLW13"/>
      <c r="FLX13"/>
      <c r="FLY13"/>
      <c r="FLZ13"/>
      <c r="FMA13"/>
      <c r="FMB13"/>
      <c r="FMC13"/>
      <c r="FMD13"/>
      <c r="FME13"/>
      <c r="FMF13"/>
      <c r="FMG13"/>
      <c r="FMH13"/>
      <c r="FMI13"/>
      <c r="FMJ13"/>
      <c r="FMK13"/>
      <c r="FML13"/>
      <c r="FMM13"/>
      <c r="FMN13"/>
      <c r="FMO13"/>
      <c r="FMP13"/>
      <c r="FMQ13"/>
      <c r="FMR13"/>
      <c r="FMS13"/>
      <c r="FMT13"/>
      <c r="FMU13"/>
      <c r="FMV13"/>
      <c r="FMW13"/>
      <c r="FMX13"/>
      <c r="FMY13"/>
      <c r="FMZ13"/>
      <c r="FNA13"/>
      <c r="FNB13"/>
      <c r="FNC13"/>
      <c r="FND13"/>
      <c r="FNE13"/>
      <c r="FNF13"/>
      <c r="FNG13"/>
      <c r="FNH13"/>
      <c r="FNI13"/>
      <c r="FNJ13"/>
      <c r="FNK13"/>
      <c r="FNL13"/>
      <c r="FNM13"/>
      <c r="FNN13"/>
      <c r="FNO13"/>
      <c r="FNP13"/>
      <c r="FNQ13"/>
      <c r="FNR13"/>
      <c r="FNS13"/>
      <c r="FNT13"/>
      <c r="FNU13"/>
      <c r="FNV13"/>
      <c r="FNW13"/>
      <c r="FNX13"/>
      <c r="FNY13"/>
      <c r="FNZ13"/>
      <c r="FOA13"/>
      <c r="FOB13"/>
      <c r="FOC13"/>
      <c r="FOD13"/>
      <c r="FOE13"/>
      <c r="FOF13"/>
      <c r="FOG13"/>
      <c r="FOH13"/>
      <c r="FOI13"/>
      <c r="FOJ13"/>
      <c r="FOK13"/>
      <c r="FOL13"/>
      <c r="FOM13"/>
      <c r="FON13"/>
      <c r="FOO13"/>
      <c r="FOP13"/>
      <c r="FOQ13"/>
      <c r="FOR13"/>
      <c r="FOS13"/>
      <c r="FOT13"/>
      <c r="FOU13"/>
      <c r="FOV13"/>
      <c r="FOW13"/>
      <c r="FOX13"/>
      <c r="FOY13"/>
      <c r="FOZ13"/>
      <c r="FPA13"/>
      <c r="FPB13"/>
      <c r="FPC13"/>
      <c r="FPD13"/>
      <c r="FPE13"/>
      <c r="FPF13"/>
      <c r="FPG13"/>
      <c r="FPH13"/>
      <c r="FPI13"/>
      <c r="FPJ13"/>
      <c r="FPK13"/>
      <c r="FPL13"/>
      <c r="FPM13"/>
      <c r="FPN13"/>
      <c r="FPO13"/>
      <c r="FPP13"/>
      <c r="FPQ13"/>
      <c r="FPR13"/>
      <c r="FPS13"/>
      <c r="FPT13"/>
      <c r="FPU13"/>
      <c r="FPV13"/>
      <c r="FPW13"/>
      <c r="FPX13"/>
      <c r="FPY13"/>
      <c r="FPZ13"/>
      <c r="FQA13"/>
      <c r="FQB13"/>
      <c r="FQC13"/>
      <c r="FQD13"/>
      <c r="FQE13"/>
      <c r="FQF13"/>
      <c r="FQG13"/>
      <c r="FQH13"/>
      <c r="FQI13"/>
      <c r="FQJ13"/>
      <c r="FQK13"/>
      <c r="FQL13"/>
      <c r="FQM13"/>
      <c r="FQN13"/>
      <c r="FQO13"/>
      <c r="FQP13"/>
      <c r="FQQ13"/>
      <c r="FQR13"/>
      <c r="FQS13"/>
      <c r="FQT13"/>
      <c r="FQU13"/>
      <c r="FQV13"/>
      <c r="FQW13"/>
      <c r="FQX13"/>
      <c r="FQY13"/>
      <c r="FQZ13"/>
      <c r="FRA13"/>
      <c r="FRB13"/>
      <c r="FRC13"/>
      <c r="FRD13"/>
      <c r="FRE13"/>
      <c r="FRF13"/>
      <c r="FRG13"/>
      <c r="FRH13"/>
      <c r="FRI13"/>
      <c r="FRJ13"/>
      <c r="FRK13"/>
      <c r="FRL13"/>
      <c r="FRM13"/>
      <c r="FRN13"/>
      <c r="FRO13"/>
      <c r="FRP13"/>
      <c r="FRQ13"/>
      <c r="FRR13"/>
      <c r="FRS13"/>
      <c r="FRT13"/>
      <c r="FRU13"/>
      <c r="FRV13"/>
      <c r="FRW13"/>
      <c r="FRX13"/>
      <c r="FRY13"/>
      <c r="FRZ13"/>
      <c r="FSA13"/>
      <c r="FSB13"/>
      <c r="FSC13"/>
      <c r="FSD13"/>
      <c r="FSE13"/>
      <c r="FSF13"/>
      <c r="FSG13"/>
      <c r="FSH13"/>
      <c r="FSI13"/>
      <c r="FSJ13"/>
      <c r="FSK13"/>
      <c r="FSL13"/>
      <c r="FSM13"/>
      <c r="FSN13"/>
      <c r="FSO13"/>
      <c r="FSP13"/>
      <c r="FSQ13"/>
      <c r="FSR13"/>
      <c r="FSS13"/>
      <c r="FST13"/>
      <c r="FSU13"/>
      <c r="FSV13"/>
      <c r="FSW13"/>
      <c r="FSX13"/>
      <c r="FSY13"/>
      <c r="FSZ13"/>
      <c r="FTA13"/>
      <c r="FTB13"/>
      <c r="FTC13"/>
      <c r="FTD13"/>
      <c r="FTE13"/>
      <c r="FTF13"/>
      <c r="FTG13"/>
      <c r="FTH13"/>
      <c r="FTI13"/>
      <c r="FTJ13"/>
      <c r="FTK13"/>
      <c r="FTL13"/>
      <c r="FTM13"/>
      <c r="FTN13"/>
      <c r="FTO13"/>
      <c r="FTP13"/>
      <c r="FTQ13"/>
      <c r="FTR13"/>
      <c r="FTS13"/>
      <c r="FTT13"/>
      <c r="FTU13"/>
      <c r="FTV13"/>
      <c r="FTW13"/>
      <c r="FTX13"/>
      <c r="FTY13"/>
      <c r="FTZ13"/>
      <c r="FUA13"/>
      <c r="FUB13"/>
      <c r="FUC13"/>
      <c r="FUD13"/>
      <c r="FUE13"/>
      <c r="FUF13"/>
      <c r="FUG13"/>
      <c r="FUH13"/>
      <c r="FUI13"/>
      <c r="FUJ13"/>
      <c r="FUK13"/>
      <c r="FUL13"/>
      <c r="FUM13"/>
      <c r="FUN13"/>
      <c r="FUO13"/>
      <c r="FUP13"/>
      <c r="FUQ13"/>
      <c r="FUR13"/>
      <c r="FUS13"/>
      <c r="FUT13"/>
      <c r="FUU13"/>
      <c r="FUV13"/>
      <c r="FUW13"/>
      <c r="FUX13"/>
      <c r="FUY13"/>
      <c r="FUZ13"/>
      <c r="FVA13"/>
      <c r="FVB13"/>
      <c r="FVC13"/>
      <c r="FVD13"/>
      <c r="FVE13"/>
      <c r="FVF13"/>
      <c r="FVG13"/>
      <c r="FVH13"/>
      <c r="FVI13"/>
      <c r="FVJ13"/>
      <c r="FVK13"/>
      <c r="FVL13"/>
      <c r="FVM13"/>
      <c r="FVN13"/>
      <c r="FVO13"/>
      <c r="FVP13"/>
      <c r="FVQ13"/>
      <c r="FVR13"/>
      <c r="FVS13"/>
      <c r="FVT13"/>
      <c r="FVU13"/>
      <c r="FVV13"/>
      <c r="FVW13"/>
      <c r="FVX13"/>
      <c r="FVY13"/>
      <c r="FVZ13"/>
      <c r="FWA13"/>
      <c r="FWB13"/>
      <c r="FWC13"/>
      <c r="FWD13"/>
      <c r="FWE13"/>
      <c r="FWF13"/>
      <c r="FWG13"/>
      <c r="FWH13"/>
      <c r="FWI13"/>
      <c r="FWJ13"/>
      <c r="FWK13"/>
      <c r="FWL13"/>
      <c r="FWM13"/>
      <c r="FWN13"/>
      <c r="FWO13"/>
      <c r="FWP13"/>
      <c r="FWQ13"/>
      <c r="FWR13"/>
      <c r="FWS13"/>
      <c r="FWT13"/>
      <c r="FWU13"/>
      <c r="FWV13"/>
      <c r="FWW13"/>
      <c r="FWX13"/>
      <c r="FWY13"/>
      <c r="FWZ13"/>
      <c r="FXA13"/>
      <c r="FXB13"/>
      <c r="FXC13"/>
      <c r="FXD13"/>
      <c r="FXE13"/>
      <c r="FXF13"/>
      <c r="FXG13"/>
      <c r="FXH13"/>
      <c r="FXI13"/>
      <c r="FXJ13"/>
      <c r="FXK13"/>
      <c r="FXL13"/>
      <c r="FXM13"/>
      <c r="FXN13"/>
      <c r="FXO13"/>
      <c r="FXP13"/>
      <c r="FXQ13"/>
      <c r="FXR13"/>
      <c r="FXS13"/>
      <c r="FXT13"/>
      <c r="FXU13"/>
      <c r="FXV13"/>
      <c r="FXW13"/>
      <c r="FXX13"/>
      <c r="FXY13"/>
      <c r="FXZ13"/>
      <c r="FYA13"/>
      <c r="FYB13"/>
      <c r="FYC13"/>
      <c r="FYD13"/>
      <c r="FYE13"/>
      <c r="FYF13"/>
      <c r="FYG13"/>
      <c r="FYH13"/>
      <c r="FYI13"/>
      <c r="FYJ13"/>
      <c r="FYK13"/>
      <c r="FYL13"/>
      <c r="FYM13"/>
      <c r="FYN13"/>
      <c r="FYO13"/>
      <c r="FYP13"/>
      <c r="FYQ13"/>
      <c r="FYR13"/>
      <c r="FYS13"/>
      <c r="FYT13"/>
      <c r="FYU13"/>
      <c r="FYV13"/>
      <c r="FYW13"/>
      <c r="FYX13"/>
      <c r="FYY13"/>
      <c r="FYZ13"/>
      <c r="FZA13"/>
      <c r="FZB13"/>
      <c r="FZC13"/>
      <c r="FZD13"/>
      <c r="FZE13"/>
      <c r="FZF13"/>
      <c r="FZG13"/>
      <c r="FZH13"/>
      <c r="FZI13"/>
      <c r="FZJ13"/>
      <c r="FZK13"/>
      <c r="FZL13"/>
      <c r="FZM13"/>
      <c r="FZN13"/>
      <c r="FZO13"/>
      <c r="FZP13"/>
      <c r="FZQ13"/>
      <c r="FZR13"/>
      <c r="FZS13"/>
      <c r="FZT13"/>
      <c r="FZU13"/>
      <c r="FZV13"/>
      <c r="FZW13"/>
      <c r="FZX13"/>
      <c r="FZY13"/>
      <c r="FZZ13"/>
      <c r="GAA13"/>
      <c r="GAB13"/>
      <c r="GAC13"/>
      <c r="GAD13"/>
      <c r="GAE13"/>
      <c r="GAF13"/>
      <c r="GAG13"/>
      <c r="GAH13"/>
      <c r="GAI13"/>
      <c r="GAJ13"/>
      <c r="GAK13"/>
      <c r="GAL13"/>
      <c r="GAM13"/>
      <c r="GAN13"/>
      <c r="GAO13"/>
      <c r="GAP13"/>
      <c r="GAQ13"/>
      <c r="GAR13"/>
      <c r="GAS13"/>
      <c r="GAT13"/>
      <c r="GAU13"/>
      <c r="GAV13"/>
      <c r="GAW13"/>
      <c r="GAX13"/>
      <c r="GAY13"/>
      <c r="GAZ13"/>
      <c r="GBA13"/>
      <c r="GBB13"/>
      <c r="GBC13"/>
      <c r="GBD13"/>
      <c r="GBE13"/>
      <c r="GBF13"/>
      <c r="GBG13"/>
      <c r="GBH13"/>
      <c r="GBI13"/>
      <c r="GBJ13"/>
      <c r="GBK13"/>
      <c r="GBL13"/>
      <c r="GBM13"/>
      <c r="GBN13"/>
      <c r="GBO13"/>
      <c r="GBP13"/>
      <c r="GBQ13"/>
      <c r="GBR13"/>
      <c r="GBS13"/>
      <c r="GBT13"/>
      <c r="GBU13"/>
      <c r="GBV13"/>
      <c r="GBW13"/>
      <c r="GBX13"/>
      <c r="GBY13"/>
      <c r="GBZ13"/>
      <c r="GCA13"/>
      <c r="GCB13"/>
      <c r="GCC13"/>
      <c r="GCD13"/>
      <c r="GCE13"/>
      <c r="GCF13"/>
      <c r="GCG13"/>
      <c r="GCH13"/>
      <c r="GCI13"/>
      <c r="GCJ13"/>
      <c r="GCK13"/>
      <c r="GCL13"/>
      <c r="GCM13"/>
      <c r="GCN13"/>
      <c r="GCO13"/>
      <c r="GCP13"/>
      <c r="GCQ13"/>
      <c r="GCR13"/>
      <c r="GCS13"/>
      <c r="GCT13"/>
      <c r="GCU13"/>
      <c r="GCV13"/>
      <c r="GCW13"/>
      <c r="GCX13"/>
      <c r="GCY13"/>
      <c r="GCZ13"/>
      <c r="GDA13"/>
      <c r="GDB13"/>
      <c r="GDC13"/>
      <c r="GDD13"/>
      <c r="GDE13"/>
      <c r="GDF13"/>
      <c r="GDG13"/>
      <c r="GDH13"/>
      <c r="GDI13"/>
      <c r="GDJ13"/>
      <c r="GDK13"/>
      <c r="GDL13"/>
      <c r="GDM13"/>
      <c r="GDN13"/>
      <c r="GDO13"/>
      <c r="GDP13"/>
      <c r="GDQ13"/>
      <c r="GDR13"/>
      <c r="GDS13"/>
      <c r="GDT13"/>
      <c r="GDU13"/>
      <c r="GDV13"/>
      <c r="GDW13"/>
      <c r="GDX13"/>
      <c r="GDY13"/>
      <c r="GDZ13"/>
      <c r="GEA13"/>
      <c r="GEB13"/>
      <c r="GEC13"/>
      <c r="GED13"/>
      <c r="GEE13"/>
      <c r="GEF13"/>
      <c r="GEG13"/>
      <c r="GEH13"/>
      <c r="GEI13"/>
      <c r="GEJ13"/>
      <c r="GEK13"/>
      <c r="GEL13"/>
      <c r="GEM13"/>
      <c r="GEN13"/>
      <c r="GEO13"/>
      <c r="GEP13"/>
      <c r="GEQ13"/>
      <c r="GER13"/>
      <c r="GES13"/>
      <c r="GET13"/>
      <c r="GEU13"/>
      <c r="GEV13"/>
      <c r="GEW13"/>
      <c r="GEX13"/>
      <c r="GEY13"/>
      <c r="GEZ13"/>
      <c r="GFA13"/>
      <c r="GFB13"/>
      <c r="GFC13"/>
      <c r="GFD13"/>
      <c r="GFE13"/>
      <c r="GFF13"/>
      <c r="GFG13"/>
      <c r="GFH13"/>
      <c r="GFI13"/>
      <c r="GFJ13"/>
      <c r="GFK13"/>
      <c r="GFL13"/>
      <c r="GFM13"/>
      <c r="GFN13"/>
      <c r="GFO13"/>
      <c r="GFP13"/>
      <c r="GFQ13"/>
      <c r="GFR13"/>
      <c r="GFS13"/>
      <c r="GFT13"/>
      <c r="GFU13"/>
      <c r="GFV13"/>
      <c r="GFW13"/>
      <c r="GFX13"/>
      <c r="GFY13"/>
      <c r="GFZ13"/>
      <c r="GGA13"/>
      <c r="GGB13"/>
      <c r="GGC13"/>
      <c r="GGD13"/>
      <c r="GGE13"/>
      <c r="GGF13"/>
      <c r="GGG13"/>
      <c r="GGH13"/>
      <c r="GGI13"/>
      <c r="GGJ13"/>
      <c r="GGK13"/>
      <c r="GGL13"/>
      <c r="GGM13"/>
      <c r="GGN13"/>
      <c r="GGO13"/>
      <c r="GGP13"/>
      <c r="GGQ13"/>
      <c r="GGR13"/>
      <c r="GGS13"/>
      <c r="GGT13"/>
      <c r="GGU13"/>
      <c r="GGV13"/>
      <c r="GGW13"/>
      <c r="GGX13"/>
      <c r="GGY13"/>
      <c r="GGZ13"/>
      <c r="GHA13"/>
      <c r="GHB13"/>
      <c r="GHC13"/>
      <c r="GHD13"/>
      <c r="GHE13"/>
      <c r="GHF13"/>
      <c r="GHG13"/>
      <c r="GHH13"/>
      <c r="GHI13"/>
      <c r="GHJ13"/>
      <c r="GHK13"/>
      <c r="GHL13"/>
      <c r="GHM13"/>
      <c r="GHN13"/>
      <c r="GHO13"/>
      <c r="GHP13"/>
      <c r="GHQ13"/>
      <c r="GHR13"/>
      <c r="GHS13"/>
      <c r="GHT13"/>
      <c r="GHU13"/>
      <c r="GHV13"/>
      <c r="GHW13"/>
      <c r="GHX13"/>
      <c r="GHY13"/>
      <c r="GHZ13"/>
      <c r="GIA13"/>
      <c r="GIB13"/>
      <c r="GIC13"/>
      <c r="GID13"/>
      <c r="GIE13"/>
      <c r="GIF13"/>
      <c r="GIG13"/>
      <c r="GIH13"/>
      <c r="GII13"/>
      <c r="GIJ13"/>
      <c r="GIK13"/>
      <c r="GIL13"/>
      <c r="GIM13"/>
      <c r="GIN13"/>
      <c r="GIO13"/>
      <c r="GIP13"/>
      <c r="GIQ13"/>
      <c r="GIR13"/>
      <c r="GIS13"/>
      <c r="GIT13"/>
      <c r="GIU13"/>
      <c r="GIV13"/>
      <c r="GIW13"/>
      <c r="GIX13"/>
      <c r="GIY13"/>
      <c r="GIZ13"/>
      <c r="GJA13"/>
      <c r="GJB13"/>
      <c r="GJC13"/>
      <c r="GJD13"/>
      <c r="GJE13"/>
      <c r="GJF13"/>
      <c r="GJG13"/>
      <c r="GJH13"/>
      <c r="GJI13"/>
      <c r="GJJ13"/>
      <c r="GJK13"/>
      <c r="GJL13"/>
      <c r="GJM13"/>
      <c r="GJN13"/>
      <c r="GJO13"/>
      <c r="GJP13"/>
      <c r="GJQ13"/>
      <c r="GJR13"/>
      <c r="GJS13"/>
      <c r="GJT13"/>
      <c r="GJU13"/>
      <c r="GJV13"/>
      <c r="GJW13"/>
      <c r="GJX13"/>
      <c r="GJY13"/>
      <c r="GJZ13"/>
      <c r="GKA13"/>
      <c r="GKB13"/>
      <c r="GKC13"/>
      <c r="GKD13"/>
      <c r="GKE13"/>
      <c r="GKF13"/>
      <c r="GKG13"/>
      <c r="GKH13"/>
      <c r="GKI13"/>
      <c r="GKJ13"/>
      <c r="GKK13"/>
      <c r="GKL13"/>
      <c r="GKM13"/>
      <c r="GKN13"/>
      <c r="GKO13"/>
      <c r="GKP13"/>
      <c r="GKQ13"/>
      <c r="GKR13"/>
      <c r="GKS13"/>
      <c r="GKT13"/>
      <c r="GKU13"/>
      <c r="GKV13"/>
      <c r="GKW13"/>
      <c r="GKX13"/>
      <c r="GKY13"/>
      <c r="GKZ13"/>
      <c r="GLA13"/>
      <c r="GLB13"/>
      <c r="GLC13"/>
      <c r="GLD13"/>
      <c r="GLE13"/>
      <c r="GLF13"/>
      <c r="GLG13"/>
      <c r="GLH13"/>
      <c r="GLI13"/>
      <c r="GLJ13"/>
      <c r="GLK13"/>
      <c r="GLL13"/>
      <c r="GLM13"/>
      <c r="GLN13"/>
      <c r="GLO13"/>
      <c r="GLP13"/>
      <c r="GLQ13"/>
      <c r="GLR13"/>
      <c r="GLS13"/>
      <c r="GLT13"/>
      <c r="GLU13"/>
      <c r="GLV13"/>
      <c r="GLW13"/>
      <c r="GLX13"/>
      <c r="GLY13"/>
      <c r="GLZ13"/>
      <c r="GMA13"/>
      <c r="GMB13"/>
      <c r="GMC13"/>
      <c r="GMD13"/>
      <c r="GME13"/>
      <c r="GMF13"/>
      <c r="GMG13"/>
      <c r="GMH13"/>
      <c r="GMI13"/>
      <c r="GMJ13"/>
      <c r="GMK13"/>
      <c r="GML13"/>
      <c r="GMM13"/>
      <c r="GMN13"/>
      <c r="GMO13"/>
      <c r="GMP13"/>
      <c r="GMQ13"/>
      <c r="GMR13"/>
      <c r="GMS13"/>
      <c r="GMT13"/>
      <c r="GMU13"/>
      <c r="GMV13"/>
      <c r="GMW13"/>
      <c r="GMX13"/>
      <c r="GMY13"/>
      <c r="GMZ13"/>
      <c r="GNA13"/>
      <c r="GNB13"/>
      <c r="GNC13"/>
      <c r="GND13"/>
      <c r="GNE13"/>
      <c r="GNF13"/>
      <c r="GNG13"/>
      <c r="GNH13"/>
      <c r="GNI13"/>
      <c r="GNJ13"/>
      <c r="GNK13"/>
      <c r="GNL13"/>
      <c r="GNM13"/>
      <c r="GNN13"/>
      <c r="GNO13"/>
      <c r="GNP13"/>
      <c r="GNQ13"/>
      <c r="GNR13"/>
      <c r="GNS13"/>
      <c r="GNT13"/>
      <c r="GNU13"/>
      <c r="GNV13"/>
      <c r="GNW13"/>
      <c r="GNX13"/>
      <c r="GNY13"/>
      <c r="GNZ13"/>
      <c r="GOA13"/>
      <c r="GOB13"/>
      <c r="GOC13"/>
      <c r="GOD13"/>
      <c r="GOE13"/>
      <c r="GOF13"/>
      <c r="GOG13"/>
      <c r="GOH13"/>
      <c r="GOI13"/>
      <c r="GOJ13"/>
      <c r="GOK13"/>
      <c r="GOL13"/>
      <c r="GOM13"/>
      <c r="GON13"/>
      <c r="GOO13"/>
      <c r="GOP13"/>
      <c r="GOQ13"/>
      <c r="GOR13"/>
      <c r="GOS13"/>
      <c r="GOT13"/>
      <c r="GOU13"/>
      <c r="GOV13"/>
      <c r="GOW13"/>
      <c r="GOX13"/>
      <c r="GOY13"/>
      <c r="GOZ13"/>
      <c r="GPA13"/>
      <c r="GPB13"/>
      <c r="GPC13"/>
      <c r="GPD13"/>
      <c r="GPE13"/>
      <c r="GPF13"/>
      <c r="GPG13"/>
      <c r="GPH13"/>
      <c r="GPI13"/>
      <c r="GPJ13"/>
      <c r="GPK13"/>
      <c r="GPL13"/>
      <c r="GPM13"/>
      <c r="GPN13"/>
      <c r="GPO13"/>
      <c r="GPP13"/>
      <c r="GPQ13"/>
      <c r="GPR13"/>
      <c r="GPS13"/>
      <c r="GPT13"/>
      <c r="GPU13"/>
      <c r="GPV13"/>
      <c r="GPW13"/>
      <c r="GPX13"/>
      <c r="GPY13"/>
      <c r="GPZ13"/>
      <c r="GQA13"/>
      <c r="GQB13"/>
      <c r="GQC13"/>
      <c r="GQD13"/>
      <c r="GQE13"/>
      <c r="GQF13"/>
      <c r="GQG13"/>
      <c r="GQH13"/>
      <c r="GQI13"/>
      <c r="GQJ13"/>
      <c r="GQK13"/>
      <c r="GQL13"/>
      <c r="GQM13"/>
      <c r="GQN13"/>
      <c r="GQO13"/>
      <c r="GQP13"/>
      <c r="GQQ13"/>
      <c r="GQR13"/>
      <c r="GQS13"/>
      <c r="GQT13"/>
      <c r="GQU13"/>
      <c r="GQV13"/>
      <c r="GQW13"/>
      <c r="GQX13"/>
      <c r="GQY13"/>
      <c r="GQZ13"/>
      <c r="GRA13"/>
      <c r="GRB13"/>
      <c r="GRC13"/>
      <c r="GRD13"/>
      <c r="GRE13"/>
      <c r="GRF13"/>
      <c r="GRG13"/>
      <c r="GRH13"/>
      <c r="GRI13"/>
      <c r="GRJ13"/>
      <c r="GRK13"/>
      <c r="GRL13"/>
      <c r="GRM13"/>
      <c r="GRN13"/>
      <c r="GRO13"/>
      <c r="GRP13"/>
      <c r="GRQ13"/>
      <c r="GRR13"/>
      <c r="GRS13"/>
      <c r="GRT13"/>
      <c r="GRU13"/>
      <c r="GRV13"/>
      <c r="GRW13"/>
      <c r="GRX13"/>
      <c r="GRY13"/>
      <c r="GRZ13"/>
      <c r="GSA13"/>
      <c r="GSB13"/>
      <c r="GSC13"/>
      <c r="GSD13"/>
      <c r="GSE13"/>
      <c r="GSF13"/>
      <c r="GSG13"/>
      <c r="GSH13"/>
      <c r="GSI13"/>
      <c r="GSJ13"/>
      <c r="GSK13"/>
      <c r="GSL13"/>
      <c r="GSM13"/>
      <c r="GSN13"/>
      <c r="GSO13"/>
      <c r="GSP13"/>
      <c r="GSQ13"/>
      <c r="GSR13"/>
      <c r="GSS13"/>
      <c r="GST13"/>
      <c r="GSU13"/>
      <c r="GSV13"/>
      <c r="GSW13"/>
      <c r="GSX13"/>
      <c r="GSY13"/>
      <c r="GSZ13"/>
      <c r="GTA13"/>
      <c r="GTB13"/>
      <c r="GTC13"/>
      <c r="GTD13"/>
      <c r="GTE13"/>
      <c r="GTF13"/>
      <c r="GTG13"/>
      <c r="GTH13"/>
      <c r="GTI13"/>
      <c r="GTJ13"/>
      <c r="GTK13"/>
      <c r="GTL13"/>
      <c r="GTM13"/>
      <c r="GTN13"/>
      <c r="GTO13"/>
      <c r="GTP13"/>
      <c r="GTQ13"/>
      <c r="GTR13"/>
      <c r="GTS13"/>
      <c r="GTT13"/>
      <c r="GTU13"/>
      <c r="GTV13"/>
      <c r="GTW13"/>
      <c r="GTX13"/>
      <c r="GTY13"/>
      <c r="GTZ13"/>
      <c r="GUA13"/>
      <c r="GUB13"/>
      <c r="GUC13"/>
      <c r="GUD13"/>
      <c r="GUE13"/>
      <c r="GUF13"/>
      <c r="GUG13"/>
      <c r="GUH13"/>
      <c r="GUI13"/>
      <c r="GUJ13"/>
      <c r="GUK13"/>
      <c r="GUL13"/>
      <c r="GUM13"/>
      <c r="GUN13"/>
      <c r="GUO13"/>
      <c r="GUP13"/>
      <c r="GUQ13"/>
      <c r="GUR13"/>
      <c r="GUS13"/>
      <c r="GUT13"/>
      <c r="GUU13"/>
      <c r="GUV13"/>
      <c r="GUW13"/>
      <c r="GUX13"/>
      <c r="GUY13"/>
      <c r="GUZ13"/>
      <c r="GVA13"/>
      <c r="GVB13"/>
      <c r="GVC13"/>
      <c r="GVD13"/>
      <c r="GVE13"/>
      <c r="GVF13"/>
      <c r="GVG13"/>
      <c r="GVH13"/>
      <c r="GVI13"/>
      <c r="GVJ13"/>
      <c r="GVK13"/>
      <c r="GVL13"/>
      <c r="GVM13"/>
      <c r="GVN13"/>
      <c r="GVO13"/>
      <c r="GVP13"/>
      <c r="GVQ13"/>
      <c r="GVR13"/>
      <c r="GVS13"/>
      <c r="GVT13"/>
      <c r="GVU13"/>
      <c r="GVV13"/>
      <c r="GVW13"/>
      <c r="GVX13"/>
      <c r="GVY13"/>
      <c r="GVZ13"/>
      <c r="GWA13"/>
      <c r="GWB13"/>
      <c r="GWC13"/>
      <c r="GWD13"/>
      <c r="GWE13"/>
      <c r="GWF13"/>
      <c r="GWG13"/>
      <c r="GWH13"/>
      <c r="GWI13"/>
      <c r="GWJ13"/>
      <c r="GWK13"/>
      <c r="GWL13"/>
      <c r="GWM13"/>
      <c r="GWN13"/>
      <c r="GWO13"/>
      <c r="GWP13"/>
      <c r="GWQ13"/>
      <c r="GWR13"/>
      <c r="GWS13"/>
      <c r="GWT13"/>
      <c r="GWU13"/>
      <c r="GWV13"/>
      <c r="GWW13"/>
      <c r="GWX13"/>
      <c r="GWY13"/>
      <c r="GWZ13"/>
      <c r="GXA13"/>
      <c r="GXB13"/>
      <c r="GXC13"/>
      <c r="GXD13"/>
      <c r="GXE13"/>
      <c r="GXF13"/>
      <c r="GXG13"/>
      <c r="GXH13"/>
      <c r="GXI13"/>
      <c r="GXJ13"/>
      <c r="GXK13"/>
      <c r="GXL13"/>
      <c r="GXM13"/>
      <c r="GXN13"/>
      <c r="GXO13"/>
      <c r="GXP13"/>
      <c r="GXQ13"/>
      <c r="GXR13"/>
      <c r="GXS13"/>
      <c r="GXT13"/>
      <c r="GXU13"/>
      <c r="GXV13"/>
      <c r="GXW13"/>
      <c r="GXX13"/>
      <c r="GXY13"/>
      <c r="GXZ13"/>
      <c r="GYA13"/>
      <c r="GYB13"/>
      <c r="GYC13"/>
      <c r="GYD13"/>
      <c r="GYE13"/>
      <c r="GYF13"/>
      <c r="GYG13"/>
      <c r="GYH13"/>
      <c r="GYI13"/>
      <c r="GYJ13"/>
      <c r="GYK13"/>
      <c r="GYL13"/>
      <c r="GYM13"/>
      <c r="GYN13"/>
      <c r="GYO13"/>
      <c r="GYP13"/>
      <c r="GYQ13"/>
      <c r="GYR13"/>
      <c r="GYS13"/>
      <c r="GYT13"/>
      <c r="GYU13"/>
      <c r="GYV13"/>
      <c r="GYW13"/>
      <c r="GYX13"/>
      <c r="GYY13"/>
      <c r="GYZ13"/>
      <c r="GZA13"/>
      <c r="GZB13"/>
      <c r="GZC13"/>
      <c r="GZD13"/>
      <c r="GZE13"/>
      <c r="GZF13"/>
      <c r="GZG13"/>
      <c r="GZH13"/>
      <c r="GZI13"/>
      <c r="GZJ13"/>
      <c r="GZK13"/>
      <c r="GZL13"/>
      <c r="GZM13"/>
      <c r="GZN13"/>
      <c r="GZO13"/>
      <c r="GZP13"/>
      <c r="GZQ13"/>
      <c r="GZR13"/>
      <c r="GZS13"/>
      <c r="GZT13"/>
      <c r="GZU13"/>
      <c r="GZV13"/>
      <c r="GZW13"/>
      <c r="GZX13"/>
      <c r="GZY13"/>
      <c r="GZZ13"/>
      <c r="HAA13"/>
      <c r="HAB13"/>
      <c r="HAC13"/>
      <c r="HAD13"/>
      <c r="HAE13"/>
      <c r="HAF13"/>
      <c r="HAG13"/>
      <c r="HAH13"/>
      <c r="HAI13"/>
      <c r="HAJ13"/>
      <c r="HAK13"/>
      <c r="HAL13"/>
      <c r="HAM13"/>
      <c r="HAN13"/>
      <c r="HAO13"/>
      <c r="HAP13"/>
      <c r="HAQ13"/>
      <c r="HAR13"/>
      <c r="HAS13"/>
      <c r="HAT13"/>
      <c r="HAU13"/>
      <c r="HAV13"/>
      <c r="HAW13"/>
      <c r="HAX13"/>
      <c r="HAY13"/>
      <c r="HAZ13"/>
      <c r="HBA13"/>
      <c r="HBB13"/>
      <c r="HBC13"/>
      <c r="HBD13"/>
      <c r="HBE13"/>
      <c r="HBF13"/>
      <c r="HBG13"/>
      <c r="HBH13"/>
      <c r="HBI13"/>
      <c r="HBJ13"/>
      <c r="HBK13"/>
      <c r="HBL13"/>
      <c r="HBM13"/>
      <c r="HBN13"/>
      <c r="HBO13"/>
      <c r="HBP13"/>
      <c r="HBQ13"/>
      <c r="HBR13"/>
      <c r="HBS13"/>
      <c r="HBT13"/>
      <c r="HBU13"/>
      <c r="HBV13"/>
      <c r="HBW13"/>
      <c r="HBX13"/>
      <c r="HBY13"/>
      <c r="HBZ13"/>
      <c r="HCA13"/>
      <c r="HCB13"/>
      <c r="HCC13"/>
      <c r="HCD13"/>
      <c r="HCE13"/>
      <c r="HCF13"/>
      <c r="HCG13"/>
      <c r="HCH13"/>
      <c r="HCI13"/>
      <c r="HCJ13"/>
      <c r="HCK13"/>
      <c r="HCL13"/>
      <c r="HCM13"/>
      <c r="HCN13"/>
      <c r="HCO13"/>
      <c r="HCP13"/>
      <c r="HCQ13"/>
      <c r="HCR13"/>
      <c r="HCS13"/>
      <c r="HCT13"/>
      <c r="HCU13"/>
      <c r="HCV13"/>
      <c r="HCW13"/>
      <c r="HCX13"/>
      <c r="HCY13"/>
      <c r="HCZ13"/>
      <c r="HDA13"/>
      <c r="HDB13"/>
      <c r="HDC13"/>
      <c r="HDD13"/>
      <c r="HDE13"/>
      <c r="HDF13"/>
      <c r="HDG13"/>
      <c r="HDH13"/>
      <c r="HDI13"/>
      <c r="HDJ13"/>
      <c r="HDK13"/>
      <c r="HDL13"/>
      <c r="HDM13"/>
      <c r="HDN13"/>
      <c r="HDO13"/>
      <c r="HDP13"/>
      <c r="HDQ13"/>
      <c r="HDR13"/>
      <c r="HDS13"/>
      <c r="HDT13"/>
      <c r="HDU13"/>
      <c r="HDV13"/>
      <c r="HDW13"/>
      <c r="HDX13"/>
      <c r="HDY13"/>
      <c r="HDZ13"/>
      <c r="HEA13"/>
      <c r="HEB13"/>
      <c r="HEC13"/>
      <c r="HED13"/>
      <c r="HEE13"/>
      <c r="HEF13"/>
      <c r="HEG13"/>
      <c r="HEH13"/>
      <c r="HEI13"/>
      <c r="HEJ13"/>
      <c r="HEK13"/>
      <c r="HEL13"/>
      <c r="HEM13"/>
      <c r="HEN13"/>
      <c r="HEO13"/>
      <c r="HEP13"/>
      <c r="HEQ13"/>
      <c r="HER13"/>
      <c r="HES13"/>
      <c r="HET13"/>
      <c r="HEU13"/>
      <c r="HEV13"/>
      <c r="HEW13"/>
      <c r="HEX13"/>
      <c r="HEY13"/>
      <c r="HEZ13"/>
      <c r="HFA13"/>
      <c r="HFB13"/>
      <c r="HFC13"/>
      <c r="HFD13"/>
      <c r="HFE13"/>
      <c r="HFF13"/>
      <c r="HFG13"/>
      <c r="HFH13"/>
      <c r="HFI13"/>
      <c r="HFJ13"/>
      <c r="HFK13"/>
      <c r="HFL13"/>
      <c r="HFM13"/>
      <c r="HFN13"/>
      <c r="HFO13"/>
      <c r="HFP13"/>
      <c r="HFQ13"/>
      <c r="HFR13"/>
      <c r="HFS13"/>
      <c r="HFT13"/>
      <c r="HFU13"/>
      <c r="HFV13"/>
      <c r="HFW13"/>
      <c r="HFX13"/>
      <c r="HFY13"/>
      <c r="HFZ13"/>
      <c r="HGA13"/>
      <c r="HGB13"/>
      <c r="HGC13"/>
      <c r="HGD13"/>
      <c r="HGE13"/>
      <c r="HGF13"/>
      <c r="HGG13"/>
      <c r="HGH13"/>
      <c r="HGI13"/>
      <c r="HGJ13"/>
      <c r="HGK13"/>
      <c r="HGL13"/>
      <c r="HGM13"/>
      <c r="HGN13"/>
      <c r="HGO13"/>
      <c r="HGP13"/>
      <c r="HGQ13"/>
      <c r="HGR13"/>
      <c r="HGS13"/>
      <c r="HGT13"/>
      <c r="HGU13"/>
      <c r="HGV13"/>
      <c r="HGW13"/>
      <c r="HGX13"/>
      <c r="HGY13"/>
      <c r="HGZ13"/>
      <c r="HHA13"/>
      <c r="HHB13"/>
      <c r="HHC13"/>
      <c r="HHD13"/>
      <c r="HHE13"/>
      <c r="HHF13"/>
      <c r="HHG13"/>
      <c r="HHH13"/>
      <c r="HHI13"/>
      <c r="HHJ13"/>
      <c r="HHK13"/>
      <c r="HHL13"/>
      <c r="HHM13"/>
      <c r="HHN13"/>
      <c r="HHO13"/>
      <c r="HHP13"/>
      <c r="HHQ13"/>
      <c r="HHR13"/>
      <c r="HHS13"/>
      <c r="HHT13"/>
      <c r="HHU13"/>
      <c r="HHV13"/>
      <c r="HHW13"/>
      <c r="HHX13"/>
      <c r="HHY13"/>
      <c r="HHZ13"/>
      <c r="HIA13"/>
      <c r="HIB13"/>
      <c r="HIC13"/>
      <c r="HID13"/>
      <c r="HIE13"/>
      <c r="HIF13"/>
      <c r="HIG13"/>
      <c r="HIH13"/>
      <c r="HII13"/>
      <c r="HIJ13"/>
      <c r="HIK13"/>
      <c r="HIL13"/>
      <c r="HIM13"/>
      <c r="HIN13"/>
      <c r="HIO13"/>
      <c r="HIP13"/>
      <c r="HIQ13"/>
      <c r="HIR13"/>
      <c r="HIS13"/>
      <c r="HIT13"/>
      <c r="HIU13"/>
      <c r="HIV13"/>
      <c r="HIW13"/>
      <c r="HIX13"/>
      <c r="HIY13"/>
      <c r="HIZ13"/>
      <c r="HJA13"/>
      <c r="HJB13"/>
      <c r="HJC13"/>
      <c r="HJD13"/>
      <c r="HJE13"/>
      <c r="HJF13"/>
      <c r="HJG13"/>
      <c r="HJH13"/>
      <c r="HJI13"/>
      <c r="HJJ13"/>
      <c r="HJK13"/>
      <c r="HJL13"/>
      <c r="HJM13"/>
      <c r="HJN13"/>
      <c r="HJO13"/>
      <c r="HJP13"/>
      <c r="HJQ13"/>
      <c r="HJR13"/>
      <c r="HJS13"/>
      <c r="HJT13"/>
      <c r="HJU13"/>
      <c r="HJV13"/>
      <c r="HJW13"/>
      <c r="HJX13"/>
      <c r="HJY13"/>
      <c r="HJZ13"/>
      <c r="HKA13"/>
      <c r="HKB13"/>
      <c r="HKC13"/>
      <c r="HKD13"/>
      <c r="HKE13"/>
      <c r="HKF13"/>
      <c r="HKG13"/>
      <c r="HKH13"/>
      <c r="HKI13"/>
      <c r="HKJ13"/>
      <c r="HKK13"/>
      <c r="HKL13"/>
      <c r="HKM13"/>
      <c r="HKN13"/>
      <c r="HKO13"/>
      <c r="HKP13"/>
      <c r="HKQ13"/>
      <c r="HKR13"/>
      <c r="HKS13"/>
      <c r="HKT13"/>
      <c r="HKU13"/>
      <c r="HKV13"/>
      <c r="HKW13"/>
      <c r="HKX13"/>
      <c r="HKY13"/>
      <c r="HKZ13"/>
      <c r="HLA13"/>
      <c r="HLB13"/>
      <c r="HLC13"/>
      <c r="HLD13"/>
      <c r="HLE13"/>
      <c r="HLF13"/>
      <c r="HLG13"/>
      <c r="HLH13"/>
      <c r="HLI13"/>
      <c r="HLJ13"/>
      <c r="HLK13"/>
      <c r="HLL13"/>
      <c r="HLM13"/>
      <c r="HLN13"/>
      <c r="HLO13"/>
      <c r="HLP13"/>
      <c r="HLQ13"/>
      <c r="HLR13"/>
      <c r="HLS13"/>
      <c r="HLT13"/>
      <c r="HLU13"/>
      <c r="HLV13"/>
      <c r="HLW13"/>
      <c r="HLX13"/>
      <c r="HLY13"/>
      <c r="HLZ13"/>
      <c r="HMA13"/>
      <c r="HMB13"/>
      <c r="HMC13"/>
      <c r="HMD13"/>
      <c r="HME13"/>
      <c r="HMF13"/>
      <c r="HMG13"/>
      <c r="HMH13"/>
      <c r="HMI13"/>
      <c r="HMJ13"/>
      <c r="HMK13"/>
      <c r="HML13"/>
      <c r="HMM13"/>
      <c r="HMN13"/>
      <c r="HMO13"/>
      <c r="HMP13"/>
      <c r="HMQ13"/>
      <c r="HMR13"/>
      <c r="HMS13"/>
      <c r="HMT13"/>
      <c r="HMU13"/>
      <c r="HMV13"/>
      <c r="HMW13"/>
      <c r="HMX13"/>
      <c r="HMY13"/>
      <c r="HMZ13"/>
      <c r="HNA13"/>
      <c r="HNB13"/>
      <c r="HNC13"/>
      <c r="HND13"/>
      <c r="HNE13"/>
      <c r="HNF13"/>
      <c r="HNG13"/>
      <c r="HNH13"/>
      <c r="HNI13"/>
      <c r="HNJ13"/>
      <c r="HNK13"/>
      <c r="HNL13"/>
      <c r="HNM13"/>
      <c r="HNN13"/>
      <c r="HNO13"/>
      <c r="HNP13"/>
      <c r="HNQ13"/>
      <c r="HNR13"/>
      <c r="HNS13"/>
      <c r="HNT13"/>
      <c r="HNU13"/>
      <c r="HNV13"/>
      <c r="HNW13"/>
      <c r="HNX13"/>
      <c r="HNY13"/>
      <c r="HNZ13"/>
      <c r="HOA13"/>
      <c r="HOB13"/>
      <c r="HOC13"/>
      <c r="HOD13"/>
      <c r="HOE13"/>
      <c r="HOF13"/>
      <c r="HOG13"/>
      <c r="HOH13"/>
      <c r="HOI13"/>
      <c r="HOJ13"/>
      <c r="HOK13"/>
      <c r="HOL13"/>
      <c r="HOM13"/>
      <c r="HON13"/>
      <c r="HOO13"/>
      <c r="HOP13"/>
      <c r="HOQ13"/>
      <c r="HOR13"/>
      <c r="HOS13"/>
      <c r="HOT13"/>
      <c r="HOU13"/>
      <c r="HOV13"/>
      <c r="HOW13"/>
      <c r="HOX13"/>
      <c r="HOY13"/>
      <c r="HOZ13"/>
      <c r="HPA13"/>
      <c r="HPB13"/>
      <c r="HPC13"/>
      <c r="HPD13"/>
      <c r="HPE13"/>
      <c r="HPF13"/>
      <c r="HPG13"/>
      <c r="HPH13"/>
      <c r="HPI13"/>
      <c r="HPJ13"/>
      <c r="HPK13"/>
      <c r="HPL13"/>
      <c r="HPM13"/>
      <c r="HPN13"/>
      <c r="HPO13"/>
      <c r="HPP13"/>
      <c r="HPQ13"/>
      <c r="HPR13"/>
      <c r="HPS13"/>
      <c r="HPT13"/>
      <c r="HPU13"/>
      <c r="HPV13"/>
      <c r="HPW13"/>
      <c r="HPX13"/>
      <c r="HPY13"/>
      <c r="HPZ13"/>
      <c r="HQA13"/>
      <c r="HQB13"/>
      <c r="HQC13"/>
      <c r="HQD13"/>
      <c r="HQE13"/>
      <c r="HQF13"/>
      <c r="HQG13"/>
      <c r="HQH13"/>
      <c r="HQI13"/>
      <c r="HQJ13"/>
      <c r="HQK13"/>
      <c r="HQL13"/>
      <c r="HQM13"/>
      <c r="HQN13"/>
      <c r="HQO13"/>
      <c r="HQP13"/>
      <c r="HQQ13"/>
      <c r="HQR13"/>
      <c r="HQS13"/>
      <c r="HQT13"/>
      <c r="HQU13"/>
      <c r="HQV13"/>
      <c r="HQW13"/>
      <c r="HQX13"/>
      <c r="HQY13"/>
      <c r="HQZ13"/>
      <c r="HRA13"/>
      <c r="HRB13"/>
      <c r="HRC13"/>
      <c r="HRD13"/>
      <c r="HRE13"/>
      <c r="HRF13"/>
      <c r="HRG13"/>
      <c r="HRH13"/>
      <c r="HRI13"/>
      <c r="HRJ13"/>
      <c r="HRK13"/>
      <c r="HRL13"/>
      <c r="HRM13"/>
      <c r="HRN13"/>
      <c r="HRO13"/>
      <c r="HRP13"/>
      <c r="HRQ13"/>
      <c r="HRR13"/>
      <c r="HRS13"/>
      <c r="HRT13"/>
      <c r="HRU13"/>
      <c r="HRV13"/>
      <c r="HRW13"/>
      <c r="HRX13"/>
      <c r="HRY13"/>
      <c r="HRZ13"/>
      <c r="HSA13"/>
      <c r="HSB13"/>
      <c r="HSC13"/>
      <c r="HSD13"/>
      <c r="HSE13"/>
      <c r="HSF13"/>
      <c r="HSG13"/>
      <c r="HSH13"/>
      <c r="HSI13"/>
      <c r="HSJ13"/>
      <c r="HSK13"/>
      <c r="HSL13"/>
      <c r="HSM13"/>
      <c r="HSN13"/>
      <c r="HSO13"/>
      <c r="HSP13"/>
      <c r="HSQ13"/>
      <c r="HSR13"/>
      <c r="HSS13"/>
      <c r="HST13"/>
      <c r="HSU13"/>
      <c r="HSV13"/>
      <c r="HSW13"/>
      <c r="HSX13"/>
      <c r="HSY13"/>
      <c r="HSZ13"/>
      <c r="HTA13"/>
      <c r="HTB13"/>
      <c r="HTC13"/>
      <c r="HTD13"/>
      <c r="HTE13"/>
      <c r="HTF13"/>
      <c r="HTG13"/>
      <c r="HTH13"/>
      <c r="HTI13"/>
      <c r="HTJ13"/>
      <c r="HTK13"/>
      <c r="HTL13"/>
      <c r="HTM13"/>
      <c r="HTN13"/>
      <c r="HTO13"/>
      <c r="HTP13"/>
      <c r="HTQ13"/>
      <c r="HTR13"/>
      <c r="HTS13"/>
      <c r="HTT13"/>
      <c r="HTU13"/>
      <c r="HTV13"/>
      <c r="HTW13"/>
      <c r="HTX13"/>
      <c r="HTY13"/>
      <c r="HTZ13"/>
      <c r="HUA13"/>
      <c r="HUB13"/>
      <c r="HUC13"/>
      <c r="HUD13"/>
      <c r="HUE13"/>
      <c r="HUF13"/>
      <c r="HUG13"/>
      <c r="HUH13"/>
      <c r="HUI13"/>
      <c r="HUJ13"/>
      <c r="HUK13"/>
      <c r="HUL13"/>
      <c r="HUM13"/>
      <c r="HUN13"/>
      <c r="HUO13"/>
      <c r="HUP13"/>
      <c r="HUQ13"/>
      <c r="HUR13"/>
      <c r="HUS13"/>
      <c r="HUT13"/>
      <c r="HUU13"/>
      <c r="HUV13"/>
      <c r="HUW13"/>
      <c r="HUX13"/>
      <c r="HUY13"/>
      <c r="HUZ13"/>
      <c r="HVA13"/>
      <c r="HVB13"/>
      <c r="HVC13"/>
      <c r="HVD13"/>
      <c r="HVE13"/>
      <c r="HVF13"/>
      <c r="HVG13"/>
      <c r="HVH13"/>
      <c r="HVI13"/>
      <c r="HVJ13"/>
      <c r="HVK13"/>
      <c r="HVL13"/>
      <c r="HVM13"/>
      <c r="HVN13"/>
      <c r="HVO13"/>
      <c r="HVP13"/>
      <c r="HVQ13"/>
      <c r="HVR13"/>
      <c r="HVS13"/>
      <c r="HVT13"/>
      <c r="HVU13"/>
      <c r="HVV13"/>
      <c r="HVW13"/>
      <c r="HVX13"/>
      <c r="HVY13"/>
      <c r="HVZ13"/>
      <c r="HWA13"/>
      <c r="HWB13"/>
      <c r="HWC13"/>
      <c r="HWD13"/>
      <c r="HWE13"/>
      <c r="HWF13"/>
      <c r="HWG13"/>
      <c r="HWH13"/>
      <c r="HWI13"/>
      <c r="HWJ13"/>
      <c r="HWK13"/>
      <c r="HWL13"/>
      <c r="HWM13"/>
      <c r="HWN13"/>
      <c r="HWO13"/>
      <c r="HWP13"/>
      <c r="HWQ13"/>
      <c r="HWR13"/>
      <c r="HWS13"/>
      <c r="HWT13"/>
      <c r="HWU13"/>
      <c r="HWV13"/>
      <c r="HWW13"/>
      <c r="HWX13"/>
      <c r="HWY13"/>
      <c r="HWZ13"/>
      <c r="HXA13"/>
      <c r="HXB13"/>
      <c r="HXC13"/>
      <c r="HXD13"/>
      <c r="HXE13"/>
      <c r="HXF13"/>
      <c r="HXG13"/>
      <c r="HXH13"/>
      <c r="HXI13"/>
      <c r="HXJ13"/>
      <c r="HXK13"/>
      <c r="HXL13"/>
      <c r="HXM13"/>
      <c r="HXN13"/>
      <c r="HXO13"/>
      <c r="HXP13"/>
      <c r="HXQ13"/>
      <c r="HXR13"/>
      <c r="HXS13"/>
      <c r="HXT13"/>
      <c r="HXU13"/>
      <c r="HXV13"/>
      <c r="HXW13"/>
      <c r="HXX13"/>
      <c r="HXY13"/>
      <c r="HXZ13"/>
      <c r="HYA13"/>
      <c r="HYB13"/>
      <c r="HYC13"/>
      <c r="HYD13"/>
      <c r="HYE13"/>
      <c r="HYF13"/>
      <c r="HYG13"/>
      <c r="HYH13"/>
      <c r="HYI13"/>
      <c r="HYJ13"/>
      <c r="HYK13"/>
      <c r="HYL13"/>
      <c r="HYM13"/>
      <c r="HYN13"/>
      <c r="HYO13"/>
      <c r="HYP13"/>
      <c r="HYQ13"/>
      <c r="HYR13"/>
      <c r="HYS13"/>
      <c r="HYT13"/>
      <c r="HYU13"/>
      <c r="HYV13"/>
      <c r="HYW13"/>
      <c r="HYX13"/>
      <c r="HYY13"/>
      <c r="HYZ13"/>
      <c r="HZA13"/>
      <c r="HZB13"/>
      <c r="HZC13"/>
      <c r="HZD13"/>
      <c r="HZE13"/>
      <c r="HZF13"/>
      <c r="HZG13"/>
      <c r="HZH13"/>
      <c r="HZI13"/>
      <c r="HZJ13"/>
      <c r="HZK13"/>
      <c r="HZL13"/>
      <c r="HZM13"/>
      <c r="HZN13"/>
      <c r="HZO13"/>
      <c r="HZP13"/>
      <c r="HZQ13"/>
      <c r="HZR13"/>
      <c r="HZS13"/>
      <c r="HZT13"/>
      <c r="HZU13"/>
      <c r="HZV13"/>
      <c r="HZW13"/>
      <c r="HZX13"/>
      <c r="HZY13"/>
      <c r="HZZ13"/>
      <c r="IAA13"/>
      <c r="IAB13"/>
      <c r="IAC13"/>
      <c r="IAD13"/>
      <c r="IAE13"/>
      <c r="IAF13"/>
      <c r="IAG13"/>
      <c r="IAH13"/>
      <c r="IAI13"/>
      <c r="IAJ13"/>
      <c r="IAK13"/>
      <c r="IAL13"/>
      <c r="IAM13"/>
      <c r="IAN13"/>
      <c r="IAO13"/>
      <c r="IAP13"/>
      <c r="IAQ13"/>
      <c r="IAR13"/>
      <c r="IAS13"/>
      <c r="IAT13"/>
      <c r="IAU13"/>
      <c r="IAV13"/>
      <c r="IAW13"/>
      <c r="IAX13"/>
      <c r="IAY13"/>
      <c r="IAZ13"/>
      <c r="IBA13"/>
      <c r="IBB13"/>
      <c r="IBC13"/>
      <c r="IBD13"/>
      <c r="IBE13"/>
      <c r="IBF13"/>
      <c r="IBG13"/>
      <c r="IBH13"/>
      <c r="IBI13"/>
      <c r="IBJ13"/>
      <c r="IBK13"/>
      <c r="IBL13"/>
      <c r="IBM13"/>
      <c r="IBN13"/>
      <c r="IBO13"/>
      <c r="IBP13"/>
      <c r="IBQ13"/>
      <c r="IBR13"/>
      <c r="IBS13"/>
      <c r="IBT13"/>
      <c r="IBU13"/>
      <c r="IBV13"/>
      <c r="IBW13"/>
      <c r="IBX13"/>
      <c r="IBY13"/>
      <c r="IBZ13"/>
      <c r="ICA13"/>
      <c r="ICB13"/>
      <c r="ICC13"/>
      <c r="ICD13"/>
      <c r="ICE13"/>
      <c r="ICF13"/>
      <c r="ICG13"/>
      <c r="ICH13"/>
      <c r="ICI13"/>
      <c r="ICJ13"/>
      <c r="ICK13"/>
      <c r="ICL13"/>
      <c r="ICM13"/>
      <c r="ICN13"/>
      <c r="ICO13"/>
      <c r="ICP13"/>
      <c r="ICQ13"/>
      <c r="ICR13"/>
      <c r="ICS13"/>
      <c r="ICT13"/>
      <c r="ICU13"/>
      <c r="ICV13"/>
      <c r="ICW13"/>
      <c r="ICX13"/>
      <c r="ICY13"/>
      <c r="ICZ13"/>
      <c r="IDA13"/>
      <c r="IDB13"/>
      <c r="IDC13"/>
      <c r="IDD13"/>
      <c r="IDE13"/>
      <c r="IDF13"/>
      <c r="IDG13"/>
      <c r="IDH13"/>
      <c r="IDI13"/>
      <c r="IDJ13"/>
      <c r="IDK13"/>
      <c r="IDL13"/>
      <c r="IDM13"/>
      <c r="IDN13"/>
      <c r="IDO13"/>
      <c r="IDP13"/>
      <c r="IDQ13"/>
      <c r="IDR13"/>
      <c r="IDS13"/>
      <c r="IDT13"/>
      <c r="IDU13"/>
      <c r="IDV13"/>
      <c r="IDW13"/>
      <c r="IDX13"/>
      <c r="IDY13"/>
      <c r="IDZ13"/>
      <c r="IEA13"/>
      <c r="IEB13"/>
      <c r="IEC13"/>
      <c r="IED13"/>
      <c r="IEE13"/>
      <c r="IEF13"/>
      <c r="IEG13"/>
      <c r="IEH13"/>
      <c r="IEI13"/>
      <c r="IEJ13"/>
      <c r="IEK13"/>
      <c r="IEL13"/>
      <c r="IEM13"/>
      <c r="IEN13"/>
      <c r="IEO13"/>
      <c r="IEP13"/>
      <c r="IEQ13"/>
      <c r="IER13"/>
      <c r="IES13"/>
      <c r="IET13"/>
      <c r="IEU13"/>
      <c r="IEV13"/>
      <c r="IEW13"/>
      <c r="IEX13"/>
      <c r="IEY13"/>
      <c r="IEZ13"/>
      <c r="IFA13"/>
      <c r="IFB13"/>
      <c r="IFC13"/>
      <c r="IFD13"/>
      <c r="IFE13"/>
      <c r="IFF13"/>
      <c r="IFG13"/>
      <c r="IFH13"/>
      <c r="IFI13"/>
      <c r="IFJ13"/>
      <c r="IFK13"/>
      <c r="IFL13"/>
      <c r="IFM13"/>
      <c r="IFN13"/>
      <c r="IFO13"/>
      <c r="IFP13"/>
      <c r="IFQ13"/>
      <c r="IFR13"/>
      <c r="IFS13"/>
      <c r="IFT13"/>
      <c r="IFU13"/>
      <c r="IFV13"/>
      <c r="IFW13"/>
      <c r="IFX13"/>
      <c r="IFY13"/>
      <c r="IFZ13"/>
      <c r="IGA13"/>
      <c r="IGB13"/>
      <c r="IGC13"/>
      <c r="IGD13"/>
      <c r="IGE13"/>
      <c r="IGF13"/>
      <c r="IGG13"/>
      <c r="IGH13"/>
      <c r="IGI13"/>
      <c r="IGJ13"/>
      <c r="IGK13"/>
      <c r="IGL13"/>
      <c r="IGM13"/>
      <c r="IGN13"/>
      <c r="IGO13"/>
      <c r="IGP13"/>
      <c r="IGQ13"/>
      <c r="IGR13"/>
      <c r="IGS13"/>
      <c r="IGT13"/>
      <c r="IGU13"/>
      <c r="IGV13"/>
      <c r="IGW13"/>
      <c r="IGX13"/>
      <c r="IGY13"/>
      <c r="IGZ13"/>
      <c r="IHA13"/>
      <c r="IHB13"/>
      <c r="IHC13"/>
      <c r="IHD13"/>
      <c r="IHE13"/>
      <c r="IHF13"/>
      <c r="IHG13"/>
      <c r="IHH13"/>
      <c r="IHI13"/>
      <c r="IHJ13"/>
      <c r="IHK13"/>
      <c r="IHL13"/>
      <c r="IHM13"/>
      <c r="IHN13"/>
      <c r="IHO13"/>
      <c r="IHP13"/>
      <c r="IHQ13"/>
      <c r="IHR13"/>
      <c r="IHS13"/>
      <c r="IHT13"/>
      <c r="IHU13"/>
      <c r="IHV13"/>
      <c r="IHW13"/>
      <c r="IHX13"/>
      <c r="IHY13"/>
      <c r="IHZ13"/>
      <c r="IIA13"/>
      <c r="IIB13"/>
      <c r="IIC13"/>
      <c r="IID13"/>
      <c r="IIE13"/>
      <c r="IIF13"/>
      <c r="IIG13"/>
      <c r="IIH13"/>
      <c r="III13"/>
      <c r="IIJ13"/>
      <c r="IIK13"/>
      <c r="IIL13"/>
      <c r="IIM13"/>
      <c r="IIN13"/>
      <c r="IIO13"/>
      <c r="IIP13"/>
      <c r="IIQ13"/>
      <c r="IIR13"/>
      <c r="IIS13"/>
      <c r="IIT13"/>
      <c r="IIU13"/>
      <c r="IIV13"/>
      <c r="IIW13"/>
      <c r="IIX13"/>
      <c r="IIY13"/>
      <c r="IIZ13"/>
      <c r="IJA13"/>
      <c r="IJB13"/>
      <c r="IJC13"/>
      <c r="IJD13"/>
      <c r="IJE13"/>
      <c r="IJF13"/>
      <c r="IJG13"/>
      <c r="IJH13"/>
      <c r="IJI13"/>
      <c r="IJJ13"/>
      <c r="IJK13"/>
      <c r="IJL13"/>
      <c r="IJM13"/>
      <c r="IJN13"/>
      <c r="IJO13"/>
      <c r="IJP13"/>
      <c r="IJQ13"/>
      <c r="IJR13"/>
      <c r="IJS13"/>
      <c r="IJT13"/>
      <c r="IJU13"/>
      <c r="IJV13"/>
      <c r="IJW13"/>
      <c r="IJX13"/>
      <c r="IJY13"/>
      <c r="IJZ13"/>
      <c r="IKA13"/>
      <c r="IKB13"/>
      <c r="IKC13"/>
      <c r="IKD13"/>
      <c r="IKE13"/>
      <c r="IKF13"/>
      <c r="IKG13"/>
      <c r="IKH13"/>
      <c r="IKI13"/>
      <c r="IKJ13"/>
      <c r="IKK13"/>
      <c r="IKL13"/>
      <c r="IKM13"/>
      <c r="IKN13"/>
      <c r="IKO13"/>
      <c r="IKP13"/>
      <c r="IKQ13"/>
      <c r="IKR13"/>
      <c r="IKS13"/>
      <c r="IKT13"/>
      <c r="IKU13"/>
      <c r="IKV13"/>
      <c r="IKW13"/>
      <c r="IKX13"/>
      <c r="IKY13"/>
      <c r="IKZ13"/>
      <c r="ILA13"/>
      <c r="ILB13"/>
      <c r="ILC13"/>
      <c r="ILD13"/>
      <c r="ILE13"/>
      <c r="ILF13"/>
      <c r="ILG13"/>
      <c r="ILH13"/>
      <c r="ILI13"/>
      <c r="ILJ13"/>
      <c r="ILK13"/>
      <c r="ILL13"/>
      <c r="ILM13"/>
      <c r="ILN13"/>
      <c r="ILO13"/>
      <c r="ILP13"/>
      <c r="ILQ13"/>
      <c r="ILR13"/>
      <c r="ILS13"/>
      <c r="ILT13"/>
      <c r="ILU13"/>
      <c r="ILV13"/>
      <c r="ILW13"/>
      <c r="ILX13"/>
      <c r="ILY13"/>
      <c r="ILZ13"/>
      <c r="IMA13"/>
      <c r="IMB13"/>
      <c r="IMC13"/>
      <c r="IMD13"/>
      <c r="IME13"/>
      <c r="IMF13"/>
      <c r="IMG13"/>
      <c r="IMH13"/>
      <c r="IMI13"/>
      <c r="IMJ13"/>
      <c r="IMK13"/>
      <c r="IML13"/>
      <c r="IMM13"/>
      <c r="IMN13"/>
      <c r="IMO13"/>
      <c r="IMP13"/>
      <c r="IMQ13"/>
      <c r="IMR13"/>
      <c r="IMS13"/>
      <c r="IMT13"/>
      <c r="IMU13"/>
      <c r="IMV13"/>
      <c r="IMW13"/>
      <c r="IMX13"/>
      <c r="IMY13"/>
      <c r="IMZ13"/>
      <c r="INA13"/>
      <c r="INB13"/>
      <c r="INC13"/>
      <c r="IND13"/>
      <c r="INE13"/>
      <c r="INF13"/>
      <c r="ING13"/>
      <c r="INH13"/>
      <c r="INI13"/>
      <c r="INJ13"/>
      <c r="INK13"/>
      <c r="INL13"/>
      <c r="INM13"/>
      <c r="INN13"/>
      <c r="INO13"/>
      <c r="INP13"/>
      <c r="INQ13"/>
      <c r="INR13"/>
      <c r="INS13"/>
      <c r="INT13"/>
      <c r="INU13"/>
      <c r="INV13"/>
      <c r="INW13"/>
      <c r="INX13"/>
      <c r="INY13"/>
      <c r="INZ13"/>
      <c r="IOA13"/>
      <c r="IOB13"/>
      <c r="IOC13"/>
      <c r="IOD13"/>
      <c r="IOE13"/>
      <c r="IOF13"/>
      <c r="IOG13"/>
      <c r="IOH13"/>
      <c r="IOI13"/>
      <c r="IOJ13"/>
      <c r="IOK13"/>
      <c r="IOL13"/>
      <c r="IOM13"/>
      <c r="ION13"/>
      <c r="IOO13"/>
      <c r="IOP13"/>
      <c r="IOQ13"/>
      <c r="IOR13"/>
      <c r="IOS13"/>
      <c r="IOT13"/>
      <c r="IOU13"/>
      <c r="IOV13"/>
      <c r="IOW13"/>
      <c r="IOX13"/>
      <c r="IOY13"/>
      <c r="IOZ13"/>
      <c r="IPA13"/>
      <c r="IPB13"/>
      <c r="IPC13"/>
      <c r="IPD13"/>
      <c r="IPE13"/>
      <c r="IPF13"/>
      <c r="IPG13"/>
      <c r="IPH13"/>
      <c r="IPI13"/>
      <c r="IPJ13"/>
      <c r="IPK13"/>
      <c r="IPL13"/>
      <c r="IPM13"/>
      <c r="IPN13"/>
      <c r="IPO13"/>
      <c r="IPP13"/>
      <c r="IPQ13"/>
      <c r="IPR13"/>
      <c r="IPS13"/>
      <c r="IPT13"/>
      <c r="IPU13"/>
      <c r="IPV13"/>
      <c r="IPW13"/>
      <c r="IPX13"/>
      <c r="IPY13"/>
      <c r="IPZ13"/>
      <c r="IQA13"/>
      <c r="IQB13"/>
      <c r="IQC13"/>
      <c r="IQD13"/>
      <c r="IQE13"/>
      <c r="IQF13"/>
      <c r="IQG13"/>
      <c r="IQH13"/>
      <c r="IQI13"/>
      <c r="IQJ13"/>
      <c r="IQK13"/>
      <c r="IQL13"/>
      <c r="IQM13"/>
      <c r="IQN13"/>
      <c r="IQO13"/>
      <c r="IQP13"/>
      <c r="IQQ13"/>
      <c r="IQR13"/>
      <c r="IQS13"/>
      <c r="IQT13"/>
      <c r="IQU13"/>
      <c r="IQV13"/>
      <c r="IQW13"/>
      <c r="IQX13"/>
      <c r="IQY13"/>
      <c r="IQZ13"/>
      <c r="IRA13"/>
      <c r="IRB13"/>
      <c r="IRC13"/>
      <c r="IRD13"/>
      <c r="IRE13"/>
      <c r="IRF13"/>
      <c r="IRG13"/>
      <c r="IRH13"/>
      <c r="IRI13"/>
      <c r="IRJ13"/>
      <c r="IRK13"/>
      <c r="IRL13"/>
      <c r="IRM13"/>
      <c r="IRN13"/>
      <c r="IRO13"/>
      <c r="IRP13"/>
      <c r="IRQ13"/>
      <c r="IRR13"/>
      <c r="IRS13"/>
      <c r="IRT13"/>
      <c r="IRU13"/>
      <c r="IRV13"/>
      <c r="IRW13"/>
      <c r="IRX13"/>
      <c r="IRY13"/>
      <c r="IRZ13"/>
      <c r="ISA13"/>
      <c r="ISB13"/>
      <c r="ISC13"/>
      <c r="ISD13"/>
      <c r="ISE13"/>
      <c r="ISF13"/>
      <c r="ISG13"/>
      <c r="ISH13"/>
      <c r="ISI13"/>
      <c r="ISJ13"/>
      <c r="ISK13"/>
      <c r="ISL13"/>
      <c r="ISM13"/>
      <c r="ISN13"/>
      <c r="ISO13"/>
      <c r="ISP13"/>
      <c r="ISQ13"/>
      <c r="ISR13"/>
      <c r="ISS13"/>
      <c r="IST13"/>
      <c r="ISU13"/>
      <c r="ISV13"/>
      <c r="ISW13"/>
      <c r="ISX13"/>
      <c r="ISY13"/>
      <c r="ISZ13"/>
      <c r="ITA13"/>
      <c r="ITB13"/>
      <c r="ITC13"/>
      <c r="ITD13"/>
      <c r="ITE13"/>
      <c r="ITF13"/>
      <c r="ITG13"/>
      <c r="ITH13"/>
      <c r="ITI13"/>
      <c r="ITJ13"/>
      <c r="ITK13"/>
      <c r="ITL13"/>
      <c r="ITM13"/>
      <c r="ITN13"/>
      <c r="ITO13"/>
      <c r="ITP13"/>
      <c r="ITQ13"/>
      <c r="ITR13"/>
      <c r="ITS13"/>
      <c r="ITT13"/>
      <c r="ITU13"/>
      <c r="ITV13"/>
      <c r="ITW13"/>
      <c r="ITX13"/>
      <c r="ITY13"/>
      <c r="ITZ13"/>
      <c r="IUA13"/>
      <c r="IUB13"/>
      <c r="IUC13"/>
      <c r="IUD13"/>
      <c r="IUE13"/>
      <c r="IUF13"/>
      <c r="IUG13"/>
      <c r="IUH13"/>
      <c r="IUI13"/>
      <c r="IUJ13"/>
      <c r="IUK13"/>
      <c r="IUL13"/>
      <c r="IUM13"/>
      <c r="IUN13"/>
      <c r="IUO13"/>
      <c r="IUP13"/>
      <c r="IUQ13"/>
      <c r="IUR13"/>
      <c r="IUS13"/>
      <c r="IUT13"/>
      <c r="IUU13"/>
      <c r="IUV13"/>
      <c r="IUW13"/>
      <c r="IUX13"/>
      <c r="IUY13"/>
      <c r="IUZ13"/>
      <c r="IVA13"/>
      <c r="IVB13"/>
      <c r="IVC13"/>
      <c r="IVD13"/>
      <c r="IVE13"/>
      <c r="IVF13"/>
      <c r="IVG13"/>
      <c r="IVH13"/>
      <c r="IVI13"/>
      <c r="IVJ13"/>
      <c r="IVK13"/>
      <c r="IVL13"/>
      <c r="IVM13"/>
      <c r="IVN13"/>
      <c r="IVO13"/>
      <c r="IVP13"/>
      <c r="IVQ13"/>
      <c r="IVR13"/>
      <c r="IVS13"/>
      <c r="IVT13"/>
      <c r="IVU13"/>
      <c r="IVV13"/>
      <c r="IVW13"/>
      <c r="IVX13"/>
      <c r="IVY13"/>
      <c r="IVZ13"/>
      <c r="IWA13"/>
      <c r="IWB13"/>
      <c r="IWC13"/>
      <c r="IWD13"/>
      <c r="IWE13"/>
      <c r="IWF13"/>
      <c r="IWG13"/>
      <c r="IWH13"/>
      <c r="IWI13"/>
      <c r="IWJ13"/>
      <c r="IWK13"/>
      <c r="IWL13"/>
      <c r="IWM13"/>
      <c r="IWN13"/>
      <c r="IWO13"/>
      <c r="IWP13"/>
      <c r="IWQ13"/>
      <c r="IWR13"/>
      <c r="IWS13"/>
      <c r="IWT13"/>
      <c r="IWU13"/>
      <c r="IWV13"/>
      <c r="IWW13"/>
      <c r="IWX13"/>
      <c r="IWY13"/>
      <c r="IWZ13"/>
      <c r="IXA13"/>
      <c r="IXB13"/>
      <c r="IXC13"/>
      <c r="IXD13"/>
      <c r="IXE13"/>
      <c r="IXF13"/>
      <c r="IXG13"/>
      <c r="IXH13"/>
      <c r="IXI13"/>
      <c r="IXJ13"/>
      <c r="IXK13"/>
      <c r="IXL13"/>
      <c r="IXM13"/>
      <c r="IXN13"/>
      <c r="IXO13"/>
      <c r="IXP13"/>
      <c r="IXQ13"/>
      <c r="IXR13"/>
      <c r="IXS13"/>
      <c r="IXT13"/>
      <c r="IXU13"/>
      <c r="IXV13"/>
      <c r="IXW13"/>
      <c r="IXX13"/>
      <c r="IXY13"/>
      <c r="IXZ13"/>
      <c r="IYA13"/>
      <c r="IYB13"/>
      <c r="IYC13"/>
      <c r="IYD13"/>
      <c r="IYE13"/>
      <c r="IYF13"/>
      <c r="IYG13"/>
      <c r="IYH13"/>
      <c r="IYI13"/>
      <c r="IYJ13"/>
      <c r="IYK13"/>
      <c r="IYL13"/>
      <c r="IYM13"/>
      <c r="IYN13"/>
      <c r="IYO13"/>
      <c r="IYP13"/>
      <c r="IYQ13"/>
      <c r="IYR13"/>
      <c r="IYS13"/>
      <c r="IYT13"/>
      <c r="IYU13"/>
      <c r="IYV13"/>
      <c r="IYW13"/>
      <c r="IYX13"/>
      <c r="IYY13"/>
      <c r="IYZ13"/>
      <c r="IZA13"/>
      <c r="IZB13"/>
      <c r="IZC13"/>
      <c r="IZD13"/>
      <c r="IZE13"/>
      <c r="IZF13"/>
      <c r="IZG13"/>
      <c r="IZH13"/>
      <c r="IZI13"/>
      <c r="IZJ13"/>
      <c r="IZK13"/>
      <c r="IZL13"/>
      <c r="IZM13"/>
      <c r="IZN13"/>
      <c r="IZO13"/>
      <c r="IZP13"/>
      <c r="IZQ13"/>
      <c r="IZR13"/>
      <c r="IZS13"/>
      <c r="IZT13"/>
      <c r="IZU13"/>
      <c r="IZV13"/>
      <c r="IZW13"/>
      <c r="IZX13"/>
      <c r="IZY13"/>
      <c r="IZZ13"/>
      <c r="JAA13"/>
      <c r="JAB13"/>
      <c r="JAC13"/>
      <c r="JAD13"/>
      <c r="JAE13"/>
      <c r="JAF13"/>
      <c r="JAG13"/>
      <c r="JAH13"/>
      <c r="JAI13"/>
      <c r="JAJ13"/>
      <c r="JAK13"/>
      <c r="JAL13"/>
      <c r="JAM13"/>
      <c r="JAN13"/>
      <c r="JAO13"/>
      <c r="JAP13"/>
      <c r="JAQ13"/>
      <c r="JAR13"/>
      <c r="JAS13"/>
      <c r="JAT13"/>
      <c r="JAU13"/>
      <c r="JAV13"/>
      <c r="JAW13"/>
      <c r="JAX13"/>
      <c r="JAY13"/>
      <c r="JAZ13"/>
      <c r="JBA13"/>
      <c r="JBB13"/>
      <c r="JBC13"/>
      <c r="JBD13"/>
      <c r="JBE13"/>
      <c r="JBF13"/>
      <c r="JBG13"/>
      <c r="JBH13"/>
      <c r="JBI13"/>
      <c r="JBJ13"/>
      <c r="JBK13"/>
      <c r="JBL13"/>
      <c r="JBM13"/>
      <c r="JBN13"/>
      <c r="JBO13"/>
      <c r="JBP13"/>
      <c r="JBQ13"/>
      <c r="JBR13"/>
      <c r="JBS13"/>
      <c r="JBT13"/>
      <c r="JBU13"/>
      <c r="JBV13"/>
      <c r="JBW13"/>
      <c r="JBX13"/>
      <c r="JBY13"/>
      <c r="JBZ13"/>
      <c r="JCA13"/>
      <c r="JCB13"/>
      <c r="JCC13"/>
      <c r="JCD13"/>
      <c r="JCE13"/>
      <c r="JCF13"/>
      <c r="JCG13"/>
      <c r="JCH13"/>
      <c r="JCI13"/>
      <c r="JCJ13"/>
      <c r="JCK13"/>
      <c r="JCL13"/>
      <c r="JCM13"/>
      <c r="JCN13"/>
      <c r="JCO13"/>
      <c r="JCP13"/>
      <c r="JCQ13"/>
      <c r="JCR13"/>
      <c r="JCS13"/>
      <c r="JCT13"/>
      <c r="JCU13"/>
      <c r="JCV13"/>
      <c r="JCW13"/>
      <c r="JCX13"/>
      <c r="JCY13"/>
      <c r="JCZ13"/>
      <c r="JDA13"/>
      <c r="JDB13"/>
      <c r="JDC13"/>
      <c r="JDD13"/>
      <c r="JDE13"/>
      <c r="JDF13"/>
      <c r="JDG13"/>
      <c r="JDH13"/>
      <c r="JDI13"/>
      <c r="JDJ13"/>
      <c r="JDK13"/>
      <c r="JDL13"/>
      <c r="JDM13"/>
      <c r="JDN13"/>
      <c r="JDO13"/>
      <c r="JDP13"/>
      <c r="JDQ13"/>
      <c r="JDR13"/>
      <c r="JDS13"/>
      <c r="JDT13"/>
      <c r="JDU13"/>
      <c r="JDV13"/>
      <c r="JDW13"/>
      <c r="JDX13"/>
      <c r="JDY13"/>
      <c r="JDZ13"/>
      <c r="JEA13"/>
      <c r="JEB13"/>
      <c r="JEC13"/>
      <c r="JED13"/>
      <c r="JEE13"/>
      <c r="JEF13"/>
      <c r="JEG13"/>
      <c r="JEH13"/>
      <c r="JEI13"/>
      <c r="JEJ13"/>
      <c r="JEK13"/>
      <c r="JEL13"/>
      <c r="JEM13"/>
      <c r="JEN13"/>
      <c r="JEO13"/>
      <c r="JEP13"/>
      <c r="JEQ13"/>
      <c r="JER13"/>
      <c r="JES13"/>
      <c r="JET13"/>
      <c r="JEU13"/>
      <c r="JEV13"/>
      <c r="JEW13"/>
      <c r="JEX13"/>
      <c r="JEY13"/>
      <c r="JEZ13"/>
      <c r="JFA13"/>
      <c r="JFB13"/>
      <c r="JFC13"/>
      <c r="JFD13"/>
      <c r="JFE13"/>
      <c r="JFF13"/>
      <c r="JFG13"/>
      <c r="JFH13"/>
      <c r="JFI13"/>
      <c r="JFJ13"/>
      <c r="JFK13"/>
      <c r="JFL13"/>
      <c r="JFM13"/>
      <c r="JFN13"/>
      <c r="JFO13"/>
      <c r="JFP13"/>
      <c r="JFQ13"/>
      <c r="JFR13"/>
      <c r="JFS13"/>
      <c r="JFT13"/>
      <c r="JFU13"/>
      <c r="JFV13"/>
      <c r="JFW13"/>
      <c r="JFX13"/>
      <c r="JFY13"/>
      <c r="JFZ13"/>
      <c r="JGA13"/>
      <c r="JGB13"/>
      <c r="JGC13"/>
      <c r="JGD13"/>
      <c r="JGE13"/>
      <c r="JGF13"/>
      <c r="JGG13"/>
      <c r="JGH13"/>
      <c r="JGI13"/>
      <c r="JGJ13"/>
      <c r="JGK13"/>
      <c r="JGL13"/>
      <c r="JGM13"/>
      <c r="JGN13"/>
      <c r="JGO13"/>
      <c r="JGP13"/>
      <c r="JGQ13"/>
      <c r="JGR13"/>
      <c r="JGS13"/>
      <c r="JGT13"/>
      <c r="JGU13"/>
      <c r="JGV13"/>
      <c r="JGW13"/>
      <c r="JGX13"/>
      <c r="JGY13"/>
      <c r="JGZ13"/>
      <c r="JHA13"/>
      <c r="JHB13"/>
      <c r="JHC13"/>
      <c r="JHD13"/>
      <c r="JHE13"/>
      <c r="JHF13"/>
      <c r="JHG13"/>
      <c r="JHH13"/>
      <c r="JHI13"/>
      <c r="JHJ13"/>
      <c r="JHK13"/>
      <c r="JHL13"/>
      <c r="JHM13"/>
      <c r="JHN13"/>
      <c r="JHO13"/>
      <c r="JHP13"/>
      <c r="JHQ13"/>
      <c r="JHR13"/>
      <c r="JHS13"/>
      <c r="JHT13"/>
      <c r="JHU13"/>
      <c r="JHV13"/>
      <c r="JHW13"/>
      <c r="JHX13"/>
      <c r="JHY13"/>
      <c r="JHZ13"/>
      <c r="JIA13"/>
      <c r="JIB13"/>
      <c r="JIC13"/>
      <c r="JID13"/>
      <c r="JIE13"/>
      <c r="JIF13"/>
      <c r="JIG13"/>
      <c r="JIH13"/>
      <c r="JII13"/>
      <c r="JIJ13"/>
      <c r="JIK13"/>
      <c r="JIL13"/>
      <c r="JIM13"/>
      <c r="JIN13"/>
      <c r="JIO13"/>
      <c r="JIP13"/>
      <c r="JIQ13"/>
      <c r="JIR13"/>
      <c r="JIS13"/>
      <c r="JIT13"/>
      <c r="JIU13"/>
      <c r="JIV13"/>
      <c r="JIW13"/>
      <c r="JIX13"/>
      <c r="JIY13"/>
      <c r="JIZ13"/>
      <c r="JJA13"/>
      <c r="JJB13"/>
      <c r="JJC13"/>
      <c r="JJD13"/>
      <c r="JJE13"/>
      <c r="JJF13"/>
      <c r="JJG13"/>
      <c r="JJH13"/>
      <c r="JJI13"/>
      <c r="JJJ13"/>
      <c r="JJK13"/>
      <c r="JJL13"/>
      <c r="JJM13"/>
      <c r="JJN13"/>
      <c r="JJO13"/>
      <c r="JJP13"/>
      <c r="JJQ13"/>
      <c r="JJR13"/>
      <c r="JJS13"/>
      <c r="JJT13"/>
      <c r="JJU13"/>
      <c r="JJV13"/>
      <c r="JJW13"/>
      <c r="JJX13"/>
      <c r="JJY13"/>
      <c r="JJZ13"/>
      <c r="JKA13"/>
      <c r="JKB13"/>
      <c r="JKC13"/>
      <c r="JKD13"/>
      <c r="JKE13"/>
      <c r="JKF13"/>
      <c r="JKG13"/>
      <c r="JKH13"/>
      <c r="JKI13"/>
      <c r="JKJ13"/>
      <c r="JKK13"/>
      <c r="JKL13"/>
      <c r="JKM13"/>
      <c r="JKN13"/>
      <c r="JKO13"/>
      <c r="JKP13"/>
      <c r="JKQ13"/>
      <c r="JKR13"/>
      <c r="JKS13"/>
      <c r="JKT13"/>
      <c r="JKU13"/>
      <c r="JKV13"/>
      <c r="JKW13"/>
      <c r="JKX13"/>
      <c r="JKY13"/>
      <c r="JKZ13"/>
      <c r="JLA13"/>
      <c r="JLB13"/>
      <c r="JLC13"/>
      <c r="JLD13"/>
      <c r="JLE13"/>
      <c r="JLF13"/>
      <c r="JLG13"/>
      <c r="JLH13"/>
      <c r="JLI13"/>
      <c r="JLJ13"/>
      <c r="JLK13"/>
      <c r="JLL13"/>
      <c r="JLM13"/>
      <c r="JLN13"/>
      <c r="JLO13"/>
      <c r="JLP13"/>
      <c r="JLQ13"/>
      <c r="JLR13"/>
      <c r="JLS13"/>
      <c r="JLT13"/>
      <c r="JLU13"/>
      <c r="JLV13"/>
      <c r="JLW13"/>
      <c r="JLX13"/>
      <c r="JLY13"/>
      <c r="JLZ13"/>
      <c r="JMA13"/>
      <c r="JMB13"/>
      <c r="JMC13"/>
      <c r="JMD13"/>
      <c r="JME13"/>
      <c r="JMF13"/>
      <c r="JMG13"/>
      <c r="JMH13"/>
      <c r="JMI13"/>
      <c r="JMJ13"/>
      <c r="JMK13"/>
      <c r="JML13"/>
      <c r="JMM13"/>
      <c r="JMN13"/>
      <c r="JMO13"/>
      <c r="JMP13"/>
      <c r="JMQ13"/>
      <c r="JMR13"/>
      <c r="JMS13"/>
      <c r="JMT13"/>
      <c r="JMU13"/>
      <c r="JMV13"/>
      <c r="JMW13"/>
      <c r="JMX13"/>
      <c r="JMY13"/>
      <c r="JMZ13"/>
      <c r="JNA13"/>
      <c r="JNB13"/>
      <c r="JNC13"/>
      <c r="JND13"/>
      <c r="JNE13"/>
      <c r="JNF13"/>
      <c r="JNG13"/>
      <c r="JNH13"/>
      <c r="JNI13"/>
      <c r="JNJ13"/>
      <c r="JNK13"/>
      <c r="JNL13"/>
      <c r="JNM13"/>
      <c r="JNN13"/>
      <c r="JNO13"/>
      <c r="JNP13"/>
      <c r="JNQ13"/>
      <c r="JNR13"/>
      <c r="JNS13"/>
      <c r="JNT13"/>
      <c r="JNU13"/>
      <c r="JNV13"/>
      <c r="JNW13"/>
      <c r="JNX13"/>
      <c r="JNY13"/>
      <c r="JNZ13"/>
      <c r="JOA13"/>
      <c r="JOB13"/>
      <c r="JOC13"/>
      <c r="JOD13"/>
      <c r="JOE13"/>
      <c r="JOF13"/>
      <c r="JOG13"/>
      <c r="JOH13"/>
      <c r="JOI13"/>
      <c r="JOJ13"/>
      <c r="JOK13"/>
      <c r="JOL13"/>
      <c r="JOM13"/>
      <c r="JON13"/>
      <c r="JOO13"/>
      <c r="JOP13"/>
      <c r="JOQ13"/>
      <c r="JOR13"/>
      <c r="JOS13"/>
      <c r="JOT13"/>
      <c r="JOU13"/>
      <c r="JOV13"/>
      <c r="JOW13"/>
      <c r="JOX13"/>
      <c r="JOY13"/>
      <c r="JOZ13"/>
      <c r="JPA13"/>
      <c r="JPB13"/>
      <c r="JPC13"/>
      <c r="JPD13"/>
      <c r="JPE13"/>
      <c r="JPF13"/>
      <c r="JPG13"/>
      <c r="JPH13"/>
      <c r="JPI13"/>
      <c r="JPJ13"/>
      <c r="JPK13"/>
      <c r="JPL13"/>
      <c r="JPM13"/>
      <c r="JPN13"/>
      <c r="JPO13"/>
      <c r="JPP13"/>
      <c r="JPQ13"/>
      <c r="JPR13"/>
      <c r="JPS13"/>
      <c r="JPT13"/>
      <c r="JPU13"/>
      <c r="JPV13"/>
      <c r="JPW13"/>
      <c r="JPX13"/>
      <c r="JPY13"/>
      <c r="JPZ13"/>
      <c r="JQA13"/>
      <c r="JQB13"/>
      <c r="JQC13"/>
      <c r="JQD13"/>
      <c r="JQE13"/>
      <c r="JQF13"/>
      <c r="JQG13"/>
      <c r="JQH13"/>
      <c r="JQI13"/>
      <c r="JQJ13"/>
      <c r="JQK13"/>
      <c r="JQL13"/>
      <c r="JQM13"/>
      <c r="JQN13"/>
      <c r="JQO13"/>
      <c r="JQP13"/>
      <c r="JQQ13"/>
      <c r="JQR13"/>
      <c r="JQS13"/>
      <c r="JQT13"/>
      <c r="JQU13"/>
      <c r="JQV13"/>
      <c r="JQW13"/>
      <c r="JQX13"/>
      <c r="JQY13"/>
      <c r="JQZ13"/>
      <c r="JRA13"/>
      <c r="JRB13"/>
      <c r="JRC13"/>
      <c r="JRD13"/>
      <c r="JRE13"/>
      <c r="JRF13"/>
      <c r="JRG13"/>
      <c r="JRH13"/>
      <c r="JRI13"/>
      <c r="JRJ13"/>
      <c r="JRK13"/>
      <c r="JRL13"/>
      <c r="JRM13"/>
      <c r="JRN13"/>
      <c r="JRO13"/>
      <c r="JRP13"/>
      <c r="JRQ13"/>
      <c r="JRR13"/>
      <c r="JRS13"/>
      <c r="JRT13"/>
      <c r="JRU13"/>
      <c r="JRV13"/>
      <c r="JRW13"/>
      <c r="JRX13"/>
      <c r="JRY13"/>
      <c r="JRZ13"/>
      <c r="JSA13"/>
      <c r="JSB13"/>
      <c r="JSC13"/>
      <c r="JSD13"/>
      <c r="JSE13"/>
      <c r="JSF13"/>
      <c r="JSG13"/>
      <c r="JSH13"/>
      <c r="JSI13"/>
      <c r="JSJ13"/>
      <c r="JSK13"/>
      <c r="JSL13"/>
      <c r="JSM13"/>
      <c r="JSN13"/>
      <c r="JSO13"/>
      <c r="JSP13"/>
      <c r="JSQ13"/>
      <c r="JSR13"/>
      <c r="JSS13"/>
      <c r="JST13"/>
      <c r="JSU13"/>
      <c r="JSV13"/>
      <c r="JSW13"/>
      <c r="JSX13"/>
      <c r="JSY13"/>
      <c r="JSZ13"/>
      <c r="JTA13"/>
      <c r="JTB13"/>
      <c r="JTC13"/>
      <c r="JTD13"/>
      <c r="JTE13"/>
      <c r="JTF13"/>
      <c r="JTG13"/>
      <c r="JTH13"/>
      <c r="JTI13"/>
      <c r="JTJ13"/>
      <c r="JTK13"/>
      <c r="JTL13"/>
      <c r="JTM13"/>
      <c r="JTN13"/>
      <c r="JTO13"/>
      <c r="JTP13"/>
      <c r="JTQ13"/>
      <c r="JTR13"/>
      <c r="JTS13"/>
      <c r="JTT13"/>
      <c r="JTU13"/>
      <c r="JTV13"/>
      <c r="JTW13"/>
      <c r="JTX13"/>
      <c r="JTY13"/>
      <c r="JTZ13"/>
      <c r="JUA13"/>
      <c r="JUB13"/>
      <c r="JUC13"/>
      <c r="JUD13"/>
      <c r="JUE13"/>
      <c r="JUF13"/>
      <c r="JUG13"/>
      <c r="JUH13"/>
      <c r="JUI13"/>
      <c r="JUJ13"/>
      <c r="JUK13"/>
      <c r="JUL13"/>
      <c r="JUM13"/>
      <c r="JUN13"/>
      <c r="JUO13"/>
      <c r="JUP13"/>
      <c r="JUQ13"/>
      <c r="JUR13"/>
      <c r="JUS13"/>
      <c r="JUT13"/>
      <c r="JUU13"/>
      <c r="JUV13"/>
      <c r="JUW13"/>
      <c r="JUX13"/>
      <c r="JUY13"/>
      <c r="JUZ13"/>
      <c r="JVA13"/>
      <c r="JVB13"/>
      <c r="JVC13"/>
      <c r="JVD13"/>
      <c r="JVE13"/>
      <c r="JVF13"/>
      <c r="JVG13"/>
      <c r="JVH13"/>
      <c r="JVI13"/>
      <c r="JVJ13"/>
      <c r="JVK13"/>
      <c r="JVL13"/>
      <c r="JVM13"/>
      <c r="JVN13"/>
      <c r="JVO13"/>
      <c r="JVP13"/>
      <c r="JVQ13"/>
      <c r="JVR13"/>
      <c r="JVS13"/>
      <c r="JVT13"/>
      <c r="JVU13"/>
      <c r="JVV13"/>
      <c r="JVW13"/>
      <c r="JVX13"/>
      <c r="JVY13"/>
      <c r="JVZ13"/>
      <c r="JWA13"/>
      <c r="JWB13"/>
      <c r="JWC13"/>
      <c r="JWD13"/>
      <c r="JWE13"/>
      <c r="JWF13"/>
      <c r="JWG13"/>
      <c r="JWH13"/>
      <c r="JWI13"/>
      <c r="JWJ13"/>
      <c r="JWK13"/>
      <c r="JWL13"/>
      <c r="JWM13"/>
      <c r="JWN13"/>
      <c r="JWO13"/>
      <c r="JWP13"/>
      <c r="JWQ13"/>
      <c r="JWR13"/>
      <c r="JWS13"/>
      <c r="JWT13"/>
      <c r="JWU13"/>
      <c r="JWV13"/>
      <c r="JWW13"/>
      <c r="JWX13"/>
      <c r="JWY13"/>
      <c r="JWZ13"/>
      <c r="JXA13"/>
      <c r="JXB13"/>
      <c r="JXC13"/>
      <c r="JXD13"/>
      <c r="JXE13"/>
      <c r="JXF13"/>
      <c r="JXG13"/>
      <c r="JXH13"/>
      <c r="JXI13"/>
      <c r="JXJ13"/>
      <c r="JXK13"/>
      <c r="JXL13"/>
      <c r="JXM13"/>
      <c r="JXN13"/>
      <c r="JXO13"/>
      <c r="JXP13"/>
      <c r="JXQ13"/>
      <c r="JXR13"/>
      <c r="JXS13"/>
      <c r="JXT13"/>
      <c r="JXU13"/>
      <c r="JXV13"/>
      <c r="JXW13"/>
      <c r="JXX13"/>
      <c r="JXY13"/>
      <c r="JXZ13"/>
      <c r="JYA13"/>
      <c r="JYB13"/>
      <c r="JYC13"/>
      <c r="JYD13"/>
      <c r="JYE13"/>
      <c r="JYF13"/>
      <c r="JYG13"/>
      <c r="JYH13"/>
      <c r="JYI13"/>
      <c r="JYJ13"/>
      <c r="JYK13"/>
      <c r="JYL13"/>
      <c r="JYM13"/>
      <c r="JYN13"/>
      <c r="JYO13"/>
      <c r="JYP13"/>
      <c r="JYQ13"/>
      <c r="JYR13"/>
      <c r="JYS13"/>
      <c r="JYT13"/>
      <c r="JYU13"/>
      <c r="JYV13"/>
      <c r="JYW13"/>
      <c r="JYX13"/>
      <c r="JYY13"/>
      <c r="JYZ13"/>
      <c r="JZA13"/>
      <c r="JZB13"/>
      <c r="JZC13"/>
      <c r="JZD13"/>
      <c r="JZE13"/>
      <c r="JZF13"/>
      <c r="JZG13"/>
      <c r="JZH13"/>
      <c r="JZI13"/>
      <c r="JZJ13"/>
      <c r="JZK13"/>
      <c r="JZL13"/>
      <c r="JZM13"/>
      <c r="JZN13"/>
      <c r="JZO13"/>
      <c r="JZP13"/>
      <c r="JZQ13"/>
      <c r="JZR13"/>
      <c r="JZS13"/>
      <c r="JZT13"/>
      <c r="JZU13"/>
      <c r="JZV13"/>
      <c r="JZW13"/>
      <c r="JZX13"/>
      <c r="JZY13"/>
      <c r="JZZ13"/>
      <c r="KAA13"/>
      <c r="KAB13"/>
      <c r="KAC13"/>
      <c r="KAD13"/>
      <c r="KAE13"/>
      <c r="KAF13"/>
      <c r="KAG13"/>
      <c r="KAH13"/>
      <c r="KAI13"/>
      <c r="KAJ13"/>
      <c r="KAK13"/>
      <c r="KAL13"/>
      <c r="KAM13"/>
      <c r="KAN13"/>
      <c r="KAO13"/>
      <c r="KAP13"/>
      <c r="KAQ13"/>
      <c r="KAR13"/>
      <c r="KAS13"/>
      <c r="KAT13"/>
      <c r="KAU13"/>
      <c r="KAV13"/>
      <c r="KAW13"/>
      <c r="KAX13"/>
      <c r="KAY13"/>
      <c r="KAZ13"/>
      <c r="KBA13"/>
      <c r="KBB13"/>
      <c r="KBC13"/>
      <c r="KBD13"/>
      <c r="KBE13"/>
      <c r="KBF13"/>
      <c r="KBG13"/>
      <c r="KBH13"/>
      <c r="KBI13"/>
      <c r="KBJ13"/>
      <c r="KBK13"/>
      <c r="KBL13"/>
      <c r="KBM13"/>
      <c r="KBN13"/>
      <c r="KBO13"/>
      <c r="KBP13"/>
      <c r="KBQ13"/>
      <c r="KBR13"/>
      <c r="KBS13"/>
      <c r="KBT13"/>
      <c r="KBU13"/>
      <c r="KBV13"/>
      <c r="KBW13"/>
      <c r="KBX13"/>
      <c r="KBY13"/>
      <c r="KBZ13"/>
      <c r="KCA13"/>
      <c r="KCB13"/>
      <c r="KCC13"/>
      <c r="KCD13"/>
      <c r="KCE13"/>
      <c r="KCF13"/>
      <c r="KCG13"/>
      <c r="KCH13"/>
      <c r="KCI13"/>
      <c r="KCJ13"/>
      <c r="KCK13"/>
      <c r="KCL13"/>
      <c r="KCM13"/>
      <c r="KCN13"/>
      <c r="KCO13"/>
      <c r="KCP13"/>
      <c r="KCQ13"/>
      <c r="KCR13"/>
      <c r="KCS13"/>
      <c r="KCT13"/>
      <c r="KCU13"/>
      <c r="KCV13"/>
      <c r="KCW13"/>
      <c r="KCX13"/>
      <c r="KCY13"/>
      <c r="KCZ13"/>
      <c r="KDA13"/>
      <c r="KDB13"/>
      <c r="KDC13"/>
      <c r="KDD13"/>
      <c r="KDE13"/>
      <c r="KDF13"/>
      <c r="KDG13"/>
      <c r="KDH13"/>
      <c r="KDI13"/>
      <c r="KDJ13"/>
      <c r="KDK13"/>
      <c r="KDL13"/>
      <c r="KDM13"/>
      <c r="KDN13"/>
      <c r="KDO13"/>
      <c r="KDP13"/>
      <c r="KDQ13"/>
      <c r="KDR13"/>
      <c r="KDS13"/>
      <c r="KDT13"/>
      <c r="KDU13"/>
      <c r="KDV13"/>
      <c r="KDW13"/>
      <c r="KDX13"/>
      <c r="KDY13"/>
      <c r="KDZ13"/>
      <c r="KEA13"/>
      <c r="KEB13"/>
      <c r="KEC13"/>
      <c r="KED13"/>
      <c r="KEE13"/>
      <c r="KEF13"/>
      <c r="KEG13"/>
      <c r="KEH13"/>
      <c r="KEI13"/>
      <c r="KEJ13"/>
      <c r="KEK13"/>
      <c r="KEL13"/>
      <c r="KEM13"/>
      <c r="KEN13"/>
      <c r="KEO13"/>
      <c r="KEP13"/>
      <c r="KEQ13"/>
      <c r="KER13"/>
      <c r="KES13"/>
      <c r="KET13"/>
      <c r="KEU13"/>
      <c r="KEV13"/>
      <c r="KEW13"/>
      <c r="KEX13"/>
      <c r="KEY13"/>
      <c r="KEZ13"/>
      <c r="KFA13"/>
      <c r="KFB13"/>
      <c r="KFC13"/>
      <c r="KFD13"/>
      <c r="KFE13"/>
      <c r="KFF13"/>
      <c r="KFG13"/>
      <c r="KFH13"/>
      <c r="KFI13"/>
      <c r="KFJ13"/>
      <c r="KFK13"/>
      <c r="KFL13"/>
      <c r="KFM13"/>
      <c r="KFN13"/>
      <c r="KFO13"/>
      <c r="KFP13"/>
      <c r="KFQ13"/>
      <c r="KFR13"/>
      <c r="KFS13"/>
      <c r="KFT13"/>
      <c r="KFU13"/>
      <c r="KFV13"/>
      <c r="KFW13"/>
      <c r="KFX13"/>
      <c r="KFY13"/>
      <c r="KFZ13"/>
      <c r="KGA13"/>
      <c r="KGB13"/>
      <c r="KGC13"/>
      <c r="KGD13"/>
      <c r="KGE13"/>
      <c r="KGF13"/>
      <c r="KGG13"/>
      <c r="KGH13"/>
      <c r="KGI13"/>
      <c r="KGJ13"/>
      <c r="KGK13"/>
      <c r="KGL13"/>
      <c r="KGM13"/>
      <c r="KGN13"/>
      <c r="KGO13"/>
      <c r="KGP13"/>
      <c r="KGQ13"/>
      <c r="KGR13"/>
      <c r="KGS13"/>
      <c r="KGT13"/>
      <c r="KGU13"/>
      <c r="KGV13"/>
      <c r="KGW13"/>
      <c r="KGX13"/>
      <c r="KGY13"/>
      <c r="KGZ13"/>
      <c r="KHA13"/>
      <c r="KHB13"/>
      <c r="KHC13"/>
      <c r="KHD13"/>
      <c r="KHE13"/>
      <c r="KHF13"/>
      <c r="KHG13"/>
      <c r="KHH13"/>
      <c r="KHI13"/>
      <c r="KHJ13"/>
      <c r="KHK13"/>
      <c r="KHL13"/>
      <c r="KHM13"/>
      <c r="KHN13"/>
      <c r="KHO13"/>
      <c r="KHP13"/>
      <c r="KHQ13"/>
      <c r="KHR13"/>
      <c r="KHS13"/>
      <c r="KHT13"/>
      <c r="KHU13"/>
      <c r="KHV13"/>
      <c r="KHW13"/>
      <c r="KHX13"/>
      <c r="KHY13"/>
      <c r="KHZ13"/>
      <c r="KIA13"/>
      <c r="KIB13"/>
      <c r="KIC13"/>
      <c r="KID13"/>
      <c r="KIE13"/>
      <c r="KIF13"/>
      <c r="KIG13"/>
      <c r="KIH13"/>
      <c r="KII13"/>
      <c r="KIJ13"/>
      <c r="KIK13"/>
      <c r="KIL13"/>
      <c r="KIM13"/>
      <c r="KIN13"/>
      <c r="KIO13"/>
      <c r="KIP13"/>
      <c r="KIQ13"/>
      <c r="KIR13"/>
      <c r="KIS13"/>
      <c r="KIT13"/>
      <c r="KIU13"/>
      <c r="KIV13"/>
      <c r="KIW13"/>
      <c r="KIX13"/>
      <c r="KIY13"/>
      <c r="KIZ13"/>
      <c r="KJA13"/>
      <c r="KJB13"/>
      <c r="KJC13"/>
      <c r="KJD13"/>
      <c r="KJE13"/>
      <c r="KJF13"/>
      <c r="KJG13"/>
      <c r="KJH13"/>
      <c r="KJI13"/>
      <c r="KJJ13"/>
      <c r="KJK13"/>
      <c r="KJL13"/>
      <c r="KJM13"/>
      <c r="KJN13"/>
      <c r="KJO13"/>
      <c r="KJP13"/>
      <c r="KJQ13"/>
      <c r="KJR13"/>
      <c r="KJS13"/>
      <c r="KJT13"/>
      <c r="KJU13"/>
      <c r="KJV13"/>
      <c r="KJW13"/>
      <c r="KJX13"/>
      <c r="KJY13"/>
      <c r="KJZ13"/>
      <c r="KKA13"/>
      <c r="KKB13"/>
      <c r="KKC13"/>
      <c r="KKD13"/>
      <c r="KKE13"/>
      <c r="KKF13"/>
      <c r="KKG13"/>
      <c r="KKH13"/>
      <c r="KKI13"/>
      <c r="KKJ13"/>
      <c r="KKK13"/>
      <c r="KKL13"/>
      <c r="KKM13"/>
      <c r="KKN13"/>
      <c r="KKO13"/>
      <c r="KKP13"/>
      <c r="KKQ13"/>
      <c r="KKR13"/>
      <c r="KKS13"/>
      <c r="KKT13"/>
      <c r="KKU13"/>
      <c r="KKV13"/>
      <c r="KKW13"/>
      <c r="KKX13"/>
      <c r="KKY13"/>
      <c r="KKZ13"/>
      <c r="KLA13"/>
      <c r="KLB13"/>
      <c r="KLC13"/>
      <c r="KLD13"/>
      <c r="KLE13"/>
      <c r="KLF13"/>
      <c r="KLG13"/>
      <c r="KLH13"/>
      <c r="KLI13"/>
      <c r="KLJ13"/>
      <c r="KLK13"/>
      <c r="KLL13"/>
      <c r="KLM13"/>
      <c r="KLN13"/>
      <c r="KLO13"/>
      <c r="KLP13"/>
      <c r="KLQ13"/>
      <c r="KLR13"/>
      <c r="KLS13"/>
      <c r="KLT13"/>
      <c r="KLU13"/>
      <c r="KLV13"/>
      <c r="KLW13"/>
      <c r="KLX13"/>
      <c r="KLY13"/>
      <c r="KLZ13"/>
      <c r="KMA13"/>
      <c r="KMB13"/>
      <c r="KMC13"/>
      <c r="KMD13"/>
      <c r="KME13"/>
      <c r="KMF13"/>
      <c r="KMG13"/>
      <c r="KMH13"/>
      <c r="KMI13"/>
      <c r="KMJ13"/>
      <c r="KMK13"/>
      <c r="KML13"/>
      <c r="KMM13"/>
      <c r="KMN13"/>
      <c r="KMO13"/>
      <c r="KMP13"/>
      <c r="KMQ13"/>
      <c r="KMR13"/>
      <c r="KMS13"/>
      <c r="KMT13"/>
      <c r="KMU13"/>
      <c r="KMV13"/>
      <c r="KMW13"/>
      <c r="KMX13"/>
      <c r="KMY13"/>
      <c r="KMZ13"/>
      <c r="KNA13"/>
      <c r="KNB13"/>
      <c r="KNC13"/>
      <c r="KND13"/>
      <c r="KNE13"/>
      <c r="KNF13"/>
      <c r="KNG13"/>
      <c r="KNH13"/>
      <c r="KNI13"/>
      <c r="KNJ13"/>
      <c r="KNK13"/>
      <c r="KNL13"/>
      <c r="KNM13"/>
      <c r="KNN13"/>
      <c r="KNO13"/>
      <c r="KNP13"/>
      <c r="KNQ13"/>
      <c r="KNR13"/>
      <c r="KNS13"/>
      <c r="KNT13"/>
      <c r="KNU13"/>
      <c r="KNV13"/>
      <c r="KNW13"/>
      <c r="KNX13"/>
      <c r="KNY13"/>
      <c r="KNZ13"/>
      <c r="KOA13"/>
      <c r="KOB13"/>
      <c r="KOC13"/>
      <c r="KOD13"/>
      <c r="KOE13"/>
      <c r="KOF13"/>
      <c r="KOG13"/>
      <c r="KOH13"/>
      <c r="KOI13"/>
      <c r="KOJ13"/>
      <c r="KOK13"/>
      <c r="KOL13"/>
      <c r="KOM13"/>
      <c r="KON13"/>
      <c r="KOO13"/>
      <c r="KOP13"/>
      <c r="KOQ13"/>
      <c r="KOR13"/>
      <c r="KOS13"/>
      <c r="KOT13"/>
      <c r="KOU13"/>
      <c r="KOV13"/>
      <c r="KOW13"/>
      <c r="KOX13"/>
      <c r="KOY13"/>
      <c r="KOZ13"/>
      <c r="KPA13"/>
      <c r="KPB13"/>
      <c r="KPC13"/>
      <c r="KPD13"/>
      <c r="KPE13"/>
      <c r="KPF13"/>
      <c r="KPG13"/>
      <c r="KPH13"/>
      <c r="KPI13"/>
      <c r="KPJ13"/>
      <c r="KPK13"/>
      <c r="KPL13"/>
      <c r="KPM13"/>
      <c r="KPN13"/>
      <c r="KPO13"/>
      <c r="KPP13"/>
      <c r="KPQ13"/>
      <c r="KPR13"/>
      <c r="KPS13"/>
      <c r="KPT13"/>
      <c r="KPU13"/>
      <c r="KPV13"/>
      <c r="KPW13"/>
      <c r="KPX13"/>
      <c r="KPY13"/>
      <c r="KPZ13"/>
      <c r="KQA13"/>
      <c r="KQB13"/>
      <c r="KQC13"/>
      <c r="KQD13"/>
      <c r="KQE13"/>
      <c r="KQF13"/>
      <c r="KQG13"/>
      <c r="KQH13"/>
      <c r="KQI13"/>
      <c r="KQJ13"/>
      <c r="KQK13"/>
      <c r="KQL13"/>
      <c r="KQM13"/>
      <c r="KQN13"/>
      <c r="KQO13"/>
      <c r="KQP13"/>
      <c r="KQQ13"/>
      <c r="KQR13"/>
      <c r="KQS13"/>
      <c r="KQT13"/>
      <c r="KQU13"/>
      <c r="KQV13"/>
      <c r="KQW13"/>
      <c r="KQX13"/>
      <c r="KQY13"/>
      <c r="KQZ13"/>
      <c r="KRA13"/>
      <c r="KRB13"/>
      <c r="KRC13"/>
      <c r="KRD13"/>
      <c r="KRE13"/>
      <c r="KRF13"/>
      <c r="KRG13"/>
      <c r="KRH13"/>
      <c r="KRI13"/>
      <c r="KRJ13"/>
      <c r="KRK13"/>
      <c r="KRL13"/>
      <c r="KRM13"/>
      <c r="KRN13"/>
      <c r="KRO13"/>
      <c r="KRP13"/>
      <c r="KRQ13"/>
      <c r="KRR13"/>
      <c r="KRS13"/>
      <c r="KRT13"/>
      <c r="KRU13"/>
      <c r="KRV13"/>
      <c r="KRW13"/>
      <c r="KRX13"/>
      <c r="KRY13"/>
      <c r="KRZ13"/>
      <c r="KSA13"/>
      <c r="KSB13"/>
      <c r="KSC13"/>
      <c r="KSD13"/>
      <c r="KSE13"/>
      <c r="KSF13"/>
      <c r="KSG13"/>
      <c r="KSH13"/>
      <c r="KSI13"/>
      <c r="KSJ13"/>
      <c r="KSK13"/>
      <c r="KSL13"/>
      <c r="KSM13"/>
      <c r="KSN13"/>
      <c r="KSO13"/>
      <c r="KSP13"/>
      <c r="KSQ13"/>
      <c r="KSR13"/>
      <c r="KSS13"/>
      <c r="KST13"/>
      <c r="KSU13"/>
      <c r="KSV13"/>
      <c r="KSW13"/>
      <c r="KSX13"/>
      <c r="KSY13"/>
      <c r="KSZ13"/>
      <c r="KTA13"/>
      <c r="KTB13"/>
      <c r="KTC13"/>
      <c r="KTD13"/>
      <c r="KTE13"/>
      <c r="KTF13"/>
      <c r="KTG13"/>
      <c r="KTH13"/>
      <c r="KTI13"/>
      <c r="KTJ13"/>
      <c r="KTK13"/>
      <c r="KTL13"/>
      <c r="KTM13"/>
      <c r="KTN13"/>
      <c r="KTO13"/>
      <c r="KTP13"/>
      <c r="KTQ13"/>
      <c r="KTR13"/>
      <c r="KTS13"/>
      <c r="KTT13"/>
      <c r="KTU13"/>
      <c r="KTV13"/>
      <c r="KTW13"/>
      <c r="KTX13"/>
      <c r="KTY13"/>
      <c r="KTZ13"/>
      <c r="KUA13"/>
      <c r="KUB13"/>
      <c r="KUC13"/>
      <c r="KUD13"/>
      <c r="KUE13"/>
      <c r="KUF13"/>
      <c r="KUG13"/>
      <c r="KUH13"/>
      <c r="KUI13"/>
      <c r="KUJ13"/>
      <c r="KUK13"/>
      <c r="KUL13"/>
      <c r="KUM13"/>
      <c r="KUN13"/>
      <c r="KUO13"/>
      <c r="KUP13"/>
      <c r="KUQ13"/>
      <c r="KUR13"/>
      <c r="KUS13"/>
      <c r="KUT13"/>
      <c r="KUU13"/>
      <c r="KUV13"/>
      <c r="KUW13"/>
      <c r="KUX13"/>
      <c r="KUY13"/>
      <c r="KUZ13"/>
      <c r="KVA13"/>
      <c r="KVB13"/>
      <c r="KVC13"/>
      <c r="KVD13"/>
      <c r="KVE13"/>
      <c r="KVF13"/>
      <c r="KVG13"/>
      <c r="KVH13"/>
      <c r="KVI13"/>
      <c r="KVJ13"/>
      <c r="KVK13"/>
      <c r="KVL13"/>
      <c r="KVM13"/>
      <c r="KVN13"/>
      <c r="KVO13"/>
      <c r="KVP13"/>
      <c r="KVQ13"/>
      <c r="KVR13"/>
      <c r="KVS13"/>
      <c r="KVT13"/>
      <c r="KVU13"/>
      <c r="KVV13"/>
      <c r="KVW13"/>
      <c r="KVX13"/>
      <c r="KVY13"/>
      <c r="KVZ13"/>
      <c r="KWA13"/>
      <c r="KWB13"/>
      <c r="KWC13"/>
      <c r="KWD13"/>
      <c r="KWE13"/>
      <c r="KWF13"/>
      <c r="KWG13"/>
      <c r="KWH13"/>
      <c r="KWI13"/>
      <c r="KWJ13"/>
      <c r="KWK13"/>
      <c r="KWL13"/>
      <c r="KWM13"/>
      <c r="KWN13"/>
      <c r="KWO13"/>
      <c r="KWP13"/>
      <c r="KWQ13"/>
      <c r="KWR13"/>
      <c r="KWS13"/>
      <c r="KWT13"/>
      <c r="KWU13"/>
      <c r="KWV13"/>
      <c r="KWW13"/>
      <c r="KWX13"/>
      <c r="KWY13"/>
      <c r="KWZ13"/>
      <c r="KXA13"/>
      <c r="KXB13"/>
      <c r="KXC13"/>
      <c r="KXD13"/>
      <c r="KXE13"/>
      <c r="KXF13"/>
      <c r="KXG13"/>
      <c r="KXH13"/>
      <c r="KXI13"/>
      <c r="KXJ13"/>
      <c r="KXK13"/>
      <c r="KXL13"/>
      <c r="KXM13"/>
      <c r="KXN13"/>
      <c r="KXO13"/>
      <c r="KXP13"/>
      <c r="KXQ13"/>
      <c r="KXR13"/>
      <c r="KXS13"/>
      <c r="KXT13"/>
      <c r="KXU13"/>
      <c r="KXV13"/>
      <c r="KXW13"/>
      <c r="KXX13"/>
      <c r="KXY13"/>
      <c r="KXZ13"/>
      <c r="KYA13"/>
      <c r="KYB13"/>
      <c r="KYC13"/>
      <c r="KYD13"/>
      <c r="KYE13"/>
      <c r="KYF13"/>
      <c r="KYG13"/>
      <c r="KYH13"/>
      <c r="KYI13"/>
      <c r="KYJ13"/>
      <c r="KYK13"/>
      <c r="KYL13"/>
      <c r="KYM13"/>
      <c r="KYN13"/>
      <c r="KYO13"/>
      <c r="KYP13"/>
      <c r="KYQ13"/>
      <c r="KYR13"/>
      <c r="KYS13"/>
      <c r="KYT13"/>
      <c r="KYU13"/>
      <c r="KYV13"/>
      <c r="KYW13"/>
      <c r="KYX13"/>
      <c r="KYY13"/>
      <c r="KYZ13"/>
      <c r="KZA13"/>
      <c r="KZB13"/>
      <c r="KZC13"/>
      <c r="KZD13"/>
      <c r="KZE13"/>
      <c r="KZF13"/>
      <c r="KZG13"/>
      <c r="KZH13"/>
      <c r="KZI13"/>
      <c r="KZJ13"/>
      <c r="KZK13"/>
      <c r="KZL13"/>
      <c r="KZM13"/>
      <c r="KZN13"/>
      <c r="KZO13"/>
      <c r="KZP13"/>
      <c r="KZQ13"/>
      <c r="KZR13"/>
      <c r="KZS13"/>
      <c r="KZT13"/>
      <c r="KZU13"/>
      <c r="KZV13"/>
      <c r="KZW13"/>
      <c r="KZX13"/>
      <c r="KZY13"/>
      <c r="KZZ13"/>
      <c r="LAA13"/>
      <c r="LAB13"/>
      <c r="LAC13"/>
      <c r="LAD13"/>
      <c r="LAE13"/>
      <c r="LAF13"/>
      <c r="LAG13"/>
      <c r="LAH13"/>
      <c r="LAI13"/>
      <c r="LAJ13"/>
      <c r="LAK13"/>
      <c r="LAL13"/>
      <c r="LAM13"/>
      <c r="LAN13"/>
      <c r="LAO13"/>
      <c r="LAP13"/>
      <c r="LAQ13"/>
      <c r="LAR13"/>
      <c r="LAS13"/>
      <c r="LAT13"/>
      <c r="LAU13"/>
      <c r="LAV13"/>
      <c r="LAW13"/>
      <c r="LAX13"/>
      <c r="LAY13"/>
      <c r="LAZ13"/>
      <c r="LBA13"/>
      <c r="LBB13"/>
      <c r="LBC13"/>
      <c r="LBD13"/>
      <c r="LBE13"/>
      <c r="LBF13"/>
      <c r="LBG13"/>
      <c r="LBH13"/>
      <c r="LBI13"/>
      <c r="LBJ13"/>
      <c r="LBK13"/>
      <c r="LBL13"/>
      <c r="LBM13"/>
      <c r="LBN13"/>
      <c r="LBO13"/>
      <c r="LBP13"/>
      <c r="LBQ13"/>
      <c r="LBR13"/>
      <c r="LBS13"/>
      <c r="LBT13"/>
      <c r="LBU13"/>
      <c r="LBV13"/>
      <c r="LBW13"/>
      <c r="LBX13"/>
      <c r="LBY13"/>
      <c r="LBZ13"/>
      <c r="LCA13"/>
      <c r="LCB13"/>
      <c r="LCC13"/>
      <c r="LCD13"/>
      <c r="LCE13"/>
      <c r="LCF13"/>
      <c r="LCG13"/>
      <c r="LCH13"/>
      <c r="LCI13"/>
      <c r="LCJ13"/>
      <c r="LCK13"/>
      <c r="LCL13"/>
      <c r="LCM13"/>
      <c r="LCN13"/>
      <c r="LCO13"/>
      <c r="LCP13"/>
      <c r="LCQ13"/>
      <c r="LCR13"/>
      <c r="LCS13"/>
      <c r="LCT13"/>
      <c r="LCU13"/>
      <c r="LCV13"/>
      <c r="LCW13"/>
      <c r="LCX13"/>
      <c r="LCY13"/>
      <c r="LCZ13"/>
      <c r="LDA13"/>
      <c r="LDB13"/>
      <c r="LDC13"/>
      <c r="LDD13"/>
      <c r="LDE13"/>
      <c r="LDF13"/>
      <c r="LDG13"/>
      <c r="LDH13"/>
      <c r="LDI13"/>
      <c r="LDJ13"/>
      <c r="LDK13"/>
      <c r="LDL13"/>
      <c r="LDM13"/>
      <c r="LDN13"/>
      <c r="LDO13"/>
      <c r="LDP13"/>
      <c r="LDQ13"/>
      <c r="LDR13"/>
      <c r="LDS13"/>
      <c r="LDT13"/>
      <c r="LDU13"/>
      <c r="LDV13"/>
      <c r="LDW13"/>
      <c r="LDX13"/>
      <c r="LDY13"/>
      <c r="LDZ13"/>
      <c r="LEA13"/>
      <c r="LEB13"/>
      <c r="LEC13"/>
      <c r="LED13"/>
      <c r="LEE13"/>
      <c r="LEF13"/>
      <c r="LEG13"/>
      <c r="LEH13"/>
      <c r="LEI13"/>
      <c r="LEJ13"/>
      <c r="LEK13"/>
      <c r="LEL13"/>
      <c r="LEM13"/>
      <c r="LEN13"/>
      <c r="LEO13"/>
      <c r="LEP13"/>
      <c r="LEQ13"/>
      <c r="LER13"/>
      <c r="LES13"/>
      <c r="LET13"/>
      <c r="LEU13"/>
      <c r="LEV13"/>
      <c r="LEW13"/>
      <c r="LEX13"/>
      <c r="LEY13"/>
      <c r="LEZ13"/>
      <c r="LFA13"/>
      <c r="LFB13"/>
      <c r="LFC13"/>
      <c r="LFD13"/>
      <c r="LFE13"/>
      <c r="LFF13"/>
      <c r="LFG13"/>
      <c r="LFH13"/>
      <c r="LFI13"/>
      <c r="LFJ13"/>
      <c r="LFK13"/>
      <c r="LFL13"/>
      <c r="LFM13"/>
      <c r="LFN13"/>
      <c r="LFO13"/>
      <c r="LFP13"/>
      <c r="LFQ13"/>
      <c r="LFR13"/>
      <c r="LFS13"/>
      <c r="LFT13"/>
      <c r="LFU13"/>
      <c r="LFV13"/>
      <c r="LFW13"/>
      <c r="LFX13"/>
      <c r="LFY13"/>
      <c r="LFZ13"/>
      <c r="LGA13"/>
      <c r="LGB13"/>
      <c r="LGC13"/>
      <c r="LGD13"/>
      <c r="LGE13"/>
      <c r="LGF13"/>
      <c r="LGG13"/>
      <c r="LGH13"/>
      <c r="LGI13"/>
      <c r="LGJ13"/>
      <c r="LGK13"/>
      <c r="LGL13"/>
      <c r="LGM13"/>
      <c r="LGN13"/>
      <c r="LGO13"/>
      <c r="LGP13"/>
      <c r="LGQ13"/>
      <c r="LGR13"/>
      <c r="LGS13"/>
      <c r="LGT13"/>
      <c r="LGU13"/>
      <c r="LGV13"/>
      <c r="LGW13"/>
      <c r="LGX13"/>
      <c r="LGY13"/>
      <c r="LGZ13"/>
      <c r="LHA13"/>
      <c r="LHB13"/>
      <c r="LHC13"/>
      <c r="LHD13"/>
      <c r="LHE13"/>
      <c r="LHF13"/>
      <c r="LHG13"/>
      <c r="LHH13"/>
      <c r="LHI13"/>
      <c r="LHJ13"/>
      <c r="LHK13"/>
      <c r="LHL13"/>
      <c r="LHM13"/>
      <c r="LHN13"/>
      <c r="LHO13"/>
      <c r="LHP13"/>
      <c r="LHQ13"/>
      <c r="LHR13"/>
      <c r="LHS13"/>
      <c r="LHT13"/>
      <c r="LHU13"/>
      <c r="LHV13"/>
      <c r="LHW13"/>
      <c r="LHX13"/>
      <c r="LHY13"/>
      <c r="LHZ13"/>
      <c r="LIA13"/>
      <c r="LIB13"/>
      <c r="LIC13"/>
      <c r="LID13"/>
      <c r="LIE13"/>
      <c r="LIF13"/>
      <c r="LIG13"/>
      <c r="LIH13"/>
      <c r="LII13"/>
      <c r="LIJ13"/>
      <c r="LIK13"/>
      <c r="LIL13"/>
      <c r="LIM13"/>
      <c r="LIN13"/>
      <c r="LIO13"/>
      <c r="LIP13"/>
      <c r="LIQ13"/>
      <c r="LIR13"/>
      <c r="LIS13"/>
      <c r="LIT13"/>
      <c r="LIU13"/>
      <c r="LIV13"/>
      <c r="LIW13"/>
      <c r="LIX13"/>
      <c r="LIY13"/>
      <c r="LIZ13"/>
      <c r="LJA13"/>
      <c r="LJB13"/>
      <c r="LJC13"/>
      <c r="LJD13"/>
      <c r="LJE13"/>
      <c r="LJF13"/>
      <c r="LJG13"/>
      <c r="LJH13"/>
      <c r="LJI13"/>
      <c r="LJJ13"/>
      <c r="LJK13"/>
      <c r="LJL13"/>
      <c r="LJM13"/>
      <c r="LJN13"/>
      <c r="LJO13"/>
      <c r="LJP13"/>
      <c r="LJQ13"/>
      <c r="LJR13"/>
      <c r="LJS13"/>
      <c r="LJT13"/>
      <c r="LJU13"/>
      <c r="LJV13"/>
      <c r="LJW13"/>
      <c r="LJX13"/>
      <c r="LJY13"/>
      <c r="LJZ13"/>
      <c r="LKA13"/>
      <c r="LKB13"/>
      <c r="LKC13"/>
      <c r="LKD13"/>
      <c r="LKE13"/>
      <c r="LKF13"/>
      <c r="LKG13"/>
      <c r="LKH13"/>
      <c r="LKI13"/>
      <c r="LKJ13"/>
      <c r="LKK13"/>
      <c r="LKL13"/>
      <c r="LKM13"/>
      <c r="LKN13"/>
      <c r="LKO13"/>
      <c r="LKP13"/>
      <c r="LKQ13"/>
      <c r="LKR13"/>
      <c r="LKS13"/>
      <c r="LKT13"/>
      <c r="LKU13"/>
      <c r="LKV13"/>
      <c r="LKW13"/>
      <c r="LKX13"/>
      <c r="LKY13"/>
      <c r="LKZ13"/>
      <c r="LLA13"/>
      <c r="LLB13"/>
      <c r="LLC13"/>
      <c r="LLD13"/>
      <c r="LLE13"/>
      <c r="LLF13"/>
      <c r="LLG13"/>
      <c r="LLH13"/>
      <c r="LLI13"/>
      <c r="LLJ13"/>
      <c r="LLK13"/>
      <c r="LLL13"/>
      <c r="LLM13"/>
      <c r="LLN13"/>
      <c r="LLO13"/>
      <c r="LLP13"/>
      <c r="LLQ13"/>
      <c r="LLR13"/>
      <c r="LLS13"/>
      <c r="LLT13"/>
      <c r="LLU13"/>
      <c r="LLV13"/>
      <c r="LLW13"/>
      <c r="LLX13"/>
      <c r="LLY13"/>
      <c r="LLZ13"/>
      <c r="LMA13"/>
      <c r="LMB13"/>
      <c r="LMC13"/>
      <c r="LMD13"/>
      <c r="LME13"/>
      <c r="LMF13"/>
      <c r="LMG13"/>
      <c r="LMH13"/>
      <c r="LMI13"/>
      <c r="LMJ13"/>
      <c r="LMK13"/>
      <c r="LML13"/>
      <c r="LMM13"/>
      <c r="LMN13"/>
      <c r="LMO13"/>
      <c r="LMP13"/>
      <c r="LMQ13"/>
      <c r="LMR13"/>
      <c r="LMS13"/>
      <c r="LMT13"/>
      <c r="LMU13"/>
      <c r="LMV13"/>
      <c r="LMW13"/>
      <c r="LMX13"/>
      <c r="LMY13"/>
      <c r="LMZ13"/>
      <c r="LNA13"/>
      <c r="LNB13"/>
      <c r="LNC13"/>
      <c r="LND13"/>
      <c r="LNE13"/>
      <c r="LNF13"/>
      <c r="LNG13"/>
      <c r="LNH13"/>
      <c r="LNI13"/>
      <c r="LNJ13"/>
      <c r="LNK13"/>
      <c r="LNL13"/>
      <c r="LNM13"/>
      <c r="LNN13"/>
      <c r="LNO13"/>
      <c r="LNP13"/>
      <c r="LNQ13"/>
      <c r="LNR13"/>
      <c r="LNS13"/>
      <c r="LNT13"/>
      <c r="LNU13"/>
      <c r="LNV13"/>
      <c r="LNW13"/>
      <c r="LNX13"/>
      <c r="LNY13"/>
      <c r="LNZ13"/>
      <c r="LOA13"/>
      <c r="LOB13"/>
      <c r="LOC13"/>
      <c r="LOD13"/>
      <c r="LOE13"/>
      <c r="LOF13"/>
      <c r="LOG13"/>
      <c r="LOH13"/>
      <c r="LOI13"/>
      <c r="LOJ13"/>
      <c r="LOK13"/>
      <c r="LOL13"/>
      <c r="LOM13"/>
      <c r="LON13"/>
      <c r="LOO13"/>
      <c r="LOP13"/>
      <c r="LOQ13"/>
      <c r="LOR13"/>
      <c r="LOS13"/>
      <c r="LOT13"/>
      <c r="LOU13"/>
      <c r="LOV13"/>
      <c r="LOW13"/>
      <c r="LOX13"/>
      <c r="LOY13"/>
      <c r="LOZ13"/>
      <c r="LPA13"/>
      <c r="LPB13"/>
      <c r="LPC13"/>
      <c r="LPD13"/>
      <c r="LPE13"/>
      <c r="LPF13"/>
      <c r="LPG13"/>
      <c r="LPH13"/>
      <c r="LPI13"/>
      <c r="LPJ13"/>
      <c r="LPK13"/>
      <c r="LPL13"/>
      <c r="LPM13"/>
      <c r="LPN13"/>
      <c r="LPO13"/>
      <c r="LPP13"/>
      <c r="LPQ13"/>
      <c r="LPR13"/>
      <c r="LPS13"/>
      <c r="LPT13"/>
      <c r="LPU13"/>
      <c r="LPV13"/>
      <c r="LPW13"/>
      <c r="LPX13"/>
      <c r="LPY13"/>
      <c r="LPZ13"/>
      <c r="LQA13"/>
      <c r="LQB13"/>
      <c r="LQC13"/>
      <c r="LQD13"/>
      <c r="LQE13"/>
      <c r="LQF13"/>
      <c r="LQG13"/>
      <c r="LQH13"/>
      <c r="LQI13"/>
      <c r="LQJ13"/>
      <c r="LQK13"/>
      <c r="LQL13"/>
      <c r="LQM13"/>
      <c r="LQN13"/>
      <c r="LQO13"/>
      <c r="LQP13"/>
      <c r="LQQ13"/>
      <c r="LQR13"/>
      <c r="LQS13"/>
      <c r="LQT13"/>
      <c r="LQU13"/>
      <c r="LQV13"/>
      <c r="LQW13"/>
      <c r="LQX13"/>
      <c r="LQY13"/>
      <c r="LQZ13"/>
      <c r="LRA13"/>
      <c r="LRB13"/>
      <c r="LRC13"/>
      <c r="LRD13"/>
      <c r="LRE13"/>
      <c r="LRF13"/>
      <c r="LRG13"/>
      <c r="LRH13"/>
      <c r="LRI13"/>
      <c r="LRJ13"/>
      <c r="LRK13"/>
      <c r="LRL13"/>
      <c r="LRM13"/>
      <c r="LRN13"/>
      <c r="LRO13"/>
      <c r="LRP13"/>
      <c r="LRQ13"/>
      <c r="LRR13"/>
      <c r="LRS13"/>
      <c r="LRT13"/>
      <c r="LRU13"/>
      <c r="LRV13"/>
      <c r="LRW13"/>
      <c r="LRX13"/>
      <c r="LRY13"/>
      <c r="LRZ13"/>
      <c r="LSA13"/>
      <c r="LSB13"/>
      <c r="LSC13"/>
      <c r="LSD13"/>
      <c r="LSE13"/>
      <c r="LSF13"/>
      <c r="LSG13"/>
      <c r="LSH13"/>
      <c r="LSI13"/>
      <c r="LSJ13"/>
      <c r="LSK13"/>
      <c r="LSL13"/>
      <c r="LSM13"/>
      <c r="LSN13"/>
      <c r="LSO13"/>
      <c r="LSP13"/>
      <c r="LSQ13"/>
      <c r="LSR13"/>
      <c r="LSS13"/>
      <c r="LST13"/>
      <c r="LSU13"/>
      <c r="LSV13"/>
      <c r="LSW13"/>
      <c r="LSX13"/>
      <c r="LSY13"/>
      <c r="LSZ13"/>
      <c r="LTA13"/>
      <c r="LTB13"/>
      <c r="LTC13"/>
      <c r="LTD13"/>
      <c r="LTE13"/>
      <c r="LTF13"/>
      <c r="LTG13"/>
      <c r="LTH13"/>
      <c r="LTI13"/>
      <c r="LTJ13"/>
      <c r="LTK13"/>
      <c r="LTL13"/>
      <c r="LTM13"/>
      <c r="LTN13"/>
      <c r="LTO13"/>
      <c r="LTP13"/>
      <c r="LTQ13"/>
      <c r="LTR13"/>
      <c r="LTS13"/>
      <c r="LTT13"/>
      <c r="LTU13"/>
      <c r="LTV13"/>
      <c r="LTW13"/>
      <c r="LTX13"/>
      <c r="LTY13"/>
      <c r="LTZ13"/>
      <c r="LUA13"/>
      <c r="LUB13"/>
      <c r="LUC13"/>
      <c r="LUD13"/>
      <c r="LUE13"/>
      <c r="LUF13"/>
      <c r="LUG13"/>
      <c r="LUH13"/>
      <c r="LUI13"/>
      <c r="LUJ13"/>
      <c r="LUK13"/>
      <c r="LUL13"/>
      <c r="LUM13"/>
      <c r="LUN13"/>
      <c r="LUO13"/>
      <c r="LUP13"/>
      <c r="LUQ13"/>
      <c r="LUR13"/>
      <c r="LUS13"/>
      <c r="LUT13"/>
      <c r="LUU13"/>
      <c r="LUV13"/>
      <c r="LUW13"/>
      <c r="LUX13"/>
      <c r="LUY13"/>
      <c r="LUZ13"/>
      <c r="LVA13"/>
      <c r="LVB13"/>
      <c r="LVC13"/>
      <c r="LVD13"/>
      <c r="LVE13"/>
      <c r="LVF13"/>
      <c r="LVG13"/>
      <c r="LVH13"/>
      <c r="LVI13"/>
      <c r="LVJ13"/>
      <c r="LVK13"/>
      <c r="LVL13"/>
      <c r="LVM13"/>
      <c r="LVN13"/>
      <c r="LVO13"/>
      <c r="LVP13"/>
      <c r="LVQ13"/>
      <c r="LVR13"/>
      <c r="LVS13"/>
      <c r="LVT13"/>
      <c r="LVU13"/>
      <c r="LVV13"/>
      <c r="LVW13"/>
      <c r="LVX13"/>
      <c r="LVY13"/>
      <c r="LVZ13"/>
      <c r="LWA13"/>
      <c r="LWB13"/>
      <c r="LWC13"/>
      <c r="LWD13"/>
      <c r="LWE13"/>
      <c r="LWF13"/>
      <c r="LWG13"/>
      <c r="LWH13"/>
      <c r="LWI13"/>
      <c r="LWJ13"/>
      <c r="LWK13"/>
      <c r="LWL13"/>
      <c r="LWM13"/>
      <c r="LWN13"/>
      <c r="LWO13"/>
      <c r="LWP13"/>
      <c r="LWQ13"/>
      <c r="LWR13"/>
      <c r="LWS13"/>
      <c r="LWT13"/>
      <c r="LWU13"/>
      <c r="LWV13"/>
      <c r="LWW13"/>
      <c r="LWX13"/>
      <c r="LWY13"/>
      <c r="LWZ13"/>
      <c r="LXA13"/>
      <c r="LXB13"/>
      <c r="LXC13"/>
      <c r="LXD13"/>
      <c r="LXE13"/>
      <c r="LXF13"/>
      <c r="LXG13"/>
      <c r="LXH13"/>
      <c r="LXI13"/>
      <c r="LXJ13"/>
      <c r="LXK13"/>
      <c r="LXL13"/>
      <c r="LXM13"/>
      <c r="LXN13"/>
      <c r="LXO13"/>
      <c r="LXP13"/>
      <c r="LXQ13"/>
      <c r="LXR13"/>
      <c r="LXS13"/>
      <c r="LXT13"/>
      <c r="LXU13"/>
      <c r="LXV13"/>
      <c r="LXW13"/>
      <c r="LXX13"/>
      <c r="LXY13"/>
      <c r="LXZ13"/>
      <c r="LYA13"/>
      <c r="LYB13"/>
      <c r="LYC13"/>
      <c r="LYD13"/>
      <c r="LYE13"/>
      <c r="LYF13"/>
      <c r="LYG13"/>
      <c r="LYH13"/>
      <c r="LYI13"/>
      <c r="LYJ13"/>
      <c r="LYK13"/>
      <c r="LYL13"/>
      <c r="LYM13"/>
      <c r="LYN13"/>
      <c r="LYO13"/>
      <c r="LYP13"/>
      <c r="LYQ13"/>
      <c r="LYR13"/>
      <c r="LYS13"/>
      <c r="LYT13"/>
      <c r="LYU13"/>
      <c r="LYV13"/>
      <c r="LYW13"/>
      <c r="LYX13"/>
      <c r="LYY13"/>
      <c r="LYZ13"/>
      <c r="LZA13"/>
      <c r="LZB13"/>
      <c r="LZC13"/>
      <c r="LZD13"/>
      <c r="LZE13"/>
      <c r="LZF13"/>
      <c r="LZG13"/>
      <c r="LZH13"/>
      <c r="LZI13"/>
      <c r="LZJ13"/>
      <c r="LZK13"/>
      <c r="LZL13"/>
      <c r="LZM13"/>
      <c r="LZN13"/>
      <c r="LZO13"/>
      <c r="LZP13"/>
      <c r="LZQ13"/>
      <c r="LZR13"/>
      <c r="LZS13"/>
      <c r="LZT13"/>
      <c r="LZU13"/>
      <c r="LZV13"/>
      <c r="LZW13"/>
      <c r="LZX13"/>
      <c r="LZY13"/>
      <c r="LZZ13"/>
      <c r="MAA13"/>
      <c r="MAB13"/>
      <c r="MAC13"/>
      <c r="MAD13"/>
      <c r="MAE13"/>
      <c r="MAF13"/>
      <c r="MAG13"/>
      <c r="MAH13"/>
      <c r="MAI13"/>
      <c r="MAJ13"/>
      <c r="MAK13"/>
      <c r="MAL13"/>
      <c r="MAM13"/>
      <c r="MAN13"/>
      <c r="MAO13"/>
      <c r="MAP13"/>
      <c r="MAQ13"/>
      <c r="MAR13"/>
      <c r="MAS13"/>
      <c r="MAT13"/>
      <c r="MAU13"/>
      <c r="MAV13"/>
      <c r="MAW13"/>
      <c r="MAX13"/>
      <c r="MAY13"/>
      <c r="MAZ13"/>
      <c r="MBA13"/>
      <c r="MBB13"/>
      <c r="MBC13"/>
      <c r="MBD13"/>
      <c r="MBE13"/>
      <c r="MBF13"/>
      <c r="MBG13"/>
      <c r="MBH13"/>
      <c r="MBI13"/>
      <c r="MBJ13"/>
      <c r="MBK13"/>
      <c r="MBL13"/>
      <c r="MBM13"/>
      <c r="MBN13"/>
      <c r="MBO13"/>
      <c r="MBP13"/>
      <c r="MBQ13"/>
      <c r="MBR13"/>
      <c r="MBS13"/>
      <c r="MBT13"/>
      <c r="MBU13"/>
      <c r="MBV13"/>
      <c r="MBW13"/>
      <c r="MBX13"/>
      <c r="MBY13"/>
      <c r="MBZ13"/>
      <c r="MCA13"/>
      <c r="MCB13"/>
      <c r="MCC13"/>
      <c r="MCD13"/>
      <c r="MCE13"/>
      <c r="MCF13"/>
      <c r="MCG13"/>
      <c r="MCH13"/>
      <c r="MCI13"/>
      <c r="MCJ13"/>
      <c r="MCK13"/>
      <c r="MCL13"/>
      <c r="MCM13"/>
      <c r="MCN13"/>
      <c r="MCO13"/>
      <c r="MCP13"/>
      <c r="MCQ13"/>
      <c r="MCR13"/>
      <c r="MCS13"/>
      <c r="MCT13"/>
      <c r="MCU13"/>
      <c r="MCV13"/>
      <c r="MCW13"/>
      <c r="MCX13"/>
      <c r="MCY13"/>
      <c r="MCZ13"/>
      <c r="MDA13"/>
      <c r="MDB13"/>
      <c r="MDC13"/>
      <c r="MDD13"/>
      <c r="MDE13"/>
      <c r="MDF13"/>
      <c r="MDG13"/>
      <c r="MDH13"/>
      <c r="MDI13"/>
      <c r="MDJ13"/>
      <c r="MDK13"/>
      <c r="MDL13"/>
      <c r="MDM13"/>
      <c r="MDN13"/>
      <c r="MDO13"/>
      <c r="MDP13"/>
      <c r="MDQ13"/>
      <c r="MDR13"/>
      <c r="MDS13"/>
      <c r="MDT13"/>
      <c r="MDU13"/>
      <c r="MDV13"/>
      <c r="MDW13"/>
      <c r="MDX13"/>
      <c r="MDY13"/>
      <c r="MDZ13"/>
      <c r="MEA13"/>
      <c r="MEB13"/>
      <c r="MEC13"/>
      <c r="MED13"/>
      <c r="MEE13"/>
      <c r="MEF13"/>
      <c r="MEG13"/>
      <c r="MEH13"/>
      <c r="MEI13"/>
      <c r="MEJ13"/>
      <c r="MEK13"/>
      <c r="MEL13"/>
      <c r="MEM13"/>
      <c r="MEN13"/>
      <c r="MEO13"/>
      <c r="MEP13"/>
      <c r="MEQ13"/>
      <c r="MER13"/>
      <c r="MES13"/>
      <c r="MET13"/>
      <c r="MEU13"/>
      <c r="MEV13"/>
      <c r="MEW13"/>
      <c r="MEX13"/>
      <c r="MEY13"/>
      <c r="MEZ13"/>
      <c r="MFA13"/>
      <c r="MFB13"/>
      <c r="MFC13"/>
      <c r="MFD13"/>
      <c r="MFE13"/>
      <c r="MFF13"/>
      <c r="MFG13"/>
      <c r="MFH13"/>
      <c r="MFI13"/>
      <c r="MFJ13"/>
      <c r="MFK13"/>
      <c r="MFL13"/>
      <c r="MFM13"/>
      <c r="MFN13"/>
      <c r="MFO13"/>
      <c r="MFP13"/>
      <c r="MFQ13"/>
      <c r="MFR13"/>
      <c r="MFS13"/>
      <c r="MFT13"/>
      <c r="MFU13"/>
      <c r="MFV13"/>
      <c r="MFW13"/>
      <c r="MFX13"/>
      <c r="MFY13"/>
      <c r="MFZ13"/>
      <c r="MGA13"/>
      <c r="MGB13"/>
      <c r="MGC13"/>
      <c r="MGD13"/>
      <c r="MGE13"/>
      <c r="MGF13"/>
      <c r="MGG13"/>
      <c r="MGH13"/>
      <c r="MGI13"/>
      <c r="MGJ13"/>
      <c r="MGK13"/>
      <c r="MGL13"/>
      <c r="MGM13"/>
      <c r="MGN13"/>
      <c r="MGO13"/>
      <c r="MGP13"/>
      <c r="MGQ13"/>
      <c r="MGR13"/>
      <c r="MGS13"/>
      <c r="MGT13"/>
      <c r="MGU13"/>
      <c r="MGV13"/>
      <c r="MGW13"/>
      <c r="MGX13"/>
      <c r="MGY13"/>
      <c r="MGZ13"/>
      <c r="MHA13"/>
      <c r="MHB13"/>
      <c r="MHC13"/>
      <c r="MHD13"/>
      <c r="MHE13"/>
      <c r="MHF13"/>
      <c r="MHG13"/>
      <c r="MHH13"/>
      <c r="MHI13"/>
      <c r="MHJ13"/>
      <c r="MHK13"/>
      <c r="MHL13"/>
      <c r="MHM13"/>
      <c r="MHN13"/>
      <c r="MHO13"/>
      <c r="MHP13"/>
      <c r="MHQ13"/>
      <c r="MHR13"/>
      <c r="MHS13"/>
      <c r="MHT13"/>
      <c r="MHU13"/>
      <c r="MHV13"/>
      <c r="MHW13"/>
      <c r="MHX13"/>
      <c r="MHY13"/>
      <c r="MHZ13"/>
      <c r="MIA13"/>
      <c r="MIB13"/>
      <c r="MIC13"/>
      <c r="MID13"/>
      <c r="MIE13"/>
      <c r="MIF13"/>
      <c r="MIG13"/>
      <c r="MIH13"/>
      <c r="MII13"/>
      <c r="MIJ13"/>
      <c r="MIK13"/>
      <c r="MIL13"/>
      <c r="MIM13"/>
      <c r="MIN13"/>
      <c r="MIO13"/>
      <c r="MIP13"/>
      <c r="MIQ13"/>
      <c r="MIR13"/>
      <c r="MIS13"/>
      <c r="MIT13"/>
      <c r="MIU13"/>
      <c r="MIV13"/>
      <c r="MIW13"/>
      <c r="MIX13"/>
      <c r="MIY13"/>
      <c r="MIZ13"/>
      <c r="MJA13"/>
      <c r="MJB13"/>
      <c r="MJC13"/>
      <c r="MJD13"/>
      <c r="MJE13"/>
      <c r="MJF13"/>
      <c r="MJG13"/>
      <c r="MJH13"/>
      <c r="MJI13"/>
      <c r="MJJ13"/>
      <c r="MJK13"/>
      <c r="MJL13"/>
      <c r="MJM13"/>
      <c r="MJN13"/>
      <c r="MJO13"/>
      <c r="MJP13"/>
      <c r="MJQ13"/>
      <c r="MJR13"/>
      <c r="MJS13"/>
      <c r="MJT13"/>
      <c r="MJU13"/>
      <c r="MJV13"/>
      <c r="MJW13"/>
      <c r="MJX13"/>
      <c r="MJY13"/>
      <c r="MJZ13"/>
      <c r="MKA13"/>
      <c r="MKB13"/>
      <c r="MKC13"/>
      <c r="MKD13"/>
      <c r="MKE13"/>
      <c r="MKF13"/>
      <c r="MKG13"/>
      <c r="MKH13"/>
      <c r="MKI13"/>
      <c r="MKJ13"/>
      <c r="MKK13"/>
      <c r="MKL13"/>
      <c r="MKM13"/>
      <c r="MKN13"/>
      <c r="MKO13"/>
      <c r="MKP13"/>
      <c r="MKQ13"/>
      <c r="MKR13"/>
      <c r="MKS13"/>
      <c r="MKT13"/>
      <c r="MKU13"/>
      <c r="MKV13"/>
      <c r="MKW13"/>
      <c r="MKX13"/>
      <c r="MKY13"/>
      <c r="MKZ13"/>
      <c r="MLA13"/>
      <c r="MLB13"/>
      <c r="MLC13"/>
      <c r="MLD13"/>
      <c r="MLE13"/>
      <c r="MLF13"/>
      <c r="MLG13"/>
      <c r="MLH13"/>
      <c r="MLI13"/>
      <c r="MLJ13"/>
      <c r="MLK13"/>
      <c r="MLL13"/>
      <c r="MLM13"/>
      <c r="MLN13"/>
      <c r="MLO13"/>
      <c r="MLP13"/>
      <c r="MLQ13"/>
      <c r="MLR13"/>
      <c r="MLS13"/>
      <c r="MLT13"/>
      <c r="MLU13"/>
      <c r="MLV13"/>
      <c r="MLW13"/>
      <c r="MLX13"/>
      <c r="MLY13"/>
      <c r="MLZ13"/>
      <c r="MMA13"/>
      <c r="MMB13"/>
      <c r="MMC13"/>
      <c r="MMD13"/>
      <c r="MME13"/>
      <c r="MMF13"/>
      <c r="MMG13"/>
      <c r="MMH13"/>
      <c r="MMI13"/>
      <c r="MMJ13"/>
      <c r="MMK13"/>
      <c r="MML13"/>
      <c r="MMM13"/>
      <c r="MMN13"/>
      <c r="MMO13"/>
      <c r="MMP13"/>
      <c r="MMQ13"/>
      <c r="MMR13"/>
      <c r="MMS13"/>
      <c r="MMT13"/>
      <c r="MMU13"/>
      <c r="MMV13"/>
      <c r="MMW13"/>
      <c r="MMX13"/>
      <c r="MMY13"/>
      <c r="MMZ13"/>
      <c r="MNA13"/>
      <c r="MNB13"/>
      <c r="MNC13"/>
      <c r="MND13"/>
      <c r="MNE13"/>
      <c r="MNF13"/>
      <c r="MNG13"/>
      <c r="MNH13"/>
      <c r="MNI13"/>
      <c r="MNJ13"/>
      <c r="MNK13"/>
      <c r="MNL13"/>
      <c r="MNM13"/>
      <c r="MNN13"/>
      <c r="MNO13"/>
      <c r="MNP13"/>
      <c r="MNQ13"/>
      <c r="MNR13"/>
      <c r="MNS13"/>
      <c r="MNT13"/>
      <c r="MNU13"/>
      <c r="MNV13"/>
      <c r="MNW13"/>
      <c r="MNX13"/>
      <c r="MNY13"/>
      <c r="MNZ13"/>
      <c r="MOA13"/>
      <c r="MOB13"/>
      <c r="MOC13"/>
      <c r="MOD13"/>
      <c r="MOE13"/>
      <c r="MOF13"/>
      <c r="MOG13"/>
      <c r="MOH13"/>
      <c r="MOI13"/>
      <c r="MOJ13"/>
      <c r="MOK13"/>
      <c r="MOL13"/>
      <c r="MOM13"/>
      <c r="MON13"/>
      <c r="MOO13"/>
      <c r="MOP13"/>
      <c r="MOQ13"/>
      <c r="MOR13"/>
      <c r="MOS13"/>
      <c r="MOT13"/>
      <c r="MOU13"/>
      <c r="MOV13"/>
      <c r="MOW13"/>
      <c r="MOX13"/>
      <c r="MOY13"/>
      <c r="MOZ13"/>
      <c r="MPA13"/>
      <c r="MPB13"/>
      <c r="MPC13"/>
      <c r="MPD13"/>
      <c r="MPE13"/>
      <c r="MPF13"/>
      <c r="MPG13"/>
      <c r="MPH13"/>
      <c r="MPI13"/>
      <c r="MPJ13"/>
      <c r="MPK13"/>
      <c r="MPL13"/>
      <c r="MPM13"/>
      <c r="MPN13"/>
      <c r="MPO13"/>
      <c r="MPP13"/>
      <c r="MPQ13"/>
      <c r="MPR13"/>
      <c r="MPS13"/>
      <c r="MPT13"/>
      <c r="MPU13"/>
      <c r="MPV13"/>
      <c r="MPW13"/>
      <c r="MPX13"/>
      <c r="MPY13"/>
      <c r="MPZ13"/>
      <c r="MQA13"/>
      <c r="MQB13"/>
      <c r="MQC13"/>
      <c r="MQD13"/>
      <c r="MQE13"/>
      <c r="MQF13"/>
      <c r="MQG13"/>
      <c r="MQH13"/>
      <c r="MQI13"/>
      <c r="MQJ13"/>
      <c r="MQK13"/>
      <c r="MQL13"/>
      <c r="MQM13"/>
      <c r="MQN13"/>
      <c r="MQO13"/>
      <c r="MQP13"/>
      <c r="MQQ13"/>
      <c r="MQR13"/>
      <c r="MQS13"/>
      <c r="MQT13"/>
      <c r="MQU13"/>
      <c r="MQV13"/>
      <c r="MQW13"/>
      <c r="MQX13"/>
      <c r="MQY13"/>
      <c r="MQZ13"/>
      <c r="MRA13"/>
      <c r="MRB13"/>
      <c r="MRC13"/>
      <c r="MRD13"/>
      <c r="MRE13"/>
      <c r="MRF13"/>
      <c r="MRG13"/>
      <c r="MRH13"/>
      <c r="MRI13"/>
      <c r="MRJ13"/>
      <c r="MRK13"/>
      <c r="MRL13"/>
      <c r="MRM13"/>
      <c r="MRN13"/>
      <c r="MRO13"/>
      <c r="MRP13"/>
      <c r="MRQ13"/>
      <c r="MRR13"/>
      <c r="MRS13"/>
      <c r="MRT13"/>
      <c r="MRU13"/>
      <c r="MRV13"/>
      <c r="MRW13"/>
      <c r="MRX13"/>
      <c r="MRY13"/>
      <c r="MRZ13"/>
      <c r="MSA13"/>
      <c r="MSB13"/>
      <c r="MSC13"/>
      <c r="MSD13"/>
      <c r="MSE13"/>
      <c r="MSF13"/>
      <c r="MSG13"/>
      <c r="MSH13"/>
      <c r="MSI13"/>
      <c r="MSJ13"/>
      <c r="MSK13"/>
      <c r="MSL13"/>
      <c r="MSM13"/>
      <c r="MSN13"/>
      <c r="MSO13"/>
      <c r="MSP13"/>
      <c r="MSQ13"/>
      <c r="MSR13"/>
      <c r="MSS13"/>
      <c r="MST13"/>
      <c r="MSU13"/>
      <c r="MSV13"/>
      <c r="MSW13"/>
      <c r="MSX13"/>
      <c r="MSY13"/>
      <c r="MSZ13"/>
      <c r="MTA13"/>
      <c r="MTB13"/>
      <c r="MTC13"/>
      <c r="MTD13"/>
      <c r="MTE13"/>
      <c r="MTF13"/>
      <c r="MTG13"/>
      <c r="MTH13"/>
      <c r="MTI13"/>
      <c r="MTJ13"/>
      <c r="MTK13"/>
      <c r="MTL13"/>
      <c r="MTM13"/>
      <c r="MTN13"/>
      <c r="MTO13"/>
      <c r="MTP13"/>
      <c r="MTQ13"/>
      <c r="MTR13"/>
      <c r="MTS13"/>
      <c r="MTT13"/>
      <c r="MTU13"/>
      <c r="MTV13"/>
      <c r="MTW13"/>
      <c r="MTX13"/>
      <c r="MTY13"/>
      <c r="MTZ13"/>
      <c r="MUA13"/>
      <c r="MUB13"/>
      <c r="MUC13"/>
      <c r="MUD13"/>
      <c r="MUE13"/>
      <c r="MUF13"/>
      <c r="MUG13"/>
      <c r="MUH13"/>
      <c r="MUI13"/>
      <c r="MUJ13"/>
      <c r="MUK13"/>
      <c r="MUL13"/>
      <c r="MUM13"/>
      <c r="MUN13"/>
      <c r="MUO13"/>
      <c r="MUP13"/>
      <c r="MUQ13"/>
      <c r="MUR13"/>
      <c r="MUS13"/>
      <c r="MUT13"/>
      <c r="MUU13"/>
      <c r="MUV13"/>
      <c r="MUW13"/>
      <c r="MUX13"/>
      <c r="MUY13"/>
      <c r="MUZ13"/>
      <c r="MVA13"/>
      <c r="MVB13"/>
      <c r="MVC13"/>
      <c r="MVD13"/>
      <c r="MVE13"/>
      <c r="MVF13"/>
      <c r="MVG13"/>
      <c r="MVH13"/>
      <c r="MVI13"/>
      <c r="MVJ13"/>
      <c r="MVK13"/>
      <c r="MVL13"/>
      <c r="MVM13"/>
      <c r="MVN13"/>
      <c r="MVO13"/>
      <c r="MVP13"/>
      <c r="MVQ13"/>
      <c r="MVR13"/>
      <c r="MVS13"/>
      <c r="MVT13"/>
      <c r="MVU13"/>
      <c r="MVV13"/>
      <c r="MVW13"/>
      <c r="MVX13"/>
      <c r="MVY13"/>
      <c r="MVZ13"/>
      <c r="MWA13"/>
      <c r="MWB13"/>
      <c r="MWC13"/>
      <c r="MWD13"/>
      <c r="MWE13"/>
      <c r="MWF13"/>
      <c r="MWG13"/>
      <c r="MWH13"/>
      <c r="MWI13"/>
      <c r="MWJ13"/>
      <c r="MWK13"/>
      <c r="MWL13"/>
      <c r="MWM13"/>
      <c r="MWN13"/>
      <c r="MWO13"/>
      <c r="MWP13"/>
      <c r="MWQ13"/>
      <c r="MWR13"/>
      <c r="MWS13"/>
      <c r="MWT13"/>
      <c r="MWU13"/>
      <c r="MWV13"/>
      <c r="MWW13"/>
      <c r="MWX13"/>
      <c r="MWY13"/>
      <c r="MWZ13"/>
      <c r="MXA13"/>
      <c r="MXB13"/>
      <c r="MXC13"/>
      <c r="MXD13"/>
      <c r="MXE13"/>
      <c r="MXF13"/>
      <c r="MXG13"/>
      <c r="MXH13"/>
      <c r="MXI13"/>
      <c r="MXJ13"/>
      <c r="MXK13"/>
      <c r="MXL13"/>
      <c r="MXM13"/>
      <c r="MXN13"/>
      <c r="MXO13"/>
      <c r="MXP13"/>
      <c r="MXQ13"/>
      <c r="MXR13"/>
      <c r="MXS13"/>
      <c r="MXT13"/>
      <c r="MXU13"/>
      <c r="MXV13"/>
      <c r="MXW13"/>
      <c r="MXX13"/>
      <c r="MXY13"/>
      <c r="MXZ13"/>
      <c r="MYA13"/>
      <c r="MYB13"/>
      <c r="MYC13"/>
      <c r="MYD13"/>
      <c r="MYE13"/>
      <c r="MYF13"/>
      <c r="MYG13"/>
      <c r="MYH13"/>
      <c r="MYI13"/>
      <c r="MYJ13"/>
      <c r="MYK13"/>
      <c r="MYL13"/>
      <c r="MYM13"/>
      <c r="MYN13"/>
      <c r="MYO13"/>
      <c r="MYP13"/>
      <c r="MYQ13"/>
      <c r="MYR13"/>
      <c r="MYS13"/>
      <c r="MYT13"/>
      <c r="MYU13"/>
      <c r="MYV13"/>
      <c r="MYW13"/>
      <c r="MYX13"/>
      <c r="MYY13"/>
      <c r="MYZ13"/>
      <c r="MZA13"/>
      <c r="MZB13"/>
      <c r="MZC13"/>
      <c r="MZD13"/>
      <c r="MZE13"/>
      <c r="MZF13"/>
      <c r="MZG13"/>
      <c r="MZH13"/>
      <c r="MZI13"/>
      <c r="MZJ13"/>
      <c r="MZK13"/>
      <c r="MZL13"/>
      <c r="MZM13"/>
      <c r="MZN13"/>
      <c r="MZO13"/>
      <c r="MZP13"/>
      <c r="MZQ13"/>
      <c r="MZR13"/>
      <c r="MZS13"/>
      <c r="MZT13"/>
      <c r="MZU13"/>
      <c r="MZV13"/>
      <c r="MZW13"/>
      <c r="MZX13"/>
      <c r="MZY13"/>
      <c r="MZZ13"/>
      <c r="NAA13"/>
      <c r="NAB13"/>
      <c r="NAC13"/>
      <c r="NAD13"/>
      <c r="NAE13"/>
      <c r="NAF13"/>
      <c r="NAG13"/>
      <c r="NAH13"/>
      <c r="NAI13"/>
      <c r="NAJ13"/>
      <c r="NAK13"/>
      <c r="NAL13"/>
      <c r="NAM13"/>
      <c r="NAN13"/>
      <c r="NAO13"/>
      <c r="NAP13"/>
      <c r="NAQ13"/>
      <c r="NAR13"/>
      <c r="NAS13"/>
      <c r="NAT13"/>
      <c r="NAU13"/>
      <c r="NAV13"/>
      <c r="NAW13"/>
      <c r="NAX13"/>
      <c r="NAY13"/>
      <c r="NAZ13"/>
      <c r="NBA13"/>
      <c r="NBB13"/>
      <c r="NBC13"/>
      <c r="NBD13"/>
      <c r="NBE13"/>
      <c r="NBF13"/>
      <c r="NBG13"/>
      <c r="NBH13"/>
      <c r="NBI13"/>
      <c r="NBJ13"/>
      <c r="NBK13"/>
      <c r="NBL13"/>
      <c r="NBM13"/>
      <c r="NBN13"/>
      <c r="NBO13"/>
      <c r="NBP13"/>
      <c r="NBQ13"/>
      <c r="NBR13"/>
      <c r="NBS13"/>
      <c r="NBT13"/>
      <c r="NBU13"/>
      <c r="NBV13"/>
      <c r="NBW13"/>
      <c r="NBX13"/>
      <c r="NBY13"/>
      <c r="NBZ13"/>
      <c r="NCA13"/>
      <c r="NCB13"/>
      <c r="NCC13"/>
      <c r="NCD13"/>
      <c r="NCE13"/>
      <c r="NCF13"/>
      <c r="NCG13"/>
      <c r="NCH13"/>
      <c r="NCI13"/>
      <c r="NCJ13"/>
      <c r="NCK13"/>
      <c r="NCL13"/>
      <c r="NCM13"/>
      <c r="NCN13"/>
      <c r="NCO13"/>
      <c r="NCP13"/>
      <c r="NCQ13"/>
      <c r="NCR13"/>
      <c r="NCS13"/>
      <c r="NCT13"/>
      <c r="NCU13"/>
      <c r="NCV13"/>
      <c r="NCW13"/>
      <c r="NCX13"/>
      <c r="NCY13"/>
      <c r="NCZ13"/>
      <c r="NDA13"/>
      <c r="NDB13"/>
      <c r="NDC13"/>
      <c r="NDD13"/>
      <c r="NDE13"/>
      <c r="NDF13"/>
      <c r="NDG13"/>
      <c r="NDH13"/>
      <c r="NDI13"/>
      <c r="NDJ13"/>
      <c r="NDK13"/>
      <c r="NDL13"/>
      <c r="NDM13"/>
      <c r="NDN13"/>
      <c r="NDO13"/>
      <c r="NDP13"/>
      <c r="NDQ13"/>
      <c r="NDR13"/>
      <c r="NDS13"/>
      <c r="NDT13"/>
      <c r="NDU13"/>
      <c r="NDV13"/>
      <c r="NDW13"/>
      <c r="NDX13"/>
      <c r="NDY13"/>
      <c r="NDZ13"/>
      <c r="NEA13"/>
      <c r="NEB13"/>
      <c r="NEC13"/>
      <c r="NED13"/>
      <c r="NEE13"/>
      <c r="NEF13"/>
      <c r="NEG13"/>
      <c r="NEH13"/>
      <c r="NEI13"/>
      <c r="NEJ13"/>
      <c r="NEK13"/>
      <c r="NEL13"/>
      <c r="NEM13"/>
      <c r="NEN13"/>
      <c r="NEO13"/>
      <c r="NEP13"/>
      <c r="NEQ13"/>
      <c r="NER13"/>
      <c r="NES13"/>
      <c r="NET13"/>
      <c r="NEU13"/>
      <c r="NEV13"/>
      <c r="NEW13"/>
      <c r="NEX13"/>
      <c r="NEY13"/>
      <c r="NEZ13"/>
      <c r="NFA13"/>
      <c r="NFB13"/>
      <c r="NFC13"/>
      <c r="NFD13"/>
      <c r="NFE13"/>
      <c r="NFF13"/>
      <c r="NFG13"/>
      <c r="NFH13"/>
      <c r="NFI13"/>
      <c r="NFJ13"/>
      <c r="NFK13"/>
      <c r="NFL13"/>
      <c r="NFM13"/>
      <c r="NFN13"/>
      <c r="NFO13"/>
      <c r="NFP13"/>
      <c r="NFQ13"/>
      <c r="NFR13"/>
      <c r="NFS13"/>
      <c r="NFT13"/>
      <c r="NFU13"/>
      <c r="NFV13"/>
      <c r="NFW13"/>
      <c r="NFX13"/>
      <c r="NFY13"/>
      <c r="NFZ13"/>
      <c r="NGA13"/>
      <c r="NGB13"/>
      <c r="NGC13"/>
      <c r="NGD13"/>
      <c r="NGE13"/>
      <c r="NGF13"/>
      <c r="NGG13"/>
      <c r="NGH13"/>
      <c r="NGI13"/>
      <c r="NGJ13"/>
      <c r="NGK13"/>
      <c r="NGL13"/>
      <c r="NGM13"/>
      <c r="NGN13"/>
      <c r="NGO13"/>
      <c r="NGP13"/>
      <c r="NGQ13"/>
      <c r="NGR13"/>
      <c r="NGS13"/>
      <c r="NGT13"/>
      <c r="NGU13"/>
      <c r="NGV13"/>
      <c r="NGW13"/>
      <c r="NGX13"/>
      <c r="NGY13"/>
      <c r="NGZ13"/>
      <c r="NHA13"/>
      <c r="NHB13"/>
      <c r="NHC13"/>
      <c r="NHD13"/>
      <c r="NHE13"/>
      <c r="NHF13"/>
      <c r="NHG13"/>
      <c r="NHH13"/>
      <c r="NHI13"/>
      <c r="NHJ13"/>
      <c r="NHK13"/>
      <c r="NHL13"/>
      <c r="NHM13"/>
      <c r="NHN13"/>
      <c r="NHO13"/>
      <c r="NHP13"/>
      <c r="NHQ13"/>
      <c r="NHR13"/>
      <c r="NHS13"/>
      <c r="NHT13"/>
      <c r="NHU13"/>
      <c r="NHV13"/>
      <c r="NHW13"/>
      <c r="NHX13"/>
      <c r="NHY13"/>
      <c r="NHZ13"/>
      <c r="NIA13"/>
      <c r="NIB13"/>
      <c r="NIC13"/>
      <c r="NID13"/>
      <c r="NIE13"/>
      <c r="NIF13"/>
      <c r="NIG13"/>
      <c r="NIH13"/>
      <c r="NII13"/>
      <c r="NIJ13"/>
      <c r="NIK13"/>
      <c r="NIL13"/>
      <c r="NIM13"/>
      <c r="NIN13"/>
      <c r="NIO13"/>
      <c r="NIP13"/>
      <c r="NIQ13"/>
      <c r="NIR13"/>
      <c r="NIS13"/>
      <c r="NIT13"/>
      <c r="NIU13"/>
      <c r="NIV13"/>
      <c r="NIW13"/>
      <c r="NIX13"/>
      <c r="NIY13"/>
      <c r="NIZ13"/>
      <c r="NJA13"/>
      <c r="NJB13"/>
      <c r="NJC13"/>
      <c r="NJD13"/>
      <c r="NJE13"/>
      <c r="NJF13"/>
      <c r="NJG13"/>
      <c r="NJH13"/>
      <c r="NJI13"/>
      <c r="NJJ13"/>
      <c r="NJK13"/>
      <c r="NJL13"/>
      <c r="NJM13"/>
      <c r="NJN13"/>
      <c r="NJO13"/>
      <c r="NJP13"/>
      <c r="NJQ13"/>
      <c r="NJR13"/>
      <c r="NJS13"/>
      <c r="NJT13"/>
      <c r="NJU13"/>
      <c r="NJV13"/>
      <c r="NJW13"/>
      <c r="NJX13"/>
      <c r="NJY13"/>
      <c r="NJZ13"/>
      <c r="NKA13"/>
      <c r="NKB13"/>
      <c r="NKC13"/>
      <c r="NKD13"/>
      <c r="NKE13"/>
      <c r="NKF13"/>
      <c r="NKG13"/>
      <c r="NKH13"/>
      <c r="NKI13"/>
      <c r="NKJ13"/>
      <c r="NKK13"/>
      <c r="NKL13"/>
      <c r="NKM13"/>
      <c r="NKN13"/>
      <c r="NKO13"/>
      <c r="NKP13"/>
      <c r="NKQ13"/>
      <c r="NKR13"/>
      <c r="NKS13"/>
      <c r="NKT13"/>
      <c r="NKU13"/>
      <c r="NKV13"/>
      <c r="NKW13"/>
      <c r="NKX13"/>
      <c r="NKY13"/>
      <c r="NKZ13"/>
      <c r="NLA13"/>
      <c r="NLB13"/>
      <c r="NLC13"/>
      <c r="NLD13"/>
      <c r="NLE13"/>
      <c r="NLF13"/>
      <c r="NLG13"/>
      <c r="NLH13"/>
      <c r="NLI13"/>
      <c r="NLJ13"/>
      <c r="NLK13"/>
      <c r="NLL13"/>
      <c r="NLM13"/>
      <c r="NLN13"/>
      <c r="NLO13"/>
      <c r="NLP13"/>
      <c r="NLQ13"/>
      <c r="NLR13"/>
      <c r="NLS13"/>
      <c r="NLT13"/>
      <c r="NLU13"/>
      <c r="NLV13"/>
      <c r="NLW13"/>
      <c r="NLX13"/>
      <c r="NLY13"/>
      <c r="NLZ13"/>
      <c r="NMA13"/>
      <c r="NMB13"/>
      <c r="NMC13"/>
      <c r="NMD13"/>
      <c r="NME13"/>
      <c r="NMF13"/>
      <c r="NMG13"/>
      <c r="NMH13"/>
      <c r="NMI13"/>
      <c r="NMJ13"/>
      <c r="NMK13"/>
      <c r="NML13"/>
      <c r="NMM13"/>
      <c r="NMN13"/>
      <c r="NMO13"/>
      <c r="NMP13"/>
      <c r="NMQ13"/>
      <c r="NMR13"/>
      <c r="NMS13"/>
      <c r="NMT13"/>
      <c r="NMU13"/>
      <c r="NMV13"/>
      <c r="NMW13"/>
      <c r="NMX13"/>
      <c r="NMY13"/>
      <c r="NMZ13"/>
      <c r="NNA13"/>
      <c r="NNB13"/>
      <c r="NNC13"/>
      <c r="NND13"/>
      <c r="NNE13"/>
      <c r="NNF13"/>
      <c r="NNG13"/>
      <c r="NNH13"/>
      <c r="NNI13"/>
      <c r="NNJ13"/>
      <c r="NNK13"/>
      <c r="NNL13"/>
      <c r="NNM13"/>
      <c r="NNN13"/>
      <c r="NNO13"/>
      <c r="NNP13"/>
      <c r="NNQ13"/>
      <c r="NNR13"/>
      <c r="NNS13"/>
      <c r="NNT13"/>
      <c r="NNU13"/>
      <c r="NNV13"/>
      <c r="NNW13"/>
      <c r="NNX13"/>
      <c r="NNY13"/>
      <c r="NNZ13"/>
      <c r="NOA13"/>
      <c r="NOB13"/>
      <c r="NOC13"/>
      <c r="NOD13"/>
      <c r="NOE13"/>
      <c r="NOF13"/>
      <c r="NOG13"/>
      <c r="NOH13"/>
      <c r="NOI13"/>
      <c r="NOJ13"/>
      <c r="NOK13"/>
      <c r="NOL13"/>
      <c r="NOM13"/>
      <c r="NON13"/>
      <c r="NOO13"/>
      <c r="NOP13"/>
      <c r="NOQ13"/>
      <c r="NOR13"/>
      <c r="NOS13"/>
      <c r="NOT13"/>
      <c r="NOU13"/>
      <c r="NOV13"/>
      <c r="NOW13"/>
      <c r="NOX13"/>
      <c r="NOY13"/>
      <c r="NOZ13"/>
      <c r="NPA13"/>
      <c r="NPB13"/>
      <c r="NPC13"/>
      <c r="NPD13"/>
      <c r="NPE13"/>
      <c r="NPF13"/>
      <c r="NPG13"/>
      <c r="NPH13"/>
      <c r="NPI13"/>
      <c r="NPJ13"/>
      <c r="NPK13"/>
      <c r="NPL13"/>
      <c r="NPM13"/>
      <c r="NPN13"/>
      <c r="NPO13"/>
      <c r="NPP13"/>
      <c r="NPQ13"/>
      <c r="NPR13"/>
      <c r="NPS13"/>
      <c r="NPT13"/>
      <c r="NPU13"/>
      <c r="NPV13"/>
      <c r="NPW13"/>
      <c r="NPX13"/>
      <c r="NPY13"/>
      <c r="NPZ13"/>
      <c r="NQA13"/>
      <c r="NQB13"/>
      <c r="NQC13"/>
      <c r="NQD13"/>
      <c r="NQE13"/>
      <c r="NQF13"/>
      <c r="NQG13"/>
      <c r="NQH13"/>
      <c r="NQI13"/>
      <c r="NQJ13"/>
      <c r="NQK13"/>
      <c r="NQL13"/>
      <c r="NQM13"/>
      <c r="NQN13"/>
      <c r="NQO13"/>
      <c r="NQP13"/>
      <c r="NQQ13"/>
      <c r="NQR13"/>
      <c r="NQS13"/>
      <c r="NQT13"/>
      <c r="NQU13"/>
      <c r="NQV13"/>
      <c r="NQW13"/>
      <c r="NQX13"/>
      <c r="NQY13"/>
      <c r="NQZ13"/>
      <c r="NRA13"/>
      <c r="NRB13"/>
      <c r="NRC13"/>
      <c r="NRD13"/>
      <c r="NRE13"/>
      <c r="NRF13"/>
      <c r="NRG13"/>
      <c r="NRH13"/>
      <c r="NRI13"/>
      <c r="NRJ13"/>
      <c r="NRK13"/>
      <c r="NRL13"/>
      <c r="NRM13"/>
      <c r="NRN13"/>
      <c r="NRO13"/>
      <c r="NRP13"/>
      <c r="NRQ13"/>
      <c r="NRR13"/>
      <c r="NRS13"/>
      <c r="NRT13"/>
      <c r="NRU13"/>
      <c r="NRV13"/>
      <c r="NRW13"/>
      <c r="NRX13"/>
      <c r="NRY13"/>
      <c r="NRZ13"/>
      <c r="NSA13"/>
      <c r="NSB13"/>
      <c r="NSC13"/>
      <c r="NSD13"/>
      <c r="NSE13"/>
      <c r="NSF13"/>
      <c r="NSG13"/>
      <c r="NSH13"/>
      <c r="NSI13"/>
      <c r="NSJ13"/>
      <c r="NSK13"/>
      <c r="NSL13"/>
      <c r="NSM13"/>
      <c r="NSN13"/>
      <c r="NSO13"/>
      <c r="NSP13"/>
      <c r="NSQ13"/>
      <c r="NSR13"/>
      <c r="NSS13"/>
      <c r="NST13"/>
      <c r="NSU13"/>
      <c r="NSV13"/>
      <c r="NSW13"/>
      <c r="NSX13"/>
      <c r="NSY13"/>
      <c r="NSZ13"/>
      <c r="NTA13"/>
      <c r="NTB13"/>
      <c r="NTC13"/>
      <c r="NTD13"/>
      <c r="NTE13"/>
      <c r="NTF13"/>
      <c r="NTG13"/>
      <c r="NTH13"/>
      <c r="NTI13"/>
      <c r="NTJ13"/>
      <c r="NTK13"/>
      <c r="NTL13"/>
      <c r="NTM13"/>
      <c r="NTN13"/>
      <c r="NTO13"/>
      <c r="NTP13"/>
      <c r="NTQ13"/>
      <c r="NTR13"/>
      <c r="NTS13"/>
      <c r="NTT13"/>
      <c r="NTU13"/>
      <c r="NTV13"/>
      <c r="NTW13"/>
      <c r="NTX13"/>
      <c r="NTY13"/>
      <c r="NTZ13"/>
      <c r="NUA13"/>
      <c r="NUB13"/>
      <c r="NUC13"/>
      <c r="NUD13"/>
      <c r="NUE13"/>
      <c r="NUF13"/>
      <c r="NUG13"/>
      <c r="NUH13"/>
      <c r="NUI13"/>
      <c r="NUJ13"/>
      <c r="NUK13"/>
      <c r="NUL13"/>
      <c r="NUM13"/>
      <c r="NUN13"/>
      <c r="NUO13"/>
      <c r="NUP13"/>
      <c r="NUQ13"/>
      <c r="NUR13"/>
      <c r="NUS13"/>
      <c r="NUT13"/>
      <c r="NUU13"/>
      <c r="NUV13"/>
      <c r="NUW13"/>
      <c r="NUX13"/>
      <c r="NUY13"/>
      <c r="NUZ13"/>
      <c r="NVA13"/>
      <c r="NVB13"/>
      <c r="NVC13"/>
      <c r="NVD13"/>
      <c r="NVE13"/>
      <c r="NVF13"/>
      <c r="NVG13"/>
      <c r="NVH13"/>
      <c r="NVI13"/>
      <c r="NVJ13"/>
      <c r="NVK13"/>
      <c r="NVL13"/>
      <c r="NVM13"/>
      <c r="NVN13"/>
      <c r="NVO13"/>
      <c r="NVP13"/>
      <c r="NVQ13"/>
      <c r="NVR13"/>
      <c r="NVS13"/>
      <c r="NVT13"/>
      <c r="NVU13"/>
      <c r="NVV13"/>
      <c r="NVW13"/>
      <c r="NVX13"/>
      <c r="NVY13"/>
      <c r="NVZ13"/>
      <c r="NWA13"/>
      <c r="NWB13"/>
      <c r="NWC13"/>
      <c r="NWD13"/>
      <c r="NWE13"/>
      <c r="NWF13"/>
      <c r="NWG13"/>
      <c r="NWH13"/>
      <c r="NWI13"/>
      <c r="NWJ13"/>
      <c r="NWK13"/>
      <c r="NWL13"/>
      <c r="NWM13"/>
      <c r="NWN13"/>
      <c r="NWO13"/>
      <c r="NWP13"/>
      <c r="NWQ13"/>
      <c r="NWR13"/>
      <c r="NWS13"/>
      <c r="NWT13"/>
      <c r="NWU13"/>
      <c r="NWV13"/>
      <c r="NWW13"/>
      <c r="NWX13"/>
      <c r="NWY13"/>
      <c r="NWZ13"/>
      <c r="NXA13"/>
      <c r="NXB13"/>
      <c r="NXC13"/>
      <c r="NXD13"/>
      <c r="NXE13"/>
      <c r="NXF13"/>
      <c r="NXG13"/>
      <c r="NXH13"/>
      <c r="NXI13"/>
      <c r="NXJ13"/>
      <c r="NXK13"/>
      <c r="NXL13"/>
      <c r="NXM13"/>
      <c r="NXN13"/>
      <c r="NXO13"/>
      <c r="NXP13"/>
      <c r="NXQ13"/>
      <c r="NXR13"/>
      <c r="NXS13"/>
      <c r="NXT13"/>
      <c r="NXU13"/>
      <c r="NXV13"/>
      <c r="NXW13"/>
      <c r="NXX13"/>
      <c r="NXY13"/>
      <c r="NXZ13"/>
      <c r="NYA13"/>
      <c r="NYB13"/>
      <c r="NYC13"/>
      <c r="NYD13"/>
      <c r="NYE13"/>
      <c r="NYF13"/>
      <c r="NYG13"/>
      <c r="NYH13"/>
      <c r="NYI13"/>
      <c r="NYJ13"/>
      <c r="NYK13"/>
      <c r="NYL13"/>
      <c r="NYM13"/>
      <c r="NYN13"/>
      <c r="NYO13"/>
      <c r="NYP13"/>
      <c r="NYQ13"/>
      <c r="NYR13"/>
      <c r="NYS13"/>
      <c r="NYT13"/>
      <c r="NYU13"/>
      <c r="NYV13"/>
      <c r="NYW13"/>
      <c r="NYX13"/>
      <c r="NYY13"/>
      <c r="NYZ13"/>
      <c r="NZA13"/>
      <c r="NZB13"/>
      <c r="NZC13"/>
      <c r="NZD13"/>
      <c r="NZE13"/>
      <c r="NZF13"/>
      <c r="NZG13"/>
      <c r="NZH13"/>
      <c r="NZI13"/>
      <c r="NZJ13"/>
      <c r="NZK13"/>
      <c r="NZL13"/>
      <c r="NZM13"/>
      <c r="NZN13"/>
      <c r="NZO13"/>
      <c r="NZP13"/>
      <c r="NZQ13"/>
      <c r="NZR13"/>
      <c r="NZS13"/>
      <c r="NZT13"/>
      <c r="NZU13"/>
      <c r="NZV13"/>
      <c r="NZW13"/>
      <c r="NZX13"/>
      <c r="NZY13"/>
      <c r="NZZ13"/>
      <c r="OAA13"/>
      <c r="OAB13"/>
      <c r="OAC13"/>
      <c r="OAD13"/>
      <c r="OAE13"/>
      <c r="OAF13"/>
      <c r="OAG13"/>
      <c r="OAH13"/>
      <c r="OAI13"/>
      <c r="OAJ13"/>
      <c r="OAK13"/>
      <c r="OAL13"/>
      <c r="OAM13"/>
      <c r="OAN13"/>
      <c r="OAO13"/>
      <c r="OAP13"/>
      <c r="OAQ13"/>
      <c r="OAR13"/>
      <c r="OAS13"/>
      <c r="OAT13"/>
      <c r="OAU13"/>
      <c r="OAV13"/>
      <c r="OAW13"/>
      <c r="OAX13"/>
      <c r="OAY13"/>
      <c r="OAZ13"/>
      <c r="OBA13"/>
      <c r="OBB13"/>
      <c r="OBC13"/>
      <c r="OBD13"/>
      <c r="OBE13"/>
      <c r="OBF13"/>
      <c r="OBG13"/>
      <c r="OBH13"/>
      <c r="OBI13"/>
      <c r="OBJ13"/>
      <c r="OBK13"/>
      <c r="OBL13"/>
      <c r="OBM13"/>
      <c r="OBN13"/>
      <c r="OBO13"/>
      <c r="OBP13"/>
      <c r="OBQ13"/>
      <c r="OBR13"/>
      <c r="OBS13"/>
      <c r="OBT13"/>
      <c r="OBU13"/>
      <c r="OBV13"/>
      <c r="OBW13"/>
      <c r="OBX13"/>
      <c r="OBY13"/>
      <c r="OBZ13"/>
      <c r="OCA13"/>
      <c r="OCB13"/>
      <c r="OCC13"/>
      <c r="OCD13"/>
      <c r="OCE13"/>
      <c r="OCF13"/>
      <c r="OCG13"/>
      <c r="OCH13"/>
      <c r="OCI13"/>
      <c r="OCJ13"/>
      <c r="OCK13"/>
      <c r="OCL13"/>
      <c r="OCM13"/>
      <c r="OCN13"/>
      <c r="OCO13"/>
      <c r="OCP13"/>
      <c r="OCQ13"/>
      <c r="OCR13"/>
      <c r="OCS13"/>
      <c r="OCT13"/>
      <c r="OCU13"/>
      <c r="OCV13"/>
      <c r="OCW13"/>
      <c r="OCX13"/>
      <c r="OCY13"/>
      <c r="OCZ13"/>
      <c r="ODA13"/>
      <c r="ODB13"/>
      <c r="ODC13"/>
      <c r="ODD13"/>
      <c r="ODE13"/>
      <c r="ODF13"/>
      <c r="ODG13"/>
      <c r="ODH13"/>
      <c r="ODI13"/>
      <c r="ODJ13"/>
      <c r="ODK13"/>
      <c r="ODL13"/>
      <c r="ODM13"/>
      <c r="ODN13"/>
      <c r="ODO13"/>
      <c r="ODP13"/>
      <c r="ODQ13"/>
      <c r="ODR13"/>
      <c r="ODS13"/>
      <c r="ODT13"/>
      <c r="ODU13"/>
      <c r="ODV13"/>
      <c r="ODW13"/>
      <c r="ODX13"/>
      <c r="ODY13"/>
      <c r="ODZ13"/>
      <c r="OEA13"/>
      <c r="OEB13"/>
      <c r="OEC13"/>
      <c r="OED13"/>
      <c r="OEE13"/>
      <c r="OEF13"/>
      <c r="OEG13"/>
      <c r="OEH13"/>
      <c r="OEI13"/>
      <c r="OEJ13"/>
      <c r="OEK13"/>
      <c r="OEL13"/>
      <c r="OEM13"/>
      <c r="OEN13"/>
      <c r="OEO13"/>
      <c r="OEP13"/>
      <c r="OEQ13"/>
      <c r="OER13"/>
      <c r="OES13"/>
      <c r="OET13"/>
      <c r="OEU13"/>
      <c r="OEV13"/>
      <c r="OEW13"/>
      <c r="OEX13"/>
      <c r="OEY13"/>
      <c r="OEZ13"/>
      <c r="OFA13"/>
      <c r="OFB13"/>
      <c r="OFC13"/>
      <c r="OFD13"/>
      <c r="OFE13"/>
      <c r="OFF13"/>
      <c r="OFG13"/>
      <c r="OFH13"/>
      <c r="OFI13"/>
      <c r="OFJ13"/>
      <c r="OFK13"/>
      <c r="OFL13"/>
      <c r="OFM13"/>
      <c r="OFN13"/>
      <c r="OFO13"/>
      <c r="OFP13"/>
      <c r="OFQ13"/>
      <c r="OFR13"/>
      <c r="OFS13"/>
      <c r="OFT13"/>
      <c r="OFU13"/>
      <c r="OFV13"/>
      <c r="OFW13"/>
      <c r="OFX13"/>
      <c r="OFY13"/>
      <c r="OFZ13"/>
      <c r="OGA13"/>
      <c r="OGB13"/>
      <c r="OGC13"/>
      <c r="OGD13"/>
      <c r="OGE13"/>
      <c r="OGF13"/>
      <c r="OGG13"/>
      <c r="OGH13"/>
      <c r="OGI13"/>
      <c r="OGJ13"/>
      <c r="OGK13"/>
      <c r="OGL13"/>
      <c r="OGM13"/>
      <c r="OGN13"/>
      <c r="OGO13"/>
      <c r="OGP13"/>
      <c r="OGQ13"/>
      <c r="OGR13"/>
      <c r="OGS13"/>
      <c r="OGT13"/>
      <c r="OGU13"/>
      <c r="OGV13"/>
      <c r="OGW13"/>
      <c r="OGX13"/>
      <c r="OGY13"/>
      <c r="OGZ13"/>
      <c r="OHA13"/>
      <c r="OHB13"/>
      <c r="OHC13"/>
      <c r="OHD13"/>
      <c r="OHE13"/>
      <c r="OHF13"/>
      <c r="OHG13"/>
      <c r="OHH13"/>
      <c r="OHI13"/>
      <c r="OHJ13"/>
      <c r="OHK13"/>
      <c r="OHL13"/>
      <c r="OHM13"/>
      <c r="OHN13"/>
      <c r="OHO13"/>
      <c r="OHP13"/>
      <c r="OHQ13"/>
      <c r="OHR13"/>
      <c r="OHS13"/>
      <c r="OHT13"/>
      <c r="OHU13"/>
      <c r="OHV13"/>
      <c r="OHW13"/>
      <c r="OHX13"/>
      <c r="OHY13"/>
      <c r="OHZ13"/>
      <c r="OIA13"/>
      <c r="OIB13"/>
      <c r="OIC13"/>
      <c r="OID13"/>
      <c r="OIE13"/>
      <c r="OIF13"/>
      <c r="OIG13"/>
      <c r="OIH13"/>
      <c r="OII13"/>
      <c r="OIJ13"/>
      <c r="OIK13"/>
      <c r="OIL13"/>
      <c r="OIM13"/>
      <c r="OIN13"/>
      <c r="OIO13"/>
      <c r="OIP13"/>
      <c r="OIQ13"/>
      <c r="OIR13"/>
      <c r="OIS13"/>
      <c r="OIT13"/>
      <c r="OIU13"/>
      <c r="OIV13"/>
      <c r="OIW13"/>
      <c r="OIX13"/>
      <c r="OIY13"/>
      <c r="OIZ13"/>
      <c r="OJA13"/>
      <c r="OJB13"/>
      <c r="OJC13"/>
      <c r="OJD13"/>
      <c r="OJE13"/>
      <c r="OJF13"/>
      <c r="OJG13"/>
      <c r="OJH13"/>
      <c r="OJI13"/>
      <c r="OJJ13"/>
      <c r="OJK13"/>
      <c r="OJL13"/>
      <c r="OJM13"/>
      <c r="OJN13"/>
      <c r="OJO13"/>
      <c r="OJP13"/>
      <c r="OJQ13"/>
      <c r="OJR13"/>
      <c r="OJS13"/>
      <c r="OJT13"/>
      <c r="OJU13"/>
      <c r="OJV13"/>
      <c r="OJW13"/>
      <c r="OJX13"/>
      <c r="OJY13"/>
      <c r="OJZ13"/>
      <c r="OKA13"/>
      <c r="OKB13"/>
      <c r="OKC13"/>
      <c r="OKD13"/>
      <c r="OKE13"/>
      <c r="OKF13"/>
      <c r="OKG13"/>
      <c r="OKH13"/>
      <c r="OKI13"/>
      <c r="OKJ13"/>
      <c r="OKK13"/>
      <c r="OKL13"/>
      <c r="OKM13"/>
      <c r="OKN13"/>
      <c r="OKO13"/>
      <c r="OKP13"/>
      <c r="OKQ13"/>
      <c r="OKR13"/>
      <c r="OKS13"/>
      <c r="OKT13"/>
      <c r="OKU13"/>
      <c r="OKV13"/>
      <c r="OKW13"/>
      <c r="OKX13"/>
      <c r="OKY13"/>
      <c r="OKZ13"/>
      <c r="OLA13"/>
      <c r="OLB13"/>
      <c r="OLC13"/>
      <c r="OLD13"/>
      <c r="OLE13"/>
      <c r="OLF13"/>
      <c r="OLG13"/>
      <c r="OLH13"/>
      <c r="OLI13"/>
      <c r="OLJ13"/>
      <c r="OLK13"/>
      <c r="OLL13"/>
      <c r="OLM13"/>
      <c r="OLN13"/>
      <c r="OLO13"/>
      <c r="OLP13"/>
      <c r="OLQ13"/>
      <c r="OLR13"/>
      <c r="OLS13"/>
      <c r="OLT13"/>
      <c r="OLU13"/>
      <c r="OLV13"/>
      <c r="OLW13"/>
      <c r="OLX13"/>
      <c r="OLY13"/>
      <c r="OLZ13"/>
      <c r="OMA13"/>
      <c r="OMB13"/>
      <c r="OMC13"/>
      <c r="OMD13"/>
      <c r="OME13"/>
      <c r="OMF13"/>
      <c r="OMG13"/>
      <c r="OMH13"/>
      <c r="OMI13"/>
      <c r="OMJ13"/>
      <c r="OMK13"/>
      <c r="OML13"/>
      <c r="OMM13"/>
      <c r="OMN13"/>
      <c r="OMO13"/>
      <c r="OMP13"/>
      <c r="OMQ13"/>
      <c r="OMR13"/>
      <c r="OMS13"/>
      <c r="OMT13"/>
      <c r="OMU13"/>
      <c r="OMV13"/>
      <c r="OMW13"/>
      <c r="OMX13"/>
      <c r="OMY13"/>
      <c r="OMZ13"/>
      <c r="ONA13"/>
      <c r="ONB13"/>
      <c r="ONC13"/>
      <c r="OND13"/>
      <c r="ONE13"/>
      <c r="ONF13"/>
      <c r="ONG13"/>
      <c r="ONH13"/>
      <c r="ONI13"/>
      <c r="ONJ13"/>
      <c r="ONK13"/>
      <c r="ONL13"/>
      <c r="ONM13"/>
      <c r="ONN13"/>
      <c r="ONO13"/>
      <c r="ONP13"/>
      <c r="ONQ13"/>
      <c r="ONR13"/>
      <c r="ONS13"/>
      <c r="ONT13"/>
      <c r="ONU13"/>
      <c r="ONV13"/>
      <c r="ONW13"/>
      <c r="ONX13"/>
      <c r="ONY13"/>
      <c r="ONZ13"/>
      <c r="OOA13"/>
      <c r="OOB13"/>
      <c r="OOC13"/>
      <c r="OOD13"/>
      <c r="OOE13"/>
      <c r="OOF13"/>
      <c r="OOG13"/>
      <c r="OOH13"/>
      <c r="OOI13"/>
      <c r="OOJ13"/>
      <c r="OOK13"/>
      <c r="OOL13"/>
      <c r="OOM13"/>
      <c r="OON13"/>
      <c r="OOO13"/>
      <c r="OOP13"/>
      <c r="OOQ13"/>
      <c r="OOR13"/>
      <c r="OOS13"/>
      <c r="OOT13"/>
      <c r="OOU13"/>
      <c r="OOV13"/>
      <c r="OOW13"/>
      <c r="OOX13"/>
      <c r="OOY13"/>
      <c r="OOZ13"/>
      <c r="OPA13"/>
      <c r="OPB13"/>
      <c r="OPC13"/>
      <c r="OPD13"/>
      <c r="OPE13"/>
      <c r="OPF13"/>
      <c r="OPG13"/>
      <c r="OPH13"/>
      <c r="OPI13"/>
      <c r="OPJ13"/>
      <c r="OPK13"/>
      <c r="OPL13"/>
      <c r="OPM13"/>
      <c r="OPN13"/>
      <c r="OPO13"/>
      <c r="OPP13"/>
      <c r="OPQ13"/>
      <c r="OPR13"/>
      <c r="OPS13"/>
      <c r="OPT13"/>
      <c r="OPU13"/>
      <c r="OPV13"/>
      <c r="OPW13"/>
      <c r="OPX13"/>
      <c r="OPY13"/>
      <c r="OPZ13"/>
      <c r="OQA13"/>
      <c r="OQB13"/>
      <c r="OQC13"/>
      <c r="OQD13"/>
      <c r="OQE13"/>
      <c r="OQF13"/>
      <c r="OQG13"/>
      <c r="OQH13"/>
      <c r="OQI13"/>
      <c r="OQJ13"/>
      <c r="OQK13"/>
      <c r="OQL13"/>
      <c r="OQM13"/>
      <c r="OQN13"/>
      <c r="OQO13"/>
      <c r="OQP13"/>
      <c r="OQQ13"/>
      <c r="OQR13"/>
      <c r="OQS13"/>
      <c r="OQT13"/>
      <c r="OQU13"/>
      <c r="OQV13"/>
      <c r="OQW13"/>
      <c r="OQX13"/>
      <c r="OQY13"/>
      <c r="OQZ13"/>
      <c r="ORA13"/>
      <c r="ORB13"/>
      <c r="ORC13"/>
      <c r="ORD13"/>
      <c r="ORE13"/>
      <c r="ORF13"/>
      <c r="ORG13"/>
      <c r="ORH13"/>
      <c r="ORI13"/>
      <c r="ORJ13"/>
      <c r="ORK13"/>
      <c r="ORL13"/>
      <c r="ORM13"/>
      <c r="ORN13"/>
      <c r="ORO13"/>
      <c r="ORP13"/>
      <c r="ORQ13"/>
      <c r="ORR13"/>
      <c r="ORS13"/>
      <c r="ORT13"/>
      <c r="ORU13"/>
      <c r="ORV13"/>
      <c r="ORW13"/>
      <c r="ORX13"/>
      <c r="ORY13"/>
      <c r="ORZ13"/>
      <c r="OSA13"/>
      <c r="OSB13"/>
      <c r="OSC13"/>
      <c r="OSD13"/>
      <c r="OSE13"/>
      <c r="OSF13"/>
      <c r="OSG13"/>
      <c r="OSH13"/>
      <c r="OSI13"/>
      <c r="OSJ13"/>
      <c r="OSK13"/>
      <c r="OSL13"/>
      <c r="OSM13"/>
      <c r="OSN13"/>
      <c r="OSO13"/>
      <c r="OSP13"/>
      <c r="OSQ13"/>
      <c r="OSR13"/>
      <c r="OSS13"/>
      <c r="OST13"/>
      <c r="OSU13"/>
      <c r="OSV13"/>
      <c r="OSW13"/>
      <c r="OSX13"/>
      <c r="OSY13"/>
      <c r="OSZ13"/>
      <c r="OTA13"/>
      <c r="OTB13"/>
      <c r="OTC13"/>
      <c r="OTD13"/>
      <c r="OTE13"/>
      <c r="OTF13"/>
      <c r="OTG13"/>
      <c r="OTH13"/>
      <c r="OTI13"/>
      <c r="OTJ13"/>
      <c r="OTK13"/>
      <c r="OTL13"/>
      <c r="OTM13"/>
      <c r="OTN13"/>
      <c r="OTO13"/>
      <c r="OTP13"/>
      <c r="OTQ13"/>
      <c r="OTR13"/>
      <c r="OTS13"/>
      <c r="OTT13"/>
      <c r="OTU13"/>
      <c r="OTV13"/>
      <c r="OTW13"/>
      <c r="OTX13"/>
      <c r="OTY13"/>
      <c r="OTZ13"/>
      <c r="OUA13"/>
      <c r="OUB13"/>
      <c r="OUC13"/>
      <c r="OUD13"/>
      <c r="OUE13"/>
      <c r="OUF13"/>
      <c r="OUG13"/>
      <c r="OUH13"/>
      <c r="OUI13"/>
      <c r="OUJ13"/>
      <c r="OUK13"/>
      <c r="OUL13"/>
      <c r="OUM13"/>
      <c r="OUN13"/>
      <c r="OUO13"/>
      <c r="OUP13"/>
      <c r="OUQ13"/>
      <c r="OUR13"/>
      <c r="OUS13"/>
      <c r="OUT13"/>
      <c r="OUU13"/>
      <c r="OUV13"/>
      <c r="OUW13"/>
      <c r="OUX13"/>
      <c r="OUY13"/>
      <c r="OUZ13"/>
      <c r="OVA13"/>
      <c r="OVB13"/>
      <c r="OVC13"/>
      <c r="OVD13"/>
      <c r="OVE13"/>
      <c r="OVF13"/>
      <c r="OVG13"/>
      <c r="OVH13"/>
      <c r="OVI13"/>
      <c r="OVJ13"/>
      <c r="OVK13"/>
      <c r="OVL13"/>
      <c r="OVM13"/>
      <c r="OVN13"/>
      <c r="OVO13"/>
      <c r="OVP13"/>
      <c r="OVQ13"/>
      <c r="OVR13"/>
      <c r="OVS13"/>
      <c r="OVT13"/>
      <c r="OVU13"/>
      <c r="OVV13"/>
      <c r="OVW13"/>
      <c r="OVX13"/>
      <c r="OVY13"/>
      <c r="OVZ13"/>
      <c r="OWA13"/>
      <c r="OWB13"/>
      <c r="OWC13"/>
      <c r="OWD13"/>
      <c r="OWE13"/>
      <c r="OWF13"/>
      <c r="OWG13"/>
      <c r="OWH13"/>
      <c r="OWI13"/>
      <c r="OWJ13"/>
      <c r="OWK13"/>
      <c r="OWL13"/>
      <c r="OWM13"/>
      <c r="OWN13"/>
      <c r="OWO13"/>
      <c r="OWP13"/>
      <c r="OWQ13"/>
      <c r="OWR13"/>
      <c r="OWS13"/>
      <c r="OWT13"/>
      <c r="OWU13"/>
      <c r="OWV13"/>
      <c r="OWW13"/>
      <c r="OWX13"/>
      <c r="OWY13"/>
      <c r="OWZ13"/>
      <c r="OXA13"/>
      <c r="OXB13"/>
      <c r="OXC13"/>
      <c r="OXD13"/>
      <c r="OXE13"/>
      <c r="OXF13"/>
      <c r="OXG13"/>
      <c r="OXH13"/>
      <c r="OXI13"/>
      <c r="OXJ13"/>
      <c r="OXK13"/>
      <c r="OXL13"/>
      <c r="OXM13"/>
      <c r="OXN13"/>
      <c r="OXO13"/>
      <c r="OXP13"/>
      <c r="OXQ13"/>
      <c r="OXR13"/>
      <c r="OXS13"/>
      <c r="OXT13"/>
      <c r="OXU13"/>
      <c r="OXV13"/>
      <c r="OXW13"/>
      <c r="OXX13"/>
      <c r="OXY13"/>
      <c r="OXZ13"/>
      <c r="OYA13"/>
      <c r="OYB13"/>
      <c r="OYC13"/>
      <c r="OYD13"/>
      <c r="OYE13"/>
      <c r="OYF13"/>
      <c r="OYG13"/>
      <c r="OYH13"/>
      <c r="OYI13"/>
      <c r="OYJ13"/>
      <c r="OYK13"/>
      <c r="OYL13"/>
      <c r="OYM13"/>
      <c r="OYN13"/>
      <c r="OYO13"/>
      <c r="OYP13"/>
      <c r="OYQ13"/>
      <c r="OYR13"/>
      <c r="OYS13"/>
      <c r="OYT13"/>
      <c r="OYU13"/>
      <c r="OYV13"/>
      <c r="OYW13"/>
      <c r="OYX13"/>
      <c r="OYY13"/>
      <c r="OYZ13"/>
      <c r="OZA13"/>
      <c r="OZB13"/>
      <c r="OZC13"/>
      <c r="OZD13"/>
      <c r="OZE13"/>
      <c r="OZF13"/>
      <c r="OZG13"/>
      <c r="OZH13"/>
      <c r="OZI13"/>
      <c r="OZJ13"/>
      <c r="OZK13"/>
      <c r="OZL13"/>
      <c r="OZM13"/>
      <c r="OZN13"/>
      <c r="OZO13"/>
      <c r="OZP13"/>
      <c r="OZQ13"/>
      <c r="OZR13"/>
      <c r="OZS13"/>
      <c r="OZT13"/>
      <c r="OZU13"/>
      <c r="OZV13"/>
      <c r="OZW13"/>
      <c r="OZX13"/>
      <c r="OZY13"/>
      <c r="OZZ13"/>
      <c r="PAA13"/>
      <c r="PAB13"/>
      <c r="PAC13"/>
      <c r="PAD13"/>
      <c r="PAE13"/>
      <c r="PAF13"/>
      <c r="PAG13"/>
      <c r="PAH13"/>
      <c r="PAI13"/>
      <c r="PAJ13"/>
      <c r="PAK13"/>
      <c r="PAL13"/>
      <c r="PAM13"/>
      <c r="PAN13"/>
      <c r="PAO13"/>
      <c r="PAP13"/>
      <c r="PAQ13"/>
      <c r="PAR13"/>
      <c r="PAS13"/>
      <c r="PAT13"/>
      <c r="PAU13"/>
      <c r="PAV13"/>
      <c r="PAW13"/>
      <c r="PAX13"/>
      <c r="PAY13"/>
      <c r="PAZ13"/>
      <c r="PBA13"/>
      <c r="PBB13"/>
      <c r="PBC13"/>
      <c r="PBD13"/>
      <c r="PBE13"/>
      <c r="PBF13"/>
      <c r="PBG13"/>
      <c r="PBH13"/>
      <c r="PBI13"/>
      <c r="PBJ13"/>
      <c r="PBK13"/>
      <c r="PBL13"/>
      <c r="PBM13"/>
      <c r="PBN13"/>
      <c r="PBO13"/>
      <c r="PBP13"/>
      <c r="PBQ13"/>
      <c r="PBR13"/>
      <c r="PBS13"/>
      <c r="PBT13"/>
      <c r="PBU13"/>
      <c r="PBV13"/>
      <c r="PBW13"/>
      <c r="PBX13"/>
      <c r="PBY13"/>
      <c r="PBZ13"/>
      <c r="PCA13"/>
      <c r="PCB13"/>
      <c r="PCC13"/>
      <c r="PCD13"/>
      <c r="PCE13"/>
      <c r="PCF13"/>
      <c r="PCG13"/>
      <c r="PCH13"/>
      <c r="PCI13"/>
      <c r="PCJ13"/>
      <c r="PCK13"/>
      <c r="PCL13"/>
      <c r="PCM13"/>
      <c r="PCN13"/>
      <c r="PCO13"/>
      <c r="PCP13"/>
      <c r="PCQ13"/>
      <c r="PCR13"/>
      <c r="PCS13"/>
      <c r="PCT13"/>
      <c r="PCU13"/>
      <c r="PCV13"/>
      <c r="PCW13"/>
      <c r="PCX13"/>
      <c r="PCY13"/>
      <c r="PCZ13"/>
      <c r="PDA13"/>
      <c r="PDB13"/>
      <c r="PDC13"/>
      <c r="PDD13"/>
      <c r="PDE13"/>
      <c r="PDF13"/>
      <c r="PDG13"/>
      <c r="PDH13"/>
      <c r="PDI13"/>
      <c r="PDJ13"/>
      <c r="PDK13"/>
      <c r="PDL13"/>
      <c r="PDM13"/>
      <c r="PDN13"/>
      <c r="PDO13"/>
      <c r="PDP13"/>
      <c r="PDQ13"/>
      <c r="PDR13"/>
      <c r="PDS13"/>
      <c r="PDT13"/>
      <c r="PDU13"/>
      <c r="PDV13"/>
      <c r="PDW13"/>
      <c r="PDX13"/>
      <c r="PDY13"/>
      <c r="PDZ13"/>
      <c r="PEA13"/>
      <c r="PEB13"/>
      <c r="PEC13"/>
      <c r="PED13"/>
      <c r="PEE13"/>
      <c r="PEF13"/>
      <c r="PEG13"/>
      <c r="PEH13"/>
      <c r="PEI13"/>
      <c r="PEJ13"/>
      <c r="PEK13"/>
      <c r="PEL13"/>
      <c r="PEM13"/>
      <c r="PEN13"/>
      <c r="PEO13"/>
      <c r="PEP13"/>
      <c r="PEQ13"/>
      <c r="PER13"/>
      <c r="PES13"/>
      <c r="PET13"/>
      <c r="PEU13"/>
      <c r="PEV13"/>
      <c r="PEW13"/>
      <c r="PEX13"/>
      <c r="PEY13"/>
      <c r="PEZ13"/>
      <c r="PFA13"/>
      <c r="PFB13"/>
      <c r="PFC13"/>
      <c r="PFD13"/>
      <c r="PFE13"/>
      <c r="PFF13"/>
      <c r="PFG13"/>
      <c r="PFH13"/>
      <c r="PFI13"/>
      <c r="PFJ13"/>
      <c r="PFK13"/>
      <c r="PFL13"/>
      <c r="PFM13"/>
      <c r="PFN13"/>
      <c r="PFO13"/>
      <c r="PFP13"/>
      <c r="PFQ13"/>
      <c r="PFR13"/>
      <c r="PFS13"/>
      <c r="PFT13"/>
      <c r="PFU13"/>
      <c r="PFV13"/>
      <c r="PFW13"/>
      <c r="PFX13"/>
      <c r="PFY13"/>
      <c r="PFZ13"/>
      <c r="PGA13"/>
      <c r="PGB13"/>
      <c r="PGC13"/>
      <c r="PGD13"/>
      <c r="PGE13"/>
      <c r="PGF13"/>
      <c r="PGG13"/>
      <c r="PGH13"/>
      <c r="PGI13"/>
      <c r="PGJ13"/>
      <c r="PGK13"/>
      <c r="PGL13"/>
      <c r="PGM13"/>
      <c r="PGN13"/>
      <c r="PGO13"/>
      <c r="PGP13"/>
      <c r="PGQ13"/>
      <c r="PGR13"/>
      <c r="PGS13"/>
      <c r="PGT13"/>
      <c r="PGU13"/>
      <c r="PGV13"/>
      <c r="PGW13"/>
      <c r="PGX13"/>
      <c r="PGY13"/>
      <c r="PGZ13"/>
      <c r="PHA13"/>
      <c r="PHB13"/>
      <c r="PHC13"/>
      <c r="PHD13"/>
      <c r="PHE13"/>
      <c r="PHF13"/>
      <c r="PHG13"/>
      <c r="PHH13"/>
      <c r="PHI13"/>
      <c r="PHJ13"/>
      <c r="PHK13"/>
      <c r="PHL13"/>
      <c r="PHM13"/>
      <c r="PHN13"/>
      <c r="PHO13"/>
      <c r="PHP13"/>
      <c r="PHQ13"/>
      <c r="PHR13"/>
      <c r="PHS13"/>
      <c r="PHT13"/>
      <c r="PHU13"/>
      <c r="PHV13"/>
      <c r="PHW13"/>
      <c r="PHX13"/>
      <c r="PHY13"/>
      <c r="PHZ13"/>
      <c r="PIA13"/>
      <c r="PIB13"/>
      <c r="PIC13"/>
      <c r="PID13"/>
      <c r="PIE13"/>
      <c r="PIF13"/>
      <c r="PIG13"/>
      <c r="PIH13"/>
      <c r="PII13"/>
      <c r="PIJ13"/>
      <c r="PIK13"/>
      <c r="PIL13"/>
      <c r="PIM13"/>
      <c r="PIN13"/>
      <c r="PIO13"/>
      <c r="PIP13"/>
      <c r="PIQ13"/>
      <c r="PIR13"/>
      <c r="PIS13"/>
      <c r="PIT13"/>
      <c r="PIU13"/>
      <c r="PIV13"/>
      <c r="PIW13"/>
      <c r="PIX13"/>
      <c r="PIY13"/>
      <c r="PIZ13"/>
      <c r="PJA13"/>
      <c r="PJB13"/>
      <c r="PJC13"/>
      <c r="PJD13"/>
      <c r="PJE13"/>
      <c r="PJF13"/>
      <c r="PJG13"/>
      <c r="PJH13"/>
      <c r="PJI13"/>
      <c r="PJJ13"/>
      <c r="PJK13"/>
      <c r="PJL13"/>
      <c r="PJM13"/>
      <c r="PJN13"/>
      <c r="PJO13"/>
      <c r="PJP13"/>
      <c r="PJQ13"/>
      <c r="PJR13"/>
      <c r="PJS13"/>
      <c r="PJT13"/>
      <c r="PJU13"/>
      <c r="PJV13"/>
      <c r="PJW13"/>
      <c r="PJX13"/>
      <c r="PJY13"/>
      <c r="PJZ13"/>
      <c r="PKA13"/>
      <c r="PKB13"/>
      <c r="PKC13"/>
      <c r="PKD13"/>
      <c r="PKE13"/>
      <c r="PKF13"/>
      <c r="PKG13"/>
      <c r="PKH13"/>
      <c r="PKI13"/>
      <c r="PKJ13"/>
      <c r="PKK13"/>
      <c r="PKL13"/>
      <c r="PKM13"/>
      <c r="PKN13"/>
      <c r="PKO13"/>
      <c r="PKP13"/>
      <c r="PKQ13"/>
      <c r="PKR13"/>
      <c r="PKS13"/>
      <c r="PKT13"/>
      <c r="PKU13"/>
      <c r="PKV13"/>
      <c r="PKW13"/>
      <c r="PKX13"/>
      <c r="PKY13"/>
      <c r="PKZ13"/>
      <c r="PLA13"/>
      <c r="PLB13"/>
      <c r="PLC13"/>
      <c r="PLD13"/>
      <c r="PLE13"/>
      <c r="PLF13"/>
      <c r="PLG13"/>
      <c r="PLH13"/>
      <c r="PLI13"/>
      <c r="PLJ13"/>
      <c r="PLK13"/>
      <c r="PLL13"/>
      <c r="PLM13"/>
      <c r="PLN13"/>
      <c r="PLO13"/>
      <c r="PLP13"/>
      <c r="PLQ13"/>
      <c r="PLR13"/>
      <c r="PLS13"/>
      <c r="PLT13"/>
      <c r="PLU13"/>
      <c r="PLV13"/>
      <c r="PLW13"/>
      <c r="PLX13"/>
      <c r="PLY13"/>
      <c r="PLZ13"/>
      <c r="PMA13"/>
      <c r="PMB13"/>
      <c r="PMC13"/>
      <c r="PMD13"/>
      <c r="PME13"/>
      <c r="PMF13"/>
      <c r="PMG13"/>
      <c r="PMH13"/>
      <c r="PMI13"/>
      <c r="PMJ13"/>
      <c r="PMK13"/>
      <c r="PML13"/>
      <c r="PMM13"/>
      <c r="PMN13"/>
      <c r="PMO13"/>
      <c r="PMP13"/>
      <c r="PMQ13"/>
      <c r="PMR13"/>
      <c r="PMS13"/>
      <c r="PMT13"/>
      <c r="PMU13"/>
      <c r="PMV13"/>
      <c r="PMW13"/>
      <c r="PMX13"/>
      <c r="PMY13"/>
      <c r="PMZ13"/>
      <c r="PNA13"/>
      <c r="PNB13"/>
      <c r="PNC13"/>
      <c r="PND13"/>
      <c r="PNE13"/>
      <c r="PNF13"/>
      <c r="PNG13"/>
      <c r="PNH13"/>
      <c r="PNI13"/>
      <c r="PNJ13"/>
      <c r="PNK13"/>
      <c r="PNL13"/>
      <c r="PNM13"/>
      <c r="PNN13"/>
      <c r="PNO13"/>
      <c r="PNP13"/>
      <c r="PNQ13"/>
      <c r="PNR13"/>
      <c r="PNS13"/>
      <c r="PNT13"/>
      <c r="PNU13"/>
      <c r="PNV13"/>
      <c r="PNW13"/>
      <c r="PNX13"/>
      <c r="PNY13"/>
      <c r="PNZ13"/>
      <c r="POA13"/>
      <c r="POB13"/>
      <c r="POC13"/>
      <c r="POD13"/>
      <c r="POE13"/>
      <c r="POF13"/>
      <c r="POG13"/>
      <c r="POH13"/>
      <c r="POI13"/>
      <c r="POJ13"/>
      <c r="POK13"/>
      <c r="POL13"/>
      <c r="POM13"/>
      <c r="PON13"/>
      <c r="POO13"/>
      <c r="POP13"/>
      <c r="POQ13"/>
      <c r="POR13"/>
      <c r="POS13"/>
      <c r="POT13"/>
      <c r="POU13"/>
      <c r="POV13"/>
      <c r="POW13"/>
      <c r="POX13"/>
      <c r="POY13"/>
      <c r="POZ13"/>
      <c r="PPA13"/>
      <c r="PPB13"/>
      <c r="PPC13"/>
      <c r="PPD13"/>
      <c r="PPE13"/>
      <c r="PPF13"/>
      <c r="PPG13"/>
      <c r="PPH13"/>
      <c r="PPI13"/>
      <c r="PPJ13"/>
      <c r="PPK13"/>
      <c r="PPL13"/>
      <c r="PPM13"/>
      <c r="PPN13"/>
      <c r="PPO13"/>
      <c r="PPP13"/>
      <c r="PPQ13"/>
      <c r="PPR13"/>
      <c r="PPS13"/>
      <c r="PPT13"/>
      <c r="PPU13"/>
      <c r="PPV13"/>
      <c r="PPW13"/>
      <c r="PPX13"/>
      <c r="PPY13"/>
      <c r="PPZ13"/>
      <c r="PQA13"/>
      <c r="PQB13"/>
      <c r="PQC13"/>
      <c r="PQD13"/>
      <c r="PQE13"/>
      <c r="PQF13"/>
      <c r="PQG13"/>
      <c r="PQH13"/>
      <c r="PQI13"/>
      <c r="PQJ13"/>
      <c r="PQK13"/>
      <c r="PQL13"/>
      <c r="PQM13"/>
      <c r="PQN13"/>
      <c r="PQO13"/>
      <c r="PQP13"/>
      <c r="PQQ13"/>
      <c r="PQR13"/>
      <c r="PQS13"/>
      <c r="PQT13"/>
      <c r="PQU13"/>
      <c r="PQV13"/>
      <c r="PQW13"/>
      <c r="PQX13"/>
      <c r="PQY13"/>
      <c r="PQZ13"/>
      <c r="PRA13"/>
      <c r="PRB13"/>
      <c r="PRC13"/>
      <c r="PRD13"/>
      <c r="PRE13"/>
      <c r="PRF13"/>
      <c r="PRG13"/>
      <c r="PRH13"/>
      <c r="PRI13"/>
      <c r="PRJ13"/>
      <c r="PRK13"/>
      <c r="PRL13"/>
      <c r="PRM13"/>
      <c r="PRN13"/>
      <c r="PRO13"/>
      <c r="PRP13"/>
      <c r="PRQ13"/>
      <c r="PRR13"/>
      <c r="PRS13"/>
      <c r="PRT13"/>
      <c r="PRU13"/>
      <c r="PRV13"/>
      <c r="PRW13"/>
      <c r="PRX13"/>
      <c r="PRY13"/>
      <c r="PRZ13"/>
      <c r="PSA13"/>
      <c r="PSB13"/>
      <c r="PSC13"/>
      <c r="PSD13"/>
      <c r="PSE13"/>
      <c r="PSF13"/>
      <c r="PSG13"/>
      <c r="PSH13"/>
      <c r="PSI13"/>
      <c r="PSJ13"/>
      <c r="PSK13"/>
      <c r="PSL13"/>
      <c r="PSM13"/>
      <c r="PSN13"/>
      <c r="PSO13"/>
      <c r="PSP13"/>
      <c r="PSQ13"/>
      <c r="PSR13"/>
      <c r="PSS13"/>
      <c r="PST13"/>
      <c r="PSU13"/>
      <c r="PSV13"/>
      <c r="PSW13"/>
      <c r="PSX13"/>
      <c r="PSY13"/>
      <c r="PSZ13"/>
      <c r="PTA13"/>
      <c r="PTB13"/>
      <c r="PTC13"/>
      <c r="PTD13"/>
      <c r="PTE13"/>
      <c r="PTF13"/>
      <c r="PTG13"/>
      <c r="PTH13"/>
      <c r="PTI13"/>
      <c r="PTJ13"/>
      <c r="PTK13"/>
      <c r="PTL13"/>
      <c r="PTM13"/>
      <c r="PTN13"/>
      <c r="PTO13"/>
      <c r="PTP13"/>
      <c r="PTQ13"/>
      <c r="PTR13"/>
      <c r="PTS13"/>
      <c r="PTT13"/>
      <c r="PTU13"/>
      <c r="PTV13"/>
      <c r="PTW13"/>
      <c r="PTX13"/>
      <c r="PTY13"/>
      <c r="PTZ13"/>
      <c r="PUA13"/>
      <c r="PUB13"/>
      <c r="PUC13"/>
      <c r="PUD13"/>
      <c r="PUE13"/>
      <c r="PUF13"/>
      <c r="PUG13"/>
      <c r="PUH13"/>
      <c r="PUI13"/>
      <c r="PUJ13"/>
      <c r="PUK13"/>
      <c r="PUL13"/>
      <c r="PUM13"/>
      <c r="PUN13"/>
      <c r="PUO13"/>
      <c r="PUP13"/>
      <c r="PUQ13"/>
      <c r="PUR13"/>
      <c r="PUS13"/>
      <c r="PUT13"/>
      <c r="PUU13"/>
      <c r="PUV13"/>
      <c r="PUW13"/>
      <c r="PUX13"/>
      <c r="PUY13"/>
      <c r="PUZ13"/>
      <c r="PVA13"/>
      <c r="PVB13"/>
      <c r="PVC13"/>
      <c r="PVD13"/>
      <c r="PVE13"/>
      <c r="PVF13"/>
      <c r="PVG13"/>
      <c r="PVH13"/>
      <c r="PVI13"/>
      <c r="PVJ13"/>
      <c r="PVK13"/>
      <c r="PVL13"/>
      <c r="PVM13"/>
      <c r="PVN13"/>
      <c r="PVO13"/>
      <c r="PVP13"/>
      <c r="PVQ13"/>
      <c r="PVR13"/>
      <c r="PVS13"/>
      <c r="PVT13"/>
      <c r="PVU13"/>
      <c r="PVV13"/>
      <c r="PVW13"/>
      <c r="PVX13"/>
      <c r="PVY13"/>
      <c r="PVZ13"/>
      <c r="PWA13"/>
      <c r="PWB13"/>
      <c r="PWC13"/>
      <c r="PWD13"/>
      <c r="PWE13"/>
      <c r="PWF13"/>
      <c r="PWG13"/>
      <c r="PWH13"/>
      <c r="PWI13"/>
      <c r="PWJ13"/>
      <c r="PWK13"/>
      <c r="PWL13"/>
      <c r="PWM13"/>
      <c r="PWN13"/>
      <c r="PWO13"/>
      <c r="PWP13"/>
      <c r="PWQ13"/>
      <c r="PWR13"/>
      <c r="PWS13"/>
      <c r="PWT13"/>
      <c r="PWU13"/>
      <c r="PWV13"/>
      <c r="PWW13"/>
      <c r="PWX13"/>
      <c r="PWY13"/>
      <c r="PWZ13"/>
      <c r="PXA13"/>
      <c r="PXB13"/>
      <c r="PXC13"/>
      <c r="PXD13"/>
      <c r="PXE13"/>
      <c r="PXF13"/>
      <c r="PXG13"/>
      <c r="PXH13"/>
      <c r="PXI13"/>
      <c r="PXJ13"/>
      <c r="PXK13"/>
      <c r="PXL13"/>
      <c r="PXM13"/>
      <c r="PXN13"/>
      <c r="PXO13"/>
      <c r="PXP13"/>
      <c r="PXQ13"/>
      <c r="PXR13"/>
      <c r="PXS13"/>
      <c r="PXT13"/>
      <c r="PXU13"/>
      <c r="PXV13"/>
      <c r="PXW13"/>
      <c r="PXX13"/>
      <c r="PXY13"/>
      <c r="PXZ13"/>
      <c r="PYA13"/>
      <c r="PYB13"/>
      <c r="PYC13"/>
      <c r="PYD13"/>
      <c r="PYE13"/>
      <c r="PYF13"/>
      <c r="PYG13"/>
      <c r="PYH13"/>
      <c r="PYI13"/>
      <c r="PYJ13"/>
      <c r="PYK13"/>
      <c r="PYL13"/>
      <c r="PYM13"/>
      <c r="PYN13"/>
      <c r="PYO13"/>
      <c r="PYP13"/>
      <c r="PYQ13"/>
      <c r="PYR13"/>
      <c r="PYS13"/>
      <c r="PYT13"/>
      <c r="PYU13"/>
      <c r="PYV13"/>
      <c r="PYW13"/>
      <c r="PYX13"/>
      <c r="PYY13"/>
      <c r="PYZ13"/>
      <c r="PZA13"/>
      <c r="PZB13"/>
      <c r="PZC13"/>
      <c r="PZD13"/>
      <c r="PZE13"/>
      <c r="PZF13"/>
      <c r="PZG13"/>
      <c r="PZH13"/>
      <c r="PZI13"/>
      <c r="PZJ13"/>
      <c r="PZK13"/>
      <c r="PZL13"/>
      <c r="PZM13"/>
      <c r="PZN13"/>
      <c r="PZO13"/>
      <c r="PZP13"/>
      <c r="PZQ13"/>
      <c r="PZR13"/>
      <c r="PZS13"/>
      <c r="PZT13"/>
      <c r="PZU13"/>
      <c r="PZV13"/>
      <c r="PZW13"/>
      <c r="PZX13"/>
      <c r="PZY13"/>
      <c r="PZZ13"/>
      <c r="QAA13"/>
      <c r="QAB13"/>
      <c r="QAC13"/>
      <c r="QAD13"/>
      <c r="QAE13"/>
      <c r="QAF13"/>
      <c r="QAG13"/>
      <c r="QAH13"/>
      <c r="QAI13"/>
      <c r="QAJ13"/>
      <c r="QAK13"/>
      <c r="QAL13"/>
      <c r="QAM13"/>
      <c r="QAN13"/>
      <c r="QAO13"/>
      <c r="QAP13"/>
      <c r="QAQ13"/>
      <c r="QAR13"/>
      <c r="QAS13"/>
      <c r="QAT13"/>
      <c r="QAU13"/>
      <c r="QAV13"/>
      <c r="QAW13"/>
      <c r="QAX13"/>
      <c r="QAY13"/>
      <c r="QAZ13"/>
      <c r="QBA13"/>
      <c r="QBB13"/>
      <c r="QBC13"/>
      <c r="QBD13"/>
      <c r="QBE13"/>
      <c r="QBF13"/>
      <c r="QBG13"/>
      <c r="QBH13"/>
      <c r="QBI13"/>
      <c r="QBJ13"/>
      <c r="QBK13"/>
      <c r="QBL13"/>
      <c r="QBM13"/>
      <c r="QBN13"/>
      <c r="QBO13"/>
      <c r="QBP13"/>
      <c r="QBQ13"/>
      <c r="QBR13"/>
      <c r="QBS13"/>
      <c r="QBT13"/>
      <c r="QBU13"/>
      <c r="QBV13"/>
      <c r="QBW13"/>
      <c r="QBX13"/>
      <c r="QBY13"/>
      <c r="QBZ13"/>
      <c r="QCA13"/>
      <c r="QCB13"/>
      <c r="QCC13"/>
      <c r="QCD13"/>
      <c r="QCE13"/>
      <c r="QCF13"/>
      <c r="QCG13"/>
      <c r="QCH13"/>
      <c r="QCI13"/>
      <c r="QCJ13"/>
      <c r="QCK13"/>
      <c r="QCL13"/>
      <c r="QCM13"/>
      <c r="QCN13"/>
      <c r="QCO13"/>
      <c r="QCP13"/>
      <c r="QCQ13"/>
      <c r="QCR13"/>
      <c r="QCS13"/>
      <c r="QCT13"/>
      <c r="QCU13"/>
      <c r="QCV13"/>
      <c r="QCW13"/>
      <c r="QCX13"/>
      <c r="QCY13"/>
      <c r="QCZ13"/>
      <c r="QDA13"/>
      <c r="QDB13"/>
      <c r="QDC13"/>
      <c r="QDD13"/>
      <c r="QDE13"/>
      <c r="QDF13"/>
      <c r="QDG13"/>
      <c r="QDH13"/>
      <c r="QDI13"/>
      <c r="QDJ13"/>
      <c r="QDK13"/>
      <c r="QDL13"/>
      <c r="QDM13"/>
      <c r="QDN13"/>
      <c r="QDO13"/>
      <c r="QDP13"/>
      <c r="QDQ13"/>
      <c r="QDR13"/>
      <c r="QDS13"/>
      <c r="QDT13"/>
      <c r="QDU13"/>
      <c r="QDV13"/>
      <c r="QDW13"/>
      <c r="QDX13"/>
      <c r="QDY13"/>
      <c r="QDZ13"/>
      <c r="QEA13"/>
      <c r="QEB13"/>
      <c r="QEC13"/>
      <c r="QED13"/>
      <c r="QEE13"/>
      <c r="QEF13"/>
      <c r="QEG13"/>
      <c r="QEH13"/>
      <c r="QEI13"/>
      <c r="QEJ13"/>
      <c r="QEK13"/>
      <c r="QEL13"/>
      <c r="QEM13"/>
      <c r="QEN13"/>
      <c r="QEO13"/>
      <c r="QEP13"/>
      <c r="QEQ13"/>
      <c r="QER13"/>
      <c r="QES13"/>
      <c r="QET13"/>
      <c r="QEU13"/>
      <c r="QEV13"/>
      <c r="QEW13"/>
      <c r="QEX13"/>
      <c r="QEY13"/>
      <c r="QEZ13"/>
      <c r="QFA13"/>
      <c r="QFB13"/>
      <c r="QFC13"/>
      <c r="QFD13"/>
      <c r="QFE13"/>
      <c r="QFF13"/>
      <c r="QFG13"/>
      <c r="QFH13"/>
      <c r="QFI13"/>
      <c r="QFJ13"/>
      <c r="QFK13"/>
      <c r="QFL13"/>
      <c r="QFM13"/>
      <c r="QFN13"/>
      <c r="QFO13"/>
      <c r="QFP13"/>
      <c r="QFQ13"/>
      <c r="QFR13"/>
      <c r="QFS13"/>
      <c r="QFT13"/>
      <c r="QFU13"/>
      <c r="QFV13"/>
      <c r="QFW13"/>
      <c r="QFX13"/>
      <c r="QFY13"/>
      <c r="QFZ13"/>
      <c r="QGA13"/>
      <c r="QGB13"/>
      <c r="QGC13"/>
      <c r="QGD13"/>
      <c r="QGE13"/>
      <c r="QGF13"/>
      <c r="QGG13"/>
      <c r="QGH13"/>
      <c r="QGI13"/>
      <c r="QGJ13"/>
      <c r="QGK13"/>
      <c r="QGL13"/>
      <c r="QGM13"/>
      <c r="QGN13"/>
      <c r="QGO13"/>
      <c r="QGP13"/>
      <c r="QGQ13"/>
      <c r="QGR13"/>
      <c r="QGS13"/>
      <c r="QGT13"/>
      <c r="QGU13"/>
      <c r="QGV13"/>
      <c r="QGW13"/>
      <c r="QGX13"/>
      <c r="QGY13"/>
      <c r="QGZ13"/>
      <c r="QHA13"/>
      <c r="QHB13"/>
      <c r="QHC13"/>
      <c r="QHD13"/>
      <c r="QHE13"/>
      <c r="QHF13"/>
      <c r="QHG13"/>
      <c r="QHH13"/>
      <c r="QHI13"/>
      <c r="QHJ13"/>
      <c r="QHK13"/>
      <c r="QHL13"/>
      <c r="QHM13"/>
      <c r="QHN13"/>
      <c r="QHO13"/>
      <c r="QHP13"/>
      <c r="QHQ13"/>
      <c r="QHR13"/>
      <c r="QHS13"/>
      <c r="QHT13"/>
      <c r="QHU13"/>
      <c r="QHV13"/>
      <c r="QHW13"/>
      <c r="QHX13"/>
      <c r="QHY13"/>
      <c r="QHZ13"/>
      <c r="QIA13"/>
      <c r="QIB13"/>
      <c r="QIC13"/>
      <c r="QID13"/>
      <c r="QIE13"/>
      <c r="QIF13"/>
      <c r="QIG13"/>
      <c r="QIH13"/>
      <c r="QII13"/>
      <c r="QIJ13"/>
      <c r="QIK13"/>
      <c r="QIL13"/>
      <c r="QIM13"/>
      <c r="QIN13"/>
      <c r="QIO13"/>
      <c r="QIP13"/>
      <c r="QIQ13"/>
      <c r="QIR13"/>
      <c r="QIS13"/>
      <c r="QIT13"/>
      <c r="QIU13"/>
      <c r="QIV13"/>
      <c r="QIW13"/>
      <c r="QIX13"/>
      <c r="QIY13"/>
      <c r="QIZ13"/>
      <c r="QJA13"/>
      <c r="QJB13"/>
      <c r="QJC13"/>
      <c r="QJD13"/>
      <c r="QJE13"/>
      <c r="QJF13"/>
      <c r="QJG13"/>
      <c r="QJH13"/>
      <c r="QJI13"/>
      <c r="QJJ13"/>
      <c r="QJK13"/>
      <c r="QJL13"/>
      <c r="QJM13"/>
      <c r="QJN13"/>
      <c r="QJO13"/>
      <c r="QJP13"/>
      <c r="QJQ13"/>
      <c r="QJR13"/>
      <c r="QJS13"/>
      <c r="QJT13"/>
      <c r="QJU13"/>
      <c r="QJV13"/>
      <c r="QJW13"/>
      <c r="QJX13"/>
      <c r="QJY13"/>
      <c r="QJZ13"/>
      <c r="QKA13"/>
      <c r="QKB13"/>
      <c r="QKC13"/>
      <c r="QKD13"/>
      <c r="QKE13"/>
      <c r="QKF13"/>
      <c r="QKG13"/>
      <c r="QKH13"/>
      <c r="QKI13"/>
      <c r="QKJ13"/>
      <c r="QKK13"/>
      <c r="QKL13"/>
      <c r="QKM13"/>
      <c r="QKN13"/>
      <c r="QKO13"/>
      <c r="QKP13"/>
      <c r="QKQ13"/>
      <c r="QKR13"/>
      <c r="QKS13"/>
      <c r="QKT13"/>
      <c r="QKU13"/>
      <c r="QKV13"/>
      <c r="QKW13"/>
      <c r="QKX13"/>
      <c r="QKY13"/>
      <c r="QKZ13"/>
      <c r="QLA13"/>
      <c r="QLB13"/>
      <c r="QLC13"/>
      <c r="QLD13"/>
      <c r="QLE13"/>
      <c r="QLF13"/>
      <c r="QLG13"/>
      <c r="QLH13"/>
      <c r="QLI13"/>
      <c r="QLJ13"/>
      <c r="QLK13"/>
      <c r="QLL13"/>
      <c r="QLM13"/>
      <c r="QLN13"/>
      <c r="QLO13"/>
      <c r="QLP13"/>
      <c r="QLQ13"/>
      <c r="QLR13"/>
      <c r="QLS13"/>
      <c r="QLT13"/>
      <c r="QLU13"/>
      <c r="QLV13"/>
      <c r="QLW13"/>
      <c r="QLX13"/>
      <c r="QLY13"/>
      <c r="QLZ13"/>
      <c r="QMA13"/>
      <c r="QMB13"/>
      <c r="QMC13"/>
      <c r="QMD13"/>
      <c r="QME13"/>
      <c r="QMF13"/>
      <c r="QMG13"/>
      <c r="QMH13"/>
      <c r="QMI13"/>
      <c r="QMJ13"/>
      <c r="QMK13"/>
      <c r="QML13"/>
      <c r="QMM13"/>
      <c r="QMN13"/>
      <c r="QMO13"/>
      <c r="QMP13"/>
      <c r="QMQ13"/>
      <c r="QMR13"/>
      <c r="QMS13"/>
      <c r="QMT13"/>
      <c r="QMU13"/>
      <c r="QMV13"/>
      <c r="QMW13"/>
      <c r="QMX13"/>
      <c r="QMY13"/>
      <c r="QMZ13"/>
      <c r="QNA13"/>
      <c r="QNB13"/>
      <c r="QNC13"/>
      <c r="QND13"/>
      <c r="QNE13"/>
      <c r="QNF13"/>
      <c r="QNG13"/>
      <c r="QNH13"/>
      <c r="QNI13"/>
      <c r="QNJ13"/>
      <c r="QNK13"/>
      <c r="QNL13"/>
      <c r="QNM13"/>
      <c r="QNN13"/>
      <c r="QNO13"/>
      <c r="QNP13"/>
      <c r="QNQ13"/>
      <c r="QNR13"/>
      <c r="QNS13"/>
      <c r="QNT13"/>
      <c r="QNU13"/>
      <c r="QNV13"/>
      <c r="QNW13"/>
      <c r="QNX13"/>
      <c r="QNY13"/>
      <c r="QNZ13"/>
      <c r="QOA13"/>
      <c r="QOB13"/>
      <c r="QOC13"/>
      <c r="QOD13"/>
      <c r="QOE13"/>
      <c r="QOF13"/>
      <c r="QOG13"/>
      <c r="QOH13"/>
      <c r="QOI13"/>
      <c r="QOJ13"/>
      <c r="QOK13"/>
      <c r="QOL13"/>
      <c r="QOM13"/>
      <c r="QON13"/>
      <c r="QOO13"/>
      <c r="QOP13"/>
      <c r="QOQ13"/>
      <c r="QOR13"/>
      <c r="QOS13"/>
      <c r="QOT13"/>
      <c r="QOU13"/>
      <c r="QOV13"/>
      <c r="QOW13"/>
      <c r="QOX13"/>
      <c r="QOY13"/>
      <c r="QOZ13"/>
      <c r="QPA13"/>
      <c r="QPB13"/>
      <c r="QPC13"/>
      <c r="QPD13"/>
      <c r="QPE13"/>
      <c r="QPF13"/>
      <c r="QPG13"/>
      <c r="QPH13"/>
      <c r="QPI13"/>
      <c r="QPJ13"/>
      <c r="QPK13"/>
      <c r="QPL13"/>
      <c r="QPM13"/>
      <c r="QPN13"/>
      <c r="QPO13"/>
      <c r="QPP13"/>
      <c r="QPQ13"/>
      <c r="QPR13"/>
      <c r="QPS13"/>
      <c r="QPT13"/>
      <c r="QPU13"/>
      <c r="QPV13"/>
      <c r="QPW13"/>
      <c r="QPX13"/>
      <c r="QPY13"/>
      <c r="QPZ13"/>
      <c r="QQA13"/>
      <c r="QQB13"/>
      <c r="QQC13"/>
      <c r="QQD13"/>
      <c r="QQE13"/>
      <c r="QQF13"/>
      <c r="QQG13"/>
      <c r="QQH13"/>
      <c r="QQI13"/>
      <c r="QQJ13"/>
      <c r="QQK13"/>
      <c r="QQL13"/>
      <c r="QQM13"/>
      <c r="QQN13"/>
      <c r="QQO13"/>
      <c r="QQP13"/>
      <c r="QQQ13"/>
      <c r="QQR13"/>
      <c r="QQS13"/>
      <c r="QQT13"/>
      <c r="QQU13"/>
      <c r="QQV13"/>
      <c r="QQW13"/>
      <c r="QQX13"/>
      <c r="QQY13"/>
      <c r="QQZ13"/>
      <c r="QRA13"/>
      <c r="QRB13"/>
      <c r="QRC13"/>
      <c r="QRD13"/>
      <c r="QRE13"/>
      <c r="QRF13"/>
      <c r="QRG13"/>
      <c r="QRH13"/>
      <c r="QRI13"/>
      <c r="QRJ13"/>
      <c r="QRK13"/>
      <c r="QRL13"/>
      <c r="QRM13"/>
      <c r="QRN13"/>
      <c r="QRO13"/>
      <c r="QRP13"/>
      <c r="QRQ13"/>
      <c r="QRR13"/>
      <c r="QRS13"/>
      <c r="QRT13"/>
      <c r="QRU13"/>
      <c r="QRV13"/>
      <c r="QRW13"/>
      <c r="QRX13"/>
      <c r="QRY13"/>
      <c r="QRZ13"/>
      <c r="QSA13"/>
      <c r="QSB13"/>
      <c r="QSC13"/>
      <c r="QSD13"/>
      <c r="QSE13"/>
      <c r="QSF13"/>
      <c r="QSG13"/>
      <c r="QSH13"/>
      <c r="QSI13"/>
      <c r="QSJ13"/>
      <c r="QSK13"/>
      <c r="QSL13"/>
      <c r="QSM13"/>
      <c r="QSN13"/>
      <c r="QSO13"/>
      <c r="QSP13"/>
      <c r="QSQ13"/>
      <c r="QSR13"/>
      <c r="QSS13"/>
      <c r="QST13"/>
      <c r="QSU13"/>
      <c r="QSV13"/>
      <c r="QSW13"/>
      <c r="QSX13"/>
      <c r="QSY13"/>
      <c r="QSZ13"/>
      <c r="QTA13"/>
      <c r="QTB13"/>
      <c r="QTC13"/>
      <c r="QTD13"/>
      <c r="QTE13"/>
      <c r="QTF13"/>
      <c r="QTG13"/>
      <c r="QTH13"/>
      <c r="QTI13"/>
      <c r="QTJ13"/>
      <c r="QTK13"/>
      <c r="QTL13"/>
      <c r="QTM13"/>
      <c r="QTN13"/>
      <c r="QTO13"/>
      <c r="QTP13"/>
      <c r="QTQ13"/>
      <c r="QTR13"/>
      <c r="QTS13"/>
      <c r="QTT13"/>
      <c r="QTU13"/>
      <c r="QTV13"/>
      <c r="QTW13"/>
      <c r="QTX13"/>
      <c r="QTY13"/>
      <c r="QTZ13"/>
      <c r="QUA13"/>
      <c r="QUB13"/>
      <c r="QUC13"/>
      <c r="QUD13"/>
      <c r="QUE13"/>
      <c r="QUF13"/>
      <c r="QUG13"/>
      <c r="QUH13"/>
      <c r="QUI13"/>
      <c r="QUJ13"/>
      <c r="QUK13"/>
      <c r="QUL13"/>
      <c r="QUM13"/>
      <c r="QUN13"/>
      <c r="QUO13"/>
      <c r="QUP13"/>
      <c r="QUQ13"/>
      <c r="QUR13"/>
      <c r="QUS13"/>
      <c r="QUT13"/>
      <c r="QUU13"/>
      <c r="QUV13"/>
      <c r="QUW13"/>
      <c r="QUX13"/>
      <c r="QUY13"/>
      <c r="QUZ13"/>
      <c r="QVA13"/>
      <c r="QVB13"/>
      <c r="QVC13"/>
      <c r="QVD13"/>
      <c r="QVE13"/>
      <c r="QVF13"/>
      <c r="QVG13"/>
      <c r="QVH13"/>
      <c r="QVI13"/>
      <c r="QVJ13"/>
      <c r="QVK13"/>
      <c r="QVL13"/>
      <c r="QVM13"/>
      <c r="QVN13"/>
      <c r="QVO13"/>
      <c r="QVP13"/>
      <c r="QVQ13"/>
      <c r="QVR13"/>
      <c r="QVS13"/>
      <c r="QVT13"/>
      <c r="QVU13"/>
      <c r="QVV13"/>
      <c r="QVW13"/>
      <c r="QVX13"/>
      <c r="QVY13"/>
      <c r="QVZ13"/>
      <c r="QWA13"/>
      <c r="QWB13"/>
      <c r="QWC13"/>
      <c r="QWD13"/>
      <c r="QWE13"/>
      <c r="QWF13"/>
      <c r="QWG13"/>
      <c r="QWH13"/>
      <c r="QWI13"/>
      <c r="QWJ13"/>
      <c r="QWK13"/>
      <c r="QWL13"/>
      <c r="QWM13"/>
      <c r="QWN13"/>
      <c r="QWO13"/>
      <c r="QWP13"/>
      <c r="QWQ13"/>
      <c r="QWR13"/>
      <c r="QWS13"/>
      <c r="QWT13"/>
      <c r="QWU13"/>
      <c r="QWV13"/>
      <c r="QWW13"/>
      <c r="QWX13"/>
      <c r="QWY13"/>
      <c r="QWZ13"/>
      <c r="QXA13"/>
      <c r="QXB13"/>
      <c r="QXC13"/>
      <c r="QXD13"/>
      <c r="QXE13"/>
      <c r="QXF13"/>
      <c r="QXG13"/>
      <c r="QXH13"/>
      <c r="QXI13"/>
      <c r="QXJ13"/>
      <c r="QXK13"/>
      <c r="QXL13"/>
      <c r="QXM13"/>
      <c r="QXN13"/>
      <c r="QXO13"/>
      <c r="QXP13"/>
      <c r="QXQ13"/>
      <c r="QXR13"/>
      <c r="QXS13"/>
      <c r="QXT13"/>
      <c r="QXU13"/>
      <c r="QXV13"/>
      <c r="QXW13"/>
      <c r="QXX13"/>
      <c r="QXY13"/>
      <c r="QXZ13"/>
      <c r="QYA13"/>
      <c r="QYB13"/>
      <c r="QYC13"/>
      <c r="QYD13"/>
      <c r="QYE13"/>
      <c r="QYF13"/>
      <c r="QYG13"/>
      <c r="QYH13"/>
      <c r="QYI13"/>
      <c r="QYJ13"/>
      <c r="QYK13"/>
      <c r="QYL13"/>
      <c r="QYM13"/>
      <c r="QYN13"/>
      <c r="QYO13"/>
      <c r="QYP13"/>
      <c r="QYQ13"/>
      <c r="QYR13"/>
      <c r="QYS13"/>
      <c r="QYT13"/>
      <c r="QYU13"/>
      <c r="QYV13"/>
      <c r="QYW13"/>
      <c r="QYX13"/>
      <c r="QYY13"/>
      <c r="QYZ13"/>
      <c r="QZA13"/>
      <c r="QZB13"/>
      <c r="QZC13"/>
      <c r="QZD13"/>
      <c r="QZE13"/>
      <c r="QZF13"/>
      <c r="QZG13"/>
      <c r="QZH13"/>
      <c r="QZI13"/>
      <c r="QZJ13"/>
      <c r="QZK13"/>
      <c r="QZL13"/>
      <c r="QZM13"/>
      <c r="QZN13"/>
      <c r="QZO13"/>
      <c r="QZP13"/>
      <c r="QZQ13"/>
      <c r="QZR13"/>
      <c r="QZS13"/>
      <c r="QZT13"/>
      <c r="QZU13"/>
      <c r="QZV13"/>
      <c r="QZW13"/>
      <c r="QZX13"/>
      <c r="QZY13"/>
      <c r="QZZ13"/>
      <c r="RAA13"/>
      <c r="RAB13"/>
      <c r="RAC13"/>
      <c r="RAD13"/>
      <c r="RAE13"/>
      <c r="RAF13"/>
      <c r="RAG13"/>
      <c r="RAH13"/>
      <c r="RAI13"/>
      <c r="RAJ13"/>
      <c r="RAK13"/>
      <c r="RAL13"/>
      <c r="RAM13"/>
      <c r="RAN13"/>
      <c r="RAO13"/>
      <c r="RAP13"/>
      <c r="RAQ13"/>
      <c r="RAR13"/>
      <c r="RAS13"/>
      <c r="RAT13"/>
      <c r="RAU13"/>
      <c r="RAV13"/>
      <c r="RAW13"/>
      <c r="RAX13"/>
      <c r="RAY13"/>
      <c r="RAZ13"/>
      <c r="RBA13"/>
      <c r="RBB13"/>
      <c r="RBC13"/>
      <c r="RBD13"/>
      <c r="RBE13"/>
      <c r="RBF13"/>
      <c r="RBG13"/>
      <c r="RBH13"/>
      <c r="RBI13"/>
      <c r="RBJ13"/>
      <c r="RBK13"/>
      <c r="RBL13"/>
      <c r="RBM13"/>
      <c r="RBN13"/>
      <c r="RBO13"/>
      <c r="RBP13"/>
      <c r="RBQ13"/>
      <c r="RBR13"/>
      <c r="RBS13"/>
      <c r="RBT13"/>
      <c r="RBU13"/>
      <c r="RBV13"/>
      <c r="RBW13"/>
      <c r="RBX13"/>
      <c r="RBY13"/>
      <c r="RBZ13"/>
      <c r="RCA13"/>
      <c r="RCB13"/>
      <c r="RCC13"/>
      <c r="RCD13"/>
      <c r="RCE13"/>
      <c r="RCF13"/>
      <c r="RCG13"/>
      <c r="RCH13"/>
      <c r="RCI13"/>
      <c r="RCJ13"/>
      <c r="RCK13"/>
      <c r="RCL13"/>
      <c r="RCM13"/>
      <c r="RCN13"/>
      <c r="RCO13"/>
      <c r="RCP13"/>
      <c r="RCQ13"/>
      <c r="RCR13"/>
      <c r="RCS13"/>
      <c r="RCT13"/>
      <c r="RCU13"/>
      <c r="RCV13"/>
      <c r="RCW13"/>
      <c r="RCX13"/>
      <c r="RCY13"/>
      <c r="RCZ13"/>
      <c r="RDA13"/>
      <c r="RDB13"/>
      <c r="RDC13"/>
      <c r="RDD13"/>
      <c r="RDE13"/>
      <c r="RDF13"/>
      <c r="RDG13"/>
      <c r="RDH13"/>
      <c r="RDI13"/>
      <c r="RDJ13"/>
      <c r="RDK13"/>
      <c r="RDL13"/>
      <c r="RDM13"/>
      <c r="RDN13"/>
      <c r="RDO13"/>
      <c r="RDP13"/>
      <c r="RDQ13"/>
      <c r="RDR13"/>
      <c r="RDS13"/>
      <c r="RDT13"/>
      <c r="RDU13"/>
      <c r="RDV13"/>
      <c r="RDW13"/>
      <c r="RDX13"/>
      <c r="RDY13"/>
      <c r="RDZ13"/>
      <c r="REA13"/>
      <c r="REB13"/>
      <c r="REC13"/>
      <c r="RED13"/>
      <c r="REE13"/>
      <c r="REF13"/>
      <c r="REG13"/>
      <c r="REH13"/>
      <c r="REI13"/>
      <c r="REJ13"/>
      <c r="REK13"/>
      <c r="REL13"/>
      <c r="REM13"/>
      <c r="REN13"/>
      <c r="REO13"/>
      <c r="REP13"/>
      <c r="REQ13"/>
      <c r="RER13"/>
      <c r="RES13"/>
      <c r="RET13"/>
      <c r="REU13"/>
      <c r="REV13"/>
      <c r="REW13"/>
      <c r="REX13"/>
      <c r="REY13"/>
      <c r="REZ13"/>
      <c r="RFA13"/>
      <c r="RFB13"/>
      <c r="RFC13"/>
      <c r="RFD13"/>
      <c r="RFE13"/>
      <c r="RFF13"/>
      <c r="RFG13"/>
      <c r="RFH13"/>
      <c r="RFI13"/>
      <c r="RFJ13"/>
      <c r="RFK13"/>
      <c r="RFL13"/>
      <c r="RFM13"/>
      <c r="RFN13"/>
      <c r="RFO13"/>
      <c r="RFP13"/>
      <c r="RFQ13"/>
      <c r="RFR13"/>
      <c r="RFS13"/>
      <c r="RFT13"/>
      <c r="RFU13"/>
      <c r="RFV13"/>
      <c r="RFW13"/>
      <c r="RFX13"/>
      <c r="RFY13"/>
      <c r="RFZ13"/>
      <c r="RGA13"/>
      <c r="RGB13"/>
      <c r="RGC13"/>
      <c r="RGD13"/>
      <c r="RGE13"/>
      <c r="RGF13"/>
      <c r="RGG13"/>
      <c r="RGH13"/>
      <c r="RGI13"/>
      <c r="RGJ13"/>
      <c r="RGK13"/>
      <c r="RGL13"/>
      <c r="RGM13"/>
      <c r="RGN13"/>
      <c r="RGO13"/>
      <c r="RGP13"/>
      <c r="RGQ13"/>
      <c r="RGR13"/>
      <c r="RGS13"/>
      <c r="RGT13"/>
      <c r="RGU13"/>
      <c r="RGV13"/>
      <c r="RGW13"/>
      <c r="RGX13"/>
      <c r="RGY13"/>
      <c r="RGZ13"/>
      <c r="RHA13"/>
      <c r="RHB13"/>
      <c r="RHC13"/>
      <c r="RHD13"/>
      <c r="RHE13"/>
      <c r="RHF13"/>
      <c r="RHG13"/>
      <c r="RHH13"/>
      <c r="RHI13"/>
      <c r="RHJ13"/>
      <c r="RHK13"/>
      <c r="RHL13"/>
      <c r="RHM13"/>
      <c r="RHN13"/>
      <c r="RHO13"/>
      <c r="RHP13"/>
      <c r="RHQ13"/>
      <c r="RHR13"/>
      <c r="RHS13"/>
      <c r="RHT13"/>
      <c r="RHU13"/>
      <c r="RHV13"/>
      <c r="RHW13"/>
      <c r="RHX13"/>
      <c r="RHY13"/>
      <c r="RHZ13"/>
      <c r="RIA13"/>
      <c r="RIB13"/>
      <c r="RIC13"/>
      <c r="RID13"/>
      <c r="RIE13"/>
      <c r="RIF13"/>
      <c r="RIG13"/>
      <c r="RIH13"/>
      <c r="RII13"/>
      <c r="RIJ13"/>
      <c r="RIK13"/>
      <c r="RIL13"/>
      <c r="RIM13"/>
      <c r="RIN13"/>
      <c r="RIO13"/>
      <c r="RIP13"/>
      <c r="RIQ13"/>
      <c r="RIR13"/>
      <c r="RIS13"/>
      <c r="RIT13"/>
      <c r="RIU13"/>
      <c r="RIV13"/>
      <c r="RIW13"/>
      <c r="RIX13"/>
      <c r="RIY13"/>
      <c r="RIZ13"/>
      <c r="RJA13"/>
      <c r="RJB13"/>
      <c r="RJC13"/>
      <c r="RJD13"/>
      <c r="RJE13"/>
      <c r="RJF13"/>
      <c r="RJG13"/>
      <c r="RJH13"/>
      <c r="RJI13"/>
      <c r="RJJ13"/>
      <c r="RJK13"/>
      <c r="RJL13"/>
      <c r="RJM13"/>
      <c r="RJN13"/>
      <c r="RJO13"/>
      <c r="RJP13"/>
      <c r="RJQ13"/>
      <c r="RJR13"/>
      <c r="RJS13"/>
      <c r="RJT13"/>
      <c r="RJU13"/>
      <c r="RJV13"/>
      <c r="RJW13"/>
      <c r="RJX13"/>
      <c r="RJY13"/>
      <c r="RJZ13"/>
      <c r="RKA13"/>
      <c r="RKB13"/>
      <c r="RKC13"/>
      <c r="RKD13"/>
      <c r="RKE13"/>
      <c r="RKF13"/>
      <c r="RKG13"/>
      <c r="RKH13"/>
      <c r="RKI13"/>
      <c r="RKJ13"/>
      <c r="RKK13"/>
      <c r="RKL13"/>
      <c r="RKM13"/>
      <c r="RKN13"/>
      <c r="RKO13"/>
      <c r="RKP13"/>
      <c r="RKQ13"/>
      <c r="RKR13"/>
      <c r="RKS13"/>
      <c r="RKT13"/>
      <c r="RKU13"/>
      <c r="RKV13"/>
      <c r="RKW13"/>
      <c r="RKX13"/>
      <c r="RKY13"/>
      <c r="RKZ13"/>
      <c r="RLA13"/>
      <c r="RLB13"/>
      <c r="RLC13"/>
      <c r="RLD13"/>
      <c r="RLE13"/>
      <c r="RLF13"/>
      <c r="RLG13"/>
      <c r="RLH13"/>
      <c r="RLI13"/>
      <c r="RLJ13"/>
      <c r="RLK13"/>
      <c r="RLL13"/>
      <c r="RLM13"/>
      <c r="RLN13"/>
      <c r="RLO13"/>
      <c r="RLP13"/>
      <c r="RLQ13"/>
      <c r="RLR13"/>
      <c r="RLS13"/>
      <c r="RLT13"/>
      <c r="RLU13"/>
      <c r="RLV13"/>
      <c r="RLW13"/>
      <c r="RLX13"/>
      <c r="RLY13"/>
      <c r="RLZ13"/>
      <c r="RMA13"/>
      <c r="RMB13"/>
      <c r="RMC13"/>
      <c r="RMD13"/>
      <c r="RME13"/>
      <c r="RMF13"/>
      <c r="RMG13"/>
      <c r="RMH13"/>
      <c r="RMI13"/>
      <c r="RMJ13"/>
      <c r="RMK13"/>
      <c r="RML13"/>
      <c r="RMM13"/>
      <c r="RMN13"/>
      <c r="RMO13"/>
      <c r="RMP13"/>
      <c r="RMQ13"/>
      <c r="RMR13"/>
      <c r="RMS13"/>
      <c r="RMT13"/>
      <c r="RMU13"/>
      <c r="RMV13"/>
      <c r="RMW13"/>
      <c r="RMX13"/>
      <c r="RMY13"/>
      <c r="RMZ13"/>
      <c r="RNA13"/>
      <c r="RNB13"/>
      <c r="RNC13"/>
      <c r="RND13"/>
      <c r="RNE13"/>
      <c r="RNF13"/>
      <c r="RNG13"/>
      <c r="RNH13"/>
      <c r="RNI13"/>
      <c r="RNJ13"/>
      <c r="RNK13"/>
      <c r="RNL13"/>
      <c r="RNM13"/>
      <c r="RNN13"/>
      <c r="RNO13"/>
      <c r="RNP13"/>
      <c r="RNQ13"/>
      <c r="RNR13"/>
      <c r="RNS13"/>
      <c r="RNT13"/>
      <c r="RNU13"/>
      <c r="RNV13"/>
      <c r="RNW13"/>
      <c r="RNX13"/>
      <c r="RNY13"/>
      <c r="RNZ13"/>
      <c r="ROA13"/>
      <c r="ROB13"/>
      <c r="ROC13"/>
      <c r="ROD13"/>
      <c r="ROE13"/>
      <c r="ROF13"/>
      <c r="ROG13"/>
      <c r="ROH13"/>
      <c r="ROI13"/>
      <c r="ROJ13"/>
      <c r="ROK13"/>
      <c r="ROL13"/>
      <c r="ROM13"/>
      <c r="RON13"/>
      <c r="ROO13"/>
      <c r="ROP13"/>
      <c r="ROQ13"/>
      <c r="ROR13"/>
      <c r="ROS13"/>
      <c r="ROT13"/>
      <c r="ROU13"/>
      <c r="ROV13"/>
      <c r="ROW13"/>
      <c r="ROX13"/>
      <c r="ROY13"/>
      <c r="ROZ13"/>
      <c r="RPA13"/>
      <c r="RPB13"/>
      <c r="RPC13"/>
      <c r="RPD13"/>
      <c r="RPE13"/>
      <c r="RPF13"/>
      <c r="RPG13"/>
      <c r="RPH13"/>
      <c r="RPI13"/>
      <c r="RPJ13"/>
      <c r="RPK13"/>
      <c r="RPL13"/>
      <c r="RPM13"/>
      <c r="RPN13"/>
      <c r="RPO13"/>
      <c r="RPP13"/>
      <c r="RPQ13"/>
      <c r="RPR13"/>
      <c r="RPS13"/>
      <c r="RPT13"/>
      <c r="RPU13"/>
      <c r="RPV13"/>
      <c r="RPW13"/>
      <c r="RPX13"/>
      <c r="RPY13"/>
      <c r="RPZ13"/>
      <c r="RQA13"/>
      <c r="RQB13"/>
      <c r="RQC13"/>
      <c r="RQD13"/>
      <c r="RQE13"/>
      <c r="RQF13"/>
      <c r="RQG13"/>
      <c r="RQH13"/>
      <c r="RQI13"/>
      <c r="RQJ13"/>
      <c r="RQK13"/>
      <c r="RQL13"/>
      <c r="RQM13"/>
      <c r="RQN13"/>
      <c r="RQO13"/>
      <c r="RQP13"/>
      <c r="RQQ13"/>
      <c r="RQR13"/>
      <c r="RQS13"/>
      <c r="RQT13"/>
      <c r="RQU13"/>
      <c r="RQV13"/>
      <c r="RQW13"/>
      <c r="RQX13"/>
      <c r="RQY13"/>
      <c r="RQZ13"/>
      <c r="RRA13"/>
      <c r="RRB13"/>
      <c r="RRC13"/>
      <c r="RRD13"/>
      <c r="RRE13"/>
      <c r="RRF13"/>
      <c r="RRG13"/>
      <c r="RRH13"/>
      <c r="RRI13"/>
      <c r="RRJ13"/>
      <c r="RRK13"/>
      <c r="RRL13"/>
      <c r="RRM13"/>
      <c r="RRN13"/>
      <c r="RRO13"/>
      <c r="RRP13"/>
      <c r="RRQ13"/>
      <c r="RRR13"/>
      <c r="RRS13"/>
      <c r="RRT13"/>
      <c r="RRU13"/>
      <c r="RRV13"/>
      <c r="RRW13"/>
      <c r="RRX13"/>
      <c r="RRY13"/>
      <c r="RRZ13"/>
      <c r="RSA13"/>
      <c r="RSB13"/>
      <c r="RSC13"/>
      <c r="RSD13"/>
      <c r="RSE13"/>
      <c r="RSF13"/>
      <c r="RSG13"/>
      <c r="RSH13"/>
      <c r="RSI13"/>
      <c r="RSJ13"/>
      <c r="RSK13"/>
      <c r="RSL13"/>
      <c r="RSM13"/>
      <c r="RSN13"/>
      <c r="RSO13"/>
      <c r="RSP13"/>
      <c r="RSQ13"/>
      <c r="RSR13"/>
      <c r="RSS13"/>
      <c r="RST13"/>
      <c r="RSU13"/>
      <c r="RSV13"/>
      <c r="RSW13"/>
      <c r="RSX13"/>
      <c r="RSY13"/>
      <c r="RSZ13"/>
      <c r="RTA13"/>
      <c r="RTB13"/>
      <c r="RTC13"/>
      <c r="RTD13"/>
      <c r="RTE13"/>
      <c r="RTF13"/>
      <c r="RTG13"/>
      <c r="RTH13"/>
      <c r="RTI13"/>
      <c r="RTJ13"/>
      <c r="RTK13"/>
      <c r="RTL13"/>
      <c r="RTM13"/>
      <c r="RTN13"/>
      <c r="RTO13"/>
      <c r="RTP13"/>
      <c r="RTQ13"/>
      <c r="RTR13"/>
      <c r="RTS13"/>
      <c r="RTT13"/>
      <c r="RTU13"/>
      <c r="RTV13"/>
      <c r="RTW13"/>
      <c r="RTX13"/>
      <c r="RTY13"/>
      <c r="RTZ13"/>
      <c r="RUA13"/>
      <c r="RUB13"/>
      <c r="RUC13"/>
      <c r="RUD13"/>
      <c r="RUE13"/>
      <c r="RUF13"/>
      <c r="RUG13"/>
      <c r="RUH13"/>
      <c r="RUI13"/>
      <c r="RUJ13"/>
      <c r="RUK13"/>
      <c r="RUL13"/>
      <c r="RUM13"/>
      <c r="RUN13"/>
      <c r="RUO13"/>
      <c r="RUP13"/>
      <c r="RUQ13"/>
      <c r="RUR13"/>
      <c r="RUS13"/>
      <c r="RUT13"/>
      <c r="RUU13"/>
      <c r="RUV13"/>
      <c r="RUW13"/>
      <c r="RUX13"/>
      <c r="RUY13"/>
      <c r="RUZ13"/>
      <c r="RVA13"/>
      <c r="RVB13"/>
      <c r="RVC13"/>
      <c r="RVD13"/>
      <c r="RVE13"/>
      <c r="RVF13"/>
      <c r="RVG13"/>
      <c r="RVH13"/>
      <c r="RVI13"/>
      <c r="RVJ13"/>
      <c r="RVK13"/>
      <c r="RVL13"/>
      <c r="RVM13"/>
      <c r="RVN13"/>
      <c r="RVO13"/>
      <c r="RVP13"/>
      <c r="RVQ13"/>
      <c r="RVR13"/>
      <c r="RVS13"/>
      <c r="RVT13"/>
      <c r="RVU13"/>
      <c r="RVV13"/>
      <c r="RVW13"/>
      <c r="RVX13"/>
      <c r="RVY13"/>
      <c r="RVZ13"/>
      <c r="RWA13"/>
      <c r="RWB13"/>
      <c r="RWC13"/>
      <c r="RWD13"/>
      <c r="RWE13"/>
      <c r="RWF13"/>
      <c r="RWG13"/>
      <c r="RWH13"/>
      <c r="RWI13"/>
      <c r="RWJ13"/>
      <c r="RWK13"/>
      <c r="RWL13"/>
      <c r="RWM13"/>
      <c r="RWN13"/>
      <c r="RWO13"/>
      <c r="RWP13"/>
      <c r="RWQ13"/>
      <c r="RWR13"/>
      <c r="RWS13"/>
      <c r="RWT13"/>
      <c r="RWU13"/>
      <c r="RWV13"/>
      <c r="RWW13"/>
      <c r="RWX13"/>
      <c r="RWY13"/>
      <c r="RWZ13"/>
      <c r="RXA13"/>
      <c r="RXB13"/>
      <c r="RXC13"/>
      <c r="RXD13"/>
      <c r="RXE13"/>
      <c r="RXF13"/>
      <c r="RXG13"/>
      <c r="RXH13"/>
      <c r="RXI13"/>
      <c r="RXJ13"/>
      <c r="RXK13"/>
      <c r="RXL13"/>
      <c r="RXM13"/>
      <c r="RXN13"/>
      <c r="RXO13"/>
      <c r="RXP13"/>
      <c r="RXQ13"/>
      <c r="RXR13"/>
      <c r="RXS13"/>
      <c r="RXT13"/>
      <c r="RXU13"/>
      <c r="RXV13"/>
      <c r="RXW13"/>
      <c r="RXX13"/>
      <c r="RXY13"/>
      <c r="RXZ13"/>
      <c r="RYA13"/>
      <c r="RYB13"/>
      <c r="RYC13"/>
      <c r="RYD13"/>
      <c r="RYE13"/>
      <c r="RYF13"/>
      <c r="RYG13"/>
      <c r="RYH13"/>
      <c r="RYI13"/>
      <c r="RYJ13"/>
      <c r="RYK13"/>
      <c r="RYL13"/>
      <c r="RYM13"/>
      <c r="RYN13"/>
      <c r="RYO13"/>
      <c r="RYP13"/>
      <c r="RYQ13"/>
      <c r="RYR13"/>
      <c r="RYS13"/>
      <c r="RYT13"/>
      <c r="RYU13"/>
      <c r="RYV13"/>
      <c r="RYW13"/>
      <c r="RYX13"/>
      <c r="RYY13"/>
      <c r="RYZ13"/>
      <c r="RZA13"/>
      <c r="RZB13"/>
      <c r="RZC13"/>
      <c r="RZD13"/>
      <c r="RZE13"/>
      <c r="RZF13"/>
      <c r="RZG13"/>
      <c r="RZH13"/>
      <c r="RZI13"/>
      <c r="RZJ13"/>
      <c r="RZK13"/>
      <c r="RZL13"/>
      <c r="RZM13"/>
      <c r="RZN13"/>
      <c r="RZO13"/>
      <c r="RZP13"/>
      <c r="RZQ13"/>
      <c r="RZR13"/>
      <c r="RZS13"/>
      <c r="RZT13"/>
      <c r="RZU13"/>
      <c r="RZV13"/>
      <c r="RZW13"/>
      <c r="RZX13"/>
      <c r="RZY13"/>
      <c r="RZZ13"/>
      <c r="SAA13"/>
      <c r="SAB13"/>
      <c r="SAC13"/>
      <c r="SAD13"/>
      <c r="SAE13"/>
      <c r="SAF13"/>
      <c r="SAG13"/>
      <c r="SAH13"/>
      <c r="SAI13"/>
      <c r="SAJ13"/>
      <c r="SAK13"/>
      <c r="SAL13"/>
      <c r="SAM13"/>
      <c r="SAN13"/>
      <c r="SAO13"/>
      <c r="SAP13"/>
      <c r="SAQ13"/>
      <c r="SAR13"/>
      <c r="SAS13"/>
      <c r="SAT13"/>
      <c r="SAU13"/>
      <c r="SAV13"/>
      <c r="SAW13"/>
      <c r="SAX13"/>
      <c r="SAY13"/>
      <c r="SAZ13"/>
      <c r="SBA13"/>
      <c r="SBB13"/>
      <c r="SBC13"/>
      <c r="SBD13"/>
      <c r="SBE13"/>
      <c r="SBF13"/>
      <c r="SBG13"/>
      <c r="SBH13"/>
      <c r="SBI13"/>
      <c r="SBJ13"/>
      <c r="SBK13"/>
      <c r="SBL13"/>
      <c r="SBM13"/>
      <c r="SBN13"/>
      <c r="SBO13"/>
      <c r="SBP13"/>
      <c r="SBQ13"/>
      <c r="SBR13"/>
      <c r="SBS13"/>
      <c r="SBT13"/>
      <c r="SBU13"/>
      <c r="SBV13"/>
      <c r="SBW13"/>
      <c r="SBX13"/>
      <c r="SBY13"/>
      <c r="SBZ13"/>
      <c r="SCA13"/>
      <c r="SCB13"/>
      <c r="SCC13"/>
      <c r="SCD13"/>
      <c r="SCE13"/>
      <c r="SCF13"/>
      <c r="SCG13"/>
      <c r="SCH13"/>
      <c r="SCI13"/>
      <c r="SCJ13"/>
      <c r="SCK13"/>
      <c r="SCL13"/>
      <c r="SCM13"/>
      <c r="SCN13"/>
      <c r="SCO13"/>
      <c r="SCP13"/>
      <c r="SCQ13"/>
      <c r="SCR13"/>
      <c r="SCS13"/>
      <c r="SCT13"/>
      <c r="SCU13"/>
      <c r="SCV13"/>
      <c r="SCW13"/>
      <c r="SCX13"/>
      <c r="SCY13"/>
      <c r="SCZ13"/>
      <c r="SDA13"/>
      <c r="SDB13"/>
      <c r="SDC13"/>
      <c r="SDD13"/>
      <c r="SDE13"/>
      <c r="SDF13"/>
      <c r="SDG13"/>
      <c r="SDH13"/>
      <c r="SDI13"/>
      <c r="SDJ13"/>
      <c r="SDK13"/>
      <c r="SDL13"/>
      <c r="SDM13"/>
      <c r="SDN13"/>
      <c r="SDO13"/>
      <c r="SDP13"/>
      <c r="SDQ13"/>
      <c r="SDR13"/>
      <c r="SDS13"/>
      <c r="SDT13"/>
      <c r="SDU13"/>
      <c r="SDV13"/>
      <c r="SDW13"/>
      <c r="SDX13"/>
      <c r="SDY13"/>
      <c r="SDZ13"/>
      <c r="SEA13"/>
      <c r="SEB13"/>
      <c r="SEC13"/>
      <c r="SED13"/>
      <c r="SEE13"/>
      <c r="SEF13"/>
      <c r="SEG13"/>
      <c r="SEH13"/>
      <c r="SEI13"/>
      <c r="SEJ13"/>
      <c r="SEK13"/>
      <c r="SEL13"/>
      <c r="SEM13"/>
      <c r="SEN13"/>
      <c r="SEO13"/>
      <c r="SEP13"/>
      <c r="SEQ13"/>
      <c r="SER13"/>
      <c r="SES13"/>
      <c r="SET13"/>
      <c r="SEU13"/>
      <c r="SEV13"/>
      <c r="SEW13"/>
      <c r="SEX13"/>
      <c r="SEY13"/>
      <c r="SEZ13"/>
      <c r="SFA13"/>
      <c r="SFB13"/>
      <c r="SFC13"/>
      <c r="SFD13"/>
      <c r="SFE13"/>
      <c r="SFF13"/>
      <c r="SFG13"/>
      <c r="SFH13"/>
      <c r="SFI13"/>
      <c r="SFJ13"/>
      <c r="SFK13"/>
      <c r="SFL13"/>
      <c r="SFM13"/>
      <c r="SFN13"/>
      <c r="SFO13"/>
      <c r="SFP13"/>
      <c r="SFQ13"/>
      <c r="SFR13"/>
      <c r="SFS13"/>
      <c r="SFT13"/>
      <c r="SFU13"/>
      <c r="SFV13"/>
      <c r="SFW13"/>
      <c r="SFX13"/>
      <c r="SFY13"/>
      <c r="SFZ13"/>
      <c r="SGA13"/>
      <c r="SGB13"/>
      <c r="SGC13"/>
      <c r="SGD13"/>
      <c r="SGE13"/>
      <c r="SGF13"/>
      <c r="SGG13"/>
      <c r="SGH13"/>
      <c r="SGI13"/>
      <c r="SGJ13"/>
      <c r="SGK13"/>
      <c r="SGL13"/>
      <c r="SGM13"/>
      <c r="SGN13"/>
      <c r="SGO13"/>
      <c r="SGP13"/>
      <c r="SGQ13"/>
      <c r="SGR13"/>
      <c r="SGS13"/>
      <c r="SGT13"/>
      <c r="SGU13"/>
      <c r="SGV13"/>
      <c r="SGW13"/>
      <c r="SGX13"/>
      <c r="SGY13"/>
      <c r="SGZ13"/>
      <c r="SHA13"/>
      <c r="SHB13"/>
      <c r="SHC13"/>
      <c r="SHD13"/>
      <c r="SHE13"/>
      <c r="SHF13"/>
      <c r="SHG13"/>
      <c r="SHH13"/>
      <c r="SHI13"/>
      <c r="SHJ13"/>
      <c r="SHK13"/>
      <c r="SHL13"/>
      <c r="SHM13"/>
      <c r="SHN13"/>
      <c r="SHO13"/>
      <c r="SHP13"/>
      <c r="SHQ13"/>
      <c r="SHR13"/>
      <c r="SHS13"/>
      <c r="SHT13"/>
      <c r="SHU13"/>
      <c r="SHV13"/>
      <c r="SHW13"/>
      <c r="SHX13"/>
      <c r="SHY13"/>
      <c r="SHZ13"/>
      <c r="SIA13"/>
      <c r="SIB13"/>
      <c r="SIC13"/>
      <c r="SID13"/>
      <c r="SIE13"/>
      <c r="SIF13"/>
      <c r="SIG13"/>
      <c r="SIH13"/>
      <c r="SII13"/>
      <c r="SIJ13"/>
      <c r="SIK13"/>
      <c r="SIL13"/>
      <c r="SIM13"/>
      <c r="SIN13"/>
      <c r="SIO13"/>
      <c r="SIP13"/>
      <c r="SIQ13"/>
      <c r="SIR13"/>
      <c r="SIS13"/>
      <c r="SIT13"/>
      <c r="SIU13"/>
      <c r="SIV13"/>
      <c r="SIW13"/>
      <c r="SIX13"/>
      <c r="SIY13"/>
      <c r="SIZ13"/>
      <c r="SJA13"/>
      <c r="SJB13"/>
      <c r="SJC13"/>
      <c r="SJD13"/>
      <c r="SJE13"/>
      <c r="SJF13"/>
      <c r="SJG13"/>
      <c r="SJH13"/>
      <c r="SJI13"/>
      <c r="SJJ13"/>
      <c r="SJK13"/>
      <c r="SJL13"/>
      <c r="SJM13"/>
      <c r="SJN13"/>
      <c r="SJO13"/>
      <c r="SJP13"/>
      <c r="SJQ13"/>
      <c r="SJR13"/>
      <c r="SJS13"/>
      <c r="SJT13"/>
      <c r="SJU13"/>
      <c r="SJV13"/>
      <c r="SJW13"/>
      <c r="SJX13"/>
      <c r="SJY13"/>
      <c r="SJZ13"/>
      <c r="SKA13"/>
      <c r="SKB13"/>
      <c r="SKC13"/>
      <c r="SKD13"/>
      <c r="SKE13"/>
      <c r="SKF13"/>
      <c r="SKG13"/>
      <c r="SKH13"/>
      <c r="SKI13"/>
      <c r="SKJ13"/>
      <c r="SKK13"/>
      <c r="SKL13"/>
      <c r="SKM13"/>
      <c r="SKN13"/>
      <c r="SKO13"/>
      <c r="SKP13"/>
      <c r="SKQ13"/>
      <c r="SKR13"/>
      <c r="SKS13"/>
      <c r="SKT13"/>
      <c r="SKU13"/>
      <c r="SKV13"/>
      <c r="SKW13"/>
      <c r="SKX13"/>
      <c r="SKY13"/>
      <c r="SKZ13"/>
      <c r="SLA13"/>
      <c r="SLB13"/>
      <c r="SLC13"/>
      <c r="SLD13"/>
      <c r="SLE13"/>
      <c r="SLF13"/>
      <c r="SLG13"/>
      <c r="SLH13"/>
      <c r="SLI13"/>
      <c r="SLJ13"/>
      <c r="SLK13"/>
      <c r="SLL13"/>
      <c r="SLM13"/>
      <c r="SLN13"/>
      <c r="SLO13"/>
      <c r="SLP13"/>
      <c r="SLQ13"/>
      <c r="SLR13"/>
      <c r="SLS13"/>
      <c r="SLT13"/>
      <c r="SLU13"/>
      <c r="SLV13"/>
      <c r="SLW13"/>
      <c r="SLX13"/>
      <c r="SLY13"/>
      <c r="SLZ13"/>
      <c r="SMA13"/>
      <c r="SMB13"/>
      <c r="SMC13"/>
      <c r="SMD13"/>
      <c r="SME13"/>
      <c r="SMF13"/>
      <c r="SMG13"/>
      <c r="SMH13"/>
      <c r="SMI13"/>
      <c r="SMJ13"/>
      <c r="SMK13"/>
      <c r="SML13"/>
      <c r="SMM13"/>
      <c r="SMN13"/>
      <c r="SMO13"/>
      <c r="SMP13"/>
      <c r="SMQ13"/>
      <c r="SMR13"/>
      <c r="SMS13"/>
      <c r="SMT13"/>
      <c r="SMU13"/>
      <c r="SMV13"/>
      <c r="SMW13"/>
      <c r="SMX13"/>
      <c r="SMY13"/>
      <c r="SMZ13"/>
      <c r="SNA13"/>
      <c r="SNB13"/>
      <c r="SNC13"/>
      <c r="SND13"/>
      <c r="SNE13"/>
      <c r="SNF13"/>
      <c r="SNG13"/>
      <c r="SNH13"/>
      <c r="SNI13"/>
      <c r="SNJ13"/>
      <c r="SNK13"/>
      <c r="SNL13"/>
      <c r="SNM13"/>
      <c r="SNN13"/>
      <c r="SNO13"/>
      <c r="SNP13"/>
      <c r="SNQ13"/>
      <c r="SNR13"/>
      <c r="SNS13"/>
      <c r="SNT13"/>
      <c r="SNU13"/>
      <c r="SNV13"/>
      <c r="SNW13"/>
      <c r="SNX13"/>
      <c r="SNY13"/>
      <c r="SNZ13"/>
      <c r="SOA13"/>
      <c r="SOB13"/>
      <c r="SOC13"/>
      <c r="SOD13"/>
      <c r="SOE13"/>
      <c r="SOF13"/>
      <c r="SOG13"/>
      <c r="SOH13"/>
      <c r="SOI13"/>
      <c r="SOJ13"/>
      <c r="SOK13"/>
      <c r="SOL13"/>
      <c r="SOM13"/>
      <c r="SON13"/>
      <c r="SOO13"/>
      <c r="SOP13"/>
      <c r="SOQ13"/>
      <c r="SOR13"/>
      <c r="SOS13"/>
      <c r="SOT13"/>
      <c r="SOU13"/>
      <c r="SOV13"/>
      <c r="SOW13"/>
      <c r="SOX13"/>
      <c r="SOY13"/>
      <c r="SOZ13"/>
      <c r="SPA13"/>
      <c r="SPB13"/>
      <c r="SPC13"/>
      <c r="SPD13"/>
      <c r="SPE13"/>
      <c r="SPF13"/>
      <c r="SPG13"/>
      <c r="SPH13"/>
      <c r="SPI13"/>
      <c r="SPJ13"/>
      <c r="SPK13"/>
      <c r="SPL13"/>
      <c r="SPM13"/>
      <c r="SPN13"/>
      <c r="SPO13"/>
      <c r="SPP13"/>
      <c r="SPQ13"/>
      <c r="SPR13"/>
      <c r="SPS13"/>
      <c r="SPT13"/>
      <c r="SPU13"/>
      <c r="SPV13"/>
      <c r="SPW13"/>
      <c r="SPX13"/>
      <c r="SPY13"/>
      <c r="SPZ13"/>
      <c r="SQA13"/>
      <c r="SQB13"/>
      <c r="SQC13"/>
      <c r="SQD13"/>
      <c r="SQE13"/>
      <c r="SQF13"/>
      <c r="SQG13"/>
      <c r="SQH13"/>
      <c r="SQI13"/>
      <c r="SQJ13"/>
      <c r="SQK13"/>
      <c r="SQL13"/>
      <c r="SQM13"/>
      <c r="SQN13"/>
      <c r="SQO13"/>
      <c r="SQP13"/>
      <c r="SQQ13"/>
      <c r="SQR13"/>
      <c r="SQS13"/>
      <c r="SQT13"/>
      <c r="SQU13"/>
      <c r="SQV13"/>
      <c r="SQW13"/>
      <c r="SQX13"/>
      <c r="SQY13"/>
      <c r="SQZ13"/>
      <c r="SRA13"/>
      <c r="SRB13"/>
      <c r="SRC13"/>
      <c r="SRD13"/>
      <c r="SRE13"/>
      <c r="SRF13"/>
      <c r="SRG13"/>
      <c r="SRH13"/>
      <c r="SRI13"/>
      <c r="SRJ13"/>
      <c r="SRK13"/>
      <c r="SRL13"/>
      <c r="SRM13"/>
      <c r="SRN13"/>
      <c r="SRO13"/>
      <c r="SRP13"/>
      <c r="SRQ13"/>
      <c r="SRR13"/>
      <c r="SRS13"/>
      <c r="SRT13"/>
      <c r="SRU13"/>
      <c r="SRV13"/>
      <c r="SRW13"/>
      <c r="SRX13"/>
      <c r="SRY13"/>
      <c r="SRZ13"/>
      <c r="SSA13"/>
      <c r="SSB13"/>
      <c r="SSC13"/>
      <c r="SSD13"/>
      <c r="SSE13"/>
      <c r="SSF13"/>
      <c r="SSG13"/>
      <c r="SSH13"/>
      <c r="SSI13"/>
      <c r="SSJ13"/>
      <c r="SSK13"/>
      <c r="SSL13"/>
      <c r="SSM13"/>
      <c r="SSN13"/>
      <c r="SSO13"/>
      <c r="SSP13"/>
      <c r="SSQ13"/>
      <c r="SSR13"/>
      <c r="SSS13"/>
      <c r="SST13"/>
      <c r="SSU13"/>
      <c r="SSV13"/>
      <c r="SSW13"/>
      <c r="SSX13"/>
      <c r="SSY13"/>
      <c r="SSZ13"/>
      <c r="STA13"/>
      <c r="STB13"/>
      <c r="STC13"/>
      <c r="STD13"/>
      <c r="STE13"/>
      <c r="STF13"/>
      <c r="STG13"/>
      <c r="STH13"/>
      <c r="STI13"/>
      <c r="STJ13"/>
      <c r="STK13"/>
      <c r="STL13"/>
      <c r="STM13"/>
      <c r="STN13"/>
      <c r="STO13"/>
      <c r="STP13"/>
      <c r="STQ13"/>
      <c r="STR13"/>
      <c r="STS13"/>
      <c r="STT13"/>
      <c r="STU13"/>
      <c r="STV13"/>
      <c r="STW13"/>
      <c r="STX13"/>
      <c r="STY13"/>
      <c r="STZ13"/>
      <c r="SUA13"/>
      <c r="SUB13"/>
      <c r="SUC13"/>
      <c r="SUD13"/>
      <c r="SUE13"/>
      <c r="SUF13"/>
      <c r="SUG13"/>
      <c r="SUH13"/>
      <c r="SUI13"/>
      <c r="SUJ13"/>
      <c r="SUK13"/>
      <c r="SUL13"/>
      <c r="SUM13"/>
      <c r="SUN13"/>
      <c r="SUO13"/>
      <c r="SUP13"/>
      <c r="SUQ13"/>
      <c r="SUR13"/>
      <c r="SUS13"/>
      <c r="SUT13"/>
      <c r="SUU13"/>
      <c r="SUV13"/>
      <c r="SUW13"/>
      <c r="SUX13"/>
      <c r="SUY13"/>
      <c r="SUZ13"/>
      <c r="SVA13"/>
      <c r="SVB13"/>
      <c r="SVC13"/>
      <c r="SVD13"/>
      <c r="SVE13"/>
      <c r="SVF13"/>
      <c r="SVG13"/>
      <c r="SVH13"/>
      <c r="SVI13"/>
      <c r="SVJ13"/>
      <c r="SVK13"/>
      <c r="SVL13"/>
      <c r="SVM13"/>
      <c r="SVN13"/>
      <c r="SVO13"/>
      <c r="SVP13"/>
      <c r="SVQ13"/>
      <c r="SVR13"/>
      <c r="SVS13"/>
      <c r="SVT13"/>
      <c r="SVU13"/>
      <c r="SVV13"/>
      <c r="SVW13"/>
      <c r="SVX13"/>
      <c r="SVY13"/>
      <c r="SVZ13"/>
      <c r="SWA13"/>
      <c r="SWB13"/>
      <c r="SWC13"/>
      <c r="SWD13"/>
      <c r="SWE13"/>
      <c r="SWF13"/>
      <c r="SWG13"/>
      <c r="SWH13"/>
      <c r="SWI13"/>
      <c r="SWJ13"/>
      <c r="SWK13"/>
      <c r="SWL13"/>
      <c r="SWM13"/>
      <c r="SWN13"/>
      <c r="SWO13"/>
      <c r="SWP13"/>
      <c r="SWQ13"/>
      <c r="SWR13"/>
      <c r="SWS13"/>
      <c r="SWT13"/>
      <c r="SWU13"/>
      <c r="SWV13"/>
      <c r="SWW13"/>
      <c r="SWX13"/>
      <c r="SWY13"/>
      <c r="SWZ13"/>
      <c r="SXA13"/>
      <c r="SXB13"/>
      <c r="SXC13"/>
      <c r="SXD13"/>
      <c r="SXE13"/>
      <c r="SXF13"/>
      <c r="SXG13"/>
      <c r="SXH13"/>
      <c r="SXI13"/>
      <c r="SXJ13"/>
      <c r="SXK13"/>
      <c r="SXL13"/>
      <c r="SXM13"/>
      <c r="SXN13"/>
      <c r="SXO13"/>
      <c r="SXP13"/>
      <c r="SXQ13"/>
      <c r="SXR13"/>
      <c r="SXS13"/>
      <c r="SXT13"/>
      <c r="SXU13"/>
      <c r="SXV13"/>
      <c r="SXW13"/>
      <c r="SXX13"/>
      <c r="SXY13"/>
      <c r="SXZ13"/>
      <c r="SYA13"/>
      <c r="SYB13"/>
      <c r="SYC13"/>
      <c r="SYD13"/>
      <c r="SYE13"/>
      <c r="SYF13"/>
      <c r="SYG13"/>
      <c r="SYH13"/>
      <c r="SYI13"/>
      <c r="SYJ13"/>
      <c r="SYK13"/>
      <c r="SYL13"/>
      <c r="SYM13"/>
      <c r="SYN13"/>
      <c r="SYO13"/>
      <c r="SYP13"/>
      <c r="SYQ13"/>
      <c r="SYR13"/>
      <c r="SYS13"/>
      <c r="SYT13"/>
      <c r="SYU13"/>
      <c r="SYV13"/>
      <c r="SYW13"/>
      <c r="SYX13"/>
      <c r="SYY13"/>
      <c r="SYZ13"/>
      <c r="SZA13"/>
      <c r="SZB13"/>
      <c r="SZC13"/>
      <c r="SZD13"/>
      <c r="SZE13"/>
      <c r="SZF13"/>
      <c r="SZG13"/>
      <c r="SZH13"/>
      <c r="SZI13"/>
      <c r="SZJ13"/>
      <c r="SZK13"/>
      <c r="SZL13"/>
      <c r="SZM13"/>
      <c r="SZN13"/>
      <c r="SZO13"/>
      <c r="SZP13"/>
      <c r="SZQ13"/>
      <c r="SZR13"/>
      <c r="SZS13"/>
      <c r="SZT13"/>
      <c r="SZU13"/>
      <c r="SZV13"/>
      <c r="SZW13"/>
      <c r="SZX13"/>
      <c r="SZY13"/>
      <c r="SZZ13"/>
      <c r="TAA13"/>
      <c r="TAB13"/>
      <c r="TAC13"/>
      <c r="TAD13"/>
      <c r="TAE13"/>
      <c r="TAF13"/>
      <c r="TAG13"/>
      <c r="TAH13"/>
      <c r="TAI13"/>
      <c r="TAJ13"/>
      <c r="TAK13"/>
      <c r="TAL13"/>
      <c r="TAM13"/>
      <c r="TAN13"/>
      <c r="TAO13"/>
      <c r="TAP13"/>
      <c r="TAQ13"/>
      <c r="TAR13"/>
      <c r="TAS13"/>
      <c r="TAT13"/>
      <c r="TAU13"/>
      <c r="TAV13"/>
      <c r="TAW13"/>
      <c r="TAX13"/>
      <c r="TAY13"/>
      <c r="TAZ13"/>
      <c r="TBA13"/>
      <c r="TBB13"/>
      <c r="TBC13"/>
      <c r="TBD13"/>
      <c r="TBE13"/>
      <c r="TBF13"/>
      <c r="TBG13"/>
      <c r="TBH13"/>
      <c r="TBI13"/>
      <c r="TBJ13"/>
      <c r="TBK13"/>
      <c r="TBL13"/>
      <c r="TBM13"/>
      <c r="TBN13"/>
      <c r="TBO13"/>
      <c r="TBP13"/>
      <c r="TBQ13"/>
      <c r="TBR13"/>
      <c r="TBS13"/>
      <c r="TBT13"/>
      <c r="TBU13"/>
      <c r="TBV13"/>
      <c r="TBW13"/>
      <c r="TBX13"/>
      <c r="TBY13"/>
      <c r="TBZ13"/>
      <c r="TCA13"/>
      <c r="TCB13"/>
      <c r="TCC13"/>
      <c r="TCD13"/>
      <c r="TCE13"/>
      <c r="TCF13"/>
      <c r="TCG13"/>
      <c r="TCH13"/>
      <c r="TCI13"/>
      <c r="TCJ13"/>
      <c r="TCK13"/>
      <c r="TCL13"/>
      <c r="TCM13"/>
      <c r="TCN13"/>
      <c r="TCO13"/>
      <c r="TCP13"/>
      <c r="TCQ13"/>
      <c r="TCR13"/>
      <c r="TCS13"/>
      <c r="TCT13"/>
      <c r="TCU13"/>
      <c r="TCV13"/>
      <c r="TCW13"/>
      <c r="TCX13"/>
      <c r="TCY13"/>
      <c r="TCZ13"/>
      <c r="TDA13"/>
      <c r="TDB13"/>
      <c r="TDC13"/>
      <c r="TDD13"/>
      <c r="TDE13"/>
      <c r="TDF13"/>
      <c r="TDG13"/>
      <c r="TDH13"/>
      <c r="TDI13"/>
      <c r="TDJ13"/>
      <c r="TDK13"/>
      <c r="TDL13"/>
      <c r="TDM13"/>
      <c r="TDN13"/>
      <c r="TDO13"/>
      <c r="TDP13"/>
      <c r="TDQ13"/>
      <c r="TDR13"/>
      <c r="TDS13"/>
      <c r="TDT13"/>
      <c r="TDU13"/>
      <c r="TDV13"/>
      <c r="TDW13"/>
      <c r="TDX13"/>
      <c r="TDY13"/>
      <c r="TDZ13"/>
      <c r="TEA13"/>
      <c r="TEB13"/>
      <c r="TEC13"/>
      <c r="TED13"/>
      <c r="TEE13"/>
      <c r="TEF13"/>
      <c r="TEG13"/>
      <c r="TEH13"/>
      <c r="TEI13"/>
      <c r="TEJ13"/>
      <c r="TEK13"/>
      <c r="TEL13"/>
      <c r="TEM13"/>
      <c r="TEN13"/>
      <c r="TEO13"/>
      <c r="TEP13"/>
      <c r="TEQ13"/>
      <c r="TER13"/>
      <c r="TES13"/>
      <c r="TET13"/>
      <c r="TEU13"/>
      <c r="TEV13"/>
      <c r="TEW13"/>
      <c r="TEX13"/>
      <c r="TEY13"/>
      <c r="TEZ13"/>
      <c r="TFA13"/>
      <c r="TFB13"/>
      <c r="TFC13"/>
      <c r="TFD13"/>
      <c r="TFE13"/>
      <c r="TFF13"/>
      <c r="TFG13"/>
      <c r="TFH13"/>
      <c r="TFI13"/>
      <c r="TFJ13"/>
      <c r="TFK13"/>
      <c r="TFL13"/>
      <c r="TFM13"/>
      <c r="TFN13"/>
      <c r="TFO13"/>
      <c r="TFP13"/>
      <c r="TFQ13"/>
      <c r="TFR13"/>
      <c r="TFS13"/>
      <c r="TFT13"/>
      <c r="TFU13"/>
      <c r="TFV13"/>
      <c r="TFW13"/>
      <c r="TFX13"/>
      <c r="TFY13"/>
      <c r="TFZ13"/>
      <c r="TGA13"/>
      <c r="TGB13"/>
      <c r="TGC13"/>
      <c r="TGD13"/>
      <c r="TGE13"/>
      <c r="TGF13"/>
      <c r="TGG13"/>
      <c r="TGH13"/>
      <c r="TGI13"/>
      <c r="TGJ13"/>
      <c r="TGK13"/>
      <c r="TGL13"/>
      <c r="TGM13"/>
      <c r="TGN13"/>
      <c r="TGO13"/>
      <c r="TGP13"/>
      <c r="TGQ13"/>
      <c r="TGR13"/>
      <c r="TGS13"/>
      <c r="TGT13"/>
      <c r="TGU13"/>
      <c r="TGV13"/>
      <c r="TGW13"/>
      <c r="TGX13"/>
      <c r="TGY13"/>
      <c r="TGZ13"/>
      <c r="THA13"/>
      <c r="THB13"/>
      <c r="THC13"/>
      <c r="THD13"/>
      <c r="THE13"/>
      <c r="THF13"/>
      <c r="THG13"/>
      <c r="THH13"/>
      <c r="THI13"/>
      <c r="THJ13"/>
      <c r="THK13"/>
      <c r="THL13"/>
      <c r="THM13"/>
      <c r="THN13"/>
      <c r="THO13"/>
      <c r="THP13"/>
      <c r="THQ13"/>
      <c r="THR13"/>
      <c r="THS13"/>
      <c r="THT13"/>
      <c r="THU13"/>
      <c r="THV13"/>
      <c r="THW13"/>
      <c r="THX13"/>
      <c r="THY13"/>
      <c r="THZ13"/>
      <c r="TIA13"/>
      <c r="TIB13"/>
      <c r="TIC13"/>
      <c r="TID13"/>
      <c r="TIE13"/>
      <c r="TIF13"/>
      <c r="TIG13"/>
      <c r="TIH13"/>
      <c r="TII13"/>
      <c r="TIJ13"/>
      <c r="TIK13"/>
      <c r="TIL13"/>
      <c r="TIM13"/>
      <c r="TIN13"/>
      <c r="TIO13"/>
      <c r="TIP13"/>
      <c r="TIQ13"/>
      <c r="TIR13"/>
      <c r="TIS13"/>
      <c r="TIT13"/>
      <c r="TIU13"/>
      <c r="TIV13"/>
      <c r="TIW13"/>
      <c r="TIX13"/>
      <c r="TIY13"/>
      <c r="TIZ13"/>
      <c r="TJA13"/>
      <c r="TJB13"/>
      <c r="TJC13"/>
      <c r="TJD13"/>
      <c r="TJE13"/>
      <c r="TJF13"/>
      <c r="TJG13"/>
      <c r="TJH13"/>
      <c r="TJI13"/>
      <c r="TJJ13"/>
      <c r="TJK13"/>
      <c r="TJL13"/>
      <c r="TJM13"/>
      <c r="TJN13"/>
      <c r="TJO13"/>
      <c r="TJP13"/>
      <c r="TJQ13"/>
      <c r="TJR13"/>
      <c r="TJS13"/>
      <c r="TJT13"/>
      <c r="TJU13"/>
      <c r="TJV13"/>
      <c r="TJW13"/>
      <c r="TJX13"/>
      <c r="TJY13"/>
      <c r="TJZ13"/>
      <c r="TKA13"/>
      <c r="TKB13"/>
      <c r="TKC13"/>
      <c r="TKD13"/>
      <c r="TKE13"/>
      <c r="TKF13"/>
      <c r="TKG13"/>
      <c r="TKH13"/>
      <c r="TKI13"/>
      <c r="TKJ13"/>
      <c r="TKK13"/>
      <c r="TKL13"/>
      <c r="TKM13"/>
      <c r="TKN13"/>
      <c r="TKO13"/>
      <c r="TKP13"/>
      <c r="TKQ13"/>
      <c r="TKR13"/>
      <c r="TKS13"/>
      <c r="TKT13"/>
      <c r="TKU13"/>
      <c r="TKV13"/>
      <c r="TKW13"/>
      <c r="TKX13"/>
      <c r="TKY13"/>
      <c r="TKZ13"/>
      <c r="TLA13"/>
      <c r="TLB13"/>
      <c r="TLC13"/>
      <c r="TLD13"/>
      <c r="TLE13"/>
      <c r="TLF13"/>
      <c r="TLG13"/>
      <c r="TLH13"/>
      <c r="TLI13"/>
      <c r="TLJ13"/>
      <c r="TLK13"/>
      <c r="TLL13"/>
      <c r="TLM13"/>
      <c r="TLN13"/>
      <c r="TLO13"/>
      <c r="TLP13"/>
      <c r="TLQ13"/>
      <c r="TLR13"/>
      <c r="TLS13"/>
      <c r="TLT13"/>
      <c r="TLU13"/>
      <c r="TLV13"/>
      <c r="TLW13"/>
      <c r="TLX13"/>
      <c r="TLY13"/>
      <c r="TLZ13"/>
      <c r="TMA13"/>
      <c r="TMB13"/>
      <c r="TMC13"/>
      <c r="TMD13"/>
      <c r="TME13"/>
      <c r="TMF13"/>
      <c r="TMG13"/>
      <c r="TMH13"/>
      <c r="TMI13"/>
      <c r="TMJ13"/>
      <c r="TMK13"/>
      <c r="TML13"/>
      <c r="TMM13"/>
      <c r="TMN13"/>
      <c r="TMO13"/>
      <c r="TMP13"/>
      <c r="TMQ13"/>
      <c r="TMR13"/>
      <c r="TMS13"/>
      <c r="TMT13"/>
      <c r="TMU13"/>
      <c r="TMV13"/>
      <c r="TMW13"/>
      <c r="TMX13"/>
      <c r="TMY13"/>
      <c r="TMZ13"/>
      <c r="TNA13"/>
      <c r="TNB13"/>
      <c r="TNC13"/>
      <c r="TND13"/>
      <c r="TNE13"/>
      <c r="TNF13"/>
      <c r="TNG13"/>
      <c r="TNH13"/>
      <c r="TNI13"/>
      <c r="TNJ13"/>
      <c r="TNK13"/>
      <c r="TNL13"/>
      <c r="TNM13"/>
      <c r="TNN13"/>
      <c r="TNO13"/>
      <c r="TNP13"/>
      <c r="TNQ13"/>
      <c r="TNR13"/>
      <c r="TNS13"/>
      <c r="TNT13"/>
      <c r="TNU13"/>
      <c r="TNV13"/>
      <c r="TNW13"/>
      <c r="TNX13"/>
      <c r="TNY13"/>
      <c r="TNZ13"/>
      <c r="TOA13"/>
      <c r="TOB13"/>
      <c r="TOC13"/>
      <c r="TOD13"/>
      <c r="TOE13"/>
      <c r="TOF13"/>
      <c r="TOG13"/>
      <c r="TOH13"/>
      <c r="TOI13"/>
      <c r="TOJ13"/>
      <c r="TOK13"/>
      <c r="TOL13"/>
      <c r="TOM13"/>
      <c r="TON13"/>
      <c r="TOO13"/>
      <c r="TOP13"/>
      <c r="TOQ13"/>
      <c r="TOR13"/>
      <c r="TOS13"/>
      <c r="TOT13"/>
      <c r="TOU13"/>
      <c r="TOV13"/>
      <c r="TOW13"/>
      <c r="TOX13"/>
      <c r="TOY13"/>
      <c r="TOZ13"/>
      <c r="TPA13"/>
      <c r="TPB13"/>
      <c r="TPC13"/>
      <c r="TPD13"/>
      <c r="TPE13"/>
      <c r="TPF13"/>
      <c r="TPG13"/>
      <c r="TPH13"/>
      <c r="TPI13"/>
      <c r="TPJ13"/>
      <c r="TPK13"/>
      <c r="TPL13"/>
      <c r="TPM13"/>
      <c r="TPN13"/>
      <c r="TPO13"/>
      <c r="TPP13"/>
      <c r="TPQ13"/>
      <c r="TPR13"/>
      <c r="TPS13"/>
      <c r="TPT13"/>
      <c r="TPU13"/>
      <c r="TPV13"/>
      <c r="TPW13"/>
      <c r="TPX13"/>
      <c r="TPY13"/>
      <c r="TPZ13"/>
      <c r="TQA13"/>
      <c r="TQB13"/>
      <c r="TQC13"/>
      <c r="TQD13"/>
      <c r="TQE13"/>
      <c r="TQF13"/>
      <c r="TQG13"/>
      <c r="TQH13"/>
      <c r="TQI13"/>
      <c r="TQJ13"/>
      <c r="TQK13"/>
      <c r="TQL13"/>
      <c r="TQM13"/>
      <c r="TQN13"/>
      <c r="TQO13"/>
      <c r="TQP13"/>
      <c r="TQQ13"/>
      <c r="TQR13"/>
      <c r="TQS13"/>
      <c r="TQT13"/>
      <c r="TQU13"/>
      <c r="TQV13"/>
      <c r="TQW13"/>
      <c r="TQX13"/>
      <c r="TQY13"/>
      <c r="TQZ13"/>
      <c r="TRA13"/>
      <c r="TRB13"/>
      <c r="TRC13"/>
      <c r="TRD13"/>
      <c r="TRE13"/>
      <c r="TRF13"/>
      <c r="TRG13"/>
      <c r="TRH13"/>
      <c r="TRI13"/>
      <c r="TRJ13"/>
      <c r="TRK13"/>
      <c r="TRL13"/>
      <c r="TRM13"/>
      <c r="TRN13"/>
      <c r="TRO13"/>
      <c r="TRP13"/>
      <c r="TRQ13"/>
      <c r="TRR13"/>
      <c r="TRS13"/>
      <c r="TRT13"/>
      <c r="TRU13"/>
      <c r="TRV13"/>
      <c r="TRW13"/>
      <c r="TRX13"/>
      <c r="TRY13"/>
      <c r="TRZ13"/>
      <c r="TSA13"/>
      <c r="TSB13"/>
      <c r="TSC13"/>
      <c r="TSD13"/>
      <c r="TSE13"/>
      <c r="TSF13"/>
      <c r="TSG13"/>
      <c r="TSH13"/>
      <c r="TSI13"/>
      <c r="TSJ13"/>
      <c r="TSK13"/>
      <c r="TSL13"/>
      <c r="TSM13"/>
      <c r="TSN13"/>
      <c r="TSO13"/>
      <c r="TSP13"/>
      <c r="TSQ13"/>
      <c r="TSR13"/>
      <c r="TSS13"/>
      <c r="TST13"/>
      <c r="TSU13"/>
      <c r="TSV13"/>
      <c r="TSW13"/>
      <c r="TSX13"/>
      <c r="TSY13"/>
      <c r="TSZ13"/>
      <c r="TTA13"/>
      <c r="TTB13"/>
      <c r="TTC13"/>
      <c r="TTD13"/>
      <c r="TTE13"/>
      <c r="TTF13"/>
      <c r="TTG13"/>
      <c r="TTH13"/>
      <c r="TTI13"/>
      <c r="TTJ13"/>
      <c r="TTK13"/>
      <c r="TTL13"/>
      <c r="TTM13"/>
      <c r="TTN13"/>
      <c r="TTO13"/>
      <c r="TTP13"/>
      <c r="TTQ13"/>
      <c r="TTR13"/>
      <c r="TTS13"/>
      <c r="TTT13"/>
      <c r="TTU13"/>
      <c r="TTV13"/>
      <c r="TTW13"/>
      <c r="TTX13"/>
      <c r="TTY13"/>
      <c r="TTZ13"/>
      <c r="TUA13"/>
      <c r="TUB13"/>
      <c r="TUC13"/>
      <c r="TUD13"/>
      <c r="TUE13"/>
      <c r="TUF13"/>
      <c r="TUG13"/>
      <c r="TUH13"/>
      <c r="TUI13"/>
      <c r="TUJ13"/>
      <c r="TUK13"/>
      <c r="TUL13"/>
      <c r="TUM13"/>
      <c r="TUN13"/>
      <c r="TUO13"/>
      <c r="TUP13"/>
      <c r="TUQ13"/>
      <c r="TUR13"/>
      <c r="TUS13"/>
      <c r="TUT13"/>
      <c r="TUU13"/>
      <c r="TUV13"/>
      <c r="TUW13"/>
      <c r="TUX13"/>
      <c r="TUY13"/>
      <c r="TUZ13"/>
      <c r="TVA13"/>
      <c r="TVB13"/>
      <c r="TVC13"/>
      <c r="TVD13"/>
      <c r="TVE13"/>
      <c r="TVF13"/>
      <c r="TVG13"/>
      <c r="TVH13"/>
      <c r="TVI13"/>
      <c r="TVJ13"/>
      <c r="TVK13"/>
      <c r="TVL13"/>
      <c r="TVM13"/>
      <c r="TVN13"/>
      <c r="TVO13"/>
      <c r="TVP13"/>
      <c r="TVQ13"/>
      <c r="TVR13"/>
      <c r="TVS13"/>
      <c r="TVT13"/>
      <c r="TVU13"/>
      <c r="TVV13"/>
      <c r="TVW13"/>
      <c r="TVX13"/>
      <c r="TVY13"/>
      <c r="TVZ13"/>
      <c r="TWA13"/>
      <c r="TWB13"/>
      <c r="TWC13"/>
      <c r="TWD13"/>
      <c r="TWE13"/>
      <c r="TWF13"/>
      <c r="TWG13"/>
      <c r="TWH13"/>
      <c r="TWI13"/>
      <c r="TWJ13"/>
      <c r="TWK13"/>
      <c r="TWL13"/>
      <c r="TWM13"/>
      <c r="TWN13"/>
      <c r="TWO13"/>
      <c r="TWP13"/>
      <c r="TWQ13"/>
      <c r="TWR13"/>
      <c r="TWS13"/>
      <c r="TWT13"/>
      <c r="TWU13"/>
      <c r="TWV13"/>
      <c r="TWW13"/>
      <c r="TWX13"/>
      <c r="TWY13"/>
      <c r="TWZ13"/>
      <c r="TXA13"/>
      <c r="TXB13"/>
      <c r="TXC13"/>
      <c r="TXD13"/>
      <c r="TXE13"/>
      <c r="TXF13"/>
      <c r="TXG13"/>
      <c r="TXH13"/>
      <c r="TXI13"/>
      <c r="TXJ13"/>
      <c r="TXK13"/>
      <c r="TXL13"/>
      <c r="TXM13"/>
      <c r="TXN13"/>
      <c r="TXO13"/>
      <c r="TXP13"/>
      <c r="TXQ13"/>
      <c r="TXR13"/>
      <c r="TXS13"/>
      <c r="TXT13"/>
      <c r="TXU13"/>
      <c r="TXV13"/>
      <c r="TXW13"/>
      <c r="TXX13"/>
      <c r="TXY13"/>
      <c r="TXZ13"/>
      <c r="TYA13"/>
      <c r="TYB13"/>
      <c r="TYC13"/>
      <c r="TYD13"/>
      <c r="TYE13"/>
      <c r="TYF13"/>
      <c r="TYG13"/>
      <c r="TYH13"/>
      <c r="TYI13"/>
      <c r="TYJ13"/>
      <c r="TYK13"/>
      <c r="TYL13"/>
      <c r="TYM13"/>
      <c r="TYN13"/>
      <c r="TYO13"/>
      <c r="TYP13"/>
      <c r="TYQ13"/>
      <c r="TYR13"/>
      <c r="TYS13"/>
      <c r="TYT13"/>
      <c r="TYU13"/>
      <c r="TYV13"/>
      <c r="TYW13"/>
      <c r="TYX13"/>
      <c r="TYY13"/>
      <c r="TYZ13"/>
      <c r="TZA13"/>
      <c r="TZB13"/>
      <c r="TZC13"/>
      <c r="TZD13"/>
      <c r="TZE13"/>
      <c r="TZF13"/>
      <c r="TZG13"/>
      <c r="TZH13"/>
      <c r="TZI13"/>
      <c r="TZJ13"/>
      <c r="TZK13"/>
      <c r="TZL13"/>
      <c r="TZM13"/>
      <c r="TZN13"/>
      <c r="TZO13"/>
      <c r="TZP13"/>
      <c r="TZQ13"/>
      <c r="TZR13"/>
      <c r="TZS13"/>
      <c r="TZT13"/>
      <c r="TZU13"/>
      <c r="TZV13"/>
      <c r="TZW13"/>
      <c r="TZX13"/>
      <c r="TZY13"/>
      <c r="TZZ13"/>
      <c r="UAA13"/>
      <c r="UAB13"/>
      <c r="UAC13"/>
      <c r="UAD13"/>
      <c r="UAE13"/>
      <c r="UAF13"/>
      <c r="UAG13"/>
      <c r="UAH13"/>
      <c r="UAI13"/>
      <c r="UAJ13"/>
      <c r="UAK13"/>
      <c r="UAL13"/>
      <c r="UAM13"/>
      <c r="UAN13"/>
      <c r="UAO13"/>
      <c r="UAP13"/>
      <c r="UAQ13"/>
      <c r="UAR13"/>
      <c r="UAS13"/>
      <c r="UAT13"/>
      <c r="UAU13"/>
      <c r="UAV13"/>
      <c r="UAW13"/>
      <c r="UAX13"/>
      <c r="UAY13"/>
      <c r="UAZ13"/>
      <c r="UBA13"/>
      <c r="UBB13"/>
      <c r="UBC13"/>
      <c r="UBD13"/>
      <c r="UBE13"/>
      <c r="UBF13"/>
      <c r="UBG13"/>
      <c r="UBH13"/>
      <c r="UBI13"/>
      <c r="UBJ13"/>
      <c r="UBK13"/>
      <c r="UBL13"/>
      <c r="UBM13"/>
      <c r="UBN13"/>
      <c r="UBO13"/>
      <c r="UBP13"/>
      <c r="UBQ13"/>
      <c r="UBR13"/>
      <c r="UBS13"/>
      <c r="UBT13"/>
      <c r="UBU13"/>
      <c r="UBV13"/>
      <c r="UBW13"/>
      <c r="UBX13"/>
      <c r="UBY13"/>
      <c r="UBZ13"/>
      <c r="UCA13"/>
      <c r="UCB13"/>
      <c r="UCC13"/>
      <c r="UCD13"/>
      <c r="UCE13"/>
      <c r="UCF13"/>
      <c r="UCG13"/>
      <c r="UCH13"/>
      <c r="UCI13"/>
      <c r="UCJ13"/>
      <c r="UCK13"/>
      <c r="UCL13"/>
      <c r="UCM13"/>
      <c r="UCN13"/>
      <c r="UCO13"/>
      <c r="UCP13"/>
      <c r="UCQ13"/>
      <c r="UCR13"/>
      <c r="UCS13"/>
      <c r="UCT13"/>
      <c r="UCU13"/>
      <c r="UCV13"/>
      <c r="UCW13"/>
      <c r="UCX13"/>
      <c r="UCY13"/>
      <c r="UCZ13"/>
      <c r="UDA13"/>
      <c r="UDB13"/>
      <c r="UDC13"/>
      <c r="UDD13"/>
      <c r="UDE13"/>
      <c r="UDF13"/>
      <c r="UDG13"/>
      <c r="UDH13"/>
      <c r="UDI13"/>
      <c r="UDJ13"/>
      <c r="UDK13"/>
      <c r="UDL13"/>
      <c r="UDM13"/>
      <c r="UDN13"/>
      <c r="UDO13"/>
      <c r="UDP13"/>
      <c r="UDQ13"/>
      <c r="UDR13"/>
      <c r="UDS13"/>
      <c r="UDT13"/>
      <c r="UDU13"/>
      <c r="UDV13"/>
      <c r="UDW13"/>
      <c r="UDX13"/>
      <c r="UDY13"/>
      <c r="UDZ13"/>
      <c r="UEA13"/>
      <c r="UEB13"/>
      <c r="UEC13"/>
      <c r="UED13"/>
      <c r="UEE13"/>
      <c r="UEF13"/>
      <c r="UEG13"/>
      <c r="UEH13"/>
      <c r="UEI13"/>
      <c r="UEJ13"/>
      <c r="UEK13"/>
      <c r="UEL13"/>
      <c r="UEM13"/>
      <c r="UEN13"/>
      <c r="UEO13"/>
      <c r="UEP13"/>
      <c r="UEQ13"/>
      <c r="UER13"/>
      <c r="UES13"/>
      <c r="UET13"/>
      <c r="UEU13"/>
      <c r="UEV13"/>
      <c r="UEW13"/>
      <c r="UEX13"/>
      <c r="UEY13"/>
      <c r="UEZ13"/>
      <c r="UFA13"/>
      <c r="UFB13"/>
      <c r="UFC13"/>
      <c r="UFD13"/>
      <c r="UFE13"/>
      <c r="UFF13"/>
      <c r="UFG13"/>
      <c r="UFH13"/>
      <c r="UFI13"/>
      <c r="UFJ13"/>
      <c r="UFK13"/>
      <c r="UFL13"/>
      <c r="UFM13"/>
      <c r="UFN13"/>
      <c r="UFO13"/>
      <c r="UFP13"/>
      <c r="UFQ13"/>
      <c r="UFR13"/>
      <c r="UFS13"/>
      <c r="UFT13"/>
      <c r="UFU13"/>
      <c r="UFV13"/>
      <c r="UFW13"/>
      <c r="UFX13"/>
      <c r="UFY13"/>
      <c r="UFZ13"/>
      <c r="UGA13"/>
      <c r="UGB13"/>
      <c r="UGC13"/>
      <c r="UGD13"/>
      <c r="UGE13"/>
      <c r="UGF13"/>
      <c r="UGG13"/>
      <c r="UGH13"/>
      <c r="UGI13"/>
      <c r="UGJ13"/>
      <c r="UGK13"/>
      <c r="UGL13"/>
      <c r="UGM13"/>
      <c r="UGN13"/>
      <c r="UGO13"/>
      <c r="UGP13"/>
      <c r="UGQ13"/>
      <c r="UGR13"/>
      <c r="UGS13"/>
      <c r="UGT13"/>
      <c r="UGU13"/>
      <c r="UGV13"/>
      <c r="UGW13"/>
      <c r="UGX13"/>
      <c r="UGY13"/>
      <c r="UGZ13"/>
      <c r="UHA13"/>
      <c r="UHB13"/>
      <c r="UHC13"/>
      <c r="UHD13"/>
      <c r="UHE13"/>
      <c r="UHF13"/>
      <c r="UHG13"/>
      <c r="UHH13"/>
      <c r="UHI13"/>
      <c r="UHJ13"/>
      <c r="UHK13"/>
      <c r="UHL13"/>
      <c r="UHM13"/>
      <c r="UHN13"/>
      <c r="UHO13"/>
      <c r="UHP13"/>
      <c r="UHQ13"/>
      <c r="UHR13"/>
      <c r="UHS13"/>
      <c r="UHT13"/>
      <c r="UHU13"/>
      <c r="UHV13"/>
      <c r="UHW13"/>
      <c r="UHX13"/>
      <c r="UHY13"/>
      <c r="UHZ13"/>
      <c r="UIA13"/>
      <c r="UIB13"/>
      <c r="UIC13"/>
      <c r="UID13"/>
      <c r="UIE13"/>
      <c r="UIF13"/>
      <c r="UIG13"/>
      <c r="UIH13"/>
      <c r="UII13"/>
      <c r="UIJ13"/>
      <c r="UIK13"/>
      <c r="UIL13"/>
      <c r="UIM13"/>
      <c r="UIN13"/>
      <c r="UIO13"/>
      <c r="UIP13"/>
      <c r="UIQ13"/>
      <c r="UIR13"/>
      <c r="UIS13"/>
      <c r="UIT13"/>
      <c r="UIU13"/>
      <c r="UIV13"/>
      <c r="UIW13"/>
      <c r="UIX13"/>
      <c r="UIY13"/>
      <c r="UIZ13"/>
      <c r="UJA13"/>
      <c r="UJB13"/>
      <c r="UJC13"/>
      <c r="UJD13"/>
      <c r="UJE13"/>
      <c r="UJF13"/>
      <c r="UJG13"/>
      <c r="UJH13"/>
      <c r="UJI13"/>
      <c r="UJJ13"/>
      <c r="UJK13"/>
      <c r="UJL13"/>
      <c r="UJM13"/>
      <c r="UJN13"/>
      <c r="UJO13"/>
      <c r="UJP13"/>
      <c r="UJQ13"/>
      <c r="UJR13"/>
      <c r="UJS13"/>
      <c r="UJT13"/>
      <c r="UJU13"/>
      <c r="UJV13"/>
      <c r="UJW13"/>
      <c r="UJX13"/>
      <c r="UJY13"/>
      <c r="UJZ13"/>
      <c r="UKA13"/>
      <c r="UKB13"/>
      <c r="UKC13"/>
      <c r="UKD13"/>
      <c r="UKE13"/>
      <c r="UKF13"/>
      <c r="UKG13"/>
      <c r="UKH13"/>
      <c r="UKI13"/>
      <c r="UKJ13"/>
      <c r="UKK13"/>
      <c r="UKL13"/>
      <c r="UKM13"/>
      <c r="UKN13"/>
      <c r="UKO13"/>
      <c r="UKP13"/>
      <c r="UKQ13"/>
      <c r="UKR13"/>
      <c r="UKS13"/>
      <c r="UKT13"/>
      <c r="UKU13"/>
      <c r="UKV13"/>
      <c r="UKW13"/>
      <c r="UKX13"/>
      <c r="UKY13"/>
      <c r="UKZ13"/>
      <c r="ULA13"/>
      <c r="ULB13"/>
      <c r="ULC13"/>
      <c r="ULD13"/>
      <c r="ULE13"/>
      <c r="ULF13"/>
      <c r="ULG13"/>
      <c r="ULH13"/>
      <c r="ULI13"/>
      <c r="ULJ13"/>
      <c r="ULK13"/>
      <c r="ULL13"/>
      <c r="ULM13"/>
      <c r="ULN13"/>
      <c r="ULO13"/>
      <c r="ULP13"/>
      <c r="ULQ13"/>
      <c r="ULR13"/>
      <c r="ULS13"/>
      <c r="ULT13"/>
      <c r="ULU13"/>
      <c r="ULV13"/>
      <c r="ULW13"/>
      <c r="ULX13"/>
      <c r="ULY13"/>
      <c r="ULZ13"/>
      <c r="UMA13"/>
      <c r="UMB13"/>
      <c r="UMC13"/>
      <c r="UMD13"/>
      <c r="UME13"/>
      <c r="UMF13"/>
      <c r="UMG13"/>
      <c r="UMH13"/>
      <c r="UMI13"/>
      <c r="UMJ13"/>
      <c r="UMK13"/>
      <c r="UML13"/>
      <c r="UMM13"/>
      <c r="UMN13"/>
      <c r="UMO13"/>
      <c r="UMP13"/>
      <c r="UMQ13"/>
      <c r="UMR13"/>
      <c r="UMS13"/>
      <c r="UMT13"/>
      <c r="UMU13"/>
      <c r="UMV13"/>
      <c r="UMW13"/>
      <c r="UMX13"/>
      <c r="UMY13"/>
      <c r="UMZ13"/>
      <c r="UNA13"/>
      <c r="UNB13"/>
      <c r="UNC13"/>
      <c r="UND13"/>
      <c r="UNE13"/>
      <c r="UNF13"/>
      <c r="UNG13"/>
      <c r="UNH13"/>
      <c r="UNI13"/>
      <c r="UNJ13"/>
      <c r="UNK13"/>
      <c r="UNL13"/>
      <c r="UNM13"/>
      <c r="UNN13"/>
      <c r="UNO13"/>
      <c r="UNP13"/>
      <c r="UNQ13"/>
      <c r="UNR13"/>
      <c r="UNS13"/>
      <c r="UNT13"/>
      <c r="UNU13"/>
      <c r="UNV13"/>
      <c r="UNW13"/>
      <c r="UNX13"/>
      <c r="UNY13"/>
      <c r="UNZ13"/>
      <c r="UOA13"/>
      <c r="UOB13"/>
      <c r="UOC13"/>
      <c r="UOD13"/>
      <c r="UOE13"/>
      <c r="UOF13"/>
      <c r="UOG13"/>
      <c r="UOH13"/>
      <c r="UOI13"/>
      <c r="UOJ13"/>
      <c r="UOK13"/>
      <c r="UOL13"/>
      <c r="UOM13"/>
      <c r="UON13"/>
      <c r="UOO13"/>
      <c r="UOP13"/>
      <c r="UOQ13"/>
      <c r="UOR13"/>
      <c r="UOS13"/>
      <c r="UOT13"/>
      <c r="UOU13"/>
      <c r="UOV13"/>
      <c r="UOW13"/>
      <c r="UOX13"/>
      <c r="UOY13"/>
      <c r="UOZ13"/>
      <c r="UPA13"/>
      <c r="UPB13"/>
      <c r="UPC13"/>
      <c r="UPD13"/>
      <c r="UPE13"/>
      <c r="UPF13"/>
      <c r="UPG13"/>
      <c r="UPH13"/>
      <c r="UPI13"/>
      <c r="UPJ13"/>
      <c r="UPK13"/>
      <c r="UPL13"/>
      <c r="UPM13"/>
      <c r="UPN13"/>
      <c r="UPO13"/>
      <c r="UPP13"/>
      <c r="UPQ13"/>
      <c r="UPR13"/>
      <c r="UPS13"/>
      <c r="UPT13"/>
      <c r="UPU13"/>
      <c r="UPV13"/>
      <c r="UPW13"/>
      <c r="UPX13"/>
      <c r="UPY13"/>
      <c r="UPZ13"/>
      <c r="UQA13"/>
      <c r="UQB13"/>
      <c r="UQC13"/>
      <c r="UQD13"/>
      <c r="UQE13"/>
      <c r="UQF13"/>
      <c r="UQG13"/>
      <c r="UQH13"/>
      <c r="UQI13"/>
      <c r="UQJ13"/>
      <c r="UQK13"/>
      <c r="UQL13"/>
      <c r="UQM13"/>
      <c r="UQN13"/>
      <c r="UQO13"/>
      <c r="UQP13"/>
      <c r="UQQ13"/>
      <c r="UQR13"/>
      <c r="UQS13"/>
      <c r="UQT13"/>
      <c r="UQU13"/>
      <c r="UQV13"/>
      <c r="UQW13"/>
      <c r="UQX13"/>
      <c r="UQY13"/>
      <c r="UQZ13"/>
      <c r="URA13"/>
      <c r="URB13"/>
      <c r="URC13"/>
      <c r="URD13"/>
      <c r="URE13"/>
      <c r="URF13"/>
      <c r="URG13"/>
      <c r="URH13"/>
      <c r="URI13"/>
      <c r="URJ13"/>
      <c r="URK13"/>
      <c r="URL13"/>
      <c r="URM13"/>
      <c r="URN13"/>
      <c r="URO13"/>
      <c r="URP13"/>
      <c r="URQ13"/>
      <c r="URR13"/>
      <c r="URS13"/>
      <c r="URT13"/>
      <c r="URU13"/>
      <c r="URV13"/>
      <c r="URW13"/>
      <c r="URX13"/>
      <c r="URY13"/>
      <c r="URZ13"/>
      <c r="USA13"/>
      <c r="USB13"/>
      <c r="USC13"/>
      <c r="USD13"/>
      <c r="USE13"/>
      <c r="USF13"/>
      <c r="USG13"/>
      <c r="USH13"/>
      <c r="USI13"/>
      <c r="USJ13"/>
      <c r="USK13"/>
      <c r="USL13"/>
      <c r="USM13"/>
      <c r="USN13"/>
      <c r="USO13"/>
      <c r="USP13"/>
      <c r="USQ13"/>
      <c r="USR13"/>
      <c r="USS13"/>
      <c r="UST13"/>
      <c r="USU13"/>
      <c r="USV13"/>
      <c r="USW13"/>
      <c r="USX13"/>
      <c r="USY13"/>
      <c r="USZ13"/>
      <c r="UTA13"/>
      <c r="UTB13"/>
      <c r="UTC13"/>
      <c r="UTD13"/>
      <c r="UTE13"/>
      <c r="UTF13"/>
      <c r="UTG13"/>
      <c r="UTH13"/>
      <c r="UTI13"/>
      <c r="UTJ13"/>
      <c r="UTK13"/>
      <c r="UTL13"/>
      <c r="UTM13"/>
      <c r="UTN13"/>
      <c r="UTO13"/>
      <c r="UTP13"/>
      <c r="UTQ13"/>
      <c r="UTR13"/>
      <c r="UTS13"/>
      <c r="UTT13"/>
      <c r="UTU13"/>
      <c r="UTV13"/>
      <c r="UTW13"/>
      <c r="UTX13"/>
      <c r="UTY13"/>
      <c r="UTZ13"/>
      <c r="UUA13"/>
      <c r="UUB13"/>
      <c r="UUC13"/>
      <c r="UUD13"/>
      <c r="UUE13"/>
      <c r="UUF13"/>
      <c r="UUG13"/>
      <c r="UUH13"/>
      <c r="UUI13"/>
      <c r="UUJ13"/>
      <c r="UUK13"/>
      <c r="UUL13"/>
      <c r="UUM13"/>
      <c r="UUN13"/>
      <c r="UUO13"/>
      <c r="UUP13"/>
      <c r="UUQ13"/>
      <c r="UUR13"/>
      <c r="UUS13"/>
      <c r="UUT13"/>
      <c r="UUU13"/>
      <c r="UUV13"/>
      <c r="UUW13"/>
      <c r="UUX13"/>
      <c r="UUY13"/>
      <c r="UUZ13"/>
      <c r="UVA13"/>
      <c r="UVB13"/>
      <c r="UVC13"/>
      <c r="UVD13"/>
      <c r="UVE13"/>
      <c r="UVF13"/>
      <c r="UVG13"/>
      <c r="UVH13"/>
      <c r="UVI13"/>
      <c r="UVJ13"/>
      <c r="UVK13"/>
      <c r="UVL13"/>
      <c r="UVM13"/>
      <c r="UVN13"/>
      <c r="UVO13"/>
      <c r="UVP13"/>
      <c r="UVQ13"/>
      <c r="UVR13"/>
      <c r="UVS13"/>
      <c r="UVT13"/>
      <c r="UVU13"/>
      <c r="UVV13"/>
      <c r="UVW13"/>
      <c r="UVX13"/>
      <c r="UVY13"/>
      <c r="UVZ13"/>
      <c r="UWA13"/>
      <c r="UWB13"/>
      <c r="UWC13"/>
      <c r="UWD13"/>
      <c r="UWE13"/>
      <c r="UWF13"/>
      <c r="UWG13"/>
      <c r="UWH13"/>
      <c r="UWI13"/>
      <c r="UWJ13"/>
      <c r="UWK13"/>
      <c r="UWL13"/>
      <c r="UWM13"/>
      <c r="UWN13"/>
      <c r="UWO13"/>
      <c r="UWP13"/>
      <c r="UWQ13"/>
      <c r="UWR13"/>
      <c r="UWS13"/>
      <c r="UWT13"/>
      <c r="UWU13"/>
      <c r="UWV13"/>
      <c r="UWW13"/>
      <c r="UWX13"/>
      <c r="UWY13"/>
      <c r="UWZ13"/>
      <c r="UXA13"/>
      <c r="UXB13"/>
      <c r="UXC13"/>
      <c r="UXD13"/>
      <c r="UXE13"/>
      <c r="UXF13"/>
      <c r="UXG13"/>
      <c r="UXH13"/>
      <c r="UXI13"/>
      <c r="UXJ13"/>
      <c r="UXK13"/>
      <c r="UXL13"/>
      <c r="UXM13"/>
      <c r="UXN13"/>
      <c r="UXO13"/>
      <c r="UXP13"/>
      <c r="UXQ13"/>
      <c r="UXR13"/>
      <c r="UXS13"/>
      <c r="UXT13"/>
      <c r="UXU13"/>
      <c r="UXV13"/>
      <c r="UXW13"/>
      <c r="UXX13"/>
      <c r="UXY13"/>
      <c r="UXZ13"/>
      <c r="UYA13"/>
      <c r="UYB13"/>
      <c r="UYC13"/>
      <c r="UYD13"/>
      <c r="UYE13"/>
      <c r="UYF13"/>
      <c r="UYG13"/>
      <c r="UYH13"/>
      <c r="UYI13"/>
      <c r="UYJ13"/>
      <c r="UYK13"/>
      <c r="UYL13"/>
      <c r="UYM13"/>
      <c r="UYN13"/>
      <c r="UYO13"/>
      <c r="UYP13"/>
      <c r="UYQ13"/>
      <c r="UYR13"/>
      <c r="UYS13"/>
      <c r="UYT13"/>
      <c r="UYU13"/>
      <c r="UYV13"/>
      <c r="UYW13"/>
      <c r="UYX13"/>
      <c r="UYY13"/>
      <c r="UYZ13"/>
      <c r="UZA13"/>
      <c r="UZB13"/>
      <c r="UZC13"/>
      <c r="UZD13"/>
      <c r="UZE13"/>
      <c r="UZF13"/>
      <c r="UZG13"/>
      <c r="UZH13"/>
      <c r="UZI13"/>
      <c r="UZJ13"/>
      <c r="UZK13"/>
      <c r="UZL13"/>
      <c r="UZM13"/>
      <c r="UZN13"/>
      <c r="UZO13"/>
      <c r="UZP13"/>
      <c r="UZQ13"/>
      <c r="UZR13"/>
      <c r="UZS13"/>
      <c r="UZT13"/>
      <c r="UZU13"/>
      <c r="UZV13"/>
      <c r="UZW13"/>
      <c r="UZX13"/>
      <c r="UZY13"/>
      <c r="UZZ13"/>
      <c r="VAA13"/>
      <c r="VAB13"/>
      <c r="VAC13"/>
      <c r="VAD13"/>
      <c r="VAE13"/>
      <c r="VAF13"/>
      <c r="VAG13"/>
      <c r="VAH13"/>
      <c r="VAI13"/>
      <c r="VAJ13"/>
      <c r="VAK13"/>
      <c r="VAL13"/>
      <c r="VAM13"/>
      <c r="VAN13"/>
      <c r="VAO13"/>
      <c r="VAP13"/>
      <c r="VAQ13"/>
      <c r="VAR13"/>
      <c r="VAS13"/>
      <c r="VAT13"/>
      <c r="VAU13"/>
      <c r="VAV13"/>
      <c r="VAW13"/>
      <c r="VAX13"/>
      <c r="VAY13"/>
      <c r="VAZ13"/>
      <c r="VBA13"/>
      <c r="VBB13"/>
      <c r="VBC13"/>
      <c r="VBD13"/>
      <c r="VBE13"/>
      <c r="VBF13"/>
      <c r="VBG13"/>
      <c r="VBH13"/>
      <c r="VBI13"/>
      <c r="VBJ13"/>
      <c r="VBK13"/>
      <c r="VBL13"/>
      <c r="VBM13"/>
      <c r="VBN13"/>
      <c r="VBO13"/>
      <c r="VBP13"/>
      <c r="VBQ13"/>
      <c r="VBR13"/>
      <c r="VBS13"/>
      <c r="VBT13"/>
      <c r="VBU13"/>
      <c r="VBV13"/>
      <c r="VBW13"/>
      <c r="VBX13"/>
      <c r="VBY13"/>
      <c r="VBZ13"/>
      <c r="VCA13"/>
      <c r="VCB13"/>
      <c r="VCC13"/>
      <c r="VCD13"/>
      <c r="VCE13"/>
      <c r="VCF13"/>
      <c r="VCG13"/>
      <c r="VCH13"/>
      <c r="VCI13"/>
      <c r="VCJ13"/>
      <c r="VCK13"/>
      <c r="VCL13"/>
      <c r="VCM13"/>
      <c r="VCN13"/>
      <c r="VCO13"/>
      <c r="VCP13"/>
      <c r="VCQ13"/>
      <c r="VCR13"/>
      <c r="VCS13"/>
      <c r="VCT13"/>
      <c r="VCU13"/>
      <c r="VCV13"/>
      <c r="VCW13"/>
      <c r="VCX13"/>
      <c r="VCY13"/>
      <c r="VCZ13"/>
      <c r="VDA13"/>
      <c r="VDB13"/>
      <c r="VDC13"/>
      <c r="VDD13"/>
      <c r="VDE13"/>
      <c r="VDF13"/>
      <c r="VDG13"/>
      <c r="VDH13"/>
      <c r="VDI13"/>
      <c r="VDJ13"/>
      <c r="VDK13"/>
      <c r="VDL13"/>
      <c r="VDM13"/>
      <c r="VDN13"/>
      <c r="VDO13"/>
      <c r="VDP13"/>
      <c r="VDQ13"/>
      <c r="VDR13"/>
      <c r="VDS13"/>
      <c r="VDT13"/>
      <c r="VDU13"/>
      <c r="VDV13"/>
      <c r="VDW13"/>
      <c r="VDX13"/>
      <c r="VDY13"/>
      <c r="VDZ13"/>
      <c r="VEA13"/>
      <c r="VEB13"/>
      <c r="VEC13"/>
      <c r="VED13"/>
      <c r="VEE13"/>
      <c r="VEF13"/>
      <c r="VEG13"/>
      <c r="VEH13"/>
      <c r="VEI13"/>
      <c r="VEJ13"/>
      <c r="VEK13"/>
      <c r="VEL13"/>
      <c r="VEM13"/>
      <c r="VEN13"/>
      <c r="VEO13"/>
      <c r="VEP13"/>
      <c r="VEQ13"/>
      <c r="VER13"/>
      <c r="VES13"/>
      <c r="VET13"/>
      <c r="VEU13"/>
      <c r="VEV13"/>
      <c r="VEW13"/>
      <c r="VEX13"/>
      <c r="VEY13"/>
      <c r="VEZ13"/>
      <c r="VFA13"/>
      <c r="VFB13"/>
      <c r="VFC13"/>
      <c r="VFD13"/>
      <c r="VFE13"/>
      <c r="VFF13"/>
      <c r="VFG13"/>
      <c r="VFH13"/>
      <c r="VFI13"/>
      <c r="VFJ13"/>
      <c r="VFK13"/>
      <c r="VFL13"/>
      <c r="VFM13"/>
      <c r="VFN13"/>
      <c r="VFO13"/>
      <c r="VFP13"/>
      <c r="VFQ13"/>
      <c r="VFR13"/>
      <c r="VFS13"/>
      <c r="VFT13"/>
      <c r="VFU13"/>
      <c r="VFV13"/>
      <c r="VFW13"/>
      <c r="VFX13"/>
      <c r="VFY13"/>
      <c r="VFZ13"/>
      <c r="VGA13"/>
      <c r="VGB13"/>
      <c r="VGC13"/>
      <c r="VGD13"/>
      <c r="VGE13"/>
      <c r="VGF13"/>
      <c r="VGG13"/>
      <c r="VGH13"/>
      <c r="VGI13"/>
      <c r="VGJ13"/>
      <c r="VGK13"/>
      <c r="VGL13"/>
      <c r="VGM13"/>
      <c r="VGN13"/>
      <c r="VGO13"/>
      <c r="VGP13"/>
      <c r="VGQ13"/>
      <c r="VGR13"/>
      <c r="VGS13"/>
      <c r="VGT13"/>
      <c r="VGU13"/>
      <c r="VGV13"/>
      <c r="VGW13"/>
      <c r="VGX13"/>
      <c r="VGY13"/>
      <c r="VGZ13"/>
      <c r="VHA13"/>
      <c r="VHB13"/>
      <c r="VHC13"/>
      <c r="VHD13"/>
      <c r="VHE13"/>
      <c r="VHF13"/>
      <c r="VHG13"/>
      <c r="VHH13"/>
      <c r="VHI13"/>
      <c r="VHJ13"/>
      <c r="VHK13"/>
      <c r="VHL13"/>
      <c r="VHM13"/>
      <c r="VHN13"/>
      <c r="VHO13"/>
      <c r="VHP13"/>
      <c r="VHQ13"/>
      <c r="VHR13"/>
      <c r="VHS13"/>
      <c r="VHT13"/>
      <c r="VHU13"/>
      <c r="VHV13"/>
      <c r="VHW13"/>
      <c r="VHX13"/>
      <c r="VHY13"/>
      <c r="VHZ13"/>
      <c r="VIA13"/>
      <c r="VIB13"/>
      <c r="VIC13"/>
      <c r="VID13"/>
      <c r="VIE13"/>
      <c r="VIF13"/>
      <c r="VIG13"/>
      <c r="VIH13"/>
      <c r="VII13"/>
      <c r="VIJ13"/>
      <c r="VIK13"/>
      <c r="VIL13"/>
      <c r="VIM13"/>
      <c r="VIN13"/>
      <c r="VIO13"/>
      <c r="VIP13"/>
      <c r="VIQ13"/>
      <c r="VIR13"/>
      <c r="VIS13"/>
      <c r="VIT13"/>
      <c r="VIU13"/>
      <c r="VIV13"/>
      <c r="VIW13"/>
      <c r="VIX13"/>
      <c r="VIY13"/>
      <c r="VIZ13"/>
      <c r="VJA13"/>
      <c r="VJB13"/>
      <c r="VJC13"/>
      <c r="VJD13"/>
      <c r="VJE13"/>
      <c r="VJF13"/>
      <c r="VJG13"/>
      <c r="VJH13"/>
      <c r="VJI13"/>
      <c r="VJJ13"/>
      <c r="VJK13"/>
      <c r="VJL13"/>
      <c r="VJM13"/>
      <c r="VJN13"/>
      <c r="VJO13"/>
      <c r="VJP13"/>
      <c r="VJQ13"/>
      <c r="VJR13"/>
      <c r="VJS13"/>
      <c r="VJT13"/>
      <c r="VJU13"/>
      <c r="VJV13"/>
      <c r="VJW13"/>
      <c r="VJX13"/>
      <c r="VJY13"/>
      <c r="VJZ13"/>
      <c r="VKA13"/>
      <c r="VKB13"/>
      <c r="VKC13"/>
      <c r="VKD13"/>
      <c r="VKE13"/>
      <c r="VKF13"/>
      <c r="VKG13"/>
      <c r="VKH13"/>
      <c r="VKI13"/>
      <c r="VKJ13"/>
      <c r="VKK13"/>
      <c r="VKL13"/>
      <c r="VKM13"/>
      <c r="VKN13"/>
      <c r="VKO13"/>
      <c r="VKP13"/>
      <c r="VKQ13"/>
      <c r="VKR13"/>
      <c r="VKS13"/>
      <c r="VKT13"/>
      <c r="VKU13"/>
      <c r="VKV13"/>
      <c r="VKW13"/>
      <c r="VKX13"/>
      <c r="VKY13"/>
      <c r="VKZ13"/>
      <c r="VLA13"/>
      <c r="VLB13"/>
      <c r="VLC13"/>
      <c r="VLD13"/>
      <c r="VLE13"/>
      <c r="VLF13"/>
      <c r="VLG13"/>
      <c r="VLH13"/>
      <c r="VLI13"/>
      <c r="VLJ13"/>
      <c r="VLK13"/>
      <c r="VLL13"/>
      <c r="VLM13"/>
      <c r="VLN13"/>
      <c r="VLO13"/>
      <c r="VLP13"/>
      <c r="VLQ13"/>
      <c r="VLR13"/>
      <c r="VLS13"/>
      <c r="VLT13"/>
      <c r="VLU13"/>
      <c r="VLV13"/>
      <c r="VLW13"/>
      <c r="VLX13"/>
      <c r="VLY13"/>
      <c r="VLZ13"/>
      <c r="VMA13"/>
      <c r="VMB13"/>
      <c r="VMC13"/>
      <c r="VMD13"/>
      <c r="VME13"/>
      <c r="VMF13"/>
      <c r="VMG13"/>
      <c r="VMH13"/>
      <c r="VMI13"/>
      <c r="VMJ13"/>
      <c r="VMK13"/>
      <c r="VML13"/>
      <c r="VMM13"/>
      <c r="VMN13"/>
      <c r="VMO13"/>
      <c r="VMP13"/>
      <c r="VMQ13"/>
      <c r="VMR13"/>
      <c r="VMS13"/>
      <c r="VMT13"/>
      <c r="VMU13"/>
      <c r="VMV13"/>
      <c r="VMW13"/>
      <c r="VMX13"/>
      <c r="VMY13"/>
      <c r="VMZ13"/>
      <c r="VNA13"/>
      <c r="VNB13"/>
      <c r="VNC13"/>
      <c r="VND13"/>
      <c r="VNE13"/>
      <c r="VNF13"/>
      <c r="VNG13"/>
      <c r="VNH13"/>
      <c r="VNI13"/>
      <c r="VNJ13"/>
      <c r="VNK13"/>
      <c r="VNL13"/>
      <c r="VNM13"/>
      <c r="VNN13"/>
      <c r="VNO13"/>
      <c r="VNP13"/>
      <c r="VNQ13"/>
      <c r="VNR13"/>
      <c r="VNS13"/>
      <c r="VNT13"/>
      <c r="VNU13"/>
      <c r="VNV13"/>
      <c r="VNW13"/>
      <c r="VNX13"/>
      <c r="VNY13"/>
      <c r="VNZ13"/>
      <c r="VOA13"/>
      <c r="VOB13"/>
      <c r="VOC13"/>
      <c r="VOD13"/>
      <c r="VOE13"/>
      <c r="VOF13"/>
      <c r="VOG13"/>
      <c r="VOH13"/>
      <c r="VOI13"/>
      <c r="VOJ13"/>
      <c r="VOK13"/>
      <c r="VOL13"/>
      <c r="VOM13"/>
      <c r="VON13"/>
      <c r="VOO13"/>
      <c r="VOP13"/>
      <c r="VOQ13"/>
      <c r="VOR13"/>
      <c r="VOS13"/>
      <c r="VOT13"/>
      <c r="VOU13"/>
      <c r="VOV13"/>
      <c r="VOW13"/>
      <c r="VOX13"/>
      <c r="VOY13"/>
      <c r="VOZ13"/>
      <c r="VPA13"/>
      <c r="VPB13"/>
      <c r="VPC13"/>
      <c r="VPD13"/>
      <c r="VPE13"/>
      <c r="VPF13"/>
      <c r="VPG13"/>
      <c r="VPH13"/>
      <c r="VPI13"/>
      <c r="VPJ13"/>
      <c r="VPK13"/>
      <c r="VPL13"/>
      <c r="VPM13"/>
      <c r="VPN13"/>
      <c r="VPO13"/>
      <c r="VPP13"/>
      <c r="VPQ13"/>
      <c r="VPR13"/>
      <c r="VPS13"/>
      <c r="VPT13"/>
      <c r="VPU13"/>
      <c r="VPV13"/>
      <c r="VPW13"/>
      <c r="VPX13"/>
      <c r="VPY13"/>
      <c r="VPZ13"/>
      <c r="VQA13"/>
      <c r="VQB13"/>
      <c r="VQC13"/>
      <c r="VQD13"/>
      <c r="VQE13"/>
      <c r="VQF13"/>
      <c r="VQG13"/>
      <c r="VQH13"/>
      <c r="VQI13"/>
      <c r="VQJ13"/>
      <c r="VQK13"/>
      <c r="VQL13"/>
      <c r="VQM13"/>
      <c r="VQN13"/>
      <c r="VQO13"/>
      <c r="VQP13"/>
      <c r="VQQ13"/>
      <c r="VQR13"/>
      <c r="VQS13"/>
      <c r="VQT13"/>
      <c r="VQU13"/>
      <c r="VQV13"/>
      <c r="VQW13"/>
      <c r="VQX13"/>
      <c r="VQY13"/>
      <c r="VQZ13"/>
      <c r="VRA13"/>
      <c r="VRB13"/>
      <c r="VRC13"/>
      <c r="VRD13"/>
      <c r="VRE13"/>
      <c r="VRF13"/>
      <c r="VRG13"/>
      <c r="VRH13"/>
      <c r="VRI13"/>
      <c r="VRJ13"/>
      <c r="VRK13"/>
      <c r="VRL13"/>
      <c r="VRM13"/>
      <c r="VRN13"/>
      <c r="VRO13"/>
      <c r="VRP13"/>
      <c r="VRQ13"/>
      <c r="VRR13"/>
      <c r="VRS13"/>
      <c r="VRT13"/>
      <c r="VRU13"/>
      <c r="VRV13"/>
      <c r="VRW13"/>
      <c r="VRX13"/>
      <c r="VRY13"/>
      <c r="VRZ13"/>
      <c r="VSA13"/>
      <c r="VSB13"/>
      <c r="VSC13"/>
      <c r="VSD13"/>
      <c r="VSE13"/>
      <c r="VSF13"/>
      <c r="VSG13"/>
      <c r="VSH13"/>
      <c r="VSI13"/>
      <c r="VSJ13"/>
      <c r="VSK13"/>
      <c r="VSL13"/>
      <c r="VSM13"/>
      <c r="VSN13"/>
      <c r="VSO13"/>
      <c r="VSP13"/>
      <c r="VSQ13"/>
      <c r="VSR13"/>
      <c r="VSS13"/>
      <c r="VST13"/>
      <c r="VSU13"/>
      <c r="VSV13"/>
      <c r="VSW13"/>
      <c r="VSX13"/>
      <c r="VSY13"/>
      <c r="VSZ13"/>
      <c r="VTA13"/>
      <c r="VTB13"/>
      <c r="VTC13"/>
      <c r="VTD13"/>
      <c r="VTE13"/>
      <c r="VTF13"/>
      <c r="VTG13"/>
      <c r="VTH13"/>
      <c r="VTI13"/>
      <c r="VTJ13"/>
      <c r="VTK13"/>
      <c r="VTL13"/>
      <c r="VTM13"/>
      <c r="VTN13"/>
      <c r="VTO13"/>
      <c r="VTP13"/>
      <c r="VTQ13"/>
      <c r="VTR13"/>
      <c r="VTS13"/>
      <c r="VTT13"/>
      <c r="VTU13"/>
      <c r="VTV13"/>
      <c r="VTW13"/>
      <c r="VTX13"/>
      <c r="VTY13"/>
      <c r="VTZ13"/>
      <c r="VUA13"/>
      <c r="VUB13"/>
      <c r="VUC13"/>
      <c r="VUD13"/>
      <c r="VUE13"/>
      <c r="VUF13"/>
      <c r="VUG13"/>
      <c r="VUH13"/>
      <c r="VUI13"/>
      <c r="VUJ13"/>
      <c r="VUK13"/>
      <c r="VUL13"/>
      <c r="VUM13"/>
      <c r="VUN13"/>
      <c r="VUO13"/>
      <c r="VUP13"/>
      <c r="VUQ13"/>
      <c r="VUR13"/>
      <c r="VUS13"/>
      <c r="VUT13"/>
      <c r="VUU13"/>
      <c r="VUV13"/>
      <c r="VUW13"/>
      <c r="VUX13"/>
      <c r="VUY13"/>
      <c r="VUZ13"/>
      <c r="VVA13"/>
      <c r="VVB13"/>
      <c r="VVC13"/>
      <c r="VVD13"/>
      <c r="VVE13"/>
      <c r="VVF13"/>
      <c r="VVG13"/>
      <c r="VVH13"/>
      <c r="VVI13"/>
      <c r="VVJ13"/>
      <c r="VVK13"/>
      <c r="VVL13"/>
      <c r="VVM13"/>
      <c r="VVN13"/>
      <c r="VVO13"/>
      <c r="VVP13"/>
      <c r="VVQ13"/>
      <c r="VVR13"/>
      <c r="VVS13"/>
      <c r="VVT13"/>
      <c r="VVU13"/>
      <c r="VVV13"/>
      <c r="VVW13"/>
      <c r="VVX13"/>
      <c r="VVY13"/>
      <c r="VVZ13"/>
      <c r="VWA13"/>
      <c r="VWB13"/>
      <c r="VWC13"/>
      <c r="VWD13"/>
      <c r="VWE13"/>
      <c r="VWF13"/>
      <c r="VWG13"/>
      <c r="VWH13"/>
      <c r="VWI13"/>
      <c r="VWJ13"/>
      <c r="VWK13"/>
      <c r="VWL13"/>
      <c r="VWM13"/>
      <c r="VWN13"/>
      <c r="VWO13"/>
      <c r="VWP13"/>
      <c r="VWQ13"/>
      <c r="VWR13"/>
      <c r="VWS13"/>
      <c r="VWT13"/>
      <c r="VWU13"/>
      <c r="VWV13"/>
      <c r="VWW13"/>
      <c r="VWX13"/>
      <c r="VWY13"/>
      <c r="VWZ13"/>
      <c r="VXA13"/>
      <c r="VXB13"/>
      <c r="VXC13"/>
      <c r="VXD13"/>
      <c r="VXE13"/>
      <c r="VXF13"/>
      <c r="VXG13"/>
      <c r="VXH13"/>
      <c r="VXI13"/>
      <c r="VXJ13"/>
      <c r="VXK13"/>
      <c r="VXL13"/>
      <c r="VXM13"/>
      <c r="VXN13"/>
      <c r="VXO13"/>
      <c r="VXP13"/>
      <c r="VXQ13"/>
      <c r="VXR13"/>
      <c r="VXS13"/>
      <c r="VXT13"/>
      <c r="VXU13"/>
      <c r="VXV13"/>
      <c r="VXW13"/>
      <c r="VXX13"/>
      <c r="VXY13"/>
      <c r="VXZ13"/>
      <c r="VYA13"/>
      <c r="VYB13"/>
      <c r="VYC13"/>
      <c r="VYD13"/>
      <c r="VYE13"/>
      <c r="VYF13"/>
      <c r="VYG13"/>
      <c r="VYH13"/>
      <c r="VYI13"/>
      <c r="VYJ13"/>
      <c r="VYK13"/>
      <c r="VYL13"/>
      <c r="VYM13"/>
      <c r="VYN13"/>
      <c r="VYO13"/>
      <c r="VYP13"/>
      <c r="VYQ13"/>
      <c r="VYR13"/>
      <c r="VYS13"/>
      <c r="VYT13"/>
      <c r="VYU13"/>
      <c r="VYV13"/>
      <c r="VYW13"/>
      <c r="VYX13"/>
      <c r="VYY13"/>
      <c r="VYZ13"/>
      <c r="VZA13"/>
      <c r="VZB13"/>
      <c r="VZC13"/>
      <c r="VZD13"/>
      <c r="VZE13"/>
      <c r="VZF13"/>
      <c r="VZG13"/>
      <c r="VZH13"/>
      <c r="VZI13"/>
      <c r="VZJ13"/>
      <c r="VZK13"/>
      <c r="VZL13"/>
      <c r="VZM13"/>
      <c r="VZN13"/>
      <c r="VZO13"/>
      <c r="VZP13"/>
      <c r="VZQ13"/>
      <c r="VZR13"/>
      <c r="VZS13"/>
      <c r="VZT13"/>
      <c r="VZU13"/>
      <c r="VZV13"/>
      <c r="VZW13"/>
      <c r="VZX13"/>
      <c r="VZY13"/>
      <c r="VZZ13"/>
      <c r="WAA13"/>
      <c r="WAB13"/>
      <c r="WAC13"/>
      <c r="WAD13"/>
      <c r="WAE13"/>
      <c r="WAF13"/>
      <c r="WAG13"/>
      <c r="WAH13"/>
      <c r="WAI13"/>
      <c r="WAJ13"/>
      <c r="WAK13"/>
      <c r="WAL13"/>
      <c r="WAM13"/>
      <c r="WAN13"/>
      <c r="WAO13"/>
      <c r="WAP13"/>
      <c r="WAQ13"/>
      <c r="WAR13"/>
      <c r="WAS13"/>
      <c r="WAT13"/>
      <c r="WAU13"/>
      <c r="WAV13"/>
      <c r="WAW13"/>
      <c r="WAX13"/>
      <c r="WAY13"/>
      <c r="WAZ13"/>
      <c r="WBA13"/>
      <c r="WBB13"/>
      <c r="WBC13"/>
      <c r="WBD13"/>
      <c r="WBE13"/>
      <c r="WBF13"/>
      <c r="WBG13"/>
      <c r="WBH13"/>
      <c r="WBI13"/>
      <c r="WBJ13"/>
      <c r="WBK13"/>
      <c r="WBL13"/>
      <c r="WBM13"/>
      <c r="WBN13"/>
      <c r="WBO13"/>
      <c r="WBP13"/>
      <c r="WBQ13"/>
      <c r="WBR13"/>
      <c r="WBS13"/>
      <c r="WBT13"/>
      <c r="WBU13"/>
      <c r="WBV13"/>
      <c r="WBW13"/>
      <c r="WBX13"/>
      <c r="WBY13"/>
      <c r="WBZ13"/>
      <c r="WCA13"/>
      <c r="WCB13"/>
      <c r="WCC13"/>
      <c r="WCD13"/>
      <c r="WCE13"/>
      <c r="WCF13"/>
      <c r="WCG13"/>
      <c r="WCH13"/>
      <c r="WCI13"/>
      <c r="WCJ13"/>
      <c r="WCK13"/>
      <c r="WCL13"/>
      <c r="WCM13"/>
      <c r="WCN13"/>
      <c r="WCO13"/>
      <c r="WCP13"/>
      <c r="WCQ13"/>
      <c r="WCR13"/>
      <c r="WCS13"/>
      <c r="WCT13"/>
      <c r="WCU13"/>
      <c r="WCV13"/>
      <c r="WCW13"/>
      <c r="WCX13"/>
      <c r="WCY13"/>
      <c r="WCZ13"/>
      <c r="WDA13"/>
      <c r="WDB13"/>
      <c r="WDC13"/>
      <c r="WDD13"/>
      <c r="WDE13"/>
      <c r="WDF13"/>
      <c r="WDG13"/>
      <c r="WDH13"/>
      <c r="WDI13"/>
      <c r="WDJ13"/>
      <c r="WDK13"/>
      <c r="WDL13"/>
      <c r="WDM13"/>
      <c r="WDN13"/>
      <c r="WDO13"/>
      <c r="WDP13"/>
      <c r="WDQ13"/>
      <c r="WDR13"/>
      <c r="WDS13"/>
      <c r="WDT13"/>
      <c r="WDU13"/>
      <c r="WDV13"/>
      <c r="WDW13"/>
      <c r="WDX13"/>
      <c r="WDY13"/>
      <c r="WDZ13"/>
      <c r="WEA13"/>
      <c r="WEB13"/>
      <c r="WEC13"/>
      <c r="WED13"/>
      <c r="WEE13"/>
      <c r="WEF13"/>
      <c r="WEG13"/>
      <c r="WEH13"/>
      <c r="WEI13"/>
      <c r="WEJ13"/>
      <c r="WEK13"/>
      <c r="WEL13"/>
      <c r="WEM13"/>
      <c r="WEN13"/>
      <c r="WEO13"/>
      <c r="WEP13"/>
      <c r="WEQ13"/>
      <c r="WER13"/>
      <c r="WES13"/>
      <c r="WET13"/>
      <c r="WEU13"/>
      <c r="WEV13"/>
      <c r="WEW13"/>
      <c r="WEX13"/>
      <c r="WEY13"/>
      <c r="WEZ13"/>
      <c r="WFA13"/>
      <c r="WFB13"/>
      <c r="WFC13"/>
      <c r="WFD13"/>
      <c r="WFE13"/>
      <c r="WFF13"/>
      <c r="WFG13"/>
      <c r="WFH13"/>
      <c r="WFI13"/>
      <c r="WFJ13"/>
      <c r="WFK13"/>
      <c r="WFL13"/>
      <c r="WFM13"/>
      <c r="WFN13"/>
      <c r="WFO13"/>
      <c r="WFP13"/>
      <c r="WFQ13"/>
      <c r="WFR13"/>
      <c r="WFS13"/>
      <c r="WFT13"/>
      <c r="WFU13"/>
      <c r="WFV13"/>
      <c r="WFW13"/>
      <c r="WFX13"/>
      <c r="WFY13"/>
      <c r="WFZ13"/>
      <c r="WGA13"/>
      <c r="WGB13"/>
      <c r="WGC13"/>
      <c r="WGD13"/>
      <c r="WGE13"/>
      <c r="WGF13"/>
      <c r="WGG13"/>
      <c r="WGH13"/>
      <c r="WGI13"/>
      <c r="WGJ13"/>
      <c r="WGK13"/>
      <c r="WGL13"/>
      <c r="WGM13"/>
      <c r="WGN13"/>
      <c r="WGO13"/>
      <c r="WGP13"/>
      <c r="WGQ13"/>
      <c r="WGR13"/>
      <c r="WGS13"/>
      <c r="WGT13"/>
      <c r="WGU13"/>
      <c r="WGV13"/>
      <c r="WGW13"/>
      <c r="WGX13"/>
      <c r="WGY13"/>
      <c r="WGZ13"/>
      <c r="WHA13"/>
      <c r="WHB13"/>
      <c r="WHC13"/>
      <c r="WHD13"/>
      <c r="WHE13"/>
      <c r="WHF13"/>
      <c r="WHG13"/>
      <c r="WHH13"/>
      <c r="WHI13"/>
      <c r="WHJ13"/>
      <c r="WHK13"/>
      <c r="WHL13"/>
      <c r="WHM13"/>
      <c r="WHN13"/>
      <c r="WHO13"/>
      <c r="WHP13"/>
      <c r="WHQ13"/>
      <c r="WHR13"/>
      <c r="WHS13"/>
      <c r="WHT13"/>
      <c r="WHU13"/>
      <c r="WHV13"/>
      <c r="WHW13"/>
      <c r="WHX13"/>
      <c r="WHY13"/>
      <c r="WHZ13"/>
      <c r="WIA13"/>
      <c r="WIB13"/>
      <c r="WIC13"/>
      <c r="WID13"/>
      <c r="WIE13"/>
      <c r="WIF13"/>
      <c r="WIG13"/>
      <c r="WIH13"/>
      <c r="WII13"/>
      <c r="WIJ13"/>
      <c r="WIK13"/>
      <c r="WIL13"/>
      <c r="WIM13"/>
      <c r="WIN13"/>
      <c r="WIO13"/>
      <c r="WIP13"/>
      <c r="WIQ13"/>
      <c r="WIR13"/>
      <c r="WIS13"/>
      <c r="WIT13"/>
      <c r="WIU13"/>
      <c r="WIV13"/>
      <c r="WIW13"/>
      <c r="WIX13"/>
      <c r="WIY13"/>
      <c r="WIZ13"/>
      <c r="WJA13"/>
      <c r="WJB13"/>
      <c r="WJC13"/>
      <c r="WJD13"/>
      <c r="WJE13"/>
      <c r="WJF13"/>
      <c r="WJG13"/>
      <c r="WJH13"/>
      <c r="WJI13"/>
      <c r="WJJ13"/>
      <c r="WJK13"/>
      <c r="WJL13"/>
      <c r="WJM13"/>
      <c r="WJN13"/>
      <c r="WJO13"/>
      <c r="WJP13"/>
      <c r="WJQ13"/>
      <c r="WJR13"/>
      <c r="WJS13"/>
      <c r="WJT13"/>
      <c r="WJU13"/>
      <c r="WJV13"/>
      <c r="WJW13"/>
      <c r="WJX13"/>
      <c r="WJY13"/>
      <c r="WJZ13"/>
      <c r="WKA13"/>
      <c r="WKB13"/>
      <c r="WKC13"/>
      <c r="WKD13"/>
      <c r="WKE13"/>
      <c r="WKF13"/>
      <c r="WKG13"/>
      <c r="WKH13"/>
      <c r="WKI13"/>
      <c r="WKJ13"/>
      <c r="WKK13"/>
      <c r="WKL13"/>
      <c r="WKM13"/>
      <c r="WKN13"/>
      <c r="WKO13"/>
      <c r="WKP13"/>
      <c r="WKQ13"/>
      <c r="WKR13"/>
      <c r="WKS13"/>
      <c r="WKT13"/>
      <c r="WKU13"/>
      <c r="WKV13"/>
      <c r="WKW13"/>
      <c r="WKX13"/>
      <c r="WKY13"/>
      <c r="WKZ13"/>
      <c r="WLA13"/>
      <c r="WLB13"/>
      <c r="WLC13"/>
      <c r="WLD13"/>
      <c r="WLE13"/>
      <c r="WLF13"/>
      <c r="WLG13"/>
      <c r="WLH13"/>
      <c r="WLI13"/>
      <c r="WLJ13"/>
      <c r="WLK13"/>
      <c r="WLL13"/>
      <c r="WLM13"/>
      <c r="WLN13"/>
      <c r="WLO13"/>
      <c r="WLP13"/>
      <c r="WLQ13"/>
      <c r="WLR13"/>
      <c r="WLS13"/>
      <c r="WLT13"/>
      <c r="WLU13"/>
      <c r="WLV13"/>
      <c r="WLW13"/>
      <c r="WLX13"/>
      <c r="WLY13"/>
      <c r="WLZ13"/>
      <c r="WMA13"/>
      <c r="WMB13"/>
      <c r="WMC13"/>
      <c r="WMD13"/>
      <c r="WME13"/>
      <c r="WMF13"/>
      <c r="WMG13"/>
      <c r="WMH13"/>
      <c r="WMI13"/>
      <c r="WMJ13"/>
      <c r="WMK13"/>
      <c r="WML13"/>
      <c r="WMM13"/>
      <c r="WMN13"/>
      <c r="WMO13"/>
      <c r="WMP13"/>
      <c r="WMQ13"/>
      <c r="WMR13"/>
      <c r="WMS13"/>
      <c r="WMT13"/>
      <c r="WMU13"/>
      <c r="WMV13"/>
      <c r="WMW13"/>
      <c r="WMX13"/>
      <c r="WMY13"/>
      <c r="WMZ13"/>
      <c r="WNA13"/>
      <c r="WNB13"/>
      <c r="WNC13"/>
      <c r="WND13"/>
      <c r="WNE13"/>
      <c r="WNF13"/>
      <c r="WNG13"/>
      <c r="WNH13"/>
      <c r="WNI13"/>
      <c r="WNJ13"/>
      <c r="WNK13"/>
      <c r="WNL13"/>
      <c r="WNM13"/>
      <c r="WNN13"/>
      <c r="WNO13"/>
      <c r="WNP13"/>
      <c r="WNQ13"/>
      <c r="WNR13"/>
      <c r="WNS13"/>
      <c r="WNT13"/>
      <c r="WNU13"/>
      <c r="WNV13"/>
      <c r="WNW13"/>
      <c r="WNX13"/>
      <c r="WNY13"/>
      <c r="WNZ13"/>
      <c r="WOA13"/>
      <c r="WOB13"/>
      <c r="WOC13"/>
      <c r="WOD13"/>
      <c r="WOE13"/>
      <c r="WOF13"/>
      <c r="WOG13"/>
      <c r="WOH13"/>
      <c r="WOI13"/>
      <c r="WOJ13"/>
      <c r="WOK13"/>
      <c r="WOL13"/>
      <c r="WOM13"/>
      <c r="WON13"/>
      <c r="WOO13"/>
      <c r="WOP13"/>
      <c r="WOQ13"/>
      <c r="WOR13"/>
      <c r="WOS13"/>
      <c r="WOT13"/>
      <c r="WOU13"/>
      <c r="WOV13"/>
      <c r="WOW13"/>
      <c r="WOX13"/>
      <c r="WOY13"/>
      <c r="WOZ13"/>
      <c r="WPA13"/>
      <c r="WPB13"/>
      <c r="WPC13"/>
      <c r="WPD13"/>
      <c r="WPE13"/>
      <c r="WPF13"/>
      <c r="WPG13"/>
      <c r="WPH13"/>
      <c r="WPI13"/>
      <c r="WPJ13"/>
      <c r="WPK13"/>
      <c r="WPL13"/>
      <c r="WPM13"/>
      <c r="WPN13"/>
      <c r="WPO13"/>
      <c r="WPP13"/>
      <c r="WPQ13"/>
      <c r="WPR13"/>
      <c r="WPS13"/>
      <c r="WPT13"/>
      <c r="WPU13"/>
      <c r="WPV13"/>
      <c r="WPW13"/>
      <c r="WPX13"/>
      <c r="WPY13"/>
      <c r="WPZ13"/>
      <c r="WQA13"/>
      <c r="WQB13"/>
      <c r="WQC13"/>
      <c r="WQD13"/>
      <c r="WQE13"/>
      <c r="WQF13"/>
      <c r="WQG13"/>
      <c r="WQH13"/>
      <c r="WQI13"/>
      <c r="WQJ13"/>
      <c r="WQK13"/>
      <c r="WQL13"/>
      <c r="WQM13"/>
      <c r="WQN13"/>
      <c r="WQO13"/>
      <c r="WQP13"/>
      <c r="WQQ13"/>
      <c r="WQR13"/>
      <c r="WQS13"/>
      <c r="WQT13"/>
      <c r="WQU13"/>
      <c r="WQV13"/>
      <c r="WQW13"/>
      <c r="WQX13"/>
      <c r="WQY13"/>
      <c r="WQZ13"/>
      <c r="WRA13"/>
      <c r="WRB13"/>
      <c r="WRC13"/>
      <c r="WRD13"/>
      <c r="WRE13"/>
      <c r="WRF13"/>
      <c r="WRG13"/>
      <c r="WRH13"/>
      <c r="WRI13"/>
      <c r="WRJ13"/>
      <c r="WRK13"/>
      <c r="WRL13"/>
      <c r="WRM13"/>
      <c r="WRN13"/>
      <c r="WRO13"/>
      <c r="WRP13"/>
      <c r="WRQ13"/>
      <c r="WRR13"/>
      <c r="WRS13"/>
      <c r="WRT13"/>
      <c r="WRU13"/>
      <c r="WRV13"/>
      <c r="WRW13"/>
      <c r="WRX13"/>
      <c r="WRY13"/>
      <c r="WRZ13"/>
      <c r="WSA13"/>
      <c r="WSB13"/>
      <c r="WSC13"/>
      <c r="WSD13"/>
      <c r="WSE13"/>
      <c r="WSF13"/>
      <c r="WSG13"/>
      <c r="WSH13"/>
      <c r="WSI13"/>
      <c r="WSJ13"/>
      <c r="WSK13"/>
      <c r="WSL13"/>
      <c r="WSM13"/>
      <c r="WSN13"/>
      <c r="WSO13"/>
      <c r="WSP13"/>
      <c r="WSQ13"/>
      <c r="WSR13"/>
      <c r="WSS13"/>
      <c r="WST13"/>
      <c r="WSU13"/>
      <c r="WSV13"/>
      <c r="WSW13"/>
      <c r="WSX13"/>
      <c r="WSY13"/>
      <c r="WSZ13"/>
      <c r="WTA13"/>
      <c r="WTB13"/>
      <c r="WTC13"/>
      <c r="WTD13"/>
      <c r="WTE13"/>
      <c r="WTF13"/>
      <c r="WTG13"/>
      <c r="WTH13"/>
      <c r="WTI13"/>
      <c r="WTJ13"/>
      <c r="WTK13"/>
      <c r="WTL13"/>
      <c r="WTM13"/>
      <c r="WTN13"/>
      <c r="WTO13"/>
      <c r="WTP13"/>
      <c r="WTQ13"/>
      <c r="WTR13"/>
      <c r="WTS13"/>
      <c r="WTT13"/>
      <c r="WTU13"/>
      <c r="WTV13"/>
      <c r="WTW13"/>
      <c r="WTX13"/>
      <c r="WTY13"/>
      <c r="WTZ13"/>
      <c r="WUA13"/>
      <c r="WUB13"/>
      <c r="WUC13"/>
      <c r="WUD13"/>
      <c r="WUE13"/>
      <c r="WUF13"/>
      <c r="WUG13"/>
      <c r="WUH13"/>
      <c r="WUI13"/>
      <c r="WUJ13"/>
      <c r="WUK13"/>
      <c r="WUL13"/>
      <c r="WUM13"/>
      <c r="WUN13"/>
      <c r="WUO13"/>
      <c r="WUP13"/>
      <c r="WUQ13"/>
      <c r="WUR13"/>
      <c r="WUS13"/>
      <c r="WUT13"/>
      <c r="WUU13"/>
      <c r="WUV13"/>
      <c r="WUW13"/>
      <c r="WUX13"/>
      <c r="WUY13"/>
      <c r="WUZ13"/>
      <c r="WVA13"/>
      <c r="WVB13"/>
      <c r="WVC13"/>
      <c r="WVD13"/>
      <c r="WVE13"/>
      <c r="WVF13"/>
      <c r="WVG13"/>
      <c r="WVH13"/>
      <c r="WVI13"/>
      <c r="WVJ13"/>
      <c r="WVK13"/>
      <c r="WVL13"/>
      <c r="WVM13"/>
      <c r="WVN13"/>
      <c r="WVO13"/>
      <c r="WVP13"/>
      <c r="WVQ13"/>
      <c r="WVR13"/>
      <c r="WVS13"/>
      <c r="WVT13"/>
      <c r="WVU13"/>
      <c r="WVV13"/>
      <c r="WVW13"/>
      <c r="WVX13"/>
      <c r="WVY13"/>
      <c r="WVZ13"/>
      <c r="WWA13"/>
      <c r="WWB13"/>
      <c r="WWC13"/>
      <c r="WWD13"/>
      <c r="WWE13"/>
      <c r="WWF13"/>
      <c r="WWG13"/>
      <c r="WWH13"/>
      <c r="WWI13"/>
      <c r="WWJ13"/>
      <c r="WWK13"/>
      <c r="WWL13"/>
      <c r="WWM13"/>
      <c r="WWN13"/>
      <c r="WWO13"/>
      <c r="WWP13"/>
      <c r="WWQ13"/>
      <c r="WWR13"/>
      <c r="WWS13"/>
      <c r="WWT13"/>
      <c r="WWU13"/>
      <c r="WWV13"/>
      <c r="WWW13"/>
      <c r="WWX13"/>
      <c r="WWY13"/>
      <c r="WWZ13"/>
      <c r="WXA13"/>
      <c r="WXB13"/>
      <c r="WXC13"/>
      <c r="WXD13"/>
      <c r="WXE13"/>
      <c r="WXF13"/>
      <c r="WXG13"/>
      <c r="WXH13"/>
      <c r="WXI13"/>
      <c r="WXJ13"/>
      <c r="WXK13"/>
      <c r="WXL13"/>
      <c r="WXM13"/>
      <c r="WXN13"/>
      <c r="WXO13"/>
      <c r="WXP13"/>
      <c r="WXQ13"/>
      <c r="WXR13"/>
      <c r="WXS13"/>
      <c r="WXT13"/>
      <c r="WXU13"/>
      <c r="WXV13"/>
      <c r="WXW13"/>
      <c r="WXX13"/>
      <c r="WXY13"/>
      <c r="WXZ13"/>
      <c r="WYA13"/>
      <c r="WYB13"/>
      <c r="WYC13"/>
      <c r="WYD13"/>
      <c r="WYE13"/>
      <c r="WYF13"/>
      <c r="WYG13"/>
      <c r="WYH13"/>
      <c r="WYI13"/>
      <c r="WYJ13"/>
      <c r="WYK13"/>
      <c r="WYL13"/>
      <c r="WYM13"/>
      <c r="WYN13"/>
      <c r="WYO13"/>
      <c r="WYP13"/>
      <c r="WYQ13"/>
      <c r="WYR13"/>
      <c r="WYS13"/>
      <c r="WYT13"/>
      <c r="WYU13"/>
      <c r="WYV13"/>
      <c r="WYW13"/>
      <c r="WYX13"/>
      <c r="WYY13"/>
      <c r="WYZ13"/>
      <c r="WZA13"/>
      <c r="WZB13"/>
      <c r="WZC13"/>
      <c r="WZD13"/>
      <c r="WZE13"/>
      <c r="WZF13"/>
      <c r="WZG13"/>
      <c r="WZH13"/>
      <c r="WZI13"/>
      <c r="WZJ13"/>
      <c r="WZK13"/>
      <c r="WZL13"/>
      <c r="WZM13"/>
      <c r="WZN13"/>
      <c r="WZO13"/>
      <c r="WZP13"/>
      <c r="WZQ13"/>
      <c r="WZR13"/>
      <c r="WZS13"/>
      <c r="WZT13"/>
      <c r="WZU13"/>
      <c r="WZV13"/>
      <c r="WZW13"/>
      <c r="WZX13"/>
      <c r="WZY13"/>
      <c r="WZZ13"/>
      <c r="XAA13"/>
      <c r="XAB13"/>
      <c r="XAC13"/>
      <c r="XAD13"/>
      <c r="XAE13"/>
      <c r="XAF13"/>
      <c r="XAG13"/>
      <c r="XAH13"/>
      <c r="XAI13"/>
      <c r="XAJ13"/>
      <c r="XAK13"/>
      <c r="XAL13"/>
      <c r="XAM13"/>
      <c r="XAN13"/>
      <c r="XAO13"/>
      <c r="XAP13"/>
      <c r="XAQ13"/>
      <c r="XAR13"/>
      <c r="XAS13"/>
      <c r="XAT13"/>
      <c r="XAU13"/>
      <c r="XAV13"/>
      <c r="XAW13"/>
      <c r="XAX13"/>
      <c r="XAY13"/>
      <c r="XAZ13"/>
      <c r="XBA13"/>
      <c r="XBB13"/>
      <c r="XBC13"/>
      <c r="XBD13"/>
      <c r="XBE13"/>
      <c r="XBF13"/>
      <c r="XBG13"/>
      <c r="XBH13"/>
      <c r="XBI13"/>
      <c r="XBJ13"/>
      <c r="XBK13"/>
      <c r="XBL13"/>
      <c r="XBM13"/>
      <c r="XBN13"/>
      <c r="XBO13"/>
      <c r="XBP13"/>
      <c r="XBQ13"/>
      <c r="XBR13"/>
      <c r="XBS13"/>
      <c r="XBT13"/>
      <c r="XBU13"/>
      <c r="XBV13"/>
      <c r="XBW13"/>
      <c r="XBX13"/>
      <c r="XBY13"/>
      <c r="XBZ13"/>
      <c r="XCA13"/>
      <c r="XCB13"/>
      <c r="XCC13"/>
      <c r="XCD13"/>
      <c r="XCE13"/>
      <c r="XCF13"/>
      <c r="XCG13"/>
      <c r="XCH13"/>
      <c r="XCI13"/>
      <c r="XCJ13"/>
      <c r="XCK13"/>
      <c r="XCL13"/>
      <c r="XCM13"/>
      <c r="XCN13"/>
      <c r="XCO13"/>
      <c r="XCP13"/>
      <c r="XCQ13"/>
      <c r="XCR13"/>
      <c r="XCS13"/>
      <c r="XCT13"/>
      <c r="XCU13"/>
      <c r="XCV13"/>
      <c r="XCW13"/>
      <c r="XCX13"/>
      <c r="XCY13"/>
      <c r="XCZ13"/>
      <c r="XDA13"/>
      <c r="XDB13"/>
      <c r="XDC13"/>
      <c r="XDD13"/>
      <c r="XDE13"/>
      <c r="XDF13"/>
      <c r="XDG13"/>
      <c r="XDH13"/>
      <c r="XDI13"/>
      <c r="XDJ13"/>
      <c r="XDK13"/>
      <c r="XDL13"/>
      <c r="XDM13"/>
      <c r="XDN13"/>
      <c r="XDO13"/>
      <c r="XDP13"/>
      <c r="XDQ13"/>
      <c r="XDR13"/>
      <c r="XDS13"/>
      <c r="XDT13"/>
      <c r="XDU13"/>
      <c r="XDV13"/>
      <c r="XDW13"/>
      <c r="XDX13"/>
      <c r="XDY13"/>
      <c r="XDZ13"/>
      <c r="XEA13"/>
      <c r="XEB13"/>
      <c r="XEC13"/>
      <c r="XED13"/>
      <c r="XEE13"/>
      <c r="XEF13"/>
      <c r="XEG13"/>
      <c r="XEH13"/>
      <c r="XEI13"/>
      <c r="XEJ13"/>
      <c r="XEK13"/>
      <c r="XEL13"/>
      <c r="XEM13"/>
      <c r="XEN13"/>
      <c r="XEO13"/>
      <c r="XEP13"/>
      <c r="XEQ13"/>
      <c r="XER13"/>
      <c r="XES13"/>
      <c r="XET13"/>
      <c r="XEU13"/>
      <c r="XEV13"/>
      <c r="XEW13"/>
      <c r="XEX13"/>
      <c r="XEY13"/>
      <c r="XEZ13"/>
      <c r="XFA13"/>
      <c r="XFB13"/>
      <c r="XFC13"/>
    </row>
    <row r="14" spans="2:16383" s="89" customFormat="1" x14ac:dyDescent="0.25">
      <c r="B14" s="188" t="s">
        <v>568</v>
      </c>
      <c r="C14" s="70"/>
      <c r="D14" s="70"/>
      <c r="E14" s="70"/>
      <c r="F14" s="70"/>
      <c r="G14" s="70"/>
      <c r="H14" s="70"/>
      <c r="I14" s="70"/>
      <c r="J14" s="70"/>
      <c r="K14" s="70"/>
      <c r="L14" s="70"/>
      <c r="M14" s="70"/>
      <c r="N14" s="70"/>
      <c r="O14" s="70"/>
      <c r="P14" s="70"/>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c r="JD14"/>
      <c r="JE14"/>
      <c r="JF14"/>
      <c r="JG14"/>
      <c r="JH14"/>
      <c r="JI14"/>
      <c r="JJ14"/>
      <c r="JK14"/>
      <c r="JL14"/>
      <c r="JM14"/>
      <c r="JN14"/>
      <c r="JO14"/>
      <c r="JP14"/>
      <c r="JQ14"/>
      <c r="JR14"/>
      <c r="JS14"/>
      <c r="JT14"/>
      <c r="JU14"/>
      <c r="JV14"/>
      <c r="JW14"/>
      <c r="JX14"/>
      <c r="JY14"/>
      <c r="JZ14"/>
      <c r="KA14"/>
      <c r="KB14"/>
      <c r="KC14"/>
      <c r="KD14"/>
      <c r="KE14"/>
      <c r="KF14"/>
      <c r="KG14"/>
      <c r="KH14"/>
      <c r="KI14"/>
      <c r="KJ14"/>
      <c r="KK14"/>
      <c r="KL14"/>
      <c r="KM14"/>
      <c r="KN14"/>
      <c r="KO14"/>
      <c r="KP14"/>
      <c r="KQ14"/>
      <c r="KR14"/>
      <c r="KS14"/>
      <c r="KT14"/>
      <c r="KU14"/>
      <c r="KV14"/>
      <c r="KW14"/>
      <c r="KX14"/>
      <c r="KY14"/>
      <c r="KZ14"/>
      <c r="LA14"/>
      <c r="LB14"/>
      <c r="LC14"/>
      <c r="LD14"/>
      <c r="LE14"/>
      <c r="LF14"/>
      <c r="LG14"/>
      <c r="LH14"/>
      <c r="LI14"/>
      <c r="LJ14"/>
      <c r="LK14"/>
      <c r="LL14"/>
      <c r="LM14"/>
      <c r="LN14"/>
      <c r="LO14"/>
      <c r="LP14"/>
      <c r="LQ14"/>
      <c r="LR14"/>
      <c r="LS14"/>
      <c r="LT14"/>
      <c r="LU14"/>
      <c r="LV14"/>
      <c r="LW14"/>
      <c r="LX14"/>
      <c r="LY14"/>
      <c r="LZ14"/>
      <c r="MA14"/>
      <c r="MB14"/>
      <c r="MC14"/>
      <c r="MD14"/>
      <c r="ME14"/>
      <c r="MF14"/>
      <c r="MG14"/>
      <c r="MH14"/>
      <c r="MI14"/>
      <c r="MJ14"/>
      <c r="MK14"/>
      <c r="ML14"/>
      <c r="MM14"/>
      <c r="MN14"/>
      <c r="MO14"/>
      <c r="MP14"/>
      <c r="MQ14"/>
      <c r="MR14"/>
      <c r="MS14"/>
      <c r="MT14"/>
      <c r="MU14"/>
      <c r="MV14"/>
      <c r="MW14"/>
      <c r="MX14"/>
      <c r="MY14"/>
      <c r="MZ14"/>
      <c r="NA14"/>
      <c r="NB14"/>
      <c r="NC14"/>
      <c r="ND14"/>
      <c r="NE14"/>
      <c r="NF14"/>
      <c r="NG14"/>
      <c r="NH14"/>
      <c r="NI14"/>
      <c r="NJ14"/>
      <c r="NK14"/>
      <c r="NL14"/>
      <c r="NM14"/>
      <c r="NN14"/>
      <c r="NO14"/>
      <c r="NP14"/>
      <c r="NQ14"/>
      <c r="NR14"/>
      <c r="NS14"/>
      <c r="NT14"/>
      <c r="NU14"/>
      <c r="NV14"/>
      <c r="NW14"/>
      <c r="NX14"/>
      <c r="NY14"/>
      <c r="NZ14"/>
      <c r="OA14"/>
      <c r="OB14"/>
      <c r="OC14"/>
      <c r="OD14"/>
      <c r="OE14"/>
      <c r="OF14"/>
      <c r="OG14"/>
      <c r="OH14"/>
      <c r="OI14"/>
      <c r="OJ14"/>
      <c r="OK14"/>
      <c r="OL14"/>
      <c r="OM14"/>
      <c r="ON14"/>
      <c r="OO14"/>
      <c r="OP14"/>
      <c r="OQ14"/>
      <c r="OR14"/>
      <c r="OS14"/>
      <c r="OT14"/>
      <c r="OU14"/>
      <c r="OV14"/>
      <c r="OW14"/>
      <c r="OX14"/>
      <c r="OY14"/>
      <c r="OZ14"/>
      <c r="PA14"/>
      <c r="PB14"/>
      <c r="PC14"/>
      <c r="PD14"/>
      <c r="PE14"/>
      <c r="PF14"/>
      <c r="PG14"/>
      <c r="PH14"/>
      <c r="PI14"/>
      <c r="PJ14"/>
      <c r="PK14"/>
      <c r="PL14"/>
      <c r="PM14"/>
      <c r="PN14"/>
      <c r="PO14"/>
      <c r="PP14"/>
      <c r="PQ14"/>
      <c r="PR14"/>
      <c r="PS14"/>
      <c r="PT14"/>
      <c r="PU14"/>
      <c r="PV14"/>
      <c r="PW14"/>
      <c r="PX14"/>
      <c r="PY14"/>
      <c r="PZ14"/>
      <c r="QA14"/>
      <c r="QB14"/>
      <c r="QC14"/>
      <c r="QD14"/>
      <c r="QE14"/>
      <c r="QF14"/>
      <c r="QG14"/>
      <c r="QH14"/>
      <c r="QI14"/>
      <c r="QJ14"/>
      <c r="QK14"/>
      <c r="QL14"/>
      <c r="QM14"/>
      <c r="QN14"/>
      <c r="QO14"/>
      <c r="QP14"/>
      <c r="QQ14"/>
      <c r="QR14"/>
      <c r="QS14"/>
      <c r="QT14"/>
      <c r="QU14"/>
      <c r="QV14"/>
      <c r="QW14"/>
      <c r="QX14"/>
      <c r="QY14"/>
      <c r="QZ14"/>
      <c r="RA14"/>
      <c r="RB14"/>
      <c r="RC14"/>
      <c r="RD14"/>
      <c r="RE14"/>
      <c r="RF14"/>
      <c r="RG14"/>
      <c r="RH14"/>
      <c r="RI14"/>
      <c r="RJ14"/>
      <c r="RK14"/>
      <c r="RL14"/>
      <c r="RM14"/>
      <c r="RN14"/>
      <c r="RO14"/>
      <c r="RP14"/>
      <c r="RQ14"/>
      <c r="RR14"/>
      <c r="RS14"/>
      <c r="RT14"/>
      <c r="RU14"/>
      <c r="RV14"/>
      <c r="RW14"/>
      <c r="RX14"/>
      <c r="RY14"/>
      <c r="RZ14"/>
      <c r="SA14"/>
      <c r="SB14"/>
      <c r="SC14"/>
      <c r="SD14"/>
      <c r="SE14"/>
      <c r="SF14"/>
      <c r="SG14"/>
      <c r="SH14"/>
      <c r="SI14"/>
      <c r="SJ14"/>
      <c r="SK14"/>
      <c r="SL14"/>
      <c r="SM14"/>
      <c r="SN14"/>
      <c r="SO14"/>
      <c r="SP14"/>
      <c r="SQ14"/>
      <c r="SR14"/>
      <c r="SS14"/>
      <c r="ST14"/>
      <c r="SU14"/>
      <c r="SV14"/>
      <c r="SW14"/>
      <c r="SX14"/>
      <c r="SY14"/>
      <c r="SZ14"/>
      <c r="TA14"/>
      <c r="TB14"/>
      <c r="TC14"/>
      <c r="TD14"/>
      <c r="TE14"/>
      <c r="TF14"/>
      <c r="TG14"/>
      <c r="TH14"/>
      <c r="TI14"/>
      <c r="TJ14"/>
      <c r="TK14"/>
      <c r="TL14"/>
      <c r="TM14"/>
      <c r="TN14"/>
      <c r="TO14"/>
      <c r="TP14"/>
      <c r="TQ14"/>
      <c r="TR14"/>
      <c r="TS14"/>
      <c r="TT14"/>
      <c r="TU14"/>
      <c r="TV14"/>
      <c r="TW14"/>
      <c r="TX14"/>
      <c r="TY14"/>
      <c r="TZ14"/>
      <c r="UA14"/>
      <c r="UB14"/>
      <c r="UC14"/>
      <c r="UD14"/>
      <c r="UE14"/>
      <c r="UF14"/>
      <c r="UG14"/>
      <c r="UH14"/>
      <c r="UI14"/>
      <c r="UJ14"/>
      <c r="UK14"/>
      <c r="UL14"/>
      <c r="UM14"/>
      <c r="UN14"/>
      <c r="UO14"/>
      <c r="UP14"/>
      <c r="UQ14"/>
      <c r="UR14"/>
      <c r="US14"/>
      <c r="UT14"/>
      <c r="UU14"/>
      <c r="UV14"/>
      <c r="UW14"/>
      <c r="UX14"/>
      <c r="UY14"/>
      <c r="UZ14"/>
      <c r="VA14"/>
      <c r="VB14"/>
      <c r="VC14"/>
      <c r="VD14"/>
      <c r="VE14"/>
      <c r="VF14"/>
      <c r="VG14"/>
      <c r="VH14"/>
      <c r="VI14"/>
      <c r="VJ14"/>
      <c r="VK14"/>
      <c r="VL14"/>
      <c r="VM14"/>
      <c r="VN14"/>
      <c r="VO14"/>
      <c r="VP14"/>
      <c r="VQ14"/>
      <c r="VR14"/>
      <c r="VS14"/>
      <c r="VT14"/>
      <c r="VU14"/>
      <c r="VV14"/>
      <c r="VW14"/>
      <c r="VX14"/>
      <c r="VY14"/>
      <c r="VZ14"/>
      <c r="WA14"/>
      <c r="WB14"/>
      <c r="WC14"/>
      <c r="WD14"/>
      <c r="WE14"/>
      <c r="WF14"/>
      <c r="WG14"/>
      <c r="WH14"/>
      <c r="WI14"/>
      <c r="WJ14"/>
      <c r="WK14"/>
      <c r="WL14"/>
      <c r="WM14"/>
      <c r="WN14"/>
      <c r="WO14"/>
      <c r="WP14"/>
      <c r="WQ14"/>
      <c r="WR14"/>
      <c r="WS14"/>
      <c r="WT14"/>
      <c r="WU14"/>
      <c r="WV14"/>
      <c r="WW14"/>
      <c r="WX14"/>
      <c r="WY14"/>
      <c r="WZ14"/>
      <c r="XA14"/>
      <c r="XB14"/>
      <c r="XC14"/>
      <c r="XD14"/>
      <c r="XE14"/>
      <c r="XF14"/>
      <c r="XG14"/>
      <c r="XH14"/>
      <c r="XI14"/>
      <c r="XJ14"/>
      <c r="XK14"/>
      <c r="XL14"/>
      <c r="XM14"/>
      <c r="XN14"/>
      <c r="XO14"/>
      <c r="XP14"/>
      <c r="XQ14"/>
      <c r="XR14"/>
      <c r="XS14"/>
      <c r="XT14"/>
      <c r="XU14"/>
      <c r="XV14"/>
      <c r="XW14"/>
      <c r="XX14"/>
      <c r="XY14"/>
      <c r="XZ14"/>
      <c r="YA14"/>
      <c r="YB14"/>
      <c r="YC14"/>
      <c r="YD14"/>
      <c r="YE14"/>
      <c r="YF14"/>
      <c r="YG14"/>
      <c r="YH14"/>
      <c r="YI14"/>
      <c r="YJ14"/>
      <c r="YK14"/>
      <c r="YL14"/>
      <c r="YM14"/>
      <c r="YN14"/>
      <c r="YO14"/>
      <c r="YP14"/>
      <c r="YQ14"/>
      <c r="YR14"/>
      <c r="YS14"/>
      <c r="YT14"/>
      <c r="YU14"/>
      <c r="YV14"/>
      <c r="YW14"/>
      <c r="YX14"/>
      <c r="YY14"/>
      <c r="YZ14"/>
      <c r="ZA14"/>
      <c r="ZB14"/>
      <c r="ZC14"/>
      <c r="ZD14"/>
      <c r="ZE14"/>
      <c r="ZF14"/>
      <c r="ZG14"/>
      <c r="ZH14"/>
      <c r="ZI14"/>
      <c r="ZJ14"/>
      <c r="ZK14"/>
      <c r="ZL14"/>
      <c r="ZM14"/>
      <c r="ZN14"/>
      <c r="ZO14"/>
      <c r="ZP14"/>
      <c r="ZQ14"/>
      <c r="ZR14"/>
      <c r="ZS14"/>
      <c r="ZT14"/>
      <c r="ZU14"/>
      <c r="ZV14"/>
      <c r="ZW14"/>
      <c r="ZX14"/>
      <c r="ZY14"/>
      <c r="ZZ14"/>
      <c r="AAA14"/>
      <c r="AAB14"/>
      <c r="AAC14"/>
      <c r="AAD14"/>
      <c r="AAE14"/>
      <c r="AAF14"/>
      <c r="AAG14"/>
      <c r="AAH14"/>
      <c r="AAI14"/>
      <c r="AAJ14"/>
      <c r="AAK14"/>
      <c r="AAL14"/>
      <c r="AAM14"/>
      <c r="AAN14"/>
      <c r="AAO14"/>
      <c r="AAP14"/>
      <c r="AAQ14"/>
      <c r="AAR14"/>
      <c r="AAS14"/>
      <c r="AAT14"/>
      <c r="AAU14"/>
      <c r="AAV14"/>
      <c r="AAW14"/>
      <c r="AAX14"/>
      <c r="AAY14"/>
      <c r="AAZ14"/>
      <c r="ABA14"/>
      <c r="ABB14"/>
      <c r="ABC14"/>
      <c r="ABD14"/>
      <c r="ABE14"/>
      <c r="ABF14"/>
      <c r="ABG14"/>
      <c r="ABH14"/>
      <c r="ABI14"/>
      <c r="ABJ14"/>
      <c r="ABK14"/>
      <c r="ABL14"/>
      <c r="ABM14"/>
      <c r="ABN14"/>
      <c r="ABO14"/>
      <c r="ABP14"/>
      <c r="ABQ14"/>
      <c r="ABR14"/>
      <c r="ABS14"/>
      <c r="ABT14"/>
      <c r="ABU14"/>
      <c r="ABV14"/>
      <c r="ABW14"/>
      <c r="ABX14"/>
      <c r="ABY14"/>
      <c r="ABZ14"/>
      <c r="ACA14"/>
      <c r="ACB14"/>
      <c r="ACC14"/>
      <c r="ACD14"/>
      <c r="ACE14"/>
      <c r="ACF14"/>
      <c r="ACG14"/>
      <c r="ACH14"/>
      <c r="ACI14"/>
      <c r="ACJ14"/>
      <c r="ACK14"/>
      <c r="ACL14"/>
      <c r="ACM14"/>
      <c r="ACN14"/>
      <c r="ACO14"/>
      <c r="ACP14"/>
      <c r="ACQ14"/>
      <c r="ACR14"/>
      <c r="ACS14"/>
      <c r="ACT14"/>
      <c r="ACU14"/>
      <c r="ACV14"/>
      <c r="ACW14"/>
      <c r="ACX14"/>
      <c r="ACY14"/>
      <c r="ACZ14"/>
      <c r="ADA14"/>
      <c r="ADB14"/>
      <c r="ADC14"/>
      <c r="ADD14"/>
      <c r="ADE14"/>
      <c r="ADF14"/>
      <c r="ADG14"/>
      <c r="ADH14"/>
      <c r="ADI14"/>
      <c r="ADJ14"/>
      <c r="ADK14"/>
      <c r="ADL14"/>
      <c r="ADM14"/>
      <c r="ADN14"/>
      <c r="ADO14"/>
      <c r="ADP14"/>
      <c r="ADQ14"/>
      <c r="ADR14"/>
      <c r="ADS14"/>
      <c r="ADT14"/>
      <c r="ADU14"/>
      <c r="ADV14"/>
      <c r="ADW14"/>
      <c r="ADX14"/>
      <c r="ADY14"/>
      <c r="ADZ14"/>
      <c r="AEA14"/>
      <c r="AEB14"/>
      <c r="AEC14"/>
      <c r="AED14"/>
      <c r="AEE14"/>
      <c r="AEF14"/>
      <c r="AEG14"/>
      <c r="AEH14"/>
      <c r="AEI14"/>
      <c r="AEJ14"/>
      <c r="AEK14"/>
      <c r="AEL14"/>
      <c r="AEM14"/>
      <c r="AEN14"/>
      <c r="AEO14"/>
      <c r="AEP14"/>
      <c r="AEQ14"/>
      <c r="AER14"/>
      <c r="AES14"/>
      <c r="AET14"/>
      <c r="AEU14"/>
      <c r="AEV14"/>
      <c r="AEW14"/>
      <c r="AEX14"/>
      <c r="AEY14"/>
      <c r="AEZ14"/>
      <c r="AFA14"/>
      <c r="AFB14"/>
      <c r="AFC14"/>
      <c r="AFD14"/>
      <c r="AFE14"/>
      <c r="AFF14"/>
      <c r="AFG14"/>
      <c r="AFH14"/>
      <c r="AFI14"/>
      <c r="AFJ14"/>
      <c r="AFK14"/>
      <c r="AFL14"/>
      <c r="AFM14"/>
      <c r="AFN14"/>
      <c r="AFO14"/>
      <c r="AFP14"/>
      <c r="AFQ14"/>
      <c r="AFR14"/>
      <c r="AFS14"/>
      <c r="AFT14"/>
      <c r="AFU14"/>
      <c r="AFV14"/>
      <c r="AFW14"/>
      <c r="AFX14"/>
      <c r="AFY14"/>
      <c r="AFZ14"/>
      <c r="AGA14"/>
      <c r="AGB14"/>
      <c r="AGC14"/>
      <c r="AGD14"/>
      <c r="AGE14"/>
      <c r="AGF14"/>
      <c r="AGG14"/>
      <c r="AGH14"/>
      <c r="AGI14"/>
      <c r="AGJ14"/>
      <c r="AGK14"/>
      <c r="AGL14"/>
      <c r="AGM14"/>
      <c r="AGN14"/>
      <c r="AGO14"/>
      <c r="AGP14"/>
      <c r="AGQ14"/>
      <c r="AGR14"/>
      <c r="AGS14"/>
      <c r="AGT14"/>
      <c r="AGU14"/>
      <c r="AGV14"/>
      <c r="AGW14"/>
      <c r="AGX14"/>
      <c r="AGY14"/>
      <c r="AGZ14"/>
      <c r="AHA14"/>
      <c r="AHB14"/>
      <c r="AHC14"/>
      <c r="AHD14"/>
      <c r="AHE14"/>
      <c r="AHF14"/>
      <c r="AHG14"/>
      <c r="AHH14"/>
      <c r="AHI14"/>
      <c r="AHJ14"/>
      <c r="AHK14"/>
      <c r="AHL14"/>
      <c r="AHM14"/>
      <c r="AHN14"/>
      <c r="AHO14"/>
      <c r="AHP14"/>
      <c r="AHQ14"/>
      <c r="AHR14"/>
      <c r="AHS14"/>
      <c r="AHT14"/>
      <c r="AHU14"/>
      <c r="AHV14"/>
      <c r="AHW14"/>
      <c r="AHX14"/>
      <c r="AHY14"/>
      <c r="AHZ14"/>
      <c r="AIA14"/>
      <c r="AIB14"/>
      <c r="AIC14"/>
      <c r="AID14"/>
      <c r="AIE14"/>
      <c r="AIF14"/>
      <c r="AIG14"/>
      <c r="AIH14"/>
      <c r="AII14"/>
      <c r="AIJ14"/>
      <c r="AIK14"/>
      <c r="AIL14"/>
      <c r="AIM14"/>
      <c r="AIN14"/>
      <c r="AIO14"/>
      <c r="AIP14"/>
      <c r="AIQ14"/>
      <c r="AIR14"/>
      <c r="AIS14"/>
      <c r="AIT14"/>
      <c r="AIU14"/>
      <c r="AIV14"/>
      <c r="AIW14"/>
      <c r="AIX14"/>
      <c r="AIY14"/>
      <c r="AIZ14"/>
      <c r="AJA14"/>
      <c r="AJB14"/>
      <c r="AJC14"/>
      <c r="AJD14"/>
      <c r="AJE14"/>
      <c r="AJF14"/>
      <c r="AJG14"/>
      <c r="AJH14"/>
      <c r="AJI14"/>
      <c r="AJJ14"/>
      <c r="AJK14"/>
      <c r="AJL14"/>
      <c r="AJM14"/>
      <c r="AJN14"/>
      <c r="AJO14"/>
      <c r="AJP14"/>
      <c r="AJQ14"/>
      <c r="AJR14"/>
      <c r="AJS14"/>
      <c r="AJT14"/>
      <c r="AJU14"/>
      <c r="AJV14"/>
      <c r="AJW14"/>
      <c r="AJX14"/>
      <c r="AJY14"/>
      <c r="AJZ14"/>
      <c r="AKA14"/>
      <c r="AKB14"/>
      <c r="AKC14"/>
      <c r="AKD14"/>
      <c r="AKE14"/>
      <c r="AKF14"/>
      <c r="AKG14"/>
      <c r="AKH14"/>
      <c r="AKI14"/>
      <c r="AKJ14"/>
      <c r="AKK14"/>
      <c r="AKL14"/>
      <c r="AKM14"/>
      <c r="AKN14"/>
      <c r="AKO14"/>
      <c r="AKP14"/>
      <c r="AKQ14"/>
      <c r="AKR14"/>
      <c r="AKS14"/>
      <c r="AKT14"/>
      <c r="AKU14"/>
      <c r="AKV14"/>
      <c r="AKW14"/>
      <c r="AKX14"/>
      <c r="AKY14"/>
      <c r="AKZ14"/>
      <c r="ALA14"/>
      <c r="ALB14"/>
      <c r="ALC14"/>
      <c r="ALD14"/>
      <c r="ALE14"/>
      <c r="ALF14"/>
      <c r="ALG14"/>
      <c r="ALH14"/>
      <c r="ALI14"/>
      <c r="ALJ14"/>
      <c r="ALK14"/>
      <c r="ALL14"/>
      <c r="ALM14"/>
      <c r="ALN14"/>
      <c r="ALO14"/>
      <c r="ALP14"/>
      <c r="ALQ14"/>
      <c r="ALR14"/>
      <c r="ALS14"/>
      <c r="ALT14"/>
      <c r="ALU14"/>
      <c r="ALV14"/>
      <c r="ALW14"/>
      <c r="ALX14"/>
      <c r="ALY14"/>
      <c r="ALZ14"/>
      <c r="AMA14"/>
      <c r="AMB14"/>
      <c r="AMC14"/>
      <c r="AMD14"/>
      <c r="AME14"/>
      <c r="AMF14"/>
      <c r="AMG14"/>
      <c r="AMH14"/>
      <c r="AMI14"/>
      <c r="AMJ14"/>
      <c r="AMK14"/>
      <c r="AML14"/>
      <c r="AMM14"/>
      <c r="AMN14"/>
      <c r="AMO14"/>
      <c r="AMP14"/>
      <c r="AMQ14"/>
      <c r="AMR14"/>
      <c r="AMS14"/>
      <c r="AMT14"/>
      <c r="AMU14"/>
      <c r="AMV14"/>
      <c r="AMW14"/>
      <c r="AMX14"/>
      <c r="AMY14"/>
      <c r="AMZ14"/>
      <c r="ANA14"/>
      <c r="ANB14"/>
      <c r="ANC14"/>
      <c r="AND14"/>
      <c r="ANE14"/>
      <c r="ANF14"/>
      <c r="ANG14"/>
      <c r="ANH14"/>
      <c r="ANI14"/>
      <c r="ANJ14"/>
      <c r="ANK14"/>
      <c r="ANL14"/>
      <c r="ANM14"/>
      <c r="ANN14"/>
      <c r="ANO14"/>
      <c r="ANP14"/>
      <c r="ANQ14"/>
      <c r="ANR14"/>
      <c r="ANS14"/>
      <c r="ANT14"/>
      <c r="ANU14"/>
      <c r="ANV14"/>
      <c r="ANW14"/>
      <c r="ANX14"/>
      <c r="ANY14"/>
      <c r="ANZ14"/>
      <c r="AOA14"/>
      <c r="AOB14"/>
      <c r="AOC14"/>
      <c r="AOD14"/>
      <c r="AOE14"/>
      <c r="AOF14"/>
      <c r="AOG14"/>
      <c r="AOH14"/>
      <c r="AOI14"/>
      <c r="AOJ14"/>
      <c r="AOK14"/>
      <c r="AOL14"/>
      <c r="AOM14"/>
      <c r="AON14"/>
      <c r="AOO14"/>
      <c r="AOP14"/>
      <c r="AOQ14"/>
      <c r="AOR14"/>
      <c r="AOS14"/>
      <c r="AOT14"/>
      <c r="AOU14"/>
      <c r="AOV14"/>
      <c r="AOW14"/>
      <c r="AOX14"/>
      <c r="AOY14"/>
      <c r="AOZ14"/>
      <c r="APA14"/>
      <c r="APB14"/>
      <c r="APC14"/>
      <c r="APD14"/>
      <c r="APE14"/>
      <c r="APF14"/>
      <c r="APG14"/>
      <c r="APH14"/>
      <c r="API14"/>
      <c r="APJ14"/>
      <c r="APK14"/>
      <c r="APL14"/>
      <c r="APM14"/>
      <c r="APN14"/>
      <c r="APO14"/>
      <c r="APP14"/>
      <c r="APQ14"/>
      <c r="APR14"/>
      <c r="APS14"/>
      <c r="APT14"/>
      <c r="APU14"/>
      <c r="APV14"/>
      <c r="APW14"/>
      <c r="APX14"/>
      <c r="APY14"/>
      <c r="APZ14"/>
      <c r="AQA14"/>
      <c r="AQB14"/>
      <c r="AQC14"/>
      <c r="AQD14"/>
      <c r="AQE14"/>
      <c r="AQF14"/>
      <c r="AQG14"/>
      <c r="AQH14"/>
      <c r="AQI14"/>
      <c r="AQJ14"/>
      <c r="AQK14"/>
      <c r="AQL14"/>
      <c r="AQM14"/>
      <c r="AQN14"/>
      <c r="AQO14"/>
      <c r="AQP14"/>
      <c r="AQQ14"/>
      <c r="AQR14"/>
      <c r="AQS14"/>
      <c r="AQT14"/>
      <c r="AQU14"/>
      <c r="AQV14"/>
      <c r="AQW14"/>
      <c r="AQX14"/>
      <c r="AQY14"/>
      <c r="AQZ14"/>
      <c r="ARA14"/>
      <c r="ARB14"/>
      <c r="ARC14"/>
      <c r="ARD14"/>
      <c r="ARE14"/>
      <c r="ARF14"/>
      <c r="ARG14"/>
      <c r="ARH14"/>
      <c r="ARI14"/>
      <c r="ARJ14"/>
      <c r="ARK14"/>
      <c r="ARL14"/>
      <c r="ARM14"/>
      <c r="ARN14"/>
      <c r="ARO14"/>
      <c r="ARP14"/>
      <c r="ARQ14"/>
      <c r="ARR14"/>
      <c r="ARS14"/>
      <c r="ART14"/>
      <c r="ARU14"/>
      <c r="ARV14"/>
      <c r="ARW14"/>
      <c r="ARX14"/>
      <c r="ARY14"/>
      <c r="ARZ14"/>
      <c r="ASA14"/>
      <c r="ASB14"/>
      <c r="ASC14"/>
      <c r="ASD14"/>
      <c r="ASE14"/>
      <c r="ASF14"/>
      <c r="ASG14"/>
      <c r="ASH14"/>
      <c r="ASI14"/>
      <c r="ASJ14"/>
      <c r="ASK14"/>
      <c r="ASL14"/>
      <c r="ASM14"/>
      <c r="ASN14"/>
      <c r="ASO14"/>
      <c r="ASP14"/>
      <c r="ASQ14"/>
      <c r="ASR14"/>
      <c r="ASS14"/>
      <c r="AST14"/>
      <c r="ASU14"/>
      <c r="ASV14"/>
      <c r="ASW14"/>
      <c r="ASX14"/>
      <c r="ASY14"/>
      <c r="ASZ14"/>
      <c r="ATA14"/>
      <c r="ATB14"/>
      <c r="ATC14"/>
      <c r="ATD14"/>
      <c r="ATE14"/>
      <c r="ATF14"/>
      <c r="ATG14"/>
      <c r="ATH14"/>
      <c r="ATI14"/>
      <c r="ATJ14"/>
      <c r="ATK14"/>
      <c r="ATL14"/>
      <c r="ATM14"/>
      <c r="ATN14"/>
      <c r="ATO14"/>
      <c r="ATP14"/>
      <c r="ATQ14"/>
      <c r="ATR14"/>
      <c r="ATS14"/>
      <c r="ATT14"/>
      <c r="ATU14"/>
      <c r="ATV14"/>
      <c r="ATW14"/>
      <c r="ATX14"/>
      <c r="ATY14"/>
      <c r="ATZ14"/>
      <c r="AUA14"/>
      <c r="AUB14"/>
      <c r="AUC14"/>
      <c r="AUD14"/>
      <c r="AUE14"/>
      <c r="AUF14"/>
      <c r="AUG14"/>
      <c r="AUH14"/>
      <c r="AUI14"/>
      <c r="AUJ14"/>
      <c r="AUK14"/>
      <c r="AUL14"/>
      <c r="AUM14"/>
      <c r="AUN14"/>
      <c r="AUO14"/>
      <c r="AUP14"/>
      <c r="AUQ14"/>
      <c r="AUR14"/>
      <c r="AUS14"/>
      <c r="AUT14"/>
      <c r="AUU14"/>
      <c r="AUV14"/>
      <c r="AUW14"/>
      <c r="AUX14"/>
      <c r="AUY14"/>
      <c r="AUZ14"/>
      <c r="AVA14"/>
      <c r="AVB14"/>
      <c r="AVC14"/>
      <c r="AVD14"/>
      <c r="AVE14"/>
      <c r="AVF14"/>
      <c r="AVG14"/>
      <c r="AVH14"/>
      <c r="AVI14"/>
      <c r="AVJ14"/>
      <c r="AVK14"/>
      <c r="AVL14"/>
      <c r="AVM14"/>
      <c r="AVN14"/>
      <c r="AVO14"/>
      <c r="AVP14"/>
      <c r="AVQ14"/>
      <c r="AVR14"/>
      <c r="AVS14"/>
      <c r="AVT14"/>
      <c r="AVU14"/>
      <c r="AVV14"/>
      <c r="AVW14"/>
      <c r="AVX14"/>
      <c r="AVY14"/>
      <c r="AVZ14"/>
      <c r="AWA14"/>
      <c r="AWB14"/>
      <c r="AWC14"/>
      <c r="AWD14"/>
      <c r="AWE14"/>
      <c r="AWF14"/>
      <c r="AWG14"/>
      <c r="AWH14"/>
      <c r="AWI14"/>
      <c r="AWJ14"/>
      <c r="AWK14"/>
      <c r="AWL14"/>
      <c r="AWM14"/>
      <c r="AWN14"/>
      <c r="AWO14"/>
      <c r="AWP14"/>
      <c r="AWQ14"/>
      <c r="AWR14"/>
      <c r="AWS14"/>
      <c r="AWT14"/>
      <c r="AWU14"/>
      <c r="AWV14"/>
      <c r="AWW14"/>
      <c r="AWX14"/>
      <c r="AWY14"/>
      <c r="AWZ14"/>
      <c r="AXA14"/>
      <c r="AXB14"/>
      <c r="AXC14"/>
      <c r="AXD14"/>
      <c r="AXE14"/>
      <c r="AXF14"/>
      <c r="AXG14"/>
      <c r="AXH14"/>
      <c r="AXI14"/>
      <c r="AXJ14"/>
      <c r="AXK14"/>
      <c r="AXL14"/>
      <c r="AXM14"/>
      <c r="AXN14"/>
      <c r="AXO14"/>
      <c r="AXP14"/>
      <c r="AXQ14"/>
      <c r="AXR14"/>
      <c r="AXS14"/>
      <c r="AXT14"/>
      <c r="AXU14"/>
      <c r="AXV14"/>
      <c r="AXW14"/>
      <c r="AXX14"/>
      <c r="AXY14"/>
      <c r="AXZ14"/>
      <c r="AYA14"/>
      <c r="AYB14"/>
      <c r="AYC14"/>
      <c r="AYD14"/>
      <c r="AYE14"/>
      <c r="AYF14"/>
      <c r="AYG14"/>
      <c r="AYH14"/>
      <c r="AYI14"/>
      <c r="AYJ14"/>
      <c r="AYK14"/>
      <c r="AYL14"/>
      <c r="AYM14"/>
      <c r="AYN14"/>
      <c r="AYO14"/>
      <c r="AYP14"/>
      <c r="AYQ14"/>
      <c r="AYR14"/>
      <c r="AYS14"/>
      <c r="AYT14"/>
      <c r="AYU14"/>
      <c r="AYV14"/>
      <c r="AYW14"/>
      <c r="AYX14"/>
      <c r="AYY14"/>
      <c r="AYZ14"/>
      <c r="AZA14"/>
      <c r="AZB14"/>
      <c r="AZC14"/>
      <c r="AZD14"/>
      <c r="AZE14"/>
      <c r="AZF14"/>
      <c r="AZG14"/>
      <c r="AZH14"/>
      <c r="AZI14"/>
      <c r="AZJ14"/>
      <c r="AZK14"/>
      <c r="AZL14"/>
      <c r="AZM14"/>
      <c r="AZN14"/>
      <c r="AZO14"/>
      <c r="AZP14"/>
      <c r="AZQ14"/>
      <c r="AZR14"/>
      <c r="AZS14"/>
      <c r="AZT14"/>
      <c r="AZU14"/>
      <c r="AZV14"/>
      <c r="AZW14"/>
      <c r="AZX14"/>
      <c r="AZY14"/>
      <c r="AZZ14"/>
      <c r="BAA14"/>
      <c r="BAB14"/>
      <c r="BAC14"/>
      <c r="BAD14"/>
      <c r="BAE14"/>
      <c r="BAF14"/>
      <c r="BAG14"/>
      <c r="BAH14"/>
      <c r="BAI14"/>
      <c r="BAJ14"/>
      <c r="BAK14"/>
      <c r="BAL14"/>
      <c r="BAM14"/>
      <c r="BAN14"/>
      <c r="BAO14"/>
      <c r="BAP14"/>
      <c r="BAQ14"/>
      <c r="BAR14"/>
      <c r="BAS14"/>
      <c r="BAT14"/>
      <c r="BAU14"/>
      <c r="BAV14"/>
      <c r="BAW14"/>
      <c r="BAX14"/>
      <c r="BAY14"/>
      <c r="BAZ14"/>
      <c r="BBA14"/>
      <c r="BBB14"/>
      <c r="BBC14"/>
      <c r="BBD14"/>
      <c r="BBE14"/>
      <c r="BBF14"/>
      <c r="BBG14"/>
      <c r="BBH14"/>
      <c r="BBI14"/>
      <c r="BBJ14"/>
      <c r="BBK14"/>
      <c r="BBL14"/>
      <c r="BBM14"/>
      <c r="BBN14"/>
      <c r="BBO14"/>
      <c r="BBP14"/>
      <c r="BBQ14"/>
      <c r="BBR14"/>
      <c r="BBS14"/>
      <c r="BBT14"/>
      <c r="BBU14"/>
      <c r="BBV14"/>
      <c r="BBW14"/>
      <c r="BBX14"/>
      <c r="BBY14"/>
      <c r="BBZ14"/>
      <c r="BCA14"/>
      <c r="BCB14"/>
      <c r="BCC14"/>
      <c r="BCD14"/>
      <c r="BCE14"/>
      <c r="BCF14"/>
      <c r="BCG14"/>
      <c r="BCH14"/>
      <c r="BCI14"/>
      <c r="BCJ14"/>
      <c r="BCK14"/>
      <c r="BCL14"/>
      <c r="BCM14"/>
      <c r="BCN14"/>
      <c r="BCO14"/>
      <c r="BCP14"/>
      <c r="BCQ14"/>
      <c r="BCR14"/>
      <c r="BCS14"/>
      <c r="BCT14"/>
      <c r="BCU14"/>
      <c r="BCV14"/>
      <c r="BCW14"/>
      <c r="BCX14"/>
      <c r="BCY14"/>
      <c r="BCZ14"/>
      <c r="BDA14"/>
      <c r="BDB14"/>
      <c r="BDC14"/>
      <c r="BDD14"/>
      <c r="BDE14"/>
      <c r="BDF14"/>
      <c r="BDG14"/>
      <c r="BDH14"/>
      <c r="BDI14"/>
      <c r="BDJ14"/>
      <c r="BDK14"/>
      <c r="BDL14"/>
      <c r="BDM14"/>
      <c r="BDN14"/>
      <c r="BDO14"/>
      <c r="BDP14"/>
      <c r="BDQ14"/>
      <c r="BDR14"/>
      <c r="BDS14"/>
      <c r="BDT14"/>
      <c r="BDU14"/>
      <c r="BDV14"/>
      <c r="BDW14"/>
      <c r="BDX14"/>
      <c r="BDY14"/>
      <c r="BDZ14"/>
      <c r="BEA14"/>
      <c r="BEB14"/>
      <c r="BEC14"/>
      <c r="BED14"/>
      <c r="BEE14"/>
      <c r="BEF14"/>
      <c r="BEG14"/>
      <c r="BEH14"/>
      <c r="BEI14"/>
      <c r="BEJ14"/>
      <c r="BEK14"/>
      <c r="BEL14"/>
      <c r="BEM14"/>
      <c r="BEN14"/>
      <c r="BEO14"/>
      <c r="BEP14"/>
      <c r="BEQ14"/>
      <c r="BER14"/>
      <c r="BES14"/>
      <c r="BET14"/>
      <c r="BEU14"/>
      <c r="BEV14"/>
      <c r="BEW14"/>
      <c r="BEX14"/>
      <c r="BEY14"/>
      <c r="BEZ14"/>
      <c r="BFA14"/>
      <c r="BFB14"/>
      <c r="BFC14"/>
      <c r="BFD14"/>
      <c r="BFE14"/>
      <c r="BFF14"/>
      <c r="BFG14"/>
      <c r="BFH14"/>
      <c r="BFI14"/>
      <c r="BFJ14"/>
      <c r="BFK14"/>
      <c r="BFL14"/>
      <c r="BFM14"/>
      <c r="BFN14"/>
      <c r="BFO14"/>
      <c r="BFP14"/>
      <c r="BFQ14"/>
      <c r="BFR14"/>
      <c r="BFS14"/>
      <c r="BFT14"/>
      <c r="BFU14"/>
      <c r="BFV14"/>
      <c r="BFW14"/>
      <c r="BFX14"/>
      <c r="BFY14"/>
      <c r="BFZ14"/>
      <c r="BGA14"/>
      <c r="BGB14"/>
      <c r="BGC14"/>
      <c r="BGD14"/>
      <c r="BGE14"/>
      <c r="BGF14"/>
      <c r="BGG14"/>
      <c r="BGH14"/>
      <c r="BGI14"/>
      <c r="BGJ14"/>
      <c r="BGK14"/>
      <c r="BGL14"/>
      <c r="BGM14"/>
      <c r="BGN14"/>
      <c r="BGO14"/>
      <c r="BGP14"/>
      <c r="BGQ14"/>
      <c r="BGR14"/>
      <c r="BGS14"/>
      <c r="BGT14"/>
      <c r="BGU14"/>
      <c r="BGV14"/>
      <c r="BGW14"/>
      <c r="BGX14"/>
      <c r="BGY14"/>
      <c r="BGZ14"/>
      <c r="BHA14"/>
      <c r="BHB14"/>
      <c r="BHC14"/>
      <c r="BHD14"/>
      <c r="BHE14"/>
      <c r="BHF14"/>
      <c r="BHG14"/>
      <c r="BHH14"/>
      <c r="BHI14"/>
      <c r="BHJ14"/>
      <c r="BHK14"/>
      <c r="BHL14"/>
      <c r="BHM14"/>
      <c r="BHN14"/>
      <c r="BHO14"/>
      <c r="BHP14"/>
      <c r="BHQ14"/>
      <c r="BHR14"/>
      <c r="BHS14"/>
      <c r="BHT14"/>
      <c r="BHU14"/>
      <c r="BHV14"/>
      <c r="BHW14"/>
      <c r="BHX14"/>
      <c r="BHY14"/>
      <c r="BHZ14"/>
      <c r="BIA14"/>
      <c r="BIB14"/>
      <c r="BIC14"/>
      <c r="BID14"/>
      <c r="BIE14"/>
      <c r="BIF14"/>
      <c r="BIG14"/>
      <c r="BIH14"/>
      <c r="BII14"/>
      <c r="BIJ14"/>
      <c r="BIK14"/>
      <c r="BIL14"/>
      <c r="BIM14"/>
      <c r="BIN14"/>
      <c r="BIO14"/>
      <c r="BIP14"/>
      <c r="BIQ14"/>
      <c r="BIR14"/>
      <c r="BIS14"/>
      <c r="BIT14"/>
      <c r="BIU14"/>
      <c r="BIV14"/>
      <c r="BIW14"/>
      <c r="BIX14"/>
      <c r="BIY14"/>
      <c r="BIZ14"/>
      <c r="BJA14"/>
      <c r="BJB14"/>
      <c r="BJC14"/>
      <c r="BJD14"/>
      <c r="BJE14"/>
      <c r="BJF14"/>
      <c r="BJG14"/>
      <c r="BJH14"/>
      <c r="BJI14"/>
      <c r="BJJ14"/>
      <c r="BJK14"/>
      <c r="BJL14"/>
      <c r="BJM14"/>
      <c r="BJN14"/>
      <c r="BJO14"/>
      <c r="BJP14"/>
      <c r="BJQ14"/>
      <c r="BJR14"/>
      <c r="BJS14"/>
      <c r="BJT14"/>
      <c r="BJU14"/>
      <c r="BJV14"/>
      <c r="BJW14"/>
      <c r="BJX14"/>
      <c r="BJY14"/>
      <c r="BJZ14"/>
      <c r="BKA14"/>
      <c r="BKB14"/>
      <c r="BKC14"/>
      <c r="BKD14"/>
      <c r="BKE14"/>
      <c r="BKF14"/>
      <c r="BKG14"/>
      <c r="BKH14"/>
      <c r="BKI14"/>
      <c r="BKJ14"/>
      <c r="BKK14"/>
      <c r="BKL14"/>
      <c r="BKM14"/>
      <c r="BKN14"/>
      <c r="BKO14"/>
      <c r="BKP14"/>
      <c r="BKQ14"/>
      <c r="BKR14"/>
      <c r="BKS14"/>
      <c r="BKT14"/>
      <c r="BKU14"/>
      <c r="BKV14"/>
      <c r="BKW14"/>
      <c r="BKX14"/>
      <c r="BKY14"/>
      <c r="BKZ14"/>
      <c r="BLA14"/>
      <c r="BLB14"/>
      <c r="BLC14"/>
      <c r="BLD14"/>
      <c r="BLE14"/>
      <c r="BLF14"/>
      <c r="BLG14"/>
      <c r="BLH14"/>
      <c r="BLI14"/>
      <c r="BLJ14"/>
      <c r="BLK14"/>
      <c r="BLL14"/>
      <c r="BLM14"/>
      <c r="BLN14"/>
      <c r="BLO14"/>
      <c r="BLP14"/>
      <c r="BLQ14"/>
      <c r="BLR14"/>
      <c r="BLS14"/>
      <c r="BLT14"/>
      <c r="BLU14"/>
      <c r="BLV14"/>
      <c r="BLW14"/>
      <c r="BLX14"/>
      <c r="BLY14"/>
      <c r="BLZ14"/>
      <c r="BMA14"/>
      <c r="BMB14"/>
      <c r="BMC14"/>
      <c r="BMD14"/>
      <c r="BME14"/>
      <c r="BMF14"/>
      <c r="BMG14"/>
      <c r="BMH14"/>
      <c r="BMI14"/>
      <c r="BMJ14"/>
      <c r="BMK14"/>
      <c r="BML14"/>
      <c r="BMM14"/>
      <c r="BMN14"/>
      <c r="BMO14"/>
      <c r="BMP14"/>
      <c r="BMQ14"/>
      <c r="BMR14"/>
      <c r="BMS14"/>
      <c r="BMT14"/>
      <c r="BMU14"/>
      <c r="BMV14"/>
      <c r="BMW14"/>
      <c r="BMX14"/>
      <c r="BMY14"/>
      <c r="BMZ14"/>
      <c r="BNA14"/>
      <c r="BNB14"/>
      <c r="BNC14"/>
      <c r="BND14"/>
      <c r="BNE14"/>
      <c r="BNF14"/>
      <c r="BNG14"/>
      <c r="BNH14"/>
      <c r="BNI14"/>
      <c r="BNJ14"/>
      <c r="BNK14"/>
      <c r="BNL14"/>
      <c r="BNM14"/>
      <c r="BNN14"/>
      <c r="BNO14"/>
      <c r="BNP14"/>
      <c r="BNQ14"/>
      <c r="BNR14"/>
      <c r="BNS14"/>
      <c r="BNT14"/>
      <c r="BNU14"/>
      <c r="BNV14"/>
      <c r="BNW14"/>
      <c r="BNX14"/>
      <c r="BNY14"/>
      <c r="BNZ14"/>
      <c r="BOA14"/>
      <c r="BOB14"/>
      <c r="BOC14"/>
      <c r="BOD14"/>
      <c r="BOE14"/>
      <c r="BOF14"/>
      <c r="BOG14"/>
      <c r="BOH14"/>
      <c r="BOI14"/>
      <c r="BOJ14"/>
      <c r="BOK14"/>
      <c r="BOL14"/>
      <c r="BOM14"/>
      <c r="BON14"/>
      <c r="BOO14"/>
      <c r="BOP14"/>
      <c r="BOQ14"/>
      <c r="BOR14"/>
      <c r="BOS14"/>
      <c r="BOT14"/>
      <c r="BOU14"/>
      <c r="BOV14"/>
      <c r="BOW14"/>
      <c r="BOX14"/>
      <c r="BOY14"/>
      <c r="BOZ14"/>
      <c r="BPA14"/>
      <c r="BPB14"/>
      <c r="BPC14"/>
      <c r="BPD14"/>
      <c r="BPE14"/>
      <c r="BPF14"/>
      <c r="BPG14"/>
      <c r="BPH14"/>
      <c r="BPI14"/>
      <c r="BPJ14"/>
      <c r="BPK14"/>
      <c r="BPL14"/>
      <c r="BPM14"/>
      <c r="BPN14"/>
      <c r="BPO14"/>
      <c r="BPP14"/>
      <c r="BPQ14"/>
      <c r="BPR14"/>
      <c r="BPS14"/>
      <c r="BPT14"/>
      <c r="BPU14"/>
      <c r="BPV14"/>
      <c r="BPW14"/>
      <c r="BPX14"/>
      <c r="BPY14"/>
      <c r="BPZ14"/>
      <c r="BQA14"/>
      <c r="BQB14"/>
      <c r="BQC14"/>
      <c r="BQD14"/>
      <c r="BQE14"/>
      <c r="BQF14"/>
      <c r="BQG14"/>
      <c r="BQH14"/>
      <c r="BQI14"/>
      <c r="BQJ14"/>
      <c r="BQK14"/>
      <c r="BQL14"/>
      <c r="BQM14"/>
      <c r="BQN14"/>
      <c r="BQO14"/>
      <c r="BQP14"/>
      <c r="BQQ14"/>
      <c r="BQR14"/>
      <c r="BQS14"/>
      <c r="BQT14"/>
      <c r="BQU14"/>
      <c r="BQV14"/>
      <c r="BQW14"/>
      <c r="BQX14"/>
      <c r="BQY14"/>
      <c r="BQZ14"/>
      <c r="BRA14"/>
      <c r="BRB14"/>
      <c r="BRC14"/>
      <c r="BRD14"/>
      <c r="BRE14"/>
      <c r="BRF14"/>
      <c r="BRG14"/>
      <c r="BRH14"/>
      <c r="BRI14"/>
      <c r="BRJ14"/>
      <c r="BRK14"/>
      <c r="BRL14"/>
      <c r="BRM14"/>
      <c r="BRN14"/>
      <c r="BRO14"/>
      <c r="BRP14"/>
      <c r="BRQ14"/>
      <c r="BRR14"/>
      <c r="BRS14"/>
      <c r="BRT14"/>
      <c r="BRU14"/>
      <c r="BRV14"/>
      <c r="BRW14"/>
      <c r="BRX14"/>
      <c r="BRY14"/>
      <c r="BRZ14"/>
      <c r="BSA14"/>
      <c r="BSB14"/>
      <c r="BSC14"/>
      <c r="BSD14"/>
      <c r="BSE14"/>
      <c r="BSF14"/>
      <c r="BSG14"/>
      <c r="BSH14"/>
      <c r="BSI14"/>
      <c r="BSJ14"/>
      <c r="BSK14"/>
      <c r="BSL14"/>
      <c r="BSM14"/>
      <c r="BSN14"/>
      <c r="BSO14"/>
      <c r="BSP14"/>
      <c r="BSQ14"/>
      <c r="BSR14"/>
      <c r="BSS14"/>
      <c r="BST14"/>
      <c r="BSU14"/>
      <c r="BSV14"/>
      <c r="BSW14"/>
      <c r="BSX14"/>
      <c r="BSY14"/>
      <c r="BSZ14"/>
      <c r="BTA14"/>
      <c r="BTB14"/>
      <c r="BTC14"/>
      <c r="BTD14"/>
      <c r="BTE14"/>
      <c r="BTF14"/>
      <c r="BTG14"/>
      <c r="BTH14"/>
      <c r="BTI14"/>
      <c r="BTJ14"/>
      <c r="BTK14"/>
      <c r="BTL14"/>
      <c r="BTM14"/>
      <c r="BTN14"/>
      <c r="BTO14"/>
      <c r="BTP14"/>
      <c r="BTQ14"/>
      <c r="BTR14"/>
      <c r="BTS14"/>
      <c r="BTT14"/>
      <c r="BTU14"/>
      <c r="BTV14"/>
      <c r="BTW14"/>
      <c r="BTX14"/>
      <c r="BTY14"/>
      <c r="BTZ14"/>
      <c r="BUA14"/>
      <c r="BUB14"/>
      <c r="BUC14"/>
      <c r="BUD14"/>
      <c r="BUE14"/>
      <c r="BUF14"/>
      <c r="BUG14"/>
      <c r="BUH14"/>
      <c r="BUI14"/>
      <c r="BUJ14"/>
      <c r="BUK14"/>
      <c r="BUL14"/>
      <c r="BUM14"/>
      <c r="BUN14"/>
      <c r="BUO14"/>
      <c r="BUP14"/>
      <c r="BUQ14"/>
      <c r="BUR14"/>
      <c r="BUS14"/>
      <c r="BUT14"/>
      <c r="BUU14"/>
      <c r="BUV14"/>
      <c r="BUW14"/>
      <c r="BUX14"/>
      <c r="BUY14"/>
      <c r="BUZ14"/>
      <c r="BVA14"/>
      <c r="BVB14"/>
      <c r="BVC14"/>
      <c r="BVD14"/>
      <c r="BVE14"/>
      <c r="BVF14"/>
      <c r="BVG14"/>
      <c r="BVH14"/>
      <c r="BVI14"/>
      <c r="BVJ14"/>
      <c r="BVK14"/>
      <c r="BVL14"/>
      <c r="BVM14"/>
      <c r="BVN14"/>
      <c r="BVO14"/>
      <c r="BVP14"/>
      <c r="BVQ14"/>
      <c r="BVR14"/>
      <c r="BVS14"/>
      <c r="BVT14"/>
      <c r="BVU14"/>
      <c r="BVV14"/>
      <c r="BVW14"/>
      <c r="BVX14"/>
      <c r="BVY14"/>
      <c r="BVZ14"/>
      <c r="BWA14"/>
      <c r="BWB14"/>
      <c r="BWC14"/>
      <c r="BWD14"/>
      <c r="BWE14"/>
      <c r="BWF14"/>
      <c r="BWG14"/>
      <c r="BWH14"/>
      <c r="BWI14"/>
      <c r="BWJ14"/>
      <c r="BWK14"/>
      <c r="BWL14"/>
      <c r="BWM14"/>
      <c r="BWN14"/>
      <c r="BWO14"/>
      <c r="BWP14"/>
      <c r="BWQ14"/>
      <c r="BWR14"/>
      <c r="BWS14"/>
      <c r="BWT14"/>
      <c r="BWU14"/>
      <c r="BWV14"/>
      <c r="BWW14"/>
      <c r="BWX14"/>
      <c r="BWY14"/>
      <c r="BWZ14"/>
      <c r="BXA14"/>
      <c r="BXB14"/>
      <c r="BXC14"/>
      <c r="BXD14"/>
      <c r="BXE14"/>
      <c r="BXF14"/>
      <c r="BXG14"/>
      <c r="BXH14"/>
      <c r="BXI14"/>
      <c r="BXJ14"/>
      <c r="BXK14"/>
      <c r="BXL14"/>
      <c r="BXM14"/>
      <c r="BXN14"/>
      <c r="BXO14"/>
      <c r="BXP14"/>
      <c r="BXQ14"/>
      <c r="BXR14"/>
      <c r="BXS14"/>
      <c r="BXT14"/>
      <c r="BXU14"/>
      <c r="BXV14"/>
      <c r="BXW14"/>
      <c r="BXX14"/>
      <c r="BXY14"/>
      <c r="BXZ14"/>
      <c r="BYA14"/>
      <c r="BYB14"/>
      <c r="BYC14"/>
      <c r="BYD14"/>
      <c r="BYE14"/>
      <c r="BYF14"/>
      <c r="BYG14"/>
      <c r="BYH14"/>
      <c r="BYI14"/>
      <c r="BYJ14"/>
      <c r="BYK14"/>
      <c r="BYL14"/>
      <c r="BYM14"/>
      <c r="BYN14"/>
      <c r="BYO14"/>
      <c r="BYP14"/>
      <c r="BYQ14"/>
      <c r="BYR14"/>
      <c r="BYS14"/>
      <c r="BYT14"/>
      <c r="BYU14"/>
      <c r="BYV14"/>
      <c r="BYW14"/>
      <c r="BYX14"/>
      <c r="BYY14"/>
      <c r="BYZ14"/>
      <c r="BZA14"/>
      <c r="BZB14"/>
      <c r="BZC14"/>
      <c r="BZD14"/>
      <c r="BZE14"/>
      <c r="BZF14"/>
      <c r="BZG14"/>
      <c r="BZH14"/>
      <c r="BZI14"/>
      <c r="BZJ14"/>
      <c r="BZK14"/>
      <c r="BZL14"/>
      <c r="BZM14"/>
      <c r="BZN14"/>
      <c r="BZO14"/>
      <c r="BZP14"/>
      <c r="BZQ14"/>
      <c r="BZR14"/>
      <c r="BZS14"/>
      <c r="BZT14"/>
      <c r="BZU14"/>
      <c r="BZV14"/>
      <c r="BZW14"/>
      <c r="BZX14"/>
      <c r="BZY14"/>
      <c r="BZZ14"/>
      <c r="CAA14"/>
      <c r="CAB14"/>
      <c r="CAC14"/>
      <c r="CAD14"/>
      <c r="CAE14"/>
      <c r="CAF14"/>
      <c r="CAG14"/>
      <c r="CAH14"/>
      <c r="CAI14"/>
      <c r="CAJ14"/>
      <c r="CAK14"/>
      <c r="CAL14"/>
      <c r="CAM14"/>
      <c r="CAN14"/>
      <c r="CAO14"/>
      <c r="CAP14"/>
      <c r="CAQ14"/>
      <c r="CAR14"/>
      <c r="CAS14"/>
      <c r="CAT14"/>
      <c r="CAU14"/>
      <c r="CAV14"/>
      <c r="CAW14"/>
      <c r="CAX14"/>
      <c r="CAY14"/>
      <c r="CAZ14"/>
      <c r="CBA14"/>
      <c r="CBB14"/>
      <c r="CBC14"/>
      <c r="CBD14"/>
      <c r="CBE14"/>
      <c r="CBF14"/>
      <c r="CBG14"/>
      <c r="CBH14"/>
      <c r="CBI14"/>
      <c r="CBJ14"/>
      <c r="CBK14"/>
      <c r="CBL14"/>
      <c r="CBM14"/>
      <c r="CBN14"/>
      <c r="CBO14"/>
      <c r="CBP14"/>
      <c r="CBQ14"/>
      <c r="CBR14"/>
      <c r="CBS14"/>
      <c r="CBT14"/>
      <c r="CBU14"/>
      <c r="CBV14"/>
      <c r="CBW14"/>
      <c r="CBX14"/>
      <c r="CBY14"/>
      <c r="CBZ14"/>
      <c r="CCA14"/>
      <c r="CCB14"/>
      <c r="CCC14"/>
      <c r="CCD14"/>
      <c r="CCE14"/>
      <c r="CCF14"/>
      <c r="CCG14"/>
      <c r="CCH14"/>
      <c r="CCI14"/>
      <c r="CCJ14"/>
      <c r="CCK14"/>
      <c r="CCL14"/>
      <c r="CCM14"/>
      <c r="CCN14"/>
      <c r="CCO14"/>
      <c r="CCP14"/>
      <c r="CCQ14"/>
      <c r="CCR14"/>
      <c r="CCS14"/>
      <c r="CCT14"/>
      <c r="CCU14"/>
      <c r="CCV14"/>
      <c r="CCW14"/>
      <c r="CCX14"/>
      <c r="CCY14"/>
      <c r="CCZ14"/>
      <c r="CDA14"/>
      <c r="CDB14"/>
      <c r="CDC14"/>
      <c r="CDD14"/>
      <c r="CDE14"/>
      <c r="CDF14"/>
      <c r="CDG14"/>
      <c r="CDH14"/>
      <c r="CDI14"/>
      <c r="CDJ14"/>
      <c r="CDK14"/>
      <c r="CDL14"/>
      <c r="CDM14"/>
      <c r="CDN14"/>
      <c r="CDO14"/>
      <c r="CDP14"/>
      <c r="CDQ14"/>
      <c r="CDR14"/>
      <c r="CDS14"/>
      <c r="CDT14"/>
      <c r="CDU14"/>
      <c r="CDV14"/>
      <c r="CDW14"/>
      <c r="CDX14"/>
      <c r="CDY14"/>
      <c r="CDZ14"/>
      <c r="CEA14"/>
      <c r="CEB14"/>
      <c r="CEC14"/>
      <c r="CED14"/>
      <c r="CEE14"/>
      <c r="CEF14"/>
      <c r="CEG14"/>
      <c r="CEH14"/>
      <c r="CEI14"/>
      <c r="CEJ14"/>
      <c r="CEK14"/>
      <c r="CEL14"/>
      <c r="CEM14"/>
      <c r="CEN14"/>
      <c r="CEO14"/>
      <c r="CEP14"/>
      <c r="CEQ14"/>
      <c r="CER14"/>
      <c r="CES14"/>
      <c r="CET14"/>
      <c r="CEU14"/>
      <c r="CEV14"/>
      <c r="CEW14"/>
      <c r="CEX14"/>
      <c r="CEY14"/>
      <c r="CEZ14"/>
      <c r="CFA14"/>
      <c r="CFB14"/>
      <c r="CFC14"/>
      <c r="CFD14"/>
      <c r="CFE14"/>
      <c r="CFF14"/>
      <c r="CFG14"/>
      <c r="CFH14"/>
      <c r="CFI14"/>
      <c r="CFJ14"/>
      <c r="CFK14"/>
      <c r="CFL14"/>
      <c r="CFM14"/>
      <c r="CFN14"/>
      <c r="CFO14"/>
      <c r="CFP14"/>
      <c r="CFQ14"/>
      <c r="CFR14"/>
      <c r="CFS14"/>
      <c r="CFT14"/>
      <c r="CFU14"/>
      <c r="CFV14"/>
      <c r="CFW14"/>
      <c r="CFX14"/>
      <c r="CFY14"/>
      <c r="CFZ14"/>
      <c r="CGA14"/>
      <c r="CGB14"/>
      <c r="CGC14"/>
      <c r="CGD14"/>
      <c r="CGE14"/>
      <c r="CGF14"/>
      <c r="CGG14"/>
      <c r="CGH14"/>
      <c r="CGI14"/>
      <c r="CGJ14"/>
      <c r="CGK14"/>
      <c r="CGL14"/>
      <c r="CGM14"/>
      <c r="CGN14"/>
      <c r="CGO14"/>
      <c r="CGP14"/>
      <c r="CGQ14"/>
      <c r="CGR14"/>
      <c r="CGS14"/>
      <c r="CGT14"/>
      <c r="CGU14"/>
      <c r="CGV14"/>
      <c r="CGW14"/>
      <c r="CGX14"/>
      <c r="CGY14"/>
      <c r="CGZ14"/>
      <c r="CHA14"/>
      <c r="CHB14"/>
      <c r="CHC14"/>
      <c r="CHD14"/>
      <c r="CHE14"/>
      <c r="CHF14"/>
      <c r="CHG14"/>
      <c r="CHH14"/>
      <c r="CHI14"/>
      <c r="CHJ14"/>
      <c r="CHK14"/>
      <c r="CHL14"/>
      <c r="CHM14"/>
      <c r="CHN14"/>
      <c r="CHO14"/>
      <c r="CHP14"/>
      <c r="CHQ14"/>
      <c r="CHR14"/>
      <c r="CHS14"/>
      <c r="CHT14"/>
      <c r="CHU14"/>
      <c r="CHV14"/>
      <c r="CHW14"/>
      <c r="CHX14"/>
      <c r="CHY14"/>
      <c r="CHZ14"/>
      <c r="CIA14"/>
      <c r="CIB14"/>
      <c r="CIC14"/>
      <c r="CID14"/>
      <c r="CIE14"/>
      <c r="CIF14"/>
      <c r="CIG14"/>
      <c r="CIH14"/>
      <c r="CII14"/>
      <c r="CIJ14"/>
      <c r="CIK14"/>
      <c r="CIL14"/>
      <c r="CIM14"/>
      <c r="CIN14"/>
      <c r="CIO14"/>
      <c r="CIP14"/>
      <c r="CIQ14"/>
      <c r="CIR14"/>
      <c r="CIS14"/>
      <c r="CIT14"/>
      <c r="CIU14"/>
      <c r="CIV14"/>
      <c r="CIW14"/>
      <c r="CIX14"/>
      <c r="CIY14"/>
      <c r="CIZ14"/>
      <c r="CJA14"/>
      <c r="CJB14"/>
      <c r="CJC14"/>
      <c r="CJD14"/>
      <c r="CJE14"/>
      <c r="CJF14"/>
      <c r="CJG14"/>
      <c r="CJH14"/>
      <c r="CJI14"/>
      <c r="CJJ14"/>
      <c r="CJK14"/>
      <c r="CJL14"/>
      <c r="CJM14"/>
      <c r="CJN14"/>
      <c r="CJO14"/>
      <c r="CJP14"/>
      <c r="CJQ14"/>
      <c r="CJR14"/>
      <c r="CJS14"/>
      <c r="CJT14"/>
      <c r="CJU14"/>
      <c r="CJV14"/>
      <c r="CJW14"/>
      <c r="CJX14"/>
      <c r="CJY14"/>
      <c r="CJZ14"/>
      <c r="CKA14"/>
      <c r="CKB14"/>
      <c r="CKC14"/>
      <c r="CKD14"/>
      <c r="CKE14"/>
      <c r="CKF14"/>
      <c r="CKG14"/>
      <c r="CKH14"/>
      <c r="CKI14"/>
      <c r="CKJ14"/>
      <c r="CKK14"/>
      <c r="CKL14"/>
      <c r="CKM14"/>
      <c r="CKN14"/>
      <c r="CKO14"/>
      <c r="CKP14"/>
      <c r="CKQ14"/>
      <c r="CKR14"/>
      <c r="CKS14"/>
      <c r="CKT14"/>
      <c r="CKU14"/>
      <c r="CKV14"/>
      <c r="CKW14"/>
      <c r="CKX14"/>
      <c r="CKY14"/>
      <c r="CKZ14"/>
      <c r="CLA14"/>
      <c r="CLB14"/>
      <c r="CLC14"/>
      <c r="CLD14"/>
      <c r="CLE14"/>
      <c r="CLF14"/>
      <c r="CLG14"/>
      <c r="CLH14"/>
      <c r="CLI14"/>
      <c r="CLJ14"/>
      <c r="CLK14"/>
      <c r="CLL14"/>
      <c r="CLM14"/>
      <c r="CLN14"/>
      <c r="CLO14"/>
      <c r="CLP14"/>
      <c r="CLQ14"/>
      <c r="CLR14"/>
      <c r="CLS14"/>
      <c r="CLT14"/>
      <c r="CLU14"/>
      <c r="CLV14"/>
      <c r="CLW14"/>
      <c r="CLX14"/>
      <c r="CLY14"/>
      <c r="CLZ14"/>
      <c r="CMA14"/>
      <c r="CMB14"/>
      <c r="CMC14"/>
      <c r="CMD14"/>
      <c r="CME14"/>
      <c r="CMF14"/>
      <c r="CMG14"/>
      <c r="CMH14"/>
      <c r="CMI14"/>
      <c r="CMJ14"/>
      <c r="CMK14"/>
      <c r="CML14"/>
      <c r="CMM14"/>
      <c r="CMN14"/>
      <c r="CMO14"/>
      <c r="CMP14"/>
      <c r="CMQ14"/>
      <c r="CMR14"/>
      <c r="CMS14"/>
      <c r="CMT14"/>
      <c r="CMU14"/>
      <c r="CMV14"/>
      <c r="CMW14"/>
      <c r="CMX14"/>
      <c r="CMY14"/>
      <c r="CMZ14"/>
      <c r="CNA14"/>
      <c r="CNB14"/>
      <c r="CNC14"/>
      <c r="CND14"/>
      <c r="CNE14"/>
      <c r="CNF14"/>
      <c r="CNG14"/>
      <c r="CNH14"/>
      <c r="CNI14"/>
      <c r="CNJ14"/>
      <c r="CNK14"/>
      <c r="CNL14"/>
      <c r="CNM14"/>
      <c r="CNN14"/>
      <c r="CNO14"/>
      <c r="CNP14"/>
      <c r="CNQ14"/>
      <c r="CNR14"/>
      <c r="CNS14"/>
      <c r="CNT14"/>
      <c r="CNU14"/>
      <c r="CNV14"/>
      <c r="CNW14"/>
      <c r="CNX14"/>
      <c r="CNY14"/>
      <c r="CNZ14"/>
      <c r="COA14"/>
      <c r="COB14"/>
      <c r="COC14"/>
      <c r="COD14"/>
      <c r="COE14"/>
      <c r="COF14"/>
      <c r="COG14"/>
      <c r="COH14"/>
      <c r="COI14"/>
      <c r="COJ14"/>
      <c r="COK14"/>
      <c r="COL14"/>
      <c r="COM14"/>
      <c r="CON14"/>
      <c r="COO14"/>
      <c r="COP14"/>
      <c r="COQ14"/>
      <c r="COR14"/>
      <c r="COS14"/>
      <c r="COT14"/>
      <c r="COU14"/>
      <c r="COV14"/>
      <c r="COW14"/>
      <c r="COX14"/>
      <c r="COY14"/>
      <c r="COZ14"/>
      <c r="CPA14"/>
      <c r="CPB14"/>
      <c r="CPC14"/>
      <c r="CPD14"/>
      <c r="CPE14"/>
      <c r="CPF14"/>
      <c r="CPG14"/>
      <c r="CPH14"/>
      <c r="CPI14"/>
      <c r="CPJ14"/>
      <c r="CPK14"/>
      <c r="CPL14"/>
      <c r="CPM14"/>
      <c r="CPN14"/>
      <c r="CPO14"/>
      <c r="CPP14"/>
      <c r="CPQ14"/>
      <c r="CPR14"/>
      <c r="CPS14"/>
      <c r="CPT14"/>
      <c r="CPU14"/>
      <c r="CPV14"/>
      <c r="CPW14"/>
      <c r="CPX14"/>
      <c r="CPY14"/>
      <c r="CPZ14"/>
      <c r="CQA14"/>
      <c r="CQB14"/>
      <c r="CQC14"/>
      <c r="CQD14"/>
      <c r="CQE14"/>
      <c r="CQF14"/>
      <c r="CQG14"/>
      <c r="CQH14"/>
      <c r="CQI14"/>
      <c r="CQJ14"/>
      <c r="CQK14"/>
      <c r="CQL14"/>
      <c r="CQM14"/>
      <c r="CQN14"/>
      <c r="CQO14"/>
      <c r="CQP14"/>
      <c r="CQQ14"/>
      <c r="CQR14"/>
      <c r="CQS14"/>
      <c r="CQT14"/>
      <c r="CQU14"/>
      <c r="CQV14"/>
      <c r="CQW14"/>
      <c r="CQX14"/>
      <c r="CQY14"/>
      <c r="CQZ14"/>
      <c r="CRA14"/>
      <c r="CRB14"/>
      <c r="CRC14"/>
      <c r="CRD14"/>
      <c r="CRE14"/>
      <c r="CRF14"/>
      <c r="CRG14"/>
      <c r="CRH14"/>
      <c r="CRI14"/>
      <c r="CRJ14"/>
      <c r="CRK14"/>
      <c r="CRL14"/>
      <c r="CRM14"/>
      <c r="CRN14"/>
      <c r="CRO14"/>
      <c r="CRP14"/>
      <c r="CRQ14"/>
      <c r="CRR14"/>
      <c r="CRS14"/>
      <c r="CRT14"/>
      <c r="CRU14"/>
      <c r="CRV14"/>
      <c r="CRW14"/>
      <c r="CRX14"/>
      <c r="CRY14"/>
      <c r="CRZ14"/>
      <c r="CSA14"/>
      <c r="CSB14"/>
      <c r="CSC14"/>
      <c r="CSD14"/>
      <c r="CSE14"/>
      <c r="CSF14"/>
      <c r="CSG14"/>
      <c r="CSH14"/>
      <c r="CSI14"/>
      <c r="CSJ14"/>
      <c r="CSK14"/>
      <c r="CSL14"/>
      <c r="CSM14"/>
      <c r="CSN14"/>
      <c r="CSO14"/>
      <c r="CSP14"/>
      <c r="CSQ14"/>
      <c r="CSR14"/>
      <c r="CSS14"/>
      <c r="CST14"/>
      <c r="CSU14"/>
      <c r="CSV14"/>
      <c r="CSW14"/>
      <c r="CSX14"/>
      <c r="CSY14"/>
      <c r="CSZ14"/>
      <c r="CTA14"/>
      <c r="CTB14"/>
      <c r="CTC14"/>
      <c r="CTD14"/>
      <c r="CTE14"/>
      <c r="CTF14"/>
      <c r="CTG14"/>
      <c r="CTH14"/>
      <c r="CTI14"/>
      <c r="CTJ14"/>
      <c r="CTK14"/>
      <c r="CTL14"/>
      <c r="CTM14"/>
      <c r="CTN14"/>
      <c r="CTO14"/>
      <c r="CTP14"/>
      <c r="CTQ14"/>
      <c r="CTR14"/>
      <c r="CTS14"/>
      <c r="CTT14"/>
      <c r="CTU14"/>
      <c r="CTV14"/>
      <c r="CTW14"/>
      <c r="CTX14"/>
      <c r="CTY14"/>
      <c r="CTZ14"/>
      <c r="CUA14"/>
      <c r="CUB14"/>
      <c r="CUC14"/>
      <c r="CUD14"/>
      <c r="CUE14"/>
      <c r="CUF14"/>
      <c r="CUG14"/>
      <c r="CUH14"/>
      <c r="CUI14"/>
      <c r="CUJ14"/>
      <c r="CUK14"/>
      <c r="CUL14"/>
      <c r="CUM14"/>
      <c r="CUN14"/>
      <c r="CUO14"/>
      <c r="CUP14"/>
      <c r="CUQ14"/>
      <c r="CUR14"/>
      <c r="CUS14"/>
      <c r="CUT14"/>
      <c r="CUU14"/>
      <c r="CUV14"/>
      <c r="CUW14"/>
      <c r="CUX14"/>
      <c r="CUY14"/>
      <c r="CUZ14"/>
      <c r="CVA14"/>
      <c r="CVB14"/>
      <c r="CVC14"/>
      <c r="CVD14"/>
      <c r="CVE14"/>
      <c r="CVF14"/>
      <c r="CVG14"/>
      <c r="CVH14"/>
      <c r="CVI14"/>
      <c r="CVJ14"/>
      <c r="CVK14"/>
      <c r="CVL14"/>
      <c r="CVM14"/>
      <c r="CVN14"/>
      <c r="CVO14"/>
      <c r="CVP14"/>
      <c r="CVQ14"/>
      <c r="CVR14"/>
      <c r="CVS14"/>
      <c r="CVT14"/>
      <c r="CVU14"/>
      <c r="CVV14"/>
      <c r="CVW14"/>
      <c r="CVX14"/>
      <c r="CVY14"/>
      <c r="CVZ14"/>
      <c r="CWA14"/>
      <c r="CWB14"/>
      <c r="CWC14"/>
      <c r="CWD14"/>
      <c r="CWE14"/>
      <c r="CWF14"/>
      <c r="CWG14"/>
      <c r="CWH14"/>
      <c r="CWI14"/>
      <c r="CWJ14"/>
      <c r="CWK14"/>
      <c r="CWL14"/>
      <c r="CWM14"/>
      <c r="CWN14"/>
      <c r="CWO14"/>
      <c r="CWP14"/>
      <c r="CWQ14"/>
      <c r="CWR14"/>
      <c r="CWS14"/>
      <c r="CWT14"/>
      <c r="CWU14"/>
      <c r="CWV14"/>
      <c r="CWW14"/>
      <c r="CWX14"/>
      <c r="CWY14"/>
      <c r="CWZ14"/>
      <c r="CXA14"/>
      <c r="CXB14"/>
      <c r="CXC14"/>
      <c r="CXD14"/>
      <c r="CXE14"/>
      <c r="CXF14"/>
      <c r="CXG14"/>
      <c r="CXH14"/>
      <c r="CXI14"/>
      <c r="CXJ14"/>
      <c r="CXK14"/>
      <c r="CXL14"/>
      <c r="CXM14"/>
      <c r="CXN14"/>
      <c r="CXO14"/>
      <c r="CXP14"/>
      <c r="CXQ14"/>
      <c r="CXR14"/>
      <c r="CXS14"/>
      <c r="CXT14"/>
      <c r="CXU14"/>
      <c r="CXV14"/>
      <c r="CXW14"/>
      <c r="CXX14"/>
      <c r="CXY14"/>
      <c r="CXZ14"/>
      <c r="CYA14"/>
      <c r="CYB14"/>
      <c r="CYC14"/>
      <c r="CYD14"/>
      <c r="CYE14"/>
      <c r="CYF14"/>
      <c r="CYG14"/>
      <c r="CYH14"/>
      <c r="CYI14"/>
      <c r="CYJ14"/>
      <c r="CYK14"/>
      <c r="CYL14"/>
      <c r="CYM14"/>
      <c r="CYN14"/>
      <c r="CYO14"/>
      <c r="CYP14"/>
      <c r="CYQ14"/>
      <c r="CYR14"/>
      <c r="CYS14"/>
      <c r="CYT14"/>
      <c r="CYU14"/>
      <c r="CYV14"/>
      <c r="CYW14"/>
      <c r="CYX14"/>
      <c r="CYY14"/>
      <c r="CYZ14"/>
      <c r="CZA14"/>
      <c r="CZB14"/>
      <c r="CZC14"/>
      <c r="CZD14"/>
      <c r="CZE14"/>
      <c r="CZF14"/>
      <c r="CZG14"/>
      <c r="CZH14"/>
      <c r="CZI14"/>
      <c r="CZJ14"/>
      <c r="CZK14"/>
      <c r="CZL14"/>
      <c r="CZM14"/>
      <c r="CZN14"/>
      <c r="CZO14"/>
      <c r="CZP14"/>
      <c r="CZQ14"/>
      <c r="CZR14"/>
      <c r="CZS14"/>
      <c r="CZT14"/>
      <c r="CZU14"/>
      <c r="CZV14"/>
      <c r="CZW14"/>
      <c r="CZX14"/>
      <c r="CZY14"/>
      <c r="CZZ14"/>
      <c r="DAA14"/>
      <c r="DAB14"/>
      <c r="DAC14"/>
      <c r="DAD14"/>
      <c r="DAE14"/>
      <c r="DAF14"/>
      <c r="DAG14"/>
      <c r="DAH14"/>
      <c r="DAI14"/>
      <c r="DAJ14"/>
      <c r="DAK14"/>
      <c r="DAL14"/>
      <c r="DAM14"/>
      <c r="DAN14"/>
      <c r="DAO14"/>
      <c r="DAP14"/>
      <c r="DAQ14"/>
      <c r="DAR14"/>
      <c r="DAS14"/>
      <c r="DAT14"/>
      <c r="DAU14"/>
      <c r="DAV14"/>
      <c r="DAW14"/>
      <c r="DAX14"/>
      <c r="DAY14"/>
      <c r="DAZ14"/>
      <c r="DBA14"/>
      <c r="DBB14"/>
      <c r="DBC14"/>
      <c r="DBD14"/>
      <c r="DBE14"/>
      <c r="DBF14"/>
      <c r="DBG14"/>
      <c r="DBH14"/>
      <c r="DBI14"/>
      <c r="DBJ14"/>
      <c r="DBK14"/>
      <c r="DBL14"/>
      <c r="DBM14"/>
      <c r="DBN14"/>
      <c r="DBO14"/>
      <c r="DBP14"/>
      <c r="DBQ14"/>
      <c r="DBR14"/>
      <c r="DBS14"/>
      <c r="DBT14"/>
      <c r="DBU14"/>
      <c r="DBV14"/>
      <c r="DBW14"/>
      <c r="DBX14"/>
      <c r="DBY14"/>
      <c r="DBZ14"/>
      <c r="DCA14"/>
      <c r="DCB14"/>
      <c r="DCC14"/>
      <c r="DCD14"/>
      <c r="DCE14"/>
      <c r="DCF14"/>
      <c r="DCG14"/>
      <c r="DCH14"/>
      <c r="DCI14"/>
      <c r="DCJ14"/>
      <c r="DCK14"/>
      <c r="DCL14"/>
      <c r="DCM14"/>
      <c r="DCN14"/>
      <c r="DCO14"/>
      <c r="DCP14"/>
      <c r="DCQ14"/>
      <c r="DCR14"/>
      <c r="DCS14"/>
      <c r="DCT14"/>
      <c r="DCU14"/>
      <c r="DCV14"/>
      <c r="DCW14"/>
      <c r="DCX14"/>
      <c r="DCY14"/>
      <c r="DCZ14"/>
      <c r="DDA14"/>
      <c r="DDB14"/>
      <c r="DDC14"/>
      <c r="DDD14"/>
      <c r="DDE14"/>
      <c r="DDF14"/>
      <c r="DDG14"/>
      <c r="DDH14"/>
      <c r="DDI14"/>
      <c r="DDJ14"/>
      <c r="DDK14"/>
      <c r="DDL14"/>
      <c r="DDM14"/>
      <c r="DDN14"/>
      <c r="DDO14"/>
      <c r="DDP14"/>
      <c r="DDQ14"/>
      <c r="DDR14"/>
      <c r="DDS14"/>
      <c r="DDT14"/>
      <c r="DDU14"/>
      <c r="DDV14"/>
      <c r="DDW14"/>
      <c r="DDX14"/>
      <c r="DDY14"/>
      <c r="DDZ14"/>
      <c r="DEA14"/>
      <c r="DEB14"/>
      <c r="DEC14"/>
      <c r="DED14"/>
      <c r="DEE14"/>
      <c r="DEF14"/>
      <c r="DEG14"/>
      <c r="DEH14"/>
      <c r="DEI14"/>
      <c r="DEJ14"/>
      <c r="DEK14"/>
      <c r="DEL14"/>
      <c r="DEM14"/>
      <c r="DEN14"/>
      <c r="DEO14"/>
      <c r="DEP14"/>
      <c r="DEQ14"/>
      <c r="DER14"/>
      <c r="DES14"/>
      <c r="DET14"/>
      <c r="DEU14"/>
      <c r="DEV14"/>
      <c r="DEW14"/>
      <c r="DEX14"/>
      <c r="DEY14"/>
      <c r="DEZ14"/>
      <c r="DFA14"/>
      <c r="DFB14"/>
      <c r="DFC14"/>
      <c r="DFD14"/>
      <c r="DFE14"/>
      <c r="DFF14"/>
      <c r="DFG14"/>
      <c r="DFH14"/>
      <c r="DFI14"/>
      <c r="DFJ14"/>
      <c r="DFK14"/>
      <c r="DFL14"/>
      <c r="DFM14"/>
      <c r="DFN14"/>
      <c r="DFO14"/>
      <c r="DFP14"/>
      <c r="DFQ14"/>
      <c r="DFR14"/>
      <c r="DFS14"/>
      <c r="DFT14"/>
      <c r="DFU14"/>
      <c r="DFV14"/>
      <c r="DFW14"/>
      <c r="DFX14"/>
      <c r="DFY14"/>
      <c r="DFZ14"/>
      <c r="DGA14"/>
      <c r="DGB14"/>
      <c r="DGC14"/>
      <c r="DGD14"/>
      <c r="DGE14"/>
      <c r="DGF14"/>
      <c r="DGG14"/>
      <c r="DGH14"/>
      <c r="DGI14"/>
      <c r="DGJ14"/>
      <c r="DGK14"/>
      <c r="DGL14"/>
      <c r="DGM14"/>
      <c r="DGN14"/>
      <c r="DGO14"/>
      <c r="DGP14"/>
      <c r="DGQ14"/>
      <c r="DGR14"/>
      <c r="DGS14"/>
      <c r="DGT14"/>
      <c r="DGU14"/>
      <c r="DGV14"/>
      <c r="DGW14"/>
      <c r="DGX14"/>
      <c r="DGY14"/>
      <c r="DGZ14"/>
      <c r="DHA14"/>
      <c r="DHB14"/>
      <c r="DHC14"/>
      <c r="DHD14"/>
      <c r="DHE14"/>
      <c r="DHF14"/>
      <c r="DHG14"/>
      <c r="DHH14"/>
      <c r="DHI14"/>
      <c r="DHJ14"/>
      <c r="DHK14"/>
      <c r="DHL14"/>
      <c r="DHM14"/>
      <c r="DHN14"/>
      <c r="DHO14"/>
      <c r="DHP14"/>
      <c r="DHQ14"/>
      <c r="DHR14"/>
      <c r="DHS14"/>
      <c r="DHT14"/>
      <c r="DHU14"/>
      <c r="DHV14"/>
      <c r="DHW14"/>
      <c r="DHX14"/>
      <c r="DHY14"/>
      <c r="DHZ14"/>
      <c r="DIA14"/>
      <c r="DIB14"/>
      <c r="DIC14"/>
      <c r="DID14"/>
      <c r="DIE14"/>
      <c r="DIF14"/>
      <c r="DIG14"/>
      <c r="DIH14"/>
      <c r="DII14"/>
      <c r="DIJ14"/>
      <c r="DIK14"/>
      <c r="DIL14"/>
      <c r="DIM14"/>
      <c r="DIN14"/>
      <c r="DIO14"/>
      <c r="DIP14"/>
      <c r="DIQ14"/>
      <c r="DIR14"/>
      <c r="DIS14"/>
      <c r="DIT14"/>
      <c r="DIU14"/>
      <c r="DIV14"/>
      <c r="DIW14"/>
      <c r="DIX14"/>
      <c r="DIY14"/>
      <c r="DIZ14"/>
      <c r="DJA14"/>
      <c r="DJB14"/>
      <c r="DJC14"/>
      <c r="DJD14"/>
      <c r="DJE14"/>
      <c r="DJF14"/>
      <c r="DJG14"/>
      <c r="DJH14"/>
      <c r="DJI14"/>
      <c r="DJJ14"/>
      <c r="DJK14"/>
      <c r="DJL14"/>
      <c r="DJM14"/>
      <c r="DJN14"/>
      <c r="DJO14"/>
      <c r="DJP14"/>
      <c r="DJQ14"/>
      <c r="DJR14"/>
      <c r="DJS14"/>
      <c r="DJT14"/>
      <c r="DJU14"/>
      <c r="DJV14"/>
      <c r="DJW14"/>
      <c r="DJX14"/>
      <c r="DJY14"/>
      <c r="DJZ14"/>
      <c r="DKA14"/>
      <c r="DKB14"/>
      <c r="DKC14"/>
      <c r="DKD14"/>
      <c r="DKE14"/>
      <c r="DKF14"/>
      <c r="DKG14"/>
      <c r="DKH14"/>
      <c r="DKI14"/>
      <c r="DKJ14"/>
      <c r="DKK14"/>
      <c r="DKL14"/>
      <c r="DKM14"/>
      <c r="DKN14"/>
      <c r="DKO14"/>
      <c r="DKP14"/>
      <c r="DKQ14"/>
      <c r="DKR14"/>
      <c r="DKS14"/>
      <c r="DKT14"/>
      <c r="DKU14"/>
      <c r="DKV14"/>
      <c r="DKW14"/>
      <c r="DKX14"/>
      <c r="DKY14"/>
      <c r="DKZ14"/>
      <c r="DLA14"/>
      <c r="DLB14"/>
      <c r="DLC14"/>
      <c r="DLD14"/>
      <c r="DLE14"/>
      <c r="DLF14"/>
      <c r="DLG14"/>
      <c r="DLH14"/>
      <c r="DLI14"/>
      <c r="DLJ14"/>
      <c r="DLK14"/>
      <c r="DLL14"/>
      <c r="DLM14"/>
      <c r="DLN14"/>
      <c r="DLO14"/>
      <c r="DLP14"/>
      <c r="DLQ14"/>
      <c r="DLR14"/>
      <c r="DLS14"/>
      <c r="DLT14"/>
      <c r="DLU14"/>
      <c r="DLV14"/>
      <c r="DLW14"/>
      <c r="DLX14"/>
      <c r="DLY14"/>
      <c r="DLZ14"/>
      <c r="DMA14"/>
      <c r="DMB14"/>
      <c r="DMC14"/>
      <c r="DMD14"/>
      <c r="DME14"/>
      <c r="DMF14"/>
      <c r="DMG14"/>
      <c r="DMH14"/>
      <c r="DMI14"/>
      <c r="DMJ14"/>
      <c r="DMK14"/>
      <c r="DML14"/>
      <c r="DMM14"/>
      <c r="DMN14"/>
      <c r="DMO14"/>
      <c r="DMP14"/>
      <c r="DMQ14"/>
      <c r="DMR14"/>
      <c r="DMS14"/>
      <c r="DMT14"/>
      <c r="DMU14"/>
      <c r="DMV14"/>
      <c r="DMW14"/>
      <c r="DMX14"/>
      <c r="DMY14"/>
      <c r="DMZ14"/>
      <c r="DNA14"/>
      <c r="DNB14"/>
      <c r="DNC14"/>
      <c r="DND14"/>
      <c r="DNE14"/>
      <c r="DNF14"/>
      <c r="DNG14"/>
      <c r="DNH14"/>
      <c r="DNI14"/>
      <c r="DNJ14"/>
      <c r="DNK14"/>
      <c r="DNL14"/>
      <c r="DNM14"/>
      <c r="DNN14"/>
      <c r="DNO14"/>
      <c r="DNP14"/>
      <c r="DNQ14"/>
      <c r="DNR14"/>
      <c r="DNS14"/>
      <c r="DNT14"/>
      <c r="DNU14"/>
      <c r="DNV14"/>
      <c r="DNW14"/>
      <c r="DNX14"/>
      <c r="DNY14"/>
      <c r="DNZ14"/>
      <c r="DOA14"/>
      <c r="DOB14"/>
      <c r="DOC14"/>
      <c r="DOD14"/>
      <c r="DOE14"/>
      <c r="DOF14"/>
      <c r="DOG14"/>
      <c r="DOH14"/>
      <c r="DOI14"/>
      <c r="DOJ14"/>
      <c r="DOK14"/>
      <c r="DOL14"/>
      <c r="DOM14"/>
      <c r="DON14"/>
      <c r="DOO14"/>
      <c r="DOP14"/>
      <c r="DOQ14"/>
      <c r="DOR14"/>
      <c r="DOS14"/>
      <c r="DOT14"/>
      <c r="DOU14"/>
      <c r="DOV14"/>
      <c r="DOW14"/>
      <c r="DOX14"/>
      <c r="DOY14"/>
      <c r="DOZ14"/>
      <c r="DPA14"/>
      <c r="DPB14"/>
      <c r="DPC14"/>
      <c r="DPD14"/>
      <c r="DPE14"/>
      <c r="DPF14"/>
      <c r="DPG14"/>
      <c r="DPH14"/>
      <c r="DPI14"/>
      <c r="DPJ14"/>
      <c r="DPK14"/>
      <c r="DPL14"/>
      <c r="DPM14"/>
      <c r="DPN14"/>
      <c r="DPO14"/>
      <c r="DPP14"/>
      <c r="DPQ14"/>
      <c r="DPR14"/>
      <c r="DPS14"/>
      <c r="DPT14"/>
      <c r="DPU14"/>
      <c r="DPV14"/>
      <c r="DPW14"/>
      <c r="DPX14"/>
      <c r="DPY14"/>
      <c r="DPZ14"/>
      <c r="DQA14"/>
      <c r="DQB14"/>
      <c r="DQC14"/>
      <c r="DQD14"/>
      <c r="DQE14"/>
      <c r="DQF14"/>
      <c r="DQG14"/>
      <c r="DQH14"/>
      <c r="DQI14"/>
      <c r="DQJ14"/>
      <c r="DQK14"/>
      <c r="DQL14"/>
      <c r="DQM14"/>
      <c r="DQN14"/>
      <c r="DQO14"/>
      <c r="DQP14"/>
      <c r="DQQ14"/>
      <c r="DQR14"/>
      <c r="DQS14"/>
      <c r="DQT14"/>
      <c r="DQU14"/>
      <c r="DQV14"/>
      <c r="DQW14"/>
      <c r="DQX14"/>
      <c r="DQY14"/>
      <c r="DQZ14"/>
      <c r="DRA14"/>
      <c r="DRB14"/>
      <c r="DRC14"/>
      <c r="DRD14"/>
      <c r="DRE14"/>
      <c r="DRF14"/>
      <c r="DRG14"/>
      <c r="DRH14"/>
      <c r="DRI14"/>
      <c r="DRJ14"/>
      <c r="DRK14"/>
      <c r="DRL14"/>
      <c r="DRM14"/>
      <c r="DRN14"/>
      <c r="DRO14"/>
      <c r="DRP14"/>
      <c r="DRQ14"/>
      <c r="DRR14"/>
      <c r="DRS14"/>
      <c r="DRT14"/>
      <c r="DRU14"/>
      <c r="DRV14"/>
      <c r="DRW14"/>
      <c r="DRX14"/>
      <c r="DRY14"/>
      <c r="DRZ14"/>
      <c r="DSA14"/>
      <c r="DSB14"/>
      <c r="DSC14"/>
      <c r="DSD14"/>
      <c r="DSE14"/>
      <c r="DSF14"/>
      <c r="DSG14"/>
      <c r="DSH14"/>
      <c r="DSI14"/>
      <c r="DSJ14"/>
      <c r="DSK14"/>
      <c r="DSL14"/>
      <c r="DSM14"/>
      <c r="DSN14"/>
      <c r="DSO14"/>
      <c r="DSP14"/>
      <c r="DSQ14"/>
      <c r="DSR14"/>
      <c r="DSS14"/>
      <c r="DST14"/>
      <c r="DSU14"/>
      <c r="DSV14"/>
      <c r="DSW14"/>
      <c r="DSX14"/>
      <c r="DSY14"/>
      <c r="DSZ14"/>
      <c r="DTA14"/>
      <c r="DTB14"/>
      <c r="DTC14"/>
      <c r="DTD14"/>
      <c r="DTE14"/>
      <c r="DTF14"/>
      <c r="DTG14"/>
      <c r="DTH14"/>
      <c r="DTI14"/>
      <c r="DTJ14"/>
      <c r="DTK14"/>
      <c r="DTL14"/>
      <c r="DTM14"/>
      <c r="DTN14"/>
      <c r="DTO14"/>
      <c r="DTP14"/>
      <c r="DTQ14"/>
      <c r="DTR14"/>
      <c r="DTS14"/>
      <c r="DTT14"/>
      <c r="DTU14"/>
      <c r="DTV14"/>
      <c r="DTW14"/>
      <c r="DTX14"/>
      <c r="DTY14"/>
      <c r="DTZ14"/>
      <c r="DUA14"/>
      <c r="DUB14"/>
      <c r="DUC14"/>
      <c r="DUD14"/>
      <c r="DUE14"/>
      <c r="DUF14"/>
      <c r="DUG14"/>
      <c r="DUH14"/>
      <c r="DUI14"/>
      <c r="DUJ14"/>
      <c r="DUK14"/>
      <c r="DUL14"/>
      <c r="DUM14"/>
      <c r="DUN14"/>
      <c r="DUO14"/>
      <c r="DUP14"/>
      <c r="DUQ14"/>
      <c r="DUR14"/>
      <c r="DUS14"/>
      <c r="DUT14"/>
      <c r="DUU14"/>
      <c r="DUV14"/>
      <c r="DUW14"/>
      <c r="DUX14"/>
      <c r="DUY14"/>
      <c r="DUZ14"/>
      <c r="DVA14"/>
      <c r="DVB14"/>
      <c r="DVC14"/>
      <c r="DVD14"/>
      <c r="DVE14"/>
      <c r="DVF14"/>
      <c r="DVG14"/>
      <c r="DVH14"/>
      <c r="DVI14"/>
      <c r="DVJ14"/>
      <c r="DVK14"/>
      <c r="DVL14"/>
      <c r="DVM14"/>
      <c r="DVN14"/>
      <c r="DVO14"/>
      <c r="DVP14"/>
      <c r="DVQ14"/>
      <c r="DVR14"/>
      <c r="DVS14"/>
      <c r="DVT14"/>
      <c r="DVU14"/>
      <c r="DVV14"/>
      <c r="DVW14"/>
      <c r="DVX14"/>
      <c r="DVY14"/>
      <c r="DVZ14"/>
      <c r="DWA14"/>
      <c r="DWB14"/>
      <c r="DWC14"/>
      <c r="DWD14"/>
      <c r="DWE14"/>
      <c r="DWF14"/>
      <c r="DWG14"/>
      <c r="DWH14"/>
      <c r="DWI14"/>
      <c r="DWJ14"/>
      <c r="DWK14"/>
      <c r="DWL14"/>
      <c r="DWM14"/>
      <c r="DWN14"/>
      <c r="DWO14"/>
      <c r="DWP14"/>
      <c r="DWQ14"/>
      <c r="DWR14"/>
      <c r="DWS14"/>
      <c r="DWT14"/>
      <c r="DWU14"/>
      <c r="DWV14"/>
      <c r="DWW14"/>
      <c r="DWX14"/>
      <c r="DWY14"/>
      <c r="DWZ14"/>
      <c r="DXA14"/>
      <c r="DXB14"/>
      <c r="DXC14"/>
      <c r="DXD14"/>
      <c r="DXE14"/>
      <c r="DXF14"/>
      <c r="DXG14"/>
      <c r="DXH14"/>
      <c r="DXI14"/>
      <c r="DXJ14"/>
      <c r="DXK14"/>
      <c r="DXL14"/>
      <c r="DXM14"/>
      <c r="DXN14"/>
      <c r="DXO14"/>
      <c r="DXP14"/>
      <c r="DXQ14"/>
      <c r="DXR14"/>
      <c r="DXS14"/>
      <c r="DXT14"/>
      <c r="DXU14"/>
      <c r="DXV14"/>
      <c r="DXW14"/>
      <c r="DXX14"/>
      <c r="DXY14"/>
      <c r="DXZ14"/>
      <c r="DYA14"/>
      <c r="DYB14"/>
      <c r="DYC14"/>
      <c r="DYD14"/>
      <c r="DYE14"/>
      <c r="DYF14"/>
      <c r="DYG14"/>
      <c r="DYH14"/>
      <c r="DYI14"/>
      <c r="DYJ14"/>
      <c r="DYK14"/>
      <c r="DYL14"/>
      <c r="DYM14"/>
      <c r="DYN14"/>
      <c r="DYO14"/>
      <c r="DYP14"/>
      <c r="DYQ14"/>
      <c r="DYR14"/>
      <c r="DYS14"/>
      <c r="DYT14"/>
      <c r="DYU14"/>
      <c r="DYV14"/>
      <c r="DYW14"/>
      <c r="DYX14"/>
      <c r="DYY14"/>
      <c r="DYZ14"/>
      <c r="DZA14"/>
      <c r="DZB14"/>
      <c r="DZC14"/>
      <c r="DZD14"/>
      <c r="DZE14"/>
      <c r="DZF14"/>
      <c r="DZG14"/>
      <c r="DZH14"/>
      <c r="DZI14"/>
      <c r="DZJ14"/>
      <c r="DZK14"/>
      <c r="DZL14"/>
      <c r="DZM14"/>
      <c r="DZN14"/>
      <c r="DZO14"/>
      <c r="DZP14"/>
      <c r="DZQ14"/>
      <c r="DZR14"/>
      <c r="DZS14"/>
      <c r="DZT14"/>
      <c r="DZU14"/>
      <c r="DZV14"/>
      <c r="DZW14"/>
      <c r="DZX14"/>
      <c r="DZY14"/>
      <c r="DZZ14"/>
      <c r="EAA14"/>
      <c r="EAB14"/>
      <c r="EAC14"/>
      <c r="EAD14"/>
      <c r="EAE14"/>
      <c r="EAF14"/>
      <c r="EAG14"/>
      <c r="EAH14"/>
      <c r="EAI14"/>
      <c r="EAJ14"/>
      <c r="EAK14"/>
      <c r="EAL14"/>
      <c r="EAM14"/>
      <c r="EAN14"/>
      <c r="EAO14"/>
      <c r="EAP14"/>
      <c r="EAQ14"/>
      <c r="EAR14"/>
      <c r="EAS14"/>
      <c r="EAT14"/>
      <c r="EAU14"/>
      <c r="EAV14"/>
      <c r="EAW14"/>
      <c r="EAX14"/>
      <c r="EAY14"/>
      <c r="EAZ14"/>
      <c r="EBA14"/>
      <c r="EBB14"/>
      <c r="EBC14"/>
      <c r="EBD14"/>
      <c r="EBE14"/>
      <c r="EBF14"/>
      <c r="EBG14"/>
      <c r="EBH14"/>
      <c r="EBI14"/>
      <c r="EBJ14"/>
      <c r="EBK14"/>
      <c r="EBL14"/>
      <c r="EBM14"/>
      <c r="EBN14"/>
      <c r="EBO14"/>
      <c r="EBP14"/>
      <c r="EBQ14"/>
      <c r="EBR14"/>
      <c r="EBS14"/>
      <c r="EBT14"/>
      <c r="EBU14"/>
      <c r="EBV14"/>
      <c r="EBW14"/>
      <c r="EBX14"/>
      <c r="EBY14"/>
      <c r="EBZ14"/>
      <c r="ECA14"/>
      <c r="ECB14"/>
      <c r="ECC14"/>
      <c r="ECD14"/>
      <c r="ECE14"/>
      <c r="ECF14"/>
      <c r="ECG14"/>
      <c r="ECH14"/>
      <c r="ECI14"/>
      <c r="ECJ14"/>
      <c r="ECK14"/>
      <c r="ECL14"/>
      <c r="ECM14"/>
      <c r="ECN14"/>
      <c r="ECO14"/>
      <c r="ECP14"/>
      <c r="ECQ14"/>
      <c r="ECR14"/>
      <c r="ECS14"/>
      <c r="ECT14"/>
      <c r="ECU14"/>
      <c r="ECV14"/>
      <c r="ECW14"/>
      <c r="ECX14"/>
      <c r="ECY14"/>
      <c r="ECZ14"/>
      <c r="EDA14"/>
      <c r="EDB14"/>
      <c r="EDC14"/>
      <c r="EDD14"/>
      <c r="EDE14"/>
      <c r="EDF14"/>
      <c r="EDG14"/>
      <c r="EDH14"/>
      <c r="EDI14"/>
      <c r="EDJ14"/>
      <c r="EDK14"/>
      <c r="EDL14"/>
      <c r="EDM14"/>
      <c r="EDN14"/>
      <c r="EDO14"/>
      <c r="EDP14"/>
      <c r="EDQ14"/>
      <c r="EDR14"/>
      <c r="EDS14"/>
      <c r="EDT14"/>
      <c r="EDU14"/>
      <c r="EDV14"/>
      <c r="EDW14"/>
      <c r="EDX14"/>
      <c r="EDY14"/>
      <c r="EDZ14"/>
      <c r="EEA14"/>
      <c r="EEB14"/>
      <c r="EEC14"/>
      <c r="EED14"/>
      <c r="EEE14"/>
      <c r="EEF14"/>
      <c r="EEG14"/>
      <c r="EEH14"/>
      <c r="EEI14"/>
      <c r="EEJ14"/>
      <c r="EEK14"/>
      <c r="EEL14"/>
      <c r="EEM14"/>
      <c r="EEN14"/>
      <c r="EEO14"/>
      <c r="EEP14"/>
      <c r="EEQ14"/>
      <c r="EER14"/>
      <c r="EES14"/>
      <c r="EET14"/>
      <c r="EEU14"/>
      <c r="EEV14"/>
      <c r="EEW14"/>
      <c r="EEX14"/>
      <c r="EEY14"/>
      <c r="EEZ14"/>
      <c r="EFA14"/>
      <c r="EFB14"/>
      <c r="EFC14"/>
      <c r="EFD14"/>
      <c r="EFE14"/>
      <c r="EFF14"/>
      <c r="EFG14"/>
      <c r="EFH14"/>
      <c r="EFI14"/>
      <c r="EFJ14"/>
      <c r="EFK14"/>
      <c r="EFL14"/>
      <c r="EFM14"/>
      <c r="EFN14"/>
      <c r="EFO14"/>
      <c r="EFP14"/>
      <c r="EFQ14"/>
      <c r="EFR14"/>
      <c r="EFS14"/>
      <c r="EFT14"/>
      <c r="EFU14"/>
      <c r="EFV14"/>
      <c r="EFW14"/>
      <c r="EFX14"/>
      <c r="EFY14"/>
      <c r="EFZ14"/>
      <c r="EGA14"/>
      <c r="EGB14"/>
      <c r="EGC14"/>
      <c r="EGD14"/>
      <c r="EGE14"/>
      <c r="EGF14"/>
      <c r="EGG14"/>
      <c r="EGH14"/>
      <c r="EGI14"/>
      <c r="EGJ14"/>
      <c r="EGK14"/>
      <c r="EGL14"/>
      <c r="EGM14"/>
      <c r="EGN14"/>
      <c r="EGO14"/>
      <c r="EGP14"/>
      <c r="EGQ14"/>
      <c r="EGR14"/>
      <c r="EGS14"/>
      <c r="EGT14"/>
      <c r="EGU14"/>
      <c r="EGV14"/>
      <c r="EGW14"/>
      <c r="EGX14"/>
      <c r="EGY14"/>
      <c r="EGZ14"/>
      <c r="EHA14"/>
      <c r="EHB14"/>
      <c r="EHC14"/>
      <c r="EHD14"/>
      <c r="EHE14"/>
      <c r="EHF14"/>
      <c r="EHG14"/>
      <c r="EHH14"/>
      <c r="EHI14"/>
      <c r="EHJ14"/>
      <c r="EHK14"/>
      <c r="EHL14"/>
      <c r="EHM14"/>
      <c r="EHN14"/>
      <c r="EHO14"/>
      <c r="EHP14"/>
      <c r="EHQ14"/>
      <c r="EHR14"/>
      <c r="EHS14"/>
      <c r="EHT14"/>
      <c r="EHU14"/>
      <c r="EHV14"/>
      <c r="EHW14"/>
      <c r="EHX14"/>
      <c r="EHY14"/>
      <c r="EHZ14"/>
      <c r="EIA14"/>
      <c r="EIB14"/>
      <c r="EIC14"/>
      <c r="EID14"/>
      <c r="EIE14"/>
      <c r="EIF14"/>
      <c r="EIG14"/>
      <c r="EIH14"/>
      <c r="EII14"/>
      <c r="EIJ14"/>
      <c r="EIK14"/>
      <c r="EIL14"/>
      <c r="EIM14"/>
      <c r="EIN14"/>
      <c r="EIO14"/>
      <c r="EIP14"/>
      <c r="EIQ14"/>
      <c r="EIR14"/>
      <c r="EIS14"/>
      <c r="EIT14"/>
      <c r="EIU14"/>
      <c r="EIV14"/>
      <c r="EIW14"/>
      <c r="EIX14"/>
      <c r="EIY14"/>
      <c r="EIZ14"/>
      <c r="EJA14"/>
      <c r="EJB14"/>
      <c r="EJC14"/>
      <c r="EJD14"/>
      <c r="EJE14"/>
      <c r="EJF14"/>
      <c r="EJG14"/>
      <c r="EJH14"/>
      <c r="EJI14"/>
      <c r="EJJ14"/>
      <c r="EJK14"/>
      <c r="EJL14"/>
      <c r="EJM14"/>
      <c r="EJN14"/>
      <c r="EJO14"/>
      <c r="EJP14"/>
      <c r="EJQ14"/>
      <c r="EJR14"/>
      <c r="EJS14"/>
      <c r="EJT14"/>
      <c r="EJU14"/>
      <c r="EJV14"/>
      <c r="EJW14"/>
      <c r="EJX14"/>
      <c r="EJY14"/>
      <c r="EJZ14"/>
      <c r="EKA14"/>
      <c r="EKB14"/>
      <c r="EKC14"/>
      <c r="EKD14"/>
      <c r="EKE14"/>
      <c r="EKF14"/>
      <c r="EKG14"/>
      <c r="EKH14"/>
      <c r="EKI14"/>
      <c r="EKJ14"/>
      <c r="EKK14"/>
      <c r="EKL14"/>
      <c r="EKM14"/>
      <c r="EKN14"/>
      <c r="EKO14"/>
      <c r="EKP14"/>
      <c r="EKQ14"/>
      <c r="EKR14"/>
      <c r="EKS14"/>
      <c r="EKT14"/>
      <c r="EKU14"/>
      <c r="EKV14"/>
      <c r="EKW14"/>
      <c r="EKX14"/>
      <c r="EKY14"/>
      <c r="EKZ14"/>
      <c r="ELA14"/>
      <c r="ELB14"/>
      <c r="ELC14"/>
      <c r="ELD14"/>
      <c r="ELE14"/>
      <c r="ELF14"/>
      <c r="ELG14"/>
      <c r="ELH14"/>
      <c r="ELI14"/>
      <c r="ELJ14"/>
      <c r="ELK14"/>
      <c r="ELL14"/>
      <c r="ELM14"/>
      <c r="ELN14"/>
      <c r="ELO14"/>
      <c r="ELP14"/>
      <c r="ELQ14"/>
      <c r="ELR14"/>
      <c r="ELS14"/>
      <c r="ELT14"/>
      <c r="ELU14"/>
      <c r="ELV14"/>
      <c r="ELW14"/>
      <c r="ELX14"/>
      <c r="ELY14"/>
      <c r="ELZ14"/>
      <c r="EMA14"/>
      <c r="EMB14"/>
      <c r="EMC14"/>
      <c r="EMD14"/>
      <c r="EME14"/>
      <c r="EMF14"/>
      <c r="EMG14"/>
      <c r="EMH14"/>
      <c r="EMI14"/>
      <c r="EMJ14"/>
      <c r="EMK14"/>
      <c r="EML14"/>
      <c r="EMM14"/>
      <c r="EMN14"/>
      <c r="EMO14"/>
      <c r="EMP14"/>
      <c r="EMQ14"/>
      <c r="EMR14"/>
      <c r="EMS14"/>
      <c r="EMT14"/>
      <c r="EMU14"/>
      <c r="EMV14"/>
      <c r="EMW14"/>
      <c r="EMX14"/>
      <c r="EMY14"/>
      <c r="EMZ14"/>
      <c r="ENA14"/>
      <c r="ENB14"/>
      <c r="ENC14"/>
      <c r="END14"/>
      <c r="ENE14"/>
      <c r="ENF14"/>
      <c r="ENG14"/>
      <c r="ENH14"/>
      <c r="ENI14"/>
      <c r="ENJ14"/>
      <c r="ENK14"/>
      <c r="ENL14"/>
      <c r="ENM14"/>
      <c r="ENN14"/>
      <c r="ENO14"/>
      <c r="ENP14"/>
      <c r="ENQ14"/>
      <c r="ENR14"/>
      <c r="ENS14"/>
      <c r="ENT14"/>
      <c r="ENU14"/>
      <c r="ENV14"/>
      <c r="ENW14"/>
      <c r="ENX14"/>
      <c r="ENY14"/>
      <c r="ENZ14"/>
      <c r="EOA14"/>
      <c r="EOB14"/>
      <c r="EOC14"/>
      <c r="EOD14"/>
      <c r="EOE14"/>
      <c r="EOF14"/>
      <c r="EOG14"/>
      <c r="EOH14"/>
      <c r="EOI14"/>
      <c r="EOJ14"/>
      <c r="EOK14"/>
      <c r="EOL14"/>
      <c r="EOM14"/>
      <c r="EON14"/>
      <c r="EOO14"/>
      <c r="EOP14"/>
      <c r="EOQ14"/>
      <c r="EOR14"/>
      <c r="EOS14"/>
      <c r="EOT14"/>
      <c r="EOU14"/>
      <c r="EOV14"/>
      <c r="EOW14"/>
      <c r="EOX14"/>
      <c r="EOY14"/>
      <c r="EOZ14"/>
      <c r="EPA14"/>
      <c r="EPB14"/>
      <c r="EPC14"/>
      <c r="EPD14"/>
      <c r="EPE14"/>
      <c r="EPF14"/>
      <c r="EPG14"/>
      <c r="EPH14"/>
      <c r="EPI14"/>
      <c r="EPJ14"/>
      <c r="EPK14"/>
      <c r="EPL14"/>
      <c r="EPM14"/>
      <c r="EPN14"/>
      <c r="EPO14"/>
      <c r="EPP14"/>
      <c r="EPQ14"/>
      <c r="EPR14"/>
      <c r="EPS14"/>
      <c r="EPT14"/>
      <c r="EPU14"/>
      <c r="EPV14"/>
      <c r="EPW14"/>
      <c r="EPX14"/>
      <c r="EPY14"/>
      <c r="EPZ14"/>
      <c r="EQA14"/>
      <c r="EQB14"/>
      <c r="EQC14"/>
      <c r="EQD14"/>
      <c r="EQE14"/>
      <c r="EQF14"/>
      <c r="EQG14"/>
      <c r="EQH14"/>
      <c r="EQI14"/>
      <c r="EQJ14"/>
      <c r="EQK14"/>
      <c r="EQL14"/>
      <c r="EQM14"/>
      <c r="EQN14"/>
      <c r="EQO14"/>
      <c r="EQP14"/>
      <c r="EQQ14"/>
      <c r="EQR14"/>
      <c r="EQS14"/>
      <c r="EQT14"/>
      <c r="EQU14"/>
      <c r="EQV14"/>
      <c r="EQW14"/>
      <c r="EQX14"/>
      <c r="EQY14"/>
      <c r="EQZ14"/>
      <c r="ERA14"/>
      <c r="ERB14"/>
      <c r="ERC14"/>
      <c r="ERD14"/>
      <c r="ERE14"/>
      <c r="ERF14"/>
      <c r="ERG14"/>
      <c r="ERH14"/>
      <c r="ERI14"/>
      <c r="ERJ14"/>
      <c r="ERK14"/>
      <c r="ERL14"/>
      <c r="ERM14"/>
      <c r="ERN14"/>
      <c r="ERO14"/>
      <c r="ERP14"/>
      <c r="ERQ14"/>
      <c r="ERR14"/>
      <c r="ERS14"/>
      <c r="ERT14"/>
      <c r="ERU14"/>
      <c r="ERV14"/>
      <c r="ERW14"/>
      <c r="ERX14"/>
      <c r="ERY14"/>
      <c r="ERZ14"/>
      <c r="ESA14"/>
      <c r="ESB14"/>
      <c r="ESC14"/>
      <c r="ESD14"/>
      <c r="ESE14"/>
      <c r="ESF14"/>
      <c r="ESG14"/>
      <c r="ESH14"/>
      <c r="ESI14"/>
      <c r="ESJ14"/>
      <c r="ESK14"/>
      <c r="ESL14"/>
      <c r="ESM14"/>
      <c r="ESN14"/>
      <c r="ESO14"/>
      <c r="ESP14"/>
      <c r="ESQ14"/>
      <c r="ESR14"/>
      <c r="ESS14"/>
      <c r="EST14"/>
      <c r="ESU14"/>
      <c r="ESV14"/>
      <c r="ESW14"/>
      <c r="ESX14"/>
      <c r="ESY14"/>
      <c r="ESZ14"/>
      <c r="ETA14"/>
      <c r="ETB14"/>
      <c r="ETC14"/>
      <c r="ETD14"/>
      <c r="ETE14"/>
      <c r="ETF14"/>
      <c r="ETG14"/>
      <c r="ETH14"/>
      <c r="ETI14"/>
      <c r="ETJ14"/>
      <c r="ETK14"/>
      <c r="ETL14"/>
      <c r="ETM14"/>
      <c r="ETN14"/>
      <c r="ETO14"/>
      <c r="ETP14"/>
      <c r="ETQ14"/>
      <c r="ETR14"/>
      <c r="ETS14"/>
      <c r="ETT14"/>
      <c r="ETU14"/>
      <c r="ETV14"/>
      <c r="ETW14"/>
      <c r="ETX14"/>
      <c r="ETY14"/>
      <c r="ETZ14"/>
      <c r="EUA14"/>
      <c r="EUB14"/>
      <c r="EUC14"/>
      <c r="EUD14"/>
      <c r="EUE14"/>
      <c r="EUF14"/>
      <c r="EUG14"/>
      <c r="EUH14"/>
      <c r="EUI14"/>
      <c r="EUJ14"/>
      <c r="EUK14"/>
      <c r="EUL14"/>
      <c r="EUM14"/>
      <c r="EUN14"/>
      <c r="EUO14"/>
      <c r="EUP14"/>
      <c r="EUQ14"/>
      <c r="EUR14"/>
      <c r="EUS14"/>
      <c r="EUT14"/>
      <c r="EUU14"/>
      <c r="EUV14"/>
      <c r="EUW14"/>
      <c r="EUX14"/>
      <c r="EUY14"/>
      <c r="EUZ14"/>
      <c r="EVA14"/>
      <c r="EVB14"/>
      <c r="EVC14"/>
      <c r="EVD14"/>
      <c r="EVE14"/>
      <c r="EVF14"/>
      <c r="EVG14"/>
      <c r="EVH14"/>
      <c r="EVI14"/>
      <c r="EVJ14"/>
      <c r="EVK14"/>
      <c r="EVL14"/>
      <c r="EVM14"/>
      <c r="EVN14"/>
      <c r="EVO14"/>
      <c r="EVP14"/>
      <c r="EVQ14"/>
      <c r="EVR14"/>
      <c r="EVS14"/>
      <c r="EVT14"/>
      <c r="EVU14"/>
      <c r="EVV14"/>
      <c r="EVW14"/>
      <c r="EVX14"/>
      <c r="EVY14"/>
      <c r="EVZ14"/>
      <c r="EWA14"/>
      <c r="EWB14"/>
      <c r="EWC14"/>
      <c r="EWD14"/>
      <c r="EWE14"/>
      <c r="EWF14"/>
      <c r="EWG14"/>
      <c r="EWH14"/>
      <c r="EWI14"/>
      <c r="EWJ14"/>
      <c r="EWK14"/>
      <c r="EWL14"/>
      <c r="EWM14"/>
      <c r="EWN14"/>
      <c r="EWO14"/>
      <c r="EWP14"/>
      <c r="EWQ14"/>
      <c r="EWR14"/>
      <c r="EWS14"/>
      <c r="EWT14"/>
      <c r="EWU14"/>
      <c r="EWV14"/>
      <c r="EWW14"/>
      <c r="EWX14"/>
      <c r="EWY14"/>
      <c r="EWZ14"/>
      <c r="EXA14"/>
      <c r="EXB14"/>
      <c r="EXC14"/>
      <c r="EXD14"/>
      <c r="EXE14"/>
      <c r="EXF14"/>
      <c r="EXG14"/>
      <c r="EXH14"/>
      <c r="EXI14"/>
      <c r="EXJ14"/>
      <c r="EXK14"/>
      <c r="EXL14"/>
      <c r="EXM14"/>
      <c r="EXN14"/>
      <c r="EXO14"/>
      <c r="EXP14"/>
      <c r="EXQ14"/>
      <c r="EXR14"/>
      <c r="EXS14"/>
      <c r="EXT14"/>
      <c r="EXU14"/>
      <c r="EXV14"/>
      <c r="EXW14"/>
      <c r="EXX14"/>
      <c r="EXY14"/>
      <c r="EXZ14"/>
      <c r="EYA14"/>
      <c r="EYB14"/>
      <c r="EYC14"/>
      <c r="EYD14"/>
      <c r="EYE14"/>
      <c r="EYF14"/>
      <c r="EYG14"/>
      <c r="EYH14"/>
      <c r="EYI14"/>
      <c r="EYJ14"/>
      <c r="EYK14"/>
      <c r="EYL14"/>
      <c r="EYM14"/>
      <c r="EYN14"/>
      <c r="EYO14"/>
      <c r="EYP14"/>
      <c r="EYQ14"/>
      <c r="EYR14"/>
      <c r="EYS14"/>
      <c r="EYT14"/>
      <c r="EYU14"/>
      <c r="EYV14"/>
      <c r="EYW14"/>
      <c r="EYX14"/>
      <c r="EYY14"/>
      <c r="EYZ14"/>
      <c r="EZA14"/>
      <c r="EZB14"/>
      <c r="EZC14"/>
      <c r="EZD14"/>
      <c r="EZE14"/>
      <c r="EZF14"/>
      <c r="EZG14"/>
      <c r="EZH14"/>
      <c r="EZI14"/>
      <c r="EZJ14"/>
      <c r="EZK14"/>
      <c r="EZL14"/>
      <c r="EZM14"/>
      <c r="EZN14"/>
      <c r="EZO14"/>
      <c r="EZP14"/>
      <c r="EZQ14"/>
      <c r="EZR14"/>
      <c r="EZS14"/>
      <c r="EZT14"/>
      <c r="EZU14"/>
      <c r="EZV14"/>
      <c r="EZW14"/>
      <c r="EZX14"/>
      <c r="EZY14"/>
      <c r="EZZ14"/>
      <c r="FAA14"/>
      <c r="FAB14"/>
      <c r="FAC14"/>
      <c r="FAD14"/>
      <c r="FAE14"/>
      <c r="FAF14"/>
      <c r="FAG14"/>
      <c r="FAH14"/>
      <c r="FAI14"/>
      <c r="FAJ14"/>
      <c r="FAK14"/>
      <c r="FAL14"/>
      <c r="FAM14"/>
      <c r="FAN14"/>
      <c r="FAO14"/>
      <c r="FAP14"/>
      <c r="FAQ14"/>
      <c r="FAR14"/>
      <c r="FAS14"/>
      <c r="FAT14"/>
      <c r="FAU14"/>
      <c r="FAV14"/>
      <c r="FAW14"/>
      <c r="FAX14"/>
      <c r="FAY14"/>
      <c r="FAZ14"/>
      <c r="FBA14"/>
      <c r="FBB14"/>
      <c r="FBC14"/>
      <c r="FBD14"/>
      <c r="FBE14"/>
      <c r="FBF14"/>
      <c r="FBG14"/>
      <c r="FBH14"/>
      <c r="FBI14"/>
      <c r="FBJ14"/>
      <c r="FBK14"/>
      <c r="FBL14"/>
      <c r="FBM14"/>
      <c r="FBN14"/>
      <c r="FBO14"/>
      <c r="FBP14"/>
      <c r="FBQ14"/>
      <c r="FBR14"/>
      <c r="FBS14"/>
      <c r="FBT14"/>
      <c r="FBU14"/>
      <c r="FBV14"/>
      <c r="FBW14"/>
      <c r="FBX14"/>
      <c r="FBY14"/>
      <c r="FBZ14"/>
      <c r="FCA14"/>
      <c r="FCB14"/>
      <c r="FCC14"/>
      <c r="FCD14"/>
      <c r="FCE14"/>
      <c r="FCF14"/>
      <c r="FCG14"/>
      <c r="FCH14"/>
      <c r="FCI14"/>
      <c r="FCJ14"/>
      <c r="FCK14"/>
      <c r="FCL14"/>
      <c r="FCM14"/>
      <c r="FCN14"/>
      <c r="FCO14"/>
      <c r="FCP14"/>
      <c r="FCQ14"/>
      <c r="FCR14"/>
      <c r="FCS14"/>
      <c r="FCT14"/>
      <c r="FCU14"/>
      <c r="FCV14"/>
      <c r="FCW14"/>
      <c r="FCX14"/>
      <c r="FCY14"/>
      <c r="FCZ14"/>
      <c r="FDA14"/>
      <c r="FDB14"/>
      <c r="FDC14"/>
      <c r="FDD14"/>
      <c r="FDE14"/>
      <c r="FDF14"/>
      <c r="FDG14"/>
      <c r="FDH14"/>
      <c r="FDI14"/>
      <c r="FDJ14"/>
      <c r="FDK14"/>
      <c r="FDL14"/>
      <c r="FDM14"/>
      <c r="FDN14"/>
      <c r="FDO14"/>
      <c r="FDP14"/>
      <c r="FDQ14"/>
      <c r="FDR14"/>
      <c r="FDS14"/>
      <c r="FDT14"/>
      <c r="FDU14"/>
      <c r="FDV14"/>
      <c r="FDW14"/>
      <c r="FDX14"/>
      <c r="FDY14"/>
      <c r="FDZ14"/>
      <c r="FEA14"/>
      <c r="FEB14"/>
      <c r="FEC14"/>
      <c r="FED14"/>
      <c r="FEE14"/>
      <c r="FEF14"/>
      <c r="FEG14"/>
      <c r="FEH14"/>
      <c r="FEI14"/>
      <c r="FEJ14"/>
      <c r="FEK14"/>
      <c r="FEL14"/>
      <c r="FEM14"/>
      <c r="FEN14"/>
      <c r="FEO14"/>
      <c r="FEP14"/>
      <c r="FEQ14"/>
      <c r="FER14"/>
      <c r="FES14"/>
      <c r="FET14"/>
      <c r="FEU14"/>
      <c r="FEV14"/>
      <c r="FEW14"/>
      <c r="FEX14"/>
      <c r="FEY14"/>
      <c r="FEZ14"/>
      <c r="FFA14"/>
      <c r="FFB14"/>
      <c r="FFC14"/>
      <c r="FFD14"/>
      <c r="FFE14"/>
      <c r="FFF14"/>
      <c r="FFG14"/>
      <c r="FFH14"/>
      <c r="FFI14"/>
      <c r="FFJ14"/>
      <c r="FFK14"/>
      <c r="FFL14"/>
      <c r="FFM14"/>
      <c r="FFN14"/>
      <c r="FFO14"/>
      <c r="FFP14"/>
      <c r="FFQ14"/>
      <c r="FFR14"/>
      <c r="FFS14"/>
      <c r="FFT14"/>
      <c r="FFU14"/>
      <c r="FFV14"/>
      <c r="FFW14"/>
      <c r="FFX14"/>
      <c r="FFY14"/>
      <c r="FFZ14"/>
      <c r="FGA14"/>
      <c r="FGB14"/>
      <c r="FGC14"/>
      <c r="FGD14"/>
      <c r="FGE14"/>
      <c r="FGF14"/>
      <c r="FGG14"/>
      <c r="FGH14"/>
      <c r="FGI14"/>
      <c r="FGJ14"/>
      <c r="FGK14"/>
      <c r="FGL14"/>
      <c r="FGM14"/>
      <c r="FGN14"/>
      <c r="FGO14"/>
      <c r="FGP14"/>
      <c r="FGQ14"/>
      <c r="FGR14"/>
      <c r="FGS14"/>
      <c r="FGT14"/>
      <c r="FGU14"/>
      <c r="FGV14"/>
      <c r="FGW14"/>
      <c r="FGX14"/>
      <c r="FGY14"/>
      <c r="FGZ14"/>
      <c r="FHA14"/>
      <c r="FHB14"/>
      <c r="FHC14"/>
      <c r="FHD14"/>
      <c r="FHE14"/>
      <c r="FHF14"/>
      <c r="FHG14"/>
      <c r="FHH14"/>
      <c r="FHI14"/>
      <c r="FHJ14"/>
      <c r="FHK14"/>
      <c r="FHL14"/>
      <c r="FHM14"/>
      <c r="FHN14"/>
      <c r="FHO14"/>
      <c r="FHP14"/>
      <c r="FHQ14"/>
      <c r="FHR14"/>
      <c r="FHS14"/>
      <c r="FHT14"/>
      <c r="FHU14"/>
      <c r="FHV14"/>
      <c r="FHW14"/>
      <c r="FHX14"/>
      <c r="FHY14"/>
      <c r="FHZ14"/>
      <c r="FIA14"/>
      <c r="FIB14"/>
      <c r="FIC14"/>
      <c r="FID14"/>
      <c r="FIE14"/>
      <c r="FIF14"/>
      <c r="FIG14"/>
      <c r="FIH14"/>
      <c r="FII14"/>
      <c r="FIJ14"/>
      <c r="FIK14"/>
      <c r="FIL14"/>
      <c r="FIM14"/>
      <c r="FIN14"/>
      <c r="FIO14"/>
      <c r="FIP14"/>
      <c r="FIQ14"/>
      <c r="FIR14"/>
      <c r="FIS14"/>
      <c r="FIT14"/>
      <c r="FIU14"/>
      <c r="FIV14"/>
      <c r="FIW14"/>
      <c r="FIX14"/>
      <c r="FIY14"/>
      <c r="FIZ14"/>
      <c r="FJA14"/>
      <c r="FJB14"/>
      <c r="FJC14"/>
      <c r="FJD14"/>
      <c r="FJE14"/>
      <c r="FJF14"/>
      <c r="FJG14"/>
      <c r="FJH14"/>
      <c r="FJI14"/>
      <c r="FJJ14"/>
      <c r="FJK14"/>
      <c r="FJL14"/>
      <c r="FJM14"/>
      <c r="FJN14"/>
      <c r="FJO14"/>
      <c r="FJP14"/>
      <c r="FJQ14"/>
      <c r="FJR14"/>
      <c r="FJS14"/>
      <c r="FJT14"/>
      <c r="FJU14"/>
      <c r="FJV14"/>
      <c r="FJW14"/>
      <c r="FJX14"/>
      <c r="FJY14"/>
      <c r="FJZ14"/>
      <c r="FKA14"/>
      <c r="FKB14"/>
      <c r="FKC14"/>
      <c r="FKD14"/>
      <c r="FKE14"/>
      <c r="FKF14"/>
      <c r="FKG14"/>
      <c r="FKH14"/>
      <c r="FKI14"/>
      <c r="FKJ14"/>
      <c r="FKK14"/>
      <c r="FKL14"/>
      <c r="FKM14"/>
      <c r="FKN14"/>
      <c r="FKO14"/>
      <c r="FKP14"/>
      <c r="FKQ14"/>
      <c r="FKR14"/>
      <c r="FKS14"/>
      <c r="FKT14"/>
      <c r="FKU14"/>
      <c r="FKV14"/>
      <c r="FKW14"/>
      <c r="FKX14"/>
      <c r="FKY14"/>
      <c r="FKZ14"/>
      <c r="FLA14"/>
      <c r="FLB14"/>
      <c r="FLC14"/>
      <c r="FLD14"/>
      <c r="FLE14"/>
      <c r="FLF14"/>
      <c r="FLG14"/>
      <c r="FLH14"/>
      <c r="FLI14"/>
      <c r="FLJ14"/>
      <c r="FLK14"/>
      <c r="FLL14"/>
      <c r="FLM14"/>
      <c r="FLN14"/>
      <c r="FLO14"/>
      <c r="FLP14"/>
      <c r="FLQ14"/>
      <c r="FLR14"/>
      <c r="FLS14"/>
      <c r="FLT14"/>
      <c r="FLU14"/>
      <c r="FLV14"/>
      <c r="FLW14"/>
      <c r="FLX14"/>
      <c r="FLY14"/>
      <c r="FLZ14"/>
      <c r="FMA14"/>
      <c r="FMB14"/>
      <c r="FMC14"/>
      <c r="FMD14"/>
      <c r="FME14"/>
      <c r="FMF14"/>
      <c r="FMG14"/>
      <c r="FMH14"/>
      <c r="FMI14"/>
      <c r="FMJ14"/>
      <c r="FMK14"/>
      <c r="FML14"/>
      <c r="FMM14"/>
      <c r="FMN14"/>
      <c r="FMO14"/>
      <c r="FMP14"/>
      <c r="FMQ14"/>
      <c r="FMR14"/>
      <c r="FMS14"/>
      <c r="FMT14"/>
      <c r="FMU14"/>
      <c r="FMV14"/>
      <c r="FMW14"/>
      <c r="FMX14"/>
      <c r="FMY14"/>
      <c r="FMZ14"/>
      <c r="FNA14"/>
      <c r="FNB14"/>
      <c r="FNC14"/>
      <c r="FND14"/>
      <c r="FNE14"/>
      <c r="FNF14"/>
      <c r="FNG14"/>
      <c r="FNH14"/>
      <c r="FNI14"/>
      <c r="FNJ14"/>
      <c r="FNK14"/>
      <c r="FNL14"/>
      <c r="FNM14"/>
      <c r="FNN14"/>
      <c r="FNO14"/>
      <c r="FNP14"/>
      <c r="FNQ14"/>
      <c r="FNR14"/>
      <c r="FNS14"/>
      <c r="FNT14"/>
      <c r="FNU14"/>
      <c r="FNV14"/>
      <c r="FNW14"/>
      <c r="FNX14"/>
      <c r="FNY14"/>
      <c r="FNZ14"/>
      <c r="FOA14"/>
      <c r="FOB14"/>
      <c r="FOC14"/>
      <c r="FOD14"/>
      <c r="FOE14"/>
      <c r="FOF14"/>
      <c r="FOG14"/>
      <c r="FOH14"/>
      <c r="FOI14"/>
      <c r="FOJ14"/>
      <c r="FOK14"/>
      <c r="FOL14"/>
      <c r="FOM14"/>
      <c r="FON14"/>
      <c r="FOO14"/>
      <c r="FOP14"/>
      <c r="FOQ14"/>
      <c r="FOR14"/>
      <c r="FOS14"/>
      <c r="FOT14"/>
      <c r="FOU14"/>
      <c r="FOV14"/>
      <c r="FOW14"/>
      <c r="FOX14"/>
      <c r="FOY14"/>
      <c r="FOZ14"/>
      <c r="FPA14"/>
      <c r="FPB14"/>
      <c r="FPC14"/>
      <c r="FPD14"/>
      <c r="FPE14"/>
      <c r="FPF14"/>
      <c r="FPG14"/>
      <c r="FPH14"/>
      <c r="FPI14"/>
      <c r="FPJ14"/>
      <c r="FPK14"/>
      <c r="FPL14"/>
      <c r="FPM14"/>
      <c r="FPN14"/>
      <c r="FPO14"/>
      <c r="FPP14"/>
      <c r="FPQ14"/>
      <c r="FPR14"/>
      <c r="FPS14"/>
      <c r="FPT14"/>
      <c r="FPU14"/>
      <c r="FPV14"/>
      <c r="FPW14"/>
      <c r="FPX14"/>
      <c r="FPY14"/>
      <c r="FPZ14"/>
      <c r="FQA14"/>
      <c r="FQB14"/>
      <c r="FQC14"/>
      <c r="FQD14"/>
      <c r="FQE14"/>
      <c r="FQF14"/>
      <c r="FQG14"/>
      <c r="FQH14"/>
      <c r="FQI14"/>
      <c r="FQJ14"/>
      <c r="FQK14"/>
      <c r="FQL14"/>
      <c r="FQM14"/>
      <c r="FQN14"/>
      <c r="FQO14"/>
      <c r="FQP14"/>
      <c r="FQQ14"/>
      <c r="FQR14"/>
      <c r="FQS14"/>
      <c r="FQT14"/>
      <c r="FQU14"/>
      <c r="FQV14"/>
      <c r="FQW14"/>
      <c r="FQX14"/>
      <c r="FQY14"/>
      <c r="FQZ14"/>
      <c r="FRA14"/>
      <c r="FRB14"/>
      <c r="FRC14"/>
      <c r="FRD14"/>
      <c r="FRE14"/>
      <c r="FRF14"/>
      <c r="FRG14"/>
      <c r="FRH14"/>
      <c r="FRI14"/>
      <c r="FRJ14"/>
      <c r="FRK14"/>
      <c r="FRL14"/>
      <c r="FRM14"/>
      <c r="FRN14"/>
      <c r="FRO14"/>
      <c r="FRP14"/>
      <c r="FRQ14"/>
      <c r="FRR14"/>
      <c r="FRS14"/>
      <c r="FRT14"/>
      <c r="FRU14"/>
      <c r="FRV14"/>
      <c r="FRW14"/>
      <c r="FRX14"/>
      <c r="FRY14"/>
      <c r="FRZ14"/>
      <c r="FSA14"/>
      <c r="FSB14"/>
      <c r="FSC14"/>
      <c r="FSD14"/>
      <c r="FSE14"/>
      <c r="FSF14"/>
      <c r="FSG14"/>
      <c r="FSH14"/>
      <c r="FSI14"/>
      <c r="FSJ14"/>
      <c r="FSK14"/>
      <c r="FSL14"/>
      <c r="FSM14"/>
      <c r="FSN14"/>
      <c r="FSO14"/>
      <c r="FSP14"/>
      <c r="FSQ14"/>
      <c r="FSR14"/>
      <c r="FSS14"/>
      <c r="FST14"/>
      <c r="FSU14"/>
      <c r="FSV14"/>
      <c r="FSW14"/>
      <c r="FSX14"/>
      <c r="FSY14"/>
      <c r="FSZ14"/>
      <c r="FTA14"/>
      <c r="FTB14"/>
      <c r="FTC14"/>
      <c r="FTD14"/>
      <c r="FTE14"/>
      <c r="FTF14"/>
      <c r="FTG14"/>
      <c r="FTH14"/>
      <c r="FTI14"/>
      <c r="FTJ14"/>
      <c r="FTK14"/>
      <c r="FTL14"/>
      <c r="FTM14"/>
      <c r="FTN14"/>
      <c r="FTO14"/>
      <c r="FTP14"/>
      <c r="FTQ14"/>
      <c r="FTR14"/>
      <c r="FTS14"/>
      <c r="FTT14"/>
      <c r="FTU14"/>
      <c r="FTV14"/>
      <c r="FTW14"/>
      <c r="FTX14"/>
      <c r="FTY14"/>
      <c r="FTZ14"/>
      <c r="FUA14"/>
      <c r="FUB14"/>
      <c r="FUC14"/>
      <c r="FUD14"/>
      <c r="FUE14"/>
      <c r="FUF14"/>
      <c r="FUG14"/>
      <c r="FUH14"/>
      <c r="FUI14"/>
      <c r="FUJ14"/>
      <c r="FUK14"/>
      <c r="FUL14"/>
      <c r="FUM14"/>
      <c r="FUN14"/>
      <c r="FUO14"/>
      <c r="FUP14"/>
      <c r="FUQ14"/>
      <c r="FUR14"/>
      <c r="FUS14"/>
      <c r="FUT14"/>
      <c r="FUU14"/>
      <c r="FUV14"/>
      <c r="FUW14"/>
      <c r="FUX14"/>
      <c r="FUY14"/>
      <c r="FUZ14"/>
      <c r="FVA14"/>
      <c r="FVB14"/>
      <c r="FVC14"/>
      <c r="FVD14"/>
      <c r="FVE14"/>
      <c r="FVF14"/>
      <c r="FVG14"/>
      <c r="FVH14"/>
      <c r="FVI14"/>
      <c r="FVJ14"/>
      <c r="FVK14"/>
      <c r="FVL14"/>
      <c r="FVM14"/>
      <c r="FVN14"/>
      <c r="FVO14"/>
      <c r="FVP14"/>
      <c r="FVQ14"/>
      <c r="FVR14"/>
      <c r="FVS14"/>
      <c r="FVT14"/>
      <c r="FVU14"/>
      <c r="FVV14"/>
      <c r="FVW14"/>
      <c r="FVX14"/>
      <c r="FVY14"/>
      <c r="FVZ14"/>
      <c r="FWA14"/>
      <c r="FWB14"/>
      <c r="FWC14"/>
      <c r="FWD14"/>
      <c r="FWE14"/>
      <c r="FWF14"/>
      <c r="FWG14"/>
      <c r="FWH14"/>
      <c r="FWI14"/>
      <c r="FWJ14"/>
      <c r="FWK14"/>
      <c r="FWL14"/>
      <c r="FWM14"/>
      <c r="FWN14"/>
      <c r="FWO14"/>
      <c r="FWP14"/>
      <c r="FWQ14"/>
      <c r="FWR14"/>
      <c r="FWS14"/>
      <c r="FWT14"/>
      <c r="FWU14"/>
      <c r="FWV14"/>
      <c r="FWW14"/>
      <c r="FWX14"/>
      <c r="FWY14"/>
      <c r="FWZ14"/>
      <c r="FXA14"/>
      <c r="FXB14"/>
      <c r="FXC14"/>
      <c r="FXD14"/>
      <c r="FXE14"/>
      <c r="FXF14"/>
      <c r="FXG14"/>
      <c r="FXH14"/>
      <c r="FXI14"/>
      <c r="FXJ14"/>
      <c r="FXK14"/>
      <c r="FXL14"/>
      <c r="FXM14"/>
      <c r="FXN14"/>
      <c r="FXO14"/>
      <c r="FXP14"/>
      <c r="FXQ14"/>
      <c r="FXR14"/>
      <c r="FXS14"/>
      <c r="FXT14"/>
      <c r="FXU14"/>
      <c r="FXV14"/>
      <c r="FXW14"/>
      <c r="FXX14"/>
      <c r="FXY14"/>
      <c r="FXZ14"/>
      <c r="FYA14"/>
      <c r="FYB14"/>
      <c r="FYC14"/>
      <c r="FYD14"/>
      <c r="FYE14"/>
      <c r="FYF14"/>
      <c r="FYG14"/>
      <c r="FYH14"/>
      <c r="FYI14"/>
      <c r="FYJ14"/>
      <c r="FYK14"/>
      <c r="FYL14"/>
      <c r="FYM14"/>
      <c r="FYN14"/>
      <c r="FYO14"/>
      <c r="FYP14"/>
      <c r="FYQ14"/>
      <c r="FYR14"/>
      <c r="FYS14"/>
      <c r="FYT14"/>
      <c r="FYU14"/>
      <c r="FYV14"/>
      <c r="FYW14"/>
      <c r="FYX14"/>
      <c r="FYY14"/>
      <c r="FYZ14"/>
      <c r="FZA14"/>
      <c r="FZB14"/>
      <c r="FZC14"/>
      <c r="FZD14"/>
      <c r="FZE14"/>
      <c r="FZF14"/>
      <c r="FZG14"/>
      <c r="FZH14"/>
      <c r="FZI14"/>
      <c r="FZJ14"/>
      <c r="FZK14"/>
      <c r="FZL14"/>
      <c r="FZM14"/>
      <c r="FZN14"/>
      <c r="FZO14"/>
      <c r="FZP14"/>
      <c r="FZQ14"/>
      <c r="FZR14"/>
      <c r="FZS14"/>
      <c r="FZT14"/>
      <c r="FZU14"/>
      <c r="FZV14"/>
      <c r="FZW14"/>
      <c r="FZX14"/>
      <c r="FZY14"/>
      <c r="FZZ14"/>
      <c r="GAA14"/>
      <c r="GAB14"/>
      <c r="GAC14"/>
      <c r="GAD14"/>
      <c r="GAE14"/>
      <c r="GAF14"/>
      <c r="GAG14"/>
      <c r="GAH14"/>
      <c r="GAI14"/>
      <c r="GAJ14"/>
      <c r="GAK14"/>
      <c r="GAL14"/>
      <c r="GAM14"/>
      <c r="GAN14"/>
      <c r="GAO14"/>
      <c r="GAP14"/>
      <c r="GAQ14"/>
      <c r="GAR14"/>
      <c r="GAS14"/>
      <c r="GAT14"/>
      <c r="GAU14"/>
      <c r="GAV14"/>
      <c r="GAW14"/>
      <c r="GAX14"/>
      <c r="GAY14"/>
      <c r="GAZ14"/>
      <c r="GBA14"/>
      <c r="GBB14"/>
      <c r="GBC14"/>
      <c r="GBD14"/>
      <c r="GBE14"/>
      <c r="GBF14"/>
      <c r="GBG14"/>
      <c r="GBH14"/>
      <c r="GBI14"/>
      <c r="GBJ14"/>
      <c r="GBK14"/>
      <c r="GBL14"/>
      <c r="GBM14"/>
      <c r="GBN14"/>
      <c r="GBO14"/>
      <c r="GBP14"/>
      <c r="GBQ14"/>
      <c r="GBR14"/>
      <c r="GBS14"/>
      <c r="GBT14"/>
      <c r="GBU14"/>
      <c r="GBV14"/>
      <c r="GBW14"/>
      <c r="GBX14"/>
      <c r="GBY14"/>
      <c r="GBZ14"/>
      <c r="GCA14"/>
      <c r="GCB14"/>
      <c r="GCC14"/>
      <c r="GCD14"/>
      <c r="GCE14"/>
      <c r="GCF14"/>
      <c r="GCG14"/>
      <c r="GCH14"/>
      <c r="GCI14"/>
      <c r="GCJ14"/>
      <c r="GCK14"/>
      <c r="GCL14"/>
      <c r="GCM14"/>
      <c r="GCN14"/>
      <c r="GCO14"/>
      <c r="GCP14"/>
      <c r="GCQ14"/>
      <c r="GCR14"/>
      <c r="GCS14"/>
      <c r="GCT14"/>
      <c r="GCU14"/>
      <c r="GCV14"/>
      <c r="GCW14"/>
      <c r="GCX14"/>
      <c r="GCY14"/>
      <c r="GCZ14"/>
      <c r="GDA14"/>
      <c r="GDB14"/>
      <c r="GDC14"/>
      <c r="GDD14"/>
      <c r="GDE14"/>
      <c r="GDF14"/>
      <c r="GDG14"/>
      <c r="GDH14"/>
      <c r="GDI14"/>
      <c r="GDJ14"/>
      <c r="GDK14"/>
      <c r="GDL14"/>
      <c r="GDM14"/>
      <c r="GDN14"/>
      <c r="GDO14"/>
      <c r="GDP14"/>
      <c r="GDQ14"/>
      <c r="GDR14"/>
      <c r="GDS14"/>
      <c r="GDT14"/>
      <c r="GDU14"/>
      <c r="GDV14"/>
      <c r="GDW14"/>
      <c r="GDX14"/>
      <c r="GDY14"/>
      <c r="GDZ14"/>
      <c r="GEA14"/>
      <c r="GEB14"/>
      <c r="GEC14"/>
      <c r="GED14"/>
      <c r="GEE14"/>
      <c r="GEF14"/>
      <c r="GEG14"/>
      <c r="GEH14"/>
      <c r="GEI14"/>
      <c r="GEJ14"/>
      <c r="GEK14"/>
      <c r="GEL14"/>
      <c r="GEM14"/>
      <c r="GEN14"/>
      <c r="GEO14"/>
      <c r="GEP14"/>
      <c r="GEQ14"/>
      <c r="GER14"/>
      <c r="GES14"/>
      <c r="GET14"/>
      <c r="GEU14"/>
      <c r="GEV14"/>
      <c r="GEW14"/>
      <c r="GEX14"/>
      <c r="GEY14"/>
      <c r="GEZ14"/>
      <c r="GFA14"/>
      <c r="GFB14"/>
      <c r="GFC14"/>
      <c r="GFD14"/>
      <c r="GFE14"/>
      <c r="GFF14"/>
      <c r="GFG14"/>
      <c r="GFH14"/>
      <c r="GFI14"/>
      <c r="GFJ14"/>
      <c r="GFK14"/>
      <c r="GFL14"/>
      <c r="GFM14"/>
      <c r="GFN14"/>
      <c r="GFO14"/>
      <c r="GFP14"/>
      <c r="GFQ14"/>
      <c r="GFR14"/>
      <c r="GFS14"/>
      <c r="GFT14"/>
      <c r="GFU14"/>
      <c r="GFV14"/>
      <c r="GFW14"/>
      <c r="GFX14"/>
      <c r="GFY14"/>
      <c r="GFZ14"/>
      <c r="GGA14"/>
      <c r="GGB14"/>
      <c r="GGC14"/>
      <c r="GGD14"/>
      <c r="GGE14"/>
      <c r="GGF14"/>
      <c r="GGG14"/>
      <c r="GGH14"/>
      <c r="GGI14"/>
      <c r="GGJ14"/>
      <c r="GGK14"/>
      <c r="GGL14"/>
      <c r="GGM14"/>
      <c r="GGN14"/>
      <c r="GGO14"/>
      <c r="GGP14"/>
      <c r="GGQ14"/>
      <c r="GGR14"/>
      <c r="GGS14"/>
      <c r="GGT14"/>
      <c r="GGU14"/>
      <c r="GGV14"/>
      <c r="GGW14"/>
      <c r="GGX14"/>
      <c r="GGY14"/>
      <c r="GGZ14"/>
      <c r="GHA14"/>
      <c r="GHB14"/>
      <c r="GHC14"/>
      <c r="GHD14"/>
      <c r="GHE14"/>
      <c r="GHF14"/>
      <c r="GHG14"/>
      <c r="GHH14"/>
      <c r="GHI14"/>
      <c r="GHJ14"/>
      <c r="GHK14"/>
      <c r="GHL14"/>
      <c r="GHM14"/>
      <c r="GHN14"/>
      <c r="GHO14"/>
      <c r="GHP14"/>
      <c r="GHQ14"/>
      <c r="GHR14"/>
      <c r="GHS14"/>
      <c r="GHT14"/>
      <c r="GHU14"/>
      <c r="GHV14"/>
      <c r="GHW14"/>
      <c r="GHX14"/>
      <c r="GHY14"/>
      <c r="GHZ14"/>
      <c r="GIA14"/>
      <c r="GIB14"/>
      <c r="GIC14"/>
      <c r="GID14"/>
      <c r="GIE14"/>
      <c r="GIF14"/>
      <c r="GIG14"/>
      <c r="GIH14"/>
      <c r="GII14"/>
      <c r="GIJ14"/>
      <c r="GIK14"/>
      <c r="GIL14"/>
      <c r="GIM14"/>
      <c r="GIN14"/>
      <c r="GIO14"/>
      <c r="GIP14"/>
      <c r="GIQ14"/>
      <c r="GIR14"/>
      <c r="GIS14"/>
      <c r="GIT14"/>
      <c r="GIU14"/>
      <c r="GIV14"/>
      <c r="GIW14"/>
      <c r="GIX14"/>
      <c r="GIY14"/>
      <c r="GIZ14"/>
      <c r="GJA14"/>
      <c r="GJB14"/>
      <c r="GJC14"/>
      <c r="GJD14"/>
      <c r="GJE14"/>
      <c r="GJF14"/>
      <c r="GJG14"/>
      <c r="GJH14"/>
      <c r="GJI14"/>
      <c r="GJJ14"/>
      <c r="GJK14"/>
      <c r="GJL14"/>
      <c r="GJM14"/>
      <c r="GJN14"/>
      <c r="GJO14"/>
      <c r="GJP14"/>
      <c r="GJQ14"/>
      <c r="GJR14"/>
      <c r="GJS14"/>
      <c r="GJT14"/>
      <c r="GJU14"/>
      <c r="GJV14"/>
      <c r="GJW14"/>
      <c r="GJX14"/>
      <c r="GJY14"/>
      <c r="GJZ14"/>
      <c r="GKA14"/>
      <c r="GKB14"/>
      <c r="GKC14"/>
      <c r="GKD14"/>
      <c r="GKE14"/>
      <c r="GKF14"/>
      <c r="GKG14"/>
      <c r="GKH14"/>
      <c r="GKI14"/>
      <c r="GKJ14"/>
      <c r="GKK14"/>
      <c r="GKL14"/>
      <c r="GKM14"/>
      <c r="GKN14"/>
      <c r="GKO14"/>
      <c r="GKP14"/>
      <c r="GKQ14"/>
      <c r="GKR14"/>
      <c r="GKS14"/>
      <c r="GKT14"/>
      <c r="GKU14"/>
      <c r="GKV14"/>
      <c r="GKW14"/>
      <c r="GKX14"/>
      <c r="GKY14"/>
      <c r="GKZ14"/>
      <c r="GLA14"/>
      <c r="GLB14"/>
      <c r="GLC14"/>
      <c r="GLD14"/>
      <c r="GLE14"/>
      <c r="GLF14"/>
      <c r="GLG14"/>
      <c r="GLH14"/>
      <c r="GLI14"/>
      <c r="GLJ14"/>
      <c r="GLK14"/>
      <c r="GLL14"/>
      <c r="GLM14"/>
      <c r="GLN14"/>
      <c r="GLO14"/>
      <c r="GLP14"/>
      <c r="GLQ14"/>
      <c r="GLR14"/>
      <c r="GLS14"/>
      <c r="GLT14"/>
      <c r="GLU14"/>
      <c r="GLV14"/>
      <c r="GLW14"/>
      <c r="GLX14"/>
      <c r="GLY14"/>
      <c r="GLZ14"/>
      <c r="GMA14"/>
      <c r="GMB14"/>
      <c r="GMC14"/>
      <c r="GMD14"/>
      <c r="GME14"/>
      <c r="GMF14"/>
      <c r="GMG14"/>
      <c r="GMH14"/>
      <c r="GMI14"/>
      <c r="GMJ14"/>
      <c r="GMK14"/>
      <c r="GML14"/>
      <c r="GMM14"/>
      <c r="GMN14"/>
      <c r="GMO14"/>
      <c r="GMP14"/>
      <c r="GMQ14"/>
      <c r="GMR14"/>
      <c r="GMS14"/>
      <c r="GMT14"/>
      <c r="GMU14"/>
      <c r="GMV14"/>
      <c r="GMW14"/>
      <c r="GMX14"/>
      <c r="GMY14"/>
      <c r="GMZ14"/>
      <c r="GNA14"/>
      <c r="GNB14"/>
      <c r="GNC14"/>
      <c r="GND14"/>
      <c r="GNE14"/>
      <c r="GNF14"/>
      <c r="GNG14"/>
      <c r="GNH14"/>
      <c r="GNI14"/>
      <c r="GNJ14"/>
      <c r="GNK14"/>
      <c r="GNL14"/>
      <c r="GNM14"/>
      <c r="GNN14"/>
      <c r="GNO14"/>
      <c r="GNP14"/>
      <c r="GNQ14"/>
      <c r="GNR14"/>
      <c r="GNS14"/>
      <c r="GNT14"/>
      <c r="GNU14"/>
      <c r="GNV14"/>
      <c r="GNW14"/>
      <c r="GNX14"/>
      <c r="GNY14"/>
      <c r="GNZ14"/>
      <c r="GOA14"/>
      <c r="GOB14"/>
      <c r="GOC14"/>
      <c r="GOD14"/>
      <c r="GOE14"/>
      <c r="GOF14"/>
      <c r="GOG14"/>
      <c r="GOH14"/>
      <c r="GOI14"/>
      <c r="GOJ14"/>
      <c r="GOK14"/>
      <c r="GOL14"/>
      <c r="GOM14"/>
      <c r="GON14"/>
      <c r="GOO14"/>
      <c r="GOP14"/>
      <c r="GOQ14"/>
      <c r="GOR14"/>
      <c r="GOS14"/>
      <c r="GOT14"/>
      <c r="GOU14"/>
      <c r="GOV14"/>
      <c r="GOW14"/>
      <c r="GOX14"/>
      <c r="GOY14"/>
      <c r="GOZ14"/>
      <c r="GPA14"/>
      <c r="GPB14"/>
      <c r="GPC14"/>
      <c r="GPD14"/>
      <c r="GPE14"/>
      <c r="GPF14"/>
      <c r="GPG14"/>
      <c r="GPH14"/>
      <c r="GPI14"/>
      <c r="GPJ14"/>
      <c r="GPK14"/>
      <c r="GPL14"/>
      <c r="GPM14"/>
      <c r="GPN14"/>
      <c r="GPO14"/>
      <c r="GPP14"/>
      <c r="GPQ14"/>
      <c r="GPR14"/>
      <c r="GPS14"/>
      <c r="GPT14"/>
      <c r="GPU14"/>
      <c r="GPV14"/>
      <c r="GPW14"/>
      <c r="GPX14"/>
      <c r="GPY14"/>
      <c r="GPZ14"/>
      <c r="GQA14"/>
      <c r="GQB14"/>
      <c r="GQC14"/>
      <c r="GQD14"/>
      <c r="GQE14"/>
      <c r="GQF14"/>
      <c r="GQG14"/>
      <c r="GQH14"/>
      <c r="GQI14"/>
      <c r="GQJ14"/>
      <c r="GQK14"/>
      <c r="GQL14"/>
      <c r="GQM14"/>
      <c r="GQN14"/>
      <c r="GQO14"/>
      <c r="GQP14"/>
      <c r="GQQ14"/>
      <c r="GQR14"/>
      <c r="GQS14"/>
      <c r="GQT14"/>
      <c r="GQU14"/>
      <c r="GQV14"/>
      <c r="GQW14"/>
      <c r="GQX14"/>
      <c r="GQY14"/>
      <c r="GQZ14"/>
      <c r="GRA14"/>
      <c r="GRB14"/>
      <c r="GRC14"/>
      <c r="GRD14"/>
      <c r="GRE14"/>
      <c r="GRF14"/>
      <c r="GRG14"/>
      <c r="GRH14"/>
      <c r="GRI14"/>
      <c r="GRJ14"/>
      <c r="GRK14"/>
      <c r="GRL14"/>
      <c r="GRM14"/>
      <c r="GRN14"/>
      <c r="GRO14"/>
      <c r="GRP14"/>
      <c r="GRQ14"/>
      <c r="GRR14"/>
      <c r="GRS14"/>
      <c r="GRT14"/>
      <c r="GRU14"/>
      <c r="GRV14"/>
      <c r="GRW14"/>
      <c r="GRX14"/>
      <c r="GRY14"/>
      <c r="GRZ14"/>
      <c r="GSA14"/>
      <c r="GSB14"/>
      <c r="GSC14"/>
      <c r="GSD14"/>
      <c r="GSE14"/>
      <c r="GSF14"/>
      <c r="GSG14"/>
      <c r="GSH14"/>
      <c r="GSI14"/>
      <c r="GSJ14"/>
      <c r="GSK14"/>
      <c r="GSL14"/>
      <c r="GSM14"/>
      <c r="GSN14"/>
      <c r="GSO14"/>
      <c r="GSP14"/>
      <c r="GSQ14"/>
      <c r="GSR14"/>
      <c r="GSS14"/>
      <c r="GST14"/>
      <c r="GSU14"/>
      <c r="GSV14"/>
      <c r="GSW14"/>
      <c r="GSX14"/>
      <c r="GSY14"/>
      <c r="GSZ14"/>
      <c r="GTA14"/>
      <c r="GTB14"/>
      <c r="GTC14"/>
      <c r="GTD14"/>
      <c r="GTE14"/>
      <c r="GTF14"/>
      <c r="GTG14"/>
      <c r="GTH14"/>
      <c r="GTI14"/>
      <c r="GTJ14"/>
      <c r="GTK14"/>
      <c r="GTL14"/>
      <c r="GTM14"/>
      <c r="GTN14"/>
      <c r="GTO14"/>
      <c r="GTP14"/>
      <c r="GTQ14"/>
      <c r="GTR14"/>
      <c r="GTS14"/>
      <c r="GTT14"/>
      <c r="GTU14"/>
      <c r="GTV14"/>
      <c r="GTW14"/>
      <c r="GTX14"/>
      <c r="GTY14"/>
      <c r="GTZ14"/>
      <c r="GUA14"/>
      <c r="GUB14"/>
      <c r="GUC14"/>
      <c r="GUD14"/>
      <c r="GUE14"/>
      <c r="GUF14"/>
      <c r="GUG14"/>
      <c r="GUH14"/>
      <c r="GUI14"/>
      <c r="GUJ14"/>
      <c r="GUK14"/>
      <c r="GUL14"/>
      <c r="GUM14"/>
      <c r="GUN14"/>
      <c r="GUO14"/>
      <c r="GUP14"/>
      <c r="GUQ14"/>
      <c r="GUR14"/>
      <c r="GUS14"/>
      <c r="GUT14"/>
      <c r="GUU14"/>
      <c r="GUV14"/>
      <c r="GUW14"/>
      <c r="GUX14"/>
      <c r="GUY14"/>
      <c r="GUZ14"/>
      <c r="GVA14"/>
      <c r="GVB14"/>
      <c r="GVC14"/>
      <c r="GVD14"/>
      <c r="GVE14"/>
      <c r="GVF14"/>
      <c r="GVG14"/>
      <c r="GVH14"/>
      <c r="GVI14"/>
      <c r="GVJ14"/>
      <c r="GVK14"/>
      <c r="GVL14"/>
      <c r="GVM14"/>
      <c r="GVN14"/>
      <c r="GVO14"/>
      <c r="GVP14"/>
      <c r="GVQ14"/>
      <c r="GVR14"/>
      <c r="GVS14"/>
      <c r="GVT14"/>
      <c r="GVU14"/>
      <c r="GVV14"/>
      <c r="GVW14"/>
      <c r="GVX14"/>
      <c r="GVY14"/>
      <c r="GVZ14"/>
      <c r="GWA14"/>
      <c r="GWB14"/>
      <c r="GWC14"/>
      <c r="GWD14"/>
      <c r="GWE14"/>
      <c r="GWF14"/>
      <c r="GWG14"/>
      <c r="GWH14"/>
      <c r="GWI14"/>
      <c r="GWJ14"/>
      <c r="GWK14"/>
      <c r="GWL14"/>
      <c r="GWM14"/>
      <c r="GWN14"/>
      <c r="GWO14"/>
      <c r="GWP14"/>
      <c r="GWQ14"/>
      <c r="GWR14"/>
      <c r="GWS14"/>
      <c r="GWT14"/>
      <c r="GWU14"/>
      <c r="GWV14"/>
      <c r="GWW14"/>
      <c r="GWX14"/>
      <c r="GWY14"/>
      <c r="GWZ14"/>
      <c r="GXA14"/>
      <c r="GXB14"/>
      <c r="GXC14"/>
      <c r="GXD14"/>
      <c r="GXE14"/>
      <c r="GXF14"/>
      <c r="GXG14"/>
      <c r="GXH14"/>
      <c r="GXI14"/>
      <c r="GXJ14"/>
      <c r="GXK14"/>
      <c r="GXL14"/>
      <c r="GXM14"/>
      <c r="GXN14"/>
      <c r="GXO14"/>
      <c r="GXP14"/>
      <c r="GXQ14"/>
      <c r="GXR14"/>
      <c r="GXS14"/>
      <c r="GXT14"/>
      <c r="GXU14"/>
      <c r="GXV14"/>
      <c r="GXW14"/>
      <c r="GXX14"/>
      <c r="GXY14"/>
      <c r="GXZ14"/>
      <c r="GYA14"/>
      <c r="GYB14"/>
      <c r="GYC14"/>
      <c r="GYD14"/>
      <c r="GYE14"/>
      <c r="GYF14"/>
      <c r="GYG14"/>
      <c r="GYH14"/>
      <c r="GYI14"/>
      <c r="GYJ14"/>
      <c r="GYK14"/>
      <c r="GYL14"/>
      <c r="GYM14"/>
      <c r="GYN14"/>
      <c r="GYO14"/>
      <c r="GYP14"/>
      <c r="GYQ14"/>
      <c r="GYR14"/>
      <c r="GYS14"/>
      <c r="GYT14"/>
      <c r="GYU14"/>
      <c r="GYV14"/>
      <c r="GYW14"/>
      <c r="GYX14"/>
      <c r="GYY14"/>
      <c r="GYZ14"/>
      <c r="GZA14"/>
      <c r="GZB14"/>
      <c r="GZC14"/>
      <c r="GZD14"/>
      <c r="GZE14"/>
      <c r="GZF14"/>
      <c r="GZG14"/>
      <c r="GZH14"/>
      <c r="GZI14"/>
      <c r="GZJ14"/>
      <c r="GZK14"/>
      <c r="GZL14"/>
      <c r="GZM14"/>
      <c r="GZN14"/>
      <c r="GZO14"/>
      <c r="GZP14"/>
      <c r="GZQ14"/>
      <c r="GZR14"/>
      <c r="GZS14"/>
      <c r="GZT14"/>
      <c r="GZU14"/>
      <c r="GZV14"/>
      <c r="GZW14"/>
      <c r="GZX14"/>
      <c r="GZY14"/>
      <c r="GZZ14"/>
      <c r="HAA14"/>
      <c r="HAB14"/>
      <c r="HAC14"/>
      <c r="HAD14"/>
      <c r="HAE14"/>
      <c r="HAF14"/>
      <c r="HAG14"/>
      <c r="HAH14"/>
      <c r="HAI14"/>
      <c r="HAJ14"/>
      <c r="HAK14"/>
      <c r="HAL14"/>
      <c r="HAM14"/>
      <c r="HAN14"/>
      <c r="HAO14"/>
      <c r="HAP14"/>
      <c r="HAQ14"/>
      <c r="HAR14"/>
      <c r="HAS14"/>
      <c r="HAT14"/>
      <c r="HAU14"/>
      <c r="HAV14"/>
      <c r="HAW14"/>
      <c r="HAX14"/>
      <c r="HAY14"/>
      <c r="HAZ14"/>
      <c r="HBA14"/>
      <c r="HBB14"/>
      <c r="HBC14"/>
      <c r="HBD14"/>
      <c r="HBE14"/>
      <c r="HBF14"/>
      <c r="HBG14"/>
      <c r="HBH14"/>
      <c r="HBI14"/>
      <c r="HBJ14"/>
      <c r="HBK14"/>
      <c r="HBL14"/>
      <c r="HBM14"/>
      <c r="HBN14"/>
      <c r="HBO14"/>
      <c r="HBP14"/>
      <c r="HBQ14"/>
      <c r="HBR14"/>
      <c r="HBS14"/>
      <c r="HBT14"/>
      <c r="HBU14"/>
      <c r="HBV14"/>
      <c r="HBW14"/>
      <c r="HBX14"/>
      <c r="HBY14"/>
      <c r="HBZ14"/>
      <c r="HCA14"/>
      <c r="HCB14"/>
      <c r="HCC14"/>
      <c r="HCD14"/>
      <c r="HCE14"/>
      <c r="HCF14"/>
      <c r="HCG14"/>
      <c r="HCH14"/>
      <c r="HCI14"/>
      <c r="HCJ14"/>
      <c r="HCK14"/>
      <c r="HCL14"/>
      <c r="HCM14"/>
      <c r="HCN14"/>
      <c r="HCO14"/>
      <c r="HCP14"/>
      <c r="HCQ14"/>
      <c r="HCR14"/>
      <c r="HCS14"/>
      <c r="HCT14"/>
      <c r="HCU14"/>
      <c r="HCV14"/>
      <c r="HCW14"/>
      <c r="HCX14"/>
      <c r="HCY14"/>
      <c r="HCZ14"/>
      <c r="HDA14"/>
      <c r="HDB14"/>
      <c r="HDC14"/>
      <c r="HDD14"/>
      <c r="HDE14"/>
      <c r="HDF14"/>
      <c r="HDG14"/>
      <c r="HDH14"/>
      <c r="HDI14"/>
      <c r="HDJ14"/>
      <c r="HDK14"/>
      <c r="HDL14"/>
      <c r="HDM14"/>
      <c r="HDN14"/>
      <c r="HDO14"/>
      <c r="HDP14"/>
      <c r="HDQ14"/>
      <c r="HDR14"/>
      <c r="HDS14"/>
      <c r="HDT14"/>
      <c r="HDU14"/>
      <c r="HDV14"/>
      <c r="HDW14"/>
      <c r="HDX14"/>
      <c r="HDY14"/>
      <c r="HDZ14"/>
      <c r="HEA14"/>
      <c r="HEB14"/>
      <c r="HEC14"/>
      <c r="HED14"/>
      <c r="HEE14"/>
      <c r="HEF14"/>
      <c r="HEG14"/>
      <c r="HEH14"/>
      <c r="HEI14"/>
      <c r="HEJ14"/>
      <c r="HEK14"/>
      <c r="HEL14"/>
      <c r="HEM14"/>
      <c r="HEN14"/>
      <c r="HEO14"/>
      <c r="HEP14"/>
      <c r="HEQ14"/>
      <c r="HER14"/>
      <c r="HES14"/>
      <c r="HET14"/>
      <c r="HEU14"/>
      <c r="HEV14"/>
      <c r="HEW14"/>
      <c r="HEX14"/>
      <c r="HEY14"/>
      <c r="HEZ14"/>
      <c r="HFA14"/>
      <c r="HFB14"/>
      <c r="HFC14"/>
      <c r="HFD14"/>
      <c r="HFE14"/>
      <c r="HFF14"/>
      <c r="HFG14"/>
      <c r="HFH14"/>
      <c r="HFI14"/>
      <c r="HFJ14"/>
      <c r="HFK14"/>
      <c r="HFL14"/>
      <c r="HFM14"/>
      <c r="HFN14"/>
      <c r="HFO14"/>
      <c r="HFP14"/>
      <c r="HFQ14"/>
      <c r="HFR14"/>
      <c r="HFS14"/>
      <c r="HFT14"/>
      <c r="HFU14"/>
      <c r="HFV14"/>
      <c r="HFW14"/>
      <c r="HFX14"/>
      <c r="HFY14"/>
      <c r="HFZ14"/>
      <c r="HGA14"/>
      <c r="HGB14"/>
      <c r="HGC14"/>
      <c r="HGD14"/>
      <c r="HGE14"/>
      <c r="HGF14"/>
      <c r="HGG14"/>
      <c r="HGH14"/>
      <c r="HGI14"/>
      <c r="HGJ14"/>
      <c r="HGK14"/>
      <c r="HGL14"/>
      <c r="HGM14"/>
      <c r="HGN14"/>
      <c r="HGO14"/>
      <c r="HGP14"/>
      <c r="HGQ14"/>
      <c r="HGR14"/>
      <c r="HGS14"/>
      <c r="HGT14"/>
      <c r="HGU14"/>
      <c r="HGV14"/>
      <c r="HGW14"/>
      <c r="HGX14"/>
      <c r="HGY14"/>
      <c r="HGZ14"/>
      <c r="HHA14"/>
      <c r="HHB14"/>
      <c r="HHC14"/>
      <c r="HHD14"/>
      <c r="HHE14"/>
      <c r="HHF14"/>
      <c r="HHG14"/>
      <c r="HHH14"/>
      <c r="HHI14"/>
      <c r="HHJ14"/>
      <c r="HHK14"/>
      <c r="HHL14"/>
      <c r="HHM14"/>
      <c r="HHN14"/>
      <c r="HHO14"/>
      <c r="HHP14"/>
      <c r="HHQ14"/>
      <c r="HHR14"/>
      <c r="HHS14"/>
      <c r="HHT14"/>
      <c r="HHU14"/>
      <c r="HHV14"/>
      <c r="HHW14"/>
      <c r="HHX14"/>
      <c r="HHY14"/>
      <c r="HHZ14"/>
      <c r="HIA14"/>
      <c r="HIB14"/>
      <c r="HIC14"/>
      <c r="HID14"/>
      <c r="HIE14"/>
      <c r="HIF14"/>
      <c r="HIG14"/>
      <c r="HIH14"/>
      <c r="HII14"/>
      <c r="HIJ14"/>
      <c r="HIK14"/>
      <c r="HIL14"/>
      <c r="HIM14"/>
      <c r="HIN14"/>
      <c r="HIO14"/>
      <c r="HIP14"/>
      <c r="HIQ14"/>
      <c r="HIR14"/>
      <c r="HIS14"/>
      <c r="HIT14"/>
      <c r="HIU14"/>
      <c r="HIV14"/>
      <c r="HIW14"/>
      <c r="HIX14"/>
      <c r="HIY14"/>
      <c r="HIZ14"/>
      <c r="HJA14"/>
      <c r="HJB14"/>
      <c r="HJC14"/>
      <c r="HJD14"/>
      <c r="HJE14"/>
      <c r="HJF14"/>
      <c r="HJG14"/>
      <c r="HJH14"/>
      <c r="HJI14"/>
      <c r="HJJ14"/>
      <c r="HJK14"/>
      <c r="HJL14"/>
      <c r="HJM14"/>
      <c r="HJN14"/>
      <c r="HJO14"/>
      <c r="HJP14"/>
      <c r="HJQ14"/>
      <c r="HJR14"/>
      <c r="HJS14"/>
      <c r="HJT14"/>
      <c r="HJU14"/>
      <c r="HJV14"/>
      <c r="HJW14"/>
      <c r="HJX14"/>
      <c r="HJY14"/>
      <c r="HJZ14"/>
      <c r="HKA14"/>
      <c r="HKB14"/>
      <c r="HKC14"/>
      <c r="HKD14"/>
      <c r="HKE14"/>
      <c r="HKF14"/>
      <c r="HKG14"/>
      <c r="HKH14"/>
      <c r="HKI14"/>
      <c r="HKJ14"/>
      <c r="HKK14"/>
      <c r="HKL14"/>
      <c r="HKM14"/>
      <c r="HKN14"/>
      <c r="HKO14"/>
      <c r="HKP14"/>
      <c r="HKQ14"/>
      <c r="HKR14"/>
      <c r="HKS14"/>
      <c r="HKT14"/>
      <c r="HKU14"/>
      <c r="HKV14"/>
      <c r="HKW14"/>
      <c r="HKX14"/>
      <c r="HKY14"/>
      <c r="HKZ14"/>
      <c r="HLA14"/>
      <c r="HLB14"/>
      <c r="HLC14"/>
      <c r="HLD14"/>
      <c r="HLE14"/>
      <c r="HLF14"/>
      <c r="HLG14"/>
      <c r="HLH14"/>
      <c r="HLI14"/>
      <c r="HLJ14"/>
      <c r="HLK14"/>
      <c r="HLL14"/>
      <c r="HLM14"/>
      <c r="HLN14"/>
      <c r="HLO14"/>
      <c r="HLP14"/>
      <c r="HLQ14"/>
      <c r="HLR14"/>
      <c r="HLS14"/>
      <c r="HLT14"/>
      <c r="HLU14"/>
      <c r="HLV14"/>
      <c r="HLW14"/>
      <c r="HLX14"/>
      <c r="HLY14"/>
      <c r="HLZ14"/>
      <c r="HMA14"/>
      <c r="HMB14"/>
      <c r="HMC14"/>
      <c r="HMD14"/>
      <c r="HME14"/>
      <c r="HMF14"/>
      <c r="HMG14"/>
      <c r="HMH14"/>
      <c r="HMI14"/>
      <c r="HMJ14"/>
      <c r="HMK14"/>
      <c r="HML14"/>
      <c r="HMM14"/>
      <c r="HMN14"/>
      <c r="HMO14"/>
      <c r="HMP14"/>
      <c r="HMQ14"/>
      <c r="HMR14"/>
      <c r="HMS14"/>
      <c r="HMT14"/>
      <c r="HMU14"/>
      <c r="HMV14"/>
      <c r="HMW14"/>
      <c r="HMX14"/>
      <c r="HMY14"/>
      <c r="HMZ14"/>
      <c r="HNA14"/>
      <c r="HNB14"/>
      <c r="HNC14"/>
      <c r="HND14"/>
      <c r="HNE14"/>
      <c r="HNF14"/>
      <c r="HNG14"/>
      <c r="HNH14"/>
      <c r="HNI14"/>
      <c r="HNJ14"/>
      <c r="HNK14"/>
      <c r="HNL14"/>
      <c r="HNM14"/>
      <c r="HNN14"/>
      <c r="HNO14"/>
      <c r="HNP14"/>
      <c r="HNQ14"/>
      <c r="HNR14"/>
      <c r="HNS14"/>
      <c r="HNT14"/>
      <c r="HNU14"/>
      <c r="HNV14"/>
      <c r="HNW14"/>
      <c r="HNX14"/>
      <c r="HNY14"/>
      <c r="HNZ14"/>
      <c r="HOA14"/>
      <c r="HOB14"/>
      <c r="HOC14"/>
      <c r="HOD14"/>
      <c r="HOE14"/>
      <c r="HOF14"/>
      <c r="HOG14"/>
      <c r="HOH14"/>
      <c r="HOI14"/>
      <c r="HOJ14"/>
      <c r="HOK14"/>
      <c r="HOL14"/>
      <c r="HOM14"/>
      <c r="HON14"/>
      <c r="HOO14"/>
      <c r="HOP14"/>
      <c r="HOQ14"/>
      <c r="HOR14"/>
      <c r="HOS14"/>
      <c r="HOT14"/>
      <c r="HOU14"/>
      <c r="HOV14"/>
      <c r="HOW14"/>
      <c r="HOX14"/>
      <c r="HOY14"/>
      <c r="HOZ14"/>
      <c r="HPA14"/>
      <c r="HPB14"/>
      <c r="HPC14"/>
      <c r="HPD14"/>
      <c r="HPE14"/>
      <c r="HPF14"/>
      <c r="HPG14"/>
      <c r="HPH14"/>
      <c r="HPI14"/>
      <c r="HPJ14"/>
      <c r="HPK14"/>
      <c r="HPL14"/>
      <c r="HPM14"/>
      <c r="HPN14"/>
      <c r="HPO14"/>
      <c r="HPP14"/>
      <c r="HPQ14"/>
      <c r="HPR14"/>
      <c r="HPS14"/>
      <c r="HPT14"/>
      <c r="HPU14"/>
      <c r="HPV14"/>
      <c r="HPW14"/>
      <c r="HPX14"/>
      <c r="HPY14"/>
      <c r="HPZ14"/>
      <c r="HQA14"/>
      <c r="HQB14"/>
      <c r="HQC14"/>
      <c r="HQD14"/>
      <c r="HQE14"/>
      <c r="HQF14"/>
      <c r="HQG14"/>
      <c r="HQH14"/>
      <c r="HQI14"/>
      <c r="HQJ14"/>
      <c r="HQK14"/>
      <c r="HQL14"/>
      <c r="HQM14"/>
      <c r="HQN14"/>
      <c r="HQO14"/>
      <c r="HQP14"/>
      <c r="HQQ14"/>
      <c r="HQR14"/>
      <c r="HQS14"/>
      <c r="HQT14"/>
      <c r="HQU14"/>
      <c r="HQV14"/>
      <c r="HQW14"/>
      <c r="HQX14"/>
      <c r="HQY14"/>
      <c r="HQZ14"/>
      <c r="HRA14"/>
      <c r="HRB14"/>
      <c r="HRC14"/>
      <c r="HRD14"/>
      <c r="HRE14"/>
      <c r="HRF14"/>
      <c r="HRG14"/>
      <c r="HRH14"/>
      <c r="HRI14"/>
      <c r="HRJ14"/>
      <c r="HRK14"/>
      <c r="HRL14"/>
      <c r="HRM14"/>
      <c r="HRN14"/>
      <c r="HRO14"/>
      <c r="HRP14"/>
      <c r="HRQ14"/>
      <c r="HRR14"/>
      <c r="HRS14"/>
      <c r="HRT14"/>
      <c r="HRU14"/>
      <c r="HRV14"/>
      <c r="HRW14"/>
      <c r="HRX14"/>
      <c r="HRY14"/>
      <c r="HRZ14"/>
      <c r="HSA14"/>
      <c r="HSB14"/>
      <c r="HSC14"/>
      <c r="HSD14"/>
      <c r="HSE14"/>
      <c r="HSF14"/>
      <c r="HSG14"/>
      <c r="HSH14"/>
      <c r="HSI14"/>
      <c r="HSJ14"/>
      <c r="HSK14"/>
      <c r="HSL14"/>
      <c r="HSM14"/>
      <c r="HSN14"/>
      <c r="HSO14"/>
      <c r="HSP14"/>
      <c r="HSQ14"/>
      <c r="HSR14"/>
      <c r="HSS14"/>
      <c r="HST14"/>
      <c r="HSU14"/>
      <c r="HSV14"/>
      <c r="HSW14"/>
      <c r="HSX14"/>
      <c r="HSY14"/>
      <c r="HSZ14"/>
      <c r="HTA14"/>
      <c r="HTB14"/>
      <c r="HTC14"/>
      <c r="HTD14"/>
      <c r="HTE14"/>
      <c r="HTF14"/>
      <c r="HTG14"/>
      <c r="HTH14"/>
      <c r="HTI14"/>
      <c r="HTJ14"/>
      <c r="HTK14"/>
      <c r="HTL14"/>
      <c r="HTM14"/>
      <c r="HTN14"/>
      <c r="HTO14"/>
      <c r="HTP14"/>
      <c r="HTQ14"/>
      <c r="HTR14"/>
      <c r="HTS14"/>
      <c r="HTT14"/>
      <c r="HTU14"/>
      <c r="HTV14"/>
      <c r="HTW14"/>
      <c r="HTX14"/>
      <c r="HTY14"/>
      <c r="HTZ14"/>
      <c r="HUA14"/>
      <c r="HUB14"/>
      <c r="HUC14"/>
      <c r="HUD14"/>
      <c r="HUE14"/>
      <c r="HUF14"/>
      <c r="HUG14"/>
      <c r="HUH14"/>
      <c r="HUI14"/>
      <c r="HUJ14"/>
      <c r="HUK14"/>
      <c r="HUL14"/>
      <c r="HUM14"/>
      <c r="HUN14"/>
      <c r="HUO14"/>
      <c r="HUP14"/>
      <c r="HUQ14"/>
      <c r="HUR14"/>
      <c r="HUS14"/>
      <c r="HUT14"/>
      <c r="HUU14"/>
      <c r="HUV14"/>
      <c r="HUW14"/>
      <c r="HUX14"/>
      <c r="HUY14"/>
      <c r="HUZ14"/>
      <c r="HVA14"/>
      <c r="HVB14"/>
      <c r="HVC14"/>
      <c r="HVD14"/>
      <c r="HVE14"/>
      <c r="HVF14"/>
      <c r="HVG14"/>
      <c r="HVH14"/>
      <c r="HVI14"/>
      <c r="HVJ14"/>
      <c r="HVK14"/>
      <c r="HVL14"/>
      <c r="HVM14"/>
      <c r="HVN14"/>
      <c r="HVO14"/>
      <c r="HVP14"/>
      <c r="HVQ14"/>
      <c r="HVR14"/>
      <c r="HVS14"/>
      <c r="HVT14"/>
      <c r="HVU14"/>
      <c r="HVV14"/>
      <c r="HVW14"/>
      <c r="HVX14"/>
      <c r="HVY14"/>
      <c r="HVZ14"/>
      <c r="HWA14"/>
      <c r="HWB14"/>
      <c r="HWC14"/>
      <c r="HWD14"/>
      <c r="HWE14"/>
      <c r="HWF14"/>
      <c r="HWG14"/>
      <c r="HWH14"/>
      <c r="HWI14"/>
      <c r="HWJ14"/>
      <c r="HWK14"/>
      <c r="HWL14"/>
      <c r="HWM14"/>
      <c r="HWN14"/>
      <c r="HWO14"/>
      <c r="HWP14"/>
      <c r="HWQ14"/>
      <c r="HWR14"/>
      <c r="HWS14"/>
      <c r="HWT14"/>
      <c r="HWU14"/>
      <c r="HWV14"/>
      <c r="HWW14"/>
      <c r="HWX14"/>
      <c r="HWY14"/>
      <c r="HWZ14"/>
      <c r="HXA14"/>
      <c r="HXB14"/>
      <c r="HXC14"/>
      <c r="HXD14"/>
      <c r="HXE14"/>
      <c r="HXF14"/>
      <c r="HXG14"/>
      <c r="HXH14"/>
      <c r="HXI14"/>
      <c r="HXJ14"/>
      <c r="HXK14"/>
      <c r="HXL14"/>
      <c r="HXM14"/>
      <c r="HXN14"/>
      <c r="HXO14"/>
      <c r="HXP14"/>
      <c r="HXQ14"/>
      <c r="HXR14"/>
      <c r="HXS14"/>
      <c r="HXT14"/>
      <c r="HXU14"/>
      <c r="HXV14"/>
      <c r="HXW14"/>
      <c r="HXX14"/>
      <c r="HXY14"/>
      <c r="HXZ14"/>
      <c r="HYA14"/>
      <c r="HYB14"/>
      <c r="HYC14"/>
      <c r="HYD14"/>
      <c r="HYE14"/>
      <c r="HYF14"/>
      <c r="HYG14"/>
      <c r="HYH14"/>
      <c r="HYI14"/>
      <c r="HYJ14"/>
      <c r="HYK14"/>
      <c r="HYL14"/>
      <c r="HYM14"/>
      <c r="HYN14"/>
      <c r="HYO14"/>
      <c r="HYP14"/>
      <c r="HYQ14"/>
      <c r="HYR14"/>
      <c r="HYS14"/>
      <c r="HYT14"/>
      <c r="HYU14"/>
      <c r="HYV14"/>
      <c r="HYW14"/>
      <c r="HYX14"/>
      <c r="HYY14"/>
      <c r="HYZ14"/>
      <c r="HZA14"/>
      <c r="HZB14"/>
      <c r="HZC14"/>
      <c r="HZD14"/>
      <c r="HZE14"/>
      <c r="HZF14"/>
      <c r="HZG14"/>
      <c r="HZH14"/>
      <c r="HZI14"/>
      <c r="HZJ14"/>
      <c r="HZK14"/>
      <c r="HZL14"/>
      <c r="HZM14"/>
      <c r="HZN14"/>
      <c r="HZO14"/>
      <c r="HZP14"/>
      <c r="HZQ14"/>
      <c r="HZR14"/>
      <c r="HZS14"/>
      <c r="HZT14"/>
      <c r="HZU14"/>
      <c r="HZV14"/>
      <c r="HZW14"/>
      <c r="HZX14"/>
      <c r="HZY14"/>
      <c r="HZZ14"/>
      <c r="IAA14"/>
      <c r="IAB14"/>
      <c r="IAC14"/>
      <c r="IAD14"/>
      <c r="IAE14"/>
      <c r="IAF14"/>
      <c r="IAG14"/>
      <c r="IAH14"/>
      <c r="IAI14"/>
      <c r="IAJ14"/>
      <c r="IAK14"/>
      <c r="IAL14"/>
      <c r="IAM14"/>
      <c r="IAN14"/>
      <c r="IAO14"/>
      <c r="IAP14"/>
      <c r="IAQ14"/>
      <c r="IAR14"/>
      <c r="IAS14"/>
      <c r="IAT14"/>
      <c r="IAU14"/>
      <c r="IAV14"/>
      <c r="IAW14"/>
      <c r="IAX14"/>
      <c r="IAY14"/>
      <c r="IAZ14"/>
      <c r="IBA14"/>
      <c r="IBB14"/>
      <c r="IBC14"/>
      <c r="IBD14"/>
      <c r="IBE14"/>
      <c r="IBF14"/>
      <c r="IBG14"/>
      <c r="IBH14"/>
      <c r="IBI14"/>
      <c r="IBJ14"/>
      <c r="IBK14"/>
      <c r="IBL14"/>
      <c r="IBM14"/>
      <c r="IBN14"/>
      <c r="IBO14"/>
      <c r="IBP14"/>
      <c r="IBQ14"/>
      <c r="IBR14"/>
      <c r="IBS14"/>
      <c r="IBT14"/>
      <c r="IBU14"/>
      <c r="IBV14"/>
      <c r="IBW14"/>
      <c r="IBX14"/>
      <c r="IBY14"/>
      <c r="IBZ14"/>
      <c r="ICA14"/>
      <c r="ICB14"/>
      <c r="ICC14"/>
      <c r="ICD14"/>
      <c r="ICE14"/>
      <c r="ICF14"/>
      <c r="ICG14"/>
      <c r="ICH14"/>
      <c r="ICI14"/>
      <c r="ICJ14"/>
      <c r="ICK14"/>
      <c r="ICL14"/>
      <c r="ICM14"/>
      <c r="ICN14"/>
      <c r="ICO14"/>
      <c r="ICP14"/>
      <c r="ICQ14"/>
      <c r="ICR14"/>
      <c r="ICS14"/>
      <c r="ICT14"/>
      <c r="ICU14"/>
      <c r="ICV14"/>
      <c r="ICW14"/>
      <c r="ICX14"/>
      <c r="ICY14"/>
      <c r="ICZ14"/>
      <c r="IDA14"/>
      <c r="IDB14"/>
      <c r="IDC14"/>
      <c r="IDD14"/>
      <c r="IDE14"/>
      <c r="IDF14"/>
      <c r="IDG14"/>
      <c r="IDH14"/>
      <c r="IDI14"/>
      <c r="IDJ14"/>
      <c r="IDK14"/>
      <c r="IDL14"/>
      <c r="IDM14"/>
      <c r="IDN14"/>
      <c r="IDO14"/>
      <c r="IDP14"/>
      <c r="IDQ14"/>
      <c r="IDR14"/>
      <c r="IDS14"/>
      <c r="IDT14"/>
      <c r="IDU14"/>
      <c r="IDV14"/>
      <c r="IDW14"/>
      <c r="IDX14"/>
      <c r="IDY14"/>
      <c r="IDZ14"/>
      <c r="IEA14"/>
      <c r="IEB14"/>
      <c r="IEC14"/>
      <c r="IED14"/>
      <c r="IEE14"/>
      <c r="IEF14"/>
      <c r="IEG14"/>
      <c r="IEH14"/>
      <c r="IEI14"/>
      <c r="IEJ14"/>
      <c r="IEK14"/>
      <c r="IEL14"/>
      <c r="IEM14"/>
      <c r="IEN14"/>
      <c r="IEO14"/>
      <c r="IEP14"/>
      <c r="IEQ14"/>
      <c r="IER14"/>
      <c r="IES14"/>
      <c r="IET14"/>
      <c r="IEU14"/>
      <c r="IEV14"/>
      <c r="IEW14"/>
      <c r="IEX14"/>
      <c r="IEY14"/>
      <c r="IEZ14"/>
      <c r="IFA14"/>
      <c r="IFB14"/>
      <c r="IFC14"/>
      <c r="IFD14"/>
      <c r="IFE14"/>
      <c r="IFF14"/>
      <c r="IFG14"/>
      <c r="IFH14"/>
      <c r="IFI14"/>
      <c r="IFJ14"/>
      <c r="IFK14"/>
      <c r="IFL14"/>
      <c r="IFM14"/>
      <c r="IFN14"/>
      <c r="IFO14"/>
      <c r="IFP14"/>
      <c r="IFQ14"/>
      <c r="IFR14"/>
      <c r="IFS14"/>
      <c r="IFT14"/>
      <c r="IFU14"/>
      <c r="IFV14"/>
      <c r="IFW14"/>
      <c r="IFX14"/>
      <c r="IFY14"/>
      <c r="IFZ14"/>
      <c r="IGA14"/>
      <c r="IGB14"/>
      <c r="IGC14"/>
      <c r="IGD14"/>
      <c r="IGE14"/>
      <c r="IGF14"/>
      <c r="IGG14"/>
      <c r="IGH14"/>
      <c r="IGI14"/>
      <c r="IGJ14"/>
      <c r="IGK14"/>
      <c r="IGL14"/>
      <c r="IGM14"/>
      <c r="IGN14"/>
      <c r="IGO14"/>
      <c r="IGP14"/>
      <c r="IGQ14"/>
      <c r="IGR14"/>
      <c r="IGS14"/>
      <c r="IGT14"/>
      <c r="IGU14"/>
      <c r="IGV14"/>
      <c r="IGW14"/>
      <c r="IGX14"/>
      <c r="IGY14"/>
      <c r="IGZ14"/>
      <c r="IHA14"/>
      <c r="IHB14"/>
      <c r="IHC14"/>
      <c r="IHD14"/>
      <c r="IHE14"/>
      <c r="IHF14"/>
      <c r="IHG14"/>
      <c r="IHH14"/>
      <c r="IHI14"/>
      <c r="IHJ14"/>
      <c r="IHK14"/>
      <c r="IHL14"/>
      <c r="IHM14"/>
      <c r="IHN14"/>
      <c r="IHO14"/>
      <c r="IHP14"/>
      <c r="IHQ14"/>
      <c r="IHR14"/>
      <c r="IHS14"/>
      <c r="IHT14"/>
      <c r="IHU14"/>
      <c r="IHV14"/>
      <c r="IHW14"/>
      <c r="IHX14"/>
      <c r="IHY14"/>
      <c r="IHZ14"/>
      <c r="IIA14"/>
      <c r="IIB14"/>
      <c r="IIC14"/>
      <c r="IID14"/>
      <c r="IIE14"/>
      <c r="IIF14"/>
      <c r="IIG14"/>
      <c r="IIH14"/>
      <c r="III14"/>
      <c r="IIJ14"/>
      <c r="IIK14"/>
      <c r="IIL14"/>
      <c r="IIM14"/>
      <c r="IIN14"/>
      <c r="IIO14"/>
      <c r="IIP14"/>
      <c r="IIQ14"/>
      <c r="IIR14"/>
      <c r="IIS14"/>
      <c r="IIT14"/>
      <c r="IIU14"/>
      <c r="IIV14"/>
      <c r="IIW14"/>
      <c r="IIX14"/>
      <c r="IIY14"/>
      <c r="IIZ14"/>
      <c r="IJA14"/>
      <c r="IJB14"/>
      <c r="IJC14"/>
      <c r="IJD14"/>
      <c r="IJE14"/>
      <c r="IJF14"/>
      <c r="IJG14"/>
      <c r="IJH14"/>
      <c r="IJI14"/>
      <c r="IJJ14"/>
      <c r="IJK14"/>
      <c r="IJL14"/>
      <c r="IJM14"/>
      <c r="IJN14"/>
      <c r="IJO14"/>
      <c r="IJP14"/>
      <c r="IJQ14"/>
      <c r="IJR14"/>
      <c r="IJS14"/>
      <c r="IJT14"/>
      <c r="IJU14"/>
      <c r="IJV14"/>
      <c r="IJW14"/>
      <c r="IJX14"/>
      <c r="IJY14"/>
      <c r="IJZ14"/>
      <c r="IKA14"/>
      <c r="IKB14"/>
      <c r="IKC14"/>
      <c r="IKD14"/>
      <c r="IKE14"/>
      <c r="IKF14"/>
      <c r="IKG14"/>
      <c r="IKH14"/>
      <c r="IKI14"/>
      <c r="IKJ14"/>
      <c r="IKK14"/>
      <c r="IKL14"/>
      <c r="IKM14"/>
      <c r="IKN14"/>
      <c r="IKO14"/>
      <c r="IKP14"/>
      <c r="IKQ14"/>
      <c r="IKR14"/>
      <c r="IKS14"/>
      <c r="IKT14"/>
      <c r="IKU14"/>
      <c r="IKV14"/>
      <c r="IKW14"/>
      <c r="IKX14"/>
      <c r="IKY14"/>
      <c r="IKZ14"/>
      <c r="ILA14"/>
      <c r="ILB14"/>
      <c r="ILC14"/>
      <c r="ILD14"/>
      <c r="ILE14"/>
      <c r="ILF14"/>
      <c r="ILG14"/>
      <c r="ILH14"/>
      <c r="ILI14"/>
      <c r="ILJ14"/>
      <c r="ILK14"/>
      <c r="ILL14"/>
      <c r="ILM14"/>
      <c r="ILN14"/>
      <c r="ILO14"/>
      <c r="ILP14"/>
      <c r="ILQ14"/>
      <c r="ILR14"/>
      <c r="ILS14"/>
      <c r="ILT14"/>
      <c r="ILU14"/>
      <c r="ILV14"/>
      <c r="ILW14"/>
      <c r="ILX14"/>
      <c r="ILY14"/>
      <c r="ILZ14"/>
      <c r="IMA14"/>
      <c r="IMB14"/>
      <c r="IMC14"/>
      <c r="IMD14"/>
      <c r="IME14"/>
      <c r="IMF14"/>
      <c r="IMG14"/>
      <c r="IMH14"/>
      <c r="IMI14"/>
      <c r="IMJ14"/>
      <c r="IMK14"/>
      <c r="IML14"/>
      <c r="IMM14"/>
      <c r="IMN14"/>
      <c r="IMO14"/>
      <c r="IMP14"/>
      <c r="IMQ14"/>
      <c r="IMR14"/>
      <c r="IMS14"/>
      <c r="IMT14"/>
      <c r="IMU14"/>
      <c r="IMV14"/>
      <c r="IMW14"/>
      <c r="IMX14"/>
      <c r="IMY14"/>
      <c r="IMZ14"/>
      <c r="INA14"/>
      <c r="INB14"/>
      <c r="INC14"/>
      <c r="IND14"/>
      <c r="INE14"/>
      <c r="INF14"/>
      <c r="ING14"/>
      <c r="INH14"/>
      <c r="INI14"/>
      <c r="INJ14"/>
      <c r="INK14"/>
      <c r="INL14"/>
      <c r="INM14"/>
      <c r="INN14"/>
      <c r="INO14"/>
      <c r="INP14"/>
      <c r="INQ14"/>
      <c r="INR14"/>
      <c r="INS14"/>
      <c r="INT14"/>
      <c r="INU14"/>
      <c r="INV14"/>
      <c r="INW14"/>
      <c r="INX14"/>
      <c r="INY14"/>
      <c r="INZ14"/>
      <c r="IOA14"/>
      <c r="IOB14"/>
      <c r="IOC14"/>
      <c r="IOD14"/>
      <c r="IOE14"/>
      <c r="IOF14"/>
      <c r="IOG14"/>
      <c r="IOH14"/>
      <c r="IOI14"/>
      <c r="IOJ14"/>
      <c r="IOK14"/>
      <c r="IOL14"/>
      <c r="IOM14"/>
      <c r="ION14"/>
      <c r="IOO14"/>
      <c r="IOP14"/>
      <c r="IOQ14"/>
      <c r="IOR14"/>
      <c r="IOS14"/>
      <c r="IOT14"/>
      <c r="IOU14"/>
      <c r="IOV14"/>
      <c r="IOW14"/>
      <c r="IOX14"/>
      <c r="IOY14"/>
      <c r="IOZ14"/>
      <c r="IPA14"/>
      <c r="IPB14"/>
      <c r="IPC14"/>
      <c r="IPD14"/>
      <c r="IPE14"/>
      <c r="IPF14"/>
      <c r="IPG14"/>
      <c r="IPH14"/>
      <c r="IPI14"/>
      <c r="IPJ14"/>
      <c r="IPK14"/>
      <c r="IPL14"/>
      <c r="IPM14"/>
      <c r="IPN14"/>
      <c r="IPO14"/>
      <c r="IPP14"/>
      <c r="IPQ14"/>
      <c r="IPR14"/>
      <c r="IPS14"/>
      <c r="IPT14"/>
      <c r="IPU14"/>
      <c r="IPV14"/>
      <c r="IPW14"/>
      <c r="IPX14"/>
      <c r="IPY14"/>
      <c r="IPZ14"/>
      <c r="IQA14"/>
      <c r="IQB14"/>
      <c r="IQC14"/>
      <c r="IQD14"/>
      <c r="IQE14"/>
      <c r="IQF14"/>
      <c r="IQG14"/>
      <c r="IQH14"/>
      <c r="IQI14"/>
      <c r="IQJ14"/>
      <c r="IQK14"/>
      <c r="IQL14"/>
      <c r="IQM14"/>
      <c r="IQN14"/>
      <c r="IQO14"/>
      <c r="IQP14"/>
      <c r="IQQ14"/>
      <c r="IQR14"/>
      <c r="IQS14"/>
      <c r="IQT14"/>
      <c r="IQU14"/>
      <c r="IQV14"/>
      <c r="IQW14"/>
      <c r="IQX14"/>
      <c r="IQY14"/>
      <c r="IQZ14"/>
      <c r="IRA14"/>
      <c r="IRB14"/>
      <c r="IRC14"/>
      <c r="IRD14"/>
      <c r="IRE14"/>
      <c r="IRF14"/>
      <c r="IRG14"/>
      <c r="IRH14"/>
      <c r="IRI14"/>
      <c r="IRJ14"/>
      <c r="IRK14"/>
      <c r="IRL14"/>
      <c r="IRM14"/>
      <c r="IRN14"/>
      <c r="IRO14"/>
      <c r="IRP14"/>
      <c r="IRQ14"/>
      <c r="IRR14"/>
      <c r="IRS14"/>
      <c r="IRT14"/>
      <c r="IRU14"/>
      <c r="IRV14"/>
      <c r="IRW14"/>
      <c r="IRX14"/>
      <c r="IRY14"/>
      <c r="IRZ14"/>
      <c r="ISA14"/>
      <c r="ISB14"/>
      <c r="ISC14"/>
      <c r="ISD14"/>
      <c r="ISE14"/>
      <c r="ISF14"/>
      <c r="ISG14"/>
      <c r="ISH14"/>
      <c r="ISI14"/>
      <c r="ISJ14"/>
      <c r="ISK14"/>
      <c r="ISL14"/>
      <c r="ISM14"/>
      <c r="ISN14"/>
      <c r="ISO14"/>
      <c r="ISP14"/>
      <c r="ISQ14"/>
      <c r="ISR14"/>
      <c r="ISS14"/>
      <c r="IST14"/>
      <c r="ISU14"/>
      <c r="ISV14"/>
      <c r="ISW14"/>
      <c r="ISX14"/>
      <c r="ISY14"/>
      <c r="ISZ14"/>
      <c r="ITA14"/>
      <c r="ITB14"/>
      <c r="ITC14"/>
      <c r="ITD14"/>
      <c r="ITE14"/>
      <c r="ITF14"/>
      <c r="ITG14"/>
      <c r="ITH14"/>
      <c r="ITI14"/>
      <c r="ITJ14"/>
      <c r="ITK14"/>
      <c r="ITL14"/>
      <c r="ITM14"/>
      <c r="ITN14"/>
      <c r="ITO14"/>
      <c r="ITP14"/>
      <c r="ITQ14"/>
      <c r="ITR14"/>
      <c r="ITS14"/>
      <c r="ITT14"/>
      <c r="ITU14"/>
      <c r="ITV14"/>
      <c r="ITW14"/>
      <c r="ITX14"/>
      <c r="ITY14"/>
      <c r="ITZ14"/>
      <c r="IUA14"/>
      <c r="IUB14"/>
      <c r="IUC14"/>
      <c r="IUD14"/>
      <c r="IUE14"/>
      <c r="IUF14"/>
      <c r="IUG14"/>
      <c r="IUH14"/>
      <c r="IUI14"/>
      <c r="IUJ14"/>
      <c r="IUK14"/>
      <c r="IUL14"/>
      <c r="IUM14"/>
      <c r="IUN14"/>
      <c r="IUO14"/>
      <c r="IUP14"/>
      <c r="IUQ14"/>
      <c r="IUR14"/>
      <c r="IUS14"/>
      <c r="IUT14"/>
      <c r="IUU14"/>
      <c r="IUV14"/>
      <c r="IUW14"/>
      <c r="IUX14"/>
      <c r="IUY14"/>
      <c r="IUZ14"/>
      <c r="IVA14"/>
      <c r="IVB14"/>
      <c r="IVC14"/>
      <c r="IVD14"/>
      <c r="IVE14"/>
      <c r="IVF14"/>
      <c r="IVG14"/>
      <c r="IVH14"/>
      <c r="IVI14"/>
      <c r="IVJ14"/>
      <c r="IVK14"/>
      <c r="IVL14"/>
      <c r="IVM14"/>
      <c r="IVN14"/>
      <c r="IVO14"/>
      <c r="IVP14"/>
      <c r="IVQ14"/>
      <c r="IVR14"/>
      <c r="IVS14"/>
      <c r="IVT14"/>
      <c r="IVU14"/>
      <c r="IVV14"/>
      <c r="IVW14"/>
      <c r="IVX14"/>
      <c r="IVY14"/>
      <c r="IVZ14"/>
      <c r="IWA14"/>
      <c r="IWB14"/>
      <c r="IWC14"/>
      <c r="IWD14"/>
      <c r="IWE14"/>
      <c r="IWF14"/>
      <c r="IWG14"/>
      <c r="IWH14"/>
      <c r="IWI14"/>
      <c r="IWJ14"/>
      <c r="IWK14"/>
      <c r="IWL14"/>
      <c r="IWM14"/>
      <c r="IWN14"/>
      <c r="IWO14"/>
      <c r="IWP14"/>
      <c r="IWQ14"/>
      <c r="IWR14"/>
      <c r="IWS14"/>
      <c r="IWT14"/>
      <c r="IWU14"/>
      <c r="IWV14"/>
      <c r="IWW14"/>
      <c r="IWX14"/>
      <c r="IWY14"/>
      <c r="IWZ14"/>
      <c r="IXA14"/>
      <c r="IXB14"/>
      <c r="IXC14"/>
      <c r="IXD14"/>
      <c r="IXE14"/>
      <c r="IXF14"/>
      <c r="IXG14"/>
      <c r="IXH14"/>
      <c r="IXI14"/>
      <c r="IXJ14"/>
      <c r="IXK14"/>
      <c r="IXL14"/>
      <c r="IXM14"/>
      <c r="IXN14"/>
      <c r="IXO14"/>
      <c r="IXP14"/>
      <c r="IXQ14"/>
      <c r="IXR14"/>
      <c r="IXS14"/>
      <c r="IXT14"/>
      <c r="IXU14"/>
      <c r="IXV14"/>
      <c r="IXW14"/>
      <c r="IXX14"/>
      <c r="IXY14"/>
      <c r="IXZ14"/>
      <c r="IYA14"/>
      <c r="IYB14"/>
      <c r="IYC14"/>
      <c r="IYD14"/>
      <c r="IYE14"/>
      <c r="IYF14"/>
      <c r="IYG14"/>
      <c r="IYH14"/>
      <c r="IYI14"/>
      <c r="IYJ14"/>
      <c r="IYK14"/>
      <c r="IYL14"/>
      <c r="IYM14"/>
      <c r="IYN14"/>
      <c r="IYO14"/>
      <c r="IYP14"/>
      <c r="IYQ14"/>
      <c r="IYR14"/>
      <c r="IYS14"/>
      <c r="IYT14"/>
      <c r="IYU14"/>
      <c r="IYV14"/>
      <c r="IYW14"/>
      <c r="IYX14"/>
      <c r="IYY14"/>
      <c r="IYZ14"/>
      <c r="IZA14"/>
      <c r="IZB14"/>
      <c r="IZC14"/>
      <c r="IZD14"/>
      <c r="IZE14"/>
      <c r="IZF14"/>
      <c r="IZG14"/>
      <c r="IZH14"/>
      <c r="IZI14"/>
      <c r="IZJ14"/>
      <c r="IZK14"/>
      <c r="IZL14"/>
      <c r="IZM14"/>
      <c r="IZN14"/>
      <c r="IZO14"/>
      <c r="IZP14"/>
      <c r="IZQ14"/>
      <c r="IZR14"/>
      <c r="IZS14"/>
      <c r="IZT14"/>
      <c r="IZU14"/>
      <c r="IZV14"/>
      <c r="IZW14"/>
      <c r="IZX14"/>
      <c r="IZY14"/>
      <c r="IZZ14"/>
      <c r="JAA14"/>
      <c r="JAB14"/>
      <c r="JAC14"/>
      <c r="JAD14"/>
      <c r="JAE14"/>
      <c r="JAF14"/>
      <c r="JAG14"/>
      <c r="JAH14"/>
      <c r="JAI14"/>
      <c r="JAJ14"/>
      <c r="JAK14"/>
      <c r="JAL14"/>
      <c r="JAM14"/>
      <c r="JAN14"/>
      <c r="JAO14"/>
      <c r="JAP14"/>
      <c r="JAQ14"/>
      <c r="JAR14"/>
      <c r="JAS14"/>
      <c r="JAT14"/>
      <c r="JAU14"/>
      <c r="JAV14"/>
      <c r="JAW14"/>
      <c r="JAX14"/>
      <c r="JAY14"/>
      <c r="JAZ14"/>
      <c r="JBA14"/>
      <c r="JBB14"/>
      <c r="JBC14"/>
      <c r="JBD14"/>
      <c r="JBE14"/>
      <c r="JBF14"/>
      <c r="JBG14"/>
      <c r="JBH14"/>
      <c r="JBI14"/>
      <c r="JBJ14"/>
      <c r="JBK14"/>
      <c r="JBL14"/>
      <c r="JBM14"/>
      <c r="JBN14"/>
      <c r="JBO14"/>
      <c r="JBP14"/>
      <c r="JBQ14"/>
      <c r="JBR14"/>
      <c r="JBS14"/>
      <c r="JBT14"/>
      <c r="JBU14"/>
      <c r="JBV14"/>
      <c r="JBW14"/>
      <c r="JBX14"/>
      <c r="JBY14"/>
      <c r="JBZ14"/>
      <c r="JCA14"/>
      <c r="JCB14"/>
      <c r="JCC14"/>
      <c r="JCD14"/>
      <c r="JCE14"/>
      <c r="JCF14"/>
      <c r="JCG14"/>
      <c r="JCH14"/>
      <c r="JCI14"/>
      <c r="JCJ14"/>
      <c r="JCK14"/>
      <c r="JCL14"/>
      <c r="JCM14"/>
      <c r="JCN14"/>
      <c r="JCO14"/>
      <c r="JCP14"/>
      <c r="JCQ14"/>
      <c r="JCR14"/>
      <c r="JCS14"/>
      <c r="JCT14"/>
      <c r="JCU14"/>
      <c r="JCV14"/>
      <c r="JCW14"/>
      <c r="JCX14"/>
      <c r="JCY14"/>
      <c r="JCZ14"/>
      <c r="JDA14"/>
      <c r="JDB14"/>
      <c r="JDC14"/>
      <c r="JDD14"/>
      <c r="JDE14"/>
      <c r="JDF14"/>
      <c r="JDG14"/>
      <c r="JDH14"/>
      <c r="JDI14"/>
      <c r="JDJ14"/>
      <c r="JDK14"/>
      <c r="JDL14"/>
      <c r="JDM14"/>
      <c r="JDN14"/>
      <c r="JDO14"/>
      <c r="JDP14"/>
      <c r="JDQ14"/>
      <c r="JDR14"/>
      <c r="JDS14"/>
      <c r="JDT14"/>
      <c r="JDU14"/>
      <c r="JDV14"/>
      <c r="JDW14"/>
      <c r="JDX14"/>
      <c r="JDY14"/>
      <c r="JDZ14"/>
      <c r="JEA14"/>
      <c r="JEB14"/>
      <c r="JEC14"/>
      <c r="JED14"/>
      <c r="JEE14"/>
      <c r="JEF14"/>
      <c r="JEG14"/>
      <c r="JEH14"/>
      <c r="JEI14"/>
      <c r="JEJ14"/>
      <c r="JEK14"/>
      <c r="JEL14"/>
      <c r="JEM14"/>
      <c r="JEN14"/>
      <c r="JEO14"/>
      <c r="JEP14"/>
      <c r="JEQ14"/>
      <c r="JER14"/>
      <c r="JES14"/>
      <c r="JET14"/>
      <c r="JEU14"/>
      <c r="JEV14"/>
      <c r="JEW14"/>
      <c r="JEX14"/>
      <c r="JEY14"/>
      <c r="JEZ14"/>
      <c r="JFA14"/>
      <c r="JFB14"/>
      <c r="JFC14"/>
      <c r="JFD14"/>
      <c r="JFE14"/>
      <c r="JFF14"/>
      <c r="JFG14"/>
      <c r="JFH14"/>
      <c r="JFI14"/>
      <c r="JFJ14"/>
      <c r="JFK14"/>
      <c r="JFL14"/>
      <c r="JFM14"/>
      <c r="JFN14"/>
      <c r="JFO14"/>
      <c r="JFP14"/>
      <c r="JFQ14"/>
      <c r="JFR14"/>
      <c r="JFS14"/>
      <c r="JFT14"/>
      <c r="JFU14"/>
      <c r="JFV14"/>
      <c r="JFW14"/>
      <c r="JFX14"/>
      <c r="JFY14"/>
      <c r="JFZ14"/>
      <c r="JGA14"/>
      <c r="JGB14"/>
      <c r="JGC14"/>
      <c r="JGD14"/>
      <c r="JGE14"/>
      <c r="JGF14"/>
      <c r="JGG14"/>
      <c r="JGH14"/>
      <c r="JGI14"/>
      <c r="JGJ14"/>
      <c r="JGK14"/>
      <c r="JGL14"/>
      <c r="JGM14"/>
      <c r="JGN14"/>
      <c r="JGO14"/>
      <c r="JGP14"/>
      <c r="JGQ14"/>
      <c r="JGR14"/>
      <c r="JGS14"/>
      <c r="JGT14"/>
      <c r="JGU14"/>
      <c r="JGV14"/>
      <c r="JGW14"/>
      <c r="JGX14"/>
      <c r="JGY14"/>
      <c r="JGZ14"/>
      <c r="JHA14"/>
      <c r="JHB14"/>
      <c r="JHC14"/>
      <c r="JHD14"/>
      <c r="JHE14"/>
      <c r="JHF14"/>
      <c r="JHG14"/>
      <c r="JHH14"/>
      <c r="JHI14"/>
      <c r="JHJ14"/>
      <c r="JHK14"/>
      <c r="JHL14"/>
      <c r="JHM14"/>
      <c r="JHN14"/>
      <c r="JHO14"/>
      <c r="JHP14"/>
      <c r="JHQ14"/>
      <c r="JHR14"/>
      <c r="JHS14"/>
      <c r="JHT14"/>
      <c r="JHU14"/>
      <c r="JHV14"/>
      <c r="JHW14"/>
      <c r="JHX14"/>
      <c r="JHY14"/>
      <c r="JHZ14"/>
      <c r="JIA14"/>
      <c r="JIB14"/>
      <c r="JIC14"/>
      <c r="JID14"/>
      <c r="JIE14"/>
      <c r="JIF14"/>
      <c r="JIG14"/>
      <c r="JIH14"/>
      <c r="JII14"/>
      <c r="JIJ14"/>
      <c r="JIK14"/>
      <c r="JIL14"/>
      <c r="JIM14"/>
      <c r="JIN14"/>
      <c r="JIO14"/>
      <c r="JIP14"/>
      <c r="JIQ14"/>
      <c r="JIR14"/>
      <c r="JIS14"/>
      <c r="JIT14"/>
      <c r="JIU14"/>
      <c r="JIV14"/>
      <c r="JIW14"/>
      <c r="JIX14"/>
      <c r="JIY14"/>
      <c r="JIZ14"/>
      <c r="JJA14"/>
      <c r="JJB14"/>
      <c r="JJC14"/>
      <c r="JJD14"/>
      <c r="JJE14"/>
      <c r="JJF14"/>
      <c r="JJG14"/>
      <c r="JJH14"/>
      <c r="JJI14"/>
      <c r="JJJ14"/>
      <c r="JJK14"/>
      <c r="JJL14"/>
      <c r="JJM14"/>
      <c r="JJN14"/>
      <c r="JJO14"/>
      <c r="JJP14"/>
      <c r="JJQ14"/>
      <c r="JJR14"/>
      <c r="JJS14"/>
      <c r="JJT14"/>
      <c r="JJU14"/>
      <c r="JJV14"/>
      <c r="JJW14"/>
      <c r="JJX14"/>
      <c r="JJY14"/>
      <c r="JJZ14"/>
      <c r="JKA14"/>
      <c r="JKB14"/>
      <c r="JKC14"/>
      <c r="JKD14"/>
      <c r="JKE14"/>
      <c r="JKF14"/>
      <c r="JKG14"/>
      <c r="JKH14"/>
      <c r="JKI14"/>
      <c r="JKJ14"/>
      <c r="JKK14"/>
      <c r="JKL14"/>
      <c r="JKM14"/>
      <c r="JKN14"/>
      <c r="JKO14"/>
      <c r="JKP14"/>
      <c r="JKQ14"/>
      <c r="JKR14"/>
      <c r="JKS14"/>
      <c r="JKT14"/>
      <c r="JKU14"/>
      <c r="JKV14"/>
      <c r="JKW14"/>
      <c r="JKX14"/>
      <c r="JKY14"/>
      <c r="JKZ14"/>
      <c r="JLA14"/>
      <c r="JLB14"/>
      <c r="JLC14"/>
      <c r="JLD14"/>
      <c r="JLE14"/>
      <c r="JLF14"/>
      <c r="JLG14"/>
      <c r="JLH14"/>
      <c r="JLI14"/>
      <c r="JLJ14"/>
      <c r="JLK14"/>
      <c r="JLL14"/>
      <c r="JLM14"/>
      <c r="JLN14"/>
      <c r="JLO14"/>
      <c r="JLP14"/>
      <c r="JLQ14"/>
      <c r="JLR14"/>
      <c r="JLS14"/>
      <c r="JLT14"/>
      <c r="JLU14"/>
      <c r="JLV14"/>
      <c r="JLW14"/>
      <c r="JLX14"/>
      <c r="JLY14"/>
      <c r="JLZ14"/>
      <c r="JMA14"/>
      <c r="JMB14"/>
      <c r="JMC14"/>
      <c r="JMD14"/>
      <c r="JME14"/>
      <c r="JMF14"/>
      <c r="JMG14"/>
      <c r="JMH14"/>
      <c r="JMI14"/>
      <c r="JMJ14"/>
      <c r="JMK14"/>
      <c r="JML14"/>
      <c r="JMM14"/>
      <c r="JMN14"/>
      <c r="JMO14"/>
      <c r="JMP14"/>
      <c r="JMQ14"/>
      <c r="JMR14"/>
      <c r="JMS14"/>
      <c r="JMT14"/>
      <c r="JMU14"/>
      <c r="JMV14"/>
      <c r="JMW14"/>
      <c r="JMX14"/>
      <c r="JMY14"/>
      <c r="JMZ14"/>
      <c r="JNA14"/>
      <c r="JNB14"/>
      <c r="JNC14"/>
      <c r="JND14"/>
      <c r="JNE14"/>
      <c r="JNF14"/>
      <c r="JNG14"/>
      <c r="JNH14"/>
      <c r="JNI14"/>
      <c r="JNJ14"/>
      <c r="JNK14"/>
      <c r="JNL14"/>
      <c r="JNM14"/>
      <c r="JNN14"/>
      <c r="JNO14"/>
      <c r="JNP14"/>
      <c r="JNQ14"/>
      <c r="JNR14"/>
      <c r="JNS14"/>
      <c r="JNT14"/>
      <c r="JNU14"/>
      <c r="JNV14"/>
      <c r="JNW14"/>
      <c r="JNX14"/>
      <c r="JNY14"/>
      <c r="JNZ14"/>
      <c r="JOA14"/>
      <c r="JOB14"/>
      <c r="JOC14"/>
      <c r="JOD14"/>
      <c r="JOE14"/>
      <c r="JOF14"/>
      <c r="JOG14"/>
      <c r="JOH14"/>
      <c r="JOI14"/>
      <c r="JOJ14"/>
      <c r="JOK14"/>
      <c r="JOL14"/>
      <c r="JOM14"/>
      <c r="JON14"/>
      <c r="JOO14"/>
      <c r="JOP14"/>
      <c r="JOQ14"/>
      <c r="JOR14"/>
      <c r="JOS14"/>
      <c r="JOT14"/>
      <c r="JOU14"/>
      <c r="JOV14"/>
      <c r="JOW14"/>
      <c r="JOX14"/>
      <c r="JOY14"/>
      <c r="JOZ14"/>
      <c r="JPA14"/>
      <c r="JPB14"/>
      <c r="JPC14"/>
      <c r="JPD14"/>
      <c r="JPE14"/>
      <c r="JPF14"/>
      <c r="JPG14"/>
      <c r="JPH14"/>
      <c r="JPI14"/>
      <c r="JPJ14"/>
      <c r="JPK14"/>
      <c r="JPL14"/>
      <c r="JPM14"/>
      <c r="JPN14"/>
      <c r="JPO14"/>
      <c r="JPP14"/>
      <c r="JPQ14"/>
      <c r="JPR14"/>
      <c r="JPS14"/>
      <c r="JPT14"/>
      <c r="JPU14"/>
      <c r="JPV14"/>
      <c r="JPW14"/>
      <c r="JPX14"/>
      <c r="JPY14"/>
      <c r="JPZ14"/>
      <c r="JQA14"/>
      <c r="JQB14"/>
      <c r="JQC14"/>
      <c r="JQD14"/>
      <c r="JQE14"/>
      <c r="JQF14"/>
      <c r="JQG14"/>
      <c r="JQH14"/>
      <c r="JQI14"/>
      <c r="JQJ14"/>
      <c r="JQK14"/>
      <c r="JQL14"/>
      <c r="JQM14"/>
      <c r="JQN14"/>
      <c r="JQO14"/>
      <c r="JQP14"/>
      <c r="JQQ14"/>
      <c r="JQR14"/>
      <c r="JQS14"/>
      <c r="JQT14"/>
      <c r="JQU14"/>
      <c r="JQV14"/>
      <c r="JQW14"/>
      <c r="JQX14"/>
      <c r="JQY14"/>
      <c r="JQZ14"/>
      <c r="JRA14"/>
      <c r="JRB14"/>
      <c r="JRC14"/>
      <c r="JRD14"/>
      <c r="JRE14"/>
      <c r="JRF14"/>
      <c r="JRG14"/>
      <c r="JRH14"/>
      <c r="JRI14"/>
      <c r="JRJ14"/>
      <c r="JRK14"/>
      <c r="JRL14"/>
      <c r="JRM14"/>
      <c r="JRN14"/>
      <c r="JRO14"/>
      <c r="JRP14"/>
      <c r="JRQ14"/>
      <c r="JRR14"/>
      <c r="JRS14"/>
      <c r="JRT14"/>
      <c r="JRU14"/>
      <c r="JRV14"/>
      <c r="JRW14"/>
      <c r="JRX14"/>
      <c r="JRY14"/>
      <c r="JRZ14"/>
      <c r="JSA14"/>
      <c r="JSB14"/>
      <c r="JSC14"/>
      <c r="JSD14"/>
      <c r="JSE14"/>
      <c r="JSF14"/>
      <c r="JSG14"/>
      <c r="JSH14"/>
      <c r="JSI14"/>
      <c r="JSJ14"/>
      <c r="JSK14"/>
      <c r="JSL14"/>
      <c r="JSM14"/>
      <c r="JSN14"/>
      <c r="JSO14"/>
      <c r="JSP14"/>
      <c r="JSQ14"/>
      <c r="JSR14"/>
      <c r="JSS14"/>
      <c r="JST14"/>
      <c r="JSU14"/>
      <c r="JSV14"/>
      <c r="JSW14"/>
      <c r="JSX14"/>
      <c r="JSY14"/>
      <c r="JSZ14"/>
      <c r="JTA14"/>
      <c r="JTB14"/>
      <c r="JTC14"/>
      <c r="JTD14"/>
      <c r="JTE14"/>
      <c r="JTF14"/>
      <c r="JTG14"/>
      <c r="JTH14"/>
      <c r="JTI14"/>
      <c r="JTJ14"/>
      <c r="JTK14"/>
      <c r="JTL14"/>
      <c r="JTM14"/>
      <c r="JTN14"/>
      <c r="JTO14"/>
      <c r="JTP14"/>
      <c r="JTQ14"/>
      <c r="JTR14"/>
      <c r="JTS14"/>
      <c r="JTT14"/>
      <c r="JTU14"/>
      <c r="JTV14"/>
      <c r="JTW14"/>
      <c r="JTX14"/>
      <c r="JTY14"/>
      <c r="JTZ14"/>
      <c r="JUA14"/>
      <c r="JUB14"/>
      <c r="JUC14"/>
      <c r="JUD14"/>
      <c r="JUE14"/>
      <c r="JUF14"/>
      <c r="JUG14"/>
      <c r="JUH14"/>
      <c r="JUI14"/>
      <c r="JUJ14"/>
      <c r="JUK14"/>
      <c r="JUL14"/>
      <c r="JUM14"/>
      <c r="JUN14"/>
      <c r="JUO14"/>
      <c r="JUP14"/>
      <c r="JUQ14"/>
      <c r="JUR14"/>
      <c r="JUS14"/>
      <c r="JUT14"/>
      <c r="JUU14"/>
      <c r="JUV14"/>
      <c r="JUW14"/>
      <c r="JUX14"/>
      <c r="JUY14"/>
      <c r="JUZ14"/>
      <c r="JVA14"/>
      <c r="JVB14"/>
      <c r="JVC14"/>
      <c r="JVD14"/>
      <c r="JVE14"/>
      <c r="JVF14"/>
      <c r="JVG14"/>
      <c r="JVH14"/>
      <c r="JVI14"/>
      <c r="JVJ14"/>
      <c r="JVK14"/>
      <c r="JVL14"/>
      <c r="JVM14"/>
      <c r="JVN14"/>
      <c r="JVO14"/>
      <c r="JVP14"/>
      <c r="JVQ14"/>
      <c r="JVR14"/>
      <c r="JVS14"/>
      <c r="JVT14"/>
      <c r="JVU14"/>
      <c r="JVV14"/>
      <c r="JVW14"/>
      <c r="JVX14"/>
      <c r="JVY14"/>
      <c r="JVZ14"/>
      <c r="JWA14"/>
      <c r="JWB14"/>
      <c r="JWC14"/>
      <c r="JWD14"/>
      <c r="JWE14"/>
      <c r="JWF14"/>
      <c r="JWG14"/>
      <c r="JWH14"/>
      <c r="JWI14"/>
      <c r="JWJ14"/>
      <c r="JWK14"/>
      <c r="JWL14"/>
      <c r="JWM14"/>
      <c r="JWN14"/>
      <c r="JWO14"/>
      <c r="JWP14"/>
      <c r="JWQ14"/>
      <c r="JWR14"/>
      <c r="JWS14"/>
      <c r="JWT14"/>
      <c r="JWU14"/>
      <c r="JWV14"/>
      <c r="JWW14"/>
      <c r="JWX14"/>
      <c r="JWY14"/>
      <c r="JWZ14"/>
      <c r="JXA14"/>
      <c r="JXB14"/>
      <c r="JXC14"/>
      <c r="JXD14"/>
      <c r="JXE14"/>
      <c r="JXF14"/>
      <c r="JXG14"/>
      <c r="JXH14"/>
      <c r="JXI14"/>
      <c r="JXJ14"/>
      <c r="JXK14"/>
      <c r="JXL14"/>
      <c r="JXM14"/>
      <c r="JXN14"/>
      <c r="JXO14"/>
      <c r="JXP14"/>
      <c r="JXQ14"/>
      <c r="JXR14"/>
      <c r="JXS14"/>
      <c r="JXT14"/>
      <c r="JXU14"/>
      <c r="JXV14"/>
      <c r="JXW14"/>
      <c r="JXX14"/>
      <c r="JXY14"/>
      <c r="JXZ14"/>
      <c r="JYA14"/>
      <c r="JYB14"/>
      <c r="JYC14"/>
      <c r="JYD14"/>
      <c r="JYE14"/>
      <c r="JYF14"/>
      <c r="JYG14"/>
      <c r="JYH14"/>
      <c r="JYI14"/>
      <c r="JYJ14"/>
      <c r="JYK14"/>
      <c r="JYL14"/>
      <c r="JYM14"/>
      <c r="JYN14"/>
      <c r="JYO14"/>
      <c r="JYP14"/>
      <c r="JYQ14"/>
      <c r="JYR14"/>
      <c r="JYS14"/>
      <c r="JYT14"/>
      <c r="JYU14"/>
      <c r="JYV14"/>
      <c r="JYW14"/>
      <c r="JYX14"/>
      <c r="JYY14"/>
      <c r="JYZ14"/>
      <c r="JZA14"/>
      <c r="JZB14"/>
      <c r="JZC14"/>
      <c r="JZD14"/>
      <c r="JZE14"/>
      <c r="JZF14"/>
      <c r="JZG14"/>
      <c r="JZH14"/>
      <c r="JZI14"/>
      <c r="JZJ14"/>
      <c r="JZK14"/>
      <c r="JZL14"/>
      <c r="JZM14"/>
      <c r="JZN14"/>
      <c r="JZO14"/>
      <c r="JZP14"/>
      <c r="JZQ14"/>
      <c r="JZR14"/>
      <c r="JZS14"/>
      <c r="JZT14"/>
      <c r="JZU14"/>
      <c r="JZV14"/>
      <c r="JZW14"/>
      <c r="JZX14"/>
      <c r="JZY14"/>
      <c r="JZZ14"/>
      <c r="KAA14"/>
      <c r="KAB14"/>
      <c r="KAC14"/>
      <c r="KAD14"/>
      <c r="KAE14"/>
      <c r="KAF14"/>
      <c r="KAG14"/>
      <c r="KAH14"/>
      <c r="KAI14"/>
      <c r="KAJ14"/>
      <c r="KAK14"/>
      <c r="KAL14"/>
      <c r="KAM14"/>
      <c r="KAN14"/>
      <c r="KAO14"/>
      <c r="KAP14"/>
      <c r="KAQ14"/>
      <c r="KAR14"/>
      <c r="KAS14"/>
      <c r="KAT14"/>
      <c r="KAU14"/>
      <c r="KAV14"/>
      <c r="KAW14"/>
      <c r="KAX14"/>
      <c r="KAY14"/>
      <c r="KAZ14"/>
      <c r="KBA14"/>
      <c r="KBB14"/>
      <c r="KBC14"/>
      <c r="KBD14"/>
      <c r="KBE14"/>
      <c r="KBF14"/>
      <c r="KBG14"/>
      <c r="KBH14"/>
      <c r="KBI14"/>
      <c r="KBJ14"/>
      <c r="KBK14"/>
      <c r="KBL14"/>
      <c r="KBM14"/>
      <c r="KBN14"/>
      <c r="KBO14"/>
      <c r="KBP14"/>
      <c r="KBQ14"/>
      <c r="KBR14"/>
      <c r="KBS14"/>
      <c r="KBT14"/>
      <c r="KBU14"/>
      <c r="KBV14"/>
      <c r="KBW14"/>
      <c r="KBX14"/>
      <c r="KBY14"/>
      <c r="KBZ14"/>
      <c r="KCA14"/>
      <c r="KCB14"/>
      <c r="KCC14"/>
      <c r="KCD14"/>
      <c r="KCE14"/>
      <c r="KCF14"/>
      <c r="KCG14"/>
      <c r="KCH14"/>
      <c r="KCI14"/>
      <c r="KCJ14"/>
      <c r="KCK14"/>
      <c r="KCL14"/>
      <c r="KCM14"/>
      <c r="KCN14"/>
      <c r="KCO14"/>
      <c r="KCP14"/>
      <c r="KCQ14"/>
      <c r="KCR14"/>
      <c r="KCS14"/>
      <c r="KCT14"/>
      <c r="KCU14"/>
      <c r="KCV14"/>
      <c r="KCW14"/>
      <c r="KCX14"/>
      <c r="KCY14"/>
      <c r="KCZ14"/>
      <c r="KDA14"/>
      <c r="KDB14"/>
      <c r="KDC14"/>
      <c r="KDD14"/>
      <c r="KDE14"/>
      <c r="KDF14"/>
      <c r="KDG14"/>
      <c r="KDH14"/>
      <c r="KDI14"/>
      <c r="KDJ14"/>
      <c r="KDK14"/>
      <c r="KDL14"/>
      <c r="KDM14"/>
      <c r="KDN14"/>
      <c r="KDO14"/>
      <c r="KDP14"/>
      <c r="KDQ14"/>
      <c r="KDR14"/>
      <c r="KDS14"/>
      <c r="KDT14"/>
      <c r="KDU14"/>
      <c r="KDV14"/>
      <c r="KDW14"/>
      <c r="KDX14"/>
      <c r="KDY14"/>
      <c r="KDZ14"/>
      <c r="KEA14"/>
      <c r="KEB14"/>
      <c r="KEC14"/>
      <c r="KED14"/>
      <c r="KEE14"/>
      <c r="KEF14"/>
      <c r="KEG14"/>
      <c r="KEH14"/>
      <c r="KEI14"/>
      <c r="KEJ14"/>
      <c r="KEK14"/>
      <c r="KEL14"/>
      <c r="KEM14"/>
      <c r="KEN14"/>
      <c r="KEO14"/>
      <c r="KEP14"/>
      <c r="KEQ14"/>
      <c r="KER14"/>
      <c r="KES14"/>
      <c r="KET14"/>
      <c r="KEU14"/>
      <c r="KEV14"/>
      <c r="KEW14"/>
      <c r="KEX14"/>
      <c r="KEY14"/>
      <c r="KEZ14"/>
      <c r="KFA14"/>
      <c r="KFB14"/>
      <c r="KFC14"/>
      <c r="KFD14"/>
      <c r="KFE14"/>
      <c r="KFF14"/>
      <c r="KFG14"/>
      <c r="KFH14"/>
      <c r="KFI14"/>
      <c r="KFJ14"/>
      <c r="KFK14"/>
      <c r="KFL14"/>
      <c r="KFM14"/>
      <c r="KFN14"/>
      <c r="KFO14"/>
      <c r="KFP14"/>
      <c r="KFQ14"/>
      <c r="KFR14"/>
      <c r="KFS14"/>
      <c r="KFT14"/>
      <c r="KFU14"/>
      <c r="KFV14"/>
      <c r="KFW14"/>
      <c r="KFX14"/>
      <c r="KFY14"/>
      <c r="KFZ14"/>
      <c r="KGA14"/>
      <c r="KGB14"/>
      <c r="KGC14"/>
      <c r="KGD14"/>
      <c r="KGE14"/>
      <c r="KGF14"/>
      <c r="KGG14"/>
      <c r="KGH14"/>
      <c r="KGI14"/>
      <c r="KGJ14"/>
      <c r="KGK14"/>
      <c r="KGL14"/>
      <c r="KGM14"/>
      <c r="KGN14"/>
      <c r="KGO14"/>
      <c r="KGP14"/>
      <c r="KGQ14"/>
      <c r="KGR14"/>
      <c r="KGS14"/>
      <c r="KGT14"/>
      <c r="KGU14"/>
      <c r="KGV14"/>
      <c r="KGW14"/>
      <c r="KGX14"/>
      <c r="KGY14"/>
      <c r="KGZ14"/>
      <c r="KHA14"/>
      <c r="KHB14"/>
      <c r="KHC14"/>
      <c r="KHD14"/>
      <c r="KHE14"/>
      <c r="KHF14"/>
      <c r="KHG14"/>
      <c r="KHH14"/>
      <c r="KHI14"/>
      <c r="KHJ14"/>
      <c r="KHK14"/>
      <c r="KHL14"/>
      <c r="KHM14"/>
      <c r="KHN14"/>
      <c r="KHO14"/>
      <c r="KHP14"/>
      <c r="KHQ14"/>
      <c r="KHR14"/>
      <c r="KHS14"/>
      <c r="KHT14"/>
      <c r="KHU14"/>
      <c r="KHV14"/>
      <c r="KHW14"/>
      <c r="KHX14"/>
      <c r="KHY14"/>
      <c r="KHZ14"/>
      <c r="KIA14"/>
      <c r="KIB14"/>
      <c r="KIC14"/>
      <c r="KID14"/>
      <c r="KIE14"/>
      <c r="KIF14"/>
      <c r="KIG14"/>
      <c r="KIH14"/>
      <c r="KII14"/>
      <c r="KIJ14"/>
      <c r="KIK14"/>
      <c r="KIL14"/>
      <c r="KIM14"/>
      <c r="KIN14"/>
      <c r="KIO14"/>
      <c r="KIP14"/>
      <c r="KIQ14"/>
      <c r="KIR14"/>
      <c r="KIS14"/>
      <c r="KIT14"/>
      <c r="KIU14"/>
      <c r="KIV14"/>
      <c r="KIW14"/>
      <c r="KIX14"/>
      <c r="KIY14"/>
      <c r="KIZ14"/>
      <c r="KJA14"/>
      <c r="KJB14"/>
      <c r="KJC14"/>
      <c r="KJD14"/>
      <c r="KJE14"/>
      <c r="KJF14"/>
      <c r="KJG14"/>
      <c r="KJH14"/>
      <c r="KJI14"/>
      <c r="KJJ14"/>
      <c r="KJK14"/>
      <c r="KJL14"/>
      <c r="KJM14"/>
      <c r="KJN14"/>
      <c r="KJO14"/>
      <c r="KJP14"/>
      <c r="KJQ14"/>
      <c r="KJR14"/>
      <c r="KJS14"/>
      <c r="KJT14"/>
      <c r="KJU14"/>
      <c r="KJV14"/>
      <c r="KJW14"/>
      <c r="KJX14"/>
      <c r="KJY14"/>
      <c r="KJZ14"/>
      <c r="KKA14"/>
      <c r="KKB14"/>
      <c r="KKC14"/>
      <c r="KKD14"/>
      <c r="KKE14"/>
      <c r="KKF14"/>
      <c r="KKG14"/>
      <c r="KKH14"/>
      <c r="KKI14"/>
      <c r="KKJ14"/>
      <c r="KKK14"/>
      <c r="KKL14"/>
      <c r="KKM14"/>
      <c r="KKN14"/>
      <c r="KKO14"/>
      <c r="KKP14"/>
      <c r="KKQ14"/>
      <c r="KKR14"/>
      <c r="KKS14"/>
      <c r="KKT14"/>
      <c r="KKU14"/>
      <c r="KKV14"/>
      <c r="KKW14"/>
      <c r="KKX14"/>
      <c r="KKY14"/>
      <c r="KKZ14"/>
      <c r="KLA14"/>
      <c r="KLB14"/>
      <c r="KLC14"/>
      <c r="KLD14"/>
      <c r="KLE14"/>
      <c r="KLF14"/>
      <c r="KLG14"/>
      <c r="KLH14"/>
      <c r="KLI14"/>
      <c r="KLJ14"/>
      <c r="KLK14"/>
      <c r="KLL14"/>
      <c r="KLM14"/>
      <c r="KLN14"/>
      <c r="KLO14"/>
      <c r="KLP14"/>
      <c r="KLQ14"/>
      <c r="KLR14"/>
      <c r="KLS14"/>
      <c r="KLT14"/>
      <c r="KLU14"/>
      <c r="KLV14"/>
      <c r="KLW14"/>
      <c r="KLX14"/>
      <c r="KLY14"/>
      <c r="KLZ14"/>
      <c r="KMA14"/>
      <c r="KMB14"/>
      <c r="KMC14"/>
      <c r="KMD14"/>
      <c r="KME14"/>
      <c r="KMF14"/>
      <c r="KMG14"/>
      <c r="KMH14"/>
      <c r="KMI14"/>
      <c r="KMJ14"/>
      <c r="KMK14"/>
      <c r="KML14"/>
      <c r="KMM14"/>
      <c r="KMN14"/>
      <c r="KMO14"/>
      <c r="KMP14"/>
      <c r="KMQ14"/>
      <c r="KMR14"/>
      <c r="KMS14"/>
      <c r="KMT14"/>
      <c r="KMU14"/>
      <c r="KMV14"/>
      <c r="KMW14"/>
      <c r="KMX14"/>
      <c r="KMY14"/>
      <c r="KMZ14"/>
      <c r="KNA14"/>
      <c r="KNB14"/>
      <c r="KNC14"/>
      <c r="KND14"/>
      <c r="KNE14"/>
      <c r="KNF14"/>
      <c r="KNG14"/>
      <c r="KNH14"/>
      <c r="KNI14"/>
      <c r="KNJ14"/>
      <c r="KNK14"/>
      <c r="KNL14"/>
      <c r="KNM14"/>
      <c r="KNN14"/>
      <c r="KNO14"/>
      <c r="KNP14"/>
      <c r="KNQ14"/>
      <c r="KNR14"/>
      <c r="KNS14"/>
      <c r="KNT14"/>
      <c r="KNU14"/>
      <c r="KNV14"/>
      <c r="KNW14"/>
      <c r="KNX14"/>
      <c r="KNY14"/>
      <c r="KNZ14"/>
      <c r="KOA14"/>
      <c r="KOB14"/>
      <c r="KOC14"/>
      <c r="KOD14"/>
      <c r="KOE14"/>
      <c r="KOF14"/>
      <c r="KOG14"/>
      <c r="KOH14"/>
      <c r="KOI14"/>
      <c r="KOJ14"/>
      <c r="KOK14"/>
      <c r="KOL14"/>
      <c r="KOM14"/>
      <c r="KON14"/>
      <c r="KOO14"/>
      <c r="KOP14"/>
      <c r="KOQ14"/>
      <c r="KOR14"/>
      <c r="KOS14"/>
      <c r="KOT14"/>
      <c r="KOU14"/>
      <c r="KOV14"/>
      <c r="KOW14"/>
      <c r="KOX14"/>
      <c r="KOY14"/>
      <c r="KOZ14"/>
      <c r="KPA14"/>
      <c r="KPB14"/>
      <c r="KPC14"/>
      <c r="KPD14"/>
      <c r="KPE14"/>
      <c r="KPF14"/>
      <c r="KPG14"/>
      <c r="KPH14"/>
      <c r="KPI14"/>
      <c r="KPJ14"/>
      <c r="KPK14"/>
      <c r="KPL14"/>
      <c r="KPM14"/>
      <c r="KPN14"/>
      <c r="KPO14"/>
      <c r="KPP14"/>
      <c r="KPQ14"/>
      <c r="KPR14"/>
      <c r="KPS14"/>
      <c r="KPT14"/>
      <c r="KPU14"/>
      <c r="KPV14"/>
      <c r="KPW14"/>
      <c r="KPX14"/>
      <c r="KPY14"/>
      <c r="KPZ14"/>
      <c r="KQA14"/>
      <c r="KQB14"/>
      <c r="KQC14"/>
      <c r="KQD14"/>
      <c r="KQE14"/>
      <c r="KQF14"/>
      <c r="KQG14"/>
      <c r="KQH14"/>
      <c r="KQI14"/>
      <c r="KQJ14"/>
      <c r="KQK14"/>
      <c r="KQL14"/>
      <c r="KQM14"/>
      <c r="KQN14"/>
      <c r="KQO14"/>
      <c r="KQP14"/>
      <c r="KQQ14"/>
      <c r="KQR14"/>
      <c r="KQS14"/>
      <c r="KQT14"/>
      <c r="KQU14"/>
      <c r="KQV14"/>
      <c r="KQW14"/>
      <c r="KQX14"/>
      <c r="KQY14"/>
      <c r="KQZ14"/>
      <c r="KRA14"/>
      <c r="KRB14"/>
      <c r="KRC14"/>
      <c r="KRD14"/>
      <c r="KRE14"/>
      <c r="KRF14"/>
      <c r="KRG14"/>
      <c r="KRH14"/>
      <c r="KRI14"/>
      <c r="KRJ14"/>
      <c r="KRK14"/>
      <c r="KRL14"/>
      <c r="KRM14"/>
      <c r="KRN14"/>
      <c r="KRO14"/>
      <c r="KRP14"/>
      <c r="KRQ14"/>
      <c r="KRR14"/>
      <c r="KRS14"/>
      <c r="KRT14"/>
      <c r="KRU14"/>
      <c r="KRV14"/>
      <c r="KRW14"/>
      <c r="KRX14"/>
      <c r="KRY14"/>
      <c r="KRZ14"/>
      <c r="KSA14"/>
      <c r="KSB14"/>
      <c r="KSC14"/>
      <c r="KSD14"/>
      <c r="KSE14"/>
      <c r="KSF14"/>
      <c r="KSG14"/>
      <c r="KSH14"/>
      <c r="KSI14"/>
      <c r="KSJ14"/>
      <c r="KSK14"/>
      <c r="KSL14"/>
      <c r="KSM14"/>
      <c r="KSN14"/>
      <c r="KSO14"/>
      <c r="KSP14"/>
      <c r="KSQ14"/>
      <c r="KSR14"/>
      <c r="KSS14"/>
      <c r="KST14"/>
      <c r="KSU14"/>
      <c r="KSV14"/>
      <c r="KSW14"/>
      <c r="KSX14"/>
      <c r="KSY14"/>
      <c r="KSZ14"/>
      <c r="KTA14"/>
      <c r="KTB14"/>
      <c r="KTC14"/>
      <c r="KTD14"/>
      <c r="KTE14"/>
      <c r="KTF14"/>
      <c r="KTG14"/>
      <c r="KTH14"/>
      <c r="KTI14"/>
      <c r="KTJ14"/>
      <c r="KTK14"/>
      <c r="KTL14"/>
      <c r="KTM14"/>
      <c r="KTN14"/>
      <c r="KTO14"/>
      <c r="KTP14"/>
      <c r="KTQ14"/>
      <c r="KTR14"/>
      <c r="KTS14"/>
      <c r="KTT14"/>
      <c r="KTU14"/>
      <c r="KTV14"/>
      <c r="KTW14"/>
      <c r="KTX14"/>
      <c r="KTY14"/>
      <c r="KTZ14"/>
      <c r="KUA14"/>
      <c r="KUB14"/>
      <c r="KUC14"/>
      <c r="KUD14"/>
      <c r="KUE14"/>
      <c r="KUF14"/>
      <c r="KUG14"/>
      <c r="KUH14"/>
      <c r="KUI14"/>
      <c r="KUJ14"/>
      <c r="KUK14"/>
      <c r="KUL14"/>
      <c r="KUM14"/>
      <c r="KUN14"/>
      <c r="KUO14"/>
      <c r="KUP14"/>
      <c r="KUQ14"/>
      <c r="KUR14"/>
      <c r="KUS14"/>
      <c r="KUT14"/>
      <c r="KUU14"/>
      <c r="KUV14"/>
      <c r="KUW14"/>
      <c r="KUX14"/>
      <c r="KUY14"/>
      <c r="KUZ14"/>
      <c r="KVA14"/>
      <c r="KVB14"/>
      <c r="KVC14"/>
      <c r="KVD14"/>
      <c r="KVE14"/>
      <c r="KVF14"/>
      <c r="KVG14"/>
      <c r="KVH14"/>
      <c r="KVI14"/>
      <c r="KVJ14"/>
      <c r="KVK14"/>
      <c r="KVL14"/>
      <c r="KVM14"/>
      <c r="KVN14"/>
      <c r="KVO14"/>
      <c r="KVP14"/>
      <c r="KVQ14"/>
      <c r="KVR14"/>
      <c r="KVS14"/>
      <c r="KVT14"/>
      <c r="KVU14"/>
      <c r="KVV14"/>
      <c r="KVW14"/>
      <c r="KVX14"/>
      <c r="KVY14"/>
      <c r="KVZ14"/>
      <c r="KWA14"/>
      <c r="KWB14"/>
      <c r="KWC14"/>
      <c r="KWD14"/>
      <c r="KWE14"/>
      <c r="KWF14"/>
      <c r="KWG14"/>
      <c r="KWH14"/>
      <c r="KWI14"/>
      <c r="KWJ14"/>
      <c r="KWK14"/>
      <c r="KWL14"/>
      <c r="KWM14"/>
      <c r="KWN14"/>
      <c r="KWO14"/>
      <c r="KWP14"/>
      <c r="KWQ14"/>
      <c r="KWR14"/>
      <c r="KWS14"/>
      <c r="KWT14"/>
      <c r="KWU14"/>
      <c r="KWV14"/>
      <c r="KWW14"/>
      <c r="KWX14"/>
      <c r="KWY14"/>
      <c r="KWZ14"/>
      <c r="KXA14"/>
      <c r="KXB14"/>
      <c r="KXC14"/>
      <c r="KXD14"/>
      <c r="KXE14"/>
      <c r="KXF14"/>
      <c r="KXG14"/>
      <c r="KXH14"/>
      <c r="KXI14"/>
      <c r="KXJ14"/>
      <c r="KXK14"/>
      <c r="KXL14"/>
      <c r="KXM14"/>
      <c r="KXN14"/>
      <c r="KXO14"/>
      <c r="KXP14"/>
      <c r="KXQ14"/>
      <c r="KXR14"/>
      <c r="KXS14"/>
      <c r="KXT14"/>
      <c r="KXU14"/>
      <c r="KXV14"/>
      <c r="KXW14"/>
      <c r="KXX14"/>
      <c r="KXY14"/>
      <c r="KXZ14"/>
      <c r="KYA14"/>
      <c r="KYB14"/>
      <c r="KYC14"/>
      <c r="KYD14"/>
      <c r="KYE14"/>
      <c r="KYF14"/>
      <c r="KYG14"/>
      <c r="KYH14"/>
      <c r="KYI14"/>
      <c r="KYJ14"/>
      <c r="KYK14"/>
      <c r="KYL14"/>
      <c r="KYM14"/>
      <c r="KYN14"/>
      <c r="KYO14"/>
      <c r="KYP14"/>
      <c r="KYQ14"/>
      <c r="KYR14"/>
      <c r="KYS14"/>
      <c r="KYT14"/>
      <c r="KYU14"/>
      <c r="KYV14"/>
      <c r="KYW14"/>
      <c r="KYX14"/>
      <c r="KYY14"/>
      <c r="KYZ14"/>
      <c r="KZA14"/>
      <c r="KZB14"/>
      <c r="KZC14"/>
      <c r="KZD14"/>
      <c r="KZE14"/>
      <c r="KZF14"/>
      <c r="KZG14"/>
      <c r="KZH14"/>
      <c r="KZI14"/>
      <c r="KZJ14"/>
      <c r="KZK14"/>
      <c r="KZL14"/>
      <c r="KZM14"/>
      <c r="KZN14"/>
      <c r="KZO14"/>
      <c r="KZP14"/>
      <c r="KZQ14"/>
      <c r="KZR14"/>
      <c r="KZS14"/>
      <c r="KZT14"/>
      <c r="KZU14"/>
      <c r="KZV14"/>
      <c r="KZW14"/>
      <c r="KZX14"/>
      <c r="KZY14"/>
      <c r="KZZ14"/>
      <c r="LAA14"/>
      <c r="LAB14"/>
      <c r="LAC14"/>
      <c r="LAD14"/>
      <c r="LAE14"/>
      <c r="LAF14"/>
      <c r="LAG14"/>
      <c r="LAH14"/>
      <c r="LAI14"/>
      <c r="LAJ14"/>
      <c r="LAK14"/>
      <c r="LAL14"/>
      <c r="LAM14"/>
      <c r="LAN14"/>
      <c r="LAO14"/>
      <c r="LAP14"/>
      <c r="LAQ14"/>
      <c r="LAR14"/>
      <c r="LAS14"/>
      <c r="LAT14"/>
      <c r="LAU14"/>
      <c r="LAV14"/>
      <c r="LAW14"/>
      <c r="LAX14"/>
      <c r="LAY14"/>
      <c r="LAZ14"/>
      <c r="LBA14"/>
      <c r="LBB14"/>
      <c r="LBC14"/>
      <c r="LBD14"/>
      <c r="LBE14"/>
      <c r="LBF14"/>
      <c r="LBG14"/>
      <c r="LBH14"/>
      <c r="LBI14"/>
      <c r="LBJ14"/>
      <c r="LBK14"/>
      <c r="LBL14"/>
      <c r="LBM14"/>
      <c r="LBN14"/>
      <c r="LBO14"/>
      <c r="LBP14"/>
      <c r="LBQ14"/>
      <c r="LBR14"/>
      <c r="LBS14"/>
      <c r="LBT14"/>
      <c r="LBU14"/>
      <c r="LBV14"/>
      <c r="LBW14"/>
      <c r="LBX14"/>
      <c r="LBY14"/>
      <c r="LBZ14"/>
      <c r="LCA14"/>
      <c r="LCB14"/>
      <c r="LCC14"/>
      <c r="LCD14"/>
      <c r="LCE14"/>
      <c r="LCF14"/>
      <c r="LCG14"/>
      <c r="LCH14"/>
      <c r="LCI14"/>
      <c r="LCJ14"/>
      <c r="LCK14"/>
      <c r="LCL14"/>
      <c r="LCM14"/>
      <c r="LCN14"/>
      <c r="LCO14"/>
      <c r="LCP14"/>
      <c r="LCQ14"/>
      <c r="LCR14"/>
      <c r="LCS14"/>
      <c r="LCT14"/>
      <c r="LCU14"/>
      <c r="LCV14"/>
      <c r="LCW14"/>
      <c r="LCX14"/>
      <c r="LCY14"/>
      <c r="LCZ14"/>
      <c r="LDA14"/>
      <c r="LDB14"/>
      <c r="LDC14"/>
      <c r="LDD14"/>
      <c r="LDE14"/>
      <c r="LDF14"/>
      <c r="LDG14"/>
      <c r="LDH14"/>
      <c r="LDI14"/>
      <c r="LDJ14"/>
      <c r="LDK14"/>
      <c r="LDL14"/>
      <c r="LDM14"/>
      <c r="LDN14"/>
      <c r="LDO14"/>
      <c r="LDP14"/>
      <c r="LDQ14"/>
      <c r="LDR14"/>
      <c r="LDS14"/>
      <c r="LDT14"/>
      <c r="LDU14"/>
      <c r="LDV14"/>
      <c r="LDW14"/>
      <c r="LDX14"/>
      <c r="LDY14"/>
      <c r="LDZ14"/>
      <c r="LEA14"/>
      <c r="LEB14"/>
      <c r="LEC14"/>
      <c r="LED14"/>
      <c r="LEE14"/>
      <c r="LEF14"/>
      <c r="LEG14"/>
      <c r="LEH14"/>
      <c r="LEI14"/>
      <c r="LEJ14"/>
      <c r="LEK14"/>
      <c r="LEL14"/>
      <c r="LEM14"/>
      <c r="LEN14"/>
      <c r="LEO14"/>
      <c r="LEP14"/>
      <c r="LEQ14"/>
      <c r="LER14"/>
      <c r="LES14"/>
      <c r="LET14"/>
      <c r="LEU14"/>
      <c r="LEV14"/>
      <c r="LEW14"/>
      <c r="LEX14"/>
      <c r="LEY14"/>
      <c r="LEZ14"/>
      <c r="LFA14"/>
      <c r="LFB14"/>
      <c r="LFC14"/>
      <c r="LFD14"/>
      <c r="LFE14"/>
      <c r="LFF14"/>
      <c r="LFG14"/>
      <c r="LFH14"/>
      <c r="LFI14"/>
      <c r="LFJ14"/>
      <c r="LFK14"/>
      <c r="LFL14"/>
      <c r="LFM14"/>
      <c r="LFN14"/>
      <c r="LFO14"/>
      <c r="LFP14"/>
      <c r="LFQ14"/>
      <c r="LFR14"/>
      <c r="LFS14"/>
      <c r="LFT14"/>
      <c r="LFU14"/>
      <c r="LFV14"/>
      <c r="LFW14"/>
      <c r="LFX14"/>
      <c r="LFY14"/>
      <c r="LFZ14"/>
      <c r="LGA14"/>
      <c r="LGB14"/>
      <c r="LGC14"/>
      <c r="LGD14"/>
      <c r="LGE14"/>
      <c r="LGF14"/>
      <c r="LGG14"/>
      <c r="LGH14"/>
      <c r="LGI14"/>
      <c r="LGJ14"/>
      <c r="LGK14"/>
      <c r="LGL14"/>
      <c r="LGM14"/>
      <c r="LGN14"/>
      <c r="LGO14"/>
      <c r="LGP14"/>
      <c r="LGQ14"/>
      <c r="LGR14"/>
      <c r="LGS14"/>
      <c r="LGT14"/>
      <c r="LGU14"/>
      <c r="LGV14"/>
      <c r="LGW14"/>
      <c r="LGX14"/>
      <c r="LGY14"/>
      <c r="LGZ14"/>
      <c r="LHA14"/>
      <c r="LHB14"/>
      <c r="LHC14"/>
      <c r="LHD14"/>
      <c r="LHE14"/>
      <c r="LHF14"/>
      <c r="LHG14"/>
      <c r="LHH14"/>
      <c r="LHI14"/>
      <c r="LHJ14"/>
      <c r="LHK14"/>
      <c r="LHL14"/>
      <c r="LHM14"/>
      <c r="LHN14"/>
      <c r="LHO14"/>
      <c r="LHP14"/>
      <c r="LHQ14"/>
      <c r="LHR14"/>
      <c r="LHS14"/>
      <c r="LHT14"/>
      <c r="LHU14"/>
      <c r="LHV14"/>
      <c r="LHW14"/>
      <c r="LHX14"/>
      <c r="LHY14"/>
      <c r="LHZ14"/>
      <c r="LIA14"/>
      <c r="LIB14"/>
      <c r="LIC14"/>
      <c r="LID14"/>
      <c r="LIE14"/>
      <c r="LIF14"/>
      <c r="LIG14"/>
      <c r="LIH14"/>
      <c r="LII14"/>
      <c r="LIJ14"/>
      <c r="LIK14"/>
      <c r="LIL14"/>
      <c r="LIM14"/>
      <c r="LIN14"/>
      <c r="LIO14"/>
      <c r="LIP14"/>
      <c r="LIQ14"/>
      <c r="LIR14"/>
      <c r="LIS14"/>
      <c r="LIT14"/>
      <c r="LIU14"/>
      <c r="LIV14"/>
      <c r="LIW14"/>
      <c r="LIX14"/>
      <c r="LIY14"/>
      <c r="LIZ14"/>
      <c r="LJA14"/>
      <c r="LJB14"/>
      <c r="LJC14"/>
      <c r="LJD14"/>
      <c r="LJE14"/>
      <c r="LJF14"/>
      <c r="LJG14"/>
      <c r="LJH14"/>
      <c r="LJI14"/>
      <c r="LJJ14"/>
      <c r="LJK14"/>
      <c r="LJL14"/>
      <c r="LJM14"/>
      <c r="LJN14"/>
      <c r="LJO14"/>
      <c r="LJP14"/>
      <c r="LJQ14"/>
      <c r="LJR14"/>
      <c r="LJS14"/>
      <c r="LJT14"/>
      <c r="LJU14"/>
      <c r="LJV14"/>
      <c r="LJW14"/>
      <c r="LJX14"/>
      <c r="LJY14"/>
      <c r="LJZ14"/>
      <c r="LKA14"/>
      <c r="LKB14"/>
      <c r="LKC14"/>
      <c r="LKD14"/>
      <c r="LKE14"/>
      <c r="LKF14"/>
      <c r="LKG14"/>
      <c r="LKH14"/>
      <c r="LKI14"/>
      <c r="LKJ14"/>
      <c r="LKK14"/>
      <c r="LKL14"/>
      <c r="LKM14"/>
      <c r="LKN14"/>
      <c r="LKO14"/>
      <c r="LKP14"/>
      <c r="LKQ14"/>
      <c r="LKR14"/>
      <c r="LKS14"/>
      <c r="LKT14"/>
      <c r="LKU14"/>
      <c r="LKV14"/>
      <c r="LKW14"/>
      <c r="LKX14"/>
      <c r="LKY14"/>
      <c r="LKZ14"/>
      <c r="LLA14"/>
      <c r="LLB14"/>
      <c r="LLC14"/>
      <c r="LLD14"/>
      <c r="LLE14"/>
      <c r="LLF14"/>
      <c r="LLG14"/>
      <c r="LLH14"/>
      <c r="LLI14"/>
      <c r="LLJ14"/>
      <c r="LLK14"/>
      <c r="LLL14"/>
      <c r="LLM14"/>
      <c r="LLN14"/>
      <c r="LLO14"/>
      <c r="LLP14"/>
      <c r="LLQ14"/>
      <c r="LLR14"/>
      <c r="LLS14"/>
      <c r="LLT14"/>
      <c r="LLU14"/>
      <c r="LLV14"/>
      <c r="LLW14"/>
      <c r="LLX14"/>
      <c r="LLY14"/>
      <c r="LLZ14"/>
      <c r="LMA14"/>
      <c r="LMB14"/>
      <c r="LMC14"/>
      <c r="LMD14"/>
      <c r="LME14"/>
      <c r="LMF14"/>
      <c r="LMG14"/>
      <c r="LMH14"/>
      <c r="LMI14"/>
      <c r="LMJ14"/>
      <c r="LMK14"/>
      <c r="LML14"/>
      <c r="LMM14"/>
      <c r="LMN14"/>
      <c r="LMO14"/>
      <c r="LMP14"/>
      <c r="LMQ14"/>
      <c r="LMR14"/>
      <c r="LMS14"/>
      <c r="LMT14"/>
      <c r="LMU14"/>
      <c r="LMV14"/>
      <c r="LMW14"/>
      <c r="LMX14"/>
      <c r="LMY14"/>
      <c r="LMZ14"/>
      <c r="LNA14"/>
      <c r="LNB14"/>
      <c r="LNC14"/>
      <c r="LND14"/>
      <c r="LNE14"/>
      <c r="LNF14"/>
      <c r="LNG14"/>
      <c r="LNH14"/>
      <c r="LNI14"/>
      <c r="LNJ14"/>
      <c r="LNK14"/>
      <c r="LNL14"/>
      <c r="LNM14"/>
      <c r="LNN14"/>
      <c r="LNO14"/>
      <c r="LNP14"/>
      <c r="LNQ14"/>
      <c r="LNR14"/>
      <c r="LNS14"/>
      <c r="LNT14"/>
      <c r="LNU14"/>
      <c r="LNV14"/>
      <c r="LNW14"/>
      <c r="LNX14"/>
      <c r="LNY14"/>
      <c r="LNZ14"/>
      <c r="LOA14"/>
      <c r="LOB14"/>
      <c r="LOC14"/>
      <c r="LOD14"/>
      <c r="LOE14"/>
      <c r="LOF14"/>
      <c r="LOG14"/>
      <c r="LOH14"/>
      <c r="LOI14"/>
      <c r="LOJ14"/>
      <c r="LOK14"/>
      <c r="LOL14"/>
      <c r="LOM14"/>
      <c r="LON14"/>
      <c r="LOO14"/>
      <c r="LOP14"/>
      <c r="LOQ14"/>
      <c r="LOR14"/>
      <c r="LOS14"/>
      <c r="LOT14"/>
      <c r="LOU14"/>
      <c r="LOV14"/>
      <c r="LOW14"/>
      <c r="LOX14"/>
      <c r="LOY14"/>
      <c r="LOZ14"/>
      <c r="LPA14"/>
      <c r="LPB14"/>
      <c r="LPC14"/>
      <c r="LPD14"/>
      <c r="LPE14"/>
      <c r="LPF14"/>
      <c r="LPG14"/>
      <c r="LPH14"/>
      <c r="LPI14"/>
      <c r="LPJ14"/>
      <c r="LPK14"/>
      <c r="LPL14"/>
      <c r="LPM14"/>
      <c r="LPN14"/>
      <c r="LPO14"/>
      <c r="LPP14"/>
      <c r="LPQ14"/>
      <c r="LPR14"/>
      <c r="LPS14"/>
      <c r="LPT14"/>
      <c r="LPU14"/>
      <c r="LPV14"/>
      <c r="LPW14"/>
      <c r="LPX14"/>
      <c r="LPY14"/>
      <c r="LPZ14"/>
      <c r="LQA14"/>
      <c r="LQB14"/>
      <c r="LQC14"/>
      <c r="LQD14"/>
      <c r="LQE14"/>
      <c r="LQF14"/>
      <c r="LQG14"/>
      <c r="LQH14"/>
      <c r="LQI14"/>
      <c r="LQJ14"/>
      <c r="LQK14"/>
      <c r="LQL14"/>
      <c r="LQM14"/>
      <c r="LQN14"/>
      <c r="LQO14"/>
      <c r="LQP14"/>
      <c r="LQQ14"/>
      <c r="LQR14"/>
      <c r="LQS14"/>
      <c r="LQT14"/>
      <c r="LQU14"/>
      <c r="LQV14"/>
      <c r="LQW14"/>
      <c r="LQX14"/>
      <c r="LQY14"/>
      <c r="LQZ14"/>
      <c r="LRA14"/>
      <c r="LRB14"/>
      <c r="LRC14"/>
      <c r="LRD14"/>
      <c r="LRE14"/>
      <c r="LRF14"/>
      <c r="LRG14"/>
      <c r="LRH14"/>
      <c r="LRI14"/>
      <c r="LRJ14"/>
      <c r="LRK14"/>
      <c r="LRL14"/>
      <c r="LRM14"/>
      <c r="LRN14"/>
      <c r="LRO14"/>
      <c r="LRP14"/>
      <c r="LRQ14"/>
      <c r="LRR14"/>
      <c r="LRS14"/>
      <c r="LRT14"/>
      <c r="LRU14"/>
      <c r="LRV14"/>
      <c r="LRW14"/>
      <c r="LRX14"/>
      <c r="LRY14"/>
      <c r="LRZ14"/>
      <c r="LSA14"/>
      <c r="LSB14"/>
      <c r="LSC14"/>
      <c r="LSD14"/>
      <c r="LSE14"/>
      <c r="LSF14"/>
      <c r="LSG14"/>
      <c r="LSH14"/>
      <c r="LSI14"/>
      <c r="LSJ14"/>
      <c r="LSK14"/>
      <c r="LSL14"/>
      <c r="LSM14"/>
      <c r="LSN14"/>
      <c r="LSO14"/>
      <c r="LSP14"/>
      <c r="LSQ14"/>
      <c r="LSR14"/>
      <c r="LSS14"/>
      <c r="LST14"/>
      <c r="LSU14"/>
      <c r="LSV14"/>
      <c r="LSW14"/>
      <c r="LSX14"/>
      <c r="LSY14"/>
      <c r="LSZ14"/>
      <c r="LTA14"/>
      <c r="LTB14"/>
      <c r="LTC14"/>
      <c r="LTD14"/>
      <c r="LTE14"/>
      <c r="LTF14"/>
      <c r="LTG14"/>
      <c r="LTH14"/>
      <c r="LTI14"/>
      <c r="LTJ14"/>
      <c r="LTK14"/>
      <c r="LTL14"/>
      <c r="LTM14"/>
      <c r="LTN14"/>
      <c r="LTO14"/>
      <c r="LTP14"/>
      <c r="LTQ14"/>
      <c r="LTR14"/>
      <c r="LTS14"/>
      <c r="LTT14"/>
      <c r="LTU14"/>
      <c r="LTV14"/>
      <c r="LTW14"/>
      <c r="LTX14"/>
      <c r="LTY14"/>
      <c r="LTZ14"/>
      <c r="LUA14"/>
      <c r="LUB14"/>
      <c r="LUC14"/>
      <c r="LUD14"/>
      <c r="LUE14"/>
      <c r="LUF14"/>
      <c r="LUG14"/>
      <c r="LUH14"/>
      <c r="LUI14"/>
      <c r="LUJ14"/>
      <c r="LUK14"/>
      <c r="LUL14"/>
      <c r="LUM14"/>
      <c r="LUN14"/>
      <c r="LUO14"/>
      <c r="LUP14"/>
      <c r="LUQ14"/>
      <c r="LUR14"/>
      <c r="LUS14"/>
      <c r="LUT14"/>
      <c r="LUU14"/>
      <c r="LUV14"/>
      <c r="LUW14"/>
      <c r="LUX14"/>
      <c r="LUY14"/>
      <c r="LUZ14"/>
      <c r="LVA14"/>
      <c r="LVB14"/>
      <c r="LVC14"/>
      <c r="LVD14"/>
      <c r="LVE14"/>
      <c r="LVF14"/>
      <c r="LVG14"/>
      <c r="LVH14"/>
      <c r="LVI14"/>
      <c r="LVJ14"/>
      <c r="LVK14"/>
      <c r="LVL14"/>
      <c r="LVM14"/>
      <c r="LVN14"/>
      <c r="LVO14"/>
      <c r="LVP14"/>
      <c r="LVQ14"/>
      <c r="LVR14"/>
      <c r="LVS14"/>
      <c r="LVT14"/>
      <c r="LVU14"/>
      <c r="LVV14"/>
      <c r="LVW14"/>
      <c r="LVX14"/>
      <c r="LVY14"/>
      <c r="LVZ14"/>
      <c r="LWA14"/>
      <c r="LWB14"/>
      <c r="LWC14"/>
      <c r="LWD14"/>
      <c r="LWE14"/>
      <c r="LWF14"/>
      <c r="LWG14"/>
      <c r="LWH14"/>
      <c r="LWI14"/>
      <c r="LWJ14"/>
      <c r="LWK14"/>
      <c r="LWL14"/>
      <c r="LWM14"/>
      <c r="LWN14"/>
      <c r="LWO14"/>
      <c r="LWP14"/>
      <c r="LWQ14"/>
      <c r="LWR14"/>
      <c r="LWS14"/>
      <c r="LWT14"/>
      <c r="LWU14"/>
      <c r="LWV14"/>
      <c r="LWW14"/>
      <c r="LWX14"/>
      <c r="LWY14"/>
      <c r="LWZ14"/>
      <c r="LXA14"/>
      <c r="LXB14"/>
      <c r="LXC14"/>
      <c r="LXD14"/>
      <c r="LXE14"/>
      <c r="LXF14"/>
      <c r="LXG14"/>
      <c r="LXH14"/>
      <c r="LXI14"/>
      <c r="LXJ14"/>
      <c r="LXK14"/>
      <c r="LXL14"/>
      <c r="LXM14"/>
      <c r="LXN14"/>
      <c r="LXO14"/>
      <c r="LXP14"/>
      <c r="LXQ14"/>
      <c r="LXR14"/>
      <c r="LXS14"/>
      <c r="LXT14"/>
      <c r="LXU14"/>
      <c r="LXV14"/>
      <c r="LXW14"/>
      <c r="LXX14"/>
      <c r="LXY14"/>
      <c r="LXZ14"/>
      <c r="LYA14"/>
      <c r="LYB14"/>
      <c r="LYC14"/>
      <c r="LYD14"/>
      <c r="LYE14"/>
      <c r="LYF14"/>
      <c r="LYG14"/>
      <c r="LYH14"/>
      <c r="LYI14"/>
      <c r="LYJ14"/>
      <c r="LYK14"/>
      <c r="LYL14"/>
      <c r="LYM14"/>
      <c r="LYN14"/>
      <c r="LYO14"/>
      <c r="LYP14"/>
      <c r="LYQ14"/>
      <c r="LYR14"/>
      <c r="LYS14"/>
      <c r="LYT14"/>
      <c r="LYU14"/>
      <c r="LYV14"/>
      <c r="LYW14"/>
      <c r="LYX14"/>
      <c r="LYY14"/>
      <c r="LYZ14"/>
      <c r="LZA14"/>
      <c r="LZB14"/>
      <c r="LZC14"/>
      <c r="LZD14"/>
      <c r="LZE14"/>
      <c r="LZF14"/>
      <c r="LZG14"/>
      <c r="LZH14"/>
      <c r="LZI14"/>
      <c r="LZJ14"/>
      <c r="LZK14"/>
      <c r="LZL14"/>
      <c r="LZM14"/>
      <c r="LZN14"/>
      <c r="LZO14"/>
      <c r="LZP14"/>
      <c r="LZQ14"/>
      <c r="LZR14"/>
      <c r="LZS14"/>
      <c r="LZT14"/>
      <c r="LZU14"/>
      <c r="LZV14"/>
      <c r="LZW14"/>
      <c r="LZX14"/>
      <c r="LZY14"/>
      <c r="LZZ14"/>
      <c r="MAA14"/>
      <c r="MAB14"/>
      <c r="MAC14"/>
      <c r="MAD14"/>
      <c r="MAE14"/>
      <c r="MAF14"/>
      <c r="MAG14"/>
      <c r="MAH14"/>
      <c r="MAI14"/>
      <c r="MAJ14"/>
      <c r="MAK14"/>
      <c r="MAL14"/>
      <c r="MAM14"/>
      <c r="MAN14"/>
      <c r="MAO14"/>
      <c r="MAP14"/>
      <c r="MAQ14"/>
      <c r="MAR14"/>
      <c r="MAS14"/>
      <c r="MAT14"/>
      <c r="MAU14"/>
      <c r="MAV14"/>
      <c r="MAW14"/>
      <c r="MAX14"/>
      <c r="MAY14"/>
      <c r="MAZ14"/>
      <c r="MBA14"/>
      <c r="MBB14"/>
      <c r="MBC14"/>
      <c r="MBD14"/>
      <c r="MBE14"/>
      <c r="MBF14"/>
      <c r="MBG14"/>
      <c r="MBH14"/>
      <c r="MBI14"/>
      <c r="MBJ14"/>
      <c r="MBK14"/>
      <c r="MBL14"/>
      <c r="MBM14"/>
      <c r="MBN14"/>
      <c r="MBO14"/>
      <c r="MBP14"/>
      <c r="MBQ14"/>
      <c r="MBR14"/>
      <c r="MBS14"/>
      <c r="MBT14"/>
      <c r="MBU14"/>
      <c r="MBV14"/>
      <c r="MBW14"/>
      <c r="MBX14"/>
      <c r="MBY14"/>
      <c r="MBZ14"/>
      <c r="MCA14"/>
      <c r="MCB14"/>
      <c r="MCC14"/>
      <c r="MCD14"/>
      <c r="MCE14"/>
      <c r="MCF14"/>
      <c r="MCG14"/>
      <c r="MCH14"/>
      <c r="MCI14"/>
      <c r="MCJ14"/>
      <c r="MCK14"/>
      <c r="MCL14"/>
      <c r="MCM14"/>
      <c r="MCN14"/>
      <c r="MCO14"/>
      <c r="MCP14"/>
      <c r="MCQ14"/>
      <c r="MCR14"/>
      <c r="MCS14"/>
      <c r="MCT14"/>
      <c r="MCU14"/>
      <c r="MCV14"/>
      <c r="MCW14"/>
      <c r="MCX14"/>
      <c r="MCY14"/>
      <c r="MCZ14"/>
      <c r="MDA14"/>
      <c r="MDB14"/>
      <c r="MDC14"/>
      <c r="MDD14"/>
      <c r="MDE14"/>
      <c r="MDF14"/>
      <c r="MDG14"/>
      <c r="MDH14"/>
      <c r="MDI14"/>
      <c r="MDJ14"/>
      <c r="MDK14"/>
      <c r="MDL14"/>
      <c r="MDM14"/>
      <c r="MDN14"/>
      <c r="MDO14"/>
      <c r="MDP14"/>
      <c r="MDQ14"/>
      <c r="MDR14"/>
      <c r="MDS14"/>
      <c r="MDT14"/>
      <c r="MDU14"/>
      <c r="MDV14"/>
      <c r="MDW14"/>
      <c r="MDX14"/>
      <c r="MDY14"/>
      <c r="MDZ14"/>
      <c r="MEA14"/>
      <c r="MEB14"/>
      <c r="MEC14"/>
      <c r="MED14"/>
      <c r="MEE14"/>
      <c r="MEF14"/>
      <c r="MEG14"/>
      <c r="MEH14"/>
      <c r="MEI14"/>
      <c r="MEJ14"/>
      <c r="MEK14"/>
      <c r="MEL14"/>
      <c r="MEM14"/>
      <c r="MEN14"/>
      <c r="MEO14"/>
      <c r="MEP14"/>
      <c r="MEQ14"/>
      <c r="MER14"/>
      <c r="MES14"/>
      <c r="MET14"/>
      <c r="MEU14"/>
      <c r="MEV14"/>
      <c r="MEW14"/>
      <c r="MEX14"/>
      <c r="MEY14"/>
      <c r="MEZ14"/>
      <c r="MFA14"/>
      <c r="MFB14"/>
      <c r="MFC14"/>
      <c r="MFD14"/>
      <c r="MFE14"/>
      <c r="MFF14"/>
      <c r="MFG14"/>
      <c r="MFH14"/>
      <c r="MFI14"/>
      <c r="MFJ14"/>
      <c r="MFK14"/>
      <c r="MFL14"/>
      <c r="MFM14"/>
      <c r="MFN14"/>
      <c r="MFO14"/>
      <c r="MFP14"/>
      <c r="MFQ14"/>
      <c r="MFR14"/>
      <c r="MFS14"/>
      <c r="MFT14"/>
      <c r="MFU14"/>
      <c r="MFV14"/>
      <c r="MFW14"/>
      <c r="MFX14"/>
      <c r="MFY14"/>
      <c r="MFZ14"/>
      <c r="MGA14"/>
      <c r="MGB14"/>
      <c r="MGC14"/>
      <c r="MGD14"/>
      <c r="MGE14"/>
      <c r="MGF14"/>
      <c r="MGG14"/>
      <c r="MGH14"/>
      <c r="MGI14"/>
      <c r="MGJ14"/>
      <c r="MGK14"/>
      <c r="MGL14"/>
      <c r="MGM14"/>
      <c r="MGN14"/>
      <c r="MGO14"/>
      <c r="MGP14"/>
      <c r="MGQ14"/>
      <c r="MGR14"/>
      <c r="MGS14"/>
      <c r="MGT14"/>
      <c r="MGU14"/>
      <c r="MGV14"/>
      <c r="MGW14"/>
      <c r="MGX14"/>
      <c r="MGY14"/>
      <c r="MGZ14"/>
      <c r="MHA14"/>
      <c r="MHB14"/>
      <c r="MHC14"/>
      <c r="MHD14"/>
      <c r="MHE14"/>
      <c r="MHF14"/>
      <c r="MHG14"/>
      <c r="MHH14"/>
      <c r="MHI14"/>
      <c r="MHJ14"/>
      <c r="MHK14"/>
      <c r="MHL14"/>
      <c r="MHM14"/>
      <c r="MHN14"/>
      <c r="MHO14"/>
      <c r="MHP14"/>
      <c r="MHQ14"/>
      <c r="MHR14"/>
      <c r="MHS14"/>
      <c r="MHT14"/>
      <c r="MHU14"/>
      <c r="MHV14"/>
      <c r="MHW14"/>
      <c r="MHX14"/>
      <c r="MHY14"/>
      <c r="MHZ14"/>
      <c r="MIA14"/>
      <c r="MIB14"/>
      <c r="MIC14"/>
      <c r="MID14"/>
      <c r="MIE14"/>
      <c r="MIF14"/>
      <c r="MIG14"/>
      <c r="MIH14"/>
      <c r="MII14"/>
      <c r="MIJ14"/>
      <c r="MIK14"/>
      <c r="MIL14"/>
      <c r="MIM14"/>
      <c r="MIN14"/>
      <c r="MIO14"/>
      <c r="MIP14"/>
      <c r="MIQ14"/>
      <c r="MIR14"/>
      <c r="MIS14"/>
      <c r="MIT14"/>
      <c r="MIU14"/>
      <c r="MIV14"/>
      <c r="MIW14"/>
      <c r="MIX14"/>
      <c r="MIY14"/>
      <c r="MIZ14"/>
      <c r="MJA14"/>
      <c r="MJB14"/>
      <c r="MJC14"/>
      <c r="MJD14"/>
      <c r="MJE14"/>
      <c r="MJF14"/>
      <c r="MJG14"/>
      <c r="MJH14"/>
      <c r="MJI14"/>
      <c r="MJJ14"/>
      <c r="MJK14"/>
      <c r="MJL14"/>
      <c r="MJM14"/>
      <c r="MJN14"/>
      <c r="MJO14"/>
      <c r="MJP14"/>
      <c r="MJQ14"/>
      <c r="MJR14"/>
      <c r="MJS14"/>
      <c r="MJT14"/>
      <c r="MJU14"/>
      <c r="MJV14"/>
      <c r="MJW14"/>
      <c r="MJX14"/>
      <c r="MJY14"/>
      <c r="MJZ14"/>
      <c r="MKA14"/>
      <c r="MKB14"/>
      <c r="MKC14"/>
      <c r="MKD14"/>
      <c r="MKE14"/>
      <c r="MKF14"/>
      <c r="MKG14"/>
      <c r="MKH14"/>
      <c r="MKI14"/>
      <c r="MKJ14"/>
      <c r="MKK14"/>
      <c r="MKL14"/>
      <c r="MKM14"/>
      <c r="MKN14"/>
      <c r="MKO14"/>
      <c r="MKP14"/>
      <c r="MKQ14"/>
      <c r="MKR14"/>
      <c r="MKS14"/>
      <c r="MKT14"/>
      <c r="MKU14"/>
      <c r="MKV14"/>
      <c r="MKW14"/>
      <c r="MKX14"/>
      <c r="MKY14"/>
      <c r="MKZ14"/>
      <c r="MLA14"/>
      <c r="MLB14"/>
      <c r="MLC14"/>
      <c r="MLD14"/>
      <c r="MLE14"/>
      <c r="MLF14"/>
      <c r="MLG14"/>
      <c r="MLH14"/>
      <c r="MLI14"/>
      <c r="MLJ14"/>
      <c r="MLK14"/>
      <c r="MLL14"/>
      <c r="MLM14"/>
      <c r="MLN14"/>
      <c r="MLO14"/>
      <c r="MLP14"/>
      <c r="MLQ14"/>
      <c r="MLR14"/>
      <c r="MLS14"/>
      <c r="MLT14"/>
      <c r="MLU14"/>
      <c r="MLV14"/>
      <c r="MLW14"/>
      <c r="MLX14"/>
      <c r="MLY14"/>
      <c r="MLZ14"/>
      <c r="MMA14"/>
      <c r="MMB14"/>
      <c r="MMC14"/>
      <c r="MMD14"/>
      <c r="MME14"/>
      <c r="MMF14"/>
      <c r="MMG14"/>
      <c r="MMH14"/>
      <c r="MMI14"/>
      <c r="MMJ14"/>
      <c r="MMK14"/>
      <c r="MML14"/>
      <c r="MMM14"/>
      <c r="MMN14"/>
      <c r="MMO14"/>
      <c r="MMP14"/>
      <c r="MMQ14"/>
      <c r="MMR14"/>
      <c r="MMS14"/>
      <c r="MMT14"/>
      <c r="MMU14"/>
      <c r="MMV14"/>
      <c r="MMW14"/>
      <c r="MMX14"/>
      <c r="MMY14"/>
      <c r="MMZ14"/>
      <c r="MNA14"/>
      <c r="MNB14"/>
      <c r="MNC14"/>
      <c r="MND14"/>
      <c r="MNE14"/>
      <c r="MNF14"/>
      <c r="MNG14"/>
      <c r="MNH14"/>
      <c r="MNI14"/>
      <c r="MNJ14"/>
      <c r="MNK14"/>
      <c r="MNL14"/>
      <c r="MNM14"/>
      <c r="MNN14"/>
      <c r="MNO14"/>
      <c r="MNP14"/>
      <c r="MNQ14"/>
      <c r="MNR14"/>
      <c r="MNS14"/>
      <c r="MNT14"/>
      <c r="MNU14"/>
      <c r="MNV14"/>
      <c r="MNW14"/>
      <c r="MNX14"/>
      <c r="MNY14"/>
      <c r="MNZ14"/>
      <c r="MOA14"/>
      <c r="MOB14"/>
      <c r="MOC14"/>
      <c r="MOD14"/>
      <c r="MOE14"/>
      <c r="MOF14"/>
      <c r="MOG14"/>
      <c r="MOH14"/>
      <c r="MOI14"/>
      <c r="MOJ14"/>
      <c r="MOK14"/>
      <c r="MOL14"/>
      <c r="MOM14"/>
      <c r="MON14"/>
      <c r="MOO14"/>
      <c r="MOP14"/>
      <c r="MOQ14"/>
      <c r="MOR14"/>
      <c r="MOS14"/>
      <c r="MOT14"/>
      <c r="MOU14"/>
      <c r="MOV14"/>
      <c r="MOW14"/>
      <c r="MOX14"/>
      <c r="MOY14"/>
      <c r="MOZ14"/>
      <c r="MPA14"/>
      <c r="MPB14"/>
      <c r="MPC14"/>
      <c r="MPD14"/>
      <c r="MPE14"/>
      <c r="MPF14"/>
      <c r="MPG14"/>
      <c r="MPH14"/>
      <c r="MPI14"/>
      <c r="MPJ14"/>
      <c r="MPK14"/>
      <c r="MPL14"/>
      <c r="MPM14"/>
      <c r="MPN14"/>
      <c r="MPO14"/>
      <c r="MPP14"/>
      <c r="MPQ14"/>
      <c r="MPR14"/>
      <c r="MPS14"/>
      <c r="MPT14"/>
      <c r="MPU14"/>
      <c r="MPV14"/>
      <c r="MPW14"/>
      <c r="MPX14"/>
      <c r="MPY14"/>
      <c r="MPZ14"/>
      <c r="MQA14"/>
      <c r="MQB14"/>
      <c r="MQC14"/>
      <c r="MQD14"/>
      <c r="MQE14"/>
      <c r="MQF14"/>
      <c r="MQG14"/>
      <c r="MQH14"/>
      <c r="MQI14"/>
      <c r="MQJ14"/>
      <c r="MQK14"/>
      <c r="MQL14"/>
      <c r="MQM14"/>
      <c r="MQN14"/>
      <c r="MQO14"/>
      <c r="MQP14"/>
      <c r="MQQ14"/>
      <c r="MQR14"/>
      <c r="MQS14"/>
      <c r="MQT14"/>
      <c r="MQU14"/>
      <c r="MQV14"/>
      <c r="MQW14"/>
      <c r="MQX14"/>
      <c r="MQY14"/>
      <c r="MQZ14"/>
      <c r="MRA14"/>
      <c r="MRB14"/>
      <c r="MRC14"/>
      <c r="MRD14"/>
      <c r="MRE14"/>
      <c r="MRF14"/>
      <c r="MRG14"/>
      <c r="MRH14"/>
      <c r="MRI14"/>
      <c r="MRJ14"/>
      <c r="MRK14"/>
      <c r="MRL14"/>
      <c r="MRM14"/>
      <c r="MRN14"/>
      <c r="MRO14"/>
      <c r="MRP14"/>
      <c r="MRQ14"/>
      <c r="MRR14"/>
      <c r="MRS14"/>
      <c r="MRT14"/>
      <c r="MRU14"/>
      <c r="MRV14"/>
      <c r="MRW14"/>
      <c r="MRX14"/>
      <c r="MRY14"/>
      <c r="MRZ14"/>
      <c r="MSA14"/>
      <c r="MSB14"/>
      <c r="MSC14"/>
      <c r="MSD14"/>
      <c r="MSE14"/>
      <c r="MSF14"/>
      <c r="MSG14"/>
      <c r="MSH14"/>
      <c r="MSI14"/>
      <c r="MSJ14"/>
      <c r="MSK14"/>
      <c r="MSL14"/>
      <c r="MSM14"/>
      <c r="MSN14"/>
      <c r="MSO14"/>
      <c r="MSP14"/>
      <c r="MSQ14"/>
      <c r="MSR14"/>
      <c r="MSS14"/>
      <c r="MST14"/>
      <c r="MSU14"/>
      <c r="MSV14"/>
      <c r="MSW14"/>
      <c r="MSX14"/>
      <c r="MSY14"/>
      <c r="MSZ14"/>
      <c r="MTA14"/>
      <c r="MTB14"/>
      <c r="MTC14"/>
      <c r="MTD14"/>
      <c r="MTE14"/>
      <c r="MTF14"/>
      <c r="MTG14"/>
      <c r="MTH14"/>
      <c r="MTI14"/>
      <c r="MTJ14"/>
      <c r="MTK14"/>
      <c r="MTL14"/>
      <c r="MTM14"/>
      <c r="MTN14"/>
      <c r="MTO14"/>
      <c r="MTP14"/>
      <c r="MTQ14"/>
      <c r="MTR14"/>
      <c r="MTS14"/>
      <c r="MTT14"/>
      <c r="MTU14"/>
      <c r="MTV14"/>
      <c r="MTW14"/>
      <c r="MTX14"/>
      <c r="MTY14"/>
      <c r="MTZ14"/>
      <c r="MUA14"/>
      <c r="MUB14"/>
      <c r="MUC14"/>
      <c r="MUD14"/>
      <c r="MUE14"/>
      <c r="MUF14"/>
      <c r="MUG14"/>
      <c r="MUH14"/>
      <c r="MUI14"/>
      <c r="MUJ14"/>
      <c r="MUK14"/>
      <c r="MUL14"/>
      <c r="MUM14"/>
      <c r="MUN14"/>
      <c r="MUO14"/>
      <c r="MUP14"/>
      <c r="MUQ14"/>
      <c r="MUR14"/>
      <c r="MUS14"/>
      <c r="MUT14"/>
      <c r="MUU14"/>
      <c r="MUV14"/>
      <c r="MUW14"/>
      <c r="MUX14"/>
      <c r="MUY14"/>
      <c r="MUZ14"/>
      <c r="MVA14"/>
      <c r="MVB14"/>
      <c r="MVC14"/>
      <c r="MVD14"/>
      <c r="MVE14"/>
      <c r="MVF14"/>
      <c r="MVG14"/>
      <c r="MVH14"/>
      <c r="MVI14"/>
      <c r="MVJ14"/>
      <c r="MVK14"/>
      <c r="MVL14"/>
      <c r="MVM14"/>
      <c r="MVN14"/>
      <c r="MVO14"/>
      <c r="MVP14"/>
      <c r="MVQ14"/>
      <c r="MVR14"/>
      <c r="MVS14"/>
      <c r="MVT14"/>
      <c r="MVU14"/>
      <c r="MVV14"/>
      <c r="MVW14"/>
      <c r="MVX14"/>
      <c r="MVY14"/>
      <c r="MVZ14"/>
      <c r="MWA14"/>
      <c r="MWB14"/>
      <c r="MWC14"/>
      <c r="MWD14"/>
      <c r="MWE14"/>
      <c r="MWF14"/>
      <c r="MWG14"/>
      <c r="MWH14"/>
      <c r="MWI14"/>
      <c r="MWJ14"/>
      <c r="MWK14"/>
      <c r="MWL14"/>
      <c r="MWM14"/>
      <c r="MWN14"/>
      <c r="MWO14"/>
      <c r="MWP14"/>
      <c r="MWQ14"/>
      <c r="MWR14"/>
      <c r="MWS14"/>
      <c r="MWT14"/>
      <c r="MWU14"/>
      <c r="MWV14"/>
      <c r="MWW14"/>
      <c r="MWX14"/>
      <c r="MWY14"/>
      <c r="MWZ14"/>
      <c r="MXA14"/>
      <c r="MXB14"/>
      <c r="MXC14"/>
      <c r="MXD14"/>
      <c r="MXE14"/>
      <c r="MXF14"/>
      <c r="MXG14"/>
      <c r="MXH14"/>
      <c r="MXI14"/>
      <c r="MXJ14"/>
      <c r="MXK14"/>
      <c r="MXL14"/>
      <c r="MXM14"/>
      <c r="MXN14"/>
      <c r="MXO14"/>
      <c r="MXP14"/>
      <c r="MXQ14"/>
      <c r="MXR14"/>
      <c r="MXS14"/>
      <c r="MXT14"/>
      <c r="MXU14"/>
      <c r="MXV14"/>
      <c r="MXW14"/>
      <c r="MXX14"/>
      <c r="MXY14"/>
      <c r="MXZ14"/>
      <c r="MYA14"/>
      <c r="MYB14"/>
      <c r="MYC14"/>
      <c r="MYD14"/>
      <c r="MYE14"/>
      <c r="MYF14"/>
      <c r="MYG14"/>
      <c r="MYH14"/>
      <c r="MYI14"/>
      <c r="MYJ14"/>
      <c r="MYK14"/>
      <c r="MYL14"/>
      <c r="MYM14"/>
      <c r="MYN14"/>
      <c r="MYO14"/>
      <c r="MYP14"/>
      <c r="MYQ14"/>
      <c r="MYR14"/>
      <c r="MYS14"/>
      <c r="MYT14"/>
      <c r="MYU14"/>
      <c r="MYV14"/>
      <c r="MYW14"/>
      <c r="MYX14"/>
      <c r="MYY14"/>
      <c r="MYZ14"/>
      <c r="MZA14"/>
      <c r="MZB14"/>
      <c r="MZC14"/>
      <c r="MZD14"/>
      <c r="MZE14"/>
      <c r="MZF14"/>
      <c r="MZG14"/>
      <c r="MZH14"/>
      <c r="MZI14"/>
      <c r="MZJ14"/>
      <c r="MZK14"/>
      <c r="MZL14"/>
      <c r="MZM14"/>
      <c r="MZN14"/>
      <c r="MZO14"/>
      <c r="MZP14"/>
      <c r="MZQ14"/>
      <c r="MZR14"/>
      <c r="MZS14"/>
      <c r="MZT14"/>
      <c r="MZU14"/>
      <c r="MZV14"/>
      <c r="MZW14"/>
      <c r="MZX14"/>
      <c r="MZY14"/>
      <c r="MZZ14"/>
      <c r="NAA14"/>
      <c r="NAB14"/>
      <c r="NAC14"/>
      <c r="NAD14"/>
      <c r="NAE14"/>
      <c r="NAF14"/>
      <c r="NAG14"/>
      <c r="NAH14"/>
      <c r="NAI14"/>
      <c r="NAJ14"/>
      <c r="NAK14"/>
      <c r="NAL14"/>
      <c r="NAM14"/>
      <c r="NAN14"/>
      <c r="NAO14"/>
      <c r="NAP14"/>
      <c r="NAQ14"/>
      <c r="NAR14"/>
      <c r="NAS14"/>
      <c r="NAT14"/>
      <c r="NAU14"/>
      <c r="NAV14"/>
      <c r="NAW14"/>
      <c r="NAX14"/>
      <c r="NAY14"/>
      <c r="NAZ14"/>
      <c r="NBA14"/>
      <c r="NBB14"/>
      <c r="NBC14"/>
      <c r="NBD14"/>
      <c r="NBE14"/>
      <c r="NBF14"/>
      <c r="NBG14"/>
      <c r="NBH14"/>
      <c r="NBI14"/>
      <c r="NBJ14"/>
      <c r="NBK14"/>
      <c r="NBL14"/>
      <c r="NBM14"/>
      <c r="NBN14"/>
      <c r="NBO14"/>
      <c r="NBP14"/>
      <c r="NBQ14"/>
      <c r="NBR14"/>
      <c r="NBS14"/>
      <c r="NBT14"/>
      <c r="NBU14"/>
      <c r="NBV14"/>
      <c r="NBW14"/>
      <c r="NBX14"/>
      <c r="NBY14"/>
      <c r="NBZ14"/>
      <c r="NCA14"/>
      <c r="NCB14"/>
      <c r="NCC14"/>
      <c r="NCD14"/>
      <c r="NCE14"/>
      <c r="NCF14"/>
      <c r="NCG14"/>
      <c r="NCH14"/>
      <c r="NCI14"/>
      <c r="NCJ14"/>
      <c r="NCK14"/>
      <c r="NCL14"/>
      <c r="NCM14"/>
      <c r="NCN14"/>
      <c r="NCO14"/>
      <c r="NCP14"/>
      <c r="NCQ14"/>
      <c r="NCR14"/>
      <c r="NCS14"/>
      <c r="NCT14"/>
      <c r="NCU14"/>
      <c r="NCV14"/>
      <c r="NCW14"/>
      <c r="NCX14"/>
      <c r="NCY14"/>
      <c r="NCZ14"/>
      <c r="NDA14"/>
      <c r="NDB14"/>
      <c r="NDC14"/>
      <c r="NDD14"/>
      <c r="NDE14"/>
      <c r="NDF14"/>
      <c r="NDG14"/>
      <c r="NDH14"/>
      <c r="NDI14"/>
      <c r="NDJ14"/>
      <c r="NDK14"/>
      <c r="NDL14"/>
      <c r="NDM14"/>
      <c r="NDN14"/>
      <c r="NDO14"/>
      <c r="NDP14"/>
      <c r="NDQ14"/>
      <c r="NDR14"/>
      <c r="NDS14"/>
      <c r="NDT14"/>
      <c r="NDU14"/>
      <c r="NDV14"/>
      <c r="NDW14"/>
      <c r="NDX14"/>
      <c r="NDY14"/>
      <c r="NDZ14"/>
      <c r="NEA14"/>
      <c r="NEB14"/>
      <c r="NEC14"/>
      <c r="NED14"/>
      <c r="NEE14"/>
      <c r="NEF14"/>
      <c r="NEG14"/>
      <c r="NEH14"/>
      <c r="NEI14"/>
      <c r="NEJ14"/>
      <c r="NEK14"/>
      <c r="NEL14"/>
      <c r="NEM14"/>
      <c r="NEN14"/>
      <c r="NEO14"/>
      <c r="NEP14"/>
      <c r="NEQ14"/>
      <c r="NER14"/>
      <c r="NES14"/>
      <c r="NET14"/>
      <c r="NEU14"/>
      <c r="NEV14"/>
      <c r="NEW14"/>
      <c r="NEX14"/>
      <c r="NEY14"/>
      <c r="NEZ14"/>
      <c r="NFA14"/>
      <c r="NFB14"/>
      <c r="NFC14"/>
      <c r="NFD14"/>
      <c r="NFE14"/>
      <c r="NFF14"/>
      <c r="NFG14"/>
      <c r="NFH14"/>
      <c r="NFI14"/>
      <c r="NFJ14"/>
      <c r="NFK14"/>
      <c r="NFL14"/>
      <c r="NFM14"/>
      <c r="NFN14"/>
      <c r="NFO14"/>
      <c r="NFP14"/>
      <c r="NFQ14"/>
      <c r="NFR14"/>
      <c r="NFS14"/>
      <c r="NFT14"/>
      <c r="NFU14"/>
      <c r="NFV14"/>
      <c r="NFW14"/>
      <c r="NFX14"/>
      <c r="NFY14"/>
      <c r="NFZ14"/>
      <c r="NGA14"/>
      <c r="NGB14"/>
      <c r="NGC14"/>
      <c r="NGD14"/>
      <c r="NGE14"/>
      <c r="NGF14"/>
      <c r="NGG14"/>
      <c r="NGH14"/>
      <c r="NGI14"/>
      <c r="NGJ14"/>
      <c r="NGK14"/>
      <c r="NGL14"/>
      <c r="NGM14"/>
      <c r="NGN14"/>
      <c r="NGO14"/>
      <c r="NGP14"/>
      <c r="NGQ14"/>
      <c r="NGR14"/>
      <c r="NGS14"/>
      <c r="NGT14"/>
      <c r="NGU14"/>
      <c r="NGV14"/>
      <c r="NGW14"/>
      <c r="NGX14"/>
      <c r="NGY14"/>
      <c r="NGZ14"/>
      <c r="NHA14"/>
      <c r="NHB14"/>
      <c r="NHC14"/>
      <c r="NHD14"/>
      <c r="NHE14"/>
      <c r="NHF14"/>
      <c r="NHG14"/>
      <c r="NHH14"/>
      <c r="NHI14"/>
      <c r="NHJ14"/>
      <c r="NHK14"/>
      <c r="NHL14"/>
      <c r="NHM14"/>
      <c r="NHN14"/>
      <c r="NHO14"/>
      <c r="NHP14"/>
      <c r="NHQ14"/>
      <c r="NHR14"/>
      <c r="NHS14"/>
      <c r="NHT14"/>
      <c r="NHU14"/>
      <c r="NHV14"/>
      <c r="NHW14"/>
      <c r="NHX14"/>
      <c r="NHY14"/>
      <c r="NHZ14"/>
      <c r="NIA14"/>
      <c r="NIB14"/>
      <c r="NIC14"/>
      <c r="NID14"/>
      <c r="NIE14"/>
      <c r="NIF14"/>
      <c r="NIG14"/>
      <c r="NIH14"/>
      <c r="NII14"/>
      <c r="NIJ14"/>
      <c r="NIK14"/>
      <c r="NIL14"/>
      <c r="NIM14"/>
      <c r="NIN14"/>
      <c r="NIO14"/>
      <c r="NIP14"/>
      <c r="NIQ14"/>
      <c r="NIR14"/>
      <c r="NIS14"/>
      <c r="NIT14"/>
      <c r="NIU14"/>
      <c r="NIV14"/>
      <c r="NIW14"/>
      <c r="NIX14"/>
      <c r="NIY14"/>
      <c r="NIZ14"/>
      <c r="NJA14"/>
      <c r="NJB14"/>
      <c r="NJC14"/>
      <c r="NJD14"/>
      <c r="NJE14"/>
      <c r="NJF14"/>
      <c r="NJG14"/>
      <c r="NJH14"/>
      <c r="NJI14"/>
      <c r="NJJ14"/>
      <c r="NJK14"/>
      <c r="NJL14"/>
      <c r="NJM14"/>
      <c r="NJN14"/>
      <c r="NJO14"/>
      <c r="NJP14"/>
      <c r="NJQ14"/>
      <c r="NJR14"/>
      <c r="NJS14"/>
      <c r="NJT14"/>
      <c r="NJU14"/>
      <c r="NJV14"/>
      <c r="NJW14"/>
      <c r="NJX14"/>
      <c r="NJY14"/>
      <c r="NJZ14"/>
      <c r="NKA14"/>
      <c r="NKB14"/>
      <c r="NKC14"/>
      <c r="NKD14"/>
      <c r="NKE14"/>
      <c r="NKF14"/>
      <c r="NKG14"/>
      <c r="NKH14"/>
      <c r="NKI14"/>
      <c r="NKJ14"/>
      <c r="NKK14"/>
      <c r="NKL14"/>
      <c r="NKM14"/>
      <c r="NKN14"/>
      <c r="NKO14"/>
      <c r="NKP14"/>
      <c r="NKQ14"/>
      <c r="NKR14"/>
      <c r="NKS14"/>
      <c r="NKT14"/>
      <c r="NKU14"/>
      <c r="NKV14"/>
      <c r="NKW14"/>
      <c r="NKX14"/>
      <c r="NKY14"/>
      <c r="NKZ14"/>
      <c r="NLA14"/>
      <c r="NLB14"/>
      <c r="NLC14"/>
      <c r="NLD14"/>
      <c r="NLE14"/>
      <c r="NLF14"/>
      <c r="NLG14"/>
      <c r="NLH14"/>
      <c r="NLI14"/>
      <c r="NLJ14"/>
      <c r="NLK14"/>
      <c r="NLL14"/>
      <c r="NLM14"/>
      <c r="NLN14"/>
      <c r="NLO14"/>
      <c r="NLP14"/>
      <c r="NLQ14"/>
      <c r="NLR14"/>
      <c r="NLS14"/>
      <c r="NLT14"/>
      <c r="NLU14"/>
      <c r="NLV14"/>
      <c r="NLW14"/>
      <c r="NLX14"/>
      <c r="NLY14"/>
      <c r="NLZ14"/>
      <c r="NMA14"/>
      <c r="NMB14"/>
      <c r="NMC14"/>
      <c r="NMD14"/>
      <c r="NME14"/>
      <c r="NMF14"/>
      <c r="NMG14"/>
      <c r="NMH14"/>
      <c r="NMI14"/>
      <c r="NMJ14"/>
      <c r="NMK14"/>
      <c r="NML14"/>
      <c r="NMM14"/>
      <c r="NMN14"/>
      <c r="NMO14"/>
      <c r="NMP14"/>
      <c r="NMQ14"/>
      <c r="NMR14"/>
      <c r="NMS14"/>
      <c r="NMT14"/>
      <c r="NMU14"/>
      <c r="NMV14"/>
      <c r="NMW14"/>
      <c r="NMX14"/>
      <c r="NMY14"/>
      <c r="NMZ14"/>
      <c r="NNA14"/>
      <c r="NNB14"/>
      <c r="NNC14"/>
      <c r="NND14"/>
      <c r="NNE14"/>
      <c r="NNF14"/>
      <c r="NNG14"/>
      <c r="NNH14"/>
      <c r="NNI14"/>
      <c r="NNJ14"/>
      <c r="NNK14"/>
      <c r="NNL14"/>
      <c r="NNM14"/>
      <c r="NNN14"/>
      <c r="NNO14"/>
      <c r="NNP14"/>
      <c r="NNQ14"/>
      <c r="NNR14"/>
      <c r="NNS14"/>
      <c r="NNT14"/>
      <c r="NNU14"/>
      <c r="NNV14"/>
      <c r="NNW14"/>
      <c r="NNX14"/>
      <c r="NNY14"/>
      <c r="NNZ14"/>
      <c r="NOA14"/>
      <c r="NOB14"/>
      <c r="NOC14"/>
      <c r="NOD14"/>
      <c r="NOE14"/>
      <c r="NOF14"/>
      <c r="NOG14"/>
      <c r="NOH14"/>
      <c r="NOI14"/>
      <c r="NOJ14"/>
      <c r="NOK14"/>
      <c r="NOL14"/>
      <c r="NOM14"/>
      <c r="NON14"/>
      <c r="NOO14"/>
      <c r="NOP14"/>
      <c r="NOQ14"/>
      <c r="NOR14"/>
      <c r="NOS14"/>
      <c r="NOT14"/>
      <c r="NOU14"/>
      <c r="NOV14"/>
      <c r="NOW14"/>
      <c r="NOX14"/>
      <c r="NOY14"/>
      <c r="NOZ14"/>
      <c r="NPA14"/>
      <c r="NPB14"/>
      <c r="NPC14"/>
      <c r="NPD14"/>
      <c r="NPE14"/>
      <c r="NPF14"/>
      <c r="NPG14"/>
      <c r="NPH14"/>
      <c r="NPI14"/>
      <c r="NPJ14"/>
      <c r="NPK14"/>
      <c r="NPL14"/>
      <c r="NPM14"/>
      <c r="NPN14"/>
      <c r="NPO14"/>
      <c r="NPP14"/>
      <c r="NPQ14"/>
      <c r="NPR14"/>
      <c r="NPS14"/>
      <c r="NPT14"/>
      <c r="NPU14"/>
      <c r="NPV14"/>
      <c r="NPW14"/>
      <c r="NPX14"/>
      <c r="NPY14"/>
      <c r="NPZ14"/>
      <c r="NQA14"/>
      <c r="NQB14"/>
      <c r="NQC14"/>
      <c r="NQD14"/>
      <c r="NQE14"/>
      <c r="NQF14"/>
      <c r="NQG14"/>
      <c r="NQH14"/>
      <c r="NQI14"/>
      <c r="NQJ14"/>
      <c r="NQK14"/>
      <c r="NQL14"/>
      <c r="NQM14"/>
      <c r="NQN14"/>
      <c r="NQO14"/>
      <c r="NQP14"/>
      <c r="NQQ14"/>
      <c r="NQR14"/>
      <c r="NQS14"/>
      <c r="NQT14"/>
      <c r="NQU14"/>
      <c r="NQV14"/>
      <c r="NQW14"/>
      <c r="NQX14"/>
      <c r="NQY14"/>
      <c r="NQZ14"/>
      <c r="NRA14"/>
      <c r="NRB14"/>
      <c r="NRC14"/>
      <c r="NRD14"/>
      <c r="NRE14"/>
      <c r="NRF14"/>
      <c r="NRG14"/>
      <c r="NRH14"/>
      <c r="NRI14"/>
      <c r="NRJ14"/>
      <c r="NRK14"/>
      <c r="NRL14"/>
      <c r="NRM14"/>
      <c r="NRN14"/>
      <c r="NRO14"/>
      <c r="NRP14"/>
      <c r="NRQ14"/>
      <c r="NRR14"/>
      <c r="NRS14"/>
      <c r="NRT14"/>
      <c r="NRU14"/>
      <c r="NRV14"/>
      <c r="NRW14"/>
      <c r="NRX14"/>
      <c r="NRY14"/>
      <c r="NRZ14"/>
      <c r="NSA14"/>
      <c r="NSB14"/>
      <c r="NSC14"/>
      <c r="NSD14"/>
      <c r="NSE14"/>
      <c r="NSF14"/>
      <c r="NSG14"/>
      <c r="NSH14"/>
      <c r="NSI14"/>
      <c r="NSJ14"/>
      <c r="NSK14"/>
      <c r="NSL14"/>
      <c r="NSM14"/>
      <c r="NSN14"/>
      <c r="NSO14"/>
      <c r="NSP14"/>
      <c r="NSQ14"/>
      <c r="NSR14"/>
      <c r="NSS14"/>
      <c r="NST14"/>
      <c r="NSU14"/>
      <c r="NSV14"/>
      <c r="NSW14"/>
      <c r="NSX14"/>
      <c r="NSY14"/>
      <c r="NSZ14"/>
      <c r="NTA14"/>
      <c r="NTB14"/>
      <c r="NTC14"/>
      <c r="NTD14"/>
      <c r="NTE14"/>
      <c r="NTF14"/>
      <c r="NTG14"/>
      <c r="NTH14"/>
      <c r="NTI14"/>
      <c r="NTJ14"/>
      <c r="NTK14"/>
      <c r="NTL14"/>
      <c r="NTM14"/>
      <c r="NTN14"/>
      <c r="NTO14"/>
      <c r="NTP14"/>
      <c r="NTQ14"/>
      <c r="NTR14"/>
      <c r="NTS14"/>
      <c r="NTT14"/>
      <c r="NTU14"/>
      <c r="NTV14"/>
      <c r="NTW14"/>
      <c r="NTX14"/>
      <c r="NTY14"/>
      <c r="NTZ14"/>
      <c r="NUA14"/>
      <c r="NUB14"/>
      <c r="NUC14"/>
      <c r="NUD14"/>
      <c r="NUE14"/>
      <c r="NUF14"/>
      <c r="NUG14"/>
      <c r="NUH14"/>
      <c r="NUI14"/>
      <c r="NUJ14"/>
      <c r="NUK14"/>
      <c r="NUL14"/>
      <c r="NUM14"/>
      <c r="NUN14"/>
      <c r="NUO14"/>
      <c r="NUP14"/>
      <c r="NUQ14"/>
      <c r="NUR14"/>
      <c r="NUS14"/>
      <c r="NUT14"/>
      <c r="NUU14"/>
      <c r="NUV14"/>
      <c r="NUW14"/>
      <c r="NUX14"/>
      <c r="NUY14"/>
      <c r="NUZ14"/>
      <c r="NVA14"/>
      <c r="NVB14"/>
      <c r="NVC14"/>
      <c r="NVD14"/>
      <c r="NVE14"/>
      <c r="NVF14"/>
      <c r="NVG14"/>
      <c r="NVH14"/>
      <c r="NVI14"/>
      <c r="NVJ14"/>
      <c r="NVK14"/>
      <c r="NVL14"/>
      <c r="NVM14"/>
      <c r="NVN14"/>
      <c r="NVO14"/>
      <c r="NVP14"/>
      <c r="NVQ14"/>
      <c r="NVR14"/>
      <c r="NVS14"/>
      <c r="NVT14"/>
      <c r="NVU14"/>
      <c r="NVV14"/>
      <c r="NVW14"/>
      <c r="NVX14"/>
      <c r="NVY14"/>
      <c r="NVZ14"/>
      <c r="NWA14"/>
      <c r="NWB14"/>
      <c r="NWC14"/>
      <c r="NWD14"/>
      <c r="NWE14"/>
      <c r="NWF14"/>
      <c r="NWG14"/>
      <c r="NWH14"/>
      <c r="NWI14"/>
      <c r="NWJ14"/>
      <c r="NWK14"/>
      <c r="NWL14"/>
      <c r="NWM14"/>
      <c r="NWN14"/>
      <c r="NWO14"/>
      <c r="NWP14"/>
      <c r="NWQ14"/>
      <c r="NWR14"/>
      <c r="NWS14"/>
      <c r="NWT14"/>
      <c r="NWU14"/>
      <c r="NWV14"/>
      <c r="NWW14"/>
      <c r="NWX14"/>
      <c r="NWY14"/>
      <c r="NWZ14"/>
      <c r="NXA14"/>
      <c r="NXB14"/>
      <c r="NXC14"/>
      <c r="NXD14"/>
      <c r="NXE14"/>
      <c r="NXF14"/>
      <c r="NXG14"/>
      <c r="NXH14"/>
      <c r="NXI14"/>
      <c r="NXJ14"/>
      <c r="NXK14"/>
      <c r="NXL14"/>
      <c r="NXM14"/>
      <c r="NXN14"/>
      <c r="NXO14"/>
      <c r="NXP14"/>
      <c r="NXQ14"/>
      <c r="NXR14"/>
      <c r="NXS14"/>
      <c r="NXT14"/>
      <c r="NXU14"/>
      <c r="NXV14"/>
      <c r="NXW14"/>
      <c r="NXX14"/>
      <c r="NXY14"/>
      <c r="NXZ14"/>
      <c r="NYA14"/>
      <c r="NYB14"/>
      <c r="NYC14"/>
      <c r="NYD14"/>
      <c r="NYE14"/>
      <c r="NYF14"/>
      <c r="NYG14"/>
      <c r="NYH14"/>
      <c r="NYI14"/>
      <c r="NYJ14"/>
      <c r="NYK14"/>
      <c r="NYL14"/>
      <c r="NYM14"/>
      <c r="NYN14"/>
      <c r="NYO14"/>
      <c r="NYP14"/>
      <c r="NYQ14"/>
      <c r="NYR14"/>
      <c r="NYS14"/>
      <c r="NYT14"/>
      <c r="NYU14"/>
      <c r="NYV14"/>
      <c r="NYW14"/>
      <c r="NYX14"/>
      <c r="NYY14"/>
      <c r="NYZ14"/>
      <c r="NZA14"/>
      <c r="NZB14"/>
      <c r="NZC14"/>
      <c r="NZD14"/>
      <c r="NZE14"/>
      <c r="NZF14"/>
      <c r="NZG14"/>
      <c r="NZH14"/>
      <c r="NZI14"/>
      <c r="NZJ14"/>
      <c r="NZK14"/>
      <c r="NZL14"/>
      <c r="NZM14"/>
      <c r="NZN14"/>
      <c r="NZO14"/>
      <c r="NZP14"/>
      <c r="NZQ14"/>
      <c r="NZR14"/>
      <c r="NZS14"/>
      <c r="NZT14"/>
      <c r="NZU14"/>
      <c r="NZV14"/>
      <c r="NZW14"/>
      <c r="NZX14"/>
      <c r="NZY14"/>
      <c r="NZZ14"/>
      <c r="OAA14"/>
      <c r="OAB14"/>
      <c r="OAC14"/>
      <c r="OAD14"/>
      <c r="OAE14"/>
      <c r="OAF14"/>
      <c r="OAG14"/>
      <c r="OAH14"/>
      <c r="OAI14"/>
      <c r="OAJ14"/>
      <c r="OAK14"/>
      <c r="OAL14"/>
      <c r="OAM14"/>
      <c r="OAN14"/>
      <c r="OAO14"/>
      <c r="OAP14"/>
      <c r="OAQ14"/>
      <c r="OAR14"/>
      <c r="OAS14"/>
      <c r="OAT14"/>
      <c r="OAU14"/>
      <c r="OAV14"/>
      <c r="OAW14"/>
      <c r="OAX14"/>
      <c r="OAY14"/>
      <c r="OAZ14"/>
      <c r="OBA14"/>
      <c r="OBB14"/>
      <c r="OBC14"/>
      <c r="OBD14"/>
      <c r="OBE14"/>
      <c r="OBF14"/>
      <c r="OBG14"/>
      <c r="OBH14"/>
      <c r="OBI14"/>
      <c r="OBJ14"/>
      <c r="OBK14"/>
      <c r="OBL14"/>
      <c r="OBM14"/>
      <c r="OBN14"/>
      <c r="OBO14"/>
      <c r="OBP14"/>
      <c r="OBQ14"/>
      <c r="OBR14"/>
      <c r="OBS14"/>
      <c r="OBT14"/>
      <c r="OBU14"/>
      <c r="OBV14"/>
      <c r="OBW14"/>
      <c r="OBX14"/>
      <c r="OBY14"/>
      <c r="OBZ14"/>
      <c r="OCA14"/>
      <c r="OCB14"/>
      <c r="OCC14"/>
      <c r="OCD14"/>
      <c r="OCE14"/>
      <c r="OCF14"/>
      <c r="OCG14"/>
      <c r="OCH14"/>
      <c r="OCI14"/>
      <c r="OCJ14"/>
      <c r="OCK14"/>
      <c r="OCL14"/>
      <c r="OCM14"/>
      <c r="OCN14"/>
      <c r="OCO14"/>
      <c r="OCP14"/>
      <c r="OCQ14"/>
      <c r="OCR14"/>
      <c r="OCS14"/>
      <c r="OCT14"/>
      <c r="OCU14"/>
      <c r="OCV14"/>
      <c r="OCW14"/>
      <c r="OCX14"/>
      <c r="OCY14"/>
      <c r="OCZ14"/>
      <c r="ODA14"/>
      <c r="ODB14"/>
      <c r="ODC14"/>
      <c r="ODD14"/>
      <c r="ODE14"/>
      <c r="ODF14"/>
      <c r="ODG14"/>
      <c r="ODH14"/>
      <c r="ODI14"/>
      <c r="ODJ14"/>
      <c r="ODK14"/>
      <c r="ODL14"/>
      <c r="ODM14"/>
      <c r="ODN14"/>
      <c r="ODO14"/>
      <c r="ODP14"/>
      <c r="ODQ14"/>
      <c r="ODR14"/>
      <c r="ODS14"/>
      <c r="ODT14"/>
      <c r="ODU14"/>
      <c r="ODV14"/>
      <c r="ODW14"/>
      <c r="ODX14"/>
      <c r="ODY14"/>
      <c r="ODZ14"/>
      <c r="OEA14"/>
      <c r="OEB14"/>
      <c r="OEC14"/>
      <c r="OED14"/>
      <c r="OEE14"/>
      <c r="OEF14"/>
      <c r="OEG14"/>
      <c r="OEH14"/>
      <c r="OEI14"/>
      <c r="OEJ14"/>
      <c r="OEK14"/>
      <c r="OEL14"/>
      <c r="OEM14"/>
      <c r="OEN14"/>
      <c r="OEO14"/>
      <c r="OEP14"/>
      <c r="OEQ14"/>
      <c r="OER14"/>
      <c r="OES14"/>
      <c r="OET14"/>
      <c r="OEU14"/>
      <c r="OEV14"/>
      <c r="OEW14"/>
      <c r="OEX14"/>
      <c r="OEY14"/>
      <c r="OEZ14"/>
      <c r="OFA14"/>
      <c r="OFB14"/>
      <c r="OFC14"/>
      <c r="OFD14"/>
      <c r="OFE14"/>
      <c r="OFF14"/>
      <c r="OFG14"/>
      <c r="OFH14"/>
      <c r="OFI14"/>
      <c r="OFJ14"/>
      <c r="OFK14"/>
      <c r="OFL14"/>
      <c r="OFM14"/>
      <c r="OFN14"/>
      <c r="OFO14"/>
      <c r="OFP14"/>
      <c r="OFQ14"/>
      <c r="OFR14"/>
      <c r="OFS14"/>
      <c r="OFT14"/>
      <c r="OFU14"/>
      <c r="OFV14"/>
      <c r="OFW14"/>
      <c r="OFX14"/>
      <c r="OFY14"/>
      <c r="OFZ14"/>
      <c r="OGA14"/>
      <c r="OGB14"/>
      <c r="OGC14"/>
      <c r="OGD14"/>
      <c r="OGE14"/>
      <c r="OGF14"/>
      <c r="OGG14"/>
      <c r="OGH14"/>
      <c r="OGI14"/>
      <c r="OGJ14"/>
      <c r="OGK14"/>
      <c r="OGL14"/>
      <c r="OGM14"/>
      <c r="OGN14"/>
      <c r="OGO14"/>
      <c r="OGP14"/>
      <c r="OGQ14"/>
      <c r="OGR14"/>
      <c r="OGS14"/>
      <c r="OGT14"/>
      <c r="OGU14"/>
      <c r="OGV14"/>
      <c r="OGW14"/>
      <c r="OGX14"/>
      <c r="OGY14"/>
      <c r="OGZ14"/>
      <c r="OHA14"/>
      <c r="OHB14"/>
      <c r="OHC14"/>
      <c r="OHD14"/>
      <c r="OHE14"/>
      <c r="OHF14"/>
      <c r="OHG14"/>
      <c r="OHH14"/>
      <c r="OHI14"/>
      <c r="OHJ14"/>
      <c r="OHK14"/>
      <c r="OHL14"/>
      <c r="OHM14"/>
      <c r="OHN14"/>
      <c r="OHO14"/>
      <c r="OHP14"/>
      <c r="OHQ14"/>
      <c r="OHR14"/>
      <c r="OHS14"/>
      <c r="OHT14"/>
      <c r="OHU14"/>
      <c r="OHV14"/>
      <c r="OHW14"/>
      <c r="OHX14"/>
      <c r="OHY14"/>
      <c r="OHZ14"/>
      <c r="OIA14"/>
      <c r="OIB14"/>
      <c r="OIC14"/>
      <c r="OID14"/>
      <c r="OIE14"/>
      <c r="OIF14"/>
      <c r="OIG14"/>
      <c r="OIH14"/>
      <c r="OII14"/>
      <c r="OIJ14"/>
      <c r="OIK14"/>
      <c r="OIL14"/>
      <c r="OIM14"/>
      <c r="OIN14"/>
      <c r="OIO14"/>
      <c r="OIP14"/>
      <c r="OIQ14"/>
      <c r="OIR14"/>
      <c r="OIS14"/>
      <c r="OIT14"/>
      <c r="OIU14"/>
      <c r="OIV14"/>
      <c r="OIW14"/>
      <c r="OIX14"/>
      <c r="OIY14"/>
      <c r="OIZ14"/>
      <c r="OJA14"/>
      <c r="OJB14"/>
      <c r="OJC14"/>
      <c r="OJD14"/>
      <c r="OJE14"/>
      <c r="OJF14"/>
      <c r="OJG14"/>
      <c r="OJH14"/>
      <c r="OJI14"/>
      <c r="OJJ14"/>
      <c r="OJK14"/>
      <c r="OJL14"/>
      <c r="OJM14"/>
      <c r="OJN14"/>
      <c r="OJO14"/>
      <c r="OJP14"/>
      <c r="OJQ14"/>
      <c r="OJR14"/>
      <c r="OJS14"/>
      <c r="OJT14"/>
      <c r="OJU14"/>
      <c r="OJV14"/>
      <c r="OJW14"/>
      <c r="OJX14"/>
      <c r="OJY14"/>
      <c r="OJZ14"/>
      <c r="OKA14"/>
      <c r="OKB14"/>
      <c r="OKC14"/>
      <c r="OKD14"/>
      <c r="OKE14"/>
      <c r="OKF14"/>
      <c r="OKG14"/>
      <c r="OKH14"/>
      <c r="OKI14"/>
      <c r="OKJ14"/>
      <c r="OKK14"/>
      <c r="OKL14"/>
      <c r="OKM14"/>
      <c r="OKN14"/>
      <c r="OKO14"/>
      <c r="OKP14"/>
      <c r="OKQ14"/>
      <c r="OKR14"/>
      <c r="OKS14"/>
      <c r="OKT14"/>
      <c r="OKU14"/>
      <c r="OKV14"/>
      <c r="OKW14"/>
      <c r="OKX14"/>
      <c r="OKY14"/>
      <c r="OKZ14"/>
      <c r="OLA14"/>
      <c r="OLB14"/>
      <c r="OLC14"/>
      <c r="OLD14"/>
      <c r="OLE14"/>
      <c r="OLF14"/>
      <c r="OLG14"/>
      <c r="OLH14"/>
      <c r="OLI14"/>
      <c r="OLJ14"/>
      <c r="OLK14"/>
      <c r="OLL14"/>
      <c r="OLM14"/>
      <c r="OLN14"/>
      <c r="OLO14"/>
      <c r="OLP14"/>
      <c r="OLQ14"/>
      <c r="OLR14"/>
      <c r="OLS14"/>
      <c r="OLT14"/>
      <c r="OLU14"/>
      <c r="OLV14"/>
      <c r="OLW14"/>
      <c r="OLX14"/>
      <c r="OLY14"/>
      <c r="OLZ14"/>
      <c r="OMA14"/>
      <c r="OMB14"/>
      <c r="OMC14"/>
      <c r="OMD14"/>
      <c r="OME14"/>
      <c r="OMF14"/>
      <c r="OMG14"/>
      <c r="OMH14"/>
      <c r="OMI14"/>
      <c r="OMJ14"/>
      <c r="OMK14"/>
      <c r="OML14"/>
      <c r="OMM14"/>
      <c r="OMN14"/>
      <c r="OMO14"/>
      <c r="OMP14"/>
      <c r="OMQ14"/>
      <c r="OMR14"/>
      <c r="OMS14"/>
      <c r="OMT14"/>
      <c r="OMU14"/>
      <c r="OMV14"/>
      <c r="OMW14"/>
      <c r="OMX14"/>
      <c r="OMY14"/>
      <c r="OMZ14"/>
      <c r="ONA14"/>
      <c r="ONB14"/>
      <c r="ONC14"/>
      <c r="OND14"/>
      <c r="ONE14"/>
      <c r="ONF14"/>
      <c r="ONG14"/>
      <c r="ONH14"/>
      <c r="ONI14"/>
      <c r="ONJ14"/>
      <c r="ONK14"/>
      <c r="ONL14"/>
      <c r="ONM14"/>
      <c r="ONN14"/>
      <c r="ONO14"/>
      <c r="ONP14"/>
      <c r="ONQ14"/>
      <c r="ONR14"/>
      <c r="ONS14"/>
      <c r="ONT14"/>
      <c r="ONU14"/>
      <c r="ONV14"/>
      <c r="ONW14"/>
      <c r="ONX14"/>
      <c r="ONY14"/>
      <c r="ONZ14"/>
      <c r="OOA14"/>
      <c r="OOB14"/>
      <c r="OOC14"/>
      <c r="OOD14"/>
      <c r="OOE14"/>
      <c r="OOF14"/>
      <c r="OOG14"/>
      <c r="OOH14"/>
      <c r="OOI14"/>
      <c r="OOJ14"/>
      <c r="OOK14"/>
      <c r="OOL14"/>
      <c r="OOM14"/>
      <c r="OON14"/>
      <c r="OOO14"/>
      <c r="OOP14"/>
      <c r="OOQ14"/>
      <c r="OOR14"/>
      <c r="OOS14"/>
      <c r="OOT14"/>
      <c r="OOU14"/>
      <c r="OOV14"/>
      <c r="OOW14"/>
      <c r="OOX14"/>
      <c r="OOY14"/>
      <c r="OOZ14"/>
      <c r="OPA14"/>
      <c r="OPB14"/>
      <c r="OPC14"/>
      <c r="OPD14"/>
      <c r="OPE14"/>
      <c r="OPF14"/>
      <c r="OPG14"/>
      <c r="OPH14"/>
      <c r="OPI14"/>
      <c r="OPJ14"/>
      <c r="OPK14"/>
      <c r="OPL14"/>
      <c r="OPM14"/>
      <c r="OPN14"/>
      <c r="OPO14"/>
      <c r="OPP14"/>
      <c r="OPQ14"/>
      <c r="OPR14"/>
      <c r="OPS14"/>
      <c r="OPT14"/>
      <c r="OPU14"/>
      <c r="OPV14"/>
      <c r="OPW14"/>
      <c r="OPX14"/>
      <c r="OPY14"/>
      <c r="OPZ14"/>
      <c r="OQA14"/>
      <c r="OQB14"/>
      <c r="OQC14"/>
      <c r="OQD14"/>
      <c r="OQE14"/>
      <c r="OQF14"/>
      <c r="OQG14"/>
      <c r="OQH14"/>
      <c r="OQI14"/>
      <c r="OQJ14"/>
      <c r="OQK14"/>
      <c r="OQL14"/>
      <c r="OQM14"/>
      <c r="OQN14"/>
      <c r="OQO14"/>
      <c r="OQP14"/>
      <c r="OQQ14"/>
      <c r="OQR14"/>
      <c r="OQS14"/>
      <c r="OQT14"/>
      <c r="OQU14"/>
      <c r="OQV14"/>
      <c r="OQW14"/>
      <c r="OQX14"/>
      <c r="OQY14"/>
      <c r="OQZ14"/>
      <c r="ORA14"/>
      <c r="ORB14"/>
      <c r="ORC14"/>
      <c r="ORD14"/>
      <c r="ORE14"/>
      <c r="ORF14"/>
      <c r="ORG14"/>
      <c r="ORH14"/>
      <c r="ORI14"/>
      <c r="ORJ14"/>
      <c r="ORK14"/>
      <c r="ORL14"/>
      <c r="ORM14"/>
      <c r="ORN14"/>
      <c r="ORO14"/>
      <c r="ORP14"/>
      <c r="ORQ14"/>
      <c r="ORR14"/>
      <c r="ORS14"/>
      <c r="ORT14"/>
      <c r="ORU14"/>
      <c r="ORV14"/>
      <c r="ORW14"/>
      <c r="ORX14"/>
      <c r="ORY14"/>
      <c r="ORZ14"/>
      <c r="OSA14"/>
      <c r="OSB14"/>
      <c r="OSC14"/>
      <c r="OSD14"/>
      <c r="OSE14"/>
      <c r="OSF14"/>
      <c r="OSG14"/>
      <c r="OSH14"/>
      <c r="OSI14"/>
      <c r="OSJ14"/>
      <c r="OSK14"/>
      <c r="OSL14"/>
      <c r="OSM14"/>
      <c r="OSN14"/>
      <c r="OSO14"/>
      <c r="OSP14"/>
      <c r="OSQ14"/>
      <c r="OSR14"/>
      <c r="OSS14"/>
      <c r="OST14"/>
      <c r="OSU14"/>
      <c r="OSV14"/>
      <c r="OSW14"/>
      <c r="OSX14"/>
      <c r="OSY14"/>
      <c r="OSZ14"/>
      <c r="OTA14"/>
      <c r="OTB14"/>
      <c r="OTC14"/>
      <c r="OTD14"/>
      <c r="OTE14"/>
      <c r="OTF14"/>
      <c r="OTG14"/>
      <c r="OTH14"/>
      <c r="OTI14"/>
      <c r="OTJ14"/>
      <c r="OTK14"/>
      <c r="OTL14"/>
      <c r="OTM14"/>
      <c r="OTN14"/>
      <c r="OTO14"/>
      <c r="OTP14"/>
      <c r="OTQ14"/>
      <c r="OTR14"/>
      <c r="OTS14"/>
      <c r="OTT14"/>
      <c r="OTU14"/>
      <c r="OTV14"/>
      <c r="OTW14"/>
      <c r="OTX14"/>
      <c r="OTY14"/>
      <c r="OTZ14"/>
      <c r="OUA14"/>
      <c r="OUB14"/>
      <c r="OUC14"/>
      <c r="OUD14"/>
      <c r="OUE14"/>
      <c r="OUF14"/>
      <c r="OUG14"/>
      <c r="OUH14"/>
      <c r="OUI14"/>
      <c r="OUJ14"/>
      <c r="OUK14"/>
      <c r="OUL14"/>
      <c r="OUM14"/>
      <c r="OUN14"/>
      <c r="OUO14"/>
      <c r="OUP14"/>
      <c r="OUQ14"/>
      <c r="OUR14"/>
      <c r="OUS14"/>
      <c r="OUT14"/>
      <c r="OUU14"/>
      <c r="OUV14"/>
      <c r="OUW14"/>
      <c r="OUX14"/>
      <c r="OUY14"/>
      <c r="OUZ14"/>
      <c r="OVA14"/>
      <c r="OVB14"/>
      <c r="OVC14"/>
      <c r="OVD14"/>
      <c r="OVE14"/>
      <c r="OVF14"/>
      <c r="OVG14"/>
      <c r="OVH14"/>
      <c r="OVI14"/>
      <c r="OVJ14"/>
      <c r="OVK14"/>
      <c r="OVL14"/>
      <c r="OVM14"/>
      <c r="OVN14"/>
      <c r="OVO14"/>
      <c r="OVP14"/>
      <c r="OVQ14"/>
      <c r="OVR14"/>
      <c r="OVS14"/>
      <c r="OVT14"/>
      <c r="OVU14"/>
      <c r="OVV14"/>
      <c r="OVW14"/>
      <c r="OVX14"/>
      <c r="OVY14"/>
      <c r="OVZ14"/>
      <c r="OWA14"/>
      <c r="OWB14"/>
      <c r="OWC14"/>
      <c r="OWD14"/>
      <c r="OWE14"/>
      <c r="OWF14"/>
      <c r="OWG14"/>
      <c r="OWH14"/>
      <c r="OWI14"/>
      <c r="OWJ14"/>
      <c r="OWK14"/>
      <c r="OWL14"/>
      <c r="OWM14"/>
      <c r="OWN14"/>
      <c r="OWO14"/>
      <c r="OWP14"/>
      <c r="OWQ14"/>
      <c r="OWR14"/>
      <c r="OWS14"/>
      <c r="OWT14"/>
      <c r="OWU14"/>
      <c r="OWV14"/>
      <c r="OWW14"/>
      <c r="OWX14"/>
      <c r="OWY14"/>
      <c r="OWZ14"/>
      <c r="OXA14"/>
      <c r="OXB14"/>
      <c r="OXC14"/>
      <c r="OXD14"/>
      <c r="OXE14"/>
      <c r="OXF14"/>
      <c r="OXG14"/>
      <c r="OXH14"/>
      <c r="OXI14"/>
      <c r="OXJ14"/>
      <c r="OXK14"/>
      <c r="OXL14"/>
      <c r="OXM14"/>
      <c r="OXN14"/>
      <c r="OXO14"/>
      <c r="OXP14"/>
      <c r="OXQ14"/>
      <c r="OXR14"/>
      <c r="OXS14"/>
      <c r="OXT14"/>
      <c r="OXU14"/>
      <c r="OXV14"/>
      <c r="OXW14"/>
      <c r="OXX14"/>
      <c r="OXY14"/>
      <c r="OXZ14"/>
      <c r="OYA14"/>
      <c r="OYB14"/>
      <c r="OYC14"/>
      <c r="OYD14"/>
      <c r="OYE14"/>
      <c r="OYF14"/>
      <c r="OYG14"/>
      <c r="OYH14"/>
      <c r="OYI14"/>
      <c r="OYJ14"/>
      <c r="OYK14"/>
      <c r="OYL14"/>
      <c r="OYM14"/>
      <c r="OYN14"/>
      <c r="OYO14"/>
      <c r="OYP14"/>
      <c r="OYQ14"/>
      <c r="OYR14"/>
      <c r="OYS14"/>
      <c r="OYT14"/>
      <c r="OYU14"/>
      <c r="OYV14"/>
      <c r="OYW14"/>
      <c r="OYX14"/>
      <c r="OYY14"/>
      <c r="OYZ14"/>
      <c r="OZA14"/>
      <c r="OZB14"/>
      <c r="OZC14"/>
      <c r="OZD14"/>
      <c r="OZE14"/>
      <c r="OZF14"/>
      <c r="OZG14"/>
      <c r="OZH14"/>
      <c r="OZI14"/>
      <c r="OZJ14"/>
      <c r="OZK14"/>
      <c r="OZL14"/>
      <c r="OZM14"/>
      <c r="OZN14"/>
      <c r="OZO14"/>
      <c r="OZP14"/>
      <c r="OZQ14"/>
      <c r="OZR14"/>
      <c r="OZS14"/>
      <c r="OZT14"/>
      <c r="OZU14"/>
      <c r="OZV14"/>
      <c r="OZW14"/>
      <c r="OZX14"/>
      <c r="OZY14"/>
      <c r="OZZ14"/>
      <c r="PAA14"/>
      <c r="PAB14"/>
      <c r="PAC14"/>
      <c r="PAD14"/>
      <c r="PAE14"/>
      <c r="PAF14"/>
      <c r="PAG14"/>
      <c r="PAH14"/>
      <c r="PAI14"/>
      <c r="PAJ14"/>
      <c r="PAK14"/>
      <c r="PAL14"/>
      <c r="PAM14"/>
      <c r="PAN14"/>
      <c r="PAO14"/>
      <c r="PAP14"/>
      <c r="PAQ14"/>
      <c r="PAR14"/>
      <c r="PAS14"/>
      <c r="PAT14"/>
      <c r="PAU14"/>
      <c r="PAV14"/>
      <c r="PAW14"/>
      <c r="PAX14"/>
      <c r="PAY14"/>
      <c r="PAZ14"/>
      <c r="PBA14"/>
      <c r="PBB14"/>
      <c r="PBC14"/>
      <c r="PBD14"/>
      <c r="PBE14"/>
      <c r="PBF14"/>
      <c r="PBG14"/>
      <c r="PBH14"/>
      <c r="PBI14"/>
      <c r="PBJ14"/>
      <c r="PBK14"/>
      <c r="PBL14"/>
      <c r="PBM14"/>
      <c r="PBN14"/>
      <c r="PBO14"/>
      <c r="PBP14"/>
      <c r="PBQ14"/>
      <c r="PBR14"/>
      <c r="PBS14"/>
      <c r="PBT14"/>
      <c r="PBU14"/>
      <c r="PBV14"/>
      <c r="PBW14"/>
      <c r="PBX14"/>
      <c r="PBY14"/>
      <c r="PBZ14"/>
      <c r="PCA14"/>
      <c r="PCB14"/>
      <c r="PCC14"/>
      <c r="PCD14"/>
      <c r="PCE14"/>
      <c r="PCF14"/>
      <c r="PCG14"/>
      <c r="PCH14"/>
      <c r="PCI14"/>
      <c r="PCJ14"/>
      <c r="PCK14"/>
      <c r="PCL14"/>
      <c r="PCM14"/>
      <c r="PCN14"/>
      <c r="PCO14"/>
      <c r="PCP14"/>
      <c r="PCQ14"/>
      <c r="PCR14"/>
      <c r="PCS14"/>
      <c r="PCT14"/>
      <c r="PCU14"/>
      <c r="PCV14"/>
      <c r="PCW14"/>
      <c r="PCX14"/>
      <c r="PCY14"/>
      <c r="PCZ14"/>
      <c r="PDA14"/>
      <c r="PDB14"/>
      <c r="PDC14"/>
      <c r="PDD14"/>
      <c r="PDE14"/>
      <c r="PDF14"/>
      <c r="PDG14"/>
      <c r="PDH14"/>
      <c r="PDI14"/>
      <c r="PDJ14"/>
      <c r="PDK14"/>
      <c r="PDL14"/>
      <c r="PDM14"/>
      <c r="PDN14"/>
      <c r="PDO14"/>
      <c r="PDP14"/>
      <c r="PDQ14"/>
      <c r="PDR14"/>
      <c r="PDS14"/>
      <c r="PDT14"/>
      <c r="PDU14"/>
      <c r="PDV14"/>
      <c r="PDW14"/>
      <c r="PDX14"/>
      <c r="PDY14"/>
      <c r="PDZ14"/>
      <c r="PEA14"/>
      <c r="PEB14"/>
      <c r="PEC14"/>
      <c r="PED14"/>
      <c r="PEE14"/>
      <c r="PEF14"/>
      <c r="PEG14"/>
      <c r="PEH14"/>
      <c r="PEI14"/>
      <c r="PEJ14"/>
      <c r="PEK14"/>
      <c r="PEL14"/>
      <c r="PEM14"/>
      <c r="PEN14"/>
      <c r="PEO14"/>
      <c r="PEP14"/>
      <c r="PEQ14"/>
      <c r="PER14"/>
      <c r="PES14"/>
      <c r="PET14"/>
      <c r="PEU14"/>
      <c r="PEV14"/>
      <c r="PEW14"/>
      <c r="PEX14"/>
      <c r="PEY14"/>
      <c r="PEZ14"/>
      <c r="PFA14"/>
      <c r="PFB14"/>
      <c r="PFC14"/>
      <c r="PFD14"/>
      <c r="PFE14"/>
      <c r="PFF14"/>
      <c r="PFG14"/>
      <c r="PFH14"/>
      <c r="PFI14"/>
      <c r="PFJ14"/>
      <c r="PFK14"/>
      <c r="PFL14"/>
      <c r="PFM14"/>
      <c r="PFN14"/>
      <c r="PFO14"/>
      <c r="PFP14"/>
      <c r="PFQ14"/>
      <c r="PFR14"/>
      <c r="PFS14"/>
      <c r="PFT14"/>
      <c r="PFU14"/>
      <c r="PFV14"/>
      <c r="PFW14"/>
      <c r="PFX14"/>
      <c r="PFY14"/>
      <c r="PFZ14"/>
      <c r="PGA14"/>
      <c r="PGB14"/>
      <c r="PGC14"/>
      <c r="PGD14"/>
      <c r="PGE14"/>
      <c r="PGF14"/>
      <c r="PGG14"/>
      <c r="PGH14"/>
      <c r="PGI14"/>
      <c r="PGJ14"/>
      <c r="PGK14"/>
      <c r="PGL14"/>
      <c r="PGM14"/>
      <c r="PGN14"/>
      <c r="PGO14"/>
      <c r="PGP14"/>
      <c r="PGQ14"/>
      <c r="PGR14"/>
      <c r="PGS14"/>
      <c r="PGT14"/>
      <c r="PGU14"/>
      <c r="PGV14"/>
      <c r="PGW14"/>
      <c r="PGX14"/>
      <c r="PGY14"/>
      <c r="PGZ14"/>
      <c r="PHA14"/>
      <c r="PHB14"/>
      <c r="PHC14"/>
      <c r="PHD14"/>
      <c r="PHE14"/>
      <c r="PHF14"/>
      <c r="PHG14"/>
      <c r="PHH14"/>
      <c r="PHI14"/>
      <c r="PHJ14"/>
      <c r="PHK14"/>
      <c r="PHL14"/>
      <c r="PHM14"/>
      <c r="PHN14"/>
      <c r="PHO14"/>
      <c r="PHP14"/>
      <c r="PHQ14"/>
      <c r="PHR14"/>
      <c r="PHS14"/>
      <c r="PHT14"/>
      <c r="PHU14"/>
      <c r="PHV14"/>
      <c r="PHW14"/>
      <c r="PHX14"/>
      <c r="PHY14"/>
      <c r="PHZ14"/>
      <c r="PIA14"/>
      <c r="PIB14"/>
      <c r="PIC14"/>
      <c r="PID14"/>
      <c r="PIE14"/>
      <c r="PIF14"/>
      <c r="PIG14"/>
      <c r="PIH14"/>
      <c r="PII14"/>
      <c r="PIJ14"/>
      <c r="PIK14"/>
      <c r="PIL14"/>
      <c r="PIM14"/>
      <c r="PIN14"/>
      <c r="PIO14"/>
      <c r="PIP14"/>
      <c r="PIQ14"/>
      <c r="PIR14"/>
      <c r="PIS14"/>
      <c r="PIT14"/>
      <c r="PIU14"/>
      <c r="PIV14"/>
      <c r="PIW14"/>
      <c r="PIX14"/>
      <c r="PIY14"/>
      <c r="PIZ14"/>
      <c r="PJA14"/>
      <c r="PJB14"/>
      <c r="PJC14"/>
      <c r="PJD14"/>
      <c r="PJE14"/>
      <c r="PJF14"/>
      <c r="PJG14"/>
      <c r="PJH14"/>
      <c r="PJI14"/>
      <c r="PJJ14"/>
      <c r="PJK14"/>
      <c r="PJL14"/>
      <c r="PJM14"/>
      <c r="PJN14"/>
      <c r="PJO14"/>
      <c r="PJP14"/>
      <c r="PJQ14"/>
      <c r="PJR14"/>
      <c r="PJS14"/>
      <c r="PJT14"/>
      <c r="PJU14"/>
      <c r="PJV14"/>
      <c r="PJW14"/>
      <c r="PJX14"/>
      <c r="PJY14"/>
      <c r="PJZ14"/>
      <c r="PKA14"/>
      <c r="PKB14"/>
      <c r="PKC14"/>
      <c r="PKD14"/>
      <c r="PKE14"/>
      <c r="PKF14"/>
      <c r="PKG14"/>
      <c r="PKH14"/>
      <c r="PKI14"/>
      <c r="PKJ14"/>
      <c r="PKK14"/>
      <c r="PKL14"/>
      <c r="PKM14"/>
      <c r="PKN14"/>
      <c r="PKO14"/>
      <c r="PKP14"/>
      <c r="PKQ14"/>
      <c r="PKR14"/>
      <c r="PKS14"/>
      <c r="PKT14"/>
      <c r="PKU14"/>
      <c r="PKV14"/>
      <c r="PKW14"/>
      <c r="PKX14"/>
      <c r="PKY14"/>
      <c r="PKZ14"/>
      <c r="PLA14"/>
      <c r="PLB14"/>
      <c r="PLC14"/>
      <c r="PLD14"/>
      <c r="PLE14"/>
      <c r="PLF14"/>
      <c r="PLG14"/>
      <c r="PLH14"/>
      <c r="PLI14"/>
      <c r="PLJ14"/>
      <c r="PLK14"/>
      <c r="PLL14"/>
      <c r="PLM14"/>
      <c r="PLN14"/>
      <c r="PLO14"/>
      <c r="PLP14"/>
      <c r="PLQ14"/>
      <c r="PLR14"/>
      <c r="PLS14"/>
      <c r="PLT14"/>
      <c r="PLU14"/>
      <c r="PLV14"/>
      <c r="PLW14"/>
      <c r="PLX14"/>
      <c r="PLY14"/>
      <c r="PLZ14"/>
      <c r="PMA14"/>
      <c r="PMB14"/>
      <c r="PMC14"/>
      <c r="PMD14"/>
      <c r="PME14"/>
      <c r="PMF14"/>
      <c r="PMG14"/>
      <c r="PMH14"/>
      <c r="PMI14"/>
      <c r="PMJ14"/>
      <c r="PMK14"/>
      <c r="PML14"/>
      <c r="PMM14"/>
      <c r="PMN14"/>
      <c r="PMO14"/>
      <c r="PMP14"/>
      <c r="PMQ14"/>
      <c r="PMR14"/>
      <c r="PMS14"/>
      <c r="PMT14"/>
      <c r="PMU14"/>
      <c r="PMV14"/>
      <c r="PMW14"/>
      <c r="PMX14"/>
      <c r="PMY14"/>
      <c r="PMZ14"/>
      <c r="PNA14"/>
      <c r="PNB14"/>
      <c r="PNC14"/>
      <c r="PND14"/>
      <c r="PNE14"/>
      <c r="PNF14"/>
      <c r="PNG14"/>
      <c r="PNH14"/>
      <c r="PNI14"/>
      <c r="PNJ14"/>
      <c r="PNK14"/>
      <c r="PNL14"/>
      <c r="PNM14"/>
      <c r="PNN14"/>
      <c r="PNO14"/>
      <c r="PNP14"/>
      <c r="PNQ14"/>
      <c r="PNR14"/>
      <c r="PNS14"/>
      <c r="PNT14"/>
      <c r="PNU14"/>
      <c r="PNV14"/>
      <c r="PNW14"/>
      <c r="PNX14"/>
      <c r="PNY14"/>
      <c r="PNZ14"/>
      <c r="POA14"/>
      <c r="POB14"/>
      <c r="POC14"/>
      <c r="POD14"/>
      <c r="POE14"/>
      <c r="POF14"/>
      <c r="POG14"/>
      <c r="POH14"/>
      <c r="POI14"/>
      <c r="POJ14"/>
      <c r="POK14"/>
      <c r="POL14"/>
      <c r="POM14"/>
      <c r="PON14"/>
      <c r="POO14"/>
      <c r="POP14"/>
      <c r="POQ14"/>
      <c r="POR14"/>
      <c r="POS14"/>
      <c r="POT14"/>
      <c r="POU14"/>
      <c r="POV14"/>
      <c r="POW14"/>
      <c r="POX14"/>
      <c r="POY14"/>
      <c r="POZ14"/>
      <c r="PPA14"/>
      <c r="PPB14"/>
      <c r="PPC14"/>
      <c r="PPD14"/>
      <c r="PPE14"/>
      <c r="PPF14"/>
      <c r="PPG14"/>
      <c r="PPH14"/>
      <c r="PPI14"/>
      <c r="PPJ14"/>
      <c r="PPK14"/>
      <c r="PPL14"/>
      <c r="PPM14"/>
      <c r="PPN14"/>
      <c r="PPO14"/>
      <c r="PPP14"/>
      <c r="PPQ14"/>
      <c r="PPR14"/>
      <c r="PPS14"/>
      <c r="PPT14"/>
      <c r="PPU14"/>
      <c r="PPV14"/>
      <c r="PPW14"/>
      <c r="PPX14"/>
      <c r="PPY14"/>
      <c r="PPZ14"/>
      <c r="PQA14"/>
      <c r="PQB14"/>
      <c r="PQC14"/>
      <c r="PQD14"/>
      <c r="PQE14"/>
      <c r="PQF14"/>
      <c r="PQG14"/>
      <c r="PQH14"/>
      <c r="PQI14"/>
      <c r="PQJ14"/>
      <c r="PQK14"/>
      <c r="PQL14"/>
      <c r="PQM14"/>
      <c r="PQN14"/>
      <c r="PQO14"/>
      <c r="PQP14"/>
      <c r="PQQ14"/>
      <c r="PQR14"/>
      <c r="PQS14"/>
      <c r="PQT14"/>
      <c r="PQU14"/>
      <c r="PQV14"/>
      <c r="PQW14"/>
      <c r="PQX14"/>
      <c r="PQY14"/>
      <c r="PQZ14"/>
      <c r="PRA14"/>
      <c r="PRB14"/>
      <c r="PRC14"/>
      <c r="PRD14"/>
      <c r="PRE14"/>
      <c r="PRF14"/>
      <c r="PRG14"/>
      <c r="PRH14"/>
      <c r="PRI14"/>
      <c r="PRJ14"/>
      <c r="PRK14"/>
      <c r="PRL14"/>
      <c r="PRM14"/>
      <c r="PRN14"/>
      <c r="PRO14"/>
      <c r="PRP14"/>
      <c r="PRQ14"/>
      <c r="PRR14"/>
      <c r="PRS14"/>
      <c r="PRT14"/>
      <c r="PRU14"/>
      <c r="PRV14"/>
      <c r="PRW14"/>
      <c r="PRX14"/>
      <c r="PRY14"/>
      <c r="PRZ14"/>
      <c r="PSA14"/>
      <c r="PSB14"/>
      <c r="PSC14"/>
      <c r="PSD14"/>
      <c r="PSE14"/>
      <c r="PSF14"/>
      <c r="PSG14"/>
      <c r="PSH14"/>
      <c r="PSI14"/>
      <c r="PSJ14"/>
      <c r="PSK14"/>
      <c r="PSL14"/>
      <c r="PSM14"/>
      <c r="PSN14"/>
      <c r="PSO14"/>
      <c r="PSP14"/>
      <c r="PSQ14"/>
      <c r="PSR14"/>
      <c r="PSS14"/>
      <c r="PST14"/>
      <c r="PSU14"/>
      <c r="PSV14"/>
      <c r="PSW14"/>
      <c r="PSX14"/>
      <c r="PSY14"/>
      <c r="PSZ14"/>
      <c r="PTA14"/>
      <c r="PTB14"/>
      <c r="PTC14"/>
      <c r="PTD14"/>
      <c r="PTE14"/>
      <c r="PTF14"/>
      <c r="PTG14"/>
      <c r="PTH14"/>
      <c r="PTI14"/>
      <c r="PTJ14"/>
      <c r="PTK14"/>
      <c r="PTL14"/>
      <c r="PTM14"/>
      <c r="PTN14"/>
      <c r="PTO14"/>
      <c r="PTP14"/>
      <c r="PTQ14"/>
      <c r="PTR14"/>
      <c r="PTS14"/>
      <c r="PTT14"/>
      <c r="PTU14"/>
      <c r="PTV14"/>
      <c r="PTW14"/>
      <c r="PTX14"/>
      <c r="PTY14"/>
      <c r="PTZ14"/>
      <c r="PUA14"/>
      <c r="PUB14"/>
      <c r="PUC14"/>
      <c r="PUD14"/>
      <c r="PUE14"/>
      <c r="PUF14"/>
      <c r="PUG14"/>
      <c r="PUH14"/>
      <c r="PUI14"/>
      <c r="PUJ14"/>
      <c r="PUK14"/>
      <c r="PUL14"/>
      <c r="PUM14"/>
      <c r="PUN14"/>
      <c r="PUO14"/>
      <c r="PUP14"/>
      <c r="PUQ14"/>
      <c r="PUR14"/>
      <c r="PUS14"/>
      <c r="PUT14"/>
      <c r="PUU14"/>
      <c r="PUV14"/>
      <c r="PUW14"/>
      <c r="PUX14"/>
      <c r="PUY14"/>
      <c r="PUZ14"/>
      <c r="PVA14"/>
      <c r="PVB14"/>
      <c r="PVC14"/>
      <c r="PVD14"/>
      <c r="PVE14"/>
      <c r="PVF14"/>
      <c r="PVG14"/>
      <c r="PVH14"/>
      <c r="PVI14"/>
      <c r="PVJ14"/>
      <c r="PVK14"/>
      <c r="PVL14"/>
      <c r="PVM14"/>
      <c r="PVN14"/>
      <c r="PVO14"/>
      <c r="PVP14"/>
      <c r="PVQ14"/>
      <c r="PVR14"/>
      <c r="PVS14"/>
      <c r="PVT14"/>
      <c r="PVU14"/>
      <c r="PVV14"/>
      <c r="PVW14"/>
      <c r="PVX14"/>
      <c r="PVY14"/>
      <c r="PVZ14"/>
      <c r="PWA14"/>
      <c r="PWB14"/>
      <c r="PWC14"/>
      <c r="PWD14"/>
      <c r="PWE14"/>
      <c r="PWF14"/>
      <c r="PWG14"/>
      <c r="PWH14"/>
      <c r="PWI14"/>
      <c r="PWJ14"/>
      <c r="PWK14"/>
      <c r="PWL14"/>
      <c r="PWM14"/>
      <c r="PWN14"/>
      <c r="PWO14"/>
      <c r="PWP14"/>
      <c r="PWQ14"/>
      <c r="PWR14"/>
      <c r="PWS14"/>
      <c r="PWT14"/>
      <c r="PWU14"/>
      <c r="PWV14"/>
      <c r="PWW14"/>
      <c r="PWX14"/>
      <c r="PWY14"/>
      <c r="PWZ14"/>
      <c r="PXA14"/>
      <c r="PXB14"/>
      <c r="PXC14"/>
      <c r="PXD14"/>
      <c r="PXE14"/>
      <c r="PXF14"/>
      <c r="PXG14"/>
      <c r="PXH14"/>
      <c r="PXI14"/>
      <c r="PXJ14"/>
      <c r="PXK14"/>
      <c r="PXL14"/>
      <c r="PXM14"/>
      <c r="PXN14"/>
      <c r="PXO14"/>
      <c r="PXP14"/>
      <c r="PXQ14"/>
      <c r="PXR14"/>
      <c r="PXS14"/>
      <c r="PXT14"/>
      <c r="PXU14"/>
      <c r="PXV14"/>
      <c r="PXW14"/>
      <c r="PXX14"/>
      <c r="PXY14"/>
      <c r="PXZ14"/>
      <c r="PYA14"/>
      <c r="PYB14"/>
      <c r="PYC14"/>
      <c r="PYD14"/>
      <c r="PYE14"/>
      <c r="PYF14"/>
      <c r="PYG14"/>
      <c r="PYH14"/>
      <c r="PYI14"/>
      <c r="PYJ14"/>
      <c r="PYK14"/>
      <c r="PYL14"/>
      <c r="PYM14"/>
      <c r="PYN14"/>
      <c r="PYO14"/>
      <c r="PYP14"/>
      <c r="PYQ14"/>
      <c r="PYR14"/>
      <c r="PYS14"/>
      <c r="PYT14"/>
      <c r="PYU14"/>
      <c r="PYV14"/>
      <c r="PYW14"/>
      <c r="PYX14"/>
      <c r="PYY14"/>
      <c r="PYZ14"/>
      <c r="PZA14"/>
      <c r="PZB14"/>
      <c r="PZC14"/>
      <c r="PZD14"/>
      <c r="PZE14"/>
      <c r="PZF14"/>
      <c r="PZG14"/>
      <c r="PZH14"/>
      <c r="PZI14"/>
      <c r="PZJ14"/>
      <c r="PZK14"/>
      <c r="PZL14"/>
      <c r="PZM14"/>
      <c r="PZN14"/>
      <c r="PZO14"/>
      <c r="PZP14"/>
      <c r="PZQ14"/>
      <c r="PZR14"/>
      <c r="PZS14"/>
      <c r="PZT14"/>
      <c r="PZU14"/>
      <c r="PZV14"/>
      <c r="PZW14"/>
      <c r="PZX14"/>
      <c r="PZY14"/>
      <c r="PZZ14"/>
      <c r="QAA14"/>
      <c r="QAB14"/>
      <c r="QAC14"/>
      <c r="QAD14"/>
      <c r="QAE14"/>
      <c r="QAF14"/>
      <c r="QAG14"/>
      <c r="QAH14"/>
      <c r="QAI14"/>
      <c r="QAJ14"/>
      <c r="QAK14"/>
      <c r="QAL14"/>
      <c r="QAM14"/>
      <c r="QAN14"/>
      <c r="QAO14"/>
      <c r="QAP14"/>
      <c r="QAQ14"/>
      <c r="QAR14"/>
      <c r="QAS14"/>
      <c r="QAT14"/>
      <c r="QAU14"/>
      <c r="QAV14"/>
      <c r="QAW14"/>
      <c r="QAX14"/>
      <c r="QAY14"/>
      <c r="QAZ14"/>
      <c r="QBA14"/>
      <c r="QBB14"/>
      <c r="QBC14"/>
      <c r="QBD14"/>
      <c r="QBE14"/>
      <c r="QBF14"/>
      <c r="QBG14"/>
      <c r="QBH14"/>
      <c r="QBI14"/>
      <c r="QBJ14"/>
      <c r="QBK14"/>
      <c r="QBL14"/>
      <c r="QBM14"/>
      <c r="QBN14"/>
      <c r="QBO14"/>
      <c r="QBP14"/>
      <c r="QBQ14"/>
      <c r="QBR14"/>
      <c r="QBS14"/>
      <c r="QBT14"/>
      <c r="QBU14"/>
      <c r="QBV14"/>
      <c r="QBW14"/>
      <c r="QBX14"/>
      <c r="QBY14"/>
      <c r="QBZ14"/>
      <c r="QCA14"/>
      <c r="QCB14"/>
      <c r="QCC14"/>
      <c r="QCD14"/>
      <c r="QCE14"/>
      <c r="QCF14"/>
      <c r="QCG14"/>
      <c r="QCH14"/>
      <c r="QCI14"/>
      <c r="QCJ14"/>
      <c r="QCK14"/>
      <c r="QCL14"/>
      <c r="QCM14"/>
      <c r="QCN14"/>
      <c r="QCO14"/>
      <c r="QCP14"/>
      <c r="QCQ14"/>
      <c r="QCR14"/>
      <c r="QCS14"/>
      <c r="QCT14"/>
      <c r="QCU14"/>
      <c r="QCV14"/>
      <c r="QCW14"/>
      <c r="QCX14"/>
      <c r="QCY14"/>
      <c r="QCZ14"/>
      <c r="QDA14"/>
      <c r="QDB14"/>
      <c r="QDC14"/>
      <c r="QDD14"/>
      <c r="QDE14"/>
      <c r="QDF14"/>
      <c r="QDG14"/>
      <c r="QDH14"/>
      <c r="QDI14"/>
      <c r="QDJ14"/>
      <c r="QDK14"/>
      <c r="QDL14"/>
      <c r="QDM14"/>
      <c r="QDN14"/>
      <c r="QDO14"/>
      <c r="QDP14"/>
      <c r="QDQ14"/>
      <c r="QDR14"/>
      <c r="QDS14"/>
      <c r="QDT14"/>
      <c r="QDU14"/>
      <c r="QDV14"/>
      <c r="QDW14"/>
      <c r="QDX14"/>
      <c r="QDY14"/>
      <c r="QDZ14"/>
      <c r="QEA14"/>
      <c r="QEB14"/>
      <c r="QEC14"/>
      <c r="QED14"/>
      <c r="QEE14"/>
      <c r="QEF14"/>
      <c r="QEG14"/>
      <c r="QEH14"/>
      <c r="QEI14"/>
      <c r="QEJ14"/>
      <c r="QEK14"/>
      <c r="QEL14"/>
      <c r="QEM14"/>
      <c r="QEN14"/>
      <c r="QEO14"/>
      <c r="QEP14"/>
      <c r="QEQ14"/>
      <c r="QER14"/>
      <c r="QES14"/>
      <c r="QET14"/>
      <c r="QEU14"/>
      <c r="QEV14"/>
      <c r="QEW14"/>
      <c r="QEX14"/>
      <c r="QEY14"/>
      <c r="QEZ14"/>
      <c r="QFA14"/>
      <c r="QFB14"/>
      <c r="QFC14"/>
      <c r="QFD14"/>
      <c r="QFE14"/>
      <c r="QFF14"/>
      <c r="QFG14"/>
      <c r="QFH14"/>
      <c r="QFI14"/>
      <c r="QFJ14"/>
      <c r="QFK14"/>
      <c r="QFL14"/>
      <c r="QFM14"/>
      <c r="QFN14"/>
      <c r="QFO14"/>
      <c r="QFP14"/>
      <c r="QFQ14"/>
      <c r="QFR14"/>
      <c r="QFS14"/>
      <c r="QFT14"/>
      <c r="QFU14"/>
      <c r="QFV14"/>
      <c r="QFW14"/>
      <c r="QFX14"/>
      <c r="QFY14"/>
      <c r="QFZ14"/>
      <c r="QGA14"/>
      <c r="QGB14"/>
      <c r="QGC14"/>
      <c r="QGD14"/>
      <c r="QGE14"/>
      <c r="QGF14"/>
      <c r="QGG14"/>
      <c r="QGH14"/>
      <c r="QGI14"/>
      <c r="QGJ14"/>
      <c r="QGK14"/>
      <c r="QGL14"/>
      <c r="QGM14"/>
      <c r="QGN14"/>
      <c r="QGO14"/>
      <c r="QGP14"/>
      <c r="QGQ14"/>
      <c r="QGR14"/>
      <c r="QGS14"/>
      <c r="QGT14"/>
      <c r="QGU14"/>
      <c r="QGV14"/>
      <c r="QGW14"/>
      <c r="QGX14"/>
      <c r="QGY14"/>
      <c r="QGZ14"/>
      <c r="QHA14"/>
      <c r="QHB14"/>
      <c r="QHC14"/>
      <c r="QHD14"/>
      <c r="QHE14"/>
      <c r="QHF14"/>
      <c r="QHG14"/>
      <c r="QHH14"/>
      <c r="QHI14"/>
      <c r="QHJ14"/>
      <c r="QHK14"/>
      <c r="QHL14"/>
      <c r="QHM14"/>
      <c r="QHN14"/>
      <c r="QHO14"/>
      <c r="QHP14"/>
      <c r="QHQ14"/>
      <c r="QHR14"/>
      <c r="QHS14"/>
      <c r="QHT14"/>
      <c r="QHU14"/>
      <c r="QHV14"/>
      <c r="QHW14"/>
      <c r="QHX14"/>
      <c r="QHY14"/>
      <c r="QHZ14"/>
      <c r="QIA14"/>
      <c r="QIB14"/>
      <c r="QIC14"/>
      <c r="QID14"/>
      <c r="QIE14"/>
      <c r="QIF14"/>
      <c r="QIG14"/>
      <c r="QIH14"/>
      <c r="QII14"/>
      <c r="QIJ14"/>
      <c r="QIK14"/>
      <c r="QIL14"/>
      <c r="QIM14"/>
      <c r="QIN14"/>
      <c r="QIO14"/>
      <c r="QIP14"/>
      <c r="QIQ14"/>
      <c r="QIR14"/>
      <c r="QIS14"/>
      <c r="QIT14"/>
      <c r="QIU14"/>
      <c r="QIV14"/>
      <c r="QIW14"/>
      <c r="QIX14"/>
      <c r="QIY14"/>
      <c r="QIZ14"/>
      <c r="QJA14"/>
      <c r="QJB14"/>
      <c r="QJC14"/>
      <c r="QJD14"/>
      <c r="QJE14"/>
      <c r="QJF14"/>
      <c r="QJG14"/>
      <c r="QJH14"/>
      <c r="QJI14"/>
      <c r="QJJ14"/>
      <c r="QJK14"/>
      <c r="QJL14"/>
      <c r="QJM14"/>
      <c r="QJN14"/>
      <c r="QJO14"/>
      <c r="QJP14"/>
      <c r="QJQ14"/>
      <c r="QJR14"/>
      <c r="QJS14"/>
      <c r="QJT14"/>
      <c r="QJU14"/>
      <c r="QJV14"/>
      <c r="QJW14"/>
      <c r="QJX14"/>
      <c r="QJY14"/>
      <c r="QJZ14"/>
      <c r="QKA14"/>
      <c r="QKB14"/>
      <c r="QKC14"/>
      <c r="QKD14"/>
      <c r="QKE14"/>
      <c r="QKF14"/>
      <c r="QKG14"/>
      <c r="QKH14"/>
      <c r="QKI14"/>
      <c r="QKJ14"/>
      <c r="QKK14"/>
      <c r="QKL14"/>
      <c r="QKM14"/>
      <c r="QKN14"/>
      <c r="QKO14"/>
      <c r="QKP14"/>
      <c r="QKQ14"/>
      <c r="QKR14"/>
      <c r="QKS14"/>
      <c r="QKT14"/>
      <c r="QKU14"/>
      <c r="QKV14"/>
      <c r="QKW14"/>
      <c r="QKX14"/>
      <c r="QKY14"/>
      <c r="QKZ14"/>
      <c r="QLA14"/>
      <c r="QLB14"/>
      <c r="QLC14"/>
      <c r="QLD14"/>
      <c r="QLE14"/>
      <c r="QLF14"/>
      <c r="QLG14"/>
      <c r="QLH14"/>
      <c r="QLI14"/>
      <c r="QLJ14"/>
      <c r="QLK14"/>
      <c r="QLL14"/>
      <c r="QLM14"/>
      <c r="QLN14"/>
      <c r="QLO14"/>
      <c r="QLP14"/>
      <c r="QLQ14"/>
      <c r="QLR14"/>
      <c r="QLS14"/>
      <c r="QLT14"/>
      <c r="QLU14"/>
      <c r="QLV14"/>
      <c r="QLW14"/>
      <c r="QLX14"/>
      <c r="QLY14"/>
      <c r="QLZ14"/>
      <c r="QMA14"/>
      <c r="QMB14"/>
      <c r="QMC14"/>
      <c r="QMD14"/>
      <c r="QME14"/>
      <c r="QMF14"/>
      <c r="QMG14"/>
      <c r="QMH14"/>
      <c r="QMI14"/>
      <c r="QMJ14"/>
      <c r="QMK14"/>
      <c r="QML14"/>
      <c r="QMM14"/>
      <c r="QMN14"/>
      <c r="QMO14"/>
      <c r="QMP14"/>
      <c r="QMQ14"/>
      <c r="QMR14"/>
      <c r="QMS14"/>
      <c r="QMT14"/>
      <c r="QMU14"/>
      <c r="QMV14"/>
      <c r="QMW14"/>
      <c r="QMX14"/>
      <c r="QMY14"/>
      <c r="QMZ14"/>
      <c r="QNA14"/>
      <c r="QNB14"/>
      <c r="QNC14"/>
      <c r="QND14"/>
      <c r="QNE14"/>
      <c r="QNF14"/>
      <c r="QNG14"/>
      <c r="QNH14"/>
      <c r="QNI14"/>
      <c r="QNJ14"/>
      <c r="QNK14"/>
      <c r="QNL14"/>
      <c r="QNM14"/>
      <c r="QNN14"/>
      <c r="QNO14"/>
      <c r="QNP14"/>
      <c r="QNQ14"/>
      <c r="QNR14"/>
      <c r="QNS14"/>
      <c r="QNT14"/>
      <c r="QNU14"/>
      <c r="QNV14"/>
      <c r="QNW14"/>
      <c r="QNX14"/>
      <c r="QNY14"/>
      <c r="QNZ14"/>
      <c r="QOA14"/>
      <c r="QOB14"/>
      <c r="QOC14"/>
      <c r="QOD14"/>
      <c r="QOE14"/>
      <c r="QOF14"/>
      <c r="QOG14"/>
      <c r="QOH14"/>
      <c r="QOI14"/>
      <c r="QOJ14"/>
      <c r="QOK14"/>
      <c r="QOL14"/>
      <c r="QOM14"/>
      <c r="QON14"/>
      <c r="QOO14"/>
      <c r="QOP14"/>
      <c r="QOQ14"/>
      <c r="QOR14"/>
      <c r="QOS14"/>
      <c r="QOT14"/>
      <c r="QOU14"/>
      <c r="QOV14"/>
      <c r="QOW14"/>
      <c r="QOX14"/>
      <c r="QOY14"/>
      <c r="QOZ14"/>
      <c r="QPA14"/>
      <c r="QPB14"/>
      <c r="QPC14"/>
      <c r="QPD14"/>
      <c r="QPE14"/>
      <c r="QPF14"/>
      <c r="QPG14"/>
      <c r="QPH14"/>
      <c r="QPI14"/>
      <c r="QPJ14"/>
      <c r="QPK14"/>
      <c r="QPL14"/>
      <c r="QPM14"/>
      <c r="QPN14"/>
      <c r="QPO14"/>
      <c r="QPP14"/>
      <c r="QPQ14"/>
      <c r="QPR14"/>
      <c r="QPS14"/>
      <c r="QPT14"/>
      <c r="QPU14"/>
      <c r="QPV14"/>
      <c r="QPW14"/>
      <c r="QPX14"/>
      <c r="QPY14"/>
      <c r="QPZ14"/>
      <c r="QQA14"/>
      <c r="QQB14"/>
      <c r="QQC14"/>
      <c r="QQD14"/>
      <c r="QQE14"/>
      <c r="QQF14"/>
      <c r="QQG14"/>
      <c r="QQH14"/>
      <c r="QQI14"/>
      <c r="QQJ14"/>
      <c r="QQK14"/>
      <c r="QQL14"/>
      <c r="QQM14"/>
      <c r="QQN14"/>
      <c r="QQO14"/>
      <c r="QQP14"/>
      <c r="QQQ14"/>
      <c r="QQR14"/>
      <c r="QQS14"/>
      <c r="QQT14"/>
      <c r="QQU14"/>
      <c r="QQV14"/>
      <c r="QQW14"/>
      <c r="QQX14"/>
      <c r="QQY14"/>
      <c r="QQZ14"/>
      <c r="QRA14"/>
      <c r="QRB14"/>
      <c r="QRC14"/>
      <c r="QRD14"/>
      <c r="QRE14"/>
      <c r="QRF14"/>
      <c r="QRG14"/>
      <c r="QRH14"/>
      <c r="QRI14"/>
      <c r="QRJ14"/>
      <c r="QRK14"/>
      <c r="QRL14"/>
      <c r="QRM14"/>
      <c r="QRN14"/>
      <c r="QRO14"/>
      <c r="QRP14"/>
      <c r="QRQ14"/>
      <c r="QRR14"/>
      <c r="QRS14"/>
      <c r="QRT14"/>
      <c r="QRU14"/>
      <c r="QRV14"/>
      <c r="QRW14"/>
      <c r="QRX14"/>
      <c r="QRY14"/>
      <c r="QRZ14"/>
      <c r="QSA14"/>
      <c r="QSB14"/>
      <c r="QSC14"/>
      <c r="QSD14"/>
      <c r="QSE14"/>
      <c r="QSF14"/>
      <c r="QSG14"/>
      <c r="QSH14"/>
      <c r="QSI14"/>
      <c r="QSJ14"/>
      <c r="QSK14"/>
      <c r="QSL14"/>
      <c r="QSM14"/>
      <c r="QSN14"/>
      <c r="QSO14"/>
      <c r="QSP14"/>
      <c r="QSQ14"/>
      <c r="QSR14"/>
      <c r="QSS14"/>
      <c r="QST14"/>
      <c r="QSU14"/>
      <c r="QSV14"/>
      <c r="QSW14"/>
      <c r="QSX14"/>
      <c r="QSY14"/>
      <c r="QSZ14"/>
      <c r="QTA14"/>
      <c r="QTB14"/>
      <c r="QTC14"/>
      <c r="QTD14"/>
      <c r="QTE14"/>
      <c r="QTF14"/>
      <c r="QTG14"/>
      <c r="QTH14"/>
      <c r="QTI14"/>
      <c r="QTJ14"/>
      <c r="QTK14"/>
      <c r="QTL14"/>
      <c r="QTM14"/>
      <c r="QTN14"/>
      <c r="QTO14"/>
      <c r="QTP14"/>
      <c r="QTQ14"/>
      <c r="QTR14"/>
      <c r="QTS14"/>
      <c r="QTT14"/>
      <c r="QTU14"/>
      <c r="QTV14"/>
      <c r="QTW14"/>
      <c r="QTX14"/>
      <c r="QTY14"/>
      <c r="QTZ14"/>
      <c r="QUA14"/>
      <c r="QUB14"/>
      <c r="QUC14"/>
      <c r="QUD14"/>
      <c r="QUE14"/>
      <c r="QUF14"/>
      <c r="QUG14"/>
      <c r="QUH14"/>
      <c r="QUI14"/>
      <c r="QUJ14"/>
      <c r="QUK14"/>
      <c r="QUL14"/>
      <c r="QUM14"/>
      <c r="QUN14"/>
      <c r="QUO14"/>
      <c r="QUP14"/>
      <c r="QUQ14"/>
      <c r="QUR14"/>
      <c r="QUS14"/>
      <c r="QUT14"/>
      <c r="QUU14"/>
      <c r="QUV14"/>
      <c r="QUW14"/>
      <c r="QUX14"/>
      <c r="QUY14"/>
      <c r="QUZ14"/>
      <c r="QVA14"/>
      <c r="QVB14"/>
      <c r="QVC14"/>
      <c r="QVD14"/>
      <c r="QVE14"/>
      <c r="QVF14"/>
      <c r="QVG14"/>
      <c r="QVH14"/>
      <c r="QVI14"/>
      <c r="QVJ14"/>
      <c r="QVK14"/>
      <c r="QVL14"/>
      <c r="QVM14"/>
      <c r="QVN14"/>
      <c r="QVO14"/>
      <c r="QVP14"/>
      <c r="QVQ14"/>
      <c r="QVR14"/>
      <c r="QVS14"/>
      <c r="QVT14"/>
      <c r="QVU14"/>
      <c r="QVV14"/>
      <c r="QVW14"/>
      <c r="QVX14"/>
      <c r="QVY14"/>
      <c r="QVZ14"/>
      <c r="QWA14"/>
      <c r="QWB14"/>
      <c r="QWC14"/>
      <c r="QWD14"/>
      <c r="QWE14"/>
      <c r="QWF14"/>
      <c r="QWG14"/>
      <c r="QWH14"/>
      <c r="QWI14"/>
      <c r="QWJ14"/>
      <c r="QWK14"/>
      <c r="QWL14"/>
      <c r="QWM14"/>
      <c r="QWN14"/>
      <c r="QWO14"/>
      <c r="QWP14"/>
      <c r="QWQ14"/>
      <c r="QWR14"/>
      <c r="QWS14"/>
      <c r="QWT14"/>
      <c r="QWU14"/>
      <c r="QWV14"/>
      <c r="QWW14"/>
      <c r="QWX14"/>
      <c r="QWY14"/>
      <c r="QWZ14"/>
      <c r="QXA14"/>
      <c r="QXB14"/>
      <c r="QXC14"/>
      <c r="QXD14"/>
      <c r="QXE14"/>
      <c r="QXF14"/>
      <c r="QXG14"/>
      <c r="QXH14"/>
      <c r="QXI14"/>
      <c r="QXJ14"/>
      <c r="QXK14"/>
      <c r="QXL14"/>
      <c r="QXM14"/>
      <c r="QXN14"/>
      <c r="QXO14"/>
      <c r="QXP14"/>
      <c r="QXQ14"/>
      <c r="QXR14"/>
      <c r="QXS14"/>
      <c r="QXT14"/>
      <c r="QXU14"/>
      <c r="QXV14"/>
      <c r="QXW14"/>
      <c r="QXX14"/>
      <c r="QXY14"/>
      <c r="QXZ14"/>
      <c r="QYA14"/>
      <c r="QYB14"/>
      <c r="QYC14"/>
      <c r="QYD14"/>
      <c r="QYE14"/>
      <c r="QYF14"/>
      <c r="QYG14"/>
      <c r="QYH14"/>
      <c r="QYI14"/>
      <c r="QYJ14"/>
      <c r="QYK14"/>
      <c r="QYL14"/>
      <c r="QYM14"/>
      <c r="QYN14"/>
      <c r="QYO14"/>
      <c r="QYP14"/>
      <c r="QYQ14"/>
      <c r="QYR14"/>
      <c r="QYS14"/>
      <c r="QYT14"/>
      <c r="QYU14"/>
      <c r="QYV14"/>
      <c r="QYW14"/>
      <c r="QYX14"/>
      <c r="QYY14"/>
      <c r="QYZ14"/>
      <c r="QZA14"/>
      <c r="QZB14"/>
      <c r="QZC14"/>
      <c r="QZD14"/>
      <c r="QZE14"/>
      <c r="QZF14"/>
      <c r="QZG14"/>
      <c r="QZH14"/>
      <c r="QZI14"/>
      <c r="QZJ14"/>
      <c r="QZK14"/>
      <c r="QZL14"/>
      <c r="QZM14"/>
      <c r="QZN14"/>
      <c r="QZO14"/>
      <c r="QZP14"/>
      <c r="QZQ14"/>
      <c r="QZR14"/>
      <c r="QZS14"/>
      <c r="QZT14"/>
      <c r="QZU14"/>
      <c r="QZV14"/>
      <c r="QZW14"/>
      <c r="QZX14"/>
      <c r="QZY14"/>
      <c r="QZZ14"/>
      <c r="RAA14"/>
      <c r="RAB14"/>
      <c r="RAC14"/>
      <c r="RAD14"/>
      <c r="RAE14"/>
      <c r="RAF14"/>
      <c r="RAG14"/>
      <c r="RAH14"/>
      <c r="RAI14"/>
      <c r="RAJ14"/>
      <c r="RAK14"/>
      <c r="RAL14"/>
      <c r="RAM14"/>
      <c r="RAN14"/>
      <c r="RAO14"/>
      <c r="RAP14"/>
      <c r="RAQ14"/>
      <c r="RAR14"/>
      <c r="RAS14"/>
      <c r="RAT14"/>
      <c r="RAU14"/>
      <c r="RAV14"/>
      <c r="RAW14"/>
      <c r="RAX14"/>
      <c r="RAY14"/>
      <c r="RAZ14"/>
      <c r="RBA14"/>
      <c r="RBB14"/>
      <c r="RBC14"/>
      <c r="RBD14"/>
      <c r="RBE14"/>
      <c r="RBF14"/>
      <c r="RBG14"/>
      <c r="RBH14"/>
      <c r="RBI14"/>
      <c r="RBJ14"/>
      <c r="RBK14"/>
      <c r="RBL14"/>
      <c r="RBM14"/>
      <c r="RBN14"/>
      <c r="RBO14"/>
      <c r="RBP14"/>
      <c r="RBQ14"/>
      <c r="RBR14"/>
      <c r="RBS14"/>
      <c r="RBT14"/>
      <c r="RBU14"/>
      <c r="RBV14"/>
      <c r="RBW14"/>
      <c r="RBX14"/>
      <c r="RBY14"/>
      <c r="RBZ14"/>
      <c r="RCA14"/>
      <c r="RCB14"/>
      <c r="RCC14"/>
      <c r="RCD14"/>
      <c r="RCE14"/>
      <c r="RCF14"/>
      <c r="RCG14"/>
      <c r="RCH14"/>
      <c r="RCI14"/>
      <c r="RCJ14"/>
      <c r="RCK14"/>
      <c r="RCL14"/>
      <c r="RCM14"/>
      <c r="RCN14"/>
      <c r="RCO14"/>
      <c r="RCP14"/>
      <c r="RCQ14"/>
      <c r="RCR14"/>
      <c r="RCS14"/>
      <c r="RCT14"/>
      <c r="RCU14"/>
      <c r="RCV14"/>
      <c r="RCW14"/>
      <c r="RCX14"/>
      <c r="RCY14"/>
      <c r="RCZ14"/>
      <c r="RDA14"/>
      <c r="RDB14"/>
      <c r="RDC14"/>
      <c r="RDD14"/>
      <c r="RDE14"/>
      <c r="RDF14"/>
      <c r="RDG14"/>
      <c r="RDH14"/>
      <c r="RDI14"/>
      <c r="RDJ14"/>
      <c r="RDK14"/>
      <c r="RDL14"/>
      <c r="RDM14"/>
      <c r="RDN14"/>
      <c r="RDO14"/>
      <c r="RDP14"/>
      <c r="RDQ14"/>
      <c r="RDR14"/>
      <c r="RDS14"/>
      <c r="RDT14"/>
      <c r="RDU14"/>
      <c r="RDV14"/>
      <c r="RDW14"/>
      <c r="RDX14"/>
      <c r="RDY14"/>
      <c r="RDZ14"/>
      <c r="REA14"/>
      <c r="REB14"/>
      <c r="REC14"/>
      <c r="RED14"/>
      <c r="REE14"/>
      <c r="REF14"/>
      <c r="REG14"/>
      <c r="REH14"/>
      <c r="REI14"/>
      <c r="REJ14"/>
      <c r="REK14"/>
      <c r="REL14"/>
      <c r="REM14"/>
      <c r="REN14"/>
      <c r="REO14"/>
      <c r="REP14"/>
      <c r="REQ14"/>
      <c r="RER14"/>
      <c r="RES14"/>
      <c r="RET14"/>
      <c r="REU14"/>
      <c r="REV14"/>
      <c r="REW14"/>
      <c r="REX14"/>
      <c r="REY14"/>
      <c r="REZ14"/>
      <c r="RFA14"/>
      <c r="RFB14"/>
      <c r="RFC14"/>
      <c r="RFD14"/>
      <c r="RFE14"/>
      <c r="RFF14"/>
      <c r="RFG14"/>
      <c r="RFH14"/>
      <c r="RFI14"/>
      <c r="RFJ14"/>
      <c r="RFK14"/>
      <c r="RFL14"/>
      <c r="RFM14"/>
      <c r="RFN14"/>
      <c r="RFO14"/>
      <c r="RFP14"/>
      <c r="RFQ14"/>
      <c r="RFR14"/>
      <c r="RFS14"/>
      <c r="RFT14"/>
      <c r="RFU14"/>
      <c r="RFV14"/>
      <c r="RFW14"/>
      <c r="RFX14"/>
      <c r="RFY14"/>
      <c r="RFZ14"/>
      <c r="RGA14"/>
      <c r="RGB14"/>
      <c r="RGC14"/>
      <c r="RGD14"/>
      <c r="RGE14"/>
      <c r="RGF14"/>
      <c r="RGG14"/>
      <c r="RGH14"/>
      <c r="RGI14"/>
      <c r="RGJ14"/>
      <c r="RGK14"/>
      <c r="RGL14"/>
      <c r="RGM14"/>
      <c r="RGN14"/>
      <c r="RGO14"/>
      <c r="RGP14"/>
      <c r="RGQ14"/>
      <c r="RGR14"/>
      <c r="RGS14"/>
      <c r="RGT14"/>
      <c r="RGU14"/>
      <c r="RGV14"/>
      <c r="RGW14"/>
      <c r="RGX14"/>
      <c r="RGY14"/>
      <c r="RGZ14"/>
      <c r="RHA14"/>
      <c r="RHB14"/>
      <c r="RHC14"/>
      <c r="RHD14"/>
      <c r="RHE14"/>
      <c r="RHF14"/>
      <c r="RHG14"/>
      <c r="RHH14"/>
      <c r="RHI14"/>
      <c r="RHJ14"/>
      <c r="RHK14"/>
      <c r="RHL14"/>
      <c r="RHM14"/>
      <c r="RHN14"/>
      <c r="RHO14"/>
      <c r="RHP14"/>
      <c r="RHQ14"/>
      <c r="RHR14"/>
      <c r="RHS14"/>
      <c r="RHT14"/>
      <c r="RHU14"/>
      <c r="RHV14"/>
      <c r="RHW14"/>
      <c r="RHX14"/>
      <c r="RHY14"/>
      <c r="RHZ14"/>
      <c r="RIA14"/>
      <c r="RIB14"/>
      <c r="RIC14"/>
      <c r="RID14"/>
      <c r="RIE14"/>
      <c r="RIF14"/>
      <c r="RIG14"/>
      <c r="RIH14"/>
      <c r="RII14"/>
      <c r="RIJ14"/>
      <c r="RIK14"/>
      <c r="RIL14"/>
      <c r="RIM14"/>
      <c r="RIN14"/>
      <c r="RIO14"/>
      <c r="RIP14"/>
      <c r="RIQ14"/>
      <c r="RIR14"/>
      <c r="RIS14"/>
      <c r="RIT14"/>
      <c r="RIU14"/>
      <c r="RIV14"/>
      <c r="RIW14"/>
      <c r="RIX14"/>
      <c r="RIY14"/>
      <c r="RIZ14"/>
      <c r="RJA14"/>
      <c r="RJB14"/>
      <c r="RJC14"/>
      <c r="RJD14"/>
      <c r="RJE14"/>
      <c r="RJF14"/>
      <c r="RJG14"/>
      <c r="RJH14"/>
      <c r="RJI14"/>
      <c r="RJJ14"/>
      <c r="RJK14"/>
      <c r="RJL14"/>
      <c r="RJM14"/>
      <c r="RJN14"/>
      <c r="RJO14"/>
      <c r="RJP14"/>
      <c r="RJQ14"/>
      <c r="RJR14"/>
      <c r="RJS14"/>
      <c r="RJT14"/>
      <c r="RJU14"/>
      <c r="RJV14"/>
      <c r="RJW14"/>
      <c r="RJX14"/>
      <c r="RJY14"/>
      <c r="RJZ14"/>
      <c r="RKA14"/>
      <c r="RKB14"/>
      <c r="RKC14"/>
      <c r="RKD14"/>
      <c r="RKE14"/>
      <c r="RKF14"/>
      <c r="RKG14"/>
      <c r="RKH14"/>
      <c r="RKI14"/>
      <c r="RKJ14"/>
      <c r="RKK14"/>
      <c r="RKL14"/>
      <c r="RKM14"/>
      <c r="RKN14"/>
      <c r="RKO14"/>
      <c r="RKP14"/>
      <c r="RKQ14"/>
      <c r="RKR14"/>
      <c r="RKS14"/>
      <c r="RKT14"/>
      <c r="RKU14"/>
      <c r="RKV14"/>
      <c r="RKW14"/>
      <c r="RKX14"/>
      <c r="RKY14"/>
      <c r="RKZ14"/>
      <c r="RLA14"/>
      <c r="RLB14"/>
      <c r="RLC14"/>
      <c r="RLD14"/>
      <c r="RLE14"/>
      <c r="RLF14"/>
      <c r="RLG14"/>
      <c r="RLH14"/>
      <c r="RLI14"/>
      <c r="RLJ14"/>
      <c r="RLK14"/>
      <c r="RLL14"/>
      <c r="RLM14"/>
      <c r="RLN14"/>
      <c r="RLO14"/>
      <c r="RLP14"/>
      <c r="RLQ14"/>
      <c r="RLR14"/>
      <c r="RLS14"/>
      <c r="RLT14"/>
      <c r="RLU14"/>
      <c r="RLV14"/>
      <c r="RLW14"/>
      <c r="RLX14"/>
      <c r="RLY14"/>
      <c r="RLZ14"/>
      <c r="RMA14"/>
      <c r="RMB14"/>
      <c r="RMC14"/>
      <c r="RMD14"/>
      <c r="RME14"/>
      <c r="RMF14"/>
      <c r="RMG14"/>
      <c r="RMH14"/>
      <c r="RMI14"/>
      <c r="RMJ14"/>
      <c r="RMK14"/>
      <c r="RML14"/>
      <c r="RMM14"/>
      <c r="RMN14"/>
      <c r="RMO14"/>
      <c r="RMP14"/>
      <c r="RMQ14"/>
      <c r="RMR14"/>
      <c r="RMS14"/>
      <c r="RMT14"/>
      <c r="RMU14"/>
      <c r="RMV14"/>
      <c r="RMW14"/>
      <c r="RMX14"/>
      <c r="RMY14"/>
      <c r="RMZ14"/>
      <c r="RNA14"/>
      <c r="RNB14"/>
      <c r="RNC14"/>
      <c r="RND14"/>
      <c r="RNE14"/>
      <c r="RNF14"/>
      <c r="RNG14"/>
      <c r="RNH14"/>
      <c r="RNI14"/>
      <c r="RNJ14"/>
      <c r="RNK14"/>
      <c r="RNL14"/>
      <c r="RNM14"/>
      <c r="RNN14"/>
      <c r="RNO14"/>
      <c r="RNP14"/>
      <c r="RNQ14"/>
      <c r="RNR14"/>
      <c r="RNS14"/>
      <c r="RNT14"/>
      <c r="RNU14"/>
      <c r="RNV14"/>
      <c r="RNW14"/>
      <c r="RNX14"/>
      <c r="RNY14"/>
      <c r="RNZ14"/>
      <c r="ROA14"/>
      <c r="ROB14"/>
      <c r="ROC14"/>
      <c r="ROD14"/>
      <c r="ROE14"/>
      <c r="ROF14"/>
      <c r="ROG14"/>
      <c r="ROH14"/>
      <c r="ROI14"/>
      <c r="ROJ14"/>
      <c r="ROK14"/>
      <c r="ROL14"/>
      <c r="ROM14"/>
      <c r="RON14"/>
      <c r="ROO14"/>
      <c r="ROP14"/>
      <c r="ROQ14"/>
      <c r="ROR14"/>
      <c r="ROS14"/>
      <c r="ROT14"/>
      <c r="ROU14"/>
      <c r="ROV14"/>
      <c r="ROW14"/>
      <c r="ROX14"/>
      <c r="ROY14"/>
      <c r="ROZ14"/>
      <c r="RPA14"/>
      <c r="RPB14"/>
      <c r="RPC14"/>
      <c r="RPD14"/>
      <c r="RPE14"/>
      <c r="RPF14"/>
      <c r="RPG14"/>
      <c r="RPH14"/>
      <c r="RPI14"/>
      <c r="RPJ14"/>
      <c r="RPK14"/>
      <c r="RPL14"/>
      <c r="RPM14"/>
      <c r="RPN14"/>
      <c r="RPO14"/>
      <c r="RPP14"/>
      <c r="RPQ14"/>
      <c r="RPR14"/>
      <c r="RPS14"/>
      <c r="RPT14"/>
      <c r="RPU14"/>
      <c r="RPV14"/>
      <c r="RPW14"/>
      <c r="RPX14"/>
      <c r="RPY14"/>
      <c r="RPZ14"/>
      <c r="RQA14"/>
      <c r="RQB14"/>
      <c r="RQC14"/>
      <c r="RQD14"/>
      <c r="RQE14"/>
      <c r="RQF14"/>
      <c r="RQG14"/>
      <c r="RQH14"/>
      <c r="RQI14"/>
      <c r="RQJ14"/>
      <c r="RQK14"/>
      <c r="RQL14"/>
      <c r="RQM14"/>
      <c r="RQN14"/>
      <c r="RQO14"/>
      <c r="RQP14"/>
      <c r="RQQ14"/>
      <c r="RQR14"/>
      <c r="RQS14"/>
      <c r="RQT14"/>
      <c r="RQU14"/>
      <c r="RQV14"/>
      <c r="RQW14"/>
      <c r="RQX14"/>
      <c r="RQY14"/>
      <c r="RQZ14"/>
      <c r="RRA14"/>
      <c r="RRB14"/>
      <c r="RRC14"/>
      <c r="RRD14"/>
      <c r="RRE14"/>
      <c r="RRF14"/>
      <c r="RRG14"/>
      <c r="RRH14"/>
      <c r="RRI14"/>
      <c r="RRJ14"/>
      <c r="RRK14"/>
      <c r="RRL14"/>
      <c r="RRM14"/>
      <c r="RRN14"/>
      <c r="RRO14"/>
      <c r="RRP14"/>
      <c r="RRQ14"/>
      <c r="RRR14"/>
      <c r="RRS14"/>
      <c r="RRT14"/>
      <c r="RRU14"/>
      <c r="RRV14"/>
      <c r="RRW14"/>
      <c r="RRX14"/>
      <c r="RRY14"/>
      <c r="RRZ14"/>
      <c r="RSA14"/>
      <c r="RSB14"/>
      <c r="RSC14"/>
      <c r="RSD14"/>
      <c r="RSE14"/>
      <c r="RSF14"/>
      <c r="RSG14"/>
      <c r="RSH14"/>
      <c r="RSI14"/>
      <c r="RSJ14"/>
      <c r="RSK14"/>
      <c r="RSL14"/>
      <c r="RSM14"/>
      <c r="RSN14"/>
      <c r="RSO14"/>
      <c r="RSP14"/>
      <c r="RSQ14"/>
      <c r="RSR14"/>
      <c r="RSS14"/>
      <c r="RST14"/>
      <c r="RSU14"/>
      <c r="RSV14"/>
      <c r="RSW14"/>
      <c r="RSX14"/>
      <c r="RSY14"/>
      <c r="RSZ14"/>
      <c r="RTA14"/>
      <c r="RTB14"/>
      <c r="RTC14"/>
      <c r="RTD14"/>
      <c r="RTE14"/>
      <c r="RTF14"/>
      <c r="RTG14"/>
      <c r="RTH14"/>
      <c r="RTI14"/>
      <c r="RTJ14"/>
      <c r="RTK14"/>
      <c r="RTL14"/>
      <c r="RTM14"/>
      <c r="RTN14"/>
      <c r="RTO14"/>
      <c r="RTP14"/>
      <c r="RTQ14"/>
      <c r="RTR14"/>
      <c r="RTS14"/>
      <c r="RTT14"/>
      <c r="RTU14"/>
      <c r="RTV14"/>
      <c r="RTW14"/>
      <c r="RTX14"/>
      <c r="RTY14"/>
      <c r="RTZ14"/>
      <c r="RUA14"/>
      <c r="RUB14"/>
      <c r="RUC14"/>
      <c r="RUD14"/>
      <c r="RUE14"/>
      <c r="RUF14"/>
      <c r="RUG14"/>
      <c r="RUH14"/>
      <c r="RUI14"/>
      <c r="RUJ14"/>
      <c r="RUK14"/>
      <c r="RUL14"/>
      <c r="RUM14"/>
      <c r="RUN14"/>
      <c r="RUO14"/>
      <c r="RUP14"/>
      <c r="RUQ14"/>
      <c r="RUR14"/>
      <c r="RUS14"/>
      <c r="RUT14"/>
      <c r="RUU14"/>
      <c r="RUV14"/>
      <c r="RUW14"/>
      <c r="RUX14"/>
      <c r="RUY14"/>
      <c r="RUZ14"/>
      <c r="RVA14"/>
      <c r="RVB14"/>
      <c r="RVC14"/>
      <c r="RVD14"/>
      <c r="RVE14"/>
      <c r="RVF14"/>
      <c r="RVG14"/>
      <c r="RVH14"/>
      <c r="RVI14"/>
      <c r="RVJ14"/>
      <c r="RVK14"/>
      <c r="RVL14"/>
      <c r="RVM14"/>
      <c r="RVN14"/>
      <c r="RVO14"/>
      <c r="RVP14"/>
      <c r="RVQ14"/>
      <c r="RVR14"/>
      <c r="RVS14"/>
      <c r="RVT14"/>
      <c r="RVU14"/>
      <c r="RVV14"/>
      <c r="RVW14"/>
      <c r="RVX14"/>
      <c r="RVY14"/>
      <c r="RVZ14"/>
      <c r="RWA14"/>
      <c r="RWB14"/>
      <c r="RWC14"/>
      <c r="RWD14"/>
      <c r="RWE14"/>
      <c r="RWF14"/>
      <c r="RWG14"/>
      <c r="RWH14"/>
      <c r="RWI14"/>
      <c r="RWJ14"/>
      <c r="RWK14"/>
      <c r="RWL14"/>
      <c r="RWM14"/>
      <c r="RWN14"/>
      <c r="RWO14"/>
      <c r="RWP14"/>
      <c r="RWQ14"/>
      <c r="RWR14"/>
      <c r="RWS14"/>
      <c r="RWT14"/>
      <c r="RWU14"/>
      <c r="RWV14"/>
      <c r="RWW14"/>
      <c r="RWX14"/>
      <c r="RWY14"/>
      <c r="RWZ14"/>
      <c r="RXA14"/>
      <c r="RXB14"/>
      <c r="RXC14"/>
      <c r="RXD14"/>
      <c r="RXE14"/>
      <c r="RXF14"/>
      <c r="RXG14"/>
      <c r="RXH14"/>
      <c r="RXI14"/>
      <c r="RXJ14"/>
      <c r="RXK14"/>
      <c r="RXL14"/>
      <c r="RXM14"/>
      <c r="RXN14"/>
      <c r="RXO14"/>
      <c r="RXP14"/>
      <c r="RXQ14"/>
      <c r="RXR14"/>
      <c r="RXS14"/>
      <c r="RXT14"/>
      <c r="RXU14"/>
      <c r="RXV14"/>
      <c r="RXW14"/>
      <c r="RXX14"/>
      <c r="RXY14"/>
      <c r="RXZ14"/>
      <c r="RYA14"/>
      <c r="RYB14"/>
      <c r="RYC14"/>
      <c r="RYD14"/>
      <c r="RYE14"/>
      <c r="RYF14"/>
      <c r="RYG14"/>
      <c r="RYH14"/>
      <c r="RYI14"/>
      <c r="RYJ14"/>
      <c r="RYK14"/>
      <c r="RYL14"/>
      <c r="RYM14"/>
      <c r="RYN14"/>
      <c r="RYO14"/>
      <c r="RYP14"/>
      <c r="RYQ14"/>
      <c r="RYR14"/>
      <c r="RYS14"/>
      <c r="RYT14"/>
      <c r="RYU14"/>
      <c r="RYV14"/>
      <c r="RYW14"/>
      <c r="RYX14"/>
      <c r="RYY14"/>
      <c r="RYZ14"/>
      <c r="RZA14"/>
      <c r="RZB14"/>
      <c r="RZC14"/>
      <c r="RZD14"/>
      <c r="RZE14"/>
      <c r="RZF14"/>
      <c r="RZG14"/>
      <c r="RZH14"/>
      <c r="RZI14"/>
      <c r="RZJ14"/>
      <c r="RZK14"/>
      <c r="RZL14"/>
      <c r="RZM14"/>
      <c r="RZN14"/>
      <c r="RZO14"/>
      <c r="RZP14"/>
      <c r="RZQ14"/>
      <c r="RZR14"/>
      <c r="RZS14"/>
      <c r="RZT14"/>
      <c r="RZU14"/>
      <c r="RZV14"/>
      <c r="RZW14"/>
      <c r="RZX14"/>
      <c r="RZY14"/>
      <c r="RZZ14"/>
      <c r="SAA14"/>
      <c r="SAB14"/>
      <c r="SAC14"/>
      <c r="SAD14"/>
      <c r="SAE14"/>
      <c r="SAF14"/>
      <c r="SAG14"/>
      <c r="SAH14"/>
      <c r="SAI14"/>
      <c r="SAJ14"/>
      <c r="SAK14"/>
      <c r="SAL14"/>
      <c r="SAM14"/>
      <c r="SAN14"/>
      <c r="SAO14"/>
      <c r="SAP14"/>
      <c r="SAQ14"/>
      <c r="SAR14"/>
      <c r="SAS14"/>
      <c r="SAT14"/>
      <c r="SAU14"/>
      <c r="SAV14"/>
      <c r="SAW14"/>
      <c r="SAX14"/>
      <c r="SAY14"/>
      <c r="SAZ14"/>
      <c r="SBA14"/>
      <c r="SBB14"/>
      <c r="SBC14"/>
      <c r="SBD14"/>
      <c r="SBE14"/>
      <c r="SBF14"/>
      <c r="SBG14"/>
      <c r="SBH14"/>
      <c r="SBI14"/>
      <c r="SBJ14"/>
      <c r="SBK14"/>
      <c r="SBL14"/>
      <c r="SBM14"/>
      <c r="SBN14"/>
      <c r="SBO14"/>
      <c r="SBP14"/>
      <c r="SBQ14"/>
      <c r="SBR14"/>
      <c r="SBS14"/>
      <c r="SBT14"/>
      <c r="SBU14"/>
      <c r="SBV14"/>
      <c r="SBW14"/>
      <c r="SBX14"/>
      <c r="SBY14"/>
      <c r="SBZ14"/>
      <c r="SCA14"/>
      <c r="SCB14"/>
      <c r="SCC14"/>
      <c r="SCD14"/>
      <c r="SCE14"/>
      <c r="SCF14"/>
      <c r="SCG14"/>
      <c r="SCH14"/>
      <c r="SCI14"/>
      <c r="SCJ14"/>
      <c r="SCK14"/>
      <c r="SCL14"/>
      <c r="SCM14"/>
      <c r="SCN14"/>
      <c r="SCO14"/>
      <c r="SCP14"/>
      <c r="SCQ14"/>
      <c r="SCR14"/>
      <c r="SCS14"/>
      <c r="SCT14"/>
      <c r="SCU14"/>
      <c r="SCV14"/>
      <c r="SCW14"/>
      <c r="SCX14"/>
      <c r="SCY14"/>
      <c r="SCZ14"/>
      <c r="SDA14"/>
      <c r="SDB14"/>
      <c r="SDC14"/>
      <c r="SDD14"/>
      <c r="SDE14"/>
      <c r="SDF14"/>
      <c r="SDG14"/>
      <c r="SDH14"/>
      <c r="SDI14"/>
      <c r="SDJ14"/>
      <c r="SDK14"/>
      <c r="SDL14"/>
      <c r="SDM14"/>
      <c r="SDN14"/>
      <c r="SDO14"/>
      <c r="SDP14"/>
      <c r="SDQ14"/>
      <c r="SDR14"/>
      <c r="SDS14"/>
      <c r="SDT14"/>
      <c r="SDU14"/>
      <c r="SDV14"/>
      <c r="SDW14"/>
      <c r="SDX14"/>
      <c r="SDY14"/>
      <c r="SDZ14"/>
      <c r="SEA14"/>
      <c r="SEB14"/>
      <c r="SEC14"/>
      <c r="SED14"/>
      <c r="SEE14"/>
      <c r="SEF14"/>
      <c r="SEG14"/>
      <c r="SEH14"/>
      <c r="SEI14"/>
      <c r="SEJ14"/>
      <c r="SEK14"/>
      <c r="SEL14"/>
      <c r="SEM14"/>
      <c r="SEN14"/>
      <c r="SEO14"/>
      <c r="SEP14"/>
      <c r="SEQ14"/>
      <c r="SER14"/>
      <c r="SES14"/>
      <c r="SET14"/>
      <c r="SEU14"/>
      <c r="SEV14"/>
      <c r="SEW14"/>
      <c r="SEX14"/>
      <c r="SEY14"/>
      <c r="SEZ14"/>
      <c r="SFA14"/>
      <c r="SFB14"/>
      <c r="SFC14"/>
      <c r="SFD14"/>
      <c r="SFE14"/>
      <c r="SFF14"/>
      <c r="SFG14"/>
      <c r="SFH14"/>
      <c r="SFI14"/>
      <c r="SFJ14"/>
      <c r="SFK14"/>
      <c r="SFL14"/>
      <c r="SFM14"/>
      <c r="SFN14"/>
      <c r="SFO14"/>
      <c r="SFP14"/>
      <c r="SFQ14"/>
      <c r="SFR14"/>
      <c r="SFS14"/>
      <c r="SFT14"/>
      <c r="SFU14"/>
      <c r="SFV14"/>
      <c r="SFW14"/>
      <c r="SFX14"/>
      <c r="SFY14"/>
      <c r="SFZ14"/>
      <c r="SGA14"/>
      <c r="SGB14"/>
      <c r="SGC14"/>
      <c r="SGD14"/>
      <c r="SGE14"/>
      <c r="SGF14"/>
      <c r="SGG14"/>
      <c r="SGH14"/>
      <c r="SGI14"/>
      <c r="SGJ14"/>
      <c r="SGK14"/>
      <c r="SGL14"/>
      <c r="SGM14"/>
      <c r="SGN14"/>
      <c r="SGO14"/>
      <c r="SGP14"/>
      <c r="SGQ14"/>
      <c r="SGR14"/>
      <c r="SGS14"/>
      <c r="SGT14"/>
      <c r="SGU14"/>
      <c r="SGV14"/>
      <c r="SGW14"/>
      <c r="SGX14"/>
      <c r="SGY14"/>
      <c r="SGZ14"/>
      <c r="SHA14"/>
      <c r="SHB14"/>
      <c r="SHC14"/>
      <c r="SHD14"/>
      <c r="SHE14"/>
      <c r="SHF14"/>
      <c r="SHG14"/>
      <c r="SHH14"/>
      <c r="SHI14"/>
      <c r="SHJ14"/>
      <c r="SHK14"/>
      <c r="SHL14"/>
      <c r="SHM14"/>
      <c r="SHN14"/>
      <c r="SHO14"/>
      <c r="SHP14"/>
      <c r="SHQ14"/>
      <c r="SHR14"/>
      <c r="SHS14"/>
      <c r="SHT14"/>
      <c r="SHU14"/>
      <c r="SHV14"/>
      <c r="SHW14"/>
      <c r="SHX14"/>
      <c r="SHY14"/>
      <c r="SHZ14"/>
      <c r="SIA14"/>
      <c r="SIB14"/>
      <c r="SIC14"/>
      <c r="SID14"/>
      <c r="SIE14"/>
      <c r="SIF14"/>
      <c r="SIG14"/>
      <c r="SIH14"/>
      <c r="SII14"/>
      <c r="SIJ14"/>
      <c r="SIK14"/>
      <c r="SIL14"/>
      <c r="SIM14"/>
      <c r="SIN14"/>
      <c r="SIO14"/>
      <c r="SIP14"/>
      <c r="SIQ14"/>
      <c r="SIR14"/>
      <c r="SIS14"/>
      <c r="SIT14"/>
      <c r="SIU14"/>
      <c r="SIV14"/>
      <c r="SIW14"/>
      <c r="SIX14"/>
      <c r="SIY14"/>
      <c r="SIZ14"/>
      <c r="SJA14"/>
      <c r="SJB14"/>
      <c r="SJC14"/>
      <c r="SJD14"/>
      <c r="SJE14"/>
      <c r="SJF14"/>
      <c r="SJG14"/>
      <c r="SJH14"/>
      <c r="SJI14"/>
      <c r="SJJ14"/>
      <c r="SJK14"/>
      <c r="SJL14"/>
      <c r="SJM14"/>
      <c r="SJN14"/>
      <c r="SJO14"/>
      <c r="SJP14"/>
      <c r="SJQ14"/>
      <c r="SJR14"/>
      <c r="SJS14"/>
      <c r="SJT14"/>
      <c r="SJU14"/>
      <c r="SJV14"/>
      <c r="SJW14"/>
      <c r="SJX14"/>
      <c r="SJY14"/>
      <c r="SJZ14"/>
      <c r="SKA14"/>
      <c r="SKB14"/>
      <c r="SKC14"/>
      <c r="SKD14"/>
      <c r="SKE14"/>
      <c r="SKF14"/>
      <c r="SKG14"/>
      <c r="SKH14"/>
      <c r="SKI14"/>
      <c r="SKJ14"/>
      <c r="SKK14"/>
      <c r="SKL14"/>
      <c r="SKM14"/>
      <c r="SKN14"/>
      <c r="SKO14"/>
      <c r="SKP14"/>
      <c r="SKQ14"/>
      <c r="SKR14"/>
      <c r="SKS14"/>
      <c r="SKT14"/>
      <c r="SKU14"/>
      <c r="SKV14"/>
      <c r="SKW14"/>
      <c r="SKX14"/>
      <c r="SKY14"/>
      <c r="SKZ14"/>
      <c r="SLA14"/>
      <c r="SLB14"/>
      <c r="SLC14"/>
      <c r="SLD14"/>
      <c r="SLE14"/>
      <c r="SLF14"/>
      <c r="SLG14"/>
      <c r="SLH14"/>
      <c r="SLI14"/>
      <c r="SLJ14"/>
      <c r="SLK14"/>
      <c r="SLL14"/>
      <c r="SLM14"/>
      <c r="SLN14"/>
      <c r="SLO14"/>
      <c r="SLP14"/>
      <c r="SLQ14"/>
      <c r="SLR14"/>
      <c r="SLS14"/>
      <c r="SLT14"/>
      <c r="SLU14"/>
      <c r="SLV14"/>
      <c r="SLW14"/>
      <c r="SLX14"/>
      <c r="SLY14"/>
      <c r="SLZ14"/>
      <c r="SMA14"/>
      <c r="SMB14"/>
      <c r="SMC14"/>
      <c r="SMD14"/>
      <c r="SME14"/>
      <c r="SMF14"/>
      <c r="SMG14"/>
      <c r="SMH14"/>
      <c r="SMI14"/>
      <c r="SMJ14"/>
      <c r="SMK14"/>
      <c r="SML14"/>
      <c r="SMM14"/>
      <c r="SMN14"/>
      <c r="SMO14"/>
      <c r="SMP14"/>
      <c r="SMQ14"/>
      <c r="SMR14"/>
      <c r="SMS14"/>
      <c r="SMT14"/>
      <c r="SMU14"/>
      <c r="SMV14"/>
      <c r="SMW14"/>
      <c r="SMX14"/>
      <c r="SMY14"/>
      <c r="SMZ14"/>
      <c r="SNA14"/>
      <c r="SNB14"/>
      <c r="SNC14"/>
      <c r="SND14"/>
      <c r="SNE14"/>
      <c r="SNF14"/>
      <c r="SNG14"/>
      <c r="SNH14"/>
      <c r="SNI14"/>
      <c r="SNJ14"/>
      <c r="SNK14"/>
      <c r="SNL14"/>
      <c r="SNM14"/>
      <c r="SNN14"/>
      <c r="SNO14"/>
      <c r="SNP14"/>
      <c r="SNQ14"/>
      <c r="SNR14"/>
      <c r="SNS14"/>
      <c r="SNT14"/>
      <c r="SNU14"/>
      <c r="SNV14"/>
      <c r="SNW14"/>
      <c r="SNX14"/>
      <c r="SNY14"/>
      <c r="SNZ14"/>
      <c r="SOA14"/>
      <c r="SOB14"/>
      <c r="SOC14"/>
      <c r="SOD14"/>
      <c r="SOE14"/>
      <c r="SOF14"/>
      <c r="SOG14"/>
      <c r="SOH14"/>
      <c r="SOI14"/>
      <c r="SOJ14"/>
      <c r="SOK14"/>
      <c r="SOL14"/>
      <c r="SOM14"/>
      <c r="SON14"/>
      <c r="SOO14"/>
      <c r="SOP14"/>
      <c r="SOQ14"/>
      <c r="SOR14"/>
      <c r="SOS14"/>
      <c r="SOT14"/>
      <c r="SOU14"/>
      <c r="SOV14"/>
      <c r="SOW14"/>
      <c r="SOX14"/>
      <c r="SOY14"/>
      <c r="SOZ14"/>
      <c r="SPA14"/>
      <c r="SPB14"/>
      <c r="SPC14"/>
      <c r="SPD14"/>
      <c r="SPE14"/>
      <c r="SPF14"/>
      <c r="SPG14"/>
      <c r="SPH14"/>
      <c r="SPI14"/>
      <c r="SPJ14"/>
      <c r="SPK14"/>
      <c r="SPL14"/>
      <c r="SPM14"/>
      <c r="SPN14"/>
      <c r="SPO14"/>
      <c r="SPP14"/>
      <c r="SPQ14"/>
      <c r="SPR14"/>
      <c r="SPS14"/>
      <c r="SPT14"/>
      <c r="SPU14"/>
      <c r="SPV14"/>
      <c r="SPW14"/>
      <c r="SPX14"/>
      <c r="SPY14"/>
      <c r="SPZ14"/>
      <c r="SQA14"/>
      <c r="SQB14"/>
      <c r="SQC14"/>
      <c r="SQD14"/>
      <c r="SQE14"/>
      <c r="SQF14"/>
      <c r="SQG14"/>
      <c r="SQH14"/>
      <c r="SQI14"/>
      <c r="SQJ14"/>
      <c r="SQK14"/>
      <c r="SQL14"/>
      <c r="SQM14"/>
      <c r="SQN14"/>
      <c r="SQO14"/>
      <c r="SQP14"/>
      <c r="SQQ14"/>
      <c r="SQR14"/>
      <c r="SQS14"/>
      <c r="SQT14"/>
      <c r="SQU14"/>
      <c r="SQV14"/>
      <c r="SQW14"/>
      <c r="SQX14"/>
      <c r="SQY14"/>
      <c r="SQZ14"/>
      <c r="SRA14"/>
      <c r="SRB14"/>
      <c r="SRC14"/>
      <c r="SRD14"/>
      <c r="SRE14"/>
      <c r="SRF14"/>
      <c r="SRG14"/>
      <c r="SRH14"/>
      <c r="SRI14"/>
      <c r="SRJ14"/>
      <c r="SRK14"/>
      <c r="SRL14"/>
      <c r="SRM14"/>
      <c r="SRN14"/>
      <c r="SRO14"/>
      <c r="SRP14"/>
      <c r="SRQ14"/>
      <c r="SRR14"/>
      <c r="SRS14"/>
      <c r="SRT14"/>
      <c r="SRU14"/>
      <c r="SRV14"/>
      <c r="SRW14"/>
      <c r="SRX14"/>
      <c r="SRY14"/>
      <c r="SRZ14"/>
      <c r="SSA14"/>
      <c r="SSB14"/>
      <c r="SSC14"/>
      <c r="SSD14"/>
      <c r="SSE14"/>
      <c r="SSF14"/>
      <c r="SSG14"/>
      <c r="SSH14"/>
      <c r="SSI14"/>
      <c r="SSJ14"/>
      <c r="SSK14"/>
      <c r="SSL14"/>
      <c r="SSM14"/>
      <c r="SSN14"/>
      <c r="SSO14"/>
      <c r="SSP14"/>
      <c r="SSQ14"/>
      <c r="SSR14"/>
      <c r="SSS14"/>
      <c r="SST14"/>
      <c r="SSU14"/>
      <c r="SSV14"/>
      <c r="SSW14"/>
      <c r="SSX14"/>
      <c r="SSY14"/>
      <c r="SSZ14"/>
      <c r="STA14"/>
      <c r="STB14"/>
      <c r="STC14"/>
      <c r="STD14"/>
      <c r="STE14"/>
      <c r="STF14"/>
      <c r="STG14"/>
      <c r="STH14"/>
      <c r="STI14"/>
      <c r="STJ14"/>
      <c r="STK14"/>
      <c r="STL14"/>
      <c r="STM14"/>
      <c r="STN14"/>
      <c r="STO14"/>
      <c r="STP14"/>
      <c r="STQ14"/>
      <c r="STR14"/>
      <c r="STS14"/>
      <c r="STT14"/>
      <c r="STU14"/>
      <c r="STV14"/>
      <c r="STW14"/>
      <c r="STX14"/>
      <c r="STY14"/>
      <c r="STZ14"/>
      <c r="SUA14"/>
      <c r="SUB14"/>
      <c r="SUC14"/>
      <c r="SUD14"/>
      <c r="SUE14"/>
      <c r="SUF14"/>
      <c r="SUG14"/>
      <c r="SUH14"/>
      <c r="SUI14"/>
      <c r="SUJ14"/>
      <c r="SUK14"/>
      <c r="SUL14"/>
      <c r="SUM14"/>
      <c r="SUN14"/>
      <c r="SUO14"/>
      <c r="SUP14"/>
      <c r="SUQ14"/>
      <c r="SUR14"/>
      <c r="SUS14"/>
      <c r="SUT14"/>
      <c r="SUU14"/>
      <c r="SUV14"/>
      <c r="SUW14"/>
      <c r="SUX14"/>
      <c r="SUY14"/>
      <c r="SUZ14"/>
      <c r="SVA14"/>
      <c r="SVB14"/>
      <c r="SVC14"/>
      <c r="SVD14"/>
      <c r="SVE14"/>
      <c r="SVF14"/>
      <c r="SVG14"/>
      <c r="SVH14"/>
      <c r="SVI14"/>
      <c r="SVJ14"/>
      <c r="SVK14"/>
      <c r="SVL14"/>
      <c r="SVM14"/>
      <c r="SVN14"/>
      <c r="SVO14"/>
      <c r="SVP14"/>
      <c r="SVQ14"/>
      <c r="SVR14"/>
      <c r="SVS14"/>
      <c r="SVT14"/>
      <c r="SVU14"/>
      <c r="SVV14"/>
      <c r="SVW14"/>
      <c r="SVX14"/>
      <c r="SVY14"/>
      <c r="SVZ14"/>
      <c r="SWA14"/>
      <c r="SWB14"/>
      <c r="SWC14"/>
      <c r="SWD14"/>
      <c r="SWE14"/>
      <c r="SWF14"/>
      <c r="SWG14"/>
      <c r="SWH14"/>
      <c r="SWI14"/>
      <c r="SWJ14"/>
      <c r="SWK14"/>
      <c r="SWL14"/>
      <c r="SWM14"/>
      <c r="SWN14"/>
      <c r="SWO14"/>
      <c r="SWP14"/>
      <c r="SWQ14"/>
      <c r="SWR14"/>
      <c r="SWS14"/>
      <c r="SWT14"/>
      <c r="SWU14"/>
      <c r="SWV14"/>
      <c r="SWW14"/>
      <c r="SWX14"/>
      <c r="SWY14"/>
      <c r="SWZ14"/>
      <c r="SXA14"/>
      <c r="SXB14"/>
      <c r="SXC14"/>
      <c r="SXD14"/>
      <c r="SXE14"/>
      <c r="SXF14"/>
      <c r="SXG14"/>
      <c r="SXH14"/>
      <c r="SXI14"/>
      <c r="SXJ14"/>
      <c r="SXK14"/>
      <c r="SXL14"/>
      <c r="SXM14"/>
      <c r="SXN14"/>
      <c r="SXO14"/>
      <c r="SXP14"/>
      <c r="SXQ14"/>
      <c r="SXR14"/>
      <c r="SXS14"/>
      <c r="SXT14"/>
      <c r="SXU14"/>
      <c r="SXV14"/>
      <c r="SXW14"/>
      <c r="SXX14"/>
      <c r="SXY14"/>
      <c r="SXZ14"/>
      <c r="SYA14"/>
      <c r="SYB14"/>
      <c r="SYC14"/>
      <c r="SYD14"/>
      <c r="SYE14"/>
      <c r="SYF14"/>
      <c r="SYG14"/>
      <c r="SYH14"/>
      <c r="SYI14"/>
      <c r="SYJ14"/>
      <c r="SYK14"/>
      <c r="SYL14"/>
      <c r="SYM14"/>
      <c r="SYN14"/>
      <c r="SYO14"/>
      <c r="SYP14"/>
      <c r="SYQ14"/>
      <c r="SYR14"/>
      <c r="SYS14"/>
      <c r="SYT14"/>
      <c r="SYU14"/>
      <c r="SYV14"/>
      <c r="SYW14"/>
      <c r="SYX14"/>
      <c r="SYY14"/>
      <c r="SYZ14"/>
      <c r="SZA14"/>
      <c r="SZB14"/>
      <c r="SZC14"/>
      <c r="SZD14"/>
      <c r="SZE14"/>
      <c r="SZF14"/>
      <c r="SZG14"/>
      <c r="SZH14"/>
      <c r="SZI14"/>
      <c r="SZJ14"/>
      <c r="SZK14"/>
      <c r="SZL14"/>
      <c r="SZM14"/>
      <c r="SZN14"/>
      <c r="SZO14"/>
      <c r="SZP14"/>
      <c r="SZQ14"/>
      <c r="SZR14"/>
      <c r="SZS14"/>
      <c r="SZT14"/>
      <c r="SZU14"/>
      <c r="SZV14"/>
      <c r="SZW14"/>
      <c r="SZX14"/>
      <c r="SZY14"/>
      <c r="SZZ14"/>
      <c r="TAA14"/>
      <c r="TAB14"/>
      <c r="TAC14"/>
      <c r="TAD14"/>
      <c r="TAE14"/>
      <c r="TAF14"/>
      <c r="TAG14"/>
      <c r="TAH14"/>
      <c r="TAI14"/>
      <c r="TAJ14"/>
      <c r="TAK14"/>
      <c r="TAL14"/>
      <c r="TAM14"/>
      <c r="TAN14"/>
      <c r="TAO14"/>
      <c r="TAP14"/>
      <c r="TAQ14"/>
      <c r="TAR14"/>
      <c r="TAS14"/>
      <c r="TAT14"/>
      <c r="TAU14"/>
      <c r="TAV14"/>
      <c r="TAW14"/>
      <c r="TAX14"/>
      <c r="TAY14"/>
      <c r="TAZ14"/>
      <c r="TBA14"/>
      <c r="TBB14"/>
      <c r="TBC14"/>
      <c r="TBD14"/>
      <c r="TBE14"/>
      <c r="TBF14"/>
      <c r="TBG14"/>
      <c r="TBH14"/>
      <c r="TBI14"/>
      <c r="TBJ14"/>
      <c r="TBK14"/>
      <c r="TBL14"/>
      <c r="TBM14"/>
      <c r="TBN14"/>
      <c r="TBO14"/>
      <c r="TBP14"/>
      <c r="TBQ14"/>
      <c r="TBR14"/>
      <c r="TBS14"/>
      <c r="TBT14"/>
      <c r="TBU14"/>
      <c r="TBV14"/>
      <c r="TBW14"/>
      <c r="TBX14"/>
      <c r="TBY14"/>
      <c r="TBZ14"/>
      <c r="TCA14"/>
      <c r="TCB14"/>
      <c r="TCC14"/>
      <c r="TCD14"/>
      <c r="TCE14"/>
      <c r="TCF14"/>
      <c r="TCG14"/>
      <c r="TCH14"/>
      <c r="TCI14"/>
      <c r="TCJ14"/>
      <c r="TCK14"/>
      <c r="TCL14"/>
      <c r="TCM14"/>
      <c r="TCN14"/>
      <c r="TCO14"/>
      <c r="TCP14"/>
      <c r="TCQ14"/>
      <c r="TCR14"/>
      <c r="TCS14"/>
      <c r="TCT14"/>
      <c r="TCU14"/>
      <c r="TCV14"/>
      <c r="TCW14"/>
      <c r="TCX14"/>
      <c r="TCY14"/>
      <c r="TCZ14"/>
      <c r="TDA14"/>
      <c r="TDB14"/>
      <c r="TDC14"/>
      <c r="TDD14"/>
      <c r="TDE14"/>
      <c r="TDF14"/>
      <c r="TDG14"/>
      <c r="TDH14"/>
      <c r="TDI14"/>
      <c r="TDJ14"/>
      <c r="TDK14"/>
      <c r="TDL14"/>
      <c r="TDM14"/>
      <c r="TDN14"/>
      <c r="TDO14"/>
      <c r="TDP14"/>
      <c r="TDQ14"/>
      <c r="TDR14"/>
      <c r="TDS14"/>
      <c r="TDT14"/>
      <c r="TDU14"/>
      <c r="TDV14"/>
      <c r="TDW14"/>
      <c r="TDX14"/>
      <c r="TDY14"/>
      <c r="TDZ14"/>
      <c r="TEA14"/>
      <c r="TEB14"/>
      <c r="TEC14"/>
      <c r="TED14"/>
      <c r="TEE14"/>
      <c r="TEF14"/>
      <c r="TEG14"/>
      <c r="TEH14"/>
      <c r="TEI14"/>
      <c r="TEJ14"/>
      <c r="TEK14"/>
      <c r="TEL14"/>
      <c r="TEM14"/>
      <c r="TEN14"/>
      <c r="TEO14"/>
      <c r="TEP14"/>
      <c r="TEQ14"/>
      <c r="TER14"/>
      <c r="TES14"/>
      <c r="TET14"/>
      <c r="TEU14"/>
      <c r="TEV14"/>
      <c r="TEW14"/>
      <c r="TEX14"/>
      <c r="TEY14"/>
      <c r="TEZ14"/>
      <c r="TFA14"/>
      <c r="TFB14"/>
      <c r="TFC14"/>
      <c r="TFD14"/>
      <c r="TFE14"/>
      <c r="TFF14"/>
      <c r="TFG14"/>
      <c r="TFH14"/>
      <c r="TFI14"/>
      <c r="TFJ14"/>
      <c r="TFK14"/>
      <c r="TFL14"/>
      <c r="TFM14"/>
      <c r="TFN14"/>
      <c r="TFO14"/>
      <c r="TFP14"/>
      <c r="TFQ14"/>
      <c r="TFR14"/>
      <c r="TFS14"/>
      <c r="TFT14"/>
      <c r="TFU14"/>
      <c r="TFV14"/>
      <c r="TFW14"/>
      <c r="TFX14"/>
      <c r="TFY14"/>
      <c r="TFZ14"/>
      <c r="TGA14"/>
      <c r="TGB14"/>
      <c r="TGC14"/>
      <c r="TGD14"/>
      <c r="TGE14"/>
      <c r="TGF14"/>
      <c r="TGG14"/>
      <c r="TGH14"/>
      <c r="TGI14"/>
      <c r="TGJ14"/>
      <c r="TGK14"/>
      <c r="TGL14"/>
      <c r="TGM14"/>
      <c r="TGN14"/>
      <c r="TGO14"/>
      <c r="TGP14"/>
      <c r="TGQ14"/>
      <c r="TGR14"/>
      <c r="TGS14"/>
      <c r="TGT14"/>
      <c r="TGU14"/>
      <c r="TGV14"/>
      <c r="TGW14"/>
      <c r="TGX14"/>
      <c r="TGY14"/>
      <c r="TGZ14"/>
      <c r="THA14"/>
      <c r="THB14"/>
      <c r="THC14"/>
      <c r="THD14"/>
      <c r="THE14"/>
      <c r="THF14"/>
      <c r="THG14"/>
      <c r="THH14"/>
      <c r="THI14"/>
      <c r="THJ14"/>
      <c r="THK14"/>
      <c r="THL14"/>
      <c r="THM14"/>
      <c r="THN14"/>
      <c r="THO14"/>
      <c r="THP14"/>
      <c r="THQ14"/>
      <c r="THR14"/>
      <c r="THS14"/>
      <c r="THT14"/>
      <c r="THU14"/>
      <c r="THV14"/>
      <c r="THW14"/>
      <c r="THX14"/>
      <c r="THY14"/>
      <c r="THZ14"/>
      <c r="TIA14"/>
      <c r="TIB14"/>
      <c r="TIC14"/>
      <c r="TID14"/>
      <c r="TIE14"/>
      <c r="TIF14"/>
      <c r="TIG14"/>
      <c r="TIH14"/>
      <c r="TII14"/>
      <c r="TIJ14"/>
      <c r="TIK14"/>
      <c r="TIL14"/>
      <c r="TIM14"/>
      <c r="TIN14"/>
      <c r="TIO14"/>
      <c r="TIP14"/>
      <c r="TIQ14"/>
      <c r="TIR14"/>
      <c r="TIS14"/>
      <c r="TIT14"/>
      <c r="TIU14"/>
      <c r="TIV14"/>
      <c r="TIW14"/>
      <c r="TIX14"/>
      <c r="TIY14"/>
      <c r="TIZ14"/>
      <c r="TJA14"/>
      <c r="TJB14"/>
      <c r="TJC14"/>
      <c r="TJD14"/>
      <c r="TJE14"/>
      <c r="TJF14"/>
      <c r="TJG14"/>
      <c r="TJH14"/>
      <c r="TJI14"/>
      <c r="TJJ14"/>
      <c r="TJK14"/>
      <c r="TJL14"/>
      <c r="TJM14"/>
      <c r="TJN14"/>
      <c r="TJO14"/>
      <c r="TJP14"/>
      <c r="TJQ14"/>
      <c r="TJR14"/>
      <c r="TJS14"/>
      <c r="TJT14"/>
      <c r="TJU14"/>
      <c r="TJV14"/>
      <c r="TJW14"/>
      <c r="TJX14"/>
      <c r="TJY14"/>
      <c r="TJZ14"/>
      <c r="TKA14"/>
      <c r="TKB14"/>
      <c r="TKC14"/>
      <c r="TKD14"/>
      <c r="TKE14"/>
      <c r="TKF14"/>
      <c r="TKG14"/>
      <c r="TKH14"/>
      <c r="TKI14"/>
      <c r="TKJ14"/>
      <c r="TKK14"/>
      <c r="TKL14"/>
      <c r="TKM14"/>
      <c r="TKN14"/>
      <c r="TKO14"/>
      <c r="TKP14"/>
      <c r="TKQ14"/>
      <c r="TKR14"/>
      <c r="TKS14"/>
      <c r="TKT14"/>
      <c r="TKU14"/>
      <c r="TKV14"/>
      <c r="TKW14"/>
      <c r="TKX14"/>
      <c r="TKY14"/>
      <c r="TKZ14"/>
      <c r="TLA14"/>
      <c r="TLB14"/>
      <c r="TLC14"/>
      <c r="TLD14"/>
      <c r="TLE14"/>
      <c r="TLF14"/>
      <c r="TLG14"/>
      <c r="TLH14"/>
      <c r="TLI14"/>
      <c r="TLJ14"/>
      <c r="TLK14"/>
      <c r="TLL14"/>
      <c r="TLM14"/>
      <c r="TLN14"/>
      <c r="TLO14"/>
      <c r="TLP14"/>
      <c r="TLQ14"/>
      <c r="TLR14"/>
      <c r="TLS14"/>
      <c r="TLT14"/>
      <c r="TLU14"/>
      <c r="TLV14"/>
      <c r="TLW14"/>
      <c r="TLX14"/>
      <c r="TLY14"/>
      <c r="TLZ14"/>
      <c r="TMA14"/>
      <c r="TMB14"/>
      <c r="TMC14"/>
      <c r="TMD14"/>
      <c r="TME14"/>
      <c r="TMF14"/>
      <c r="TMG14"/>
      <c r="TMH14"/>
      <c r="TMI14"/>
      <c r="TMJ14"/>
      <c r="TMK14"/>
      <c r="TML14"/>
      <c r="TMM14"/>
      <c r="TMN14"/>
      <c r="TMO14"/>
      <c r="TMP14"/>
      <c r="TMQ14"/>
      <c r="TMR14"/>
      <c r="TMS14"/>
      <c r="TMT14"/>
      <c r="TMU14"/>
      <c r="TMV14"/>
      <c r="TMW14"/>
      <c r="TMX14"/>
      <c r="TMY14"/>
      <c r="TMZ14"/>
      <c r="TNA14"/>
      <c r="TNB14"/>
      <c r="TNC14"/>
      <c r="TND14"/>
      <c r="TNE14"/>
      <c r="TNF14"/>
      <c r="TNG14"/>
      <c r="TNH14"/>
      <c r="TNI14"/>
      <c r="TNJ14"/>
      <c r="TNK14"/>
      <c r="TNL14"/>
      <c r="TNM14"/>
      <c r="TNN14"/>
      <c r="TNO14"/>
      <c r="TNP14"/>
      <c r="TNQ14"/>
      <c r="TNR14"/>
      <c r="TNS14"/>
      <c r="TNT14"/>
      <c r="TNU14"/>
      <c r="TNV14"/>
      <c r="TNW14"/>
      <c r="TNX14"/>
      <c r="TNY14"/>
      <c r="TNZ14"/>
      <c r="TOA14"/>
      <c r="TOB14"/>
      <c r="TOC14"/>
      <c r="TOD14"/>
      <c r="TOE14"/>
      <c r="TOF14"/>
      <c r="TOG14"/>
      <c r="TOH14"/>
      <c r="TOI14"/>
      <c r="TOJ14"/>
      <c r="TOK14"/>
      <c r="TOL14"/>
      <c r="TOM14"/>
      <c r="TON14"/>
      <c r="TOO14"/>
      <c r="TOP14"/>
      <c r="TOQ14"/>
      <c r="TOR14"/>
      <c r="TOS14"/>
      <c r="TOT14"/>
      <c r="TOU14"/>
      <c r="TOV14"/>
      <c r="TOW14"/>
      <c r="TOX14"/>
      <c r="TOY14"/>
      <c r="TOZ14"/>
      <c r="TPA14"/>
      <c r="TPB14"/>
      <c r="TPC14"/>
      <c r="TPD14"/>
      <c r="TPE14"/>
      <c r="TPF14"/>
      <c r="TPG14"/>
      <c r="TPH14"/>
      <c r="TPI14"/>
      <c r="TPJ14"/>
      <c r="TPK14"/>
      <c r="TPL14"/>
      <c r="TPM14"/>
      <c r="TPN14"/>
      <c r="TPO14"/>
      <c r="TPP14"/>
      <c r="TPQ14"/>
      <c r="TPR14"/>
      <c r="TPS14"/>
      <c r="TPT14"/>
      <c r="TPU14"/>
      <c r="TPV14"/>
      <c r="TPW14"/>
      <c r="TPX14"/>
      <c r="TPY14"/>
      <c r="TPZ14"/>
      <c r="TQA14"/>
      <c r="TQB14"/>
      <c r="TQC14"/>
      <c r="TQD14"/>
      <c r="TQE14"/>
      <c r="TQF14"/>
      <c r="TQG14"/>
      <c r="TQH14"/>
      <c r="TQI14"/>
      <c r="TQJ14"/>
      <c r="TQK14"/>
      <c r="TQL14"/>
      <c r="TQM14"/>
      <c r="TQN14"/>
      <c r="TQO14"/>
      <c r="TQP14"/>
      <c r="TQQ14"/>
      <c r="TQR14"/>
      <c r="TQS14"/>
      <c r="TQT14"/>
      <c r="TQU14"/>
      <c r="TQV14"/>
      <c r="TQW14"/>
      <c r="TQX14"/>
      <c r="TQY14"/>
      <c r="TQZ14"/>
      <c r="TRA14"/>
      <c r="TRB14"/>
      <c r="TRC14"/>
      <c r="TRD14"/>
      <c r="TRE14"/>
      <c r="TRF14"/>
      <c r="TRG14"/>
      <c r="TRH14"/>
      <c r="TRI14"/>
      <c r="TRJ14"/>
      <c r="TRK14"/>
      <c r="TRL14"/>
      <c r="TRM14"/>
      <c r="TRN14"/>
      <c r="TRO14"/>
      <c r="TRP14"/>
      <c r="TRQ14"/>
      <c r="TRR14"/>
      <c r="TRS14"/>
      <c r="TRT14"/>
      <c r="TRU14"/>
      <c r="TRV14"/>
      <c r="TRW14"/>
      <c r="TRX14"/>
      <c r="TRY14"/>
      <c r="TRZ14"/>
      <c r="TSA14"/>
      <c r="TSB14"/>
      <c r="TSC14"/>
      <c r="TSD14"/>
      <c r="TSE14"/>
      <c r="TSF14"/>
      <c r="TSG14"/>
      <c r="TSH14"/>
      <c r="TSI14"/>
      <c r="TSJ14"/>
      <c r="TSK14"/>
      <c r="TSL14"/>
      <c r="TSM14"/>
      <c r="TSN14"/>
      <c r="TSO14"/>
      <c r="TSP14"/>
      <c r="TSQ14"/>
      <c r="TSR14"/>
      <c r="TSS14"/>
      <c r="TST14"/>
      <c r="TSU14"/>
      <c r="TSV14"/>
      <c r="TSW14"/>
      <c r="TSX14"/>
      <c r="TSY14"/>
      <c r="TSZ14"/>
      <c r="TTA14"/>
      <c r="TTB14"/>
      <c r="TTC14"/>
      <c r="TTD14"/>
      <c r="TTE14"/>
      <c r="TTF14"/>
      <c r="TTG14"/>
      <c r="TTH14"/>
      <c r="TTI14"/>
      <c r="TTJ14"/>
      <c r="TTK14"/>
      <c r="TTL14"/>
      <c r="TTM14"/>
      <c r="TTN14"/>
      <c r="TTO14"/>
      <c r="TTP14"/>
      <c r="TTQ14"/>
      <c r="TTR14"/>
      <c r="TTS14"/>
      <c r="TTT14"/>
      <c r="TTU14"/>
      <c r="TTV14"/>
      <c r="TTW14"/>
      <c r="TTX14"/>
      <c r="TTY14"/>
      <c r="TTZ14"/>
      <c r="TUA14"/>
      <c r="TUB14"/>
      <c r="TUC14"/>
      <c r="TUD14"/>
      <c r="TUE14"/>
      <c r="TUF14"/>
      <c r="TUG14"/>
      <c r="TUH14"/>
      <c r="TUI14"/>
      <c r="TUJ14"/>
      <c r="TUK14"/>
      <c r="TUL14"/>
      <c r="TUM14"/>
      <c r="TUN14"/>
      <c r="TUO14"/>
      <c r="TUP14"/>
      <c r="TUQ14"/>
      <c r="TUR14"/>
      <c r="TUS14"/>
      <c r="TUT14"/>
      <c r="TUU14"/>
      <c r="TUV14"/>
      <c r="TUW14"/>
      <c r="TUX14"/>
      <c r="TUY14"/>
      <c r="TUZ14"/>
      <c r="TVA14"/>
      <c r="TVB14"/>
      <c r="TVC14"/>
      <c r="TVD14"/>
      <c r="TVE14"/>
      <c r="TVF14"/>
      <c r="TVG14"/>
      <c r="TVH14"/>
      <c r="TVI14"/>
      <c r="TVJ14"/>
      <c r="TVK14"/>
      <c r="TVL14"/>
      <c r="TVM14"/>
      <c r="TVN14"/>
      <c r="TVO14"/>
      <c r="TVP14"/>
      <c r="TVQ14"/>
      <c r="TVR14"/>
      <c r="TVS14"/>
      <c r="TVT14"/>
      <c r="TVU14"/>
      <c r="TVV14"/>
      <c r="TVW14"/>
      <c r="TVX14"/>
      <c r="TVY14"/>
      <c r="TVZ14"/>
      <c r="TWA14"/>
      <c r="TWB14"/>
      <c r="TWC14"/>
      <c r="TWD14"/>
      <c r="TWE14"/>
      <c r="TWF14"/>
      <c r="TWG14"/>
      <c r="TWH14"/>
      <c r="TWI14"/>
      <c r="TWJ14"/>
      <c r="TWK14"/>
      <c r="TWL14"/>
      <c r="TWM14"/>
      <c r="TWN14"/>
      <c r="TWO14"/>
      <c r="TWP14"/>
      <c r="TWQ14"/>
      <c r="TWR14"/>
      <c r="TWS14"/>
      <c r="TWT14"/>
      <c r="TWU14"/>
      <c r="TWV14"/>
      <c r="TWW14"/>
      <c r="TWX14"/>
      <c r="TWY14"/>
      <c r="TWZ14"/>
      <c r="TXA14"/>
      <c r="TXB14"/>
      <c r="TXC14"/>
      <c r="TXD14"/>
      <c r="TXE14"/>
      <c r="TXF14"/>
      <c r="TXG14"/>
      <c r="TXH14"/>
      <c r="TXI14"/>
      <c r="TXJ14"/>
      <c r="TXK14"/>
      <c r="TXL14"/>
      <c r="TXM14"/>
      <c r="TXN14"/>
      <c r="TXO14"/>
      <c r="TXP14"/>
      <c r="TXQ14"/>
      <c r="TXR14"/>
      <c r="TXS14"/>
      <c r="TXT14"/>
      <c r="TXU14"/>
      <c r="TXV14"/>
      <c r="TXW14"/>
      <c r="TXX14"/>
      <c r="TXY14"/>
      <c r="TXZ14"/>
      <c r="TYA14"/>
      <c r="TYB14"/>
      <c r="TYC14"/>
      <c r="TYD14"/>
      <c r="TYE14"/>
      <c r="TYF14"/>
      <c r="TYG14"/>
      <c r="TYH14"/>
      <c r="TYI14"/>
      <c r="TYJ14"/>
      <c r="TYK14"/>
      <c r="TYL14"/>
      <c r="TYM14"/>
      <c r="TYN14"/>
      <c r="TYO14"/>
      <c r="TYP14"/>
      <c r="TYQ14"/>
      <c r="TYR14"/>
      <c r="TYS14"/>
      <c r="TYT14"/>
      <c r="TYU14"/>
      <c r="TYV14"/>
      <c r="TYW14"/>
      <c r="TYX14"/>
      <c r="TYY14"/>
      <c r="TYZ14"/>
      <c r="TZA14"/>
      <c r="TZB14"/>
      <c r="TZC14"/>
      <c r="TZD14"/>
      <c r="TZE14"/>
      <c r="TZF14"/>
      <c r="TZG14"/>
      <c r="TZH14"/>
      <c r="TZI14"/>
      <c r="TZJ14"/>
      <c r="TZK14"/>
      <c r="TZL14"/>
      <c r="TZM14"/>
      <c r="TZN14"/>
      <c r="TZO14"/>
      <c r="TZP14"/>
      <c r="TZQ14"/>
      <c r="TZR14"/>
      <c r="TZS14"/>
      <c r="TZT14"/>
      <c r="TZU14"/>
      <c r="TZV14"/>
      <c r="TZW14"/>
      <c r="TZX14"/>
      <c r="TZY14"/>
      <c r="TZZ14"/>
      <c r="UAA14"/>
      <c r="UAB14"/>
      <c r="UAC14"/>
      <c r="UAD14"/>
      <c r="UAE14"/>
      <c r="UAF14"/>
      <c r="UAG14"/>
      <c r="UAH14"/>
      <c r="UAI14"/>
      <c r="UAJ14"/>
      <c r="UAK14"/>
      <c r="UAL14"/>
      <c r="UAM14"/>
      <c r="UAN14"/>
      <c r="UAO14"/>
      <c r="UAP14"/>
      <c r="UAQ14"/>
      <c r="UAR14"/>
      <c r="UAS14"/>
      <c r="UAT14"/>
      <c r="UAU14"/>
      <c r="UAV14"/>
      <c r="UAW14"/>
      <c r="UAX14"/>
      <c r="UAY14"/>
      <c r="UAZ14"/>
      <c r="UBA14"/>
      <c r="UBB14"/>
      <c r="UBC14"/>
      <c r="UBD14"/>
      <c r="UBE14"/>
      <c r="UBF14"/>
      <c r="UBG14"/>
      <c r="UBH14"/>
      <c r="UBI14"/>
      <c r="UBJ14"/>
      <c r="UBK14"/>
      <c r="UBL14"/>
      <c r="UBM14"/>
      <c r="UBN14"/>
      <c r="UBO14"/>
      <c r="UBP14"/>
      <c r="UBQ14"/>
      <c r="UBR14"/>
      <c r="UBS14"/>
      <c r="UBT14"/>
      <c r="UBU14"/>
      <c r="UBV14"/>
      <c r="UBW14"/>
      <c r="UBX14"/>
      <c r="UBY14"/>
      <c r="UBZ14"/>
      <c r="UCA14"/>
      <c r="UCB14"/>
      <c r="UCC14"/>
      <c r="UCD14"/>
      <c r="UCE14"/>
      <c r="UCF14"/>
      <c r="UCG14"/>
      <c r="UCH14"/>
      <c r="UCI14"/>
      <c r="UCJ14"/>
      <c r="UCK14"/>
      <c r="UCL14"/>
      <c r="UCM14"/>
      <c r="UCN14"/>
      <c r="UCO14"/>
      <c r="UCP14"/>
      <c r="UCQ14"/>
      <c r="UCR14"/>
      <c r="UCS14"/>
      <c r="UCT14"/>
      <c r="UCU14"/>
      <c r="UCV14"/>
      <c r="UCW14"/>
      <c r="UCX14"/>
      <c r="UCY14"/>
      <c r="UCZ14"/>
      <c r="UDA14"/>
      <c r="UDB14"/>
      <c r="UDC14"/>
      <c r="UDD14"/>
      <c r="UDE14"/>
      <c r="UDF14"/>
      <c r="UDG14"/>
      <c r="UDH14"/>
      <c r="UDI14"/>
      <c r="UDJ14"/>
      <c r="UDK14"/>
      <c r="UDL14"/>
      <c r="UDM14"/>
      <c r="UDN14"/>
      <c r="UDO14"/>
      <c r="UDP14"/>
      <c r="UDQ14"/>
      <c r="UDR14"/>
      <c r="UDS14"/>
      <c r="UDT14"/>
      <c r="UDU14"/>
      <c r="UDV14"/>
      <c r="UDW14"/>
      <c r="UDX14"/>
      <c r="UDY14"/>
      <c r="UDZ14"/>
      <c r="UEA14"/>
      <c r="UEB14"/>
      <c r="UEC14"/>
      <c r="UED14"/>
      <c r="UEE14"/>
      <c r="UEF14"/>
      <c r="UEG14"/>
      <c r="UEH14"/>
      <c r="UEI14"/>
      <c r="UEJ14"/>
      <c r="UEK14"/>
      <c r="UEL14"/>
      <c r="UEM14"/>
      <c r="UEN14"/>
      <c r="UEO14"/>
      <c r="UEP14"/>
      <c r="UEQ14"/>
      <c r="UER14"/>
      <c r="UES14"/>
      <c r="UET14"/>
      <c r="UEU14"/>
      <c r="UEV14"/>
      <c r="UEW14"/>
      <c r="UEX14"/>
      <c r="UEY14"/>
      <c r="UEZ14"/>
      <c r="UFA14"/>
      <c r="UFB14"/>
      <c r="UFC14"/>
      <c r="UFD14"/>
      <c r="UFE14"/>
      <c r="UFF14"/>
      <c r="UFG14"/>
      <c r="UFH14"/>
      <c r="UFI14"/>
      <c r="UFJ14"/>
      <c r="UFK14"/>
      <c r="UFL14"/>
      <c r="UFM14"/>
      <c r="UFN14"/>
      <c r="UFO14"/>
      <c r="UFP14"/>
      <c r="UFQ14"/>
      <c r="UFR14"/>
      <c r="UFS14"/>
      <c r="UFT14"/>
      <c r="UFU14"/>
      <c r="UFV14"/>
      <c r="UFW14"/>
      <c r="UFX14"/>
      <c r="UFY14"/>
      <c r="UFZ14"/>
      <c r="UGA14"/>
      <c r="UGB14"/>
      <c r="UGC14"/>
      <c r="UGD14"/>
      <c r="UGE14"/>
      <c r="UGF14"/>
      <c r="UGG14"/>
      <c r="UGH14"/>
      <c r="UGI14"/>
      <c r="UGJ14"/>
      <c r="UGK14"/>
      <c r="UGL14"/>
      <c r="UGM14"/>
      <c r="UGN14"/>
      <c r="UGO14"/>
      <c r="UGP14"/>
      <c r="UGQ14"/>
      <c r="UGR14"/>
      <c r="UGS14"/>
      <c r="UGT14"/>
      <c r="UGU14"/>
      <c r="UGV14"/>
      <c r="UGW14"/>
      <c r="UGX14"/>
      <c r="UGY14"/>
      <c r="UGZ14"/>
      <c r="UHA14"/>
      <c r="UHB14"/>
      <c r="UHC14"/>
      <c r="UHD14"/>
      <c r="UHE14"/>
      <c r="UHF14"/>
      <c r="UHG14"/>
      <c r="UHH14"/>
      <c r="UHI14"/>
      <c r="UHJ14"/>
      <c r="UHK14"/>
      <c r="UHL14"/>
      <c r="UHM14"/>
      <c r="UHN14"/>
      <c r="UHO14"/>
      <c r="UHP14"/>
      <c r="UHQ14"/>
      <c r="UHR14"/>
      <c r="UHS14"/>
      <c r="UHT14"/>
      <c r="UHU14"/>
      <c r="UHV14"/>
      <c r="UHW14"/>
      <c r="UHX14"/>
      <c r="UHY14"/>
      <c r="UHZ14"/>
      <c r="UIA14"/>
      <c r="UIB14"/>
      <c r="UIC14"/>
      <c r="UID14"/>
      <c r="UIE14"/>
      <c r="UIF14"/>
      <c r="UIG14"/>
      <c r="UIH14"/>
      <c r="UII14"/>
      <c r="UIJ14"/>
      <c r="UIK14"/>
      <c r="UIL14"/>
      <c r="UIM14"/>
      <c r="UIN14"/>
      <c r="UIO14"/>
      <c r="UIP14"/>
      <c r="UIQ14"/>
      <c r="UIR14"/>
      <c r="UIS14"/>
      <c r="UIT14"/>
      <c r="UIU14"/>
      <c r="UIV14"/>
      <c r="UIW14"/>
      <c r="UIX14"/>
      <c r="UIY14"/>
      <c r="UIZ14"/>
      <c r="UJA14"/>
      <c r="UJB14"/>
      <c r="UJC14"/>
      <c r="UJD14"/>
      <c r="UJE14"/>
      <c r="UJF14"/>
      <c r="UJG14"/>
      <c r="UJH14"/>
      <c r="UJI14"/>
      <c r="UJJ14"/>
      <c r="UJK14"/>
      <c r="UJL14"/>
      <c r="UJM14"/>
      <c r="UJN14"/>
      <c r="UJO14"/>
      <c r="UJP14"/>
      <c r="UJQ14"/>
      <c r="UJR14"/>
      <c r="UJS14"/>
      <c r="UJT14"/>
      <c r="UJU14"/>
      <c r="UJV14"/>
      <c r="UJW14"/>
      <c r="UJX14"/>
      <c r="UJY14"/>
      <c r="UJZ14"/>
      <c r="UKA14"/>
      <c r="UKB14"/>
      <c r="UKC14"/>
      <c r="UKD14"/>
      <c r="UKE14"/>
      <c r="UKF14"/>
      <c r="UKG14"/>
      <c r="UKH14"/>
      <c r="UKI14"/>
      <c r="UKJ14"/>
      <c r="UKK14"/>
      <c r="UKL14"/>
      <c r="UKM14"/>
      <c r="UKN14"/>
      <c r="UKO14"/>
      <c r="UKP14"/>
      <c r="UKQ14"/>
      <c r="UKR14"/>
      <c r="UKS14"/>
      <c r="UKT14"/>
      <c r="UKU14"/>
      <c r="UKV14"/>
      <c r="UKW14"/>
      <c r="UKX14"/>
      <c r="UKY14"/>
      <c r="UKZ14"/>
      <c r="ULA14"/>
      <c r="ULB14"/>
      <c r="ULC14"/>
      <c r="ULD14"/>
      <c r="ULE14"/>
      <c r="ULF14"/>
      <c r="ULG14"/>
      <c r="ULH14"/>
      <c r="ULI14"/>
      <c r="ULJ14"/>
      <c r="ULK14"/>
      <c r="ULL14"/>
      <c r="ULM14"/>
      <c r="ULN14"/>
      <c r="ULO14"/>
      <c r="ULP14"/>
      <c r="ULQ14"/>
      <c r="ULR14"/>
      <c r="ULS14"/>
      <c r="ULT14"/>
      <c r="ULU14"/>
      <c r="ULV14"/>
      <c r="ULW14"/>
      <c r="ULX14"/>
      <c r="ULY14"/>
      <c r="ULZ14"/>
      <c r="UMA14"/>
      <c r="UMB14"/>
      <c r="UMC14"/>
      <c r="UMD14"/>
      <c r="UME14"/>
      <c r="UMF14"/>
      <c r="UMG14"/>
      <c r="UMH14"/>
      <c r="UMI14"/>
      <c r="UMJ14"/>
      <c r="UMK14"/>
      <c r="UML14"/>
      <c r="UMM14"/>
      <c r="UMN14"/>
      <c r="UMO14"/>
      <c r="UMP14"/>
      <c r="UMQ14"/>
      <c r="UMR14"/>
      <c r="UMS14"/>
      <c r="UMT14"/>
      <c r="UMU14"/>
      <c r="UMV14"/>
      <c r="UMW14"/>
      <c r="UMX14"/>
      <c r="UMY14"/>
      <c r="UMZ14"/>
      <c r="UNA14"/>
      <c r="UNB14"/>
      <c r="UNC14"/>
      <c r="UND14"/>
      <c r="UNE14"/>
      <c r="UNF14"/>
      <c r="UNG14"/>
      <c r="UNH14"/>
      <c r="UNI14"/>
      <c r="UNJ14"/>
      <c r="UNK14"/>
      <c r="UNL14"/>
      <c r="UNM14"/>
      <c r="UNN14"/>
      <c r="UNO14"/>
      <c r="UNP14"/>
      <c r="UNQ14"/>
      <c r="UNR14"/>
      <c r="UNS14"/>
      <c r="UNT14"/>
      <c r="UNU14"/>
      <c r="UNV14"/>
      <c r="UNW14"/>
      <c r="UNX14"/>
      <c r="UNY14"/>
      <c r="UNZ14"/>
      <c r="UOA14"/>
      <c r="UOB14"/>
      <c r="UOC14"/>
      <c r="UOD14"/>
      <c r="UOE14"/>
      <c r="UOF14"/>
      <c r="UOG14"/>
      <c r="UOH14"/>
      <c r="UOI14"/>
      <c r="UOJ14"/>
      <c r="UOK14"/>
      <c r="UOL14"/>
      <c r="UOM14"/>
      <c r="UON14"/>
      <c r="UOO14"/>
      <c r="UOP14"/>
      <c r="UOQ14"/>
      <c r="UOR14"/>
      <c r="UOS14"/>
      <c r="UOT14"/>
      <c r="UOU14"/>
      <c r="UOV14"/>
      <c r="UOW14"/>
      <c r="UOX14"/>
      <c r="UOY14"/>
      <c r="UOZ14"/>
      <c r="UPA14"/>
      <c r="UPB14"/>
      <c r="UPC14"/>
      <c r="UPD14"/>
      <c r="UPE14"/>
      <c r="UPF14"/>
      <c r="UPG14"/>
      <c r="UPH14"/>
      <c r="UPI14"/>
      <c r="UPJ14"/>
      <c r="UPK14"/>
      <c r="UPL14"/>
      <c r="UPM14"/>
      <c r="UPN14"/>
      <c r="UPO14"/>
      <c r="UPP14"/>
      <c r="UPQ14"/>
      <c r="UPR14"/>
      <c r="UPS14"/>
      <c r="UPT14"/>
      <c r="UPU14"/>
      <c r="UPV14"/>
      <c r="UPW14"/>
      <c r="UPX14"/>
      <c r="UPY14"/>
      <c r="UPZ14"/>
      <c r="UQA14"/>
      <c r="UQB14"/>
      <c r="UQC14"/>
      <c r="UQD14"/>
      <c r="UQE14"/>
      <c r="UQF14"/>
      <c r="UQG14"/>
      <c r="UQH14"/>
      <c r="UQI14"/>
      <c r="UQJ14"/>
      <c r="UQK14"/>
      <c r="UQL14"/>
      <c r="UQM14"/>
      <c r="UQN14"/>
      <c r="UQO14"/>
      <c r="UQP14"/>
      <c r="UQQ14"/>
      <c r="UQR14"/>
      <c r="UQS14"/>
      <c r="UQT14"/>
      <c r="UQU14"/>
      <c r="UQV14"/>
      <c r="UQW14"/>
      <c r="UQX14"/>
      <c r="UQY14"/>
      <c r="UQZ14"/>
      <c r="URA14"/>
      <c r="URB14"/>
      <c r="URC14"/>
      <c r="URD14"/>
      <c r="URE14"/>
      <c r="URF14"/>
      <c r="URG14"/>
      <c r="URH14"/>
      <c r="URI14"/>
      <c r="URJ14"/>
      <c r="URK14"/>
      <c r="URL14"/>
      <c r="URM14"/>
      <c r="URN14"/>
      <c r="URO14"/>
      <c r="URP14"/>
      <c r="URQ14"/>
      <c r="URR14"/>
      <c r="URS14"/>
      <c r="URT14"/>
      <c r="URU14"/>
      <c r="URV14"/>
      <c r="URW14"/>
      <c r="URX14"/>
      <c r="URY14"/>
      <c r="URZ14"/>
      <c r="USA14"/>
      <c r="USB14"/>
      <c r="USC14"/>
      <c r="USD14"/>
      <c r="USE14"/>
      <c r="USF14"/>
      <c r="USG14"/>
      <c r="USH14"/>
      <c r="USI14"/>
      <c r="USJ14"/>
      <c r="USK14"/>
      <c r="USL14"/>
      <c r="USM14"/>
      <c r="USN14"/>
      <c r="USO14"/>
      <c r="USP14"/>
      <c r="USQ14"/>
      <c r="USR14"/>
      <c r="USS14"/>
      <c r="UST14"/>
      <c r="USU14"/>
      <c r="USV14"/>
      <c r="USW14"/>
      <c r="USX14"/>
      <c r="USY14"/>
      <c r="USZ14"/>
      <c r="UTA14"/>
      <c r="UTB14"/>
      <c r="UTC14"/>
      <c r="UTD14"/>
      <c r="UTE14"/>
      <c r="UTF14"/>
      <c r="UTG14"/>
      <c r="UTH14"/>
      <c r="UTI14"/>
      <c r="UTJ14"/>
      <c r="UTK14"/>
      <c r="UTL14"/>
      <c r="UTM14"/>
      <c r="UTN14"/>
      <c r="UTO14"/>
      <c r="UTP14"/>
      <c r="UTQ14"/>
      <c r="UTR14"/>
      <c r="UTS14"/>
      <c r="UTT14"/>
      <c r="UTU14"/>
      <c r="UTV14"/>
      <c r="UTW14"/>
      <c r="UTX14"/>
      <c r="UTY14"/>
      <c r="UTZ14"/>
      <c r="UUA14"/>
      <c r="UUB14"/>
      <c r="UUC14"/>
      <c r="UUD14"/>
      <c r="UUE14"/>
      <c r="UUF14"/>
      <c r="UUG14"/>
      <c r="UUH14"/>
      <c r="UUI14"/>
      <c r="UUJ14"/>
      <c r="UUK14"/>
      <c r="UUL14"/>
      <c r="UUM14"/>
      <c r="UUN14"/>
      <c r="UUO14"/>
      <c r="UUP14"/>
      <c r="UUQ14"/>
      <c r="UUR14"/>
      <c r="UUS14"/>
      <c r="UUT14"/>
      <c r="UUU14"/>
      <c r="UUV14"/>
      <c r="UUW14"/>
      <c r="UUX14"/>
      <c r="UUY14"/>
      <c r="UUZ14"/>
      <c r="UVA14"/>
      <c r="UVB14"/>
      <c r="UVC14"/>
      <c r="UVD14"/>
      <c r="UVE14"/>
      <c r="UVF14"/>
      <c r="UVG14"/>
      <c r="UVH14"/>
      <c r="UVI14"/>
      <c r="UVJ14"/>
      <c r="UVK14"/>
      <c r="UVL14"/>
      <c r="UVM14"/>
      <c r="UVN14"/>
      <c r="UVO14"/>
      <c r="UVP14"/>
      <c r="UVQ14"/>
      <c r="UVR14"/>
      <c r="UVS14"/>
      <c r="UVT14"/>
      <c r="UVU14"/>
      <c r="UVV14"/>
      <c r="UVW14"/>
      <c r="UVX14"/>
      <c r="UVY14"/>
      <c r="UVZ14"/>
      <c r="UWA14"/>
      <c r="UWB14"/>
      <c r="UWC14"/>
      <c r="UWD14"/>
      <c r="UWE14"/>
      <c r="UWF14"/>
      <c r="UWG14"/>
      <c r="UWH14"/>
      <c r="UWI14"/>
      <c r="UWJ14"/>
      <c r="UWK14"/>
      <c r="UWL14"/>
      <c r="UWM14"/>
      <c r="UWN14"/>
      <c r="UWO14"/>
      <c r="UWP14"/>
      <c r="UWQ14"/>
      <c r="UWR14"/>
      <c r="UWS14"/>
      <c r="UWT14"/>
      <c r="UWU14"/>
      <c r="UWV14"/>
      <c r="UWW14"/>
      <c r="UWX14"/>
      <c r="UWY14"/>
      <c r="UWZ14"/>
      <c r="UXA14"/>
      <c r="UXB14"/>
      <c r="UXC14"/>
      <c r="UXD14"/>
      <c r="UXE14"/>
      <c r="UXF14"/>
      <c r="UXG14"/>
      <c r="UXH14"/>
      <c r="UXI14"/>
      <c r="UXJ14"/>
      <c r="UXK14"/>
      <c r="UXL14"/>
      <c r="UXM14"/>
      <c r="UXN14"/>
      <c r="UXO14"/>
      <c r="UXP14"/>
      <c r="UXQ14"/>
      <c r="UXR14"/>
      <c r="UXS14"/>
      <c r="UXT14"/>
      <c r="UXU14"/>
      <c r="UXV14"/>
      <c r="UXW14"/>
      <c r="UXX14"/>
      <c r="UXY14"/>
      <c r="UXZ14"/>
      <c r="UYA14"/>
      <c r="UYB14"/>
      <c r="UYC14"/>
      <c r="UYD14"/>
      <c r="UYE14"/>
      <c r="UYF14"/>
      <c r="UYG14"/>
      <c r="UYH14"/>
      <c r="UYI14"/>
      <c r="UYJ14"/>
      <c r="UYK14"/>
      <c r="UYL14"/>
      <c r="UYM14"/>
      <c r="UYN14"/>
      <c r="UYO14"/>
      <c r="UYP14"/>
      <c r="UYQ14"/>
      <c r="UYR14"/>
      <c r="UYS14"/>
      <c r="UYT14"/>
      <c r="UYU14"/>
      <c r="UYV14"/>
      <c r="UYW14"/>
      <c r="UYX14"/>
      <c r="UYY14"/>
      <c r="UYZ14"/>
      <c r="UZA14"/>
      <c r="UZB14"/>
      <c r="UZC14"/>
      <c r="UZD14"/>
      <c r="UZE14"/>
      <c r="UZF14"/>
      <c r="UZG14"/>
      <c r="UZH14"/>
      <c r="UZI14"/>
      <c r="UZJ14"/>
      <c r="UZK14"/>
      <c r="UZL14"/>
      <c r="UZM14"/>
      <c r="UZN14"/>
      <c r="UZO14"/>
      <c r="UZP14"/>
      <c r="UZQ14"/>
      <c r="UZR14"/>
      <c r="UZS14"/>
      <c r="UZT14"/>
      <c r="UZU14"/>
      <c r="UZV14"/>
      <c r="UZW14"/>
      <c r="UZX14"/>
      <c r="UZY14"/>
      <c r="UZZ14"/>
      <c r="VAA14"/>
      <c r="VAB14"/>
      <c r="VAC14"/>
      <c r="VAD14"/>
      <c r="VAE14"/>
      <c r="VAF14"/>
      <c r="VAG14"/>
      <c r="VAH14"/>
      <c r="VAI14"/>
      <c r="VAJ14"/>
      <c r="VAK14"/>
      <c r="VAL14"/>
      <c r="VAM14"/>
      <c r="VAN14"/>
      <c r="VAO14"/>
      <c r="VAP14"/>
      <c r="VAQ14"/>
      <c r="VAR14"/>
      <c r="VAS14"/>
      <c r="VAT14"/>
      <c r="VAU14"/>
      <c r="VAV14"/>
      <c r="VAW14"/>
      <c r="VAX14"/>
      <c r="VAY14"/>
      <c r="VAZ14"/>
      <c r="VBA14"/>
      <c r="VBB14"/>
      <c r="VBC14"/>
      <c r="VBD14"/>
      <c r="VBE14"/>
      <c r="VBF14"/>
      <c r="VBG14"/>
      <c r="VBH14"/>
      <c r="VBI14"/>
      <c r="VBJ14"/>
      <c r="VBK14"/>
      <c r="VBL14"/>
      <c r="VBM14"/>
      <c r="VBN14"/>
      <c r="VBO14"/>
      <c r="VBP14"/>
      <c r="VBQ14"/>
      <c r="VBR14"/>
      <c r="VBS14"/>
      <c r="VBT14"/>
      <c r="VBU14"/>
      <c r="VBV14"/>
      <c r="VBW14"/>
      <c r="VBX14"/>
      <c r="VBY14"/>
      <c r="VBZ14"/>
      <c r="VCA14"/>
      <c r="VCB14"/>
      <c r="VCC14"/>
      <c r="VCD14"/>
      <c r="VCE14"/>
      <c r="VCF14"/>
      <c r="VCG14"/>
      <c r="VCH14"/>
      <c r="VCI14"/>
      <c r="VCJ14"/>
      <c r="VCK14"/>
      <c r="VCL14"/>
      <c r="VCM14"/>
      <c r="VCN14"/>
      <c r="VCO14"/>
      <c r="VCP14"/>
      <c r="VCQ14"/>
      <c r="VCR14"/>
      <c r="VCS14"/>
      <c r="VCT14"/>
      <c r="VCU14"/>
      <c r="VCV14"/>
      <c r="VCW14"/>
      <c r="VCX14"/>
      <c r="VCY14"/>
      <c r="VCZ14"/>
      <c r="VDA14"/>
      <c r="VDB14"/>
      <c r="VDC14"/>
      <c r="VDD14"/>
      <c r="VDE14"/>
      <c r="VDF14"/>
      <c r="VDG14"/>
      <c r="VDH14"/>
      <c r="VDI14"/>
      <c r="VDJ14"/>
      <c r="VDK14"/>
      <c r="VDL14"/>
      <c r="VDM14"/>
      <c r="VDN14"/>
      <c r="VDO14"/>
      <c r="VDP14"/>
      <c r="VDQ14"/>
      <c r="VDR14"/>
      <c r="VDS14"/>
      <c r="VDT14"/>
      <c r="VDU14"/>
      <c r="VDV14"/>
      <c r="VDW14"/>
      <c r="VDX14"/>
      <c r="VDY14"/>
      <c r="VDZ14"/>
      <c r="VEA14"/>
      <c r="VEB14"/>
      <c r="VEC14"/>
      <c r="VED14"/>
      <c r="VEE14"/>
      <c r="VEF14"/>
      <c r="VEG14"/>
      <c r="VEH14"/>
      <c r="VEI14"/>
      <c r="VEJ14"/>
      <c r="VEK14"/>
      <c r="VEL14"/>
      <c r="VEM14"/>
      <c r="VEN14"/>
      <c r="VEO14"/>
      <c r="VEP14"/>
      <c r="VEQ14"/>
      <c r="VER14"/>
      <c r="VES14"/>
      <c r="VET14"/>
      <c r="VEU14"/>
      <c r="VEV14"/>
      <c r="VEW14"/>
      <c r="VEX14"/>
      <c r="VEY14"/>
      <c r="VEZ14"/>
      <c r="VFA14"/>
      <c r="VFB14"/>
      <c r="VFC14"/>
      <c r="VFD14"/>
      <c r="VFE14"/>
      <c r="VFF14"/>
      <c r="VFG14"/>
      <c r="VFH14"/>
      <c r="VFI14"/>
      <c r="VFJ14"/>
      <c r="VFK14"/>
      <c r="VFL14"/>
      <c r="VFM14"/>
      <c r="VFN14"/>
      <c r="VFO14"/>
      <c r="VFP14"/>
      <c r="VFQ14"/>
      <c r="VFR14"/>
      <c r="VFS14"/>
      <c r="VFT14"/>
      <c r="VFU14"/>
      <c r="VFV14"/>
      <c r="VFW14"/>
      <c r="VFX14"/>
      <c r="VFY14"/>
      <c r="VFZ14"/>
      <c r="VGA14"/>
      <c r="VGB14"/>
      <c r="VGC14"/>
      <c r="VGD14"/>
      <c r="VGE14"/>
      <c r="VGF14"/>
      <c r="VGG14"/>
      <c r="VGH14"/>
      <c r="VGI14"/>
      <c r="VGJ14"/>
      <c r="VGK14"/>
      <c r="VGL14"/>
      <c r="VGM14"/>
      <c r="VGN14"/>
      <c r="VGO14"/>
      <c r="VGP14"/>
      <c r="VGQ14"/>
      <c r="VGR14"/>
      <c r="VGS14"/>
      <c r="VGT14"/>
      <c r="VGU14"/>
      <c r="VGV14"/>
      <c r="VGW14"/>
      <c r="VGX14"/>
      <c r="VGY14"/>
      <c r="VGZ14"/>
      <c r="VHA14"/>
      <c r="VHB14"/>
      <c r="VHC14"/>
      <c r="VHD14"/>
      <c r="VHE14"/>
      <c r="VHF14"/>
      <c r="VHG14"/>
      <c r="VHH14"/>
      <c r="VHI14"/>
      <c r="VHJ14"/>
      <c r="VHK14"/>
      <c r="VHL14"/>
      <c r="VHM14"/>
      <c r="VHN14"/>
      <c r="VHO14"/>
      <c r="VHP14"/>
      <c r="VHQ14"/>
      <c r="VHR14"/>
      <c r="VHS14"/>
      <c r="VHT14"/>
      <c r="VHU14"/>
      <c r="VHV14"/>
      <c r="VHW14"/>
      <c r="VHX14"/>
      <c r="VHY14"/>
      <c r="VHZ14"/>
      <c r="VIA14"/>
      <c r="VIB14"/>
      <c r="VIC14"/>
      <c r="VID14"/>
      <c r="VIE14"/>
      <c r="VIF14"/>
      <c r="VIG14"/>
      <c r="VIH14"/>
      <c r="VII14"/>
      <c r="VIJ14"/>
      <c r="VIK14"/>
      <c r="VIL14"/>
      <c r="VIM14"/>
      <c r="VIN14"/>
      <c r="VIO14"/>
      <c r="VIP14"/>
      <c r="VIQ14"/>
      <c r="VIR14"/>
      <c r="VIS14"/>
      <c r="VIT14"/>
      <c r="VIU14"/>
      <c r="VIV14"/>
      <c r="VIW14"/>
      <c r="VIX14"/>
      <c r="VIY14"/>
      <c r="VIZ14"/>
      <c r="VJA14"/>
      <c r="VJB14"/>
      <c r="VJC14"/>
      <c r="VJD14"/>
      <c r="VJE14"/>
      <c r="VJF14"/>
      <c r="VJG14"/>
      <c r="VJH14"/>
      <c r="VJI14"/>
      <c r="VJJ14"/>
      <c r="VJK14"/>
      <c r="VJL14"/>
      <c r="VJM14"/>
      <c r="VJN14"/>
      <c r="VJO14"/>
      <c r="VJP14"/>
      <c r="VJQ14"/>
      <c r="VJR14"/>
      <c r="VJS14"/>
      <c r="VJT14"/>
      <c r="VJU14"/>
      <c r="VJV14"/>
      <c r="VJW14"/>
      <c r="VJX14"/>
      <c r="VJY14"/>
      <c r="VJZ14"/>
      <c r="VKA14"/>
      <c r="VKB14"/>
      <c r="VKC14"/>
      <c r="VKD14"/>
      <c r="VKE14"/>
      <c r="VKF14"/>
      <c r="VKG14"/>
      <c r="VKH14"/>
      <c r="VKI14"/>
      <c r="VKJ14"/>
      <c r="VKK14"/>
      <c r="VKL14"/>
      <c r="VKM14"/>
      <c r="VKN14"/>
      <c r="VKO14"/>
      <c r="VKP14"/>
      <c r="VKQ14"/>
      <c r="VKR14"/>
      <c r="VKS14"/>
      <c r="VKT14"/>
      <c r="VKU14"/>
      <c r="VKV14"/>
      <c r="VKW14"/>
      <c r="VKX14"/>
      <c r="VKY14"/>
      <c r="VKZ14"/>
      <c r="VLA14"/>
      <c r="VLB14"/>
      <c r="VLC14"/>
      <c r="VLD14"/>
      <c r="VLE14"/>
      <c r="VLF14"/>
      <c r="VLG14"/>
      <c r="VLH14"/>
      <c r="VLI14"/>
      <c r="VLJ14"/>
      <c r="VLK14"/>
      <c r="VLL14"/>
      <c r="VLM14"/>
      <c r="VLN14"/>
      <c r="VLO14"/>
      <c r="VLP14"/>
      <c r="VLQ14"/>
      <c r="VLR14"/>
      <c r="VLS14"/>
      <c r="VLT14"/>
      <c r="VLU14"/>
      <c r="VLV14"/>
      <c r="VLW14"/>
      <c r="VLX14"/>
      <c r="VLY14"/>
      <c r="VLZ14"/>
      <c r="VMA14"/>
      <c r="VMB14"/>
      <c r="VMC14"/>
      <c r="VMD14"/>
      <c r="VME14"/>
      <c r="VMF14"/>
      <c r="VMG14"/>
      <c r="VMH14"/>
      <c r="VMI14"/>
      <c r="VMJ14"/>
      <c r="VMK14"/>
      <c r="VML14"/>
      <c r="VMM14"/>
      <c r="VMN14"/>
      <c r="VMO14"/>
      <c r="VMP14"/>
      <c r="VMQ14"/>
      <c r="VMR14"/>
      <c r="VMS14"/>
      <c r="VMT14"/>
      <c r="VMU14"/>
      <c r="VMV14"/>
      <c r="VMW14"/>
      <c r="VMX14"/>
      <c r="VMY14"/>
      <c r="VMZ14"/>
      <c r="VNA14"/>
      <c r="VNB14"/>
      <c r="VNC14"/>
      <c r="VND14"/>
      <c r="VNE14"/>
      <c r="VNF14"/>
      <c r="VNG14"/>
      <c r="VNH14"/>
      <c r="VNI14"/>
      <c r="VNJ14"/>
      <c r="VNK14"/>
      <c r="VNL14"/>
      <c r="VNM14"/>
      <c r="VNN14"/>
      <c r="VNO14"/>
      <c r="VNP14"/>
      <c r="VNQ14"/>
      <c r="VNR14"/>
      <c r="VNS14"/>
      <c r="VNT14"/>
      <c r="VNU14"/>
      <c r="VNV14"/>
      <c r="VNW14"/>
      <c r="VNX14"/>
      <c r="VNY14"/>
      <c r="VNZ14"/>
      <c r="VOA14"/>
      <c r="VOB14"/>
      <c r="VOC14"/>
      <c r="VOD14"/>
      <c r="VOE14"/>
      <c r="VOF14"/>
      <c r="VOG14"/>
      <c r="VOH14"/>
      <c r="VOI14"/>
      <c r="VOJ14"/>
      <c r="VOK14"/>
      <c r="VOL14"/>
      <c r="VOM14"/>
      <c r="VON14"/>
      <c r="VOO14"/>
      <c r="VOP14"/>
      <c r="VOQ14"/>
      <c r="VOR14"/>
      <c r="VOS14"/>
      <c r="VOT14"/>
      <c r="VOU14"/>
      <c r="VOV14"/>
      <c r="VOW14"/>
      <c r="VOX14"/>
      <c r="VOY14"/>
      <c r="VOZ14"/>
      <c r="VPA14"/>
      <c r="VPB14"/>
      <c r="VPC14"/>
      <c r="VPD14"/>
      <c r="VPE14"/>
      <c r="VPF14"/>
      <c r="VPG14"/>
      <c r="VPH14"/>
      <c r="VPI14"/>
      <c r="VPJ14"/>
      <c r="VPK14"/>
      <c r="VPL14"/>
      <c r="VPM14"/>
      <c r="VPN14"/>
      <c r="VPO14"/>
      <c r="VPP14"/>
      <c r="VPQ14"/>
      <c r="VPR14"/>
      <c r="VPS14"/>
      <c r="VPT14"/>
      <c r="VPU14"/>
      <c r="VPV14"/>
      <c r="VPW14"/>
      <c r="VPX14"/>
      <c r="VPY14"/>
      <c r="VPZ14"/>
      <c r="VQA14"/>
      <c r="VQB14"/>
      <c r="VQC14"/>
      <c r="VQD14"/>
      <c r="VQE14"/>
      <c r="VQF14"/>
      <c r="VQG14"/>
      <c r="VQH14"/>
      <c r="VQI14"/>
      <c r="VQJ14"/>
      <c r="VQK14"/>
      <c r="VQL14"/>
      <c r="VQM14"/>
      <c r="VQN14"/>
      <c r="VQO14"/>
      <c r="VQP14"/>
      <c r="VQQ14"/>
      <c r="VQR14"/>
      <c r="VQS14"/>
      <c r="VQT14"/>
      <c r="VQU14"/>
      <c r="VQV14"/>
      <c r="VQW14"/>
      <c r="VQX14"/>
      <c r="VQY14"/>
      <c r="VQZ14"/>
      <c r="VRA14"/>
      <c r="VRB14"/>
      <c r="VRC14"/>
      <c r="VRD14"/>
      <c r="VRE14"/>
      <c r="VRF14"/>
      <c r="VRG14"/>
      <c r="VRH14"/>
      <c r="VRI14"/>
      <c r="VRJ14"/>
      <c r="VRK14"/>
      <c r="VRL14"/>
      <c r="VRM14"/>
      <c r="VRN14"/>
      <c r="VRO14"/>
      <c r="VRP14"/>
      <c r="VRQ14"/>
      <c r="VRR14"/>
      <c r="VRS14"/>
      <c r="VRT14"/>
      <c r="VRU14"/>
      <c r="VRV14"/>
      <c r="VRW14"/>
      <c r="VRX14"/>
      <c r="VRY14"/>
      <c r="VRZ14"/>
      <c r="VSA14"/>
      <c r="VSB14"/>
      <c r="VSC14"/>
      <c r="VSD14"/>
      <c r="VSE14"/>
      <c r="VSF14"/>
      <c r="VSG14"/>
      <c r="VSH14"/>
      <c r="VSI14"/>
      <c r="VSJ14"/>
      <c r="VSK14"/>
      <c r="VSL14"/>
      <c r="VSM14"/>
      <c r="VSN14"/>
      <c r="VSO14"/>
      <c r="VSP14"/>
      <c r="VSQ14"/>
      <c r="VSR14"/>
      <c r="VSS14"/>
      <c r="VST14"/>
      <c r="VSU14"/>
      <c r="VSV14"/>
      <c r="VSW14"/>
      <c r="VSX14"/>
      <c r="VSY14"/>
      <c r="VSZ14"/>
      <c r="VTA14"/>
      <c r="VTB14"/>
      <c r="VTC14"/>
      <c r="VTD14"/>
      <c r="VTE14"/>
      <c r="VTF14"/>
      <c r="VTG14"/>
      <c r="VTH14"/>
      <c r="VTI14"/>
      <c r="VTJ14"/>
      <c r="VTK14"/>
      <c r="VTL14"/>
      <c r="VTM14"/>
      <c r="VTN14"/>
      <c r="VTO14"/>
      <c r="VTP14"/>
      <c r="VTQ14"/>
      <c r="VTR14"/>
      <c r="VTS14"/>
      <c r="VTT14"/>
      <c r="VTU14"/>
      <c r="VTV14"/>
      <c r="VTW14"/>
      <c r="VTX14"/>
      <c r="VTY14"/>
      <c r="VTZ14"/>
      <c r="VUA14"/>
      <c r="VUB14"/>
      <c r="VUC14"/>
      <c r="VUD14"/>
      <c r="VUE14"/>
      <c r="VUF14"/>
      <c r="VUG14"/>
      <c r="VUH14"/>
      <c r="VUI14"/>
      <c r="VUJ14"/>
      <c r="VUK14"/>
      <c r="VUL14"/>
      <c r="VUM14"/>
      <c r="VUN14"/>
      <c r="VUO14"/>
      <c r="VUP14"/>
      <c r="VUQ14"/>
      <c r="VUR14"/>
      <c r="VUS14"/>
      <c r="VUT14"/>
      <c r="VUU14"/>
      <c r="VUV14"/>
      <c r="VUW14"/>
      <c r="VUX14"/>
      <c r="VUY14"/>
      <c r="VUZ14"/>
      <c r="VVA14"/>
      <c r="VVB14"/>
      <c r="VVC14"/>
      <c r="VVD14"/>
      <c r="VVE14"/>
      <c r="VVF14"/>
      <c r="VVG14"/>
      <c r="VVH14"/>
      <c r="VVI14"/>
      <c r="VVJ14"/>
      <c r="VVK14"/>
      <c r="VVL14"/>
      <c r="VVM14"/>
      <c r="VVN14"/>
      <c r="VVO14"/>
      <c r="VVP14"/>
      <c r="VVQ14"/>
      <c r="VVR14"/>
      <c r="VVS14"/>
      <c r="VVT14"/>
      <c r="VVU14"/>
      <c r="VVV14"/>
      <c r="VVW14"/>
      <c r="VVX14"/>
      <c r="VVY14"/>
      <c r="VVZ14"/>
      <c r="VWA14"/>
      <c r="VWB14"/>
      <c r="VWC14"/>
      <c r="VWD14"/>
      <c r="VWE14"/>
      <c r="VWF14"/>
      <c r="VWG14"/>
      <c r="VWH14"/>
      <c r="VWI14"/>
      <c r="VWJ14"/>
      <c r="VWK14"/>
      <c r="VWL14"/>
      <c r="VWM14"/>
      <c r="VWN14"/>
      <c r="VWO14"/>
      <c r="VWP14"/>
      <c r="VWQ14"/>
      <c r="VWR14"/>
      <c r="VWS14"/>
      <c r="VWT14"/>
      <c r="VWU14"/>
      <c r="VWV14"/>
      <c r="VWW14"/>
      <c r="VWX14"/>
      <c r="VWY14"/>
      <c r="VWZ14"/>
      <c r="VXA14"/>
      <c r="VXB14"/>
      <c r="VXC14"/>
      <c r="VXD14"/>
      <c r="VXE14"/>
      <c r="VXF14"/>
      <c r="VXG14"/>
      <c r="VXH14"/>
      <c r="VXI14"/>
      <c r="VXJ14"/>
      <c r="VXK14"/>
      <c r="VXL14"/>
      <c r="VXM14"/>
      <c r="VXN14"/>
      <c r="VXO14"/>
      <c r="VXP14"/>
      <c r="VXQ14"/>
      <c r="VXR14"/>
      <c r="VXS14"/>
      <c r="VXT14"/>
      <c r="VXU14"/>
      <c r="VXV14"/>
      <c r="VXW14"/>
      <c r="VXX14"/>
      <c r="VXY14"/>
      <c r="VXZ14"/>
      <c r="VYA14"/>
      <c r="VYB14"/>
      <c r="VYC14"/>
      <c r="VYD14"/>
      <c r="VYE14"/>
      <c r="VYF14"/>
      <c r="VYG14"/>
      <c r="VYH14"/>
      <c r="VYI14"/>
      <c r="VYJ14"/>
      <c r="VYK14"/>
      <c r="VYL14"/>
      <c r="VYM14"/>
      <c r="VYN14"/>
      <c r="VYO14"/>
      <c r="VYP14"/>
      <c r="VYQ14"/>
      <c r="VYR14"/>
      <c r="VYS14"/>
      <c r="VYT14"/>
      <c r="VYU14"/>
      <c r="VYV14"/>
      <c r="VYW14"/>
      <c r="VYX14"/>
      <c r="VYY14"/>
      <c r="VYZ14"/>
      <c r="VZA14"/>
      <c r="VZB14"/>
      <c r="VZC14"/>
      <c r="VZD14"/>
      <c r="VZE14"/>
      <c r="VZF14"/>
      <c r="VZG14"/>
      <c r="VZH14"/>
      <c r="VZI14"/>
      <c r="VZJ14"/>
      <c r="VZK14"/>
      <c r="VZL14"/>
      <c r="VZM14"/>
      <c r="VZN14"/>
      <c r="VZO14"/>
      <c r="VZP14"/>
      <c r="VZQ14"/>
      <c r="VZR14"/>
      <c r="VZS14"/>
      <c r="VZT14"/>
      <c r="VZU14"/>
      <c r="VZV14"/>
      <c r="VZW14"/>
      <c r="VZX14"/>
      <c r="VZY14"/>
      <c r="VZZ14"/>
      <c r="WAA14"/>
      <c r="WAB14"/>
      <c r="WAC14"/>
      <c r="WAD14"/>
      <c r="WAE14"/>
      <c r="WAF14"/>
      <c r="WAG14"/>
      <c r="WAH14"/>
      <c r="WAI14"/>
      <c r="WAJ14"/>
      <c r="WAK14"/>
      <c r="WAL14"/>
      <c r="WAM14"/>
      <c r="WAN14"/>
      <c r="WAO14"/>
      <c r="WAP14"/>
      <c r="WAQ14"/>
      <c r="WAR14"/>
      <c r="WAS14"/>
      <c r="WAT14"/>
      <c r="WAU14"/>
      <c r="WAV14"/>
      <c r="WAW14"/>
      <c r="WAX14"/>
      <c r="WAY14"/>
      <c r="WAZ14"/>
      <c r="WBA14"/>
      <c r="WBB14"/>
      <c r="WBC14"/>
      <c r="WBD14"/>
      <c r="WBE14"/>
      <c r="WBF14"/>
      <c r="WBG14"/>
      <c r="WBH14"/>
      <c r="WBI14"/>
      <c r="WBJ14"/>
      <c r="WBK14"/>
      <c r="WBL14"/>
      <c r="WBM14"/>
      <c r="WBN14"/>
      <c r="WBO14"/>
      <c r="WBP14"/>
      <c r="WBQ14"/>
      <c r="WBR14"/>
      <c r="WBS14"/>
      <c r="WBT14"/>
      <c r="WBU14"/>
      <c r="WBV14"/>
      <c r="WBW14"/>
      <c r="WBX14"/>
      <c r="WBY14"/>
      <c r="WBZ14"/>
      <c r="WCA14"/>
      <c r="WCB14"/>
      <c r="WCC14"/>
      <c r="WCD14"/>
      <c r="WCE14"/>
      <c r="WCF14"/>
      <c r="WCG14"/>
      <c r="WCH14"/>
      <c r="WCI14"/>
      <c r="WCJ14"/>
      <c r="WCK14"/>
      <c r="WCL14"/>
      <c r="WCM14"/>
      <c r="WCN14"/>
      <c r="WCO14"/>
      <c r="WCP14"/>
      <c r="WCQ14"/>
      <c r="WCR14"/>
      <c r="WCS14"/>
      <c r="WCT14"/>
      <c r="WCU14"/>
      <c r="WCV14"/>
      <c r="WCW14"/>
      <c r="WCX14"/>
      <c r="WCY14"/>
      <c r="WCZ14"/>
      <c r="WDA14"/>
      <c r="WDB14"/>
      <c r="WDC14"/>
      <c r="WDD14"/>
      <c r="WDE14"/>
      <c r="WDF14"/>
      <c r="WDG14"/>
      <c r="WDH14"/>
      <c r="WDI14"/>
      <c r="WDJ14"/>
      <c r="WDK14"/>
      <c r="WDL14"/>
      <c r="WDM14"/>
      <c r="WDN14"/>
      <c r="WDO14"/>
      <c r="WDP14"/>
      <c r="WDQ14"/>
      <c r="WDR14"/>
      <c r="WDS14"/>
      <c r="WDT14"/>
      <c r="WDU14"/>
      <c r="WDV14"/>
      <c r="WDW14"/>
      <c r="WDX14"/>
      <c r="WDY14"/>
      <c r="WDZ14"/>
      <c r="WEA14"/>
      <c r="WEB14"/>
      <c r="WEC14"/>
      <c r="WED14"/>
      <c r="WEE14"/>
      <c r="WEF14"/>
      <c r="WEG14"/>
      <c r="WEH14"/>
      <c r="WEI14"/>
      <c r="WEJ14"/>
      <c r="WEK14"/>
      <c r="WEL14"/>
      <c r="WEM14"/>
      <c r="WEN14"/>
      <c r="WEO14"/>
      <c r="WEP14"/>
      <c r="WEQ14"/>
      <c r="WER14"/>
      <c r="WES14"/>
      <c r="WET14"/>
      <c r="WEU14"/>
      <c r="WEV14"/>
      <c r="WEW14"/>
      <c r="WEX14"/>
      <c r="WEY14"/>
      <c r="WEZ14"/>
      <c r="WFA14"/>
      <c r="WFB14"/>
      <c r="WFC14"/>
      <c r="WFD14"/>
      <c r="WFE14"/>
      <c r="WFF14"/>
      <c r="WFG14"/>
      <c r="WFH14"/>
      <c r="WFI14"/>
      <c r="WFJ14"/>
      <c r="WFK14"/>
      <c r="WFL14"/>
      <c r="WFM14"/>
      <c r="WFN14"/>
      <c r="WFO14"/>
      <c r="WFP14"/>
      <c r="WFQ14"/>
      <c r="WFR14"/>
      <c r="WFS14"/>
      <c r="WFT14"/>
      <c r="WFU14"/>
      <c r="WFV14"/>
      <c r="WFW14"/>
      <c r="WFX14"/>
      <c r="WFY14"/>
      <c r="WFZ14"/>
      <c r="WGA14"/>
      <c r="WGB14"/>
      <c r="WGC14"/>
      <c r="WGD14"/>
      <c r="WGE14"/>
      <c r="WGF14"/>
      <c r="WGG14"/>
      <c r="WGH14"/>
      <c r="WGI14"/>
      <c r="WGJ14"/>
      <c r="WGK14"/>
      <c r="WGL14"/>
      <c r="WGM14"/>
      <c r="WGN14"/>
      <c r="WGO14"/>
      <c r="WGP14"/>
      <c r="WGQ14"/>
      <c r="WGR14"/>
      <c r="WGS14"/>
      <c r="WGT14"/>
      <c r="WGU14"/>
      <c r="WGV14"/>
      <c r="WGW14"/>
      <c r="WGX14"/>
      <c r="WGY14"/>
      <c r="WGZ14"/>
      <c r="WHA14"/>
      <c r="WHB14"/>
      <c r="WHC14"/>
      <c r="WHD14"/>
      <c r="WHE14"/>
      <c r="WHF14"/>
      <c r="WHG14"/>
      <c r="WHH14"/>
      <c r="WHI14"/>
      <c r="WHJ14"/>
      <c r="WHK14"/>
      <c r="WHL14"/>
      <c r="WHM14"/>
      <c r="WHN14"/>
      <c r="WHO14"/>
      <c r="WHP14"/>
      <c r="WHQ14"/>
      <c r="WHR14"/>
      <c r="WHS14"/>
      <c r="WHT14"/>
      <c r="WHU14"/>
      <c r="WHV14"/>
      <c r="WHW14"/>
      <c r="WHX14"/>
      <c r="WHY14"/>
      <c r="WHZ14"/>
      <c r="WIA14"/>
      <c r="WIB14"/>
      <c r="WIC14"/>
      <c r="WID14"/>
      <c r="WIE14"/>
      <c r="WIF14"/>
      <c r="WIG14"/>
      <c r="WIH14"/>
      <c r="WII14"/>
      <c r="WIJ14"/>
      <c r="WIK14"/>
      <c r="WIL14"/>
      <c r="WIM14"/>
      <c r="WIN14"/>
      <c r="WIO14"/>
      <c r="WIP14"/>
      <c r="WIQ14"/>
      <c r="WIR14"/>
      <c r="WIS14"/>
      <c r="WIT14"/>
      <c r="WIU14"/>
      <c r="WIV14"/>
      <c r="WIW14"/>
      <c r="WIX14"/>
      <c r="WIY14"/>
      <c r="WIZ14"/>
      <c r="WJA14"/>
      <c r="WJB14"/>
      <c r="WJC14"/>
      <c r="WJD14"/>
      <c r="WJE14"/>
      <c r="WJF14"/>
      <c r="WJG14"/>
      <c r="WJH14"/>
      <c r="WJI14"/>
      <c r="WJJ14"/>
      <c r="WJK14"/>
      <c r="WJL14"/>
      <c r="WJM14"/>
      <c r="WJN14"/>
      <c r="WJO14"/>
      <c r="WJP14"/>
      <c r="WJQ14"/>
      <c r="WJR14"/>
      <c r="WJS14"/>
      <c r="WJT14"/>
      <c r="WJU14"/>
      <c r="WJV14"/>
      <c r="WJW14"/>
      <c r="WJX14"/>
      <c r="WJY14"/>
      <c r="WJZ14"/>
      <c r="WKA14"/>
      <c r="WKB14"/>
      <c r="WKC14"/>
      <c r="WKD14"/>
      <c r="WKE14"/>
      <c r="WKF14"/>
      <c r="WKG14"/>
      <c r="WKH14"/>
      <c r="WKI14"/>
      <c r="WKJ14"/>
      <c r="WKK14"/>
      <c r="WKL14"/>
      <c r="WKM14"/>
      <c r="WKN14"/>
      <c r="WKO14"/>
      <c r="WKP14"/>
      <c r="WKQ14"/>
      <c r="WKR14"/>
      <c r="WKS14"/>
      <c r="WKT14"/>
      <c r="WKU14"/>
      <c r="WKV14"/>
      <c r="WKW14"/>
      <c r="WKX14"/>
      <c r="WKY14"/>
      <c r="WKZ14"/>
      <c r="WLA14"/>
      <c r="WLB14"/>
      <c r="WLC14"/>
      <c r="WLD14"/>
      <c r="WLE14"/>
      <c r="WLF14"/>
      <c r="WLG14"/>
      <c r="WLH14"/>
      <c r="WLI14"/>
      <c r="WLJ14"/>
      <c r="WLK14"/>
      <c r="WLL14"/>
      <c r="WLM14"/>
      <c r="WLN14"/>
      <c r="WLO14"/>
      <c r="WLP14"/>
      <c r="WLQ14"/>
      <c r="WLR14"/>
      <c r="WLS14"/>
      <c r="WLT14"/>
      <c r="WLU14"/>
      <c r="WLV14"/>
      <c r="WLW14"/>
      <c r="WLX14"/>
      <c r="WLY14"/>
      <c r="WLZ14"/>
      <c r="WMA14"/>
      <c r="WMB14"/>
      <c r="WMC14"/>
      <c r="WMD14"/>
      <c r="WME14"/>
      <c r="WMF14"/>
      <c r="WMG14"/>
      <c r="WMH14"/>
      <c r="WMI14"/>
      <c r="WMJ14"/>
      <c r="WMK14"/>
      <c r="WML14"/>
      <c r="WMM14"/>
      <c r="WMN14"/>
      <c r="WMO14"/>
      <c r="WMP14"/>
      <c r="WMQ14"/>
      <c r="WMR14"/>
      <c r="WMS14"/>
      <c r="WMT14"/>
      <c r="WMU14"/>
      <c r="WMV14"/>
      <c r="WMW14"/>
      <c r="WMX14"/>
      <c r="WMY14"/>
      <c r="WMZ14"/>
      <c r="WNA14"/>
      <c r="WNB14"/>
      <c r="WNC14"/>
      <c r="WND14"/>
      <c r="WNE14"/>
      <c r="WNF14"/>
      <c r="WNG14"/>
      <c r="WNH14"/>
      <c r="WNI14"/>
      <c r="WNJ14"/>
      <c r="WNK14"/>
      <c r="WNL14"/>
      <c r="WNM14"/>
      <c r="WNN14"/>
      <c r="WNO14"/>
      <c r="WNP14"/>
      <c r="WNQ14"/>
      <c r="WNR14"/>
      <c r="WNS14"/>
      <c r="WNT14"/>
      <c r="WNU14"/>
      <c r="WNV14"/>
      <c r="WNW14"/>
      <c r="WNX14"/>
      <c r="WNY14"/>
      <c r="WNZ14"/>
      <c r="WOA14"/>
      <c r="WOB14"/>
      <c r="WOC14"/>
      <c r="WOD14"/>
      <c r="WOE14"/>
      <c r="WOF14"/>
      <c r="WOG14"/>
      <c r="WOH14"/>
      <c r="WOI14"/>
      <c r="WOJ14"/>
      <c r="WOK14"/>
      <c r="WOL14"/>
      <c r="WOM14"/>
      <c r="WON14"/>
      <c r="WOO14"/>
      <c r="WOP14"/>
      <c r="WOQ14"/>
      <c r="WOR14"/>
      <c r="WOS14"/>
      <c r="WOT14"/>
      <c r="WOU14"/>
      <c r="WOV14"/>
      <c r="WOW14"/>
      <c r="WOX14"/>
      <c r="WOY14"/>
      <c r="WOZ14"/>
      <c r="WPA14"/>
      <c r="WPB14"/>
      <c r="WPC14"/>
      <c r="WPD14"/>
      <c r="WPE14"/>
      <c r="WPF14"/>
      <c r="WPG14"/>
      <c r="WPH14"/>
      <c r="WPI14"/>
      <c r="WPJ14"/>
      <c r="WPK14"/>
      <c r="WPL14"/>
      <c r="WPM14"/>
      <c r="WPN14"/>
      <c r="WPO14"/>
      <c r="WPP14"/>
      <c r="WPQ14"/>
      <c r="WPR14"/>
      <c r="WPS14"/>
      <c r="WPT14"/>
      <c r="WPU14"/>
      <c r="WPV14"/>
      <c r="WPW14"/>
      <c r="WPX14"/>
      <c r="WPY14"/>
      <c r="WPZ14"/>
      <c r="WQA14"/>
      <c r="WQB14"/>
      <c r="WQC14"/>
      <c r="WQD14"/>
      <c r="WQE14"/>
      <c r="WQF14"/>
      <c r="WQG14"/>
      <c r="WQH14"/>
      <c r="WQI14"/>
      <c r="WQJ14"/>
      <c r="WQK14"/>
      <c r="WQL14"/>
      <c r="WQM14"/>
      <c r="WQN14"/>
      <c r="WQO14"/>
      <c r="WQP14"/>
      <c r="WQQ14"/>
      <c r="WQR14"/>
      <c r="WQS14"/>
      <c r="WQT14"/>
      <c r="WQU14"/>
      <c r="WQV14"/>
      <c r="WQW14"/>
      <c r="WQX14"/>
      <c r="WQY14"/>
      <c r="WQZ14"/>
      <c r="WRA14"/>
      <c r="WRB14"/>
      <c r="WRC14"/>
      <c r="WRD14"/>
      <c r="WRE14"/>
      <c r="WRF14"/>
      <c r="WRG14"/>
      <c r="WRH14"/>
      <c r="WRI14"/>
      <c r="WRJ14"/>
      <c r="WRK14"/>
      <c r="WRL14"/>
      <c r="WRM14"/>
      <c r="WRN14"/>
      <c r="WRO14"/>
      <c r="WRP14"/>
      <c r="WRQ14"/>
      <c r="WRR14"/>
      <c r="WRS14"/>
      <c r="WRT14"/>
      <c r="WRU14"/>
      <c r="WRV14"/>
      <c r="WRW14"/>
      <c r="WRX14"/>
      <c r="WRY14"/>
      <c r="WRZ14"/>
      <c r="WSA14"/>
      <c r="WSB14"/>
      <c r="WSC14"/>
      <c r="WSD14"/>
      <c r="WSE14"/>
      <c r="WSF14"/>
      <c r="WSG14"/>
      <c r="WSH14"/>
      <c r="WSI14"/>
      <c r="WSJ14"/>
      <c r="WSK14"/>
      <c r="WSL14"/>
      <c r="WSM14"/>
      <c r="WSN14"/>
      <c r="WSO14"/>
      <c r="WSP14"/>
      <c r="WSQ14"/>
      <c r="WSR14"/>
      <c r="WSS14"/>
      <c r="WST14"/>
      <c r="WSU14"/>
      <c r="WSV14"/>
      <c r="WSW14"/>
      <c r="WSX14"/>
      <c r="WSY14"/>
      <c r="WSZ14"/>
      <c r="WTA14"/>
      <c r="WTB14"/>
      <c r="WTC14"/>
      <c r="WTD14"/>
      <c r="WTE14"/>
      <c r="WTF14"/>
      <c r="WTG14"/>
      <c r="WTH14"/>
      <c r="WTI14"/>
      <c r="WTJ14"/>
      <c r="WTK14"/>
      <c r="WTL14"/>
      <c r="WTM14"/>
      <c r="WTN14"/>
      <c r="WTO14"/>
      <c r="WTP14"/>
      <c r="WTQ14"/>
      <c r="WTR14"/>
      <c r="WTS14"/>
      <c r="WTT14"/>
      <c r="WTU14"/>
      <c r="WTV14"/>
      <c r="WTW14"/>
      <c r="WTX14"/>
      <c r="WTY14"/>
      <c r="WTZ14"/>
      <c r="WUA14"/>
      <c r="WUB14"/>
      <c r="WUC14"/>
      <c r="WUD14"/>
      <c r="WUE14"/>
      <c r="WUF14"/>
      <c r="WUG14"/>
      <c r="WUH14"/>
      <c r="WUI14"/>
      <c r="WUJ14"/>
      <c r="WUK14"/>
      <c r="WUL14"/>
      <c r="WUM14"/>
      <c r="WUN14"/>
      <c r="WUO14"/>
      <c r="WUP14"/>
      <c r="WUQ14"/>
      <c r="WUR14"/>
      <c r="WUS14"/>
      <c r="WUT14"/>
      <c r="WUU14"/>
      <c r="WUV14"/>
      <c r="WUW14"/>
      <c r="WUX14"/>
      <c r="WUY14"/>
      <c r="WUZ14"/>
      <c r="WVA14"/>
      <c r="WVB14"/>
      <c r="WVC14"/>
      <c r="WVD14"/>
      <c r="WVE14"/>
      <c r="WVF14"/>
      <c r="WVG14"/>
      <c r="WVH14"/>
      <c r="WVI14"/>
      <c r="WVJ14"/>
      <c r="WVK14"/>
      <c r="WVL14"/>
      <c r="WVM14"/>
      <c r="WVN14"/>
      <c r="WVO14"/>
      <c r="WVP14"/>
      <c r="WVQ14"/>
      <c r="WVR14"/>
      <c r="WVS14"/>
      <c r="WVT14"/>
      <c r="WVU14"/>
      <c r="WVV14"/>
      <c r="WVW14"/>
      <c r="WVX14"/>
      <c r="WVY14"/>
      <c r="WVZ14"/>
      <c r="WWA14"/>
      <c r="WWB14"/>
      <c r="WWC14"/>
      <c r="WWD14"/>
      <c r="WWE14"/>
      <c r="WWF14"/>
      <c r="WWG14"/>
      <c r="WWH14"/>
      <c r="WWI14"/>
      <c r="WWJ14"/>
      <c r="WWK14"/>
      <c r="WWL14"/>
      <c r="WWM14"/>
      <c r="WWN14"/>
      <c r="WWO14"/>
      <c r="WWP14"/>
      <c r="WWQ14"/>
      <c r="WWR14"/>
      <c r="WWS14"/>
      <c r="WWT14"/>
      <c r="WWU14"/>
      <c r="WWV14"/>
      <c r="WWW14"/>
      <c r="WWX14"/>
      <c r="WWY14"/>
      <c r="WWZ14"/>
      <c r="WXA14"/>
      <c r="WXB14"/>
      <c r="WXC14"/>
      <c r="WXD14"/>
      <c r="WXE14"/>
      <c r="WXF14"/>
      <c r="WXG14"/>
      <c r="WXH14"/>
      <c r="WXI14"/>
      <c r="WXJ14"/>
      <c r="WXK14"/>
      <c r="WXL14"/>
      <c r="WXM14"/>
      <c r="WXN14"/>
      <c r="WXO14"/>
      <c r="WXP14"/>
      <c r="WXQ14"/>
      <c r="WXR14"/>
      <c r="WXS14"/>
      <c r="WXT14"/>
      <c r="WXU14"/>
      <c r="WXV14"/>
      <c r="WXW14"/>
      <c r="WXX14"/>
      <c r="WXY14"/>
      <c r="WXZ14"/>
      <c r="WYA14"/>
      <c r="WYB14"/>
      <c r="WYC14"/>
      <c r="WYD14"/>
      <c r="WYE14"/>
      <c r="WYF14"/>
      <c r="WYG14"/>
      <c r="WYH14"/>
      <c r="WYI14"/>
      <c r="WYJ14"/>
      <c r="WYK14"/>
      <c r="WYL14"/>
      <c r="WYM14"/>
      <c r="WYN14"/>
      <c r="WYO14"/>
      <c r="WYP14"/>
      <c r="WYQ14"/>
      <c r="WYR14"/>
      <c r="WYS14"/>
      <c r="WYT14"/>
      <c r="WYU14"/>
      <c r="WYV14"/>
      <c r="WYW14"/>
      <c r="WYX14"/>
      <c r="WYY14"/>
      <c r="WYZ14"/>
      <c r="WZA14"/>
      <c r="WZB14"/>
      <c r="WZC14"/>
      <c r="WZD14"/>
      <c r="WZE14"/>
      <c r="WZF14"/>
      <c r="WZG14"/>
      <c r="WZH14"/>
      <c r="WZI14"/>
      <c r="WZJ14"/>
      <c r="WZK14"/>
      <c r="WZL14"/>
      <c r="WZM14"/>
      <c r="WZN14"/>
      <c r="WZO14"/>
      <c r="WZP14"/>
      <c r="WZQ14"/>
      <c r="WZR14"/>
      <c r="WZS14"/>
      <c r="WZT14"/>
      <c r="WZU14"/>
      <c r="WZV14"/>
      <c r="WZW14"/>
      <c r="WZX14"/>
      <c r="WZY14"/>
      <c r="WZZ14"/>
      <c r="XAA14"/>
      <c r="XAB14"/>
      <c r="XAC14"/>
      <c r="XAD14"/>
      <c r="XAE14"/>
      <c r="XAF14"/>
      <c r="XAG14"/>
      <c r="XAH14"/>
      <c r="XAI14"/>
      <c r="XAJ14"/>
      <c r="XAK14"/>
      <c r="XAL14"/>
      <c r="XAM14"/>
      <c r="XAN14"/>
      <c r="XAO14"/>
      <c r="XAP14"/>
      <c r="XAQ14"/>
      <c r="XAR14"/>
      <c r="XAS14"/>
      <c r="XAT14"/>
      <c r="XAU14"/>
      <c r="XAV14"/>
      <c r="XAW14"/>
      <c r="XAX14"/>
      <c r="XAY14"/>
      <c r="XAZ14"/>
      <c r="XBA14"/>
      <c r="XBB14"/>
      <c r="XBC14"/>
      <c r="XBD14"/>
      <c r="XBE14"/>
      <c r="XBF14"/>
      <c r="XBG14"/>
      <c r="XBH14"/>
      <c r="XBI14"/>
      <c r="XBJ14"/>
      <c r="XBK14"/>
      <c r="XBL14"/>
      <c r="XBM14"/>
      <c r="XBN14"/>
      <c r="XBO14"/>
      <c r="XBP14"/>
      <c r="XBQ14"/>
      <c r="XBR14"/>
      <c r="XBS14"/>
      <c r="XBT14"/>
      <c r="XBU14"/>
      <c r="XBV14"/>
      <c r="XBW14"/>
      <c r="XBX14"/>
      <c r="XBY14"/>
      <c r="XBZ14"/>
      <c r="XCA14"/>
      <c r="XCB14"/>
      <c r="XCC14"/>
      <c r="XCD14"/>
      <c r="XCE14"/>
      <c r="XCF14"/>
      <c r="XCG14"/>
      <c r="XCH14"/>
      <c r="XCI14"/>
      <c r="XCJ14"/>
      <c r="XCK14"/>
      <c r="XCL14"/>
      <c r="XCM14"/>
      <c r="XCN14"/>
      <c r="XCO14"/>
      <c r="XCP14"/>
      <c r="XCQ14"/>
      <c r="XCR14"/>
      <c r="XCS14"/>
      <c r="XCT14"/>
      <c r="XCU14"/>
      <c r="XCV14"/>
      <c r="XCW14"/>
      <c r="XCX14"/>
      <c r="XCY14"/>
      <c r="XCZ14"/>
      <c r="XDA14"/>
      <c r="XDB14"/>
      <c r="XDC14"/>
      <c r="XDD14"/>
      <c r="XDE14"/>
      <c r="XDF14"/>
      <c r="XDG14"/>
      <c r="XDH14"/>
      <c r="XDI14"/>
      <c r="XDJ14"/>
      <c r="XDK14"/>
      <c r="XDL14"/>
      <c r="XDM14"/>
      <c r="XDN14"/>
      <c r="XDO14"/>
      <c r="XDP14"/>
      <c r="XDQ14"/>
      <c r="XDR14"/>
      <c r="XDS14"/>
      <c r="XDT14"/>
      <c r="XDU14"/>
      <c r="XDV14"/>
      <c r="XDW14"/>
      <c r="XDX14"/>
      <c r="XDY14"/>
      <c r="XDZ14"/>
      <c r="XEA14"/>
      <c r="XEB14"/>
      <c r="XEC14"/>
      <c r="XED14"/>
      <c r="XEE14"/>
      <c r="XEF14"/>
      <c r="XEG14"/>
      <c r="XEH14"/>
      <c r="XEI14"/>
      <c r="XEJ14"/>
      <c r="XEK14"/>
      <c r="XEL14"/>
      <c r="XEM14"/>
      <c r="XEN14"/>
      <c r="XEO14"/>
      <c r="XEP14"/>
      <c r="XEQ14"/>
      <c r="XER14"/>
      <c r="XES14"/>
      <c r="XET14"/>
      <c r="XEU14"/>
      <c r="XEV14"/>
      <c r="XEW14"/>
      <c r="XEX14"/>
      <c r="XEY14"/>
      <c r="XEZ14"/>
      <c r="XFA14"/>
      <c r="XFB14"/>
      <c r="XFC14"/>
    </row>
    <row r="15" spans="2:16383" s="89" customFormat="1" ht="65.25" customHeight="1" x14ac:dyDescent="0.25">
      <c r="B15" s="93" t="s">
        <v>1763</v>
      </c>
      <c r="C15" s="70"/>
      <c r="D15" s="70"/>
      <c r="E15" s="70"/>
      <c r="F15" s="70"/>
      <c r="G15" s="70"/>
      <c r="H15" s="70"/>
      <c r="I15" s="70"/>
      <c r="J15" s="70"/>
      <c r="K15" s="70"/>
      <c r="L15" s="70"/>
      <c r="M15" s="70"/>
      <c r="N15" s="70"/>
      <c r="O15" s="70"/>
      <c r="P15" s="70"/>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c r="IW15"/>
      <c r="IX15"/>
      <c r="IY15"/>
      <c r="IZ15"/>
      <c r="JA15"/>
      <c r="JB15"/>
      <c r="JC15"/>
      <c r="JD15"/>
      <c r="JE15"/>
      <c r="JF15"/>
      <c r="JG15"/>
      <c r="JH15"/>
      <c r="JI15"/>
      <c r="JJ15"/>
      <c r="JK15"/>
      <c r="JL15"/>
      <c r="JM15"/>
      <c r="JN15"/>
      <c r="JO15"/>
      <c r="JP15"/>
      <c r="JQ15"/>
      <c r="JR15"/>
      <c r="JS15"/>
      <c r="JT15"/>
      <c r="JU15"/>
      <c r="JV15"/>
      <c r="JW15"/>
      <c r="JX15"/>
      <c r="JY15"/>
      <c r="JZ15"/>
      <c r="KA15"/>
      <c r="KB15"/>
      <c r="KC15"/>
      <c r="KD15"/>
      <c r="KE15"/>
      <c r="KF15"/>
      <c r="KG15"/>
      <c r="KH15"/>
      <c r="KI15"/>
      <c r="KJ15"/>
      <c r="KK15"/>
      <c r="KL15"/>
      <c r="KM15"/>
      <c r="KN15"/>
      <c r="KO15"/>
      <c r="KP15"/>
      <c r="KQ15"/>
      <c r="KR15"/>
      <c r="KS15"/>
      <c r="KT15"/>
      <c r="KU15"/>
      <c r="KV15"/>
      <c r="KW15"/>
      <c r="KX15"/>
      <c r="KY15"/>
      <c r="KZ15"/>
      <c r="LA15"/>
      <c r="LB15"/>
      <c r="LC15"/>
      <c r="LD15"/>
      <c r="LE15"/>
      <c r="LF15"/>
      <c r="LG15"/>
      <c r="LH15"/>
      <c r="LI15"/>
      <c r="LJ15"/>
      <c r="LK15"/>
      <c r="LL15"/>
      <c r="LM15"/>
      <c r="LN15"/>
      <c r="LO15"/>
      <c r="LP15"/>
      <c r="LQ15"/>
      <c r="LR15"/>
      <c r="LS15"/>
      <c r="LT15"/>
      <c r="LU15"/>
      <c r="LV15"/>
      <c r="LW15"/>
      <c r="LX15"/>
      <c r="LY15"/>
      <c r="LZ15"/>
      <c r="MA15"/>
      <c r="MB15"/>
      <c r="MC15"/>
      <c r="MD15"/>
      <c r="ME15"/>
      <c r="MF15"/>
      <c r="MG15"/>
      <c r="MH15"/>
      <c r="MI15"/>
      <c r="MJ15"/>
      <c r="MK15"/>
      <c r="ML15"/>
      <c r="MM15"/>
      <c r="MN15"/>
      <c r="MO15"/>
      <c r="MP15"/>
      <c r="MQ15"/>
      <c r="MR15"/>
      <c r="MS15"/>
      <c r="MT15"/>
      <c r="MU15"/>
      <c r="MV15"/>
      <c r="MW15"/>
      <c r="MX15"/>
      <c r="MY15"/>
      <c r="MZ15"/>
      <c r="NA15"/>
      <c r="NB15"/>
      <c r="NC15"/>
      <c r="ND15"/>
      <c r="NE15"/>
      <c r="NF15"/>
      <c r="NG15"/>
      <c r="NH15"/>
      <c r="NI15"/>
      <c r="NJ15"/>
      <c r="NK15"/>
      <c r="NL15"/>
      <c r="NM15"/>
      <c r="NN15"/>
      <c r="NO15"/>
      <c r="NP15"/>
      <c r="NQ15"/>
      <c r="NR15"/>
      <c r="NS15"/>
      <c r="NT15"/>
      <c r="NU15"/>
      <c r="NV15"/>
      <c r="NW15"/>
      <c r="NX15"/>
      <c r="NY15"/>
      <c r="NZ15"/>
      <c r="OA15"/>
      <c r="OB15"/>
      <c r="OC15"/>
      <c r="OD15"/>
      <c r="OE15"/>
      <c r="OF15"/>
      <c r="OG15"/>
      <c r="OH15"/>
      <c r="OI15"/>
      <c r="OJ15"/>
      <c r="OK15"/>
      <c r="OL15"/>
      <c r="OM15"/>
      <c r="ON15"/>
      <c r="OO15"/>
      <c r="OP15"/>
      <c r="OQ15"/>
      <c r="OR15"/>
      <c r="OS15"/>
      <c r="OT15"/>
      <c r="OU15"/>
      <c r="OV15"/>
      <c r="OW15"/>
      <c r="OX15"/>
      <c r="OY15"/>
      <c r="OZ15"/>
      <c r="PA15"/>
      <c r="PB15"/>
      <c r="PC15"/>
      <c r="PD15"/>
      <c r="PE15"/>
      <c r="PF15"/>
      <c r="PG15"/>
      <c r="PH15"/>
      <c r="PI15"/>
      <c r="PJ15"/>
      <c r="PK15"/>
      <c r="PL15"/>
      <c r="PM15"/>
      <c r="PN15"/>
      <c r="PO15"/>
      <c r="PP15"/>
      <c r="PQ15"/>
      <c r="PR15"/>
      <c r="PS15"/>
      <c r="PT15"/>
      <c r="PU15"/>
      <c r="PV15"/>
      <c r="PW15"/>
      <c r="PX15"/>
      <c r="PY15"/>
      <c r="PZ15"/>
      <c r="QA15"/>
      <c r="QB15"/>
      <c r="QC15"/>
      <c r="QD15"/>
      <c r="QE15"/>
      <c r="QF15"/>
      <c r="QG15"/>
      <c r="QH15"/>
      <c r="QI15"/>
      <c r="QJ15"/>
      <c r="QK15"/>
      <c r="QL15"/>
      <c r="QM15"/>
      <c r="QN15"/>
      <c r="QO15"/>
      <c r="QP15"/>
      <c r="QQ15"/>
      <c r="QR15"/>
      <c r="QS15"/>
      <c r="QT15"/>
      <c r="QU15"/>
      <c r="QV15"/>
      <c r="QW15"/>
      <c r="QX15"/>
      <c r="QY15"/>
      <c r="QZ15"/>
      <c r="RA15"/>
      <c r="RB15"/>
      <c r="RC15"/>
      <c r="RD15"/>
      <c r="RE15"/>
      <c r="RF15"/>
      <c r="RG15"/>
      <c r="RH15"/>
      <c r="RI15"/>
      <c r="RJ15"/>
      <c r="RK15"/>
      <c r="RL15"/>
      <c r="RM15"/>
      <c r="RN15"/>
      <c r="RO15"/>
      <c r="RP15"/>
      <c r="RQ15"/>
      <c r="RR15"/>
      <c r="RS15"/>
      <c r="RT15"/>
      <c r="RU15"/>
      <c r="RV15"/>
      <c r="RW15"/>
      <c r="RX15"/>
      <c r="RY15"/>
      <c r="RZ15"/>
      <c r="SA15"/>
      <c r="SB15"/>
      <c r="SC15"/>
      <c r="SD15"/>
      <c r="SE15"/>
      <c r="SF15"/>
      <c r="SG15"/>
      <c r="SH15"/>
      <c r="SI15"/>
      <c r="SJ15"/>
      <c r="SK15"/>
      <c r="SL15"/>
      <c r="SM15"/>
      <c r="SN15"/>
      <c r="SO15"/>
      <c r="SP15"/>
      <c r="SQ15"/>
      <c r="SR15"/>
      <c r="SS15"/>
      <c r="ST15"/>
      <c r="SU15"/>
      <c r="SV15"/>
      <c r="SW15"/>
      <c r="SX15"/>
      <c r="SY15"/>
      <c r="SZ15"/>
      <c r="TA15"/>
      <c r="TB15"/>
      <c r="TC15"/>
      <c r="TD15"/>
      <c r="TE15"/>
      <c r="TF15"/>
      <c r="TG15"/>
      <c r="TH15"/>
      <c r="TI15"/>
      <c r="TJ15"/>
      <c r="TK15"/>
      <c r="TL15"/>
      <c r="TM15"/>
      <c r="TN15"/>
      <c r="TO15"/>
      <c r="TP15"/>
      <c r="TQ15"/>
      <c r="TR15"/>
      <c r="TS15"/>
      <c r="TT15"/>
      <c r="TU15"/>
      <c r="TV15"/>
      <c r="TW15"/>
      <c r="TX15"/>
      <c r="TY15"/>
      <c r="TZ15"/>
      <c r="UA15"/>
      <c r="UB15"/>
      <c r="UC15"/>
      <c r="UD15"/>
      <c r="UE15"/>
      <c r="UF15"/>
      <c r="UG15"/>
      <c r="UH15"/>
      <c r="UI15"/>
      <c r="UJ15"/>
      <c r="UK15"/>
      <c r="UL15"/>
      <c r="UM15"/>
      <c r="UN15"/>
      <c r="UO15"/>
      <c r="UP15"/>
      <c r="UQ15"/>
      <c r="UR15"/>
      <c r="US15"/>
      <c r="UT15"/>
      <c r="UU15"/>
      <c r="UV15"/>
      <c r="UW15"/>
      <c r="UX15"/>
      <c r="UY15"/>
      <c r="UZ15"/>
      <c r="VA15"/>
      <c r="VB15"/>
      <c r="VC15"/>
      <c r="VD15"/>
      <c r="VE15"/>
      <c r="VF15"/>
      <c r="VG15"/>
      <c r="VH15"/>
      <c r="VI15"/>
      <c r="VJ15"/>
      <c r="VK15"/>
      <c r="VL15"/>
      <c r="VM15"/>
      <c r="VN15"/>
      <c r="VO15"/>
      <c r="VP15"/>
      <c r="VQ15"/>
      <c r="VR15"/>
      <c r="VS15"/>
      <c r="VT15"/>
      <c r="VU15"/>
      <c r="VV15"/>
      <c r="VW15"/>
      <c r="VX15"/>
      <c r="VY15"/>
      <c r="VZ15"/>
      <c r="WA15"/>
      <c r="WB15"/>
      <c r="WC15"/>
      <c r="WD15"/>
      <c r="WE15"/>
      <c r="WF15"/>
      <c r="WG15"/>
      <c r="WH15"/>
      <c r="WI15"/>
      <c r="WJ15"/>
      <c r="WK15"/>
      <c r="WL15"/>
      <c r="WM15"/>
      <c r="WN15"/>
      <c r="WO15"/>
      <c r="WP15"/>
      <c r="WQ15"/>
      <c r="WR15"/>
      <c r="WS15"/>
      <c r="WT15"/>
      <c r="WU15"/>
      <c r="WV15"/>
      <c r="WW15"/>
      <c r="WX15"/>
      <c r="WY15"/>
      <c r="WZ15"/>
      <c r="XA15"/>
      <c r="XB15"/>
      <c r="XC15"/>
      <c r="XD15"/>
      <c r="XE15"/>
      <c r="XF15"/>
      <c r="XG15"/>
      <c r="XH15"/>
      <c r="XI15"/>
      <c r="XJ15"/>
      <c r="XK15"/>
      <c r="XL15"/>
      <c r="XM15"/>
      <c r="XN15"/>
      <c r="XO15"/>
      <c r="XP15"/>
      <c r="XQ15"/>
      <c r="XR15"/>
      <c r="XS15"/>
      <c r="XT15"/>
      <c r="XU15"/>
      <c r="XV15"/>
      <c r="XW15"/>
      <c r="XX15"/>
      <c r="XY15"/>
      <c r="XZ15"/>
      <c r="YA15"/>
      <c r="YB15"/>
      <c r="YC15"/>
      <c r="YD15"/>
      <c r="YE15"/>
      <c r="YF15"/>
      <c r="YG15"/>
      <c r="YH15"/>
      <c r="YI15"/>
      <c r="YJ15"/>
      <c r="YK15"/>
      <c r="YL15"/>
      <c r="YM15"/>
      <c r="YN15"/>
      <c r="YO15"/>
      <c r="YP15"/>
      <c r="YQ15"/>
      <c r="YR15"/>
      <c r="YS15"/>
      <c r="YT15"/>
      <c r="YU15"/>
      <c r="YV15"/>
      <c r="YW15"/>
      <c r="YX15"/>
      <c r="YY15"/>
      <c r="YZ15"/>
      <c r="ZA15"/>
      <c r="ZB15"/>
      <c r="ZC15"/>
      <c r="ZD15"/>
      <c r="ZE15"/>
      <c r="ZF15"/>
      <c r="ZG15"/>
      <c r="ZH15"/>
      <c r="ZI15"/>
      <c r="ZJ15"/>
      <c r="ZK15"/>
      <c r="ZL15"/>
      <c r="ZM15"/>
      <c r="ZN15"/>
      <c r="ZO15"/>
      <c r="ZP15"/>
      <c r="ZQ15"/>
      <c r="ZR15"/>
      <c r="ZS15"/>
      <c r="ZT15"/>
      <c r="ZU15"/>
      <c r="ZV15"/>
      <c r="ZW15"/>
      <c r="ZX15"/>
      <c r="ZY15"/>
      <c r="ZZ15"/>
      <c r="AAA15"/>
      <c r="AAB15"/>
      <c r="AAC15"/>
      <c r="AAD15"/>
      <c r="AAE15"/>
      <c r="AAF15"/>
      <c r="AAG15"/>
      <c r="AAH15"/>
      <c r="AAI15"/>
      <c r="AAJ15"/>
      <c r="AAK15"/>
      <c r="AAL15"/>
      <c r="AAM15"/>
      <c r="AAN15"/>
      <c r="AAO15"/>
      <c r="AAP15"/>
      <c r="AAQ15"/>
      <c r="AAR15"/>
      <c r="AAS15"/>
      <c r="AAT15"/>
      <c r="AAU15"/>
      <c r="AAV15"/>
      <c r="AAW15"/>
      <c r="AAX15"/>
      <c r="AAY15"/>
      <c r="AAZ15"/>
      <c r="ABA15"/>
      <c r="ABB15"/>
      <c r="ABC15"/>
      <c r="ABD15"/>
      <c r="ABE15"/>
      <c r="ABF15"/>
      <c r="ABG15"/>
      <c r="ABH15"/>
      <c r="ABI15"/>
      <c r="ABJ15"/>
      <c r="ABK15"/>
      <c r="ABL15"/>
      <c r="ABM15"/>
      <c r="ABN15"/>
      <c r="ABO15"/>
      <c r="ABP15"/>
      <c r="ABQ15"/>
      <c r="ABR15"/>
      <c r="ABS15"/>
      <c r="ABT15"/>
      <c r="ABU15"/>
      <c r="ABV15"/>
      <c r="ABW15"/>
      <c r="ABX15"/>
      <c r="ABY15"/>
      <c r="ABZ15"/>
      <c r="ACA15"/>
      <c r="ACB15"/>
      <c r="ACC15"/>
      <c r="ACD15"/>
      <c r="ACE15"/>
      <c r="ACF15"/>
      <c r="ACG15"/>
      <c r="ACH15"/>
      <c r="ACI15"/>
      <c r="ACJ15"/>
      <c r="ACK15"/>
      <c r="ACL15"/>
      <c r="ACM15"/>
      <c r="ACN15"/>
      <c r="ACO15"/>
      <c r="ACP15"/>
      <c r="ACQ15"/>
      <c r="ACR15"/>
      <c r="ACS15"/>
      <c r="ACT15"/>
      <c r="ACU15"/>
      <c r="ACV15"/>
      <c r="ACW15"/>
      <c r="ACX15"/>
      <c r="ACY15"/>
      <c r="ACZ15"/>
      <c r="ADA15"/>
      <c r="ADB15"/>
      <c r="ADC15"/>
      <c r="ADD15"/>
      <c r="ADE15"/>
      <c r="ADF15"/>
      <c r="ADG15"/>
      <c r="ADH15"/>
      <c r="ADI15"/>
      <c r="ADJ15"/>
      <c r="ADK15"/>
      <c r="ADL15"/>
      <c r="ADM15"/>
      <c r="ADN15"/>
      <c r="ADO15"/>
      <c r="ADP15"/>
      <c r="ADQ15"/>
      <c r="ADR15"/>
      <c r="ADS15"/>
      <c r="ADT15"/>
      <c r="ADU15"/>
      <c r="ADV15"/>
      <c r="ADW15"/>
      <c r="ADX15"/>
      <c r="ADY15"/>
      <c r="ADZ15"/>
      <c r="AEA15"/>
      <c r="AEB15"/>
      <c r="AEC15"/>
      <c r="AED15"/>
      <c r="AEE15"/>
      <c r="AEF15"/>
      <c r="AEG15"/>
      <c r="AEH15"/>
      <c r="AEI15"/>
      <c r="AEJ15"/>
      <c r="AEK15"/>
      <c r="AEL15"/>
      <c r="AEM15"/>
      <c r="AEN15"/>
      <c r="AEO15"/>
      <c r="AEP15"/>
      <c r="AEQ15"/>
      <c r="AER15"/>
      <c r="AES15"/>
      <c r="AET15"/>
      <c r="AEU15"/>
      <c r="AEV15"/>
      <c r="AEW15"/>
      <c r="AEX15"/>
      <c r="AEY15"/>
      <c r="AEZ15"/>
      <c r="AFA15"/>
      <c r="AFB15"/>
      <c r="AFC15"/>
      <c r="AFD15"/>
      <c r="AFE15"/>
      <c r="AFF15"/>
      <c r="AFG15"/>
      <c r="AFH15"/>
      <c r="AFI15"/>
      <c r="AFJ15"/>
      <c r="AFK15"/>
      <c r="AFL15"/>
      <c r="AFM15"/>
      <c r="AFN15"/>
      <c r="AFO15"/>
      <c r="AFP15"/>
      <c r="AFQ15"/>
      <c r="AFR15"/>
      <c r="AFS15"/>
      <c r="AFT15"/>
      <c r="AFU15"/>
      <c r="AFV15"/>
      <c r="AFW15"/>
      <c r="AFX15"/>
      <c r="AFY15"/>
      <c r="AFZ15"/>
      <c r="AGA15"/>
      <c r="AGB15"/>
      <c r="AGC15"/>
      <c r="AGD15"/>
      <c r="AGE15"/>
      <c r="AGF15"/>
      <c r="AGG15"/>
      <c r="AGH15"/>
      <c r="AGI15"/>
      <c r="AGJ15"/>
      <c r="AGK15"/>
      <c r="AGL15"/>
      <c r="AGM15"/>
      <c r="AGN15"/>
      <c r="AGO15"/>
      <c r="AGP15"/>
      <c r="AGQ15"/>
      <c r="AGR15"/>
      <c r="AGS15"/>
      <c r="AGT15"/>
      <c r="AGU15"/>
      <c r="AGV15"/>
      <c r="AGW15"/>
      <c r="AGX15"/>
      <c r="AGY15"/>
      <c r="AGZ15"/>
      <c r="AHA15"/>
      <c r="AHB15"/>
      <c r="AHC15"/>
      <c r="AHD15"/>
      <c r="AHE15"/>
      <c r="AHF15"/>
      <c r="AHG15"/>
      <c r="AHH15"/>
      <c r="AHI15"/>
      <c r="AHJ15"/>
      <c r="AHK15"/>
      <c r="AHL15"/>
      <c r="AHM15"/>
      <c r="AHN15"/>
      <c r="AHO15"/>
      <c r="AHP15"/>
      <c r="AHQ15"/>
      <c r="AHR15"/>
      <c r="AHS15"/>
      <c r="AHT15"/>
      <c r="AHU15"/>
      <c r="AHV15"/>
      <c r="AHW15"/>
      <c r="AHX15"/>
      <c r="AHY15"/>
      <c r="AHZ15"/>
      <c r="AIA15"/>
      <c r="AIB15"/>
      <c r="AIC15"/>
      <c r="AID15"/>
      <c r="AIE15"/>
      <c r="AIF15"/>
      <c r="AIG15"/>
      <c r="AIH15"/>
      <c r="AII15"/>
      <c r="AIJ15"/>
      <c r="AIK15"/>
      <c r="AIL15"/>
      <c r="AIM15"/>
      <c r="AIN15"/>
      <c r="AIO15"/>
      <c r="AIP15"/>
      <c r="AIQ15"/>
      <c r="AIR15"/>
      <c r="AIS15"/>
      <c r="AIT15"/>
      <c r="AIU15"/>
      <c r="AIV15"/>
      <c r="AIW15"/>
      <c r="AIX15"/>
      <c r="AIY15"/>
      <c r="AIZ15"/>
      <c r="AJA15"/>
      <c r="AJB15"/>
      <c r="AJC15"/>
      <c r="AJD15"/>
      <c r="AJE15"/>
      <c r="AJF15"/>
      <c r="AJG15"/>
      <c r="AJH15"/>
      <c r="AJI15"/>
      <c r="AJJ15"/>
      <c r="AJK15"/>
      <c r="AJL15"/>
      <c r="AJM15"/>
      <c r="AJN15"/>
      <c r="AJO15"/>
      <c r="AJP15"/>
      <c r="AJQ15"/>
      <c r="AJR15"/>
      <c r="AJS15"/>
      <c r="AJT15"/>
      <c r="AJU15"/>
      <c r="AJV15"/>
      <c r="AJW15"/>
      <c r="AJX15"/>
      <c r="AJY15"/>
      <c r="AJZ15"/>
      <c r="AKA15"/>
      <c r="AKB15"/>
      <c r="AKC15"/>
      <c r="AKD15"/>
      <c r="AKE15"/>
      <c r="AKF15"/>
      <c r="AKG15"/>
      <c r="AKH15"/>
      <c r="AKI15"/>
      <c r="AKJ15"/>
      <c r="AKK15"/>
      <c r="AKL15"/>
      <c r="AKM15"/>
      <c r="AKN15"/>
      <c r="AKO15"/>
      <c r="AKP15"/>
      <c r="AKQ15"/>
      <c r="AKR15"/>
      <c r="AKS15"/>
      <c r="AKT15"/>
      <c r="AKU15"/>
      <c r="AKV15"/>
      <c r="AKW15"/>
      <c r="AKX15"/>
      <c r="AKY15"/>
      <c r="AKZ15"/>
      <c r="ALA15"/>
      <c r="ALB15"/>
      <c r="ALC15"/>
      <c r="ALD15"/>
      <c r="ALE15"/>
      <c r="ALF15"/>
      <c r="ALG15"/>
      <c r="ALH15"/>
      <c r="ALI15"/>
      <c r="ALJ15"/>
      <c r="ALK15"/>
      <c r="ALL15"/>
      <c r="ALM15"/>
      <c r="ALN15"/>
      <c r="ALO15"/>
      <c r="ALP15"/>
      <c r="ALQ15"/>
      <c r="ALR15"/>
      <c r="ALS15"/>
      <c r="ALT15"/>
      <c r="ALU15"/>
      <c r="ALV15"/>
      <c r="ALW15"/>
      <c r="ALX15"/>
      <c r="ALY15"/>
      <c r="ALZ15"/>
      <c r="AMA15"/>
      <c r="AMB15"/>
      <c r="AMC15"/>
      <c r="AMD15"/>
      <c r="AME15"/>
      <c r="AMF15"/>
      <c r="AMG15"/>
      <c r="AMH15"/>
      <c r="AMI15"/>
      <c r="AMJ15"/>
      <c r="AMK15"/>
      <c r="AML15"/>
      <c r="AMM15"/>
      <c r="AMN15"/>
      <c r="AMO15"/>
      <c r="AMP15"/>
      <c r="AMQ15"/>
      <c r="AMR15"/>
      <c r="AMS15"/>
      <c r="AMT15"/>
      <c r="AMU15"/>
      <c r="AMV15"/>
      <c r="AMW15"/>
      <c r="AMX15"/>
      <c r="AMY15"/>
      <c r="AMZ15"/>
      <c r="ANA15"/>
      <c r="ANB15"/>
      <c r="ANC15"/>
      <c r="AND15"/>
      <c r="ANE15"/>
      <c r="ANF15"/>
      <c r="ANG15"/>
      <c r="ANH15"/>
      <c r="ANI15"/>
      <c r="ANJ15"/>
      <c r="ANK15"/>
      <c r="ANL15"/>
      <c r="ANM15"/>
      <c r="ANN15"/>
      <c r="ANO15"/>
      <c r="ANP15"/>
      <c r="ANQ15"/>
      <c r="ANR15"/>
      <c r="ANS15"/>
      <c r="ANT15"/>
      <c r="ANU15"/>
      <c r="ANV15"/>
      <c r="ANW15"/>
      <c r="ANX15"/>
      <c r="ANY15"/>
      <c r="ANZ15"/>
      <c r="AOA15"/>
      <c r="AOB15"/>
      <c r="AOC15"/>
      <c r="AOD15"/>
      <c r="AOE15"/>
      <c r="AOF15"/>
      <c r="AOG15"/>
      <c r="AOH15"/>
      <c r="AOI15"/>
      <c r="AOJ15"/>
      <c r="AOK15"/>
      <c r="AOL15"/>
      <c r="AOM15"/>
      <c r="AON15"/>
      <c r="AOO15"/>
      <c r="AOP15"/>
      <c r="AOQ15"/>
      <c r="AOR15"/>
      <c r="AOS15"/>
      <c r="AOT15"/>
      <c r="AOU15"/>
      <c r="AOV15"/>
      <c r="AOW15"/>
      <c r="AOX15"/>
      <c r="AOY15"/>
      <c r="AOZ15"/>
      <c r="APA15"/>
      <c r="APB15"/>
      <c r="APC15"/>
      <c r="APD15"/>
      <c r="APE15"/>
      <c r="APF15"/>
      <c r="APG15"/>
      <c r="APH15"/>
      <c r="API15"/>
      <c r="APJ15"/>
      <c r="APK15"/>
      <c r="APL15"/>
      <c r="APM15"/>
      <c r="APN15"/>
      <c r="APO15"/>
      <c r="APP15"/>
      <c r="APQ15"/>
      <c r="APR15"/>
      <c r="APS15"/>
      <c r="APT15"/>
      <c r="APU15"/>
      <c r="APV15"/>
      <c r="APW15"/>
      <c r="APX15"/>
      <c r="APY15"/>
      <c r="APZ15"/>
      <c r="AQA15"/>
      <c r="AQB15"/>
      <c r="AQC15"/>
      <c r="AQD15"/>
      <c r="AQE15"/>
      <c r="AQF15"/>
      <c r="AQG15"/>
      <c r="AQH15"/>
      <c r="AQI15"/>
      <c r="AQJ15"/>
      <c r="AQK15"/>
      <c r="AQL15"/>
      <c r="AQM15"/>
      <c r="AQN15"/>
      <c r="AQO15"/>
      <c r="AQP15"/>
      <c r="AQQ15"/>
      <c r="AQR15"/>
      <c r="AQS15"/>
      <c r="AQT15"/>
      <c r="AQU15"/>
      <c r="AQV15"/>
      <c r="AQW15"/>
      <c r="AQX15"/>
      <c r="AQY15"/>
      <c r="AQZ15"/>
      <c r="ARA15"/>
      <c r="ARB15"/>
      <c r="ARC15"/>
      <c r="ARD15"/>
      <c r="ARE15"/>
      <c r="ARF15"/>
      <c r="ARG15"/>
      <c r="ARH15"/>
      <c r="ARI15"/>
      <c r="ARJ15"/>
      <c r="ARK15"/>
      <c r="ARL15"/>
      <c r="ARM15"/>
      <c r="ARN15"/>
      <c r="ARO15"/>
      <c r="ARP15"/>
      <c r="ARQ15"/>
      <c r="ARR15"/>
      <c r="ARS15"/>
      <c r="ART15"/>
      <c r="ARU15"/>
      <c r="ARV15"/>
      <c r="ARW15"/>
      <c r="ARX15"/>
      <c r="ARY15"/>
      <c r="ARZ15"/>
      <c r="ASA15"/>
      <c r="ASB15"/>
      <c r="ASC15"/>
      <c r="ASD15"/>
      <c r="ASE15"/>
      <c r="ASF15"/>
      <c r="ASG15"/>
      <c r="ASH15"/>
      <c r="ASI15"/>
      <c r="ASJ15"/>
      <c r="ASK15"/>
      <c r="ASL15"/>
      <c r="ASM15"/>
      <c r="ASN15"/>
      <c r="ASO15"/>
      <c r="ASP15"/>
      <c r="ASQ15"/>
      <c r="ASR15"/>
      <c r="ASS15"/>
      <c r="AST15"/>
      <c r="ASU15"/>
      <c r="ASV15"/>
      <c r="ASW15"/>
      <c r="ASX15"/>
      <c r="ASY15"/>
      <c r="ASZ15"/>
      <c r="ATA15"/>
      <c r="ATB15"/>
      <c r="ATC15"/>
      <c r="ATD15"/>
      <c r="ATE15"/>
      <c r="ATF15"/>
      <c r="ATG15"/>
      <c r="ATH15"/>
      <c r="ATI15"/>
      <c r="ATJ15"/>
      <c r="ATK15"/>
      <c r="ATL15"/>
      <c r="ATM15"/>
      <c r="ATN15"/>
      <c r="ATO15"/>
      <c r="ATP15"/>
      <c r="ATQ15"/>
      <c r="ATR15"/>
      <c r="ATS15"/>
      <c r="ATT15"/>
      <c r="ATU15"/>
      <c r="ATV15"/>
      <c r="ATW15"/>
      <c r="ATX15"/>
      <c r="ATY15"/>
      <c r="ATZ15"/>
      <c r="AUA15"/>
      <c r="AUB15"/>
      <c r="AUC15"/>
      <c r="AUD15"/>
      <c r="AUE15"/>
      <c r="AUF15"/>
      <c r="AUG15"/>
      <c r="AUH15"/>
      <c r="AUI15"/>
      <c r="AUJ15"/>
      <c r="AUK15"/>
      <c r="AUL15"/>
      <c r="AUM15"/>
      <c r="AUN15"/>
      <c r="AUO15"/>
      <c r="AUP15"/>
      <c r="AUQ15"/>
      <c r="AUR15"/>
      <c r="AUS15"/>
      <c r="AUT15"/>
      <c r="AUU15"/>
      <c r="AUV15"/>
      <c r="AUW15"/>
      <c r="AUX15"/>
      <c r="AUY15"/>
      <c r="AUZ15"/>
      <c r="AVA15"/>
      <c r="AVB15"/>
      <c r="AVC15"/>
      <c r="AVD15"/>
      <c r="AVE15"/>
      <c r="AVF15"/>
      <c r="AVG15"/>
      <c r="AVH15"/>
      <c r="AVI15"/>
      <c r="AVJ15"/>
      <c r="AVK15"/>
      <c r="AVL15"/>
      <c r="AVM15"/>
      <c r="AVN15"/>
      <c r="AVO15"/>
      <c r="AVP15"/>
      <c r="AVQ15"/>
      <c r="AVR15"/>
      <c r="AVS15"/>
      <c r="AVT15"/>
      <c r="AVU15"/>
      <c r="AVV15"/>
      <c r="AVW15"/>
      <c r="AVX15"/>
      <c r="AVY15"/>
      <c r="AVZ15"/>
      <c r="AWA15"/>
      <c r="AWB15"/>
      <c r="AWC15"/>
      <c r="AWD15"/>
      <c r="AWE15"/>
      <c r="AWF15"/>
      <c r="AWG15"/>
      <c r="AWH15"/>
      <c r="AWI15"/>
      <c r="AWJ15"/>
      <c r="AWK15"/>
      <c r="AWL15"/>
      <c r="AWM15"/>
      <c r="AWN15"/>
      <c r="AWO15"/>
      <c r="AWP15"/>
      <c r="AWQ15"/>
      <c r="AWR15"/>
      <c r="AWS15"/>
      <c r="AWT15"/>
      <c r="AWU15"/>
      <c r="AWV15"/>
      <c r="AWW15"/>
      <c r="AWX15"/>
      <c r="AWY15"/>
      <c r="AWZ15"/>
      <c r="AXA15"/>
      <c r="AXB15"/>
      <c r="AXC15"/>
      <c r="AXD15"/>
      <c r="AXE15"/>
      <c r="AXF15"/>
      <c r="AXG15"/>
      <c r="AXH15"/>
      <c r="AXI15"/>
      <c r="AXJ15"/>
      <c r="AXK15"/>
      <c r="AXL15"/>
      <c r="AXM15"/>
      <c r="AXN15"/>
      <c r="AXO15"/>
      <c r="AXP15"/>
      <c r="AXQ15"/>
      <c r="AXR15"/>
      <c r="AXS15"/>
      <c r="AXT15"/>
      <c r="AXU15"/>
      <c r="AXV15"/>
      <c r="AXW15"/>
      <c r="AXX15"/>
      <c r="AXY15"/>
      <c r="AXZ15"/>
      <c r="AYA15"/>
      <c r="AYB15"/>
      <c r="AYC15"/>
      <c r="AYD15"/>
      <c r="AYE15"/>
      <c r="AYF15"/>
      <c r="AYG15"/>
      <c r="AYH15"/>
      <c r="AYI15"/>
      <c r="AYJ15"/>
      <c r="AYK15"/>
      <c r="AYL15"/>
      <c r="AYM15"/>
      <c r="AYN15"/>
      <c r="AYO15"/>
      <c r="AYP15"/>
      <c r="AYQ15"/>
      <c r="AYR15"/>
      <c r="AYS15"/>
      <c r="AYT15"/>
      <c r="AYU15"/>
      <c r="AYV15"/>
      <c r="AYW15"/>
      <c r="AYX15"/>
      <c r="AYY15"/>
      <c r="AYZ15"/>
      <c r="AZA15"/>
      <c r="AZB15"/>
      <c r="AZC15"/>
      <c r="AZD15"/>
      <c r="AZE15"/>
      <c r="AZF15"/>
      <c r="AZG15"/>
      <c r="AZH15"/>
      <c r="AZI15"/>
      <c r="AZJ15"/>
      <c r="AZK15"/>
      <c r="AZL15"/>
      <c r="AZM15"/>
      <c r="AZN15"/>
      <c r="AZO15"/>
      <c r="AZP15"/>
      <c r="AZQ15"/>
      <c r="AZR15"/>
      <c r="AZS15"/>
      <c r="AZT15"/>
      <c r="AZU15"/>
      <c r="AZV15"/>
      <c r="AZW15"/>
      <c r="AZX15"/>
      <c r="AZY15"/>
      <c r="AZZ15"/>
      <c r="BAA15"/>
      <c r="BAB15"/>
      <c r="BAC15"/>
      <c r="BAD15"/>
      <c r="BAE15"/>
      <c r="BAF15"/>
      <c r="BAG15"/>
      <c r="BAH15"/>
      <c r="BAI15"/>
      <c r="BAJ15"/>
      <c r="BAK15"/>
      <c r="BAL15"/>
      <c r="BAM15"/>
      <c r="BAN15"/>
      <c r="BAO15"/>
      <c r="BAP15"/>
      <c r="BAQ15"/>
      <c r="BAR15"/>
      <c r="BAS15"/>
      <c r="BAT15"/>
      <c r="BAU15"/>
      <c r="BAV15"/>
      <c r="BAW15"/>
      <c r="BAX15"/>
      <c r="BAY15"/>
      <c r="BAZ15"/>
      <c r="BBA15"/>
      <c r="BBB15"/>
      <c r="BBC15"/>
      <c r="BBD15"/>
      <c r="BBE15"/>
      <c r="BBF15"/>
      <c r="BBG15"/>
      <c r="BBH15"/>
      <c r="BBI15"/>
      <c r="BBJ15"/>
      <c r="BBK15"/>
      <c r="BBL15"/>
      <c r="BBM15"/>
      <c r="BBN15"/>
      <c r="BBO15"/>
      <c r="BBP15"/>
      <c r="BBQ15"/>
      <c r="BBR15"/>
      <c r="BBS15"/>
      <c r="BBT15"/>
      <c r="BBU15"/>
      <c r="BBV15"/>
      <c r="BBW15"/>
      <c r="BBX15"/>
      <c r="BBY15"/>
      <c r="BBZ15"/>
      <c r="BCA15"/>
      <c r="BCB15"/>
      <c r="BCC15"/>
      <c r="BCD15"/>
      <c r="BCE15"/>
      <c r="BCF15"/>
      <c r="BCG15"/>
      <c r="BCH15"/>
      <c r="BCI15"/>
      <c r="BCJ15"/>
      <c r="BCK15"/>
      <c r="BCL15"/>
      <c r="BCM15"/>
      <c r="BCN15"/>
      <c r="BCO15"/>
      <c r="BCP15"/>
      <c r="BCQ15"/>
      <c r="BCR15"/>
      <c r="BCS15"/>
      <c r="BCT15"/>
      <c r="BCU15"/>
      <c r="BCV15"/>
      <c r="BCW15"/>
      <c r="BCX15"/>
      <c r="BCY15"/>
      <c r="BCZ15"/>
      <c r="BDA15"/>
      <c r="BDB15"/>
      <c r="BDC15"/>
      <c r="BDD15"/>
      <c r="BDE15"/>
      <c r="BDF15"/>
      <c r="BDG15"/>
      <c r="BDH15"/>
      <c r="BDI15"/>
      <c r="BDJ15"/>
      <c r="BDK15"/>
      <c r="BDL15"/>
      <c r="BDM15"/>
      <c r="BDN15"/>
      <c r="BDO15"/>
      <c r="BDP15"/>
      <c r="BDQ15"/>
      <c r="BDR15"/>
      <c r="BDS15"/>
      <c r="BDT15"/>
      <c r="BDU15"/>
      <c r="BDV15"/>
      <c r="BDW15"/>
      <c r="BDX15"/>
      <c r="BDY15"/>
      <c r="BDZ15"/>
      <c r="BEA15"/>
      <c r="BEB15"/>
      <c r="BEC15"/>
      <c r="BED15"/>
      <c r="BEE15"/>
      <c r="BEF15"/>
      <c r="BEG15"/>
      <c r="BEH15"/>
      <c r="BEI15"/>
      <c r="BEJ15"/>
      <c r="BEK15"/>
      <c r="BEL15"/>
      <c r="BEM15"/>
      <c r="BEN15"/>
      <c r="BEO15"/>
      <c r="BEP15"/>
      <c r="BEQ15"/>
      <c r="BER15"/>
      <c r="BES15"/>
      <c r="BET15"/>
      <c r="BEU15"/>
      <c r="BEV15"/>
      <c r="BEW15"/>
      <c r="BEX15"/>
      <c r="BEY15"/>
      <c r="BEZ15"/>
      <c r="BFA15"/>
      <c r="BFB15"/>
      <c r="BFC15"/>
      <c r="BFD15"/>
      <c r="BFE15"/>
      <c r="BFF15"/>
      <c r="BFG15"/>
      <c r="BFH15"/>
      <c r="BFI15"/>
      <c r="BFJ15"/>
      <c r="BFK15"/>
      <c r="BFL15"/>
      <c r="BFM15"/>
      <c r="BFN15"/>
      <c r="BFO15"/>
      <c r="BFP15"/>
      <c r="BFQ15"/>
      <c r="BFR15"/>
      <c r="BFS15"/>
      <c r="BFT15"/>
      <c r="BFU15"/>
      <c r="BFV15"/>
      <c r="BFW15"/>
      <c r="BFX15"/>
      <c r="BFY15"/>
      <c r="BFZ15"/>
      <c r="BGA15"/>
      <c r="BGB15"/>
      <c r="BGC15"/>
      <c r="BGD15"/>
      <c r="BGE15"/>
      <c r="BGF15"/>
      <c r="BGG15"/>
      <c r="BGH15"/>
      <c r="BGI15"/>
      <c r="BGJ15"/>
      <c r="BGK15"/>
      <c r="BGL15"/>
      <c r="BGM15"/>
      <c r="BGN15"/>
      <c r="BGO15"/>
      <c r="BGP15"/>
      <c r="BGQ15"/>
      <c r="BGR15"/>
      <c r="BGS15"/>
      <c r="BGT15"/>
      <c r="BGU15"/>
      <c r="BGV15"/>
      <c r="BGW15"/>
      <c r="BGX15"/>
      <c r="BGY15"/>
      <c r="BGZ15"/>
      <c r="BHA15"/>
      <c r="BHB15"/>
      <c r="BHC15"/>
      <c r="BHD15"/>
      <c r="BHE15"/>
      <c r="BHF15"/>
      <c r="BHG15"/>
      <c r="BHH15"/>
      <c r="BHI15"/>
      <c r="BHJ15"/>
      <c r="BHK15"/>
      <c r="BHL15"/>
      <c r="BHM15"/>
      <c r="BHN15"/>
      <c r="BHO15"/>
      <c r="BHP15"/>
      <c r="BHQ15"/>
      <c r="BHR15"/>
      <c r="BHS15"/>
      <c r="BHT15"/>
      <c r="BHU15"/>
      <c r="BHV15"/>
      <c r="BHW15"/>
      <c r="BHX15"/>
      <c r="BHY15"/>
      <c r="BHZ15"/>
      <c r="BIA15"/>
      <c r="BIB15"/>
      <c r="BIC15"/>
      <c r="BID15"/>
      <c r="BIE15"/>
      <c r="BIF15"/>
      <c r="BIG15"/>
      <c r="BIH15"/>
      <c r="BII15"/>
      <c r="BIJ15"/>
      <c r="BIK15"/>
      <c r="BIL15"/>
      <c r="BIM15"/>
      <c r="BIN15"/>
      <c r="BIO15"/>
      <c r="BIP15"/>
      <c r="BIQ15"/>
      <c r="BIR15"/>
      <c r="BIS15"/>
      <c r="BIT15"/>
      <c r="BIU15"/>
      <c r="BIV15"/>
      <c r="BIW15"/>
      <c r="BIX15"/>
      <c r="BIY15"/>
      <c r="BIZ15"/>
      <c r="BJA15"/>
      <c r="BJB15"/>
      <c r="BJC15"/>
      <c r="BJD15"/>
      <c r="BJE15"/>
      <c r="BJF15"/>
      <c r="BJG15"/>
      <c r="BJH15"/>
      <c r="BJI15"/>
      <c r="BJJ15"/>
      <c r="BJK15"/>
      <c r="BJL15"/>
      <c r="BJM15"/>
      <c r="BJN15"/>
      <c r="BJO15"/>
      <c r="BJP15"/>
      <c r="BJQ15"/>
      <c r="BJR15"/>
      <c r="BJS15"/>
      <c r="BJT15"/>
      <c r="BJU15"/>
      <c r="BJV15"/>
      <c r="BJW15"/>
      <c r="BJX15"/>
      <c r="BJY15"/>
      <c r="BJZ15"/>
      <c r="BKA15"/>
      <c r="BKB15"/>
      <c r="BKC15"/>
      <c r="BKD15"/>
      <c r="BKE15"/>
      <c r="BKF15"/>
      <c r="BKG15"/>
      <c r="BKH15"/>
      <c r="BKI15"/>
      <c r="BKJ15"/>
      <c r="BKK15"/>
      <c r="BKL15"/>
      <c r="BKM15"/>
      <c r="BKN15"/>
      <c r="BKO15"/>
      <c r="BKP15"/>
      <c r="BKQ15"/>
      <c r="BKR15"/>
      <c r="BKS15"/>
      <c r="BKT15"/>
      <c r="BKU15"/>
      <c r="BKV15"/>
      <c r="BKW15"/>
      <c r="BKX15"/>
      <c r="BKY15"/>
      <c r="BKZ15"/>
      <c r="BLA15"/>
      <c r="BLB15"/>
      <c r="BLC15"/>
      <c r="BLD15"/>
      <c r="BLE15"/>
      <c r="BLF15"/>
      <c r="BLG15"/>
      <c r="BLH15"/>
      <c r="BLI15"/>
      <c r="BLJ15"/>
      <c r="BLK15"/>
      <c r="BLL15"/>
      <c r="BLM15"/>
      <c r="BLN15"/>
      <c r="BLO15"/>
      <c r="BLP15"/>
      <c r="BLQ15"/>
      <c r="BLR15"/>
      <c r="BLS15"/>
      <c r="BLT15"/>
      <c r="BLU15"/>
      <c r="BLV15"/>
      <c r="BLW15"/>
      <c r="BLX15"/>
      <c r="BLY15"/>
      <c r="BLZ15"/>
      <c r="BMA15"/>
      <c r="BMB15"/>
      <c r="BMC15"/>
      <c r="BMD15"/>
      <c r="BME15"/>
      <c r="BMF15"/>
      <c r="BMG15"/>
      <c r="BMH15"/>
      <c r="BMI15"/>
      <c r="BMJ15"/>
      <c r="BMK15"/>
      <c r="BML15"/>
      <c r="BMM15"/>
      <c r="BMN15"/>
      <c r="BMO15"/>
      <c r="BMP15"/>
      <c r="BMQ15"/>
      <c r="BMR15"/>
      <c r="BMS15"/>
      <c r="BMT15"/>
      <c r="BMU15"/>
      <c r="BMV15"/>
      <c r="BMW15"/>
      <c r="BMX15"/>
      <c r="BMY15"/>
      <c r="BMZ15"/>
      <c r="BNA15"/>
      <c r="BNB15"/>
      <c r="BNC15"/>
      <c r="BND15"/>
      <c r="BNE15"/>
      <c r="BNF15"/>
      <c r="BNG15"/>
      <c r="BNH15"/>
      <c r="BNI15"/>
      <c r="BNJ15"/>
      <c r="BNK15"/>
      <c r="BNL15"/>
      <c r="BNM15"/>
      <c r="BNN15"/>
      <c r="BNO15"/>
      <c r="BNP15"/>
      <c r="BNQ15"/>
      <c r="BNR15"/>
      <c r="BNS15"/>
      <c r="BNT15"/>
      <c r="BNU15"/>
      <c r="BNV15"/>
      <c r="BNW15"/>
      <c r="BNX15"/>
      <c r="BNY15"/>
      <c r="BNZ15"/>
      <c r="BOA15"/>
      <c r="BOB15"/>
      <c r="BOC15"/>
      <c r="BOD15"/>
      <c r="BOE15"/>
      <c r="BOF15"/>
      <c r="BOG15"/>
      <c r="BOH15"/>
      <c r="BOI15"/>
      <c r="BOJ15"/>
      <c r="BOK15"/>
      <c r="BOL15"/>
      <c r="BOM15"/>
      <c r="BON15"/>
      <c r="BOO15"/>
      <c r="BOP15"/>
      <c r="BOQ15"/>
      <c r="BOR15"/>
      <c r="BOS15"/>
      <c r="BOT15"/>
      <c r="BOU15"/>
      <c r="BOV15"/>
      <c r="BOW15"/>
      <c r="BOX15"/>
      <c r="BOY15"/>
      <c r="BOZ15"/>
      <c r="BPA15"/>
      <c r="BPB15"/>
      <c r="BPC15"/>
      <c r="BPD15"/>
      <c r="BPE15"/>
      <c r="BPF15"/>
      <c r="BPG15"/>
      <c r="BPH15"/>
      <c r="BPI15"/>
      <c r="BPJ15"/>
      <c r="BPK15"/>
      <c r="BPL15"/>
      <c r="BPM15"/>
      <c r="BPN15"/>
      <c r="BPO15"/>
      <c r="BPP15"/>
      <c r="BPQ15"/>
      <c r="BPR15"/>
      <c r="BPS15"/>
      <c r="BPT15"/>
      <c r="BPU15"/>
      <c r="BPV15"/>
      <c r="BPW15"/>
      <c r="BPX15"/>
      <c r="BPY15"/>
      <c r="BPZ15"/>
      <c r="BQA15"/>
      <c r="BQB15"/>
      <c r="BQC15"/>
      <c r="BQD15"/>
      <c r="BQE15"/>
      <c r="BQF15"/>
      <c r="BQG15"/>
      <c r="BQH15"/>
      <c r="BQI15"/>
      <c r="BQJ15"/>
      <c r="BQK15"/>
      <c r="BQL15"/>
      <c r="BQM15"/>
      <c r="BQN15"/>
      <c r="BQO15"/>
      <c r="BQP15"/>
      <c r="BQQ15"/>
      <c r="BQR15"/>
      <c r="BQS15"/>
      <c r="BQT15"/>
      <c r="BQU15"/>
      <c r="BQV15"/>
      <c r="BQW15"/>
      <c r="BQX15"/>
      <c r="BQY15"/>
      <c r="BQZ15"/>
      <c r="BRA15"/>
      <c r="BRB15"/>
      <c r="BRC15"/>
      <c r="BRD15"/>
      <c r="BRE15"/>
      <c r="BRF15"/>
      <c r="BRG15"/>
      <c r="BRH15"/>
      <c r="BRI15"/>
      <c r="BRJ15"/>
      <c r="BRK15"/>
      <c r="BRL15"/>
      <c r="BRM15"/>
      <c r="BRN15"/>
      <c r="BRO15"/>
      <c r="BRP15"/>
      <c r="BRQ15"/>
      <c r="BRR15"/>
      <c r="BRS15"/>
      <c r="BRT15"/>
      <c r="BRU15"/>
      <c r="BRV15"/>
      <c r="BRW15"/>
      <c r="BRX15"/>
      <c r="BRY15"/>
      <c r="BRZ15"/>
      <c r="BSA15"/>
      <c r="BSB15"/>
      <c r="BSC15"/>
      <c r="BSD15"/>
      <c r="BSE15"/>
      <c r="BSF15"/>
      <c r="BSG15"/>
      <c r="BSH15"/>
      <c r="BSI15"/>
      <c r="BSJ15"/>
      <c r="BSK15"/>
      <c r="BSL15"/>
      <c r="BSM15"/>
      <c r="BSN15"/>
      <c r="BSO15"/>
      <c r="BSP15"/>
      <c r="BSQ15"/>
      <c r="BSR15"/>
      <c r="BSS15"/>
      <c r="BST15"/>
      <c r="BSU15"/>
      <c r="BSV15"/>
      <c r="BSW15"/>
      <c r="BSX15"/>
      <c r="BSY15"/>
      <c r="BSZ15"/>
      <c r="BTA15"/>
      <c r="BTB15"/>
      <c r="BTC15"/>
      <c r="BTD15"/>
      <c r="BTE15"/>
      <c r="BTF15"/>
      <c r="BTG15"/>
      <c r="BTH15"/>
      <c r="BTI15"/>
      <c r="BTJ15"/>
      <c r="BTK15"/>
      <c r="BTL15"/>
      <c r="BTM15"/>
      <c r="BTN15"/>
      <c r="BTO15"/>
      <c r="BTP15"/>
      <c r="BTQ15"/>
      <c r="BTR15"/>
      <c r="BTS15"/>
      <c r="BTT15"/>
      <c r="BTU15"/>
      <c r="BTV15"/>
      <c r="BTW15"/>
      <c r="BTX15"/>
      <c r="BTY15"/>
      <c r="BTZ15"/>
      <c r="BUA15"/>
      <c r="BUB15"/>
      <c r="BUC15"/>
      <c r="BUD15"/>
      <c r="BUE15"/>
      <c r="BUF15"/>
      <c r="BUG15"/>
      <c r="BUH15"/>
      <c r="BUI15"/>
      <c r="BUJ15"/>
      <c r="BUK15"/>
      <c r="BUL15"/>
      <c r="BUM15"/>
      <c r="BUN15"/>
      <c r="BUO15"/>
      <c r="BUP15"/>
      <c r="BUQ15"/>
      <c r="BUR15"/>
      <c r="BUS15"/>
      <c r="BUT15"/>
      <c r="BUU15"/>
      <c r="BUV15"/>
      <c r="BUW15"/>
      <c r="BUX15"/>
      <c r="BUY15"/>
      <c r="BUZ15"/>
      <c r="BVA15"/>
      <c r="BVB15"/>
      <c r="BVC15"/>
      <c r="BVD15"/>
      <c r="BVE15"/>
      <c r="BVF15"/>
      <c r="BVG15"/>
      <c r="BVH15"/>
      <c r="BVI15"/>
      <c r="BVJ15"/>
      <c r="BVK15"/>
      <c r="BVL15"/>
      <c r="BVM15"/>
      <c r="BVN15"/>
      <c r="BVO15"/>
      <c r="BVP15"/>
      <c r="BVQ15"/>
      <c r="BVR15"/>
      <c r="BVS15"/>
      <c r="BVT15"/>
      <c r="BVU15"/>
      <c r="BVV15"/>
      <c r="BVW15"/>
      <c r="BVX15"/>
      <c r="BVY15"/>
      <c r="BVZ15"/>
      <c r="BWA15"/>
      <c r="BWB15"/>
      <c r="BWC15"/>
      <c r="BWD15"/>
      <c r="BWE15"/>
      <c r="BWF15"/>
      <c r="BWG15"/>
      <c r="BWH15"/>
      <c r="BWI15"/>
      <c r="BWJ15"/>
      <c r="BWK15"/>
      <c r="BWL15"/>
      <c r="BWM15"/>
      <c r="BWN15"/>
      <c r="BWO15"/>
      <c r="BWP15"/>
      <c r="BWQ15"/>
      <c r="BWR15"/>
      <c r="BWS15"/>
      <c r="BWT15"/>
      <c r="BWU15"/>
      <c r="BWV15"/>
      <c r="BWW15"/>
      <c r="BWX15"/>
      <c r="BWY15"/>
      <c r="BWZ15"/>
      <c r="BXA15"/>
      <c r="BXB15"/>
      <c r="BXC15"/>
      <c r="BXD15"/>
      <c r="BXE15"/>
      <c r="BXF15"/>
      <c r="BXG15"/>
      <c r="BXH15"/>
      <c r="BXI15"/>
      <c r="BXJ15"/>
      <c r="BXK15"/>
      <c r="BXL15"/>
      <c r="BXM15"/>
      <c r="BXN15"/>
      <c r="BXO15"/>
      <c r="BXP15"/>
      <c r="BXQ15"/>
      <c r="BXR15"/>
      <c r="BXS15"/>
      <c r="BXT15"/>
      <c r="BXU15"/>
      <c r="BXV15"/>
      <c r="BXW15"/>
      <c r="BXX15"/>
      <c r="BXY15"/>
      <c r="BXZ15"/>
      <c r="BYA15"/>
      <c r="BYB15"/>
      <c r="BYC15"/>
      <c r="BYD15"/>
      <c r="BYE15"/>
      <c r="BYF15"/>
      <c r="BYG15"/>
      <c r="BYH15"/>
      <c r="BYI15"/>
      <c r="BYJ15"/>
      <c r="BYK15"/>
      <c r="BYL15"/>
      <c r="BYM15"/>
      <c r="BYN15"/>
      <c r="BYO15"/>
      <c r="BYP15"/>
      <c r="BYQ15"/>
      <c r="BYR15"/>
      <c r="BYS15"/>
      <c r="BYT15"/>
      <c r="BYU15"/>
      <c r="BYV15"/>
      <c r="BYW15"/>
      <c r="BYX15"/>
      <c r="BYY15"/>
      <c r="BYZ15"/>
      <c r="BZA15"/>
      <c r="BZB15"/>
      <c r="BZC15"/>
      <c r="BZD15"/>
      <c r="BZE15"/>
      <c r="BZF15"/>
      <c r="BZG15"/>
      <c r="BZH15"/>
      <c r="BZI15"/>
      <c r="BZJ15"/>
      <c r="BZK15"/>
      <c r="BZL15"/>
      <c r="BZM15"/>
      <c r="BZN15"/>
      <c r="BZO15"/>
      <c r="BZP15"/>
      <c r="BZQ15"/>
      <c r="BZR15"/>
      <c r="BZS15"/>
      <c r="BZT15"/>
      <c r="BZU15"/>
      <c r="BZV15"/>
      <c r="BZW15"/>
      <c r="BZX15"/>
      <c r="BZY15"/>
      <c r="BZZ15"/>
      <c r="CAA15"/>
      <c r="CAB15"/>
      <c r="CAC15"/>
      <c r="CAD15"/>
      <c r="CAE15"/>
      <c r="CAF15"/>
      <c r="CAG15"/>
      <c r="CAH15"/>
      <c r="CAI15"/>
      <c r="CAJ15"/>
      <c r="CAK15"/>
      <c r="CAL15"/>
      <c r="CAM15"/>
      <c r="CAN15"/>
      <c r="CAO15"/>
      <c r="CAP15"/>
      <c r="CAQ15"/>
      <c r="CAR15"/>
      <c r="CAS15"/>
      <c r="CAT15"/>
      <c r="CAU15"/>
      <c r="CAV15"/>
      <c r="CAW15"/>
      <c r="CAX15"/>
      <c r="CAY15"/>
      <c r="CAZ15"/>
      <c r="CBA15"/>
      <c r="CBB15"/>
      <c r="CBC15"/>
      <c r="CBD15"/>
      <c r="CBE15"/>
      <c r="CBF15"/>
      <c r="CBG15"/>
      <c r="CBH15"/>
      <c r="CBI15"/>
      <c r="CBJ15"/>
      <c r="CBK15"/>
      <c r="CBL15"/>
      <c r="CBM15"/>
      <c r="CBN15"/>
      <c r="CBO15"/>
      <c r="CBP15"/>
      <c r="CBQ15"/>
      <c r="CBR15"/>
      <c r="CBS15"/>
      <c r="CBT15"/>
      <c r="CBU15"/>
      <c r="CBV15"/>
      <c r="CBW15"/>
      <c r="CBX15"/>
      <c r="CBY15"/>
      <c r="CBZ15"/>
      <c r="CCA15"/>
      <c r="CCB15"/>
      <c r="CCC15"/>
      <c r="CCD15"/>
      <c r="CCE15"/>
      <c r="CCF15"/>
      <c r="CCG15"/>
      <c r="CCH15"/>
      <c r="CCI15"/>
      <c r="CCJ15"/>
      <c r="CCK15"/>
      <c r="CCL15"/>
      <c r="CCM15"/>
      <c r="CCN15"/>
      <c r="CCO15"/>
      <c r="CCP15"/>
      <c r="CCQ15"/>
      <c r="CCR15"/>
      <c r="CCS15"/>
      <c r="CCT15"/>
      <c r="CCU15"/>
      <c r="CCV15"/>
      <c r="CCW15"/>
      <c r="CCX15"/>
      <c r="CCY15"/>
      <c r="CCZ15"/>
      <c r="CDA15"/>
      <c r="CDB15"/>
      <c r="CDC15"/>
      <c r="CDD15"/>
      <c r="CDE15"/>
      <c r="CDF15"/>
      <c r="CDG15"/>
      <c r="CDH15"/>
      <c r="CDI15"/>
      <c r="CDJ15"/>
      <c r="CDK15"/>
      <c r="CDL15"/>
      <c r="CDM15"/>
      <c r="CDN15"/>
      <c r="CDO15"/>
      <c r="CDP15"/>
      <c r="CDQ15"/>
      <c r="CDR15"/>
      <c r="CDS15"/>
      <c r="CDT15"/>
      <c r="CDU15"/>
      <c r="CDV15"/>
      <c r="CDW15"/>
      <c r="CDX15"/>
      <c r="CDY15"/>
      <c r="CDZ15"/>
      <c r="CEA15"/>
      <c r="CEB15"/>
      <c r="CEC15"/>
      <c r="CED15"/>
      <c r="CEE15"/>
      <c r="CEF15"/>
      <c r="CEG15"/>
      <c r="CEH15"/>
      <c r="CEI15"/>
      <c r="CEJ15"/>
      <c r="CEK15"/>
      <c r="CEL15"/>
      <c r="CEM15"/>
      <c r="CEN15"/>
      <c r="CEO15"/>
      <c r="CEP15"/>
      <c r="CEQ15"/>
      <c r="CER15"/>
      <c r="CES15"/>
      <c r="CET15"/>
      <c r="CEU15"/>
      <c r="CEV15"/>
      <c r="CEW15"/>
      <c r="CEX15"/>
      <c r="CEY15"/>
      <c r="CEZ15"/>
      <c r="CFA15"/>
      <c r="CFB15"/>
      <c r="CFC15"/>
      <c r="CFD15"/>
      <c r="CFE15"/>
      <c r="CFF15"/>
      <c r="CFG15"/>
      <c r="CFH15"/>
      <c r="CFI15"/>
      <c r="CFJ15"/>
      <c r="CFK15"/>
      <c r="CFL15"/>
      <c r="CFM15"/>
      <c r="CFN15"/>
      <c r="CFO15"/>
      <c r="CFP15"/>
      <c r="CFQ15"/>
      <c r="CFR15"/>
      <c r="CFS15"/>
      <c r="CFT15"/>
      <c r="CFU15"/>
      <c r="CFV15"/>
      <c r="CFW15"/>
      <c r="CFX15"/>
      <c r="CFY15"/>
      <c r="CFZ15"/>
      <c r="CGA15"/>
      <c r="CGB15"/>
      <c r="CGC15"/>
      <c r="CGD15"/>
      <c r="CGE15"/>
      <c r="CGF15"/>
      <c r="CGG15"/>
      <c r="CGH15"/>
      <c r="CGI15"/>
      <c r="CGJ15"/>
      <c r="CGK15"/>
      <c r="CGL15"/>
      <c r="CGM15"/>
      <c r="CGN15"/>
      <c r="CGO15"/>
      <c r="CGP15"/>
      <c r="CGQ15"/>
      <c r="CGR15"/>
      <c r="CGS15"/>
      <c r="CGT15"/>
      <c r="CGU15"/>
      <c r="CGV15"/>
      <c r="CGW15"/>
      <c r="CGX15"/>
      <c r="CGY15"/>
      <c r="CGZ15"/>
      <c r="CHA15"/>
      <c r="CHB15"/>
      <c r="CHC15"/>
      <c r="CHD15"/>
      <c r="CHE15"/>
      <c r="CHF15"/>
      <c r="CHG15"/>
      <c r="CHH15"/>
      <c r="CHI15"/>
      <c r="CHJ15"/>
      <c r="CHK15"/>
      <c r="CHL15"/>
      <c r="CHM15"/>
      <c r="CHN15"/>
      <c r="CHO15"/>
      <c r="CHP15"/>
      <c r="CHQ15"/>
      <c r="CHR15"/>
      <c r="CHS15"/>
      <c r="CHT15"/>
      <c r="CHU15"/>
      <c r="CHV15"/>
      <c r="CHW15"/>
      <c r="CHX15"/>
      <c r="CHY15"/>
      <c r="CHZ15"/>
      <c r="CIA15"/>
      <c r="CIB15"/>
      <c r="CIC15"/>
      <c r="CID15"/>
      <c r="CIE15"/>
      <c r="CIF15"/>
      <c r="CIG15"/>
      <c r="CIH15"/>
      <c r="CII15"/>
      <c r="CIJ15"/>
      <c r="CIK15"/>
      <c r="CIL15"/>
      <c r="CIM15"/>
      <c r="CIN15"/>
      <c r="CIO15"/>
      <c r="CIP15"/>
      <c r="CIQ15"/>
      <c r="CIR15"/>
      <c r="CIS15"/>
      <c r="CIT15"/>
      <c r="CIU15"/>
      <c r="CIV15"/>
      <c r="CIW15"/>
      <c r="CIX15"/>
      <c r="CIY15"/>
      <c r="CIZ15"/>
      <c r="CJA15"/>
      <c r="CJB15"/>
      <c r="CJC15"/>
      <c r="CJD15"/>
      <c r="CJE15"/>
      <c r="CJF15"/>
      <c r="CJG15"/>
      <c r="CJH15"/>
      <c r="CJI15"/>
      <c r="CJJ15"/>
      <c r="CJK15"/>
      <c r="CJL15"/>
      <c r="CJM15"/>
      <c r="CJN15"/>
      <c r="CJO15"/>
      <c r="CJP15"/>
      <c r="CJQ15"/>
      <c r="CJR15"/>
      <c r="CJS15"/>
      <c r="CJT15"/>
      <c r="CJU15"/>
      <c r="CJV15"/>
      <c r="CJW15"/>
      <c r="CJX15"/>
      <c r="CJY15"/>
      <c r="CJZ15"/>
      <c r="CKA15"/>
      <c r="CKB15"/>
      <c r="CKC15"/>
      <c r="CKD15"/>
      <c r="CKE15"/>
      <c r="CKF15"/>
      <c r="CKG15"/>
      <c r="CKH15"/>
      <c r="CKI15"/>
      <c r="CKJ15"/>
      <c r="CKK15"/>
      <c r="CKL15"/>
      <c r="CKM15"/>
      <c r="CKN15"/>
      <c r="CKO15"/>
      <c r="CKP15"/>
      <c r="CKQ15"/>
      <c r="CKR15"/>
      <c r="CKS15"/>
      <c r="CKT15"/>
      <c r="CKU15"/>
      <c r="CKV15"/>
      <c r="CKW15"/>
      <c r="CKX15"/>
      <c r="CKY15"/>
      <c r="CKZ15"/>
      <c r="CLA15"/>
      <c r="CLB15"/>
      <c r="CLC15"/>
      <c r="CLD15"/>
      <c r="CLE15"/>
      <c r="CLF15"/>
      <c r="CLG15"/>
      <c r="CLH15"/>
      <c r="CLI15"/>
      <c r="CLJ15"/>
      <c r="CLK15"/>
      <c r="CLL15"/>
      <c r="CLM15"/>
      <c r="CLN15"/>
      <c r="CLO15"/>
      <c r="CLP15"/>
      <c r="CLQ15"/>
      <c r="CLR15"/>
      <c r="CLS15"/>
      <c r="CLT15"/>
      <c r="CLU15"/>
      <c r="CLV15"/>
      <c r="CLW15"/>
      <c r="CLX15"/>
      <c r="CLY15"/>
      <c r="CLZ15"/>
      <c r="CMA15"/>
      <c r="CMB15"/>
      <c r="CMC15"/>
      <c r="CMD15"/>
      <c r="CME15"/>
      <c r="CMF15"/>
      <c r="CMG15"/>
      <c r="CMH15"/>
      <c r="CMI15"/>
      <c r="CMJ15"/>
      <c r="CMK15"/>
      <c r="CML15"/>
      <c r="CMM15"/>
      <c r="CMN15"/>
      <c r="CMO15"/>
      <c r="CMP15"/>
      <c r="CMQ15"/>
      <c r="CMR15"/>
      <c r="CMS15"/>
      <c r="CMT15"/>
      <c r="CMU15"/>
      <c r="CMV15"/>
      <c r="CMW15"/>
      <c r="CMX15"/>
      <c r="CMY15"/>
      <c r="CMZ15"/>
      <c r="CNA15"/>
      <c r="CNB15"/>
      <c r="CNC15"/>
      <c r="CND15"/>
      <c r="CNE15"/>
      <c r="CNF15"/>
      <c r="CNG15"/>
      <c r="CNH15"/>
      <c r="CNI15"/>
      <c r="CNJ15"/>
      <c r="CNK15"/>
      <c r="CNL15"/>
      <c r="CNM15"/>
      <c r="CNN15"/>
      <c r="CNO15"/>
      <c r="CNP15"/>
      <c r="CNQ15"/>
      <c r="CNR15"/>
      <c r="CNS15"/>
      <c r="CNT15"/>
      <c r="CNU15"/>
      <c r="CNV15"/>
      <c r="CNW15"/>
      <c r="CNX15"/>
      <c r="CNY15"/>
      <c r="CNZ15"/>
      <c r="COA15"/>
      <c r="COB15"/>
      <c r="COC15"/>
      <c r="COD15"/>
      <c r="COE15"/>
      <c r="COF15"/>
      <c r="COG15"/>
      <c r="COH15"/>
      <c r="COI15"/>
      <c r="COJ15"/>
      <c r="COK15"/>
      <c r="COL15"/>
      <c r="COM15"/>
      <c r="CON15"/>
      <c r="COO15"/>
      <c r="COP15"/>
      <c r="COQ15"/>
      <c r="COR15"/>
      <c r="COS15"/>
      <c r="COT15"/>
      <c r="COU15"/>
      <c r="COV15"/>
      <c r="COW15"/>
      <c r="COX15"/>
      <c r="COY15"/>
      <c r="COZ15"/>
      <c r="CPA15"/>
      <c r="CPB15"/>
      <c r="CPC15"/>
      <c r="CPD15"/>
      <c r="CPE15"/>
      <c r="CPF15"/>
      <c r="CPG15"/>
      <c r="CPH15"/>
      <c r="CPI15"/>
      <c r="CPJ15"/>
      <c r="CPK15"/>
      <c r="CPL15"/>
      <c r="CPM15"/>
      <c r="CPN15"/>
      <c r="CPO15"/>
      <c r="CPP15"/>
      <c r="CPQ15"/>
      <c r="CPR15"/>
      <c r="CPS15"/>
      <c r="CPT15"/>
      <c r="CPU15"/>
      <c r="CPV15"/>
      <c r="CPW15"/>
      <c r="CPX15"/>
      <c r="CPY15"/>
      <c r="CPZ15"/>
      <c r="CQA15"/>
      <c r="CQB15"/>
      <c r="CQC15"/>
      <c r="CQD15"/>
      <c r="CQE15"/>
      <c r="CQF15"/>
      <c r="CQG15"/>
      <c r="CQH15"/>
      <c r="CQI15"/>
      <c r="CQJ15"/>
      <c r="CQK15"/>
      <c r="CQL15"/>
      <c r="CQM15"/>
      <c r="CQN15"/>
      <c r="CQO15"/>
      <c r="CQP15"/>
      <c r="CQQ15"/>
      <c r="CQR15"/>
      <c r="CQS15"/>
      <c r="CQT15"/>
      <c r="CQU15"/>
      <c r="CQV15"/>
      <c r="CQW15"/>
      <c r="CQX15"/>
      <c r="CQY15"/>
      <c r="CQZ15"/>
      <c r="CRA15"/>
      <c r="CRB15"/>
      <c r="CRC15"/>
      <c r="CRD15"/>
      <c r="CRE15"/>
      <c r="CRF15"/>
      <c r="CRG15"/>
      <c r="CRH15"/>
      <c r="CRI15"/>
      <c r="CRJ15"/>
      <c r="CRK15"/>
      <c r="CRL15"/>
      <c r="CRM15"/>
      <c r="CRN15"/>
      <c r="CRO15"/>
      <c r="CRP15"/>
      <c r="CRQ15"/>
      <c r="CRR15"/>
      <c r="CRS15"/>
      <c r="CRT15"/>
      <c r="CRU15"/>
      <c r="CRV15"/>
      <c r="CRW15"/>
      <c r="CRX15"/>
      <c r="CRY15"/>
      <c r="CRZ15"/>
      <c r="CSA15"/>
      <c r="CSB15"/>
      <c r="CSC15"/>
      <c r="CSD15"/>
      <c r="CSE15"/>
      <c r="CSF15"/>
      <c r="CSG15"/>
      <c r="CSH15"/>
      <c r="CSI15"/>
      <c r="CSJ15"/>
      <c r="CSK15"/>
      <c r="CSL15"/>
      <c r="CSM15"/>
      <c r="CSN15"/>
      <c r="CSO15"/>
      <c r="CSP15"/>
      <c r="CSQ15"/>
      <c r="CSR15"/>
      <c r="CSS15"/>
      <c r="CST15"/>
      <c r="CSU15"/>
      <c r="CSV15"/>
      <c r="CSW15"/>
      <c r="CSX15"/>
      <c r="CSY15"/>
      <c r="CSZ15"/>
      <c r="CTA15"/>
      <c r="CTB15"/>
      <c r="CTC15"/>
      <c r="CTD15"/>
      <c r="CTE15"/>
      <c r="CTF15"/>
      <c r="CTG15"/>
      <c r="CTH15"/>
      <c r="CTI15"/>
      <c r="CTJ15"/>
      <c r="CTK15"/>
      <c r="CTL15"/>
      <c r="CTM15"/>
      <c r="CTN15"/>
      <c r="CTO15"/>
      <c r="CTP15"/>
      <c r="CTQ15"/>
      <c r="CTR15"/>
      <c r="CTS15"/>
      <c r="CTT15"/>
      <c r="CTU15"/>
      <c r="CTV15"/>
      <c r="CTW15"/>
      <c r="CTX15"/>
      <c r="CTY15"/>
      <c r="CTZ15"/>
      <c r="CUA15"/>
      <c r="CUB15"/>
      <c r="CUC15"/>
      <c r="CUD15"/>
      <c r="CUE15"/>
      <c r="CUF15"/>
      <c r="CUG15"/>
      <c r="CUH15"/>
      <c r="CUI15"/>
      <c r="CUJ15"/>
      <c r="CUK15"/>
      <c r="CUL15"/>
      <c r="CUM15"/>
      <c r="CUN15"/>
      <c r="CUO15"/>
      <c r="CUP15"/>
      <c r="CUQ15"/>
      <c r="CUR15"/>
      <c r="CUS15"/>
      <c r="CUT15"/>
      <c r="CUU15"/>
      <c r="CUV15"/>
      <c r="CUW15"/>
      <c r="CUX15"/>
      <c r="CUY15"/>
      <c r="CUZ15"/>
      <c r="CVA15"/>
      <c r="CVB15"/>
      <c r="CVC15"/>
      <c r="CVD15"/>
      <c r="CVE15"/>
      <c r="CVF15"/>
      <c r="CVG15"/>
      <c r="CVH15"/>
      <c r="CVI15"/>
      <c r="CVJ15"/>
      <c r="CVK15"/>
      <c r="CVL15"/>
      <c r="CVM15"/>
      <c r="CVN15"/>
      <c r="CVO15"/>
      <c r="CVP15"/>
      <c r="CVQ15"/>
      <c r="CVR15"/>
      <c r="CVS15"/>
      <c r="CVT15"/>
      <c r="CVU15"/>
      <c r="CVV15"/>
      <c r="CVW15"/>
      <c r="CVX15"/>
      <c r="CVY15"/>
      <c r="CVZ15"/>
      <c r="CWA15"/>
      <c r="CWB15"/>
      <c r="CWC15"/>
      <c r="CWD15"/>
      <c r="CWE15"/>
      <c r="CWF15"/>
      <c r="CWG15"/>
      <c r="CWH15"/>
      <c r="CWI15"/>
      <c r="CWJ15"/>
      <c r="CWK15"/>
      <c r="CWL15"/>
      <c r="CWM15"/>
      <c r="CWN15"/>
      <c r="CWO15"/>
      <c r="CWP15"/>
      <c r="CWQ15"/>
      <c r="CWR15"/>
      <c r="CWS15"/>
      <c r="CWT15"/>
      <c r="CWU15"/>
      <c r="CWV15"/>
      <c r="CWW15"/>
      <c r="CWX15"/>
      <c r="CWY15"/>
      <c r="CWZ15"/>
      <c r="CXA15"/>
      <c r="CXB15"/>
      <c r="CXC15"/>
      <c r="CXD15"/>
      <c r="CXE15"/>
      <c r="CXF15"/>
      <c r="CXG15"/>
      <c r="CXH15"/>
      <c r="CXI15"/>
      <c r="CXJ15"/>
      <c r="CXK15"/>
      <c r="CXL15"/>
      <c r="CXM15"/>
      <c r="CXN15"/>
      <c r="CXO15"/>
      <c r="CXP15"/>
      <c r="CXQ15"/>
      <c r="CXR15"/>
      <c r="CXS15"/>
      <c r="CXT15"/>
      <c r="CXU15"/>
      <c r="CXV15"/>
      <c r="CXW15"/>
      <c r="CXX15"/>
      <c r="CXY15"/>
      <c r="CXZ15"/>
      <c r="CYA15"/>
      <c r="CYB15"/>
      <c r="CYC15"/>
      <c r="CYD15"/>
      <c r="CYE15"/>
      <c r="CYF15"/>
      <c r="CYG15"/>
      <c r="CYH15"/>
      <c r="CYI15"/>
      <c r="CYJ15"/>
      <c r="CYK15"/>
      <c r="CYL15"/>
      <c r="CYM15"/>
      <c r="CYN15"/>
      <c r="CYO15"/>
      <c r="CYP15"/>
      <c r="CYQ15"/>
      <c r="CYR15"/>
      <c r="CYS15"/>
      <c r="CYT15"/>
      <c r="CYU15"/>
      <c r="CYV15"/>
      <c r="CYW15"/>
      <c r="CYX15"/>
      <c r="CYY15"/>
      <c r="CYZ15"/>
      <c r="CZA15"/>
      <c r="CZB15"/>
      <c r="CZC15"/>
      <c r="CZD15"/>
      <c r="CZE15"/>
      <c r="CZF15"/>
      <c r="CZG15"/>
      <c r="CZH15"/>
      <c r="CZI15"/>
      <c r="CZJ15"/>
      <c r="CZK15"/>
      <c r="CZL15"/>
      <c r="CZM15"/>
      <c r="CZN15"/>
      <c r="CZO15"/>
      <c r="CZP15"/>
      <c r="CZQ15"/>
      <c r="CZR15"/>
      <c r="CZS15"/>
      <c r="CZT15"/>
      <c r="CZU15"/>
      <c r="CZV15"/>
      <c r="CZW15"/>
      <c r="CZX15"/>
      <c r="CZY15"/>
      <c r="CZZ15"/>
      <c r="DAA15"/>
      <c r="DAB15"/>
      <c r="DAC15"/>
      <c r="DAD15"/>
      <c r="DAE15"/>
      <c r="DAF15"/>
      <c r="DAG15"/>
      <c r="DAH15"/>
      <c r="DAI15"/>
      <c r="DAJ15"/>
      <c r="DAK15"/>
      <c r="DAL15"/>
      <c r="DAM15"/>
      <c r="DAN15"/>
      <c r="DAO15"/>
      <c r="DAP15"/>
      <c r="DAQ15"/>
      <c r="DAR15"/>
      <c r="DAS15"/>
      <c r="DAT15"/>
      <c r="DAU15"/>
      <c r="DAV15"/>
      <c r="DAW15"/>
      <c r="DAX15"/>
      <c r="DAY15"/>
      <c r="DAZ15"/>
      <c r="DBA15"/>
      <c r="DBB15"/>
      <c r="DBC15"/>
      <c r="DBD15"/>
      <c r="DBE15"/>
      <c r="DBF15"/>
      <c r="DBG15"/>
      <c r="DBH15"/>
      <c r="DBI15"/>
      <c r="DBJ15"/>
      <c r="DBK15"/>
      <c r="DBL15"/>
      <c r="DBM15"/>
      <c r="DBN15"/>
      <c r="DBO15"/>
      <c r="DBP15"/>
      <c r="DBQ15"/>
      <c r="DBR15"/>
      <c r="DBS15"/>
      <c r="DBT15"/>
      <c r="DBU15"/>
      <c r="DBV15"/>
      <c r="DBW15"/>
      <c r="DBX15"/>
      <c r="DBY15"/>
      <c r="DBZ15"/>
      <c r="DCA15"/>
      <c r="DCB15"/>
      <c r="DCC15"/>
      <c r="DCD15"/>
      <c r="DCE15"/>
      <c r="DCF15"/>
      <c r="DCG15"/>
      <c r="DCH15"/>
      <c r="DCI15"/>
      <c r="DCJ15"/>
      <c r="DCK15"/>
      <c r="DCL15"/>
      <c r="DCM15"/>
      <c r="DCN15"/>
      <c r="DCO15"/>
      <c r="DCP15"/>
      <c r="DCQ15"/>
      <c r="DCR15"/>
      <c r="DCS15"/>
      <c r="DCT15"/>
      <c r="DCU15"/>
      <c r="DCV15"/>
      <c r="DCW15"/>
      <c r="DCX15"/>
      <c r="DCY15"/>
      <c r="DCZ15"/>
      <c r="DDA15"/>
      <c r="DDB15"/>
      <c r="DDC15"/>
      <c r="DDD15"/>
      <c r="DDE15"/>
      <c r="DDF15"/>
      <c r="DDG15"/>
      <c r="DDH15"/>
      <c r="DDI15"/>
      <c r="DDJ15"/>
      <c r="DDK15"/>
      <c r="DDL15"/>
      <c r="DDM15"/>
      <c r="DDN15"/>
      <c r="DDO15"/>
      <c r="DDP15"/>
      <c r="DDQ15"/>
      <c r="DDR15"/>
      <c r="DDS15"/>
      <c r="DDT15"/>
      <c r="DDU15"/>
      <c r="DDV15"/>
      <c r="DDW15"/>
      <c r="DDX15"/>
      <c r="DDY15"/>
      <c r="DDZ15"/>
      <c r="DEA15"/>
      <c r="DEB15"/>
      <c r="DEC15"/>
      <c r="DED15"/>
      <c r="DEE15"/>
      <c r="DEF15"/>
      <c r="DEG15"/>
      <c r="DEH15"/>
      <c r="DEI15"/>
      <c r="DEJ15"/>
      <c r="DEK15"/>
      <c r="DEL15"/>
      <c r="DEM15"/>
      <c r="DEN15"/>
      <c r="DEO15"/>
      <c r="DEP15"/>
      <c r="DEQ15"/>
      <c r="DER15"/>
      <c r="DES15"/>
      <c r="DET15"/>
      <c r="DEU15"/>
      <c r="DEV15"/>
      <c r="DEW15"/>
      <c r="DEX15"/>
      <c r="DEY15"/>
      <c r="DEZ15"/>
      <c r="DFA15"/>
      <c r="DFB15"/>
      <c r="DFC15"/>
      <c r="DFD15"/>
      <c r="DFE15"/>
      <c r="DFF15"/>
      <c r="DFG15"/>
      <c r="DFH15"/>
      <c r="DFI15"/>
      <c r="DFJ15"/>
      <c r="DFK15"/>
      <c r="DFL15"/>
      <c r="DFM15"/>
      <c r="DFN15"/>
      <c r="DFO15"/>
      <c r="DFP15"/>
      <c r="DFQ15"/>
      <c r="DFR15"/>
      <c r="DFS15"/>
      <c r="DFT15"/>
      <c r="DFU15"/>
      <c r="DFV15"/>
      <c r="DFW15"/>
      <c r="DFX15"/>
      <c r="DFY15"/>
      <c r="DFZ15"/>
      <c r="DGA15"/>
      <c r="DGB15"/>
      <c r="DGC15"/>
      <c r="DGD15"/>
      <c r="DGE15"/>
      <c r="DGF15"/>
      <c r="DGG15"/>
      <c r="DGH15"/>
      <c r="DGI15"/>
      <c r="DGJ15"/>
      <c r="DGK15"/>
      <c r="DGL15"/>
      <c r="DGM15"/>
      <c r="DGN15"/>
      <c r="DGO15"/>
      <c r="DGP15"/>
      <c r="DGQ15"/>
      <c r="DGR15"/>
      <c r="DGS15"/>
      <c r="DGT15"/>
      <c r="DGU15"/>
      <c r="DGV15"/>
      <c r="DGW15"/>
      <c r="DGX15"/>
      <c r="DGY15"/>
      <c r="DGZ15"/>
      <c r="DHA15"/>
      <c r="DHB15"/>
      <c r="DHC15"/>
      <c r="DHD15"/>
      <c r="DHE15"/>
      <c r="DHF15"/>
      <c r="DHG15"/>
      <c r="DHH15"/>
      <c r="DHI15"/>
      <c r="DHJ15"/>
      <c r="DHK15"/>
      <c r="DHL15"/>
      <c r="DHM15"/>
      <c r="DHN15"/>
      <c r="DHO15"/>
      <c r="DHP15"/>
      <c r="DHQ15"/>
      <c r="DHR15"/>
      <c r="DHS15"/>
      <c r="DHT15"/>
      <c r="DHU15"/>
      <c r="DHV15"/>
      <c r="DHW15"/>
      <c r="DHX15"/>
      <c r="DHY15"/>
      <c r="DHZ15"/>
      <c r="DIA15"/>
      <c r="DIB15"/>
      <c r="DIC15"/>
      <c r="DID15"/>
      <c r="DIE15"/>
      <c r="DIF15"/>
      <c r="DIG15"/>
      <c r="DIH15"/>
      <c r="DII15"/>
      <c r="DIJ15"/>
      <c r="DIK15"/>
      <c r="DIL15"/>
      <c r="DIM15"/>
      <c r="DIN15"/>
      <c r="DIO15"/>
      <c r="DIP15"/>
      <c r="DIQ15"/>
      <c r="DIR15"/>
      <c r="DIS15"/>
      <c r="DIT15"/>
      <c r="DIU15"/>
      <c r="DIV15"/>
      <c r="DIW15"/>
      <c r="DIX15"/>
      <c r="DIY15"/>
      <c r="DIZ15"/>
      <c r="DJA15"/>
      <c r="DJB15"/>
      <c r="DJC15"/>
      <c r="DJD15"/>
      <c r="DJE15"/>
      <c r="DJF15"/>
      <c r="DJG15"/>
      <c r="DJH15"/>
      <c r="DJI15"/>
      <c r="DJJ15"/>
      <c r="DJK15"/>
      <c r="DJL15"/>
      <c r="DJM15"/>
      <c r="DJN15"/>
      <c r="DJO15"/>
      <c r="DJP15"/>
      <c r="DJQ15"/>
      <c r="DJR15"/>
      <c r="DJS15"/>
      <c r="DJT15"/>
      <c r="DJU15"/>
      <c r="DJV15"/>
      <c r="DJW15"/>
      <c r="DJX15"/>
      <c r="DJY15"/>
      <c r="DJZ15"/>
      <c r="DKA15"/>
      <c r="DKB15"/>
      <c r="DKC15"/>
      <c r="DKD15"/>
      <c r="DKE15"/>
      <c r="DKF15"/>
      <c r="DKG15"/>
      <c r="DKH15"/>
      <c r="DKI15"/>
      <c r="DKJ15"/>
      <c r="DKK15"/>
      <c r="DKL15"/>
      <c r="DKM15"/>
      <c r="DKN15"/>
      <c r="DKO15"/>
      <c r="DKP15"/>
      <c r="DKQ15"/>
      <c r="DKR15"/>
      <c r="DKS15"/>
      <c r="DKT15"/>
      <c r="DKU15"/>
      <c r="DKV15"/>
      <c r="DKW15"/>
      <c r="DKX15"/>
      <c r="DKY15"/>
      <c r="DKZ15"/>
      <c r="DLA15"/>
      <c r="DLB15"/>
      <c r="DLC15"/>
      <c r="DLD15"/>
      <c r="DLE15"/>
      <c r="DLF15"/>
      <c r="DLG15"/>
      <c r="DLH15"/>
      <c r="DLI15"/>
      <c r="DLJ15"/>
      <c r="DLK15"/>
      <c r="DLL15"/>
      <c r="DLM15"/>
      <c r="DLN15"/>
      <c r="DLO15"/>
      <c r="DLP15"/>
      <c r="DLQ15"/>
      <c r="DLR15"/>
      <c r="DLS15"/>
      <c r="DLT15"/>
      <c r="DLU15"/>
      <c r="DLV15"/>
      <c r="DLW15"/>
      <c r="DLX15"/>
      <c r="DLY15"/>
      <c r="DLZ15"/>
      <c r="DMA15"/>
      <c r="DMB15"/>
      <c r="DMC15"/>
      <c r="DMD15"/>
      <c r="DME15"/>
      <c r="DMF15"/>
      <c r="DMG15"/>
      <c r="DMH15"/>
      <c r="DMI15"/>
      <c r="DMJ15"/>
      <c r="DMK15"/>
      <c r="DML15"/>
      <c r="DMM15"/>
      <c r="DMN15"/>
      <c r="DMO15"/>
      <c r="DMP15"/>
      <c r="DMQ15"/>
      <c r="DMR15"/>
      <c r="DMS15"/>
      <c r="DMT15"/>
      <c r="DMU15"/>
      <c r="DMV15"/>
      <c r="DMW15"/>
      <c r="DMX15"/>
      <c r="DMY15"/>
      <c r="DMZ15"/>
      <c r="DNA15"/>
      <c r="DNB15"/>
      <c r="DNC15"/>
      <c r="DND15"/>
      <c r="DNE15"/>
      <c r="DNF15"/>
      <c r="DNG15"/>
      <c r="DNH15"/>
      <c r="DNI15"/>
      <c r="DNJ15"/>
      <c r="DNK15"/>
      <c r="DNL15"/>
      <c r="DNM15"/>
      <c r="DNN15"/>
      <c r="DNO15"/>
      <c r="DNP15"/>
      <c r="DNQ15"/>
      <c r="DNR15"/>
      <c r="DNS15"/>
      <c r="DNT15"/>
      <c r="DNU15"/>
      <c r="DNV15"/>
      <c r="DNW15"/>
      <c r="DNX15"/>
      <c r="DNY15"/>
      <c r="DNZ15"/>
      <c r="DOA15"/>
      <c r="DOB15"/>
      <c r="DOC15"/>
      <c r="DOD15"/>
      <c r="DOE15"/>
      <c r="DOF15"/>
      <c r="DOG15"/>
      <c r="DOH15"/>
      <c r="DOI15"/>
      <c r="DOJ15"/>
      <c r="DOK15"/>
      <c r="DOL15"/>
      <c r="DOM15"/>
      <c r="DON15"/>
      <c r="DOO15"/>
      <c r="DOP15"/>
      <c r="DOQ15"/>
      <c r="DOR15"/>
      <c r="DOS15"/>
      <c r="DOT15"/>
      <c r="DOU15"/>
      <c r="DOV15"/>
      <c r="DOW15"/>
      <c r="DOX15"/>
      <c r="DOY15"/>
      <c r="DOZ15"/>
      <c r="DPA15"/>
      <c r="DPB15"/>
      <c r="DPC15"/>
      <c r="DPD15"/>
      <c r="DPE15"/>
      <c r="DPF15"/>
      <c r="DPG15"/>
      <c r="DPH15"/>
      <c r="DPI15"/>
      <c r="DPJ15"/>
      <c r="DPK15"/>
      <c r="DPL15"/>
      <c r="DPM15"/>
      <c r="DPN15"/>
      <c r="DPO15"/>
      <c r="DPP15"/>
      <c r="DPQ15"/>
      <c r="DPR15"/>
      <c r="DPS15"/>
      <c r="DPT15"/>
      <c r="DPU15"/>
      <c r="DPV15"/>
      <c r="DPW15"/>
      <c r="DPX15"/>
      <c r="DPY15"/>
      <c r="DPZ15"/>
      <c r="DQA15"/>
      <c r="DQB15"/>
      <c r="DQC15"/>
      <c r="DQD15"/>
      <c r="DQE15"/>
      <c r="DQF15"/>
      <c r="DQG15"/>
      <c r="DQH15"/>
      <c r="DQI15"/>
      <c r="DQJ15"/>
      <c r="DQK15"/>
      <c r="DQL15"/>
      <c r="DQM15"/>
      <c r="DQN15"/>
      <c r="DQO15"/>
      <c r="DQP15"/>
      <c r="DQQ15"/>
      <c r="DQR15"/>
      <c r="DQS15"/>
      <c r="DQT15"/>
      <c r="DQU15"/>
      <c r="DQV15"/>
      <c r="DQW15"/>
      <c r="DQX15"/>
      <c r="DQY15"/>
      <c r="DQZ15"/>
      <c r="DRA15"/>
      <c r="DRB15"/>
      <c r="DRC15"/>
      <c r="DRD15"/>
      <c r="DRE15"/>
      <c r="DRF15"/>
      <c r="DRG15"/>
      <c r="DRH15"/>
      <c r="DRI15"/>
      <c r="DRJ15"/>
      <c r="DRK15"/>
      <c r="DRL15"/>
      <c r="DRM15"/>
      <c r="DRN15"/>
      <c r="DRO15"/>
      <c r="DRP15"/>
      <c r="DRQ15"/>
      <c r="DRR15"/>
      <c r="DRS15"/>
      <c r="DRT15"/>
      <c r="DRU15"/>
      <c r="DRV15"/>
      <c r="DRW15"/>
      <c r="DRX15"/>
      <c r="DRY15"/>
      <c r="DRZ15"/>
      <c r="DSA15"/>
      <c r="DSB15"/>
      <c r="DSC15"/>
      <c r="DSD15"/>
      <c r="DSE15"/>
      <c r="DSF15"/>
      <c r="DSG15"/>
      <c r="DSH15"/>
      <c r="DSI15"/>
      <c r="DSJ15"/>
      <c r="DSK15"/>
      <c r="DSL15"/>
      <c r="DSM15"/>
      <c r="DSN15"/>
      <c r="DSO15"/>
      <c r="DSP15"/>
      <c r="DSQ15"/>
      <c r="DSR15"/>
      <c r="DSS15"/>
      <c r="DST15"/>
      <c r="DSU15"/>
      <c r="DSV15"/>
      <c r="DSW15"/>
      <c r="DSX15"/>
      <c r="DSY15"/>
      <c r="DSZ15"/>
      <c r="DTA15"/>
      <c r="DTB15"/>
      <c r="DTC15"/>
      <c r="DTD15"/>
      <c r="DTE15"/>
      <c r="DTF15"/>
      <c r="DTG15"/>
      <c r="DTH15"/>
      <c r="DTI15"/>
      <c r="DTJ15"/>
      <c r="DTK15"/>
      <c r="DTL15"/>
      <c r="DTM15"/>
      <c r="DTN15"/>
      <c r="DTO15"/>
      <c r="DTP15"/>
      <c r="DTQ15"/>
      <c r="DTR15"/>
      <c r="DTS15"/>
      <c r="DTT15"/>
      <c r="DTU15"/>
      <c r="DTV15"/>
      <c r="DTW15"/>
      <c r="DTX15"/>
      <c r="DTY15"/>
      <c r="DTZ15"/>
      <c r="DUA15"/>
      <c r="DUB15"/>
      <c r="DUC15"/>
      <c r="DUD15"/>
      <c r="DUE15"/>
      <c r="DUF15"/>
      <c r="DUG15"/>
      <c r="DUH15"/>
      <c r="DUI15"/>
      <c r="DUJ15"/>
      <c r="DUK15"/>
      <c r="DUL15"/>
      <c r="DUM15"/>
      <c r="DUN15"/>
      <c r="DUO15"/>
      <c r="DUP15"/>
      <c r="DUQ15"/>
      <c r="DUR15"/>
      <c r="DUS15"/>
      <c r="DUT15"/>
      <c r="DUU15"/>
      <c r="DUV15"/>
      <c r="DUW15"/>
      <c r="DUX15"/>
      <c r="DUY15"/>
      <c r="DUZ15"/>
      <c r="DVA15"/>
      <c r="DVB15"/>
      <c r="DVC15"/>
      <c r="DVD15"/>
      <c r="DVE15"/>
      <c r="DVF15"/>
      <c r="DVG15"/>
      <c r="DVH15"/>
      <c r="DVI15"/>
      <c r="DVJ15"/>
      <c r="DVK15"/>
      <c r="DVL15"/>
      <c r="DVM15"/>
      <c r="DVN15"/>
      <c r="DVO15"/>
      <c r="DVP15"/>
      <c r="DVQ15"/>
      <c r="DVR15"/>
      <c r="DVS15"/>
      <c r="DVT15"/>
      <c r="DVU15"/>
      <c r="DVV15"/>
      <c r="DVW15"/>
      <c r="DVX15"/>
      <c r="DVY15"/>
      <c r="DVZ15"/>
      <c r="DWA15"/>
      <c r="DWB15"/>
      <c r="DWC15"/>
      <c r="DWD15"/>
      <c r="DWE15"/>
      <c r="DWF15"/>
      <c r="DWG15"/>
      <c r="DWH15"/>
      <c r="DWI15"/>
      <c r="DWJ15"/>
      <c r="DWK15"/>
      <c r="DWL15"/>
      <c r="DWM15"/>
      <c r="DWN15"/>
      <c r="DWO15"/>
      <c r="DWP15"/>
      <c r="DWQ15"/>
      <c r="DWR15"/>
      <c r="DWS15"/>
      <c r="DWT15"/>
      <c r="DWU15"/>
      <c r="DWV15"/>
      <c r="DWW15"/>
      <c r="DWX15"/>
      <c r="DWY15"/>
      <c r="DWZ15"/>
      <c r="DXA15"/>
      <c r="DXB15"/>
      <c r="DXC15"/>
      <c r="DXD15"/>
      <c r="DXE15"/>
      <c r="DXF15"/>
      <c r="DXG15"/>
      <c r="DXH15"/>
      <c r="DXI15"/>
      <c r="DXJ15"/>
      <c r="DXK15"/>
      <c r="DXL15"/>
      <c r="DXM15"/>
      <c r="DXN15"/>
      <c r="DXO15"/>
      <c r="DXP15"/>
      <c r="DXQ15"/>
      <c r="DXR15"/>
      <c r="DXS15"/>
      <c r="DXT15"/>
      <c r="DXU15"/>
      <c r="DXV15"/>
      <c r="DXW15"/>
      <c r="DXX15"/>
      <c r="DXY15"/>
      <c r="DXZ15"/>
      <c r="DYA15"/>
      <c r="DYB15"/>
      <c r="DYC15"/>
      <c r="DYD15"/>
      <c r="DYE15"/>
      <c r="DYF15"/>
      <c r="DYG15"/>
      <c r="DYH15"/>
      <c r="DYI15"/>
      <c r="DYJ15"/>
      <c r="DYK15"/>
      <c r="DYL15"/>
      <c r="DYM15"/>
      <c r="DYN15"/>
      <c r="DYO15"/>
      <c r="DYP15"/>
      <c r="DYQ15"/>
      <c r="DYR15"/>
      <c r="DYS15"/>
      <c r="DYT15"/>
      <c r="DYU15"/>
      <c r="DYV15"/>
      <c r="DYW15"/>
      <c r="DYX15"/>
      <c r="DYY15"/>
      <c r="DYZ15"/>
      <c r="DZA15"/>
      <c r="DZB15"/>
      <c r="DZC15"/>
      <c r="DZD15"/>
      <c r="DZE15"/>
      <c r="DZF15"/>
      <c r="DZG15"/>
      <c r="DZH15"/>
      <c r="DZI15"/>
      <c r="DZJ15"/>
      <c r="DZK15"/>
      <c r="DZL15"/>
      <c r="DZM15"/>
      <c r="DZN15"/>
      <c r="DZO15"/>
      <c r="DZP15"/>
      <c r="DZQ15"/>
      <c r="DZR15"/>
      <c r="DZS15"/>
      <c r="DZT15"/>
      <c r="DZU15"/>
      <c r="DZV15"/>
      <c r="DZW15"/>
      <c r="DZX15"/>
      <c r="DZY15"/>
      <c r="DZZ15"/>
      <c r="EAA15"/>
      <c r="EAB15"/>
      <c r="EAC15"/>
      <c r="EAD15"/>
      <c r="EAE15"/>
      <c r="EAF15"/>
      <c r="EAG15"/>
      <c r="EAH15"/>
      <c r="EAI15"/>
      <c r="EAJ15"/>
      <c r="EAK15"/>
      <c r="EAL15"/>
      <c r="EAM15"/>
      <c r="EAN15"/>
      <c r="EAO15"/>
      <c r="EAP15"/>
      <c r="EAQ15"/>
      <c r="EAR15"/>
      <c r="EAS15"/>
      <c r="EAT15"/>
      <c r="EAU15"/>
      <c r="EAV15"/>
      <c r="EAW15"/>
      <c r="EAX15"/>
      <c r="EAY15"/>
      <c r="EAZ15"/>
      <c r="EBA15"/>
      <c r="EBB15"/>
      <c r="EBC15"/>
      <c r="EBD15"/>
      <c r="EBE15"/>
      <c r="EBF15"/>
      <c r="EBG15"/>
      <c r="EBH15"/>
      <c r="EBI15"/>
      <c r="EBJ15"/>
      <c r="EBK15"/>
      <c r="EBL15"/>
      <c r="EBM15"/>
      <c r="EBN15"/>
      <c r="EBO15"/>
      <c r="EBP15"/>
      <c r="EBQ15"/>
      <c r="EBR15"/>
      <c r="EBS15"/>
      <c r="EBT15"/>
      <c r="EBU15"/>
      <c r="EBV15"/>
      <c r="EBW15"/>
      <c r="EBX15"/>
      <c r="EBY15"/>
      <c r="EBZ15"/>
      <c r="ECA15"/>
      <c r="ECB15"/>
      <c r="ECC15"/>
      <c r="ECD15"/>
      <c r="ECE15"/>
      <c r="ECF15"/>
      <c r="ECG15"/>
      <c r="ECH15"/>
      <c r="ECI15"/>
      <c r="ECJ15"/>
      <c r="ECK15"/>
      <c r="ECL15"/>
      <c r="ECM15"/>
      <c r="ECN15"/>
      <c r="ECO15"/>
      <c r="ECP15"/>
      <c r="ECQ15"/>
      <c r="ECR15"/>
      <c r="ECS15"/>
      <c r="ECT15"/>
      <c r="ECU15"/>
      <c r="ECV15"/>
      <c r="ECW15"/>
      <c r="ECX15"/>
      <c r="ECY15"/>
      <c r="ECZ15"/>
      <c r="EDA15"/>
      <c r="EDB15"/>
      <c r="EDC15"/>
      <c r="EDD15"/>
      <c r="EDE15"/>
      <c r="EDF15"/>
      <c r="EDG15"/>
      <c r="EDH15"/>
      <c r="EDI15"/>
      <c r="EDJ15"/>
      <c r="EDK15"/>
      <c r="EDL15"/>
      <c r="EDM15"/>
      <c r="EDN15"/>
      <c r="EDO15"/>
      <c r="EDP15"/>
      <c r="EDQ15"/>
      <c r="EDR15"/>
      <c r="EDS15"/>
      <c r="EDT15"/>
      <c r="EDU15"/>
      <c r="EDV15"/>
      <c r="EDW15"/>
      <c r="EDX15"/>
      <c r="EDY15"/>
      <c r="EDZ15"/>
      <c r="EEA15"/>
      <c r="EEB15"/>
      <c r="EEC15"/>
      <c r="EED15"/>
      <c r="EEE15"/>
      <c r="EEF15"/>
      <c r="EEG15"/>
      <c r="EEH15"/>
      <c r="EEI15"/>
      <c r="EEJ15"/>
      <c r="EEK15"/>
      <c r="EEL15"/>
      <c r="EEM15"/>
      <c r="EEN15"/>
      <c r="EEO15"/>
      <c r="EEP15"/>
      <c r="EEQ15"/>
      <c r="EER15"/>
      <c r="EES15"/>
      <c r="EET15"/>
      <c r="EEU15"/>
      <c r="EEV15"/>
      <c r="EEW15"/>
      <c r="EEX15"/>
      <c r="EEY15"/>
      <c r="EEZ15"/>
      <c r="EFA15"/>
      <c r="EFB15"/>
      <c r="EFC15"/>
      <c r="EFD15"/>
      <c r="EFE15"/>
      <c r="EFF15"/>
      <c r="EFG15"/>
      <c r="EFH15"/>
      <c r="EFI15"/>
      <c r="EFJ15"/>
      <c r="EFK15"/>
      <c r="EFL15"/>
      <c r="EFM15"/>
      <c r="EFN15"/>
      <c r="EFO15"/>
      <c r="EFP15"/>
      <c r="EFQ15"/>
      <c r="EFR15"/>
      <c r="EFS15"/>
      <c r="EFT15"/>
      <c r="EFU15"/>
      <c r="EFV15"/>
      <c r="EFW15"/>
      <c r="EFX15"/>
      <c r="EFY15"/>
      <c r="EFZ15"/>
      <c r="EGA15"/>
      <c r="EGB15"/>
      <c r="EGC15"/>
      <c r="EGD15"/>
      <c r="EGE15"/>
      <c r="EGF15"/>
      <c r="EGG15"/>
      <c r="EGH15"/>
      <c r="EGI15"/>
      <c r="EGJ15"/>
      <c r="EGK15"/>
      <c r="EGL15"/>
      <c r="EGM15"/>
      <c r="EGN15"/>
      <c r="EGO15"/>
      <c r="EGP15"/>
      <c r="EGQ15"/>
      <c r="EGR15"/>
      <c r="EGS15"/>
      <c r="EGT15"/>
      <c r="EGU15"/>
      <c r="EGV15"/>
      <c r="EGW15"/>
      <c r="EGX15"/>
      <c r="EGY15"/>
      <c r="EGZ15"/>
      <c r="EHA15"/>
      <c r="EHB15"/>
      <c r="EHC15"/>
      <c r="EHD15"/>
      <c r="EHE15"/>
      <c r="EHF15"/>
      <c r="EHG15"/>
      <c r="EHH15"/>
      <c r="EHI15"/>
      <c r="EHJ15"/>
      <c r="EHK15"/>
      <c r="EHL15"/>
      <c r="EHM15"/>
      <c r="EHN15"/>
      <c r="EHO15"/>
      <c r="EHP15"/>
      <c r="EHQ15"/>
      <c r="EHR15"/>
      <c r="EHS15"/>
      <c r="EHT15"/>
      <c r="EHU15"/>
      <c r="EHV15"/>
      <c r="EHW15"/>
      <c r="EHX15"/>
      <c r="EHY15"/>
      <c r="EHZ15"/>
      <c r="EIA15"/>
      <c r="EIB15"/>
      <c r="EIC15"/>
      <c r="EID15"/>
      <c r="EIE15"/>
      <c r="EIF15"/>
      <c r="EIG15"/>
      <c r="EIH15"/>
      <c r="EII15"/>
      <c r="EIJ15"/>
      <c r="EIK15"/>
      <c r="EIL15"/>
      <c r="EIM15"/>
      <c r="EIN15"/>
      <c r="EIO15"/>
      <c r="EIP15"/>
      <c r="EIQ15"/>
      <c r="EIR15"/>
      <c r="EIS15"/>
      <c r="EIT15"/>
      <c r="EIU15"/>
      <c r="EIV15"/>
      <c r="EIW15"/>
      <c r="EIX15"/>
      <c r="EIY15"/>
      <c r="EIZ15"/>
      <c r="EJA15"/>
      <c r="EJB15"/>
      <c r="EJC15"/>
      <c r="EJD15"/>
      <c r="EJE15"/>
      <c r="EJF15"/>
      <c r="EJG15"/>
      <c r="EJH15"/>
      <c r="EJI15"/>
      <c r="EJJ15"/>
      <c r="EJK15"/>
      <c r="EJL15"/>
      <c r="EJM15"/>
      <c r="EJN15"/>
      <c r="EJO15"/>
      <c r="EJP15"/>
      <c r="EJQ15"/>
      <c r="EJR15"/>
      <c r="EJS15"/>
      <c r="EJT15"/>
      <c r="EJU15"/>
      <c r="EJV15"/>
      <c r="EJW15"/>
      <c r="EJX15"/>
      <c r="EJY15"/>
      <c r="EJZ15"/>
      <c r="EKA15"/>
      <c r="EKB15"/>
      <c r="EKC15"/>
      <c r="EKD15"/>
      <c r="EKE15"/>
      <c r="EKF15"/>
      <c r="EKG15"/>
      <c r="EKH15"/>
      <c r="EKI15"/>
      <c r="EKJ15"/>
      <c r="EKK15"/>
      <c r="EKL15"/>
      <c r="EKM15"/>
      <c r="EKN15"/>
      <c r="EKO15"/>
      <c r="EKP15"/>
      <c r="EKQ15"/>
      <c r="EKR15"/>
      <c r="EKS15"/>
      <c r="EKT15"/>
      <c r="EKU15"/>
      <c r="EKV15"/>
      <c r="EKW15"/>
      <c r="EKX15"/>
      <c r="EKY15"/>
      <c r="EKZ15"/>
      <c r="ELA15"/>
      <c r="ELB15"/>
      <c r="ELC15"/>
      <c r="ELD15"/>
      <c r="ELE15"/>
      <c r="ELF15"/>
      <c r="ELG15"/>
      <c r="ELH15"/>
      <c r="ELI15"/>
      <c r="ELJ15"/>
      <c r="ELK15"/>
      <c r="ELL15"/>
      <c r="ELM15"/>
      <c r="ELN15"/>
      <c r="ELO15"/>
      <c r="ELP15"/>
      <c r="ELQ15"/>
      <c r="ELR15"/>
      <c r="ELS15"/>
      <c r="ELT15"/>
      <c r="ELU15"/>
      <c r="ELV15"/>
      <c r="ELW15"/>
      <c r="ELX15"/>
      <c r="ELY15"/>
      <c r="ELZ15"/>
      <c r="EMA15"/>
      <c r="EMB15"/>
      <c r="EMC15"/>
      <c r="EMD15"/>
      <c r="EME15"/>
      <c r="EMF15"/>
      <c r="EMG15"/>
      <c r="EMH15"/>
      <c r="EMI15"/>
      <c r="EMJ15"/>
      <c r="EMK15"/>
      <c r="EML15"/>
      <c r="EMM15"/>
      <c r="EMN15"/>
      <c r="EMO15"/>
      <c r="EMP15"/>
      <c r="EMQ15"/>
      <c r="EMR15"/>
      <c r="EMS15"/>
      <c r="EMT15"/>
      <c r="EMU15"/>
      <c r="EMV15"/>
      <c r="EMW15"/>
      <c r="EMX15"/>
      <c r="EMY15"/>
      <c r="EMZ15"/>
      <c r="ENA15"/>
      <c r="ENB15"/>
      <c r="ENC15"/>
      <c r="END15"/>
      <c r="ENE15"/>
      <c r="ENF15"/>
      <c r="ENG15"/>
      <c r="ENH15"/>
      <c r="ENI15"/>
      <c r="ENJ15"/>
      <c r="ENK15"/>
      <c r="ENL15"/>
      <c r="ENM15"/>
      <c r="ENN15"/>
      <c r="ENO15"/>
      <c r="ENP15"/>
      <c r="ENQ15"/>
      <c r="ENR15"/>
      <c r="ENS15"/>
      <c r="ENT15"/>
      <c r="ENU15"/>
      <c r="ENV15"/>
      <c r="ENW15"/>
      <c r="ENX15"/>
      <c r="ENY15"/>
      <c r="ENZ15"/>
      <c r="EOA15"/>
      <c r="EOB15"/>
      <c r="EOC15"/>
      <c r="EOD15"/>
      <c r="EOE15"/>
      <c r="EOF15"/>
      <c r="EOG15"/>
      <c r="EOH15"/>
      <c r="EOI15"/>
      <c r="EOJ15"/>
      <c r="EOK15"/>
      <c r="EOL15"/>
      <c r="EOM15"/>
      <c r="EON15"/>
      <c r="EOO15"/>
      <c r="EOP15"/>
      <c r="EOQ15"/>
      <c r="EOR15"/>
      <c r="EOS15"/>
      <c r="EOT15"/>
      <c r="EOU15"/>
      <c r="EOV15"/>
      <c r="EOW15"/>
      <c r="EOX15"/>
      <c r="EOY15"/>
      <c r="EOZ15"/>
      <c r="EPA15"/>
      <c r="EPB15"/>
      <c r="EPC15"/>
      <c r="EPD15"/>
      <c r="EPE15"/>
      <c r="EPF15"/>
      <c r="EPG15"/>
      <c r="EPH15"/>
      <c r="EPI15"/>
      <c r="EPJ15"/>
      <c r="EPK15"/>
      <c r="EPL15"/>
      <c r="EPM15"/>
      <c r="EPN15"/>
      <c r="EPO15"/>
      <c r="EPP15"/>
      <c r="EPQ15"/>
      <c r="EPR15"/>
      <c r="EPS15"/>
      <c r="EPT15"/>
      <c r="EPU15"/>
      <c r="EPV15"/>
      <c r="EPW15"/>
      <c r="EPX15"/>
      <c r="EPY15"/>
      <c r="EPZ15"/>
      <c r="EQA15"/>
      <c r="EQB15"/>
      <c r="EQC15"/>
      <c r="EQD15"/>
      <c r="EQE15"/>
      <c r="EQF15"/>
      <c r="EQG15"/>
      <c r="EQH15"/>
      <c r="EQI15"/>
      <c r="EQJ15"/>
      <c r="EQK15"/>
      <c r="EQL15"/>
      <c r="EQM15"/>
      <c r="EQN15"/>
      <c r="EQO15"/>
      <c r="EQP15"/>
      <c r="EQQ15"/>
      <c r="EQR15"/>
      <c r="EQS15"/>
      <c r="EQT15"/>
      <c r="EQU15"/>
      <c r="EQV15"/>
      <c r="EQW15"/>
      <c r="EQX15"/>
      <c r="EQY15"/>
      <c r="EQZ15"/>
      <c r="ERA15"/>
      <c r="ERB15"/>
      <c r="ERC15"/>
      <c r="ERD15"/>
      <c r="ERE15"/>
      <c r="ERF15"/>
      <c r="ERG15"/>
      <c r="ERH15"/>
      <c r="ERI15"/>
      <c r="ERJ15"/>
      <c r="ERK15"/>
      <c r="ERL15"/>
      <c r="ERM15"/>
      <c r="ERN15"/>
      <c r="ERO15"/>
      <c r="ERP15"/>
      <c r="ERQ15"/>
      <c r="ERR15"/>
      <c r="ERS15"/>
      <c r="ERT15"/>
      <c r="ERU15"/>
      <c r="ERV15"/>
      <c r="ERW15"/>
      <c r="ERX15"/>
      <c r="ERY15"/>
      <c r="ERZ15"/>
      <c r="ESA15"/>
      <c r="ESB15"/>
      <c r="ESC15"/>
      <c r="ESD15"/>
      <c r="ESE15"/>
      <c r="ESF15"/>
      <c r="ESG15"/>
      <c r="ESH15"/>
      <c r="ESI15"/>
      <c r="ESJ15"/>
      <c r="ESK15"/>
      <c r="ESL15"/>
      <c r="ESM15"/>
      <c r="ESN15"/>
      <c r="ESO15"/>
      <c r="ESP15"/>
      <c r="ESQ15"/>
      <c r="ESR15"/>
      <c r="ESS15"/>
      <c r="EST15"/>
      <c r="ESU15"/>
      <c r="ESV15"/>
      <c r="ESW15"/>
      <c r="ESX15"/>
      <c r="ESY15"/>
      <c r="ESZ15"/>
      <c r="ETA15"/>
      <c r="ETB15"/>
      <c r="ETC15"/>
      <c r="ETD15"/>
      <c r="ETE15"/>
      <c r="ETF15"/>
      <c r="ETG15"/>
      <c r="ETH15"/>
      <c r="ETI15"/>
      <c r="ETJ15"/>
      <c r="ETK15"/>
      <c r="ETL15"/>
      <c r="ETM15"/>
      <c r="ETN15"/>
      <c r="ETO15"/>
      <c r="ETP15"/>
      <c r="ETQ15"/>
      <c r="ETR15"/>
      <c r="ETS15"/>
      <c r="ETT15"/>
      <c r="ETU15"/>
      <c r="ETV15"/>
      <c r="ETW15"/>
      <c r="ETX15"/>
      <c r="ETY15"/>
      <c r="ETZ15"/>
      <c r="EUA15"/>
      <c r="EUB15"/>
      <c r="EUC15"/>
      <c r="EUD15"/>
      <c r="EUE15"/>
      <c r="EUF15"/>
      <c r="EUG15"/>
      <c r="EUH15"/>
      <c r="EUI15"/>
      <c r="EUJ15"/>
      <c r="EUK15"/>
      <c r="EUL15"/>
      <c r="EUM15"/>
      <c r="EUN15"/>
      <c r="EUO15"/>
      <c r="EUP15"/>
      <c r="EUQ15"/>
      <c r="EUR15"/>
      <c r="EUS15"/>
      <c r="EUT15"/>
      <c r="EUU15"/>
      <c r="EUV15"/>
      <c r="EUW15"/>
      <c r="EUX15"/>
      <c r="EUY15"/>
      <c r="EUZ15"/>
      <c r="EVA15"/>
      <c r="EVB15"/>
      <c r="EVC15"/>
      <c r="EVD15"/>
      <c r="EVE15"/>
      <c r="EVF15"/>
      <c r="EVG15"/>
      <c r="EVH15"/>
      <c r="EVI15"/>
      <c r="EVJ15"/>
      <c r="EVK15"/>
      <c r="EVL15"/>
      <c r="EVM15"/>
      <c r="EVN15"/>
      <c r="EVO15"/>
      <c r="EVP15"/>
      <c r="EVQ15"/>
      <c r="EVR15"/>
      <c r="EVS15"/>
      <c r="EVT15"/>
      <c r="EVU15"/>
      <c r="EVV15"/>
      <c r="EVW15"/>
      <c r="EVX15"/>
      <c r="EVY15"/>
      <c r="EVZ15"/>
      <c r="EWA15"/>
      <c r="EWB15"/>
      <c r="EWC15"/>
      <c r="EWD15"/>
      <c r="EWE15"/>
      <c r="EWF15"/>
      <c r="EWG15"/>
      <c r="EWH15"/>
      <c r="EWI15"/>
      <c r="EWJ15"/>
      <c r="EWK15"/>
      <c r="EWL15"/>
      <c r="EWM15"/>
      <c r="EWN15"/>
      <c r="EWO15"/>
      <c r="EWP15"/>
      <c r="EWQ15"/>
      <c r="EWR15"/>
      <c r="EWS15"/>
      <c r="EWT15"/>
      <c r="EWU15"/>
      <c r="EWV15"/>
      <c r="EWW15"/>
      <c r="EWX15"/>
      <c r="EWY15"/>
      <c r="EWZ15"/>
      <c r="EXA15"/>
      <c r="EXB15"/>
      <c r="EXC15"/>
      <c r="EXD15"/>
      <c r="EXE15"/>
      <c r="EXF15"/>
      <c r="EXG15"/>
      <c r="EXH15"/>
      <c r="EXI15"/>
      <c r="EXJ15"/>
      <c r="EXK15"/>
      <c r="EXL15"/>
      <c r="EXM15"/>
      <c r="EXN15"/>
      <c r="EXO15"/>
      <c r="EXP15"/>
      <c r="EXQ15"/>
      <c r="EXR15"/>
      <c r="EXS15"/>
      <c r="EXT15"/>
      <c r="EXU15"/>
      <c r="EXV15"/>
      <c r="EXW15"/>
      <c r="EXX15"/>
      <c r="EXY15"/>
      <c r="EXZ15"/>
      <c r="EYA15"/>
      <c r="EYB15"/>
      <c r="EYC15"/>
      <c r="EYD15"/>
      <c r="EYE15"/>
      <c r="EYF15"/>
      <c r="EYG15"/>
      <c r="EYH15"/>
      <c r="EYI15"/>
      <c r="EYJ15"/>
      <c r="EYK15"/>
      <c r="EYL15"/>
      <c r="EYM15"/>
      <c r="EYN15"/>
      <c r="EYO15"/>
      <c r="EYP15"/>
      <c r="EYQ15"/>
      <c r="EYR15"/>
      <c r="EYS15"/>
      <c r="EYT15"/>
      <c r="EYU15"/>
      <c r="EYV15"/>
      <c r="EYW15"/>
      <c r="EYX15"/>
      <c r="EYY15"/>
      <c r="EYZ15"/>
      <c r="EZA15"/>
      <c r="EZB15"/>
      <c r="EZC15"/>
      <c r="EZD15"/>
      <c r="EZE15"/>
      <c r="EZF15"/>
      <c r="EZG15"/>
      <c r="EZH15"/>
      <c r="EZI15"/>
      <c r="EZJ15"/>
      <c r="EZK15"/>
      <c r="EZL15"/>
      <c r="EZM15"/>
      <c r="EZN15"/>
      <c r="EZO15"/>
      <c r="EZP15"/>
      <c r="EZQ15"/>
      <c r="EZR15"/>
      <c r="EZS15"/>
      <c r="EZT15"/>
      <c r="EZU15"/>
      <c r="EZV15"/>
      <c r="EZW15"/>
      <c r="EZX15"/>
      <c r="EZY15"/>
      <c r="EZZ15"/>
      <c r="FAA15"/>
      <c r="FAB15"/>
      <c r="FAC15"/>
      <c r="FAD15"/>
      <c r="FAE15"/>
      <c r="FAF15"/>
      <c r="FAG15"/>
      <c r="FAH15"/>
      <c r="FAI15"/>
      <c r="FAJ15"/>
      <c r="FAK15"/>
      <c r="FAL15"/>
      <c r="FAM15"/>
      <c r="FAN15"/>
      <c r="FAO15"/>
      <c r="FAP15"/>
      <c r="FAQ15"/>
      <c r="FAR15"/>
      <c r="FAS15"/>
      <c r="FAT15"/>
      <c r="FAU15"/>
      <c r="FAV15"/>
      <c r="FAW15"/>
      <c r="FAX15"/>
      <c r="FAY15"/>
      <c r="FAZ15"/>
      <c r="FBA15"/>
      <c r="FBB15"/>
      <c r="FBC15"/>
      <c r="FBD15"/>
      <c r="FBE15"/>
      <c r="FBF15"/>
      <c r="FBG15"/>
      <c r="FBH15"/>
      <c r="FBI15"/>
      <c r="FBJ15"/>
      <c r="FBK15"/>
      <c r="FBL15"/>
      <c r="FBM15"/>
      <c r="FBN15"/>
      <c r="FBO15"/>
      <c r="FBP15"/>
      <c r="FBQ15"/>
      <c r="FBR15"/>
      <c r="FBS15"/>
      <c r="FBT15"/>
      <c r="FBU15"/>
      <c r="FBV15"/>
      <c r="FBW15"/>
      <c r="FBX15"/>
      <c r="FBY15"/>
      <c r="FBZ15"/>
      <c r="FCA15"/>
      <c r="FCB15"/>
      <c r="FCC15"/>
      <c r="FCD15"/>
      <c r="FCE15"/>
      <c r="FCF15"/>
      <c r="FCG15"/>
      <c r="FCH15"/>
      <c r="FCI15"/>
      <c r="FCJ15"/>
      <c r="FCK15"/>
      <c r="FCL15"/>
      <c r="FCM15"/>
      <c r="FCN15"/>
      <c r="FCO15"/>
      <c r="FCP15"/>
      <c r="FCQ15"/>
      <c r="FCR15"/>
      <c r="FCS15"/>
      <c r="FCT15"/>
      <c r="FCU15"/>
      <c r="FCV15"/>
      <c r="FCW15"/>
      <c r="FCX15"/>
      <c r="FCY15"/>
      <c r="FCZ15"/>
      <c r="FDA15"/>
      <c r="FDB15"/>
      <c r="FDC15"/>
      <c r="FDD15"/>
      <c r="FDE15"/>
      <c r="FDF15"/>
      <c r="FDG15"/>
      <c r="FDH15"/>
      <c r="FDI15"/>
      <c r="FDJ15"/>
      <c r="FDK15"/>
      <c r="FDL15"/>
      <c r="FDM15"/>
      <c r="FDN15"/>
      <c r="FDO15"/>
      <c r="FDP15"/>
      <c r="FDQ15"/>
      <c r="FDR15"/>
      <c r="FDS15"/>
      <c r="FDT15"/>
      <c r="FDU15"/>
      <c r="FDV15"/>
      <c r="FDW15"/>
      <c r="FDX15"/>
      <c r="FDY15"/>
      <c r="FDZ15"/>
      <c r="FEA15"/>
      <c r="FEB15"/>
      <c r="FEC15"/>
      <c r="FED15"/>
      <c r="FEE15"/>
      <c r="FEF15"/>
      <c r="FEG15"/>
      <c r="FEH15"/>
      <c r="FEI15"/>
      <c r="FEJ15"/>
      <c r="FEK15"/>
      <c r="FEL15"/>
      <c r="FEM15"/>
      <c r="FEN15"/>
      <c r="FEO15"/>
      <c r="FEP15"/>
      <c r="FEQ15"/>
      <c r="FER15"/>
      <c r="FES15"/>
      <c r="FET15"/>
      <c r="FEU15"/>
      <c r="FEV15"/>
      <c r="FEW15"/>
      <c r="FEX15"/>
      <c r="FEY15"/>
      <c r="FEZ15"/>
      <c r="FFA15"/>
      <c r="FFB15"/>
      <c r="FFC15"/>
      <c r="FFD15"/>
      <c r="FFE15"/>
      <c r="FFF15"/>
      <c r="FFG15"/>
      <c r="FFH15"/>
      <c r="FFI15"/>
      <c r="FFJ15"/>
      <c r="FFK15"/>
      <c r="FFL15"/>
      <c r="FFM15"/>
      <c r="FFN15"/>
      <c r="FFO15"/>
      <c r="FFP15"/>
      <c r="FFQ15"/>
      <c r="FFR15"/>
      <c r="FFS15"/>
      <c r="FFT15"/>
      <c r="FFU15"/>
      <c r="FFV15"/>
      <c r="FFW15"/>
      <c r="FFX15"/>
      <c r="FFY15"/>
      <c r="FFZ15"/>
      <c r="FGA15"/>
      <c r="FGB15"/>
      <c r="FGC15"/>
      <c r="FGD15"/>
      <c r="FGE15"/>
      <c r="FGF15"/>
      <c r="FGG15"/>
      <c r="FGH15"/>
      <c r="FGI15"/>
      <c r="FGJ15"/>
      <c r="FGK15"/>
      <c r="FGL15"/>
      <c r="FGM15"/>
      <c r="FGN15"/>
      <c r="FGO15"/>
      <c r="FGP15"/>
      <c r="FGQ15"/>
      <c r="FGR15"/>
      <c r="FGS15"/>
      <c r="FGT15"/>
      <c r="FGU15"/>
      <c r="FGV15"/>
      <c r="FGW15"/>
      <c r="FGX15"/>
      <c r="FGY15"/>
      <c r="FGZ15"/>
      <c r="FHA15"/>
      <c r="FHB15"/>
      <c r="FHC15"/>
      <c r="FHD15"/>
      <c r="FHE15"/>
      <c r="FHF15"/>
      <c r="FHG15"/>
      <c r="FHH15"/>
      <c r="FHI15"/>
      <c r="FHJ15"/>
      <c r="FHK15"/>
      <c r="FHL15"/>
      <c r="FHM15"/>
      <c r="FHN15"/>
      <c r="FHO15"/>
      <c r="FHP15"/>
      <c r="FHQ15"/>
      <c r="FHR15"/>
      <c r="FHS15"/>
      <c r="FHT15"/>
      <c r="FHU15"/>
      <c r="FHV15"/>
      <c r="FHW15"/>
      <c r="FHX15"/>
      <c r="FHY15"/>
      <c r="FHZ15"/>
      <c r="FIA15"/>
      <c r="FIB15"/>
      <c r="FIC15"/>
      <c r="FID15"/>
      <c r="FIE15"/>
      <c r="FIF15"/>
      <c r="FIG15"/>
      <c r="FIH15"/>
      <c r="FII15"/>
      <c r="FIJ15"/>
      <c r="FIK15"/>
      <c r="FIL15"/>
      <c r="FIM15"/>
      <c r="FIN15"/>
      <c r="FIO15"/>
      <c r="FIP15"/>
      <c r="FIQ15"/>
      <c r="FIR15"/>
      <c r="FIS15"/>
      <c r="FIT15"/>
      <c r="FIU15"/>
      <c r="FIV15"/>
      <c r="FIW15"/>
      <c r="FIX15"/>
      <c r="FIY15"/>
      <c r="FIZ15"/>
      <c r="FJA15"/>
      <c r="FJB15"/>
      <c r="FJC15"/>
      <c r="FJD15"/>
      <c r="FJE15"/>
      <c r="FJF15"/>
      <c r="FJG15"/>
      <c r="FJH15"/>
      <c r="FJI15"/>
      <c r="FJJ15"/>
      <c r="FJK15"/>
      <c r="FJL15"/>
      <c r="FJM15"/>
      <c r="FJN15"/>
      <c r="FJO15"/>
      <c r="FJP15"/>
      <c r="FJQ15"/>
      <c r="FJR15"/>
      <c r="FJS15"/>
      <c r="FJT15"/>
      <c r="FJU15"/>
      <c r="FJV15"/>
      <c r="FJW15"/>
      <c r="FJX15"/>
      <c r="FJY15"/>
      <c r="FJZ15"/>
      <c r="FKA15"/>
      <c r="FKB15"/>
      <c r="FKC15"/>
      <c r="FKD15"/>
      <c r="FKE15"/>
      <c r="FKF15"/>
      <c r="FKG15"/>
      <c r="FKH15"/>
      <c r="FKI15"/>
      <c r="FKJ15"/>
      <c r="FKK15"/>
      <c r="FKL15"/>
      <c r="FKM15"/>
      <c r="FKN15"/>
      <c r="FKO15"/>
      <c r="FKP15"/>
      <c r="FKQ15"/>
      <c r="FKR15"/>
      <c r="FKS15"/>
      <c r="FKT15"/>
      <c r="FKU15"/>
      <c r="FKV15"/>
      <c r="FKW15"/>
      <c r="FKX15"/>
      <c r="FKY15"/>
      <c r="FKZ15"/>
      <c r="FLA15"/>
      <c r="FLB15"/>
      <c r="FLC15"/>
      <c r="FLD15"/>
      <c r="FLE15"/>
      <c r="FLF15"/>
      <c r="FLG15"/>
      <c r="FLH15"/>
      <c r="FLI15"/>
      <c r="FLJ15"/>
      <c r="FLK15"/>
      <c r="FLL15"/>
      <c r="FLM15"/>
      <c r="FLN15"/>
      <c r="FLO15"/>
      <c r="FLP15"/>
      <c r="FLQ15"/>
      <c r="FLR15"/>
      <c r="FLS15"/>
      <c r="FLT15"/>
      <c r="FLU15"/>
      <c r="FLV15"/>
      <c r="FLW15"/>
      <c r="FLX15"/>
      <c r="FLY15"/>
      <c r="FLZ15"/>
      <c r="FMA15"/>
      <c r="FMB15"/>
      <c r="FMC15"/>
      <c r="FMD15"/>
      <c r="FME15"/>
      <c r="FMF15"/>
      <c r="FMG15"/>
      <c r="FMH15"/>
      <c r="FMI15"/>
      <c r="FMJ15"/>
      <c r="FMK15"/>
      <c r="FML15"/>
      <c r="FMM15"/>
      <c r="FMN15"/>
      <c r="FMO15"/>
      <c r="FMP15"/>
      <c r="FMQ15"/>
      <c r="FMR15"/>
      <c r="FMS15"/>
      <c r="FMT15"/>
      <c r="FMU15"/>
      <c r="FMV15"/>
      <c r="FMW15"/>
      <c r="FMX15"/>
      <c r="FMY15"/>
      <c r="FMZ15"/>
      <c r="FNA15"/>
      <c r="FNB15"/>
      <c r="FNC15"/>
      <c r="FND15"/>
      <c r="FNE15"/>
      <c r="FNF15"/>
      <c r="FNG15"/>
      <c r="FNH15"/>
      <c r="FNI15"/>
      <c r="FNJ15"/>
      <c r="FNK15"/>
      <c r="FNL15"/>
      <c r="FNM15"/>
      <c r="FNN15"/>
      <c r="FNO15"/>
      <c r="FNP15"/>
      <c r="FNQ15"/>
      <c r="FNR15"/>
      <c r="FNS15"/>
      <c r="FNT15"/>
      <c r="FNU15"/>
      <c r="FNV15"/>
      <c r="FNW15"/>
      <c r="FNX15"/>
      <c r="FNY15"/>
      <c r="FNZ15"/>
      <c r="FOA15"/>
      <c r="FOB15"/>
      <c r="FOC15"/>
      <c r="FOD15"/>
      <c r="FOE15"/>
      <c r="FOF15"/>
      <c r="FOG15"/>
      <c r="FOH15"/>
      <c r="FOI15"/>
      <c r="FOJ15"/>
      <c r="FOK15"/>
      <c r="FOL15"/>
      <c r="FOM15"/>
      <c r="FON15"/>
      <c r="FOO15"/>
      <c r="FOP15"/>
      <c r="FOQ15"/>
      <c r="FOR15"/>
      <c r="FOS15"/>
      <c r="FOT15"/>
      <c r="FOU15"/>
      <c r="FOV15"/>
      <c r="FOW15"/>
      <c r="FOX15"/>
      <c r="FOY15"/>
      <c r="FOZ15"/>
      <c r="FPA15"/>
      <c r="FPB15"/>
      <c r="FPC15"/>
      <c r="FPD15"/>
      <c r="FPE15"/>
      <c r="FPF15"/>
      <c r="FPG15"/>
      <c r="FPH15"/>
      <c r="FPI15"/>
      <c r="FPJ15"/>
      <c r="FPK15"/>
      <c r="FPL15"/>
      <c r="FPM15"/>
      <c r="FPN15"/>
      <c r="FPO15"/>
      <c r="FPP15"/>
      <c r="FPQ15"/>
      <c r="FPR15"/>
      <c r="FPS15"/>
      <c r="FPT15"/>
      <c r="FPU15"/>
      <c r="FPV15"/>
      <c r="FPW15"/>
      <c r="FPX15"/>
      <c r="FPY15"/>
      <c r="FPZ15"/>
      <c r="FQA15"/>
      <c r="FQB15"/>
      <c r="FQC15"/>
      <c r="FQD15"/>
      <c r="FQE15"/>
      <c r="FQF15"/>
      <c r="FQG15"/>
      <c r="FQH15"/>
      <c r="FQI15"/>
      <c r="FQJ15"/>
      <c r="FQK15"/>
      <c r="FQL15"/>
      <c r="FQM15"/>
      <c r="FQN15"/>
      <c r="FQO15"/>
      <c r="FQP15"/>
      <c r="FQQ15"/>
      <c r="FQR15"/>
      <c r="FQS15"/>
      <c r="FQT15"/>
      <c r="FQU15"/>
      <c r="FQV15"/>
      <c r="FQW15"/>
      <c r="FQX15"/>
      <c r="FQY15"/>
      <c r="FQZ15"/>
      <c r="FRA15"/>
      <c r="FRB15"/>
      <c r="FRC15"/>
      <c r="FRD15"/>
      <c r="FRE15"/>
      <c r="FRF15"/>
      <c r="FRG15"/>
      <c r="FRH15"/>
      <c r="FRI15"/>
      <c r="FRJ15"/>
      <c r="FRK15"/>
      <c r="FRL15"/>
      <c r="FRM15"/>
      <c r="FRN15"/>
      <c r="FRO15"/>
      <c r="FRP15"/>
      <c r="FRQ15"/>
      <c r="FRR15"/>
      <c r="FRS15"/>
      <c r="FRT15"/>
      <c r="FRU15"/>
      <c r="FRV15"/>
      <c r="FRW15"/>
      <c r="FRX15"/>
      <c r="FRY15"/>
      <c r="FRZ15"/>
      <c r="FSA15"/>
      <c r="FSB15"/>
      <c r="FSC15"/>
      <c r="FSD15"/>
      <c r="FSE15"/>
      <c r="FSF15"/>
      <c r="FSG15"/>
      <c r="FSH15"/>
      <c r="FSI15"/>
      <c r="FSJ15"/>
      <c r="FSK15"/>
      <c r="FSL15"/>
      <c r="FSM15"/>
      <c r="FSN15"/>
      <c r="FSO15"/>
      <c r="FSP15"/>
      <c r="FSQ15"/>
      <c r="FSR15"/>
      <c r="FSS15"/>
      <c r="FST15"/>
      <c r="FSU15"/>
      <c r="FSV15"/>
      <c r="FSW15"/>
      <c r="FSX15"/>
      <c r="FSY15"/>
      <c r="FSZ15"/>
      <c r="FTA15"/>
      <c r="FTB15"/>
      <c r="FTC15"/>
      <c r="FTD15"/>
      <c r="FTE15"/>
      <c r="FTF15"/>
      <c r="FTG15"/>
      <c r="FTH15"/>
      <c r="FTI15"/>
      <c r="FTJ15"/>
      <c r="FTK15"/>
      <c r="FTL15"/>
      <c r="FTM15"/>
      <c r="FTN15"/>
      <c r="FTO15"/>
      <c r="FTP15"/>
      <c r="FTQ15"/>
      <c r="FTR15"/>
      <c r="FTS15"/>
      <c r="FTT15"/>
      <c r="FTU15"/>
      <c r="FTV15"/>
      <c r="FTW15"/>
      <c r="FTX15"/>
      <c r="FTY15"/>
      <c r="FTZ15"/>
      <c r="FUA15"/>
      <c r="FUB15"/>
      <c r="FUC15"/>
      <c r="FUD15"/>
      <c r="FUE15"/>
      <c r="FUF15"/>
      <c r="FUG15"/>
      <c r="FUH15"/>
      <c r="FUI15"/>
      <c r="FUJ15"/>
      <c r="FUK15"/>
      <c r="FUL15"/>
      <c r="FUM15"/>
      <c r="FUN15"/>
      <c r="FUO15"/>
      <c r="FUP15"/>
      <c r="FUQ15"/>
      <c r="FUR15"/>
      <c r="FUS15"/>
      <c r="FUT15"/>
      <c r="FUU15"/>
      <c r="FUV15"/>
      <c r="FUW15"/>
      <c r="FUX15"/>
      <c r="FUY15"/>
      <c r="FUZ15"/>
      <c r="FVA15"/>
      <c r="FVB15"/>
      <c r="FVC15"/>
      <c r="FVD15"/>
      <c r="FVE15"/>
      <c r="FVF15"/>
      <c r="FVG15"/>
      <c r="FVH15"/>
      <c r="FVI15"/>
      <c r="FVJ15"/>
      <c r="FVK15"/>
      <c r="FVL15"/>
      <c r="FVM15"/>
      <c r="FVN15"/>
      <c r="FVO15"/>
      <c r="FVP15"/>
      <c r="FVQ15"/>
      <c r="FVR15"/>
      <c r="FVS15"/>
      <c r="FVT15"/>
      <c r="FVU15"/>
      <c r="FVV15"/>
      <c r="FVW15"/>
      <c r="FVX15"/>
      <c r="FVY15"/>
      <c r="FVZ15"/>
      <c r="FWA15"/>
      <c r="FWB15"/>
      <c r="FWC15"/>
      <c r="FWD15"/>
      <c r="FWE15"/>
      <c r="FWF15"/>
      <c r="FWG15"/>
      <c r="FWH15"/>
      <c r="FWI15"/>
      <c r="FWJ15"/>
      <c r="FWK15"/>
      <c r="FWL15"/>
      <c r="FWM15"/>
      <c r="FWN15"/>
      <c r="FWO15"/>
      <c r="FWP15"/>
      <c r="FWQ15"/>
      <c r="FWR15"/>
      <c r="FWS15"/>
      <c r="FWT15"/>
      <c r="FWU15"/>
      <c r="FWV15"/>
      <c r="FWW15"/>
      <c r="FWX15"/>
      <c r="FWY15"/>
      <c r="FWZ15"/>
      <c r="FXA15"/>
      <c r="FXB15"/>
      <c r="FXC15"/>
      <c r="FXD15"/>
      <c r="FXE15"/>
      <c r="FXF15"/>
      <c r="FXG15"/>
      <c r="FXH15"/>
      <c r="FXI15"/>
      <c r="FXJ15"/>
      <c r="FXK15"/>
      <c r="FXL15"/>
      <c r="FXM15"/>
      <c r="FXN15"/>
      <c r="FXO15"/>
      <c r="FXP15"/>
      <c r="FXQ15"/>
      <c r="FXR15"/>
      <c r="FXS15"/>
      <c r="FXT15"/>
      <c r="FXU15"/>
      <c r="FXV15"/>
      <c r="FXW15"/>
      <c r="FXX15"/>
      <c r="FXY15"/>
      <c r="FXZ15"/>
      <c r="FYA15"/>
      <c r="FYB15"/>
      <c r="FYC15"/>
      <c r="FYD15"/>
      <c r="FYE15"/>
      <c r="FYF15"/>
      <c r="FYG15"/>
      <c r="FYH15"/>
      <c r="FYI15"/>
      <c r="FYJ15"/>
      <c r="FYK15"/>
      <c r="FYL15"/>
      <c r="FYM15"/>
      <c r="FYN15"/>
      <c r="FYO15"/>
      <c r="FYP15"/>
      <c r="FYQ15"/>
      <c r="FYR15"/>
      <c r="FYS15"/>
      <c r="FYT15"/>
      <c r="FYU15"/>
      <c r="FYV15"/>
      <c r="FYW15"/>
      <c r="FYX15"/>
      <c r="FYY15"/>
      <c r="FYZ15"/>
      <c r="FZA15"/>
      <c r="FZB15"/>
      <c r="FZC15"/>
      <c r="FZD15"/>
      <c r="FZE15"/>
      <c r="FZF15"/>
      <c r="FZG15"/>
      <c r="FZH15"/>
      <c r="FZI15"/>
      <c r="FZJ15"/>
      <c r="FZK15"/>
      <c r="FZL15"/>
      <c r="FZM15"/>
      <c r="FZN15"/>
      <c r="FZO15"/>
      <c r="FZP15"/>
      <c r="FZQ15"/>
      <c r="FZR15"/>
      <c r="FZS15"/>
      <c r="FZT15"/>
      <c r="FZU15"/>
      <c r="FZV15"/>
      <c r="FZW15"/>
      <c r="FZX15"/>
      <c r="FZY15"/>
      <c r="FZZ15"/>
      <c r="GAA15"/>
      <c r="GAB15"/>
      <c r="GAC15"/>
      <c r="GAD15"/>
      <c r="GAE15"/>
      <c r="GAF15"/>
      <c r="GAG15"/>
      <c r="GAH15"/>
      <c r="GAI15"/>
      <c r="GAJ15"/>
      <c r="GAK15"/>
      <c r="GAL15"/>
      <c r="GAM15"/>
      <c r="GAN15"/>
      <c r="GAO15"/>
      <c r="GAP15"/>
      <c r="GAQ15"/>
      <c r="GAR15"/>
      <c r="GAS15"/>
      <c r="GAT15"/>
      <c r="GAU15"/>
      <c r="GAV15"/>
      <c r="GAW15"/>
      <c r="GAX15"/>
      <c r="GAY15"/>
      <c r="GAZ15"/>
      <c r="GBA15"/>
      <c r="GBB15"/>
      <c r="GBC15"/>
      <c r="GBD15"/>
      <c r="GBE15"/>
      <c r="GBF15"/>
      <c r="GBG15"/>
      <c r="GBH15"/>
      <c r="GBI15"/>
      <c r="GBJ15"/>
      <c r="GBK15"/>
      <c r="GBL15"/>
      <c r="GBM15"/>
      <c r="GBN15"/>
      <c r="GBO15"/>
      <c r="GBP15"/>
      <c r="GBQ15"/>
      <c r="GBR15"/>
      <c r="GBS15"/>
      <c r="GBT15"/>
      <c r="GBU15"/>
      <c r="GBV15"/>
      <c r="GBW15"/>
      <c r="GBX15"/>
      <c r="GBY15"/>
      <c r="GBZ15"/>
      <c r="GCA15"/>
      <c r="GCB15"/>
      <c r="GCC15"/>
      <c r="GCD15"/>
      <c r="GCE15"/>
      <c r="GCF15"/>
      <c r="GCG15"/>
      <c r="GCH15"/>
      <c r="GCI15"/>
      <c r="GCJ15"/>
      <c r="GCK15"/>
      <c r="GCL15"/>
      <c r="GCM15"/>
      <c r="GCN15"/>
      <c r="GCO15"/>
      <c r="GCP15"/>
      <c r="GCQ15"/>
      <c r="GCR15"/>
      <c r="GCS15"/>
      <c r="GCT15"/>
      <c r="GCU15"/>
      <c r="GCV15"/>
      <c r="GCW15"/>
      <c r="GCX15"/>
      <c r="GCY15"/>
      <c r="GCZ15"/>
      <c r="GDA15"/>
      <c r="GDB15"/>
      <c r="GDC15"/>
      <c r="GDD15"/>
      <c r="GDE15"/>
      <c r="GDF15"/>
      <c r="GDG15"/>
      <c r="GDH15"/>
      <c r="GDI15"/>
      <c r="GDJ15"/>
      <c r="GDK15"/>
      <c r="GDL15"/>
      <c r="GDM15"/>
      <c r="GDN15"/>
      <c r="GDO15"/>
      <c r="GDP15"/>
      <c r="GDQ15"/>
      <c r="GDR15"/>
      <c r="GDS15"/>
      <c r="GDT15"/>
      <c r="GDU15"/>
      <c r="GDV15"/>
      <c r="GDW15"/>
      <c r="GDX15"/>
      <c r="GDY15"/>
      <c r="GDZ15"/>
      <c r="GEA15"/>
      <c r="GEB15"/>
      <c r="GEC15"/>
      <c r="GED15"/>
      <c r="GEE15"/>
      <c r="GEF15"/>
      <c r="GEG15"/>
      <c r="GEH15"/>
      <c r="GEI15"/>
      <c r="GEJ15"/>
      <c r="GEK15"/>
      <c r="GEL15"/>
      <c r="GEM15"/>
      <c r="GEN15"/>
      <c r="GEO15"/>
      <c r="GEP15"/>
      <c r="GEQ15"/>
      <c r="GER15"/>
      <c r="GES15"/>
      <c r="GET15"/>
      <c r="GEU15"/>
      <c r="GEV15"/>
      <c r="GEW15"/>
      <c r="GEX15"/>
      <c r="GEY15"/>
      <c r="GEZ15"/>
      <c r="GFA15"/>
      <c r="GFB15"/>
      <c r="GFC15"/>
      <c r="GFD15"/>
      <c r="GFE15"/>
      <c r="GFF15"/>
      <c r="GFG15"/>
      <c r="GFH15"/>
      <c r="GFI15"/>
      <c r="GFJ15"/>
      <c r="GFK15"/>
      <c r="GFL15"/>
      <c r="GFM15"/>
      <c r="GFN15"/>
      <c r="GFO15"/>
      <c r="GFP15"/>
      <c r="GFQ15"/>
      <c r="GFR15"/>
      <c r="GFS15"/>
      <c r="GFT15"/>
      <c r="GFU15"/>
      <c r="GFV15"/>
      <c r="GFW15"/>
      <c r="GFX15"/>
      <c r="GFY15"/>
      <c r="GFZ15"/>
      <c r="GGA15"/>
      <c r="GGB15"/>
      <c r="GGC15"/>
      <c r="GGD15"/>
      <c r="GGE15"/>
      <c r="GGF15"/>
      <c r="GGG15"/>
      <c r="GGH15"/>
      <c r="GGI15"/>
      <c r="GGJ15"/>
      <c r="GGK15"/>
      <c r="GGL15"/>
      <c r="GGM15"/>
      <c r="GGN15"/>
      <c r="GGO15"/>
      <c r="GGP15"/>
      <c r="GGQ15"/>
      <c r="GGR15"/>
      <c r="GGS15"/>
      <c r="GGT15"/>
      <c r="GGU15"/>
      <c r="GGV15"/>
      <c r="GGW15"/>
      <c r="GGX15"/>
      <c r="GGY15"/>
      <c r="GGZ15"/>
      <c r="GHA15"/>
      <c r="GHB15"/>
      <c r="GHC15"/>
      <c r="GHD15"/>
      <c r="GHE15"/>
      <c r="GHF15"/>
      <c r="GHG15"/>
      <c r="GHH15"/>
      <c r="GHI15"/>
      <c r="GHJ15"/>
      <c r="GHK15"/>
      <c r="GHL15"/>
      <c r="GHM15"/>
      <c r="GHN15"/>
      <c r="GHO15"/>
      <c r="GHP15"/>
      <c r="GHQ15"/>
      <c r="GHR15"/>
      <c r="GHS15"/>
      <c r="GHT15"/>
      <c r="GHU15"/>
      <c r="GHV15"/>
      <c r="GHW15"/>
      <c r="GHX15"/>
      <c r="GHY15"/>
      <c r="GHZ15"/>
      <c r="GIA15"/>
      <c r="GIB15"/>
      <c r="GIC15"/>
      <c r="GID15"/>
      <c r="GIE15"/>
      <c r="GIF15"/>
      <c r="GIG15"/>
      <c r="GIH15"/>
      <c r="GII15"/>
      <c r="GIJ15"/>
      <c r="GIK15"/>
      <c r="GIL15"/>
      <c r="GIM15"/>
      <c r="GIN15"/>
      <c r="GIO15"/>
      <c r="GIP15"/>
      <c r="GIQ15"/>
      <c r="GIR15"/>
      <c r="GIS15"/>
      <c r="GIT15"/>
      <c r="GIU15"/>
      <c r="GIV15"/>
      <c r="GIW15"/>
      <c r="GIX15"/>
      <c r="GIY15"/>
      <c r="GIZ15"/>
      <c r="GJA15"/>
      <c r="GJB15"/>
      <c r="GJC15"/>
      <c r="GJD15"/>
      <c r="GJE15"/>
      <c r="GJF15"/>
      <c r="GJG15"/>
      <c r="GJH15"/>
      <c r="GJI15"/>
      <c r="GJJ15"/>
      <c r="GJK15"/>
      <c r="GJL15"/>
      <c r="GJM15"/>
      <c r="GJN15"/>
      <c r="GJO15"/>
      <c r="GJP15"/>
      <c r="GJQ15"/>
      <c r="GJR15"/>
      <c r="GJS15"/>
      <c r="GJT15"/>
      <c r="GJU15"/>
      <c r="GJV15"/>
      <c r="GJW15"/>
      <c r="GJX15"/>
      <c r="GJY15"/>
      <c r="GJZ15"/>
      <c r="GKA15"/>
      <c r="GKB15"/>
      <c r="GKC15"/>
      <c r="GKD15"/>
      <c r="GKE15"/>
      <c r="GKF15"/>
      <c r="GKG15"/>
      <c r="GKH15"/>
      <c r="GKI15"/>
      <c r="GKJ15"/>
      <c r="GKK15"/>
      <c r="GKL15"/>
      <c r="GKM15"/>
      <c r="GKN15"/>
      <c r="GKO15"/>
      <c r="GKP15"/>
      <c r="GKQ15"/>
      <c r="GKR15"/>
      <c r="GKS15"/>
      <c r="GKT15"/>
      <c r="GKU15"/>
      <c r="GKV15"/>
      <c r="GKW15"/>
      <c r="GKX15"/>
      <c r="GKY15"/>
      <c r="GKZ15"/>
      <c r="GLA15"/>
      <c r="GLB15"/>
      <c r="GLC15"/>
      <c r="GLD15"/>
      <c r="GLE15"/>
      <c r="GLF15"/>
      <c r="GLG15"/>
      <c r="GLH15"/>
      <c r="GLI15"/>
      <c r="GLJ15"/>
      <c r="GLK15"/>
      <c r="GLL15"/>
      <c r="GLM15"/>
      <c r="GLN15"/>
      <c r="GLO15"/>
      <c r="GLP15"/>
      <c r="GLQ15"/>
      <c r="GLR15"/>
      <c r="GLS15"/>
      <c r="GLT15"/>
      <c r="GLU15"/>
      <c r="GLV15"/>
      <c r="GLW15"/>
      <c r="GLX15"/>
      <c r="GLY15"/>
      <c r="GLZ15"/>
      <c r="GMA15"/>
      <c r="GMB15"/>
      <c r="GMC15"/>
      <c r="GMD15"/>
      <c r="GME15"/>
      <c r="GMF15"/>
      <c r="GMG15"/>
      <c r="GMH15"/>
      <c r="GMI15"/>
      <c r="GMJ15"/>
      <c r="GMK15"/>
      <c r="GML15"/>
      <c r="GMM15"/>
      <c r="GMN15"/>
      <c r="GMO15"/>
      <c r="GMP15"/>
      <c r="GMQ15"/>
      <c r="GMR15"/>
      <c r="GMS15"/>
      <c r="GMT15"/>
      <c r="GMU15"/>
      <c r="GMV15"/>
      <c r="GMW15"/>
      <c r="GMX15"/>
      <c r="GMY15"/>
      <c r="GMZ15"/>
      <c r="GNA15"/>
      <c r="GNB15"/>
      <c r="GNC15"/>
      <c r="GND15"/>
      <c r="GNE15"/>
      <c r="GNF15"/>
      <c r="GNG15"/>
      <c r="GNH15"/>
      <c r="GNI15"/>
      <c r="GNJ15"/>
      <c r="GNK15"/>
      <c r="GNL15"/>
      <c r="GNM15"/>
      <c r="GNN15"/>
      <c r="GNO15"/>
      <c r="GNP15"/>
      <c r="GNQ15"/>
      <c r="GNR15"/>
      <c r="GNS15"/>
      <c r="GNT15"/>
      <c r="GNU15"/>
      <c r="GNV15"/>
      <c r="GNW15"/>
      <c r="GNX15"/>
      <c r="GNY15"/>
      <c r="GNZ15"/>
      <c r="GOA15"/>
      <c r="GOB15"/>
      <c r="GOC15"/>
      <c r="GOD15"/>
      <c r="GOE15"/>
      <c r="GOF15"/>
      <c r="GOG15"/>
      <c r="GOH15"/>
      <c r="GOI15"/>
      <c r="GOJ15"/>
      <c r="GOK15"/>
      <c r="GOL15"/>
      <c r="GOM15"/>
      <c r="GON15"/>
      <c r="GOO15"/>
      <c r="GOP15"/>
      <c r="GOQ15"/>
      <c r="GOR15"/>
      <c r="GOS15"/>
      <c r="GOT15"/>
      <c r="GOU15"/>
      <c r="GOV15"/>
      <c r="GOW15"/>
      <c r="GOX15"/>
      <c r="GOY15"/>
      <c r="GOZ15"/>
      <c r="GPA15"/>
      <c r="GPB15"/>
      <c r="GPC15"/>
      <c r="GPD15"/>
      <c r="GPE15"/>
      <c r="GPF15"/>
      <c r="GPG15"/>
      <c r="GPH15"/>
      <c r="GPI15"/>
      <c r="GPJ15"/>
      <c r="GPK15"/>
      <c r="GPL15"/>
      <c r="GPM15"/>
      <c r="GPN15"/>
      <c r="GPO15"/>
      <c r="GPP15"/>
      <c r="GPQ15"/>
      <c r="GPR15"/>
      <c r="GPS15"/>
      <c r="GPT15"/>
      <c r="GPU15"/>
      <c r="GPV15"/>
      <c r="GPW15"/>
      <c r="GPX15"/>
      <c r="GPY15"/>
      <c r="GPZ15"/>
      <c r="GQA15"/>
      <c r="GQB15"/>
      <c r="GQC15"/>
      <c r="GQD15"/>
      <c r="GQE15"/>
      <c r="GQF15"/>
      <c r="GQG15"/>
      <c r="GQH15"/>
      <c r="GQI15"/>
      <c r="GQJ15"/>
      <c r="GQK15"/>
      <c r="GQL15"/>
      <c r="GQM15"/>
      <c r="GQN15"/>
      <c r="GQO15"/>
      <c r="GQP15"/>
      <c r="GQQ15"/>
      <c r="GQR15"/>
      <c r="GQS15"/>
      <c r="GQT15"/>
      <c r="GQU15"/>
      <c r="GQV15"/>
      <c r="GQW15"/>
      <c r="GQX15"/>
      <c r="GQY15"/>
      <c r="GQZ15"/>
      <c r="GRA15"/>
      <c r="GRB15"/>
      <c r="GRC15"/>
      <c r="GRD15"/>
      <c r="GRE15"/>
      <c r="GRF15"/>
      <c r="GRG15"/>
      <c r="GRH15"/>
      <c r="GRI15"/>
      <c r="GRJ15"/>
      <c r="GRK15"/>
      <c r="GRL15"/>
      <c r="GRM15"/>
      <c r="GRN15"/>
      <c r="GRO15"/>
      <c r="GRP15"/>
      <c r="GRQ15"/>
      <c r="GRR15"/>
      <c r="GRS15"/>
      <c r="GRT15"/>
      <c r="GRU15"/>
      <c r="GRV15"/>
      <c r="GRW15"/>
      <c r="GRX15"/>
      <c r="GRY15"/>
      <c r="GRZ15"/>
      <c r="GSA15"/>
      <c r="GSB15"/>
      <c r="GSC15"/>
      <c r="GSD15"/>
      <c r="GSE15"/>
      <c r="GSF15"/>
      <c r="GSG15"/>
      <c r="GSH15"/>
      <c r="GSI15"/>
      <c r="GSJ15"/>
      <c r="GSK15"/>
      <c r="GSL15"/>
      <c r="GSM15"/>
      <c r="GSN15"/>
      <c r="GSO15"/>
      <c r="GSP15"/>
      <c r="GSQ15"/>
      <c r="GSR15"/>
      <c r="GSS15"/>
      <c r="GST15"/>
      <c r="GSU15"/>
      <c r="GSV15"/>
      <c r="GSW15"/>
      <c r="GSX15"/>
      <c r="GSY15"/>
      <c r="GSZ15"/>
      <c r="GTA15"/>
      <c r="GTB15"/>
      <c r="GTC15"/>
      <c r="GTD15"/>
      <c r="GTE15"/>
      <c r="GTF15"/>
      <c r="GTG15"/>
      <c r="GTH15"/>
      <c r="GTI15"/>
      <c r="GTJ15"/>
      <c r="GTK15"/>
      <c r="GTL15"/>
      <c r="GTM15"/>
      <c r="GTN15"/>
      <c r="GTO15"/>
      <c r="GTP15"/>
      <c r="GTQ15"/>
      <c r="GTR15"/>
      <c r="GTS15"/>
      <c r="GTT15"/>
      <c r="GTU15"/>
      <c r="GTV15"/>
      <c r="GTW15"/>
      <c r="GTX15"/>
      <c r="GTY15"/>
      <c r="GTZ15"/>
      <c r="GUA15"/>
      <c r="GUB15"/>
      <c r="GUC15"/>
      <c r="GUD15"/>
      <c r="GUE15"/>
      <c r="GUF15"/>
      <c r="GUG15"/>
      <c r="GUH15"/>
      <c r="GUI15"/>
      <c r="GUJ15"/>
      <c r="GUK15"/>
      <c r="GUL15"/>
      <c r="GUM15"/>
      <c r="GUN15"/>
      <c r="GUO15"/>
      <c r="GUP15"/>
      <c r="GUQ15"/>
      <c r="GUR15"/>
      <c r="GUS15"/>
      <c r="GUT15"/>
      <c r="GUU15"/>
      <c r="GUV15"/>
      <c r="GUW15"/>
      <c r="GUX15"/>
      <c r="GUY15"/>
      <c r="GUZ15"/>
      <c r="GVA15"/>
      <c r="GVB15"/>
      <c r="GVC15"/>
      <c r="GVD15"/>
      <c r="GVE15"/>
      <c r="GVF15"/>
      <c r="GVG15"/>
      <c r="GVH15"/>
      <c r="GVI15"/>
      <c r="GVJ15"/>
      <c r="GVK15"/>
      <c r="GVL15"/>
      <c r="GVM15"/>
      <c r="GVN15"/>
      <c r="GVO15"/>
      <c r="GVP15"/>
      <c r="GVQ15"/>
      <c r="GVR15"/>
      <c r="GVS15"/>
      <c r="GVT15"/>
      <c r="GVU15"/>
      <c r="GVV15"/>
      <c r="GVW15"/>
      <c r="GVX15"/>
      <c r="GVY15"/>
      <c r="GVZ15"/>
      <c r="GWA15"/>
      <c r="GWB15"/>
      <c r="GWC15"/>
      <c r="GWD15"/>
      <c r="GWE15"/>
      <c r="GWF15"/>
      <c r="GWG15"/>
      <c r="GWH15"/>
      <c r="GWI15"/>
      <c r="GWJ15"/>
      <c r="GWK15"/>
      <c r="GWL15"/>
      <c r="GWM15"/>
      <c r="GWN15"/>
      <c r="GWO15"/>
      <c r="GWP15"/>
      <c r="GWQ15"/>
      <c r="GWR15"/>
      <c r="GWS15"/>
      <c r="GWT15"/>
      <c r="GWU15"/>
      <c r="GWV15"/>
      <c r="GWW15"/>
      <c r="GWX15"/>
      <c r="GWY15"/>
      <c r="GWZ15"/>
      <c r="GXA15"/>
      <c r="GXB15"/>
      <c r="GXC15"/>
      <c r="GXD15"/>
      <c r="GXE15"/>
      <c r="GXF15"/>
      <c r="GXG15"/>
      <c r="GXH15"/>
      <c r="GXI15"/>
      <c r="GXJ15"/>
      <c r="GXK15"/>
      <c r="GXL15"/>
      <c r="GXM15"/>
      <c r="GXN15"/>
      <c r="GXO15"/>
      <c r="GXP15"/>
      <c r="GXQ15"/>
      <c r="GXR15"/>
      <c r="GXS15"/>
      <c r="GXT15"/>
      <c r="GXU15"/>
      <c r="GXV15"/>
      <c r="GXW15"/>
      <c r="GXX15"/>
      <c r="GXY15"/>
      <c r="GXZ15"/>
      <c r="GYA15"/>
      <c r="GYB15"/>
      <c r="GYC15"/>
      <c r="GYD15"/>
      <c r="GYE15"/>
      <c r="GYF15"/>
      <c r="GYG15"/>
      <c r="GYH15"/>
      <c r="GYI15"/>
      <c r="GYJ15"/>
      <c r="GYK15"/>
      <c r="GYL15"/>
      <c r="GYM15"/>
      <c r="GYN15"/>
      <c r="GYO15"/>
      <c r="GYP15"/>
      <c r="GYQ15"/>
      <c r="GYR15"/>
      <c r="GYS15"/>
      <c r="GYT15"/>
      <c r="GYU15"/>
      <c r="GYV15"/>
      <c r="GYW15"/>
      <c r="GYX15"/>
      <c r="GYY15"/>
      <c r="GYZ15"/>
      <c r="GZA15"/>
      <c r="GZB15"/>
      <c r="GZC15"/>
      <c r="GZD15"/>
      <c r="GZE15"/>
      <c r="GZF15"/>
      <c r="GZG15"/>
      <c r="GZH15"/>
      <c r="GZI15"/>
      <c r="GZJ15"/>
      <c r="GZK15"/>
      <c r="GZL15"/>
      <c r="GZM15"/>
      <c r="GZN15"/>
      <c r="GZO15"/>
      <c r="GZP15"/>
      <c r="GZQ15"/>
      <c r="GZR15"/>
      <c r="GZS15"/>
      <c r="GZT15"/>
      <c r="GZU15"/>
      <c r="GZV15"/>
      <c r="GZW15"/>
      <c r="GZX15"/>
      <c r="GZY15"/>
      <c r="GZZ15"/>
      <c r="HAA15"/>
      <c r="HAB15"/>
      <c r="HAC15"/>
      <c r="HAD15"/>
      <c r="HAE15"/>
      <c r="HAF15"/>
      <c r="HAG15"/>
      <c r="HAH15"/>
      <c r="HAI15"/>
      <c r="HAJ15"/>
      <c r="HAK15"/>
      <c r="HAL15"/>
      <c r="HAM15"/>
      <c r="HAN15"/>
      <c r="HAO15"/>
      <c r="HAP15"/>
      <c r="HAQ15"/>
      <c r="HAR15"/>
      <c r="HAS15"/>
      <c r="HAT15"/>
      <c r="HAU15"/>
      <c r="HAV15"/>
      <c r="HAW15"/>
      <c r="HAX15"/>
      <c r="HAY15"/>
      <c r="HAZ15"/>
      <c r="HBA15"/>
      <c r="HBB15"/>
      <c r="HBC15"/>
      <c r="HBD15"/>
      <c r="HBE15"/>
      <c r="HBF15"/>
      <c r="HBG15"/>
      <c r="HBH15"/>
      <c r="HBI15"/>
      <c r="HBJ15"/>
      <c r="HBK15"/>
      <c r="HBL15"/>
      <c r="HBM15"/>
      <c r="HBN15"/>
      <c r="HBO15"/>
      <c r="HBP15"/>
      <c r="HBQ15"/>
      <c r="HBR15"/>
      <c r="HBS15"/>
      <c r="HBT15"/>
      <c r="HBU15"/>
      <c r="HBV15"/>
      <c r="HBW15"/>
      <c r="HBX15"/>
      <c r="HBY15"/>
      <c r="HBZ15"/>
      <c r="HCA15"/>
      <c r="HCB15"/>
      <c r="HCC15"/>
      <c r="HCD15"/>
      <c r="HCE15"/>
      <c r="HCF15"/>
      <c r="HCG15"/>
      <c r="HCH15"/>
      <c r="HCI15"/>
      <c r="HCJ15"/>
      <c r="HCK15"/>
      <c r="HCL15"/>
      <c r="HCM15"/>
      <c r="HCN15"/>
      <c r="HCO15"/>
      <c r="HCP15"/>
      <c r="HCQ15"/>
      <c r="HCR15"/>
      <c r="HCS15"/>
      <c r="HCT15"/>
      <c r="HCU15"/>
      <c r="HCV15"/>
      <c r="HCW15"/>
      <c r="HCX15"/>
      <c r="HCY15"/>
      <c r="HCZ15"/>
      <c r="HDA15"/>
      <c r="HDB15"/>
      <c r="HDC15"/>
      <c r="HDD15"/>
      <c r="HDE15"/>
      <c r="HDF15"/>
      <c r="HDG15"/>
      <c r="HDH15"/>
      <c r="HDI15"/>
      <c r="HDJ15"/>
      <c r="HDK15"/>
      <c r="HDL15"/>
      <c r="HDM15"/>
      <c r="HDN15"/>
      <c r="HDO15"/>
      <c r="HDP15"/>
      <c r="HDQ15"/>
      <c r="HDR15"/>
      <c r="HDS15"/>
      <c r="HDT15"/>
      <c r="HDU15"/>
      <c r="HDV15"/>
      <c r="HDW15"/>
      <c r="HDX15"/>
      <c r="HDY15"/>
      <c r="HDZ15"/>
      <c r="HEA15"/>
      <c r="HEB15"/>
      <c r="HEC15"/>
      <c r="HED15"/>
      <c r="HEE15"/>
      <c r="HEF15"/>
      <c r="HEG15"/>
      <c r="HEH15"/>
      <c r="HEI15"/>
      <c r="HEJ15"/>
      <c r="HEK15"/>
      <c r="HEL15"/>
      <c r="HEM15"/>
      <c r="HEN15"/>
      <c r="HEO15"/>
      <c r="HEP15"/>
      <c r="HEQ15"/>
      <c r="HER15"/>
      <c r="HES15"/>
      <c r="HET15"/>
      <c r="HEU15"/>
      <c r="HEV15"/>
      <c r="HEW15"/>
      <c r="HEX15"/>
      <c r="HEY15"/>
      <c r="HEZ15"/>
      <c r="HFA15"/>
      <c r="HFB15"/>
      <c r="HFC15"/>
      <c r="HFD15"/>
      <c r="HFE15"/>
      <c r="HFF15"/>
      <c r="HFG15"/>
      <c r="HFH15"/>
      <c r="HFI15"/>
      <c r="HFJ15"/>
      <c r="HFK15"/>
      <c r="HFL15"/>
      <c r="HFM15"/>
      <c r="HFN15"/>
      <c r="HFO15"/>
      <c r="HFP15"/>
      <c r="HFQ15"/>
      <c r="HFR15"/>
      <c r="HFS15"/>
      <c r="HFT15"/>
      <c r="HFU15"/>
      <c r="HFV15"/>
      <c r="HFW15"/>
      <c r="HFX15"/>
      <c r="HFY15"/>
      <c r="HFZ15"/>
      <c r="HGA15"/>
      <c r="HGB15"/>
      <c r="HGC15"/>
      <c r="HGD15"/>
      <c r="HGE15"/>
      <c r="HGF15"/>
      <c r="HGG15"/>
      <c r="HGH15"/>
      <c r="HGI15"/>
      <c r="HGJ15"/>
      <c r="HGK15"/>
      <c r="HGL15"/>
      <c r="HGM15"/>
      <c r="HGN15"/>
      <c r="HGO15"/>
      <c r="HGP15"/>
      <c r="HGQ15"/>
      <c r="HGR15"/>
      <c r="HGS15"/>
      <c r="HGT15"/>
      <c r="HGU15"/>
      <c r="HGV15"/>
      <c r="HGW15"/>
      <c r="HGX15"/>
      <c r="HGY15"/>
      <c r="HGZ15"/>
      <c r="HHA15"/>
      <c r="HHB15"/>
      <c r="HHC15"/>
      <c r="HHD15"/>
      <c r="HHE15"/>
      <c r="HHF15"/>
      <c r="HHG15"/>
      <c r="HHH15"/>
      <c r="HHI15"/>
      <c r="HHJ15"/>
      <c r="HHK15"/>
      <c r="HHL15"/>
      <c r="HHM15"/>
      <c r="HHN15"/>
      <c r="HHO15"/>
      <c r="HHP15"/>
      <c r="HHQ15"/>
      <c r="HHR15"/>
      <c r="HHS15"/>
      <c r="HHT15"/>
      <c r="HHU15"/>
      <c r="HHV15"/>
      <c r="HHW15"/>
      <c r="HHX15"/>
      <c r="HHY15"/>
      <c r="HHZ15"/>
      <c r="HIA15"/>
      <c r="HIB15"/>
      <c r="HIC15"/>
      <c r="HID15"/>
      <c r="HIE15"/>
      <c r="HIF15"/>
      <c r="HIG15"/>
      <c r="HIH15"/>
      <c r="HII15"/>
      <c r="HIJ15"/>
      <c r="HIK15"/>
      <c r="HIL15"/>
      <c r="HIM15"/>
      <c r="HIN15"/>
      <c r="HIO15"/>
      <c r="HIP15"/>
      <c r="HIQ15"/>
      <c r="HIR15"/>
      <c r="HIS15"/>
      <c r="HIT15"/>
      <c r="HIU15"/>
      <c r="HIV15"/>
      <c r="HIW15"/>
      <c r="HIX15"/>
      <c r="HIY15"/>
      <c r="HIZ15"/>
      <c r="HJA15"/>
      <c r="HJB15"/>
      <c r="HJC15"/>
      <c r="HJD15"/>
      <c r="HJE15"/>
      <c r="HJF15"/>
      <c r="HJG15"/>
      <c r="HJH15"/>
      <c r="HJI15"/>
      <c r="HJJ15"/>
      <c r="HJK15"/>
      <c r="HJL15"/>
      <c r="HJM15"/>
      <c r="HJN15"/>
      <c r="HJO15"/>
      <c r="HJP15"/>
      <c r="HJQ15"/>
      <c r="HJR15"/>
      <c r="HJS15"/>
      <c r="HJT15"/>
      <c r="HJU15"/>
      <c r="HJV15"/>
      <c r="HJW15"/>
      <c r="HJX15"/>
      <c r="HJY15"/>
      <c r="HJZ15"/>
      <c r="HKA15"/>
      <c r="HKB15"/>
      <c r="HKC15"/>
      <c r="HKD15"/>
      <c r="HKE15"/>
      <c r="HKF15"/>
      <c r="HKG15"/>
      <c r="HKH15"/>
      <c r="HKI15"/>
      <c r="HKJ15"/>
      <c r="HKK15"/>
      <c r="HKL15"/>
      <c r="HKM15"/>
      <c r="HKN15"/>
      <c r="HKO15"/>
      <c r="HKP15"/>
      <c r="HKQ15"/>
      <c r="HKR15"/>
      <c r="HKS15"/>
      <c r="HKT15"/>
      <c r="HKU15"/>
      <c r="HKV15"/>
      <c r="HKW15"/>
      <c r="HKX15"/>
      <c r="HKY15"/>
      <c r="HKZ15"/>
      <c r="HLA15"/>
      <c r="HLB15"/>
      <c r="HLC15"/>
      <c r="HLD15"/>
      <c r="HLE15"/>
      <c r="HLF15"/>
      <c r="HLG15"/>
      <c r="HLH15"/>
      <c r="HLI15"/>
      <c r="HLJ15"/>
      <c r="HLK15"/>
      <c r="HLL15"/>
      <c r="HLM15"/>
      <c r="HLN15"/>
      <c r="HLO15"/>
      <c r="HLP15"/>
      <c r="HLQ15"/>
      <c r="HLR15"/>
      <c r="HLS15"/>
      <c r="HLT15"/>
      <c r="HLU15"/>
      <c r="HLV15"/>
      <c r="HLW15"/>
      <c r="HLX15"/>
      <c r="HLY15"/>
      <c r="HLZ15"/>
      <c r="HMA15"/>
      <c r="HMB15"/>
      <c r="HMC15"/>
      <c r="HMD15"/>
      <c r="HME15"/>
      <c r="HMF15"/>
      <c r="HMG15"/>
      <c r="HMH15"/>
      <c r="HMI15"/>
      <c r="HMJ15"/>
      <c r="HMK15"/>
      <c r="HML15"/>
      <c r="HMM15"/>
      <c r="HMN15"/>
      <c r="HMO15"/>
      <c r="HMP15"/>
      <c r="HMQ15"/>
      <c r="HMR15"/>
      <c r="HMS15"/>
      <c r="HMT15"/>
      <c r="HMU15"/>
      <c r="HMV15"/>
      <c r="HMW15"/>
      <c r="HMX15"/>
      <c r="HMY15"/>
      <c r="HMZ15"/>
      <c r="HNA15"/>
      <c r="HNB15"/>
      <c r="HNC15"/>
      <c r="HND15"/>
      <c r="HNE15"/>
      <c r="HNF15"/>
      <c r="HNG15"/>
      <c r="HNH15"/>
      <c r="HNI15"/>
      <c r="HNJ15"/>
      <c r="HNK15"/>
      <c r="HNL15"/>
      <c r="HNM15"/>
      <c r="HNN15"/>
      <c r="HNO15"/>
      <c r="HNP15"/>
      <c r="HNQ15"/>
      <c r="HNR15"/>
      <c r="HNS15"/>
      <c r="HNT15"/>
      <c r="HNU15"/>
      <c r="HNV15"/>
      <c r="HNW15"/>
      <c r="HNX15"/>
      <c r="HNY15"/>
      <c r="HNZ15"/>
      <c r="HOA15"/>
      <c r="HOB15"/>
      <c r="HOC15"/>
      <c r="HOD15"/>
      <c r="HOE15"/>
      <c r="HOF15"/>
      <c r="HOG15"/>
      <c r="HOH15"/>
      <c r="HOI15"/>
      <c r="HOJ15"/>
      <c r="HOK15"/>
      <c r="HOL15"/>
      <c r="HOM15"/>
      <c r="HON15"/>
      <c r="HOO15"/>
      <c r="HOP15"/>
      <c r="HOQ15"/>
      <c r="HOR15"/>
      <c r="HOS15"/>
      <c r="HOT15"/>
      <c r="HOU15"/>
      <c r="HOV15"/>
      <c r="HOW15"/>
      <c r="HOX15"/>
      <c r="HOY15"/>
      <c r="HOZ15"/>
      <c r="HPA15"/>
      <c r="HPB15"/>
      <c r="HPC15"/>
      <c r="HPD15"/>
      <c r="HPE15"/>
      <c r="HPF15"/>
      <c r="HPG15"/>
      <c r="HPH15"/>
      <c r="HPI15"/>
      <c r="HPJ15"/>
      <c r="HPK15"/>
      <c r="HPL15"/>
      <c r="HPM15"/>
      <c r="HPN15"/>
      <c r="HPO15"/>
      <c r="HPP15"/>
      <c r="HPQ15"/>
      <c r="HPR15"/>
      <c r="HPS15"/>
      <c r="HPT15"/>
      <c r="HPU15"/>
      <c r="HPV15"/>
      <c r="HPW15"/>
      <c r="HPX15"/>
      <c r="HPY15"/>
      <c r="HPZ15"/>
      <c r="HQA15"/>
      <c r="HQB15"/>
      <c r="HQC15"/>
      <c r="HQD15"/>
      <c r="HQE15"/>
      <c r="HQF15"/>
      <c r="HQG15"/>
      <c r="HQH15"/>
      <c r="HQI15"/>
      <c r="HQJ15"/>
      <c r="HQK15"/>
      <c r="HQL15"/>
      <c r="HQM15"/>
      <c r="HQN15"/>
      <c r="HQO15"/>
      <c r="HQP15"/>
      <c r="HQQ15"/>
      <c r="HQR15"/>
      <c r="HQS15"/>
      <c r="HQT15"/>
      <c r="HQU15"/>
      <c r="HQV15"/>
      <c r="HQW15"/>
      <c r="HQX15"/>
      <c r="HQY15"/>
      <c r="HQZ15"/>
      <c r="HRA15"/>
      <c r="HRB15"/>
      <c r="HRC15"/>
      <c r="HRD15"/>
      <c r="HRE15"/>
      <c r="HRF15"/>
      <c r="HRG15"/>
      <c r="HRH15"/>
      <c r="HRI15"/>
      <c r="HRJ15"/>
      <c r="HRK15"/>
      <c r="HRL15"/>
      <c r="HRM15"/>
      <c r="HRN15"/>
      <c r="HRO15"/>
      <c r="HRP15"/>
      <c r="HRQ15"/>
      <c r="HRR15"/>
      <c r="HRS15"/>
      <c r="HRT15"/>
      <c r="HRU15"/>
      <c r="HRV15"/>
      <c r="HRW15"/>
      <c r="HRX15"/>
      <c r="HRY15"/>
      <c r="HRZ15"/>
      <c r="HSA15"/>
      <c r="HSB15"/>
      <c r="HSC15"/>
      <c r="HSD15"/>
      <c r="HSE15"/>
      <c r="HSF15"/>
      <c r="HSG15"/>
      <c r="HSH15"/>
      <c r="HSI15"/>
      <c r="HSJ15"/>
      <c r="HSK15"/>
      <c r="HSL15"/>
      <c r="HSM15"/>
      <c r="HSN15"/>
      <c r="HSO15"/>
      <c r="HSP15"/>
      <c r="HSQ15"/>
      <c r="HSR15"/>
      <c r="HSS15"/>
      <c r="HST15"/>
      <c r="HSU15"/>
      <c r="HSV15"/>
      <c r="HSW15"/>
      <c r="HSX15"/>
      <c r="HSY15"/>
      <c r="HSZ15"/>
      <c r="HTA15"/>
      <c r="HTB15"/>
      <c r="HTC15"/>
      <c r="HTD15"/>
      <c r="HTE15"/>
      <c r="HTF15"/>
      <c r="HTG15"/>
      <c r="HTH15"/>
      <c r="HTI15"/>
      <c r="HTJ15"/>
      <c r="HTK15"/>
      <c r="HTL15"/>
      <c r="HTM15"/>
      <c r="HTN15"/>
      <c r="HTO15"/>
      <c r="HTP15"/>
      <c r="HTQ15"/>
      <c r="HTR15"/>
      <c r="HTS15"/>
      <c r="HTT15"/>
      <c r="HTU15"/>
      <c r="HTV15"/>
      <c r="HTW15"/>
      <c r="HTX15"/>
      <c r="HTY15"/>
      <c r="HTZ15"/>
      <c r="HUA15"/>
      <c r="HUB15"/>
      <c r="HUC15"/>
      <c r="HUD15"/>
      <c r="HUE15"/>
      <c r="HUF15"/>
      <c r="HUG15"/>
      <c r="HUH15"/>
      <c r="HUI15"/>
      <c r="HUJ15"/>
      <c r="HUK15"/>
      <c r="HUL15"/>
      <c r="HUM15"/>
      <c r="HUN15"/>
      <c r="HUO15"/>
      <c r="HUP15"/>
      <c r="HUQ15"/>
      <c r="HUR15"/>
      <c r="HUS15"/>
      <c r="HUT15"/>
      <c r="HUU15"/>
      <c r="HUV15"/>
      <c r="HUW15"/>
      <c r="HUX15"/>
      <c r="HUY15"/>
      <c r="HUZ15"/>
      <c r="HVA15"/>
      <c r="HVB15"/>
      <c r="HVC15"/>
      <c r="HVD15"/>
      <c r="HVE15"/>
      <c r="HVF15"/>
      <c r="HVG15"/>
      <c r="HVH15"/>
      <c r="HVI15"/>
      <c r="HVJ15"/>
      <c r="HVK15"/>
      <c r="HVL15"/>
      <c r="HVM15"/>
      <c r="HVN15"/>
      <c r="HVO15"/>
      <c r="HVP15"/>
      <c r="HVQ15"/>
      <c r="HVR15"/>
      <c r="HVS15"/>
      <c r="HVT15"/>
      <c r="HVU15"/>
      <c r="HVV15"/>
      <c r="HVW15"/>
      <c r="HVX15"/>
      <c r="HVY15"/>
      <c r="HVZ15"/>
      <c r="HWA15"/>
      <c r="HWB15"/>
      <c r="HWC15"/>
      <c r="HWD15"/>
      <c r="HWE15"/>
      <c r="HWF15"/>
      <c r="HWG15"/>
      <c r="HWH15"/>
      <c r="HWI15"/>
      <c r="HWJ15"/>
      <c r="HWK15"/>
      <c r="HWL15"/>
      <c r="HWM15"/>
      <c r="HWN15"/>
      <c r="HWO15"/>
      <c r="HWP15"/>
      <c r="HWQ15"/>
      <c r="HWR15"/>
      <c r="HWS15"/>
      <c r="HWT15"/>
      <c r="HWU15"/>
      <c r="HWV15"/>
      <c r="HWW15"/>
      <c r="HWX15"/>
      <c r="HWY15"/>
      <c r="HWZ15"/>
      <c r="HXA15"/>
      <c r="HXB15"/>
      <c r="HXC15"/>
      <c r="HXD15"/>
      <c r="HXE15"/>
      <c r="HXF15"/>
      <c r="HXG15"/>
      <c r="HXH15"/>
      <c r="HXI15"/>
      <c r="HXJ15"/>
      <c r="HXK15"/>
      <c r="HXL15"/>
      <c r="HXM15"/>
      <c r="HXN15"/>
      <c r="HXO15"/>
      <c r="HXP15"/>
      <c r="HXQ15"/>
      <c r="HXR15"/>
      <c r="HXS15"/>
      <c r="HXT15"/>
      <c r="HXU15"/>
      <c r="HXV15"/>
      <c r="HXW15"/>
      <c r="HXX15"/>
      <c r="HXY15"/>
      <c r="HXZ15"/>
      <c r="HYA15"/>
      <c r="HYB15"/>
      <c r="HYC15"/>
      <c r="HYD15"/>
      <c r="HYE15"/>
      <c r="HYF15"/>
      <c r="HYG15"/>
      <c r="HYH15"/>
      <c r="HYI15"/>
      <c r="HYJ15"/>
      <c r="HYK15"/>
      <c r="HYL15"/>
      <c r="HYM15"/>
      <c r="HYN15"/>
      <c r="HYO15"/>
      <c r="HYP15"/>
      <c r="HYQ15"/>
      <c r="HYR15"/>
      <c r="HYS15"/>
      <c r="HYT15"/>
      <c r="HYU15"/>
      <c r="HYV15"/>
      <c r="HYW15"/>
      <c r="HYX15"/>
      <c r="HYY15"/>
      <c r="HYZ15"/>
      <c r="HZA15"/>
      <c r="HZB15"/>
      <c r="HZC15"/>
      <c r="HZD15"/>
      <c r="HZE15"/>
      <c r="HZF15"/>
      <c r="HZG15"/>
      <c r="HZH15"/>
      <c r="HZI15"/>
      <c r="HZJ15"/>
      <c r="HZK15"/>
      <c r="HZL15"/>
      <c r="HZM15"/>
      <c r="HZN15"/>
      <c r="HZO15"/>
      <c r="HZP15"/>
      <c r="HZQ15"/>
      <c r="HZR15"/>
      <c r="HZS15"/>
      <c r="HZT15"/>
      <c r="HZU15"/>
      <c r="HZV15"/>
      <c r="HZW15"/>
      <c r="HZX15"/>
      <c r="HZY15"/>
      <c r="HZZ15"/>
      <c r="IAA15"/>
      <c r="IAB15"/>
      <c r="IAC15"/>
      <c r="IAD15"/>
      <c r="IAE15"/>
      <c r="IAF15"/>
      <c r="IAG15"/>
      <c r="IAH15"/>
      <c r="IAI15"/>
      <c r="IAJ15"/>
      <c r="IAK15"/>
      <c r="IAL15"/>
      <c r="IAM15"/>
      <c r="IAN15"/>
      <c r="IAO15"/>
      <c r="IAP15"/>
      <c r="IAQ15"/>
      <c r="IAR15"/>
      <c r="IAS15"/>
      <c r="IAT15"/>
      <c r="IAU15"/>
      <c r="IAV15"/>
      <c r="IAW15"/>
      <c r="IAX15"/>
      <c r="IAY15"/>
      <c r="IAZ15"/>
      <c r="IBA15"/>
      <c r="IBB15"/>
      <c r="IBC15"/>
      <c r="IBD15"/>
      <c r="IBE15"/>
      <c r="IBF15"/>
      <c r="IBG15"/>
      <c r="IBH15"/>
      <c r="IBI15"/>
      <c r="IBJ15"/>
      <c r="IBK15"/>
      <c r="IBL15"/>
      <c r="IBM15"/>
      <c r="IBN15"/>
      <c r="IBO15"/>
      <c r="IBP15"/>
      <c r="IBQ15"/>
      <c r="IBR15"/>
      <c r="IBS15"/>
      <c r="IBT15"/>
      <c r="IBU15"/>
      <c r="IBV15"/>
      <c r="IBW15"/>
      <c r="IBX15"/>
      <c r="IBY15"/>
      <c r="IBZ15"/>
      <c r="ICA15"/>
      <c r="ICB15"/>
      <c r="ICC15"/>
      <c r="ICD15"/>
      <c r="ICE15"/>
      <c r="ICF15"/>
      <c r="ICG15"/>
      <c r="ICH15"/>
      <c r="ICI15"/>
      <c r="ICJ15"/>
      <c r="ICK15"/>
      <c r="ICL15"/>
      <c r="ICM15"/>
      <c r="ICN15"/>
      <c r="ICO15"/>
      <c r="ICP15"/>
      <c r="ICQ15"/>
      <c r="ICR15"/>
      <c r="ICS15"/>
      <c r="ICT15"/>
      <c r="ICU15"/>
      <c r="ICV15"/>
      <c r="ICW15"/>
      <c r="ICX15"/>
      <c r="ICY15"/>
      <c r="ICZ15"/>
      <c r="IDA15"/>
      <c r="IDB15"/>
      <c r="IDC15"/>
      <c r="IDD15"/>
      <c r="IDE15"/>
      <c r="IDF15"/>
      <c r="IDG15"/>
      <c r="IDH15"/>
      <c r="IDI15"/>
      <c r="IDJ15"/>
      <c r="IDK15"/>
      <c r="IDL15"/>
      <c r="IDM15"/>
      <c r="IDN15"/>
      <c r="IDO15"/>
      <c r="IDP15"/>
      <c r="IDQ15"/>
      <c r="IDR15"/>
      <c r="IDS15"/>
      <c r="IDT15"/>
      <c r="IDU15"/>
      <c r="IDV15"/>
      <c r="IDW15"/>
      <c r="IDX15"/>
      <c r="IDY15"/>
      <c r="IDZ15"/>
      <c r="IEA15"/>
      <c r="IEB15"/>
      <c r="IEC15"/>
      <c r="IED15"/>
      <c r="IEE15"/>
      <c r="IEF15"/>
      <c r="IEG15"/>
      <c r="IEH15"/>
      <c r="IEI15"/>
      <c r="IEJ15"/>
      <c r="IEK15"/>
      <c r="IEL15"/>
      <c r="IEM15"/>
      <c r="IEN15"/>
      <c r="IEO15"/>
      <c r="IEP15"/>
      <c r="IEQ15"/>
      <c r="IER15"/>
      <c r="IES15"/>
      <c r="IET15"/>
      <c r="IEU15"/>
      <c r="IEV15"/>
      <c r="IEW15"/>
      <c r="IEX15"/>
      <c r="IEY15"/>
      <c r="IEZ15"/>
      <c r="IFA15"/>
      <c r="IFB15"/>
      <c r="IFC15"/>
      <c r="IFD15"/>
      <c r="IFE15"/>
      <c r="IFF15"/>
      <c r="IFG15"/>
      <c r="IFH15"/>
      <c r="IFI15"/>
      <c r="IFJ15"/>
      <c r="IFK15"/>
      <c r="IFL15"/>
      <c r="IFM15"/>
      <c r="IFN15"/>
      <c r="IFO15"/>
      <c r="IFP15"/>
      <c r="IFQ15"/>
      <c r="IFR15"/>
      <c r="IFS15"/>
      <c r="IFT15"/>
      <c r="IFU15"/>
      <c r="IFV15"/>
      <c r="IFW15"/>
      <c r="IFX15"/>
      <c r="IFY15"/>
      <c r="IFZ15"/>
      <c r="IGA15"/>
      <c r="IGB15"/>
      <c r="IGC15"/>
      <c r="IGD15"/>
      <c r="IGE15"/>
      <c r="IGF15"/>
      <c r="IGG15"/>
      <c r="IGH15"/>
      <c r="IGI15"/>
      <c r="IGJ15"/>
      <c r="IGK15"/>
      <c r="IGL15"/>
      <c r="IGM15"/>
      <c r="IGN15"/>
      <c r="IGO15"/>
      <c r="IGP15"/>
      <c r="IGQ15"/>
      <c r="IGR15"/>
      <c r="IGS15"/>
      <c r="IGT15"/>
      <c r="IGU15"/>
      <c r="IGV15"/>
      <c r="IGW15"/>
      <c r="IGX15"/>
      <c r="IGY15"/>
      <c r="IGZ15"/>
      <c r="IHA15"/>
      <c r="IHB15"/>
      <c r="IHC15"/>
      <c r="IHD15"/>
      <c r="IHE15"/>
      <c r="IHF15"/>
      <c r="IHG15"/>
      <c r="IHH15"/>
      <c r="IHI15"/>
      <c r="IHJ15"/>
      <c r="IHK15"/>
      <c r="IHL15"/>
      <c r="IHM15"/>
      <c r="IHN15"/>
      <c r="IHO15"/>
      <c r="IHP15"/>
      <c r="IHQ15"/>
      <c r="IHR15"/>
      <c r="IHS15"/>
      <c r="IHT15"/>
      <c r="IHU15"/>
      <c r="IHV15"/>
      <c r="IHW15"/>
      <c r="IHX15"/>
      <c r="IHY15"/>
      <c r="IHZ15"/>
      <c r="IIA15"/>
      <c r="IIB15"/>
      <c r="IIC15"/>
      <c r="IID15"/>
      <c r="IIE15"/>
      <c r="IIF15"/>
      <c r="IIG15"/>
      <c r="IIH15"/>
      <c r="III15"/>
      <c r="IIJ15"/>
      <c r="IIK15"/>
      <c r="IIL15"/>
      <c r="IIM15"/>
      <c r="IIN15"/>
      <c r="IIO15"/>
      <c r="IIP15"/>
      <c r="IIQ15"/>
      <c r="IIR15"/>
      <c r="IIS15"/>
      <c r="IIT15"/>
      <c r="IIU15"/>
      <c r="IIV15"/>
      <c r="IIW15"/>
      <c r="IIX15"/>
      <c r="IIY15"/>
      <c r="IIZ15"/>
      <c r="IJA15"/>
      <c r="IJB15"/>
      <c r="IJC15"/>
      <c r="IJD15"/>
      <c r="IJE15"/>
      <c r="IJF15"/>
      <c r="IJG15"/>
      <c r="IJH15"/>
      <c r="IJI15"/>
      <c r="IJJ15"/>
      <c r="IJK15"/>
      <c r="IJL15"/>
      <c r="IJM15"/>
      <c r="IJN15"/>
      <c r="IJO15"/>
      <c r="IJP15"/>
      <c r="IJQ15"/>
      <c r="IJR15"/>
      <c r="IJS15"/>
      <c r="IJT15"/>
      <c r="IJU15"/>
      <c r="IJV15"/>
      <c r="IJW15"/>
      <c r="IJX15"/>
      <c r="IJY15"/>
      <c r="IJZ15"/>
      <c r="IKA15"/>
      <c r="IKB15"/>
      <c r="IKC15"/>
      <c r="IKD15"/>
      <c r="IKE15"/>
      <c r="IKF15"/>
      <c r="IKG15"/>
      <c r="IKH15"/>
      <c r="IKI15"/>
      <c r="IKJ15"/>
      <c r="IKK15"/>
      <c r="IKL15"/>
      <c r="IKM15"/>
      <c r="IKN15"/>
      <c r="IKO15"/>
      <c r="IKP15"/>
      <c r="IKQ15"/>
      <c r="IKR15"/>
      <c r="IKS15"/>
      <c r="IKT15"/>
      <c r="IKU15"/>
      <c r="IKV15"/>
      <c r="IKW15"/>
      <c r="IKX15"/>
      <c r="IKY15"/>
      <c r="IKZ15"/>
      <c r="ILA15"/>
      <c r="ILB15"/>
      <c r="ILC15"/>
      <c r="ILD15"/>
      <c r="ILE15"/>
      <c r="ILF15"/>
      <c r="ILG15"/>
      <c r="ILH15"/>
      <c r="ILI15"/>
      <c r="ILJ15"/>
      <c r="ILK15"/>
      <c r="ILL15"/>
      <c r="ILM15"/>
      <c r="ILN15"/>
      <c r="ILO15"/>
      <c r="ILP15"/>
      <c r="ILQ15"/>
      <c r="ILR15"/>
      <c r="ILS15"/>
      <c r="ILT15"/>
      <c r="ILU15"/>
      <c r="ILV15"/>
      <c r="ILW15"/>
      <c r="ILX15"/>
      <c r="ILY15"/>
      <c r="ILZ15"/>
      <c r="IMA15"/>
      <c r="IMB15"/>
      <c r="IMC15"/>
      <c r="IMD15"/>
      <c r="IME15"/>
      <c r="IMF15"/>
      <c r="IMG15"/>
      <c r="IMH15"/>
      <c r="IMI15"/>
      <c r="IMJ15"/>
      <c r="IMK15"/>
      <c r="IML15"/>
      <c r="IMM15"/>
      <c r="IMN15"/>
      <c r="IMO15"/>
      <c r="IMP15"/>
      <c r="IMQ15"/>
      <c r="IMR15"/>
      <c r="IMS15"/>
      <c r="IMT15"/>
      <c r="IMU15"/>
      <c r="IMV15"/>
      <c r="IMW15"/>
      <c r="IMX15"/>
      <c r="IMY15"/>
      <c r="IMZ15"/>
      <c r="INA15"/>
      <c r="INB15"/>
      <c r="INC15"/>
      <c r="IND15"/>
      <c r="INE15"/>
      <c r="INF15"/>
      <c r="ING15"/>
      <c r="INH15"/>
      <c r="INI15"/>
      <c r="INJ15"/>
      <c r="INK15"/>
      <c r="INL15"/>
      <c r="INM15"/>
      <c r="INN15"/>
      <c r="INO15"/>
      <c r="INP15"/>
      <c r="INQ15"/>
      <c r="INR15"/>
      <c r="INS15"/>
      <c r="INT15"/>
      <c r="INU15"/>
      <c r="INV15"/>
      <c r="INW15"/>
      <c r="INX15"/>
      <c r="INY15"/>
      <c r="INZ15"/>
      <c r="IOA15"/>
      <c r="IOB15"/>
      <c r="IOC15"/>
      <c r="IOD15"/>
      <c r="IOE15"/>
      <c r="IOF15"/>
      <c r="IOG15"/>
      <c r="IOH15"/>
      <c r="IOI15"/>
      <c r="IOJ15"/>
      <c r="IOK15"/>
      <c r="IOL15"/>
      <c r="IOM15"/>
      <c r="ION15"/>
      <c r="IOO15"/>
      <c r="IOP15"/>
      <c r="IOQ15"/>
      <c r="IOR15"/>
      <c r="IOS15"/>
      <c r="IOT15"/>
      <c r="IOU15"/>
      <c r="IOV15"/>
      <c r="IOW15"/>
      <c r="IOX15"/>
      <c r="IOY15"/>
      <c r="IOZ15"/>
      <c r="IPA15"/>
      <c r="IPB15"/>
      <c r="IPC15"/>
      <c r="IPD15"/>
      <c r="IPE15"/>
      <c r="IPF15"/>
      <c r="IPG15"/>
      <c r="IPH15"/>
      <c r="IPI15"/>
      <c r="IPJ15"/>
      <c r="IPK15"/>
      <c r="IPL15"/>
      <c r="IPM15"/>
      <c r="IPN15"/>
      <c r="IPO15"/>
      <c r="IPP15"/>
      <c r="IPQ15"/>
      <c r="IPR15"/>
      <c r="IPS15"/>
      <c r="IPT15"/>
      <c r="IPU15"/>
      <c r="IPV15"/>
      <c r="IPW15"/>
      <c r="IPX15"/>
      <c r="IPY15"/>
      <c r="IPZ15"/>
      <c r="IQA15"/>
      <c r="IQB15"/>
      <c r="IQC15"/>
      <c r="IQD15"/>
      <c r="IQE15"/>
      <c r="IQF15"/>
      <c r="IQG15"/>
      <c r="IQH15"/>
      <c r="IQI15"/>
      <c r="IQJ15"/>
      <c r="IQK15"/>
      <c r="IQL15"/>
      <c r="IQM15"/>
      <c r="IQN15"/>
      <c r="IQO15"/>
      <c r="IQP15"/>
      <c r="IQQ15"/>
      <c r="IQR15"/>
      <c r="IQS15"/>
      <c r="IQT15"/>
      <c r="IQU15"/>
      <c r="IQV15"/>
      <c r="IQW15"/>
      <c r="IQX15"/>
      <c r="IQY15"/>
      <c r="IQZ15"/>
      <c r="IRA15"/>
      <c r="IRB15"/>
      <c r="IRC15"/>
      <c r="IRD15"/>
      <c r="IRE15"/>
      <c r="IRF15"/>
      <c r="IRG15"/>
      <c r="IRH15"/>
      <c r="IRI15"/>
      <c r="IRJ15"/>
      <c r="IRK15"/>
      <c r="IRL15"/>
      <c r="IRM15"/>
      <c r="IRN15"/>
      <c r="IRO15"/>
      <c r="IRP15"/>
      <c r="IRQ15"/>
      <c r="IRR15"/>
      <c r="IRS15"/>
      <c r="IRT15"/>
      <c r="IRU15"/>
      <c r="IRV15"/>
      <c r="IRW15"/>
      <c r="IRX15"/>
      <c r="IRY15"/>
      <c r="IRZ15"/>
      <c r="ISA15"/>
      <c r="ISB15"/>
      <c r="ISC15"/>
      <c r="ISD15"/>
      <c r="ISE15"/>
      <c r="ISF15"/>
      <c r="ISG15"/>
      <c r="ISH15"/>
      <c r="ISI15"/>
      <c r="ISJ15"/>
      <c r="ISK15"/>
      <c r="ISL15"/>
      <c r="ISM15"/>
      <c r="ISN15"/>
      <c r="ISO15"/>
      <c r="ISP15"/>
      <c r="ISQ15"/>
      <c r="ISR15"/>
      <c r="ISS15"/>
      <c r="IST15"/>
      <c r="ISU15"/>
      <c r="ISV15"/>
      <c r="ISW15"/>
      <c r="ISX15"/>
      <c r="ISY15"/>
      <c r="ISZ15"/>
      <c r="ITA15"/>
      <c r="ITB15"/>
      <c r="ITC15"/>
      <c r="ITD15"/>
      <c r="ITE15"/>
      <c r="ITF15"/>
      <c r="ITG15"/>
      <c r="ITH15"/>
      <c r="ITI15"/>
      <c r="ITJ15"/>
      <c r="ITK15"/>
      <c r="ITL15"/>
      <c r="ITM15"/>
      <c r="ITN15"/>
      <c r="ITO15"/>
      <c r="ITP15"/>
      <c r="ITQ15"/>
      <c r="ITR15"/>
      <c r="ITS15"/>
      <c r="ITT15"/>
      <c r="ITU15"/>
      <c r="ITV15"/>
      <c r="ITW15"/>
      <c r="ITX15"/>
      <c r="ITY15"/>
      <c r="ITZ15"/>
      <c r="IUA15"/>
      <c r="IUB15"/>
      <c r="IUC15"/>
      <c r="IUD15"/>
      <c r="IUE15"/>
      <c r="IUF15"/>
      <c r="IUG15"/>
      <c r="IUH15"/>
      <c r="IUI15"/>
      <c r="IUJ15"/>
      <c r="IUK15"/>
      <c r="IUL15"/>
      <c r="IUM15"/>
      <c r="IUN15"/>
      <c r="IUO15"/>
      <c r="IUP15"/>
      <c r="IUQ15"/>
      <c r="IUR15"/>
      <c r="IUS15"/>
      <c r="IUT15"/>
      <c r="IUU15"/>
      <c r="IUV15"/>
      <c r="IUW15"/>
      <c r="IUX15"/>
      <c r="IUY15"/>
      <c r="IUZ15"/>
      <c r="IVA15"/>
      <c r="IVB15"/>
      <c r="IVC15"/>
      <c r="IVD15"/>
      <c r="IVE15"/>
      <c r="IVF15"/>
      <c r="IVG15"/>
      <c r="IVH15"/>
      <c r="IVI15"/>
      <c r="IVJ15"/>
      <c r="IVK15"/>
      <c r="IVL15"/>
      <c r="IVM15"/>
      <c r="IVN15"/>
      <c r="IVO15"/>
      <c r="IVP15"/>
      <c r="IVQ15"/>
      <c r="IVR15"/>
      <c r="IVS15"/>
      <c r="IVT15"/>
      <c r="IVU15"/>
      <c r="IVV15"/>
      <c r="IVW15"/>
      <c r="IVX15"/>
      <c r="IVY15"/>
      <c r="IVZ15"/>
      <c r="IWA15"/>
      <c r="IWB15"/>
      <c r="IWC15"/>
      <c r="IWD15"/>
      <c r="IWE15"/>
      <c r="IWF15"/>
      <c r="IWG15"/>
      <c r="IWH15"/>
      <c r="IWI15"/>
      <c r="IWJ15"/>
      <c r="IWK15"/>
      <c r="IWL15"/>
      <c r="IWM15"/>
      <c r="IWN15"/>
      <c r="IWO15"/>
      <c r="IWP15"/>
      <c r="IWQ15"/>
      <c r="IWR15"/>
      <c r="IWS15"/>
      <c r="IWT15"/>
      <c r="IWU15"/>
      <c r="IWV15"/>
      <c r="IWW15"/>
      <c r="IWX15"/>
      <c r="IWY15"/>
      <c r="IWZ15"/>
      <c r="IXA15"/>
      <c r="IXB15"/>
      <c r="IXC15"/>
      <c r="IXD15"/>
      <c r="IXE15"/>
      <c r="IXF15"/>
      <c r="IXG15"/>
      <c r="IXH15"/>
      <c r="IXI15"/>
      <c r="IXJ15"/>
      <c r="IXK15"/>
      <c r="IXL15"/>
      <c r="IXM15"/>
      <c r="IXN15"/>
      <c r="IXO15"/>
      <c r="IXP15"/>
      <c r="IXQ15"/>
      <c r="IXR15"/>
      <c r="IXS15"/>
      <c r="IXT15"/>
      <c r="IXU15"/>
      <c r="IXV15"/>
      <c r="IXW15"/>
      <c r="IXX15"/>
      <c r="IXY15"/>
      <c r="IXZ15"/>
      <c r="IYA15"/>
      <c r="IYB15"/>
      <c r="IYC15"/>
      <c r="IYD15"/>
      <c r="IYE15"/>
      <c r="IYF15"/>
      <c r="IYG15"/>
      <c r="IYH15"/>
      <c r="IYI15"/>
      <c r="IYJ15"/>
      <c r="IYK15"/>
      <c r="IYL15"/>
      <c r="IYM15"/>
      <c r="IYN15"/>
      <c r="IYO15"/>
      <c r="IYP15"/>
      <c r="IYQ15"/>
      <c r="IYR15"/>
      <c r="IYS15"/>
      <c r="IYT15"/>
      <c r="IYU15"/>
      <c r="IYV15"/>
      <c r="IYW15"/>
      <c r="IYX15"/>
      <c r="IYY15"/>
      <c r="IYZ15"/>
      <c r="IZA15"/>
      <c r="IZB15"/>
      <c r="IZC15"/>
      <c r="IZD15"/>
      <c r="IZE15"/>
      <c r="IZF15"/>
      <c r="IZG15"/>
      <c r="IZH15"/>
      <c r="IZI15"/>
      <c r="IZJ15"/>
      <c r="IZK15"/>
      <c r="IZL15"/>
      <c r="IZM15"/>
      <c r="IZN15"/>
      <c r="IZO15"/>
      <c r="IZP15"/>
      <c r="IZQ15"/>
      <c r="IZR15"/>
      <c r="IZS15"/>
      <c r="IZT15"/>
      <c r="IZU15"/>
      <c r="IZV15"/>
      <c r="IZW15"/>
      <c r="IZX15"/>
      <c r="IZY15"/>
      <c r="IZZ15"/>
      <c r="JAA15"/>
      <c r="JAB15"/>
      <c r="JAC15"/>
      <c r="JAD15"/>
      <c r="JAE15"/>
      <c r="JAF15"/>
      <c r="JAG15"/>
      <c r="JAH15"/>
      <c r="JAI15"/>
      <c r="JAJ15"/>
      <c r="JAK15"/>
      <c r="JAL15"/>
      <c r="JAM15"/>
      <c r="JAN15"/>
      <c r="JAO15"/>
      <c r="JAP15"/>
      <c r="JAQ15"/>
      <c r="JAR15"/>
      <c r="JAS15"/>
      <c r="JAT15"/>
      <c r="JAU15"/>
      <c r="JAV15"/>
      <c r="JAW15"/>
      <c r="JAX15"/>
      <c r="JAY15"/>
      <c r="JAZ15"/>
      <c r="JBA15"/>
      <c r="JBB15"/>
      <c r="JBC15"/>
      <c r="JBD15"/>
      <c r="JBE15"/>
      <c r="JBF15"/>
      <c r="JBG15"/>
      <c r="JBH15"/>
      <c r="JBI15"/>
      <c r="JBJ15"/>
      <c r="JBK15"/>
      <c r="JBL15"/>
      <c r="JBM15"/>
      <c r="JBN15"/>
      <c r="JBO15"/>
      <c r="JBP15"/>
      <c r="JBQ15"/>
      <c r="JBR15"/>
      <c r="JBS15"/>
      <c r="JBT15"/>
      <c r="JBU15"/>
      <c r="JBV15"/>
      <c r="JBW15"/>
      <c r="JBX15"/>
      <c r="JBY15"/>
      <c r="JBZ15"/>
      <c r="JCA15"/>
      <c r="JCB15"/>
      <c r="JCC15"/>
      <c r="JCD15"/>
      <c r="JCE15"/>
      <c r="JCF15"/>
      <c r="JCG15"/>
      <c r="JCH15"/>
      <c r="JCI15"/>
      <c r="JCJ15"/>
      <c r="JCK15"/>
      <c r="JCL15"/>
      <c r="JCM15"/>
      <c r="JCN15"/>
      <c r="JCO15"/>
      <c r="JCP15"/>
      <c r="JCQ15"/>
      <c r="JCR15"/>
      <c r="JCS15"/>
      <c r="JCT15"/>
      <c r="JCU15"/>
      <c r="JCV15"/>
      <c r="JCW15"/>
      <c r="JCX15"/>
      <c r="JCY15"/>
      <c r="JCZ15"/>
      <c r="JDA15"/>
      <c r="JDB15"/>
      <c r="JDC15"/>
      <c r="JDD15"/>
      <c r="JDE15"/>
      <c r="JDF15"/>
      <c r="JDG15"/>
      <c r="JDH15"/>
      <c r="JDI15"/>
      <c r="JDJ15"/>
      <c r="JDK15"/>
      <c r="JDL15"/>
      <c r="JDM15"/>
      <c r="JDN15"/>
      <c r="JDO15"/>
      <c r="JDP15"/>
      <c r="JDQ15"/>
      <c r="JDR15"/>
      <c r="JDS15"/>
      <c r="JDT15"/>
      <c r="JDU15"/>
      <c r="JDV15"/>
      <c r="JDW15"/>
      <c r="JDX15"/>
      <c r="JDY15"/>
      <c r="JDZ15"/>
      <c r="JEA15"/>
      <c r="JEB15"/>
      <c r="JEC15"/>
      <c r="JED15"/>
      <c r="JEE15"/>
      <c r="JEF15"/>
      <c r="JEG15"/>
      <c r="JEH15"/>
      <c r="JEI15"/>
      <c r="JEJ15"/>
      <c r="JEK15"/>
      <c r="JEL15"/>
      <c r="JEM15"/>
      <c r="JEN15"/>
      <c r="JEO15"/>
      <c r="JEP15"/>
      <c r="JEQ15"/>
      <c r="JER15"/>
      <c r="JES15"/>
      <c r="JET15"/>
      <c r="JEU15"/>
      <c r="JEV15"/>
      <c r="JEW15"/>
      <c r="JEX15"/>
      <c r="JEY15"/>
      <c r="JEZ15"/>
      <c r="JFA15"/>
      <c r="JFB15"/>
      <c r="JFC15"/>
      <c r="JFD15"/>
      <c r="JFE15"/>
      <c r="JFF15"/>
      <c r="JFG15"/>
      <c r="JFH15"/>
      <c r="JFI15"/>
      <c r="JFJ15"/>
      <c r="JFK15"/>
      <c r="JFL15"/>
      <c r="JFM15"/>
      <c r="JFN15"/>
      <c r="JFO15"/>
      <c r="JFP15"/>
      <c r="JFQ15"/>
      <c r="JFR15"/>
      <c r="JFS15"/>
      <c r="JFT15"/>
      <c r="JFU15"/>
      <c r="JFV15"/>
      <c r="JFW15"/>
      <c r="JFX15"/>
      <c r="JFY15"/>
      <c r="JFZ15"/>
      <c r="JGA15"/>
      <c r="JGB15"/>
      <c r="JGC15"/>
      <c r="JGD15"/>
      <c r="JGE15"/>
      <c r="JGF15"/>
      <c r="JGG15"/>
      <c r="JGH15"/>
      <c r="JGI15"/>
      <c r="JGJ15"/>
      <c r="JGK15"/>
      <c r="JGL15"/>
      <c r="JGM15"/>
      <c r="JGN15"/>
      <c r="JGO15"/>
      <c r="JGP15"/>
      <c r="JGQ15"/>
      <c r="JGR15"/>
      <c r="JGS15"/>
      <c r="JGT15"/>
      <c r="JGU15"/>
      <c r="JGV15"/>
      <c r="JGW15"/>
      <c r="JGX15"/>
      <c r="JGY15"/>
      <c r="JGZ15"/>
      <c r="JHA15"/>
      <c r="JHB15"/>
      <c r="JHC15"/>
      <c r="JHD15"/>
      <c r="JHE15"/>
      <c r="JHF15"/>
      <c r="JHG15"/>
      <c r="JHH15"/>
      <c r="JHI15"/>
      <c r="JHJ15"/>
      <c r="JHK15"/>
      <c r="JHL15"/>
      <c r="JHM15"/>
      <c r="JHN15"/>
      <c r="JHO15"/>
      <c r="JHP15"/>
      <c r="JHQ15"/>
      <c r="JHR15"/>
      <c r="JHS15"/>
      <c r="JHT15"/>
      <c r="JHU15"/>
      <c r="JHV15"/>
      <c r="JHW15"/>
      <c r="JHX15"/>
      <c r="JHY15"/>
      <c r="JHZ15"/>
      <c r="JIA15"/>
      <c r="JIB15"/>
      <c r="JIC15"/>
      <c r="JID15"/>
      <c r="JIE15"/>
      <c r="JIF15"/>
      <c r="JIG15"/>
      <c r="JIH15"/>
      <c r="JII15"/>
      <c r="JIJ15"/>
      <c r="JIK15"/>
      <c r="JIL15"/>
      <c r="JIM15"/>
      <c r="JIN15"/>
      <c r="JIO15"/>
      <c r="JIP15"/>
      <c r="JIQ15"/>
      <c r="JIR15"/>
      <c r="JIS15"/>
      <c r="JIT15"/>
      <c r="JIU15"/>
      <c r="JIV15"/>
      <c r="JIW15"/>
      <c r="JIX15"/>
      <c r="JIY15"/>
      <c r="JIZ15"/>
      <c r="JJA15"/>
      <c r="JJB15"/>
      <c r="JJC15"/>
      <c r="JJD15"/>
      <c r="JJE15"/>
      <c r="JJF15"/>
      <c r="JJG15"/>
      <c r="JJH15"/>
      <c r="JJI15"/>
      <c r="JJJ15"/>
      <c r="JJK15"/>
      <c r="JJL15"/>
      <c r="JJM15"/>
      <c r="JJN15"/>
      <c r="JJO15"/>
      <c r="JJP15"/>
      <c r="JJQ15"/>
      <c r="JJR15"/>
      <c r="JJS15"/>
      <c r="JJT15"/>
      <c r="JJU15"/>
      <c r="JJV15"/>
      <c r="JJW15"/>
      <c r="JJX15"/>
      <c r="JJY15"/>
      <c r="JJZ15"/>
      <c r="JKA15"/>
      <c r="JKB15"/>
      <c r="JKC15"/>
      <c r="JKD15"/>
      <c r="JKE15"/>
      <c r="JKF15"/>
      <c r="JKG15"/>
      <c r="JKH15"/>
      <c r="JKI15"/>
      <c r="JKJ15"/>
      <c r="JKK15"/>
      <c r="JKL15"/>
      <c r="JKM15"/>
      <c r="JKN15"/>
      <c r="JKO15"/>
      <c r="JKP15"/>
      <c r="JKQ15"/>
      <c r="JKR15"/>
      <c r="JKS15"/>
      <c r="JKT15"/>
      <c r="JKU15"/>
      <c r="JKV15"/>
      <c r="JKW15"/>
      <c r="JKX15"/>
      <c r="JKY15"/>
      <c r="JKZ15"/>
      <c r="JLA15"/>
      <c r="JLB15"/>
      <c r="JLC15"/>
      <c r="JLD15"/>
      <c r="JLE15"/>
      <c r="JLF15"/>
      <c r="JLG15"/>
      <c r="JLH15"/>
      <c r="JLI15"/>
      <c r="JLJ15"/>
      <c r="JLK15"/>
      <c r="JLL15"/>
      <c r="JLM15"/>
      <c r="JLN15"/>
      <c r="JLO15"/>
      <c r="JLP15"/>
      <c r="JLQ15"/>
      <c r="JLR15"/>
      <c r="JLS15"/>
      <c r="JLT15"/>
      <c r="JLU15"/>
      <c r="JLV15"/>
      <c r="JLW15"/>
      <c r="JLX15"/>
      <c r="JLY15"/>
      <c r="JLZ15"/>
      <c r="JMA15"/>
      <c r="JMB15"/>
      <c r="JMC15"/>
      <c r="JMD15"/>
      <c r="JME15"/>
      <c r="JMF15"/>
      <c r="JMG15"/>
      <c r="JMH15"/>
      <c r="JMI15"/>
      <c r="JMJ15"/>
      <c r="JMK15"/>
      <c r="JML15"/>
      <c r="JMM15"/>
      <c r="JMN15"/>
      <c r="JMO15"/>
      <c r="JMP15"/>
      <c r="JMQ15"/>
      <c r="JMR15"/>
      <c r="JMS15"/>
      <c r="JMT15"/>
      <c r="JMU15"/>
      <c r="JMV15"/>
      <c r="JMW15"/>
      <c r="JMX15"/>
      <c r="JMY15"/>
      <c r="JMZ15"/>
      <c r="JNA15"/>
      <c r="JNB15"/>
      <c r="JNC15"/>
      <c r="JND15"/>
      <c r="JNE15"/>
      <c r="JNF15"/>
      <c r="JNG15"/>
      <c r="JNH15"/>
      <c r="JNI15"/>
      <c r="JNJ15"/>
      <c r="JNK15"/>
      <c r="JNL15"/>
      <c r="JNM15"/>
      <c r="JNN15"/>
      <c r="JNO15"/>
      <c r="JNP15"/>
      <c r="JNQ15"/>
      <c r="JNR15"/>
      <c r="JNS15"/>
      <c r="JNT15"/>
      <c r="JNU15"/>
      <c r="JNV15"/>
      <c r="JNW15"/>
      <c r="JNX15"/>
      <c r="JNY15"/>
      <c r="JNZ15"/>
      <c r="JOA15"/>
      <c r="JOB15"/>
      <c r="JOC15"/>
      <c r="JOD15"/>
      <c r="JOE15"/>
      <c r="JOF15"/>
      <c r="JOG15"/>
      <c r="JOH15"/>
      <c r="JOI15"/>
      <c r="JOJ15"/>
      <c r="JOK15"/>
      <c r="JOL15"/>
      <c r="JOM15"/>
      <c r="JON15"/>
      <c r="JOO15"/>
      <c r="JOP15"/>
      <c r="JOQ15"/>
      <c r="JOR15"/>
      <c r="JOS15"/>
      <c r="JOT15"/>
      <c r="JOU15"/>
      <c r="JOV15"/>
      <c r="JOW15"/>
      <c r="JOX15"/>
      <c r="JOY15"/>
      <c r="JOZ15"/>
      <c r="JPA15"/>
      <c r="JPB15"/>
      <c r="JPC15"/>
      <c r="JPD15"/>
      <c r="JPE15"/>
      <c r="JPF15"/>
      <c r="JPG15"/>
      <c r="JPH15"/>
      <c r="JPI15"/>
      <c r="JPJ15"/>
      <c r="JPK15"/>
      <c r="JPL15"/>
      <c r="JPM15"/>
      <c r="JPN15"/>
      <c r="JPO15"/>
      <c r="JPP15"/>
      <c r="JPQ15"/>
      <c r="JPR15"/>
      <c r="JPS15"/>
      <c r="JPT15"/>
      <c r="JPU15"/>
      <c r="JPV15"/>
      <c r="JPW15"/>
      <c r="JPX15"/>
      <c r="JPY15"/>
      <c r="JPZ15"/>
      <c r="JQA15"/>
      <c r="JQB15"/>
      <c r="JQC15"/>
      <c r="JQD15"/>
      <c r="JQE15"/>
      <c r="JQF15"/>
      <c r="JQG15"/>
      <c r="JQH15"/>
      <c r="JQI15"/>
      <c r="JQJ15"/>
      <c r="JQK15"/>
      <c r="JQL15"/>
      <c r="JQM15"/>
      <c r="JQN15"/>
      <c r="JQO15"/>
      <c r="JQP15"/>
      <c r="JQQ15"/>
      <c r="JQR15"/>
      <c r="JQS15"/>
      <c r="JQT15"/>
      <c r="JQU15"/>
      <c r="JQV15"/>
      <c r="JQW15"/>
      <c r="JQX15"/>
      <c r="JQY15"/>
      <c r="JQZ15"/>
      <c r="JRA15"/>
      <c r="JRB15"/>
      <c r="JRC15"/>
      <c r="JRD15"/>
      <c r="JRE15"/>
      <c r="JRF15"/>
      <c r="JRG15"/>
      <c r="JRH15"/>
      <c r="JRI15"/>
      <c r="JRJ15"/>
      <c r="JRK15"/>
      <c r="JRL15"/>
      <c r="JRM15"/>
      <c r="JRN15"/>
      <c r="JRO15"/>
      <c r="JRP15"/>
      <c r="JRQ15"/>
      <c r="JRR15"/>
      <c r="JRS15"/>
      <c r="JRT15"/>
      <c r="JRU15"/>
      <c r="JRV15"/>
      <c r="JRW15"/>
      <c r="JRX15"/>
      <c r="JRY15"/>
      <c r="JRZ15"/>
      <c r="JSA15"/>
      <c r="JSB15"/>
      <c r="JSC15"/>
      <c r="JSD15"/>
      <c r="JSE15"/>
      <c r="JSF15"/>
      <c r="JSG15"/>
      <c r="JSH15"/>
      <c r="JSI15"/>
      <c r="JSJ15"/>
      <c r="JSK15"/>
      <c r="JSL15"/>
      <c r="JSM15"/>
      <c r="JSN15"/>
      <c r="JSO15"/>
      <c r="JSP15"/>
      <c r="JSQ15"/>
      <c r="JSR15"/>
      <c r="JSS15"/>
      <c r="JST15"/>
      <c r="JSU15"/>
      <c r="JSV15"/>
      <c r="JSW15"/>
      <c r="JSX15"/>
      <c r="JSY15"/>
      <c r="JSZ15"/>
      <c r="JTA15"/>
      <c r="JTB15"/>
      <c r="JTC15"/>
      <c r="JTD15"/>
      <c r="JTE15"/>
      <c r="JTF15"/>
      <c r="JTG15"/>
      <c r="JTH15"/>
      <c r="JTI15"/>
      <c r="JTJ15"/>
      <c r="JTK15"/>
      <c r="JTL15"/>
      <c r="JTM15"/>
      <c r="JTN15"/>
      <c r="JTO15"/>
      <c r="JTP15"/>
      <c r="JTQ15"/>
      <c r="JTR15"/>
      <c r="JTS15"/>
      <c r="JTT15"/>
      <c r="JTU15"/>
      <c r="JTV15"/>
      <c r="JTW15"/>
      <c r="JTX15"/>
      <c r="JTY15"/>
      <c r="JTZ15"/>
      <c r="JUA15"/>
      <c r="JUB15"/>
      <c r="JUC15"/>
      <c r="JUD15"/>
      <c r="JUE15"/>
      <c r="JUF15"/>
      <c r="JUG15"/>
      <c r="JUH15"/>
      <c r="JUI15"/>
      <c r="JUJ15"/>
      <c r="JUK15"/>
      <c r="JUL15"/>
      <c r="JUM15"/>
      <c r="JUN15"/>
      <c r="JUO15"/>
      <c r="JUP15"/>
      <c r="JUQ15"/>
      <c r="JUR15"/>
      <c r="JUS15"/>
      <c r="JUT15"/>
      <c r="JUU15"/>
      <c r="JUV15"/>
      <c r="JUW15"/>
      <c r="JUX15"/>
      <c r="JUY15"/>
      <c r="JUZ15"/>
      <c r="JVA15"/>
      <c r="JVB15"/>
      <c r="JVC15"/>
      <c r="JVD15"/>
      <c r="JVE15"/>
      <c r="JVF15"/>
      <c r="JVG15"/>
      <c r="JVH15"/>
      <c r="JVI15"/>
      <c r="JVJ15"/>
      <c r="JVK15"/>
      <c r="JVL15"/>
      <c r="JVM15"/>
      <c r="JVN15"/>
      <c r="JVO15"/>
      <c r="JVP15"/>
      <c r="JVQ15"/>
      <c r="JVR15"/>
      <c r="JVS15"/>
      <c r="JVT15"/>
      <c r="JVU15"/>
      <c r="JVV15"/>
      <c r="JVW15"/>
      <c r="JVX15"/>
      <c r="JVY15"/>
      <c r="JVZ15"/>
      <c r="JWA15"/>
      <c r="JWB15"/>
      <c r="JWC15"/>
      <c r="JWD15"/>
      <c r="JWE15"/>
      <c r="JWF15"/>
      <c r="JWG15"/>
      <c r="JWH15"/>
      <c r="JWI15"/>
      <c r="JWJ15"/>
      <c r="JWK15"/>
      <c r="JWL15"/>
      <c r="JWM15"/>
      <c r="JWN15"/>
      <c r="JWO15"/>
      <c r="JWP15"/>
      <c r="JWQ15"/>
      <c r="JWR15"/>
      <c r="JWS15"/>
      <c r="JWT15"/>
      <c r="JWU15"/>
      <c r="JWV15"/>
      <c r="JWW15"/>
      <c r="JWX15"/>
      <c r="JWY15"/>
      <c r="JWZ15"/>
      <c r="JXA15"/>
      <c r="JXB15"/>
      <c r="JXC15"/>
      <c r="JXD15"/>
      <c r="JXE15"/>
      <c r="JXF15"/>
      <c r="JXG15"/>
      <c r="JXH15"/>
      <c r="JXI15"/>
      <c r="JXJ15"/>
      <c r="JXK15"/>
      <c r="JXL15"/>
      <c r="JXM15"/>
      <c r="JXN15"/>
      <c r="JXO15"/>
      <c r="JXP15"/>
      <c r="JXQ15"/>
      <c r="JXR15"/>
      <c r="JXS15"/>
      <c r="JXT15"/>
      <c r="JXU15"/>
      <c r="JXV15"/>
      <c r="JXW15"/>
      <c r="JXX15"/>
      <c r="JXY15"/>
      <c r="JXZ15"/>
      <c r="JYA15"/>
      <c r="JYB15"/>
      <c r="JYC15"/>
      <c r="JYD15"/>
      <c r="JYE15"/>
      <c r="JYF15"/>
      <c r="JYG15"/>
      <c r="JYH15"/>
      <c r="JYI15"/>
      <c r="JYJ15"/>
      <c r="JYK15"/>
      <c r="JYL15"/>
      <c r="JYM15"/>
      <c r="JYN15"/>
      <c r="JYO15"/>
      <c r="JYP15"/>
      <c r="JYQ15"/>
      <c r="JYR15"/>
      <c r="JYS15"/>
      <c r="JYT15"/>
      <c r="JYU15"/>
      <c r="JYV15"/>
      <c r="JYW15"/>
      <c r="JYX15"/>
      <c r="JYY15"/>
      <c r="JYZ15"/>
      <c r="JZA15"/>
      <c r="JZB15"/>
      <c r="JZC15"/>
      <c r="JZD15"/>
      <c r="JZE15"/>
      <c r="JZF15"/>
      <c r="JZG15"/>
      <c r="JZH15"/>
      <c r="JZI15"/>
      <c r="JZJ15"/>
      <c r="JZK15"/>
      <c r="JZL15"/>
      <c r="JZM15"/>
      <c r="JZN15"/>
      <c r="JZO15"/>
      <c r="JZP15"/>
      <c r="JZQ15"/>
      <c r="JZR15"/>
      <c r="JZS15"/>
      <c r="JZT15"/>
      <c r="JZU15"/>
      <c r="JZV15"/>
      <c r="JZW15"/>
      <c r="JZX15"/>
      <c r="JZY15"/>
      <c r="JZZ15"/>
      <c r="KAA15"/>
      <c r="KAB15"/>
      <c r="KAC15"/>
      <c r="KAD15"/>
      <c r="KAE15"/>
      <c r="KAF15"/>
      <c r="KAG15"/>
      <c r="KAH15"/>
      <c r="KAI15"/>
      <c r="KAJ15"/>
      <c r="KAK15"/>
      <c r="KAL15"/>
      <c r="KAM15"/>
      <c r="KAN15"/>
      <c r="KAO15"/>
      <c r="KAP15"/>
      <c r="KAQ15"/>
      <c r="KAR15"/>
      <c r="KAS15"/>
      <c r="KAT15"/>
      <c r="KAU15"/>
      <c r="KAV15"/>
      <c r="KAW15"/>
      <c r="KAX15"/>
      <c r="KAY15"/>
      <c r="KAZ15"/>
      <c r="KBA15"/>
      <c r="KBB15"/>
      <c r="KBC15"/>
      <c r="KBD15"/>
      <c r="KBE15"/>
      <c r="KBF15"/>
      <c r="KBG15"/>
      <c r="KBH15"/>
      <c r="KBI15"/>
      <c r="KBJ15"/>
      <c r="KBK15"/>
      <c r="KBL15"/>
      <c r="KBM15"/>
      <c r="KBN15"/>
      <c r="KBO15"/>
      <c r="KBP15"/>
      <c r="KBQ15"/>
      <c r="KBR15"/>
      <c r="KBS15"/>
      <c r="KBT15"/>
      <c r="KBU15"/>
      <c r="KBV15"/>
      <c r="KBW15"/>
      <c r="KBX15"/>
      <c r="KBY15"/>
      <c r="KBZ15"/>
      <c r="KCA15"/>
      <c r="KCB15"/>
      <c r="KCC15"/>
      <c r="KCD15"/>
      <c r="KCE15"/>
      <c r="KCF15"/>
      <c r="KCG15"/>
      <c r="KCH15"/>
      <c r="KCI15"/>
      <c r="KCJ15"/>
      <c r="KCK15"/>
      <c r="KCL15"/>
      <c r="KCM15"/>
      <c r="KCN15"/>
      <c r="KCO15"/>
      <c r="KCP15"/>
      <c r="KCQ15"/>
      <c r="KCR15"/>
      <c r="KCS15"/>
      <c r="KCT15"/>
      <c r="KCU15"/>
      <c r="KCV15"/>
      <c r="KCW15"/>
      <c r="KCX15"/>
      <c r="KCY15"/>
      <c r="KCZ15"/>
      <c r="KDA15"/>
      <c r="KDB15"/>
      <c r="KDC15"/>
      <c r="KDD15"/>
      <c r="KDE15"/>
      <c r="KDF15"/>
      <c r="KDG15"/>
      <c r="KDH15"/>
      <c r="KDI15"/>
      <c r="KDJ15"/>
      <c r="KDK15"/>
      <c r="KDL15"/>
      <c r="KDM15"/>
      <c r="KDN15"/>
      <c r="KDO15"/>
      <c r="KDP15"/>
      <c r="KDQ15"/>
      <c r="KDR15"/>
      <c r="KDS15"/>
      <c r="KDT15"/>
      <c r="KDU15"/>
      <c r="KDV15"/>
      <c r="KDW15"/>
      <c r="KDX15"/>
      <c r="KDY15"/>
      <c r="KDZ15"/>
      <c r="KEA15"/>
      <c r="KEB15"/>
      <c r="KEC15"/>
      <c r="KED15"/>
      <c r="KEE15"/>
      <c r="KEF15"/>
      <c r="KEG15"/>
      <c r="KEH15"/>
      <c r="KEI15"/>
      <c r="KEJ15"/>
      <c r="KEK15"/>
      <c r="KEL15"/>
      <c r="KEM15"/>
      <c r="KEN15"/>
      <c r="KEO15"/>
      <c r="KEP15"/>
      <c r="KEQ15"/>
      <c r="KER15"/>
      <c r="KES15"/>
      <c r="KET15"/>
      <c r="KEU15"/>
      <c r="KEV15"/>
      <c r="KEW15"/>
      <c r="KEX15"/>
      <c r="KEY15"/>
      <c r="KEZ15"/>
      <c r="KFA15"/>
      <c r="KFB15"/>
      <c r="KFC15"/>
      <c r="KFD15"/>
      <c r="KFE15"/>
      <c r="KFF15"/>
      <c r="KFG15"/>
      <c r="KFH15"/>
      <c r="KFI15"/>
      <c r="KFJ15"/>
      <c r="KFK15"/>
      <c r="KFL15"/>
      <c r="KFM15"/>
      <c r="KFN15"/>
      <c r="KFO15"/>
      <c r="KFP15"/>
      <c r="KFQ15"/>
      <c r="KFR15"/>
      <c r="KFS15"/>
      <c r="KFT15"/>
      <c r="KFU15"/>
      <c r="KFV15"/>
      <c r="KFW15"/>
      <c r="KFX15"/>
      <c r="KFY15"/>
      <c r="KFZ15"/>
      <c r="KGA15"/>
      <c r="KGB15"/>
      <c r="KGC15"/>
      <c r="KGD15"/>
      <c r="KGE15"/>
      <c r="KGF15"/>
      <c r="KGG15"/>
      <c r="KGH15"/>
      <c r="KGI15"/>
      <c r="KGJ15"/>
      <c r="KGK15"/>
      <c r="KGL15"/>
      <c r="KGM15"/>
      <c r="KGN15"/>
      <c r="KGO15"/>
      <c r="KGP15"/>
      <c r="KGQ15"/>
      <c r="KGR15"/>
      <c r="KGS15"/>
      <c r="KGT15"/>
      <c r="KGU15"/>
      <c r="KGV15"/>
      <c r="KGW15"/>
      <c r="KGX15"/>
      <c r="KGY15"/>
      <c r="KGZ15"/>
      <c r="KHA15"/>
      <c r="KHB15"/>
      <c r="KHC15"/>
      <c r="KHD15"/>
      <c r="KHE15"/>
      <c r="KHF15"/>
      <c r="KHG15"/>
      <c r="KHH15"/>
      <c r="KHI15"/>
      <c r="KHJ15"/>
      <c r="KHK15"/>
      <c r="KHL15"/>
      <c r="KHM15"/>
      <c r="KHN15"/>
      <c r="KHO15"/>
      <c r="KHP15"/>
      <c r="KHQ15"/>
      <c r="KHR15"/>
      <c r="KHS15"/>
      <c r="KHT15"/>
      <c r="KHU15"/>
      <c r="KHV15"/>
      <c r="KHW15"/>
      <c r="KHX15"/>
      <c r="KHY15"/>
      <c r="KHZ15"/>
      <c r="KIA15"/>
      <c r="KIB15"/>
      <c r="KIC15"/>
      <c r="KID15"/>
      <c r="KIE15"/>
      <c r="KIF15"/>
      <c r="KIG15"/>
      <c r="KIH15"/>
      <c r="KII15"/>
      <c r="KIJ15"/>
      <c r="KIK15"/>
      <c r="KIL15"/>
      <c r="KIM15"/>
      <c r="KIN15"/>
      <c r="KIO15"/>
      <c r="KIP15"/>
      <c r="KIQ15"/>
      <c r="KIR15"/>
      <c r="KIS15"/>
      <c r="KIT15"/>
      <c r="KIU15"/>
      <c r="KIV15"/>
      <c r="KIW15"/>
      <c r="KIX15"/>
      <c r="KIY15"/>
      <c r="KIZ15"/>
      <c r="KJA15"/>
      <c r="KJB15"/>
      <c r="KJC15"/>
      <c r="KJD15"/>
      <c r="KJE15"/>
      <c r="KJF15"/>
      <c r="KJG15"/>
      <c r="KJH15"/>
      <c r="KJI15"/>
      <c r="KJJ15"/>
      <c r="KJK15"/>
      <c r="KJL15"/>
      <c r="KJM15"/>
      <c r="KJN15"/>
      <c r="KJO15"/>
      <c r="KJP15"/>
      <c r="KJQ15"/>
      <c r="KJR15"/>
      <c r="KJS15"/>
      <c r="KJT15"/>
      <c r="KJU15"/>
      <c r="KJV15"/>
      <c r="KJW15"/>
      <c r="KJX15"/>
      <c r="KJY15"/>
      <c r="KJZ15"/>
      <c r="KKA15"/>
      <c r="KKB15"/>
      <c r="KKC15"/>
      <c r="KKD15"/>
      <c r="KKE15"/>
      <c r="KKF15"/>
      <c r="KKG15"/>
      <c r="KKH15"/>
      <c r="KKI15"/>
      <c r="KKJ15"/>
      <c r="KKK15"/>
      <c r="KKL15"/>
      <c r="KKM15"/>
      <c r="KKN15"/>
      <c r="KKO15"/>
      <c r="KKP15"/>
      <c r="KKQ15"/>
      <c r="KKR15"/>
      <c r="KKS15"/>
      <c r="KKT15"/>
      <c r="KKU15"/>
      <c r="KKV15"/>
      <c r="KKW15"/>
      <c r="KKX15"/>
      <c r="KKY15"/>
      <c r="KKZ15"/>
      <c r="KLA15"/>
      <c r="KLB15"/>
      <c r="KLC15"/>
      <c r="KLD15"/>
      <c r="KLE15"/>
      <c r="KLF15"/>
      <c r="KLG15"/>
      <c r="KLH15"/>
      <c r="KLI15"/>
      <c r="KLJ15"/>
      <c r="KLK15"/>
      <c r="KLL15"/>
      <c r="KLM15"/>
      <c r="KLN15"/>
      <c r="KLO15"/>
      <c r="KLP15"/>
      <c r="KLQ15"/>
      <c r="KLR15"/>
      <c r="KLS15"/>
      <c r="KLT15"/>
      <c r="KLU15"/>
      <c r="KLV15"/>
      <c r="KLW15"/>
      <c r="KLX15"/>
      <c r="KLY15"/>
      <c r="KLZ15"/>
      <c r="KMA15"/>
      <c r="KMB15"/>
      <c r="KMC15"/>
      <c r="KMD15"/>
      <c r="KME15"/>
      <c r="KMF15"/>
      <c r="KMG15"/>
      <c r="KMH15"/>
      <c r="KMI15"/>
      <c r="KMJ15"/>
      <c r="KMK15"/>
      <c r="KML15"/>
      <c r="KMM15"/>
      <c r="KMN15"/>
      <c r="KMO15"/>
      <c r="KMP15"/>
      <c r="KMQ15"/>
      <c r="KMR15"/>
      <c r="KMS15"/>
      <c r="KMT15"/>
      <c r="KMU15"/>
      <c r="KMV15"/>
      <c r="KMW15"/>
      <c r="KMX15"/>
      <c r="KMY15"/>
      <c r="KMZ15"/>
      <c r="KNA15"/>
      <c r="KNB15"/>
      <c r="KNC15"/>
      <c r="KND15"/>
      <c r="KNE15"/>
      <c r="KNF15"/>
      <c r="KNG15"/>
      <c r="KNH15"/>
      <c r="KNI15"/>
      <c r="KNJ15"/>
      <c r="KNK15"/>
      <c r="KNL15"/>
      <c r="KNM15"/>
      <c r="KNN15"/>
      <c r="KNO15"/>
      <c r="KNP15"/>
      <c r="KNQ15"/>
      <c r="KNR15"/>
      <c r="KNS15"/>
      <c r="KNT15"/>
      <c r="KNU15"/>
      <c r="KNV15"/>
      <c r="KNW15"/>
      <c r="KNX15"/>
      <c r="KNY15"/>
      <c r="KNZ15"/>
      <c r="KOA15"/>
      <c r="KOB15"/>
      <c r="KOC15"/>
      <c r="KOD15"/>
      <c r="KOE15"/>
      <c r="KOF15"/>
      <c r="KOG15"/>
      <c r="KOH15"/>
      <c r="KOI15"/>
      <c r="KOJ15"/>
      <c r="KOK15"/>
      <c r="KOL15"/>
      <c r="KOM15"/>
      <c r="KON15"/>
      <c r="KOO15"/>
      <c r="KOP15"/>
      <c r="KOQ15"/>
      <c r="KOR15"/>
      <c r="KOS15"/>
      <c r="KOT15"/>
      <c r="KOU15"/>
      <c r="KOV15"/>
      <c r="KOW15"/>
      <c r="KOX15"/>
      <c r="KOY15"/>
      <c r="KOZ15"/>
      <c r="KPA15"/>
      <c r="KPB15"/>
      <c r="KPC15"/>
      <c r="KPD15"/>
      <c r="KPE15"/>
      <c r="KPF15"/>
      <c r="KPG15"/>
      <c r="KPH15"/>
      <c r="KPI15"/>
      <c r="KPJ15"/>
      <c r="KPK15"/>
      <c r="KPL15"/>
      <c r="KPM15"/>
      <c r="KPN15"/>
      <c r="KPO15"/>
      <c r="KPP15"/>
      <c r="KPQ15"/>
      <c r="KPR15"/>
      <c r="KPS15"/>
      <c r="KPT15"/>
      <c r="KPU15"/>
      <c r="KPV15"/>
      <c r="KPW15"/>
      <c r="KPX15"/>
      <c r="KPY15"/>
      <c r="KPZ15"/>
      <c r="KQA15"/>
      <c r="KQB15"/>
      <c r="KQC15"/>
      <c r="KQD15"/>
      <c r="KQE15"/>
      <c r="KQF15"/>
      <c r="KQG15"/>
      <c r="KQH15"/>
      <c r="KQI15"/>
      <c r="KQJ15"/>
      <c r="KQK15"/>
      <c r="KQL15"/>
      <c r="KQM15"/>
      <c r="KQN15"/>
      <c r="KQO15"/>
      <c r="KQP15"/>
      <c r="KQQ15"/>
      <c r="KQR15"/>
      <c r="KQS15"/>
      <c r="KQT15"/>
      <c r="KQU15"/>
      <c r="KQV15"/>
      <c r="KQW15"/>
      <c r="KQX15"/>
      <c r="KQY15"/>
      <c r="KQZ15"/>
      <c r="KRA15"/>
      <c r="KRB15"/>
      <c r="KRC15"/>
      <c r="KRD15"/>
      <c r="KRE15"/>
      <c r="KRF15"/>
      <c r="KRG15"/>
      <c r="KRH15"/>
      <c r="KRI15"/>
      <c r="KRJ15"/>
      <c r="KRK15"/>
      <c r="KRL15"/>
      <c r="KRM15"/>
      <c r="KRN15"/>
      <c r="KRO15"/>
      <c r="KRP15"/>
      <c r="KRQ15"/>
      <c r="KRR15"/>
      <c r="KRS15"/>
      <c r="KRT15"/>
      <c r="KRU15"/>
      <c r="KRV15"/>
      <c r="KRW15"/>
      <c r="KRX15"/>
      <c r="KRY15"/>
      <c r="KRZ15"/>
      <c r="KSA15"/>
      <c r="KSB15"/>
      <c r="KSC15"/>
      <c r="KSD15"/>
      <c r="KSE15"/>
      <c r="KSF15"/>
      <c r="KSG15"/>
      <c r="KSH15"/>
      <c r="KSI15"/>
      <c r="KSJ15"/>
      <c r="KSK15"/>
      <c r="KSL15"/>
      <c r="KSM15"/>
      <c r="KSN15"/>
      <c r="KSO15"/>
      <c r="KSP15"/>
      <c r="KSQ15"/>
      <c r="KSR15"/>
      <c r="KSS15"/>
      <c r="KST15"/>
      <c r="KSU15"/>
      <c r="KSV15"/>
      <c r="KSW15"/>
      <c r="KSX15"/>
      <c r="KSY15"/>
      <c r="KSZ15"/>
      <c r="KTA15"/>
      <c r="KTB15"/>
      <c r="KTC15"/>
      <c r="KTD15"/>
      <c r="KTE15"/>
      <c r="KTF15"/>
      <c r="KTG15"/>
      <c r="KTH15"/>
      <c r="KTI15"/>
      <c r="KTJ15"/>
      <c r="KTK15"/>
      <c r="KTL15"/>
      <c r="KTM15"/>
      <c r="KTN15"/>
      <c r="KTO15"/>
      <c r="KTP15"/>
      <c r="KTQ15"/>
      <c r="KTR15"/>
      <c r="KTS15"/>
      <c r="KTT15"/>
      <c r="KTU15"/>
      <c r="KTV15"/>
      <c r="KTW15"/>
      <c r="KTX15"/>
      <c r="KTY15"/>
      <c r="KTZ15"/>
      <c r="KUA15"/>
      <c r="KUB15"/>
      <c r="KUC15"/>
      <c r="KUD15"/>
      <c r="KUE15"/>
      <c r="KUF15"/>
      <c r="KUG15"/>
      <c r="KUH15"/>
      <c r="KUI15"/>
      <c r="KUJ15"/>
      <c r="KUK15"/>
      <c r="KUL15"/>
      <c r="KUM15"/>
      <c r="KUN15"/>
      <c r="KUO15"/>
      <c r="KUP15"/>
      <c r="KUQ15"/>
      <c r="KUR15"/>
      <c r="KUS15"/>
      <c r="KUT15"/>
      <c r="KUU15"/>
      <c r="KUV15"/>
      <c r="KUW15"/>
      <c r="KUX15"/>
      <c r="KUY15"/>
      <c r="KUZ15"/>
      <c r="KVA15"/>
      <c r="KVB15"/>
      <c r="KVC15"/>
      <c r="KVD15"/>
      <c r="KVE15"/>
      <c r="KVF15"/>
      <c r="KVG15"/>
      <c r="KVH15"/>
      <c r="KVI15"/>
      <c r="KVJ15"/>
      <c r="KVK15"/>
      <c r="KVL15"/>
      <c r="KVM15"/>
      <c r="KVN15"/>
      <c r="KVO15"/>
      <c r="KVP15"/>
      <c r="KVQ15"/>
      <c r="KVR15"/>
      <c r="KVS15"/>
      <c r="KVT15"/>
      <c r="KVU15"/>
      <c r="KVV15"/>
      <c r="KVW15"/>
      <c r="KVX15"/>
      <c r="KVY15"/>
      <c r="KVZ15"/>
      <c r="KWA15"/>
      <c r="KWB15"/>
      <c r="KWC15"/>
      <c r="KWD15"/>
      <c r="KWE15"/>
      <c r="KWF15"/>
      <c r="KWG15"/>
      <c r="KWH15"/>
      <c r="KWI15"/>
      <c r="KWJ15"/>
      <c r="KWK15"/>
      <c r="KWL15"/>
      <c r="KWM15"/>
      <c r="KWN15"/>
      <c r="KWO15"/>
      <c r="KWP15"/>
      <c r="KWQ15"/>
      <c r="KWR15"/>
      <c r="KWS15"/>
      <c r="KWT15"/>
      <c r="KWU15"/>
      <c r="KWV15"/>
      <c r="KWW15"/>
      <c r="KWX15"/>
      <c r="KWY15"/>
      <c r="KWZ15"/>
      <c r="KXA15"/>
      <c r="KXB15"/>
      <c r="KXC15"/>
      <c r="KXD15"/>
      <c r="KXE15"/>
      <c r="KXF15"/>
      <c r="KXG15"/>
      <c r="KXH15"/>
      <c r="KXI15"/>
      <c r="KXJ15"/>
      <c r="KXK15"/>
      <c r="KXL15"/>
      <c r="KXM15"/>
      <c r="KXN15"/>
      <c r="KXO15"/>
      <c r="KXP15"/>
      <c r="KXQ15"/>
      <c r="KXR15"/>
      <c r="KXS15"/>
      <c r="KXT15"/>
      <c r="KXU15"/>
      <c r="KXV15"/>
      <c r="KXW15"/>
      <c r="KXX15"/>
      <c r="KXY15"/>
      <c r="KXZ15"/>
      <c r="KYA15"/>
      <c r="KYB15"/>
      <c r="KYC15"/>
      <c r="KYD15"/>
      <c r="KYE15"/>
      <c r="KYF15"/>
      <c r="KYG15"/>
      <c r="KYH15"/>
      <c r="KYI15"/>
      <c r="KYJ15"/>
      <c r="KYK15"/>
      <c r="KYL15"/>
      <c r="KYM15"/>
      <c r="KYN15"/>
      <c r="KYO15"/>
      <c r="KYP15"/>
      <c r="KYQ15"/>
      <c r="KYR15"/>
      <c r="KYS15"/>
      <c r="KYT15"/>
      <c r="KYU15"/>
      <c r="KYV15"/>
      <c r="KYW15"/>
      <c r="KYX15"/>
      <c r="KYY15"/>
      <c r="KYZ15"/>
      <c r="KZA15"/>
      <c r="KZB15"/>
      <c r="KZC15"/>
      <c r="KZD15"/>
      <c r="KZE15"/>
      <c r="KZF15"/>
      <c r="KZG15"/>
      <c r="KZH15"/>
      <c r="KZI15"/>
      <c r="KZJ15"/>
      <c r="KZK15"/>
      <c r="KZL15"/>
      <c r="KZM15"/>
      <c r="KZN15"/>
      <c r="KZO15"/>
      <c r="KZP15"/>
      <c r="KZQ15"/>
      <c r="KZR15"/>
      <c r="KZS15"/>
      <c r="KZT15"/>
      <c r="KZU15"/>
      <c r="KZV15"/>
      <c r="KZW15"/>
      <c r="KZX15"/>
      <c r="KZY15"/>
      <c r="KZZ15"/>
      <c r="LAA15"/>
      <c r="LAB15"/>
      <c r="LAC15"/>
      <c r="LAD15"/>
      <c r="LAE15"/>
      <c r="LAF15"/>
      <c r="LAG15"/>
      <c r="LAH15"/>
      <c r="LAI15"/>
      <c r="LAJ15"/>
      <c r="LAK15"/>
      <c r="LAL15"/>
      <c r="LAM15"/>
      <c r="LAN15"/>
      <c r="LAO15"/>
      <c r="LAP15"/>
      <c r="LAQ15"/>
      <c r="LAR15"/>
      <c r="LAS15"/>
      <c r="LAT15"/>
      <c r="LAU15"/>
      <c r="LAV15"/>
      <c r="LAW15"/>
      <c r="LAX15"/>
      <c r="LAY15"/>
      <c r="LAZ15"/>
      <c r="LBA15"/>
      <c r="LBB15"/>
      <c r="LBC15"/>
      <c r="LBD15"/>
      <c r="LBE15"/>
      <c r="LBF15"/>
      <c r="LBG15"/>
      <c r="LBH15"/>
      <c r="LBI15"/>
      <c r="LBJ15"/>
      <c r="LBK15"/>
      <c r="LBL15"/>
      <c r="LBM15"/>
      <c r="LBN15"/>
      <c r="LBO15"/>
      <c r="LBP15"/>
      <c r="LBQ15"/>
      <c r="LBR15"/>
      <c r="LBS15"/>
      <c r="LBT15"/>
      <c r="LBU15"/>
      <c r="LBV15"/>
      <c r="LBW15"/>
      <c r="LBX15"/>
      <c r="LBY15"/>
      <c r="LBZ15"/>
      <c r="LCA15"/>
      <c r="LCB15"/>
      <c r="LCC15"/>
      <c r="LCD15"/>
      <c r="LCE15"/>
      <c r="LCF15"/>
      <c r="LCG15"/>
      <c r="LCH15"/>
      <c r="LCI15"/>
      <c r="LCJ15"/>
      <c r="LCK15"/>
      <c r="LCL15"/>
      <c r="LCM15"/>
      <c r="LCN15"/>
      <c r="LCO15"/>
      <c r="LCP15"/>
      <c r="LCQ15"/>
      <c r="LCR15"/>
      <c r="LCS15"/>
      <c r="LCT15"/>
      <c r="LCU15"/>
      <c r="LCV15"/>
      <c r="LCW15"/>
      <c r="LCX15"/>
      <c r="LCY15"/>
      <c r="LCZ15"/>
      <c r="LDA15"/>
      <c r="LDB15"/>
      <c r="LDC15"/>
      <c r="LDD15"/>
      <c r="LDE15"/>
      <c r="LDF15"/>
      <c r="LDG15"/>
      <c r="LDH15"/>
      <c r="LDI15"/>
      <c r="LDJ15"/>
      <c r="LDK15"/>
      <c r="LDL15"/>
      <c r="LDM15"/>
      <c r="LDN15"/>
      <c r="LDO15"/>
      <c r="LDP15"/>
      <c r="LDQ15"/>
      <c r="LDR15"/>
      <c r="LDS15"/>
      <c r="LDT15"/>
      <c r="LDU15"/>
      <c r="LDV15"/>
      <c r="LDW15"/>
      <c r="LDX15"/>
      <c r="LDY15"/>
      <c r="LDZ15"/>
      <c r="LEA15"/>
      <c r="LEB15"/>
      <c r="LEC15"/>
      <c r="LED15"/>
      <c r="LEE15"/>
      <c r="LEF15"/>
      <c r="LEG15"/>
      <c r="LEH15"/>
      <c r="LEI15"/>
      <c r="LEJ15"/>
      <c r="LEK15"/>
      <c r="LEL15"/>
      <c r="LEM15"/>
      <c r="LEN15"/>
      <c r="LEO15"/>
      <c r="LEP15"/>
      <c r="LEQ15"/>
      <c r="LER15"/>
      <c r="LES15"/>
      <c r="LET15"/>
      <c r="LEU15"/>
      <c r="LEV15"/>
      <c r="LEW15"/>
      <c r="LEX15"/>
      <c r="LEY15"/>
      <c r="LEZ15"/>
      <c r="LFA15"/>
      <c r="LFB15"/>
      <c r="LFC15"/>
      <c r="LFD15"/>
      <c r="LFE15"/>
      <c r="LFF15"/>
      <c r="LFG15"/>
      <c r="LFH15"/>
      <c r="LFI15"/>
      <c r="LFJ15"/>
      <c r="LFK15"/>
      <c r="LFL15"/>
      <c r="LFM15"/>
      <c r="LFN15"/>
      <c r="LFO15"/>
      <c r="LFP15"/>
      <c r="LFQ15"/>
      <c r="LFR15"/>
      <c r="LFS15"/>
      <c r="LFT15"/>
      <c r="LFU15"/>
      <c r="LFV15"/>
      <c r="LFW15"/>
      <c r="LFX15"/>
      <c r="LFY15"/>
      <c r="LFZ15"/>
      <c r="LGA15"/>
      <c r="LGB15"/>
      <c r="LGC15"/>
      <c r="LGD15"/>
      <c r="LGE15"/>
      <c r="LGF15"/>
      <c r="LGG15"/>
      <c r="LGH15"/>
      <c r="LGI15"/>
      <c r="LGJ15"/>
      <c r="LGK15"/>
      <c r="LGL15"/>
      <c r="LGM15"/>
      <c r="LGN15"/>
      <c r="LGO15"/>
      <c r="LGP15"/>
      <c r="LGQ15"/>
      <c r="LGR15"/>
      <c r="LGS15"/>
      <c r="LGT15"/>
      <c r="LGU15"/>
      <c r="LGV15"/>
      <c r="LGW15"/>
      <c r="LGX15"/>
      <c r="LGY15"/>
      <c r="LGZ15"/>
      <c r="LHA15"/>
      <c r="LHB15"/>
      <c r="LHC15"/>
      <c r="LHD15"/>
      <c r="LHE15"/>
      <c r="LHF15"/>
      <c r="LHG15"/>
      <c r="LHH15"/>
      <c r="LHI15"/>
      <c r="LHJ15"/>
      <c r="LHK15"/>
      <c r="LHL15"/>
      <c r="LHM15"/>
      <c r="LHN15"/>
      <c r="LHO15"/>
      <c r="LHP15"/>
      <c r="LHQ15"/>
      <c r="LHR15"/>
      <c r="LHS15"/>
      <c r="LHT15"/>
      <c r="LHU15"/>
      <c r="LHV15"/>
      <c r="LHW15"/>
      <c r="LHX15"/>
      <c r="LHY15"/>
      <c r="LHZ15"/>
      <c r="LIA15"/>
      <c r="LIB15"/>
      <c r="LIC15"/>
      <c r="LID15"/>
      <c r="LIE15"/>
      <c r="LIF15"/>
      <c r="LIG15"/>
      <c r="LIH15"/>
      <c r="LII15"/>
      <c r="LIJ15"/>
      <c r="LIK15"/>
      <c r="LIL15"/>
      <c r="LIM15"/>
      <c r="LIN15"/>
      <c r="LIO15"/>
      <c r="LIP15"/>
      <c r="LIQ15"/>
      <c r="LIR15"/>
      <c r="LIS15"/>
      <c r="LIT15"/>
      <c r="LIU15"/>
      <c r="LIV15"/>
      <c r="LIW15"/>
      <c r="LIX15"/>
      <c r="LIY15"/>
      <c r="LIZ15"/>
      <c r="LJA15"/>
      <c r="LJB15"/>
      <c r="LJC15"/>
      <c r="LJD15"/>
      <c r="LJE15"/>
      <c r="LJF15"/>
      <c r="LJG15"/>
      <c r="LJH15"/>
      <c r="LJI15"/>
      <c r="LJJ15"/>
      <c r="LJK15"/>
      <c r="LJL15"/>
      <c r="LJM15"/>
      <c r="LJN15"/>
      <c r="LJO15"/>
      <c r="LJP15"/>
      <c r="LJQ15"/>
      <c r="LJR15"/>
      <c r="LJS15"/>
      <c r="LJT15"/>
      <c r="LJU15"/>
      <c r="LJV15"/>
      <c r="LJW15"/>
      <c r="LJX15"/>
      <c r="LJY15"/>
      <c r="LJZ15"/>
      <c r="LKA15"/>
      <c r="LKB15"/>
      <c r="LKC15"/>
      <c r="LKD15"/>
      <c r="LKE15"/>
      <c r="LKF15"/>
      <c r="LKG15"/>
      <c r="LKH15"/>
      <c r="LKI15"/>
      <c r="LKJ15"/>
      <c r="LKK15"/>
      <c r="LKL15"/>
      <c r="LKM15"/>
      <c r="LKN15"/>
      <c r="LKO15"/>
      <c r="LKP15"/>
      <c r="LKQ15"/>
      <c r="LKR15"/>
      <c r="LKS15"/>
      <c r="LKT15"/>
      <c r="LKU15"/>
      <c r="LKV15"/>
      <c r="LKW15"/>
      <c r="LKX15"/>
      <c r="LKY15"/>
      <c r="LKZ15"/>
      <c r="LLA15"/>
      <c r="LLB15"/>
      <c r="LLC15"/>
      <c r="LLD15"/>
      <c r="LLE15"/>
      <c r="LLF15"/>
      <c r="LLG15"/>
      <c r="LLH15"/>
      <c r="LLI15"/>
      <c r="LLJ15"/>
      <c r="LLK15"/>
      <c r="LLL15"/>
      <c r="LLM15"/>
      <c r="LLN15"/>
      <c r="LLO15"/>
      <c r="LLP15"/>
      <c r="LLQ15"/>
      <c r="LLR15"/>
      <c r="LLS15"/>
      <c r="LLT15"/>
      <c r="LLU15"/>
      <c r="LLV15"/>
      <c r="LLW15"/>
      <c r="LLX15"/>
      <c r="LLY15"/>
      <c r="LLZ15"/>
      <c r="LMA15"/>
      <c r="LMB15"/>
      <c r="LMC15"/>
      <c r="LMD15"/>
      <c r="LME15"/>
      <c r="LMF15"/>
      <c r="LMG15"/>
      <c r="LMH15"/>
      <c r="LMI15"/>
      <c r="LMJ15"/>
      <c r="LMK15"/>
      <c r="LML15"/>
      <c r="LMM15"/>
      <c r="LMN15"/>
      <c r="LMO15"/>
      <c r="LMP15"/>
      <c r="LMQ15"/>
      <c r="LMR15"/>
      <c r="LMS15"/>
      <c r="LMT15"/>
      <c r="LMU15"/>
      <c r="LMV15"/>
      <c r="LMW15"/>
      <c r="LMX15"/>
      <c r="LMY15"/>
      <c r="LMZ15"/>
      <c r="LNA15"/>
      <c r="LNB15"/>
      <c r="LNC15"/>
      <c r="LND15"/>
      <c r="LNE15"/>
      <c r="LNF15"/>
      <c r="LNG15"/>
      <c r="LNH15"/>
      <c r="LNI15"/>
      <c r="LNJ15"/>
      <c r="LNK15"/>
      <c r="LNL15"/>
      <c r="LNM15"/>
      <c r="LNN15"/>
      <c r="LNO15"/>
      <c r="LNP15"/>
      <c r="LNQ15"/>
      <c r="LNR15"/>
      <c r="LNS15"/>
      <c r="LNT15"/>
      <c r="LNU15"/>
      <c r="LNV15"/>
      <c r="LNW15"/>
      <c r="LNX15"/>
      <c r="LNY15"/>
      <c r="LNZ15"/>
      <c r="LOA15"/>
      <c r="LOB15"/>
      <c r="LOC15"/>
      <c r="LOD15"/>
      <c r="LOE15"/>
      <c r="LOF15"/>
      <c r="LOG15"/>
      <c r="LOH15"/>
      <c r="LOI15"/>
      <c r="LOJ15"/>
      <c r="LOK15"/>
      <c r="LOL15"/>
      <c r="LOM15"/>
      <c r="LON15"/>
      <c r="LOO15"/>
      <c r="LOP15"/>
      <c r="LOQ15"/>
      <c r="LOR15"/>
      <c r="LOS15"/>
      <c r="LOT15"/>
      <c r="LOU15"/>
      <c r="LOV15"/>
      <c r="LOW15"/>
      <c r="LOX15"/>
      <c r="LOY15"/>
      <c r="LOZ15"/>
      <c r="LPA15"/>
      <c r="LPB15"/>
      <c r="LPC15"/>
      <c r="LPD15"/>
      <c r="LPE15"/>
      <c r="LPF15"/>
      <c r="LPG15"/>
      <c r="LPH15"/>
      <c r="LPI15"/>
      <c r="LPJ15"/>
      <c r="LPK15"/>
      <c r="LPL15"/>
      <c r="LPM15"/>
      <c r="LPN15"/>
      <c r="LPO15"/>
      <c r="LPP15"/>
      <c r="LPQ15"/>
      <c r="LPR15"/>
      <c r="LPS15"/>
      <c r="LPT15"/>
      <c r="LPU15"/>
      <c r="LPV15"/>
      <c r="LPW15"/>
      <c r="LPX15"/>
      <c r="LPY15"/>
      <c r="LPZ15"/>
      <c r="LQA15"/>
      <c r="LQB15"/>
      <c r="LQC15"/>
      <c r="LQD15"/>
      <c r="LQE15"/>
      <c r="LQF15"/>
      <c r="LQG15"/>
      <c r="LQH15"/>
      <c r="LQI15"/>
      <c r="LQJ15"/>
      <c r="LQK15"/>
      <c r="LQL15"/>
      <c r="LQM15"/>
      <c r="LQN15"/>
      <c r="LQO15"/>
      <c r="LQP15"/>
      <c r="LQQ15"/>
      <c r="LQR15"/>
      <c r="LQS15"/>
      <c r="LQT15"/>
      <c r="LQU15"/>
      <c r="LQV15"/>
      <c r="LQW15"/>
      <c r="LQX15"/>
      <c r="LQY15"/>
      <c r="LQZ15"/>
      <c r="LRA15"/>
      <c r="LRB15"/>
      <c r="LRC15"/>
      <c r="LRD15"/>
      <c r="LRE15"/>
      <c r="LRF15"/>
      <c r="LRG15"/>
      <c r="LRH15"/>
      <c r="LRI15"/>
      <c r="LRJ15"/>
      <c r="LRK15"/>
      <c r="LRL15"/>
      <c r="LRM15"/>
      <c r="LRN15"/>
      <c r="LRO15"/>
      <c r="LRP15"/>
      <c r="LRQ15"/>
      <c r="LRR15"/>
      <c r="LRS15"/>
      <c r="LRT15"/>
      <c r="LRU15"/>
      <c r="LRV15"/>
      <c r="LRW15"/>
      <c r="LRX15"/>
      <c r="LRY15"/>
      <c r="LRZ15"/>
      <c r="LSA15"/>
      <c r="LSB15"/>
      <c r="LSC15"/>
      <c r="LSD15"/>
      <c r="LSE15"/>
      <c r="LSF15"/>
      <c r="LSG15"/>
      <c r="LSH15"/>
      <c r="LSI15"/>
      <c r="LSJ15"/>
      <c r="LSK15"/>
      <c r="LSL15"/>
      <c r="LSM15"/>
      <c r="LSN15"/>
      <c r="LSO15"/>
      <c r="LSP15"/>
      <c r="LSQ15"/>
      <c r="LSR15"/>
      <c r="LSS15"/>
      <c r="LST15"/>
      <c r="LSU15"/>
      <c r="LSV15"/>
      <c r="LSW15"/>
      <c r="LSX15"/>
      <c r="LSY15"/>
      <c r="LSZ15"/>
      <c r="LTA15"/>
      <c r="LTB15"/>
      <c r="LTC15"/>
      <c r="LTD15"/>
      <c r="LTE15"/>
      <c r="LTF15"/>
      <c r="LTG15"/>
      <c r="LTH15"/>
      <c r="LTI15"/>
      <c r="LTJ15"/>
      <c r="LTK15"/>
      <c r="LTL15"/>
      <c r="LTM15"/>
      <c r="LTN15"/>
      <c r="LTO15"/>
      <c r="LTP15"/>
      <c r="LTQ15"/>
      <c r="LTR15"/>
      <c r="LTS15"/>
      <c r="LTT15"/>
      <c r="LTU15"/>
      <c r="LTV15"/>
      <c r="LTW15"/>
      <c r="LTX15"/>
      <c r="LTY15"/>
      <c r="LTZ15"/>
      <c r="LUA15"/>
      <c r="LUB15"/>
      <c r="LUC15"/>
      <c r="LUD15"/>
      <c r="LUE15"/>
      <c r="LUF15"/>
      <c r="LUG15"/>
      <c r="LUH15"/>
      <c r="LUI15"/>
      <c r="LUJ15"/>
      <c r="LUK15"/>
      <c r="LUL15"/>
      <c r="LUM15"/>
      <c r="LUN15"/>
      <c r="LUO15"/>
      <c r="LUP15"/>
      <c r="LUQ15"/>
      <c r="LUR15"/>
      <c r="LUS15"/>
      <c r="LUT15"/>
      <c r="LUU15"/>
      <c r="LUV15"/>
      <c r="LUW15"/>
      <c r="LUX15"/>
      <c r="LUY15"/>
      <c r="LUZ15"/>
      <c r="LVA15"/>
      <c r="LVB15"/>
      <c r="LVC15"/>
      <c r="LVD15"/>
      <c r="LVE15"/>
      <c r="LVF15"/>
      <c r="LVG15"/>
      <c r="LVH15"/>
      <c r="LVI15"/>
      <c r="LVJ15"/>
      <c r="LVK15"/>
      <c r="LVL15"/>
      <c r="LVM15"/>
      <c r="LVN15"/>
      <c r="LVO15"/>
      <c r="LVP15"/>
      <c r="LVQ15"/>
      <c r="LVR15"/>
      <c r="LVS15"/>
      <c r="LVT15"/>
      <c r="LVU15"/>
      <c r="LVV15"/>
      <c r="LVW15"/>
      <c r="LVX15"/>
      <c r="LVY15"/>
      <c r="LVZ15"/>
      <c r="LWA15"/>
      <c r="LWB15"/>
      <c r="LWC15"/>
      <c r="LWD15"/>
      <c r="LWE15"/>
      <c r="LWF15"/>
      <c r="LWG15"/>
      <c r="LWH15"/>
      <c r="LWI15"/>
      <c r="LWJ15"/>
      <c r="LWK15"/>
      <c r="LWL15"/>
      <c r="LWM15"/>
      <c r="LWN15"/>
      <c r="LWO15"/>
      <c r="LWP15"/>
      <c r="LWQ15"/>
      <c r="LWR15"/>
      <c r="LWS15"/>
      <c r="LWT15"/>
      <c r="LWU15"/>
      <c r="LWV15"/>
      <c r="LWW15"/>
      <c r="LWX15"/>
      <c r="LWY15"/>
      <c r="LWZ15"/>
      <c r="LXA15"/>
      <c r="LXB15"/>
      <c r="LXC15"/>
      <c r="LXD15"/>
      <c r="LXE15"/>
      <c r="LXF15"/>
      <c r="LXG15"/>
      <c r="LXH15"/>
      <c r="LXI15"/>
      <c r="LXJ15"/>
      <c r="LXK15"/>
      <c r="LXL15"/>
      <c r="LXM15"/>
      <c r="LXN15"/>
      <c r="LXO15"/>
      <c r="LXP15"/>
      <c r="LXQ15"/>
      <c r="LXR15"/>
      <c r="LXS15"/>
      <c r="LXT15"/>
      <c r="LXU15"/>
      <c r="LXV15"/>
      <c r="LXW15"/>
      <c r="LXX15"/>
      <c r="LXY15"/>
      <c r="LXZ15"/>
      <c r="LYA15"/>
      <c r="LYB15"/>
      <c r="LYC15"/>
      <c r="LYD15"/>
      <c r="LYE15"/>
      <c r="LYF15"/>
      <c r="LYG15"/>
      <c r="LYH15"/>
      <c r="LYI15"/>
      <c r="LYJ15"/>
      <c r="LYK15"/>
      <c r="LYL15"/>
      <c r="LYM15"/>
      <c r="LYN15"/>
      <c r="LYO15"/>
      <c r="LYP15"/>
      <c r="LYQ15"/>
      <c r="LYR15"/>
      <c r="LYS15"/>
      <c r="LYT15"/>
      <c r="LYU15"/>
      <c r="LYV15"/>
      <c r="LYW15"/>
      <c r="LYX15"/>
      <c r="LYY15"/>
      <c r="LYZ15"/>
      <c r="LZA15"/>
      <c r="LZB15"/>
      <c r="LZC15"/>
      <c r="LZD15"/>
      <c r="LZE15"/>
      <c r="LZF15"/>
      <c r="LZG15"/>
      <c r="LZH15"/>
      <c r="LZI15"/>
      <c r="LZJ15"/>
      <c r="LZK15"/>
      <c r="LZL15"/>
      <c r="LZM15"/>
      <c r="LZN15"/>
      <c r="LZO15"/>
      <c r="LZP15"/>
      <c r="LZQ15"/>
      <c r="LZR15"/>
      <c r="LZS15"/>
      <c r="LZT15"/>
      <c r="LZU15"/>
      <c r="LZV15"/>
      <c r="LZW15"/>
      <c r="LZX15"/>
      <c r="LZY15"/>
      <c r="LZZ15"/>
      <c r="MAA15"/>
      <c r="MAB15"/>
      <c r="MAC15"/>
      <c r="MAD15"/>
      <c r="MAE15"/>
      <c r="MAF15"/>
      <c r="MAG15"/>
      <c r="MAH15"/>
      <c r="MAI15"/>
      <c r="MAJ15"/>
      <c r="MAK15"/>
      <c r="MAL15"/>
      <c r="MAM15"/>
      <c r="MAN15"/>
      <c r="MAO15"/>
      <c r="MAP15"/>
      <c r="MAQ15"/>
      <c r="MAR15"/>
      <c r="MAS15"/>
      <c r="MAT15"/>
      <c r="MAU15"/>
      <c r="MAV15"/>
      <c r="MAW15"/>
      <c r="MAX15"/>
      <c r="MAY15"/>
      <c r="MAZ15"/>
      <c r="MBA15"/>
      <c r="MBB15"/>
      <c r="MBC15"/>
      <c r="MBD15"/>
      <c r="MBE15"/>
      <c r="MBF15"/>
      <c r="MBG15"/>
      <c r="MBH15"/>
      <c r="MBI15"/>
      <c r="MBJ15"/>
      <c r="MBK15"/>
      <c r="MBL15"/>
      <c r="MBM15"/>
      <c r="MBN15"/>
      <c r="MBO15"/>
      <c r="MBP15"/>
      <c r="MBQ15"/>
      <c r="MBR15"/>
      <c r="MBS15"/>
      <c r="MBT15"/>
      <c r="MBU15"/>
      <c r="MBV15"/>
      <c r="MBW15"/>
      <c r="MBX15"/>
      <c r="MBY15"/>
      <c r="MBZ15"/>
      <c r="MCA15"/>
      <c r="MCB15"/>
      <c r="MCC15"/>
      <c r="MCD15"/>
      <c r="MCE15"/>
      <c r="MCF15"/>
      <c r="MCG15"/>
      <c r="MCH15"/>
      <c r="MCI15"/>
      <c r="MCJ15"/>
      <c r="MCK15"/>
      <c r="MCL15"/>
      <c r="MCM15"/>
      <c r="MCN15"/>
      <c r="MCO15"/>
      <c r="MCP15"/>
      <c r="MCQ15"/>
      <c r="MCR15"/>
      <c r="MCS15"/>
      <c r="MCT15"/>
      <c r="MCU15"/>
      <c r="MCV15"/>
      <c r="MCW15"/>
      <c r="MCX15"/>
      <c r="MCY15"/>
      <c r="MCZ15"/>
      <c r="MDA15"/>
      <c r="MDB15"/>
      <c r="MDC15"/>
      <c r="MDD15"/>
      <c r="MDE15"/>
      <c r="MDF15"/>
      <c r="MDG15"/>
      <c r="MDH15"/>
      <c r="MDI15"/>
      <c r="MDJ15"/>
      <c r="MDK15"/>
      <c r="MDL15"/>
      <c r="MDM15"/>
      <c r="MDN15"/>
      <c r="MDO15"/>
      <c r="MDP15"/>
      <c r="MDQ15"/>
      <c r="MDR15"/>
      <c r="MDS15"/>
      <c r="MDT15"/>
      <c r="MDU15"/>
      <c r="MDV15"/>
      <c r="MDW15"/>
      <c r="MDX15"/>
      <c r="MDY15"/>
      <c r="MDZ15"/>
      <c r="MEA15"/>
      <c r="MEB15"/>
      <c r="MEC15"/>
      <c r="MED15"/>
      <c r="MEE15"/>
      <c r="MEF15"/>
      <c r="MEG15"/>
      <c r="MEH15"/>
      <c r="MEI15"/>
      <c r="MEJ15"/>
      <c r="MEK15"/>
      <c r="MEL15"/>
      <c r="MEM15"/>
      <c r="MEN15"/>
      <c r="MEO15"/>
      <c r="MEP15"/>
      <c r="MEQ15"/>
      <c r="MER15"/>
      <c r="MES15"/>
      <c r="MET15"/>
      <c r="MEU15"/>
      <c r="MEV15"/>
      <c r="MEW15"/>
      <c r="MEX15"/>
      <c r="MEY15"/>
      <c r="MEZ15"/>
      <c r="MFA15"/>
      <c r="MFB15"/>
      <c r="MFC15"/>
      <c r="MFD15"/>
      <c r="MFE15"/>
      <c r="MFF15"/>
      <c r="MFG15"/>
      <c r="MFH15"/>
      <c r="MFI15"/>
      <c r="MFJ15"/>
      <c r="MFK15"/>
      <c r="MFL15"/>
      <c r="MFM15"/>
      <c r="MFN15"/>
      <c r="MFO15"/>
      <c r="MFP15"/>
      <c r="MFQ15"/>
      <c r="MFR15"/>
      <c r="MFS15"/>
      <c r="MFT15"/>
      <c r="MFU15"/>
      <c r="MFV15"/>
      <c r="MFW15"/>
      <c r="MFX15"/>
      <c r="MFY15"/>
      <c r="MFZ15"/>
      <c r="MGA15"/>
      <c r="MGB15"/>
      <c r="MGC15"/>
      <c r="MGD15"/>
      <c r="MGE15"/>
      <c r="MGF15"/>
      <c r="MGG15"/>
      <c r="MGH15"/>
      <c r="MGI15"/>
      <c r="MGJ15"/>
      <c r="MGK15"/>
      <c r="MGL15"/>
      <c r="MGM15"/>
      <c r="MGN15"/>
      <c r="MGO15"/>
      <c r="MGP15"/>
      <c r="MGQ15"/>
      <c r="MGR15"/>
      <c r="MGS15"/>
      <c r="MGT15"/>
      <c r="MGU15"/>
      <c r="MGV15"/>
      <c r="MGW15"/>
      <c r="MGX15"/>
      <c r="MGY15"/>
      <c r="MGZ15"/>
      <c r="MHA15"/>
      <c r="MHB15"/>
      <c r="MHC15"/>
      <c r="MHD15"/>
      <c r="MHE15"/>
      <c r="MHF15"/>
      <c r="MHG15"/>
      <c r="MHH15"/>
      <c r="MHI15"/>
      <c r="MHJ15"/>
      <c r="MHK15"/>
      <c r="MHL15"/>
      <c r="MHM15"/>
      <c r="MHN15"/>
      <c r="MHO15"/>
      <c r="MHP15"/>
      <c r="MHQ15"/>
      <c r="MHR15"/>
      <c r="MHS15"/>
      <c r="MHT15"/>
      <c r="MHU15"/>
      <c r="MHV15"/>
      <c r="MHW15"/>
      <c r="MHX15"/>
      <c r="MHY15"/>
      <c r="MHZ15"/>
      <c r="MIA15"/>
      <c r="MIB15"/>
      <c r="MIC15"/>
      <c r="MID15"/>
      <c r="MIE15"/>
      <c r="MIF15"/>
      <c r="MIG15"/>
      <c r="MIH15"/>
      <c r="MII15"/>
      <c r="MIJ15"/>
      <c r="MIK15"/>
      <c r="MIL15"/>
      <c r="MIM15"/>
      <c r="MIN15"/>
      <c r="MIO15"/>
      <c r="MIP15"/>
      <c r="MIQ15"/>
      <c r="MIR15"/>
      <c r="MIS15"/>
      <c r="MIT15"/>
      <c r="MIU15"/>
      <c r="MIV15"/>
      <c r="MIW15"/>
      <c r="MIX15"/>
      <c r="MIY15"/>
      <c r="MIZ15"/>
      <c r="MJA15"/>
      <c r="MJB15"/>
      <c r="MJC15"/>
      <c r="MJD15"/>
      <c r="MJE15"/>
      <c r="MJF15"/>
      <c r="MJG15"/>
      <c r="MJH15"/>
      <c r="MJI15"/>
      <c r="MJJ15"/>
      <c r="MJK15"/>
      <c r="MJL15"/>
      <c r="MJM15"/>
      <c r="MJN15"/>
      <c r="MJO15"/>
      <c r="MJP15"/>
      <c r="MJQ15"/>
      <c r="MJR15"/>
      <c r="MJS15"/>
      <c r="MJT15"/>
      <c r="MJU15"/>
      <c r="MJV15"/>
      <c r="MJW15"/>
      <c r="MJX15"/>
      <c r="MJY15"/>
      <c r="MJZ15"/>
      <c r="MKA15"/>
      <c r="MKB15"/>
      <c r="MKC15"/>
      <c r="MKD15"/>
      <c r="MKE15"/>
      <c r="MKF15"/>
      <c r="MKG15"/>
      <c r="MKH15"/>
      <c r="MKI15"/>
      <c r="MKJ15"/>
      <c r="MKK15"/>
      <c r="MKL15"/>
      <c r="MKM15"/>
      <c r="MKN15"/>
      <c r="MKO15"/>
      <c r="MKP15"/>
      <c r="MKQ15"/>
      <c r="MKR15"/>
      <c r="MKS15"/>
      <c r="MKT15"/>
      <c r="MKU15"/>
      <c r="MKV15"/>
      <c r="MKW15"/>
      <c r="MKX15"/>
      <c r="MKY15"/>
      <c r="MKZ15"/>
      <c r="MLA15"/>
      <c r="MLB15"/>
      <c r="MLC15"/>
      <c r="MLD15"/>
      <c r="MLE15"/>
      <c r="MLF15"/>
      <c r="MLG15"/>
      <c r="MLH15"/>
      <c r="MLI15"/>
      <c r="MLJ15"/>
      <c r="MLK15"/>
      <c r="MLL15"/>
      <c r="MLM15"/>
      <c r="MLN15"/>
      <c r="MLO15"/>
      <c r="MLP15"/>
      <c r="MLQ15"/>
      <c r="MLR15"/>
      <c r="MLS15"/>
      <c r="MLT15"/>
      <c r="MLU15"/>
      <c r="MLV15"/>
      <c r="MLW15"/>
      <c r="MLX15"/>
      <c r="MLY15"/>
      <c r="MLZ15"/>
      <c r="MMA15"/>
      <c r="MMB15"/>
      <c r="MMC15"/>
      <c r="MMD15"/>
      <c r="MME15"/>
      <c r="MMF15"/>
      <c r="MMG15"/>
      <c r="MMH15"/>
      <c r="MMI15"/>
      <c r="MMJ15"/>
      <c r="MMK15"/>
      <c r="MML15"/>
      <c r="MMM15"/>
      <c r="MMN15"/>
      <c r="MMO15"/>
      <c r="MMP15"/>
      <c r="MMQ15"/>
      <c r="MMR15"/>
      <c r="MMS15"/>
      <c r="MMT15"/>
      <c r="MMU15"/>
      <c r="MMV15"/>
      <c r="MMW15"/>
      <c r="MMX15"/>
      <c r="MMY15"/>
      <c r="MMZ15"/>
      <c r="MNA15"/>
      <c r="MNB15"/>
      <c r="MNC15"/>
      <c r="MND15"/>
      <c r="MNE15"/>
      <c r="MNF15"/>
      <c r="MNG15"/>
      <c r="MNH15"/>
      <c r="MNI15"/>
      <c r="MNJ15"/>
      <c r="MNK15"/>
      <c r="MNL15"/>
      <c r="MNM15"/>
      <c r="MNN15"/>
      <c r="MNO15"/>
      <c r="MNP15"/>
      <c r="MNQ15"/>
      <c r="MNR15"/>
      <c r="MNS15"/>
      <c r="MNT15"/>
      <c r="MNU15"/>
      <c r="MNV15"/>
      <c r="MNW15"/>
      <c r="MNX15"/>
      <c r="MNY15"/>
      <c r="MNZ15"/>
      <c r="MOA15"/>
      <c r="MOB15"/>
      <c r="MOC15"/>
      <c r="MOD15"/>
      <c r="MOE15"/>
      <c r="MOF15"/>
      <c r="MOG15"/>
      <c r="MOH15"/>
      <c r="MOI15"/>
      <c r="MOJ15"/>
      <c r="MOK15"/>
      <c r="MOL15"/>
      <c r="MOM15"/>
      <c r="MON15"/>
      <c r="MOO15"/>
      <c r="MOP15"/>
      <c r="MOQ15"/>
      <c r="MOR15"/>
      <c r="MOS15"/>
      <c r="MOT15"/>
      <c r="MOU15"/>
      <c r="MOV15"/>
      <c r="MOW15"/>
      <c r="MOX15"/>
      <c r="MOY15"/>
      <c r="MOZ15"/>
      <c r="MPA15"/>
      <c r="MPB15"/>
      <c r="MPC15"/>
      <c r="MPD15"/>
      <c r="MPE15"/>
      <c r="MPF15"/>
      <c r="MPG15"/>
      <c r="MPH15"/>
      <c r="MPI15"/>
      <c r="MPJ15"/>
      <c r="MPK15"/>
      <c r="MPL15"/>
      <c r="MPM15"/>
      <c r="MPN15"/>
      <c r="MPO15"/>
      <c r="MPP15"/>
      <c r="MPQ15"/>
      <c r="MPR15"/>
      <c r="MPS15"/>
      <c r="MPT15"/>
      <c r="MPU15"/>
      <c r="MPV15"/>
      <c r="MPW15"/>
      <c r="MPX15"/>
      <c r="MPY15"/>
      <c r="MPZ15"/>
      <c r="MQA15"/>
      <c r="MQB15"/>
      <c r="MQC15"/>
      <c r="MQD15"/>
      <c r="MQE15"/>
      <c r="MQF15"/>
      <c r="MQG15"/>
      <c r="MQH15"/>
      <c r="MQI15"/>
      <c r="MQJ15"/>
      <c r="MQK15"/>
      <c r="MQL15"/>
      <c r="MQM15"/>
      <c r="MQN15"/>
      <c r="MQO15"/>
      <c r="MQP15"/>
      <c r="MQQ15"/>
      <c r="MQR15"/>
      <c r="MQS15"/>
      <c r="MQT15"/>
      <c r="MQU15"/>
      <c r="MQV15"/>
      <c r="MQW15"/>
      <c r="MQX15"/>
      <c r="MQY15"/>
      <c r="MQZ15"/>
      <c r="MRA15"/>
      <c r="MRB15"/>
      <c r="MRC15"/>
      <c r="MRD15"/>
      <c r="MRE15"/>
      <c r="MRF15"/>
      <c r="MRG15"/>
      <c r="MRH15"/>
      <c r="MRI15"/>
      <c r="MRJ15"/>
      <c r="MRK15"/>
      <c r="MRL15"/>
      <c r="MRM15"/>
      <c r="MRN15"/>
      <c r="MRO15"/>
      <c r="MRP15"/>
      <c r="MRQ15"/>
      <c r="MRR15"/>
      <c r="MRS15"/>
      <c r="MRT15"/>
      <c r="MRU15"/>
      <c r="MRV15"/>
      <c r="MRW15"/>
      <c r="MRX15"/>
      <c r="MRY15"/>
      <c r="MRZ15"/>
      <c r="MSA15"/>
      <c r="MSB15"/>
      <c r="MSC15"/>
      <c r="MSD15"/>
      <c r="MSE15"/>
      <c r="MSF15"/>
      <c r="MSG15"/>
      <c r="MSH15"/>
      <c r="MSI15"/>
      <c r="MSJ15"/>
      <c r="MSK15"/>
      <c r="MSL15"/>
      <c r="MSM15"/>
      <c r="MSN15"/>
      <c r="MSO15"/>
      <c r="MSP15"/>
      <c r="MSQ15"/>
      <c r="MSR15"/>
      <c r="MSS15"/>
      <c r="MST15"/>
      <c r="MSU15"/>
      <c r="MSV15"/>
      <c r="MSW15"/>
      <c r="MSX15"/>
      <c r="MSY15"/>
      <c r="MSZ15"/>
      <c r="MTA15"/>
      <c r="MTB15"/>
      <c r="MTC15"/>
      <c r="MTD15"/>
      <c r="MTE15"/>
      <c r="MTF15"/>
      <c r="MTG15"/>
      <c r="MTH15"/>
      <c r="MTI15"/>
      <c r="MTJ15"/>
      <c r="MTK15"/>
      <c r="MTL15"/>
      <c r="MTM15"/>
      <c r="MTN15"/>
      <c r="MTO15"/>
      <c r="MTP15"/>
      <c r="MTQ15"/>
      <c r="MTR15"/>
      <c r="MTS15"/>
      <c r="MTT15"/>
      <c r="MTU15"/>
      <c r="MTV15"/>
      <c r="MTW15"/>
      <c r="MTX15"/>
      <c r="MTY15"/>
      <c r="MTZ15"/>
      <c r="MUA15"/>
      <c r="MUB15"/>
      <c r="MUC15"/>
      <c r="MUD15"/>
      <c r="MUE15"/>
      <c r="MUF15"/>
      <c r="MUG15"/>
      <c r="MUH15"/>
      <c r="MUI15"/>
      <c r="MUJ15"/>
      <c r="MUK15"/>
      <c r="MUL15"/>
      <c r="MUM15"/>
      <c r="MUN15"/>
      <c r="MUO15"/>
      <c r="MUP15"/>
      <c r="MUQ15"/>
      <c r="MUR15"/>
      <c r="MUS15"/>
      <c r="MUT15"/>
      <c r="MUU15"/>
      <c r="MUV15"/>
      <c r="MUW15"/>
      <c r="MUX15"/>
      <c r="MUY15"/>
      <c r="MUZ15"/>
      <c r="MVA15"/>
      <c r="MVB15"/>
      <c r="MVC15"/>
      <c r="MVD15"/>
      <c r="MVE15"/>
      <c r="MVF15"/>
      <c r="MVG15"/>
      <c r="MVH15"/>
      <c r="MVI15"/>
      <c r="MVJ15"/>
      <c r="MVK15"/>
      <c r="MVL15"/>
      <c r="MVM15"/>
      <c r="MVN15"/>
      <c r="MVO15"/>
      <c r="MVP15"/>
      <c r="MVQ15"/>
      <c r="MVR15"/>
      <c r="MVS15"/>
      <c r="MVT15"/>
      <c r="MVU15"/>
      <c r="MVV15"/>
      <c r="MVW15"/>
      <c r="MVX15"/>
      <c r="MVY15"/>
      <c r="MVZ15"/>
      <c r="MWA15"/>
      <c r="MWB15"/>
      <c r="MWC15"/>
      <c r="MWD15"/>
      <c r="MWE15"/>
      <c r="MWF15"/>
      <c r="MWG15"/>
      <c r="MWH15"/>
      <c r="MWI15"/>
      <c r="MWJ15"/>
      <c r="MWK15"/>
      <c r="MWL15"/>
      <c r="MWM15"/>
      <c r="MWN15"/>
      <c r="MWO15"/>
      <c r="MWP15"/>
      <c r="MWQ15"/>
      <c r="MWR15"/>
      <c r="MWS15"/>
      <c r="MWT15"/>
      <c r="MWU15"/>
      <c r="MWV15"/>
      <c r="MWW15"/>
      <c r="MWX15"/>
      <c r="MWY15"/>
      <c r="MWZ15"/>
      <c r="MXA15"/>
      <c r="MXB15"/>
      <c r="MXC15"/>
      <c r="MXD15"/>
      <c r="MXE15"/>
      <c r="MXF15"/>
      <c r="MXG15"/>
      <c r="MXH15"/>
      <c r="MXI15"/>
      <c r="MXJ15"/>
      <c r="MXK15"/>
      <c r="MXL15"/>
      <c r="MXM15"/>
      <c r="MXN15"/>
      <c r="MXO15"/>
      <c r="MXP15"/>
      <c r="MXQ15"/>
      <c r="MXR15"/>
      <c r="MXS15"/>
      <c r="MXT15"/>
      <c r="MXU15"/>
      <c r="MXV15"/>
      <c r="MXW15"/>
      <c r="MXX15"/>
      <c r="MXY15"/>
      <c r="MXZ15"/>
      <c r="MYA15"/>
      <c r="MYB15"/>
      <c r="MYC15"/>
      <c r="MYD15"/>
      <c r="MYE15"/>
      <c r="MYF15"/>
      <c r="MYG15"/>
      <c r="MYH15"/>
      <c r="MYI15"/>
      <c r="MYJ15"/>
      <c r="MYK15"/>
      <c r="MYL15"/>
      <c r="MYM15"/>
      <c r="MYN15"/>
      <c r="MYO15"/>
      <c r="MYP15"/>
      <c r="MYQ15"/>
      <c r="MYR15"/>
      <c r="MYS15"/>
      <c r="MYT15"/>
      <c r="MYU15"/>
      <c r="MYV15"/>
      <c r="MYW15"/>
      <c r="MYX15"/>
      <c r="MYY15"/>
      <c r="MYZ15"/>
      <c r="MZA15"/>
      <c r="MZB15"/>
      <c r="MZC15"/>
      <c r="MZD15"/>
      <c r="MZE15"/>
      <c r="MZF15"/>
      <c r="MZG15"/>
      <c r="MZH15"/>
      <c r="MZI15"/>
      <c r="MZJ15"/>
      <c r="MZK15"/>
      <c r="MZL15"/>
      <c r="MZM15"/>
      <c r="MZN15"/>
      <c r="MZO15"/>
      <c r="MZP15"/>
      <c r="MZQ15"/>
      <c r="MZR15"/>
      <c r="MZS15"/>
      <c r="MZT15"/>
      <c r="MZU15"/>
      <c r="MZV15"/>
      <c r="MZW15"/>
      <c r="MZX15"/>
      <c r="MZY15"/>
      <c r="MZZ15"/>
      <c r="NAA15"/>
      <c r="NAB15"/>
      <c r="NAC15"/>
      <c r="NAD15"/>
      <c r="NAE15"/>
      <c r="NAF15"/>
      <c r="NAG15"/>
      <c r="NAH15"/>
      <c r="NAI15"/>
      <c r="NAJ15"/>
      <c r="NAK15"/>
      <c r="NAL15"/>
      <c r="NAM15"/>
      <c r="NAN15"/>
      <c r="NAO15"/>
      <c r="NAP15"/>
      <c r="NAQ15"/>
      <c r="NAR15"/>
      <c r="NAS15"/>
      <c r="NAT15"/>
      <c r="NAU15"/>
      <c r="NAV15"/>
      <c r="NAW15"/>
      <c r="NAX15"/>
      <c r="NAY15"/>
      <c r="NAZ15"/>
      <c r="NBA15"/>
      <c r="NBB15"/>
      <c r="NBC15"/>
      <c r="NBD15"/>
      <c r="NBE15"/>
      <c r="NBF15"/>
      <c r="NBG15"/>
      <c r="NBH15"/>
      <c r="NBI15"/>
      <c r="NBJ15"/>
      <c r="NBK15"/>
      <c r="NBL15"/>
      <c r="NBM15"/>
      <c r="NBN15"/>
      <c r="NBO15"/>
      <c r="NBP15"/>
      <c r="NBQ15"/>
      <c r="NBR15"/>
      <c r="NBS15"/>
      <c r="NBT15"/>
      <c r="NBU15"/>
      <c r="NBV15"/>
      <c r="NBW15"/>
      <c r="NBX15"/>
      <c r="NBY15"/>
      <c r="NBZ15"/>
      <c r="NCA15"/>
      <c r="NCB15"/>
      <c r="NCC15"/>
      <c r="NCD15"/>
      <c r="NCE15"/>
      <c r="NCF15"/>
      <c r="NCG15"/>
      <c r="NCH15"/>
      <c r="NCI15"/>
      <c r="NCJ15"/>
      <c r="NCK15"/>
      <c r="NCL15"/>
      <c r="NCM15"/>
      <c r="NCN15"/>
      <c r="NCO15"/>
      <c r="NCP15"/>
      <c r="NCQ15"/>
      <c r="NCR15"/>
      <c r="NCS15"/>
      <c r="NCT15"/>
      <c r="NCU15"/>
      <c r="NCV15"/>
      <c r="NCW15"/>
      <c r="NCX15"/>
      <c r="NCY15"/>
      <c r="NCZ15"/>
      <c r="NDA15"/>
      <c r="NDB15"/>
      <c r="NDC15"/>
      <c r="NDD15"/>
      <c r="NDE15"/>
      <c r="NDF15"/>
      <c r="NDG15"/>
      <c r="NDH15"/>
      <c r="NDI15"/>
      <c r="NDJ15"/>
      <c r="NDK15"/>
      <c r="NDL15"/>
      <c r="NDM15"/>
      <c r="NDN15"/>
      <c r="NDO15"/>
      <c r="NDP15"/>
      <c r="NDQ15"/>
      <c r="NDR15"/>
      <c r="NDS15"/>
      <c r="NDT15"/>
      <c r="NDU15"/>
      <c r="NDV15"/>
      <c r="NDW15"/>
      <c r="NDX15"/>
      <c r="NDY15"/>
      <c r="NDZ15"/>
      <c r="NEA15"/>
      <c r="NEB15"/>
      <c r="NEC15"/>
      <c r="NED15"/>
      <c r="NEE15"/>
      <c r="NEF15"/>
      <c r="NEG15"/>
      <c r="NEH15"/>
      <c r="NEI15"/>
      <c r="NEJ15"/>
      <c r="NEK15"/>
      <c r="NEL15"/>
      <c r="NEM15"/>
      <c r="NEN15"/>
      <c r="NEO15"/>
      <c r="NEP15"/>
      <c r="NEQ15"/>
      <c r="NER15"/>
      <c r="NES15"/>
      <c r="NET15"/>
      <c r="NEU15"/>
      <c r="NEV15"/>
      <c r="NEW15"/>
      <c r="NEX15"/>
      <c r="NEY15"/>
      <c r="NEZ15"/>
      <c r="NFA15"/>
      <c r="NFB15"/>
      <c r="NFC15"/>
      <c r="NFD15"/>
      <c r="NFE15"/>
      <c r="NFF15"/>
      <c r="NFG15"/>
      <c r="NFH15"/>
      <c r="NFI15"/>
      <c r="NFJ15"/>
      <c r="NFK15"/>
      <c r="NFL15"/>
      <c r="NFM15"/>
      <c r="NFN15"/>
      <c r="NFO15"/>
      <c r="NFP15"/>
      <c r="NFQ15"/>
      <c r="NFR15"/>
      <c r="NFS15"/>
      <c r="NFT15"/>
      <c r="NFU15"/>
      <c r="NFV15"/>
      <c r="NFW15"/>
      <c r="NFX15"/>
      <c r="NFY15"/>
      <c r="NFZ15"/>
      <c r="NGA15"/>
      <c r="NGB15"/>
      <c r="NGC15"/>
      <c r="NGD15"/>
      <c r="NGE15"/>
      <c r="NGF15"/>
      <c r="NGG15"/>
      <c r="NGH15"/>
      <c r="NGI15"/>
      <c r="NGJ15"/>
      <c r="NGK15"/>
      <c r="NGL15"/>
      <c r="NGM15"/>
      <c r="NGN15"/>
      <c r="NGO15"/>
      <c r="NGP15"/>
      <c r="NGQ15"/>
      <c r="NGR15"/>
      <c r="NGS15"/>
      <c r="NGT15"/>
      <c r="NGU15"/>
      <c r="NGV15"/>
      <c r="NGW15"/>
      <c r="NGX15"/>
      <c r="NGY15"/>
      <c r="NGZ15"/>
      <c r="NHA15"/>
      <c r="NHB15"/>
      <c r="NHC15"/>
      <c r="NHD15"/>
      <c r="NHE15"/>
      <c r="NHF15"/>
      <c r="NHG15"/>
      <c r="NHH15"/>
      <c r="NHI15"/>
      <c r="NHJ15"/>
      <c r="NHK15"/>
      <c r="NHL15"/>
      <c r="NHM15"/>
      <c r="NHN15"/>
      <c r="NHO15"/>
      <c r="NHP15"/>
      <c r="NHQ15"/>
      <c r="NHR15"/>
      <c r="NHS15"/>
      <c r="NHT15"/>
      <c r="NHU15"/>
      <c r="NHV15"/>
      <c r="NHW15"/>
      <c r="NHX15"/>
      <c r="NHY15"/>
      <c r="NHZ15"/>
      <c r="NIA15"/>
      <c r="NIB15"/>
      <c r="NIC15"/>
      <c r="NID15"/>
      <c r="NIE15"/>
      <c r="NIF15"/>
      <c r="NIG15"/>
      <c r="NIH15"/>
      <c r="NII15"/>
      <c r="NIJ15"/>
      <c r="NIK15"/>
      <c r="NIL15"/>
      <c r="NIM15"/>
      <c r="NIN15"/>
      <c r="NIO15"/>
      <c r="NIP15"/>
      <c r="NIQ15"/>
      <c r="NIR15"/>
      <c r="NIS15"/>
      <c r="NIT15"/>
      <c r="NIU15"/>
      <c r="NIV15"/>
      <c r="NIW15"/>
      <c r="NIX15"/>
      <c r="NIY15"/>
      <c r="NIZ15"/>
      <c r="NJA15"/>
      <c r="NJB15"/>
      <c r="NJC15"/>
      <c r="NJD15"/>
      <c r="NJE15"/>
      <c r="NJF15"/>
      <c r="NJG15"/>
      <c r="NJH15"/>
      <c r="NJI15"/>
      <c r="NJJ15"/>
      <c r="NJK15"/>
      <c r="NJL15"/>
      <c r="NJM15"/>
      <c r="NJN15"/>
      <c r="NJO15"/>
      <c r="NJP15"/>
      <c r="NJQ15"/>
      <c r="NJR15"/>
      <c r="NJS15"/>
      <c r="NJT15"/>
      <c r="NJU15"/>
      <c r="NJV15"/>
      <c r="NJW15"/>
      <c r="NJX15"/>
      <c r="NJY15"/>
      <c r="NJZ15"/>
      <c r="NKA15"/>
      <c r="NKB15"/>
      <c r="NKC15"/>
      <c r="NKD15"/>
      <c r="NKE15"/>
      <c r="NKF15"/>
      <c r="NKG15"/>
      <c r="NKH15"/>
      <c r="NKI15"/>
      <c r="NKJ15"/>
      <c r="NKK15"/>
      <c r="NKL15"/>
      <c r="NKM15"/>
      <c r="NKN15"/>
      <c r="NKO15"/>
      <c r="NKP15"/>
      <c r="NKQ15"/>
      <c r="NKR15"/>
      <c r="NKS15"/>
      <c r="NKT15"/>
      <c r="NKU15"/>
      <c r="NKV15"/>
      <c r="NKW15"/>
      <c r="NKX15"/>
      <c r="NKY15"/>
      <c r="NKZ15"/>
      <c r="NLA15"/>
      <c r="NLB15"/>
      <c r="NLC15"/>
      <c r="NLD15"/>
      <c r="NLE15"/>
      <c r="NLF15"/>
      <c r="NLG15"/>
      <c r="NLH15"/>
      <c r="NLI15"/>
      <c r="NLJ15"/>
      <c r="NLK15"/>
      <c r="NLL15"/>
      <c r="NLM15"/>
      <c r="NLN15"/>
      <c r="NLO15"/>
      <c r="NLP15"/>
      <c r="NLQ15"/>
      <c r="NLR15"/>
      <c r="NLS15"/>
      <c r="NLT15"/>
      <c r="NLU15"/>
      <c r="NLV15"/>
      <c r="NLW15"/>
      <c r="NLX15"/>
      <c r="NLY15"/>
      <c r="NLZ15"/>
      <c r="NMA15"/>
      <c r="NMB15"/>
      <c r="NMC15"/>
      <c r="NMD15"/>
      <c r="NME15"/>
      <c r="NMF15"/>
      <c r="NMG15"/>
      <c r="NMH15"/>
      <c r="NMI15"/>
      <c r="NMJ15"/>
      <c r="NMK15"/>
      <c r="NML15"/>
      <c r="NMM15"/>
      <c r="NMN15"/>
      <c r="NMO15"/>
      <c r="NMP15"/>
      <c r="NMQ15"/>
      <c r="NMR15"/>
      <c r="NMS15"/>
      <c r="NMT15"/>
      <c r="NMU15"/>
      <c r="NMV15"/>
      <c r="NMW15"/>
      <c r="NMX15"/>
      <c r="NMY15"/>
      <c r="NMZ15"/>
      <c r="NNA15"/>
      <c r="NNB15"/>
      <c r="NNC15"/>
      <c r="NND15"/>
      <c r="NNE15"/>
      <c r="NNF15"/>
      <c r="NNG15"/>
      <c r="NNH15"/>
      <c r="NNI15"/>
      <c r="NNJ15"/>
      <c r="NNK15"/>
      <c r="NNL15"/>
      <c r="NNM15"/>
      <c r="NNN15"/>
      <c r="NNO15"/>
      <c r="NNP15"/>
      <c r="NNQ15"/>
      <c r="NNR15"/>
      <c r="NNS15"/>
      <c r="NNT15"/>
      <c r="NNU15"/>
      <c r="NNV15"/>
      <c r="NNW15"/>
      <c r="NNX15"/>
      <c r="NNY15"/>
      <c r="NNZ15"/>
      <c r="NOA15"/>
      <c r="NOB15"/>
      <c r="NOC15"/>
      <c r="NOD15"/>
      <c r="NOE15"/>
      <c r="NOF15"/>
      <c r="NOG15"/>
      <c r="NOH15"/>
      <c r="NOI15"/>
      <c r="NOJ15"/>
      <c r="NOK15"/>
      <c r="NOL15"/>
      <c r="NOM15"/>
      <c r="NON15"/>
      <c r="NOO15"/>
      <c r="NOP15"/>
      <c r="NOQ15"/>
      <c r="NOR15"/>
      <c r="NOS15"/>
      <c r="NOT15"/>
      <c r="NOU15"/>
      <c r="NOV15"/>
      <c r="NOW15"/>
      <c r="NOX15"/>
      <c r="NOY15"/>
      <c r="NOZ15"/>
      <c r="NPA15"/>
      <c r="NPB15"/>
      <c r="NPC15"/>
      <c r="NPD15"/>
      <c r="NPE15"/>
      <c r="NPF15"/>
      <c r="NPG15"/>
      <c r="NPH15"/>
      <c r="NPI15"/>
      <c r="NPJ15"/>
      <c r="NPK15"/>
      <c r="NPL15"/>
      <c r="NPM15"/>
      <c r="NPN15"/>
      <c r="NPO15"/>
      <c r="NPP15"/>
      <c r="NPQ15"/>
      <c r="NPR15"/>
      <c r="NPS15"/>
      <c r="NPT15"/>
      <c r="NPU15"/>
      <c r="NPV15"/>
      <c r="NPW15"/>
      <c r="NPX15"/>
      <c r="NPY15"/>
      <c r="NPZ15"/>
      <c r="NQA15"/>
      <c r="NQB15"/>
      <c r="NQC15"/>
      <c r="NQD15"/>
      <c r="NQE15"/>
      <c r="NQF15"/>
      <c r="NQG15"/>
      <c r="NQH15"/>
      <c r="NQI15"/>
      <c r="NQJ15"/>
      <c r="NQK15"/>
      <c r="NQL15"/>
      <c r="NQM15"/>
      <c r="NQN15"/>
      <c r="NQO15"/>
      <c r="NQP15"/>
      <c r="NQQ15"/>
      <c r="NQR15"/>
      <c r="NQS15"/>
      <c r="NQT15"/>
      <c r="NQU15"/>
      <c r="NQV15"/>
      <c r="NQW15"/>
      <c r="NQX15"/>
      <c r="NQY15"/>
      <c r="NQZ15"/>
      <c r="NRA15"/>
      <c r="NRB15"/>
      <c r="NRC15"/>
      <c r="NRD15"/>
      <c r="NRE15"/>
      <c r="NRF15"/>
      <c r="NRG15"/>
      <c r="NRH15"/>
      <c r="NRI15"/>
      <c r="NRJ15"/>
      <c r="NRK15"/>
      <c r="NRL15"/>
      <c r="NRM15"/>
      <c r="NRN15"/>
      <c r="NRO15"/>
      <c r="NRP15"/>
      <c r="NRQ15"/>
      <c r="NRR15"/>
      <c r="NRS15"/>
      <c r="NRT15"/>
      <c r="NRU15"/>
      <c r="NRV15"/>
      <c r="NRW15"/>
      <c r="NRX15"/>
      <c r="NRY15"/>
      <c r="NRZ15"/>
      <c r="NSA15"/>
      <c r="NSB15"/>
      <c r="NSC15"/>
      <c r="NSD15"/>
      <c r="NSE15"/>
      <c r="NSF15"/>
      <c r="NSG15"/>
      <c r="NSH15"/>
      <c r="NSI15"/>
      <c r="NSJ15"/>
      <c r="NSK15"/>
      <c r="NSL15"/>
      <c r="NSM15"/>
      <c r="NSN15"/>
      <c r="NSO15"/>
      <c r="NSP15"/>
      <c r="NSQ15"/>
      <c r="NSR15"/>
      <c r="NSS15"/>
      <c r="NST15"/>
      <c r="NSU15"/>
      <c r="NSV15"/>
      <c r="NSW15"/>
      <c r="NSX15"/>
      <c r="NSY15"/>
      <c r="NSZ15"/>
      <c r="NTA15"/>
      <c r="NTB15"/>
      <c r="NTC15"/>
      <c r="NTD15"/>
      <c r="NTE15"/>
      <c r="NTF15"/>
      <c r="NTG15"/>
      <c r="NTH15"/>
      <c r="NTI15"/>
      <c r="NTJ15"/>
      <c r="NTK15"/>
      <c r="NTL15"/>
      <c r="NTM15"/>
      <c r="NTN15"/>
      <c r="NTO15"/>
      <c r="NTP15"/>
      <c r="NTQ15"/>
      <c r="NTR15"/>
      <c r="NTS15"/>
      <c r="NTT15"/>
      <c r="NTU15"/>
      <c r="NTV15"/>
      <c r="NTW15"/>
      <c r="NTX15"/>
      <c r="NTY15"/>
      <c r="NTZ15"/>
      <c r="NUA15"/>
      <c r="NUB15"/>
      <c r="NUC15"/>
      <c r="NUD15"/>
      <c r="NUE15"/>
      <c r="NUF15"/>
      <c r="NUG15"/>
      <c r="NUH15"/>
      <c r="NUI15"/>
      <c r="NUJ15"/>
      <c r="NUK15"/>
      <c r="NUL15"/>
      <c r="NUM15"/>
      <c r="NUN15"/>
      <c r="NUO15"/>
      <c r="NUP15"/>
      <c r="NUQ15"/>
      <c r="NUR15"/>
      <c r="NUS15"/>
      <c r="NUT15"/>
      <c r="NUU15"/>
      <c r="NUV15"/>
      <c r="NUW15"/>
      <c r="NUX15"/>
      <c r="NUY15"/>
      <c r="NUZ15"/>
      <c r="NVA15"/>
      <c r="NVB15"/>
      <c r="NVC15"/>
      <c r="NVD15"/>
      <c r="NVE15"/>
      <c r="NVF15"/>
      <c r="NVG15"/>
      <c r="NVH15"/>
      <c r="NVI15"/>
      <c r="NVJ15"/>
      <c r="NVK15"/>
      <c r="NVL15"/>
      <c r="NVM15"/>
      <c r="NVN15"/>
      <c r="NVO15"/>
      <c r="NVP15"/>
      <c r="NVQ15"/>
      <c r="NVR15"/>
      <c r="NVS15"/>
      <c r="NVT15"/>
      <c r="NVU15"/>
      <c r="NVV15"/>
      <c r="NVW15"/>
      <c r="NVX15"/>
      <c r="NVY15"/>
      <c r="NVZ15"/>
      <c r="NWA15"/>
      <c r="NWB15"/>
      <c r="NWC15"/>
      <c r="NWD15"/>
      <c r="NWE15"/>
      <c r="NWF15"/>
      <c r="NWG15"/>
      <c r="NWH15"/>
      <c r="NWI15"/>
      <c r="NWJ15"/>
      <c r="NWK15"/>
      <c r="NWL15"/>
      <c r="NWM15"/>
      <c r="NWN15"/>
      <c r="NWO15"/>
      <c r="NWP15"/>
      <c r="NWQ15"/>
      <c r="NWR15"/>
      <c r="NWS15"/>
      <c r="NWT15"/>
      <c r="NWU15"/>
      <c r="NWV15"/>
      <c r="NWW15"/>
      <c r="NWX15"/>
      <c r="NWY15"/>
      <c r="NWZ15"/>
      <c r="NXA15"/>
      <c r="NXB15"/>
      <c r="NXC15"/>
      <c r="NXD15"/>
      <c r="NXE15"/>
      <c r="NXF15"/>
      <c r="NXG15"/>
      <c r="NXH15"/>
      <c r="NXI15"/>
      <c r="NXJ15"/>
      <c r="NXK15"/>
      <c r="NXL15"/>
      <c r="NXM15"/>
      <c r="NXN15"/>
      <c r="NXO15"/>
      <c r="NXP15"/>
      <c r="NXQ15"/>
      <c r="NXR15"/>
      <c r="NXS15"/>
      <c r="NXT15"/>
      <c r="NXU15"/>
      <c r="NXV15"/>
      <c r="NXW15"/>
      <c r="NXX15"/>
      <c r="NXY15"/>
      <c r="NXZ15"/>
      <c r="NYA15"/>
      <c r="NYB15"/>
      <c r="NYC15"/>
      <c r="NYD15"/>
      <c r="NYE15"/>
      <c r="NYF15"/>
      <c r="NYG15"/>
      <c r="NYH15"/>
      <c r="NYI15"/>
      <c r="NYJ15"/>
      <c r="NYK15"/>
      <c r="NYL15"/>
      <c r="NYM15"/>
      <c r="NYN15"/>
      <c r="NYO15"/>
      <c r="NYP15"/>
      <c r="NYQ15"/>
      <c r="NYR15"/>
      <c r="NYS15"/>
      <c r="NYT15"/>
      <c r="NYU15"/>
      <c r="NYV15"/>
      <c r="NYW15"/>
      <c r="NYX15"/>
      <c r="NYY15"/>
      <c r="NYZ15"/>
      <c r="NZA15"/>
      <c r="NZB15"/>
      <c r="NZC15"/>
      <c r="NZD15"/>
      <c r="NZE15"/>
      <c r="NZF15"/>
      <c r="NZG15"/>
      <c r="NZH15"/>
      <c r="NZI15"/>
      <c r="NZJ15"/>
      <c r="NZK15"/>
      <c r="NZL15"/>
      <c r="NZM15"/>
      <c r="NZN15"/>
      <c r="NZO15"/>
      <c r="NZP15"/>
      <c r="NZQ15"/>
      <c r="NZR15"/>
      <c r="NZS15"/>
      <c r="NZT15"/>
      <c r="NZU15"/>
      <c r="NZV15"/>
      <c r="NZW15"/>
      <c r="NZX15"/>
      <c r="NZY15"/>
      <c r="NZZ15"/>
      <c r="OAA15"/>
      <c r="OAB15"/>
      <c r="OAC15"/>
      <c r="OAD15"/>
      <c r="OAE15"/>
      <c r="OAF15"/>
      <c r="OAG15"/>
      <c r="OAH15"/>
      <c r="OAI15"/>
      <c r="OAJ15"/>
      <c r="OAK15"/>
      <c r="OAL15"/>
      <c r="OAM15"/>
      <c r="OAN15"/>
      <c r="OAO15"/>
      <c r="OAP15"/>
      <c r="OAQ15"/>
      <c r="OAR15"/>
      <c r="OAS15"/>
      <c r="OAT15"/>
      <c r="OAU15"/>
      <c r="OAV15"/>
      <c r="OAW15"/>
      <c r="OAX15"/>
      <c r="OAY15"/>
      <c r="OAZ15"/>
      <c r="OBA15"/>
      <c r="OBB15"/>
      <c r="OBC15"/>
      <c r="OBD15"/>
      <c r="OBE15"/>
      <c r="OBF15"/>
      <c r="OBG15"/>
      <c r="OBH15"/>
      <c r="OBI15"/>
      <c r="OBJ15"/>
      <c r="OBK15"/>
      <c r="OBL15"/>
      <c r="OBM15"/>
      <c r="OBN15"/>
      <c r="OBO15"/>
      <c r="OBP15"/>
      <c r="OBQ15"/>
      <c r="OBR15"/>
      <c r="OBS15"/>
      <c r="OBT15"/>
      <c r="OBU15"/>
      <c r="OBV15"/>
      <c r="OBW15"/>
      <c r="OBX15"/>
      <c r="OBY15"/>
      <c r="OBZ15"/>
      <c r="OCA15"/>
      <c r="OCB15"/>
      <c r="OCC15"/>
      <c r="OCD15"/>
      <c r="OCE15"/>
      <c r="OCF15"/>
      <c r="OCG15"/>
      <c r="OCH15"/>
      <c r="OCI15"/>
      <c r="OCJ15"/>
      <c r="OCK15"/>
      <c r="OCL15"/>
      <c r="OCM15"/>
      <c r="OCN15"/>
      <c r="OCO15"/>
      <c r="OCP15"/>
      <c r="OCQ15"/>
      <c r="OCR15"/>
      <c r="OCS15"/>
      <c r="OCT15"/>
      <c r="OCU15"/>
      <c r="OCV15"/>
      <c r="OCW15"/>
      <c r="OCX15"/>
      <c r="OCY15"/>
      <c r="OCZ15"/>
      <c r="ODA15"/>
      <c r="ODB15"/>
      <c r="ODC15"/>
      <c r="ODD15"/>
      <c r="ODE15"/>
      <c r="ODF15"/>
      <c r="ODG15"/>
      <c r="ODH15"/>
      <c r="ODI15"/>
      <c r="ODJ15"/>
      <c r="ODK15"/>
      <c r="ODL15"/>
      <c r="ODM15"/>
      <c r="ODN15"/>
      <c r="ODO15"/>
      <c r="ODP15"/>
      <c r="ODQ15"/>
      <c r="ODR15"/>
      <c r="ODS15"/>
      <c r="ODT15"/>
      <c r="ODU15"/>
      <c r="ODV15"/>
      <c r="ODW15"/>
      <c r="ODX15"/>
      <c r="ODY15"/>
      <c r="ODZ15"/>
      <c r="OEA15"/>
      <c r="OEB15"/>
      <c r="OEC15"/>
      <c r="OED15"/>
      <c r="OEE15"/>
      <c r="OEF15"/>
      <c r="OEG15"/>
      <c r="OEH15"/>
      <c r="OEI15"/>
      <c r="OEJ15"/>
      <c r="OEK15"/>
      <c r="OEL15"/>
      <c r="OEM15"/>
      <c r="OEN15"/>
      <c r="OEO15"/>
      <c r="OEP15"/>
      <c r="OEQ15"/>
      <c r="OER15"/>
      <c r="OES15"/>
      <c r="OET15"/>
      <c r="OEU15"/>
      <c r="OEV15"/>
      <c r="OEW15"/>
      <c r="OEX15"/>
      <c r="OEY15"/>
      <c r="OEZ15"/>
      <c r="OFA15"/>
      <c r="OFB15"/>
      <c r="OFC15"/>
      <c r="OFD15"/>
      <c r="OFE15"/>
      <c r="OFF15"/>
      <c r="OFG15"/>
      <c r="OFH15"/>
      <c r="OFI15"/>
      <c r="OFJ15"/>
      <c r="OFK15"/>
      <c r="OFL15"/>
      <c r="OFM15"/>
      <c r="OFN15"/>
      <c r="OFO15"/>
      <c r="OFP15"/>
      <c r="OFQ15"/>
      <c r="OFR15"/>
      <c r="OFS15"/>
      <c r="OFT15"/>
      <c r="OFU15"/>
      <c r="OFV15"/>
      <c r="OFW15"/>
      <c r="OFX15"/>
      <c r="OFY15"/>
      <c r="OFZ15"/>
      <c r="OGA15"/>
      <c r="OGB15"/>
      <c r="OGC15"/>
      <c r="OGD15"/>
      <c r="OGE15"/>
      <c r="OGF15"/>
      <c r="OGG15"/>
      <c r="OGH15"/>
      <c r="OGI15"/>
      <c r="OGJ15"/>
      <c r="OGK15"/>
      <c r="OGL15"/>
      <c r="OGM15"/>
      <c r="OGN15"/>
      <c r="OGO15"/>
      <c r="OGP15"/>
      <c r="OGQ15"/>
      <c r="OGR15"/>
      <c r="OGS15"/>
      <c r="OGT15"/>
      <c r="OGU15"/>
      <c r="OGV15"/>
      <c r="OGW15"/>
      <c r="OGX15"/>
      <c r="OGY15"/>
      <c r="OGZ15"/>
      <c r="OHA15"/>
      <c r="OHB15"/>
      <c r="OHC15"/>
      <c r="OHD15"/>
      <c r="OHE15"/>
      <c r="OHF15"/>
      <c r="OHG15"/>
      <c r="OHH15"/>
      <c r="OHI15"/>
      <c r="OHJ15"/>
      <c r="OHK15"/>
      <c r="OHL15"/>
      <c r="OHM15"/>
      <c r="OHN15"/>
      <c r="OHO15"/>
      <c r="OHP15"/>
      <c r="OHQ15"/>
      <c r="OHR15"/>
      <c r="OHS15"/>
      <c r="OHT15"/>
      <c r="OHU15"/>
      <c r="OHV15"/>
      <c r="OHW15"/>
      <c r="OHX15"/>
      <c r="OHY15"/>
      <c r="OHZ15"/>
      <c r="OIA15"/>
      <c r="OIB15"/>
      <c r="OIC15"/>
      <c r="OID15"/>
      <c r="OIE15"/>
      <c r="OIF15"/>
      <c r="OIG15"/>
      <c r="OIH15"/>
      <c r="OII15"/>
      <c r="OIJ15"/>
      <c r="OIK15"/>
      <c r="OIL15"/>
      <c r="OIM15"/>
      <c r="OIN15"/>
      <c r="OIO15"/>
      <c r="OIP15"/>
      <c r="OIQ15"/>
      <c r="OIR15"/>
      <c r="OIS15"/>
      <c r="OIT15"/>
      <c r="OIU15"/>
      <c r="OIV15"/>
      <c r="OIW15"/>
      <c r="OIX15"/>
      <c r="OIY15"/>
      <c r="OIZ15"/>
      <c r="OJA15"/>
      <c r="OJB15"/>
      <c r="OJC15"/>
      <c r="OJD15"/>
      <c r="OJE15"/>
      <c r="OJF15"/>
      <c r="OJG15"/>
      <c r="OJH15"/>
      <c r="OJI15"/>
      <c r="OJJ15"/>
      <c r="OJK15"/>
      <c r="OJL15"/>
      <c r="OJM15"/>
      <c r="OJN15"/>
      <c r="OJO15"/>
      <c r="OJP15"/>
      <c r="OJQ15"/>
      <c r="OJR15"/>
      <c r="OJS15"/>
      <c r="OJT15"/>
      <c r="OJU15"/>
      <c r="OJV15"/>
      <c r="OJW15"/>
      <c r="OJX15"/>
      <c r="OJY15"/>
      <c r="OJZ15"/>
      <c r="OKA15"/>
      <c r="OKB15"/>
      <c r="OKC15"/>
      <c r="OKD15"/>
      <c r="OKE15"/>
      <c r="OKF15"/>
      <c r="OKG15"/>
      <c r="OKH15"/>
      <c r="OKI15"/>
      <c r="OKJ15"/>
      <c r="OKK15"/>
      <c r="OKL15"/>
      <c r="OKM15"/>
      <c r="OKN15"/>
      <c r="OKO15"/>
      <c r="OKP15"/>
      <c r="OKQ15"/>
      <c r="OKR15"/>
      <c r="OKS15"/>
      <c r="OKT15"/>
      <c r="OKU15"/>
      <c r="OKV15"/>
      <c r="OKW15"/>
      <c r="OKX15"/>
      <c r="OKY15"/>
      <c r="OKZ15"/>
      <c r="OLA15"/>
      <c r="OLB15"/>
      <c r="OLC15"/>
      <c r="OLD15"/>
      <c r="OLE15"/>
      <c r="OLF15"/>
      <c r="OLG15"/>
      <c r="OLH15"/>
      <c r="OLI15"/>
      <c r="OLJ15"/>
      <c r="OLK15"/>
      <c r="OLL15"/>
      <c r="OLM15"/>
      <c r="OLN15"/>
      <c r="OLO15"/>
      <c r="OLP15"/>
      <c r="OLQ15"/>
      <c r="OLR15"/>
      <c r="OLS15"/>
      <c r="OLT15"/>
      <c r="OLU15"/>
      <c r="OLV15"/>
      <c r="OLW15"/>
      <c r="OLX15"/>
      <c r="OLY15"/>
      <c r="OLZ15"/>
      <c r="OMA15"/>
      <c r="OMB15"/>
      <c r="OMC15"/>
      <c r="OMD15"/>
      <c r="OME15"/>
      <c r="OMF15"/>
      <c r="OMG15"/>
      <c r="OMH15"/>
      <c r="OMI15"/>
      <c r="OMJ15"/>
      <c r="OMK15"/>
      <c r="OML15"/>
      <c r="OMM15"/>
      <c r="OMN15"/>
      <c r="OMO15"/>
      <c r="OMP15"/>
      <c r="OMQ15"/>
      <c r="OMR15"/>
      <c r="OMS15"/>
      <c r="OMT15"/>
      <c r="OMU15"/>
      <c r="OMV15"/>
      <c r="OMW15"/>
      <c r="OMX15"/>
      <c r="OMY15"/>
      <c r="OMZ15"/>
      <c r="ONA15"/>
      <c r="ONB15"/>
      <c r="ONC15"/>
      <c r="OND15"/>
      <c r="ONE15"/>
      <c r="ONF15"/>
      <c r="ONG15"/>
      <c r="ONH15"/>
      <c r="ONI15"/>
      <c r="ONJ15"/>
      <c r="ONK15"/>
      <c r="ONL15"/>
      <c r="ONM15"/>
      <c r="ONN15"/>
      <c r="ONO15"/>
      <c r="ONP15"/>
      <c r="ONQ15"/>
      <c r="ONR15"/>
      <c r="ONS15"/>
      <c r="ONT15"/>
      <c r="ONU15"/>
      <c r="ONV15"/>
      <c r="ONW15"/>
      <c r="ONX15"/>
      <c r="ONY15"/>
      <c r="ONZ15"/>
      <c r="OOA15"/>
      <c r="OOB15"/>
      <c r="OOC15"/>
      <c r="OOD15"/>
      <c r="OOE15"/>
      <c r="OOF15"/>
      <c r="OOG15"/>
      <c r="OOH15"/>
      <c r="OOI15"/>
      <c r="OOJ15"/>
      <c r="OOK15"/>
      <c r="OOL15"/>
      <c r="OOM15"/>
      <c r="OON15"/>
      <c r="OOO15"/>
      <c r="OOP15"/>
      <c r="OOQ15"/>
      <c r="OOR15"/>
      <c r="OOS15"/>
      <c r="OOT15"/>
      <c r="OOU15"/>
      <c r="OOV15"/>
      <c r="OOW15"/>
      <c r="OOX15"/>
      <c r="OOY15"/>
      <c r="OOZ15"/>
      <c r="OPA15"/>
      <c r="OPB15"/>
      <c r="OPC15"/>
      <c r="OPD15"/>
      <c r="OPE15"/>
      <c r="OPF15"/>
      <c r="OPG15"/>
      <c r="OPH15"/>
      <c r="OPI15"/>
      <c r="OPJ15"/>
      <c r="OPK15"/>
      <c r="OPL15"/>
      <c r="OPM15"/>
      <c r="OPN15"/>
      <c r="OPO15"/>
      <c r="OPP15"/>
      <c r="OPQ15"/>
      <c r="OPR15"/>
      <c r="OPS15"/>
      <c r="OPT15"/>
      <c r="OPU15"/>
      <c r="OPV15"/>
      <c r="OPW15"/>
      <c r="OPX15"/>
      <c r="OPY15"/>
      <c r="OPZ15"/>
      <c r="OQA15"/>
      <c r="OQB15"/>
      <c r="OQC15"/>
      <c r="OQD15"/>
      <c r="OQE15"/>
      <c r="OQF15"/>
      <c r="OQG15"/>
      <c r="OQH15"/>
      <c r="OQI15"/>
      <c r="OQJ15"/>
      <c r="OQK15"/>
      <c r="OQL15"/>
      <c r="OQM15"/>
      <c r="OQN15"/>
      <c r="OQO15"/>
      <c r="OQP15"/>
      <c r="OQQ15"/>
      <c r="OQR15"/>
      <c r="OQS15"/>
      <c r="OQT15"/>
      <c r="OQU15"/>
      <c r="OQV15"/>
      <c r="OQW15"/>
      <c r="OQX15"/>
      <c r="OQY15"/>
      <c r="OQZ15"/>
      <c r="ORA15"/>
      <c r="ORB15"/>
      <c r="ORC15"/>
      <c r="ORD15"/>
      <c r="ORE15"/>
      <c r="ORF15"/>
      <c r="ORG15"/>
      <c r="ORH15"/>
      <c r="ORI15"/>
      <c r="ORJ15"/>
      <c r="ORK15"/>
      <c r="ORL15"/>
      <c r="ORM15"/>
      <c r="ORN15"/>
      <c r="ORO15"/>
      <c r="ORP15"/>
      <c r="ORQ15"/>
      <c r="ORR15"/>
      <c r="ORS15"/>
      <c r="ORT15"/>
      <c r="ORU15"/>
      <c r="ORV15"/>
      <c r="ORW15"/>
      <c r="ORX15"/>
      <c r="ORY15"/>
      <c r="ORZ15"/>
      <c r="OSA15"/>
      <c r="OSB15"/>
      <c r="OSC15"/>
      <c r="OSD15"/>
      <c r="OSE15"/>
      <c r="OSF15"/>
      <c r="OSG15"/>
      <c r="OSH15"/>
      <c r="OSI15"/>
      <c r="OSJ15"/>
      <c r="OSK15"/>
      <c r="OSL15"/>
      <c r="OSM15"/>
      <c r="OSN15"/>
      <c r="OSO15"/>
      <c r="OSP15"/>
      <c r="OSQ15"/>
      <c r="OSR15"/>
      <c r="OSS15"/>
      <c r="OST15"/>
      <c r="OSU15"/>
      <c r="OSV15"/>
      <c r="OSW15"/>
      <c r="OSX15"/>
      <c r="OSY15"/>
      <c r="OSZ15"/>
      <c r="OTA15"/>
      <c r="OTB15"/>
      <c r="OTC15"/>
      <c r="OTD15"/>
      <c r="OTE15"/>
      <c r="OTF15"/>
      <c r="OTG15"/>
      <c r="OTH15"/>
      <c r="OTI15"/>
      <c r="OTJ15"/>
      <c r="OTK15"/>
      <c r="OTL15"/>
      <c r="OTM15"/>
      <c r="OTN15"/>
      <c r="OTO15"/>
      <c r="OTP15"/>
      <c r="OTQ15"/>
      <c r="OTR15"/>
      <c r="OTS15"/>
      <c r="OTT15"/>
      <c r="OTU15"/>
      <c r="OTV15"/>
      <c r="OTW15"/>
      <c r="OTX15"/>
      <c r="OTY15"/>
      <c r="OTZ15"/>
      <c r="OUA15"/>
      <c r="OUB15"/>
      <c r="OUC15"/>
      <c r="OUD15"/>
      <c r="OUE15"/>
      <c r="OUF15"/>
      <c r="OUG15"/>
      <c r="OUH15"/>
      <c r="OUI15"/>
      <c r="OUJ15"/>
      <c r="OUK15"/>
      <c r="OUL15"/>
      <c r="OUM15"/>
      <c r="OUN15"/>
      <c r="OUO15"/>
      <c r="OUP15"/>
      <c r="OUQ15"/>
      <c r="OUR15"/>
      <c r="OUS15"/>
      <c r="OUT15"/>
      <c r="OUU15"/>
      <c r="OUV15"/>
      <c r="OUW15"/>
      <c r="OUX15"/>
      <c r="OUY15"/>
      <c r="OUZ15"/>
      <c r="OVA15"/>
      <c r="OVB15"/>
      <c r="OVC15"/>
      <c r="OVD15"/>
      <c r="OVE15"/>
      <c r="OVF15"/>
      <c r="OVG15"/>
      <c r="OVH15"/>
      <c r="OVI15"/>
      <c r="OVJ15"/>
      <c r="OVK15"/>
      <c r="OVL15"/>
      <c r="OVM15"/>
      <c r="OVN15"/>
      <c r="OVO15"/>
      <c r="OVP15"/>
      <c r="OVQ15"/>
      <c r="OVR15"/>
      <c r="OVS15"/>
      <c r="OVT15"/>
      <c r="OVU15"/>
      <c r="OVV15"/>
      <c r="OVW15"/>
      <c r="OVX15"/>
      <c r="OVY15"/>
      <c r="OVZ15"/>
      <c r="OWA15"/>
      <c r="OWB15"/>
      <c r="OWC15"/>
      <c r="OWD15"/>
      <c r="OWE15"/>
      <c r="OWF15"/>
      <c r="OWG15"/>
      <c r="OWH15"/>
      <c r="OWI15"/>
      <c r="OWJ15"/>
      <c r="OWK15"/>
      <c r="OWL15"/>
      <c r="OWM15"/>
      <c r="OWN15"/>
      <c r="OWO15"/>
      <c r="OWP15"/>
      <c r="OWQ15"/>
      <c r="OWR15"/>
      <c r="OWS15"/>
      <c r="OWT15"/>
      <c r="OWU15"/>
      <c r="OWV15"/>
      <c r="OWW15"/>
      <c r="OWX15"/>
      <c r="OWY15"/>
      <c r="OWZ15"/>
      <c r="OXA15"/>
      <c r="OXB15"/>
      <c r="OXC15"/>
      <c r="OXD15"/>
      <c r="OXE15"/>
      <c r="OXF15"/>
      <c r="OXG15"/>
      <c r="OXH15"/>
      <c r="OXI15"/>
      <c r="OXJ15"/>
      <c r="OXK15"/>
      <c r="OXL15"/>
      <c r="OXM15"/>
      <c r="OXN15"/>
      <c r="OXO15"/>
      <c r="OXP15"/>
      <c r="OXQ15"/>
      <c r="OXR15"/>
      <c r="OXS15"/>
      <c r="OXT15"/>
      <c r="OXU15"/>
      <c r="OXV15"/>
      <c r="OXW15"/>
      <c r="OXX15"/>
      <c r="OXY15"/>
      <c r="OXZ15"/>
      <c r="OYA15"/>
      <c r="OYB15"/>
      <c r="OYC15"/>
      <c r="OYD15"/>
      <c r="OYE15"/>
      <c r="OYF15"/>
      <c r="OYG15"/>
      <c r="OYH15"/>
      <c r="OYI15"/>
      <c r="OYJ15"/>
      <c r="OYK15"/>
      <c r="OYL15"/>
      <c r="OYM15"/>
      <c r="OYN15"/>
      <c r="OYO15"/>
      <c r="OYP15"/>
      <c r="OYQ15"/>
      <c r="OYR15"/>
      <c r="OYS15"/>
      <c r="OYT15"/>
      <c r="OYU15"/>
      <c r="OYV15"/>
      <c r="OYW15"/>
      <c r="OYX15"/>
      <c r="OYY15"/>
      <c r="OYZ15"/>
      <c r="OZA15"/>
      <c r="OZB15"/>
      <c r="OZC15"/>
      <c r="OZD15"/>
      <c r="OZE15"/>
      <c r="OZF15"/>
      <c r="OZG15"/>
      <c r="OZH15"/>
      <c r="OZI15"/>
      <c r="OZJ15"/>
      <c r="OZK15"/>
      <c r="OZL15"/>
      <c r="OZM15"/>
      <c r="OZN15"/>
      <c r="OZO15"/>
      <c r="OZP15"/>
      <c r="OZQ15"/>
      <c r="OZR15"/>
      <c r="OZS15"/>
      <c r="OZT15"/>
      <c r="OZU15"/>
      <c r="OZV15"/>
      <c r="OZW15"/>
      <c r="OZX15"/>
      <c r="OZY15"/>
      <c r="OZZ15"/>
      <c r="PAA15"/>
      <c r="PAB15"/>
      <c r="PAC15"/>
      <c r="PAD15"/>
      <c r="PAE15"/>
      <c r="PAF15"/>
      <c r="PAG15"/>
      <c r="PAH15"/>
      <c r="PAI15"/>
      <c r="PAJ15"/>
      <c r="PAK15"/>
      <c r="PAL15"/>
      <c r="PAM15"/>
      <c r="PAN15"/>
      <c r="PAO15"/>
      <c r="PAP15"/>
      <c r="PAQ15"/>
      <c r="PAR15"/>
      <c r="PAS15"/>
      <c r="PAT15"/>
      <c r="PAU15"/>
      <c r="PAV15"/>
      <c r="PAW15"/>
      <c r="PAX15"/>
      <c r="PAY15"/>
      <c r="PAZ15"/>
      <c r="PBA15"/>
      <c r="PBB15"/>
      <c r="PBC15"/>
      <c r="PBD15"/>
      <c r="PBE15"/>
      <c r="PBF15"/>
      <c r="PBG15"/>
      <c r="PBH15"/>
      <c r="PBI15"/>
      <c r="PBJ15"/>
      <c r="PBK15"/>
      <c r="PBL15"/>
      <c r="PBM15"/>
      <c r="PBN15"/>
      <c r="PBO15"/>
      <c r="PBP15"/>
      <c r="PBQ15"/>
      <c r="PBR15"/>
      <c r="PBS15"/>
      <c r="PBT15"/>
      <c r="PBU15"/>
      <c r="PBV15"/>
      <c r="PBW15"/>
      <c r="PBX15"/>
      <c r="PBY15"/>
      <c r="PBZ15"/>
      <c r="PCA15"/>
      <c r="PCB15"/>
      <c r="PCC15"/>
      <c r="PCD15"/>
      <c r="PCE15"/>
      <c r="PCF15"/>
      <c r="PCG15"/>
      <c r="PCH15"/>
      <c r="PCI15"/>
      <c r="PCJ15"/>
      <c r="PCK15"/>
      <c r="PCL15"/>
      <c r="PCM15"/>
      <c r="PCN15"/>
      <c r="PCO15"/>
      <c r="PCP15"/>
      <c r="PCQ15"/>
      <c r="PCR15"/>
      <c r="PCS15"/>
      <c r="PCT15"/>
      <c r="PCU15"/>
      <c r="PCV15"/>
      <c r="PCW15"/>
      <c r="PCX15"/>
      <c r="PCY15"/>
      <c r="PCZ15"/>
      <c r="PDA15"/>
      <c r="PDB15"/>
      <c r="PDC15"/>
      <c r="PDD15"/>
      <c r="PDE15"/>
      <c r="PDF15"/>
      <c r="PDG15"/>
      <c r="PDH15"/>
      <c r="PDI15"/>
      <c r="PDJ15"/>
      <c r="PDK15"/>
      <c r="PDL15"/>
      <c r="PDM15"/>
      <c r="PDN15"/>
      <c r="PDO15"/>
      <c r="PDP15"/>
      <c r="PDQ15"/>
      <c r="PDR15"/>
      <c r="PDS15"/>
      <c r="PDT15"/>
      <c r="PDU15"/>
      <c r="PDV15"/>
      <c r="PDW15"/>
      <c r="PDX15"/>
      <c r="PDY15"/>
      <c r="PDZ15"/>
      <c r="PEA15"/>
      <c r="PEB15"/>
      <c r="PEC15"/>
      <c r="PED15"/>
      <c r="PEE15"/>
      <c r="PEF15"/>
      <c r="PEG15"/>
      <c r="PEH15"/>
      <c r="PEI15"/>
      <c r="PEJ15"/>
      <c r="PEK15"/>
      <c r="PEL15"/>
      <c r="PEM15"/>
      <c r="PEN15"/>
      <c r="PEO15"/>
      <c r="PEP15"/>
      <c r="PEQ15"/>
      <c r="PER15"/>
      <c r="PES15"/>
      <c r="PET15"/>
      <c r="PEU15"/>
      <c r="PEV15"/>
      <c r="PEW15"/>
      <c r="PEX15"/>
      <c r="PEY15"/>
      <c r="PEZ15"/>
      <c r="PFA15"/>
      <c r="PFB15"/>
      <c r="PFC15"/>
      <c r="PFD15"/>
      <c r="PFE15"/>
      <c r="PFF15"/>
      <c r="PFG15"/>
      <c r="PFH15"/>
      <c r="PFI15"/>
      <c r="PFJ15"/>
      <c r="PFK15"/>
      <c r="PFL15"/>
      <c r="PFM15"/>
      <c r="PFN15"/>
      <c r="PFO15"/>
      <c r="PFP15"/>
      <c r="PFQ15"/>
      <c r="PFR15"/>
      <c r="PFS15"/>
      <c r="PFT15"/>
      <c r="PFU15"/>
      <c r="PFV15"/>
      <c r="PFW15"/>
      <c r="PFX15"/>
      <c r="PFY15"/>
      <c r="PFZ15"/>
      <c r="PGA15"/>
      <c r="PGB15"/>
      <c r="PGC15"/>
      <c r="PGD15"/>
      <c r="PGE15"/>
      <c r="PGF15"/>
      <c r="PGG15"/>
      <c r="PGH15"/>
      <c r="PGI15"/>
      <c r="PGJ15"/>
      <c r="PGK15"/>
      <c r="PGL15"/>
      <c r="PGM15"/>
      <c r="PGN15"/>
      <c r="PGO15"/>
      <c r="PGP15"/>
      <c r="PGQ15"/>
      <c r="PGR15"/>
      <c r="PGS15"/>
      <c r="PGT15"/>
      <c r="PGU15"/>
      <c r="PGV15"/>
      <c r="PGW15"/>
      <c r="PGX15"/>
      <c r="PGY15"/>
      <c r="PGZ15"/>
      <c r="PHA15"/>
      <c r="PHB15"/>
      <c r="PHC15"/>
      <c r="PHD15"/>
      <c r="PHE15"/>
      <c r="PHF15"/>
      <c r="PHG15"/>
      <c r="PHH15"/>
      <c r="PHI15"/>
      <c r="PHJ15"/>
      <c r="PHK15"/>
      <c r="PHL15"/>
      <c r="PHM15"/>
      <c r="PHN15"/>
      <c r="PHO15"/>
      <c r="PHP15"/>
      <c r="PHQ15"/>
      <c r="PHR15"/>
      <c r="PHS15"/>
      <c r="PHT15"/>
      <c r="PHU15"/>
      <c r="PHV15"/>
      <c r="PHW15"/>
      <c r="PHX15"/>
      <c r="PHY15"/>
      <c r="PHZ15"/>
      <c r="PIA15"/>
      <c r="PIB15"/>
      <c r="PIC15"/>
      <c r="PID15"/>
      <c r="PIE15"/>
      <c r="PIF15"/>
      <c r="PIG15"/>
      <c r="PIH15"/>
      <c r="PII15"/>
      <c r="PIJ15"/>
      <c r="PIK15"/>
      <c r="PIL15"/>
      <c r="PIM15"/>
      <c r="PIN15"/>
      <c r="PIO15"/>
      <c r="PIP15"/>
      <c r="PIQ15"/>
      <c r="PIR15"/>
      <c r="PIS15"/>
      <c r="PIT15"/>
      <c r="PIU15"/>
      <c r="PIV15"/>
      <c r="PIW15"/>
      <c r="PIX15"/>
      <c r="PIY15"/>
      <c r="PIZ15"/>
      <c r="PJA15"/>
      <c r="PJB15"/>
      <c r="PJC15"/>
      <c r="PJD15"/>
      <c r="PJE15"/>
      <c r="PJF15"/>
      <c r="PJG15"/>
      <c r="PJH15"/>
      <c r="PJI15"/>
      <c r="PJJ15"/>
      <c r="PJK15"/>
      <c r="PJL15"/>
      <c r="PJM15"/>
      <c r="PJN15"/>
      <c r="PJO15"/>
      <c r="PJP15"/>
      <c r="PJQ15"/>
      <c r="PJR15"/>
      <c r="PJS15"/>
      <c r="PJT15"/>
      <c r="PJU15"/>
      <c r="PJV15"/>
      <c r="PJW15"/>
      <c r="PJX15"/>
      <c r="PJY15"/>
      <c r="PJZ15"/>
      <c r="PKA15"/>
      <c r="PKB15"/>
      <c r="PKC15"/>
      <c r="PKD15"/>
      <c r="PKE15"/>
      <c r="PKF15"/>
      <c r="PKG15"/>
      <c r="PKH15"/>
      <c r="PKI15"/>
      <c r="PKJ15"/>
      <c r="PKK15"/>
      <c r="PKL15"/>
      <c r="PKM15"/>
      <c r="PKN15"/>
      <c r="PKO15"/>
      <c r="PKP15"/>
      <c r="PKQ15"/>
      <c r="PKR15"/>
      <c r="PKS15"/>
      <c r="PKT15"/>
      <c r="PKU15"/>
      <c r="PKV15"/>
      <c r="PKW15"/>
      <c r="PKX15"/>
      <c r="PKY15"/>
      <c r="PKZ15"/>
      <c r="PLA15"/>
      <c r="PLB15"/>
      <c r="PLC15"/>
      <c r="PLD15"/>
      <c r="PLE15"/>
      <c r="PLF15"/>
      <c r="PLG15"/>
      <c r="PLH15"/>
      <c r="PLI15"/>
      <c r="PLJ15"/>
      <c r="PLK15"/>
      <c r="PLL15"/>
      <c r="PLM15"/>
      <c r="PLN15"/>
      <c r="PLO15"/>
      <c r="PLP15"/>
      <c r="PLQ15"/>
      <c r="PLR15"/>
      <c r="PLS15"/>
      <c r="PLT15"/>
      <c r="PLU15"/>
      <c r="PLV15"/>
      <c r="PLW15"/>
      <c r="PLX15"/>
      <c r="PLY15"/>
      <c r="PLZ15"/>
      <c r="PMA15"/>
      <c r="PMB15"/>
      <c r="PMC15"/>
      <c r="PMD15"/>
      <c r="PME15"/>
      <c r="PMF15"/>
      <c r="PMG15"/>
      <c r="PMH15"/>
      <c r="PMI15"/>
      <c r="PMJ15"/>
      <c r="PMK15"/>
      <c r="PML15"/>
      <c r="PMM15"/>
      <c r="PMN15"/>
      <c r="PMO15"/>
      <c r="PMP15"/>
      <c r="PMQ15"/>
      <c r="PMR15"/>
      <c r="PMS15"/>
      <c r="PMT15"/>
      <c r="PMU15"/>
      <c r="PMV15"/>
      <c r="PMW15"/>
      <c r="PMX15"/>
      <c r="PMY15"/>
      <c r="PMZ15"/>
      <c r="PNA15"/>
      <c r="PNB15"/>
      <c r="PNC15"/>
      <c r="PND15"/>
      <c r="PNE15"/>
      <c r="PNF15"/>
      <c r="PNG15"/>
      <c r="PNH15"/>
      <c r="PNI15"/>
      <c r="PNJ15"/>
      <c r="PNK15"/>
      <c r="PNL15"/>
      <c r="PNM15"/>
      <c r="PNN15"/>
      <c r="PNO15"/>
      <c r="PNP15"/>
      <c r="PNQ15"/>
      <c r="PNR15"/>
      <c r="PNS15"/>
      <c r="PNT15"/>
      <c r="PNU15"/>
      <c r="PNV15"/>
      <c r="PNW15"/>
      <c r="PNX15"/>
      <c r="PNY15"/>
      <c r="PNZ15"/>
      <c r="POA15"/>
      <c r="POB15"/>
      <c r="POC15"/>
      <c r="POD15"/>
      <c r="POE15"/>
      <c r="POF15"/>
      <c r="POG15"/>
      <c r="POH15"/>
      <c r="POI15"/>
      <c r="POJ15"/>
      <c r="POK15"/>
      <c r="POL15"/>
      <c r="POM15"/>
      <c r="PON15"/>
      <c r="POO15"/>
      <c r="POP15"/>
      <c r="POQ15"/>
      <c r="POR15"/>
      <c r="POS15"/>
      <c r="POT15"/>
      <c r="POU15"/>
      <c r="POV15"/>
      <c r="POW15"/>
      <c r="POX15"/>
      <c r="POY15"/>
      <c r="POZ15"/>
      <c r="PPA15"/>
      <c r="PPB15"/>
      <c r="PPC15"/>
      <c r="PPD15"/>
      <c r="PPE15"/>
      <c r="PPF15"/>
      <c r="PPG15"/>
      <c r="PPH15"/>
      <c r="PPI15"/>
      <c r="PPJ15"/>
      <c r="PPK15"/>
      <c r="PPL15"/>
      <c r="PPM15"/>
      <c r="PPN15"/>
      <c r="PPO15"/>
      <c r="PPP15"/>
      <c r="PPQ15"/>
      <c r="PPR15"/>
      <c r="PPS15"/>
      <c r="PPT15"/>
      <c r="PPU15"/>
      <c r="PPV15"/>
      <c r="PPW15"/>
      <c r="PPX15"/>
      <c r="PPY15"/>
      <c r="PPZ15"/>
      <c r="PQA15"/>
      <c r="PQB15"/>
      <c r="PQC15"/>
      <c r="PQD15"/>
      <c r="PQE15"/>
      <c r="PQF15"/>
      <c r="PQG15"/>
      <c r="PQH15"/>
      <c r="PQI15"/>
      <c r="PQJ15"/>
      <c r="PQK15"/>
      <c r="PQL15"/>
      <c r="PQM15"/>
      <c r="PQN15"/>
      <c r="PQO15"/>
      <c r="PQP15"/>
      <c r="PQQ15"/>
      <c r="PQR15"/>
      <c r="PQS15"/>
      <c r="PQT15"/>
      <c r="PQU15"/>
      <c r="PQV15"/>
      <c r="PQW15"/>
      <c r="PQX15"/>
      <c r="PQY15"/>
      <c r="PQZ15"/>
      <c r="PRA15"/>
      <c r="PRB15"/>
      <c r="PRC15"/>
      <c r="PRD15"/>
      <c r="PRE15"/>
      <c r="PRF15"/>
      <c r="PRG15"/>
      <c r="PRH15"/>
      <c r="PRI15"/>
      <c r="PRJ15"/>
      <c r="PRK15"/>
      <c r="PRL15"/>
      <c r="PRM15"/>
      <c r="PRN15"/>
      <c r="PRO15"/>
      <c r="PRP15"/>
      <c r="PRQ15"/>
      <c r="PRR15"/>
      <c r="PRS15"/>
      <c r="PRT15"/>
      <c r="PRU15"/>
      <c r="PRV15"/>
      <c r="PRW15"/>
      <c r="PRX15"/>
      <c r="PRY15"/>
      <c r="PRZ15"/>
      <c r="PSA15"/>
      <c r="PSB15"/>
      <c r="PSC15"/>
      <c r="PSD15"/>
      <c r="PSE15"/>
      <c r="PSF15"/>
      <c r="PSG15"/>
      <c r="PSH15"/>
      <c r="PSI15"/>
      <c r="PSJ15"/>
      <c r="PSK15"/>
      <c r="PSL15"/>
      <c r="PSM15"/>
      <c r="PSN15"/>
      <c r="PSO15"/>
      <c r="PSP15"/>
      <c r="PSQ15"/>
      <c r="PSR15"/>
      <c r="PSS15"/>
      <c r="PST15"/>
      <c r="PSU15"/>
      <c r="PSV15"/>
      <c r="PSW15"/>
      <c r="PSX15"/>
      <c r="PSY15"/>
      <c r="PSZ15"/>
      <c r="PTA15"/>
      <c r="PTB15"/>
      <c r="PTC15"/>
      <c r="PTD15"/>
      <c r="PTE15"/>
      <c r="PTF15"/>
      <c r="PTG15"/>
      <c r="PTH15"/>
      <c r="PTI15"/>
      <c r="PTJ15"/>
      <c r="PTK15"/>
      <c r="PTL15"/>
      <c r="PTM15"/>
      <c r="PTN15"/>
      <c r="PTO15"/>
      <c r="PTP15"/>
      <c r="PTQ15"/>
      <c r="PTR15"/>
      <c r="PTS15"/>
      <c r="PTT15"/>
      <c r="PTU15"/>
      <c r="PTV15"/>
      <c r="PTW15"/>
      <c r="PTX15"/>
      <c r="PTY15"/>
      <c r="PTZ15"/>
      <c r="PUA15"/>
      <c r="PUB15"/>
      <c r="PUC15"/>
      <c r="PUD15"/>
      <c r="PUE15"/>
      <c r="PUF15"/>
      <c r="PUG15"/>
      <c r="PUH15"/>
      <c r="PUI15"/>
      <c r="PUJ15"/>
      <c r="PUK15"/>
      <c r="PUL15"/>
      <c r="PUM15"/>
      <c r="PUN15"/>
      <c r="PUO15"/>
      <c r="PUP15"/>
      <c r="PUQ15"/>
      <c r="PUR15"/>
      <c r="PUS15"/>
      <c r="PUT15"/>
      <c r="PUU15"/>
      <c r="PUV15"/>
      <c r="PUW15"/>
      <c r="PUX15"/>
      <c r="PUY15"/>
      <c r="PUZ15"/>
      <c r="PVA15"/>
      <c r="PVB15"/>
      <c r="PVC15"/>
      <c r="PVD15"/>
      <c r="PVE15"/>
      <c r="PVF15"/>
      <c r="PVG15"/>
      <c r="PVH15"/>
      <c r="PVI15"/>
      <c r="PVJ15"/>
      <c r="PVK15"/>
      <c r="PVL15"/>
      <c r="PVM15"/>
      <c r="PVN15"/>
      <c r="PVO15"/>
      <c r="PVP15"/>
      <c r="PVQ15"/>
      <c r="PVR15"/>
      <c r="PVS15"/>
      <c r="PVT15"/>
      <c r="PVU15"/>
      <c r="PVV15"/>
      <c r="PVW15"/>
      <c r="PVX15"/>
      <c r="PVY15"/>
      <c r="PVZ15"/>
      <c r="PWA15"/>
      <c r="PWB15"/>
      <c r="PWC15"/>
      <c r="PWD15"/>
      <c r="PWE15"/>
      <c r="PWF15"/>
      <c r="PWG15"/>
      <c r="PWH15"/>
      <c r="PWI15"/>
      <c r="PWJ15"/>
      <c r="PWK15"/>
      <c r="PWL15"/>
      <c r="PWM15"/>
      <c r="PWN15"/>
      <c r="PWO15"/>
      <c r="PWP15"/>
      <c r="PWQ15"/>
      <c r="PWR15"/>
      <c r="PWS15"/>
      <c r="PWT15"/>
      <c r="PWU15"/>
      <c r="PWV15"/>
      <c r="PWW15"/>
      <c r="PWX15"/>
      <c r="PWY15"/>
      <c r="PWZ15"/>
      <c r="PXA15"/>
      <c r="PXB15"/>
      <c r="PXC15"/>
      <c r="PXD15"/>
      <c r="PXE15"/>
      <c r="PXF15"/>
      <c r="PXG15"/>
      <c r="PXH15"/>
      <c r="PXI15"/>
      <c r="PXJ15"/>
      <c r="PXK15"/>
      <c r="PXL15"/>
      <c r="PXM15"/>
      <c r="PXN15"/>
      <c r="PXO15"/>
      <c r="PXP15"/>
      <c r="PXQ15"/>
      <c r="PXR15"/>
      <c r="PXS15"/>
      <c r="PXT15"/>
      <c r="PXU15"/>
      <c r="PXV15"/>
      <c r="PXW15"/>
      <c r="PXX15"/>
      <c r="PXY15"/>
      <c r="PXZ15"/>
      <c r="PYA15"/>
      <c r="PYB15"/>
      <c r="PYC15"/>
      <c r="PYD15"/>
      <c r="PYE15"/>
      <c r="PYF15"/>
      <c r="PYG15"/>
      <c r="PYH15"/>
      <c r="PYI15"/>
      <c r="PYJ15"/>
      <c r="PYK15"/>
      <c r="PYL15"/>
      <c r="PYM15"/>
      <c r="PYN15"/>
      <c r="PYO15"/>
      <c r="PYP15"/>
      <c r="PYQ15"/>
      <c r="PYR15"/>
      <c r="PYS15"/>
      <c r="PYT15"/>
      <c r="PYU15"/>
      <c r="PYV15"/>
      <c r="PYW15"/>
      <c r="PYX15"/>
      <c r="PYY15"/>
      <c r="PYZ15"/>
      <c r="PZA15"/>
      <c r="PZB15"/>
      <c r="PZC15"/>
      <c r="PZD15"/>
      <c r="PZE15"/>
      <c r="PZF15"/>
      <c r="PZG15"/>
      <c r="PZH15"/>
      <c r="PZI15"/>
      <c r="PZJ15"/>
      <c r="PZK15"/>
      <c r="PZL15"/>
      <c r="PZM15"/>
      <c r="PZN15"/>
      <c r="PZO15"/>
      <c r="PZP15"/>
      <c r="PZQ15"/>
      <c r="PZR15"/>
      <c r="PZS15"/>
      <c r="PZT15"/>
      <c r="PZU15"/>
      <c r="PZV15"/>
      <c r="PZW15"/>
      <c r="PZX15"/>
      <c r="PZY15"/>
      <c r="PZZ15"/>
      <c r="QAA15"/>
      <c r="QAB15"/>
      <c r="QAC15"/>
      <c r="QAD15"/>
      <c r="QAE15"/>
      <c r="QAF15"/>
      <c r="QAG15"/>
      <c r="QAH15"/>
      <c r="QAI15"/>
      <c r="QAJ15"/>
      <c r="QAK15"/>
      <c r="QAL15"/>
      <c r="QAM15"/>
      <c r="QAN15"/>
      <c r="QAO15"/>
      <c r="QAP15"/>
      <c r="QAQ15"/>
      <c r="QAR15"/>
      <c r="QAS15"/>
      <c r="QAT15"/>
      <c r="QAU15"/>
      <c r="QAV15"/>
      <c r="QAW15"/>
      <c r="QAX15"/>
      <c r="QAY15"/>
      <c r="QAZ15"/>
      <c r="QBA15"/>
      <c r="QBB15"/>
      <c r="QBC15"/>
      <c r="QBD15"/>
      <c r="QBE15"/>
      <c r="QBF15"/>
      <c r="QBG15"/>
      <c r="QBH15"/>
      <c r="QBI15"/>
      <c r="QBJ15"/>
      <c r="QBK15"/>
      <c r="QBL15"/>
      <c r="QBM15"/>
      <c r="QBN15"/>
      <c r="QBO15"/>
      <c r="QBP15"/>
      <c r="QBQ15"/>
      <c r="QBR15"/>
      <c r="QBS15"/>
      <c r="QBT15"/>
      <c r="QBU15"/>
      <c r="QBV15"/>
      <c r="QBW15"/>
      <c r="QBX15"/>
      <c r="QBY15"/>
      <c r="QBZ15"/>
      <c r="QCA15"/>
      <c r="QCB15"/>
      <c r="QCC15"/>
      <c r="QCD15"/>
      <c r="QCE15"/>
      <c r="QCF15"/>
      <c r="QCG15"/>
      <c r="QCH15"/>
      <c r="QCI15"/>
      <c r="QCJ15"/>
      <c r="QCK15"/>
      <c r="QCL15"/>
      <c r="QCM15"/>
      <c r="QCN15"/>
      <c r="QCO15"/>
      <c r="QCP15"/>
      <c r="QCQ15"/>
      <c r="QCR15"/>
      <c r="QCS15"/>
      <c r="QCT15"/>
      <c r="QCU15"/>
      <c r="QCV15"/>
      <c r="QCW15"/>
      <c r="QCX15"/>
      <c r="QCY15"/>
      <c r="QCZ15"/>
      <c r="QDA15"/>
      <c r="QDB15"/>
      <c r="QDC15"/>
      <c r="QDD15"/>
      <c r="QDE15"/>
      <c r="QDF15"/>
      <c r="QDG15"/>
      <c r="QDH15"/>
      <c r="QDI15"/>
      <c r="QDJ15"/>
      <c r="QDK15"/>
      <c r="QDL15"/>
      <c r="QDM15"/>
      <c r="QDN15"/>
      <c r="QDO15"/>
      <c r="QDP15"/>
      <c r="QDQ15"/>
      <c r="QDR15"/>
      <c r="QDS15"/>
      <c r="QDT15"/>
      <c r="QDU15"/>
      <c r="QDV15"/>
      <c r="QDW15"/>
      <c r="QDX15"/>
      <c r="QDY15"/>
      <c r="QDZ15"/>
      <c r="QEA15"/>
      <c r="QEB15"/>
      <c r="QEC15"/>
      <c r="QED15"/>
      <c r="QEE15"/>
      <c r="QEF15"/>
      <c r="QEG15"/>
      <c r="QEH15"/>
      <c r="QEI15"/>
      <c r="QEJ15"/>
      <c r="QEK15"/>
      <c r="QEL15"/>
      <c r="QEM15"/>
      <c r="QEN15"/>
      <c r="QEO15"/>
      <c r="QEP15"/>
      <c r="QEQ15"/>
      <c r="QER15"/>
      <c r="QES15"/>
      <c r="QET15"/>
      <c r="QEU15"/>
      <c r="QEV15"/>
      <c r="QEW15"/>
      <c r="QEX15"/>
      <c r="QEY15"/>
      <c r="QEZ15"/>
      <c r="QFA15"/>
      <c r="QFB15"/>
      <c r="QFC15"/>
      <c r="QFD15"/>
      <c r="QFE15"/>
      <c r="QFF15"/>
      <c r="QFG15"/>
      <c r="QFH15"/>
      <c r="QFI15"/>
      <c r="QFJ15"/>
      <c r="QFK15"/>
      <c r="QFL15"/>
      <c r="QFM15"/>
      <c r="QFN15"/>
      <c r="QFO15"/>
      <c r="QFP15"/>
      <c r="QFQ15"/>
      <c r="QFR15"/>
      <c r="QFS15"/>
      <c r="QFT15"/>
      <c r="QFU15"/>
      <c r="QFV15"/>
      <c r="QFW15"/>
      <c r="QFX15"/>
      <c r="QFY15"/>
      <c r="QFZ15"/>
      <c r="QGA15"/>
      <c r="QGB15"/>
      <c r="QGC15"/>
      <c r="QGD15"/>
      <c r="QGE15"/>
      <c r="QGF15"/>
      <c r="QGG15"/>
      <c r="QGH15"/>
      <c r="QGI15"/>
      <c r="QGJ15"/>
      <c r="QGK15"/>
      <c r="QGL15"/>
      <c r="QGM15"/>
      <c r="QGN15"/>
      <c r="QGO15"/>
      <c r="QGP15"/>
      <c r="QGQ15"/>
      <c r="QGR15"/>
      <c r="QGS15"/>
      <c r="QGT15"/>
      <c r="QGU15"/>
      <c r="QGV15"/>
      <c r="QGW15"/>
      <c r="QGX15"/>
      <c r="QGY15"/>
      <c r="QGZ15"/>
      <c r="QHA15"/>
      <c r="QHB15"/>
      <c r="QHC15"/>
      <c r="QHD15"/>
      <c r="QHE15"/>
      <c r="QHF15"/>
      <c r="QHG15"/>
      <c r="QHH15"/>
      <c r="QHI15"/>
      <c r="QHJ15"/>
      <c r="QHK15"/>
      <c r="QHL15"/>
      <c r="QHM15"/>
      <c r="QHN15"/>
      <c r="QHO15"/>
      <c r="QHP15"/>
      <c r="QHQ15"/>
      <c r="QHR15"/>
      <c r="QHS15"/>
      <c r="QHT15"/>
      <c r="QHU15"/>
      <c r="QHV15"/>
      <c r="QHW15"/>
      <c r="QHX15"/>
      <c r="QHY15"/>
      <c r="QHZ15"/>
      <c r="QIA15"/>
      <c r="QIB15"/>
      <c r="QIC15"/>
      <c r="QID15"/>
      <c r="QIE15"/>
      <c r="QIF15"/>
      <c r="QIG15"/>
      <c r="QIH15"/>
      <c r="QII15"/>
      <c r="QIJ15"/>
      <c r="QIK15"/>
      <c r="QIL15"/>
      <c r="QIM15"/>
      <c r="QIN15"/>
      <c r="QIO15"/>
      <c r="QIP15"/>
      <c r="QIQ15"/>
      <c r="QIR15"/>
      <c r="QIS15"/>
      <c r="QIT15"/>
      <c r="QIU15"/>
      <c r="QIV15"/>
      <c r="QIW15"/>
      <c r="QIX15"/>
      <c r="QIY15"/>
      <c r="QIZ15"/>
      <c r="QJA15"/>
      <c r="QJB15"/>
      <c r="QJC15"/>
      <c r="QJD15"/>
      <c r="QJE15"/>
      <c r="QJF15"/>
      <c r="QJG15"/>
      <c r="QJH15"/>
      <c r="QJI15"/>
      <c r="QJJ15"/>
      <c r="QJK15"/>
      <c r="QJL15"/>
      <c r="QJM15"/>
      <c r="QJN15"/>
      <c r="QJO15"/>
      <c r="QJP15"/>
      <c r="QJQ15"/>
      <c r="QJR15"/>
      <c r="QJS15"/>
      <c r="QJT15"/>
      <c r="QJU15"/>
      <c r="QJV15"/>
      <c r="QJW15"/>
      <c r="QJX15"/>
      <c r="QJY15"/>
      <c r="QJZ15"/>
      <c r="QKA15"/>
      <c r="QKB15"/>
      <c r="QKC15"/>
      <c r="QKD15"/>
      <c r="QKE15"/>
      <c r="QKF15"/>
      <c r="QKG15"/>
      <c r="QKH15"/>
      <c r="QKI15"/>
      <c r="QKJ15"/>
      <c r="QKK15"/>
      <c r="QKL15"/>
      <c r="QKM15"/>
      <c r="QKN15"/>
      <c r="QKO15"/>
      <c r="QKP15"/>
      <c r="QKQ15"/>
      <c r="QKR15"/>
      <c r="QKS15"/>
      <c r="QKT15"/>
      <c r="QKU15"/>
      <c r="QKV15"/>
      <c r="QKW15"/>
      <c r="QKX15"/>
      <c r="QKY15"/>
      <c r="QKZ15"/>
      <c r="QLA15"/>
      <c r="QLB15"/>
      <c r="QLC15"/>
      <c r="QLD15"/>
      <c r="QLE15"/>
      <c r="QLF15"/>
      <c r="QLG15"/>
      <c r="QLH15"/>
      <c r="QLI15"/>
      <c r="QLJ15"/>
      <c r="QLK15"/>
      <c r="QLL15"/>
      <c r="QLM15"/>
      <c r="QLN15"/>
      <c r="QLO15"/>
      <c r="QLP15"/>
      <c r="QLQ15"/>
      <c r="QLR15"/>
      <c r="QLS15"/>
      <c r="QLT15"/>
      <c r="QLU15"/>
      <c r="QLV15"/>
      <c r="QLW15"/>
      <c r="QLX15"/>
      <c r="QLY15"/>
      <c r="QLZ15"/>
      <c r="QMA15"/>
      <c r="QMB15"/>
      <c r="QMC15"/>
      <c r="QMD15"/>
      <c r="QME15"/>
      <c r="QMF15"/>
      <c r="QMG15"/>
      <c r="QMH15"/>
      <c r="QMI15"/>
      <c r="QMJ15"/>
      <c r="QMK15"/>
      <c r="QML15"/>
      <c r="QMM15"/>
      <c r="QMN15"/>
      <c r="QMO15"/>
      <c r="QMP15"/>
      <c r="QMQ15"/>
      <c r="QMR15"/>
      <c r="QMS15"/>
      <c r="QMT15"/>
      <c r="QMU15"/>
      <c r="QMV15"/>
      <c r="QMW15"/>
      <c r="QMX15"/>
      <c r="QMY15"/>
      <c r="QMZ15"/>
      <c r="QNA15"/>
      <c r="QNB15"/>
      <c r="QNC15"/>
      <c r="QND15"/>
      <c r="QNE15"/>
      <c r="QNF15"/>
      <c r="QNG15"/>
      <c r="QNH15"/>
      <c r="QNI15"/>
      <c r="QNJ15"/>
      <c r="QNK15"/>
      <c r="QNL15"/>
      <c r="QNM15"/>
      <c r="QNN15"/>
      <c r="QNO15"/>
      <c r="QNP15"/>
      <c r="QNQ15"/>
      <c r="QNR15"/>
      <c r="QNS15"/>
      <c r="QNT15"/>
      <c r="QNU15"/>
      <c r="QNV15"/>
      <c r="QNW15"/>
      <c r="QNX15"/>
      <c r="QNY15"/>
      <c r="QNZ15"/>
      <c r="QOA15"/>
      <c r="QOB15"/>
      <c r="QOC15"/>
      <c r="QOD15"/>
      <c r="QOE15"/>
      <c r="QOF15"/>
      <c r="QOG15"/>
      <c r="QOH15"/>
      <c r="QOI15"/>
      <c r="QOJ15"/>
      <c r="QOK15"/>
      <c r="QOL15"/>
      <c r="QOM15"/>
      <c r="QON15"/>
      <c r="QOO15"/>
      <c r="QOP15"/>
      <c r="QOQ15"/>
      <c r="QOR15"/>
      <c r="QOS15"/>
      <c r="QOT15"/>
      <c r="QOU15"/>
      <c r="QOV15"/>
      <c r="QOW15"/>
      <c r="QOX15"/>
      <c r="QOY15"/>
      <c r="QOZ15"/>
      <c r="QPA15"/>
      <c r="QPB15"/>
      <c r="QPC15"/>
      <c r="QPD15"/>
      <c r="QPE15"/>
      <c r="QPF15"/>
      <c r="QPG15"/>
      <c r="QPH15"/>
      <c r="QPI15"/>
      <c r="QPJ15"/>
      <c r="QPK15"/>
      <c r="QPL15"/>
      <c r="QPM15"/>
      <c r="QPN15"/>
      <c r="QPO15"/>
      <c r="QPP15"/>
      <c r="QPQ15"/>
      <c r="QPR15"/>
      <c r="QPS15"/>
      <c r="QPT15"/>
      <c r="QPU15"/>
      <c r="QPV15"/>
      <c r="QPW15"/>
      <c r="QPX15"/>
      <c r="QPY15"/>
      <c r="QPZ15"/>
      <c r="QQA15"/>
      <c r="QQB15"/>
      <c r="QQC15"/>
      <c r="QQD15"/>
      <c r="QQE15"/>
      <c r="QQF15"/>
      <c r="QQG15"/>
      <c r="QQH15"/>
      <c r="QQI15"/>
      <c r="QQJ15"/>
      <c r="QQK15"/>
      <c r="QQL15"/>
      <c r="QQM15"/>
      <c r="QQN15"/>
      <c r="QQO15"/>
      <c r="QQP15"/>
      <c r="QQQ15"/>
      <c r="QQR15"/>
      <c r="QQS15"/>
      <c r="QQT15"/>
      <c r="QQU15"/>
      <c r="QQV15"/>
      <c r="QQW15"/>
      <c r="QQX15"/>
      <c r="QQY15"/>
      <c r="QQZ15"/>
      <c r="QRA15"/>
      <c r="QRB15"/>
      <c r="QRC15"/>
      <c r="QRD15"/>
      <c r="QRE15"/>
      <c r="QRF15"/>
      <c r="QRG15"/>
      <c r="QRH15"/>
      <c r="QRI15"/>
      <c r="QRJ15"/>
      <c r="QRK15"/>
      <c r="QRL15"/>
      <c r="QRM15"/>
      <c r="QRN15"/>
      <c r="QRO15"/>
      <c r="QRP15"/>
      <c r="QRQ15"/>
      <c r="QRR15"/>
      <c r="QRS15"/>
      <c r="QRT15"/>
      <c r="QRU15"/>
      <c r="QRV15"/>
      <c r="QRW15"/>
      <c r="QRX15"/>
      <c r="QRY15"/>
      <c r="QRZ15"/>
      <c r="QSA15"/>
      <c r="QSB15"/>
      <c r="QSC15"/>
      <c r="QSD15"/>
      <c r="QSE15"/>
      <c r="QSF15"/>
      <c r="QSG15"/>
      <c r="QSH15"/>
      <c r="QSI15"/>
      <c r="QSJ15"/>
      <c r="QSK15"/>
      <c r="QSL15"/>
      <c r="QSM15"/>
      <c r="QSN15"/>
      <c r="QSO15"/>
      <c r="QSP15"/>
      <c r="QSQ15"/>
      <c r="QSR15"/>
      <c r="QSS15"/>
      <c r="QST15"/>
      <c r="QSU15"/>
      <c r="QSV15"/>
      <c r="QSW15"/>
      <c r="QSX15"/>
      <c r="QSY15"/>
      <c r="QSZ15"/>
      <c r="QTA15"/>
      <c r="QTB15"/>
      <c r="QTC15"/>
      <c r="QTD15"/>
      <c r="QTE15"/>
      <c r="QTF15"/>
      <c r="QTG15"/>
      <c r="QTH15"/>
      <c r="QTI15"/>
      <c r="QTJ15"/>
      <c r="QTK15"/>
      <c r="QTL15"/>
      <c r="QTM15"/>
      <c r="QTN15"/>
      <c r="QTO15"/>
      <c r="QTP15"/>
      <c r="QTQ15"/>
      <c r="QTR15"/>
      <c r="QTS15"/>
      <c r="QTT15"/>
      <c r="QTU15"/>
      <c r="QTV15"/>
      <c r="QTW15"/>
      <c r="QTX15"/>
      <c r="QTY15"/>
      <c r="QTZ15"/>
      <c r="QUA15"/>
      <c r="QUB15"/>
      <c r="QUC15"/>
      <c r="QUD15"/>
      <c r="QUE15"/>
      <c r="QUF15"/>
      <c r="QUG15"/>
      <c r="QUH15"/>
      <c r="QUI15"/>
      <c r="QUJ15"/>
      <c r="QUK15"/>
      <c r="QUL15"/>
      <c r="QUM15"/>
      <c r="QUN15"/>
      <c r="QUO15"/>
      <c r="QUP15"/>
      <c r="QUQ15"/>
      <c r="QUR15"/>
      <c r="QUS15"/>
      <c r="QUT15"/>
      <c r="QUU15"/>
      <c r="QUV15"/>
      <c r="QUW15"/>
      <c r="QUX15"/>
      <c r="QUY15"/>
      <c r="QUZ15"/>
      <c r="QVA15"/>
      <c r="QVB15"/>
      <c r="QVC15"/>
      <c r="QVD15"/>
      <c r="QVE15"/>
      <c r="QVF15"/>
      <c r="QVG15"/>
      <c r="QVH15"/>
      <c r="QVI15"/>
      <c r="QVJ15"/>
      <c r="QVK15"/>
      <c r="QVL15"/>
      <c r="QVM15"/>
      <c r="QVN15"/>
      <c r="QVO15"/>
      <c r="QVP15"/>
      <c r="QVQ15"/>
      <c r="QVR15"/>
      <c r="QVS15"/>
      <c r="QVT15"/>
      <c r="QVU15"/>
      <c r="QVV15"/>
      <c r="QVW15"/>
      <c r="QVX15"/>
      <c r="QVY15"/>
      <c r="QVZ15"/>
      <c r="QWA15"/>
      <c r="QWB15"/>
      <c r="QWC15"/>
      <c r="QWD15"/>
      <c r="QWE15"/>
      <c r="QWF15"/>
      <c r="QWG15"/>
      <c r="QWH15"/>
      <c r="QWI15"/>
      <c r="QWJ15"/>
      <c r="QWK15"/>
      <c r="QWL15"/>
      <c r="QWM15"/>
      <c r="QWN15"/>
      <c r="QWO15"/>
      <c r="QWP15"/>
      <c r="QWQ15"/>
      <c r="QWR15"/>
      <c r="QWS15"/>
      <c r="QWT15"/>
      <c r="QWU15"/>
      <c r="QWV15"/>
      <c r="QWW15"/>
      <c r="QWX15"/>
      <c r="QWY15"/>
      <c r="QWZ15"/>
      <c r="QXA15"/>
      <c r="QXB15"/>
      <c r="QXC15"/>
      <c r="QXD15"/>
      <c r="QXE15"/>
      <c r="QXF15"/>
      <c r="QXG15"/>
      <c r="QXH15"/>
      <c r="QXI15"/>
      <c r="QXJ15"/>
      <c r="QXK15"/>
      <c r="QXL15"/>
      <c r="QXM15"/>
      <c r="QXN15"/>
      <c r="QXO15"/>
      <c r="QXP15"/>
      <c r="QXQ15"/>
      <c r="QXR15"/>
      <c r="QXS15"/>
      <c r="QXT15"/>
      <c r="QXU15"/>
      <c r="QXV15"/>
      <c r="QXW15"/>
      <c r="QXX15"/>
      <c r="QXY15"/>
      <c r="QXZ15"/>
      <c r="QYA15"/>
      <c r="QYB15"/>
      <c r="QYC15"/>
      <c r="QYD15"/>
      <c r="QYE15"/>
      <c r="QYF15"/>
      <c r="QYG15"/>
      <c r="QYH15"/>
      <c r="QYI15"/>
      <c r="QYJ15"/>
      <c r="QYK15"/>
      <c r="QYL15"/>
      <c r="QYM15"/>
      <c r="QYN15"/>
      <c r="QYO15"/>
      <c r="QYP15"/>
      <c r="QYQ15"/>
      <c r="QYR15"/>
      <c r="QYS15"/>
      <c r="QYT15"/>
      <c r="QYU15"/>
      <c r="QYV15"/>
      <c r="QYW15"/>
      <c r="QYX15"/>
      <c r="QYY15"/>
      <c r="QYZ15"/>
      <c r="QZA15"/>
      <c r="QZB15"/>
      <c r="QZC15"/>
      <c r="QZD15"/>
      <c r="QZE15"/>
      <c r="QZF15"/>
      <c r="QZG15"/>
      <c r="QZH15"/>
      <c r="QZI15"/>
      <c r="QZJ15"/>
      <c r="QZK15"/>
      <c r="QZL15"/>
      <c r="QZM15"/>
      <c r="QZN15"/>
      <c r="QZO15"/>
      <c r="QZP15"/>
      <c r="QZQ15"/>
      <c r="QZR15"/>
      <c r="QZS15"/>
      <c r="QZT15"/>
      <c r="QZU15"/>
      <c r="QZV15"/>
      <c r="QZW15"/>
      <c r="QZX15"/>
      <c r="QZY15"/>
      <c r="QZZ15"/>
      <c r="RAA15"/>
      <c r="RAB15"/>
      <c r="RAC15"/>
      <c r="RAD15"/>
      <c r="RAE15"/>
      <c r="RAF15"/>
      <c r="RAG15"/>
      <c r="RAH15"/>
      <c r="RAI15"/>
      <c r="RAJ15"/>
      <c r="RAK15"/>
      <c r="RAL15"/>
      <c r="RAM15"/>
      <c r="RAN15"/>
      <c r="RAO15"/>
      <c r="RAP15"/>
      <c r="RAQ15"/>
      <c r="RAR15"/>
      <c r="RAS15"/>
      <c r="RAT15"/>
      <c r="RAU15"/>
      <c r="RAV15"/>
      <c r="RAW15"/>
      <c r="RAX15"/>
      <c r="RAY15"/>
      <c r="RAZ15"/>
      <c r="RBA15"/>
      <c r="RBB15"/>
      <c r="RBC15"/>
      <c r="RBD15"/>
      <c r="RBE15"/>
      <c r="RBF15"/>
      <c r="RBG15"/>
      <c r="RBH15"/>
      <c r="RBI15"/>
      <c r="RBJ15"/>
      <c r="RBK15"/>
      <c r="RBL15"/>
      <c r="RBM15"/>
      <c r="RBN15"/>
      <c r="RBO15"/>
      <c r="RBP15"/>
      <c r="RBQ15"/>
      <c r="RBR15"/>
      <c r="RBS15"/>
      <c r="RBT15"/>
      <c r="RBU15"/>
      <c r="RBV15"/>
      <c r="RBW15"/>
      <c r="RBX15"/>
      <c r="RBY15"/>
      <c r="RBZ15"/>
      <c r="RCA15"/>
      <c r="RCB15"/>
      <c r="RCC15"/>
      <c r="RCD15"/>
      <c r="RCE15"/>
      <c r="RCF15"/>
      <c r="RCG15"/>
      <c r="RCH15"/>
      <c r="RCI15"/>
      <c r="RCJ15"/>
      <c r="RCK15"/>
      <c r="RCL15"/>
      <c r="RCM15"/>
      <c r="RCN15"/>
      <c r="RCO15"/>
      <c r="RCP15"/>
      <c r="RCQ15"/>
      <c r="RCR15"/>
      <c r="RCS15"/>
      <c r="RCT15"/>
      <c r="RCU15"/>
      <c r="RCV15"/>
      <c r="RCW15"/>
      <c r="RCX15"/>
      <c r="RCY15"/>
      <c r="RCZ15"/>
      <c r="RDA15"/>
      <c r="RDB15"/>
      <c r="RDC15"/>
      <c r="RDD15"/>
      <c r="RDE15"/>
      <c r="RDF15"/>
      <c r="RDG15"/>
      <c r="RDH15"/>
      <c r="RDI15"/>
      <c r="RDJ15"/>
      <c r="RDK15"/>
      <c r="RDL15"/>
      <c r="RDM15"/>
      <c r="RDN15"/>
      <c r="RDO15"/>
      <c r="RDP15"/>
      <c r="RDQ15"/>
      <c r="RDR15"/>
      <c r="RDS15"/>
      <c r="RDT15"/>
      <c r="RDU15"/>
      <c r="RDV15"/>
      <c r="RDW15"/>
      <c r="RDX15"/>
      <c r="RDY15"/>
      <c r="RDZ15"/>
      <c r="REA15"/>
      <c r="REB15"/>
      <c r="REC15"/>
      <c r="RED15"/>
      <c r="REE15"/>
      <c r="REF15"/>
      <c r="REG15"/>
      <c r="REH15"/>
      <c r="REI15"/>
      <c r="REJ15"/>
      <c r="REK15"/>
      <c r="REL15"/>
      <c r="REM15"/>
      <c r="REN15"/>
      <c r="REO15"/>
      <c r="REP15"/>
      <c r="REQ15"/>
      <c r="RER15"/>
      <c r="RES15"/>
      <c r="RET15"/>
      <c r="REU15"/>
      <c r="REV15"/>
      <c r="REW15"/>
      <c r="REX15"/>
      <c r="REY15"/>
      <c r="REZ15"/>
      <c r="RFA15"/>
      <c r="RFB15"/>
      <c r="RFC15"/>
      <c r="RFD15"/>
      <c r="RFE15"/>
      <c r="RFF15"/>
      <c r="RFG15"/>
      <c r="RFH15"/>
      <c r="RFI15"/>
      <c r="RFJ15"/>
      <c r="RFK15"/>
      <c r="RFL15"/>
      <c r="RFM15"/>
      <c r="RFN15"/>
      <c r="RFO15"/>
      <c r="RFP15"/>
      <c r="RFQ15"/>
      <c r="RFR15"/>
      <c r="RFS15"/>
      <c r="RFT15"/>
      <c r="RFU15"/>
      <c r="RFV15"/>
      <c r="RFW15"/>
      <c r="RFX15"/>
      <c r="RFY15"/>
      <c r="RFZ15"/>
      <c r="RGA15"/>
      <c r="RGB15"/>
      <c r="RGC15"/>
      <c r="RGD15"/>
      <c r="RGE15"/>
      <c r="RGF15"/>
      <c r="RGG15"/>
      <c r="RGH15"/>
      <c r="RGI15"/>
      <c r="RGJ15"/>
      <c r="RGK15"/>
      <c r="RGL15"/>
      <c r="RGM15"/>
      <c r="RGN15"/>
      <c r="RGO15"/>
      <c r="RGP15"/>
      <c r="RGQ15"/>
      <c r="RGR15"/>
      <c r="RGS15"/>
      <c r="RGT15"/>
      <c r="RGU15"/>
      <c r="RGV15"/>
      <c r="RGW15"/>
      <c r="RGX15"/>
      <c r="RGY15"/>
      <c r="RGZ15"/>
      <c r="RHA15"/>
      <c r="RHB15"/>
      <c r="RHC15"/>
      <c r="RHD15"/>
      <c r="RHE15"/>
      <c r="RHF15"/>
      <c r="RHG15"/>
      <c r="RHH15"/>
      <c r="RHI15"/>
      <c r="RHJ15"/>
      <c r="RHK15"/>
      <c r="RHL15"/>
      <c r="RHM15"/>
      <c r="RHN15"/>
      <c r="RHO15"/>
      <c r="RHP15"/>
      <c r="RHQ15"/>
      <c r="RHR15"/>
      <c r="RHS15"/>
      <c r="RHT15"/>
      <c r="RHU15"/>
      <c r="RHV15"/>
      <c r="RHW15"/>
      <c r="RHX15"/>
      <c r="RHY15"/>
      <c r="RHZ15"/>
      <c r="RIA15"/>
      <c r="RIB15"/>
      <c r="RIC15"/>
      <c r="RID15"/>
      <c r="RIE15"/>
      <c r="RIF15"/>
      <c r="RIG15"/>
      <c r="RIH15"/>
      <c r="RII15"/>
      <c r="RIJ15"/>
      <c r="RIK15"/>
      <c r="RIL15"/>
      <c r="RIM15"/>
      <c r="RIN15"/>
      <c r="RIO15"/>
      <c r="RIP15"/>
      <c r="RIQ15"/>
      <c r="RIR15"/>
      <c r="RIS15"/>
      <c r="RIT15"/>
      <c r="RIU15"/>
      <c r="RIV15"/>
      <c r="RIW15"/>
      <c r="RIX15"/>
      <c r="RIY15"/>
      <c r="RIZ15"/>
      <c r="RJA15"/>
      <c r="RJB15"/>
      <c r="RJC15"/>
      <c r="RJD15"/>
      <c r="RJE15"/>
      <c r="RJF15"/>
      <c r="RJG15"/>
      <c r="RJH15"/>
      <c r="RJI15"/>
      <c r="RJJ15"/>
      <c r="RJK15"/>
      <c r="RJL15"/>
      <c r="RJM15"/>
      <c r="RJN15"/>
      <c r="RJO15"/>
      <c r="RJP15"/>
      <c r="RJQ15"/>
      <c r="RJR15"/>
      <c r="RJS15"/>
      <c r="RJT15"/>
      <c r="RJU15"/>
      <c r="RJV15"/>
      <c r="RJW15"/>
      <c r="RJX15"/>
      <c r="RJY15"/>
      <c r="RJZ15"/>
      <c r="RKA15"/>
      <c r="RKB15"/>
      <c r="RKC15"/>
      <c r="RKD15"/>
      <c r="RKE15"/>
      <c r="RKF15"/>
      <c r="RKG15"/>
      <c r="RKH15"/>
      <c r="RKI15"/>
      <c r="RKJ15"/>
      <c r="RKK15"/>
      <c r="RKL15"/>
      <c r="RKM15"/>
      <c r="RKN15"/>
      <c r="RKO15"/>
      <c r="RKP15"/>
      <c r="RKQ15"/>
      <c r="RKR15"/>
      <c r="RKS15"/>
      <c r="RKT15"/>
      <c r="RKU15"/>
      <c r="RKV15"/>
      <c r="RKW15"/>
      <c r="RKX15"/>
      <c r="RKY15"/>
      <c r="RKZ15"/>
      <c r="RLA15"/>
      <c r="RLB15"/>
      <c r="RLC15"/>
      <c r="RLD15"/>
      <c r="RLE15"/>
      <c r="RLF15"/>
      <c r="RLG15"/>
      <c r="RLH15"/>
      <c r="RLI15"/>
      <c r="RLJ15"/>
      <c r="RLK15"/>
      <c r="RLL15"/>
      <c r="RLM15"/>
      <c r="RLN15"/>
      <c r="RLO15"/>
      <c r="RLP15"/>
      <c r="RLQ15"/>
      <c r="RLR15"/>
      <c r="RLS15"/>
      <c r="RLT15"/>
      <c r="RLU15"/>
      <c r="RLV15"/>
      <c r="RLW15"/>
      <c r="RLX15"/>
      <c r="RLY15"/>
      <c r="RLZ15"/>
      <c r="RMA15"/>
      <c r="RMB15"/>
      <c r="RMC15"/>
      <c r="RMD15"/>
      <c r="RME15"/>
      <c r="RMF15"/>
      <c r="RMG15"/>
      <c r="RMH15"/>
      <c r="RMI15"/>
      <c r="RMJ15"/>
      <c r="RMK15"/>
      <c r="RML15"/>
      <c r="RMM15"/>
      <c r="RMN15"/>
      <c r="RMO15"/>
      <c r="RMP15"/>
      <c r="RMQ15"/>
      <c r="RMR15"/>
      <c r="RMS15"/>
      <c r="RMT15"/>
      <c r="RMU15"/>
      <c r="RMV15"/>
      <c r="RMW15"/>
      <c r="RMX15"/>
      <c r="RMY15"/>
      <c r="RMZ15"/>
      <c r="RNA15"/>
      <c r="RNB15"/>
      <c r="RNC15"/>
      <c r="RND15"/>
      <c r="RNE15"/>
      <c r="RNF15"/>
      <c r="RNG15"/>
      <c r="RNH15"/>
      <c r="RNI15"/>
      <c r="RNJ15"/>
      <c r="RNK15"/>
      <c r="RNL15"/>
      <c r="RNM15"/>
      <c r="RNN15"/>
      <c r="RNO15"/>
      <c r="RNP15"/>
      <c r="RNQ15"/>
      <c r="RNR15"/>
      <c r="RNS15"/>
      <c r="RNT15"/>
      <c r="RNU15"/>
      <c r="RNV15"/>
      <c r="RNW15"/>
      <c r="RNX15"/>
      <c r="RNY15"/>
      <c r="RNZ15"/>
      <c r="ROA15"/>
      <c r="ROB15"/>
      <c r="ROC15"/>
      <c r="ROD15"/>
      <c r="ROE15"/>
      <c r="ROF15"/>
      <c r="ROG15"/>
      <c r="ROH15"/>
      <c r="ROI15"/>
      <c r="ROJ15"/>
      <c r="ROK15"/>
      <c r="ROL15"/>
      <c r="ROM15"/>
      <c r="RON15"/>
      <c r="ROO15"/>
      <c r="ROP15"/>
      <c r="ROQ15"/>
      <c r="ROR15"/>
      <c r="ROS15"/>
      <c r="ROT15"/>
      <c r="ROU15"/>
      <c r="ROV15"/>
      <c r="ROW15"/>
      <c r="ROX15"/>
      <c r="ROY15"/>
      <c r="ROZ15"/>
      <c r="RPA15"/>
      <c r="RPB15"/>
      <c r="RPC15"/>
      <c r="RPD15"/>
      <c r="RPE15"/>
      <c r="RPF15"/>
      <c r="RPG15"/>
      <c r="RPH15"/>
      <c r="RPI15"/>
      <c r="RPJ15"/>
      <c r="RPK15"/>
      <c r="RPL15"/>
      <c r="RPM15"/>
      <c r="RPN15"/>
      <c r="RPO15"/>
      <c r="RPP15"/>
      <c r="RPQ15"/>
      <c r="RPR15"/>
      <c r="RPS15"/>
      <c r="RPT15"/>
      <c r="RPU15"/>
      <c r="RPV15"/>
      <c r="RPW15"/>
      <c r="RPX15"/>
      <c r="RPY15"/>
      <c r="RPZ15"/>
      <c r="RQA15"/>
      <c r="RQB15"/>
      <c r="RQC15"/>
      <c r="RQD15"/>
      <c r="RQE15"/>
      <c r="RQF15"/>
      <c r="RQG15"/>
      <c r="RQH15"/>
      <c r="RQI15"/>
      <c r="RQJ15"/>
      <c r="RQK15"/>
      <c r="RQL15"/>
      <c r="RQM15"/>
      <c r="RQN15"/>
      <c r="RQO15"/>
      <c r="RQP15"/>
      <c r="RQQ15"/>
      <c r="RQR15"/>
      <c r="RQS15"/>
      <c r="RQT15"/>
      <c r="RQU15"/>
      <c r="RQV15"/>
      <c r="RQW15"/>
      <c r="RQX15"/>
      <c r="RQY15"/>
      <c r="RQZ15"/>
      <c r="RRA15"/>
      <c r="RRB15"/>
      <c r="RRC15"/>
      <c r="RRD15"/>
      <c r="RRE15"/>
      <c r="RRF15"/>
      <c r="RRG15"/>
      <c r="RRH15"/>
      <c r="RRI15"/>
      <c r="RRJ15"/>
      <c r="RRK15"/>
      <c r="RRL15"/>
      <c r="RRM15"/>
      <c r="RRN15"/>
      <c r="RRO15"/>
      <c r="RRP15"/>
      <c r="RRQ15"/>
      <c r="RRR15"/>
      <c r="RRS15"/>
      <c r="RRT15"/>
      <c r="RRU15"/>
      <c r="RRV15"/>
      <c r="RRW15"/>
      <c r="RRX15"/>
      <c r="RRY15"/>
      <c r="RRZ15"/>
      <c r="RSA15"/>
      <c r="RSB15"/>
      <c r="RSC15"/>
      <c r="RSD15"/>
      <c r="RSE15"/>
      <c r="RSF15"/>
      <c r="RSG15"/>
      <c r="RSH15"/>
      <c r="RSI15"/>
      <c r="RSJ15"/>
      <c r="RSK15"/>
      <c r="RSL15"/>
      <c r="RSM15"/>
      <c r="RSN15"/>
      <c r="RSO15"/>
      <c r="RSP15"/>
      <c r="RSQ15"/>
      <c r="RSR15"/>
      <c r="RSS15"/>
      <c r="RST15"/>
      <c r="RSU15"/>
      <c r="RSV15"/>
      <c r="RSW15"/>
      <c r="RSX15"/>
      <c r="RSY15"/>
      <c r="RSZ15"/>
      <c r="RTA15"/>
      <c r="RTB15"/>
      <c r="RTC15"/>
      <c r="RTD15"/>
      <c r="RTE15"/>
      <c r="RTF15"/>
      <c r="RTG15"/>
      <c r="RTH15"/>
      <c r="RTI15"/>
      <c r="RTJ15"/>
      <c r="RTK15"/>
      <c r="RTL15"/>
      <c r="RTM15"/>
      <c r="RTN15"/>
      <c r="RTO15"/>
      <c r="RTP15"/>
      <c r="RTQ15"/>
      <c r="RTR15"/>
      <c r="RTS15"/>
      <c r="RTT15"/>
      <c r="RTU15"/>
      <c r="RTV15"/>
      <c r="RTW15"/>
      <c r="RTX15"/>
      <c r="RTY15"/>
      <c r="RTZ15"/>
      <c r="RUA15"/>
      <c r="RUB15"/>
      <c r="RUC15"/>
      <c r="RUD15"/>
      <c r="RUE15"/>
      <c r="RUF15"/>
      <c r="RUG15"/>
      <c r="RUH15"/>
      <c r="RUI15"/>
      <c r="RUJ15"/>
      <c r="RUK15"/>
      <c r="RUL15"/>
      <c r="RUM15"/>
      <c r="RUN15"/>
      <c r="RUO15"/>
      <c r="RUP15"/>
      <c r="RUQ15"/>
      <c r="RUR15"/>
      <c r="RUS15"/>
      <c r="RUT15"/>
      <c r="RUU15"/>
      <c r="RUV15"/>
      <c r="RUW15"/>
      <c r="RUX15"/>
      <c r="RUY15"/>
      <c r="RUZ15"/>
      <c r="RVA15"/>
      <c r="RVB15"/>
      <c r="RVC15"/>
      <c r="RVD15"/>
      <c r="RVE15"/>
      <c r="RVF15"/>
      <c r="RVG15"/>
      <c r="RVH15"/>
      <c r="RVI15"/>
      <c r="RVJ15"/>
      <c r="RVK15"/>
      <c r="RVL15"/>
      <c r="RVM15"/>
      <c r="RVN15"/>
      <c r="RVO15"/>
      <c r="RVP15"/>
      <c r="RVQ15"/>
      <c r="RVR15"/>
      <c r="RVS15"/>
      <c r="RVT15"/>
      <c r="RVU15"/>
      <c r="RVV15"/>
      <c r="RVW15"/>
      <c r="RVX15"/>
      <c r="RVY15"/>
      <c r="RVZ15"/>
      <c r="RWA15"/>
      <c r="RWB15"/>
      <c r="RWC15"/>
      <c r="RWD15"/>
      <c r="RWE15"/>
      <c r="RWF15"/>
      <c r="RWG15"/>
      <c r="RWH15"/>
      <c r="RWI15"/>
      <c r="RWJ15"/>
      <c r="RWK15"/>
      <c r="RWL15"/>
      <c r="RWM15"/>
      <c r="RWN15"/>
      <c r="RWO15"/>
      <c r="RWP15"/>
      <c r="RWQ15"/>
      <c r="RWR15"/>
      <c r="RWS15"/>
      <c r="RWT15"/>
      <c r="RWU15"/>
      <c r="RWV15"/>
      <c r="RWW15"/>
      <c r="RWX15"/>
      <c r="RWY15"/>
      <c r="RWZ15"/>
      <c r="RXA15"/>
      <c r="RXB15"/>
      <c r="RXC15"/>
      <c r="RXD15"/>
      <c r="RXE15"/>
      <c r="RXF15"/>
      <c r="RXG15"/>
      <c r="RXH15"/>
      <c r="RXI15"/>
      <c r="RXJ15"/>
      <c r="RXK15"/>
      <c r="RXL15"/>
      <c r="RXM15"/>
      <c r="RXN15"/>
      <c r="RXO15"/>
      <c r="RXP15"/>
      <c r="RXQ15"/>
      <c r="RXR15"/>
      <c r="RXS15"/>
      <c r="RXT15"/>
      <c r="RXU15"/>
      <c r="RXV15"/>
      <c r="RXW15"/>
      <c r="RXX15"/>
      <c r="RXY15"/>
      <c r="RXZ15"/>
      <c r="RYA15"/>
      <c r="RYB15"/>
      <c r="RYC15"/>
      <c r="RYD15"/>
      <c r="RYE15"/>
      <c r="RYF15"/>
      <c r="RYG15"/>
      <c r="RYH15"/>
      <c r="RYI15"/>
      <c r="RYJ15"/>
      <c r="RYK15"/>
      <c r="RYL15"/>
      <c r="RYM15"/>
      <c r="RYN15"/>
      <c r="RYO15"/>
      <c r="RYP15"/>
      <c r="RYQ15"/>
      <c r="RYR15"/>
      <c r="RYS15"/>
      <c r="RYT15"/>
      <c r="RYU15"/>
      <c r="RYV15"/>
      <c r="RYW15"/>
      <c r="RYX15"/>
      <c r="RYY15"/>
      <c r="RYZ15"/>
      <c r="RZA15"/>
      <c r="RZB15"/>
      <c r="RZC15"/>
      <c r="RZD15"/>
      <c r="RZE15"/>
      <c r="RZF15"/>
      <c r="RZG15"/>
      <c r="RZH15"/>
      <c r="RZI15"/>
      <c r="RZJ15"/>
      <c r="RZK15"/>
      <c r="RZL15"/>
      <c r="RZM15"/>
      <c r="RZN15"/>
      <c r="RZO15"/>
      <c r="RZP15"/>
      <c r="RZQ15"/>
      <c r="RZR15"/>
      <c r="RZS15"/>
      <c r="RZT15"/>
      <c r="RZU15"/>
      <c r="RZV15"/>
      <c r="RZW15"/>
      <c r="RZX15"/>
      <c r="RZY15"/>
      <c r="RZZ15"/>
      <c r="SAA15"/>
      <c r="SAB15"/>
      <c r="SAC15"/>
      <c r="SAD15"/>
      <c r="SAE15"/>
      <c r="SAF15"/>
      <c r="SAG15"/>
      <c r="SAH15"/>
      <c r="SAI15"/>
      <c r="SAJ15"/>
      <c r="SAK15"/>
      <c r="SAL15"/>
      <c r="SAM15"/>
      <c r="SAN15"/>
      <c r="SAO15"/>
      <c r="SAP15"/>
      <c r="SAQ15"/>
      <c r="SAR15"/>
      <c r="SAS15"/>
      <c r="SAT15"/>
      <c r="SAU15"/>
      <c r="SAV15"/>
      <c r="SAW15"/>
      <c r="SAX15"/>
      <c r="SAY15"/>
      <c r="SAZ15"/>
      <c r="SBA15"/>
      <c r="SBB15"/>
      <c r="SBC15"/>
      <c r="SBD15"/>
      <c r="SBE15"/>
      <c r="SBF15"/>
      <c r="SBG15"/>
      <c r="SBH15"/>
      <c r="SBI15"/>
      <c r="SBJ15"/>
      <c r="SBK15"/>
      <c r="SBL15"/>
      <c r="SBM15"/>
      <c r="SBN15"/>
      <c r="SBO15"/>
      <c r="SBP15"/>
      <c r="SBQ15"/>
      <c r="SBR15"/>
      <c r="SBS15"/>
      <c r="SBT15"/>
      <c r="SBU15"/>
      <c r="SBV15"/>
      <c r="SBW15"/>
      <c r="SBX15"/>
      <c r="SBY15"/>
      <c r="SBZ15"/>
      <c r="SCA15"/>
      <c r="SCB15"/>
      <c r="SCC15"/>
      <c r="SCD15"/>
      <c r="SCE15"/>
      <c r="SCF15"/>
      <c r="SCG15"/>
      <c r="SCH15"/>
      <c r="SCI15"/>
      <c r="SCJ15"/>
      <c r="SCK15"/>
      <c r="SCL15"/>
      <c r="SCM15"/>
      <c r="SCN15"/>
      <c r="SCO15"/>
      <c r="SCP15"/>
      <c r="SCQ15"/>
      <c r="SCR15"/>
      <c r="SCS15"/>
      <c r="SCT15"/>
      <c r="SCU15"/>
      <c r="SCV15"/>
      <c r="SCW15"/>
      <c r="SCX15"/>
      <c r="SCY15"/>
      <c r="SCZ15"/>
      <c r="SDA15"/>
      <c r="SDB15"/>
      <c r="SDC15"/>
      <c r="SDD15"/>
      <c r="SDE15"/>
      <c r="SDF15"/>
      <c r="SDG15"/>
      <c r="SDH15"/>
      <c r="SDI15"/>
      <c r="SDJ15"/>
      <c r="SDK15"/>
      <c r="SDL15"/>
      <c r="SDM15"/>
      <c r="SDN15"/>
      <c r="SDO15"/>
      <c r="SDP15"/>
      <c r="SDQ15"/>
      <c r="SDR15"/>
      <c r="SDS15"/>
      <c r="SDT15"/>
      <c r="SDU15"/>
      <c r="SDV15"/>
      <c r="SDW15"/>
      <c r="SDX15"/>
      <c r="SDY15"/>
      <c r="SDZ15"/>
      <c r="SEA15"/>
      <c r="SEB15"/>
      <c r="SEC15"/>
      <c r="SED15"/>
      <c r="SEE15"/>
      <c r="SEF15"/>
      <c r="SEG15"/>
      <c r="SEH15"/>
      <c r="SEI15"/>
      <c r="SEJ15"/>
      <c r="SEK15"/>
      <c r="SEL15"/>
      <c r="SEM15"/>
      <c r="SEN15"/>
      <c r="SEO15"/>
      <c r="SEP15"/>
      <c r="SEQ15"/>
      <c r="SER15"/>
      <c r="SES15"/>
      <c r="SET15"/>
      <c r="SEU15"/>
      <c r="SEV15"/>
      <c r="SEW15"/>
      <c r="SEX15"/>
      <c r="SEY15"/>
      <c r="SEZ15"/>
      <c r="SFA15"/>
      <c r="SFB15"/>
      <c r="SFC15"/>
      <c r="SFD15"/>
      <c r="SFE15"/>
      <c r="SFF15"/>
      <c r="SFG15"/>
      <c r="SFH15"/>
      <c r="SFI15"/>
      <c r="SFJ15"/>
      <c r="SFK15"/>
      <c r="SFL15"/>
      <c r="SFM15"/>
      <c r="SFN15"/>
      <c r="SFO15"/>
      <c r="SFP15"/>
      <c r="SFQ15"/>
      <c r="SFR15"/>
      <c r="SFS15"/>
      <c r="SFT15"/>
      <c r="SFU15"/>
      <c r="SFV15"/>
      <c r="SFW15"/>
      <c r="SFX15"/>
      <c r="SFY15"/>
      <c r="SFZ15"/>
      <c r="SGA15"/>
      <c r="SGB15"/>
      <c r="SGC15"/>
      <c r="SGD15"/>
      <c r="SGE15"/>
      <c r="SGF15"/>
      <c r="SGG15"/>
      <c r="SGH15"/>
      <c r="SGI15"/>
      <c r="SGJ15"/>
      <c r="SGK15"/>
      <c r="SGL15"/>
      <c r="SGM15"/>
      <c r="SGN15"/>
      <c r="SGO15"/>
      <c r="SGP15"/>
      <c r="SGQ15"/>
      <c r="SGR15"/>
      <c r="SGS15"/>
      <c r="SGT15"/>
      <c r="SGU15"/>
      <c r="SGV15"/>
      <c r="SGW15"/>
      <c r="SGX15"/>
      <c r="SGY15"/>
      <c r="SGZ15"/>
      <c r="SHA15"/>
      <c r="SHB15"/>
      <c r="SHC15"/>
      <c r="SHD15"/>
      <c r="SHE15"/>
      <c r="SHF15"/>
      <c r="SHG15"/>
      <c r="SHH15"/>
      <c r="SHI15"/>
      <c r="SHJ15"/>
      <c r="SHK15"/>
      <c r="SHL15"/>
      <c r="SHM15"/>
      <c r="SHN15"/>
      <c r="SHO15"/>
      <c r="SHP15"/>
      <c r="SHQ15"/>
      <c r="SHR15"/>
      <c r="SHS15"/>
      <c r="SHT15"/>
      <c r="SHU15"/>
      <c r="SHV15"/>
      <c r="SHW15"/>
      <c r="SHX15"/>
      <c r="SHY15"/>
      <c r="SHZ15"/>
      <c r="SIA15"/>
      <c r="SIB15"/>
      <c r="SIC15"/>
      <c r="SID15"/>
      <c r="SIE15"/>
      <c r="SIF15"/>
      <c r="SIG15"/>
      <c r="SIH15"/>
      <c r="SII15"/>
      <c r="SIJ15"/>
      <c r="SIK15"/>
      <c r="SIL15"/>
      <c r="SIM15"/>
      <c r="SIN15"/>
      <c r="SIO15"/>
      <c r="SIP15"/>
      <c r="SIQ15"/>
      <c r="SIR15"/>
      <c r="SIS15"/>
      <c r="SIT15"/>
      <c r="SIU15"/>
      <c r="SIV15"/>
      <c r="SIW15"/>
      <c r="SIX15"/>
      <c r="SIY15"/>
      <c r="SIZ15"/>
      <c r="SJA15"/>
      <c r="SJB15"/>
      <c r="SJC15"/>
      <c r="SJD15"/>
      <c r="SJE15"/>
      <c r="SJF15"/>
      <c r="SJG15"/>
      <c r="SJH15"/>
      <c r="SJI15"/>
      <c r="SJJ15"/>
      <c r="SJK15"/>
      <c r="SJL15"/>
      <c r="SJM15"/>
      <c r="SJN15"/>
      <c r="SJO15"/>
      <c r="SJP15"/>
      <c r="SJQ15"/>
      <c r="SJR15"/>
      <c r="SJS15"/>
      <c r="SJT15"/>
      <c r="SJU15"/>
      <c r="SJV15"/>
      <c r="SJW15"/>
      <c r="SJX15"/>
      <c r="SJY15"/>
      <c r="SJZ15"/>
      <c r="SKA15"/>
      <c r="SKB15"/>
      <c r="SKC15"/>
      <c r="SKD15"/>
      <c r="SKE15"/>
      <c r="SKF15"/>
      <c r="SKG15"/>
      <c r="SKH15"/>
      <c r="SKI15"/>
      <c r="SKJ15"/>
      <c r="SKK15"/>
      <c r="SKL15"/>
      <c r="SKM15"/>
      <c r="SKN15"/>
      <c r="SKO15"/>
      <c r="SKP15"/>
      <c r="SKQ15"/>
      <c r="SKR15"/>
      <c r="SKS15"/>
      <c r="SKT15"/>
      <c r="SKU15"/>
      <c r="SKV15"/>
      <c r="SKW15"/>
      <c r="SKX15"/>
      <c r="SKY15"/>
      <c r="SKZ15"/>
      <c r="SLA15"/>
      <c r="SLB15"/>
      <c r="SLC15"/>
      <c r="SLD15"/>
      <c r="SLE15"/>
      <c r="SLF15"/>
      <c r="SLG15"/>
      <c r="SLH15"/>
      <c r="SLI15"/>
      <c r="SLJ15"/>
      <c r="SLK15"/>
      <c r="SLL15"/>
      <c r="SLM15"/>
      <c r="SLN15"/>
      <c r="SLO15"/>
      <c r="SLP15"/>
      <c r="SLQ15"/>
      <c r="SLR15"/>
      <c r="SLS15"/>
      <c r="SLT15"/>
      <c r="SLU15"/>
      <c r="SLV15"/>
      <c r="SLW15"/>
      <c r="SLX15"/>
      <c r="SLY15"/>
      <c r="SLZ15"/>
      <c r="SMA15"/>
      <c r="SMB15"/>
      <c r="SMC15"/>
      <c r="SMD15"/>
      <c r="SME15"/>
      <c r="SMF15"/>
      <c r="SMG15"/>
      <c r="SMH15"/>
      <c r="SMI15"/>
      <c r="SMJ15"/>
      <c r="SMK15"/>
      <c r="SML15"/>
      <c r="SMM15"/>
      <c r="SMN15"/>
      <c r="SMO15"/>
      <c r="SMP15"/>
      <c r="SMQ15"/>
      <c r="SMR15"/>
      <c r="SMS15"/>
      <c r="SMT15"/>
      <c r="SMU15"/>
      <c r="SMV15"/>
      <c r="SMW15"/>
      <c r="SMX15"/>
      <c r="SMY15"/>
      <c r="SMZ15"/>
      <c r="SNA15"/>
      <c r="SNB15"/>
      <c r="SNC15"/>
      <c r="SND15"/>
      <c r="SNE15"/>
      <c r="SNF15"/>
      <c r="SNG15"/>
      <c r="SNH15"/>
      <c r="SNI15"/>
      <c r="SNJ15"/>
      <c r="SNK15"/>
      <c r="SNL15"/>
      <c r="SNM15"/>
      <c r="SNN15"/>
      <c r="SNO15"/>
      <c r="SNP15"/>
      <c r="SNQ15"/>
      <c r="SNR15"/>
      <c r="SNS15"/>
      <c r="SNT15"/>
      <c r="SNU15"/>
      <c r="SNV15"/>
      <c r="SNW15"/>
      <c r="SNX15"/>
      <c r="SNY15"/>
      <c r="SNZ15"/>
      <c r="SOA15"/>
      <c r="SOB15"/>
      <c r="SOC15"/>
      <c r="SOD15"/>
      <c r="SOE15"/>
      <c r="SOF15"/>
      <c r="SOG15"/>
      <c r="SOH15"/>
      <c r="SOI15"/>
      <c r="SOJ15"/>
      <c r="SOK15"/>
      <c r="SOL15"/>
      <c r="SOM15"/>
      <c r="SON15"/>
      <c r="SOO15"/>
      <c r="SOP15"/>
      <c r="SOQ15"/>
      <c r="SOR15"/>
      <c r="SOS15"/>
      <c r="SOT15"/>
      <c r="SOU15"/>
      <c r="SOV15"/>
      <c r="SOW15"/>
      <c r="SOX15"/>
      <c r="SOY15"/>
      <c r="SOZ15"/>
      <c r="SPA15"/>
      <c r="SPB15"/>
      <c r="SPC15"/>
      <c r="SPD15"/>
      <c r="SPE15"/>
      <c r="SPF15"/>
      <c r="SPG15"/>
      <c r="SPH15"/>
      <c r="SPI15"/>
      <c r="SPJ15"/>
      <c r="SPK15"/>
      <c r="SPL15"/>
      <c r="SPM15"/>
      <c r="SPN15"/>
      <c r="SPO15"/>
      <c r="SPP15"/>
      <c r="SPQ15"/>
      <c r="SPR15"/>
      <c r="SPS15"/>
      <c r="SPT15"/>
      <c r="SPU15"/>
      <c r="SPV15"/>
      <c r="SPW15"/>
      <c r="SPX15"/>
      <c r="SPY15"/>
      <c r="SPZ15"/>
      <c r="SQA15"/>
      <c r="SQB15"/>
      <c r="SQC15"/>
      <c r="SQD15"/>
      <c r="SQE15"/>
      <c r="SQF15"/>
      <c r="SQG15"/>
      <c r="SQH15"/>
      <c r="SQI15"/>
      <c r="SQJ15"/>
      <c r="SQK15"/>
      <c r="SQL15"/>
      <c r="SQM15"/>
      <c r="SQN15"/>
      <c r="SQO15"/>
      <c r="SQP15"/>
      <c r="SQQ15"/>
      <c r="SQR15"/>
      <c r="SQS15"/>
      <c r="SQT15"/>
      <c r="SQU15"/>
      <c r="SQV15"/>
      <c r="SQW15"/>
      <c r="SQX15"/>
      <c r="SQY15"/>
      <c r="SQZ15"/>
      <c r="SRA15"/>
      <c r="SRB15"/>
      <c r="SRC15"/>
      <c r="SRD15"/>
      <c r="SRE15"/>
      <c r="SRF15"/>
      <c r="SRG15"/>
      <c r="SRH15"/>
      <c r="SRI15"/>
      <c r="SRJ15"/>
      <c r="SRK15"/>
      <c r="SRL15"/>
      <c r="SRM15"/>
      <c r="SRN15"/>
      <c r="SRO15"/>
      <c r="SRP15"/>
      <c r="SRQ15"/>
      <c r="SRR15"/>
      <c r="SRS15"/>
      <c r="SRT15"/>
      <c r="SRU15"/>
      <c r="SRV15"/>
      <c r="SRW15"/>
      <c r="SRX15"/>
      <c r="SRY15"/>
      <c r="SRZ15"/>
      <c r="SSA15"/>
      <c r="SSB15"/>
      <c r="SSC15"/>
      <c r="SSD15"/>
      <c r="SSE15"/>
      <c r="SSF15"/>
      <c r="SSG15"/>
      <c r="SSH15"/>
      <c r="SSI15"/>
      <c r="SSJ15"/>
      <c r="SSK15"/>
      <c r="SSL15"/>
      <c r="SSM15"/>
      <c r="SSN15"/>
      <c r="SSO15"/>
      <c r="SSP15"/>
      <c r="SSQ15"/>
      <c r="SSR15"/>
      <c r="SSS15"/>
      <c r="SST15"/>
      <c r="SSU15"/>
      <c r="SSV15"/>
      <c r="SSW15"/>
      <c r="SSX15"/>
      <c r="SSY15"/>
      <c r="SSZ15"/>
      <c r="STA15"/>
      <c r="STB15"/>
      <c r="STC15"/>
      <c r="STD15"/>
      <c r="STE15"/>
      <c r="STF15"/>
      <c r="STG15"/>
      <c r="STH15"/>
      <c r="STI15"/>
      <c r="STJ15"/>
      <c r="STK15"/>
      <c r="STL15"/>
      <c r="STM15"/>
      <c r="STN15"/>
      <c r="STO15"/>
      <c r="STP15"/>
      <c r="STQ15"/>
      <c r="STR15"/>
      <c r="STS15"/>
      <c r="STT15"/>
      <c r="STU15"/>
      <c r="STV15"/>
      <c r="STW15"/>
      <c r="STX15"/>
      <c r="STY15"/>
      <c r="STZ15"/>
      <c r="SUA15"/>
      <c r="SUB15"/>
      <c r="SUC15"/>
      <c r="SUD15"/>
      <c r="SUE15"/>
      <c r="SUF15"/>
      <c r="SUG15"/>
      <c r="SUH15"/>
      <c r="SUI15"/>
      <c r="SUJ15"/>
      <c r="SUK15"/>
      <c r="SUL15"/>
      <c r="SUM15"/>
      <c r="SUN15"/>
      <c r="SUO15"/>
      <c r="SUP15"/>
      <c r="SUQ15"/>
      <c r="SUR15"/>
      <c r="SUS15"/>
      <c r="SUT15"/>
      <c r="SUU15"/>
      <c r="SUV15"/>
      <c r="SUW15"/>
      <c r="SUX15"/>
      <c r="SUY15"/>
      <c r="SUZ15"/>
      <c r="SVA15"/>
      <c r="SVB15"/>
      <c r="SVC15"/>
      <c r="SVD15"/>
      <c r="SVE15"/>
      <c r="SVF15"/>
      <c r="SVG15"/>
      <c r="SVH15"/>
      <c r="SVI15"/>
      <c r="SVJ15"/>
      <c r="SVK15"/>
      <c r="SVL15"/>
      <c r="SVM15"/>
      <c r="SVN15"/>
      <c r="SVO15"/>
      <c r="SVP15"/>
      <c r="SVQ15"/>
      <c r="SVR15"/>
      <c r="SVS15"/>
      <c r="SVT15"/>
      <c r="SVU15"/>
      <c r="SVV15"/>
      <c r="SVW15"/>
      <c r="SVX15"/>
      <c r="SVY15"/>
      <c r="SVZ15"/>
      <c r="SWA15"/>
      <c r="SWB15"/>
      <c r="SWC15"/>
      <c r="SWD15"/>
      <c r="SWE15"/>
      <c r="SWF15"/>
      <c r="SWG15"/>
      <c r="SWH15"/>
      <c r="SWI15"/>
      <c r="SWJ15"/>
      <c r="SWK15"/>
      <c r="SWL15"/>
      <c r="SWM15"/>
      <c r="SWN15"/>
      <c r="SWO15"/>
      <c r="SWP15"/>
      <c r="SWQ15"/>
      <c r="SWR15"/>
      <c r="SWS15"/>
      <c r="SWT15"/>
      <c r="SWU15"/>
      <c r="SWV15"/>
      <c r="SWW15"/>
      <c r="SWX15"/>
      <c r="SWY15"/>
      <c r="SWZ15"/>
      <c r="SXA15"/>
      <c r="SXB15"/>
      <c r="SXC15"/>
      <c r="SXD15"/>
      <c r="SXE15"/>
      <c r="SXF15"/>
      <c r="SXG15"/>
      <c r="SXH15"/>
      <c r="SXI15"/>
      <c r="SXJ15"/>
      <c r="SXK15"/>
      <c r="SXL15"/>
      <c r="SXM15"/>
      <c r="SXN15"/>
      <c r="SXO15"/>
      <c r="SXP15"/>
      <c r="SXQ15"/>
      <c r="SXR15"/>
      <c r="SXS15"/>
      <c r="SXT15"/>
      <c r="SXU15"/>
      <c r="SXV15"/>
      <c r="SXW15"/>
      <c r="SXX15"/>
      <c r="SXY15"/>
      <c r="SXZ15"/>
      <c r="SYA15"/>
      <c r="SYB15"/>
      <c r="SYC15"/>
      <c r="SYD15"/>
      <c r="SYE15"/>
      <c r="SYF15"/>
      <c r="SYG15"/>
      <c r="SYH15"/>
      <c r="SYI15"/>
      <c r="SYJ15"/>
      <c r="SYK15"/>
      <c r="SYL15"/>
      <c r="SYM15"/>
      <c r="SYN15"/>
      <c r="SYO15"/>
      <c r="SYP15"/>
      <c r="SYQ15"/>
      <c r="SYR15"/>
      <c r="SYS15"/>
      <c r="SYT15"/>
      <c r="SYU15"/>
      <c r="SYV15"/>
      <c r="SYW15"/>
      <c r="SYX15"/>
      <c r="SYY15"/>
      <c r="SYZ15"/>
      <c r="SZA15"/>
      <c r="SZB15"/>
      <c r="SZC15"/>
      <c r="SZD15"/>
      <c r="SZE15"/>
      <c r="SZF15"/>
      <c r="SZG15"/>
      <c r="SZH15"/>
      <c r="SZI15"/>
      <c r="SZJ15"/>
      <c r="SZK15"/>
      <c r="SZL15"/>
      <c r="SZM15"/>
      <c r="SZN15"/>
      <c r="SZO15"/>
      <c r="SZP15"/>
      <c r="SZQ15"/>
      <c r="SZR15"/>
      <c r="SZS15"/>
      <c r="SZT15"/>
      <c r="SZU15"/>
      <c r="SZV15"/>
      <c r="SZW15"/>
      <c r="SZX15"/>
      <c r="SZY15"/>
      <c r="SZZ15"/>
      <c r="TAA15"/>
      <c r="TAB15"/>
      <c r="TAC15"/>
      <c r="TAD15"/>
      <c r="TAE15"/>
      <c r="TAF15"/>
      <c r="TAG15"/>
      <c r="TAH15"/>
      <c r="TAI15"/>
      <c r="TAJ15"/>
      <c r="TAK15"/>
      <c r="TAL15"/>
      <c r="TAM15"/>
      <c r="TAN15"/>
      <c r="TAO15"/>
      <c r="TAP15"/>
      <c r="TAQ15"/>
      <c r="TAR15"/>
      <c r="TAS15"/>
      <c r="TAT15"/>
      <c r="TAU15"/>
      <c r="TAV15"/>
      <c r="TAW15"/>
      <c r="TAX15"/>
      <c r="TAY15"/>
      <c r="TAZ15"/>
      <c r="TBA15"/>
      <c r="TBB15"/>
      <c r="TBC15"/>
      <c r="TBD15"/>
      <c r="TBE15"/>
      <c r="TBF15"/>
      <c r="TBG15"/>
      <c r="TBH15"/>
      <c r="TBI15"/>
      <c r="TBJ15"/>
      <c r="TBK15"/>
      <c r="TBL15"/>
      <c r="TBM15"/>
      <c r="TBN15"/>
      <c r="TBO15"/>
      <c r="TBP15"/>
      <c r="TBQ15"/>
      <c r="TBR15"/>
      <c r="TBS15"/>
      <c r="TBT15"/>
      <c r="TBU15"/>
      <c r="TBV15"/>
      <c r="TBW15"/>
      <c r="TBX15"/>
      <c r="TBY15"/>
      <c r="TBZ15"/>
      <c r="TCA15"/>
      <c r="TCB15"/>
      <c r="TCC15"/>
      <c r="TCD15"/>
      <c r="TCE15"/>
      <c r="TCF15"/>
      <c r="TCG15"/>
      <c r="TCH15"/>
      <c r="TCI15"/>
      <c r="TCJ15"/>
      <c r="TCK15"/>
      <c r="TCL15"/>
      <c r="TCM15"/>
      <c r="TCN15"/>
      <c r="TCO15"/>
      <c r="TCP15"/>
      <c r="TCQ15"/>
      <c r="TCR15"/>
      <c r="TCS15"/>
      <c r="TCT15"/>
      <c r="TCU15"/>
      <c r="TCV15"/>
      <c r="TCW15"/>
      <c r="TCX15"/>
      <c r="TCY15"/>
      <c r="TCZ15"/>
      <c r="TDA15"/>
      <c r="TDB15"/>
      <c r="TDC15"/>
      <c r="TDD15"/>
      <c r="TDE15"/>
      <c r="TDF15"/>
      <c r="TDG15"/>
      <c r="TDH15"/>
      <c r="TDI15"/>
      <c r="TDJ15"/>
      <c r="TDK15"/>
      <c r="TDL15"/>
      <c r="TDM15"/>
      <c r="TDN15"/>
      <c r="TDO15"/>
      <c r="TDP15"/>
      <c r="TDQ15"/>
      <c r="TDR15"/>
      <c r="TDS15"/>
      <c r="TDT15"/>
      <c r="TDU15"/>
      <c r="TDV15"/>
      <c r="TDW15"/>
      <c r="TDX15"/>
      <c r="TDY15"/>
      <c r="TDZ15"/>
      <c r="TEA15"/>
      <c r="TEB15"/>
      <c r="TEC15"/>
      <c r="TED15"/>
      <c r="TEE15"/>
      <c r="TEF15"/>
      <c r="TEG15"/>
      <c r="TEH15"/>
      <c r="TEI15"/>
      <c r="TEJ15"/>
      <c r="TEK15"/>
      <c r="TEL15"/>
      <c r="TEM15"/>
      <c r="TEN15"/>
      <c r="TEO15"/>
      <c r="TEP15"/>
      <c r="TEQ15"/>
      <c r="TER15"/>
      <c r="TES15"/>
      <c r="TET15"/>
      <c r="TEU15"/>
      <c r="TEV15"/>
      <c r="TEW15"/>
      <c r="TEX15"/>
      <c r="TEY15"/>
      <c r="TEZ15"/>
      <c r="TFA15"/>
      <c r="TFB15"/>
      <c r="TFC15"/>
      <c r="TFD15"/>
      <c r="TFE15"/>
      <c r="TFF15"/>
      <c r="TFG15"/>
      <c r="TFH15"/>
      <c r="TFI15"/>
      <c r="TFJ15"/>
      <c r="TFK15"/>
      <c r="TFL15"/>
      <c r="TFM15"/>
      <c r="TFN15"/>
      <c r="TFO15"/>
      <c r="TFP15"/>
      <c r="TFQ15"/>
      <c r="TFR15"/>
      <c r="TFS15"/>
      <c r="TFT15"/>
      <c r="TFU15"/>
      <c r="TFV15"/>
      <c r="TFW15"/>
      <c r="TFX15"/>
      <c r="TFY15"/>
      <c r="TFZ15"/>
      <c r="TGA15"/>
      <c r="TGB15"/>
      <c r="TGC15"/>
      <c r="TGD15"/>
      <c r="TGE15"/>
      <c r="TGF15"/>
      <c r="TGG15"/>
      <c r="TGH15"/>
      <c r="TGI15"/>
      <c r="TGJ15"/>
      <c r="TGK15"/>
      <c r="TGL15"/>
      <c r="TGM15"/>
      <c r="TGN15"/>
      <c r="TGO15"/>
      <c r="TGP15"/>
      <c r="TGQ15"/>
      <c r="TGR15"/>
      <c r="TGS15"/>
      <c r="TGT15"/>
      <c r="TGU15"/>
      <c r="TGV15"/>
      <c r="TGW15"/>
      <c r="TGX15"/>
      <c r="TGY15"/>
      <c r="TGZ15"/>
      <c r="THA15"/>
      <c r="THB15"/>
      <c r="THC15"/>
      <c r="THD15"/>
      <c r="THE15"/>
      <c r="THF15"/>
      <c r="THG15"/>
      <c r="THH15"/>
      <c r="THI15"/>
      <c r="THJ15"/>
      <c r="THK15"/>
      <c r="THL15"/>
      <c r="THM15"/>
      <c r="THN15"/>
      <c r="THO15"/>
      <c r="THP15"/>
      <c r="THQ15"/>
      <c r="THR15"/>
      <c r="THS15"/>
      <c r="THT15"/>
      <c r="THU15"/>
      <c r="THV15"/>
      <c r="THW15"/>
      <c r="THX15"/>
      <c r="THY15"/>
      <c r="THZ15"/>
      <c r="TIA15"/>
      <c r="TIB15"/>
      <c r="TIC15"/>
      <c r="TID15"/>
      <c r="TIE15"/>
      <c r="TIF15"/>
      <c r="TIG15"/>
      <c r="TIH15"/>
      <c r="TII15"/>
      <c r="TIJ15"/>
      <c r="TIK15"/>
      <c r="TIL15"/>
      <c r="TIM15"/>
      <c r="TIN15"/>
      <c r="TIO15"/>
      <c r="TIP15"/>
      <c r="TIQ15"/>
      <c r="TIR15"/>
      <c r="TIS15"/>
      <c r="TIT15"/>
      <c r="TIU15"/>
      <c r="TIV15"/>
      <c r="TIW15"/>
      <c r="TIX15"/>
      <c r="TIY15"/>
      <c r="TIZ15"/>
      <c r="TJA15"/>
      <c r="TJB15"/>
      <c r="TJC15"/>
      <c r="TJD15"/>
      <c r="TJE15"/>
      <c r="TJF15"/>
      <c r="TJG15"/>
      <c r="TJH15"/>
      <c r="TJI15"/>
      <c r="TJJ15"/>
      <c r="TJK15"/>
      <c r="TJL15"/>
      <c r="TJM15"/>
      <c r="TJN15"/>
      <c r="TJO15"/>
      <c r="TJP15"/>
      <c r="TJQ15"/>
      <c r="TJR15"/>
      <c r="TJS15"/>
      <c r="TJT15"/>
      <c r="TJU15"/>
      <c r="TJV15"/>
      <c r="TJW15"/>
      <c r="TJX15"/>
      <c r="TJY15"/>
      <c r="TJZ15"/>
      <c r="TKA15"/>
      <c r="TKB15"/>
      <c r="TKC15"/>
      <c r="TKD15"/>
      <c r="TKE15"/>
      <c r="TKF15"/>
      <c r="TKG15"/>
      <c r="TKH15"/>
      <c r="TKI15"/>
      <c r="TKJ15"/>
      <c r="TKK15"/>
      <c r="TKL15"/>
      <c r="TKM15"/>
      <c r="TKN15"/>
      <c r="TKO15"/>
      <c r="TKP15"/>
      <c r="TKQ15"/>
      <c r="TKR15"/>
      <c r="TKS15"/>
      <c r="TKT15"/>
      <c r="TKU15"/>
      <c r="TKV15"/>
      <c r="TKW15"/>
      <c r="TKX15"/>
      <c r="TKY15"/>
      <c r="TKZ15"/>
      <c r="TLA15"/>
      <c r="TLB15"/>
      <c r="TLC15"/>
      <c r="TLD15"/>
      <c r="TLE15"/>
      <c r="TLF15"/>
      <c r="TLG15"/>
      <c r="TLH15"/>
      <c r="TLI15"/>
      <c r="TLJ15"/>
      <c r="TLK15"/>
      <c r="TLL15"/>
      <c r="TLM15"/>
      <c r="TLN15"/>
      <c r="TLO15"/>
      <c r="TLP15"/>
      <c r="TLQ15"/>
      <c r="TLR15"/>
      <c r="TLS15"/>
      <c r="TLT15"/>
      <c r="TLU15"/>
      <c r="TLV15"/>
      <c r="TLW15"/>
      <c r="TLX15"/>
      <c r="TLY15"/>
      <c r="TLZ15"/>
      <c r="TMA15"/>
      <c r="TMB15"/>
      <c r="TMC15"/>
      <c r="TMD15"/>
      <c r="TME15"/>
      <c r="TMF15"/>
      <c r="TMG15"/>
      <c r="TMH15"/>
      <c r="TMI15"/>
      <c r="TMJ15"/>
      <c r="TMK15"/>
      <c r="TML15"/>
      <c r="TMM15"/>
      <c r="TMN15"/>
      <c r="TMO15"/>
      <c r="TMP15"/>
      <c r="TMQ15"/>
      <c r="TMR15"/>
      <c r="TMS15"/>
      <c r="TMT15"/>
      <c r="TMU15"/>
      <c r="TMV15"/>
      <c r="TMW15"/>
      <c r="TMX15"/>
      <c r="TMY15"/>
      <c r="TMZ15"/>
      <c r="TNA15"/>
      <c r="TNB15"/>
      <c r="TNC15"/>
      <c r="TND15"/>
      <c r="TNE15"/>
      <c r="TNF15"/>
      <c r="TNG15"/>
      <c r="TNH15"/>
      <c r="TNI15"/>
      <c r="TNJ15"/>
      <c r="TNK15"/>
      <c r="TNL15"/>
      <c r="TNM15"/>
      <c r="TNN15"/>
      <c r="TNO15"/>
      <c r="TNP15"/>
      <c r="TNQ15"/>
      <c r="TNR15"/>
      <c r="TNS15"/>
      <c r="TNT15"/>
      <c r="TNU15"/>
      <c r="TNV15"/>
      <c r="TNW15"/>
      <c r="TNX15"/>
      <c r="TNY15"/>
      <c r="TNZ15"/>
      <c r="TOA15"/>
      <c r="TOB15"/>
      <c r="TOC15"/>
      <c r="TOD15"/>
      <c r="TOE15"/>
      <c r="TOF15"/>
      <c r="TOG15"/>
      <c r="TOH15"/>
      <c r="TOI15"/>
      <c r="TOJ15"/>
      <c r="TOK15"/>
      <c r="TOL15"/>
      <c r="TOM15"/>
      <c r="TON15"/>
      <c r="TOO15"/>
      <c r="TOP15"/>
      <c r="TOQ15"/>
      <c r="TOR15"/>
      <c r="TOS15"/>
      <c r="TOT15"/>
      <c r="TOU15"/>
      <c r="TOV15"/>
      <c r="TOW15"/>
      <c r="TOX15"/>
      <c r="TOY15"/>
      <c r="TOZ15"/>
      <c r="TPA15"/>
      <c r="TPB15"/>
      <c r="TPC15"/>
      <c r="TPD15"/>
      <c r="TPE15"/>
      <c r="TPF15"/>
      <c r="TPG15"/>
      <c r="TPH15"/>
      <c r="TPI15"/>
      <c r="TPJ15"/>
      <c r="TPK15"/>
      <c r="TPL15"/>
      <c r="TPM15"/>
      <c r="TPN15"/>
      <c r="TPO15"/>
      <c r="TPP15"/>
      <c r="TPQ15"/>
      <c r="TPR15"/>
      <c r="TPS15"/>
      <c r="TPT15"/>
      <c r="TPU15"/>
      <c r="TPV15"/>
      <c r="TPW15"/>
      <c r="TPX15"/>
      <c r="TPY15"/>
      <c r="TPZ15"/>
      <c r="TQA15"/>
      <c r="TQB15"/>
      <c r="TQC15"/>
      <c r="TQD15"/>
      <c r="TQE15"/>
      <c r="TQF15"/>
      <c r="TQG15"/>
      <c r="TQH15"/>
      <c r="TQI15"/>
      <c r="TQJ15"/>
      <c r="TQK15"/>
      <c r="TQL15"/>
      <c r="TQM15"/>
      <c r="TQN15"/>
      <c r="TQO15"/>
      <c r="TQP15"/>
      <c r="TQQ15"/>
      <c r="TQR15"/>
      <c r="TQS15"/>
      <c r="TQT15"/>
      <c r="TQU15"/>
      <c r="TQV15"/>
      <c r="TQW15"/>
      <c r="TQX15"/>
      <c r="TQY15"/>
      <c r="TQZ15"/>
      <c r="TRA15"/>
      <c r="TRB15"/>
      <c r="TRC15"/>
      <c r="TRD15"/>
      <c r="TRE15"/>
      <c r="TRF15"/>
      <c r="TRG15"/>
      <c r="TRH15"/>
      <c r="TRI15"/>
      <c r="TRJ15"/>
      <c r="TRK15"/>
      <c r="TRL15"/>
      <c r="TRM15"/>
      <c r="TRN15"/>
      <c r="TRO15"/>
      <c r="TRP15"/>
      <c r="TRQ15"/>
      <c r="TRR15"/>
      <c r="TRS15"/>
      <c r="TRT15"/>
      <c r="TRU15"/>
      <c r="TRV15"/>
      <c r="TRW15"/>
      <c r="TRX15"/>
      <c r="TRY15"/>
      <c r="TRZ15"/>
      <c r="TSA15"/>
      <c r="TSB15"/>
      <c r="TSC15"/>
      <c r="TSD15"/>
      <c r="TSE15"/>
      <c r="TSF15"/>
      <c r="TSG15"/>
      <c r="TSH15"/>
      <c r="TSI15"/>
      <c r="TSJ15"/>
      <c r="TSK15"/>
      <c r="TSL15"/>
      <c r="TSM15"/>
      <c r="TSN15"/>
      <c r="TSO15"/>
      <c r="TSP15"/>
      <c r="TSQ15"/>
      <c r="TSR15"/>
      <c r="TSS15"/>
      <c r="TST15"/>
      <c r="TSU15"/>
      <c r="TSV15"/>
      <c r="TSW15"/>
      <c r="TSX15"/>
      <c r="TSY15"/>
      <c r="TSZ15"/>
      <c r="TTA15"/>
      <c r="TTB15"/>
      <c r="TTC15"/>
      <c r="TTD15"/>
      <c r="TTE15"/>
      <c r="TTF15"/>
      <c r="TTG15"/>
      <c r="TTH15"/>
      <c r="TTI15"/>
      <c r="TTJ15"/>
      <c r="TTK15"/>
      <c r="TTL15"/>
      <c r="TTM15"/>
      <c r="TTN15"/>
      <c r="TTO15"/>
      <c r="TTP15"/>
      <c r="TTQ15"/>
      <c r="TTR15"/>
      <c r="TTS15"/>
      <c r="TTT15"/>
      <c r="TTU15"/>
      <c r="TTV15"/>
      <c r="TTW15"/>
      <c r="TTX15"/>
      <c r="TTY15"/>
      <c r="TTZ15"/>
      <c r="TUA15"/>
      <c r="TUB15"/>
      <c r="TUC15"/>
      <c r="TUD15"/>
      <c r="TUE15"/>
      <c r="TUF15"/>
      <c r="TUG15"/>
      <c r="TUH15"/>
      <c r="TUI15"/>
      <c r="TUJ15"/>
      <c r="TUK15"/>
      <c r="TUL15"/>
      <c r="TUM15"/>
      <c r="TUN15"/>
      <c r="TUO15"/>
      <c r="TUP15"/>
      <c r="TUQ15"/>
      <c r="TUR15"/>
      <c r="TUS15"/>
      <c r="TUT15"/>
      <c r="TUU15"/>
      <c r="TUV15"/>
      <c r="TUW15"/>
      <c r="TUX15"/>
      <c r="TUY15"/>
      <c r="TUZ15"/>
      <c r="TVA15"/>
      <c r="TVB15"/>
      <c r="TVC15"/>
      <c r="TVD15"/>
      <c r="TVE15"/>
      <c r="TVF15"/>
      <c r="TVG15"/>
      <c r="TVH15"/>
      <c r="TVI15"/>
      <c r="TVJ15"/>
      <c r="TVK15"/>
      <c r="TVL15"/>
      <c r="TVM15"/>
      <c r="TVN15"/>
      <c r="TVO15"/>
      <c r="TVP15"/>
      <c r="TVQ15"/>
      <c r="TVR15"/>
      <c r="TVS15"/>
      <c r="TVT15"/>
      <c r="TVU15"/>
      <c r="TVV15"/>
      <c r="TVW15"/>
      <c r="TVX15"/>
      <c r="TVY15"/>
      <c r="TVZ15"/>
      <c r="TWA15"/>
      <c r="TWB15"/>
      <c r="TWC15"/>
      <c r="TWD15"/>
      <c r="TWE15"/>
      <c r="TWF15"/>
      <c r="TWG15"/>
      <c r="TWH15"/>
      <c r="TWI15"/>
      <c r="TWJ15"/>
      <c r="TWK15"/>
      <c r="TWL15"/>
      <c r="TWM15"/>
      <c r="TWN15"/>
      <c r="TWO15"/>
      <c r="TWP15"/>
      <c r="TWQ15"/>
      <c r="TWR15"/>
      <c r="TWS15"/>
      <c r="TWT15"/>
      <c r="TWU15"/>
      <c r="TWV15"/>
      <c r="TWW15"/>
      <c r="TWX15"/>
      <c r="TWY15"/>
      <c r="TWZ15"/>
      <c r="TXA15"/>
      <c r="TXB15"/>
      <c r="TXC15"/>
      <c r="TXD15"/>
      <c r="TXE15"/>
      <c r="TXF15"/>
      <c r="TXG15"/>
      <c r="TXH15"/>
      <c r="TXI15"/>
      <c r="TXJ15"/>
      <c r="TXK15"/>
      <c r="TXL15"/>
      <c r="TXM15"/>
      <c r="TXN15"/>
      <c r="TXO15"/>
      <c r="TXP15"/>
      <c r="TXQ15"/>
      <c r="TXR15"/>
      <c r="TXS15"/>
      <c r="TXT15"/>
      <c r="TXU15"/>
      <c r="TXV15"/>
      <c r="TXW15"/>
      <c r="TXX15"/>
      <c r="TXY15"/>
      <c r="TXZ15"/>
      <c r="TYA15"/>
      <c r="TYB15"/>
      <c r="TYC15"/>
      <c r="TYD15"/>
      <c r="TYE15"/>
      <c r="TYF15"/>
      <c r="TYG15"/>
      <c r="TYH15"/>
      <c r="TYI15"/>
      <c r="TYJ15"/>
      <c r="TYK15"/>
      <c r="TYL15"/>
      <c r="TYM15"/>
      <c r="TYN15"/>
      <c r="TYO15"/>
      <c r="TYP15"/>
      <c r="TYQ15"/>
      <c r="TYR15"/>
      <c r="TYS15"/>
      <c r="TYT15"/>
      <c r="TYU15"/>
      <c r="TYV15"/>
      <c r="TYW15"/>
      <c r="TYX15"/>
      <c r="TYY15"/>
      <c r="TYZ15"/>
      <c r="TZA15"/>
      <c r="TZB15"/>
      <c r="TZC15"/>
      <c r="TZD15"/>
      <c r="TZE15"/>
      <c r="TZF15"/>
      <c r="TZG15"/>
      <c r="TZH15"/>
      <c r="TZI15"/>
      <c r="TZJ15"/>
      <c r="TZK15"/>
      <c r="TZL15"/>
      <c r="TZM15"/>
      <c r="TZN15"/>
      <c r="TZO15"/>
      <c r="TZP15"/>
      <c r="TZQ15"/>
      <c r="TZR15"/>
      <c r="TZS15"/>
      <c r="TZT15"/>
      <c r="TZU15"/>
      <c r="TZV15"/>
      <c r="TZW15"/>
      <c r="TZX15"/>
      <c r="TZY15"/>
      <c r="TZZ15"/>
      <c r="UAA15"/>
      <c r="UAB15"/>
      <c r="UAC15"/>
      <c r="UAD15"/>
      <c r="UAE15"/>
      <c r="UAF15"/>
      <c r="UAG15"/>
      <c r="UAH15"/>
      <c r="UAI15"/>
      <c r="UAJ15"/>
      <c r="UAK15"/>
      <c r="UAL15"/>
      <c r="UAM15"/>
      <c r="UAN15"/>
      <c r="UAO15"/>
      <c r="UAP15"/>
      <c r="UAQ15"/>
      <c r="UAR15"/>
      <c r="UAS15"/>
      <c r="UAT15"/>
      <c r="UAU15"/>
      <c r="UAV15"/>
      <c r="UAW15"/>
      <c r="UAX15"/>
      <c r="UAY15"/>
      <c r="UAZ15"/>
      <c r="UBA15"/>
      <c r="UBB15"/>
      <c r="UBC15"/>
      <c r="UBD15"/>
      <c r="UBE15"/>
      <c r="UBF15"/>
      <c r="UBG15"/>
      <c r="UBH15"/>
      <c r="UBI15"/>
      <c r="UBJ15"/>
      <c r="UBK15"/>
      <c r="UBL15"/>
      <c r="UBM15"/>
      <c r="UBN15"/>
      <c r="UBO15"/>
      <c r="UBP15"/>
      <c r="UBQ15"/>
      <c r="UBR15"/>
      <c r="UBS15"/>
      <c r="UBT15"/>
      <c r="UBU15"/>
      <c r="UBV15"/>
      <c r="UBW15"/>
      <c r="UBX15"/>
      <c r="UBY15"/>
      <c r="UBZ15"/>
      <c r="UCA15"/>
      <c r="UCB15"/>
      <c r="UCC15"/>
      <c r="UCD15"/>
      <c r="UCE15"/>
      <c r="UCF15"/>
      <c r="UCG15"/>
      <c r="UCH15"/>
      <c r="UCI15"/>
      <c r="UCJ15"/>
      <c r="UCK15"/>
      <c r="UCL15"/>
      <c r="UCM15"/>
      <c r="UCN15"/>
      <c r="UCO15"/>
      <c r="UCP15"/>
      <c r="UCQ15"/>
      <c r="UCR15"/>
      <c r="UCS15"/>
      <c r="UCT15"/>
      <c r="UCU15"/>
      <c r="UCV15"/>
      <c r="UCW15"/>
      <c r="UCX15"/>
      <c r="UCY15"/>
      <c r="UCZ15"/>
      <c r="UDA15"/>
      <c r="UDB15"/>
      <c r="UDC15"/>
      <c r="UDD15"/>
      <c r="UDE15"/>
      <c r="UDF15"/>
      <c r="UDG15"/>
      <c r="UDH15"/>
      <c r="UDI15"/>
      <c r="UDJ15"/>
      <c r="UDK15"/>
      <c r="UDL15"/>
      <c r="UDM15"/>
      <c r="UDN15"/>
      <c r="UDO15"/>
      <c r="UDP15"/>
      <c r="UDQ15"/>
      <c r="UDR15"/>
      <c r="UDS15"/>
      <c r="UDT15"/>
      <c r="UDU15"/>
      <c r="UDV15"/>
      <c r="UDW15"/>
      <c r="UDX15"/>
      <c r="UDY15"/>
      <c r="UDZ15"/>
      <c r="UEA15"/>
      <c r="UEB15"/>
      <c r="UEC15"/>
      <c r="UED15"/>
      <c r="UEE15"/>
      <c r="UEF15"/>
      <c r="UEG15"/>
      <c r="UEH15"/>
      <c r="UEI15"/>
      <c r="UEJ15"/>
      <c r="UEK15"/>
      <c r="UEL15"/>
      <c r="UEM15"/>
      <c r="UEN15"/>
      <c r="UEO15"/>
      <c r="UEP15"/>
      <c r="UEQ15"/>
      <c r="UER15"/>
      <c r="UES15"/>
      <c r="UET15"/>
      <c r="UEU15"/>
      <c r="UEV15"/>
      <c r="UEW15"/>
      <c r="UEX15"/>
      <c r="UEY15"/>
      <c r="UEZ15"/>
      <c r="UFA15"/>
      <c r="UFB15"/>
      <c r="UFC15"/>
      <c r="UFD15"/>
      <c r="UFE15"/>
      <c r="UFF15"/>
      <c r="UFG15"/>
      <c r="UFH15"/>
      <c r="UFI15"/>
      <c r="UFJ15"/>
      <c r="UFK15"/>
      <c r="UFL15"/>
      <c r="UFM15"/>
      <c r="UFN15"/>
      <c r="UFO15"/>
      <c r="UFP15"/>
      <c r="UFQ15"/>
      <c r="UFR15"/>
      <c r="UFS15"/>
      <c r="UFT15"/>
      <c r="UFU15"/>
      <c r="UFV15"/>
      <c r="UFW15"/>
      <c r="UFX15"/>
      <c r="UFY15"/>
      <c r="UFZ15"/>
      <c r="UGA15"/>
      <c r="UGB15"/>
      <c r="UGC15"/>
      <c r="UGD15"/>
      <c r="UGE15"/>
      <c r="UGF15"/>
      <c r="UGG15"/>
      <c r="UGH15"/>
      <c r="UGI15"/>
      <c r="UGJ15"/>
      <c r="UGK15"/>
      <c r="UGL15"/>
      <c r="UGM15"/>
      <c r="UGN15"/>
      <c r="UGO15"/>
      <c r="UGP15"/>
      <c r="UGQ15"/>
      <c r="UGR15"/>
      <c r="UGS15"/>
      <c r="UGT15"/>
      <c r="UGU15"/>
      <c r="UGV15"/>
      <c r="UGW15"/>
      <c r="UGX15"/>
      <c r="UGY15"/>
      <c r="UGZ15"/>
      <c r="UHA15"/>
      <c r="UHB15"/>
      <c r="UHC15"/>
      <c r="UHD15"/>
      <c r="UHE15"/>
      <c r="UHF15"/>
      <c r="UHG15"/>
      <c r="UHH15"/>
      <c r="UHI15"/>
      <c r="UHJ15"/>
      <c r="UHK15"/>
      <c r="UHL15"/>
      <c r="UHM15"/>
      <c r="UHN15"/>
      <c r="UHO15"/>
      <c r="UHP15"/>
      <c r="UHQ15"/>
      <c r="UHR15"/>
      <c r="UHS15"/>
      <c r="UHT15"/>
      <c r="UHU15"/>
      <c r="UHV15"/>
      <c r="UHW15"/>
      <c r="UHX15"/>
      <c r="UHY15"/>
      <c r="UHZ15"/>
      <c r="UIA15"/>
      <c r="UIB15"/>
      <c r="UIC15"/>
      <c r="UID15"/>
      <c r="UIE15"/>
      <c r="UIF15"/>
      <c r="UIG15"/>
      <c r="UIH15"/>
      <c r="UII15"/>
      <c r="UIJ15"/>
      <c r="UIK15"/>
      <c r="UIL15"/>
      <c r="UIM15"/>
      <c r="UIN15"/>
      <c r="UIO15"/>
      <c r="UIP15"/>
      <c r="UIQ15"/>
      <c r="UIR15"/>
      <c r="UIS15"/>
      <c r="UIT15"/>
      <c r="UIU15"/>
      <c r="UIV15"/>
      <c r="UIW15"/>
      <c r="UIX15"/>
      <c r="UIY15"/>
      <c r="UIZ15"/>
      <c r="UJA15"/>
      <c r="UJB15"/>
      <c r="UJC15"/>
      <c r="UJD15"/>
      <c r="UJE15"/>
      <c r="UJF15"/>
      <c r="UJG15"/>
      <c r="UJH15"/>
      <c r="UJI15"/>
      <c r="UJJ15"/>
      <c r="UJK15"/>
      <c r="UJL15"/>
      <c r="UJM15"/>
      <c r="UJN15"/>
      <c r="UJO15"/>
      <c r="UJP15"/>
      <c r="UJQ15"/>
      <c r="UJR15"/>
      <c r="UJS15"/>
      <c r="UJT15"/>
      <c r="UJU15"/>
      <c r="UJV15"/>
      <c r="UJW15"/>
      <c r="UJX15"/>
      <c r="UJY15"/>
      <c r="UJZ15"/>
      <c r="UKA15"/>
      <c r="UKB15"/>
      <c r="UKC15"/>
      <c r="UKD15"/>
      <c r="UKE15"/>
      <c r="UKF15"/>
      <c r="UKG15"/>
      <c r="UKH15"/>
      <c r="UKI15"/>
      <c r="UKJ15"/>
      <c r="UKK15"/>
      <c r="UKL15"/>
      <c r="UKM15"/>
      <c r="UKN15"/>
      <c r="UKO15"/>
      <c r="UKP15"/>
      <c r="UKQ15"/>
      <c r="UKR15"/>
      <c r="UKS15"/>
      <c r="UKT15"/>
      <c r="UKU15"/>
      <c r="UKV15"/>
      <c r="UKW15"/>
      <c r="UKX15"/>
      <c r="UKY15"/>
      <c r="UKZ15"/>
      <c r="ULA15"/>
      <c r="ULB15"/>
      <c r="ULC15"/>
      <c r="ULD15"/>
      <c r="ULE15"/>
      <c r="ULF15"/>
      <c r="ULG15"/>
      <c r="ULH15"/>
      <c r="ULI15"/>
      <c r="ULJ15"/>
      <c r="ULK15"/>
      <c r="ULL15"/>
      <c r="ULM15"/>
      <c r="ULN15"/>
      <c r="ULO15"/>
      <c r="ULP15"/>
      <c r="ULQ15"/>
      <c r="ULR15"/>
      <c r="ULS15"/>
      <c r="ULT15"/>
      <c r="ULU15"/>
      <c r="ULV15"/>
      <c r="ULW15"/>
      <c r="ULX15"/>
      <c r="ULY15"/>
      <c r="ULZ15"/>
      <c r="UMA15"/>
      <c r="UMB15"/>
      <c r="UMC15"/>
      <c r="UMD15"/>
      <c r="UME15"/>
      <c r="UMF15"/>
      <c r="UMG15"/>
      <c r="UMH15"/>
      <c r="UMI15"/>
      <c r="UMJ15"/>
      <c r="UMK15"/>
      <c r="UML15"/>
      <c r="UMM15"/>
      <c r="UMN15"/>
      <c r="UMO15"/>
      <c r="UMP15"/>
      <c r="UMQ15"/>
      <c r="UMR15"/>
      <c r="UMS15"/>
      <c r="UMT15"/>
      <c r="UMU15"/>
      <c r="UMV15"/>
      <c r="UMW15"/>
      <c r="UMX15"/>
      <c r="UMY15"/>
      <c r="UMZ15"/>
      <c r="UNA15"/>
      <c r="UNB15"/>
      <c r="UNC15"/>
      <c r="UND15"/>
      <c r="UNE15"/>
      <c r="UNF15"/>
      <c r="UNG15"/>
      <c r="UNH15"/>
      <c r="UNI15"/>
      <c r="UNJ15"/>
      <c r="UNK15"/>
      <c r="UNL15"/>
      <c r="UNM15"/>
      <c r="UNN15"/>
      <c r="UNO15"/>
      <c r="UNP15"/>
      <c r="UNQ15"/>
      <c r="UNR15"/>
      <c r="UNS15"/>
      <c r="UNT15"/>
      <c r="UNU15"/>
      <c r="UNV15"/>
      <c r="UNW15"/>
      <c r="UNX15"/>
      <c r="UNY15"/>
      <c r="UNZ15"/>
      <c r="UOA15"/>
      <c r="UOB15"/>
      <c r="UOC15"/>
      <c r="UOD15"/>
      <c r="UOE15"/>
      <c r="UOF15"/>
      <c r="UOG15"/>
      <c r="UOH15"/>
      <c r="UOI15"/>
      <c r="UOJ15"/>
      <c r="UOK15"/>
      <c r="UOL15"/>
      <c r="UOM15"/>
      <c r="UON15"/>
      <c r="UOO15"/>
      <c r="UOP15"/>
      <c r="UOQ15"/>
      <c r="UOR15"/>
      <c r="UOS15"/>
      <c r="UOT15"/>
      <c r="UOU15"/>
      <c r="UOV15"/>
      <c r="UOW15"/>
      <c r="UOX15"/>
      <c r="UOY15"/>
      <c r="UOZ15"/>
      <c r="UPA15"/>
      <c r="UPB15"/>
      <c r="UPC15"/>
      <c r="UPD15"/>
      <c r="UPE15"/>
      <c r="UPF15"/>
      <c r="UPG15"/>
      <c r="UPH15"/>
      <c r="UPI15"/>
      <c r="UPJ15"/>
      <c r="UPK15"/>
      <c r="UPL15"/>
      <c r="UPM15"/>
      <c r="UPN15"/>
      <c r="UPO15"/>
      <c r="UPP15"/>
      <c r="UPQ15"/>
      <c r="UPR15"/>
      <c r="UPS15"/>
      <c r="UPT15"/>
      <c r="UPU15"/>
      <c r="UPV15"/>
      <c r="UPW15"/>
      <c r="UPX15"/>
      <c r="UPY15"/>
      <c r="UPZ15"/>
      <c r="UQA15"/>
      <c r="UQB15"/>
      <c r="UQC15"/>
      <c r="UQD15"/>
      <c r="UQE15"/>
      <c r="UQF15"/>
      <c r="UQG15"/>
      <c r="UQH15"/>
      <c r="UQI15"/>
      <c r="UQJ15"/>
      <c r="UQK15"/>
      <c r="UQL15"/>
      <c r="UQM15"/>
      <c r="UQN15"/>
      <c r="UQO15"/>
      <c r="UQP15"/>
      <c r="UQQ15"/>
      <c r="UQR15"/>
      <c r="UQS15"/>
      <c r="UQT15"/>
      <c r="UQU15"/>
      <c r="UQV15"/>
      <c r="UQW15"/>
      <c r="UQX15"/>
      <c r="UQY15"/>
      <c r="UQZ15"/>
      <c r="URA15"/>
      <c r="URB15"/>
      <c r="URC15"/>
      <c r="URD15"/>
      <c r="URE15"/>
      <c r="URF15"/>
      <c r="URG15"/>
      <c r="URH15"/>
      <c r="URI15"/>
      <c r="URJ15"/>
      <c r="URK15"/>
      <c r="URL15"/>
      <c r="URM15"/>
      <c r="URN15"/>
      <c r="URO15"/>
      <c r="URP15"/>
      <c r="URQ15"/>
      <c r="URR15"/>
      <c r="URS15"/>
      <c r="URT15"/>
      <c r="URU15"/>
      <c r="URV15"/>
      <c r="URW15"/>
      <c r="URX15"/>
      <c r="URY15"/>
      <c r="URZ15"/>
      <c r="USA15"/>
      <c r="USB15"/>
      <c r="USC15"/>
      <c r="USD15"/>
      <c r="USE15"/>
      <c r="USF15"/>
      <c r="USG15"/>
      <c r="USH15"/>
      <c r="USI15"/>
      <c r="USJ15"/>
      <c r="USK15"/>
      <c r="USL15"/>
      <c r="USM15"/>
      <c r="USN15"/>
      <c r="USO15"/>
      <c r="USP15"/>
      <c r="USQ15"/>
      <c r="USR15"/>
      <c r="USS15"/>
      <c r="UST15"/>
      <c r="USU15"/>
      <c r="USV15"/>
      <c r="USW15"/>
      <c r="USX15"/>
      <c r="USY15"/>
      <c r="USZ15"/>
      <c r="UTA15"/>
      <c r="UTB15"/>
      <c r="UTC15"/>
      <c r="UTD15"/>
      <c r="UTE15"/>
      <c r="UTF15"/>
      <c r="UTG15"/>
      <c r="UTH15"/>
      <c r="UTI15"/>
      <c r="UTJ15"/>
      <c r="UTK15"/>
      <c r="UTL15"/>
      <c r="UTM15"/>
      <c r="UTN15"/>
      <c r="UTO15"/>
      <c r="UTP15"/>
      <c r="UTQ15"/>
      <c r="UTR15"/>
      <c r="UTS15"/>
      <c r="UTT15"/>
      <c r="UTU15"/>
      <c r="UTV15"/>
      <c r="UTW15"/>
      <c r="UTX15"/>
      <c r="UTY15"/>
      <c r="UTZ15"/>
      <c r="UUA15"/>
      <c r="UUB15"/>
      <c r="UUC15"/>
      <c r="UUD15"/>
      <c r="UUE15"/>
      <c r="UUF15"/>
      <c r="UUG15"/>
      <c r="UUH15"/>
      <c r="UUI15"/>
      <c r="UUJ15"/>
      <c r="UUK15"/>
      <c r="UUL15"/>
      <c r="UUM15"/>
      <c r="UUN15"/>
      <c r="UUO15"/>
      <c r="UUP15"/>
      <c r="UUQ15"/>
      <c r="UUR15"/>
      <c r="UUS15"/>
      <c r="UUT15"/>
      <c r="UUU15"/>
      <c r="UUV15"/>
      <c r="UUW15"/>
      <c r="UUX15"/>
      <c r="UUY15"/>
      <c r="UUZ15"/>
      <c r="UVA15"/>
      <c r="UVB15"/>
      <c r="UVC15"/>
      <c r="UVD15"/>
      <c r="UVE15"/>
      <c r="UVF15"/>
      <c r="UVG15"/>
      <c r="UVH15"/>
      <c r="UVI15"/>
      <c r="UVJ15"/>
      <c r="UVK15"/>
      <c r="UVL15"/>
      <c r="UVM15"/>
      <c r="UVN15"/>
      <c r="UVO15"/>
      <c r="UVP15"/>
      <c r="UVQ15"/>
      <c r="UVR15"/>
      <c r="UVS15"/>
      <c r="UVT15"/>
      <c r="UVU15"/>
      <c r="UVV15"/>
      <c r="UVW15"/>
      <c r="UVX15"/>
      <c r="UVY15"/>
      <c r="UVZ15"/>
      <c r="UWA15"/>
      <c r="UWB15"/>
      <c r="UWC15"/>
      <c r="UWD15"/>
      <c r="UWE15"/>
      <c r="UWF15"/>
      <c r="UWG15"/>
      <c r="UWH15"/>
      <c r="UWI15"/>
      <c r="UWJ15"/>
      <c r="UWK15"/>
      <c r="UWL15"/>
      <c r="UWM15"/>
      <c r="UWN15"/>
      <c r="UWO15"/>
      <c r="UWP15"/>
      <c r="UWQ15"/>
      <c r="UWR15"/>
      <c r="UWS15"/>
      <c r="UWT15"/>
      <c r="UWU15"/>
      <c r="UWV15"/>
      <c r="UWW15"/>
      <c r="UWX15"/>
      <c r="UWY15"/>
      <c r="UWZ15"/>
      <c r="UXA15"/>
      <c r="UXB15"/>
      <c r="UXC15"/>
      <c r="UXD15"/>
      <c r="UXE15"/>
      <c r="UXF15"/>
      <c r="UXG15"/>
      <c r="UXH15"/>
      <c r="UXI15"/>
      <c r="UXJ15"/>
      <c r="UXK15"/>
      <c r="UXL15"/>
      <c r="UXM15"/>
      <c r="UXN15"/>
      <c r="UXO15"/>
      <c r="UXP15"/>
      <c r="UXQ15"/>
      <c r="UXR15"/>
      <c r="UXS15"/>
      <c r="UXT15"/>
      <c r="UXU15"/>
      <c r="UXV15"/>
      <c r="UXW15"/>
      <c r="UXX15"/>
      <c r="UXY15"/>
      <c r="UXZ15"/>
      <c r="UYA15"/>
      <c r="UYB15"/>
      <c r="UYC15"/>
      <c r="UYD15"/>
      <c r="UYE15"/>
      <c r="UYF15"/>
      <c r="UYG15"/>
      <c r="UYH15"/>
      <c r="UYI15"/>
      <c r="UYJ15"/>
      <c r="UYK15"/>
      <c r="UYL15"/>
      <c r="UYM15"/>
      <c r="UYN15"/>
      <c r="UYO15"/>
      <c r="UYP15"/>
      <c r="UYQ15"/>
      <c r="UYR15"/>
      <c r="UYS15"/>
      <c r="UYT15"/>
      <c r="UYU15"/>
      <c r="UYV15"/>
      <c r="UYW15"/>
      <c r="UYX15"/>
      <c r="UYY15"/>
      <c r="UYZ15"/>
      <c r="UZA15"/>
      <c r="UZB15"/>
      <c r="UZC15"/>
      <c r="UZD15"/>
      <c r="UZE15"/>
      <c r="UZF15"/>
      <c r="UZG15"/>
      <c r="UZH15"/>
      <c r="UZI15"/>
      <c r="UZJ15"/>
      <c r="UZK15"/>
      <c r="UZL15"/>
      <c r="UZM15"/>
      <c r="UZN15"/>
      <c r="UZO15"/>
      <c r="UZP15"/>
      <c r="UZQ15"/>
      <c r="UZR15"/>
      <c r="UZS15"/>
      <c r="UZT15"/>
      <c r="UZU15"/>
      <c r="UZV15"/>
      <c r="UZW15"/>
      <c r="UZX15"/>
      <c r="UZY15"/>
      <c r="UZZ15"/>
      <c r="VAA15"/>
      <c r="VAB15"/>
      <c r="VAC15"/>
      <c r="VAD15"/>
      <c r="VAE15"/>
      <c r="VAF15"/>
      <c r="VAG15"/>
      <c r="VAH15"/>
      <c r="VAI15"/>
      <c r="VAJ15"/>
      <c r="VAK15"/>
      <c r="VAL15"/>
      <c r="VAM15"/>
      <c r="VAN15"/>
      <c r="VAO15"/>
      <c r="VAP15"/>
      <c r="VAQ15"/>
      <c r="VAR15"/>
      <c r="VAS15"/>
      <c r="VAT15"/>
      <c r="VAU15"/>
      <c r="VAV15"/>
      <c r="VAW15"/>
      <c r="VAX15"/>
      <c r="VAY15"/>
      <c r="VAZ15"/>
      <c r="VBA15"/>
      <c r="VBB15"/>
      <c r="VBC15"/>
      <c r="VBD15"/>
      <c r="VBE15"/>
      <c r="VBF15"/>
      <c r="VBG15"/>
      <c r="VBH15"/>
      <c r="VBI15"/>
      <c r="VBJ15"/>
      <c r="VBK15"/>
      <c r="VBL15"/>
      <c r="VBM15"/>
      <c r="VBN15"/>
      <c r="VBO15"/>
      <c r="VBP15"/>
      <c r="VBQ15"/>
      <c r="VBR15"/>
      <c r="VBS15"/>
      <c r="VBT15"/>
      <c r="VBU15"/>
      <c r="VBV15"/>
      <c r="VBW15"/>
      <c r="VBX15"/>
      <c r="VBY15"/>
      <c r="VBZ15"/>
      <c r="VCA15"/>
      <c r="VCB15"/>
      <c r="VCC15"/>
      <c r="VCD15"/>
      <c r="VCE15"/>
      <c r="VCF15"/>
      <c r="VCG15"/>
      <c r="VCH15"/>
      <c r="VCI15"/>
      <c r="VCJ15"/>
      <c r="VCK15"/>
      <c r="VCL15"/>
      <c r="VCM15"/>
      <c r="VCN15"/>
      <c r="VCO15"/>
      <c r="VCP15"/>
      <c r="VCQ15"/>
      <c r="VCR15"/>
      <c r="VCS15"/>
      <c r="VCT15"/>
      <c r="VCU15"/>
      <c r="VCV15"/>
      <c r="VCW15"/>
      <c r="VCX15"/>
      <c r="VCY15"/>
      <c r="VCZ15"/>
      <c r="VDA15"/>
      <c r="VDB15"/>
      <c r="VDC15"/>
      <c r="VDD15"/>
      <c r="VDE15"/>
      <c r="VDF15"/>
      <c r="VDG15"/>
      <c r="VDH15"/>
      <c r="VDI15"/>
      <c r="VDJ15"/>
      <c r="VDK15"/>
      <c r="VDL15"/>
      <c r="VDM15"/>
      <c r="VDN15"/>
      <c r="VDO15"/>
      <c r="VDP15"/>
      <c r="VDQ15"/>
      <c r="VDR15"/>
      <c r="VDS15"/>
      <c r="VDT15"/>
      <c r="VDU15"/>
      <c r="VDV15"/>
      <c r="VDW15"/>
      <c r="VDX15"/>
      <c r="VDY15"/>
      <c r="VDZ15"/>
      <c r="VEA15"/>
      <c r="VEB15"/>
      <c r="VEC15"/>
      <c r="VED15"/>
      <c r="VEE15"/>
      <c r="VEF15"/>
      <c r="VEG15"/>
      <c r="VEH15"/>
      <c r="VEI15"/>
      <c r="VEJ15"/>
      <c r="VEK15"/>
      <c r="VEL15"/>
      <c r="VEM15"/>
      <c r="VEN15"/>
      <c r="VEO15"/>
      <c r="VEP15"/>
      <c r="VEQ15"/>
      <c r="VER15"/>
      <c r="VES15"/>
      <c r="VET15"/>
      <c r="VEU15"/>
      <c r="VEV15"/>
      <c r="VEW15"/>
      <c r="VEX15"/>
      <c r="VEY15"/>
      <c r="VEZ15"/>
      <c r="VFA15"/>
      <c r="VFB15"/>
      <c r="VFC15"/>
      <c r="VFD15"/>
      <c r="VFE15"/>
      <c r="VFF15"/>
      <c r="VFG15"/>
      <c r="VFH15"/>
      <c r="VFI15"/>
      <c r="VFJ15"/>
      <c r="VFK15"/>
      <c r="VFL15"/>
      <c r="VFM15"/>
      <c r="VFN15"/>
      <c r="VFO15"/>
      <c r="VFP15"/>
      <c r="VFQ15"/>
      <c r="VFR15"/>
      <c r="VFS15"/>
      <c r="VFT15"/>
      <c r="VFU15"/>
      <c r="VFV15"/>
      <c r="VFW15"/>
      <c r="VFX15"/>
      <c r="VFY15"/>
      <c r="VFZ15"/>
      <c r="VGA15"/>
      <c r="VGB15"/>
      <c r="VGC15"/>
      <c r="VGD15"/>
      <c r="VGE15"/>
      <c r="VGF15"/>
      <c r="VGG15"/>
      <c r="VGH15"/>
      <c r="VGI15"/>
      <c r="VGJ15"/>
      <c r="VGK15"/>
      <c r="VGL15"/>
      <c r="VGM15"/>
      <c r="VGN15"/>
      <c r="VGO15"/>
      <c r="VGP15"/>
      <c r="VGQ15"/>
      <c r="VGR15"/>
      <c r="VGS15"/>
      <c r="VGT15"/>
      <c r="VGU15"/>
      <c r="VGV15"/>
      <c r="VGW15"/>
      <c r="VGX15"/>
      <c r="VGY15"/>
      <c r="VGZ15"/>
      <c r="VHA15"/>
      <c r="VHB15"/>
      <c r="VHC15"/>
      <c r="VHD15"/>
      <c r="VHE15"/>
      <c r="VHF15"/>
      <c r="VHG15"/>
      <c r="VHH15"/>
      <c r="VHI15"/>
      <c r="VHJ15"/>
      <c r="VHK15"/>
      <c r="VHL15"/>
      <c r="VHM15"/>
      <c r="VHN15"/>
      <c r="VHO15"/>
      <c r="VHP15"/>
      <c r="VHQ15"/>
      <c r="VHR15"/>
      <c r="VHS15"/>
      <c r="VHT15"/>
      <c r="VHU15"/>
      <c r="VHV15"/>
      <c r="VHW15"/>
      <c r="VHX15"/>
      <c r="VHY15"/>
      <c r="VHZ15"/>
      <c r="VIA15"/>
      <c r="VIB15"/>
      <c r="VIC15"/>
      <c r="VID15"/>
      <c r="VIE15"/>
      <c r="VIF15"/>
      <c r="VIG15"/>
      <c r="VIH15"/>
      <c r="VII15"/>
      <c r="VIJ15"/>
      <c r="VIK15"/>
      <c r="VIL15"/>
      <c r="VIM15"/>
      <c r="VIN15"/>
      <c r="VIO15"/>
      <c r="VIP15"/>
      <c r="VIQ15"/>
      <c r="VIR15"/>
      <c r="VIS15"/>
      <c r="VIT15"/>
      <c r="VIU15"/>
      <c r="VIV15"/>
      <c r="VIW15"/>
      <c r="VIX15"/>
      <c r="VIY15"/>
      <c r="VIZ15"/>
      <c r="VJA15"/>
      <c r="VJB15"/>
      <c r="VJC15"/>
      <c r="VJD15"/>
      <c r="VJE15"/>
      <c r="VJF15"/>
      <c r="VJG15"/>
      <c r="VJH15"/>
      <c r="VJI15"/>
      <c r="VJJ15"/>
      <c r="VJK15"/>
      <c r="VJL15"/>
      <c r="VJM15"/>
      <c r="VJN15"/>
      <c r="VJO15"/>
      <c r="VJP15"/>
      <c r="VJQ15"/>
      <c r="VJR15"/>
      <c r="VJS15"/>
      <c r="VJT15"/>
      <c r="VJU15"/>
      <c r="VJV15"/>
      <c r="VJW15"/>
      <c r="VJX15"/>
      <c r="VJY15"/>
      <c r="VJZ15"/>
      <c r="VKA15"/>
      <c r="VKB15"/>
      <c r="VKC15"/>
      <c r="VKD15"/>
      <c r="VKE15"/>
      <c r="VKF15"/>
      <c r="VKG15"/>
      <c r="VKH15"/>
      <c r="VKI15"/>
      <c r="VKJ15"/>
      <c r="VKK15"/>
      <c r="VKL15"/>
      <c r="VKM15"/>
      <c r="VKN15"/>
      <c r="VKO15"/>
      <c r="VKP15"/>
      <c r="VKQ15"/>
      <c r="VKR15"/>
      <c r="VKS15"/>
      <c r="VKT15"/>
      <c r="VKU15"/>
      <c r="VKV15"/>
      <c r="VKW15"/>
      <c r="VKX15"/>
      <c r="VKY15"/>
      <c r="VKZ15"/>
      <c r="VLA15"/>
      <c r="VLB15"/>
      <c r="VLC15"/>
      <c r="VLD15"/>
      <c r="VLE15"/>
      <c r="VLF15"/>
      <c r="VLG15"/>
      <c r="VLH15"/>
      <c r="VLI15"/>
      <c r="VLJ15"/>
      <c r="VLK15"/>
      <c r="VLL15"/>
      <c r="VLM15"/>
      <c r="VLN15"/>
      <c r="VLO15"/>
      <c r="VLP15"/>
      <c r="VLQ15"/>
      <c r="VLR15"/>
      <c r="VLS15"/>
      <c r="VLT15"/>
      <c r="VLU15"/>
      <c r="VLV15"/>
      <c r="VLW15"/>
      <c r="VLX15"/>
      <c r="VLY15"/>
      <c r="VLZ15"/>
      <c r="VMA15"/>
      <c r="VMB15"/>
      <c r="VMC15"/>
      <c r="VMD15"/>
      <c r="VME15"/>
      <c r="VMF15"/>
      <c r="VMG15"/>
      <c r="VMH15"/>
      <c r="VMI15"/>
      <c r="VMJ15"/>
      <c r="VMK15"/>
      <c r="VML15"/>
      <c r="VMM15"/>
      <c r="VMN15"/>
      <c r="VMO15"/>
      <c r="VMP15"/>
      <c r="VMQ15"/>
      <c r="VMR15"/>
      <c r="VMS15"/>
      <c r="VMT15"/>
      <c r="VMU15"/>
      <c r="VMV15"/>
      <c r="VMW15"/>
      <c r="VMX15"/>
      <c r="VMY15"/>
      <c r="VMZ15"/>
      <c r="VNA15"/>
      <c r="VNB15"/>
      <c r="VNC15"/>
      <c r="VND15"/>
      <c r="VNE15"/>
      <c r="VNF15"/>
      <c r="VNG15"/>
      <c r="VNH15"/>
      <c r="VNI15"/>
      <c r="VNJ15"/>
      <c r="VNK15"/>
      <c r="VNL15"/>
      <c r="VNM15"/>
      <c r="VNN15"/>
      <c r="VNO15"/>
      <c r="VNP15"/>
      <c r="VNQ15"/>
      <c r="VNR15"/>
      <c r="VNS15"/>
      <c r="VNT15"/>
      <c r="VNU15"/>
      <c r="VNV15"/>
      <c r="VNW15"/>
      <c r="VNX15"/>
      <c r="VNY15"/>
      <c r="VNZ15"/>
      <c r="VOA15"/>
      <c r="VOB15"/>
      <c r="VOC15"/>
      <c r="VOD15"/>
      <c r="VOE15"/>
      <c r="VOF15"/>
      <c r="VOG15"/>
      <c r="VOH15"/>
      <c r="VOI15"/>
      <c r="VOJ15"/>
      <c r="VOK15"/>
      <c r="VOL15"/>
      <c r="VOM15"/>
      <c r="VON15"/>
      <c r="VOO15"/>
      <c r="VOP15"/>
      <c r="VOQ15"/>
      <c r="VOR15"/>
      <c r="VOS15"/>
      <c r="VOT15"/>
      <c r="VOU15"/>
      <c r="VOV15"/>
      <c r="VOW15"/>
      <c r="VOX15"/>
      <c r="VOY15"/>
      <c r="VOZ15"/>
      <c r="VPA15"/>
      <c r="VPB15"/>
      <c r="VPC15"/>
      <c r="VPD15"/>
      <c r="VPE15"/>
      <c r="VPF15"/>
      <c r="VPG15"/>
      <c r="VPH15"/>
      <c r="VPI15"/>
      <c r="VPJ15"/>
      <c r="VPK15"/>
      <c r="VPL15"/>
      <c r="VPM15"/>
      <c r="VPN15"/>
      <c r="VPO15"/>
      <c r="VPP15"/>
      <c r="VPQ15"/>
      <c r="VPR15"/>
      <c r="VPS15"/>
      <c r="VPT15"/>
      <c r="VPU15"/>
      <c r="VPV15"/>
      <c r="VPW15"/>
      <c r="VPX15"/>
      <c r="VPY15"/>
      <c r="VPZ15"/>
      <c r="VQA15"/>
      <c r="VQB15"/>
      <c r="VQC15"/>
      <c r="VQD15"/>
      <c r="VQE15"/>
      <c r="VQF15"/>
      <c r="VQG15"/>
      <c r="VQH15"/>
      <c r="VQI15"/>
      <c r="VQJ15"/>
      <c r="VQK15"/>
      <c r="VQL15"/>
      <c r="VQM15"/>
      <c r="VQN15"/>
      <c r="VQO15"/>
      <c r="VQP15"/>
      <c r="VQQ15"/>
      <c r="VQR15"/>
      <c r="VQS15"/>
      <c r="VQT15"/>
      <c r="VQU15"/>
      <c r="VQV15"/>
      <c r="VQW15"/>
      <c r="VQX15"/>
      <c r="VQY15"/>
      <c r="VQZ15"/>
      <c r="VRA15"/>
      <c r="VRB15"/>
      <c r="VRC15"/>
      <c r="VRD15"/>
      <c r="VRE15"/>
      <c r="VRF15"/>
      <c r="VRG15"/>
      <c r="VRH15"/>
      <c r="VRI15"/>
      <c r="VRJ15"/>
      <c r="VRK15"/>
      <c r="VRL15"/>
      <c r="VRM15"/>
      <c r="VRN15"/>
      <c r="VRO15"/>
      <c r="VRP15"/>
      <c r="VRQ15"/>
      <c r="VRR15"/>
      <c r="VRS15"/>
      <c r="VRT15"/>
      <c r="VRU15"/>
      <c r="VRV15"/>
      <c r="VRW15"/>
      <c r="VRX15"/>
      <c r="VRY15"/>
      <c r="VRZ15"/>
      <c r="VSA15"/>
      <c r="VSB15"/>
      <c r="VSC15"/>
      <c r="VSD15"/>
      <c r="VSE15"/>
      <c r="VSF15"/>
      <c r="VSG15"/>
      <c r="VSH15"/>
      <c r="VSI15"/>
      <c r="VSJ15"/>
      <c r="VSK15"/>
      <c r="VSL15"/>
      <c r="VSM15"/>
      <c r="VSN15"/>
      <c r="VSO15"/>
      <c r="VSP15"/>
      <c r="VSQ15"/>
      <c r="VSR15"/>
      <c r="VSS15"/>
      <c r="VST15"/>
      <c r="VSU15"/>
      <c r="VSV15"/>
      <c r="VSW15"/>
      <c r="VSX15"/>
      <c r="VSY15"/>
      <c r="VSZ15"/>
      <c r="VTA15"/>
      <c r="VTB15"/>
      <c r="VTC15"/>
      <c r="VTD15"/>
      <c r="VTE15"/>
      <c r="VTF15"/>
      <c r="VTG15"/>
      <c r="VTH15"/>
      <c r="VTI15"/>
      <c r="VTJ15"/>
      <c r="VTK15"/>
      <c r="VTL15"/>
      <c r="VTM15"/>
      <c r="VTN15"/>
      <c r="VTO15"/>
      <c r="VTP15"/>
      <c r="VTQ15"/>
      <c r="VTR15"/>
      <c r="VTS15"/>
      <c r="VTT15"/>
      <c r="VTU15"/>
      <c r="VTV15"/>
      <c r="VTW15"/>
      <c r="VTX15"/>
      <c r="VTY15"/>
      <c r="VTZ15"/>
      <c r="VUA15"/>
      <c r="VUB15"/>
      <c r="VUC15"/>
      <c r="VUD15"/>
      <c r="VUE15"/>
      <c r="VUF15"/>
      <c r="VUG15"/>
      <c r="VUH15"/>
      <c r="VUI15"/>
      <c r="VUJ15"/>
      <c r="VUK15"/>
      <c r="VUL15"/>
      <c r="VUM15"/>
      <c r="VUN15"/>
      <c r="VUO15"/>
      <c r="VUP15"/>
      <c r="VUQ15"/>
      <c r="VUR15"/>
      <c r="VUS15"/>
      <c r="VUT15"/>
      <c r="VUU15"/>
      <c r="VUV15"/>
      <c r="VUW15"/>
      <c r="VUX15"/>
      <c r="VUY15"/>
      <c r="VUZ15"/>
      <c r="VVA15"/>
      <c r="VVB15"/>
      <c r="VVC15"/>
      <c r="VVD15"/>
      <c r="VVE15"/>
      <c r="VVF15"/>
      <c r="VVG15"/>
      <c r="VVH15"/>
      <c r="VVI15"/>
      <c r="VVJ15"/>
      <c r="VVK15"/>
      <c r="VVL15"/>
      <c r="VVM15"/>
      <c r="VVN15"/>
      <c r="VVO15"/>
      <c r="VVP15"/>
      <c r="VVQ15"/>
      <c r="VVR15"/>
      <c r="VVS15"/>
      <c r="VVT15"/>
      <c r="VVU15"/>
      <c r="VVV15"/>
      <c r="VVW15"/>
      <c r="VVX15"/>
      <c r="VVY15"/>
      <c r="VVZ15"/>
      <c r="VWA15"/>
      <c r="VWB15"/>
      <c r="VWC15"/>
      <c r="VWD15"/>
      <c r="VWE15"/>
      <c r="VWF15"/>
      <c r="VWG15"/>
      <c r="VWH15"/>
      <c r="VWI15"/>
      <c r="VWJ15"/>
      <c r="VWK15"/>
      <c r="VWL15"/>
      <c r="VWM15"/>
      <c r="VWN15"/>
      <c r="VWO15"/>
      <c r="VWP15"/>
      <c r="VWQ15"/>
      <c r="VWR15"/>
      <c r="VWS15"/>
      <c r="VWT15"/>
      <c r="VWU15"/>
      <c r="VWV15"/>
      <c r="VWW15"/>
      <c r="VWX15"/>
      <c r="VWY15"/>
      <c r="VWZ15"/>
      <c r="VXA15"/>
      <c r="VXB15"/>
      <c r="VXC15"/>
      <c r="VXD15"/>
      <c r="VXE15"/>
      <c r="VXF15"/>
      <c r="VXG15"/>
      <c r="VXH15"/>
      <c r="VXI15"/>
      <c r="VXJ15"/>
      <c r="VXK15"/>
      <c r="VXL15"/>
      <c r="VXM15"/>
      <c r="VXN15"/>
      <c r="VXO15"/>
      <c r="VXP15"/>
      <c r="VXQ15"/>
      <c r="VXR15"/>
      <c r="VXS15"/>
      <c r="VXT15"/>
      <c r="VXU15"/>
      <c r="VXV15"/>
      <c r="VXW15"/>
      <c r="VXX15"/>
      <c r="VXY15"/>
      <c r="VXZ15"/>
      <c r="VYA15"/>
      <c r="VYB15"/>
      <c r="VYC15"/>
      <c r="VYD15"/>
      <c r="VYE15"/>
      <c r="VYF15"/>
      <c r="VYG15"/>
      <c r="VYH15"/>
      <c r="VYI15"/>
      <c r="VYJ15"/>
      <c r="VYK15"/>
      <c r="VYL15"/>
      <c r="VYM15"/>
      <c r="VYN15"/>
      <c r="VYO15"/>
      <c r="VYP15"/>
      <c r="VYQ15"/>
      <c r="VYR15"/>
      <c r="VYS15"/>
      <c r="VYT15"/>
      <c r="VYU15"/>
      <c r="VYV15"/>
      <c r="VYW15"/>
      <c r="VYX15"/>
      <c r="VYY15"/>
      <c r="VYZ15"/>
      <c r="VZA15"/>
      <c r="VZB15"/>
      <c r="VZC15"/>
      <c r="VZD15"/>
      <c r="VZE15"/>
      <c r="VZF15"/>
      <c r="VZG15"/>
      <c r="VZH15"/>
      <c r="VZI15"/>
      <c r="VZJ15"/>
      <c r="VZK15"/>
      <c r="VZL15"/>
      <c r="VZM15"/>
      <c r="VZN15"/>
      <c r="VZO15"/>
      <c r="VZP15"/>
      <c r="VZQ15"/>
      <c r="VZR15"/>
      <c r="VZS15"/>
      <c r="VZT15"/>
      <c r="VZU15"/>
      <c r="VZV15"/>
      <c r="VZW15"/>
      <c r="VZX15"/>
      <c r="VZY15"/>
      <c r="VZZ15"/>
      <c r="WAA15"/>
      <c r="WAB15"/>
      <c r="WAC15"/>
      <c r="WAD15"/>
      <c r="WAE15"/>
      <c r="WAF15"/>
      <c r="WAG15"/>
      <c r="WAH15"/>
      <c r="WAI15"/>
      <c r="WAJ15"/>
      <c r="WAK15"/>
      <c r="WAL15"/>
      <c r="WAM15"/>
      <c r="WAN15"/>
      <c r="WAO15"/>
      <c r="WAP15"/>
      <c r="WAQ15"/>
      <c r="WAR15"/>
      <c r="WAS15"/>
      <c r="WAT15"/>
      <c r="WAU15"/>
      <c r="WAV15"/>
      <c r="WAW15"/>
      <c r="WAX15"/>
      <c r="WAY15"/>
      <c r="WAZ15"/>
      <c r="WBA15"/>
      <c r="WBB15"/>
      <c r="WBC15"/>
      <c r="WBD15"/>
      <c r="WBE15"/>
      <c r="WBF15"/>
      <c r="WBG15"/>
      <c r="WBH15"/>
      <c r="WBI15"/>
      <c r="WBJ15"/>
      <c r="WBK15"/>
      <c r="WBL15"/>
      <c r="WBM15"/>
      <c r="WBN15"/>
      <c r="WBO15"/>
      <c r="WBP15"/>
      <c r="WBQ15"/>
      <c r="WBR15"/>
      <c r="WBS15"/>
      <c r="WBT15"/>
      <c r="WBU15"/>
      <c r="WBV15"/>
      <c r="WBW15"/>
      <c r="WBX15"/>
      <c r="WBY15"/>
      <c r="WBZ15"/>
      <c r="WCA15"/>
      <c r="WCB15"/>
      <c r="WCC15"/>
      <c r="WCD15"/>
      <c r="WCE15"/>
      <c r="WCF15"/>
      <c r="WCG15"/>
      <c r="WCH15"/>
      <c r="WCI15"/>
      <c r="WCJ15"/>
      <c r="WCK15"/>
      <c r="WCL15"/>
      <c r="WCM15"/>
      <c r="WCN15"/>
      <c r="WCO15"/>
      <c r="WCP15"/>
      <c r="WCQ15"/>
      <c r="WCR15"/>
      <c r="WCS15"/>
      <c r="WCT15"/>
      <c r="WCU15"/>
      <c r="WCV15"/>
      <c r="WCW15"/>
      <c r="WCX15"/>
      <c r="WCY15"/>
      <c r="WCZ15"/>
      <c r="WDA15"/>
      <c r="WDB15"/>
      <c r="WDC15"/>
      <c r="WDD15"/>
      <c r="WDE15"/>
      <c r="WDF15"/>
      <c r="WDG15"/>
      <c r="WDH15"/>
      <c r="WDI15"/>
      <c r="WDJ15"/>
      <c r="WDK15"/>
      <c r="WDL15"/>
      <c r="WDM15"/>
      <c r="WDN15"/>
      <c r="WDO15"/>
      <c r="WDP15"/>
      <c r="WDQ15"/>
      <c r="WDR15"/>
      <c r="WDS15"/>
      <c r="WDT15"/>
      <c r="WDU15"/>
      <c r="WDV15"/>
      <c r="WDW15"/>
      <c r="WDX15"/>
      <c r="WDY15"/>
      <c r="WDZ15"/>
      <c r="WEA15"/>
      <c r="WEB15"/>
      <c r="WEC15"/>
      <c r="WED15"/>
      <c r="WEE15"/>
      <c r="WEF15"/>
      <c r="WEG15"/>
      <c r="WEH15"/>
      <c r="WEI15"/>
      <c r="WEJ15"/>
      <c r="WEK15"/>
      <c r="WEL15"/>
      <c r="WEM15"/>
      <c r="WEN15"/>
      <c r="WEO15"/>
      <c r="WEP15"/>
      <c r="WEQ15"/>
      <c r="WER15"/>
      <c r="WES15"/>
      <c r="WET15"/>
      <c r="WEU15"/>
      <c r="WEV15"/>
      <c r="WEW15"/>
      <c r="WEX15"/>
      <c r="WEY15"/>
      <c r="WEZ15"/>
      <c r="WFA15"/>
      <c r="WFB15"/>
      <c r="WFC15"/>
      <c r="WFD15"/>
      <c r="WFE15"/>
      <c r="WFF15"/>
      <c r="WFG15"/>
      <c r="WFH15"/>
      <c r="WFI15"/>
      <c r="WFJ15"/>
      <c r="WFK15"/>
      <c r="WFL15"/>
      <c r="WFM15"/>
      <c r="WFN15"/>
      <c r="WFO15"/>
      <c r="WFP15"/>
      <c r="WFQ15"/>
      <c r="WFR15"/>
      <c r="WFS15"/>
      <c r="WFT15"/>
      <c r="WFU15"/>
      <c r="WFV15"/>
      <c r="WFW15"/>
      <c r="WFX15"/>
      <c r="WFY15"/>
      <c r="WFZ15"/>
      <c r="WGA15"/>
      <c r="WGB15"/>
      <c r="WGC15"/>
      <c r="WGD15"/>
      <c r="WGE15"/>
      <c r="WGF15"/>
      <c r="WGG15"/>
      <c r="WGH15"/>
      <c r="WGI15"/>
      <c r="WGJ15"/>
      <c r="WGK15"/>
      <c r="WGL15"/>
      <c r="WGM15"/>
      <c r="WGN15"/>
      <c r="WGO15"/>
      <c r="WGP15"/>
      <c r="WGQ15"/>
      <c r="WGR15"/>
      <c r="WGS15"/>
      <c r="WGT15"/>
      <c r="WGU15"/>
      <c r="WGV15"/>
      <c r="WGW15"/>
      <c r="WGX15"/>
      <c r="WGY15"/>
      <c r="WGZ15"/>
      <c r="WHA15"/>
      <c r="WHB15"/>
      <c r="WHC15"/>
      <c r="WHD15"/>
      <c r="WHE15"/>
      <c r="WHF15"/>
      <c r="WHG15"/>
      <c r="WHH15"/>
      <c r="WHI15"/>
      <c r="WHJ15"/>
      <c r="WHK15"/>
      <c r="WHL15"/>
      <c r="WHM15"/>
      <c r="WHN15"/>
      <c r="WHO15"/>
      <c r="WHP15"/>
      <c r="WHQ15"/>
      <c r="WHR15"/>
      <c r="WHS15"/>
      <c r="WHT15"/>
      <c r="WHU15"/>
      <c r="WHV15"/>
      <c r="WHW15"/>
      <c r="WHX15"/>
      <c r="WHY15"/>
      <c r="WHZ15"/>
      <c r="WIA15"/>
      <c r="WIB15"/>
      <c r="WIC15"/>
      <c r="WID15"/>
      <c r="WIE15"/>
      <c r="WIF15"/>
      <c r="WIG15"/>
      <c r="WIH15"/>
      <c r="WII15"/>
      <c r="WIJ15"/>
      <c r="WIK15"/>
      <c r="WIL15"/>
      <c r="WIM15"/>
      <c r="WIN15"/>
      <c r="WIO15"/>
      <c r="WIP15"/>
      <c r="WIQ15"/>
      <c r="WIR15"/>
      <c r="WIS15"/>
      <c r="WIT15"/>
      <c r="WIU15"/>
      <c r="WIV15"/>
      <c r="WIW15"/>
      <c r="WIX15"/>
      <c r="WIY15"/>
      <c r="WIZ15"/>
      <c r="WJA15"/>
      <c r="WJB15"/>
      <c r="WJC15"/>
      <c r="WJD15"/>
      <c r="WJE15"/>
      <c r="WJF15"/>
      <c r="WJG15"/>
      <c r="WJH15"/>
      <c r="WJI15"/>
      <c r="WJJ15"/>
      <c r="WJK15"/>
      <c r="WJL15"/>
      <c r="WJM15"/>
      <c r="WJN15"/>
      <c r="WJO15"/>
      <c r="WJP15"/>
      <c r="WJQ15"/>
      <c r="WJR15"/>
      <c r="WJS15"/>
      <c r="WJT15"/>
      <c r="WJU15"/>
      <c r="WJV15"/>
      <c r="WJW15"/>
      <c r="WJX15"/>
      <c r="WJY15"/>
      <c r="WJZ15"/>
      <c r="WKA15"/>
      <c r="WKB15"/>
      <c r="WKC15"/>
      <c r="WKD15"/>
      <c r="WKE15"/>
      <c r="WKF15"/>
      <c r="WKG15"/>
      <c r="WKH15"/>
      <c r="WKI15"/>
      <c r="WKJ15"/>
      <c r="WKK15"/>
      <c r="WKL15"/>
      <c r="WKM15"/>
      <c r="WKN15"/>
      <c r="WKO15"/>
      <c r="WKP15"/>
      <c r="WKQ15"/>
      <c r="WKR15"/>
      <c r="WKS15"/>
      <c r="WKT15"/>
      <c r="WKU15"/>
      <c r="WKV15"/>
      <c r="WKW15"/>
      <c r="WKX15"/>
      <c r="WKY15"/>
      <c r="WKZ15"/>
      <c r="WLA15"/>
      <c r="WLB15"/>
      <c r="WLC15"/>
      <c r="WLD15"/>
      <c r="WLE15"/>
      <c r="WLF15"/>
      <c r="WLG15"/>
      <c r="WLH15"/>
      <c r="WLI15"/>
      <c r="WLJ15"/>
      <c r="WLK15"/>
      <c r="WLL15"/>
      <c r="WLM15"/>
      <c r="WLN15"/>
      <c r="WLO15"/>
      <c r="WLP15"/>
      <c r="WLQ15"/>
      <c r="WLR15"/>
      <c r="WLS15"/>
      <c r="WLT15"/>
      <c r="WLU15"/>
      <c r="WLV15"/>
      <c r="WLW15"/>
      <c r="WLX15"/>
      <c r="WLY15"/>
      <c r="WLZ15"/>
      <c r="WMA15"/>
      <c r="WMB15"/>
      <c r="WMC15"/>
      <c r="WMD15"/>
      <c r="WME15"/>
      <c r="WMF15"/>
      <c r="WMG15"/>
      <c r="WMH15"/>
      <c r="WMI15"/>
      <c r="WMJ15"/>
      <c r="WMK15"/>
      <c r="WML15"/>
      <c r="WMM15"/>
      <c r="WMN15"/>
      <c r="WMO15"/>
      <c r="WMP15"/>
      <c r="WMQ15"/>
      <c r="WMR15"/>
      <c r="WMS15"/>
      <c r="WMT15"/>
      <c r="WMU15"/>
      <c r="WMV15"/>
      <c r="WMW15"/>
      <c r="WMX15"/>
      <c r="WMY15"/>
      <c r="WMZ15"/>
      <c r="WNA15"/>
      <c r="WNB15"/>
      <c r="WNC15"/>
      <c r="WND15"/>
      <c r="WNE15"/>
      <c r="WNF15"/>
      <c r="WNG15"/>
      <c r="WNH15"/>
      <c r="WNI15"/>
      <c r="WNJ15"/>
      <c r="WNK15"/>
      <c r="WNL15"/>
      <c r="WNM15"/>
      <c r="WNN15"/>
      <c r="WNO15"/>
      <c r="WNP15"/>
      <c r="WNQ15"/>
      <c r="WNR15"/>
      <c r="WNS15"/>
      <c r="WNT15"/>
      <c r="WNU15"/>
      <c r="WNV15"/>
      <c r="WNW15"/>
      <c r="WNX15"/>
      <c r="WNY15"/>
      <c r="WNZ15"/>
      <c r="WOA15"/>
      <c r="WOB15"/>
      <c r="WOC15"/>
      <c r="WOD15"/>
      <c r="WOE15"/>
      <c r="WOF15"/>
      <c r="WOG15"/>
      <c r="WOH15"/>
      <c r="WOI15"/>
      <c r="WOJ15"/>
      <c r="WOK15"/>
      <c r="WOL15"/>
      <c r="WOM15"/>
      <c r="WON15"/>
      <c r="WOO15"/>
      <c r="WOP15"/>
      <c r="WOQ15"/>
      <c r="WOR15"/>
      <c r="WOS15"/>
      <c r="WOT15"/>
      <c r="WOU15"/>
      <c r="WOV15"/>
      <c r="WOW15"/>
      <c r="WOX15"/>
      <c r="WOY15"/>
      <c r="WOZ15"/>
      <c r="WPA15"/>
      <c r="WPB15"/>
      <c r="WPC15"/>
      <c r="WPD15"/>
      <c r="WPE15"/>
      <c r="WPF15"/>
      <c r="WPG15"/>
      <c r="WPH15"/>
      <c r="WPI15"/>
      <c r="WPJ15"/>
      <c r="WPK15"/>
      <c r="WPL15"/>
      <c r="WPM15"/>
      <c r="WPN15"/>
      <c r="WPO15"/>
      <c r="WPP15"/>
      <c r="WPQ15"/>
      <c r="WPR15"/>
      <c r="WPS15"/>
      <c r="WPT15"/>
      <c r="WPU15"/>
      <c r="WPV15"/>
      <c r="WPW15"/>
      <c r="WPX15"/>
      <c r="WPY15"/>
      <c r="WPZ15"/>
      <c r="WQA15"/>
      <c r="WQB15"/>
      <c r="WQC15"/>
      <c r="WQD15"/>
      <c r="WQE15"/>
      <c r="WQF15"/>
      <c r="WQG15"/>
      <c r="WQH15"/>
      <c r="WQI15"/>
      <c r="WQJ15"/>
      <c r="WQK15"/>
      <c r="WQL15"/>
      <c r="WQM15"/>
      <c r="WQN15"/>
      <c r="WQO15"/>
      <c r="WQP15"/>
      <c r="WQQ15"/>
      <c r="WQR15"/>
      <c r="WQS15"/>
      <c r="WQT15"/>
      <c r="WQU15"/>
      <c r="WQV15"/>
      <c r="WQW15"/>
      <c r="WQX15"/>
      <c r="WQY15"/>
      <c r="WQZ15"/>
      <c r="WRA15"/>
      <c r="WRB15"/>
      <c r="WRC15"/>
      <c r="WRD15"/>
      <c r="WRE15"/>
      <c r="WRF15"/>
      <c r="WRG15"/>
      <c r="WRH15"/>
      <c r="WRI15"/>
      <c r="WRJ15"/>
      <c r="WRK15"/>
      <c r="WRL15"/>
      <c r="WRM15"/>
      <c r="WRN15"/>
      <c r="WRO15"/>
      <c r="WRP15"/>
      <c r="WRQ15"/>
      <c r="WRR15"/>
      <c r="WRS15"/>
      <c r="WRT15"/>
      <c r="WRU15"/>
      <c r="WRV15"/>
      <c r="WRW15"/>
      <c r="WRX15"/>
      <c r="WRY15"/>
      <c r="WRZ15"/>
      <c r="WSA15"/>
      <c r="WSB15"/>
      <c r="WSC15"/>
      <c r="WSD15"/>
      <c r="WSE15"/>
      <c r="WSF15"/>
      <c r="WSG15"/>
      <c r="WSH15"/>
      <c r="WSI15"/>
      <c r="WSJ15"/>
      <c r="WSK15"/>
      <c r="WSL15"/>
      <c r="WSM15"/>
      <c r="WSN15"/>
      <c r="WSO15"/>
      <c r="WSP15"/>
      <c r="WSQ15"/>
      <c r="WSR15"/>
      <c r="WSS15"/>
      <c r="WST15"/>
      <c r="WSU15"/>
      <c r="WSV15"/>
      <c r="WSW15"/>
      <c r="WSX15"/>
      <c r="WSY15"/>
      <c r="WSZ15"/>
      <c r="WTA15"/>
      <c r="WTB15"/>
      <c r="WTC15"/>
      <c r="WTD15"/>
      <c r="WTE15"/>
      <c r="WTF15"/>
      <c r="WTG15"/>
      <c r="WTH15"/>
      <c r="WTI15"/>
      <c r="WTJ15"/>
      <c r="WTK15"/>
      <c r="WTL15"/>
      <c r="WTM15"/>
      <c r="WTN15"/>
      <c r="WTO15"/>
      <c r="WTP15"/>
      <c r="WTQ15"/>
      <c r="WTR15"/>
      <c r="WTS15"/>
      <c r="WTT15"/>
      <c r="WTU15"/>
      <c r="WTV15"/>
      <c r="WTW15"/>
      <c r="WTX15"/>
      <c r="WTY15"/>
      <c r="WTZ15"/>
      <c r="WUA15"/>
      <c r="WUB15"/>
      <c r="WUC15"/>
      <c r="WUD15"/>
      <c r="WUE15"/>
      <c r="WUF15"/>
      <c r="WUG15"/>
      <c r="WUH15"/>
      <c r="WUI15"/>
      <c r="WUJ15"/>
      <c r="WUK15"/>
      <c r="WUL15"/>
      <c r="WUM15"/>
      <c r="WUN15"/>
      <c r="WUO15"/>
      <c r="WUP15"/>
      <c r="WUQ15"/>
      <c r="WUR15"/>
      <c r="WUS15"/>
      <c r="WUT15"/>
      <c r="WUU15"/>
      <c r="WUV15"/>
      <c r="WUW15"/>
      <c r="WUX15"/>
      <c r="WUY15"/>
      <c r="WUZ15"/>
      <c r="WVA15"/>
      <c r="WVB15"/>
      <c r="WVC15"/>
      <c r="WVD15"/>
      <c r="WVE15"/>
      <c r="WVF15"/>
      <c r="WVG15"/>
      <c r="WVH15"/>
      <c r="WVI15"/>
      <c r="WVJ15"/>
      <c r="WVK15"/>
      <c r="WVL15"/>
      <c r="WVM15"/>
      <c r="WVN15"/>
      <c r="WVO15"/>
      <c r="WVP15"/>
      <c r="WVQ15"/>
      <c r="WVR15"/>
      <c r="WVS15"/>
      <c r="WVT15"/>
      <c r="WVU15"/>
      <c r="WVV15"/>
      <c r="WVW15"/>
      <c r="WVX15"/>
      <c r="WVY15"/>
      <c r="WVZ15"/>
      <c r="WWA15"/>
      <c r="WWB15"/>
      <c r="WWC15"/>
      <c r="WWD15"/>
      <c r="WWE15"/>
      <c r="WWF15"/>
      <c r="WWG15"/>
      <c r="WWH15"/>
      <c r="WWI15"/>
      <c r="WWJ15"/>
      <c r="WWK15"/>
      <c r="WWL15"/>
      <c r="WWM15"/>
      <c r="WWN15"/>
      <c r="WWO15"/>
      <c r="WWP15"/>
      <c r="WWQ15"/>
      <c r="WWR15"/>
      <c r="WWS15"/>
      <c r="WWT15"/>
      <c r="WWU15"/>
      <c r="WWV15"/>
      <c r="WWW15"/>
      <c r="WWX15"/>
      <c r="WWY15"/>
      <c r="WWZ15"/>
      <c r="WXA15"/>
      <c r="WXB15"/>
      <c r="WXC15"/>
      <c r="WXD15"/>
      <c r="WXE15"/>
      <c r="WXF15"/>
      <c r="WXG15"/>
      <c r="WXH15"/>
      <c r="WXI15"/>
      <c r="WXJ15"/>
      <c r="WXK15"/>
      <c r="WXL15"/>
      <c r="WXM15"/>
      <c r="WXN15"/>
      <c r="WXO15"/>
      <c r="WXP15"/>
      <c r="WXQ15"/>
      <c r="WXR15"/>
      <c r="WXS15"/>
      <c r="WXT15"/>
      <c r="WXU15"/>
      <c r="WXV15"/>
      <c r="WXW15"/>
      <c r="WXX15"/>
      <c r="WXY15"/>
      <c r="WXZ15"/>
      <c r="WYA15"/>
      <c r="WYB15"/>
      <c r="WYC15"/>
      <c r="WYD15"/>
      <c r="WYE15"/>
      <c r="WYF15"/>
      <c r="WYG15"/>
      <c r="WYH15"/>
      <c r="WYI15"/>
      <c r="WYJ15"/>
      <c r="WYK15"/>
      <c r="WYL15"/>
      <c r="WYM15"/>
      <c r="WYN15"/>
      <c r="WYO15"/>
      <c r="WYP15"/>
      <c r="WYQ15"/>
      <c r="WYR15"/>
      <c r="WYS15"/>
      <c r="WYT15"/>
      <c r="WYU15"/>
      <c r="WYV15"/>
      <c r="WYW15"/>
      <c r="WYX15"/>
      <c r="WYY15"/>
      <c r="WYZ15"/>
      <c r="WZA15"/>
      <c r="WZB15"/>
      <c r="WZC15"/>
      <c r="WZD15"/>
      <c r="WZE15"/>
      <c r="WZF15"/>
      <c r="WZG15"/>
      <c r="WZH15"/>
      <c r="WZI15"/>
      <c r="WZJ15"/>
      <c r="WZK15"/>
      <c r="WZL15"/>
      <c r="WZM15"/>
      <c r="WZN15"/>
      <c r="WZO15"/>
      <c r="WZP15"/>
      <c r="WZQ15"/>
      <c r="WZR15"/>
      <c r="WZS15"/>
      <c r="WZT15"/>
      <c r="WZU15"/>
      <c r="WZV15"/>
      <c r="WZW15"/>
      <c r="WZX15"/>
      <c r="WZY15"/>
      <c r="WZZ15"/>
      <c r="XAA15"/>
      <c r="XAB15"/>
      <c r="XAC15"/>
      <c r="XAD15"/>
      <c r="XAE15"/>
      <c r="XAF15"/>
      <c r="XAG15"/>
      <c r="XAH15"/>
      <c r="XAI15"/>
      <c r="XAJ15"/>
      <c r="XAK15"/>
      <c r="XAL15"/>
      <c r="XAM15"/>
      <c r="XAN15"/>
      <c r="XAO15"/>
      <c r="XAP15"/>
      <c r="XAQ15"/>
      <c r="XAR15"/>
      <c r="XAS15"/>
      <c r="XAT15"/>
      <c r="XAU15"/>
      <c r="XAV15"/>
      <c r="XAW15"/>
      <c r="XAX15"/>
      <c r="XAY15"/>
      <c r="XAZ15"/>
      <c r="XBA15"/>
      <c r="XBB15"/>
      <c r="XBC15"/>
      <c r="XBD15"/>
      <c r="XBE15"/>
      <c r="XBF15"/>
      <c r="XBG15"/>
      <c r="XBH15"/>
      <c r="XBI15"/>
      <c r="XBJ15"/>
      <c r="XBK15"/>
      <c r="XBL15"/>
      <c r="XBM15"/>
      <c r="XBN15"/>
      <c r="XBO15"/>
      <c r="XBP15"/>
      <c r="XBQ15"/>
      <c r="XBR15"/>
      <c r="XBS15"/>
      <c r="XBT15"/>
      <c r="XBU15"/>
      <c r="XBV15"/>
      <c r="XBW15"/>
      <c r="XBX15"/>
      <c r="XBY15"/>
      <c r="XBZ15"/>
      <c r="XCA15"/>
      <c r="XCB15"/>
      <c r="XCC15"/>
      <c r="XCD15"/>
      <c r="XCE15"/>
      <c r="XCF15"/>
      <c r="XCG15"/>
      <c r="XCH15"/>
      <c r="XCI15"/>
      <c r="XCJ15"/>
      <c r="XCK15"/>
      <c r="XCL15"/>
      <c r="XCM15"/>
      <c r="XCN15"/>
      <c r="XCO15"/>
      <c r="XCP15"/>
      <c r="XCQ15"/>
      <c r="XCR15"/>
      <c r="XCS15"/>
      <c r="XCT15"/>
      <c r="XCU15"/>
      <c r="XCV15"/>
      <c r="XCW15"/>
      <c r="XCX15"/>
      <c r="XCY15"/>
      <c r="XCZ15"/>
      <c r="XDA15"/>
      <c r="XDB15"/>
      <c r="XDC15"/>
      <c r="XDD15"/>
      <c r="XDE15"/>
      <c r="XDF15"/>
      <c r="XDG15"/>
      <c r="XDH15"/>
      <c r="XDI15"/>
      <c r="XDJ15"/>
      <c r="XDK15"/>
      <c r="XDL15"/>
      <c r="XDM15"/>
      <c r="XDN15"/>
      <c r="XDO15"/>
      <c r="XDP15"/>
      <c r="XDQ15"/>
      <c r="XDR15"/>
      <c r="XDS15"/>
      <c r="XDT15"/>
      <c r="XDU15"/>
      <c r="XDV15"/>
      <c r="XDW15"/>
      <c r="XDX15"/>
      <c r="XDY15"/>
      <c r="XDZ15"/>
      <c r="XEA15"/>
      <c r="XEB15"/>
      <c r="XEC15"/>
      <c r="XED15"/>
      <c r="XEE15"/>
      <c r="XEF15"/>
      <c r="XEG15"/>
      <c r="XEH15"/>
      <c r="XEI15"/>
      <c r="XEJ15"/>
      <c r="XEK15"/>
      <c r="XEL15"/>
      <c r="XEM15"/>
      <c r="XEN15"/>
      <c r="XEO15"/>
      <c r="XEP15"/>
      <c r="XEQ15"/>
      <c r="XER15"/>
      <c r="XES15"/>
      <c r="XET15"/>
      <c r="XEU15"/>
      <c r="XEV15"/>
      <c r="XEW15"/>
      <c r="XEX15"/>
      <c r="XEY15"/>
      <c r="XEZ15"/>
      <c r="XFA15"/>
      <c r="XFB15"/>
      <c r="XFC15"/>
    </row>
    <row r="16" spans="2:16383" s="89" customFormat="1" ht="19.5" customHeight="1" x14ac:dyDescent="0.25">
      <c r="B16" s="94" t="s">
        <v>352</v>
      </c>
      <c r="C16" s="70"/>
      <c r="D16" s="70"/>
      <c r="E16" s="70"/>
      <c r="F16" s="70"/>
      <c r="G16" s="70"/>
      <c r="H16" s="70"/>
      <c r="I16" s="70"/>
      <c r="J16" s="70"/>
      <c r="K16" s="70"/>
      <c r="L16" s="70"/>
      <c r="M16" s="70"/>
      <c r="N16" s="70"/>
      <c r="O16" s="70"/>
      <c r="P16" s="70"/>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c r="IW16"/>
      <c r="IX16"/>
      <c r="IY16"/>
      <c r="IZ16"/>
      <c r="JA16"/>
      <c r="JB16"/>
      <c r="JC16"/>
      <c r="JD16"/>
      <c r="JE16"/>
      <c r="JF16"/>
      <c r="JG16"/>
      <c r="JH16"/>
      <c r="JI16"/>
      <c r="JJ16"/>
      <c r="JK16"/>
      <c r="JL16"/>
      <c r="JM16"/>
      <c r="JN16"/>
      <c r="JO16"/>
      <c r="JP16"/>
      <c r="JQ16"/>
      <c r="JR16"/>
      <c r="JS16"/>
      <c r="JT16"/>
      <c r="JU16"/>
      <c r="JV16"/>
      <c r="JW16"/>
      <c r="JX16"/>
      <c r="JY16"/>
      <c r="JZ16"/>
      <c r="KA16"/>
      <c r="KB16"/>
      <c r="KC16"/>
      <c r="KD16"/>
      <c r="KE16"/>
      <c r="KF16"/>
      <c r="KG16"/>
      <c r="KH16"/>
      <c r="KI16"/>
      <c r="KJ16"/>
      <c r="KK16"/>
      <c r="KL16"/>
      <c r="KM16"/>
      <c r="KN16"/>
      <c r="KO16"/>
      <c r="KP16"/>
      <c r="KQ16"/>
      <c r="KR16"/>
      <c r="KS16"/>
      <c r="KT16"/>
      <c r="KU16"/>
      <c r="KV16"/>
      <c r="KW16"/>
      <c r="KX16"/>
      <c r="KY16"/>
      <c r="KZ16"/>
      <c r="LA16"/>
      <c r="LB16"/>
      <c r="LC16"/>
      <c r="LD16"/>
      <c r="LE16"/>
      <c r="LF16"/>
      <c r="LG16"/>
      <c r="LH16"/>
      <c r="LI16"/>
      <c r="LJ16"/>
      <c r="LK16"/>
      <c r="LL16"/>
      <c r="LM16"/>
      <c r="LN16"/>
      <c r="LO16"/>
      <c r="LP16"/>
      <c r="LQ16"/>
      <c r="LR16"/>
      <c r="LS16"/>
      <c r="LT16"/>
      <c r="LU16"/>
      <c r="LV16"/>
      <c r="LW16"/>
      <c r="LX16"/>
      <c r="LY16"/>
      <c r="LZ16"/>
      <c r="MA16"/>
      <c r="MB16"/>
      <c r="MC16"/>
      <c r="MD16"/>
      <c r="ME16"/>
      <c r="MF16"/>
      <c r="MG16"/>
      <c r="MH16"/>
      <c r="MI16"/>
      <c r="MJ16"/>
      <c r="MK16"/>
      <c r="ML16"/>
      <c r="MM16"/>
      <c r="MN16"/>
      <c r="MO16"/>
      <c r="MP16"/>
      <c r="MQ16"/>
      <c r="MR16"/>
      <c r="MS16"/>
      <c r="MT16"/>
      <c r="MU16"/>
      <c r="MV16"/>
      <c r="MW16"/>
      <c r="MX16"/>
      <c r="MY16"/>
      <c r="MZ16"/>
      <c r="NA16"/>
      <c r="NB16"/>
      <c r="NC16"/>
      <c r="ND16"/>
      <c r="NE16"/>
      <c r="NF16"/>
      <c r="NG16"/>
      <c r="NH16"/>
      <c r="NI16"/>
      <c r="NJ16"/>
      <c r="NK16"/>
      <c r="NL16"/>
      <c r="NM16"/>
      <c r="NN16"/>
      <c r="NO16"/>
      <c r="NP16"/>
      <c r="NQ16"/>
      <c r="NR16"/>
      <c r="NS16"/>
      <c r="NT16"/>
      <c r="NU16"/>
      <c r="NV16"/>
      <c r="NW16"/>
      <c r="NX16"/>
      <c r="NY16"/>
      <c r="NZ16"/>
      <c r="OA16"/>
      <c r="OB16"/>
      <c r="OC16"/>
      <c r="OD16"/>
      <c r="OE16"/>
      <c r="OF16"/>
      <c r="OG16"/>
      <c r="OH16"/>
      <c r="OI16"/>
      <c r="OJ16"/>
      <c r="OK16"/>
      <c r="OL16"/>
      <c r="OM16"/>
      <c r="ON16"/>
      <c r="OO16"/>
      <c r="OP16"/>
      <c r="OQ16"/>
      <c r="OR16"/>
      <c r="OS16"/>
      <c r="OT16"/>
      <c r="OU16"/>
      <c r="OV16"/>
      <c r="OW16"/>
      <c r="OX16"/>
      <c r="OY16"/>
      <c r="OZ16"/>
      <c r="PA16"/>
      <c r="PB16"/>
      <c r="PC16"/>
      <c r="PD16"/>
      <c r="PE16"/>
      <c r="PF16"/>
      <c r="PG16"/>
      <c r="PH16"/>
      <c r="PI16"/>
      <c r="PJ16"/>
      <c r="PK16"/>
      <c r="PL16"/>
      <c r="PM16"/>
      <c r="PN16"/>
      <c r="PO16"/>
      <c r="PP16"/>
      <c r="PQ16"/>
      <c r="PR16"/>
      <c r="PS16"/>
      <c r="PT16"/>
      <c r="PU16"/>
      <c r="PV16"/>
      <c r="PW16"/>
      <c r="PX16"/>
      <c r="PY16"/>
      <c r="PZ16"/>
      <c r="QA16"/>
      <c r="QB16"/>
      <c r="QC16"/>
      <c r="QD16"/>
      <c r="QE16"/>
      <c r="QF16"/>
      <c r="QG16"/>
      <c r="QH16"/>
      <c r="QI16"/>
      <c r="QJ16"/>
      <c r="QK16"/>
      <c r="QL16"/>
      <c r="QM16"/>
      <c r="QN16"/>
      <c r="QO16"/>
      <c r="QP16"/>
      <c r="QQ16"/>
      <c r="QR16"/>
      <c r="QS16"/>
      <c r="QT16"/>
      <c r="QU16"/>
      <c r="QV16"/>
      <c r="QW16"/>
      <c r="QX16"/>
      <c r="QY16"/>
      <c r="QZ16"/>
      <c r="RA16"/>
      <c r="RB16"/>
      <c r="RC16"/>
      <c r="RD16"/>
      <c r="RE16"/>
      <c r="RF16"/>
      <c r="RG16"/>
      <c r="RH16"/>
      <c r="RI16"/>
      <c r="RJ16"/>
      <c r="RK16"/>
      <c r="RL16"/>
      <c r="RM16"/>
      <c r="RN16"/>
      <c r="RO16"/>
      <c r="RP16"/>
      <c r="RQ16"/>
      <c r="RR16"/>
      <c r="RS16"/>
      <c r="RT16"/>
      <c r="RU16"/>
      <c r="RV16"/>
      <c r="RW16"/>
      <c r="RX16"/>
      <c r="RY16"/>
      <c r="RZ16"/>
      <c r="SA16"/>
      <c r="SB16"/>
      <c r="SC16"/>
      <c r="SD16"/>
      <c r="SE16"/>
      <c r="SF16"/>
      <c r="SG16"/>
      <c r="SH16"/>
      <c r="SI16"/>
      <c r="SJ16"/>
      <c r="SK16"/>
      <c r="SL16"/>
      <c r="SM16"/>
      <c r="SN16"/>
      <c r="SO16"/>
      <c r="SP16"/>
      <c r="SQ16"/>
      <c r="SR16"/>
      <c r="SS16"/>
      <c r="ST16"/>
      <c r="SU16"/>
      <c r="SV16"/>
      <c r="SW16"/>
      <c r="SX16"/>
      <c r="SY16"/>
      <c r="SZ16"/>
      <c r="TA16"/>
      <c r="TB16"/>
      <c r="TC16"/>
      <c r="TD16"/>
      <c r="TE16"/>
      <c r="TF16"/>
      <c r="TG16"/>
      <c r="TH16"/>
      <c r="TI16"/>
      <c r="TJ16"/>
      <c r="TK16"/>
      <c r="TL16"/>
      <c r="TM16"/>
      <c r="TN16"/>
      <c r="TO16"/>
      <c r="TP16"/>
      <c r="TQ16"/>
      <c r="TR16"/>
      <c r="TS16"/>
      <c r="TT16"/>
      <c r="TU16"/>
      <c r="TV16"/>
      <c r="TW16"/>
      <c r="TX16"/>
      <c r="TY16"/>
      <c r="TZ16"/>
      <c r="UA16"/>
      <c r="UB16"/>
      <c r="UC16"/>
      <c r="UD16"/>
      <c r="UE16"/>
      <c r="UF16"/>
      <c r="UG16"/>
      <c r="UH16"/>
      <c r="UI16"/>
      <c r="UJ16"/>
      <c r="UK16"/>
      <c r="UL16"/>
      <c r="UM16"/>
      <c r="UN16"/>
      <c r="UO16"/>
      <c r="UP16"/>
      <c r="UQ16"/>
      <c r="UR16"/>
      <c r="US16"/>
      <c r="UT16"/>
      <c r="UU16"/>
      <c r="UV16"/>
      <c r="UW16"/>
      <c r="UX16"/>
      <c r="UY16"/>
      <c r="UZ16"/>
      <c r="VA16"/>
      <c r="VB16"/>
      <c r="VC16"/>
      <c r="VD16"/>
      <c r="VE16"/>
      <c r="VF16"/>
      <c r="VG16"/>
      <c r="VH16"/>
      <c r="VI16"/>
      <c r="VJ16"/>
      <c r="VK16"/>
      <c r="VL16"/>
      <c r="VM16"/>
      <c r="VN16"/>
      <c r="VO16"/>
      <c r="VP16"/>
      <c r="VQ16"/>
      <c r="VR16"/>
      <c r="VS16"/>
      <c r="VT16"/>
      <c r="VU16"/>
      <c r="VV16"/>
      <c r="VW16"/>
      <c r="VX16"/>
      <c r="VY16"/>
      <c r="VZ16"/>
      <c r="WA16"/>
      <c r="WB16"/>
      <c r="WC16"/>
      <c r="WD16"/>
      <c r="WE16"/>
      <c r="WF16"/>
      <c r="WG16"/>
      <c r="WH16"/>
      <c r="WI16"/>
      <c r="WJ16"/>
      <c r="WK16"/>
      <c r="WL16"/>
      <c r="WM16"/>
      <c r="WN16"/>
      <c r="WO16"/>
      <c r="WP16"/>
      <c r="WQ16"/>
      <c r="WR16"/>
      <c r="WS16"/>
      <c r="WT16"/>
      <c r="WU16"/>
      <c r="WV16"/>
      <c r="WW16"/>
      <c r="WX16"/>
      <c r="WY16"/>
      <c r="WZ16"/>
      <c r="XA16"/>
      <c r="XB16"/>
      <c r="XC16"/>
      <c r="XD16"/>
      <c r="XE16"/>
      <c r="XF16"/>
      <c r="XG16"/>
      <c r="XH16"/>
      <c r="XI16"/>
      <c r="XJ16"/>
      <c r="XK16"/>
      <c r="XL16"/>
      <c r="XM16"/>
      <c r="XN16"/>
      <c r="XO16"/>
      <c r="XP16"/>
      <c r="XQ16"/>
      <c r="XR16"/>
      <c r="XS16"/>
      <c r="XT16"/>
      <c r="XU16"/>
      <c r="XV16"/>
      <c r="XW16"/>
      <c r="XX16"/>
      <c r="XY16"/>
      <c r="XZ16"/>
      <c r="YA16"/>
      <c r="YB16"/>
      <c r="YC16"/>
      <c r="YD16"/>
      <c r="YE16"/>
      <c r="YF16"/>
      <c r="YG16"/>
      <c r="YH16"/>
      <c r="YI16"/>
      <c r="YJ16"/>
      <c r="YK16"/>
      <c r="YL16"/>
      <c r="YM16"/>
      <c r="YN16"/>
      <c r="YO16"/>
      <c r="YP16"/>
      <c r="YQ16"/>
      <c r="YR16"/>
      <c r="YS16"/>
      <c r="YT16"/>
      <c r="YU16"/>
      <c r="YV16"/>
      <c r="YW16"/>
      <c r="YX16"/>
      <c r="YY16"/>
      <c r="YZ16"/>
      <c r="ZA16"/>
      <c r="ZB16"/>
      <c r="ZC16"/>
      <c r="ZD16"/>
      <c r="ZE16"/>
      <c r="ZF16"/>
      <c r="ZG16"/>
      <c r="ZH16"/>
      <c r="ZI16"/>
      <c r="ZJ16"/>
      <c r="ZK16"/>
      <c r="ZL16"/>
      <c r="ZM16"/>
      <c r="ZN16"/>
      <c r="ZO16"/>
      <c r="ZP16"/>
      <c r="ZQ16"/>
      <c r="ZR16"/>
      <c r="ZS16"/>
      <c r="ZT16"/>
      <c r="ZU16"/>
      <c r="ZV16"/>
      <c r="ZW16"/>
      <c r="ZX16"/>
      <c r="ZY16"/>
      <c r="ZZ16"/>
      <c r="AAA16"/>
      <c r="AAB16"/>
      <c r="AAC16"/>
      <c r="AAD16"/>
      <c r="AAE16"/>
      <c r="AAF16"/>
      <c r="AAG16"/>
      <c r="AAH16"/>
      <c r="AAI16"/>
      <c r="AAJ16"/>
      <c r="AAK16"/>
      <c r="AAL16"/>
      <c r="AAM16"/>
      <c r="AAN16"/>
      <c r="AAO16"/>
      <c r="AAP16"/>
      <c r="AAQ16"/>
      <c r="AAR16"/>
      <c r="AAS16"/>
      <c r="AAT16"/>
      <c r="AAU16"/>
      <c r="AAV16"/>
      <c r="AAW16"/>
      <c r="AAX16"/>
      <c r="AAY16"/>
      <c r="AAZ16"/>
      <c r="ABA16"/>
      <c r="ABB16"/>
      <c r="ABC16"/>
      <c r="ABD16"/>
      <c r="ABE16"/>
      <c r="ABF16"/>
      <c r="ABG16"/>
      <c r="ABH16"/>
      <c r="ABI16"/>
      <c r="ABJ16"/>
      <c r="ABK16"/>
      <c r="ABL16"/>
      <c r="ABM16"/>
      <c r="ABN16"/>
      <c r="ABO16"/>
      <c r="ABP16"/>
      <c r="ABQ16"/>
      <c r="ABR16"/>
      <c r="ABS16"/>
      <c r="ABT16"/>
      <c r="ABU16"/>
      <c r="ABV16"/>
      <c r="ABW16"/>
      <c r="ABX16"/>
      <c r="ABY16"/>
      <c r="ABZ16"/>
      <c r="ACA16"/>
      <c r="ACB16"/>
      <c r="ACC16"/>
      <c r="ACD16"/>
      <c r="ACE16"/>
      <c r="ACF16"/>
      <c r="ACG16"/>
      <c r="ACH16"/>
      <c r="ACI16"/>
      <c r="ACJ16"/>
      <c r="ACK16"/>
      <c r="ACL16"/>
      <c r="ACM16"/>
      <c r="ACN16"/>
      <c r="ACO16"/>
      <c r="ACP16"/>
      <c r="ACQ16"/>
      <c r="ACR16"/>
      <c r="ACS16"/>
      <c r="ACT16"/>
      <c r="ACU16"/>
      <c r="ACV16"/>
      <c r="ACW16"/>
      <c r="ACX16"/>
      <c r="ACY16"/>
      <c r="ACZ16"/>
      <c r="ADA16"/>
      <c r="ADB16"/>
      <c r="ADC16"/>
      <c r="ADD16"/>
      <c r="ADE16"/>
      <c r="ADF16"/>
      <c r="ADG16"/>
      <c r="ADH16"/>
      <c r="ADI16"/>
      <c r="ADJ16"/>
      <c r="ADK16"/>
      <c r="ADL16"/>
      <c r="ADM16"/>
      <c r="ADN16"/>
      <c r="ADO16"/>
      <c r="ADP16"/>
      <c r="ADQ16"/>
      <c r="ADR16"/>
      <c r="ADS16"/>
      <c r="ADT16"/>
      <c r="ADU16"/>
      <c r="ADV16"/>
      <c r="ADW16"/>
      <c r="ADX16"/>
      <c r="ADY16"/>
      <c r="ADZ16"/>
      <c r="AEA16"/>
      <c r="AEB16"/>
      <c r="AEC16"/>
      <c r="AED16"/>
      <c r="AEE16"/>
      <c r="AEF16"/>
      <c r="AEG16"/>
      <c r="AEH16"/>
      <c r="AEI16"/>
      <c r="AEJ16"/>
      <c r="AEK16"/>
      <c r="AEL16"/>
      <c r="AEM16"/>
      <c r="AEN16"/>
      <c r="AEO16"/>
      <c r="AEP16"/>
      <c r="AEQ16"/>
      <c r="AER16"/>
      <c r="AES16"/>
      <c r="AET16"/>
      <c r="AEU16"/>
      <c r="AEV16"/>
      <c r="AEW16"/>
      <c r="AEX16"/>
      <c r="AEY16"/>
      <c r="AEZ16"/>
      <c r="AFA16"/>
      <c r="AFB16"/>
      <c r="AFC16"/>
      <c r="AFD16"/>
      <c r="AFE16"/>
      <c r="AFF16"/>
      <c r="AFG16"/>
      <c r="AFH16"/>
      <c r="AFI16"/>
      <c r="AFJ16"/>
      <c r="AFK16"/>
      <c r="AFL16"/>
      <c r="AFM16"/>
      <c r="AFN16"/>
      <c r="AFO16"/>
      <c r="AFP16"/>
      <c r="AFQ16"/>
      <c r="AFR16"/>
      <c r="AFS16"/>
      <c r="AFT16"/>
      <c r="AFU16"/>
      <c r="AFV16"/>
      <c r="AFW16"/>
      <c r="AFX16"/>
      <c r="AFY16"/>
      <c r="AFZ16"/>
      <c r="AGA16"/>
      <c r="AGB16"/>
      <c r="AGC16"/>
      <c r="AGD16"/>
      <c r="AGE16"/>
      <c r="AGF16"/>
      <c r="AGG16"/>
      <c r="AGH16"/>
      <c r="AGI16"/>
      <c r="AGJ16"/>
      <c r="AGK16"/>
      <c r="AGL16"/>
      <c r="AGM16"/>
      <c r="AGN16"/>
      <c r="AGO16"/>
      <c r="AGP16"/>
      <c r="AGQ16"/>
      <c r="AGR16"/>
      <c r="AGS16"/>
      <c r="AGT16"/>
      <c r="AGU16"/>
      <c r="AGV16"/>
      <c r="AGW16"/>
      <c r="AGX16"/>
      <c r="AGY16"/>
      <c r="AGZ16"/>
      <c r="AHA16"/>
      <c r="AHB16"/>
      <c r="AHC16"/>
      <c r="AHD16"/>
      <c r="AHE16"/>
      <c r="AHF16"/>
      <c r="AHG16"/>
      <c r="AHH16"/>
      <c r="AHI16"/>
      <c r="AHJ16"/>
      <c r="AHK16"/>
      <c r="AHL16"/>
      <c r="AHM16"/>
      <c r="AHN16"/>
      <c r="AHO16"/>
      <c r="AHP16"/>
      <c r="AHQ16"/>
      <c r="AHR16"/>
      <c r="AHS16"/>
      <c r="AHT16"/>
      <c r="AHU16"/>
      <c r="AHV16"/>
      <c r="AHW16"/>
      <c r="AHX16"/>
      <c r="AHY16"/>
      <c r="AHZ16"/>
      <c r="AIA16"/>
      <c r="AIB16"/>
      <c r="AIC16"/>
      <c r="AID16"/>
      <c r="AIE16"/>
      <c r="AIF16"/>
      <c r="AIG16"/>
      <c r="AIH16"/>
      <c r="AII16"/>
      <c r="AIJ16"/>
      <c r="AIK16"/>
      <c r="AIL16"/>
      <c r="AIM16"/>
      <c r="AIN16"/>
      <c r="AIO16"/>
      <c r="AIP16"/>
      <c r="AIQ16"/>
      <c r="AIR16"/>
      <c r="AIS16"/>
      <c r="AIT16"/>
      <c r="AIU16"/>
      <c r="AIV16"/>
      <c r="AIW16"/>
      <c r="AIX16"/>
      <c r="AIY16"/>
      <c r="AIZ16"/>
      <c r="AJA16"/>
      <c r="AJB16"/>
      <c r="AJC16"/>
      <c r="AJD16"/>
      <c r="AJE16"/>
      <c r="AJF16"/>
      <c r="AJG16"/>
      <c r="AJH16"/>
      <c r="AJI16"/>
      <c r="AJJ16"/>
      <c r="AJK16"/>
      <c r="AJL16"/>
      <c r="AJM16"/>
      <c r="AJN16"/>
      <c r="AJO16"/>
      <c r="AJP16"/>
      <c r="AJQ16"/>
      <c r="AJR16"/>
      <c r="AJS16"/>
      <c r="AJT16"/>
      <c r="AJU16"/>
      <c r="AJV16"/>
      <c r="AJW16"/>
      <c r="AJX16"/>
      <c r="AJY16"/>
      <c r="AJZ16"/>
      <c r="AKA16"/>
      <c r="AKB16"/>
      <c r="AKC16"/>
      <c r="AKD16"/>
      <c r="AKE16"/>
      <c r="AKF16"/>
      <c r="AKG16"/>
      <c r="AKH16"/>
      <c r="AKI16"/>
      <c r="AKJ16"/>
      <c r="AKK16"/>
      <c r="AKL16"/>
      <c r="AKM16"/>
      <c r="AKN16"/>
      <c r="AKO16"/>
      <c r="AKP16"/>
      <c r="AKQ16"/>
      <c r="AKR16"/>
      <c r="AKS16"/>
      <c r="AKT16"/>
      <c r="AKU16"/>
      <c r="AKV16"/>
      <c r="AKW16"/>
      <c r="AKX16"/>
      <c r="AKY16"/>
      <c r="AKZ16"/>
      <c r="ALA16"/>
      <c r="ALB16"/>
      <c r="ALC16"/>
      <c r="ALD16"/>
      <c r="ALE16"/>
      <c r="ALF16"/>
      <c r="ALG16"/>
      <c r="ALH16"/>
      <c r="ALI16"/>
      <c r="ALJ16"/>
      <c r="ALK16"/>
      <c r="ALL16"/>
      <c r="ALM16"/>
      <c r="ALN16"/>
      <c r="ALO16"/>
      <c r="ALP16"/>
      <c r="ALQ16"/>
      <c r="ALR16"/>
      <c r="ALS16"/>
      <c r="ALT16"/>
      <c r="ALU16"/>
      <c r="ALV16"/>
      <c r="ALW16"/>
      <c r="ALX16"/>
      <c r="ALY16"/>
      <c r="ALZ16"/>
      <c r="AMA16"/>
      <c r="AMB16"/>
      <c r="AMC16"/>
      <c r="AMD16"/>
      <c r="AME16"/>
      <c r="AMF16"/>
      <c r="AMG16"/>
      <c r="AMH16"/>
      <c r="AMI16"/>
      <c r="AMJ16"/>
      <c r="AMK16"/>
      <c r="AML16"/>
      <c r="AMM16"/>
      <c r="AMN16"/>
      <c r="AMO16"/>
      <c r="AMP16"/>
      <c r="AMQ16"/>
      <c r="AMR16"/>
      <c r="AMS16"/>
      <c r="AMT16"/>
      <c r="AMU16"/>
      <c r="AMV16"/>
      <c r="AMW16"/>
      <c r="AMX16"/>
      <c r="AMY16"/>
      <c r="AMZ16"/>
      <c r="ANA16"/>
      <c r="ANB16"/>
      <c r="ANC16"/>
      <c r="AND16"/>
      <c r="ANE16"/>
      <c r="ANF16"/>
      <c r="ANG16"/>
      <c r="ANH16"/>
      <c r="ANI16"/>
      <c r="ANJ16"/>
      <c r="ANK16"/>
      <c r="ANL16"/>
      <c r="ANM16"/>
      <c r="ANN16"/>
      <c r="ANO16"/>
      <c r="ANP16"/>
      <c r="ANQ16"/>
      <c r="ANR16"/>
      <c r="ANS16"/>
      <c r="ANT16"/>
      <c r="ANU16"/>
      <c r="ANV16"/>
      <c r="ANW16"/>
      <c r="ANX16"/>
      <c r="ANY16"/>
      <c r="ANZ16"/>
      <c r="AOA16"/>
      <c r="AOB16"/>
      <c r="AOC16"/>
      <c r="AOD16"/>
      <c r="AOE16"/>
      <c r="AOF16"/>
      <c r="AOG16"/>
      <c r="AOH16"/>
      <c r="AOI16"/>
      <c r="AOJ16"/>
      <c r="AOK16"/>
      <c r="AOL16"/>
      <c r="AOM16"/>
      <c r="AON16"/>
      <c r="AOO16"/>
      <c r="AOP16"/>
      <c r="AOQ16"/>
      <c r="AOR16"/>
      <c r="AOS16"/>
      <c r="AOT16"/>
      <c r="AOU16"/>
      <c r="AOV16"/>
      <c r="AOW16"/>
      <c r="AOX16"/>
      <c r="AOY16"/>
      <c r="AOZ16"/>
      <c r="APA16"/>
      <c r="APB16"/>
      <c r="APC16"/>
      <c r="APD16"/>
      <c r="APE16"/>
      <c r="APF16"/>
      <c r="APG16"/>
      <c r="APH16"/>
      <c r="API16"/>
      <c r="APJ16"/>
      <c r="APK16"/>
      <c r="APL16"/>
      <c r="APM16"/>
      <c r="APN16"/>
      <c r="APO16"/>
      <c r="APP16"/>
      <c r="APQ16"/>
      <c r="APR16"/>
      <c r="APS16"/>
      <c r="APT16"/>
      <c r="APU16"/>
      <c r="APV16"/>
      <c r="APW16"/>
      <c r="APX16"/>
      <c r="APY16"/>
      <c r="APZ16"/>
      <c r="AQA16"/>
      <c r="AQB16"/>
      <c r="AQC16"/>
      <c r="AQD16"/>
      <c r="AQE16"/>
      <c r="AQF16"/>
      <c r="AQG16"/>
      <c r="AQH16"/>
      <c r="AQI16"/>
      <c r="AQJ16"/>
      <c r="AQK16"/>
      <c r="AQL16"/>
      <c r="AQM16"/>
      <c r="AQN16"/>
      <c r="AQO16"/>
      <c r="AQP16"/>
      <c r="AQQ16"/>
      <c r="AQR16"/>
      <c r="AQS16"/>
      <c r="AQT16"/>
      <c r="AQU16"/>
      <c r="AQV16"/>
      <c r="AQW16"/>
      <c r="AQX16"/>
      <c r="AQY16"/>
      <c r="AQZ16"/>
      <c r="ARA16"/>
      <c r="ARB16"/>
      <c r="ARC16"/>
      <c r="ARD16"/>
      <c r="ARE16"/>
      <c r="ARF16"/>
      <c r="ARG16"/>
      <c r="ARH16"/>
      <c r="ARI16"/>
      <c r="ARJ16"/>
      <c r="ARK16"/>
      <c r="ARL16"/>
      <c r="ARM16"/>
      <c r="ARN16"/>
      <c r="ARO16"/>
      <c r="ARP16"/>
      <c r="ARQ16"/>
      <c r="ARR16"/>
      <c r="ARS16"/>
      <c r="ART16"/>
      <c r="ARU16"/>
      <c r="ARV16"/>
      <c r="ARW16"/>
      <c r="ARX16"/>
      <c r="ARY16"/>
      <c r="ARZ16"/>
      <c r="ASA16"/>
      <c r="ASB16"/>
      <c r="ASC16"/>
      <c r="ASD16"/>
      <c r="ASE16"/>
      <c r="ASF16"/>
      <c r="ASG16"/>
      <c r="ASH16"/>
      <c r="ASI16"/>
      <c r="ASJ16"/>
      <c r="ASK16"/>
      <c r="ASL16"/>
      <c r="ASM16"/>
      <c r="ASN16"/>
      <c r="ASO16"/>
      <c r="ASP16"/>
      <c r="ASQ16"/>
      <c r="ASR16"/>
      <c r="ASS16"/>
      <c r="AST16"/>
      <c r="ASU16"/>
      <c r="ASV16"/>
      <c r="ASW16"/>
      <c r="ASX16"/>
      <c r="ASY16"/>
      <c r="ASZ16"/>
      <c r="ATA16"/>
      <c r="ATB16"/>
      <c r="ATC16"/>
      <c r="ATD16"/>
      <c r="ATE16"/>
      <c r="ATF16"/>
      <c r="ATG16"/>
      <c r="ATH16"/>
      <c r="ATI16"/>
      <c r="ATJ16"/>
      <c r="ATK16"/>
      <c r="ATL16"/>
      <c r="ATM16"/>
      <c r="ATN16"/>
      <c r="ATO16"/>
      <c r="ATP16"/>
      <c r="ATQ16"/>
      <c r="ATR16"/>
      <c r="ATS16"/>
      <c r="ATT16"/>
      <c r="ATU16"/>
      <c r="ATV16"/>
      <c r="ATW16"/>
      <c r="ATX16"/>
      <c r="ATY16"/>
      <c r="ATZ16"/>
      <c r="AUA16"/>
      <c r="AUB16"/>
      <c r="AUC16"/>
      <c r="AUD16"/>
      <c r="AUE16"/>
      <c r="AUF16"/>
      <c r="AUG16"/>
      <c r="AUH16"/>
      <c r="AUI16"/>
      <c r="AUJ16"/>
      <c r="AUK16"/>
      <c r="AUL16"/>
      <c r="AUM16"/>
      <c r="AUN16"/>
      <c r="AUO16"/>
      <c r="AUP16"/>
      <c r="AUQ16"/>
      <c r="AUR16"/>
      <c r="AUS16"/>
      <c r="AUT16"/>
      <c r="AUU16"/>
      <c r="AUV16"/>
      <c r="AUW16"/>
      <c r="AUX16"/>
      <c r="AUY16"/>
      <c r="AUZ16"/>
      <c r="AVA16"/>
      <c r="AVB16"/>
      <c r="AVC16"/>
      <c r="AVD16"/>
      <c r="AVE16"/>
      <c r="AVF16"/>
      <c r="AVG16"/>
      <c r="AVH16"/>
      <c r="AVI16"/>
      <c r="AVJ16"/>
      <c r="AVK16"/>
      <c r="AVL16"/>
      <c r="AVM16"/>
      <c r="AVN16"/>
      <c r="AVO16"/>
      <c r="AVP16"/>
      <c r="AVQ16"/>
      <c r="AVR16"/>
      <c r="AVS16"/>
      <c r="AVT16"/>
      <c r="AVU16"/>
      <c r="AVV16"/>
      <c r="AVW16"/>
      <c r="AVX16"/>
      <c r="AVY16"/>
      <c r="AVZ16"/>
      <c r="AWA16"/>
      <c r="AWB16"/>
      <c r="AWC16"/>
      <c r="AWD16"/>
      <c r="AWE16"/>
      <c r="AWF16"/>
      <c r="AWG16"/>
      <c r="AWH16"/>
      <c r="AWI16"/>
      <c r="AWJ16"/>
      <c r="AWK16"/>
      <c r="AWL16"/>
      <c r="AWM16"/>
      <c r="AWN16"/>
      <c r="AWO16"/>
      <c r="AWP16"/>
      <c r="AWQ16"/>
      <c r="AWR16"/>
      <c r="AWS16"/>
      <c r="AWT16"/>
      <c r="AWU16"/>
      <c r="AWV16"/>
      <c r="AWW16"/>
      <c r="AWX16"/>
      <c r="AWY16"/>
      <c r="AWZ16"/>
      <c r="AXA16"/>
      <c r="AXB16"/>
      <c r="AXC16"/>
      <c r="AXD16"/>
      <c r="AXE16"/>
      <c r="AXF16"/>
      <c r="AXG16"/>
      <c r="AXH16"/>
      <c r="AXI16"/>
      <c r="AXJ16"/>
      <c r="AXK16"/>
      <c r="AXL16"/>
      <c r="AXM16"/>
      <c r="AXN16"/>
      <c r="AXO16"/>
      <c r="AXP16"/>
      <c r="AXQ16"/>
      <c r="AXR16"/>
      <c r="AXS16"/>
      <c r="AXT16"/>
      <c r="AXU16"/>
      <c r="AXV16"/>
      <c r="AXW16"/>
      <c r="AXX16"/>
      <c r="AXY16"/>
      <c r="AXZ16"/>
      <c r="AYA16"/>
      <c r="AYB16"/>
      <c r="AYC16"/>
      <c r="AYD16"/>
      <c r="AYE16"/>
      <c r="AYF16"/>
      <c r="AYG16"/>
      <c r="AYH16"/>
      <c r="AYI16"/>
      <c r="AYJ16"/>
      <c r="AYK16"/>
      <c r="AYL16"/>
      <c r="AYM16"/>
      <c r="AYN16"/>
      <c r="AYO16"/>
      <c r="AYP16"/>
      <c r="AYQ16"/>
      <c r="AYR16"/>
      <c r="AYS16"/>
      <c r="AYT16"/>
      <c r="AYU16"/>
      <c r="AYV16"/>
      <c r="AYW16"/>
      <c r="AYX16"/>
      <c r="AYY16"/>
      <c r="AYZ16"/>
      <c r="AZA16"/>
      <c r="AZB16"/>
      <c r="AZC16"/>
      <c r="AZD16"/>
      <c r="AZE16"/>
      <c r="AZF16"/>
      <c r="AZG16"/>
      <c r="AZH16"/>
      <c r="AZI16"/>
      <c r="AZJ16"/>
      <c r="AZK16"/>
      <c r="AZL16"/>
      <c r="AZM16"/>
      <c r="AZN16"/>
      <c r="AZO16"/>
      <c r="AZP16"/>
      <c r="AZQ16"/>
      <c r="AZR16"/>
      <c r="AZS16"/>
      <c r="AZT16"/>
      <c r="AZU16"/>
      <c r="AZV16"/>
      <c r="AZW16"/>
      <c r="AZX16"/>
      <c r="AZY16"/>
      <c r="AZZ16"/>
      <c r="BAA16"/>
      <c r="BAB16"/>
      <c r="BAC16"/>
      <c r="BAD16"/>
      <c r="BAE16"/>
      <c r="BAF16"/>
      <c r="BAG16"/>
      <c r="BAH16"/>
      <c r="BAI16"/>
      <c r="BAJ16"/>
      <c r="BAK16"/>
      <c r="BAL16"/>
      <c r="BAM16"/>
      <c r="BAN16"/>
      <c r="BAO16"/>
      <c r="BAP16"/>
      <c r="BAQ16"/>
      <c r="BAR16"/>
      <c r="BAS16"/>
      <c r="BAT16"/>
      <c r="BAU16"/>
      <c r="BAV16"/>
      <c r="BAW16"/>
      <c r="BAX16"/>
      <c r="BAY16"/>
      <c r="BAZ16"/>
      <c r="BBA16"/>
      <c r="BBB16"/>
      <c r="BBC16"/>
      <c r="BBD16"/>
      <c r="BBE16"/>
      <c r="BBF16"/>
      <c r="BBG16"/>
      <c r="BBH16"/>
      <c r="BBI16"/>
      <c r="BBJ16"/>
      <c r="BBK16"/>
      <c r="BBL16"/>
      <c r="BBM16"/>
      <c r="BBN16"/>
      <c r="BBO16"/>
      <c r="BBP16"/>
      <c r="BBQ16"/>
      <c r="BBR16"/>
      <c r="BBS16"/>
      <c r="BBT16"/>
      <c r="BBU16"/>
      <c r="BBV16"/>
      <c r="BBW16"/>
      <c r="BBX16"/>
      <c r="BBY16"/>
      <c r="BBZ16"/>
      <c r="BCA16"/>
      <c r="BCB16"/>
      <c r="BCC16"/>
      <c r="BCD16"/>
      <c r="BCE16"/>
      <c r="BCF16"/>
      <c r="BCG16"/>
      <c r="BCH16"/>
      <c r="BCI16"/>
      <c r="BCJ16"/>
      <c r="BCK16"/>
      <c r="BCL16"/>
      <c r="BCM16"/>
      <c r="BCN16"/>
      <c r="BCO16"/>
      <c r="BCP16"/>
      <c r="BCQ16"/>
      <c r="BCR16"/>
      <c r="BCS16"/>
      <c r="BCT16"/>
      <c r="BCU16"/>
      <c r="BCV16"/>
      <c r="BCW16"/>
      <c r="BCX16"/>
      <c r="BCY16"/>
      <c r="BCZ16"/>
      <c r="BDA16"/>
      <c r="BDB16"/>
      <c r="BDC16"/>
      <c r="BDD16"/>
      <c r="BDE16"/>
      <c r="BDF16"/>
      <c r="BDG16"/>
      <c r="BDH16"/>
      <c r="BDI16"/>
      <c r="BDJ16"/>
      <c r="BDK16"/>
      <c r="BDL16"/>
      <c r="BDM16"/>
      <c r="BDN16"/>
      <c r="BDO16"/>
      <c r="BDP16"/>
      <c r="BDQ16"/>
      <c r="BDR16"/>
      <c r="BDS16"/>
      <c r="BDT16"/>
      <c r="BDU16"/>
      <c r="BDV16"/>
      <c r="BDW16"/>
      <c r="BDX16"/>
      <c r="BDY16"/>
      <c r="BDZ16"/>
      <c r="BEA16"/>
      <c r="BEB16"/>
      <c r="BEC16"/>
      <c r="BED16"/>
      <c r="BEE16"/>
      <c r="BEF16"/>
      <c r="BEG16"/>
      <c r="BEH16"/>
      <c r="BEI16"/>
      <c r="BEJ16"/>
      <c r="BEK16"/>
      <c r="BEL16"/>
      <c r="BEM16"/>
      <c r="BEN16"/>
      <c r="BEO16"/>
      <c r="BEP16"/>
      <c r="BEQ16"/>
      <c r="BER16"/>
      <c r="BES16"/>
      <c r="BET16"/>
      <c r="BEU16"/>
      <c r="BEV16"/>
      <c r="BEW16"/>
      <c r="BEX16"/>
      <c r="BEY16"/>
      <c r="BEZ16"/>
      <c r="BFA16"/>
      <c r="BFB16"/>
      <c r="BFC16"/>
      <c r="BFD16"/>
      <c r="BFE16"/>
      <c r="BFF16"/>
      <c r="BFG16"/>
      <c r="BFH16"/>
      <c r="BFI16"/>
      <c r="BFJ16"/>
      <c r="BFK16"/>
      <c r="BFL16"/>
      <c r="BFM16"/>
      <c r="BFN16"/>
      <c r="BFO16"/>
      <c r="BFP16"/>
      <c r="BFQ16"/>
      <c r="BFR16"/>
      <c r="BFS16"/>
      <c r="BFT16"/>
      <c r="BFU16"/>
      <c r="BFV16"/>
      <c r="BFW16"/>
      <c r="BFX16"/>
      <c r="BFY16"/>
      <c r="BFZ16"/>
      <c r="BGA16"/>
      <c r="BGB16"/>
      <c r="BGC16"/>
      <c r="BGD16"/>
      <c r="BGE16"/>
      <c r="BGF16"/>
      <c r="BGG16"/>
      <c r="BGH16"/>
      <c r="BGI16"/>
      <c r="BGJ16"/>
      <c r="BGK16"/>
      <c r="BGL16"/>
      <c r="BGM16"/>
      <c r="BGN16"/>
      <c r="BGO16"/>
      <c r="BGP16"/>
      <c r="BGQ16"/>
      <c r="BGR16"/>
      <c r="BGS16"/>
      <c r="BGT16"/>
      <c r="BGU16"/>
      <c r="BGV16"/>
      <c r="BGW16"/>
      <c r="BGX16"/>
      <c r="BGY16"/>
      <c r="BGZ16"/>
      <c r="BHA16"/>
      <c r="BHB16"/>
      <c r="BHC16"/>
      <c r="BHD16"/>
      <c r="BHE16"/>
      <c r="BHF16"/>
      <c r="BHG16"/>
      <c r="BHH16"/>
      <c r="BHI16"/>
      <c r="BHJ16"/>
      <c r="BHK16"/>
      <c r="BHL16"/>
      <c r="BHM16"/>
      <c r="BHN16"/>
      <c r="BHO16"/>
      <c r="BHP16"/>
      <c r="BHQ16"/>
      <c r="BHR16"/>
      <c r="BHS16"/>
      <c r="BHT16"/>
      <c r="BHU16"/>
      <c r="BHV16"/>
      <c r="BHW16"/>
      <c r="BHX16"/>
      <c r="BHY16"/>
      <c r="BHZ16"/>
      <c r="BIA16"/>
      <c r="BIB16"/>
      <c r="BIC16"/>
      <c r="BID16"/>
      <c r="BIE16"/>
      <c r="BIF16"/>
      <c r="BIG16"/>
      <c r="BIH16"/>
      <c r="BII16"/>
      <c r="BIJ16"/>
      <c r="BIK16"/>
      <c r="BIL16"/>
      <c r="BIM16"/>
      <c r="BIN16"/>
      <c r="BIO16"/>
      <c r="BIP16"/>
      <c r="BIQ16"/>
      <c r="BIR16"/>
      <c r="BIS16"/>
      <c r="BIT16"/>
      <c r="BIU16"/>
      <c r="BIV16"/>
      <c r="BIW16"/>
      <c r="BIX16"/>
      <c r="BIY16"/>
      <c r="BIZ16"/>
      <c r="BJA16"/>
      <c r="BJB16"/>
      <c r="BJC16"/>
      <c r="BJD16"/>
      <c r="BJE16"/>
      <c r="BJF16"/>
      <c r="BJG16"/>
      <c r="BJH16"/>
      <c r="BJI16"/>
      <c r="BJJ16"/>
      <c r="BJK16"/>
      <c r="BJL16"/>
      <c r="BJM16"/>
      <c r="BJN16"/>
      <c r="BJO16"/>
      <c r="BJP16"/>
      <c r="BJQ16"/>
      <c r="BJR16"/>
      <c r="BJS16"/>
      <c r="BJT16"/>
      <c r="BJU16"/>
      <c r="BJV16"/>
      <c r="BJW16"/>
      <c r="BJX16"/>
      <c r="BJY16"/>
      <c r="BJZ16"/>
      <c r="BKA16"/>
      <c r="BKB16"/>
      <c r="BKC16"/>
      <c r="BKD16"/>
      <c r="BKE16"/>
      <c r="BKF16"/>
      <c r="BKG16"/>
      <c r="BKH16"/>
      <c r="BKI16"/>
      <c r="BKJ16"/>
      <c r="BKK16"/>
      <c r="BKL16"/>
      <c r="BKM16"/>
      <c r="BKN16"/>
      <c r="BKO16"/>
      <c r="BKP16"/>
      <c r="BKQ16"/>
      <c r="BKR16"/>
      <c r="BKS16"/>
      <c r="BKT16"/>
      <c r="BKU16"/>
      <c r="BKV16"/>
      <c r="BKW16"/>
      <c r="BKX16"/>
      <c r="BKY16"/>
      <c r="BKZ16"/>
      <c r="BLA16"/>
      <c r="BLB16"/>
      <c r="BLC16"/>
      <c r="BLD16"/>
      <c r="BLE16"/>
      <c r="BLF16"/>
      <c r="BLG16"/>
      <c r="BLH16"/>
      <c r="BLI16"/>
      <c r="BLJ16"/>
      <c r="BLK16"/>
      <c r="BLL16"/>
      <c r="BLM16"/>
      <c r="BLN16"/>
      <c r="BLO16"/>
      <c r="BLP16"/>
      <c r="BLQ16"/>
      <c r="BLR16"/>
      <c r="BLS16"/>
      <c r="BLT16"/>
      <c r="BLU16"/>
      <c r="BLV16"/>
      <c r="BLW16"/>
      <c r="BLX16"/>
      <c r="BLY16"/>
      <c r="BLZ16"/>
      <c r="BMA16"/>
      <c r="BMB16"/>
      <c r="BMC16"/>
      <c r="BMD16"/>
      <c r="BME16"/>
      <c r="BMF16"/>
      <c r="BMG16"/>
      <c r="BMH16"/>
      <c r="BMI16"/>
      <c r="BMJ16"/>
      <c r="BMK16"/>
      <c r="BML16"/>
      <c r="BMM16"/>
      <c r="BMN16"/>
      <c r="BMO16"/>
      <c r="BMP16"/>
      <c r="BMQ16"/>
      <c r="BMR16"/>
      <c r="BMS16"/>
      <c r="BMT16"/>
      <c r="BMU16"/>
      <c r="BMV16"/>
      <c r="BMW16"/>
      <c r="BMX16"/>
      <c r="BMY16"/>
      <c r="BMZ16"/>
      <c r="BNA16"/>
      <c r="BNB16"/>
      <c r="BNC16"/>
      <c r="BND16"/>
      <c r="BNE16"/>
      <c r="BNF16"/>
      <c r="BNG16"/>
      <c r="BNH16"/>
      <c r="BNI16"/>
      <c r="BNJ16"/>
      <c r="BNK16"/>
      <c r="BNL16"/>
      <c r="BNM16"/>
      <c r="BNN16"/>
      <c r="BNO16"/>
      <c r="BNP16"/>
      <c r="BNQ16"/>
      <c r="BNR16"/>
      <c r="BNS16"/>
      <c r="BNT16"/>
      <c r="BNU16"/>
      <c r="BNV16"/>
      <c r="BNW16"/>
      <c r="BNX16"/>
      <c r="BNY16"/>
      <c r="BNZ16"/>
      <c r="BOA16"/>
      <c r="BOB16"/>
      <c r="BOC16"/>
      <c r="BOD16"/>
      <c r="BOE16"/>
      <c r="BOF16"/>
      <c r="BOG16"/>
      <c r="BOH16"/>
      <c r="BOI16"/>
      <c r="BOJ16"/>
      <c r="BOK16"/>
      <c r="BOL16"/>
      <c r="BOM16"/>
      <c r="BON16"/>
      <c r="BOO16"/>
      <c r="BOP16"/>
      <c r="BOQ16"/>
      <c r="BOR16"/>
      <c r="BOS16"/>
      <c r="BOT16"/>
      <c r="BOU16"/>
      <c r="BOV16"/>
      <c r="BOW16"/>
      <c r="BOX16"/>
      <c r="BOY16"/>
      <c r="BOZ16"/>
      <c r="BPA16"/>
      <c r="BPB16"/>
      <c r="BPC16"/>
      <c r="BPD16"/>
      <c r="BPE16"/>
      <c r="BPF16"/>
      <c r="BPG16"/>
      <c r="BPH16"/>
      <c r="BPI16"/>
      <c r="BPJ16"/>
      <c r="BPK16"/>
      <c r="BPL16"/>
      <c r="BPM16"/>
      <c r="BPN16"/>
      <c r="BPO16"/>
      <c r="BPP16"/>
      <c r="BPQ16"/>
      <c r="BPR16"/>
      <c r="BPS16"/>
      <c r="BPT16"/>
      <c r="BPU16"/>
      <c r="BPV16"/>
      <c r="BPW16"/>
      <c r="BPX16"/>
      <c r="BPY16"/>
      <c r="BPZ16"/>
      <c r="BQA16"/>
      <c r="BQB16"/>
      <c r="BQC16"/>
      <c r="BQD16"/>
      <c r="BQE16"/>
      <c r="BQF16"/>
      <c r="BQG16"/>
      <c r="BQH16"/>
      <c r="BQI16"/>
      <c r="BQJ16"/>
      <c r="BQK16"/>
      <c r="BQL16"/>
      <c r="BQM16"/>
      <c r="BQN16"/>
      <c r="BQO16"/>
      <c r="BQP16"/>
      <c r="BQQ16"/>
      <c r="BQR16"/>
      <c r="BQS16"/>
      <c r="BQT16"/>
      <c r="BQU16"/>
      <c r="BQV16"/>
      <c r="BQW16"/>
      <c r="BQX16"/>
      <c r="BQY16"/>
      <c r="BQZ16"/>
      <c r="BRA16"/>
      <c r="BRB16"/>
      <c r="BRC16"/>
      <c r="BRD16"/>
      <c r="BRE16"/>
      <c r="BRF16"/>
      <c r="BRG16"/>
      <c r="BRH16"/>
      <c r="BRI16"/>
      <c r="BRJ16"/>
      <c r="BRK16"/>
      <c r="BRL16"/>
      <c r="BRM16"/>
      <c r="BRN16"/>
      <c r="BRO16"/>
      <c r="BRP16"/>
      <c r="BRQ16"/>
      <c r="BRR16"/>
      <c r="BRS16"/>
      <c r="BRT16"/>
      <c r="BRU16"/>
      <c r="BRV16"/>
      <c r="BRW16"/>
      <c r="BRX16"/>
      <c r="BRY16"/>
      <c r="BRZ16"/>
      <c r="BSA16"/>
      <c r="BSB16"/>
      <c r="BSC16"/>
      <c r="BSD16"/>
      <c r="BSE16"/>
      <c r="BSF16"/>
      <c r="BSG16"/>
      <c r="BSH16"/>
      <c r="BSI16"/>
      <c r="BSJ16"/>
      <c r="BSK16"/>
      <c r="BSL16"/>
      <c r="BSM16"/>
      <c r="BSN16"/>
      <c r="BSO16"/>
      <c r="BSP16"/>
      <c r="BSQ16"/>
      <c r="BSR16"/>
      <c r="BSS16"/>
      <c r="BST16"/>
      <c r="BSU16"/>
      <c r="BSV16"/>
      <c r="BSW16"/>
      <c r="BSX16"/>
      <c r="BSY16"/>
      <c r="BSZ16"/>
      <c r="BTA16"/>
      <c r="BTB16"/>
      <c r="BTC16"/>
      <c r="BTD16"/>
      <c r="BTE16"/>
      <c r="BTF16"/>
      <c r="BTG16"/>
      <c r="BTH16"/>
      <c r="BTI16"/>
      <c r="BTJ16"/>
      <c r="BTK16"/>
      <c r="BTL16"/>
      <c r="BTM16"/>
      <c r="BTN16"/>
      <c r="BTO16"/>
      <c r="BTP16"/>
      <c r="BTQ16"/>
      <c r="BTR16"/>
      <c r="BTS16"/>
      <c r="BTT16"/>
      <c r="BTU16"/>
      <c r="BTV16"/>
      <c r="BTW16"/>
      <c r="BTX16"/>
      <c r="BTY16"/>
      <c r="BTZ16"/>
      <c r="BUA16"/>
      <c r="BUB16"/>
      <c r="BUC16"/>
      <c r="BUD16"/>
      <c r="BUE16"/>
      <c r="BUF16"/>
      <c r="BUG16"/>
      <c r="BUH16"/>
      <c r="BUI16"/>
      <c r="BUJ16"/>
      <c r="BUK16"/>
      <c r="BUL16"/>
      <c r="BUM16"/>
      <c r="BUN16"/>
      <c r="BUO16"/>
      <c r="BUP16"/>
      <c r="BUQ16"/>
      <c r="BUR16"/>
      <c r="BUS16"/>
      <c r="BUT16"/>
      <c r="BUU16"/>
      <c r="BUV16"/>
      <c r="BUW16"/>
      <c r="BUX16"/>
      <c r="BUY16"/>
      <c r="BUZ16"/>
      <c r="BVA16"/>
      <c r="BVB16"/>
      <c r="BVC16"/>
      <c r="BVD16"/>
      <c r="BVE16"/>
      <c r="BVF16"/>
      <c r="BVG16"/>
      <c r="BVH16"/>
      <c r="BVI16"/>
      <c r="BVJ16"/>
      <c r="BVK16"/>
      <c r="BVL16"/>
      <c r="BVM16"/>
      <c r="BVN16"/>
      <c r="BVO16"/>
      <c r="BVP16"/>
      <c r="BVQ16"/>
      <c r="BVR16"/>
      <c r="BVS16"/>
      <c r="BVT16"/>
      <c r="BVU16"/>
      <c r="BVV16"/>
      <c r="BVW16"/>
      <c r="BVX16"/>
      <c r="BVY16"/>
      <c r="BVZ16"/>
      <c r="BWA16"/>
      <c r="BWB16"/>
      <c r="BWC16"/>
      <c r="BWD16"/>
      <c r="BWE16"/>
      <c r="BWF16"/>
      <c r="BWG16"/>
      <c r="BWH16"/>
      <c r="BWI16"/>
      <c r="BWJ16"/>
      <c r="BWK16"/>
      <c r="BWL16"/>
      <c r="BWM16"/>
      <c r="BWN16"/>
      <c r="BWO16"/>
      <c r="BWP16"/>
      <c r="BWQ16"/>
      <c r="BWR16"/>
      <c r="BWS16"/>
      <c r="BWT16"/>
      <c r="BWU16"/>
      <c r="BWV16"/>
      <c r="BWW16"/>
      <c r="BWX16"/>
      <c r="BWY16"/>
      <c r="BWZ16"/>
      <c r="BXA16"/>
      <c r="BXB16"/>
      <c r="BXC16"/>
      <c r="BXD16"/>
      <c r="BXE16"/>
      <c r="BXF16"/>
      <c r="BXG16"/>
      <c r="BXH16"/>
      <c r="BXI16"/>
      <c r="BXJ16"/>
      <c r="BXK16"/>
      <c r="BXL16"/>
      <c r="BXM16"/>
      <c r="BXN16"/>
      <c r="BXO16"/>
      <c r="BXP16"/>
      <c r="BXQ16"/>
      <c r="BXR16"/>
      <c r="BXS16"/>
      <c r="BXT16"/>
      <c r="BXU16"/>
      <c r="BXV16"/>
      <c r="BXW16"/>
      <c r="BXX16"/>
      <c r="BXY16"/>
      <c r="BXZ16"/>
      <c r="BYA16"/>
      <c r="BYB16"/>
      <c r="BYC16"/>
      <c r="BYD16"/>
      <c r="BYE16"/>
      <c r="BYF16"/>
      <c r="BYG16"/>
      <c r="BYH16"/>
      <c r="BYI16"/>
      <c r="BYJ16"/>
      <c r="BYK16"/>
      <c r="BYL16"/>
      <c r="BYM16"/>
      <c r="BYN16"/>
      <c r="BYO16"/>
      <c r="BYP16"/>
      <c r="BYQ16"/>
      <c r="BYR16"/>
      <c r="BYS16"/>
      <c r="BYT16"/>
      <c r="BYU16"/>
      <c r="BYV16"/>
      <c r="BYW16"/>
      <c r="BYX16"/>
      <c r="BYY16"/>
      <c r="BYZ16"/>
      <c r="BZA16"/>
      <c r="BZB16"/>
      <c r="BZC16"/>
      <c r="BZD16"/>
      <c r="BZE16"/>
      <c r="BZF16"/>
      <c r="BZG16"/>
      <c r="BZH16"/>
      <c r="BZI16"/>
      <c r="BZJ16"/>
      <c r="BZK16"/>
      <c r="BZL16"/>
      <c r="BZM16"/>
      <c r="BZN16"/>
      <c r="BZO16"/>
      <c r="BZP16"/>
      <c r="BZQ16"/>
      <c r="BZR16"/>
      <c r="BZS16"/>
      <c r="BZT16"/>
      <c r="BZU16"/>
      <c r="BZV16"/>
      <c r="BZW16"/>
      <c r="BZX16"/>
      <c r="BZY16"/>
      <c r="BZZ16"/>
      <c r="CAA16"/>
      <c r="CAB16"/>
      <c r="CAC16"/>
      <c r="CAD16"/>
      <c r="CAE16"/>
      <c r="CAF16"/>
      <c r="CAG16"/>
      <c r="CAH16"/>
      <c r="CAI16"/>
      <c r="CAJ16"/>
      <c r="CAK16"/>
      <c r="CAL16"/>
      <c r="CAM16"/>
      <c r="CAN16"/>
      <c r="CAO16"/>
      <c r="CAP16"/>
      <c r="CAQ16"/>
      <c r="CAR16"/>
      <c r="CAS16"/>
      <c r="CAT16"/>
      <c r="CAU16"/>
      <c r="CAV16"/>
      <c r="CAW16"/>
      <c r="CAX16"/>
      <c r="CAY16"/>
      <c r="CAZ16"/>
      <c r="CBA16"/>
      <c r="CBB16"/>
      <c r="CBC16"/>
      <c r="CBD16"/>
      <c r="CBE16"/>
      <c r="CBF16"/>
      <c r="CBG16"/>
      <c r="CBH16"/>
      <c r="CBI16"/>
      <c r="CBJ16"/>
      <c r="CBK16"/>
      <c r="CBL16"/>
      <c r="CBM16"/>
      <c r="CBN16"/>
      <c r="CBO16"/>
      <c r="CBP16"/>
      <c r="CBQ16"/>
      <c r="CBR16"/>
      <c r="CBS16"/>
      <c r="CBT16"/>
      <c r="CBU16"/>
      <c r="CBV16"/>
      <c r="CBW16"/>
      <c r="CBX16"/>
      <c r="CBY16"/>
      <c r="CBZ16"/>
      <c r="CCA16"/>
      <c r="CCB16"/>
      <c r="CCC16"/>
      <c r="CCD16"/>
      <c r="CCE16"/>
      <c r="CCF16"/>
      <c r="CCG16"/>
      <c r="CCH16"/>
      <c r="CCI16"/>
      <c r="CCJ16"/>
      <c r="CCK16"/>
      <c r="CCL16"/>
      <c r="CCM16"/>
      <c r="CCN16"/>
      <c r="CCO16"/>
      <c r="CCP16"/>
      <c r="CCQ16"/>
      <c r="CCR16"/>
      <c r="CCS16"/>
      <c r="CCT16"/>
      <c r="CCU16"/>
      <c r="CCV16"/>
      <c r="CCW16"/>
      <c r="CCX16"/>
      <c r="CCY16"/>
      <c r="CCZ16"/>
      <c r="CDA16"/>
      <c r="CDB16"/>
      <c r="CDC16"/>
      <c r="CDD16"/>
      <c r="CDE16"/>
      <c r="CDF16"/>
      <c r="CDG16"/>
      <c r="CDH16"/>
      <c r="CDI16"/>
      <c r="CDJ16"/>
      <c r="CDK16"/>
      <c r="CDL16"/>
      <c r="CDM16"/>
      <c r="CDN16"/>
      <c r="CDO16"/>
      <c r="CDP16"/>
      <c r="CDQ16"/>
      <c r="CDR16"/>
      <c r="CDS16"/>
      <c r="CDT16"/>
      <c r="CDU16"/>
      <c r="CDV16"/>
      <c r="CDW16"/>
      <c r="CDX16"/>
      <c r="CDY16"/>
      <c r="CDZ16"/>
      <c r="CEA16"/>
      <c r="CEB16"/>
      <c r="CEC16"/>
      <c r="CED16"/>
      <c r="CEE16"/>
      <c r="CEF16"/>
      <c r="CEG16"/>
      <c r="CEH16"/>
      <c r="CEI16"/>
      <c r="CEJ16"/>
      <c r="CEK16"/>
      <c r="CEL16"/>
      <c r="CEM16"/>
      <c r="CEN16"/>
      <c r="CEO16"/>
      <c r="CEP16"/>
      <c r="CEQ16"/>
      <c r="CER16"/>
      <c r="CES16"/>
      <c r="CET16"/>
      <c r="CEU16"/>
      <c r="CEV16"/>
      <c r="CEW16"/>
      <c r="CEX16"/>
      <c r="CEY16"/>
      <c r="CEZ16"/>
      <c r="CFA16"/>
      <c r="CFB16"/>
      <c r="CFC16"/>
      <c r="CFD16"/>
      <c r="CFE16"/>
      <c r="CFF16"/>
      <c r="CFG16"/>
      <c r="CFH16"/>
      <c r="CFI16"/>
      <c r="CFJ16"/>
      <c r="CFK16"/>
      <c r="CFL16"/>
      <c r="CFM16"/>
      <c r="CFN16"/>
      <c r="CFO16"/>
      <c r="CFP16"/>
      <c r="CFQ16"/>
      <c r="CFR16"/>
      <c r="CFS16"/>
      <c r="CFT16"/>
      <c r="CFU16"/>
      <c r="CFV16"/>
      <c r="CFW16"/>
      <c r="CFX16"/>
      <c r="CFY16"/>
      <c r="CFZ16"/>
      <c r="CGA16"/>
      <c r="CGB16"/>
      <c r="CGC16"/>
      <c r="CGD16"/>
      <c r="CGE16"/>
      <c r="CGF16"/>
      <c r="CGG16"/>
      <c r="CGH16"/>
      <c r="CGI16"/>
      <c r="CGJ16"/>
      <c r="CGK16"/>
      <c r="CGL16"/>
      <c r="CGM16"/>
      <c r="CGN16"/>
      <c r="CGO16"/>
      <c r="CGP16"/>
      <c r="CGQ16"/>
      <c r="CGR16"/>
      <c r="CGS16"/>
      <c r="CGT16"/>
      <c r="CGU16"/>
      <c r="CGV16"/>
      <c r="CGW16"/>
      <c r="CGX16"/>
      <c r="CGY16"/>
      <c r="CGZ16"/>
      <c r="CHA16"/>
      <c r="CHB16"/>
      <c r="CHC16"/>
      <c r="CHD16"/>
      <c r="CHE16"/>
      <c r="CHF16"/>
      <c r="CHG16"/>
      <c r="CHH16"/>
      <c r="CHI16"/>
      <c r="CHJ16"/>
      <c r="CHK16"/>
      <c r="CHL16"/>
      <c r="CHM16"/>
      <c r="CHN16"/>
      <c r="CHO16"/>
      <c r="CHP16"/>
      <c r="CHQ16"/>
      <c r="CHR16"/>
      <c r="CHS16"/>
      <c r="CHT16"/>
      <c r="CHU16"/>
      <c r="CHV16"/>
      <c r="CHW16"/>
      <c r="CHX16"/>
      <c r="CHY16"/>
      <c r="CHZ16"/>
      <c r="CIA16"/>
      <c r="CIB16"/>
      <c r="CIC16"/>
      <c r="CID16"/>
      <c r="CIE16"/>
      <c r="CIF16"/>
      <c r="CIG16"/>
      <c r="CIH16"/>
      <c r="CII16"/>
      <c r="CIJ16"/>
      <c r="CIK16"/>
      <c r="CIL16"/>
      <c r="CIM16"/>
      <c r="CIN16"/>
      <c r="CIO16"/>
      <c r="CIP16"/>
      <c r="CIQ16"/>
      <c r="CIR16"/>
      <c r="CIS16"/>
      <c r="CIT16"/>
      <c r="CIU16"/>
      <c r="CIV16"/>
      <c r="CIW16"/>
      <c r="CIX16"/>
      <c r="CIY16"/>
      <c r="CIZ16"/>
      <c r="CJA16"/>
      <c r="CJB16"/>
      <c r="CJC16"/>
      <c r="CJD16"/>
      <c r="CJE16"/>
      <c r="CJF16"/>
      <c r="CJG16"/>
      <c r="CJH16"/>
      <c r="CJI16"/>
      <c r="CJJ16"/>
      <c r="CJK16"/>
      <c r="CJL16"/>
      <c r="CJM16"/>
      <c r="CJN16"/>
      <c r="CJO16"/>
      <c r="CJP16"/>
      <c r="CJQ16"/>
      <c r="CJR16"/>
      <c r="CJS16"/>
      <c r="CJT16"/>
      <c r="CJU16"/>
      <c r="CJV16"/>
      <c r="CJW16"/>
      <c r="CJX16"/>
      <c r="CJY16"/>
      <c r="CJZ16"/>
      <c r="CKA16"/>
      <c r="CKB16"/>
      <c r="CKC16"/>
      <c r="CKD16"/>
      <c r="CKE16"/>
      <c r="CKF16"/>
      <c r="CKG16"/>
      <c r="CKH16"/>
      <c r="CKI16"/>
      <c r="CKJ16"/>
      <c r="CKK16"/>
      <c r="CKL16"/>
      <c r="CKM16"/>
      <c r="CKN16"/>
      <c r="CKO16"/>
      <c r="CKP16"/>
      <c r="CKQ16"/>
      <c r="CKR16"/>
      <c r="CKS16"/>
      <c r="CKT16"/>
      <c r="CKU16"/>
      <c r="CKV16"/>
      <c r="CKW16"/>
      <c r="CKX16"/>
      <c r="CKY16"/>
      <c r="CKZ16"/>
      <c r="CLA16"/>
      <c r="CLB16"/>
      <c r="CLC16"/>
      <c r="CLD16"/>
      <c r="CLE16"/>
      <c r="CLF16"/>
      <c r="CLG16"/>
      <c r="CLH16"/>
      <c r="CLI16"/>
      <c r="CLJ16"/>
      <c r="CLK16"/>
      <c r="CLL16"/>
      <c r="CLM16"/>
      <c r="CLN16"/>
      <c r="CLO16"/>
      <c r="CLP16"/>
      <c r="CLQ16"/>
      <c r="CLR16"/>
      <c r="CLS16"/>
      <c r="CLT16"/>
      <c r="CLU16"/>
      <c r="CLV16"/>
      <c r="CLW16"/>
      <c r="CLX16"/>
      <c r="CLY16"/>
      <c r="CLZ16"/>
      <c r="CMA16"/>
      <c r="CMB16"/>
      <c r="CMC16"/>
      <c r="CMD16"/>
      <c r="CME16"/>
      <c r="CMF16"/>
      <c r="CMG16"/>
      <c r="CMH16"/>
      <c r="CMI16"/>
      <c r="CMJ16"/>
      <c r="CMK16"/>
      <c r="CML16"/>
      <c r="CMM16"/>
      <c r="CMN16"/>
      <c r="CMO16"/>
      <c r="CMP16"/>
      <c r="CMQ16"/>
      <c r="CMR16"/>
      <c r="CMS16"/>
      <c r="CMT16"/>
      <c r="CMU16"/>
      <c r="CMV16"/>
      <c r="CMW16"/>
      <c r="CMX16"/>
      <c r="CMY16"/>
      <c r="CMZ16"/>
      <c r="CNA16"/>
      <c r="CNB16"/>
      <c r="CNC16"/>
      <c r="CND16"/>
      <c r="CNE16"/>
      <c r="CNF16"/>
      <c r="CNG16"/>
      <c r="CNH16"/>
      <c r="CNI16"/>
      <c r="CNJ16"/>
      <c r="CNK16"/>
      <c r="CNL16"/>
      <c r="CNM16"/>
      <c r="CNN16"/>
      <c r="CNO16"/>
      <c r="CNP16"/>
      <c r="CNQ16"/>
      <c r="CNR16"/>
      <c r="CNS16"/>
      <c r="CNT16"/>
      <c r="CNU16"/>
      <c r="CNV16"/>
      <c r="CNW16"/>
      <c r="CNX16"/>
      <c r="CNY16"/>
      <c r="CNZ16"/>
      <c r="COA16"/>
      <c r="COB16"/>
      <c r="COC16"/>
      <c r="COD16"/>
      <c r="COE16"/>
      <c r="COF16"/>
      <c r="COG16"/>
      <c r="COH16"/>
      <c r="COI16"/>
      <c r="COJ16"/>
      <c r="COK16"/>
      <c r="COL16"/>
      <c r="COM16"/>
      <c r="CON16"/>
      <c r="COO16"/>
      <c r="COP16"/>
      <c r="COQ16"/>
      <c r="COR16"/>
      <c r="COS16"/>
      <c r="COT16"/>
      <c r="COU16"/>
      <c r="COV16"/>
      <c r="COW16"/>
      <c r="COX16"/>
      <c r="COY16"/>
      <c r="COZ16"/>
      <c r="CPA16"/>
      <c r="CPB16"/>
      <c r="CPC16"/>
      <c r="CPD16"/>
      <c r="CPE16"/>
      <c r="CPF16"/>
      <c r="CPG16"/>
      <c r="CPH16"/>
      <c r="CPI16"/>
      <c r="CPJ16"/>
      <c r="CPK16"/>
      <c r="CPL16"/>
      <c r="CPM16"/>
      <c r="CPN16"/>
      <c r="CPO16"/>
      <c r="CPP16"/>
      <c r="CPQ16"/>
      <c r="CPR16"/>
      <c r="CPS16"/>
      <c r="CPT16"/>
      <c r="CPU16"/>
      <c r="CPV16"/>
      <c r="CPW16"/>
      <c r="CPX16"/>
      <c r="CPY16"/>
      <c r="CPZ16"/>
      <c r="CQA16"/>
      <c r="CQB16"/>
      <c r="CQC16"/>
      <c r="CQD16"/>
      <c r="CQE16"/>
      <c r="CQF16"/>
      <c r="CQG16"/>
      <c r="CQH16"/>
      <c r="CQI16"/>
      <c r="CQJ16"/>
      <c r="CQK16"/>
      <c r="CQL16"/>
      <c r="CQM16"/>
      <c r="CQN16"/>
      <c r="CQO16"/>
      <c r="CQP16"/>
      <c r="CQQ16"/>
      <c r="CQR16"/>
      <c r="CQS16"/>
      <c r="CQT16"/>
      <c r="CQU16"/>
      <c r="CQV16"/>
      <c r="CQW16"/>
      <c r="CQX16"/>
      <c r="CQY16"/>
      <c r="CQZ16"/>
      <c r="CRA16"/>
      <c r="CRB16"/>
      <c r="CRC16"/>
      <c r="CRD16"/>
      <c r="CRE16"/>
      <c r="CRF16"/>
      <c r="CRG16"/>
      <c r="CRH16"/>
      <c r="CRI16"/>
      <c r="CRJ16"/>
      <c r="CRK16"/>
      <c r="CRL16"/>
      <c r="CRM16"/>
      <c r="CRN16"/>
      <c r="CRO16"/>
      <c r="CRP16"/>
      <c r="CRQ16"/>
      <c r="CRR16"/>
      <c r="CRS16"/>
      <c r="CRT16"/>
      <c r="CRU16"/>
      <c r="CRV16"/>
      <c r="CRW16"/>
      <c r="CRX16"/>
      <c r="CRY16"/>
      <c r="CRZ16"/>
      <c r="CSA16"/>
      <c r="CSB16"/>
      <c r="CSC16"/>
      <c r="CSD16"/>
      <c r="CSE16"/>
      <c r="CSF16"/>
      <c r="CSG16"/>
      <c r="CSH16"/>
      <c r="CSI16"/>
      <c r="CSJ16"/>
      <c r="CSK16"/>
      <c r="CSL16"/>
      <c r="CSM16"/>
      <c r="CSN16"/>
      <c r="CSO16"/>
      <c r="CSP16"/>
      <c r="CSQ16"/>
      <c r="CSR16"/>
      <c r="CSS16"/>
      <c r="CST16"/>
      <c r="CSU16"/>
      <c r="CSV16"/>
      <c r="CSW16"/>
      <c r="CSX16"/>
      <c r="CSY16"/>
      <c r="CSZ16"/>
      <c r="CTA16"/>
      <c r="CTB16"/>
      <c r="CTC16"/>
      <c r="CTD16"/>
      <c r="CTE16"/>
      <c r="CTF16"/>
      <c r="CTG16"/>
      <c r="CTH16"/>
      <c r="CTI16"/>
      <c r="CTJ16"/>
      <c r="CTK16"/>
      <c r="CTL16"/>
      <c r="CTM16"/>
      <c r="CTN16"/>
      <c r="CTO16"/>
      <c r="CTP16"/>
      <c r="CTQ16"/>
      <c r="CTR16"/>
      <c r="CTS16"/>
      <c r="CTT16"/>
      <c r="CTU16"/>
      <c r="CTV16"/>
      <c r="CTW16"/>
      <c r="CTX16"/>
      <c r="CTY16"/>
      <c r="CTZ16"/>
      <c r="CUA16"/>
      <c r="CUB16"/>
      <c r="CUC16"/>
      <c r="CUD16"/>
      <c r="CUE16"/>
      <c r="CUF16"/>
      <c r="CUG16"/>
      <c r="CUH16"/>
      <c r="CUI16"/>
      <c r="CUJ16"/>
      <c r="CUK16"/>
      <c r="CUL16"/>
      <c r="CUM16"/>
      <c r="CUN16"/>
      <c r="CUO16"/>
      <c r="CUP16"/>
      <c r="CUQ16"/>
      <c r="CUR16"/>
      <c r="CUS16"/>
      <c r="CUT16"/>
      <c r="CUU16"/>
      <c r="CUV16"/>
      <c r="CUW16"/>
      <c r="CUX16"/>
      <c r="CUY16"/>
      <c r="CUZ16"/>
      <c r="CVA16"/>
      <c r="CVB16"/>
      <c r="CVC16"/>
      <c r="CVD16"/>
      <c r="CVE16"/>
      <c r="CVF16"/>
      <c r="CVG16"/>
      <c r="CVH16"/>
      <c r="CVI16"/>
      <c r="CVJ16"/>
      <c r="CVK16"/>
      <c r="CVL16"/>
      <c r="CVM16"/>
      <c r="CVN16"/>
      <c r="CVO16"/>
      <c r="CVP16"/>
      <c r="CVQ16"/>
      <c r="CVR16"/>
      <c r="CVS16"/>
      <c r="CVT16"/>
      <c r="CVU16"/>
      <c r="CVV16"/>
      <c r="CVW16"/>
      <c r="CVX16"/>
      <c r="CVY16"/>
      <c r="CVZ16"/>
      <c r="CWA16"/>
      <c r="CWB16"/>
      <c r="CWC16"/>
      <c r="CWD16"/>
      <c r="CWE16"/>
      <c r="CWF16"/>
      <c r="CWG16"/>
      <c r="CWH16"/>
      <c r="CWI16"/>
      <c r="CWJ16"/>
      <c r="CWK16"/>
      <c r="CWL16"/>
      <c r="CWM16"/>
      <c r="CWN16"/>
      <c r="CWO16"/>
      <c r="CWP16"/>
      <c r="CWQ16"/>
      <c r="CWR16"/>
      <c r="CWS16"/>
      <c r="CWT16"/>
      <c r="CWU16"/>
      <c r="CWV16"/>
      <c r="CWW16"/>
      <c r="CWX16"/>
      <c r="CWY16"/>
      <c r="CWZ16"/>
      <c r="CXA16"/>
      <c r="CXB16"/>
      <c r="CXC16"/>
      <c r="CXD16"/>
      <c r="CXE16"/>
      <c r="CXF16"/>
      <c r="CXG16"/>
      <c r="CXH16"/>
      <c r="CXI16"/>
      <c r="CXJ16"/>
      <c r="CXK16"/>
      <c r="CXL16"/>
      <c r="CXM16"/>
      <c r="CXN16"/>
      <c r="CXO16"/>
      <c r="CXP16"/>
      <c r="CXQ16"/>
      <c r="CXR16"/>
      <c r="CXS16"/>
      <c r="CXT16"/>
      <c r="CXU16"/>
      <c r="CXV16"/>
      <c r="CXW16"/>
      <c r="CXX16"/>
      <c r="CXY16"/>
      <c r="CXZ16"/>
      <c r="CYA16"/>
      <c r="CYB16"/>
      <c r="CYC16"/>
      <c r="CYD16"/>
      <c r="CYE16"/>
      <c r="CYF16"/>
      <c r="CYG16"/>
      <c r="CYH16"/>
      <c r="CYI16"/>
      <c r="CYJ16"/>
      <c r="CYK16"/>
      <c r="CYL16"/>
      <c r="CYM16"/>
      <c r="CYN16"/>
      <c r="CYO16"/>
      <c r="CYP16"/>
      <c r="CYQ16"/>
      <c r="CYR16"/>
      <c r="CYS16"/>
      <c r="CYT16"/>
      <c r="CYU16"/>
      <c r="CYV16"/>
      <c r="CYW16"/>
      <c r="CYX16"/>
      <c r="CYY16"/>
      <c r="CYZ16"/>
      <c r="CZA16"/>
      <c r="CZB16"/>
      <c r="CZC16"/>
      <c r="CZD16"/>
      <c r="CZE16"/>
      <c r="CZF16"/>
      <c r="CZG16"/>
      <c r="CZH16"/>
      <c r="CZI16"/>
      <c r="CZJ16"/>
      <c r="CZK16"/>
      <c r="CZL16"/>
      <c r="CZM16"/>
      <c r="CZN16"/>
      <c r="CZO16"/>
      <c r="CZP16"/>
      <c r="CZQ16"/>
      <c r="CZR16"/>
      <c r="CZS16"/>
      <c r="CZT16"/>
      <c r="CZU16"/>
      <c r="CZV16"/>
      <c r="CZW16"/>
      <c r="CZX16"/>
      <c r="CZY16"/>
      <c r="CZZ16"/>
      <c r="DAA16"/>
      <c r="DAB16"/>
      <c r="DAC16"/>
      <c r="DAD16"/>
      <c r="DAE16"/>
      <c r="DAF16"/>
      <c r="DAG16"/>
      <c r="DAH16"/>
      <c r="DAI16"/>
      <c r="DAJ16"/>
      <c r="DAK16"/>
      <c r="DAL16"/>
      <c r="DAM16"/>
      <c r="DAN16"/>
      <c r="DAO16"/>
      <c r="DAP16"/>
      <c r="DAQ16"/>
      <c r="DAR16"/>
      <c r="DAS16"/>
      <c r="DAT16"/>
      <c r="DAU16"/>
      <c r="DAV16"/>
      <c r="DAW16"/>
      <c r="DAX16"/>
      <c r="DAY16"/>
      <c r="DAZ16"/>
      <c r="DBA16"/>
      <c r="DBB16"/>
      <c r="DBC16"/>
      <c r="DBD16"/>
      <c r="DBE16"/>
      <c r="DBF16"/>
      <c r="DBG16"/>
      <c r="DBH16"/>
      <c r="DBI16"/>
      <c r="DBJ16"/>
      <c r="DBK16"/>
      <c r="DBL16"/>
      <c r="DBM16"/>
      <c r="DBN16"/>
      <c r="DBO16"/>
      <c r="DBP16"/>
      <c r="DBQ16"/>
      <c r="DBR16"/>
      <c r="DBS16"/>
      <c r="DBT16"/>
      <c r="DBU16"/>
      <c r="DBV16"/>
      <c r="DBW16"/>
      <c r="DBX16"/>
      <c r="DBY16"/>
      <c r="DBZ16"/>
      <c r="DCA16"/>
      <c r="DCB16"/>
      <c r="DCC16"/>
      <c r="DCD16"/>
      <c r="DCE16"/>
      <c r="DCF16"/>
      <c r="DCG16"/>
      <c r="DCH16"/>
      <c r="DCI16"/>
      <c r="DCJ16"/>
      <c r="DCK16"/>
      <c r="DCL16"/>
      <c r="DCM16"/>
      <c r="DCN16"/>
      <c r="DCO16"/>
      <c r="DCP16"/>
      <c r="DCQ16"/>
      <c r="DCR16"/>
      <c r="DCS16"/>
      <c r="DCT16"/>
      <c r="DCU16"/>
      <c r="DCV16"/>
      <c r="DCW16"/>
      <c r="DCX16"/>
      <c r="DCY16"/>
      <c r="DCZ16"/>
      <c r="DDA16"/>
      <c r="DDB16"/>
      <c r="DDC16"/>
      <c r="DDD16"/>
      <c r="DDE16"/>
      <c r="DDF16"/>
      <c r="DDG16"/>
      <c r="DDH16"/>
      <c r="DDI16"/>
      <c r="DDJ16"/>
      <c r="DDK16"/>
      <c r="DDL16"/>
      <c r="DDM16"/>
      <c r="DDN16"/>
      <c r="DDO16"/>
      <c r="DDP16"/>
      <c r="DDQ16"/>
      <c r="DDR16"/>
      <c r="DDS16"/>
      <c r="DDT16"/>
      <c r="DDU16"/>
      <c r="DDV16"/>
      <c r="DDW16"/>
      <c r="DDX16"/>
      <c r="DDY16"/>
      <c r="DDZ16"/>
      <c r="DEA16"/>
      <c r="DEB16"/>
      <c r="DEC16"/>
      <c r="DED16"/>
      <c r="DEE16"/>
      <c r="DEF16"/>
      <c r="DEG16"/>
      <c r="DEH16"/>
      <c r="DEI16"/>
      <c r="DEJ16"/>
      <c r="DEK16"/>
      <c r="DEL16"/>
      <c r="DEM16"/>
      <c r="DEN16"/>
      <c r="DEO16"/>
      <c r="DEP16"/>
      <c r="DEQ16"/>
      <c r="DER16"/>
      <c r="DES16"/>
      <c r="DET16"/>
      <c r="DEU16"/>
      <c r="DEV16"/>
      <c r="DEW16"/>
      <c r="DEX16"/>
      <c r="DEY16"/>
      <c r="DEZ16"/>
      <c r="DFA16"/>
      <c r="DFB16"/>
      <c r="DFC16"/>
      <c r="DFD16"/>
      <c r="DFE16"/>
      <c r="DFF16"/>
      <c r="DFG16"/>
      <c r="DFH16"/>
      <c r="DFI16"/>
      <c r="DFJ16"/>
      <c r="DFK16"/>
      <c r="DFL16"/>
      <c r="DFM16"/>
      <c r="DFN16"/>
      <c r="DFO16"/>
      <c r="DFP16"/>
      <c r="DFQ16"/>
      <c r="DFR16"/>
      <c r="DFS16"/>
      <c r="DFT16"/>
      <c r="DFU16"/>
      <c r="DFV16"/>
      <c r="DFW16"/>
      <c r="DFX16"/>
      <c r="DFY16"/>
      <c r="DFZ16"/>
      <c r="DGA16"/>
      <c r="DGB16"/>
      <c r="DGC16"/>
      <c r="DGD16"/>
      <c r="DGE16"/>
      <c r="DGF16"/>
      <c r="DGG16"/>
      <c r="DGH16"/>
      <c r="DGI16"/>
      <c r="DGJ16"/>
      <c r="DGK16"/>
      <c r="DGL16"/>
      <c r="DGM16"/>
      <c r="DGN16"/>
      <c r="DGO16"/>
      <c r="DGP16"/>
      <c r="DGQ16"/>
      <c r="DGR16"/>
      <c r="DGS16"/>
      <c r="DGT16"/>
      <c r="DGU16"/>
      <c r="DGV16"/>
      <c r="DGW16"/>
      <c r="DGX16"/>
      <c r="DGY16"/>
      <c r="DGZ16"/>
      <c r="DHA16"/>
      <c r="DHB16"/>
      <c r="DHC16"/>
      <c r="DHD16"/>
      <c r="DHE16"/>
      <c r="DHF16"/>
      <c r="DHG16"/>
      <c r="DHH16"/>
      <c r="DHI16"/>
      <c r="DHJ16"/>
      <c r="DHK16"/>
      <c r="DHL16"/>
      <c r="DHM16"/>
      <c r="DHN16"/>
      <c r="DHO16"/>
      <c r="DHP16"/>
      <c r="DHQ16"/>
      <c r="DHR16"/>
      <c r="DHS16"/>
      <c r="DHT16"/>
      <c r="DHU16"/>
      <c r="DHV16"/>
      <c r="DHW16"/>
      <c r="DHX16"/>
      <c r="DHY16"/>
      <c r="DHZ16"/>
      <c r="DIA16"/>
      <c r="DIB16"/>
      <c r="DIC16"/>
      <c r="DID16"/>
      <c r="DIE16"/>
      <c r="DIF16"/>
      <c r="DIG16"/>
      <c r="DIH16"/>
      <c r="DII16"/>
      <c r="DIJ16"/>
      <c r="DIK16"/>
      <c r="DIL16"/>
      <c r="DIM16"/>
      <c r="DIN16"/>
      <c r="DIO16"/>
      <c r="DIP16"/>
      <c r="DIQ16"/>
      <c r="DIR16"/>
      <c r="DIS16"/>
      <c r="DIT16"/>
      <c r="DIU16"/>
      <c r="DIV16"/>
      <c r="DIW16"/>
      <c r="DIX16"/>
      <c r="DIY16"/>
      <c r="DIZ16"/>
      <c r="DJA16"/>
      <c r="DJB16"/>
      <c r="DJC16"/>
      <c r="DJD16"/>
      <c r="DJE16"/>
      <c r="DJF16"/>
      <c r="DJG16"/>
      <c r="DJH16"/>
      <c r="DJI16"/>
      <c r="DJJ16"/>
      <c r="DJK16"/>
      <c r="DJL16"/>
      <c r="DJM16"/>
      <c r="DJN16"/>
      <c r="DJO16"/>
      <c r="DJP16"/>
      <c r="DJQ16"/>
      <c r="DJR16"/>
      <c r="DJS16"/>
      <c r="DJT16"/>
      <c r="DJU16"/>
      <c r="DJV16"/>
      <c r="DJW16"/>
      <c r="DJX16"/>
      <c r="DJY16"/>
      <c r="DJZ16"/>
      <c r="DKA16"/>
      <c r="DKB16"/>
      <c r="DKC16"/>
      <c r="DKD16"/>
      <c r="DKE16"/>
      <c r="DKF16"/>
      <c r="DKG16"/>
      <c r="DKH16"/>
      <c r="DKI16"/>
      <c r="DKJ16"/>
      <c r="DKK16"/>
      <c r="DKL16"/>
      <c r="DKM16"/>
      <c r="DKN16"/>
      <c r="DKO16"/>
      <c r="DKP16"/>
      <c r="DKQ16"/>
      <c r="DKR16"/>
      <c r="DKS16"/>
      <c r="DKT16"/>
      <c r="DKU16"/>
      <c r="DKV16"/>
      <c r="DKW16"/>
      <c r="DKX16"/>
      <c r="DKY16"/>
      <c r="DKZ16"/>
      <c r="DLA16"/>
      <c r="DLB16"/>
      <c r="DLC16"/>
      <c r="DLD16"/>
      <c r="DLE16"/>
      <c r="DLF16"/>
      <c r="DLG16"/>
      <c r="DLH16"/>
      <c r="DLI16"/>
      <c r="DLJ16"/>
      <c r="DLK16"/>
      <c r="DLL16"/>
      <c r="DLM16"/>
      <c r="DLN16"/>
      <c r="DLO16"/>
      <c r="DLP16"/>
      <c r="DLQ16"/>
      <c r="DLR16"/>
      <c r="DLS16"/>
      <c r="DLT16"/>
      <c r="DLU16"/>
      <c r="DLV16"/>
      <c r="DLW16"/>
      <c r="DLX16"/>
      <c r="DLY16"/>
      <c r="DLZ16"/>
      <c r="DMA16"/>
      <c r="DMB16"/>
      <c r="DMC16"/>
      <c r="DMD16"/>
      <c r="DME16"/>
      <c r="DMF16"/>
      <c r="DMG16"/>
      <c r="DMH16"/>
      <c r="DMI16"/>
      <c r="DMJ16"/>
      <c r="DMK16"/>
      <c r="DML16"/>
      <c r="DMM16"/>
      <c r="DMN16"/>
      <c r="DMO16"/>
      <c r="DMP16"/>
      <c r="DMQ16"/>
      <c r="DMR16"/>
      <c r="DMS16"/>
      <c r="DMT16"/>
      <c r="DMU16"/>
      <c r="DMV16"/>
      <c r="DMW16"/>
      <c r="DMX16"/>
      <c r="DMY16"/>
      <c r="DMZ16"/>
      <c r="DNA16"/>
      <c r="DNB16"/>
      <c r="DNC16"/>
      <c r="DND16"/>
      <c r="DNE16"/>
      <c r="DNF16"/>
      <c r="DNG16"/>
      <c r="DNH16"/>
      <c r="DNI16"/>
      <c r="DNJ16"/>
      <c r="DNK16"/>
      <c r="DNL16"/>
      <c r="DNM16"/>
      <c r="DNN16"/>
      <c r="DNO16"/>
      <c r="DNP16"/>
      <c r="DNQ16"/>
      <c r="DNR16"/>
      <c r="DNS16"/>
      <c r="DNT16"/>
      <c r="DNU16"/>
      <c r="DNV16"/>
      <c r="DNW16"/>
      <c r="DNX16"/>
      <c r="DNY16"/>
      <c r="DNZ16"/>
      <c r="DOA16"/>
      <c r="DOB16"/>
      <c r="DOC16"/>
      <c r="DOD16"/>
      <c r="DOE16"/>
      <c r="DOF16"/>
      <c r="DOG16"/>
      <c r="DOH16"/>
      <c r="DOI16"/>
      <c r="DOJ16"/>
      <c r="DOK16"/>
      <c r="DOL16"/>
      <c r="DOM16"/>
      <c r="DON16"/>
      <c r="DOO16"/>
      <c r="DOP16"/>
      <c r="DOQ16"/>
      <c r="DOR16"/>
      <c r="DOS16"/>
      <c r="DOT16"/>
      <c r="DOU16"/>
      <c r="DOV16"/>
      <c r="DOW16"/>
      <c r="DOX16"/>
      <c r="DOY16"/>
      <c r="DOZ16"/>
      <c r="DPA16"/>
      <c r="DPB16"/>
      <c r="DPC16"/>
      <c r="DPD16"/>
      <c r="DPE16"/>
      <c r="DPF16"/>
      <c r="DPG16"/>
      <c r="DPH16"/>
      <c r="DPI16"/>
      <c r="DPJ16"/>
      <c r="DPK16"/>
      <c r="DPL16"/>
      <c r="DPM16"/>
      <c r="DPN16"/>
      <c r="DPO16"/>
      <c r="DPP16"/>
      <c r="DPQ16"/>
      <c r="DPR16"/>
      <c r="DPS16"/>
      <c r="DPT16"/>
      <c r="DPU16"/>
      <c r="DPV16"/>
      <c r="DPW16"/>
      <c r="DPX16"/>
      <c r="DPY16"/>
      <c r="DPZ16"/>
      <c r="DQA16"/>
      <c r="DQB16"/>
      <c r="DQC16"/>
      <c r="DQD16"/>
      <c r="DQE16"/>
      <c r="DQF16"/>
      <c r="DQG16"/>
      <c r="DQH16"/>
      <c r="DQI16"/>
      <c r="DQJ16"/>
      <c r="DQK16"/>
      <c r="DQL16"/>
      <c r="DQM16"/>
      <c r="DQN16"/>
      <c r="DQO16"/>
      <c r="DQP16"/>
      <c r="DQQ16"/>
      <c r="DQR16"/>
      <c r="DQS16"/>
      <c r="DQT16"/>
      <c r="DQU16"/>
      <c r="DQV16"/>
      <c r="DQW16"/>
      <c r="DQX16"/>
      <c r="DQY16"/>
      <c r="DQZ16"/>
      <c r="DRA16"/>
      <c r="DRB16"/>
      <c r="DRC16"/>
      <c r="DRD16"/>
      <c r="DRE16"/>
      <c r="DRF16"/>
      <c r="DRG16"/>
      <c r="DRH16"/>
      <c r="DRI16"/>
      <c r="DRJ16"/>
      <c r="DRK16"/>
      <c r="DRL16"/>
      <c r="DRM16"/>
      <c r="DRN16"/>
      <c r="DRO16"/>
      <c r="DRP16"/>
      <c r="DRQ16"/>
      <c r="DRR16"/>
      <c r="DRS16"/>
      <c r="DRT16"/>
      <c r="DRU16"/>
      <c r="DRV16"/>
      <c r="DRW16"/>
      <c r="DRX16"/>
      <c r="DRY16"/>
      <c r="DRZ16"/>
      <c r="DSA16"/>
      <c r="DSB16"/>
      <c r="DSC16"/>
      <c r="DSD16"/>
      <c r="DSE16"/>
      <c r="DSF16"/>
      <c r="DSG16"/>
      <c r="DSH16"/>
      <c r="DSI16"/>
      <c r="DSJ16"/>
      <c r="DSK16"/>
      <c r="DSL16"/>
      <c r="DSM16"/>
      <c r="DSN16"/>
      <c r="DSO16"/>
      <c r="DSP16"/>
      <c r="DSQ16"/>
      <c r="DSR16"/>
      <c r="DSS16"/>
      <c r="DST16"/>
      <c r="DSU16"/>
      <c r="DSV16"/>
      <c r="DSW16"/>
      <c r="DSX16"/>
      <c r="DSY16"/>
      <c r="DSZ16"/>
      <c r="DTA16"/>
      <c r="DTB16"/>
      <c r="DTC16"/>
      <c r="DTD16"/>
      <c r="DTE16"/>
      <c r="DTF16"/>
      <c r="DTG16"/>
      <c r="DTH16"/>
      <c r="DTI16"/>
      <c r="DTJ16"/>
      <c r="DTK16"/>
      <c r="DTL16"/>
      <c r="DTM16"/>
      <c r="DTN16"/>
      <c r="DTO16"/>
      <c r="DTP16"/>
      <c r="DTQ16"/>
      <c r="DTR16"/>
      <c r="DTS16"/>
      <c r="DTT16"/>
      <c r="DTU16"/>
      <c r="DTV16"/>
      <c r="DTW16"/>
      <c r="DTX16"/>
      <c r="DTY16"/>
      <c r="DTZ16"/>
      <c r="DUA16"/>
      <c r="DUB16"/>
      <c r="DUC16"/>
      <c r="DUD16"/>
      <c r="DUE16"/>
      <c r="DUF16"/>
      <c r="DUG16"/>
      <c r="DUH16"/>
      <c r="DUI16"/>
      <c r="DUJ16"/>
      <c r="DUK16"/>
      <c r="DUL16"/>
      <c r="DUM16"/>
      <c r="DUN16"/>
      <c r="DUO16"/>
      <c r="DUP16"/>
      <c r="DUQ16"/>
      <c r="DUR16"/>
      <c r="DUS16"/>
      <c r="DUT16"/>
      <c r="DUU16"/>
      <c r="DUV16"/>
      <c r="DUW16"/>
      <c r="DUX16"/>
      <c r="DUY16"/>
      <c r="DUZ16"/>
      <c r="DVA16"/>
      <c r="DVB16"/>
      <c r="DVC16"/>
      <c r="DVD16"/>
      <c r="DVE16"/>
      <c r="DVF16"/>
      <c r="DVG16"/>
      <c r="DVH16"/>
      <c r="DVI16"/>
      <c r="DVJ16"/>
      <c r="DVK16"/>
      <c r="DVL16"/>
      <c r="DVM16"/>
      <c r="DVN16"/>
      <c r="DVO16"/>
      <c r="DVP16"/>
      <c r="DVQ16"/>
      <c r="DVR16"/>
      <c r="DVS16"/>
      <c r="DVT16"/>
      <c r="DVU16"/>
      <c r="DVV16"/>
      <c r="DVW16"/>
      <c r="DVX16"/>
      <c r="DVY16"/>
      <c r="DVZ16"/>
      <c r="DWA16"/>
      <c r="DWB16"/>
      <c r="DWC16"/>
      <c r="DWD16"/>
      <c r="DWE16"/>
      <c r="DWF16"/>
      <c r="DWG16"/>
      <c r="DWH16"/>
      <c r="DWI16"/>
      <c r="DWJ16"/>
      <c r="DWK16"/>
      <c r="DWL16"/>
      <c r="DWM16"/>
      <c r="DWN16"/>
      <c r="DWO16"/>
      <c r="DWP16"/>
      <c r="DWQ16"/>
      <c r="DWR16"/>
      <c r="DWS16"/>
      <c r="DWT16"/>
      <c r="DWU16"/>
      <c r="DWV16"/>
      <c r="DWW16"/>
      <c r="DWX16"/>
      <c r="DWY16"/>
      <c r="DWZ16"/>
      <c r="DXA16"/>
      <c r="DXB16"/>
      <c r="DXC16"/>
      <c r="DXD16"/>
      <c r="DXE16"/>
      <c r="DXF16"/>
      <c r="DXG16"/>
      <c r="DXH16"/>
      <c r="DXI16"/>
      <c r="DXJ16"/>
      <c r="DXK16"/>
      <c r="DXL16"/>
      <c r="DXM16"/>
      <c r="DXN16"/>
      <c r="DXO16"/>
      <c r="DXP16"/>
      <c r="DXQ16"/>
      <c r="DXR16"/>
      <c r="DXS16"/>
      <c r="DXT16"/>
      <c r="DXU16"/>
      <c r="DXV16"/>
      <c r="DXW16"/>
      <c r="DXX16"/>
      <c r="DXY16"/>
      <c r="DXZ16"/>
      <c r="DYA16"/>
      <c r="DYB16"/>
      <c r="DYC16"/>
      <c r="DYD16"/>
      <c r="DYE16"/>
      <c r="DYF16"/>
      <c r="DYG16"/>
      <c r="DYH16"/>
      <c r="DYI16"/>
      <c r="DYJ16"/>
      <c r="DYK16"/>
      <c r="DYL16"/>
      <c r="DYM16"/>
      <c r="DYN16"/>
      <c r="DYO16"/>
      <c r="DYP16"/>
      <c r="DYQ16"/>
      <c r="DYR16"/>
      <c r="DYS16"/>
      <c r="DYT16"/>
      <c r="DYU16"/>
      <c r="DYV16"/>
      <c r="DYW16"/>
      <c r="DYX16"/>
      <c r="DYY16"/>
      <c r="DYZ16"/>
      <c r="DZA16"/>
      <c r="DZB16"/>
      <c r="DZC16"/>
      <c r="DZD16"/>
      <c r="DZE16"/>
      <c r="DZF16"/>
      <c r="DZG16"/>
      <c r="DZH16"/>
      <c r="DZI16"/>
      <c r="DZJ16"/>
      <c r="DZK16"/>
      <c r="DZL16"/>
      <c r="DZM16"/>
      <c r="DZN16"/>
      <c r="DZO16"/>
      <c r="DZP16"/>
      <c r="DZQ16"/>
      <c r="DZR16"/>
      <c r="DZS16"/>
      <c r="DZT16"/>
      <c r="DZU16"/>
      <c r="DZV16"/>
      <c r="DZW16"/>
      <c r="DZX16"/>
      <c r="DZY16"/>
      <c r="DZZ16"/>
      <c r="EAA16"/>
      <c r="EAB16"/>
      <c r="EAC16"/>
      <c r="EAD16"/>
      <c r="EAE16"/>
      <c r="EAF16"/>
      <c r="EAG16"/>
      <c r="EAH16"/>
      <c r="EAI16"/>
      <c r="EAJ16"/>
      <c r="EAK16"/>
      <c r="EAL16"/>
      <c r="EAM16"/>
      <c r="EAN16"/>
      <c r="EAO16"/>
      <c r="EAP16"/>
      <c r="EAQ16"/>
      <c r="EAR16"/>
      <c r="EAS16"/>
      <c r="EAT16"/>
      <c r="EAU16"/>
      <c r="EAV16"/>
      <c r="EAW16"/>
      <c r="EAX16"/>
      <c r="EAY16"/>
      <c r="EAZ16"/>
      <c r="EBA16"/>
      <c r="EBB16"/>
      <c r="EBC16"/>
      <c r="EBD16"/>
      <c r="EBE16"/>
      <c r="EBF16"/>
      <c r="EBG16"/>
      <c r="EBH16"/>
      <c r="EBI16"/>
      <c r="EBJ16"/>
      <c r="EBK16"/>
      <c r="EBL16"/>
      <c r="EBM16"/>
      <c r="EBN16"/>
      <c r="EBO16"/>
      <c r="EBP16"/>
      <c r="EBQ16"/>
      <c r="EBR16"/>
      <c r="EBS16"/>
      <c r="EBT16"/>
      <c r="EBU16"/>
      <c r="EBV16"/>
      <c r="EBW16"/>
      <c r="EBX16"/>
      <c r="EBY16"/>
      <c r="EBZ16"/>
      <c r="ECA16"/>
      <c r="ECB16"/>
      <c r="ECC16"/>
      <c r="ECD16"/>
      <c r="ECE16"/>
      <c r="ECF16"/>
      <c r="ECG16"/>
      <c r="ECH16"/>
      <c r="ECI16"/>
      <c r="ECJ16"/>
      <c r="ECK16"/>
      <c r="ECL16"/>
      <c r="ECM16"/>
      <c r="ECN16"/>
      <c r="ECO16"/>
      <c r="ECP16"/>
      <c r="ECQ16"/>
      <c r="ECR16"/>
      <c r="ECS16"/>
      <c r="ECT16"/>
      <c r="ECU16"/>
      <c r="ECV16"/>
      <c r="ECW16"/>
      <c r="ECX16"/>
      <c r="ECY16"/>
      <c r="ECZ16"/>
      <c r="EDA16"/>
      <c r="EDB16"/>
      <c r="EDC16"/>
      <c r="EDD16"/>
      <c r="EDE16"/>
      <c r="EDF16"/>
      <c r="EDG16"/>
      <c r="EDH16"/>
      <c r="EDI16"/>
      <c r="EDJ16"/>
      <c r="EDK16"/>
      <c r="EDL16"/>
      <c r="EDM16"/>
      <c r="EDN16"/>
      <c r="EDO16"/>
      <c r="EDP16"/>
      <c r="EDQ16"/>
      <c r="EDR16"/>
      <c r="EDS16"/>
      <c r="EDT16"/>
      <c r="EDU16"/>
      <c r="EDV16"/>
      <c r="EDW16"/>
      <c r="EDX16"/>
      <c r="EDY16"/>
      <c r="EDZ16"/>
      <c r="EEA16"/>
      <c r="EEB16"/>
      <c r="EEC16"/>
      <c r="EED16"/>
      <c r="EEE16"/>
      <c r="EEF16"/>
      <c r="EEG16"/>
      <c r="EEH16"/>
      <c r="EEI16"/>
      <c r="EEJ16"/>
      <c r="EEK16"/>
      <c r="EEL16"/>
      <c r="EEM16"/>
      <c r="EEN16"/>
      <c r="EEO16"/>
      <c r="EEP16"/>
      <c r="EEQ16"/>
      <c r="EER16"/>
      <c r="EES16"/>
      <c r="EET16"/>
      <c r="EEU16"/>
      <c r="EEV16"/>
      <c r="EEW16"/>
      <c r="EEX16"/>
      <c r="EEY16"/>
      <c r="EEZ16"/>
      <c r="EFA16"/>
      <c r="EFB16"/>
      <c r="EFC16"/>
      <c r="EFD16"/>
      <c r="EFE16"/>
      <c r="EFF16"/>
      <c r="EFG16"/>
      <c r="EFH16"/>
      <c r="EFI16"/>
      <c r="EFJ16"/>
      <c r="EFK16"/>
      <c r="EFL16"/>
      <c r="EFM16"/>
      <c r="EFN16"/>
      <c r="EFO16"/>
      <c r="EFP16"/>
      <c r="EFQ16"/>
      <c r="EFR16"/>
      <c r="EFS16"/>
      <c r="EFT16"/>
      <c r="EFU16"/>
      <c r="EFV16"/>
      <c r="EFW16"/>
      <c r="EFX16"/>
      <c r="EFY16"/>
      <c r="EFZ16"/>
      <c r="EGA16"/>
      <c r="EGB16"/>
      <c r="EGC16"/>
      <c r="EGD16"/>
      <c r="EGE16"/>
      <c r="EGF16"/>
      <c r="EGG16"/>
      <c r="EGH16"/>
      <c r="EGI16"/>
      <c r="EGJ16"/>
      <c r="EGK16"/>
      <c r="EGL16"/>
      <c r="EGM16"/>
      <c r="EGN16"/>
      <c r="EGO16"/>
      <c r="EGP16"/>
      <c r="EGQ16"/>
      <c r="EGR16"/>
      <c r="EGS16"/>
      <c r="EGT16"/>
      <c r="EGU16"/>
      <c r="EGV16"/>
      <c r="EGW16"/>
      <c r="EGX16"/>
      <c r="EGY16"/>
      <c r="EGZ16"/>
      <c r="EHA16"/>
      <c r="EHB16"/>
      <c r="EHC16"/>
      <c r="EHD16"/>
      <c r="EHE16"/>
      <c r="EHF16"/>
      <c r="EHG16"/>
      <c r="EHH16"/>
      <c r="EHI16"/>
      <c r="EHJ16"/>
      <c r="EHK16"/>
      <c r="EHL16"/>
      <c r="EHM16"/>
      <c r="EHN16"/>
      <c r="EHO16"/>
      <c r="EHP16"/>
      <c r="EHQ16"/>
      <c r="EHR16"/>
      <c r="EHS16"/>
      <c r="EHT16"/>
      <c r="EHU16"/>
      <c r="EHV16"/>
      <c r="EHW16"/>
      <c r="EHX16"/>
      <c r="EHY16"/>
      <c r="EHZ16"/>
      <c r="EIA16"/>
      <c r="EIB16"/>
      <c r="EIC16"/>
      <c r="EID16"/>
      <c r="EIE16"/>
      <c r="EIF16"/>
      <c r="EIG16"/>
      <c r="EIH16"/>
      <c r="EII16"/>
      <c r="EIJ16"/>
      <c r="EIK16"/>
      <c r="EIL16"/>
      <c r="EIM16"/>
      <c r="EIN16"/>
      <c r="EIO16"/>
      <c r="EIP16"/>
      <c r="EIQ16"/>
      <c r="EIR16"/>
      <c r="EIS16"/>
      <c r="EIT16"/>
      <c r="EIU16"/>
      <c r="EIV16"/>
      <c r="EIW16"/>
      <c r="EIX16"/>
      <c r="EIY16"/>
      <c r="EIZ16"/>
      <c r="EJA16"/>
      <c r="EJB16"/>
      <c r="EJC16"/>
      <c r="EJD16"/>
      <c r="EJE16"/>
      <c r="EJF16"/>
      <c r="EJG16"/>
      <c r="EJH16"/>
      <c r="EJI16"/>
      <c r="EJJ16"/>
      <c r="EJK16"/>
      <c r="EJL16"/>
      <c r="EJM16"/>
      <c r="EJN16"/>
      <c r="EJO16"/>
      <c r="EJP16"/>
      <c r="EJQ16"/>
      <c r="EJR16"/>
      <c r="EJS16"/>
      <c r="EJT16"/>
      <c r="EJU16"/>
      <c r="EJV16"/>
      <c r="EJW16"/>
      <c r="EJX16"/>
      <c r="EJY16"/>
      <c r="EJZ16"/>
      <c r="EKA16"/>
      <c r="EKB16"/>
      <c r="EKC16"/>
      <c r="EKD16"/>
      <c r="EKE16"/>
      <c r="EKF16"/>
      <c r="EKG16"/>
      <c r="EKH16"/>
      <c r="EKI16"/>
      <c r="EKJ16"/>
      <c r="EKK16"/>
      <c r="EKL16"/>
      <c r="EKM16"/>
      <c r="EKN16"/>
      <c r="EKO16"/>
      <c r="EKP16"/>
      <c r="EKQ16"/>
      <c r="EKR16"/>
      <c r="EKS16"/>
      <c r="EKT16"/>
      <c r="EKU16"/>
      <c r="EKV16"/>
      <c r="EKW16"/>
      <c r="EKX16"/>
      <c r="EKY16"/>
      <c r="EKZ16"/>
      <c r="ELA16"/>
      <c r="ELB16"/>
      <c r="ELC16"/>
      <c r="ELD16"/>
      <c r="ELE16"/>
      <c r="ELF16"/>
      <c r="ELG16"/>
      <c r="ELH16"/>
      <c r="ELI16"/>
      <c r="ELJ16"/>
      <c r="ELK16"/>
      <c r="ELL16"/>
      <c r="ELM16"/>
      <c r="ELN16"/>
      <c r="ELO16"/>
      <c r="ELP16"/>
      <c r="ELQ16"/>
      <c r="ELR16"/>
      <c r="ELS16"/>
      <c r="ELT16"/>
      <c r="ELU16"/>
      <c r="ELV16"/>
      <c r="ELW16"/>
      <c r="ELX16"/>
      <c r="ELY16"/>
      <c r="ELZ16"/>
      <c r="EMA16"/>
      <c r="EMB16"/>
      <c r="EMC16"/>
      <c r="EMD16"/>
      <c r="EME16"/>
      <c r="EMF16"/>
      <c r="EMG16"/>
      <c r="EMH16"/>
      <c r="EMI16"/>
      <c r="EMJ16"/>
      <c r="EMK16"/>
      <c r="EML16"/>
      <c r="EMM16"/>
      <c r="EMN16"/>
      <c r="EMO16"/>
      <c r="EMP16"/>
      <c r="EMQ16"/>
      <c r="EMR16"/>
      <c r="EMS16"/>
      <c r="EMT16"/>
      <c r="EMU16"/>
      <c r="EMV16"/>
      <c r="EMW16"/>
      <c r="EMX16"/>
      <c r="EMY16"/>
      <c r="EMZ16"/>
      <c r="ENA16"/>
      <c r="ENB16"/>
      <c r="ENC16"/>
      <c r="END16"/>
      <c r="ENE16"/>
      <c r="ENF16"/>
      <c r="ENG16"/>
      <c r="ENH16"/>
      <c r="ENI16"/>
      <c r="ENJ16"/>
      <c r="ENK16"/>
      <c r="ENL16"/>
      <c r="ENM16"/>
      <c r="ENN16"/>
      <c r="ENO16"/>
      <c r="ENP16"/>
      <c r="ENQ16"/>
      <c r="ENR16"/>
      <c r="ENS16"/>
      <c r="ENT16"/>
      <c r="ENU16"/>
      <c r="ENV16"/>
      <c r="ENW16"/>
      <c r="ENX16"/>
      <c r="ENY16"/>
      <c r="ENZ16"/>
      <c r="EOA16"/>
      <c r="EOB16"/>
      <c r="EOC16"/>
      <c r="EOD16"/>
      <c r="EOE16"/>
      <c r="EOF16"/>
      <c r="EOG16"/>
      <c r="EOH16"/>
      <c r="EOI16"/>
      <c r="EOJ16"/>
      <c r="EOK16"/>
      <c r="EOL16"/>
      <c r="EOM16"/>
      <c r="EON16"/>
      <c r="EOO16"/>
      <c r="EOP16"/>
      <c r="EOQ16"/>
      <c r="EOR16"/>
      <c r="EOS16"/>
      <c r="EOT16"/>
      <c r="EOU16"/>
      <c r="EOV16"/>
      <c r="EOW16"/>
      <c r="EOX16"/>
      <c r="EOY16"/>
      <c r="EOZ16"/>
      <c r="EPA16"/>
      <c r="EPB16"/>
      <c r="EPC16"/>
      <c r="EPD16"/>
      <c r="EPE16"/>
      <c r="EPF16"/>
      <c r="EPG16"/>
      <c r="EPH16"/>
      <c r="EPI16"/>
      <c r="EPJ16"/>
      <c r="EPK16"/>
      <c r="EPL16"/>
      <c r="EPM16"/>
      <c r="EPN16"/>
      <c r="EPO16"/>
      <c r="EPP16"/>
      <c r="EPQ16"/>
      <c r="EPR16"/>
      <c r="EPS16"/>
      <c r="EPT16"/>
      <c r="EPU16"/>
      <c r="EPV16"/>
      <c r="EPW16"/>
      <c r="EPX16"/>
      <c r="EPY16"/>
      <c r="EPZ16"/>
      <c r="EQA16"/>
      <c r="EQB16"/>
      <c r="EQC16"/>
      <c r="EQD16"/>
      <c r="EQE16"/>
      <c r="EQF16"/>
      <c r="EQG16"/>
      <c r="EQH16"/>
      <c r="EQI16"/>
      <c r="EQJ16"/>
      <c r="EQK16"/>
      <c r="EQL16"/>
      <c r="EQM16"/>
      <c r="EQN16"/>
      <c r="EQO16"/>
      <c r="EQP16"/>
      <c r="EQQ16"/>
      <c r="EQR16"/>
      <c r="EQS16"/>
      <c r="EQT16"/>
      <c r="EQU16"/>
      <c r="EQV16"/>
      <c r="EQW16"/>
      <c r="EQX16"/>
      <c r="EQY16"/>
      <c r="EQZ16"/>
      <c r="ERA16"/>
      <c r="ERB16"/>
      <c r="ERC16"/>
      <c r="ERD16"/>
      <c r="ERE16"/>
      <c r="ERF16"/>
      <c r="ERG16"/>
      <c r="ERH16"/>
      <c r="ERI16"/>
      <c r="ERJ16"/>
      <c r="ERK16"/>
      <c r="ERL16"/>
      <c r="ERM16"/>
      <c r="ERN16"/>
      <c r="ERO16"/>
      <c r="ERP16"/>
      <c r="ERQ16"/>
      <c r="ERR16"/>
      <c r="ERS16"/>
      <c r="ERT16"/>
      <c r="ERU16"/>
      <c r="ERV16"/>
      <c r="ERW16"/>
      <c r="ERX16"/>
      <c r="ERY16"/>
      <c r="ERZ16"/>
      <c r="ESA16"/>
      <c r="ESB16"/>
      <c r="ESC16"/>
      <c r="ESD16"/>
      <c r="ESE16"/>
      <c r="ESF16"/>
      <c r="ESG16"/>
      <c r="ESH16"/>
      <c r="ESI16"/>
      <c r="ESJ16"/>
      <c r="ESK16"/>
      <c r="ESL16"/>
      <c r="ESM16"/>
      <c r="ESN16"/>
      <c r="ESO16"/>
      <c r="ESP16"/>
      <c r="ESQ16"/>
      <c r="ESR16"/>
      <c r="ESS16"/>
      <c r="EST16"/>
      <c r="ESU16"/>
      <c r="ESV16"/>
      <c r="ESW16"/>
      <c r="ESX16"/>
      <c r="ESY16"/>
      <c r="ESZ16"/>
      <c r="ETA16"/>
      <c r="ETB16"/>
      <c r="ETC16"/>
      <c r="ETD16"/>
      <c r="ETE16"/>
      <c r="ETF16"/>
      <c r="ETG16"/>
      <c r="ETH16"/>
      <c r="ETI16"/>
      <c r="ETJ16"/>
      <c r="ETK16"/>
      <c r="ETL16"/>
      <c r="ETM16"/>
      <c r="ETN16"/>
      <c r="ETO16"/>
      <c r="ETP16"/>
      <c r="ETQ16"/>
      <c r="ETR16"/>
      <c r="ETS16"/>
      <c r="ETT16"/>
      <c r="ETU16"/>
      <c r="ETV16"/>
      <c r="ETW16"/>
      <c r="ETX16"/>
      <c r="ETY16"/>
      <c r="ETZ16"/>
      <c r="EUA16"/>
      <c r="EUB16"/>
      <c r="EUC16"/>
      <c r="EUD16"/>
      <c r="EUE16"/>
      <c r="EUF16"/>
      <c r="EUG16"/>
      <c r="EUH16"/>
      <c r="EUI16"/>
      <c r="EUJ16"/>
      <c r="EUK16"/>
      <c r="EUL16"/>
      <c r="EUM16"/>
      <c r="EUN16"/>
      <c r="EUO16"/>
      <c r="EUP16"/>
      <c r="EUQ16"/>
      <c r="EUR16"/>
      <c r="EUS16"/>
      <c r="EUT16"/>
      <c r="EUU16"/>
      <c r="EUV16"/>
      <c r="EUW16"/>
      <c r="EUX16"/>
      <c r="EUY16"/>
      <c r="EUZ16"/>
      <c r="EVA16"/>
      <c r="EVB16"/>
      <c r="EVC16"/>
      <c r="EVD16"/>
      <c r="EVE16"/>
      <c r="EVF16"/>
      <c r="EVG16"/>
      <c r="EVH16"/>
      <c r="EVI16"/>
      <c r="EVJ16"/>
      <c r="EVK16"/>
      <c r="EVL16"/>
      <c r="EVM16"/>
      <c r="EVN16"/>
      <c r="EVO16"/>
      <c r="EVP16"/>
      <c r="EVQ16"/>
      <c r="EVR16"/>
      <c r="EVS16"/>
      <c r="EVT16"/>
      <c r="EVU16"/>
      <c r="EVV16"/>
      <c r="EVW16"/>
      <c r="EVX16"/>
      <c r="EVY16"/>
      <c r="EVZ16"/>
      <c r="EWA16"/>
      <c r="EWB16"/>
      <c r="EWC16"/>
      <c r="EWD16"/>
      <c r="EWE16"/>
      <c r="EWF16"/>
      <c r="EWG16"/>
      <c r="EWH16"/>
      <c r="EWI16"/>
      <c r="EWJ16"/>
      <c r="EWK16"/>
      <c r="EWL16"/>
      <c r="EWM16"/>
      <c r="EWN16"/>
      <c r="EWO16"/>
      <c r="EWP16"/>
      <c r="EWQ16"/>
      <c r="EWR16"/>
      <c r="EWS16"/>
      <c r="EWT16"/>
      <c r="EWU16"/>
      <c r="EWV16"/>
      <c r="EWW16"/>
      <c r="EWX16"/>
      <c r="EWY16"/>
      <c r="EWZ16"/>
      <c r="EXA16"/>
      <c r="EXB16"/>
      <c r="EXC16"/>
      <c r="EXD16"/>
      <c r="EXE16"/>
      <c r="EXF16"/>
      <c r="EXG16"/>
      <c r="EXH16"/>
      <c r="EXI16"/>
      <c r="EXJ16"/>
      <c r="EXK16"/>
      <c r="EXL16"/>
      <c r="EXM16"/>
      <c r="EXN16"/>
      <c r="EXO16"/>
      <c r="EXP16"/>
      <c r="EXQ16"/>
      <c r="EXR16"/>
      <c r="EXS16"/>
      <c r="EXT16"/>
      <c r="EXU16"/>
      <c r="EXV16"/>
      <c r="EXW16"/>
      <c r="EXX16"/>
      <c r="EXY16"/>
      <c r="EXZ16"/>
      <c r="EYA16"/>
      <c r="EYB16"/>
      <c r="EYC16"/>
      <c r="EYD16"/>
      <c r="EYE16"/>
      <c r="EYF16"/>
      <c r="EYG16"/>
      <c r="EYH16"/>
      <c r="EYI16"/>
      <c r="EYJ16"/>
      <c r="EYK16"/>
      <c r="EYL16"/>
      <c r="EYM16"/>
      <c r="EYN16"/>
      <c r="EYO16"/>
      <c r="EYP16"/>
      <c r="EYQ16"/>
      <c r="EYR16"/>
      <c r="EYS16"/>
      <c r="EYT16"/>
      <c r="EYU16"/>
      <c r="EYV16"/>
      <c r="EYW16"/>
      <c r="EYX16"/>
      <c r="EYY16"/>
      <c r="EYZ16"/>
      <c r="EZA16"/>
      <c r="EZB16"/>
      <c r="EZC16"/>
      <c r="EZD16"/>
      <c r="EZE16"/>
      <c r="EZF16"/>
      <c r="EZG16"/>
      <c r="EZH16"/>
      <c r="EZI16"/>
      <c r="EZJ16"/>
      <c r="EZK16"/>
      <c r="EZL16"/>
      <c r="EZM16"/>
      <c r="EZN16"/>
      <c r="EZO16"/>
      <c r="EZP16"/>
      <c r="EZQ16"/>
      <c r="EZR16"/>
      <c r="EZS16"/>
      <c r="EZT16"/>
      <c r="EZU16"/>
      <c r="EZV16"/>
      <c r="EZW16"/>
      <c r="EZX16"/>
      <c r="EZY16"/>
      <c r="EZZ16"/>
      <c r="FAA16"/>
      <c r="FAB16"/>
      <c r="FAC16"/>
      <c r="FAD16"/>
      <c r="FAE16"/>
      <c r="FAF16"/>
      <c r="FAG16"/>
      <c r="FAH16"/>
      <c r="FAI16"/>
      <c r="FAJ16"/>
      <c r="FAK16"/>
      <c r="FAL16"/>
      <c r="FAM16"/>
      <c r="FAN16"/>
      <c r="FAO16"/>
      <c r="FAP16"/>
      <c r="FAQ16"/>
      <c r="FAR16"/>
      <c r="FAS16"/>
      <c r="FAT16"/>
      <c r="FAU16"/>
      <c r="FAV16"/>
      <c r="FAW16"/>
      <c r="FAX16"/>
      <c r="FAY16"/>
      <c r="FAZ16"/>
      <c r="FBA16"/>
      <c r="FBB16"/>
      <c r="FBC16"/>
      <c r="FBD16"/>
      <c r="FBE16"/>
      <c r="FBF16"/>
      <c r="FBG16"/>
      <c r="FBH16"/>
      <c r="FBI16"/>
      <c r="FBJ16"/>
      <c r="FBK16"/>
      <c r="FBL16"/>
      <c r="FBM16"/>
      <c r="FBN16"/>
      <c r="FBO16"/>
      <c r="FBP16"/>
      <c r="FBQ16"/>
      <c r="FBR16"/>
      <c r="FBS16"/>
      <c r="FBT16"/>
      <c r="FBU16"/>
      <c r="FBV16"/>
      <c r="FBW16"/>
      <c r="FBX16"/>
      <c r="FBY16"/>
      <c r="FBZ16"/>
      <c r="FCA16"/>
      <c r="FCB16"/>
      <c r="FCC16"/>
      <c r="FCD16"/>
      <c r="FCE16"/>
      <c r="FCF16"/>
      <c r="FCG16"/>
      <c r="FCH16"/>
      <c r="FCI16"/>
      <c r="FCJ16"/>
      <c r="FCK16"/>
      <c r="FCL16"/>
      <c r="FCM16"/>
      <c r="FCN16"/>
      <c r="FCO16"/>
      <c r="FCP16"/>
      <c r="FCQ16"/>
      <c r="FCR16"/>
      <c r="FCS16"/>
      <c r="FCT16"/>
      <c r="FCU16"/>
      <c r="FCV16"/>
      <c r="FCW16"/>
      <c r="FCX16"/>
      <c r="FCY16"/>
      <c r="FCZ16"/>
      <c r="FDA16"/>
      <c r="FDB16"/>
      <c r="FDC16"/>
      <c r="FDD16"/>
      <c r="FDE16"/>
      <c r="FDF16"/>
      <c r="FDG16"/>
      <c r="FDH16"/>
      <c r="FDI16"/>
      <c r="FDJ16"/>
      <c r="FDK16"/>
      <c r="FDL16"/>
      <c r="FDM16"/>
      <c r="FDN16"/>
      <c r="FDO16"/>
      <c r="FDP16"/>
      <c r="FDQ16"/>
      <c r="FDR16"/>
      <c r="FDS16"/>
      <c r="FDT16"/>
      <c r="FDU16"/>
      <c r="FDV16"/>
      <c r="FDW16"/>
      <c r="FDX16"/>
      <c r="FDY16"/>
      <c r="FDZ16"/>
      <c r="FEA16"/>
      <c r="FEB16"/>
      <c r="FEC16"/>
      <c r="FED16"/>
      <c r="FEE16"/>
      <c r="FEF16"/>
      <c r="FEG16"/>
      <c r="FEH16"/>
      <c r="FEI16"/>
      <c r="FEJ16"/>
      <c r="FEK16"/>
      <c r="FEL16"/>
      <c r="FEM16"/>
      <c r="FEN16"/>
      <c r="FEO16"/>
      <c r="FEP16"/>
      <c r="FEQ16"/>
      <c r="FER16"/>
      <c r="FES16"/>
      <c r="FET16"/>
      <c r="FEU16"/>
      <c r="FEV16"/>
      <c r="FEW16"/>
      <c r="FEX16"/>
      <c r="FEY16"/>
      <c r="FEZ16"/>
      <c r="FFA16"/>
      <c r="FFB16"/>
      <c r="FFC16"/>
      <c r="FFD16"/>
      <c r="FFE16"/>
      <c r="FFF16"/>
      <c r="FFG16"/>
      <c r="FFH16"/>
      <c r="FFI16"/>
      <c r="FFJ16"/>
      <c r="FFK16"/>
      <c r="FFL16"/>
      <c r="FFM16"/>
      <c r="FFN16"/>
      <c r="FFO16"/>
      <c r="FFP16"/>
      <c r="FFQ16"/>
      <c r="FFR16"/>
      <c r="FFS16"/>
      <c r="FFT16"/>
      <c r="FFU16"/>
      <c r="FFV16"/>
      <c r="FFW16"/>
      <c r="FFX16"/>
      <c r="FFY16"/>
      <c r="FFZ16"/>
      <c r="FGA16"/>
      <c r="FGB16"/>
      <c r="FGC16"/>
      <c r="FGD16"/>
      <c r="FGE16"/>
      <c r="FGF16"/>
      <c r="FGG16"/>
      <c r="FGH16"/>
      <c r="FGI16"/>
      <c r="FGJ16"/>
      <c r="FGK16"/>
      <c r="FGL16"/>
      <c r="FGM16"/>
      <c r="FGN16"/>
      <c r="FGO16"/>
      <c r="FGP16"/>
      <c r="FGQ16"/>
      <c r="FGR16"/>
      <c r="FGS16"/>
      <c r="FGT16"/>
      <c r="FGU16"/>
      <c r="FGV16"/>
      <c r="FGW16"/>
      <c r="FGX16"/>
      <c r="FGY16"/>
      <c r="FGZ16"/>
      <c r="FHA16"/>
      <c r="FHB16"/>
      <c r="FHC16"/>
      <c r="FHD16"/>
      <c r="FHE16"/>
      <c r="FHF16"/>
      <c r="FHG16"/>
      <c r="FHH16"/>
      <c r="FHI16"/>
      <c r="FHJ16"/>
      <c r="FHK16"/>
      <c r="FHL16"/>
      <c r="FHM16"/>
      <c r="FHN16"/>
      <c r="FHO16"/>
      <c r="FHP16"/>
      <c r="FHQ16"/>
      <c r="FHR16"/>
      <c r="FHS16"/>
      <c r="FHT16"/>
      <c r="FHU16"/>
      <c r="FHV16"/>
      <c r="FHW16"/>
      <c r="FHX16"/>
      <c r="FHY16"/>
      <c r="FHZ16"/>
      <c r="FIA16"/>
      <c r="FIB16"/>
      <c r="FIC16"/>
      <c r="FID16"/>
      <c r="FIE16"/>
      <c r="FIF16"/>
      <c r="FIG16"/>
      <c r="FIH16"/>
      <c r="FII16"/>
      <c r="FIJ16"/>
      <c r="FIK16"/>
      <c r="FIL16"/>
      <c r="FIM16"/>
      <c r="FIN16"/>
      <c r="FIO16"/>
      <c r="FIP16"/>
      <c r="FIQ16"/>
      <c r="FIR16"/>
      <c r="FIS16"/>
      <c r="FIT16"/>
      <c r="FIU16"/>
      <c r="FIV16"/>
      <c r="FIW16"/>
      <c r="FIX16"/>
      <c r="FIY16"/>
      <c r="FIZ16"/>
      <c r="FJA16"/>
      <c r="FJB16"/>
      <c r="FJC16"/>
      <c r="FJD16"/>
      <c r="FJE16"/>
      <c r="FJF16"/>
      <c r="FJG16"/>
      <c r="FJH16"/>
      <c r="FJI16"/>
      <c r="FJJ16"/>
      <c r="FJK16"/>
      <c r="FJL16"/>
      <c r="FJM16"/>
      <c r="FJN16"/>
      <c r="FJO16"/>
      <c r="FJP16"/>
      <c r="FJQ16"/>
      <c r="FJR16"/>
      <c r="FJS16"/>
      <c r="FJT16"/>
      <c r="FJU16"/>
      <c r="FJV16"/>
      <c r="FJW16"/>
      <c r="FJX16"/>
      <c r="FJY16"/>
      <c r="FJZ16"/>
      <c r="FKA16"/>
      <c r="FKB16"/>
      <c r="FKC16"/>
      <c r="FKD16"/>
      <c r="FKE16"/>
      <c r="FKF16"/>
      <c r="FKG16"/>
      <c r="FKH16"/>
      <c r="FKI16"/>
      <c r="FKJ16"/>
      <c r="FKK16"/>
      <c r="FKL16"/>
      <c r="FKM16"/>
      <c r="FKN16"/>
      <c r="FKO16"/>
      <c r="FKP16"/>
      <c r="FKQ16"/>
      <c r="FKR16"/>
      <c r="FKS16"/>
      <c r="FKT16"/>
      <c r="FKU16"/>
      <c r="FKV16"/>
      <c r="FKW16"/>
      <c r="FKX16"/>
      <c r="FKY16"/>
      <c r="FKZ16"/>
      <c r="FLA16"/>
      <c r="FLB16"/>
      <c r="FLC16"/>
      <c r="FLD16"/>
      <c r="FLE16"/>
      <c r="FLF16"/>
      <c r="FLG16"/>
      <c r="FLH16"/>
      <c r="FLI16"/>
      <c r="FLJ16"/>
      <c r="FLK16"/>
      <c r="FLL16"/>
      <c r="FLM16"/>
      <c r="FLN16"/>
      <c r="FLO16"/>
      <c r="FLP16"/>
      <c r="FLQ16"/>
      <c r="FLR16"/>
      <c r="FLS16"/>
      <c r="FLT16"/>
      <c r="FLU16"/>
      <c r="FLV16"/>
      <c r="FLW16"/>
      <c r="FLX16"/>
      <c r="FLY16"/>
      <c r="FLZ16"/>
      <c r="FMA16"/>
      <c r="FMB16"/>
      <c r="FMC16"/>
      <c r="FMD16"/>
      <c r="FME16"/>
      <c r="FMF16"/>
      <c r="FMG16"/>
      <c r="FMH16"/>
      <c r="FMI16"/>
      <c r="FMJ16"/>
      <c r="FMK16"/>
      <c r="FML16"/>
      <c r="FMM16"/>
      <c r="FMN16"/>
      <c r="FMO16"/>
      <c r="FMP16"/>
      <c r="FMQ16"/>
      <c r="FMR16"/>
      <c r="FMS16"/>
      <c r="FMT16"/>
      <c r="FMU16"/>
      <c r="FMV16"/>
      <c r="FMW16"/>
      <c r="FMX16"/>
      <c r="FMY16"/>
      <c r="FMZ16"/>
      <c r="FNA16"/>
      <c r="FNB16"/>
      <c r="FNC16"/>
      <c r="FND16"/>
      <c r="FNE16"/>
      <c r="FNF16"/>
      <c r="FNG16"/>
      <c r="FNH16"/>
      <c r="FNI16"/>
      <c r="FNJ16"/>
      <c r="FNK16"/>
      <c r="FNL16"/>
      <c r="FNM16"/>
      <c r="FNN16"/>
      <c r="FNO16"/>
      <c r="FNP16"/>
      <c r="FNQ16"/>
      <c r="FNR16"/>
      <c r="FNS16"/>
      <c r="FNT16"/>
      <c r="FNU16"/>
      <c r="FNV16"/>
      <c r="FNW16"/>
      <c r="FNX16"/>
      <c r="FNY16"/>
      <c r="FNZ16"/>
      <c r="FOA16"/>
      <c r="FOB16"/>
      <c r="FOC16"/>
      <c r="FOD16"/>
      <c r="FOE16"/>
      <c r="FOF16"/>
      <c r="FOG16"/>
      <c r="FOH16"/>
      <c r="FOI16"/>
      <c r="FOJ16"/>
      <c r="FOK16"/>
      <c r="FOL16"/>
      <c r="FOM16"/>
      <c r="FON16"/>
      <c r="FOO16"/>
      <c r="FOP16"/>
      <c r="FOQ16"/>
      <c r="FOR16"/>
      <c r="FOS16"/>
      <c r="FOT16"/>
      <c r="FOU16"/>
      <c r="FOV16"/>
      <c r="FOW16"/>
      <c r="FOX16"/>
      <c r="FOY16"/>
      <c r="FOZ16"/>
      <c r="FPA16"/>
      <c r="FPB16"/>
      <c r="FPC16"/>
      <c r="FPD16"/>
      <c r="FPE16"/>
      <c r="FPF16"/>
      <c r="FPG16"/>
      <c r="FPH16"/>
      <c r="FPI16"/>
      <c r="FPJ16"/>
      <c r="FPK16"/>
      <c r="FPL16"/>
      <c r="FPM16"/>
      <c r="FPN16"/>
      <c r="FPO16"/>
      <c r="FPP16"/>
      <c r="FPQ16"/>
      <c r="FPR16"/>
      <c r="FPS16"/>
      <c r="FPT16"/>
      <c r="FPU16"/>
      <c r="FPV16"/>
      <c r="FPW16"/>
      <c r="FPX16"/>
      <c r="FPY16"/>
      <c r="FPZ16"/>
      <c r="FQA16"/>
      <c r="FQB16"/>
      <c r="FQC16"/>
      <c r="FQD16"/>
      <c r="FQE16"/>
      <c r="FQF16"/>
      <c r="FQG16"/>
      <c r="FQH16"/>
      <c r="FQI16"/>
      <c r="FQJ16"/>
      <c r="FQK16"/>
      <c r="FQL16"/>
      <c r="FQM16"/>
      <c r="FQN16"/>
      <c r="FQO16"/>
      <c r="FQP16"/>
      <c r="FQQ16"/>
      <c r="FQR16"/>
      <c r="FQS16"/>
      <c r="FQT16"/>
      <c r="FQU16"/>
      <c r="FQV16"/>
      <c r="FQW16"/>
      <c r="FQX16"/>
      <c r="FQY16"/>
      <c r="FQZ16"/>
      <c r="FRA16"/>
      <c r="FRB16"/>
      <c r="FRC16"/>
      <c r="FRD16"/>
      <c r="FRE16"/>
      <c r="FRF16"/>
      <c r="FRG16"/>
      <c r="FRH16"/>
      <c r="FRI16"/>
      <c r="FRJ16"/>
      <c r="FRK16"/>
      <c r="FRL16"/>
      <c r="FRM16"/>
      <c r="FRN16"/>
      <c r="FRO16"/>
      <c r="FRP16"/>
      <c r="FRQ16"/>
      <c r="FRR16"/>
      <c r="FRS16"/>
      <c r="FRT16"/>
      <c r="FRU16"/>
      <c r="FRV16"/>
      <c r="FRW16"/>
      <c r="FRX16"/>
      <c r="FRY16"/>
      <c r="FRZ16"/>
      <c r="FSA16"/>
      <c r="FSB16"/>
      <c r="FSC16"/>
      <c r="FSD16"/>
      <c r="FSE16"/>
      <c r="FSF16"/>
      <c r="FSG16"/>
      <c r="FSH16"/>
      <c r="FSI16"/>
      <c r="FSJ16"/>
      <c r="FSK16"/>
      <c r="FSL16"/>
      <c r="FSM16"/>
      <c r="FSN16"/>
      <c r="FSO16"/>
      <c r="FSP16"/>
      <c r="FSQ16"/>
      <c r="FSR16"/>
      <c r="FSS16"/>
      <c r="FST16"/>
      <c r="FSU16"/>
      <c r="FSV16"/>
      <c r="FSW16"/>
      <c r="FSX16"/>
      <c r="FSY16"/>
      <c r="FSZ16"/>
      <c r="FTA16"/>
      <c r="FTB16"/>
      <c r="FTC16"/>
      <c r="FTD16"/>
      <c r="FTE16"/>
      <c r="FTF16"/>
      <c r="FTG16"/>
      <c r="FTH16"/>
      <c r="FTI16"/>
      <c r="FTJ16"/>
      <c r="FTK16"/>
      <c r="FTL16"/>
      <c r="FTM16"/>
      <c r="FTN16"/>
      <c r="FTO16"/>
      <c r="FTP16"/>
      <c r="FTQ16"/>
      <c r="FTR16"/>
      <c r="FTS16"/>
      <c r="FTT16"/>
      <c r="FTU16"/>
      <c r="FTV16"/>
      <c r="FTW16"/>
      <c r="FTX16"/>
      <c r="FTY16"/>
      <c r="FTZ16"/>
      <c r="FUA16"/>
      <c r="FUB16"/>
      <c r="FUC16"/>
      <c r="FUD16"/>
      <c r="FUE16"/>
      <c r="FUF16"/>
      <c r="FUG16"/>
      <c r="FUH16"/>
      <c r="FUI16"/>
      <c r="FUJ16"/>
      <c r="FUK16"/>
      <c r="FUL16"/>
      <c r="FUM16"/>
      <c r="FUN16"/>
      <c r="FUO16"/>
      <c r="FUP16"/>
      <c r="FUQ16"/>
      <c r="FUR16"/>
      <c r="FUS16"/>
      <c r="FUT16"/>
      <c r="FUU16"/>
      <c r="FUV16"/>
      <c r="FUW16"/>
      <c r="FUX16"/>
      <c r="FUY16"/>
      <c r="FUZ16"/>
      <c r="FVA16"/>
      <c r="FVB16"/>
      <c r="FVC16"/>
      <c r="FVD16"/>
      <c r="FVE16"/>
      <c r="FVF16"/>
      <c r="FVG16"/>
      <c r="FVH16"/>
      <c r="FVI16"/>
      <c r="FVJ16"/>
      <c r="FVK16"/>
      <c r="FVL16"/>
      <c r="FVM16"/>
      <c r="FVN16"/>
      <c r="FVO16"/>
      <c r="FVP16"/>
      <c r="FVQ16"/>
      <c r="FVR16"/>
      <c r="FVS16"/>
      <c r="FVT16"/>
      <c r="FVU16"/>
      <c r="FVV16"/>
      <c r="FVW16"/>
      <c r="FVX16"/>
      <c r="FVY16"/>
      <c r="FVZ16"/>
      <c r="FWA16"/>
      <c r="FWB16"/>
      <c r="FWC16"/>
      <c r="FWD16"/>
      <c r="FWE16"/>
      <c r="FWF16"/>
      <c r="FWG16"/>
      <c r="FWH16"/>
      <c r="FWI16"/>
      <c r="FWJ16"/>
      <c r="FWK16"/>
      <c r="FWL16"/>
      <c r="FWM16"/>
      <c r="FWN16"/>
      <c r="FWO16"/>
      <c r="FWP16"/>
      <c r="FWQ16"/>
      <c r="FWR16"/>
      <c r="FWS16"/>
      <c r="FWT16"/>
      <c r="FWU16"/>
      <c r="FWV16"/>
      <c r="FWW16"/>
      <c r="FWX16"/>
      <c r="FWY16"/>
      <c r="FWZ16"/>
      <c r="FXA16"/>
      <c r="FXB16"/>
      <c r="FXC16"/>
      <c r="FXD16"/>
      <c r="FXE16"/>
      <c r="FXF16"/>
      <c r="FXG16"/>
      <c r="FXH16"/>
      <c r="FXI16"/>
      <c r="FXJ16"/>
      <c r="FXK16"/>
      <c r="FXL16"/>
      <c r="FXM16"/>
      <c r="FXN16"/>
      <c r="FXO16"/>
      <c r="FXP16"/>
      <c r="FXQ16"/>
      <c r="FXR16"/>
      <c r="FXS16"/>
      <c r="FXT16"/>
      <c r="FXU16"/>
      <c r="FXV16"/>
      <c r="FXW16"/>
      <c r="FXX16"/>
      <c r="FXY16"/>
      <c r="FXZ16"/>
      <c r="FYA16"/>
      <c r="FYB16"/>
      <c r="FYC16"/>
      <c r="FYD16"/>
      <c r="FYE16"/>
      <c r="FYF16"/>
      <c r="FYG16"/>
      <c r="FYH16"/>
      <c r="FYI16"/>
      <c r="FYJ16"/>
      <c r="FYK16"/>
      <c r="FYL16"/>
      <c r="FYM16"/>
      <c r="FYN16"/>
      <c r="FYO16"/>
      <c r="FYP16"/>
      <c r="FYQ16"/>
      <c r="FYR16"/>
      <c r="FYS16"/>
      <c r="FYT16"/>
      <c r="FYU16"/>
      <c r="FYV16"/>
      <c r="FYW16"/>
      <c r="FYX16"/>
      <c r="FYY16"/>
      <c r="FYZ16"/>
      <c r="FZA16"/>
      <c r="FZB16"/>
      <c r="FZC16"/>
      <c r="FZD16"/>
      <c r="FZE16"/>
      <c r="FZF16"/>
      <c r="FZG16"/>
      <c r="FZH16"/>
      <c r="FZI16"/>
      <c r="FZJ16"/>
      <c r="FZK16"/>
      <c r="FZL16"/>
      <c r="FZM16"/>
      <c r="FZN16"/>
      <c r="FZO16"/>
      <c r="FZP16"/>
      <c r="FZQ16"/>
      <c r="FZR16"/>
      <c r="FZS16"/>
      <c r="FZT16"/>
      <c r="FZU16"/>
      <c r="FZV16"/>
      <c r="FZW16"/>
      <c r="FZX16"/>
      <c r="FZY16"/>
      <c r="FZZ16"/>
      <c r="GAA16"/>
      <c r="GAB16"/>
      <c r="GAC16"/>
      <c r="GAD16"/>
      <c r="GAE16"/>
      <c r="GAF16"/>
      <c r="GAG16"/>
      <c r="GAH16"/>
      <c r="GAI16"/>
      <c r="GAJ16"/>
      <c r="GAK16"/>
      <c r="GAL16"/>
      <c r="GAM16"/>
      <c r="GAN16"/>
      <c r="GAO16"/>
      <c r="GAP16"/>
      <c r="GAQ16"/>
      <c r="GAR16"/>
      <c r="GAS16"/>
      <c r="GAT16"/>
      <c r="GAU16"/>
      <c r="GAV16"/>
      <c r="GAW16"/>
      <c r="GAX16"/>
      <c r="GAY16"/>
      <c r="GAZ16"/>
      <c r="GBA16"/>
      <c r="GBB16"/>
      <c r="GBC16"/>
      <c r="GBD16"/>
      <c r="GBE16"/>
      <c r="GBF16"/>
      <c r="GBG16"/>
      <c r="GBH16"/>
      <c r="GBI16"/>
      <c r="GBJ16"/>
      <c r="GBK16"/>
      <c r="GBL16"/>
      <c r="GBM16"/>
      <c r="GBN16"/>
      <c r="GBO16"/>
      <c r="GBP16"/>
      <c r="GBQ16"/>
      <c r="GBR16"/>
      <c r="GBS16"/>
      <c r="GBT16"/>
      <c r="GBU16"/>
      <c r="GBV16"/>
      <c r="GBW16"/>
      <c r="GBX16"/>
      <c r="GBY16"/>
      <c r="GBZ16"/>
      <c r="GCA16"/>
      <c r="GCB16"/>
      <c r="GCC16"/>
      <c r="GCD16"/>
      <c r="GCE16"/>
      <c r="GCF16"/>
      <c r="GCG16"/>
      <c r="GCH16"/>
      <c r="GCI16"/>
      <c r="GCJ16"/>
      <c r="GCK16"/>
      <c r="GCL16"/>
      <c r="GCM16"/>
      <c r="GCN16"/>
      <c r="GCO16"/>
      <c r="GCP16"/>
      <c r="GCQ16"/>
      <c r="GCR16"/>
      <c r="GCS16"/>
      <c r="GCT16"/>
      <c r="GCU16"/>
      <c r="GCV16"/>
      <c r="GCW16"/>
      <c r="GCX16"/>
      <c r="GCY16"/>
      <c r="GCZ16"/>
      <c r="GDA16"/>
      <c r="GDB16"/>
      <c r="GDC16"/>
      <c r="GDD16"/>
      <c r="GDE16"/>
      <c r="GDF16"/>
      <c r="GDG16"/>
      <c r="GDH16"/>
      <c r="GDI16"/>
      <c r="GDJ16"/>
      <c r="GDK16"/>
      <c r="GDL16"/>
      <c r="GDM16"/>
      <c r="GDN16"/>
      <c r="GDO16"/>
      <c r="GDP16"/>
      <c r="GDQ16"/>
      <c r="GDR16"/>
      <c r="GDS16"/>
      <c r="GDT16"/>
      <c r="GDU16"/>
      <c r="GDV16"/>
      <c r="GDW16"/>
      <c r="GDX16"/>
      <c r="GDY16"/>
      <c r="GDZ16"/>
      <c r="GEA16"/>
      <c r="GEB16"/>
      <c r="GEC16"/>
      <c r="GED16"/>
      <c r="GEE16"/>
      <c r="GEF16"/>
      <c r="GEG16"/>
      <c r="GEH16"/>
      <c r="GEI16"/>
      <c r="GEJ16"/>
      <c r="GEK16"/>
      <c r="GEL16"/>
      <c r="GEM16"/>
      <c r="GEN16"/>
      <c r="GEO16"/>
      <c r="GEP16"/>
      <c r="GEQ16"/>
      <c r="GER16"/>
      <c r="GES16"/>
      <c r="GET16"/>
      <c r="GEU16"/>
      <c r="GEV16"/>
      <c r="GEW16"/>
      <c r="GEX16"/>
      <c r="GEY16"/>
      <c r="GEZ16"/>
      <c r="GFA16"/>
      <c r="GFB16"/>
      <c r="GFC16"/>
      <c r="GFD16"/>
      <c r="GFE16"/>
      <c r="GFF16"/>
      <c r="GFG16"/>
      <c r="GFH16"/>
      <c r="GFI16"/>
      <c r="GFJ16"/>
      <c r="GFK16"/>
      <c r="GFL16"/>
      <c r="GFM16"/>
      <c r="GFN16"/>
      <c r="GFO16"/>
      <c r="GFP16"/>
      <c r="GFQ16"/>
      <c r="GFR16"/>
      <c r="GFS16"/>
      <c r="GFT16"/>
      <c r="GFU16"/>
      <c r="GFV16"/>
      <c r="GFW16"/>
      <c r="GFX16"/>
      <c r="GFY16"/>
      <c r="GFZ16"/>
      <c r="GGA16"/>
      <c r="GGB16"/>
      <c r="GGC16"/>
      <c r="GGD16"/>
      <c r="GGE16"/>
      <c r="GGF16"/>
      <c r="GGG16"/>
      <c r="GGH16"/>
      <c r="GGI16"/>
      <c r="GGJ16"/>
      <c r="GGK16"/>
      <c r="GGL16"/>
      <c r="GGM16"/>
      <c r="GGN16"/>
      <c r="GGO16"/>
      <c r="GGP16"/>
      <c r="GGQ16"/>
      <c r="GGR16"/>
      <c r="GGS16"/>
      <c r="GGT16"/>
      <c r="GGU16"/>
      <c r="GGV16"/>
      <c r="GGW16"/>
      <c r="GGX16"/>
      <c r="GGY16"/>
      <c r="GGZ16"/>
      <c r="GHA16"/>
      <c r="GHB16"/>
      <c r="GHC16"/>
      <c r="GHD16"/>
      <c r="GHE16"/>
      <c r="GHF16"/>
      <c r="GHG16"/>
      <c r="GHH16"/>
      <c r="GHI16"/>
      <c r="GHJ16"/>
      <c r="GHK16"/>
      <c r="GHL16"/>
      <c r="GHM16"/>
      <c r="GHN16"/>
      <c r="GHO16"/>
      <c r="GHP16"/>
      <c r="GHQ16"/>
      <c r="GHR16"/>
      <c r="GHS16"/>
      <c r="GHT16"/>
      <c r="GHU16"/>
      <c r="GHV16"/>
      <c r="GHW16"/>
      <c r="GHX16"/>
      <c r="GHY16"/>
      <c r="GHZ16"/>
      <c r="GIA16"/>
      <c r="GIB16"/>
      <c r="GIC16"/>
      <c r="GID16"/>
      <c r="GIE16"/>
      <c r="GIF16"/>
      <c r="GIG16"/>
      <c r="GIH16"/>
      <c r="GII16"/>
      <c r="GIJ16"/>
      <c r="GIK16"/>
      <c r="GIL16"/>
      <c r="GIM16"/>
      <c r="GIN16"/>
      <c r="GIO16"/>
      <c r="GIP16"/>
      <c r="GIQ16"/>
      <c r="GIR16"/>
      <c r="GIS16"/>
      <c r="GIT16"/>
      <c r="GIU16"/>
      <c r="GIV16"/>
      <c r="GIW16"/>
      <c r="GIX16"/>
      <c r="GIY16"/>
      <c r="GIZ16"/>
      <c r="GJA16"/>
      <c r="GJB16"/>
      <c r="GJC16"/>
      <c r="GJD16"/>
      <c r="GJE16"/>
      <c r="GJF16"/>
      <c r="GJG16"/>
      <c r="GJH16"/>
      <c r="GJI16"/>
      <c r="GJJ16"/>
      <c r="GJK16"/>
      <c r="GJL16"/>
      <c r="GJM16"/>
      <c r="GJN16"/>
      <c r="GJO16"/>
      <c r="GJP16"/>
      <c r="GJQ16"/>
      <c r="GJR16"/>
      <c r="GJS16"/>
      <c r="GJT16"/>
      <c r="GJU16"/>
      <c r="GJV16"/>
      <c r="GJW16"/>
      <c r="GJX16"/>
      <c r="GJY16"/>
      <c r="GJZ16"/>
      <c r="GKA16"/>
      <c r="GKB16"/>
      <c r="GKC16"/>
      <c r="GKD16"/>
      <c r="GKE16"/>
      <c r="GKF16"/>
      <c r="GKG16"/>
      <c r="GKH16"/>
      <c r="GKI16"/>
      <c r="GKJ16"/>
      <c r="GKK16"/>
      <c r="GKL16"/>
      <c r="GKM16"/>
      <c r="GKN16"/>
      <c r="GKO16"/>
      <c r="GKP16"/>
      <c r="GKQ16"/>
      <c r="GKR16"/>
      <c r="GKS16"/>
      <c r="GKT16"/>
      <c r="GKU16"/>
      <c r="GKV16"/>
      <c r="GKW16"/>
      <c r="GKX16"/>
      <c r="GKY16"/>
      <c r="GKZ16"/>
      <c r="GLA16"/>
      <c r="GLB16"/>
      <c r="GLC16"/>
      <c r="GLD16"/>
      <c r="GLE16"/>
      <c r="GLF16"/>
      <c r="GLG16"/>
      <c r="GLH16"/>
      <c r="GLI16"/>
      <c r="GLJ16"/>
      <c r="GLK16"/>
      <c r="GLL16"/>
      <c r="GLM16"/>
      <c r="GLN16"/>
      <c r="GLO16"/>
      <c r="GLP16"/>
      <c r="GLQ16"/>
      <c r="GLR16"/>
      <c r="GLS16"/>
      <c r="GLT16"/>
      <c r="GLU16"/>
      <c r="GLV16"/>
      <c r="GLW16"/>
      <c r="GLX16"/>
      <c r="GLY16"/>
      <c r="GLZ16"/>
      <c r="GMA16"/>
      <c r="GMB16"/>
      <c r="GMC16"/>
      <c r="GMD16"/>
      <c r="GME16"/>
      <c r="GMF16"/>
      <c r="GMG16"/>
      <c r="GMH16"/>
      <c r="GMI16"/>
      <c r="GMJ16"/>
      <c r="GMK16"/>
      <c r="GML16"/>
      <c r="GMM16"/>
      <c r="GMN16"/>
      <c r="GMO16"/>
      <c r="GMP16"/>
      <c r="GMQ16"/>
      <c r="GMR16"/>
      <c r="GMS16"/>
      <c r="GMT16"/>
      <c r="GMU16"/>
      <c r="GMV16"/>
      <c r="GMW16"/>
      <c r="GMX16"/>
      <c r="GMY16"/>
      <c r="GMZ16"/>
      <c r="GNA16"/>
      <c r="GNB16"/>
      <c r="GNC16"/>
      <c r="GND16"/>
      <c r="GNE16"/>
      <c r="GNF16"/>
      <c r="GNG16"/>
      <c r="GNH16"/>
      <c r="GNI16"/>
      <c r="GNJ16"/>
      <c r="GNK16"/>
      <c r="GNL16"/>
      <c r="GNM16"/>
      <c r="GNN16"/>
      <c r="GNO16"/>
      <c r="GNP16"/>
      <c r="GNQ16"/>
      <c r="GNR16"/>
      <c r="GNS16"/>
      <c r="GNT16"/>
      <c r="GNU16"/>
      <c r="GNV16"/>
      <c r="GNW16"/>
      <c r="GNX16"/>
      <c r="GNY16"/>
      <c r="GNZ16"/>
      <c r="GOA16"/>
      <c r="GOB16"/>
      <c r="GOC16"/>
      <c r="GOD16"/>
      <c r="GOE16"/>
      <c r="GOF16"/>
      <c r="GOG16"/>
      <c r="GOH16"/>
      <c r="GOI16"/>
      <c r="GOJ16"/>
      <c r="GOK16"/>
      <c r="GOL16"/>
      <c r="GOM16"/>
      <c r="GON16"/>
      <c r="GOO16"/>
      <c r="GOP16"/>
      <c r="GOQ16"/>
      <c r="GOR16"/>
      <c r="GOS16"/>
      <c r="GOT16"/>
      <c r="GOU16"/>
      <c r="GOV16"/>
      <c r="GOW16"/>
      <c r="GOX16"/>
      <c r="GOY16"/>
      <c r="GOZ16"/>
      <c r="GPA16"/>
      <c r="GPB16"/>
      <c r="GPC16"/>
      <c r="GPD16"/>
      <c r="GPE16"/>
      <c r="GPF16"/>
      <c r="GPG16"/>
      <c r="GPH16"/>
      <c r="GPI16"/>
      <c r="GPJ16"/>
      <c r="GPK16"/>
      <c r="GPL16"/>
      <c r="GPM16"/>
      <c r="GPN16"/>
      <c r="GPO16"/>
      <c r="GPP16"/>
      <c r="GPQ16"/>
      <c r="GPR16"/>
      <c r="GPS16"/>
      <c r="GPT16"/>
      <c r="GPU16"/>
      <c r="GPV16"/>
      <c r="GPW16"/>
      <c r="GPX16"/>
      <c r="GPY16"/>
      <c r="GPZ16"/>
      <c r="GQA16"/>
      <c r="GQB16"/>
      <c r="GQC16"/>
      <c r="GQD16"/>
      <c r="GQE16"/>
      <c r="GQF16"/>
      <c r="GQG16"/>
      <c r="GQH16"/>
      <c r="GQI16"/>
      <c r="GQJ16"/>
      <c r="GQK16"/>
      <c r="GQL16"/>
      <c r="GQM16"/>
      <c r="GQN16"/>
      <c r="GQO16"/>
      <c r="GQP16"/>
      <c r="GQQ16"/>
      <c r="GQR16"/>
      <c r="GQS16"/>
      <c r="GQT16"/>
      <c r="GQU16"/>
      <c r="GQV16"/>
      <c r="GQW16"/>
      <c r="GQX16"/>
      <c r="GQY16"/>
      <c r="GQZ16"/>
      <c r="GRA16"/>
      <c r="GRB16"/>
      <c r="GRC16"/>
      <c r="GRD16"/>
      <c r="GRE16"/>
      <c r="GRF16"/>
      <c r="GRG16"/>
      <c r="GRH16"/>
      <c r="GRI16"/>
      <c r="GRJ16"/>
      <c r="GRK16"/>
      <c r="GRL16"/>
      <c r="GRM16"/>
      <c r="GRN16"/>
      <c r="GRO16"/>
      <c r="GRP16"/>
      <c r="GRQ16"/>
      <c r="GRR16"/>
      <c r="GRS16"/>
      <c r="GRT16"/>
      <c r="GRU16"/>
      <c r="GRV16"/>
      <c r="GRW16"/>
      <c r="GRX16"/>
      <c r="GRY16"/>
      <c r="GRZ16"/>
      <c r="GSA16"/>
      <c r="GSB16"/>
      <c r="GSC16"/>
      <c r="GSD16"/>
      <c r="GSE16"/>
      <c r="GSF16"/>
      <c r="GSG16"/>
      <c r="GSH16"/>
      <c r="GSI16"/>
      <c r="GSJ16"/>
      <c r="GSK16"/>
      <c r="GSL16"/>
      <c r="GSM16"/>
      <c r="GSN16"/>
      <c r="GSO16"/>
      <c r="GSP16"/>
      <c r="GSQ16"/>
      <c r="GSR16"/>
      <c r="GSS16"/>
      <c r="GST16"/>
      <c r="GSU16"/>
      <c r="GSV16"/>
      <c r="GSW16"/>
      <c r="GSX16"/>
      <c r="GSY16"/>
      <c r="GSZ16"/>
      <c r="GTA16"/>
      <c r="GTB16"/>
      <c r="GTC16"/>
      <c r="GTD16"/>
      <c r="GTE16"/>
      <c r="GTF16"/>
      <c r="GTG16"/>
      <c r="GTH16"/>
      <c r="GTI16"/>
      <c r="GTJ16"/>
      <c r="GTK16"/>
      <c r="GTL16"/>
      <c r="GTM16"/>
      <c r="GTN16"/>
      <c r="GTO16"/>
      <c r="GTP16"/>
      <c r="GTQ16"/>
      <c r="GTR16"/>
      <c r="GTS16"/>
      <c r="GTT16"/>
      <c r="GTU16"/>
      <c r="GTV16"/>
      <c r="GTW16"/>
      <c r="GTX16"/>
      <c r="GTY16"/>
      <c r="GTZ16"/>
      <c r="GUA16"/>
      <c r="GUB16"/>
      <c r="GUC16"/>
      <c r="GUD16"/>
      <c r="GUE16"/>
      <c r="GUF16"/>
      <c r="GUG16"/>
      <c r="GUH16"/>
      <c r="GUI16"/>
      <c r="GUJ16"/>
      <c r="GUK16"/>
      <c r="GUL16"/>
      <c r="GUM16"/>
      <c r="GUN16"/>
      <c r="GUO16"/>
      <c r="GUP16"/>
      <c r="GUQ16"/>
      <c r="GUR16"/>
      <c r="GUS16"/>
      <c r="GUT16"/>
      <c r="GUU16"/>
      <c r="GUV16"/>
      <c r="GUW16"/>
      <c r="GUX16"/>
      <c r="GUY16"/>
      <c r="GUZ16"/>
      <c r="GVA16"/>
      <c r="GVB16"/>
      <c r="GVC16"/>
      <c r="GVD16"/>
      <c r="GVE16"/>
      <c r="GVF16"/>
      <c r="GVG16"/>
      <c r="GVH16"/>
      <c r="GVI16"/>
      <c r="GVJ16"/>
      <c r="GVK16"/>
      <c r="GVL16"/>
      <c r="GVM16"/>
      <c r="GVN16"/>
      <c r="GVO16"/>
      <c r="GVP16"/>
      <c r="GVQ16"/>
      <c r="GVR16"/>
      <c r="GVS16"/>
      <c r="GVT16"/>
      <c r="GVU16"/>
      <c r="GVV16"/>
      <c r="GVW16"/>
      <c r="GVX16"/>
      <c r="GVY16"/>
      <c r="GVZ16"/>
      <c r="GWA16"/>
      <c r="GWB16"/>
      <c r="GWC16"/>
      <c r="GWD16"/>
      <c r="GWE16"/>
      <c r="GWF16"/>
      <c r="GWG16"/>
      <c r="GWH16"/>
      <c r="GWI16"/>
      <c r="GWJ16"/>
      <c r="GWK16"/>
      <c r="GWL16"/>
      <c r="GWM16"/>
      <c r="GWN16"/>
      <c r="GWO16"/>
      <c r="GWP16"/>
      <c r="GWQ16"/>
      <c r="GWR16"/>
      <c r="GWS16"/>
      <c r="GWT16"/>
      <c r="GWU16"/>
      <c r="GWV16"/>
      <c r="GWW16"/>
      <c r="GWX16"/>
      <c r="GWY16"/>
      <c r="GWZ16"/>
      <c r="GXA16"/>
      <c r="GXB16"/>
      <c r="GXC16"/>
      <c r="GXD16"/>
      <c r="GXE16"/>
      <c r="GXF16"/>
      <c r="GXG16"/>
      <c r="GXH16"/>
      <c r="GXI16"/>
      <c r="GXJ16"/>
      <c r="GXK16"/>
      <c r="GXL16"/>
      <c r="GXM16"/>
      <c r="GXN16"/>
      <c r="GXO16"/>
      <c r="GXP16"/>
      <c r="GXQ16"/>
      <c r="GXR16"/>
      <c r="GXS16"/>
      <c r="GXT16"/>
      <c r="GXU16"/>
      <c r="GXV16"/>
      <c r="GXW16"/>
      <c r="GXX16"/>
      <c r="GXY16"/>
      <c r="GXZ16"/>
      <c r="GYA16"/>
      <c r="GYB16"/>
      <c r="GYC16"/>
      <c r="GYD16"/>
      <c r="GYE16"/>
      <c r="GYF16"/>
      <c r="GYG16"/>
      <c r="GYH16"/>
      <c r="GYI16"/>
      <c r="GYJ16"/>
      <c r="GYK16"/>
      <c r="GYL16"/>
      <c r="GYM16"/>
      <c r="GYN16"/>
      <c r="GYO16"/>
      <c r="GYP16"/>
      <c r="GYQ16"/>
      <c r="GYR16"/>
      <c r="GYS16"/>
      <c r="GYT16"/>
      <c r="GYU16"/>
      <c r="GYV16"/>
      <c r="GYW16"/>
      <c r="GYX16"/>
      <c r="GYY16"/>
      <c r="GYZ16"/>
      <c r="GZA16"/>
      <c r="GZB16"/>
      <c r="GZC16"/>
      <c r="GZD16"/>
      <c r="GZE16"/>
      <c r="GZF16"/>
      <c r="GZG16"/>
      <c r="GZH16"/>
      <c r="GZI16"/>
      <c r="GZJ16"/>
      <c r="GZK16"/>
      <c r="GZL16"/>
      <c r="GZM16"/>
      <c r="GZN16"/>
      <c r="GZO16"/>
      <c r="GZP16"/>
      <c r="GZQ16"/>
      <c r="GZR16"/>
      <c r="GZS16"/>
      <c r="GZT16"/>
      <c r="GZU16"/>
      <c r="GZV16"/>
      <c r="GZW16"/>
      <c r="GZX16"/>
      <c r="GZY16"/>
      <c r="GZZ16"/>
      <c r="HAA16"/>
      <c r="HAB16"/>
      <c r="HAC16"/>
      <c r="HAD16"/>
      <c r="HAE16"/>
      <c r="HAF16"/>
      <c r="HAG16"/>
      <c r="HAH16"/>
      <c r="HAI16"/>
      <c r="HAJ16"/>
      <c r="HAK16"/>
      <c r="HAL16"/>
      <c r="HAM16"/>
      <c r="HAN16"/>
      <c r="HAO16"/>
      <c r="HAP16"/>
      <c r="HAQ16"/>
      <c r="HAR16"/>
      <c r="HAS16"/>
      <c r="HAT16"/>
      <c r="HAU16"/>
      <c r="HAV16"/>
      <c r="HAW16"/>
      <c r="HAX16"/>
      <c r="HAY16"/>
      <c r="HAZ16"/>
      <c r="HBA16"/>
      <c r="HBB16"/>
      <c r="HBC16"/>
      <c r="HBD16"/>
      <c r="HBE16"/>
      <c r="HBF16"/>
      <c r="HBG16"/>
      <c r="HBH16"/>
      <c r="HBI16"/>
      <c r="HBJ16"/>
      <c r="HBK16"/>
      <c r="HBL16"/>
      <c r="HBM16"/>
      <c r="HBN16"/>
      <c r="HBO16"/>
      <c r="HBP16"/>
      <c r="HBQ16"/>
      <c r="HBR16"/>
      <c r="HBS16"/>
      <c r="HBT16"/>
      <c r="HBU16"/>
      <c r="HBV16"/>
      <c r="HBW16"/>
      <c r="HBX16"/>
      <c r="HBY16"/>
      <c r="HBZ16"/>
      <c r="HCA16"/>
      <c r="HCB16"/>
      <c r="HCC16"/>
      <c r="HCD16"/>
      <c r="HCE16"/>
      <c r="HCF16"/>
      <c r="HCG16"/>
      <c r="HCH16"/>
      <c r="HCI16"/>
      <c r="HCJ16"/>
      <c r="HCK16"/>
      <c r="HCL16"/>
      <c r="HCM16"/>
      <c r="HCN16"/>
      <c r="HCO16"/>
      <c r="HCP16"/>
      <c r="HCQ16"/>
      <c r="HCR16"/>
      <c r="HCS16"/>
      <c r="HCT16"/>
      <c r="HCU16"/>
      <c r="HCV16"/>
      <c r="HCW16"/>
      <c r="HCX16"/>
      <c r="HCY16"/>
      <c r="HCZ16"/>
      <c r="HDA16"/>
      <c r="HDB16"/>
      <c r="HDC16"/>
      <c r="HDD16"/>
      <c r="HDE16"/>
      <c r="HDF16"/>
      <c r="HDG16"/>
      <c r="HDH16"/>
      <c r="HDI16"/>
      <c r="HDJ16"/>
      <c r="HDK16"/>
      <c r="HDL16"/>
      <c r="HDM16"/>
      <c r="HDN16"/>
      <c r="HDO16"/>
      <c r="HDP16"/>
      <c r="HDQ16"/>
      <c r="HDR16"/>
      <c r="HDS16"/>
      <c r="HDT16"/>
      <c r="HDU16"/>
      <c r="HDV16"/>
      <c r="HDW16"/>
      <c r="HDX16"/>
      <c r="HDY16"/>
      <c r="HDZ16"/>
      <c r="HEA16"/>
      <c r="HEB16"/>
      <c r="HEC16"/>
      <c r="HED16"/>
      <c r="HEE16"/>
      <c r="HEF16"/>
      <c r="HEG16"/>
      <c r="HEH16"/>
      <c r="HEI16"/>
      <c r="HEJ16"/>
      <c r="HEK16"/>
      <c r="HEL16"/>
      <c r="HEM16"/>
      <c r="HEN16"/>
      <c r="HEO16"/>
      <c r="HEP16"/>
      <c r="HEQ16"/>
      <c r="HER16"/>
      <c r="HES16"/>
      <c r="HET16"/>
      <c r="HEU16"/>
      <c r="HEV16"/>
      <c r="HEW16"/>
      <c r="HEX16"/>
      <c r="HEY16"/>
      <c r="HEZ16"/>
      <c r="HFA16"/>
      <c r="HFB16"/>
      <c r="HFC16"/>
      <c r="HFD16"/>
      <c r="HFE16"/>
      <c r="HFF16"/>
      <c r="HFG16"/>
      <c r="HFH16"/>
      <c r="HFI16"/>
      <c r="HFJ16"/>
      <c r="HFK16"/>
      <c r="HFL16"/>
      <c r="HFM16"/>
      <c r="HFN16"/>
      <c r="HFO16"/>
      <c r="HFP16"/>
      <c r="HFQ16"/>
      <c r="HFR16"/>
      <c r="HFS16"/>
      <c r="HFT16"/>
      <c r="HFU16"/>
      <c r="HFV16"/>
      <c r="HFW16"/>
      <c r="HFX16"/>
      <c r="HFY16"/>
      <c r="HFZ16"/>
      <c r="HGA16"/>
      <c r="HGB16"/>
      <c r="HGC16"/>
      <c r="HGD16"/>
      <c r="HGE16"/>
      <c r="HGF16"/>
      <c r="HGG16"/>
      <c r="HGH16"/>
      <c r="HGI16"/>
      <c r="HGJ16"/>
      <c r="HGK16"/>
      <c r="HGL16"/>
      <c r="HGM16"/>
      <c r="HGN16"/>
      <c r="HGO16"/>
      <c r="HGP16"/>
      <c r="HGQ16"/>
      <c r="HGR16"/>
      <c r="HGS16"/>
      <c r="HGT16"/>
      <c r="HGU16"/>
      <c r="HGV16"/>
      <c r="HGW16"/>
      <c r="HGX16"/>
      <c r="HGY16"/>
      <c r="HGZ16"/>
      <c r="HHA16"/>
      <c r="HHB16"/>
      <c r="HHC16"/>
      <c r="HHD16"/>
      <c r="HHE16"/>
      <c r="HHF16"/>
      <c r="HHG16"/>
      <c r="HHH16"/>
      <c r="HHI16"/>
      <c r="HHJ16"/>
      <c r="HHK16"/>
      <c r="HHL16"/>
      <c r="HHM16"/>
      <c r="HHN16"/>
      <c r="HHO16"/>
      <c r="HHP16"/>
      <c r="HHQ16"/>
      <c r="HHR16"/>
      <c r="HHS16"/>
      <c r="HHT16"/>
      <c r="HHU16"/>
      <c r="HHV16"/>
      <c r="HHW16"/>
      <c r="HHX16"/>
      <c r="HHY16"/>
      <c r="HHZ16"/>
      <c r="HIA16"/>
      <c r="HIB16"/>
      <c r="HIC16"/>
      <c r="HID16"/>
      <c r="HIE16"/>
      <c r="HIF16"/>
      <c r="HIG16"/>
      <c r="HIH16"/>
      <c r="HII16"/>
      <c r="HIJ16"/>
      <c r="HIK16"/>
      <c r="HIL16"/>
      <c r="HIM16"/>
      <c r="HIN16"/>
      <c r="HIO16"/>
      <c r="HIP16"/>
      <c r="HIQ16"/>
      <c r="HIR16"/>
      <c r="HIS16"/>
      <c r="HIT16"/>
      <c r="HIU16"/>
      <c r="HIV16"/>
      <c r="HIW16"/>
      <c r="HIX16"/>
      <c r="HIY16"/>
      <c r="HIZ16"/>
      <c r="HJA16"/>
      <c r="HJB16"/>
      <c r="HJC16"/>
      <c r="HJD16"/>
      <c r="HJE16"/>
      <c r="HJF16"/>
      <c r="HJG16"/>
      <c r="HJH16"/>
      <c r="HJI16"/>
      <c r="HJJ16"/>
      <c r="HJK16"/>
      <c r="HJL16"/>
      <c r="HJM16"/>
      <c r="HJN16"/>
      <c r="HJO16"/>
      <c r="HJP16"/>
      <c r="HJQ16"/>
      <c r="HJR16"/>
      <c r="HJS16"/>
      <c r="HJT16"/>
      <c r="HJU16"/>
      <c r="HJV16"/>
      <c r="HJW16"/>
      <c r="HJX16"/>
      <c r="HJY16"/>
      <c r="HJZ16"/>
      <c r="HKA16"/>
      <c r="HKB16"/>
      <c r="HKC16"/>
      <c r="HKD16"/>
      <c r="HKE16"/>
      <c r="HKF16"/>
      <c r="HKG16"/>
      <c r="HKH16"/>
      <c r="HKI16"/>
      <c r="HKJ16"/>
      <c r="HKK16"/>
      <c r="HKL16"/>
      <c r="HKM16"/>
      <c r="HKN16"/>
      <c r="HKO16"/>
      <c r="HKP16"/>
      <c r="HKQ16"/>
      <c r="HKR16"/>
      <c r="HKS16"/>
      <c r="HKT16"/>
      <c r="HKU16"/>
      <c r="HKV16"/>
      <c r="HKW16"/>
      <c r="HKX16"/>
      <c r="HKY16"/>
      <c r="HKZ16"/>
      <c r="HLA16"/>
      <c r="HLB16"/>
      <c r="HLC16"/>
      <c r="HLD16"/>
      <c r="HLE16"/>
      <c r="HLF16"/>
      <c r="HLG16"/>
      <c r="HLH16"/>
      <c r="HLI16"/>
      <c r="HLJ16"/>
      <c r="HLK16"/>
      <c r="HLL16"/>
      <c r="HLM16"/>
      <c r="HLN16"/>
      <c r="HLO16"/>
      <c r="HLP16"/>
      <c r="HLQ16"/>
      <c r="HLR16"/>
      <c r="HLS16"/>
      <c r="HLT16"/>
      <c r="HLU16"/>
      <c r="HLV16"/>
      <c r="HLW16"/>
      <c r="HLX16"/>
      <c r="HLY16"/>
      <c r="HLZ16"/>
      <c r="HMA16"/>
      <c r="HMB16"/>
      <c r="HMC16"/>
      <c r="HMD16"/>
      <c r="HME16"/>
      <c r="HMF16"/>
      <c r="HMG16"/>
      <c r="HMH16"/>
      <c r="HMI16"/>
      <c r="HMJ16"/>
      <c r="HMK16"/>
      <c r="HML16"/>
      <c r="HMM16"/>
      <c r="HMN16"/>
      <c r="HMO16"/>
      <c r="HMP16"/>
      <c r="HMQ16"/>
      <c r="HMR16"/>
      <c r="HMS16"/>
      <c r="HMT16"/>
      <c r="HMU16"/>
      <c r="HMV16"/>
      <c r="HMW16"/>
      <c r="HMX16"/>
      <c r="HMY16"/>
      <c r="HMZ16"/>
      <c r="HNA16"/>
      <c r="HNB16"/>
      <c r="HNC16"/>
      <c r="HND16"/>
      <c r="HNE16"/>
      <c r="HNF16"/>
      <c r="HNG16"/>
      <c r="HNH16"/>
      <c r="HNI16"/>
      <c r="HNJ16"/>
      <c r="HNK16"/>
      <c r="HNL16"/>
      <c r="HNM16"/>
      <c r="HNN16"/>
      <c r="HNO16"/>
      <c r="HNP16"/>
      <c r="HNQ16"/>
      <c r="HNR16"/>
      <c r="HNS16"/>
      <c r="HNT16"/>
      <c r="HNU16"/>
      <c r="HNV16"/>
      <c r="HNW16"/>
      <c r="HNX16"/>
      <c r="HNY16"/>
      <c r="HNZ16"/>
      <c r="HOA16"/>
      <c r="HOB16"/>
      <c r="HOC16"/>
      <c r="HOD16"/>
      <c r="HOE16"/>
      <c r="HOF16"/>
      <c r="HOG16"/>
      <c r="HOH16"/>
      <c r="HOI16"/>
      <c r="HOJ16"/>
      <c r="HOK16"/>
      <c r="HOL16"/>
      <c r="HOM16"/>
      <c r="HON16"/>
      <c r="HOO16"/>
      <c r="HOP16"/>
      <c r="HOQ16"/>
      <c r="HOR16"/>
      <c r="HOS16"/>
      <c r="HOT16"/>
      <c r="HOU16"/>
      <c r="HOV16"/>
      <c r="HOW16"/>
      <c r="HOX16"/>
      <c r="HOY16"/>
      <c r="HOZ16"/>
      <c r="HPA16"/>
      <c r="HPB16"/>
      <c r="HPC16"/>
      <c r="HPD16"/>
      <c r="HPE16"/>
      <c r="HPF16"/>
      <c r="HPG16"/>
      <c r="HPH16"/>
      <c r="HPI16"/>
      <c r="HPJ16"/>
      <c r="HPK16"/>
      <c r="HPL16"/>
      <c r="HPM16"/>
      <c r="HPN16"/>
      <c r="HPO16"/>
      <c r="HPP16"/>
      <c r="HPQ16"/>
      <c r="HPR16"/>
      <c r="HPS16"/>
      <c r="HPT16"/>
      <c r="HPU16"/>
      <c r="HPV16"/>
      <c r="HPW16"/>
      <c r="HPX16"/>
      <c r="HPY16"/>
      <c r="HPZ16"/>
      <c r="HQA16"/>
      <c r="HQB16"/>
      <c r="HQC16"/>
      <c r="HQD16"/>
      <c r="HQE16"/>
      <c r="HQF16"/>
      <c r="HQG16"/>
      <c r="HQH16"/>
      <c r="HQI16"/>
      <c r="HQJ16"/>
      <c r="HQK16"/>
      <c r="HQL16"/>
      <c r="HQM16"/>
      <c r="HQN16"/>
      <c r="HQO16"/>
      <c r="HQP16"/>
      <c r="HQQ16"/>
      <c r="HQR16"/>
      <c r="HQS16"/>
      <c r="HQT16"/>
      <c r="HQU16"/>
      <c r="HQV16"/>
      <c r="HQW16"/>
      <c r="HQX16"/>
      <c r="HQY16"/>
      <c r="HQZ16"/>
      <c r="HRA16"/>
      <c r="HRB16"/>
      <c r="HRC16"/>
      <c r="HRD16"/>
      <c r="HRE16"/>
      <c r="HRF16"/>
      <c r="HRG16"/>
      <c r="HRH16"/>
      <c r="HRI16"/>
      <c r="HRJ16"/>
      <c r="HRK16"/>
      <c r="HRL16"/>
      <c r="HRM16"/>
      <c r="HRN16"/>
      <c r="HRO16"/>
      <c r="HRP16"/>
      <c r="HRQ16"/>
      <c r="HRR16"/>
      <c r="HRS16"/>
      <c r="HRT16"/>
      <c r="HRU16"/>
      <c r="HRV16"/>
      <c r="HRW16"/>
      <c r="HRX16"/>
      <c r="HRY16"/>
      <c r="HRZ16"/>
      <c r="HSA16"/>
      <c r="HSB16"/>
      <c r="HSC16"/>
      <c r="HSD16"/>
      <c r="HSE16"/>
      <c r="HSF16"/>
      <c r="HSG16"/>
      <c r="HSH16"/>
      <c r="HSI16"/>
      <c r="HSJ16"/>
      <c r="HSK16"/>
      <c r="HSL16"/>
      <c r="HSM16"/>
      <c r="HSN16"/>
      <c r="HSO16"/>
      <c r="HSP16"/>
      <c r="HSQ16"/>
      <c r="HSR16"/>
      <c r="HSS16"/>
      <c r="HST16"/>
      <c r="HSU16"/>
      <c r="HSV16"/>
      <c r="HSW16"/>
      <c r="HSX16"/>
      <c r="HSY16"/>
      <c r="HSZ16"/>
      <c r="HTA16"/>
      <c r="HTB16"/>
      <c r="HTC16"/>
      <c r="HTD16"/>
      <c r="HTE16"/>
      <c r="HTF16"/>
      <c r="HTG16"/>
      <c r="HTH16"/>
      <c r="HTI16"/>
      <c r="HTJ16"/>
      <c r="HTK16"/>
      <c r="HTL16"/>
      <c r="HTM16"/>
      <c r="HTN16"/>
      <c r="HTO16"/>
      <c r="HTP16"/>
      <c r="HTQ16"/>
      <c r="HTR16"/>
      <c r="HTS16"/>
      <c r="HTT16"/>
      <c r="HTU16"/>
      <c r="HTV16"/>
      <c r="HTW16"/>
      <c r="HTX16"/>
      <c r="HTY16"/>
      <c r="HTZ16"/>
      <c r="HUA16"/>
      <c r="HUB16"/>
      <c r="HUC16"/>
      <c r="HUD16"/>
      <c r="HUE16"/>
      <c r="HUF16"/>
      <c r="HUG16"/>
      <c r="HUH16"/>
      <c r="HUI16"/>
      <c r="HUJ16"/>
      <c r="HUK16"/>
      <c r="HUL16"/>
      <c r="HUM16"/>
      <c r="HUN16"/>
      <c r="HUO16"/>
      <c r="HUP16"/>
      <c r="HUQ16"/>
      <c r="HUR16"/>
      <c r="HUS16"/>
      <c r="HUT16"/>
      <c r="HUU16"/>
      <c r="HUV16"/>
      <c r="HUW16"/>
      <c r="HUX16"/>
      <c r="HUY16"/>
      <c r="HUZ16"/>
      <c r="HVA16"/>
      <c r="HVB16"/>
      <c r="HVC16"/>
      <c r="HVD16"/>
      <c r="HVE16"/>
      <c r="HVF16"/>
      <c r="HVG16"/>
      <c r="HVH16"/>
      <c r="HVI16"/>
      <c r="HVJ16"/>
      <c r="HVK16"/>
      <c r="HVL16"/>
      <c r="HVM16"/>
      <c r="HVN16"/>
      <c r="HVO16"/>
      <c r="HVP16"/>
      <c r="HVQ16"/>
      <c r="HVR16"/>
      <c r="HVS16"/>
      <c r="HVT16"/>
      <c r="HVU16"/>
      <c r="HVV16"/>
      <c r="HVW16"/>
      <c r="HVX16"/>
      <c r="HVY16"/>
      <c r="HVZ16"/>
      <c r="HWA16"/>
      <c r="HWB16"/>
      <c r="HWC16"/>
      <c r="HWD16"/>
      <c r="HWE16"/>
      <c r="HWF16"/>
      <c r="HWG16"/>
      <c r="HWH16"/>
      <c r="HWI16"/>
      <c r="HWJ16"/>
      <c r="HWK16"/>
      <c r="HWL16"/>
      <c r="HWM16"/>
      <c r="HWN16"/>
      <c r="HWO16"/>
      <c r="HWP16"/>
      <c r="HWQ16"/>
      <c r="HWR16"/>
      <c r="HWS16"/>
      <c r="HWT16"/>
      <c r="HWU16"/>
      <c r="HWV16"/>
      <c r="HWW16"/>
      <c r="HWX16"/>
      <c r="HWY16"/>
      <c r="HWZ16"/>
      <c r="HXA16"/>
      <c r="HXB16"/>
      <c r="HXC16"/>
      <c r="HXD16"/>
      <c r="HXE16"/>
      <c r="HXF16"/>
      <c r="HXG16"/>
      <c r="HXH16"/>
      <c r="HXI16"/>
      <c r="HXJ16"/>
      <c r="HXK16"/>
      <c r="HXL16"/>
      <c r="HXM16"/>
      <c r="HXN16"/>
      <c r="HXO16"/>
      <c r="HXP16"/>
      <c r="HXQ16"/>
      <c r="HXR16"/>
      <c r="HXS16"/>
      <c r="HXT16"/>
      <c r="HXU16"/>
      <c r="HXV16"/>
      <c r="HXW16"/>
      <c r="HXX16"/>
      <c r="HXY16"/>
      <c r="HXZ16"/>
      <c r="HYA16"/>
      <c r="HYB16"/>
      <c r="HYC16"/>
      <c r="HYD16"/>
      <c r="HYE16"/>
      <c r="HYF16"/>
      <c r="HYG16"/>
      <c r="HYH16"/>
      <c r="HYI16"/>
      <c r="HYJ16"/>
      <c r="HYK16"/>
      <c r="HYL16"/>
      <c r="HYM16"/>
      <c r="HYN16"/>
      <c r="HYO16"/>
      <c r="HYP16"/>
      <c r="HYQ16"/>
      <c r="HYR16"/>
      <c r="HYS16"/>
      <c r="HYT16"/>
      <c r="HYU16"/>
      <c r="HYV16"/>
      <c r="HYW16"/>
      <c r="HYX16"/>
      <c r="HYY16"/>
      <c r="HYZ16"/>
      <c r="HZA16"/>
      <c r="HZB16"/>
      <c r="HZC16"/>
      <c r="HZD16"/>
      <c r="HZE16"/>
      <c r="HZF16"/>
      <c r="HZG16"/>
      <c r="HZH16"/>
      <c r="HZI16"/>
      <c r="HZJ16"/>
      <c r="HZK16"/>
      <c r="HZL16"/>
      <c r="HZM16"/>
      <c r="HZN16"/>
      <c r="HZO16"/>
      <c r="HZP16"/>
      <c r="HZQ16"/>
      <c r="HZR16"/>
      <c r="HZS16"/>
      <c r="HZT16"/>
      <c r="HZU16"/>
      <c r="HZV16"/>
      <c r="HZW16"/>
      <c r="HZX16"/>
      <c r="HZY16"/>
      <c r="HZZ16"/>
      <c r="IAA16"/>
      <c r="IAB16"/>
      <c r="IAC16"/>
      <c r="IAD16"/>
      <c r="IAE16"/>
      <c r="IAF16"/>
      <c r="IAG16"/>
      <c r="IAH16"/>
      <c r="IAI16"/>
      <c r="IAJ16"/>
      <c r="IAK16"/>
      <c r="IAL16"/>
      <c r="IAM16"/>
      <c r="IAN16"/>
      <c r="IAO16"/>
      <c r="IAP16"/>
      <c r="IAQ16"/>
      <c r="IAR16"/>
      <c r="IAS16"/>
      <c r="IAT16"/>
      <c r="IAU16"/>
      <c r="IAV16"/>
      <c r="IAW16"/>
      <c r="IAX16"/>
      <c r="IAY16"/>
      <c r="IAZ16"/>
      <c r="IBA16"/>
      <c r="IBB16"/>
      <c r="IBC16"/>
      <c r="IBD16"/>
      <c r="IBE16"/>
      <c r="IBF16"/>
      <c r="IBG16"/>
      <c r="IBH16"/>
      <c r="IBI16"/>
      <c r="IBJ16"/>
      <c r="IBK16"/>
      <c r="IBL16"/>
      <c r="IBM16"/>
      <c r="IBN16"/>
      <c r="IBO16"/>
      <c r="IBP16"/>
      <c r="IBQ16"/>
      <c r="IBR16"/>
      <c r="IBS16"/>
      <c r="IBT16"/>
      <c r="IBU16"/>
      <c r="IBV16"/>
      <c r="IBW16"/>
      <c r="IBX16"/>
      <c r="IBY16"/>
      <c r="IBZ16"/>
      <c r="ICA16"/>
      <c r="ICB16"/>
      <c r="ICC16"/>
      <c r="ICD16"/>
      <c r="ICE16"/>
      <c r="ICF16"/>
      <c r="ICG16"/>
      <c r="ICH16"/>
      <c r="ICI16"/>
      <c r="ICJ16"/>
      <c r="ICK16"/>
      <c r="ICL16"/>
      <c r="ICM16"/>
      <c r="ICN16"/>
      <c r="ICO16"/>
      <c r="ICP16"/>
      <c r="ICQ16"/>
      <c r="ICR16"/>
      <c r="ICS16"/>
      <c r="ICT16"/>
      <c r="ICU16"/>
      <c r="ICV16"/>
      <c r="ICW16"/>
      <c r="ICX16"/>
      <c r="ICY16"/>
      <c r="ICZ16"/>
      <c r="IDA16"/>
      <c r="IDB16"/>
      <c r="IDC16"/>
      <c r="IDD16"/>
      <c r="IDE16"/>
      <c r="IDF16"/>
      <c r="IDG16"/>
      <c r="IDH16"/>
      <c r="IDI16"/>
      <c r="IDJ16"/>
      <c r="IDK16"/>
      <c r="IDL16"/>
      <c r="IDM16"/>
      <c r="IDN16"/>
      <c r="IDO16"/>
      <c r="IDP16"/>
      <c r="IDQ16"/>
      <c r="IDR16"/>
      <c r="IDS16"/>
      <c r="IDT16"/>
      <c r="IDU16"/>
      <c r="IDV16"/>
      <c r="IDW16"/>
      <c r="IDX16"/>
      <c r="IDY16"/>
      <c r="IDZ16"/>
      <c r="IEA16"/>
      <c r="IEB16"/>
      <c r="IEC16"/>
      <c r="IED16"/>
      <c r="IEE16"/>
      <c r="IEF16"/>
      <c r="IEG16"/>
      <c r="IEH16"/>
      <c r="IEI16"/>
      <c r="IEJ16"/>
      <c r="IEK16"/>
      <c r="IEL16"/>
      <c r="IEM16"/>
      <c r="IEN16"/>
      <c r="IEO16"/>
      <c r="IEP16"/>
      <c r="IEQ16"/>
      <c r="IER16"/>
      <c r="IES16"/>
      <c r="IET16"/>
      <c r="IEU16"/>
      <c r="IEV16"/>
      <c r="IEW16"/>
      <c r="IEX16"/>
      <c r="IEY16"/>
      <c r="IEZ16"/>
      <c r="IFA16"/>
      <c r="IFB16"/>
      <c r="IFC16"/>
      <c r="IFD16"/>
      <c r="IFE16"/>
      <c r="IFF16"/>
      <c r="IFG16"/>
      <c r="IFH16"/>
      <c r="IFI16"/>
      <c r="IFJ16"/>
      <c r="IFK16"/>
      <c r="IFL16"/>
      <c r="IFM16"/>
      <c r="IFN16"/>
      <c r="IFO16"/>
      <c r="IFP16"/>
      <c r="IFQ16"/>
      <c r="IFR16"/>
      <c r="IFS16"/>
      <c r="IFT16"/>
      <c r="IFU16"/>
      <c r="IFV16"/>
      <c r="IFW16"/>
      <c r="IFX16"/>
      <c r="IFY16"/>
      <c r="IFZ16"/>
      <c r="IGA16"/>
      <c r="IGB16"/>
      <c r="IGC16"/>
      <c r="IGD16"/>
      <c r="IGE16"/>
      <c r="IGF16"/>
      <c r="IGG16"/>
      <c r="IGH16"/>
      <c r="IGI16"/>
      <c r="IGJ16"/>
      <c r="IGK16"/>
      <c r="IGL16"/>
      <c r="IGM16"/>
      <c r="IGN16"/>
      <c r="IGO16"/>
      <c r="IGP16"/>
      <c r="IGQ16"/>
      <c r="IGR16"/>
      <c r="IGS16"/>
      <c r="IGT16"/>
      <c r="IGU16"/>
      <c r="IGV16"/>
      <c r="IGW16"/>
      <c r="IGX16"/>
      <c r="IGY16"/>
      <c r="IGZ16"/>
      <c r="IHA16"/>
      <c r="IHB16"/>
      <c r="IHC16"/>
      <c r="IHD16"/>
      <c r="IHE16"/>
      <c r="IHF16"/>
      <c r="IHG16"/>
      <c r="IHH16"/>
      <c r="IHI16"/>
      <c r="IHJ16"/>
      <c r="IHK16"/>
      <c r="IHL16"/>
      <c r="IHM16"/>
      <c r="IHN16"/>
      <c r="IHO16"/>
      <c r="IHP16"/>
      <c r="IHQ16"/>
      <c r="IHR16"/>
      <c r="IHS16"/>
      <c r="IHT16"/>
      <c r="IHU16"/>
      <c r="IHV16"/>
      <c r="IHW16"/>
      <c r="IHX16"/>
      <c r="IHY16"/>
      <c r="IHZ16"/>
      <c r="IIA16"/>
      <c r="IIB16"/>
      <c r="IIC16"/>
      <c r="IID16"/>
      <c r="IIE16"/>
      <c r="IIF16"/>
      <c r="IIG16"/>
      <c r="IIH16"/>
      <c r="III16"/>
      <c r="IIJ16"/>
      <c r="IIK16"/>
      <c r="IIL16"/>
      <c r="IIM16"/>
      <c r="IIN16"/>
      <c r="IIO16"/>
      <c r="IIP16"/>
      <c r="IIQ16"/>
      <c r="IIR16"/>
      <c r="IIS16"/>
      <c r="IIT16"/>
      <c r="IIU16"/>
      <c r="IIV16"/>
      <c r="IIW16"/>
      <c r="IIX16"/>
      <c r="IIY16"/>
      <c r="IIZ16"/>
      <c r="IJA16"/>
      <c r="IJB16"/>
      <c r="IJC16"/>
      <c r="IJD16"/>
      <c r="IJE16"/>
      <c r="IJF16"/>
      <c r="IJG16"/>
      <c r="IJH16"/>
      <c r="IJI16"/>
      <c r="IJJ16"/>
      <c r="IJK16"/>
      <c r="IJL16"/>
      <c r="IJM16"/>
      <c r="IJN16"/>
      <c r="IJO16"/>
      <c r="IJP16"/>
      <c r="IJQ16"/>
      <c r="IJR16"/>
      <c r="IJS16"/>
      <c r="IJT16"/>
      <c r="IJU16"/>
      <c r="IJV16"/>
      <c r="IJW16"/>
      <c r="IJX16"/>
      <c r="IJY16"/>
      <c r="IJZ16"/>
      <c r="IKA16"/>
      <c r="IKB16"/>
      <c r="IKC16"/>
      <c r="IKD16"/>
      <c r="IKE16"/>
      <c r="IKF16"/>
      <c r="IKG16"/>
      <c r="IKH16"/>
      <c r="IKI16"/>
      <c r="IKJ16"/>
      <c r="IKK16"/>
      <c r="IKL16"/>
      <c r="IKM16"/>
      <c r="IKN16"/>
      <c r="IKO16"/>
      <c r="IKP16"/>
      <c r="IKQ16"/>
      <c r="IKR16"/>
      <c r="IKS16"/>
      <c r="IKT16"/>
      <c r="IKU16"/>
      <c r="IKV16"/>
      <c r="IKW16"/>
      <c r="IKX16"/>
      <c r="IKY16"/>
      <c r="IKZ16"/>
      <c r="ILA16"/>
      <c r="ILB16"/>
      <c r="ILC16"/>
      <c r="ILD16"/>
      <c r="ILE16"/>
      <c r="ILF16"/>
      <c r="ILG16"/>
      <c r="ILH16"/>
      <c r="ILI16"/>
      <c r="ILJ16"/>
      <c r="ILK16"/>
      <c r="ILL16"/>
      <c r="ILM16"/>
      <c r="ILN16"/>
      <c r="ILO16"/>
      <c r="ILP16"/>
      <c r="ILQ16"/>
      <c r="ILR16"/>
      <c r="ILS16"/>
      <c r="ILT16"/>
      <c r="ILU16"/>
      <c r="ILV16"/>
      <c r="ILW16"/>
      <c r="ILX16"/>
      <c r="ILY16"/>
      <c r="ILZ16"/>
      <c r="IMA16"/>
      <c r="IMB16"/>
      <c r="IMC16"/>
      <c r="IMD16"/>
      <c r="IME16"/>
      <c r="IMF16"/>
      <c r="IMG16"/>
      <c r="IMH16"/>
      <c r="IMI16"/>
      <c r="IMJ16"/>
      <c r="IMK16"/>
      <c r="IML16"/>
      <c r="IMM16"/>
      <c r="IMN16"/>
      <c r="IMO16"/>
      <c r="IMP16"/>
      <c r="IMQ16"/>
      <c r="IMR16"/>
      <c r="IMS16"/>
      <c r="IMT16"/>
      <c r="IMU16"/>
      <c r="IMV16"/>
      <c r="IMW16"/>
      <c r="IMX16"/>
      <c r="IMY16"/>
      <c r="IMZ16"/>
      <c r="INA16"/>
      <c r="INB16"/>
      <c r="INC16"/>
      <c r="IND16"/>
      <c r="INE16"/>
      <c r="INF16"/>
      <c r="ING16"/>
      <c r="INH16"/>
      <c r="INI16"/>
      <c r="INJ16"/>
      <c r="INK16"/>
      <c r="INL16"/>
      <c r="INM16"/>
      <c r="INN16"/>
      <c r="INO16"/>
      <c r="INP16"/>
      <c r="INQ16"/>
      <c r="INR16"/>
      <c r="INS16"/>
      <c r="INT16"/>
      <c r="INU16"/>
      <c r="INV16"/>
      <c r="INW16"/>
      <c r="INX16"/>
      <c r="INY16"/>
      <c r="INZ16"/>
      <c r="IOA16"/>
      <c r="IOB16"/>
      <c r="IOC16"/>
      <c r="IOD16"/>
      <c r="IOE16"/>
      <c r="IOF16"/>
      <c r="IOG16"/>
      <c r="IOH16"/>
      <c r="IOI16"/>
      <c r="IOJ16"/>
      <c r="IOK16"/>
      <c r="IOL16"/>
      <c r="IOM16"/>
      <c r="ION16"/>
      <c r="IOO16"/>
      <c r="IOP16"/>
      <c r="IOQ16"/>
      <c r="IOR16"/>
      <c r="IOS16"/>
      <c r="IOT16"/>
      <c r="IOU16"/>
      <c r="IOV16"/>
      <c r="IOW16"/>
      <c r="IOX16"/>
      <c r="IOY16"/>
      <c r="IOZ16"/>
      <c r="IPA16"/>
      <c r="IPB16"/>
      <c r="IPC16"/>
      <c r="IPD16"/>
      <c r="IPE16"/>
      <c r="IPF16"/>
      <c r="IPG16"/>
      <c r="IPH16"/>
      <c r="IPI16"/>
      <c r="IPJ16"/>
      <c r="IPK16"/>
      <c r="IPL16"/>
      <c r="IPM16"/>
      <c r="IPN16"/>
      <c r="IPO16"/>
      <c r="IPP16"/>
      <c r="IPQ16"/>
      <c r="IPR16"/>
      <c r="IPS16"/>
      <c r="IPT16"/>
      <c r="IPU16"/>
      <c r="IPV16"/>
      <c r="IPW16"/>
      <c r="IPX16"/>
      <c r="IPY16"/>
      <c r="IPZ16"/>
      <c r="IQA16"/>
      <c r="IQB16"/>
      <c r="IQC16"/>
      <c r="IQD16"/>
      <c r="IQE16"/>
      <c r="IQF16"/>
      <c r="IQG16"/>
      <c r="IQH16"/>
      <c r="IQI16"/>
      <c r="IQJ16"/>
      <c r="IQK16"/>
      <c r="IQL16"/>
      <c r="IQM16"/>
      <c r="IQN16"/>
      <c r="IQO16"/>
      <c r="IQP16"/>
      <c r="IQQ16"/>
      <c r="IQR16"/>
      <c r="IQS16"/>
      <c r="IQT16"/>
      <c r="IQU16"/>
      <c r="IQV16"/>
      <c r="IQW16"/>
      <c r="IQX16"/>
      <c r="IQY16"/>
      <c r="IQZ16"/>
      <c r="IRA16"/>
      <c r="IRB16"/>
      <c r="IRC16"/>
      <c r="IRD16"/>
      <c r="IRE16"/>
      <c r="IRF16"/>
      <c r="IRG16"/>
      <c r="IRH16"/>
      <c r="IRI16"/>
      <c r="IRJ16"/>
      <c r="IRK16"/>
      <c r="IRL16"/>
      <c r="IRM16"/>
      <c r="IRN16"/>
      <c r="IRO16"/>
      <c r="IRP16"/>
      <c r="IRQ16"/>
      <c r="IRR16"/>
      <c r="IRS16"/>
      <c r="IRT16"/>
      <c r="IRU16"/>
      <c r="IRV16"/>
      <c r="IRW16"/>
      <c r="IRX16"/>
      <c r="IRY16"/>
      <c r="IRZ16"/>
      <c r="ISA16"/>
      <c r="ISB16"/>
      <c r="ISC16"/>
      <c r="ISD16"/>
      <c r="ISE16"/>
      <c r="ISF16"/>
      <c r="ISG16"/>
      <c r="ISH16"/>
      <c r="ISI16"/>
      <c r="ISJ16"/>
      <c r="ISK16"/>
      <c r="ISL16"/>
      <c r="ISM16"/>
      <c r="ISN16"/>
      <c r="ISO16"/>
      <c r="ISP16"/>
      <c r="ISQ16"/>
      <c r="ISR16"/>
      <c r="ISS16"/>
      <c r="IST16"/>
      <c r="ISU16"/>
      <c r="ISV16"/>
      <c r="ISW16"/>
      <c r="ISX16"/>
      <c r="ISY16"/>
      <c r="ISZ16"/>
      <c r="ITA16"/>
      <c r="ITB16"/>
      <c r="ITC16"/>
      <c r="ITD16"/>
      <c r="ITE16"/>
      <c r="ITF16"/>
      <c r="ITG16"/>
      <c r="ITH16"/>
      <c r="ITI16"/>
      <c r="ITJ16"/>
      <c r="ITK16"/>
      <c r="ITL16"/>
      <c r="ITM16"/>
      <c r="ITN16"/>
      <c r="ITO16"/>
      <c r="ITP16"/>
      <c r="ITQ16"/>
      <c r="ITR16"/>
      <c r="ITS16"/>
      <c r="ITT16"/>
      <c r="ITU16"/>
      <c r="ITV16"/>
      <c r="ITW16"/>
      <c r="ITX16"/>
      <c r="ITY16"/>
      <c r="ITZ16"/>
      <c r="IUA16"/>
      <c r="IUB16"/>
      <c r="IUC16"/>
      <c r="IUD16"/>
      <c r="IUE16"/>
      <c r="IUF16"/>
      <c r="IUG16"/>
      <c r="IUH16"/>
      <c r="IUI16"/>
      <c r="IUJ16"/>
      <c r="IUK16"/>
      <c r="IUL16"/>
      <c r="IUM16"/>
      <c r="IUN16"/>
      <c r="IUO16"/>
      <c r="IUP16"/>
      <c r="IUQ16"/>
      <c r="IUR16"/>
      <c r="IUS16"/>
      <c r="IUT16"/>
      <c r="IUU16"/>
      <c r="IUV16"/>
      <c r="IUW16"/>
      <c r="IUX16"/>
      <c r="IUY16"/>
      <c r="IUZ16"/>
      <c r="IVA16"/>
      <c r="IVB16"/>
      <c r="IVC16"/>
      <c r="IVD16"/>
      <c r="IVE16"/>
      <c r="IVF16"/>
      <c r="IVG16"/>
      <c r="IVH16"/>
      <c r="IVI16"/>
      <c r="IVJ16"/>
      <c r="IVK16"/>
      <c r="IVL16"/>
      <c r="IVM16"/>
      <c r="IVN16"/>
      <c r="IVO16"/>
      <c r="IVP16"/>
      <c r="IVQ16"/>
      <c r="IVR16"/>
      <c r="IVS16"/>
      <c r="IVT16"/>
      <c r="IVU16"/>
      <c r="IVV16"/>
      <c r="IVW16"/>
      <c r="IVX16"/>
      <c r="IVY16"/>
      <c r="IVZ16"/>
      <c r="IWA16"/>
      <c r="IWB16"/>
      <c r="IWC16"/>
      <c r="IWD16"/>
      <c r="IWE16"/>
      <c r="IWF16"/>
      <c r="IWG16"/>
      <c r="IWH16"/>
      <c r="IWI16"/>
      <c r="IWJ16"/>
      <c r="IWK16"/>
      <c r="IWL16"/>
      <c r="IWM16"/>
      <c r="IWN16"/>
      <c r="IWO16"/>
      <c r="IWP16"/>
      <c r="IWQ16"/>
      <c r="IWR16"/>
      <c r="IWS16"/>
      <c r="IWT16"/>
      <c r="IWU16"/>
      <c r="IWV16"/>
      <c r="IWW16"/>
      <c r="IWX16"/>
      <c r="IWY16"/>
      <c r="IWZ16"/>
      <c r="IXA16"/>
      <c r="IXB16"/>
      <c r="IXC16"/>
      <c r="IXD16"/>
      <c r="IXE16"/>
      <c r="IXF16"/>
      <c r="IXG16"/>
      <c r="IXH16"/>
      <c r="IXI16"/>
      <c r="IXJ16"/>
      <c r="IXK16"/>
      <c r="IXL16"/>
      <c r="IXM16"/>
      <c r="IXN16"/>
      <c r="IXO16"/>
      <c r="IXP16"/>
      <c r="IXQ16"/>
      <c r="IXR16"/>
      <c r="IXS16"/>
      <c r="IXT16"/>
      <c r="IXU16"/>
      <c r="IXV16"/>
      <c r="IXW16"/>
      <c r="IXX16"/>
      <c r="IXY16"/>
      <c r="IXZ16"/>
      <c r="IYA16"/>
      <c r="IYB16"/>
      <c r="IYC16"/>
      <c r="IYD16"/>
      <c r="IYE16"/>
      <c r="IYF16"/>
      <c r="IYG16"/>
      <c r="IYH16"/>
      <c r="IYI16"/>
      <c r="IYJ16"/>
      <c r="IYK16"/>
      <c r="IYL16"/>
      <c r="IYM16"/>
      <c r="IYN16"/>
      <c r="IYO16"/>
      <c r="IYP16"/>
      <c r="IYQ16"/>
      <c r="IYR16"/>
      <c r="IYS16"/>
      <c r="IYT16"/>
      <c r="IYU16"/>
      <c r="IYV16"/>
      <c r="IYW16"/>
      <c r="IYX16"/>
      <c r="IYY16"/>
      <c r="IYZ16"/>
      <c r="IZA16"/>
      <c r="IZB16"/>
      <c r="IZC16"/>
      <c r="IZD16"/>
      <c r="IZE16"/>
      <c r="IZF16"/>
      <c r="IZG16"/>
      <c r="IZH16"/>
      <c r="IZI16"/>
      <c r="IZJ16"/>
      <c r="IZK16"/>
      <c r="IZL16"/>
      <c r="IZM16"/>
      <c r="IZN16"/>
      <c r="IZO16"/>
      <c r="IZP16"/>
      <c r="IZQ16"/>
      <c r="IZR16"/>
      <c r="IZS16"/>
      <c r="IZT16"/>
      <c r="IZU16"/>
      <c r="IZV16"/>
      <c r="IZW16"/>
      <c r="IZX16"/>
      <c r="IZY16"/>
      <c r="IZZ16"/>
      <c r="JAA16"/>
      <c r="JAB16"/>
      <c r="JAC16"/>
      <c r="JAD16"/>
      <c r="JAE16"/>
      <c r="JAF16"/>
      <c r="JAG16"/>
      <c r="JAH16"/>
      <c r="JAI16"/>
      <c r="JAJ16"/>
      <c r="JAK16"/>
      <c r="JAL16"/>
      <c r="JAM16"/>
      <c r="JAN16"/>
      <c r="JAO16"/>
      <c r="JAP16"/>
      <c r="JAQ16"/>
      <c r="JAR16"/>
      <c r="JAS16"/>
      <c r="JAT16"/>
      <c r="JAU16"/>
      <c r="JAV16"/>
      <c r="JAW16"/>
      <c r="JAX16"/>
      <c r="JAY16"/>
      <c r="JAZ16"/>
      <c r="JBA16"/>
      <c r="JBB16"/>
      <c r="JBC16"/>
      <c r="JBD16"/>
      <c r="JBE16"/>
      <c r="JBF16"/>
      <c r="JBG16"/>
      <c r="JBH16"/>
      <c r="JBI16"/>
      <c r="JBJ16"/>
      <c r="JBK16"/>
      <c r="JBL16"/>
      <c r="JBM16"/>
      <c r="JBN16"/>
      <c r="JBO16"/>
      <c r="JBP16"/>
      <c r="JBQ16"/>
      <c r="JBR16"/>
      <c r="JBS16"/>
      <c r="JBT16"/>
      <c r="JBU16"/>
      <c r="JBV16"/>
      <c r="JBW16"/>
      <c r="JBX16"/>
      <c r="JBY16"/>
      <c r="JBZ16"/>
      <c r="JCA16"/>
      <c r="JCB16"/>
      <c r="JCC16"/>
      <c r="JCD16"/>
      <c r="JCE16"/>
      <c r="JCF16"/>
      <c r="JCG16"/>
      <c r="JCH16"/>
      <c r="JCI16"/>
      <c r="JCJ16"/>
      <c r="JCK16"/>
      <c r="JCL16"/>
      <c r="JCM16"/>
      <c r="JCN16"/>
      <c r="JCO16"/>
      <c r="JCP16"/>
      <c r="JCQ16"/>
      <c r="JCR16"/>
      <c r="JCS16"/>
      <c r="JCT16"/>
      <c r="JCU16"/>
      <c r="JCV16"/>
      <c r="JCW16"/>
      <c r="JCX16"/>
      <c r="JCY16"/>
      <c r="JCZ16"/>
      <c r="JDA16"/>
      <c r="JDB16"/>
      <c r="JDC16"/>
      <c r="JDD16"/>
      <c r="JDE16"/>
      <c r="JDF16"/>
      <c r="JDG16"/>
      <c r="JDH16"/>
      <c r="JDI16"/>
      <c r="JDJ16"/>
      <c r="JDK16"/>
      <c r="JDL16"/>
      <c r="JDM16"/>
      <c r="JDN16"/>
      <c r="JDO16"/>
      <c r="JDP16"/>
      <c r="JDQ16"/>
      <c r="JDR16"/>
      <c r="JDS16"/>
      <c r="JDT16"/>
      <c r="JDU16"/>
      <c r="JDV16"/>
      <c r="JDW16"/>
      <c r="JDX16"/>
      <c r="JDY16"/>
      <c r="JDZ16"/>
      <c r="JEA16"/>
      <c r="JEB16"/>
      <c r="JEC16"/>
      <c r="JED16"/>
      <c r="JEE16"/>
      <c r="JEF16"/>
      <c r="JEG16"/>
      <c r="JEH16"/>
      <c r="JEI16"/>
      <c r="JEJ16"/>
      <c r="JEK16"/>
      <c r="JEL16"/>
      <c r="JEM16"/>
      <c r="JEN16"/>
      <c r="JEO16"/>
      <c r="JEP16"/>
      <c r="JEQ16"/>
      <c r="JER16"/>
      <c r="JES16"/>
      <c r="JET16"/>
      <c r="JEU16"/>
      <c r="JEV16"/>
      <c r="JEW16"/>
      <c r="JEX16"/>
      <c r="JEY16"/>
      <c r="JEZ16"/>
      <c r="JFA16"/>
      <c r="JFB16"/>
      <c r="JFC16"/>
      <c r="JFD16"/>
      <c r="JFE16"/>
      <c r="JFF16"/>
      <c r="JFG16"/>
      <c r="JFH16"/>
      <c r="JFI16"/>
      <c r="JFJ16"/>
      <c r="JFK16"/>
      <c r="JFL16"/>
      <c r="JFM16"/>
      <c r="JFN16"/>
      <c r="JFO16"/>
      <c r="JFP16"/>
      <c r="JFQ16"/>
      <c r="JFR16"/>
      <c r="JFS16"/>
      <c r="JFT16"/>
      <c r="JFU16"/>
      <c r="JFV16"/>
      <c r="JFW16"/>
      <c r="JFX16"/>
      <c r="JFY16"/>
      <c r="JFZ16"/>
      <c r="JGA16"/>
      <c r="JGB16"/>
      <c r="JGC16"/>
      <c r="JGD16"/>
      <c r="JGE16"/>
      <c r="JGF16"/>
      <c r="JGG16"/>
      <c r="JGH16"/>
      <c r="JGI16"/>
      <c r="JGJ16"/>
      <c r="JGK16"/>
      <c r="JGL16"/>
      <c r="JGM16"/>
      <c r="JGN16"/>
      <c r="JGO16"/>
      <c r="JGP16"/>
      <c r="JGQ16"/>
      <c r="JGR16"/>
      <c r="JGS16"/>
      <c r="JGT16"/>
      <c r="JGU16"/>
      <c r="JGV16"/>
      <c r="JGW16"/>
      <c r="JGX16"/>
      <c r="JGY16"/>
      <c r="JGZ16"/>
      <c r="JHA16"/>
      <c r="JHB16"/>
      <c r="JHC16"/>
      <c r="JHD16"/>
      <c r="JHE16"/>
      <c r="JHF16"/>
      <c r="JHG16"/>
      <c r="JHH16"/>
      <c r="JHI16"/>
      <c r="JHJ16"/>
      <c r="JHK16"/>
      <c r="JHL16"/>
      <c r="JHM16"/>
      <c r="JHN16"/>
      <c r="JHO16"/>
      <c r="JHP16"/>
      <c r="JHQ16"/>
      <c r="JHR16"/>
      <c r="JHS16"/>
      <c r="JHT16"/>
      <c r="JHU16"/>
      <c r="JHV16"/>
      <c r="JHW16"/>
      <c r="JHX16"/>
      <c r="JHY16"/>
      <c r="JHZ16"/>
      <c r="JIA16"/>
      <c r="JIB16"/>
      <c r="JIC16"/>
      <c r="JID16"/>
      <c r="JIE16"/>
      <c r="JIF16"/>
      <c r="JIG16"/>
      <c r="JIH16"/>
      <c r="JII16"/>
      <c r="JIJ16"/>
      <c r="JIK16"/>
      <c r="JIL16"/>
      <c r="JIM16"/>
      <c r="JIN16"/>
      <c r="JIO16"/>
      <c r="JIP16"/>
      <c r="JIQ16"/>
      <c r="JIR16"/>
      <c r="JIS16"/>
      <c r="JIT16"/>
      <c r="JIU16"/>
      <c r="JIV16"/>
      <c r="JIW16"/>
      <c r="JIX16"/>
      <c r="JIY16"/>
      <c r="JIZ16"/>
      <c r="JJA16"/>
      <c r="JJB16"/>
      <c r="JJC16"/>
      <c r="JJD16"/>
      <c r="JJE16"/>
      <c r="JJF16"/>
      <c r="JJG16"/>
      <c r="JJH16"/>
      <c r="JJI16"/>
      <c r="JJJ16"/>
      <c r="JJK16"/>
      <c r="JJL16"/>
      <c r="JJM16"/>
      <c r="JJN16"/>
      <c r="JJO16"/>
      <c r="JJP16"/>
      <c r="JJQ16"/>
      <c r="JJR16"/>
      <c r="JJS16"/>
      <c r="JJT16"/>
      <c r="JJU16"/>
      <c r="JJV16"/>
      <c r="JJW16"/>
      <c r="JJX16"/>
      <c r="JJY16"/>
      <c r="JJZ16"/>
      <c r="JKA16"/>
      <c r="JKB16"/>
      <c r="JKC16"/>
      <c r="JKD16"/>
      <c r="JKE16"/>
      <c r="JKF16"/>
      <c r="JKG16"/>
      <c r="JKH16"/>
      <c r="JKI16"/>
      <c r="JKJ16"/>
      <c r="JKK16"/>
      <c r="JKL16"/>
      <c r="JKM16"/>
      <c r="JKN16"/>
      <c r="JKO16"/>
      <c r="JKP16"/>
      <c r="JKQ16"/>
      <c r="JKR16"/>
      <c r="JKS16"/>
      <c r="JKT16"/>
      <c r="JKU16"/>
      <c r="JKV16"/>
      <c r="JKW16"/>
      <c r="JKX16"/>
      <c r="JKY16"/>
      <c r="JKZ16"/>
      <c r="JLA16"/>
      <c r="JLB16"/>
      <c r="JLC16"/>
      <c r="JLD16"/>
      <c r="JLE16"/>
      <c r="JLF16"/>
      <c r="JLG16"/>
      <c r="JLH16"/>
      <c r="JLI16"/>
      <c r="JLJ16"/>
      <c r="JLK16"/>
      <c r="JLL16"/>
      <c r="JLM16"/>
      <c r="JLN16"/>
      <c r="JLO16"/>
      <c r="JLP16"/>
      <c r="JLQ16"/>
      <c r="JLR16"/>
      <c r="JLS16"/>
      <c r="JLT16"/>
      <c r="JLU16"/>
      <c r="JLV16"/>
      <c r="JLW16"/>
      <c r="JLX16"/>
      <c r="JLY16"/>
      <c r="JLZ16"/>
      <c r="JMA16"/>
      <c r="JMB16"/>
      <c r="JMC16"/>
      <c r="JMD16"/>
      <c r="JME16"/>
      <c r="JMF16"/>
      <c r="JMG16"/>
      <c r="JMH16"/>
      <c r="JMI16"/>
      <c r="JMJ16"/>
      <c r="JMK16"/>
      <c r="JML16"/>
      <c r="JMM16"/>
      <c r="JMN16"/>
      <c r="JMO16"/>
      <c r="JMP16"/>
      <c r="JMQ16"/>
      <c r="JMR16"/>
      <c r="JMS16"/>
      <c r="JMT16"/>
      <c r="JMU16"/>
      <c r="JMV16"/>
      <c r="JMW16"/>
      <c r="JMX16"/>
      <c r="JMY16"/>
      <c r="JMZ16"/>
      <c r="JNA16"/>
      <c r="JNB16"/>
      <c r="JNC16"/>
      <c r="JND16"/>
      <c r="JNE16"/>
      <c r="JNF16"/>
      <c r="JNG16"/>
      <c r="JNH16"/>
      <c r="JNI16"/>
      <c r="JNJ16"/>
      <c r="JNK16"/>
      <c r="JNL16"/>
      <c r="JNM16"/>
      <c r="JNN16"/>
      <c r="JNO16"/>
      <c r="JNP16"/>
      <c r="JNQ16"/>
      <c r="JNR16"/>
      <c r="JNS16"/>
      <c r="JNT16"/>
      <c r="JNU16"/>
      <c r="JNV16"/>
      <c r="JNW16"/>
      <c r="JNX16"/>
      <c r="JNY16"/>
      <c r="JNZ16"/>
      <c r="JOA16"/>
      <c r="JOB16"/>
      <c r="JOC16"/>
      <c r="JOD16"/>
      <c r="JOE16"/>
      <c r="JOF16"/>
      <c r="JOG16"/>
      <c r="JOH16"/>
      <c r="JOI16"/>
      <c r="JOJ16"/>
      <c r="JOK16"/>
      <c r="JOL16"/>
      <c r="JOM16"/>
      <c r="JON16"/>
      <c r="JOO16"/>
      <c r="JOP16"/>
      <c r="JOQ16"/>
      <c r="JOR16"/>
      <c r="JOS16"/>
      <c r="JOT16"/>
      <c r="JOU16"/>
      <c r="JOV16"/>
      <c r="JOW16"/>
      <c r="JOX16"/>
      <c r="JOY16"/>
      <c r="JOZ16"/>
      <c r="JPA16"/>
      <c r="JPB16"/>
      <c r="JPC16"/>
      <c r="JPD16"/>
      <c r="JPE16"/>
      <c r="JPF16"/>
      <c r="JPG16"/>
      <c r="JPH16"/>
      <c r="JPI16"/>
      <c r="JPJ16"/>
      <c r="JPK16"/>
      <c r="JPL16"/>
      <c r="JPM16"/>
      <c r="JPN16"/>
      <c r="JPO16"/>
      <c r="JPP16"/>
      <c r="JPQ16"/>
      <c r="JPR16"/>
      <c r="JPS16"/>
      <c r="JPT16"/>
      <c r="JPU16"/>
      <c r="JPV16"/>
      <c r="JPW16"/>
      <c r="JPX16"/>
      <c r="JPY16"/>
      <c r="JPZ16"/>
      <c r="JQA16"/>
      <c r="JQB16"/>
      <c r="JQC16"/>
      <c r="JQD16"/>
      <c r="JQE16"/>
      <c r="JQF16"/>
      <c r="JQG16"/>
      <c r="JQH16"/>
      <c r="JQI16"/>
      <c r="JQJ16"/>
      <c r="JQK16"/>
      <c r="JQL16"/>
      <c r="JQM16"/>
      <c r="JQN16"/>
      <c r="JQO16"/>
      <c r="JQP16"/>
      <c r="JQQ16"/>
      <c r="JQR16"/>
      <c r="JQS16"/>
      <c r="JQT16"/>
      <c r="JQU16"/>
      <c r="JQV16"/>
      <c r="JQW16"/>
      <c r="JQX16"/>
      <c r="JQY16"/>
      <c r="JQZ16"/>
      <c r="JRA16"/>
      <c r="JRB16"/>
      <c r="JRC16"/>
      <c r="JRD16"/>
      <c r="JRE16"/>
      <c r="JRF16"/>
      <c r="JRG16"/>
      <c r="JRH16"/>
      <c r="JRI16"/>
      <c r="JRJ16"/>
      <c r="JRK16"/>
      <c r="JRL16"/>
      <c r="JRM16"/>
      <c r="JRN16"/>
      <c r="JRO16"/>
      <c r="JRP16"/>
      <c r="JRQ16"/>
      <c r="JRR16"/>
      <c r="JRS16"/>
      <c r="JRT16"/>
      <c r="JRU16"/>
      <c r="JRV16"/>
      <c r="JRW16"/>
      <c r="JRX16"/>
      <c r="JRY16"/>
      <c r="JRZ16"/>
      <c r="JSA16"/>
      <c r="JSB16"/>
      <c r="JSC16"/>
      <c r="JSD16"/>
      <c r="JSE16"/>
      <c r="JSF16"/>
      <c r="JSG16"/>
      <c r="JSH16"/>
      <c r="JSI16"/>
      <c r="JSJ16"/>
      <c r="JSK16"/>
      <c r="JSL16"/>
      <c r="JSM16"/>
      <c r="JSN16"/>
      <c r="JSO16"/>
      <c r="JSP16"/>
      <c r="JSQ16"/>
      <c r="JSR16"/>
      <c r="JSS16"/>
      <c r="JST16"/>
      <c r="JSU16"/>
      <c r="JSV16"/>
      <c r="JSW16"/>
      <c r="JSX16"/>
      <c r="JSY16"/>
      <c r="JSZ16"/>
      <c r="JTA16"/>
      <c r="JTB16"/>
      <c r="JTC16"/>
      <c r="JTD16"/>
      <c r="JTE16"/>
      <c r="JTF16"/>
      <c r="JTG16"/>
      <c r="JTH16"/>
      <c r="JTI16"/>
      <c r="JTJ16"/>
      <c r="JTK16"/>
      <c r="JTL16"/>
      <c r="JTM16"/>
      <c r="JTN16"/>
      <c r="JTO16"/>
      <c r="JTP16"/>
      <c r="JTQ16"/>
      <c r="JTR16"/>
      <c r="JTS16"/>
      <c r="JTT16"/>
      <c r="JTU16"/>
      <c r="JTV16"/>
      <c r="JTW16"/>
      <c r="JTX16"/>
      <c r="JTY16"/>
      <c r="JTZ16"/>
      <c r="JUA16"/>
      <c r="JUB16"/>
      <c r="JUC16"/>
      <c r="JUD16"/>
      <c r="JUE16"/>
      <c r="JUF16"/>
      <c r="JUG16"/>
      <c r="JUH16"/>
      <c r="JUI16"/>
      <c r="JUJ16"/>
      <c r="JUK16"/>
      <c r="JUL16"/>
      <c r="JUM16"/>
      <c r="JUN16"/>
      <c r="JUO16"/>
      <c r="JUP16"/>
      <c r="JUQ16"/>
      <c r="JUR16"/>
      <c r="JUS16"/>
      <c r="JUT16"/>
      <c r="JUU16"/>
      <c r="JUV16"/>
      <c r="JUW16"/>
      <c r="JUX16"/>
      <c r="JUY16"/>
      <c r="JUZ16"/>
      <c r="JVA16"/>
      <c r="JVB16"/>
      <c r="JVC16"/>
      <c r="JVD16"/>
      <c r="JVE16"/>
      <c r="JVF16"/>
      <c r="JVG16"/>
      <c r="JVH16"/>
      <c r="JVI16"/>
      <c r="JVJ16"/>
      <c r="JVK16"/>
      <c r="JVL16"/>
      <c r="JVM16"/>
      <c r="JVN16"/>
      <c r="JVO16"/>
      <c r="JVP16"/>
      <c r="JVQ16"/>
      <c r="JVR16"/>
      <c r="JVS16"/>
      <c r="JVT16"/>
      <c r="JVU16"/>
      <c r="JVV16"/>
      <c r="JVW16"/>
      <c r="JVX16"/>
      <c r="JVY16"/>
      <c r="JVZ16"/>
      <c r="JWA16"/>
      <c r="JWB16"/>
      <c r="JWC16"/>
      <c r="JWD16"/>
      <c r="JWE16"/>
      <c r="JWF16"/>
      <c r="JWG16"/>
      <c r="JWH16"/>
      <c r="JWI16"/>
      <c r="JWJ16"/>
      <c r="JWK16"/>
      <c r="JWL16"/>
      <c r="JWM16"/>
      <c r="JWN16"/>
      <c r="JWO16"/>
      <c r="JWP16"/>
      <c r="JWQ16"/>
      <c r="JWR16"/>
      <c r="JWS16"/>
      <c r="JWT16"/>
      <c r="JWU16"/>
      <c r="JWV16"/>
      <c r="JWW16"/>
      <c r="JWX16"/>
      <c r="JWY16"/>
      <c r="JWZ16"/>
      <c r="JXA16"/>
      <c r="JXB16"/>
      <c r="JXC16"/>
      <c r="JXD16"/>
      <c r="JXE16"/>
      <c r="JXF16"/>
      <c r="JXG16"/>
      <c r="JXH16"/>
      <c r="JXI16"/>
      <c r="JXJ16"/>
      <c r="JXK16"/>
      <c r="JXL16"/>
      <c r="JXM16"/>
      <c r="JXN16"/>
      <c r="JXO16"/>
      <c r="JXP16"/>
      <c r="JXQ16"/>
      <c r="JXR16"/>
      <c r="JXS16"/>
      <c r="JXT16"/>
      <c r="JXU16"/>
      <c r="JXV16"/>
      <c r="JXW16"/>
      <c r="JXX16"/>
      <c r="JXY16"/>
      <c r="JXZ16"/>
      <c r="JYA16"/>
      <c r="JYB16"/>
      <c r="JYC16"/>
      <c r="JYD16"/>
      <c r="JYE16"/>
      <c r="JYF16"/>
      <c r="JYG16"/>
      <c r="JYH16"/>
      <c r="JYI16"/>
      <c r="JYJ16"/>
      <c r="JYK16"/>
      <c r="JYL16"/>
      <c r="JYM16"/>
      <c r="JYN16"/>
      <c r="JYO16"/>
      <c r="JYP16"/>
      <c r="JYQ16"/>
      <c r="JYR16"/>
      <c r="JYS16"/>
      <c r="JYT16"/>
      <c r="JYU16"/>
      <c r="JYV16"/>
      <c r="JYW16"/>
      <c r="JYX16"/>
      <c r="JYY16"/>
      <c r="JYZ16"/>
      <c r="JZA16"/>
      <c r="JZB16"/>
      <c r="JZC16"/>
      <c r="JZD16"/>
      <c r="JZE16"/>
      <c r="JZF16"/>
      <c r="JZG16"/>
      <c r="JZH16"/>
      <c r="JZI16"/>
      <c r="JZJ16"/>
      <c r="JZK16"/>
      <c r="JZL16"/>
      <c r="JZM16"/>
      <c r="JZN16"/>
      <c r="JZO16"/>
      <c r="JZP16"/>
      <c r="JZQ16"/>
      <c r="JZR16"/>
      <c r="JZS16"/>
      <c r="JZT16"/>
      <c r="JZU16"/>
      <c r="JZV16"/>
      <c r="JZW16"/>
      <c r="JZX16"/>
      <c r="JZY16"/>
      <c r="JZZ16"/>
      <c r="KAA16"/>
      <c r="KAB16"/>
      <c r="KAC16"/>
      <c r="KAD16"/>
      <c r="KAE16"/>
      <c r="KAF16"/>
      <c r="KAG16"/>
      <c r="KAH16"/>
      <c r="KAI16"/>
      <c r="KAJ16"/>
      <c r="KAK16"/>
      <c r="KAL16"/>
      <c r="KAM16"/>
      <c r="KAN16"/>
      <c r="KAO16"/>
      <c r="KAP16"/>
      <c r="KAQ16"/>
      <c r="KAR16"/>
      <c r="KAS16"/>
      <c r="KAT16"/>
      <c r="KAU16"/>
      <c r="KAV16"/>
      <c r="KAW16"/>
      <c r="KAX16"/>
      <c r="KAY16"/>
      <c r="KAZ16"/>
      <c r="KBA16"/>
      <c r="KBB16"/>
      <c r="KBC16"/>
      <c r="KBD16"/>
      <c r="KBE16"/>
      <c r="KBF16"/>
      <c r="KBG16"/>
      <c r="KBH16"/>
      <c r="KBI16"/>
      <c r="KBJ16"/>
      <c r="KBK16"/>
      <c r="KBL16"/>
      <c r="KBM16"/>
      <c r="KBN16"/>
      <c r="KBO16"/>
      <c r="KBP16"/>
      <c r="KBQ16"/>
      <c r="KBR16"/>
      <c r="KBS16"/>
      <c r="KBT16"/>
      <c r="KBU16"/>
      <c r="KBV16"/>
      <c r="KBW16"/>
      <c r="KBX16"/>
      <c r="KBY16"/>
      <c r="KBZ16"/>
      <c r="KCA16"/>
      <c r="KCB16"/>
      <c r="KCC16"/>
      <c r="KCD16"/>
      <c r="KCE16"/>
      <c r="KCF16"/>
      <c r="KCG16"/>
      <c r="KCH16"/>
      <c r="KCI16"/>
      <c r="KCJ16"/>
      <c r="KCK16"/>
      <c r="KCL16"/>
      <c r="KCM16"/>
      <c r="KCN16"/>
      <c r="KCO16"/>
      <c r="KCP16"/>
      <c r="KCQ16"/>
      <c r="KCR16"/>
      <c r="KCS16"/>
      <c r="KCT16"/>
      <c r="KCU16"/>
      <c r="KCV16"/>
      <c r="KCW16"/>
      <c r="KCX16"/>
      <c r="KCY16"/>
      <c r="KCZ16"/>
      <c r="KDA16"/>
      <c r="KDB16"/>
      <c r="KDC16"/>
      <c r="KDD16"/>
      <c r="KDE16"/>
      <c r="KDF16"/>
      <c r="KDG16"/>
      <c r="KDH16"/>
      <c r="KDI16"/>
      <c r="KDJ16"/>
      <c r="KDK16"/>
      <c r="KDL16"/>
      <c r="KDM16"/>
      <c r="KDN16"/>
      <c r="KDO16"/>
      <c r="KDP16"/>
      <c r="KDQ16"/>
      <c r="KDR16"/>
      <c r="KDS16"/>
      <c r="KDT16"/>
      <c r="KDU16"/>
      <c r="KDV16"/>
      <c r="KDW16"/>
      <c r="KDX16"/>
      <c r="KDY16"/>
      <c r="KDZ16"/>
      <c r="KEA16"/>
      <c r="KEB16"/>
      <c r="KEC16"/>
      <c r="KED16"/>
      <c r="KEE16"/>
      <c r="KEF16"/>
      <c r="KEG16"/>
      <c r="KEH16"/>
      <c r="KEI16"/>
      <c r="KEJ16"/>
      <c r="KEK16"/>
      <c r="KEL16"/>
      <c r="KEM16"/>
      <c r="KEN16"/>
      <c r="KEO16"/>
      <c r="KEP16"/>
      <c r="KEQ16"/>
      <c r="KER16"/>
      <c r="KES16"/>
      <c r="KET16"/>
      <c r="KEU16"/>
      <c r="KEV16"/>
      <c r="KEW16"/>
      <c r="KEX16"/>
      <c r="KEY16"/>
      <c r="KEZ16"/>
      <c r="KFA16"/>
      <c r="KFB16"/>
      <c r="KFC16"/>
      <c r="KFD16"/>
      <c r="KFE16"/>
      <c r="KFF16"/>
      <c r="KFG16"/>
      <c r="KFH16"/>
      <c r="KFI16"/>
      <c r="KFJ16"/>
      <c r="KFK16"/>
      <c r="KFL16"/>
      <c r="KFM16"/>
      <c r="KFN16"/>
      <c r="KFO16"/>
      <c r="KFP16"/>
      <c r="KFQ16"/>
      <c r="KFR16"/>
      <c r="KFS16"/>
      <c r="KFT16"/>
      <c r="KFU16"/>
      <c r="KFV16"/>
      <c r="KFW16"/>
      <c r="KFX16"/>
      <c r="KFY16"/>
      <c r="KFZ16"/>
      <c r="KGA16"/>
      <c r="KGB16"/>
      <c r="KGC16"/>
      <c r="KGD16"/>
      <c r="KGE16"/>
      <c r="KGF16"/>
      <c r="KGG16"/>
      <c r="KGH16"/>
      <c r="KGI16"/>
      <c r="KGJ16"/>
      <c r="KGK16"/>
      <c r="KGL16"/>
      <c r="KGM16"/>
      <c r="KGN16"/>
      <c r="KGO16"/>
      <c r="KGP16"/>
      <c r="KGQ16"/>
      <c r="KGR16"/>
      <c r="KGS16"/>
      <c r="KGT16"/>
      <c r="KGU16"/>
      <c r="KGV16"/>
      <c r="KGW16"/>
      <c r="KGX16"/>
      <c r="KGY16"/>
      <c r="KGZ16"/>
      <c r="KHA16"/>
      <c r="KHB16"/>
      <c r="KHC16"/>
      <c r="KHD16"/>
      <c r="KHE16"/>
      <c r="KHF16"/>
      <c r="KHG16"/>
      <c r="KHH16"/>
      <c r="KHI16"/>
      <c r="KHJ16"/>
      <c r="KHK16"/>
      <c r="KHL16"/>
      <c r="KHM16"/>
      <c r="KHN16"/>
      <c r="KHO16"/>
      <c r="KHP16"/>
      <c r="KHQ16"/>
      <c r="KHR16"/>
      <c r="KHS16"/>
      <c r="KHT16"/>
      <c r="KHU16"/>
      <c r="KHV16"/>
      <c r="KHW16"/>
      <c r="KHX16"/>
      <c r="KHY16"/>
      <c r="KHZ16"/>
      <c r="KIA16"/>
      <c r="KIB16"/>
      <c r="KIC16"/>
      <c r="KID16"/>
      <c r="KIE16"/>
      <c r="KIF16"/>
      <c r="KIG16"/>
      <c r="KIH16"/>
      <c r="KII16"/>
      <c r="KIJ16"/>
      <c r="KIK16"/>
      <c r="KIL16"/>
      <c r="KIM16"/>
      <c r="KIN16"/>
      <c r="KIO16"/>
      <c r="KIP16"/>
      <c r="KIQ16"/>
      <c r="KIR16"/>
      <c r="KIS16"/>
      <c r="KIT16"/>
      <c r="KIU16"/>
      <c r="KIV16"/>
      <c r="KIW16"/>
      <c r="KIX16"/>
      <c r="KIY16"/>
      <c r="KIZ16"/>
      <c r="KJA16"/>
      <c r="KJB16"/>
      <c r="KJC16"/>
      <c r="KJD16"/>
      <c r="KJE16"/>
      <c r="KJF16"/>
      <c r="KJG16"/>
      <c r="KJH16"/>
      <c r="KJI16"/>
      <c r="KJJ16"/>
      <c r="KJK16"/>
      <c r="KJL16"/>
      <c r="KJM16"/>
      <c r="KJN16"/>
      <c r="KJO16"/>
      <c r="KJP16"/>
      <c r="KJQ16"/>
      <c r="KJR16"/>
      <c r="KJS16"/>
      <c r="KJT16"/>
      <c r="KJU16"/>
      <c r="KJV16"/>
      <c r="KJW16"/>
      <c r="KJX16"/>
      <c r="KJY16"/>
      <c r="KJZ16"/>
      <c r="KKA16"/>
      <c r="KKB16"/>
      <c r="KKC16"/>
      <c r="KKD16"/>
      <c r="KKE16"/>
      <c r="KKF16"/>
      <c r="KKG16"/>
      <c r="KKH16"/>
      <c r="KKI16"/>
      <c r="KKJ16"/>
      <c r="KKK16"/>
      <c r="KKL16"/>
      <c r="KKM16"/>
      <c r="KKN16"/>
      <c r="KKO16"/>
      <c r="KKP16"/>
      <c r="KKQ16"/>
      <c r="KKR16"/>
      <c r="KKS16"/>
      <c r="KKT16"/>
      <c r="KKU16"/>
      <c r="KKV16"/>
      <c r="KKW16"/>
      <c r="KKX16"/>
      <c r="KKY16"/>
      <c r="KKZ16"/>
      <c r="KLA16"/>
      <c r="KLB16"/>
      <c r="KLC16"/>
      <c r="KLD16"/>
      <c r="KLE16"/>
      <c r="KLF16"/>
      <c r="KLG16"/>
      <c r="KLH16"/>
      <c r="KLI16"/>
      <c r="KLJ16"/>
      <c r="KLK16"/>
      <c r="KLL16"/>
      <c r="KLM16"/>
      <c r="KLN16"/>
      <c r="KLO16"/>
      <c r="KLP16"/>
      <c r="KLQ16"/>
      <c r="KLR16"/>
      <c r="KLS16"/>
      <c r="KLT16"/>
      <c r="KLU16"/>
      <c r="KLV16"/>
      <c r="KLW16"/>
      <c r="KLX16"/>
      <c r="KLY16"/>
      <c r="KLZ16"/>
      <c r="KMA16"/>
      <c r="KMB16"/>
      <c r="KMC16"/>
      <c r="KMD16"/>
      <c r="KME16"/>
      <c r="KMF16"/>
      <c r="KMG16"/>
      <c r="KMH16"/>
      <c r="KMI16"/>
      <c r="KMJ16"/>
      <c r="KMK16"/>
      <c r="KML16"/>
      <c r="KMM16"/>
      <c r="KMN16"/>
      <c r="KMO16"/>
      <c r="KMP16"/>
      <c r="KMQ16"/>
      <c r="KMR16"/>
      <c r="KMS16"/>
      <c r="KMT16"/>
      <c r="KMU16"/>
      <c r="KMV16"/>
      <c r="KMW16"/>
      <c r="KMX16"/>
      <c r="KMY16"/>
      <c r="KMZ16"/>
      <c r="KNA16"/>
      <c r="KNB16"/>
      <c r="KNC16"/>
      <c r="KND16"/>
      <c r="KNE16"/>
      <c r="KNF16"/>
      <c r="KNG16"/>
      <c r="KNH16"/>
      <c r="KNI16"/>
      <c r="KNJ16"/>
      <c r="KNK16"/>
      <c r="KNL16"/>
      <c r="KNM16"/>
      <c r="KNN16"/>
      <c r="KNO16"/>
      <c r="KNP16"/>
      <c r="KNQ16"/>
      <c r="KNR16"/>
      <c r="KNS16"/>
      <c r="KNT16"/>
      <c r="KNU16"/>
      <c r="KNV16"/>
      <c r="KNW16"/>
      <c r="KNX16"/>
      <c r="KNY16"/>
      <c r="KNZ16"/>
      <c r="KOA16"/>
      <c r="KOB16"/>
      <c r="KOC16"/>
      <c r="KOD16"/>
      <c r="KOE16"/>
      <c r="KOF16"/>
      <c r="KOG16"/>
      <c r="KOH16"/>
      <c r="KOI16"/>
      <c r="KOJ16"/>
      <c r="KOK16"/>
      <c r="KOL16"/>
      <c r="KOM16"/>
      <c r="KON16"/>
      <c r="KOO16"/>
      <c r="KOP16"/>
      <c r="KOQ16"/>
      <c r="KOR16"/>
      <c r="KOS16"/>
      <c r="KOT16"/>
      <c r="KOU16"/>
      <c r="KOV16"/>
      <c r="KOW16"/>
      <c r="KOX16"/>
      <c r="KOY16"/>
      <c r="KOZ16"/>
      <c r="KPA16"/>
      <c r="KPB16"/>
      <c r="KPC16"/>
      <c r="KPD16"/>
      <c r="KPE16"/>
      <c r="KPF16"/>
      <c r="KPG16"/>
      <c r="KPH16"/>
      <c r="KPI16"/>
      <c r="KPJ16"/>
      <c r="KPK16"/>
      <c r="KPL16"/>
      <c r="KPM16"/>
      <c r="KPN16"/>
      <c r="KPO16"/>
      <c r="KPP16"/>
      <c r="KPQ16"/>
      <c r="KPR16"/>
      <c r="KPS16"/>
      <c r="KPT16"/>
      <c r="KPU16"/>
      <c r="KPV16"/>
      <c r="KPW16"/>
      <c r="KPX16"/>
      <c r="KPY16"/>
      <c r="KPZ16"/>
      <c r="KQA16"/>
      <c r="KQB16"/>
      <c r="KQC16"/>
      <c r="KQD16"/>
      <c r="KQE16"/>
      <c r="KQF16"/>
      <c r="KQG16"/>
      <c r="KQH16"/>
      <c r="KQI16"/>
      <c r="KQJ16"/>
      <c r="KQK16"/>
      <c r="KQL16"/>
      <c r="KQM16"/>
      <c r="KQN16"/>
      <c r="KQO16"/>
      <c r="KQP16"/>
      <c r="KQQ16"/>
      <c r="KQR16"/>
      <c r="KQS16"/>
      <c r="KQT16"/>
      <c r="KQU16"/>
      <c r="KQV16"/>
      <c r="KQW16"/>
      <c r="KQX16"/>
      <c r="KQY16"/>
      <c r="KQZ16"/>
      <c r="KRA16"/>
      <c r="KRB16"/>
      <c r="KRC16"/>
      <c r="KRD16"/>
      <c r="KRE16"/>
      <c r="KRF16"/>
      <c r="KRG16"/>
      <c r="KRH16"/>
      <c r="KRI16"/>
      <c r="KRJ16"/>
      <c r="KRK16"/>
      <c r="KRL16"/>
      <c r="KRM16"/>
      <c r="KRN16"/>
      <c r="KRO16"/>
      <c r="KRP16"/>
      <c r="KRQ16"/>
      <c r="KRR16"/>
      <c r="KRS16"/>
      <c r="KRT16"/>
      <c r="KRU16"/>
      <c r="KRV16"/>
      <c r="KRW16"/>
      <c r="KRX16"/>
      <c r="KRY16"/>
      <c r="KRZ16"/>
      <c r="KSA16"/>
      <c r="KSB16"/>
      <c r="KSC16"/>
      <c r="KSD16"/>
      <c r="KSE16"/>
      <c r="KSF16"/>
      <c r="KSG16"/>
      <c r="KSH16"/>
      <c r="KSI16"/>
      <c r="KSJ16"/>
      <c r="KSK16"/>
      <c r="KSL16"/>
      <c r="KSM16"/>
      <c r="KSN16"/>
      <c r="KSO16"/>
      <c r="KSP16"/>
      <c r="KSQ16"/>
      <c r="KSR16"/>
      <c r="KSS16"/>
      <c r="KST16"/>
      <c r="KSU16"/>
      <c r="KSV16"/>
      <c r="KSW16"/>
      <c r="KSX16"/>
      <c r="KSY16"/>
      <c r="KSZ16"/>
      <c r="KTA16"/>
      <c r="KTB16"/>
      <c r="KTC16"/>
      <c r="KTD16"/>
      <c r="KTE16"/>
      <c r="KTF16"/>
      <c r="KTG16"/>
      <c r="KTH16"/>
      <c r="KTI16"/>
      <c r="KTJ16"/>
      <c r="KTK16"/>
      <c r="KTL16"/>
      <c r="KTM16"/>
      <c r="KTN16"/>
      <c r="KTO16"/>
      <c r="KTP16"/>
      <c r="KTQ16"/>
      <c r="KTR16"/>
      <c r="KTS16"/>
      <c r="KTT16"/>
      <c r="KTU16"/>
      <c r="KTV16"/>
      <c r="KTW16"/>
      <c r="KTX16"/>
      <c r="KTY16"/>
      <c r="KTZ16"/>
      <c r="KUA16"/>
      <c r="KUB16"/>
      <c r="KUC16"/>
      <c r="KUD16"/>
      <c r="KUE16"/>
      <c r="KUF16"/>
      <c r="KUG16"/>
      <c r="KUH16"/>
      <c r="KUI16"/>
      <c r="KUJ16"/>
      <c r="KUK16"/>
      <c r="KUL16"/>
      <c r="KUM16"/>
      <c r="KUN16"/>
      <c r="KUO16"/>
      <c r="KUP16"/>
      <c r="KUQ16"/>
      <c r="KUR16"/>
      <c r="KUS16"/>
      <c r="KUT16"/>
      <c r="KUU16"/>
      <c r="KUV16"/>
      <c r="KUW16"/>
      <c r="KUX16"/>
      <c r="KUY16"/>
      <c r="KUZ16"/>
      <c r="KVA16"/>
      <c r="KVB16"/>
      <c r="KVC16"/>
      <c r="KVD16"/>
      <c r="KVE16"/>
      <c r="KVF16"/>
      <c r="KVG16"/>
      <c r="KVH16"/>
      <c r="KVI16"/>
      <c r="KVJ16"/>
      <c r="KVK16"/>
      <c r="KVL16"/>
      <c r="KVM16"/>
      <c r="KVN16"/>
      <c r="KVO16"/>
      <c r="KVP16"/>
      <c r="KVQ16"/>
      <c r="KVR16"/>
      <c r="KVS16"/>
      <c r="KVT16"/>
      <c r="KVU16"/>
      <c r="KVV16"/>
      <c r="KVW16"/>
      <c r="KVX16"/>
      <c r="KVY16"/>
      <c r="KVZ16"/>
      <c r="KWA16"/>
      <c r="KWB16"/>
      <c r="KWC16"/>
      <c r="KWD16"/>
      <c r="KWE16"/>
      <c r="KWF16"/>
      <c r="KWG16"/>
      <c r="KWH16"/>
      <c r="KWI16"/>
      <c r="KWJ16"/>
      <c r="KWK16"/>
      <c r="KWL16"/>
      <c r="KWM16"/>
      <c r="KWN16"/>
      <c r="KWO16"/>
      <c r="KWP16"/>
      <c r="KWQ16"/>
      <c r="KWR16"/>
      <c r="KWS16"/>
      <c r="KWT16"/>
      <c r="KWU16"/>
      <c r="KWV16"/>
      <c r="KWW16"/>
      <c r="KWX16"/>
      <c r="KWY16"/>
      <c r="KWZ16"/>
      <c r="KXA16"/>
      <c r="KXB16"/>
      <c r="KXC16"/>
      <c r="KXD16"/>
      <c r="KXE16"/>
      <c r="KXF16"/>
      <c r="KXG16"/>
      <c r="KXH16"/>
      <c r="KXI16"/>
      <c r="KXJ16"/>
      <c r="KXK16"/>
      <c r="KXL16"/>
      <c r="KXM16"/>
      <c r="KXN16"/>
      <c r="KXO16"/>
      <c r="KXP16"/>
      <c r="KXQ16"/>
      <c r="KXR16"/>
      <c r="KXS16"/>
      <c r="KXT16"/>
      <c r="KXU16"/>
      <c r="KXV16"/>
      <c r="KXW16"/>
      <c r="KXX16"/>
      <c r="KXY16"/>
      <c r="KXZ16"/>
      <c r="KYA16"/>
      <c r="KYB16"/>
      <c r="KYC16"/>
      <c r="KYD16"/>
      <c r="KYE16"/>
      <c r="KYF16"/>
      <c r="KYG16"/>
      <c r="KYH16"/>
      <c r="KYI16"/>
      <c r="KYJ16"/>
      <c r="KYK16"/>
      <c r="KYL16"/>
      <c r="KYM16"/>
      <c r="KYN16"/>
      <c r="KYO16"/>
      <c r="KYP16"/>
      <c r="KYQ16"/>
      <c r="KYR16"/>
      <c r="KYS16"/>
      <c r="KYT16"/>
      <c r="KYU16"/>
      <c r="KYV16"/>
      <c r="KYW16"/>
      <c r="KYX16"/>
      <c r="KYY16"/>
      <c r="KYZ16"/>
      <c r="KZA16"/>
      <c r="KZB16"/>
      <c r="KZC16"/>
      <c r="KZD16"/>
      <c r="KZE16"/>
      <c r="KZF16"/>
      <c r="KZG16"/>
      <c r="KZH16"/>
      <c r="KZI16"/>
      <c r="KZJ16"/>
      <c r="KZK16"/>
      <c r="KZL16"/>
      <c r="KZM16"/>
      <c r="KZN16"/>
      <c r="KZO16"/>
      <c r="KZP16"/>
      <c r="KZQ16"/>
      <c r="KZR16"/>
      <c r="KZS16"/>
      <c r="KZT16"/>
      <c r="KZU16"/>
      <c r="KZV16"/>
      <c r="KZW16"/>
      <c r="KZX16"/>
      <c r="KZY16"/>
      <c r="KZZ16"/>
      <c r="LAA16"/>
      <c r="LAB16"/>
      <c r="LAC16"/>
      <c r="LAD16"/>
      <c r="LAE16"/>
      <c r="LAF16"/>
      <c r="LAG16"/>
      <c r="LAH16"/>
      <c r="LAI16"/>
      <c r="LAJ16"/>
      <c r="LAK16"/>
      <c r="LAL16"/>
      <c r="LAM16"/>
      <c r="LAN16"/>
      <c r="LAO16"/>
      <c r="LAP16"/>
      <c r="LAQ16"/>
      <c r="LAR16"/>
      <c r="LAS16"/>
      <c r="LAT16"/>
      <c r="LAU16"/>
      <c r="LAV16"/>
      <c r="LAW16"/>
      <c r="LAX16"/>
      <c r="LAY16"/>
      <c r="LAZ16"/>
      <c r="LBA16"/>
      <c r="LBB16"/>
      <c r="LBC16"/>
      <c r="LBD16"/>
      <c r="LBE16"/>
      <c r="LBF16"/>
      <c r="LBG16"/>
      <c r="LBH16"/>
      <c r="LBI16"/>
      <c r="LBJ16"/>
      <c r="LBK16"/>
      <c r="LBL16"/>
      <c r="LBM16"/>
      <c r="LBN16"/>
      <c r="LBO16"/>
      <c r="LBP16"/>
      <c r="LBQ16"/>
      <c r="LBR16"/>
      <c r="LBS16"/>
      <c r="LBT16"/>
      <c r="LBU16"/>
      <c r="LBV16"/>
      <c r="LBW16"/>
      <c r="LBX16"/>
      <c r="LBY16"/>
      <c r="LBZ16"/>
      <c r="LCA16"/>
      <c r="LCB16"/>
      <c r="LCC16"/>
      <c r="LCD16"/>
      <c r="LCE16"/>
      <c r="LCF16"/>
      <c r="LCG16"/>
      <c r="LCH16"/>
      <c r="LCI16"/>
      <c r="LCJ16"/>
      <c r="LCK16"/>
      <c r="LCL16"/>
      <c r="LCM16"/>
      <c r="LCN16"/>
      <c r="LCO16"/>
      <c r="LCP16"/>
      <c r="LCQ16"/>
      <c r="LCR16"/>
      <c r="LCS16"/>
      <c r="LCT16"/>
      <c r="LCU16"/>
      <c r="LCV16"/>
      <c r="LCW16"/>
      <c r="LCX16"/>
      <c r="LCY16"/>
      <c r="LCZ16"/>
      <c r="LDA16"/>
      <c r="LDB16"/>
      <c r="LDC16"/>
      <c r="LDD16"/>
      <c r="LDE16"/>
      <c r="LDF16"/>
      <c r="LDG16"/>
      <c r="LDH16"/>
      <c r="LDI16"/>
      <c r="LDJ16"/>
      <c r="LDK16"/>
      <c r="LDL16"/>
      <c r="LDM16"/>
      <c r="LDN16"/>
      <c r="LDO16"/>
      <c r="LDP16"/>
      <c r="LDQ16"/>
      <c r="LDR16"/>
      <c r="LDS16"/>
      <c r="LDT16"/>
      <c r="LDU16"/>
      <c r="LDV16"/>
      <c r="LDW16"/>
      <c r="LDX16"/>
      <c r="LDY16"/>
      <c r="LDZ16"/>
      <c r="LEA16"/>
      <c r="LEB16"/>
      <c r="LEC16"/>
      <c r="LED16"/>
      <c r="LEE16"/>
      <c r="LEF16"/>
      <c r="LEG16"/>
      <c r="LEH16"/>
      <c r="LEI16"/>
      <c r="LEJ16"/>
      <c r="LEK16"/>
      <c r="LEL16"/>
      <c r="LEM16"/>
      <c r="LEN16"/>
      <c r="LEO16"/>
      <c r="LEP16"/>
      <c r="LEQ16"/>
      <c r="LER16"/>
      <c r="LES16"/>
      <c r="LET16"/>
      <c r="LEU16"/>
      <c r="LEV16"/>
      <c r="LEW16"/>
      <c r="LEX16"/>
      <c r="LEY16"/>
      <c r="LEZ16"/>
      <c r="LFA16"/>
      <c r="LFB16"/>
      <c r="LFC16"/>
      <c r="LFD16"/>
      <c r="LFE16"/>
      <c r="LFF16"/>
      <c r="LFG16"/>
      <c r="LFH16"/>
      <c r="LFI16"/>
      <c r="LFJ16"/>
      <c r="LFK16"/>
      <c r="LFL16"/>
      <c r="LFM16"/>
      <c r="LFN16"/>
      <c r="LFO16"/>
      <c r="LFP16"/>
      <c r="LFQ16"/>
      <c r="LFR16"/>
      <c r="LFS16"/>
      <c r="LFT16"/>
      <c r="LFU16"/>
      <c r="LFV16"/>
      <c r="LFW16"/>
      <c r="LFX16"/>
      <c r="LFY16"/>
      <c r="LFZ16"/>
      <c r="LGA16"/>
      <c r="LGB16"/>
      <c r="LGC16"/>
      <c r="LGD16"/>
      <c r="LGE16"/>
      <c r="LGF16"/>
      <c r="LGG16"/>
      <c r="LGH16"/>
      <c r="LGI16"/>
      <c r="LGJ16"/>
      <c r="LGK16"/>
      <c r="LGL16"/>
      <c r="LGM16"/>
      <c r="LGN16"/>
      <c r="LGO16"/>
      <c r="LGP16"/>
      <c r="LGQ16"/>
      <c r="LGR16"/>
      <c r="LGS16"/>
      <c r="LGT16"/>
      <c r="LGU16"/>
      <c r="LGV16"/>
      <c r="LGW16"/>
      <c r="LGX16"/>
      <c r="LGY16"/>
      <c r="LGZ16"/>
      <c r="LHA16"/>
      <c r="LHB16"/>
      <c r="LHC16"/>
      <c r="LHD16"/>
      <c r="LHE16"/>
      <c r="LHF16"/>
      <c r="LHG16"/>
      <c r="LHH16"/>
      <c r="LHI16"/>
      <c r="LHJ16"/>
      <c r="LHK16"/>
      <c r="LHL16"/>
      <c r="LHM16"/>
      <c r="LHN16"/>
      <c r="LHO16"/>
      <c r="LHP16"/>
      <c r="LHQ16"/>
      <c r="LHR16"/>
      <c r="LHS16"/>
      <c r="LHT16"/>
      <c r="LHU16"/>
      <c r="LHV16"/>
      <c r="LHW16"/>
      <c r="LHX16"/>
      <c r="LHY16"/>
      <c r="LHZ16"/>
      <c r="LIA16"/>
      <c r="LIB16"/>
      <c r="LIC16"/>
      <c r="LID16"/>
      <c r="LIE16"/>
      <c r="LIF16"/>
      <c r="LIG16"/>
      <c r="LIH16"/>
      <c r="LII16"/>
      <c r="LIJ16"/>
      <c r="LIK16"/>
      <c r="LIL16"/>
      <c r="LIM16"/>
      <c r="LIN16"/>
      <c r="LIO16"/>
      <c r="LIP16"/>
      <c r="LIQ16"/>
      <c r="LIR16"/>
      <c r="LIS16"/>
      <c r="LIT16"/>
      <c r="LIU16"/>
      <c r="LIV16"/>
      <c r="LIW16"/>
      <c r="LIX16"/>
      <c r="LIY16"/>
      <c r="LIZ16"/>
      <c r="LJA16"/>
      <c r="LJB16"/>
      <c r="LJC16"/>
      <c r="LJD16"/>
      <c r="LJE16"/>
      <c r="LJF16"/>
      <c r="LJG16"/>
      <c r="LJH16"/>
      <c r="LJI16"/>
      <c r="LJJ16"/>
      <c r="LJK16"/>
      <c r="LJL16"/>
      <c r="LJM16"/>
      <c r="LJN16"/>
      <c r="LJO16"/>
      <c r="LJP16"/>
      <c r="LJQ16"/>
      <c r="LJR16"/>
      <c r="LJS16"/>
      <c r="LJT16"/>
      <c r="LJU16"/>
      <c r="LJV16"/>
      <c r="LJW16"/>
      <c r="LJX16"/>
      <c r="LJY16"/>
      <c r="LJZ16"/>
      <c r="LKA16"/>
      <c r="LKB16"/>
      <c r="LKC16"/>
      <c r="LKD16"/>
      <c r="LKE16"/>
      <c r="LKF16"/>
      <c r="LKG16"/>
      <c r="LKH16"/>
      <c r="LKI16"/>
      <c r="LKJ16"/>
      <c r="LKK16"/>
      <c r="LKL16"/>
      <c r="LKM16"/>
      <c r="LKN16"/>
      <c r="LKO16"/>
      <c r="LKP16"/>
      <c r="LKQ16"/>
      <c r="LKR16"/>
      <c r="LKS16"/>
      <c r="LKT16"/>
      <c r="LKU16"/>
      <c r="LKV16"/>
      <c r="LKW16"/>
      <c r="LKX16"/>
      <c r="LKY16"/>
      <c r="LKZ16"/>
      <c r="LLA16"/>
      <c r="LLB16"/>
      <c r="LLC16"/>
      <c r="LLD16"/>
      <c r="LLE16"/>
      <c r="LLF16"/>
      <c r="LLG16"/>
      <c r="LLH16"/>
      <c r="LLI16"/>
      <c r="LLJ16"/>
      <c r="LLK16"/>
      <c r="LLL16"/>
      <c r="LLM16"/>
      <c r="LLN16"/>
      <c r="LLO16"/>
      <c r="LLP16"/>
      <c r="LLQ16"/>
      <c r="LLR16"/>
      <c r="LLS16"/>
      <c r="LLT16"/>
      <c r="LLU16"/>
      <c r="LLV16"/>
      <c r="LLW16"/>
      <c r="LLX16"/>
      <c r="LLY16"/>
      <c r="LLZ16"/>
      <c r="LMA16"/>
      <c r="LMB16"/>
      <c r="LMC16"/>
      <c r="LMD16"/>
      <c r="LME16"/>
      <c r="LMF16"/>
      <c r="LMG16"/>
      <c r="LMH16"/>
      <c r="LMI16"/>
      <c r="LMJ16"/>
      <c r="LMK16"/>
      <c r="LML16"/>
      <c r="LMM16"/>
      <c r="LMN16"/>
      <c r="LMO16"/>
      <c r="LMP16"/>
      <c r="LMQ16"/>
      <c r="LMR16"/>
      <c r="LMS16"/>
      <c r="LMT16"/>
      <c r="LMU16"/>
      <c r="LMV16"/>
      <c r="LMW16"/>
      <c r="LMX16"/>
      <c r="LMY16"/>
      <c r="LMZ16"/>
      <c r="LNA16"/>
      <c r="LNB16"/>
      <c r="LNC16"/>
      <c r="LND16"/>
      <c r="LNE16"/>
      <c r="LNF16"/>
      <c r="LNG16"/>
      <c r="LNH16"/>
      <c r="LNI16"/>
      <c r="LNJ16"/>
      <c r="LNK16"/>
      <c r="LNL16"/>
      <c r="LNM16"/>
      <c r="LNN16"/>
      <c r="LNO16"/>
      <c r="LNP16"/>
      <c r="LNQ16"/>
      <c r="LNR16"/>
      <c r="LNS16"/>
      <c r="LNT16"/>
      <c r="LNU16"/>
      <c r="LNV16"/>
      <c r="LNW16"/>
      <c r="LNX16"/>
      <c r="LNY16"/>
      <c r="LNZ16"/>
      <c r="LOA16"/>
      <c r="LOB16"/>
      <c r="LOC16"/>
      <c r="LOD16"/>
      <c r="LOE16"/>
      <c r="LOF16"/>
      <c r="LOG16"/>
      <c r="LOH16"/>
      <c r="LOI16"/>
      <c r="LOJ16"/>
      <c r="LOK16"/>
      <c r="LOL16"/>
      <c r="LOM16"/>
      <c r="LON16"/>
      <c r="LOO16"/>
      <c r="LOP16"/>
      <c r="LOQ16"/>
      <c r="LOR16"/>
      <c r="LOS16"/>
      <c r="LOT16"/>
      <c r="LOU16"/>
      <c r="LOV16"/>
      <c r="LOW16"/>
      <c r="LOX16"/>
      <c r="LOY16"/>
      <c r="LOZ16"/>
      <c r="LPA16"/>
      <c r="LPB16"/>
      <c r="LPC16"/>
      <c r="LPD16"/>
      <c r="LPE16"/>
      <c r="LPF16"/>
      <c r="LPG16"/>
      <c r="LPH16"/>
      <c r="LPI16"/>
      <c r="LPJ16"/>
      <c r="LPK16"/>
      <c r="LPL16"/>
      <c r="LPM16"/>
      <c r="LPN16"/>
      <c r="LPO16"/>
      <c r="LPP16"/>
      <c r="LPQ16"/>
      <c r="LPR16"/>
      <c r="LPS16"/>
      <c r="LPT16"/>
      <c r="LPU16"/>
      <c r="LPV16"/>
      <c r="LPW16"/>
      <c r="LPX16"/>
      <c r="LPY16"/>
      <c r="LPZ16"/>
      <c r="LQA16"/>
      <c r="LQB16"/>
      <c r="LQC16"/>
      <c r="LQD16"/>
      <c r="LQE16"/>
      <c r="LQF16"/>
      <c r="LQG16"/>
      <c r="LQH16"/>
      <c r="LQI16"/>
      <c r="LQJ16"/>
      <c r="LQK16"/>
      <c r="LQL16"/>
      <c r="LQM16"/>
      <c r="LQN16"/>
      <c r="LQO16"/>
      <c r="LQP16"/>
      <c r="LQQ16"/>
      <c r="LQR16"/>
      <c r="LQS16"/>
      <c r="LQT16"/>
      <c r="LQU16"/>
      <c r="LQV16"/>
      <c r="LQW16"/>
      <c r="LQX16"/>
      <c r="LQY16"/>
      <c r="LQZ16"/>
      <c r="LRA16"/>
      <c r="LRB16"/>
      <c r="LRC16"/>
      <c r="LRD16"/>
      <c r="LRE16"/>
      <c r="LRF16"/>
      <c r="LRG16"/>
      <c r="LRH16"/>
      <c r="LRI16"/>
      <c r="LRJ16"/>
      <c r="LRK16"/>
      <c r="LRL16"/>
      <c r="LRM16"/>
      <c r="LRN16"/>
      <c r="LRO16"/>
      <c r="LRP16"/>
      <c r="LRQ16"/>
      <c r="LRR16"/>
      <c r="LRS16"/>
      <c r="LRT16"/>
      <c r="LRU16"/>
      <c r="LRV16"/>
      <c r="LRW16"/>
      <c r="LRX16"/>
      <c r="LRY16"/>
      <c r="LRZ16"/>
      <c r="LSA16"/>
      <c r="LSB16"/>
      <c r="LSC16"/>
      <c r="LSD16"/>
      <c r="LSE16"/>
      <c r="LSF16"/>
      <c r="LSG16"/>
      <c r="LSH16"/>
      <c r="LSI16"/>
      <c r="LSJ16"/>
      <c r="LSK16"/>
      <c r="LSL16"/>
      <c r="LSM16"/>
      <c r="LSN16"/>
      <c r="LSO16"/>
      <c r="LSP16"/>
      <c r="LSQ16"/>
      <c r="LSR16"/>
      <c r="LSS16"/>
      <c r="LST16"/>
      <c r="LSU16"/>
      <c r="LSV16"/>
      <c r="LSW16"/>
      <c r="LSX16"/>
      <c r="LSY16"/>
      <c r="LSZ16"/>
      <c r="LTA16"/>
      <c r="LTB16"/>
      <c r="LTC16"/>
      <c r="LTD16"/>
      <c r="LTE16"/>
      <c r="LTF16"/>
      <c r="LTG16"/>
      <c r="LTH16"/>
      <c r="LTI16"/>
      <c r="LTJ16"/>
      <c r="LTK16"/>
      <c r="LTL16"/>
      <c r="LTM16"/>
      <c r="LTN16"/>
      <c r="LTO16"/>
      <c r="LTP16"/>
      <c r="LTQ16"/>
      <c r="LTR16"/>
      <c r="LTS16"/>
      <c r="LTT16"/>
      <c r="LTU16"/>
      <c r="LTV16"/>
      <c r="LTW16"/>
      <c r="LTX16"/>
      <c r="LTY16"/>
      <c r="LTZ16"/>
      <c r="LUA16"/>
      <c r="LUB16"/>
      <c r="LUC16"/>
      <c r="LUD16"/>
      <c r="LUE16"/>
      <c r="LUF16"/>
      <c r="LUG16"/>
      <c r="LUH16"/>
      <c r="LUI16"/>
      <c r="LUJ16"/>
      <c r="LUK16"/>
      <c r="LUL16"/>
      <c r="LUM16"/>
      <c r="LUN16"/>
      <c r="LUO16"/>
      <c r="LUP16"/>
      <c r="LUQ16"/>
      <c r="LUR16"/>
      <c r="LUS16"/>
      <c r="LUT16"/>
      <c r="LUU16"/>
      <c r="LUV16"/>
      <c r="LUW16"/>
      <c r="LUX16"/>
      <c r="LUY16"/>
      <c r="LUZ16"/>
      <c r="LVA16"/>
      <c r="LVB16"/>
      <c r="LVC16"/>
      <c r="LVD16"/>
      <c r="LVE16"/>
      <c r="LVF16"/>
      <c r="LVG16"/>
      <c r="LVH16"/>
      <c r="LVI16"/>
      <c r="LVJ16"/>
      <c r="LVK16"/>
      <c r="LVL16"/>
      <c r="LVM16"/>
      <c r="LVN16"/>
      <c r="LVO16"/>
      <c r="LVP16"/>
      <c r="LVQ16"/>
      <c r="LVR16"/>
      <c r="LVS16"/>
      <c r="LVT16"/>
      <c r="LVU16"/>
      <c r="LVV16"/>
      <c r="LVW16"/>
      <c r="LVX16"/>
      <c r="LVY16"/>
      <c r="LVZ16"/>
      <c r="LWA16"/>
      <c r="LWB16"/>
      <c r="LWC16"/>
      <c r="LWD16"/>
      <c r="LWE16"/>
      <c r="LWF16"/>
      <c r="LWG16"/>
      <c r="LWH16"/>
      <c r="LWI16"/>
      <c r="LWJ16"/>
      <c r="LWK16"/>
      <c r="LWL16"/>
      <c r="LWM16"/>
      <c r="LWN16"/>
      <c r="LWO16"/>
      <c r="LWP16"/>
      <c r="LWQ16"/>
      <c r="LWR16"/>
      <c r="LWS16"/>
      <c r="LWT16"/>
      <c r="LWU16"/>
      <c r="LWV16"/>
      <c r="LWW16"/>
      <c r="LWX16"/>
      <c r="LWY16"/>
      <c r="LWZ16"/>
      <c r="LXA16"/>
      <c r="LXB16"/>
      <c r="LXC16"/>
      <c r="LXD16"/>
      <c r="LXE16"/>
      <c r="LXF16"/>
      <c r="LXG16"/>
      <c r="LXH16"/>
      <c r="LXI16"/>
      <c r="LXJ16"/>
      <c r="LXK16"/>
      <c r="LXL16"/>
      <c r="LXM16"/>
      <c r="LXN16"/>
      <c r="LXO16"/>
      <c r="LXP16"/>
      <c r="LXQ16"/>
      <c r="LXR16"/>
      <c r="LXS16"/>
      <c r="LXT16"/>
      <c r="LXU16"/>
      <c r="LXV16"/>
      <c r="LXW16"/>
      <c r="LXX16"/>
      <c r="LXY16"/>
      <c r="LXZ16"/>
      <c r="LYA16"/>
      <c r="LYB16"/>
      <c r="LYC16"/>
      <c r="LYD16"/>
      <c r="LYE16"/>
      <c r="LYF16"/>
      <c r="LYG16"/>
      <c r="LYH16"/>
      <c r="LYI16"/>
      <c r="LYJ16"/>
      <c r="LYK16"/>
      <c r="LYL16"/>
      <c r="LYM16"/>
      <c r="LYN16"/>
      <c r="LYO16"/>
      <c r="LYP16"/>
      <c r="LYQ16"/>
      <c r="LYR16"/>
      <c r="LYS16"/>
      <c r="LYT16"/>
      <c r="LYU16"/>
      <c r="LYV16"/>
      <c r="LYW16"/>
      <c r="LYX16"/>
      <c r="LYY16"/>
      <c r="LYZ16"/>
      <c r="LZA16"/>
      <c r="LZB16"/>
      <c r="LZC16"/>
      <c r="LZD16"/>
      <c r="LZE16"/>
      <c r="LZF16"/>
      <c r="LZG16"/>
      <c r="LZH16"/>
      <c r="LZI16"/>
      <c r="LZJ16"/>
      <c r="LZK16"/>
      <c r="LZL16"/>
      <c r="LZM16"/>
      <c r="LZN16"/>
      <c r="LZO16"/>
      <c r="LZP16"/>
      <c r="LZQ16"/>
      <c r="LZR16"/>
      <c r="LZS16"/>
      <c r="LZT16"/>
      <c r="LZU16"/>
      <c r="LZV16"/>
      <c r="LZW16"/>
      <c r="LZX16"/>
      <c r="LZY16"/>
      <c r="LZZ16"/>
      <c r="MAA16"/>
      <c r="MAB16"/>
      <c r="MAC16"/>
      <c r="MAD16"/>
      <c r="MAE16"/>
      <c r="MAF16"/>
      <c r="MAG16"/>
      <c r="MAH16"/>
      <c r="MAI16"/>
      <c r="MAJ16"/>
      <c r="MAK16"/>
      <c r="MAL16"/>
      <c r="MAM16"/>
      <c r="MAN16"/>
      <c r="MAO16"/>
      <c r="MAP16"/>
      <c r="MAQ16"/>
      <c r="MAR16"/>
      <c r="MAS16"/>
      <c r="MAT16"/>
      <c r="MAU16"/>
      <c r="MAV16"/>
      <c r="MAW16"/>
      <c r="MAX16"/>
      <c r="MAY16"/>
      <c r="MAZ16"/>
      <c r="MBA16"/>
      <c r="MBB16"/>
      <c r="MBC16"/>
      <c r="MBD16"/>
      <c r="MBE16"/>
      <c r="MBF16"/>
      <c r="MBG16"/>
      <c r="MBH16"/>
      <c r="MBI16"/>
      <c r="MBJ16"/>
      <c r="MBK16"/>
      <c r="MBL16"/>
      <c r="MBM16"/>
      <c r="MBN16"/>
      <c r="MBO16"/>
      <c r="MBP16"/>
      <c r="MBQ16"/>
      <c r="MBR16"/>
      <c r="MBS16"/>
      <c r="MBT16"/>
      <c r="MBU16"/>
      <c r="MBV16"/>
      <c r="MBW16"/>
      <c r="MBX16"/>
      <c r="MBY16"/>
      <c r="MBZ16"/>
      <c r="MCA16"/>
      <c r="MCB16"/>
      <c r="MCC16"/>
      <c r="MCD16"/>
      <c r="MCE16"/>
      <c r="MCF16"/>
      <c r="MCG16"/>
      <c r="MCH16"/>
      <c r="MCI16"/>
      <c r="MCJ16"/>
      <c r="MCK16"/>
      <c r="MCL16"/>
      <c r="MCM16"/>
      <c r="MCN16"/>
      <c r="MCO16"/>
      <c r="MCP16"/>
      <c r="MCQ16"/>
      <c r="MCR16"/>
      <c r="MCS16"/>
      <c r="MCT16"/>
      <c r="MCU16"/>
      <c r="MCV16"/>
      <c r="MCW16"/>
      <c r="MCX16"/>
      <c r="MCY16"/>
      <c r="MCZ16"/>
      <c r="MDA16"/>
      <c r="MDB16"/>
      <c r="MDC16"/>
      <c r="MDD16"/>
      <c r="MDE16"/>
      <c r="MDF16"/>
      <c r="MDG16"/>
      <c r="MDH16"/>
      <c r="MDI16"/>
      <c r="MDJ16"/>
      <c r="MDK16"/>
      <c r="MDL16"/>
      <c r="MDM16"/>
      <c r="MDN16"/>
      <c r="MDO16"/>
      <c r="MDP16"/>
      <c r="MDQ16"/>
      <c r="MDR16"/>
      <c r="MDS16"/>
      <c r="MDT16"/>
      <c r="MDU16"/>
      <c r="MDV16"/>
      <c r="MDW16"/>
      <c r="MDX16"/>
      <c r="MDY16"/>
      <c r="MDZ16"/>
      <c r="MEA16"/>
      <c r="MEB16"/>
      <c r="MEC16"/>
      <c r="MED16"/>
      <c r="MEE16"/>
      <c r="MEF16"/>
      <c r="MEG16"/>
      <c r="MEH16"/>
      <c r="MEI16"/>
      <c r="MEJ16"/>
      <c r="MEK16"/>
      <c r="MEL16"/>
      <c r="MEM16"/>
      <c r="MEN16"/>
      <c r="MEO16"/>
      <c r="MEP16"/>
      <c r="MEQ16"/>
      <c r="MER16"/>
      <c r="MES16"/>
      <c r="MET16"/>
      <c r="MEU16"/>
      <c r="MEV16"/>
      <c r="MEW16"/>
      <c r="MEX16"/>
      <c r="MEY16"/>
      <c r="MEZ16"/>
      <c r="MFA16"/>
      <c r="MFB16"/>
      <c r="MFC16"/>
      <c r="MFD16"/>
      <c r="MFE16"/>
      <c r="MFF16"/>
      <c r="MFG16"/>
      <c r="MFH16"/>
      <c r="MFI16"/>
      <c r="MFJ16"/>
      <c r="MFK16"/>
      <c r="MFL16"/>
      <c r="MFM16"/>
      <c r="MFN16"/>
      <c r="MFO16"/>
      <c r="MFP16"/>
      <c r="MFQ16"/>
      <c r="MFR16"/>
      <c r="MFS16"/>
      <c r="MFT16"/>
      <c r="MFU16"/>
      <c r="MFV16"/>
      <c r="MFW16"/>
      <c r="MFX16"/>
      <c r="MFY16"/>
      <c r="MFZ16"/>
      <c r="MGA16"/>
      <c r="MGB16"/>
      <c r="MGC16"/>
      <c r="MGD16"/>
      <c r="MGE16"/>
      <c r="MGF16"/>
      <c r="MGG16"/>
      <c r="MGH16"/>
      <c r="MGI16"/>
      <c r="MGJ16"/>
      <c r="MGK16"/>
      <c r="MGL16"/>
      <c r="MGM16"/>
      <c r="MGN16"/>
      <c r="MGO16"/>
      <c r="MGP16"/>
      <c r="MGQ16"/>
      <c r="MGR16"/>
      <c r="MGS16"/>
      <c r="MGT16"/>
      <c r="MGU16"/>
      <c r="MGV16"/>
      <c r="MGW16"/>
      <c r="MGX16"/>
      <c r="MGY16"/>
      <c r="MGZ16"/>
      <c r="MHA16"/>
      <c r="MHB16"/>
      <c r="MHC16"/>
      <c r="MHD16"/>
      <c r="MHE16"/>
      <c r="MHF16"/>
      <c r="MHG16"/>
      <c r="MHH16"/>
      <c r="MHI16"/>
      <c r="MHJ16"/>
      <c r="MHK16"/>
      <c r="MHL16"/>
      <c r="MHM16"/>
      <c r="MHN16"/>
      <c r="MHO16"/>
      <c r="MHP16"/>
      <c r="MHQ16"/>
      <c r="MHR16"/>
      <c r="MHS16"/>
      <c r="MHT16"/>
      <c r="MHU16"/>
      <c r="MHV16"/>
      <c r="MHW16"/>
      <c r="MHX16"/>
      <c r="MHY16"/>
      <c r="MHZ16"/>
      <c r="MIA16"/>
      <c r="MIB16"/>
      <c r="MIC16"/>
      <c r="MID16"/>
      <c r="MIE16"/>
      <c r="MIF16"/>
      <c r="MIG16"/>
      <c r="MIH16"/>
      <c r="MII16"/>
      <c r="MIJ16"/>
      <c r="MIK16"/>
      <c r="MIL16"/>
      <c r="MIM16"/>
      <c r="MIN16"/>
      <c r="MIO16"/>
      <c r="MIP16"/>
      <c r="MIQ16"/>
      <c r="MIR16"/>
      <c r="MIS16"/>
      <c r="MIT16"/>
      <c r="MIU16"/>
      <c r="MIV16"/>
      <c r="MIW16"/>
      <c r="MIX16"/>
      <c r="MIY16"/>
      <c r="MIZ16"/>
      <c r="MJA16"/>
      <c r="MJB16"/>
      <c r="MJC16"/>
      <c r="MJD16"/>
      <c r="MJE16"/>
      <c r="MJF16"/>
      <c r="MJG16"/>
      <c r="MJH16"/>
      <c r="MJI16"/>
      <c r="MJJ16"/>
      <c r="MJK16"/>
      <c r="MJL16"/>
      <c r="MJM16"/>
      <c r="MJN16"/>
      <c r="MJO16"/>
      <c r="MJP16"/>
      <c r="MJQ16"/>
      <c r="MJR16"/>
      <c r="MJS16"/>
      <c r="MJT16"/>
      <c r="MJU16"/>
      <c r="MJV16"/>
      <c r="MJW16"/>
      <c r="MJX16"/>
      <c r="MJY16"/>
      <c r="MJZ16"/>
      <c r="MKA16"/>
      <c r="MKB16"/>
      <c r="MKC16"/>
      <c r="MKD16"/>
      <c r="MKE16"/>
      <c r="MKF16"/>
      <c r="MKG16"/>
      <c r="MKH16"/>
      <c r="MKI16"/>
      <c r="MKJ16"/>
      <c r="MKK16"/>
      <c r="MKL16"/>
      <c r="MKM16"/>
      <c r="MKN16"/>
      <c r="MKO16"/>
      <c r="MKP16"/>
      <c r="MKQ16"/>
      <c r="MKR16"/>
      <c r="MKS16"/>
      <c r="MKT16"/>
      <c r="MKU16"/>
      <c r="MKV16"/>
      <c r="MKW16"/>
      <c r="MKX16"/>
      <c r="MKY16"/>
      <c r="MKZ16"/>
      <c r="MLA16"/>
      <c r="MLB16"/>
      <c r="MLC16"/>
      <c r="MLD16"/>
      <c r="MLE16"/>
      <c r="MLF16"/>
      <c r="MLG16"/>
      <c r="MLH16"/>
      <c r="MLI16"/>
      <c r="MLJ16"/>
      <c r="MLK16"/>
      <c r="MLL16"/>
      <c r="MLM16"/>
      <c r="MLN16"/>
      <c r="MLO16"/>
      <c r="MLP16"/>
      <c r="MLQ16"/>
      <c r="MLR16"/>
      <c r="MLS16"/>
      <c r="MLT16"/>
      <c r="MLU16"/>
      <c r="MLV16"/>
      <c r="MLW16"/>
      <c r="MLX16"/>
      <c r="MLY16"/>
      <c r="MLZ16"/>
      <c r="MMA16"/>
      <c r="MMB16"/>
      <c r="MMC16"/>
      <c r="MMD16"/>
      <c r="MME16"/>
      <c r="MMF16"/>
      <c r="MMG16"/>
      <c r="MMH16"/>
      <c r="MMI16"/>
      <c r="MMJ16"/>
      <c r="MMK16"/>
      <c r="MML16"/>
      <c r="MMM16"/>
      <c r="MMN16"/>
      <c r="MMO16"/>
      <c r="MMP16"/>
      <c r="MMQ16"/>
      <c r="MMR16"/>
      <c r="MMS16"/>
      <c r="MMT16"/>
      <c r="MMU16"/>
      <c r="MMV16"/>
      <c r="MMW16"/>
      <c r="MMX16"/>
      <c r="MMY16"/>
      <c r="MMZ16"/>
      <c r="MNA16"/>
      <c r="MNB16"/>
      <c r="MNC16"/>
      <c r="MND16"/>
      <c r="MNE16"/>
      <c r="MNF16"/>
      <c r="MNG16"/>
      <c r="MNH16"/>
      <c r="MNI16"/>
      <c r="MNJ16"/>
      <c r="MNK16"/>
      <c r="MNL16"/>
      <c r="MNM16"/>
      <c r="MNN16"/>
      <c r="MNO16"/>
      <c r="MNP16"/>
      <c r="MNQ16"/>
      <c r="MNR16"/>
      <c r="MNS16"/>
      <c r="MNT16"/>
      <c r="MNU16"/>
      <c r="MNV16"/>
      <c r="MNW16"/>
      <c r="MNX16"/>
      <c r="MNY16"/>
      <c r="MNZ16"/>
      <c r="MOA16"/>
      <c r="MOB16"/>
      <c r="MOC16"/>
      <c r="MOD16"/>
      <c r="MOE16"/>
      <c r="MOF16"/>
      <c r="MOG16"/>
      <c r="MOH16"/>
      <c r="MOI16"/>
      <c r="MOJ16"/>
      <c r="MOK16"/>
      <c r="MOL16"/>
      <c r="MOM16"/>
      <c r="MON16"/>
      <c r="MOO16"/>
      <c r="MOP16"/>
      <c r="MOQ16"/>
      <c r="MOR16"/>
      <c r="MOS16"/>
      <c r="MOT16"/>
      <c r="MOU16"/>
      <c r="MOV16"/>
      <c r="MOW16"/>
      <c r="MOX16"/>
      <c r="MOY16"/>
      <c r="MOZ16"/>
      <c r="MPA16"/>
      <c r="MPB16"/>
      <c r="MPC16"/>
      <c r="MPD16"/>
      <c r="MPE16"/>
      <c r="MPF16"/>
      <c r="MPG16"/>
      <c r="MPH16"/>
      <c r="MPI16"/>
      <c r="MPJ16"/>
      <c r="MPK16"/>
      <c r="MPL16"/>
      <c r="MPM16"/>
      <c r="MPN16"/>
      <c r="MPO16"/>
      <c r="MPP16"/>
      <c r="MPQ16"/>
      <c r="MPR16"/>
      <c r="MPS16"/>
      <c r="MPT16"/>
      <c r="MPU16"/>
      <c r="MPV16"/>
      <c r="MPW16"/>
      <c r="MPX16"/>
      <c r="MPY16"/>
      <c r="MPZ16"/>
      <c r="MQA16"/>
      <c r="MQB16"/>
      <c r="MQC16"/>
      <c r="MQD16"/>
      <c r="MQE16"/>
      <c r="MQF16"/>
      <c r="MQG16"/>
      <c r="MQH16"/>
      <c r="MQI16"/>
      <c r="MQJ16"/>
      <c r="MQK16"/>
      <c r="MQL16"/>
      <c r="MQM16"/>
      <c r="MQN16"/>
      <c r="MQO16"/>
      <c r="MQP16"/>
      <c r="MQQ16"/>
      <c r="MQR16"/>
      <c r="MQS16"/>
      <c r="MQT16"/>
      <c r="MQU16"/>
      <c r="MQV16"/>
      <c r="MQW16"/>
      <c r="MQX16"/>
      <c r="MQY16"/>
      <c r="MQZ16"/>
      <c r="MRA16"/>
      <c r="MRB16"/>
      <c r="MRC16"/>
      <c r="MRD16"/>
      <c r="MRE16"/>
      <c r="MRF16"/>
      <c r="MRG16"/>
      <c r="MRH16"/>
      <c r="MRI16"/>
      <c r="MRJ16"/>
      <c r="MRK16"/>
      <c r="MRL16"/>
      <c r="MRM16"/>
      <c r="MRN16"/>
      <c r="MRO16"/>
      <c r="MRP16"/>
      <c r="MRQ16"/>
      <c r="MRR16"/>
      <c r="MRS16"/>
      <c r="MRT16"/>
      <c r="MRU16"/>
      <c r="MRV16"/>
      <c r="MRW16"/>
      <c r="MRX16"/>
      <c r="MRY16"/>
      <c r="MRZ16"/>
      <c r="MSA16"/>
      <c r="MSB16"/>
      <c r="MSC16"/>
      <c r="MSD16"/>
      <c r="MSE16"/>
      <c r="MSF16"/>
      <c r="MSG16"/>
      <c r="MSH16"/>
      <c r="MSI16"/>
      <c r="MSJ16"/>
      <c r="MSK16"/>
      <c r="MSL16"/>
      <c r="MSM16"/>
      <c r="MSN16"/>
      <c r="MSO16"/>
      <c r="MSP16"/>
      <c r="MSQ16"/>
      <c r="MSR16"/>
      <c r="MSS16"/>
      <c r="MST16"/>
      <c r="MSU16"/>
      <c r="MSV16"/>
      <c r="MSW16"/>
      <c r="MSX16"/>
      <c r="MSY16"/>
      <c r="MSZ16"/>
      <c r="MTA16"/>
      <c r="MTB16"/>
      <c r="MTC16"/>
      <c r="MTD16"/>
      <c r="MTE16"/>
      <c r="MTF16"/>
      <c r="MTG16"/>
      <c r="MTH16"/>
      <c r="MTI16"/>
      <c r="MTJ16"/>
      <c r="MTK16"/>
      <c r="MTL16"/>
      <c r="MTM16"/>
      <c r="MTN16"/>
      <c r="MTO16"/>
      <c r="MTP16"/>
      <c r="MTQ16"/>
      <c r="MTR16"/>
      <c r="MTS16"/>
      <c r="MTT16"/>
      <c r="MTU16"/>
      <c r="MTV16"/>
      <c r="MTW16"/>
      <c r="MTX16"/>
      <c r="MTY16"/>
      <c r="MTZ16"/>
      <c r="MUA16"/>
      <c r="MUB16"/>
      <c r="MUC16"/>
      <c r="MUD16"/>
      <c r="MUE16"/>
      <c r="MUF16"/>
      <c r="MUG16"/>
      <c r="MUH16"/>
      <c r="MUI16"/>
      <c r="MUJ16"/>
      <c r="MUK16"/>
      <c r="MUL16"/>
      <c r="MUM16"/>
      <c r="MUN16"/>
      <c r="MUO16"/>
      <c r="MUP16"/>
      <c r="MUQ16"/>
      <c r="MUR16"/>
      <c r="MUS16"/>
      <c r="MUT16"/>
      <c r="MUU16"/>
      <c r="MUV16"/>
      <c r="MUW16"/>
      <c r="MUX16"/>
      <c r="MUY16"/>
      <c r="MUZ16"/>
      <c r="MVA16"/>
      <c r="MVB16"/>
      <c r="MVC16"/>
      <c r="MVD16"/>
      <c r="MVE16"/>
      <c r="MVF16"/>
      <c r="MVG16"/>
      <c r="MVH16"/>
      <c r="MVI16"/>
      <c r="MVJ16"/>
      <c r="MVK16"/>
      <c r="MVL16"/>
      <c r="MVM16"/>
      <c r="MVN16"/>
      <c r="MVO16"/>
      <c r="MVP16"/>
      <c r="MVQ16"/>
      <c r="MVR16"/>
      <c r="MVS16"/>
      <c r="MVT16"/>
      <c r="MVU16"/>
      <c r="MVV16"/>
      <c r="MVW16"/>
      <c r="MVX16"/>
      <c r="MVY16"/>
      <c r="MVZ16"/>
      <c r="MWA16"/>
      <c r="MWB16"/>
      <c r="MWC16"/>
      <c r="MWD16"/>
      <c r="MWE16"/>
      <c r="MWF16"/>
      <c r="MWG16"/>
      <c r="MWH16"/>
      <c r="MWI16"/>
      <c r="MWJ16"/>
      <c r="MWK16"/>
      <c r="MWL16"/>
      <c r="MWM16"/>
      <c r="MWN16"/>
      <c r="MWO16"/>
      <c r="MWP16"/>
      <c r="MWQ16"/>
      <c r="MWR16"/>
      <c r="MWS16"/>
      <c r="MWT16"/>
      <c r="MWU16"/>
      <c r="MWV16"/>
      <c r="MWW16"/>
      <c r="MWX16"/>
      <c r="MWY16"/>
      <c r="MWZ16"/>
      <c r="MXA16"/>
      <c r="MXB16"/>
      <c r="MXC16"/>
      <c r="MXD16"/>
      <c r="MXE16"/>
      <c r="MXF16"/>
      <c r="MXG16"/>
      <c r="MXH16"/>
      <c r="MXI16"/>
      <c r="MXJ16"/>
      <c r="MXK16"/>
      <c r="MXL16"/>
      <c r="MXM16"/>
      <c r="MXN16"/>
      <c r="MXO16"/>
      <c r="MXP16"/>
      <c r="MXQ16"/>
      <c r="MXR16"/>
      <c r="MXS16"/>
      <c r="MXT16"/>
      <c r="MXU16"/>
      <c r="MXV16"/>
      <c r="MXW16"/>
      <c r="MXX16"/>
      <c r="MXY16"/>
      <c r="MXZ16"/>
      <c r="MYA16"/>
      <c r="MYB16"/>
      <c r="MYC16"/>
      <c r="MYD16"/>
      <c r="MYE16"/>
      <c r="MYF16"/>
      <c r="MYG16"/>
      <c r="MYH16"/>
      <c r="MYI16"/>
      <c r="MYJ16"/>
      <c r="MYK16"/>
      <c r="MYL16"/>
      <c r="MYM16"/>
      <c r="MYN16"/>
      <c r="MYO16"/>
      <c r="MYP16"/>
      <c r="MYQ16"/>
      <c r="MYR16"/>
      <c r="MYS16"/>
      <c r="MYT16"/>
      <c r="MYU16"/>
      <c r="MYV16"/>
      <c r="MYW16"/>
      <c r="MYX16"/>
      <c r="MYY16"/>
      <c r="MYZ16"/>
      <c r="MZA16"/>
      <c r="MZB16"/>
      <c r="MZC16"/>
      <c r="MZD16"/>
      <c r="MZE16"/>
      <c r="MZF16"/>
      <c r="MZG16"/>
      <c r="MZH16"/>
      <c r="MZI16"/>
      <c r="MZJ16"/>
      <c r="MZK16"/>
      <c r="MZL16"/>
      <c r="MZM16"/>
      <c r="MZN16"/>
      <c r="MZO16"/>
      <c r="MZP16"/>
      <c r="MZQ16"/>
      <c r="MZR16"/>
      <c r="MZS16"/>
      <c r="MZT16"/>
      <c r="MZU16"/>
      <c r="MZV16"/>
      <c r="MZW16"/>
      <c r="MZX16"/>
      <c r="MZY16"/>
      <c r="MZZ16"/>
      <c r="NAA16"/>
      <c r="NAB16"/>
      <c r="NAC16"/>
      <c r="NAD16"/>
      <c r="NAE16"/>
      <c r="NAF16"/>
      <c r="NAG16"/>
      <c r="NAH16"/>
      <c r="NAI16"/>
      <c r="NAJ16"/>
      <c r="NAK16"/>
      <c r="NAL16"/>
      <c r="NAM16"/>
      <c r="NAN16"/>
      <c r="NAO16"/>
      <c r="NAP16"/>
      <c r="NAQ16"/>
      <c r="NAR16"/>
      <c r="NAS16"/>
      <c r="NAT16"/>
      <c r="NAU16"/>
      <c r="NAV16"/>
      <c r="NAW16"/>
      <c r="NAX16"/>
      <c r="NAY16"/>
      <c r="NAZ16"/>
      <c r="NBA16"/>
      <c r="NBB16"/>
      <c r="NBC16"/>
      <c r="NBD16"/>
      <c r="NBE16"/>
      <c r="NBF16"/>
      <c r="NBG16"/>
      <c r="NBH16"/>
      <c r="NBI16"/>
      <c r="NBJ16"/>
      <c r="NBK16"/>
      <c r="NBL16"/>
      <c r="NBM16"/>
      <c r="NBN16"/>
      <c r="NBO16"/>
      <c r="NBP16"/>
      <c r="NBQ16"/>
      <c r="NBR16"/>
      <c r="NBS16"/>
      <c r="NBT16"/>
      <c r="NBU16"/>
      <c r="NBV16"/>
      <c r="NBW16"/>
      <c r="NBX16"/>
      <c r="NBY16"/>
      <c r="NBZ16"/>
      <c r="NCA16"/>
      <c r="NCB16"/>
      <c r="NCC16"/>
      <c r="NCD16"/>
      <c r="NCE16"/>
      <c r="NCF16"/>
      <c r="NCG16"/>
      <c r="NCH16"/>
      <c r="NCI16"/>
      <c r="NCJ16"/>
      <c r="NCK16"/>
      <c r="NCL16"/>
      <c r="NCM16"/>
      <c r="NCN16"/>
      <c r="NCO16"/>
      <c r="NCP16"/>
      <c r="NCQ16"/>
      <c r="NCR16"/>
      <c r="NCS16"/>
      <c r="NCT16"/>
      <c r="NCU16"/>
      <c r="NCV16"/>
      <c r="NCW16"/>
      <c r="NCX16"/>
      <c r="NCY16"/>
      <c r="NCZ16"/>
      <c r="NDA16"/>
      <c r="NDB16"/>
      <c r="NDC16"/>
      <c r="NDD16"/>
      <c r="NDE16"/>
      <c r="NDF16"/>
      <c r="NDG16"/>
      <c r="NDH16"/>
      <c r="NDI16"/>
      <c r="NDJ16"/>
      <c r="NDK16"/>
      <c r="NDL16"/>
      <c r="NDM16"/>
      <c r="NDN16"/>
      <c r="NDO16"/>
      <c r="NDP16"/>
      <c r="NDQ16"/>
      <c r="NDR16"/>
      <c r="NDS16"/>
      <c r="NDT16"/>
      <c r="NDU16"/>
      <c r="NDV16"/>
      <c r="NDW16"/>
      <c r="NDX16"/>
      <c r="NDY16"/>
      <c r="NDZ16"/>
      <c r="NEA16"/>
      <c r="NEB16"/>
      <c r="NEC16"/>
      <c r="NED16"/>
      <c r="NEE16"/>
      <c r="NEF16"/>
      <c r="NEG16"/>
      <c r="NEH16"/>
      <c r="NEI16"/>
      <c r="NEJ16"/>
      <c r="NEK16"/>
      <c r="NEL16"/>
      <c r="NEM16"/>
      <c r="NEN16"/>
      <c r="NEO16"/>
      <c r="NEP16"/>
      <c r="NEQ16"/>
      <c r="NER16"/>
      <c r="NES16"/>
      <c r="NET16"/>
      <c r="NEU16"/>
      <c r="NEV16"/>
      <c r="NEW16"/>
      <c r="NEX16"/>
      <c r="NEY16"/>
      <c r="NEZ16"/>
      <c r="NFA16"/>
      <c r="NFB16"/>
      <c r="NFC16"/>
      <c r="NFD16"/>
      <c r="NFE16"/>
      <c r="NFF16"/>
      <c r="NFG16"/>
      <c r="NFH16"/>
      <c r="NFI16"/>
      <c r="NFJ16"/>
      <c r="NFK16"/>
      <c r="NFL16"/>
      <c r="NFM16"/>
      <c r="NFN16"/>
      <c r="NFO16"/>
      <c r="NFP16"/>
      <c r="NFQ16"/>
      <c r="NFR16"/>
      <c r="NFS16"/>
      <c r="NFT16"/>
      <c r="NFU16"/>
      <c r="NFV16"/>
      <c r="NFW16"/>
      <c r="NFX16"/>
      <c r="NFY16"/>
      <c r="NFZ16"/>
      <c r="NGA16"/>
      <c r="NGB16"/>
      <c r="NGC16"/>
      <c r="NGD16"/>
      <c r="NGE16"/>
      <c r="NGF16"/>
      <c r="NGG16"/>
      <c r="NGH16"/>
      <c r="NGI16"/>
      <c r="NGJ16"/>
      <c r="NGK16"/>
      <c r="NGL16"/>
      <c r="NGM16"/>
      <c r="NGN16"/>
      <c r="NGO16"/>
      <c r="NGP16"/>
      <c r="NGQ16"/>
      <c r="NGR16"/>
      <c r="NGS16"/>
      <c r="NGT16"/>
      <c r="NGU16"/>
      <c r="NGV16"/>
      <c r="NGW16"/>
      <c r="NGX16"/>
      <c r="NGY16"/>
      <c r="NGZ16"/>
      <c r="NHA16"/>
      <c r="NHB16"/>
      <c r="NHC16"/>
      <c r="NHD16"/>
      <c r="NHE16"/>
      <c r="NHF16"/>
      <c r="NHG16"/>
      <c r="NHH16"/>
      <c r="NHI16"/>
      <c r="NHJ16"/>
      <c r="NHK16"/>
      <c r="NHL16"/>
      <c r="NHM16"/>
      <c r="NHN16"/>
      <c r="NHO16"/>
      <c r="NHP16"/>
      <c r="NHQ16"/>
      <c r="NHR16"/>
      <c r="NHS16"/>
      <c r="NHT16"/>
      <c r="NHU16"/>
      <c r="NHV16"/>
      <c r="NHW16"/>
      <c r="NHX16"/>
      <c r="NHY16"/>
      <c r="NHZ16"/>
      <c r="NIA16"/>
      <c r="NIB16"/>
      <c r="NIC16"/>
      <c r="NID16"/>
      <c r="NIE16"/>
      <c r="NIF16"/>
      <c r="NIG16"/>
      <c r="NIH16"/>
      <c r="NII16"/>
      <c r="NIJ16"/>
      <c r="NIK16"/>
      <c r="NIL16"/>
      <c r="NIM16"/>
      <c r="NIN16"/>
      <c r="NIO16"/>
      <c r="NIP16"/>
      <c r="NIQ16"/>
      <c r="NIR16"/>
      <c r="NIS16"/>
      <c r="NIT16"/>
      <c r="NIU16"/>
      <c r="NIV16"/>
      <c r="NIW16"/>
      <c r="NIX16"/>
      <c r="NIY16"/>
      <c r="NIZ16"/>
      <c r="NJA16"/>
      <c r="NJB16"/>
      <c r="NJC16"/>
      <c r="NJD16"/>
      <c r="NJE16"/>
      <c r="NJF16"/>
      <c r="NJG16"/>
      <c r="NJH16"/>
      <c r="NJI16"/>
      <c r="NJJ16"/>
      <c r="NJK16"/>
      <c r="NJL16"/>
      <c r="NJM16"/>
      <c r="NJN16"/>
      <c r="NJO16"/>
      <c r="NJP16"/>
      <c r="NJQ16"/>
      <c r="NJR16"/>
      <c r="NJS16"/>
      <c r="NJT16"/>
      <c r="NJU16"/>
      <c r="NJV16"/>
      <c r="NJW16"/>
      <c r="NJX16"/>
      <c r="NJY16"/>
      <c r="NJZ16"/>
      <c r="NKA16"/>
      <c r="NKB16"/>
      <c r="NKC16"/>
      <c r="NKD16"/>
      <c r="NKE16"/>
      <c r="NKF16"/>
      <c r="NKG16"/>
      <c r="NKH16"/>
      <c r="NKI16"/>
      <c r="NKJ16"/>
      <c r="NKK16"/>
      <c r="NKL16"/>
      <c r="NKM16"/>
      <c r="NKN16"/>
      <c r="NKO16"/>
      <c r="NKP16"/>
      <c r="NKQ16"/>
      <c r="NKR16"/>
      <c r="NKS16"/>
      <c r="NKT16"/>
      <c r="NKU16"/>
      <c r="NKV16"/>
      <c r="NKW16"/>
      <c r="NKX16"/>
      <c r="NKY16"/>
      <c r="NKZ16"/>
      <c r="NLA16"/>
      <c r="NLB16"/>
      <c r="NLC16"/>
      <c r="NLD16"/>
      <c r="NLE16"/>
      <c r="NLF16"/>
      <c r="NLG16"/>
      <c r="NLH16"/>
      <c r="NLI16"/>
      <c r="NLJ16"/>
      <c r="NLK16"/>
      <c r="NLL16"/>
      <c r="NLM16"/>
      <c r="NLN16"/>
      <c r="NLO16"/>
      <c r="NLP16"/>
      <c r="NLQ16"/>
      <c r="NLR16"/>
      <c r="NLS16"/>
      <c r="NLT16"/>
      <c r="NLU16"/>
      <c r="NLV16"/>
      <c r="NLW16"/>
      <c r="NLX16"/>
      <c r="NLY16"/>
      <c r="NLZ16"/>
      <c r="NMA16"/>
      <c r="NMB16"/>
      <c r="NMC16"/>
      <c r="NMD16"/>
      <c r="NME16"/>
      <c r="NMF16"/>
      <c r="NMG16"/>
      <c r="NMH16"/>
      <c r="NMI16"/>
      <c r="NMJ16"/>
      <c r="NMK16"/>
      <c r="NML16"/>
      <c r="NMM16"/>
      <c r="NMN16"/>
      <c r="NMO16"/>
      <c r="NMP16"/>
      <c r="NMQ16"/>
      <c r="NMR16"/>
      <c r="NMS16"/>
      <c r="NMT16"/>
      <c r="NMU16"/>
      <c r="NMV16"/>
      <c r="NMW16"/>
      <c r="NMX16"/>
      <c r="NMY16"/>
      <c r="NMZ16"/>
      <c r="NNA16"/>
      <c r="NNB16"/>
      <c r="NNC16"/>
      <c r="NND16"/>
      <c r="NNE16"/>
      <c r="NNF16"/>
      <c r="NNG16"/>
      <c r="NNH16"/>
      <c r="NNI16"/>
      <c r="NNJ16"/>
      <c r="NNK16"/>
      <c r="NNL16"/>
      <c r="NNM16"/>
      <c r="NNN16"/>
      <c r="NNO16"/>
      <c r="NNP16"/>
      <c r="NNQ16"/>
      <c r="NNR16"/>
      <c r="NNS16"/>
      <c r="NNT16"/>
      <c r="NNU16"/>
      <c r="NNV16"/>
      <c r="NNW16"/>
      <c r="NNX16"/>
      <c r="NNY16"/>
      <c r="NNZ16"/>
      <c r="NOA16"/>
      <c r="NOB16"/>
      <c r="NOC16"/>
      <c r="NOD16"/>
      <c r="NOE16"/>
      <c r="NOF16"/>
      <c r="NOG16"/>
      <c r="NOH16"/>
      <c r="NOI16"/>
      <c r="NOJ16"/>
      <c r="NOK16"/>
      <c r="NOL16"/>
      <c r="NOM16"/>
      <c r="NON16"/>
      <c r="NOO16"/>
      <c r="NOP16"/>
      <c r="NOQ16"/>
      <c r="NOR16"/>
      <c r="NOS16"/>
      <c r="NOT16"/>
      <c r="NOU16"/>
      <c r="NOV16"/>
      <c r="NOW16"/>
      <c r="NOX16"/>
      <c r="NOY16"/>
      <c r="NOZ16"/>
      <c r="NPA16"/>
      <c r="NPB16"/>
      <c r="NPC16"/>
      <c r="NPD16"/>
      <c r="NPE16"/>
      <c r="NPF16"/>
      <c r="NPG16"/>
      <c r="NPH16"/>
      <c r="NPI16"/>
      <c r="NPJ16"/>
      <c r="NPK16"/>
      <c r="NPL16"/>
      <c r="NPM16"/>
      <c r="NPN16"/>
      <c r="NPO16"/>
      <c r="NPP16"/>
      <c r="NPQ16"/>
      <c r="NPR16"/>
      <c r="NPS16"/>
      <c r="NPT16"/>
      <c r="NPU16"/>
      <c r="NPV16"/>
      <c r="NPW16"/>
      <c r="NPX16"/>
      <c r="NPY16"/>
      <c r="NPZ16"/>
      <c r="NQA16"/>
      <c r="NQB16"/>
      <c r="NQC16"/>
      <c r="NQD16"/>
      <c r="NQE16"/>
      <c r="NQF16"/>
      <c r="NQG16"/>
      <c r="NQH16"/>
      <c r="NQI16"/>
      <c r="NQJ16"/>
      <c r="NQK16"/>
      <c r="NQL16"/>
      <c r="NQM16"/>
      <c r="NQN16"/>
      <c r="NQO16"/>
      <c r="NQP16"/>
      <c r="NQQ16"/>
      <c r="NQR16"/>
      <c r="NQS16"/>
      <c r="NQT16"/>
      <c r="NQU16"/>
      <c r="NQV16"/>
      <c r="NQW16"/>
      <c r="NQX16"/>
      <c r="NQY16"/>
      <c r="NQZ16"/>
      <c r="NRA16"/>
      <c r="NRB16"/>
      <c r="NRC16"/>
      <c r="NRD16"/>
      <c r="NRE16"/>
      <c r="NRF16"/>
      <c r="NRG16"/>
      <c r="NRH16"/>
      <c r="NRI16"/>
      <c r="NRJ16"/>
      <c r="NRK16"/>
      <c r="NRL16"/>
      <c r="NRM16"/>
      <c r="NRN16"/>
      <c r="NRO16"/>
      <c r="NRP16"/>
      <c r="NRQ16"/>
      <c r="NRR16"/>
      <c r="NRS16"/>
      <c r="NRT16"/>
      <c r="NRU16"/>
      <c r="NRV16"/>
      <c r="NRW16"/>
      <c r="NRX16"/>
      <c r="NRY16"/>
      <c r="NRZ16"/>
      <c r="NSA16"/>
      <c r="NSB16"/>
      <c r="NSC16"/>
      <c r="NSD16"/>
      <c r="NSE16"/>
      <c r="NSF16"/>
      <c r="NSG16"/>
      <c r="NSH16"/>
      <c r="NSI16"/>
      <c r="NSJ16"/>
      <c r="NSK16"/>
      <c r="NSL16"/>
      <c r="NSM16"/>
      <c r="NSN16"/>
      <c r="NSO16"/>
      <c r="NSP16"/>
      <c r="NSQ16"/>
      <c r="NSR16"/>
      <c r="NSS16"/>
      <c r="NST16"/>
      <c r="NSU16"/>
      <c r="NSV16"/>
      <c r="NSW16"/>
      <c r="NSX16"/>
      <c r="NSY16"/>
      <c r="NSZ16"/>
      <c r="NTA16"/>
      <c r="NTB16"/>
      <c r="NTC16"/>
      <c r="NTD16"/>
      <c r="NTE16"/>
      <c r="NTF16"/>
      <c r="NTG16"/>
      <c r="NTH16"/>
      <c r="NTI16"/>
      <c r="NTJ16"/>
      <c r="NTK16"/>
      <c r="NTL16"/>
      <c r="NTM16"/>
      <c r="NTN16"/>
      <c r="NTO16"/>
      <c r="NTP16"/>
      <c r="NTQ16"/>
      <c r="NTR16"/>
      <c r="NTS16"/>
      <c r="NTT16"/>
      <c r="NTU16"/>
      <c r="NTV16"/>
      <c r="NTW16"/>
      <c r="NTX16"/>
      <c r="NTY16"/>
      <c r="NTZ16"/>
      <c r="NUA16"/>
      <c r="NUB16"/>
      <c r="NUC16"/>
      <c r="NUD16"/>
      <c r="NUE16"/>
      <c r="NUF16"/>
      <c r="NUG16"/>
      <c r="NUH16"/>
      <c r="NUI16"/>
      <c r="NUJ16"/>
      <c r="NUK16"/>
      <c r="NUL16"/>
      <c r="NUM16"/>
      <c r="NUN16"/>
      <c r="NUO16"/>
      <c r="NUP16"/>
      <c r="NUQ16"/>
      <c r="NUR16"/>
      <c r="NUS16"/>
      <c r="NUT16"/>
      <c r="NUU16"/>
      <c r="NUV16"/>
      <c r="NUW16"/>
      <c r="NUX16"/>
      <c r="NUY16"/>
      <c r="NUZ16"/>
      <c r="NVA16"/>
      <c r="NVB16"/>
      <c r="NVC16"/>
      <c r="NVD16"/>
      <c r="NVE16"/>
      <c r="NVF16"/>
      <c r="NVG16"/>
      <c r="NVH16"/>
      <c r="NVI16"/>
      <c r="NVJ16"/>
      <c r="NVK16"/>
      <c r="NVL16"/>
      <c r="NVM16"/>
      <c r="NVN16"/>
      <c r="NVO16"/>
      <c r="NVP16"/>
      <c r="NVQ16"/>
      <c r="NVR16"/>
      <c r="NVS16"/>
      <c r="NVT16"/>
      <c r="NVU16"/>
      <c r="NVV16"/>
      <c r="NVW16"/>
      <c r="NVX16"/>
      <c r="NVY16"/>
      <c r="NVZ16"/>
      <c r="NWA16"/>
      <c r="NWB16"/>
      <c r="NWC16"/>
      <c r="NWD16"/>
      <c r="NWE16"/>
      <c r="NWF16"/>
      <c r="NWG16"/>
      <c r="NWH16"/>
      <c r="NWI16"/>
      <c r="NWJ16"/>
      <c r="NWK16"/>
      <c r="NWL16"/>
      <c r="NWM16"/>
      <c r="NWN16"/>
      <c r="NWO16"/>
      <c r="NWP16"/>
      <c r="NWQ16"/>
      <c r="NWR16"/>
      <c r="NWS16"/>
      <c r="NWT16"/>
      <c r="NWU16"/>
      <c r="NWV16"/>
      <c r="NWW16"/>
      <c r="NWX16"/>
      <c r="NWY16"/>
      <c r="NWZ16"/>
      <c r="NXA16"/>
      <c r="NXB16"/>
      <c r="NXC16"/>
      <c r="NXD16"/>
      <c r="NXE16"/>
      <c r="NXF16"/>
      <c r="NXG16"/>
      <c r="NXH16"/>
      <c r="NXI16"/>
      <c r="NXJ16"/>
      <c r="NXK16"/>
      <c r="NXL16"/>
      <c r="NXM16"/>
      <c r="NXN16"/>
      <c r="NXO16"/>
      <c r="NXP16"/>
      <c r="NXQ16"/>
      <c r="NXR16"/>
      <c r="NXS16"/>
      <c r="NXT16"/>
      <c r="NXU16"/>
      <c r="NXV16"/>
      <c r="NXW16"/>
      <c r="NXX16"/>
      <c r="NXY16"/>
      <c r="NXZ16"/>
      <c r="NYA16"/>
      <c r="NYB16"/>
      <c r="NYC16"/>
      <c r="NYD16"/>
      <c r="NYE16"/>
      <c r="NYF16"/>
      <c r="NYG16"/>
      <c r="NYH16"/>
      <c r="NYI16"/>
      <c r="NYJ16"/>
      <c r="NYK16"/>
      <c r="NYL16"/>
      <c r="NYM16"/>
      <c r="NYN16"/>
      <c r="NYO16"/>
      <c r="NYP16"/>
      <c r="NYQ16"/>
      <c r="NYR16"/>
      <c r="NYS16"/>
      <c r="NYT16"/>
      <c r="NYU16"/>
      <c r="NYV16"/>
      <c r="NYW16"/>
      <c r="NYX16"/>
      <c r="NYY16"/>
      <c r="NYZ16"/>
      <c r="NZA16"/>
      <c r="NZB16"/>
      <c r="NZC16"/>
      <c r="NZD16"/>
      <c r="NZE16"/>
      <c r="NZF16"/>
      <c r="NZG16"/>
      <c r="NZH16"/>
      <c r="NZI16"/>
      <c r="NZJ16"/>
      <c r="NZK16"/>
      <c r="NZL16"/>
      <c r="NZM16"/>
      <c r="NZN16"/>
      <c r="NZO16"/>
      <c r="NZP16"/>
      <c r="NZQ16"/>
      <c r="NZR16"/>
      <c r="NZS16"/>
      <c r="NZT16"/>
      <c r="NZU16"/>
      <c r="NZV16"/>
      <c r="NZW16"/>
      <c r="NZX16"/>
      <c r="NZY16"/>
      <c r="NZZ16"/>
      <c r="OAA16"/>
      <c r="OAB16"/>
      <c r="OAC16"/>
      <c r="OAD16"/>
      <c r="OAE16"/>
      <c r="OAF16"/>
      <c r="OAG16"/>
      <c r="OAH16"/>
      <c r="OAI16"/>
      <c r="OAJ16"/>
      <c r="OAK16"/>
      <c r="OAL16"/>
      <c r="OAM16"/>
      <c r="OAN16"/>
      <c r="OAO16"/>
      <c r="OAP16"/>
      <c r="OAQ16"/>
      <c r="OAR16"/>
      <c r="OAS16"/>
      <c r="OAT16"/>
      <c r="OAU16"/>
      <c r="OAV16"/>
      <c r="OAW16"/>
      <c r="OAX16"/>
      <c r="OAY16"/>
      <c r="OAZ16"/>
      <c r="OBA16"/>
      <c r="OBB16"/>
      <c r="OBC16"/>
      <c r="OBD16"/>
      <c r="OBE16"/>
      <c r="OBF16"/>
      <c r="OBG16"/>
      <c r="OBH16"/>
      <c r="OBI16"/>
      <c r="OBJ16"/>
      <c r="OBK16"/>
      <c r="OBL16"/>
      <c r="OBM16"/>
      <c r="OBN16"/>
      <c r="OBO16"/>
      <c r="OBP16"/>
      <c r="OBQ16"/>
      <c r="OBR16"/>
      <c r="OBS16"/>
      <c r="OBT16"/>
      <c r="OBU16"/>
      <c r="OBV16"/>
      <c r="OBW16"/>
      <c r="OBX16"/>
      <c r="OBY16"/>
      <c r="OBZ16"/>
      <c r="OCA16"/>
      <c r="OCB16"/>
      <c r="OCC16"/>
      <c r="OCD16"/>
      <c r="OCE16"/>
      <c r="OCF16"/>
      <c r="OCG16"/>
      <c r="OCH16"/>
      <c r="OCI16"/>
      <c r="OCJ16"/>
      <c r="OCK16"/>
      <c r="OCL16"/>
      <c r="OCM16"/>
      <c r="OCN16"/>
      <c r="OCO16"/>
      <c r="OCP16"/>
      <c r="OCQ16"/>
      <c r="OCR16"/>
      <c r="OCS16"/>
      <c r="OCT16"/>
      <c r="OCU16"/>
      <c r="OCV16"/>
      <c r="OCW16"/>
      <c r="OCX16"/>
      <c r="OCY16"/>
      <c r="OCZ16"/>
      <c r="ODA16"/>
      <c r="ODB16"/>
      <c r="ODC16"/>
      <c r="ODD16"/>
      <c r="ODE16"/>
      <c r="ODF16"/>
      <c r="ODG16"/>
      <c r="ODH16"/>
      <c r="ODI16"/>
      <c r="ODJ16"/>
      <c r="ODK16"/>
      <c r="ODL16"/>
      <c r="ODM16"/>
      <c r="ODN16"/>
      <c r="ODO16"/>
      <c r="ODP16"/>
      <c r="ODQ16"/>
      <c r="ODR16"/>
      <c r="ODS16"/>
      <c r="ODT16"/>
      <c r="ODU16"/>
      <c r="ODV16"/>
      <c r="ODW16"/>
      <c r="ODX16"/>
      <c r="ODY16"/>
      <c r="ODZ16"/>
      <c r="OEA16"/>
      <c r="OEB16"/>
      <c r="OEC16"/>
      <c r="OED16"/>
      <c r="OEE16"/>
      <c r="OEF16"/>
      <c r="OEG16"/>
      <c r="OEH16"/>
      <c r="OEI16"/>
      <c r="OEJ16"/>
      <c r="OEK16"/>
      <c r="OEL16"/>
      <c r="OEM16"/>
      <c r="OEN16"/>
      <c r="OEO16"/>
      <c r="OEP16"/>
      <c r="OEQ16"/>
      <c r="OER16"/>
      <c r="OES16"/>
      <c r="OET16"/>
      <c r="OEU16"/>
      <c r="OEV16"/>
      <c r="OEW16"/>
      <c r="OEX16"/>
      <c r="OEY16"/>
      <c r="OEZ16"/>
      <c r="OFA16"/>
      <c r="OFB16"/>
      <c r="OFC16"/>
      <c r="OFD16"/>
      <c r="OFE16"/>
      <c r="OFF16"/>
      <c r="OFG16"/>
      <c r="OFH16"/>
      <c r="OFI16"/>
      <c r="OFJ16"/>
      <c r="OFK16"/>
      <c r="OFL16"/>
      <c r="OFM16"/>
      <c r="OFN16"/>
      <c r="OFO16"/>
      <c r="OFP16"/>
      <c r="OFQ16"/>
      <c r="OFR16"/>
      <c r="OFS16"/>
      <c r="OFT16"/>
      <c r="OFU16"/>
      <c r="OFV16"/>
      <c r="OFW16"/>
      <c r="OFX16"/>
      <c r="OFY16"/>
      <c r="OFZ16"/>
      <c r="OGA16"/>
      <c r="OGB16"/>
      <c r="OGC16"/>
      <c r="OGD16"/>
      <c r="OGE16"/>
      <c r="OGF16"/>
      <c r="OGG16"/>
      <c r="OGH16"/>
      <c r="OGI16"/>
      <c r="OGJ16"/>
      <c r="OGK16"/>
      <c r="OGL16"/>
      <c r="OGM16"/>
      <c r="OGN16"/>
      <c r="OGO16"/>
      <c r="OGP16"/>
      <c r="OGQ16"/>
      <c r="OGR16"/>
      <c r="OGS16"/>
      <c r="OGT16"/>
      <c r="OGU16"/>
      <c r="OGV16"/>
      <c r="OGW16"/>
      <c r="OGX16"/>
      <c r="OGY16"/>
      <c r="OGZ16"/>
      <c r="OHA16"/>
      <c r="OHB16"/>
      <c r="OHC16"/>
      <c r="OHD16"/>
      <c r="OHE16"/>
      <c r="OHF16"/>
      <c r="OHG16"/>
      <c r="OHH16"/>
      <c r="OHI16"/>
      <c r="OHJ16"/>
      <c r="OHK16"/>
      <c r="OHL16"/>
      <c r="OHM16"/>
      <c r="OHN16"/>
      <c r="OHO16"/>
      <c r="OHP16"/>
      <c r="OHQ16"/>
      <c r="OHR16"/>
      <c r="OHS16"/>
      <c r="OHT16"/>
      <c r="OHU16"/>
      <c r="OHV16"/>
      <c r="OHW16"/>
      <c r="OHX16"/>
      <c r="OHY16"/>
      <c r="OHZ16"/>
      <c r="OIA16"/>
      <c r="OIB16"/>
      <c r="OIC16"/>
      <c r="OID16"/>
      <c r="OIE16"/>
      <c r="OIF16"/>
      <c r="OIG16"/>
      <c r="OIH16"/>
      <c r="OII16"/>
      <c r="OIJ16"/>
      <c r="OIK16"/>
      <c r="OIL16"/>
      <c r="OIM16"/>
      <c r="OIN16"/>
      <c r="OIO16"/>
      <c r="OIP16"/>
      <c r="OIQ16"/>
      <c r="OIR16"/>
      <c r="OIS16"/>
      <c r="OIT16"/>
      <c r="OIU16"/>
      <c r="OIV16"/>
      <c r="OIW16"/>
      <c r="OIX16"/>
      <c r="OIY16"/>
      <c r="OIZ16"/>
      <c r="OJA16"/>
      <c r="OJB16"/>
      <c r="OJC16"/>
      <c r="OJD16"/>
      <c r="OJE16"/>
      <c r="OJF16"/>
      <c r="OJG16"/>
      <c r="OJH16"/>
      <c r="OJI16"/>
      <c r="OJJ16"/>
      <c r="OJK16"/>
      <c r="OJL16"/>
      <c r="OJM16"/>
      <c r="OJN16"/>
      <c r="OJO16"/>
      <c r="OJP16"/>
      <c r="OJQ16"/>
      <c r="OJR16"/>
      <c r="OJS16"/>
      <c r="OJT16"/>
      <c r="OJU16"/>
      <c r="OJV16"/>
      <c r="OJW16"/>
      <c r="OJX16"/>
      <c r="OJY16"/>
      <c r="OJZ16"/>
      <c r="OKA16"/>
      <c r="OKB16"/>
      <c r="OKC16"/>
      <c r="OKD16"/>
      <c r="OKE16"/>
      <c r="OKF16"/>
      <c r="OKG16"/>
      <c r="OKH16"/>
      <c r="OKI16"/>
      <c r="OKJ16"/>
      <c r="OKK16"/>
      <c r="OKL16"/>
      <c r="OKM16"/>
      <c r="OKN16"/>
      <c r="OKO16"/>
      <c r="OKP16"/>
      <c r="OKQ16"/>
      <c r="OKR16"/>
      <c r="OKS16"/>
      <c r="OKT16"/>
      <c r="OKU16"/>
      <c r="OKV16"/>
      <c r="OKW16"/>
      <c r="OKX16"/>
      <c r="OKY16"/>
      <c r="OKZ16"/>
      <c r="OLA16"/>
      <c r="OLB16"/>
      <c r="OLC16"/>
      <c r="OLD16"/>
      <c r="OLE16"/>
      <c r="OLF16"/>
      <c r="OLG16"/>
      <c r="OLH16"/>
      <c r="OLI16"/>
      <c r="OLJ16"/>
      <c r="OLK16"/>
      <c r="OLL16"/>
      <c r="OLM16"/>
      <c r="OLN16"/>
      <c r="OLO16"/>
      <c r="OLP16"/>
      <c r="OLQ16"/>
      <c r="OLR16"/>
      <c r="OLS16"/>
      <c r="OLT16"/>
      <c r="OLU16"/>
      <c r="OLV16"/>
      <c r="OLW16"/>
      <c r="OLX16"/>
      <c r="OLY16"/>
      <c r="OLZ16"/>
      <c r="OMA16"/>
      <c r="OMB16"/>
      <c r="OMC16"/>
      <c r="OMD16"/>
      <c r="OME16"/>
      <c r="OMF16"/>
      <c r="OMG16"/>
      <c r="OMH16"/>
      <c r="OMI16"/>
      <c r="OMJ16"/>
      <c r="OMK16"/>
      <c r="OML16"/>
      <c r="OMM16"/>
      <c r="OMN16"/>
      <c r="OMO16"/>
      <c r="OMP16"/>
      <c r="OMQ16"/>
      <c r="OMR16"/>
      <c r="OMS16"/>
      <c r="OMT16"/>
      <c r="OMU16"/>
      <c r="OMV16"/>
      <c r="OMW16"/>
      <c r="OMX16"/>
      <c r="OMY16"/>
      <c r="OMZ16"/>
      <c r="ONA16"/>
      <c r="ONB16"/>
      <c r="ONC16"/>
      <c r="OND16"/>
      <c r="ONE16"/>
      <c r="ONF16"/>
      <c r="ONG16"/>
      <c r="ONH16"/>
      <c r="ONI16"/>
      <c r="ONJ16"/>
      <c r="ONK16"/>
      <c r="ONL16"/>
      <c r="ONM16"/>
      <c r="ONN16"/>
      <c r="ONO16"/>
      <c r="ONP16"/>
      <c r="ONQ16"/>
      <c r="ONR16"/>
      <c r="ONS16"/>
      <c r="ONT16"/>
      <c r="ONU16"/>
      <c r="ONV16"/>
      <c r="ONW16"/>
      <c r="ONX16"/>
      <c r="ONY16"/>
      <c r="ONZ16"/>
      <c r="OOA16"/>
      <c r="OOB16"/>
      <c r="OOC16"/>
      <c r="OOD16"/>
      <c r="OOE16"/>
      <c r="OOF16"/>
      <c r="OOG16"/>
      <c r="OOH16"/>
      <c r="OOI16"/>
      <c r="OOJ16"/>
      <c r="OOK16"/>
      <c r="OOL16"/>
      <c r="OOM16"/>
      <c r="OON16"/>
      <c r="OOO16"/>
      <c r="OOP16"/>
      <c r="OOQ16"/>
      <c r="OOR16"/>
      <c r="OOS16"/>
      <c r="OOT16"/>
      <c r="OOU16"/>
      <c r="OOV16"/>
      <c r="OOW16"/>
      <c r="OOX16"/>
      <c r="OOY16"/>
      <c r="OOZ16"/>
      <c r="OPA16"/>
      <c r="OPB16"/>
      <c r="OPC16"/>
      <c r="OPD16"/>
      <c r="OPE16"/>
      <c r="OPF16"/>
      <c r="OPG16"/>
      <c r="OPH16"/>
      <c r="OPI16"/>
      <c r="OPJ16"/>
      <c r="OPK16"/>
      <c r="OPL16"/>
      <c r="OPM16"/>
      <c r="OPN16"/>
      <c r="OPO16"/>
      <c r="OPP16"/>
      <c r="OPQ16"/>
      <c r="OPR16"/>
      <c r="OPS16"/>
      <c r="OPT16"/>
      <c r="OPU16"/>
      <c r="OPV16"/>
      <c r="OPW16"/>
      <c r="OPX16"/>
      <c r="OPY16"/>
      <c r="OPZ16"/>
      <c r="OQA16"/>
      <c r="OQB16"/>
      <c r="OQC16"/>
      <c r="OQD16"/>
      <c r="OQE16"/>
      <c r="OQF16"/>
      <c r="OQG16"/>
      <c r="OQH16"/>
      <c r="OQI16"/>
      <c r="OQJ16"/>
      <c r="OQK16"/>
      <c r="OQL16"/>
      <c r="OQM16"/>
      <c r="OQN16"/>
      <c r="OQO16"/>
      <c r="OQP16"/>
      <c r="OQQ16"/>
      <c r="OQR16"/>
      <c r="OQS16"/>
      <c r="OQT16"/>
      <c r="OQU16"/>
      <c r="OQV16"/>
      <c r="OQW16"/>
      <c r="OQX16"/>
      <c r="OQY16"/>
      <c r="OQZ16"/>
      <c r="ORA16"/>
      <c r="ORB16"/>
      <c r="ORC16"/>
      <c r="ORD16"/>
      <c r="ORE16"/>
      <c r="ORF16"/>
      <c r="ORG16"/>
      <c r="ORH16"/>
      <c r="ORI16"/>
      <c r="ORJ16"/>
      <c r="ORK16"/>
      <c r="ORL16"/>
      <c r="ORM16"/>
      <c r="ORN16"/>
      <c r="ORO16"/>
      <c r="ORP16"/>
      <c r="ORQ16"/>
      <c r="ORR16"/>
      <c r="ORS16"/>
      <c r="ORT16"/>
      <c r="ORU16"/>
      <c r="ORV16"/>
      <c r="ORW16"/>
      <c r="ORX16"/>
      <c r="ORY16"/>
      <c r="ORZ16"/>
      <c r="OSA16"/>
      <c r="OSB16"/>
      <c r="OSC16"/>
      <c r="OSD16"/>
      <c r="OSE16"/>
      <c r="OSF16"/>
      <c r="OSG16"/>
      <c r="OSH16"/>
      <c r="OSI16"/>
      <c r="OSJ16"/>
      <c r="OSK16"/>
      <c r="OSL16"/>
      <c r="OSM16"/>
      <c r="OSN16"/>
      <c r="OSO16"/>
      <c r="OSP16"/>
      <c r="OSQ16"/>
      <c r="OSR16"/>
      <c r="OSS16"/>
      <c r="OST16"/>
      <c r="OSU16"/>
      <c r="OSV16"/>
      <c r="OSW16"/>
      <c r="OSX16"/>
      <c r="OSY16"/>
      <c r="OSZ16"/>
      <c r="OTA16"/>
      <c r="OTB16"/>
      <c r="OTC16"/>
      <c r="OTD16"/>
      <c r="OTE16"/>
      <c r="OTF16"/>
      <c r="OTG16"/>
      <c r="OTH16"/>
      <c r="OTI16"/>
      <c r="OTJ16"/>
      <c r="OTK16"/>
      <c r="OTL16"/>
      <c r="OTM16"/>
      <c r="OTN16"/>
      <c r="OTO16"/>
      <c r="OTP16"/>
      <c r="OTQ16"/>
      <c r="OTR16"/>
      <c r="OTS16"/>
      <c r="OTT16"/>
      <c r="OTU16"/>
      <c r="OTV16"/>
      <c r="OTW16"/>
      <c r="OTX16"/>
      <c r="OTY16"/>
      <c r="OTZ16"/>
      <c r="OUA16"/>
      <c r="OUB16"/>
      <c r="OUC16"/>
      <c r="OUD16"/>
      <c r="OUE16"/>
      <c r="OUF16"/>
      <c r="OUG16"/>
      <c r="OUH16"/>
      <c r="OUI16"/>
      <c r="OUJ16"/>
      <c r="OUK16"/>
      <c r="OUL16"/>
      <c r="OUM16"/>
      <c r="OUN16"/>
      <c r="OUO16"/>
      <c r="OUP16"/>
      <c r="OUQ16"/>
      <c r="OUR16"/>
      <c r="OUS16"/>
      <c r="OUT16"/>
      <c r="OUU16"/>
      <c r="OUV16"/>
      <c r="OUW16"/>
      <c r="OUX16"/>
      <c r="OUY16"/>
      <c r="OUZ16"/>
      <c r="OVA16"/>
      <c r="OVB16"/>
      <c r="OVC16"/>
      <c r="OVD16"/>
      <c r="OVE16"/>
      <c r="OVF16"/>
      <c r="OVG16"/>
      <c r="OVH16"/>
      <c r="OVI16"/>
      <c r="OVJ16"/>
      <c r="OVK16"/>
      <c r="OVL16"/>
      <c r="OVM16"/>
      <c r="OVN16"/>
      <c r="OVO16"/>
      <c r="OVP16"/>
      <c r="OVQ16"/>
      <c r="OVR16"/>
      <c r="OVS16"/>
      <c r="OVT16"/>
      <c r="OVU16"/>
      <c r="OVV16"/>
      <c r="OVW16"/>
      <c r="OVX16"/>
      <c r="OVY16"/>
      <c r="OVZ16"/>
      <c r="OWA16"/>
      <c r="OWB16"/>
      <c r="OWC16"/>
      <c r="OWD16"/>
      <c r="OWE16"/>
      <c r="OWF16"/>
      <c r="OWG16"/>
      <c r="OWH16"/>
      <c r="OWI16"/>
      <c r="OWJ16"/>
      <c r="OWK16"/>
      <c r="OWL16"/>
      <c r="OWM16"/>
      <c r="OWN16"/>
      <c r="OWO16"/>
      <c r="OWP16"/>
      <c r="OWQ16"/>
      <c r="OWR16"/>
      <c r="OWS16"/>
      <c r="OWT16"/>
      <c r="OWU16"/>
      <c r="OWV16"/>
      <c r="OWW16"/>
      <c r="OWX16"/>
      <c r="OWY16"/>
      <c r="OWZ16"/>
      <c r="OXA16"/>
      <c r="OXB16"/>
      <c r="OXC16"/>
      <c r="OXD16"/>
      <c r="OXE16"/>
      <c r="OXF16"/>
      <c r="OXG16"/>
      <c r="OXH16"/>
      <c r="OXI16"/>
      <c r="OXJ16"/>
      <c r="OXK16"/>
      <c r="OXL16"/>
      <c r="OXM16"/>
      <c r="OXN16"/>
      <c r="OXO16"/>
      <c r="OXP16"/>
      <c r="OXQ16"/>
      <c r="OXR16"/>
      <c r="OXS16"/>
      <c r="OXT16"/>
      <c r="OXU16"/>
      <c r="OXV16"/>
      <c r="OXW16"/>
      <c r="OXX16"/>
      <c r="OXY16"/>
      <c r="OXZ16"/>
      <c r="OYA16"/>
      <c r="OYB16"/>
      <c r="OYC16"/>
      <c r="OYD16"/>
      <c r="OYE16"/>
      <c r="OYF16"/>
      <c r="OYG16"/>
      <c r="OYH16"/>
      <c r="OYI16"/>
      <c r="OYJ16"/>
      <c r="OYK16"/>
      <c r="OYL16"/>
      <c r="OYM16"/>
      <c r="OYN16"/>
      <c r="OYO16"/>
      <c r="OYP16"/>
      <c r="OYQ16"/>
      <c r="OYR16"/>
      <c r="OYS16"/>
      <c r="OYT16"/>
      <c r="OYU16"/>
      <c r="OYV16"/>
      <c r="OYW16"/>
      <c r="OYX16"/>
      <c r="OYY16"/>
      <c r="OYZ16"/>
      <c r="OZA16"/>
      <c r="OZB16"/>
      <c r="OZC16"/>
      <c r="OZD16"/>
      <c r="OZE16"/>
      <c r="OZF16"/>
      <c r="OZG16"/>
      <c r="OZH16"/>
      <c r="OZI16"/>
      <c r="OZJ16"/>
      <c r="OZK16"/>
      <c r="OZL16"/>
      <c r="OZM16"/>
      <c r="OZN16"/>
      <c r="OZO16"/>
      <c r="OZP16"/>
      <c r="OZQ16"/>
      <c r="OZR16"/>
      <c r="OZS16"/>
      <c r="OZT16"/>
      <c r="OZU16"/>
      <c r="OZV16"/>
      <c r="OZW16"/>
      <c r="OZX16"/>
      <c r="OZY16"/>
      <c r="OZZ16"/>
      <c r="PAA16"/>
      <c r="PAB16"/>
      <c r="PAC16"/>
      <c r="PAD16"/>
      <c r="PAE16"/>
      <c r="PAF16"/>
      <c r="PAG16"/>
      <c r="PAH16"/>
      <c r="PAI16"/>
      <c r="PAJ16"/>
      <c r="PAK16"/>
      <c r="PAL16"/>
      <c r="PAM16"/>
      <c r="PAN16"/>
      <c r="PAO16"/>
      <c r="PAP16"/>
      <c r="PAQ16"/>
      <c r="PAR16"/>
      <c r="PAS16"/>
      <c r="PAT16"/>
      <c r="PAU16"/>
      <c r="PAV16"/>
      <c r="PAW16"/>
      <c r="PAX16"/>
      <c r="PAY16"/>
      <c r="PAZ16"/>
      <c r="PBA16"/>
      <c r="PBB16"/>
      <c r="PBC16"/>
      <c r="PBD16"/>
      <c r="PBE16"/>
      <c r="PBF16"/>
      <c r="PBG16"/>
      <c r="PBH16"/>
      <c r="PBI16"/>
      <c r="PBJ16"/>
      <c r="PBK16"/>
      <c r="PBL16"/>
      <c r="PBM16"/>
      <c r="PBN16"/>
      <c r="PBO16"/>
      <c r="PBP16"/>
      <c r="PBQ16"/>
      <c r="PBR16"/>
      <c r="PBS16"/>
      <c r="PBT16"/>
      <c r="PBU16"/>
      <c r="PBV16"/>
      <c r="PBW16"/>
      <c r="PBX16"/>
      <c r="PBY16"/>
      <c r="PBZ16"/>
      <c r="PCA16"/>
      <c r="PCB16"/>
      <c r="PCC16"/>
      <c r="PCD16"/>
      <c r="PCE16"/>
      <c r="PCF16"/>
      <c r="PCG16"/>
      <c r="PCH16"/>
      <c r="PCI16"/>
      <c r="PCJ16"/>
      <c r="PCK16"/>
      <c r="PCL16"/>
      <c r="PCM16"/>
      <c r="PCN16"/>
      <c r="PCO16"/>
      <c r="PCP16"/>
      <c r="PCQ16"/>
      <c r="PCR16"/>
      <c r="PCS16"/>
      <c r="PCT16"/>
      <c r="PCU16"/>
      <c r="PCV16"/>
      <c r="PCW16"/>
      <c r="PCX16"/>
      <c r="PCY16"/>
      <c r="PCZ16"/>
      <c r="PDA16"/>
      <c r="PDB16"/>
      <c r="PDC16"/>
      <c r="PDD16"/>
      <c r="PDE16"/>
      <c r="PDF16"/>
      <c r="PDG16"/>
      <c r="PDH16"/>
      <c r="PDI16"/>
      <c r="PDJ16"/>
      <c r="PDK16"/>
      <c r="PDL16"/>
      <c r="PDM16"/>
      <c r="PDN16"/>
      <c r="PDO16"/>
      <c r="PDP16"/>
      <c r="PDQ16"/>
      <c r="PDR16"/>
      <c r="PDS16"/>
      <c r="PDT16"/>
      <c r="PDU16"/>
      <c r="PDV16"/>
      <c r="PDW16"/>
      <c r="PDX16"/>
      <c r="PDY16"/>
      <c r="PDZ16"/>
      <c r="PEA16"/>
      <c r="PEB16"/>
      <c r="PEC16"/>
      <c r="PED16"/>
      <c r="PEE16"/>
      <c r="PEF16"/>
      <c r="PEG16"/>
      <c r="PEH16"/>
      <c r="PEI16"/>
      <c r="PEJ16"/>
      <c r="PEK16"/>
      <c r="PEL16"/>
      <c r="PEM16"/>
      <c r="PEN16"/>
      <c r="PEO16"/>
      <c r="PEP16"/>
      <c r="PEQ16"/>
      <c r="PER16"/>
      <c r="PES16"/>
      <c r="PET16"/>
      <c r="PEU16"/>
      <c r="PEV16"/>
      <c r="PEW16"/>
      <c r="PEX16"/>
      <c r="PEY16"/>
      <c r="PEZ16"/>
      <c r="PFA16"/>
      <c r="PFB16"/>
      <c r="PFC16"/>
      <c r="PFD16"/>
      <c r="PFE16"/>
      <c r="PFF16"/>
      <c r="PFG16"/>
      <c r="PFH16"/>
      <c r="PFI16"/>
      <c r="PFJ16"/>
      <c r="PFK16"/>
      <c r="PFL16"/>
      <c r="PFM16"/>
      <c r="PFN16"/>
      <c r="PFO16"/>
      <c r="PFP16"/>
      <c r="PFQ16"/>
      <c r="PFR16"/>
      <c r="PFS16"/>
      <c r="PFT16"/>
      <c r="PFU16"/>
      <c r="PFV16"/>
      <c r="PFW16"/>
      <c r="PFX16"/>
      <c r="PFY16"/>
      <c r="PFZ16"/>
      <c r="PGA16"/>
      <c r="PGB16"/>
      <c r="PGC16"/>
      <c r="PGD16"/>
      <c r="PGE16"/>
      <c r="PGF16"/>
      <c r="PGG16"/>
      <c r="PGH16"/>
      <c r="PGI16"/>
      <c r="PGJ16"/>
      <c r="PGK16"/>
      <c r="PGL16"/>
      <c r="PGM16"/>
      <c r="PGN16"/>
      <c r="PGO16"/>
      <c r="PGP16"/>
      <c r="PGQ16"/>
      <c r="PGR16"/>
      <c r="PGS16"/>
      <c r="PGT16"/>
      <c r="PGU16"/>
      <c r="PGV16"/>
      <c r="PGW16"/>
      <c r="PGX16"/>
      <c r="PGY16"/>
      <c r="PGZ16"/>
      <c r="PHA16"/>
      <c r="PHB16"/>
      <c r="PHC16"/>
      <c r="PHD16"/>
      <c r="PHE16"/>
      <c r="PHF16"/>
      <c r="PHG16"/>
      <c r="PHH16"/>
      <c r="PHI16"/>
      <c r="PHJ16"/>
      <c r="PHK16"/>
      <c r="PHL16"/>
      <c r="PHM16"/>
      <c r="PHN16"/>
      <c r="PHO16"/>
      <c r="PHP16"/>
      <c r="PHQ16"/>
      <c r="PHR16"/>
      <c r="PHS16"/>
      <c r="PHT16"/>
      <c r="PHU16"/>
      <c r="PHV16"/>
      <c r="PHW16"/>
      <c r="PHX16"/>
      <c r="PHY16"/>
      <c r="PHZ16"/>
      <c r="PIA16"/>
      <c r="PIB16"/>
      <c r="PIC16"/>
      <c r="PID16"/>
      <c r="PIE16"/>
      <c r="PIF16"/>
      <c r="PIG16"/>
      <c r="PIH16"/>
      <c r="PII16"/>
      <c r="PIJ16"/>
      <c r="PIK16"/>
      <c r="PIL16"/>
      <c r="PIM16"/>
      <c r="PIN16"/>
      <c r="PIO16"/>
      <c r="PIP16"/>
      <c r="PIQ16"/>
      <c r="PIR16"/>
      <c r="PIS16"/>
      <c r="PIT16"/>
      <c r="PIU16"/>
      <c r="PIV16"/>
      <c r="PIW16"/>
      <c r="PIX16"/>
      <c r="PIY16"/>
      <c r="PIZ16"/>
      <c r="PJA16"/>
      <c r="PJB16"/>
      <c r="PJC16"/>
      <c r="PJD16"/>
      <c r="PJE16"/>
      <c r="PJF16"/>
      <c r="PJG16"/>
      <c r="PJH16"/>
      <c r="PJI16"/>
      <c r="PJJ16"/>
      <c r="PJK16"/>
      <c r="PJL16"/>
      <c r="PJM16"/>
      <c r="PJN16"/>
      <c r="PJO16"/>
      <c r="PJP16"/>
      <c r="PJQ16"/>
      <c r="PJR16"/>
      <c r="PJS16"/>
      <c r="PJT16"/>
      <c r="PJU16"/>
      <c r="PJV16"/>
      <c r="PJW16"/>
      <c r="PJX16"/>
      <c r="PJY16"/>
      <c r="PJZ16"/>
      <c r="PKA16"/>
      <c r="PKB16"/>
      <c r="PKC16"/>
      <c r="PKD16"/>
      <c r="PKE16"/>
      <c r="PKF16"/>
      <c r="PKG16"/>
      <c r="PKH16"/>
      <c r="PKI16"/>
      <c r="PKJ16"/>
      <c r="PKK16"/>
      <c r="PKL16"/>
      <c r="PKM16"/>
      <c r="PKN16"/>
      <c r="PKO16"/>
      <c r="PKP16"/>
      <c r="PKQ16"/>
      <c r="PKR16"/>
      <c r="PKS16"/>
      <c r="PKT16"/>
      <c r="PKU16"/>
      <c r="PKV16"/>
      <c r="PKW16"/>
      <c r="PKX16"/>
      <c r="PKY16"/>
      <c r="PKZ16"/>
      <c r="PLA16"/>
      <c r="PLB16"/>
      <c r="PLC16"/>
      <c r="PLD16"/>
      <c r="PLE16"/>
      <c r="PLF16"/>
      <c r="PLG16"/>
      <c r="PLH16"/>
      <c r="PLI16"/>
      <c r="PLJ16"/>
      <c r="PLK16"/>
      <c r="PLL16"/>
      <c r="PLM16"/>
      <c r="PLN16"/>
      <c r="PLO16"/>
      <c r="PLP16"/>
      <c r="PLQ16"/>
      <c r="PLR16"/>
      <c r="PLS16"/>
      <c r="PLT16"/>
      <c r="PLU16"/>
      <c r="PLV16"/>
      <c r="PLW16"/>
      <c r="PLX16"/>
      <c r="PLY16"/>
      <c r="PLZ16"/>
      <c r="PMA16"/>
      <c r="PMB16"/>
      <c r="PMC16"/>
      <c r="PMD16"/>
      <c r="PME16"/>
      <c r="PMF16"/>
      <c r="PMG16"/>
      <c r="PMH16"/>
      <c r="PMI16"/>
      <c r="PMJ16"/>
      <c r="PMK16"/>
      <c r="PML16"/>
      <c r="PMM16"/>
      <c r="PMN16"/>
      <c r="PMO16"/>
      <c r="PMP16"/>
      <c r="PMQ16"/>
      <c r="PMR16"/>
      <c r="PMS16"/>
      <c r="PMT16"/>
      <c r="PMU16"/>
      <c r="PMV16"/>
      <c r="PMW16"/>
      <c r="PMX16"/>
      <c r="PMY16"/>
      <c r="PMZ16"/>
      <c r="PNA16"/>
      <c r="PNB16"/>
      <c r="PNC16"/>
      <c r="PND16"/>
      <c r="PNE16"/>
      <c r="PNF16"/>
      <c r="PNG16"/>
      <c r="PNH16"/>
      <c r="PNI16"/>
      <c r="PNJ16"/>
      <c r="PNK16"/>
      <c r="PNL16"/>
      <c r="PNM16"/>
      <c r="PNN16"/>
      <c r="PNO16"/>
      <c r="PNP16"/>
      <c r="PNQ16"/>
      <c r="PNR16"/>
      <c r="PNS16"/>
      <c r="PNT16"/>
      <c r="PNU16"/>
      <c r="PNV16"/>
      <c r="PNW16"/>
      <c r="PNX16"/>
      <c r="PNY16"/>
      <c r="PNZ16"/>
      <c r="POA16"/>
      <c r="POB16"/>
      <c r="POC16"/>
      <c r="POD16"/>
      <c r="POE16"/>
      <c r="POF16"/>
      <c r="POG16"/>
      <c r="POH16"/>
      <c r="POI16"/>
      <c r="POJ16"/>
      <c r="POK16"/>
      <c r="POL16"/>
      <c r="POM16"/>
      <c r="PON16"/>
      <c r="POO16"/>
      <c r="POP16"/>
      <c r="POQ16"/>
      <c r="POR16"/>
      <c r="POS16"/>
      <c r="POT16"/>
      <c r="POU16"/>
      <c r="POV16"/>
      <c r="POW16"/>
      <c r="POX16"/>
      <c r="POY16"/>
      <c r="POZ16"/>
      <c r="PPA16"/>
      <c r="PPB16"/>
      <c r="PPC16"/>
      <c r="PPD16"/>
      <c r="PPE16"/>
      <c r="PPF16"/>
      <c r="PPG16"/>
      <c r="PPH16"/>
      <c r="PPI16"/>
      <c r="PPJ16"/>
      <c r="PPK16"/>
      <c r="PPL16"/>
      <c r="PPM16"/>
      <c r="PPN16"/>
      <c r="PPO16"/>
      <c r="PPP16"/>
      <c r="PPQ16"/>
      <c r="PPR16"/>
      <c r="PPS16"/>
      <c r="PPT16"/>
      <c r="PPU16"/>
      <c r="PPV16"/>
      <c r="PPW16"/>
      <c r="PPX16"/>
      <c r="PPY16"/>
      <c r="PPZ16"/>
      <c r="PQA16"/>
      <c r="PQB16"/>
      <c r="PQC16"/>
      <c r="PQD16"/>
      <c r="PQE16"/>
      <c r="PQF16"/>
      <c r="PQG16"/>
      <c r="PQH16"/>
      <c r="PQI16"/>
      <c r="PQJ16"/>
      <c r="PQK16"/>
      <c r="PQL16"/>
      <c r="PQM16"/>
      <c r="PQN16"/>
      <c r="PQO16"/>
      <c r="PQP16"/>
      <c r="PQQ16"/>
      <c r="PQR16"/>
      <c r="PQS16"/>
      <c r="PQT16"/>
      <c r="PQU16"/>
      <c r="PQV16"/>
      <c r="PQW16"/>
      <c r="PQX16"/>
      <c r="PQY16"/>
      <c r="PQZ16"/>
      <c r="PRA16"/>
      <c r="PRB16"/>
      <c r="PRC16"/>
      <c r="PRD16"/>
      <c r="PRE16"/>
      <c r="PRF16"/>
      <c r="PRG16"/>
      <c r="PRH16"/>
      <c r="PRI16"/>
      <c r="PRJ16"/>
      <c r="PRK16"/>
      <c r="PRL16"/>
      <c r="PRM16"/>
      <c r="PRN16"/>
      <c r="PRO16"/>
      <c r="PRP16"/>
      <c r="PRQ16"/>
      <c r="PRR16"/>
      <c r="PRS16"/>
      <c r="PRT16"/>
      <c r="PRU16"/>
      <c r="PRV16"/>
      <c r="PRW16"/>
      <c r="PRX16"/>
      <c r="PRY16"/>
      <c r="PRZ16"/>
      <c r="PSA16"/>
      <c r="PSB16"/>
      <c r="PSC16"/>
      <c r="PSD16"/>
      <c r="PSE16"/>
      <c r="PSF16"/>
      <c r="PSG16"/>
      <c r="PSH16"/>
      <c r="PSI16"/>
      <c r="PSJ16"/>
      <c r="PSK16"/>
      <c r="PSL16"/>
      <c r="PSM16"/>
      <c r="PSN16"/>
      <c r="PSO16"/>
      <c r="PSP16"/>
      <c r="PSQ16"/>
      <c r="PSR16"/>
      <c r="PSS16"/>
      <c r="PST16"/>
      <c r="PSU16"/>
      <c r="PSV16"/>
      <c r="PSW16"/>
      <c r="PSX16"/>
      <c r="PSY16"/>
      <c r="PSZ16"/>
      <c r="PTA16"/>
      <c r="PTB16"/>
      <c r="PTC16"/>
      <c r="PTD16"/>
      <c r="PTE16"/>
      <c r="PTF16"/>
      <c r="PTG16"/>
      <c r="PTH16"/>
      <c r="PTI16"/>
      <c r="PTJ16"/>
      <c r="PTK16"/>
      <c r="PTL16"/>
      <c r="PTM16"/>
      <c r="PTN16"/>
      <c r="PTO16"/>
      <c r="PTP16"/>
      <c r="PTQ16"/>
      <c r="PTR16"/>
      <c r="PTS16"/>
      <c r="PTT16"/>
      <c r="PTU16"/>
      <c r="PTV16"/>
      <c r="PTW16"/>
      <c r="PTX16"/>
      <c r="PTY16"/>
      <c r="PTZ16"/>
      <c r="PUA16"/>
      <c r="PUB16"/>
      <c r="PUC16"/>
      <c r="PUD16"/>
      <c r="PUE16"/>
      <c r="PUF16"/>
      <c r="PUG16"/>
      <c r="PUH16"/>
      <c r="PUI16"/>
      <c r="PUJ16"/>
      <c r="PUK16"/>
      <c r="PUL16"/>
      <c r="PUM16"/>
      <c r="PUN16"/>
      <c r="PUO16"/>
      <c r="PUP16"/>
      <c r="PUQ16"/>
      <c r="PUR16"/>
      <c r="PUS16"/>
      <c r="PUT16"/>
      <c r="PUU16"/>
      <c r="PUV16"/>
      <c r="PUW16"/>
      <c r="PUX16"/>
      <c r="PUY16"/>
      <c r="PUZ16"/>
      <c r="PVA16"/>
      <c r="PVB16"/>
      <c r="PVC16"/>
      <c r="PVD16"/>
      <c r="PVE16"/>
      <c r="PVF16"/>
      <c r="PVG16"/>
      <c r="PVH16"/>
      <c r="PVI16"/>
      <c r="PVJ16"/>
      <c r="PVK16"/>
      <c r="PVL16"/>
      <c r="PVM16"/>
      <c r="PVN16"/>
      <c r="PVO16"/>
      <c r="PVP16"/>
      <c r="PVQ16"/>
      <c r="PVR16"/>
      <c r="PVS16"/>
      <c r="PVT16"/>
      <c r="PVU16"/>
      <c r="PVV16"/>
      <c r="PVW16"/>
      <c r="PVX16"/>
      <c r="PVY16"/>
      <c r="PVZ16"/>
      <c r="PWA16"/>
      <c r="PWB16"/>
      <c r="PWC16"/>
      <c r="PWD16"/>
      <c r="PWE16"/>
      <c r="PWF16"/>
      <c r="PWG16"/>
      <c r="PWH16"/>
      <c r="PWI16"/>
      <c r="PWJ16"/>
      <c r="PWK16"/>
      <c r="PWL16"/>
      <c r="PWM16"/>
      <c r="PWN16"/>
      <c r="PWO16"/>
      <c r="PWP16"/>
      <c r="PWQ16"/>
      <c r="PWR16"/>
      <c r="PWS16"/>
      <c r="PWT16"/>
      <c r="PWU16"/>
      <c r="PWV16"/>
      <c r="PWW16"/>
      <c r="PWX16"/>
      <c r="PWY16"/>
      <c r="PWZ16"/>
      <c r="PXA16"/>
      <c r="PXB16"/>
      <c r="PXC16"/>
      <c r="PXD16"/>
      <c r="PXE16"/>
      <c r="PXF16"/>
      <c r="PXG16"/>
      <c r="PXH16"/>
      <c r="PXI16"/>
      <c r="PXJ16"/>
      <c r="PXK16"/>
      <c r="PXL16"/>
      <c r="PXM16"/>
      <c r="PXN16"/>
      <c r="PXO16"/>
      <c r="PXP16"/>
      <c r="PXQ16"/>
      <c r="PXR16"/>
      <c r="PXS16"/>
      <c r="PXT16"/>
      <c r="PXU16"/>
      <c r="PXV16"/>
      <c r="PXW16"/>
      <c r="PXX16"/>
      <c r="PXY16"/>
      <c r="PXZ16"/>
      <c r="PYA16"/>
      <c r="PYB16"/>
      <c r="PYC16"/>
      <c r="PYD16"/>
      <c r="PYE16"/>
      <c r="PYF16"/>
      <c r="PYG16"/>
      <c r="PYH16"/>
      <c r="PYI16"/>
      <c r="PYJ16"/>
      <c r="PYK16"/>
      <c r="PYL16"/>
      <c r="PYM16"/>
      <c r="PYN16"/>
      <c r="PYO16"/>
      <c r="PYP16"/>
      <c r="PYQ16"/>
      <c r="PYR16"/>
      <c r="PYS16"/>
      <c r="PYT16"/>
      <c r="PYU16"/>
      <c r="PYV16"/>
      <c r="PYW16"/>
      <c r="PYX16"/>
      <c r="PYY16"/>
      <c r="PYZ16"/>
      <c r="PZA16"/>
      <c r="PZB16"/>
      <c r="PZC16"/>
      <c r="PZD16"/>
      <c r="PZE16"/>
      <c r="PZF16"/>
      <c r="PZG16"/>
      <c r="PZH16"/>
      <c r="PZI16"/>
      <c r="PZJ16"/>
      <c r="PZK16"/>
      <c r="PZL16"/>
      <c r="PZM16"/>
      <c r="PZN16"/>
      <c r="PZO16"/>
      <c r="PZP16"/>
      <c r="PZQ16"/>
      <c r="PZR16"/>
      <c r="PZS16"/>
      <c r="PZT16"/>
      <c r="PZU16"/>
      <c r="PZV16"/>
      <c r="PZW16"/>
      <c r="PZX16"/>
      <c r="PZY16"/>
      <c r="PZZ16"/>
      <c r="QAA16"/>
      <c r="QAB16"/>
      <c r="QAC16"/>
      <c r="QAD16"/>
      <c r="QAE16"/>
      <c r="QAF16"/>
      <c r="QAG16"/>
      <c r="QAH16"/>
      <c r="QAI16"/>
      <c r="QAJ16"/>
      <c r="QAK16"/>
      <c r="QAL16"/>
      <c r="QAM16"/>
      <c r="QAN16"/>
      <c r="QAO16"/>
      <c r="QAP16"/>
      <c r="QAQ16"/>
      <c r="QAR16"/>
      <c r="QAS16"/>
      <c r="QAT16"/>
      <c r="QAU16"/>
      <c r="QAV16"/>
      <c r="QAW16"/>
      <c r="QAX16"/>
      <c r="QAY16"/>
      <c r="QAZ16"/>
      <c r="QBA16"/>
      <c r="QBB16"/>
      <c r="QBC16"/>
      <c r="QBD16"/>
      <c r="QBE16"/>
      <c r="QBF16"/>
      <c r="QBG16"/>
      <c r="QBH16"/>
      <c r="QBI16"/>
      <c r="QBJ16"/>
      <c r="QBK16"/>
      <c r="QBL16"/>
      <c r="QBM16"/>
      <c r="QBN16"/>
      <c r="QBO16"/>
      <c r="QBP16"/>
      <c r="QBQ16"/>
      <c r="QBR16"/>
      <c r="QBS16"/>
      <c r="QBT16"/>
      <c r="QBU16"/>
      <c r="QBV16"/>
      <c r="QBW16"/>
      <c r="QBX16"/>
      <c r="QBY16"/>
      <c r="QBZ16"/>
      <c r="QCA16"/>
      <c r="QCB16"/>
      <c r="QCC16"/>
      <c r="QCD16"/>
      <c r="QCE16"/>
      <c r="QCF16"/>
      <c r="QCG16"/>
      <c r="QCH16"/>
      <c r="QCI16"/>
      <c r="QCJ16"/>
      <c r="QCK16"/>
      <c r="QCL16"/>
      <c r="QCM16"/>
      <c r="QCN16"/>
      <c r="QCO16"/>
      <c r="QCP16"/>
      <c r="QCQ16"/>
      <c r="QCR16"/>
      <c r="QCS16"/>
      <c r="QCT16"/>
      <c r="QCU16"/>
      <c r="QCV16"/>
      <c r="QCW16"/>
      <c r="QCX16"/>
      <c r="QCY16"/>
      <c r="QCZ16"/>
      <c r="QDA16"/>
      <c r="QDB16"/>
      <c r="QDC16"/>
      <c r="QDD16"/>
      <c r="QDE16"/>
      <c r="QDF16"/>
      <c r="QDG16"/>
      <c r="QDH16"/>
      <c r="QDI16"/>
      <c r="QDJ16"/>
      <c r="QDK16"/>
      <c r="QDL16"/>
      <c r="QDM16"/>
      <c r="QDN16"/>
      <c r="QDO16"/>
      <c r="QDP16"/>
      <c r="QDQ16"/>
      <c r="QDR16"/>
      <c r="QDS16"/>
      <c r="QDT16"/>
      <c r="QDU16"/>
      <c r="QDV16"/>
      <c r="QDW16"/>
      <c r="QDX16"/>
      <c r="QDY16"/>
      <c r="QDZ16"/>
      <c r="QEA16"/>
      <c r="QEB16"/>
      <c r="QEC16"/>
      <c r="QED16"/>
      <c r="QEE16"/>
      <c r="QEF16"/>
      <c r="QEG16"/>
      <c r="QEH16"/>
      <c r="QEI16"/>
      <c r="QEJ16"/>
      <c r="QEK16"/>
      <c r="QEL16"/>
      <c r="QEM16"/>
      <c r="QEN16"/>
      <c r="QEO16"/>
      <c r="QEP16"/>
      <c r="QEQ16"/>
      <c r="QER16"/>
      <c r="QES16"/>
      <c r="QET16"/>
      <c r="QEU16"/>
      <c r="QEV16"/>
      <c r="QEW16"/>
      <c r="QEX16"/>
      <c r="QEY16"/>
      <c r="QEZ16"/>
      <c r="QFA16"/>
      <c r="QFB16"/>
      <c r="QFC16"/>
      <c r="QFD16"/>
      <c r="QFE16"/>
      <c r="QFF16"/>
      <c r="QFG16"/>
      <c r="QFH16"/>
      <c r="QFI16"/>
      <c r="QFJ16"/>
      <c r="QFK16"/>
      <c r="QFL16"/>
      <c r="QFM16"/>
      <c r="QFN16"/>
      <c r="QFO16"/>
      <c r="QFP16"/>
      <c r="QFQ16"/>
      <c r="QFR16"/>
      <c r="QFS16"/>
      <c r="QFT16"/>
      <c r="QFU16"/>
      <c r="QFV16"/>
      <c r="QFW16"/>
      <c r="QFX16"/>
      <c r="QFY16"/>
      <c r="QFZ16"/>
      <c r="QGA16"/>
      <c r="QGB16"/>
      <c r="QGC16"/>
      <c r="QGD16"/>
      <c r="QGE16"/>
      <c r="QGF16"/>
      <c r="QGG16"/>
      <c r="QGH16"/>
      <c r="QGI16"/>
      <c r="QGJ16"/>
      <c r="QGK16"/>
      <c r="QGL16"/>
      <c r="QGM16"/>
      <c r="QGN16"/>
      <c r="QGO16"/>
      <c r="QGP16"/>
      <c r="QGQ16"/>
      <c r="QGR16"/>
      <c r="QGS16"/>
      <c r="QGT16"/>
      <c r="QGU16"/>
      <c r="QGV16"/>
      <c r="QGW16"/>
      <c r="QGX16"/>
      <c r="QGY16"/>
      <c r="QGZ16"/>
      <c r="QHA16"/>
      <c r="QHB16"/>
      <c r="QHC16"/>
      <c r="QHD16"/>
      <c r="QHE16"/>
      <c r="QHF16"/>
      <c r="QHG16"/>
      <c r="QHH16"/>
      <c r="QHI16"/>
      <c r="QHJ16"/>
      <c r="QHK16"/>
      <c r="QHL16"/>
      <c r="QHM16"/>
      <c r="QHN16"/>
      <c r="QHO16"/>
      <c r="QHP16"/>
      <c r="QHQ16"/>
      <c r="QHR16"/>
      <c r="QHS16"/>
      <c r="QHT16"/>
      <c r="QHU16"/>
      <c r="QHV16"/>
      <c r="QHW16"/>
      <c r="QHX16"/>
      <c r="QHY16"/>
      <c r="QHZ16"/>
      <c r="QIA16"/>
      <c r="QIB16"/>
      <c r="QIC16"/>
      <c r="QID16"/>
      <c r="QIE16"/>
      <c r="QIF16"/>
      <c r="QIG16"/>
      <c r="QIH16"/>
      <c r="QII16"/>
      <c r="QIJ16"/>
      <c r="QIK16"/>
      <c r="QIL16"/>
      <c r="QIM16"/>
      <c r="QIN16"/>
      <c r="QIO16"/>
      <c r="QIP16"/>
      <c r="QIQ16"/>
      <c r="QIR16"/>
      <c r="QIS16"/>
      <c r="QIT16"/>
      <c r="QIU16"/>
      <c r="QIV16"/>
      <c r="QIW16"/>
      <c r="QIX16"/>
      <c r="QIY16"/>
      <c r="QIZ16"/>
      <c r="QJA16"/>
      <c r="QJB16"/>
      <c r="QJC16"/>
      <c r="QJD16"/>
      <c r="QJE16"/>
      <c r="QJF16"/>
      <c r="QJG16"/>
      <c r="QJH16"/>
      <c r="QJI16"/>
      <c r="QJJ16"/>
      <c r="QJK16"/>
      <c r="QJL16"/>
      <c r="QJM16"/>
      <c r="QJN16"/>
      <c r="QJO16"/>
      <c r="QJP16"/>
      <c r="QJQ16"/>
      <c r="QJR16"/>
      <c r="QJS16"/>
      <c r="QJT16"/>
      <c r="QJU16"/>
      <c r="QJV16"/>
      <c r="QJW16"/>
      <c r="QJX16"/>
      <c r="QJY16"/>
      <c r="QJZ16"/>
      <c r="QKA16"/>
      <c r="QKB16"/>
      <c r="QKC16"/>
      <c r="QKD16"/>
      <c r="QKE16"/>
      <c r="QKF16"/>
      <c r="QKG16"/>
      <c r="QKH16"/>
      <c r="QKI16"/>
      <c r="QKJ16"/>
      <c r="QKK16"/>
      <c r="QKL16"/>
      <c r="QKM16"/>
      <c r="QKN16"/>
      <c r="QKO16"/>
      <c r="QKP16"/>
      <c r="QKQ16"/>
      <c r="QKR16"/>
      <c r="QKS16"/>
      <c r="QKT16"/>
      <c r="QKU16"/>
      <c r="QKV16"/>
      <c r="QKW16"/>
      <c r="QKX16"/>
      <c r="QKY16"/>
      <c r="QKZ16"/>
      <c r="QLA16"/>
      <c r="QLB16"/>
      <c r="QLC16"/>
      <c r="QLD16"/>
      <c r="QLE16"/>
      <c r="QLF16"/>
      <c r="QLG16"/>
      <c r="QLH16"/>
      <c r="QLI16"/>
      <c r="QLJ16"/>
      <c r="QLK16"/>
      <c r="QLL16"/>
      <c r="QLM16"/>
      <c r="QLN16"/>
      <c r="QLO16"/>
      <c r="QLP16"/>
      <c r="QLQ16"/>
      <c r="QLR16"/>
      <c r="QLS16"/>
      <c r="QLT16"/>
      <c r="QLU16"/>
      <c r="QLV16"/>
      <c r="QLW16"/>
      <c r="QLX16"/>
      <c r="QLY16"/>
      <c r="QLZ16"/>
      <c r="QMA16"/>
      <c r="QMB16"/>
      <c r="QMC16"/>
      <c r="QMD16"/>
      <c r="QME16"/>
      <c r="QMF16"/>
      <c r="QMG16"/>
      <c r="QMH16"/>
      <c r="QMI16"/>
      <c r="QMJ16"/>
      <c r="QMK16"/>
      <c r="QML16"/>
      <c r="QMM16"/>
      <c r="QMN16"/>
      <c r="QMO16"/>
      <c r="QMP16"/>
      <c r="QMQ16"/>
      <c r="QMR16"/>
      <c r="QMS16"/>
      <c r="QMT16"/>
      <c r="QMU16"/>
      <c r="QMV16"/>
      <c r="QMW16"/>
      <c r="QMX16"/>
      <c r="QMY16"/>
      <c r="QMZ16"/>
      <c r="QNA16"/>
      <c r="QNB16"/>
      <c r="QNC16"/>
      <c r="QND16"/>
      <c r="QNE16"/>
      <c r="QNF16"/>
      <c r="QNG16"/>
      <c r="QNH16"/>
      <c r="QNI16"/>
      <c r="QNJ16"/>
      <c r="QNK16"/>
      <c r="QNL16"/>
      <c r="QNM16"/>
      <c r="QNN16"/>
      <c r="QNO16"/>
      <c r="QNP16"/>
      <c r="QNQ16"/>
      <c r="QNR16"/>
      <c r="QNS16"/>
      <c r="QNT16"/>
      <c r="QNU16"/>
      <c r="QNV16"/>
      <c r="QNW16"/>
      <c r="QNX16"/>
      <c r="QNY16"/>
      <c r="QNZ16"/>
      <c r="QOA16"/>
      <c r="QOB16"/>
      <c r="QOC16"/>
      <c r="QOD16"/>
      <c r="QOE16"/>
      <c r="QOF16"/>
      <c r="QOG16"/>
      <c r="QOH16"/>
      <c r="QOI16"/>
      <c r="QOJ16"/>
      <c r="QOK16"/>
      <c r="QOL16"/>
      <c r="QOM16"/>
      <c r="QON16"/>
      <c r="QOO16"/>
      <c r="QOP16"/>
      <c r="QOQ16"/>
      <c r="QOR16"/>
      <c r="QOS16"/>
      <c r="QOT16"/>
      <c r="QOU16"/>
      <c r="QOV16"/>
      <c r="QOW16"/>
      <c r="QOX16"/>
      <c r="QOY16"/>
      <c r="QOZ16"/>
      <c r="QPA16"/>
      <c r="QPB16"/>
      <c r="QPC16"/>
      <c r="QPD16"/>
      <c r="QPE16"/>
      <c r="QPF16"/>
      <c r="QPG16"/>
      <c r="QPH16"/>
      <c r="QPI16"/>
      <c r="QPJ16"/>
      <c r="QPK16"/>
      <c r="QPL16"/>
      <c r="QPM16"/>
      <c r="QPN16"/>
      <c r="QPO16"/>
      <c r="QPP16"/>
      <c r="QPQ16"/>
      <c r="QPR16"/>
      <c r="QPS16"/>
      <c r="QPT16"/>
      <c r="QPU16"/>
      <c r="QPV16"/>
      <c r="QPW16"/>
      <c r="QPX16"/>
      <c r="QPY16"/>
      <c r="QPZ16"/>
      <c r="QQA16"/>
      <c r="QQB16"/>
      <c r="QQC16"/>
      <c r="QQD16"/>
      <c r="QQE16"/>
      <c r="QQF16"/>
      <c r="QQG16"/>
      <c r="QQH16"/>
      <c r="QQI16"/>
      <c r="QQJ16"/>
      <c r="QQK16"/>
      <c r="QQL16"/>
      <c r="QQM16"/>
      <c r="QQN16"/>
      <c r="QQO16"/>
      <c r="QQP16"/>
      <c r="QQQ16"/>
      <c r="QQR16"/>
      <c r="QQS16"/>
      <c r="QQT16"/>
      <c r="QQU16"/>
      <c r="QQV16"/>
      <c r="QQW16"/>
      <c r="QQX16"/>
      <c r="QQY16"/>
      <c r="QQZ16"/>
      <c r="QRA16"/>
      <c r="QRB16"/>
      <c r="QRC16"/>
      <c r="QRD16"/>
      <c r="QRE16"/>
      <c r="QRF16"/>
      <c r="QRG16"/>
      <c r="QRH16"/>
      <c r="QRI16"/>
      <c r="QRJ16"/>
      <c r="QRK16"/>
      <c r="QRL16"/>
      <c r="QRM16"/>
      <c r="QRN16"/>
      <c r="QRO16"/>
      <c r="QRP16"/>
      <c r="QRQ16"/>
      <c r="QRR16"/>
      <c r="QRS16"/>
      <c r="QRT16"/>
      <c r="QRU16"/>
      <c r="QRV16"/>
      <c r="QRW16"/>
      <c r="QRX16"/>
      <c r="QRY16"/>
      <c r="QRZ16"/>
      <c r="QSA16"/>
      <c r="QSB16"/>
      <c r="QSC16"/>
      <c r="QSD16"/>
      <c r="QSE16"/>
      <c r="QSF16"/>
      <c r="QSG16"/>
      <c r="QSH16"/>
      <c r="QSI16"/>
      <c r="QSJ16"/>
      <c r="QSK16"/>
      <c r="QSL16"/>
      <c r="QSM16"/>
      <c r="QSN16"/>
      <c r="QSO16"/>
      <c r="QSP16"/>
      <c r="QSQ16"/>
      <c r="QSR16"/>
      <c r="QSS16"/>
      <c r="QST16"/>
      <c r="QSU16"/>
      <c r="QSV16"/>
      <c r="QSW16"/>
      <c r="QSX16"/>
      <c r="QSY16"/>
      <c r="QSZ16"/>
      <c r="QTA16"/>
      <c r="QTB16"/>
      <c r="QTC16"/>
      <c r="QTD16"/>
      <c r="QTE16"/>
      <c r="QTF16"/>
      <c r="QTG16"/>
      <c r="QTH16"/>
      <c r="QTI16"/>
      <c r="QTJ16"/>
      <c r="QTK16"/>
      <c r="QTL16"/>
      <c r="QTM16"/>
      <c r="QTN16"/>
      <c r="QTO16"/>
      <c r="QTP16"/>
      <c r="QTQ16"/>
      <c r="QTR16"/>
      <c r="QTS16"/>
      <c r="QTT16"/>
      <c r="QTU16"/>
      <c r="QTV16"/>
      <c r="QTW16"/>
      <c r="QTX16"/>
      <c r="QTY16"/>
      <c r="QTZ16"/>
      <c r="QUA16"/>
      <c r="QUB16"/>
      <c r="QUC16"/>
      <c r="QUD16"/>
      <c r="QUE16"/>
      <c r="QUF16"/>
      <c r="QUG16"/>
      <c r="QUH16"/>
      <c r="QUI16"/>
      <c r="QUJ16"/>
      <c r="QUK16"/>
      <c r="QUL16"/>
      <c r="QUM16"/>
      <c r="QUN16"/>
      <c r="QUO16"/>
      <c r="QUP16"/>
      <c r="QUQ16"/>
      <c r="QUR16"/>
      <c r="QUS16"/>
      <c r="QUT16"/>
      <c r="QUU16"/>
      <c r="QUV16"/>
      <c r="QUW16"/>
      <c r="QUX16"/>
      <c r="QUY16"/>
      <c r="QUZ16"/>
      <c r="QVA16"/>
      <c r="QVB16"/>
      <c r="QVC16"/>
      <c r="QVD16"/>
      <c r="QVE16"/>
      <c r="QVF16"/>
      <c r="QVG16"/>
      <c r="QVH16"/>
      <c r="QVI16"/>
      <c r="QVJ16"/>
      <c r="QVK16"/>
      <c r="QVL16"/>
      <c r="QVM16"/>
      <c r="QVN16"/>
      <c r="QVO16"/>
      <c r="QVP16"/>
      <c r="QVQ16"/>
      <c r="QVR16"/>
      <c r="QVS16"/>
      <c r="QVT16"/>
      <c r="QVU16"/>
      <c r="QVV16"/>
      <c r="QVW16"/>
      <c r="QVX16"/>
      <c r="QVY16"/>
      <c r="QVZ16"/>
      <c r="QWA16"/>
      <c r="QWB16"/>
      <c r="QWC16"/>
      <c r="QWD16"/>
      <c r="QWE16"/>
      <c r="QWF16"/>
      <c r="QWG16"/>
      <c r="QWH16"/>
      <c r="QWI16"/>
      <c r="QWJ16"/>
      <c r="QWK16"/>
      <c r="QWL16"/>
      <c r="QWM16"/>
      <c r="QWN16"/>
      <c r="QWO16"/>
      <c r="QWP16"/>
      <c r="QWQ16"/>
      <c r="QWR16"/>
      <c r="QWS16"/>
      <c r="QWT16"/>
      <c r="QWU16"/>
      <c r="QWV16"/>
      <c r="QWW16"/>
      <c r="QWX16"/>
      <c r="QWY16"/>
      <c r="QWZ16"/>
      <c r="QXA16"/>
      <c r="QXB16"/>
      <c r="QXC16"/>
      <c r="QXD16"/>
      <c r="QXE16"/>
      <c r="QXF16"/>
      <c r="QXG16"/>
      <c r="QXH16"/>
      <c r="QXI16"/>
      <c r="QXJ16"/>
      <c r="QXK16"/>
      <c r="QXL16"/>
      <c r="QXM16"/>
      <c r="QXN16"/>
      <c r="QXO16"/>
      <c r="QXP16"/>
      <c r="QXQ16"/>
      <c r="QXR16"/>
      <c r="QXS16"/>
      <c r="QXT16"/>
      <c r="QXU16"/>
      <c r="QXV16"/>
      <c r="QXW16"/>
      <c r="QXX16"/>
      <c r="QXY16"/>
      <c r="QXZ16"/>
      <c r="QYA16"/>
      <c r="QYB16"/>
      <c r="QYC16"/>
      <c r="QYD16"/>
      <c r="QYE16"/>
      <c r="QYF16"/>
      <c r="QYG16"/>
      <c r="QYH16"/>
      <c r="QYI16"/>
      <c r="QYJ16"/>
      <c r="QYK16"/>
      <c r="QYL16"/>
      <c r="QYM16"/>
      <c r="QYN16"/>
      <c r="QYO16"/>
      <c r="QYP16"/>
      <c r="QYQ16"/>
      <c r="QYR16"/>
      <c r="QYS16"/>
      <c r="QYT16"/>
      <c r="QYU16"/>
      <c r="QYV16"/>
      <c r="QYW16"/>
      <c r="QYX16"/>
      <c r="QYY16"/>
      <c r="QYZ16"/>
      <c r="QZA16"/>
      <c r="QZB16"/>
      <c r="QZC16"/>
      <c r="QZD16"/>
      <c r="QZE16"/>
      <c r="QZF16"/>
      <c r="QZG16"/>
      <c r="QZH16"/>
      <c r="QZI16"/>
      <c r="QZJ16"/>
      <c r="QZK16"/>
      <c r="QZL16"/>
      <c r="QZM16"/>
      <c r="QZN16"/>
      <c r="QZO16"/>
      <c r="QZP16"/>
      <c r="QZQ16"/>
      <c r="QZR16"/>
      <c r="QZS16"/>
      <c r="QZT16"/>
      <c r="QZU16"/>
      <c r="QZV16"/>
      <c r="QZW16"/>
      <c r="QZX16"/>
      <c r="QZY16"/>
      <c r="QZZ16"/>
      <c r="RAA16"/>
      <c r="RAB16"/>
      <c r="RAC16"/>
      <c r="RAD16"/>
      <c r="RAE16"/>
      <c r="RAF16"/>
      <c r="RAG16"/>
      <c r="RAH16"/>
      <c r="RAI16"/>
      <c r="RAJ16"/>
      <c r="RAK16"/>
      <c r="RAL16"/>
      <c r="RAM16"/>
      <c r="RAN16"/>
      <c r="RAO16"/>
      <c r="RAP16"/>
      <c r="RAQ16"/>
      <c r="RAR16"/>
      <c r="RAS16"/>
      <c r="RAT16"/>
      <c r="RAU16"/>
      <c r="RAV16"/>
      <c r="RAW16"/>
      <c r="RAX16"/>
      <c r="RAY16"/>
      <c r="RAZ16"/>
      <c r="RBA16"/>
      <c r="RBB16"/>
      <c r="RBC16"/>
      <c r="RBD16"/>
      <c r="RBE16"/>
      <c r="RBF16"/>
      <c r="RBG16"/>
      <c r="RBH16"/>
      <c r="RBI16"/>
      <c r="RBJ16"/>
      <c r="RBK16"/>
      <c r="RBL16"/>
      <c r="RBM16"/>
      <c r="RBN16"/>
      <c r="RBO16"/>
      <c r="RBP16"/>
      <c r="RBQ16"/>
      <c r="RBR16"/>
      <c r="RBS16"/>
      <c r="RBT16"/>
      <c r="RBU16"/>
      <c r="RBV16"/>
      <c r="RBW16"/>
      <c r="RBX16"/>
      <c r="RBY16"/>
      <c r="RBZ16"/>
      <c r="RCA16"/>
      <c r="RCB16"/>
      <c r="RCC16"/>
      <c r="RCD16"/>
      <c r="RCE16"/>
      <c r="RCF16"/>
      <c r="RCG16"/>
      <c r="RCH16"/>
      <c r="RCI16"/>
      <c r="RCJ16"/>
      <c r="RCK16"/>
      <c r="RCL16"/>
      <c r="RCM16"/>
      <c r="RCN16"/>
      <c r="RCO16"/>
      <c r="RCP16"/>
      <c r="RCQ16"/>
      <c r="RCR16"/>
      <c r="RCS16"/>
      <c r="RCT16"/>
      <c r="RCU16"/>
      <c r="RCV16"/>
      <c r="RCW16"/>
      <c r="RCX16"/>
      <c r="RCY16"/>
      <c r="RCZ16"/>
      <c r="RDA16"/>
      <c r="RDB16"/>
      <c r="RDC16"/>
      <c r="RDD16"/>
      <c r="RDE16"/>
      <c r="RDF16"/>
      <c r="RDG16"/>
      <c r="RDH16"/>
      <c r="RDI16"/>
      <c r="RDJ16"/>
      <c r="RDK16"/>
      <c r="RDL16"/>
      <c r="RDM16"/>
      <c r="RDN16"/>
      <c r="RDO16"/>
      <c r="RDP16"/>
      <c r="RDQ16"/>
      <c r="RDR16"/>
      <c r="RDS16"/>
      <c r="RDT16"/>
      <c r="RDU16"/>
      <c r="RDV16"/>
      <c r="RDW16"/>
      <c r="RDX16"/>
      <c r="RDY16"/>
      <c r="RDZ16"/>
      <c r="REA16"/>
      <c r="REB16"/>
      <c r="REC16"/>
      <c r="RED16"/>
      <c r="REE16"/>
      <c r="REF16"/>
      <c r="REG16"/>
      <c r="REH16"/>
      <c r="REI16"/>
      <c r="REJ16"/>
      <c r="REK16"/>
      <c r="REL16"/>
      <c r="REM16"/>
      <c r="REN16"/>
      <c r="REO16"/>
      <c r="REP16"/>
      <c r="REQ16"/>
      <c r="RER16"/>
      <c r="RES16"/>
      <c r="RET16"/>
      <c r="REU16"/>
      <c r="REV16"/>
      <c r="REW16"/>
      <c r="REX16"/>
      <c r="REY16"/>
      <c r="REZ16"/>
      <c r="RFA16"/>
      <c r="RFB16"/>
      <c r="RFC16"/>
      <c r="RFD16"/>
      <c r="RFE16"/>
      <c r="RFF16"/>
      <c r="RFG16"/>
      <c r="RFH16"/>
      <c r="RFI16"/>
      <c r="RFJ16"/>
      <c r="RFK16"/>
      <c r="RFL16"/>
      <c r="RFM16"/>
      <c r="RFN16"/>
      <c r="RFO16"/>
      <c r="RFP16"/>
      <c r="RFQ16"/>
      <c r="RFR16"/>
      <c r="RFS16"/>
      <c r="RFT16"/>
      <c r="RFU16"/>
      <c r="RFV16"/>
      <c r="RFW16"/>
      <c r="RFX16"/>
      <c r="RFY16"/>
      <c r="RFZ16"/>
      <c r="RGA16"/>
      <c r="RGB16"/>
      <c r="RGC16"/>
      <c r="RGD16"/>
      <c r="RGE16"/>
      <c r="RGF16"/>
      <c r="RGG16"/>
      <c r="RGH16"/>
      <c r="RGI16"/>
      <c r="RGJ16"/>
      <c r="RGK16"/>
      <c r="RGL16"/>
      <c r="RGM16"/>
      <c r="RGN16"/>
      <c r="RGO16"/>
      <c r="RGP16"/>
      <c r="RGQ16"/>
      <c r="RGR16"/>
      <c r="RGS16"/>
      <c r="RGT16"/>
      <c r="RGU16"/>
      <c r="RGV16"/>
      <c r="RGW16"/>
      <c r="RGX16"/>
      <c r="RGY16"/>
      <c r="RGZ16"/>
      <c r="RHA16"/>
      <c r="RHB16"/>
      <c r="RHC16"/>
      <c r="RHD16"/>
      <c r="RHE16"/>
      <c r="RHF16"/>
      <c r="RHG16"/>
      <c r="RHH16"/>
      <c r="RHI16"/>
      <c r="RHJ16"/>
      <c r="RHK16"/>
      <c r="RHL16"/>
      <c r="RHM16"/>
      <c r="RHN16"/>
      <c r="RHO16"/>
      <c r="RHP16"/>
      <c r="RHQ16"/>
      <c r="RHR16"/>
      <c r="RHS16"/>
      <c r="RHT16"/>
      <c r="RHU16"/>
      <c r="RHV16"/>
      <c r="RHW16"/>
      <c r="RHX16"/>
      <c r="RHY16"/>
      <c r="RHZ16"/>
      <c r="RIA16"/>
      <c r="RIB16"/>
      <c r="RIC16"/>
      <c r="RID16"/>
      <c r="RIE16"/>
      <c r="RIF16"/>
      <c r="RIG16"/>
      <c r="RIH16"/>
      <c r="RII16"/>
      <c r="RIJ16"/>
      <c r="RIK16"/>
      <c r="RIL16"/>
      <c r="RIM16"/>
      <c r="RIN16"/>
      <c r="RIO16"/>
      <c r="RIP16"/>
      <c r="RIQ16"/>
      <c r="RIR16"/>
      <c r="RIS16"/>
      <c r="RIT16"/>
      <c r="RIU16"/>
      <c r="RIV16"/>
      <c r="RIW16"/>
      <c r="RIX16"/>
      <c r="RIY16"/>
      <c r="RIZ16"/>
      <c r="RJA16"/>
      <c r="RJB16"/>
      <c r="RJC16"/>
      <c r="RJD16"/>
      <c r="RJE16"/>
      <c r="RJF16"/>
      <c r="RJG16"/>
      <c r="RJH16"/>
      <c r="RJI16"/>
      <c r="RJJ16"/>
      <c r="RJK16"/>
      <c r="RJL16"/>
      <c r="RJM16"/>
      <c r="RJN16"/>
      <c r="RJO16"/>
      <c r="RJP16"/>
      <c r="RJQ16"/>
      <c r="RJR16"/>
      <c r="RJS16"/>
      <c r="RJT16"/>
      <c r="RJU16"/>
      <c r="RJV16"/>
      <c r="RJW16"/>
      <c r="RJX16"/>
      <c r="RJY16"/>
      <c r="RJZ16"/>
      <c r="RKA16"/>
      <c r="RKB16"/>
      <c r="RKC16"/>
      <c r="RKD16"/>
      <c r="RKE16"/>
      <c r="RKF16"/>
      <c r="RKG16"/>
      <c r="RKH16"/>
      <c r="RKI16"/>
      <c r="RKJ16"/>
      <c r="RKK16"/>
      <c r="RKL16"/>
      <c r="RKM16"/>
      <c r="RKN16"/>
      <c r="RKO16"/>
      <c r="RKP16"/>
      <c r="RKQ16"/>
      <c r="RKR16"/>
      <c r="RKS16"/>
      <c r="RKT16"/>
      <c r="RKU16"/>
      <c r="RKV16"/>
      <c r="RKW16"/>
      <c r="RKX16"/>
      <c r="RKY16"/>
      <c r="RKZ16"/>
      <c r="RLA16"/>
      <c r="RLB16"/>
      <c r="RLC16"/>
      <c r="RLD16"/>
      <c r="RLE16"/>
      <c r="RLF16"/>
      <c r="RLG16"/>
      <c r="RLH16"/>
      <c r="RLI16"/>
      <c r="RLJ16"/>
      <c r="RLK16"/>
      <c r="RLL16"/>
      <c r="RLM16"/>
      <c r="RLN16"/>
      <c r="RLO16"/>
      <c r="RLP16"/>
      <c r="RLQ16"/>
      <c r="RLR16"/>
      <c r="RLS16"/>
      <c r="RLT16"/>
      <c r="RLU16"/>
      <c r="RLV16"/>
      <c r="RLW16"/>
      <c r="RLX16"/>
      <c r="RLY16"/>
      <c r="RLZ16"/>
      <c r="RMA16"/>
      <c r="RMB16"/>
      <c r="RMC16"/>
      <c r="RMD16"/>
      <c r="RME16"/>
      <c r="RMF16"/>
      <c r="RMG16"/>
      <c r="RMH16"/>
      <c r="RMI16"/>
      <c r="RMJ16"/>
      <c r="RMK16"/>
      <c r="RML16"/>
      <c r="RMM16"/>
      <c r="RMN16"/>
      <c r="RMO16"/>
      <c r="RMP16"/>
      <c r="RMQ16"/>
      <c r="RMR16"/>
      <c r="RMS16"/>
      <c r="RMT16"/>
      <c r="RMU16"/>
      <c r="RMV16"/>
      <c r="RMW16"/>
      <c r="RMX16"/>
      <c r="RMY16"/>
      <c r="RMZ16"/>
      <c r="RNA16"/>
      <c r="RNB16"/>
      <c r="RNC16"/>
      <c r="RND16"/>
      <c r="RNE16"/>
      <c r="RNF16"/>
      <c r="RNG16"/>
      <c r="RNH16"/>
      <c r="RNI16"/>
      <c r="RNJ16"/>
      <c r="RNK16"/>
      <c r="RNL16"/>
      <c r="RNM16"/>
      <c r="RNN16"/>
      <c r="RNO16"/>
      <c r="RNP16"/>
      <c r="RNQ16"/>
      <c r="RNR16"/>
      <c r="RNS16"/>
      <c r="RNT16"/>
      <c r="RNU16"/>
      <c r="RNV16"/>
      <c r="RNW16"/>
      <c r="RNX16"/>
      <c r="RNY16"/>
      <c r="RNZ16"/>
      <c r="ROA16"/>
      <c r="ROB16"/>
      <c r="ROC16"/>
      <c r="ROD16"/>
      <c r="ROE16"/>
      <c r="ROF16"/>
      <c r="ROG16"/>
      <c r="ROH16"/>
      <c r="ROI16"/>
      <c r="ROJ16"/>
      <c r="ROK16"/>
      <c r="ROL16"/>
      <c r="ROM16"/>
      <c r="RON16"/>
      <c r="ROO16"/>
      <c r="ROP16"/>
      <c r="ROQ16"/>
      <c r="ROR16"/>
      <c r="ROS16"/>
      <c r="ROT16"/>
      <c r="ROU16"/>
      <c r="ROV16"/>
      <c r="ROW16"/>
      <c r="ROX16"/>
      <c r="ROY16"/>
      <c r="ROZ16"/>
      <c r="RPA16"/>
      <c r="RPB16"/>
      <c r="RPC16"/>
      <c r="RPD16"/>
      <c r="RPE16"/>
      <c r="RPF16"/>
      <c r="RPG16"/>
      <c r="RPH16"/>
      <c r="RPI16"/>
      <c r="RPJ16"/>
      <c r="RPK16"/>
      <c r="RPL16"/>
      <c r="RPM16"/>
      <c r="RPN16"/>
      <c r="RPO16"/>
      <c r="RPP16"/>
      <c r="RPQ16"/>
      <c r="RPR16"/>
      <c r="RPS16"/>
      <c r="RPT16"/>
      <c r="RPU16"/>
      <c r="RPV16"/>
      <c r="RPW16"/>
      <c r="RPX16"/>
      <c r="RPY16"/>
      <c r="RPZ16"/>
      <c r="RQA16"/>
      <c r="RQB16"/>
      <c r="RQC16"/>
      <c r="RQD16"/>
      <c r="RQE16"/>
      <c r="RQF16"/>
      <c r="RQG16"/>
      <c r="RQH16"/>
      <c r="RQI16"/>
      <c r="RQJ16"/>
      <c r="RQK16"/>
      <c r="RQL16"/>
      <c r="RQM16"/>
      <c r="RQN16"/>
      <c r="RQO16"/>
      <c r="RQP16"/>
      <c r="RQQ16"/>
      <c r="RQR16"/>
      <c r="RQS16"/>
      <c r="RQT16"/>
      <c r="RQU16"/>
      <c r="RQV16"/>
      <c r="RQW16"/>
      <c r="RQX16"/>
      <c r="RQY16"/>
      <c r="RQZ16"/>
      <c r="RRA16"/>
      <c r="RRB16"/>
      <c r="RRC16"/>
      <c r="RRD16"/>
      <c r="RRE16"/>
      <c r="RRF16"/>
      <c r="RRG16"/>
      <c r="RRH16"/>
      <c r="RRI16"/>
      <c r="RRJ16"/>
      <c r="RRK16"/>
      <c r="RRL16"/>
      <c r="RRM16"/>
      <c r="RRN16"/>
      <c r="RRO16"/>
      <c r="RRP16"/>
      <c r="RRQ16"/>
      <c r="RRR16"/>
      <c r="RRS16"/>
      <c r="RRT16"/>
      <c r="RRU16"/>
      <c r="RRV16"/>
      <c r="RRW16"/>
      <c r="RRX16"/>
      <c r="RRY16"/>
      <c r="RRZ16"/>
      <c r="RSA16"/>
      <c r="RSB16"/>
      <c r="RSC16"/>
      <c r="RSD16"/>
      <c r="RSE16"/>
      <c r="RSF16"/>
      <c r="RSG16"/>
      <c r="RSH16"/>
      <c r="RSI16"/>
      <c r="RSJ16"/>
      <c r="RSK16"/>
      <c r="RSL16"/>
      <c r="RSM16"/>
      <c r="RSN16"/>
      <c r="RSO16"/>
      <c r="RSP16"/>
      <c r="RSQ16"/>
      <c r="RSR16"/>
      <c r="RSS16"/>
      <c r="RST16"/>
      <c r="RSU16"/>
      <c r="RSV16"/>
      <c r="RSW16"/>
      <c r="RSX16"/>
      <c r="RSY16"/>
      <c r="RSZ16"/>
      <c r="RTA16"/>
      <c r="RTB16"/>
      <c r="RTC16"/>
      <c r="RTD16"/>
      <c r="RTE16"/>
      <c r="RTF16"/>
      <c r="RTG16"/>
      <c r="RTH16"/>
      <c r="RTI16"/>
      <c r="RTJ16"/>
      <c r="RTK16"/>
      <c r="RTL16"/>
      <c r="RTM16"/>
      <c r="RTN16"/>
      <c r="RTO16"/>
      <c r="RTP16"/>
      <c r="RTQ16"/>
      <c r="RTR16"/>
      <c r="RTS16"/>
      <c r="RTT16"/>
      <c r="RTU16"/>
      <c r="RTV16"/>
      <c r="RTW16"/>
      <c r="RTX16"/>
      <c r="RTY16"/>
      <c r="RTZ16"/>
      <c r="RUA16"/>
      <c r="RUB16"/>
      <c r="RUC16"/>
      <c r="RUD16"/>
      <c r="RUE16"/>
      <c r="RUF16"/>
      <c r="RUG16"/>
      <c r="RUH16"/>
      <c r="RUI16"/>
      <c r="RUJ16"/>
      <c r="RUK16"/>
      <c r="RUL16"/>
      <c r="RUM16"/>
      <c r="RUN16"/>
      <c r="RUO16"/>
      <c r="RUP16"/>
      <c r="RUQ16"/>
      <c r="RUR16"/>
      <c r="RUS16"/>
      <c r="RUT16"/>
      <c r="RUU16"/>
      <c r="RUV16"/>
      <c r="RUW16"/>
      <c r="RUX16"/>
      <c r="RUY16"/>
      <c r="RUZ16"/>
      <c r="RVA16"/>
      <c r="RVB16"/>
      <c r="RVC16"/>
      <c r="RVD16"/>
      <c r="RVE16"/>
      <c r="RVF16"/>
      <c r="RVG16"/>
      <c r="RVH16"/>
      <c r="RVI16"/>
      <c r="RVJ16"/>
      <c r="RVK16"/>
      <c r="RVL16"/>
      <c r="RVM16"/>
      <c r="RVN16"/>
      <c r="RVO16"/>
      <c r="RVP16"/>
      <c r="RVQ16"/>
      <c r="RVR16"/>
      <c r="RVS16"/>
      <c r="RVT16"/>
      <c r="RVU16"/>
      <c r="RVV16"/>
      <c r="RVW16"/>
      <c r="RVX16"/>
      <c r="RVY16"/>
      <c r="RVZ16"/>
      <c r="RWA16"/>
      <c r="RWB16"/>
      <c r="RWC16"/>
      <c r="RWD16"/>
      <c r="RWE16"/>
      <c r="RWF16"/>
      <c r="RWG16"/>
      <c r="RWH16"/>
      <c r="RWI16"/>
      <c r="RWJ16"/>
      <c r="RWK16"/>
      <c r="RWL16"/>
      <c r="RWM16"/>
      <c r="RWN16"/>
      <c r="RWO16"/>
      <c r="RWP16"/>
      <c r="RWQ16"/>
      <c r="RWR16"/>
      <c r="RWS16"/>
      <c r="RWT16"/>
      <c r="RWU16"/>
      <c r="RWV16"/>
      <c r="RWW16"/>
      <c r="RWX16"/>
      <c r="RWY16"/>
      <c r="RWZ16"/>
      <c r="RXA16"/>
      <c r="RXB16"/>
      <c r="RXC16"/>
      <c r="RXD16"/>
      <c r="RXE16"/>
      <c r="RXF16"/>
      <c r="RXG16"/>
      <c r="RXH16"/>
      <c r="RXI16"/>
      <c r="RXJ16"/>
      <c r="RXK16"/>
      <c r="RXL16"/>
      <c r="RXM16"/>
      <c r="RXN16"/>
      <c r="RXO16"/>
      <c r="RXP16"/>
      <c r="RXQ16"/>
      <c r="RXR16"/>
      <c r="RXS16"/>
      <c r="RXT16"/>
      <c r="RXU16"/>
      <c r="RXV16"/>
      <c r="RXW16"/>
      <c r="RXX16"/>
      <c r="RXY16"/>
      <c r="RXZ16"/>
      <c r="RYA16"/>
      <c r="RYB16"/>
      <c r="RYC16"/>
      <c r="RYD16"/>
      <c r="RYE16"/>
      <c r="RYF16"/>
      <c r="RYG16"/>
      <c r="RYH16"/>
      <c r="RYI16"/>
      <c r="RYJ16"/>
      <c r="RYK16"/>
      <c r="RYL16"/>
      <c r="RYM16"/>
      <c r="RYN16"/>
      <c r="RYO16"/>
      <c r="RYP16"/>
      <c r="RYQ16"/>
      <c r="RYR16"/>
      <c r="RYS16"/>
      <c r="RYT16"/>
      <c r="RYU16"/>
      <c r="RYV16"/>
      <c r="RYW16"/>
      <c r="RYX16"/>
      <c r="RYY16"/>
      <c r="RYZ16"/>
      <c r="RZA16"/>
      <c r="RZB16"/>
      <c r="RZC16"/>
      <c r="RZD16"/>
      <c r="RZE16"/>
      <c r="RZF16"/>
      <c r="RZG16"/>
      <c r="RZH16"/>
      <c r="RZI16"/>
      <c r="RZJ16"/>
      <c r="RZK16"/>
      <c r="RZL16"/>
      <c r="RZM16"/>
      <c r="RZN16"/>
      <c r="RZO16"/>
      <c r="RZP16"/>
      <c r="RZQ16"/>
      <c r="RZR16"/>
      <c r="RZS16"/>
      <c r="RZT16"/>
      <c r="RZU16"/>
      <c r="RZV16"/>
      <c r="RZW16"/>
      <c r="RZX16"/>
      <c r="RZY16"/>
      <c r="RZZ16"/>
      <c r="SAA16"/>
      <c r="SAB16"/>
      <c r="SAC16"/>
      <c r="SAD16"/>
      <c r="SAE16"/>
      <c r="SAF16"/>
      <c r="SAG16"/>
      <c r="SAH16"/>
      <c r="SAI16"/>
      <c r="SAJ16"/>
      <c r="SAK16"/>
      <c r="SAL16"/>
      <c r="SAM16"/>
      <c r="SAN16"/>
      <c r="SAO16"/>
      <c r="SAP16"/>
      <c r="SAQ16"/>
      <c r="SAR16"/>
      <c r="SAS16"/>
      <c r="SAT16"/>
      <c r="SAU16"/>
      <c r="SAV16"/>
      <c r="SAW16"/>
      <c r="SAX16"/>
      <c r="SAY16"/>
      <c r="SAZ16"/>
      <c r="SBA16"/>
      <c r="SBB16"/>
      <c r="SBC16"/>
      <c r="SBD16"/>
      <c r="SBE16"/>
      <c r="SBF16"/>
      <c r="SBG16"/>
      <c r="SBH16"/>
      <c r="SBI16"/>
      <c r="SBJ16"/>
      <c r="SBK16"/>
      <c r="SBL16"/>
      <c r="SBM16"/>
      <c r="SBN16"/>
      <c r="SBO16"/>
      <c r="SBP16"/>
      <c r="SBQ16"/>
      <c r="SBR16"/>
      <c r="SBS16"/>
      <c r="SBT16"/>
      <c r="SBU16"/>
      <c r="SBV16"/>
      <c r="SBW16"/>
      <c r="SBX16"/>
      <c r="SBY16"/>
      <c r="SBZ16"/>
      <c r="SCA16"/>
      <c r="SCB16"/>
      <c r="SCC16"/>
      <c r="SCD16"/>
      <c r="SCE16"/>
      <c r="SCF16"/>
      <c r="SCG16"/>
      <c r="SCH16"/>
      <c r="SCI16"/>
      <c r="SCJ16"/>
      <c r="SCK16"/>
      <c r="SCL16"/>
      <c r="SCM16"/>
      <c r="SCN16"/>
      <c r="SCO16"/>
      <c r="SCP16"/>
      <c r="SCQ16"/>
      <c r="SCR16"/>
      <c r="SCS16"/>
      <c r="SCT16"/>
      <c r="SCU16"/>
      <c r="SCV16"/>
      <c r="SCW16"/>
      <c r="SCX16"/>
      <c r="SCY16"/>
      <c r="SCZ16"/>
      <c r="SDA16"/>
      <c r="SDB16"/>
      <c r="SDC16"/>
      <c r="SDD16"/>
      <c r="SDE16"/>
      <c r="SDF16"/>
      <c r="SDG16"/>
      <c r="SDH16"/>
      <c r="SDI16"/>
      <c r="SDJ16"/>
      <c r="SDK16"/>
      <c r="SDL16"/>
      <c r="SDM16"/>
      <c r="SDN16"/>
      <c r="SDO16"/>
      <c r="SDP16"/>
      <c r="SDQ16"/>
      <c r="SDR16"/>
      <c r="SDS16"/>
      <c r="SDT16"/>
      <c r="SDU16"/>
      <c r="SDV16"/>
      <c r="SDW16"/>
      <c r="SDX16"/>
      <c r="SDY16"/>
      <c r="SDZ16"/>
      <c r="SEA16"/>
      <c r="SEB16"/>
      <c r="SEC16"/>
      <c r="SED16"/>
      <c r="SEE16"/>
      <c r="SEF16"/>
      <c r="SEG16"/>
      <c r="SEH16"/>
      <c r="SEI16"/>
      <c r="SEJ16"/>
      <c r="SEK16"/>
      <c r="SEL16"/>
      <c r="SEM16"/>
      <c r="SEN16"/>
      <c r="SEO16"/>
      <c r="SEP16"/>
      <c r="SEQ16"/>
      <c r="SER16"/>
      <c r="SES16"/>
      <c r="SET16"/>
      <c r="SEU16"/>
      <c r="SEV16"/>
      <c r="SEW16"/>
      <c r="SEX16"/>
      <c r="SEY16"/>
      <c r="SEZ16"/>
      <c r="SFA16"/>
      <c r="SFB16"/>
      <c r="SFC16"/>
      <c r="SFD16"/>
      <c r="SFE16"/>
      <c r="SFF16"/>
      <c r="SFG16"/>
      <c r="SFH16"/>
      <c r="SFI16"/>
      <c r="SFJ16"/>
      <c r="SFK16"/>
      <c r="SFL16"/>
      <c r="SFM16"/>
      <c r="SFN16"/>
      <c r="SFO16"/>
      <c r="SFP16"/>
      <c r="SFQ16"/>
      <c r="SFR16"/>
      <c r="SFS16"/>
      <c r="SFT16"/>
      <c r="SFU16"/>
      <c r="SFV16"/>
      <c r="SFW16"/>
      <c r="SFX16"/>
      <c r="SFY16"/>
      <c r="SFZ16"/>
      <c r="SGA16"/>
      <c r="SGB16"/>
      <c r="SGC16"/>
      <c r="SGD16"/>
      <c r="SGE16"/>
      <c r="SGF16"/>
      <c r="SGG16"/>
      <c r="SGH16"/>
      <c r="SGI16"/>
      <c r="SGJ16"/>
      <c r="SGK16"/>
      <c r="SGL16"/>
      <c r="SGM16"/>
      <c r="SGN16"/>
      <c r="SGO16"/>
      <c r="SGP16"/>
      <c r="SGQ16"/>
      <c r="SGR16"/>
      <c r="SGS16"/>
      <c r="SGT16"/>
      <c r="SGU16"/>
      <c r="SGV16"/>
      <c r="SGW16"/>
      <c r="SGX16"/>
      <c r="SGY16"/>
      <c r="SGZ16"/>
      <c r="SHA16"/>
      <c r="SHB16"/>
      <c r="SHC16"/>
      <c r="SHD16"/>
      <c r="SHE16"/>
      <c r="SHF16"/>
      <c r="SHG16"/>
      <c r="SHH16"/>
      <c r="SHI16"/>
      <c r="SHJ16"/>
      <c r="SHK16"/>
      <c r="SHL16"/>
      <c r="SHM16"/>
      <c r="SHN16"/>
      <c r="SHO16"/>
      <c r="SHP16"/>
      <c r="SHQ16"/>
      <c r="SHR16"/>
      <c r="SHS16"/>
      <c r="SHT16"/>
      <c r="SHU16"/>
      <c r="SHV16"/>
      <c r="SHW16"/>
      <c r="SHX16"/>
      <c r="SHY16"/>
      <c r="SHZ16"/>
      <c r="SIA16"/>
      <c r="SIB16"/>
      <c r="SIC16"/>
      <c r="SID16"/>
      <c r="SIE16"/>
      <c r="SIF16"/>
      <c r="SIG16"/>
      <c r="SIH16"/>
      <c r="SII16"/>
      <c r="SIJ16"/>
      <c r="SIK16"/>
      <c r="SIL16"/>
      <c r="SIM16"/>
      <c r="SIN16"/>
      <c r="SIO16"/>
      <c r="SIP16"/>
      <c r="SIQ16"/>
      <c r="SIR16"/>
      <c r="SIS16"/>
      <c r="SIT16"/>
      <c r="SIU16"/>
      <c r="SIV16"/>
      <c r="SIW16"/>
      <c r="SIX16"/>
      <c r="SIY16"/>
      <c r="SIZ16"/>
      <c r="SJA16"/>
      <c r="SJB16"/>
      <c r="SJC16"/>
      <c r="SJD16"/>
      <c r="SJE16"/>
      <c r="SJF16"/>
      <c r="SJG16"/>
      <c r="SJH16"/>
      <c r="SJI16"/>
      <c r="SJJ16"/>
      <c r="SJK16"/>
      <c r="SJL16"/>
      <c r="SJM16"/>
      <c r="SJN16"/>
      <c r="SJO16"/>
      <c r="SJP16"/>
      <c r="SJQ16"/>
      <c r="SJR16"/>
      <c r="SJS16"/>
      <c r="SJT16"/>
      <c r="SJU16"/>
      <c r="SJV16"/>
      <c r="SJW16"/>
      <c r="SJX16"/>
      <c r="SJY16"/>
      <c r="SJZ16"/>
      <c r="SKA16"/>
      <c r="SKB16"/>
      <c r="SKC16"/>
      <c r="SKD16"/>
      <c r="SKE16"/>
      <c r="SKF16"/>
      <c r="SKG16"/>
      <c r="SKH16"/>
      <c r="SKI16"/>
      <c r="SKJ16"/>
      <c r="SKK16"/>
      <c r="SKL16"/>
      <c r="SKM16"/>
      <c r="SKN16"/>
      <c r="SKO16"/>
      <c r="SKP16"/>
      <c r="SKQ16"/>
      <c r="SKR16"/>
      <c r="SKS16"/>
      <c r="SKT16"/>
      <c r="SKU16"/>
      <c r="SKV16"/>
      <c r="SKW16"/>
      <c r="SKX16"/>
      <c r="SKY16"/>
      <c r="SKZ16"/>
      <c r="SLA16"/>
      <c r="SLB16"/>
      <c r="SLC16"/>
      <c r="SLD16"/>
      <c r="SLE16"/>
      <c r="SLF16"/>
      <c r="SLG16"/>
      <c r="SLH16"/>
      <c r="SLI16"/>
      <c r="SLJ16"/>
      <c r="SLK16"/>
      <c r="SLL16"/>
      <c r="SLM16"/>
      <c r="SLN16"/>
      <c r="SLO16"/>
      <c r="SLP16"/>
      <c r="SLQ16"/>
      <c r="SLR16"/>
      <c r="SLS16"/>
      <c r="SLT16"/>
      <c r="SLU16"/>
      <c r="SLV16"/>
      <c r="SLW16"/>
      <c r="SLX16"/>
      <c r="SLY16"/>
      <c r="SLZ16"/>
      <c r="SMA16"/>
      <c r="SMB16"/>
      <c r="SMC16"/>
      <c r="SMD16"/>
      <c r="SME16"/>
      <c r="SMF16"/>
      <c r="SMG16"/>
      <c r="SMH16"/>
      <c r="SMI16"/>
      <c r="SMJ16"/>
      <c r="SMK16"/>
      <c r="SML16"/>
      <c r="SMM16"/>
      <c r="SMN16"/>
      <c r="SMO16"/>
      <c r="SMP16"/>
      <c r="SMQ16"/>
      <c r="SMR16"/>
      <c r="SMS16"/>
      <c r="SMT16"/>
      <c r="SMU16"/>
      <c r="SMV16"/>
      <c r="SMW16"/>
      <c r="SMX16"/>
      <c r="SMY16"/>
      <c r="SMZ16"/>
      <c r="SNA16"/>
      <c r="SNB16"/>
      <c r="SNC16"/>
      <c r="SND16"/>
      <c r="SNE16"/>
      <c r="SNF16"/>
      <c r="SNG16"/>
      <c r="SNH16"/>
      <c r="SNI16"/>
      <c r="SNJ16"/>
      <c r="SNK16"/>
      <c r="SNL16"/>
      <c r="SNM16"/>
      <c r="SNN16"/>
      <c r="SNO16"/>
      <c r="SNP16"/>
      <c r="SNQ16"/>
      <c r="SNR16"/>
      <c r="SNS16"/>
      <c r="SNT16"/>
      <c r="SNU16"/>
      <c r="SNV16"/>
      <c r="SNW16"/>
      <c r="SNX16"/>
      <c r="SNY16"/>
      <c r="SNZ16"/>
      <c r="SOA16"/>
      <c r="SOB16"/>
      <c r="SOC16"/>
      <c r="SOD16"/>
      <c r="SOE16"/>
      <c r="SOF16"/>
      <c r="SOG16"/>
      <c r="SOH16"/>
      <c r="SOI16"/>
      <c r="SOJ16"/>
      <c r="SOK16"/>
      <c r="SOL16"/>
      <c r="SOM16"/>
      <c r="SON16"/>
      <c r="SOO16"/>
      <c r="SOP16"/>
      <c r="SOQ16"/>
      <c r="SOR16"/>
      <c r="SOS16"/>
      <c r="SOT16"/>
      <c r="SOU16"/>
      <c r="SOV16"/>
      <c r="SOW16"/>
      <c r="SOX16"/>
      <c r="SOY16"/>
      <c r="SOZ16"/>
      <c r="SPA16"/>
      <c r="SPB16"/>
      <c r="SPC16"/>
      <c r="SPD16"/>
      <c r="SPE16"/>
      <c r="SPF16"/>
      <c r="SPG16"/>
      <c r="SPH16"/>
      <c r="SPI16"/>
      <c r="SPJ16"/>
      <c r="SPK16"/>
      <c r="SPL16"/>
      <c r="SPM16"/>
      <c r="SPN16"/>
      <c r="SPO16"/>
      <c r="SPP16"/>
      <c r="SPQ16"/>
      <c r="SPR16"/>
      <c r="SPS16"/>
      <c r="SPT16"/>
      <c r="SPU16"/>
      <c r="SPV16"/>
      <c r="SPW16"/>
      <c r="SPX16"/>
      <c r="SPY16"/>
      <c r="SPZ16"/>
      <c r="SQA16"/>
      <c r="SQB16"/>
      <c r="SQC16"/>
      <c r="SQD16"/>
      <c r="SQE16"/>
      <c r="SQF16"/>
      <c r="SQG16"/>
      <c r="SQH16"/>
      <c r="SQI16"/>
      <c r="SQJ16"/>
      <c r="SQK16"/>
      <c r="SQL16"/>
      <c r="SQM16"/>
      <c r="SQN16"/>
      <c r="SQO16"/>
      <c r="SQP16"/>
      <c r="SQQ16"/>
      <c r="SQR16"/>
      <c r="SQS16"/>
      <c r="SQT16"/>
      <c r="SQU16"/>
      <c r="SQV16"/>
      <c r="SQW16"/>
      <c r="SQX16"/>
      <c r="SQY16"/>
      <c r="SQZ16"/>
      <c r="SRA16"/>
      <c r="SRB16"/>
      <c r="SRC16"/>
      <c r="SRD16"/>
      <c r="SRE16"/>
      <c r="SRF16"/>
      <c r="SRG16"/>
      <c r="SRH16"/>
      <c r="SRI16"/>
      <c r="SRJ16"/>
      <c r="SRK16"/>
      <c r="SRL16"/>
      <c r="SRM16"/>
      <c r="SRN16"/>
      <c r="SRO16"/>
      <c r="SRP16"/>
      <c r="SRQ16"/>
      <c r="SRR16"/>
      <c r="SRS16"/>
      <c r="SRT16"/>
      <c r="SRU16"/>
      <c r="SRV16"/>
      <c r="SRW16"/>
      <c r="SRX16"/>
      <c r="SRY16"/>
      <c r="SRZ16"/>
      <c r="SSA16"/>
      <c r="SSB16"/>
      <c r="SSC16"/>
      <c r="SSD16"/>
      <c r="SSE16"/>
      <c r="SSF16"/>
      <c r="SSG16"/>
      <c r="SSH16"/>
      <c r="SSI16"/>
      <c r="SSJ16"/>
      <c r="SSK16"/>
      <c r="SSL16"/>
      <c r="SSM16"/>
      <c r="SSN16"/>
      <c r="SSO16"/>
      <c r="SSP16"/>
      <c r="SSQ16"/>
      <c r="SSR16"/>
      <c r="SSS16"/>
      <c r="SST16"/>
      <c r="SSU16"/>
      <c r="SSV16"/>
      <c r="SSW16"/>
      <c r="SSX16"/>
      <c r="SSY16"/>
      <c r="SSZ16"/>
      <c r="STA16"/>
      <c r="STB16"/>
      <c r="STC16"/>
      <c r="STD16"/>
      <c r="STE16"/>
      <c r="STF16"/>
      <c r="STG16"/>
      <c r="STH16"/>
      <c r="STI16"/>
      <c r="STJ16"/>
      <c r="STK16"/>
      <c r="STL16"/>
      <c r="STM16"/>
      <c r="STN16"/>
      <c r="STO16"/>
      <c r="STP16"/>
      <c r="STQ16"/>
      <c r="STR16"/>
      <c r="STS16"/>
      <c r="STT16"/>
      <c r="STU16"/>
      <c r="STV16"/>
      <c r="STW16"/>
      <c r="STX16"/>
      <c r="STY16"/>
      <c r="STZ16"/>
      <c r="SUA16"/>
      <c r="SUB16"/>
      <c r="SUC16"/>
      <c r="SUD16"/>
      <c r="SUE16"/>
      <c r="SUF16"/>
      <c r="SUG16"/>
      <c r="SUH16"/>
      <c r="SUI16"/>
      <c r="SUJ16"/>
      <c r="SUK16"/>
      <c r="SUL16"/>
      <c r="SUM16"/>
      <c r="SUN16"/>
      <c r="SUO16"/>
      <c r="SUP16"/>
      <c r="SUQ16"/>
      <c r="SUR16"/>
      <c r="SUS16"/>
      <c r="SUT16"/>
      <c r="SUU16"/>
      <c r="SUV16"/>
      <c r="SUW16"/>
      <c r="SUX16"/>
      <c r="SUY16"/>
      <c r="SUZ16"/>
      <c r="SVA16"/>
      <c r="SVB16"/>
      <c r="SVC16"/>
      <c r="SVD16"/>
      <c r="SVE16"/>
      <c r="SVF16"/>
      <c r="SVG16"/>
      <c r="SVH16"/>
      <c r="SVI16"/>
      <c r="SVJ16"/>
      <c r="SVK16"/>
      <c r="SVL16"/>
      <c r="SVM16"/>
      <c r="SVN16"/>
      <c r="SVO16"/>
      <c r="SVP16"/>
      <c r="SVQ16"/>
      <c r="SVR16"/>
      <c r="SVS16"/>
      <c r="SVT16"/>
      <c r="SVU16"/>
      <c r="SVV16"/>
      <c r="SVW16"/>
      <c r="SVX16"/>
      <c r="SVY16"/>
      <c r="SVZ16"/>
      <c r="SWA16"/>
      <c r="SWB16"/>
      <c r="SWC16"/>
      <c r="SWD16"/>
      <c r="SWE16"/>
      <c r="SWF16"/>
      <c r="SWG16"/>
      <c r="SWH16"/>
      <c r="SWI16"/>
      <c r="SWJ16"/>
      <c r="SWK16"/>
      <c r="SWL16"/>
      <c r="SWM16"/>
      <c r="SWN16"/>
      <c r="SWO16"/>
      <c r="SWP16"/>
      <c r="SWQ16"/>
      <c r="SWR16"/>
      <c r="SWS16"/>
      <c r="SWT16"/>
      <c r="SWU16"/>
      <c r="SWV16"/>
      <c r="SWW16"/>
      <c r="SWX16"/>
      <c r="SWY16"/>
      <c r="SWZ16"/>
      <c r="SXA16"/>
      <c r="SXB16"/>
      <c r="SXC16"/>
      <c r="SXD16"/>
      <c r="SXE16"/>
      <c r="SXF16"/>
      <c r="SXG16"/>
      <c r="SXH16"/>
      <c r="SXI16"/>
      <c r="SXJ16"/>
      <c r="SXK16"/>
      <c r="SXL16"/>
      <c r="SXM16"/>
      <c r="SXN16"/>
      <c r="SXO16"/>
      <c r="SXP16"/>
      <c r="SXQ16"/>
      <c r="SXR16"/>
      <c r="SXS16"/>
      <c r="SXT16"/>
      <c r="SXU16"/>
      <c r="SXV16"/>
      <c r="SXW16"/>
      <c r="SXX16"/>
      <c r="SXY16"/>
      <c r="SXZ16"/>
      <c r="SYA16"/>
      <c r="SYB16"/>
      <c r="SYC16"/>
      <c r="SYD16"/>
      <c r="SYE16"/>
      <c r="SYF16"/>
      <c r="SYG16"/>
      <c r="SYH16"/>
      <c r="SYI16"/>
      <c r="SYJ16"/>
      <c r="SYK16"/>
      <c r="SYL16"/>
      <c r="SYM16"/>
      <c r="SYN16"/>
      <c r="SYO16"/>
      <c r="SYP16"/>
      <c r="SYQ16"/>
      <c r="SYR16"/>
      <c r="SYS16"/>
      <c r="SYT16"/>
      <c r="SYU16"/>
      <c r="SYV16"/>
      <c r="SYW16"/>
      <c r="SYX16"/>
      <c r="SYY16"/>
      <c r="SYZ16"/>
      <c r="SZA16"/>
      <c r="SZB16"/>
      <c r="SZC16"/>
      <c r="SZD16"/>
      <c r="SZE16"/>
      <c r="SZF16"/>
      <c r="SZG16"/>
      <c r="SZH16"/>
      <c r="SZI16"/>
      <c r="SZJ16"/>
      <c r="SZK16"/>
      <c r="SZL16"/>
      <c r="SZM16"/>
      <c r="SZN16"/>
      <c r="SZO16"/>
      <c r="SZP16"/>
      <c r="SZQ16"/>
      <c r="SZR16"/>
      <c r="SZS16"/>
      <c r="SZT16"/>
      <c r="SZU16"/>
      <c r="SZV16"/>
      <c r="SZW16"/>
      <c r="SZX16"/>
      <c r="SZY16"/>
      <c r="SZZ16"/>
      <c r="TAA16"/>
      <c r="TAB16"/>
      <c r="TAC16"/>
      <c r="TAD16"/>
      <c r="TAE16"/>
      <c r="TAF16"/>
      <c r="TAG16"/>
      <c r="TAH16"/>
      <c r="TAI16"/>
      <c r="TAJ16"/>
      <c r="TAK16"/>
      <c r="TAL16"/>
      <c r="TAM16"/>
      <c r="TAN16"/>
      <c r="TAO16"/>
      <c r="TAP16"/>
      <c r="TAQ16"/>
      <c r="TAR16"/>
      <c r="TAS16"/>
      <c r="TAT16"/>
      <c r="TAU16"/>
      <c r="TAV16"/>
      <c r="TAW16"/>
      <c r="TAX16"/>
      <c r="TAY16"/>
      <c r="TAZ16"/>
      <c r="TBA16"/>
      <c r="TBB16"/>
      <c r="TBC16"/>
      <c r="TBD16"/>
      <c r="TBE16"/>
      <c r="TBF16"/>
      <c r="TBG16"/>
      <c r="TBH16"/>
      <c r="TBI16"/>
      <c r="TBJ16"/>
      <c r="TBK16"/>
      <c r="TBL16"/>
      <c r="TBM16"/>
      <c r="TBN16"/>
      <c r="TBO16"/>
      <c r="TBP16"/>
      <c r="TBQ16"/>
      <c r="TBR16"/>
      <c r="TBS16"/>
      <c r="TBT16"/>
      <c r="TBU16"/>
      <c r="TBV16"/>
      <c r="TBW16"/>
      <c r="TBX16"/>
      <c r="TBY16"/>
      <c r="TBZ16"/>
      <c r="TCA16"/>
      <c r="TCB16"/>
      <c r="TCC16"/>
      <c r="TCD16"/>
      <c r="TCE16"/>
      <c r="TCF16"/>
      <c r="TCG16"/>
      <c r="TCH16"/>
      <c r="TCI16"/>
      <c r="TCJ16"/>
      <c r="TCK16"/>
      <c r="TCL16"/>
      <c r="TCM16"/>
      <c r="TCN16"/>
      <c r="TCO16"/>
      <c r="TCP16"/>
      <c r="TCQ16"/>
      <c r="TCR16"/>
      <c r="TCS16"/>
      <c r="TCT16"/>
      <c r="TCU16"/>
      <c r="TCV16"/>
      <c r="TCW16"/>
      <c r="TCX16"/>
      <c r="TCY16"/>
      <c r="TCZ16"/>
      <c r="TDA16"/>
      <c r="TDB16"/>
      <c r="TDC16"/>
      <c r="TDD16"/>
      <c r="TDE16"/>
      <c r="TDF16"/>
      <c r="TDG16"/>
      <c r="TDH16"/>
      <c r="TDI16"/>
      <c r="TDJ16"/>
      <c r="TDK16"/>
      <c r="TDL16"/>
      <c r="TDM16"/>
      <c r="TDN16"/>
      <c r="TDO16"/>
      <c r="TDP16"/>
      <c r="TDQ16"/>
      <c r="TDR16"/>
      <c r="TDS16"/>
      <c r="TDT16"/>
      <c r="TDU16"/>
      <c r="TDV16"/>
      <c r="TDW16"/>
      <c r="TDX16"/>
      <c r="TDY16"/>
      <c r="TDZ16"/>
      <c r="TEA16"/>
      <c r="TEB16"/>
      <c r="TEC16"/>
      <c r="TED16"/>
      <c r="TEE16"/>
      <c r="TEF16"/>
      <c r="TEG16"/>
      <c r="TEH16"/>
      <c r="TEI16"/>
      <c r="TEJ16"/>
      <c r="TEK16"/>
      <c r="TEL16"/>
      <c r="TEM16"/>
      <c r="TEN16"/>
      <c r="TEO16"/>
      <c r="TEP16"/>
      <c r="TEQ16"/>
      <c r="TER16"/>
      <c r="TES16"/>
      <c r="TET16"/>
      <c r="TEU16"/>
      <c r="TEV16"/>
      <c r="TEW16"/>
      <c r="TEX16"/>
      <c r="TEY16"/>
      <c r="TEZ16"/>
      <c r="TFA16"/>
      <c r="TFB16"/>
      <c r="TFC16"/>
      <c r="TFD16"/>
      <c r="TFE16"/>
      <c r="TFF16"/>
      <c r="TFG16"/>
      <c r="TFH16"/>
      <c r="TFI16"/>
      <c r="TFJ16"/>
      <c r="TFK16"/>
      <c r="TFL16"/>
      <c r="TFM16"/>
      <c r="TFN16"/>
      <c r="TFO16"/>
      <c r="TFP16"/>
      <c r="TFQ16"/>
      <c r="TFR16"/>
      <c r="TFS16"/>
      <c r="TFT16"/>
      <c r="TFU16"/>
      <c r="TFV16"/>
      <c r="TFW16"/>
      <c r="TFX16"/>
      <c r="TFY16"/>
      <c r="TFZ16"/>
      <c r="TGA16"/>
      <c r="TGB16"/>
      <c r="TGC16"/>
      <c r="TGD16"/>
      <c r="TGE16"/>
      <c r="TGF16"/>
      <c r="TGG16"/>
      <c r="TGH16"/>
      <c r="TGI16"/>
      <c r="TGJ16"/>
      <c r="TGK16"/>
      <c r="TGL16"/>
      <c r="TGM16"/>
      <c r="TGN16"/>
      <c r="TGO16"/>
      <c r="TGP16"/>
      <c r="TGQ16"/>
      <c r="TGR16"/>
      <c r="TGS16"/>
      <c r="TGT16"/>
      <c r="TGU16"/>
      <c r="TGV16"/>
      <c r="TGW16"/>
      <c r="TGX16"/>
      <c r="TGY16"/>
      <c r="TGZ16"/>
      <c r="THA16"/>
      <c r="THB16"/>
      <c r="THC16"/>
      <c r="THD16"/>
      <c r="THE16"/>
      <c r="THF16"/>
      <c r="THG16"/>
      <c r="THH16"/>
      <c r="THI16"/>
      <c r="THJ16"/>
      <c r="THK16"/>
      <c r="THL16"/>
      <c r="THM16"/>
      <c r="THN16"/>
      <c r="THO16"/>
      <c r="THP16"/>
      <c r="THQ16"/>
      <c r="THR16"/>
      <c r="THS16"/>
      <c r="THT16"/>
      <c r="THU16"/>
      <c r="THV16"/>
      <c r="THW16"/>
      <c r="THX16"/>
      <c r="THY16"/>
      <c r="THZ16"/>
      <c r="TIA16"/>
      <c r="TIB16"/>
      <c r="TIC16"/>
      <c r="TID16"/>
      <c r="TIE16"/>
      <c r="TIF16"/>
      <c r="TIG16"/>
      <c r="TIH16"/>
      <c r="TII16"/>
      <c r="TIJ16"/>
      <c r="TIK16"/>
      <c r="TIL16"/>
      <c r="TIM16"/>
      <c r="TIN16"/>
      <c r="TIO16"/>
      <c r="TIP16"/>
      <c r="TIQ16"/>
      <c r="TIR16"/>
      <c r="TIS16"/>
      <c r="TIT16"/>
      <c r="TIU16"/>
      <c r="TIV16"/>
      <c r="TIW16"/>
      <c r="TIX16"/>
      <c r="TIY16"/>
      <c r="TIZ16"/>
      <c r="TJA16"/>
      <c r="TJB16"/>
      <c r="TJC16"/>
      <c r="TJD16"/>
      <c r="TJE16"/>
      <c r="TJF16"/>
      <c r="TJG16"/>
      <c r="TJH16"/>
      <c r="TJI16"/>
      <c r="TJJ16"/>
      <c r="TJK16"/>
      <c r="TJL16"/>
      <c r="TJM16"/>
      <c r="TJN16"/>
      <c r="TJO16"/>
      <c r="TJP16"/>
      <c r="TJQ16"/>
      <c r="TJR16"/>
      <c r="TJS16"/>
      <c r="TJT16"/>
      <c r="TJU16"/>
      <c r="TJV16"/>
      <c r="TJW16"/>
      <c r="TJX16"/>
      <c r="TJY16"/>
      <c r="TJZ16"/>
      <c r="TKA16"/>
      <c r="TKB16"/>
      <c r="TKC16"/>
      <c r="TKD16"/>
      <c r="TKE16"/>
      <c r="TKF16"/>
      <c r="TKG16"/>
      <c r="TKH16"/>
      <c r="TKI16"/>
      <c r="TKJ16"/>
      <c r="TKK16"/>
      <c r="TKL16"/>
      <c r="TKM16"/>
      <c r="TKN16"/>
      <c r="TKO16"/>
      <c r="TKP16"/>
      <c r="TKQ16"/>
      <c r="TKR16"/>
      <c r="TKS16"/>
      <c r="TKT16"/>
      <c r="TKU16"/>
      <c r="TKV16"/>
      <c r="TKW16"/>
      <c r="TKX16"/>
      <c r="TKY16"/>
      <c r="TKZ16"/>
      <c r="TLA16"/>
      <c r="TLB16"/>
      <c r="TLC16"/>
      <c r="TLD16"/>
      <c r="TLE16"/>
      <c r="TLF16"/>
      <c r="TLG16"/>
      <c r="TLH16"/>
      <c r="TLI16"/>
      <c r="TLJ16"/>
      <c r="TLK16"/>
      <c r="TLL16"/>
      <c r="TLM16"/>
      <c r="TLN16"/>
      <c r="TLO16"/>
      <c r="TLP16"/>
      <c r="TLQ16"/>
      <c r="TLR16"/>
      <c r="TLS16"/>
      <c r="TLT16"/>
      <c r="TLU16"/>
      <c r="TLV16"/>
      <c r="TLW16"/>
      <c r="TLX16"/>
      <c r="TLY16"/>
      <c r="TLZ16"/>
      <c r="TMA16"/>
      <c r="TMB16"/>
      <c r="TMC16"/>
      <c r="TMD16"/>
      <c r="TME16"/>
      <c r="TMF16"/>
      <c r="TMG16"/>
      <c r="TMH16"/>
      <c r="TMI16"/>
      <c r="TMJ16"/>
      <c r="TMK16"/>
      <c r="TML16"/>
      <c r="TMM16"/>
      <c r="TMN16"/>
      <c r="TMO16"/>
      <c r="TMP16"/>
      <c r="TMQ16"/>
      <c r="TMR16"/>
      <c r="TMS16"/>
      <c r="TMT16"/>
      <c r="TMU16"/>
      <c r="TMV16"/>
      <c r="TMW16"/>
      <c r="TMX16"/>
      <c r="TMY16"/>
      <c r="TMZ16"/>
      <c r="TNA16"/>
      <c r="TNB16"/>
      <c r="TNC16"/>
      <c r="TND16"/>
      <c r="TNE16"/>
      <c r="TNF16"/>
      <c r="TNG16"/>
      <c r="TNH16"/>
      <c r="TNI16"/>
      <c r="TNJ16"/>
      <c r="TNK16"/>
      <c r="TNL16"/>
      <c r="TNM16"/>
      <c r="TNN16"/>
      <c r="TNO16"/>
      <c r="TNP16"/>
      <c r="TNQ16"/>
      <c r="TNR16"/>
      <c r="TNS16"/>
      <c r="TNT16"/>
      <c r="TNU16"/>
      <c r="TNV16"/>
      <c r="TNW16"/>
      <c r="TNX16"/>
      <c r="TNY16"/>
      <c r="TNZ16"/>
      <c r="TOA16"/>
      <c r="TOB16"/>
      <c r="TOC16"/>
      <c r="TOD16"/>
      <c r="TOE16"/>
      <c r="TOF16"/>
      <c r="TOG16"/>
      <c r="TOH16"/>
      <c r="TOI16"/>
      <c r="TOJ16"/>
      <c r="TOK16"/>
      <c r="TOL16"/>
      <c r="TOM16"/>
      <c r="TON16"/>
      <c r="TOO16"/>
      <c r="TOP16"/>
      <c r="TOQ16"/>
      <c r="TOR16"/>
      <c r="TOS16"/>
      <c r="TOT16"/>
      <c r="TOU16"/>
      <c r="TOV16"/>
      <c r="TOW16"/>
      <c r="TOX16"/>
      <c r="TOY16"/>
      <c r="TOZ16"/>
      <c r="TPA16"/>
      <c r="TPB16"/>
      <c r="TPC16"/>
      <c r="TPD16"/>
      <c r="TPE16"/>
      <c r="TPF16"/>
      <c r="TPG16"/>
      <c r="TPH16"/>
      <c r="TPI16"/>
      <c r="TPJ16"/>
      <c r="TPK16"/>
      <c r="TPL16"/>
      <c r="TPM16"/>
      <c r="TPN16"/>
      <c r="TPO16"/>
      <c r="TPP16"/>
      <c r="TPQ16"/>
      <c r="TPR16"/>
      <c r="TPS16"/>
      <c r="TPT16"/>
      <c r="TPU16"/>
      <c r="TPV16"/>
      <c r="TPW16"/>
      <c r="TPX16"/>
      <c r="TPY16"/>
      <c r="TPZ16"/>
      <c r="TQA16"/>
      <c r="TQB16"/>
      <c r="TQC16"/>
      <c r="TQD16"/>
      <c r="TQE16"/>
      <c r="TQF16"/>
      <c r="TQG16"/>
      <c r="TQH16"/>
      <c r="TQI16"/>
      <c r="TQJ16"/>
      <c r="TQK16"/>
      <c r="TQL16"/>
      <c r="TQM16"/>
      <c r="TQN16"/>
      <c r="TQO16"/>
      <c r="TQP16"/>
      <c r="TQQ16"/>
      <c r="TQR16"/>
      <c r="TQS16"/>
      <c r="TQT16"/>
      <c r="TQU16"/>
      <c r="TQV16"/>
      <c r="TQW16"/>
      <c r="TQX16"/>
      <c r="TQY16"/>
      <c r="TQZ16"/>
      <c r="TRA16"/>
      <c r="TRB16"/>
      <c r="TRC16"/>
      <c r="TRD16"/>
      <c r="TRE16"/>
      <c r="TRF16"/>
      <c r="TRG16"/>
      <c r="TRH16"/>
      <c r="TRI16"/>
      <c r="TRJ16"/>
      <c r="TRK16"/>
      <c r="TRL16"/>
      <c r="TRM16"/>
      <c r="TRN16"/>
      <c r="TRO16"/>
      <c r="TRP16"/>
      <c r="TRQ16"/>
      <c r="TRR16"/>
      <c r="TRS16"/>
      <c r="TRT16"/>
      <c r="TRU16"/>
      <c r="TRV16"/>
      <c r="TRW16"/>
      <c r="TRX16"/>
      <c r="TRY16"/>
      <c r="TRZ16"/>
      <c r="TSA16"/>
      <c r="TSB16"/>
      <c r="TSC16"/>
      <c r="TSD16"/>
      <c r="TSE16"/>
      <c r="TSF16"/>
      <c r="TSG16"/>
      <c r="TSH16"/>
      <c r="TSI16"/>
      <c r="TSJ16"/>
      <c r="TSK16"/>
      <c r="TSL16"/>
      <c r="TSM16"/>
      <c r="TSN16"/>
      <c r="TSO16"/>
      <c r="TSP16"/>
      <c r="TSQ16"/>
      <c r="TSR16"/>
      <c r="TSS16"/>
      <c r="TST16"/>
      <c r="TSU16"/>
      <c r="TSV16"/>
      <c r="TSW16"/>
      <c r="TSX16"/>
      <c r="TSY16"/>
      <c r="TSZ16"/>
      <c r="TTA16"/>
      <c r="TTB16"/>
      <c r="TTC16"/>
      <c r="TTD16"/>
      <c r="TTE16"/>
      <c r="TTF16"/>
      <c r="TTG16"/>
      <c r="TTH16"/>
      <c r="TTI16"/>
      <c r="TTJ16"/>
      <c r="TTK16"/>
      <c r="TTL16"/>
      <c r="TTM16"/>
      <c r="TTN16"/>
      <c r="TTO16"/>
      <c r="TTP16"/>
      <c r="TTQ16"/>
      <c r="TTR16"/>
      <c r="TTS16"/>
      <c r="TTT16"/>
      <c r="TTU16"/>
      <c r="TTV16"/>
      <c r="TTW16"/>
      <c r="TTX16"/>
      <c r="TTY16"/>
      <c r="TTZ16"/>
      <c r="TUA16"/>
      <c r="TUB16"/>
      <c r="TUC16"/>
      <c r="TUD16"/>
      <c r="TUE16"/>
      <c r="TUF16"/>
      <c r="TUG16"/>
      <c r="TUH16"/>
      <c r="TUI16"/>
      <c r="TUJ16"/>
      <c r="TUK16"/>
      <c r="TUL16"/>
      <c r="TUM16"/>
      <c r="TUN16"/>
      <c r="TUO16"/>
      <c r="TUP16"/>
      <c r="TUQ16"/>
      <c r="TUR16"/>
      <c r="TUS16"/>
      <c r="TUT16"/>
      <c r="TUU16"/>
      <c r="TUV16"/>
      <c r="TUW16"/>
      <c r="TUX16"/>
      <c r="TUY16"/>
      <c r="TUZ16"/>
      <c r="TVA16"/>
      <c r="TVB16"/>
      <c r="TVC16"/>
      <c r="TVD16"/>
      <c r="TVE16"/>
      <c r="TVF16"/>
      <c r="TVG16"/>
      <c r="TVH16"/>
      <c r="TVI16"/>
      <c r="TVJ16"/>
      <c r="TVK16"/>
      <c r="TVL16"/>
      <c r="TVM16"/>
      <c r="TVN16"/>
      <c r="TVO16"/>
      <c r="TVP16"/>
      <c r="TVQ16"/>
      <c r="TVR16"/>
      <c r="TVS16"/>
      <c r="TVT16"/>
      <c r="TVU16"/>
      <c r="TVV16"/>
      <c r="TVW16"/>
      <c r="TVX16"/>
      <c r="TVY16"/>
      <c r="TVZ16"/>
      <c r="TWA16"/>
      <c r="TWB16"/>
      <c r="TWC16"/>
      <c r="TWD16"/>
      <c r="TWE16"/>
      <c r="TWF16"/>
      <c r="TWG16"/>
      <c r="TWH16"/>
      <c r="TWI16"/>
      <c r="TWJ16"/>
      <c r="TWK16"/>
      <c r="TWL16"/>
      <c r="TWM16"/>
      <c r="TWN16"/>
      <c r="TWO16"/>
      <c r="TWP16"/>
      <c r="TWQ16"/>
      <c r="TWR16"/>
      <c r="TWS16"/>
      <c r="TWT16"/>
      <c r="TWU16"/>
      <c r="TWV16"/>
      <c r="TWW16"/>
      <c r="TWX16"/>
      <c r="TWY16"/>
      <c r="TWZ16"/>
      <c r="TXA16"/>
      <c r="TXB16"/>
      <c r="TXC16"/>
      <c r="TXD16"/>
      <c r="TXE16"/>
      <c r="TXF16"/>
      <c r="TXG16"/>
      <c r="TXH16"/>
      <c r="TXI16"/>
      <c r="TXJ16"/>
      <c r="TXK16"/>
      <c r="TXL16"/>
      <c r="TXM16"/>
      <c r="TXN16"/>
      <c r="TXO16"/>
      <c r="TXP16"/>
      <c r="TXQ16"/>
      <c r="TXR16"/>
      <c r="TXS16"/>
      <c r="TXT16"/>
      <c r="TXU16"/>
      <c r="TXV16"/>
      <c r="TXW16"/>
      <c r="TXX16"/>
      <c r="TXY16"/>
      <c r="TXZ16"/>
      <c r="TYA16"/>
      <c r="TYB16"/>
      <c r="TYC16"/>
      <c r="TYD16"/>
      <c r="TYE16"/>
      <c r="TYF16"/>
      <c r="TYG16"/>
      <c r="TYH16"/>
      <c r="TYI16"/>
      <c r="TYJ16"/>
      <c r="TYK16"/>
      <c r="TYL16"/>
      <c r="TYM16"/>
      <c r="TYN16"/>
      <c r="TYO16"/>
      <c r="TYP16"/>
      <c r="TYQ16"/>
      <c r="TYR16"/>
      <c r="TYS16"/>
      <c r="TYT16"/>
      <c r="TYU16"/>
      <c r="TYV16"/>
      <c r="TYW16"/>
      <c r="TYX16"/>
      <c r="TYY16"/>
      <c r="TYZ16"/>
      <c r="TZA16"/>
      <c r="TZB16"/>
      <c r="TZC16"/>
      <c r="TZD16"/>
      <c r="TZE16"/>
      <c r="TZF16"/>
      <c r="TZG16"/>
      <c r="TZH16"/>
      <c r="TZI16"/>
      <c r="TZJ16"/>
      <c r="TZK16"/>
      <c r="TZL16"/>
      <c r="TZM16"/>
      <c r="TZN16"/>
      <c r="TZO16"/>
      <c r="TZP16"/>
      <c r="TZQ16"/>
      <c r="TZR16"/>
      <c r="TZS16"/>
      <c r="TZT16"/>
      <c r="TZU16"/>
      <c r="TZV16"/>
      <c r="TZW16"/>
      <c r="TZX16"/>
      <c r="TZY16"/>
      <c r="TZZ16"/>
      <c r="UAA16"/>
      <c r="UAB16"/>
      <c r="UAC16"/>
      <c r="UAD16"/>
      <c r="UAE16"/>
      <c r="UAF16"/>
      <c r="UAG16"/>
      <c r="UAH16"/>
      <c r="UAI16"/>
      <c r="UAJ16"/>
      <c r="UAK16"/>
      <c r="UAL16"/>
      <c r="UAM16"/>
      <c r="UAN16"/>
      <c r="UAO16"/>
      <c r="UAP16"/>
      <c r="UAQ16"/>
      <c r="UAR16"/>
      <c r="UAS16"/>
      <c r="UAT16"/>
      <c r="UAU16"/>
      <c r="UAV16"/>
      <c r="UAW16"/>
      <c r="UAX16"/>
      <c r="UAY16"/>
      <c r="UAZ16"/>
      <c r="UBA16"/>
      <c r="UBB16"/>
      <c r="UBC16"/>
      <c r="UBD16"/>
      <c r="UBE16"/>
      <c r="UBF16"/>
      <c r="UBG16"/>
      <c r="UBH16"/>
      <c r="UBI16"/>
      <c r="UBJ16"/>
      <c r="UBK16"/>
      <c r="UBL16"/>
      <c r="UBM16"/>
      <c r="UBN16"/>
      <c r="UBO16"/>
      <c r="UBP16"/>
      <c r="UBQ16"/>
      <c r="UBR16"/>
      <c r="UBS16"/>
      <c r="UBT16"/>
      <c r="UBU16"/>
      <c r="UBV16"/>
      <c r="UBW16"/>
      <c r="UBX16"/>
      <c r="UBY16"/>
      <c r="UBZ16"/>
      <c r="UCA16"/>
      <c r="UCB16"/>
      <c r="UCC16"/>
      <c r="UCD16"/>
      <c r="UCE16"/>
      <c r="UCF16"/>
      <c r="UCG16"/>
      <c r="UCH16"/>
      <c r="UCI16"/>
      <c r="UCJ16"/>
      <c r="UCK16"/>
      <c r="UCL16"/>
      <c r="UCM16"/>
      <c r="UCN16"/>
      <c r="UCO16"/>
      <c r="UCP16"/>
      <c r="UCQ16"/>
      <c r="UCR16"/>
      <c r="UCS16"/>
      <c r="UCT16"/>
      <c r="UCU16"/>
      <c r="UCV16"/>
      <c r="UCW16"/>
      <c r="UCX16"/>
      <c r="UCY16"/>
      <c r="UCZ16"/>
      <c r="UDA16"/>
      <c r="UDB16"/>
      <c r="UDC16"/>
      <c r="UDD16"/>
      <c r="UDE16"/>
      <c r="UDF16"/>
      <c r="UDG16"/>
      <c r="UDH16"/>
      <c r="UDI16"/>
      <c r="UDJ16"/>
      <c r="UDK16"/>
      <c r="UDL16"/>
      <c r="UDM16"/>
      <c r="UDN16"/>
      <c r="UDO16"/>
      <c r="UDP16"/>
      <c r="UDQ16"/>
      <c r="UDR16"/>
      <c r="UDS16"/>
      <c r="UDT16"/>
      <c r="UDU16"/>
      <c r="UDV16"/>
      <c r="UDW16"/>
      <c r="UDX16"/>
      <c r="UDY16"/>
      <c r="UDZ16"/>
      <c r="UEA16"/>
      <c r="UEB16"/>
      <c r="UEC16"/>
      <c r="UED16"/>
      <c r="UEE16"/>
      <c r="UEF16"/>
      <c r="UEG16"/>
      <c r="UEH16"/>
      <c r="UEI16"/>
      <c r="UEJ16"/>
      <c r="UEK16"/>
      <c r="UEL16"/>
      <c r="UEM16"/>
      <c r="UEN16"/>
      <c r="UEO16"/>
      <c r="UEP16"/>
      <c r="UEQ16"/>
      <c r="UER16"/>
      <c r="UES16"/>
      <c r="UET16"/>
      <c r="UEU16"/>
      <c r="UEV16"/>
      <c r="UEW16"/>
      <c r="UEX16"/>
      <c r="UEY16"/>
      <c r="UEZ16"/>
      <c r="UFA16"/>
      <c r="UFB16"/>
      <c r="UFC16"/>
      <c r="UFD16"/>
      <c r="UFE16"/>
      <c r="UFF16"/>
      <c r="UFG16"/>
      <c r="UFH16"/>
      <c r="UFI16"/>
      <c r="UFJ16"/>
      <c r="UFK16"/>
      <c r="UFL16"/>
      <c r="UFM16"/>
      <c r="UFN16"/>
      <c r="UFO16"/>
      <c r="UFP16"/>
      <c r="UFQ16"/>
      <c r="UFR16"/>
      <c r="UFS16"/>
      <c r="UFT16"/>
      <c r="UFU16"/>
      <c r="UFV16"/>
      <c r="UFW16"/>
      <c r="UFX16"/>
      <c r="UFY16"/>
      <c r="UFZ16"/>
      <c r="UGA16"/>
      <c r="UGB16"/>
      <c r="UGC16"/>
      <c r="UGD16"/>
      <c r="UGE16"/>
      <c r="UGF16"/>
      <c r="UGG16"/>
      <c r="UGH16"/>
      <c r="UGI16"/>
      <c r="UGJ16"/>
      <c r="UGK16"/>
      <c r="UGL16"/>
      <c r="UGM16"/>
      <c r="UGN16"/>
      <c r="UGO16"/>
      <c r="UGP16"/>
      <c r="UGQ16"/>
      <c r="UGR16"/>
      <c r="UGS16"/>
      <c r="UGT16"/>
      <c r="UGU16"/>
      <c r="UGV16"/>
      <c r="UGW16"/>
      <c r="UGX16"/>
      <c r="UGY16"/>
      <c r="UGZ16"/>
      <c r="UHA16"/>
      <c r="UHB16"/>
      <c r="UHC16"/>
      <c r="UHD16"/>
      <c r="UHE16"/>
      <c r="UHF16"/>
      <c r="UHG16"/>
      <c r="UHH16"/>
      <c r="UHI16"/>
      <c r="UHJ16"/>
      <c r="UHK16"/>
      <c r="UHL16"/>
      <c r="UHM16"/>
      <c r="UHN16"/>
      <c r="UHO16"/>
      <c r="UHP16"/>
      <c r="UHQ16"/>
      <c r="UHR16"/>
      <c r="UHS16"/>
      <c r="UHT16"/>
      <c r="UHU16"/>
      <c r="UHV16"/>
      <c r="UHW16"/>
      <c r="UHX16"/>
      <c r="UHY16"/>
      <c r="UHZ16"/>
      <c r="UIA16"/>
      <c r="UIB16"/>
      <c r="UIC16"/>
      <c r="UID16"/>
      <c r="UIE16"/>
      <c r="UIF16"/>
      <c r="UIG16"/>
      <c r="UIH16"/>
      <c r="UII16"/>
      <c r="UIJ16"/>
      <c r="UIK16"/>
      <c r="UIL16"/>
      <c r="UIM16"/>
      <c r="UIN16"/>
      <c r="UIO16"/>
      <c r="UIP16"/>
      <c r="UIQ16"/>
      <c r="UIR16"/>
      <c r="UIS16"/>
      <c r="UIT16"/>
      <c r="UIU16"/>
      <c r="UIV16"/>
      <c r="UIW16"/>
      <c r="UIX16"/>
      <c r="UIY16"/>
      <c r="UIZ16"/>
      <c r="UJA16"/>
      <c r="UJB16"/>
      <c r="UJC16"/>
      <c r="UJD16"/>
      <c r="UJE16"/>
      <c r="UJF16"/>
      <c r="UJG16"/>
      <c r="UJH16"/>
      <c r="UJI16"/>
      <c r="UJJ16"/>
      <c r="UJK16"/>
      <c r="UJL16"/>
      <c r="UJM16"/>
      <c r="UJN16"/>
      <c r="UJO16"/>
      <c r="UJP16"/>
      <c r="UJQ16"/>
      <c r="UJR16"/>
      <c r="UJS16"/>
      <c r="UJT16"/>
      <c r="UJU16"/>
      <c r="UJV16"/>
      <c r="UJW16"/>
      <c r="UJX16"/>
      <c r="UJY16"/>
      <c r="UJZ16"/>
      <c r="UKA16"/>
      <c r="UKB16"/>
      <c r="UKC16"/>
      <c r="UKD16"/>
      <c r="UKE16"/>
      <c r="UKF16"/>
      <c r="UKG16"/>
      <c r="UKH16"/>
      <c r="UKI16"/>
      <c r="UKJ16"/>
      <c r="UKK16"/>
      <c r="UKL16"/>
      <c r="UKM16"/>
      <c r="UKN16"/>
      <c r="UKO16"/>
      <c r="UKP16"/>
      <c r="UKQ16"/>
      <c r="UKR16"/>
      <c r="UKS16"/>
      <c r="UKT16"/>
      <c r="UKU16"/>
      <c r="UKV16"/>
      <c r="UKW16"/>
      <c r="UKX16"/>
      <c r="UKY16"/>
      <c r="UKZ16"/>
      <c r="ULA16"/>
      <c r="ULB16"/>
      <c r="ULC16"/>
      <c r="ULD16"/>
      <c r="ULE16"/>
      <c r="ULF16"/>
      <c r="ULG16"/>
      <c r="ULH16"/>
      <c r="ULI16"/>
      <c r="ULJ16"/>
      <c r="ULK16"/>
      <c r="ULL16"/>
      <c r="ULM16"/>
      <c r="ULN16"/>
      <c r="ULO16"/>
      <c r="ULP16"/>
      <c r="ULQ16"/>
      <c r="ULR16"/>
      <c r="ULS16"/>
      <c r="ULT16"/>
      <c r="ULU16"/>
      <c r="ULV16"/>
      <c r="ULW16"/>
      <c r="ULX16"/>
      <c r="ULY16"/>
      <c r="ULZ16"/>
      <c r="UMA16"/>
      <c r="UMB16"/>
      <c r="UMC16"/>
      <c r="UMD16"/>
      <c r="UME16"/>
      <c r="UMF16"/>
      <c r="UMG16"/>
      <c r="UMH16"/>
      <c r="UMI16"/>
      <c r="UMJ16"/>
      <c r="UMK16"/>
      <c r="UML16"/>
      <c r="UMM16"/>
      <c r="UMN16"/>
      <c r="UMO16"/>
      <c r="UMP16"/>
      <c r="UMQ16"/>
      <c r="UMR16"/>
      <c r="UMS16"/>
      <c r="UMT16"/>
      <c r="UMU16"/>
      <c r="UMV16"/>
      <c r="UMW16"/>
      <c r="UMX16"/>
      <c r="UMY16"/>
      <c r="UMZ16"/>
      <c r="UNA16"/>
      <c r="UNB16"/>
      <c r="UNC16"/>
      <c r="UND16"/>
      <c r="UNE16"/>
      <c r="UNF16"/>
      <c r="UNG16"/>
      <c r="UNH16"/>
      <c r="UNI16"/>
      <c r="UNJ16"/>
      <c r="UNK16"/>
      <c r="UNL16"/>
      <c r="UNM16"/>
      <c r="UNN16"/>
      <c r="UNO16"/>
      <c r="UNP16"/>
      <c r="UNQ16"/>
      <c r="UNR16"/>
      <c r="UNS16"/>
      <c r="UNT16"/>
      <c r="UNU16"/>
      <c r="UNV16"/>
      <c r="UNW16"/>
      <c r="UNX16"/>
      <c r="UNY16"/>
      <c r="UNZ16"/>
      <c r="UOA16"/>
      <c r="UOB16"/>
      <c r="UOC16"/>
      <c r="UOD16"/>
      <c r="UOE16"/>
      <c r="UOF16"/>
      <c r="UOG16"/>
      <c r="UOH16"/>
      <c r="UOI16"/>
      <c r="UOJ16"/>
      <c r="UOK16"/>
      <c r="UOL16"/>
      <c r="UOM16"/>
      <c r="UON16"/>
      <c r="UOO16"/>
      <c r="UOP16"/>
      <c r="UOQ16"/>
      <c r="UOR16"/>
      <c r="UOS16"/>
      <c r="UOT16"/>
      <c r="UOU16"/>
      <c r="UOV16"/>
      <c r="UOW16"/>
      <c r="UOX16"/>
      <c r="UOY16"/>
      <c r="UOZ16"/>
      <c r="UPA16"/>
      <c r="UPB16"/>
      <c r="UPC16"/>
      <c r="UPD16"/>
      <c r="UPE16"/>
      <c r="UPF16"/>
      <c r="UPG16"/>
      <c r="UPH16"/>
      <c r="UPI16"/>
      <c r="UPJ16"/>
      <c r="UPK16"/>
      <c r="UPL16"/>
      <c r="UPM16"/>
      <c r="UPN16"/>
      <c r="UPO16"/>
      <c r="UPP16"/>
      <c r="UPQ16"/>
      <c r="UPR16"/>
      <c r="UPS16"/>
      <c r="UPT16"/>
      <c r="UPU16"/>
      <c r="UPV16"/>
      <c r="UPW16"/>
      <c r="UPX16"/>
      <c r="UPY16"/>
      <c r="UPZ16"/>
      <c r="UQA16"/>
      <c r="UQB16"/>
      <c r="UQC16"/>
      <c r="UQD16"/>
      <c r="UQE16"/>
      <c r="UQF16"/>
      <c r="UQG16"/>
      <c r="UQH16"/>
      <c r="UQI16"/>
      <c r="UQJ16"/>
      <c r="UQK16"/>
      <c r="UQL16"/>
      <c r="UQM16"/>
      <c r="UQN16"/>
      <c r="UQO16"/>
      <c r="UQP16"/>
      <c r="UQQ16"/>
      <c r="UQR16"/>
      <c r="UQS16"/>
      <c r="UQT16"/>
      <c r="UQU16"/>
      <c r="UQV16"/>
      <c r="UQW16"/>
      <c r="UQX16"/>
      <c r="UQY16"/>
      <c r="UQZ16"/>
      <c r="URA16"/>
      <c r="URB16"/>
      <c r="URC16"/>
      <c r="URD16"/>
      <c r="URE16"/>
      <c r="URF16"/>
      <c r="URG16"/>
      <c r="URH16"/>
      <c r="URI16"/>
      <c r="URJ16"/>
      <c r="URK16"/>
      <c r="URL16"/>
      <c r="URM16"/>
      <c r="URN16"/>
      <c r="URO16"/>
      <c r="URP16"/>
      <c r="URQ16"/>
      <c r="URR16"/>
      <c r="URS16"/>
      <c r="URT16"/>
      <c r="URU16"/>
      <c r="URV16"/>
      <c r="URW16"/>
      <c r="URX16"/>
      <c r="URY16"/>
      <c r="URZ16"/>
      <c r="USA16"/>
      <c r="USB16"/>
      <c r="USC16"/>
      <c r="USD16"/>
      <c r="USE16"/>
      <c r="USF16"/>
      <c r="USG16"/>
      <c r="USH16"/>
      <c r="USI16"/>
      <c r="USJ16"/>
      <c r="USK16"/>
      <c r="USL16"/>
      <c r="USM16"/>
      <c r="USN16"/>
      <c r="USO16"/>
      <c r="USP16"/>
      <c r="USQ16"/>
      <c r="USR16"/>
      <c r="USS16"/>
      <c r="UST16"/>
      <c r="USU16"/>
      <c r="USV16"/>
      <c r="USW16"/>
      <c r="USX16"/>
      <c r="USY16"/>
      <c r="USZ16"/>
      <c r="UTA16"/>
      <c r="UTB16"/>
      <c r="UTC16"/>
      <c r="UTD16"/>
      <c r="UTE16"/>
      <c r="UTF16"/>
      <c r="UTG16"/>
      <c r="UTH16"/>
      <c r="UTI16"/>
      <c r="UTJ16"/>
      <c r="UTK16"/>
      <c r="UTL16"/>
      <c r="UTM16"/>
      <c r="UTN16"/>
      <c r="UTO16"/>
      <c r="UTP16"/>
      <c r="UTQ16"/>
      <c r="UTR16"/>
      <c r="UTS16"/>
      <c r="UTT16"/>
      <c r="UTU16"/>
      <c r="UTV16"/>
      <c r="UTW16"/>
      <c r="UTX16"/>
      <c r="UTY16"/>
      <c r="UTZ16"/>
      <c r="UUA16"/>
      <c r="UUB16"/>
      <c r="UUC16"/>
      <c r="UUD16"/>
      <c r="UUE16"/>
      <c r="UUF16"/>
      <c r="UUG16"/>
      <c r="UUH16"/>
      <c r="UUI16"/>
      <c r="UUJ16"/>
      <c r="UUK16"/>
      <c r="UUL16"/>
      <c r="UUM16"/>
      <c r="UUN16"/>
      <c r="UUO16"/>
      <c r="UUP16"/>
      <c r="UUQ16"/>
      <c r="UUR16"/>
      <c r="UUS16"/>
      <c r="UUT16"/>
      <c r="UUU16"/>
      <c r="UUV16"/>
      <c r="UUW16"/>
      <c r="UUX16"/>
      <c r="UUY16"/>
      <c r="UUZ16"/>
      <c r="UVA16"/>
      <c r="UVB16"/>
      <c r="UVC16"/>
      <c r="UVD16"/>
      <c r="UVE16"/>
      <c r="UVF16"/>
      <c r="UVG16"/>
      <c r="UVH16"/>
      <c r="UVI16"/>
      <c r="UVJ16"/>
      <c r="UVK16"/>
      <c r="UVL16"/>
      <c r="UVM16"/>
      <c r="UVN16"/>
      <c r="UVO16"/>
      <c r="UVP16"/>
      <c r="UVQ16"/>
      <c r="UVR16"/>
      <c r="UVS16"/>
      <c r="UVT16"/>
      <c r="UVU16"/>
      <c r="UVV16"/>
      <c r="UVW16"/>
      <c r="UVX16"/>
      <c r="UVY16"/>
      <c r="UVZ16"/>
      <c r="UWA16"/>
      <c r="UWB16"/>
      <c r="UWC16"/>
      <c r="UWD16"/>
      <c r="UWE16"/>
      <c r="UWF16"/>
      <c r="UWG16"/>
      <c r="UWH16"/>
      <c r="UWI16"/>
      <c r="UWJ16"/>
      <c r="UWK16"/>
      <c r="UWL16"/>
      <c r="UWM16"/>
      <c r="UWN16"/>
      <c r="UWO16"/>
      <c r="UWP16"/>
      <c r="UWQ16"/>
      <c r="UWR16"/>
      <c r="UWS16"/>
      <c r="UWT16"/>
      <c r="UWU16"/>
      <c r="UWV16"/>
      <c r="UWW16"/>
      <c r="UWX16"/>
      <c r="UWY16"/>
      <c r="UWZ16"/>
      <c r="UXA16"/>
      <c r="UXB16"/>
      <c r="UXC16"/>
      <c r="UXD16"/>
      <c r="UXE16"/>
      <c r="UXF16"/>
      <c r="UXG16"/>
      <c r="UXH16"/>
      <c r="UXI16"/>
      <c r="UXJ16"/>
      <c r="UXK16"/>
      <c r="UXL16"/>
      <c r="UXM16"/>
      <c r="UXN16"/>
      <c r="UXO16"/>
      <c r="UXP16"/>
      <c r="UXQ16"/>
      <c r="UXR16"/>
      <c r="UXS16"/>
      <c r="UXT16"/>
      <c r="UXU16"/>
      <c r="UXV16"/>
      <c r="UXW16"/>
      <c r="UXX16"/>
      <c r="UXY16"/>
      <c r="UXZ16"/>
      <c r="UYA16"/>
      <c r="UYB16"/>
      <c r="UYC16"/>
      <c r="UYD16"/>
      <c r="UYE16"/>
      <c r="UYF16"/>
      <c r="UYG16"/>
      <c r="UYH16"/>
      <c r="UYI16"/>
      <c r="UYJ16"/>
      <c r="UYK16"/>
      <c r="UYL16"/>
      <c r="UYM16"/>
      <c r="UYN16"/>
      <c r="UYO16"/>
      <c r="UYP16"/>
      <c r="UYQ16"/>
      <c r="UYR16"/>
      <c r="UYS16"/>
      <c r="UYT16"/>
      <c r="UYU16"/>
      <c r="UYV16"/>
      <c r="UYW16"/>
      <c r="UYX16"/>
      <c r="UYY16"/>
      <c r="UYZ16"/>
      <c r="UZA16"/>
      <c r="UZB16"/>
      <c r="UZC16"/>
      <c r="UZD16"/>
      <c r="UZE16"/>
      <c r="UZF16"/>
      <c r="UZG16"/>
      <c r="UZH16"/>
      <c r="UZI16"/>
      <c r="UZJ16"/>
      <c r="UZK16"/>
      <c r="UZL16"/>
      <c r="UZM16"/>
      <c r="UZN16"/>
      <c r="UZO16"/>
      <c r="UZP16"/>
      <c r="UZQ16"/>
      <c r="UZR16"/>
      <c r="UZS16"/>
      <c r="UZT16"/>
      <c r="UZU16"/>
      <c r="UZV16"/>
      <c r="UZW16"/>
      <c r="UZX16"/>
      <c r="UZY16"/>
      <c r="UZZ16"/>
      <c r="VAA16"/>
      <c r="VAB16"/>
      <c r="VAC16"/>
      <c r="VAD16"/>
      <c r="VAE16"/>
      <c r="VAF16"/>
      <c r="VAG16"/>
      <c r="VAH16"/>
      <c r="VAI16"/>
      <c r="VAJ16"/>
      <c r="VAK16"/>
      <c r="VAL16"/>
      <c r="VAM16"/>
      <c r="VAN16"/>
      <c r="VAO16"/>
      <c r="VAP16"/>
      <c r="VAQ16"/>
      <c r="VAR16"/>
      <c r="VAS16"/>
      <c r="VAT16"/>
      <c r="VAU16"/>
      <c r="VAV16"/>
      <c r="VAW16"/>
      <c r="VAX16"/>
      <c r="VAY16"/>
      <c r="VAZ16"/>
      <c r="VBA16"/>
      <c r="VBB16"/>
      <c r="VBC16"/>
      <c r="VBD16"/>
      <c r="VBE16"/>
      <c r="VBF16"/>
      <c r="VBG16"/>
      <c r="VBH16"/>
      <c r="VBI16"/>
      <c r="VBJ16"/>
      <c r="VBK16"/>
      <c r="VBL16"/>
      <c r="VBM16"/>
      <c r="VBN16"/>
      <c r="VBO16"/>
      <c r="VBP16"/>
      <c r="VBQ16"/>
      <c r="VBR16"/>
      <c r="VBS16"/>
      <c r="VBT16"/>
      <c r="VBU16"/>
      <c r="VBV16"/>
      <c r="VBW16"/>
      <c r="VBX16"/>
      <c r="VBY16"/>
      <c r="VBZ16"/>
      <c r="VCA16"/>
      <c r="VCB16"/>
      <c r="VCC16"/>
      <c r="VCD16"/>
      <c r="VCE16"/>
      <c r="VCF16"/>
      <c r="VCG16"/>
      <c r="VCH16"/>
      <c r="VCI16"/>
      <c r="VCJ16"/>
      <c r="VCK16"/>
      <c r="VCL16"/>
      <c r="VCM16"/>
      <c r="VCN16"/>
      <c r="VCO16"/>
      <c r="VCP16"/>
      <c r="VCQ16"/>
      <c r="VCR16"/>
      <c r="VCS16"/>
      <c r="VCT16"/>
      <c r="VCU16"/>
      <c r="VCV16"/>
      <c r="VCW16"/>
      <c r="VCX16"/>
      <c r="VCY16"/>
      <c r="VCZ16"/>
      <c r="VDA16"/>
      <c r="VDB16"/>
      <c r="VDC16"/>
      <c r="VDD16"/>
      <c r="VDE16"/>
      <c r="VDF16"/>
      <c r="VDG16"/>
      <c r="VDH16"/>
      <c r="VDI16"/>
      <c r="VDJ16"/>
      <c r="VDK16"/>
      <c r="VDL16"/>
      <c r="VDM16"/>
      <c r="VDN16"/>
      <c r="VDO16"/>
      <c r="VDP16"/>
      <c r="VDQ16"/>
      <c r="VDR16"/>
      <c r="VDS16"/>
      <c r="VDT16"/>
      <c r="VDU16"/>
      <c r="VDV16"/>
      <c r="VDW16"/>
      <c r="VDX16"/>
      <c r="VDY16"/>
      <c r="VDZ16"/>
      <c r="VEA16"/>
      <c r="VEB16"/>
      <c r="VEC16"/>
      <c r="VED16"/>
      <c r="VEE16"/>
      <c r="VEF16"/>
      <c r="VEG16"/>
      <c r="VEH16"/>
      <c r="VEI16"/>
      <c r="VEJ16"/>
      <c r="VEK16"/>
      <c r="VEL16"/>
      <c r="VEM16"/>
      <c r="VEN16"/>
      <c r="VEO16"/>
      <c r="VEP16"/>
      <c r="VEQ16"/>
      <c r="VER16"/>
      <c r="VES16"/>
      <c r="VET16"/>
      <c r="VEU16"/>
      <c r="VEV16"/>
      <c r="VEW16"/>
      <c r="VEX16"/>
      <c r="VEY16"/>
      <c r="VEZ16"/>
      <c r="VFA16"/>
      <c r="VFB16"/>
      <c r="VFC16"/>
      <c r="VFD16"/>
      <c r="VFE16"/>
      <c r="VFF16"/>
      <c r="VFG16"/>
      <c r="VFH16"/>
      <c r="VFI16"/>
      <c r="VFJ16"/>
      <c r="VFK16"/>
      <c r="VFL16"/>
      <c r="VFM16"/>
      <c r="VFN16"/>
      <c r="VFO16"/>
      <c r="VFP16"/>
      <c r="VFQ16"/>
      <c r="VFR16"/>
      <c r="VFS16"/>
      <c r="VFT16"/>
      <c r="VFU16"/>
      <c r="VFV16"/>
      <c r="VFW16"/>
      <c r="VFX16"/>
      <c r="VFY16"/>
      <c r="VFZ16"/>
      <c r="VGA16"/>
      <c r="VGB16"/>
      <c r="VGC16"/>
      <c r="VGD16"/>
      <c r="VGE16"/>
      <c r="VGF16"/>
      <c r="VGG16"/>
      <c r="VGH16"/>
      <c r="VGI16"/>
      <c r="VGJ16"/>
      <c r="VGK16"/>
      <c r="VGL16"/>
      <c r="VGM16"/>
      <c r="VGN16"/>
      <c r="VGO16"/>
      <c r="VGP16"/>
      <c r="VGQ16"/>
      <c r="VGR16"/>
      <c r="VGS16"/>
      <c r="VGT16"/>
      <c r="VGU16"/>
      <c r="VGV16"/>
      <c r="VGW16"/>
      <c r="VGX16"/>
      <c r="VGY16"/>
      <c r="VGZ16"/>
      <c r="VHA16"/>
      <c r="VHB16"/>
      <c r="VHC16"/>
      <c r="VHD16"/>
      <c r="VHE16"/>
      <c r="VHF16"/>
      <c r="VHG16"/>
      <c r="VHH16"/>
      <c r="VHI16"/>
      <c r="VHJ16"/>
      <c r="VHK16"/>
      <c r="VHL16"/>
      <c r="VHM16"/>
      <c r="VHN16"/>
      <c r="VHO16"/>
      <c r="VHP16"/>
      <c r="VHQ16"/>
      <c r="VHR16"/>
      <c r="VHS16"/>
      <c r="VHT16"/>
      <c r="VHU16"/>
      <c r="VHV16"/>
      <c r="VHW16"/>
      <c r="VHX16"/>
      <c r="VHY16"/>
      <c r="VHZ16"/>
      <c r="VIA16"/>
      <c r="VIB16"/>
      <c r="VIC16"/>
      <c r="VID16"/>
      <c r="VIE16"/>
      <c r="VIF16"/>
      <c r="VIG16"/>
      <c r="VIH16"/>
      <c r="VII16"/>
      <c r="VIJ16"/>
      <c r="VIK16"/>
      <c r="VIL16"/>
      <c r="VIM16"/>
      <c r="VIN16"/>
      <c r="VIO16"/>
      <c r="VIP16"/>
      <c r="VIQ16"/>
      <c r="VIR16"/>
      <c r="VIS16"/>
      <c r="VIT16"/>
      <c r="VIU16"/>
      <c r="VIV16"/>
      <c r="VIW16"/>
      <c r="VIX16"/>
      <c r="VIY16"/>
      <c r="VIZ16"/>
      <c r="VJA16"/>
      <c r="VJB16"/>
      <c r="VJC16"/>
      <c r="VJD16"/>
      <c r="VJE16"/>
      <c r="VJF16"/>
      <c r="VJG16"/>
      <c r="VJH16"/>
      <c r="VJI16"/>
      <c r="VJJ16"/>
      <c r="VJK16"/>
      <c r="VJL16"/>
      <c r="VJM16"/>
      <c r="VJN16"/>
      <c r="VJO16"/>
      <c r="VJP16"/>
      <c r="VJQ16"/>
      <c r="VJR16"/>
      <c r="VJS16"/>
      <c r="VJT16"/>
      <c r="VJU16"/>
      <c r="VJV16"/>
      <c r="VJW16"/>
      <c r="VJX16"/>
      <c r="VJY16"/>
      <c r="VJZ16"/>
      <c r="VKA16"/>
      <c r="VKB16"/>
      <c r="VKC16"/>
      <c r="VKD16"/>
      <c r="VKE16"/>
      <c r="VKF16"/>
      <c r="VKG16"/>
      <c r="VKH16"/>
      <c r="VKI16"/>
      <c r="VKJ16"/>
      <c r="VKK16"/>
      <c r="VKL16"/>
      <c r="VKM16"/>
      <c r="VKN16"/>
      <c r="VKO16"/>
      <c r="VKP16"/>
      <c r="VKQ16"/>
      <c r="VKR16"/>
      <c r="VKS16"/>
      <c r="VKT16"/>
      <c r="VKU16"/>
      <c r="VKV16"/>
      <c r="VKW16"/>
      <c r="VKX16"/>
      <c r="VKY16"/>
      <c r="VKZ16"/>
      <c r="VLA16"/>
      <c r="VLB16"/>
      <c r="VLC16"/>
      <c r="VLD16"/>
      <c r="VLE16"/>
      <c r="VLF16"/>
      <c r="VLG16"/>
      <c r="VLH16"/>
      <c r="VLI16"/>
      <c r="VLJ16"/>
      <c r="VLK16"/>
      <c r="VLL16"/>
      <c r="VLM16"/>
      <c r="VLN16"/>
      <c r="VLO16"/>
      <c r="VLP16"/>
      <c r="VLQ16"/>
      <c r="VLR16"/>
      <c r="VLS16"/>
      <c r="VLT16"/>
      <c r="VLU16"/>
      <c r="VLV16"/>
      <c r="VLW16"/>
      <c r="VLX16"/>
      <c r="VLY16"/>
      <c r="VLZ16"/>
      <c r="VMA16"/>
      <c r="VMB16"/>
      <c r="VMC16"/>
      <c r="VMD16"/>
      <c r="VME16"/>
      <c r="VMF16"/>
      <c r="VMG16"/>
      <c r="VMH16"/>
      <c r="VMI16"/>
      <c r="VMJ16"/>
      <c r="VMK16"/>
      <c r="VML16"/>
      <c r="VMM16"/>
      <c r="VMN16"/>
      <c r="VMO16"/>
      <c r="VMP16"/>
      <c r="VMQ16"/>
      <c r="VMR16"/>
      <c r="VMS16"/>
      <c r="VMT16"/>
      <c r="VMU16"/>
      <c r="VMV16"/>
      <c r="VMW16"/>
      <c r="VMX16"/>
      <c r="VMY16"/>
      <c r="VMZ16"/>
      <c r="VNA16"/>
      <c r="VNB16"/>
      <c r="VNC16"/>
      <c r="VND16"/>
      <c r="VNE16"/>
      <c r="VNF16"/>
      <c r="VNG16"/>
      <c r="VNH16"/>
      <c r="VNI16"/>
      <c r="VNJ16"/>
      <c r="VNK16"/>
      <c r="VNL16"/>
      <c r="VNM16"/>
      <c r="VNN16"/>
      <c r="VNO16"/>
      <c r="VNP16"/>
      <c r="VNQ16"/>
      <c r="VNR16"/>
      <c r="VNS16"/>
      <c r="VNT16"/>
      <c r="VNU16"/>
      <c r="VNV16"/>
      <c r="VNW16"/>
      <c r="VNX16"/>
      <c r="VNY16"/>
      <c r="VNZ16"/>
      <c r="VOA16"/>
      <c r="VOB16"/>
      <c r="VOC16"/>
      <c r="VOD16"/>
      <c r="VOE16"/>
      <c r="VOF16"/>
      <c r="VOG16"/>
      <c r="VOH16"/>
      <c r="VOI16"/>
      <c r="VOJ16"/>
      <c r="VOK16"/>
      <c r="VOL16"/>
      <c r="VOM16"/>
      <c r="VON16"/>
      <c r="VOO16"/>
      <c r="VOP16"/>
      <c r="VOQ16"/>
      <c r="VOR16"/>
      <c r="VOS16"/>
      <c r="VOT16"/>
      <c r="VOU16"/>
      <c r="VOV16"/>
      <c r="VOW16"/>
      <c r="VOX16"/>
      <c r="VOY16"/>
      <c r="VOZ16"/>
      <c r="VPA16"/>
      <c r="VPB16"/>
      <c r="VPC16"/>
      <c r="VPD16"/>
      <c r="VPE16"/>
      <c r="VPF16"/>
      <c r="VPG16"/>
      <c r="VPH16"/>
      <c r="VPI16"/>
      <c r="VPJ16"/>
      <c r="VPK16"/>
      <c r="VPL16"/>
      <c r="VPM16"/>
      <c r="VPN16"/>
      <c r="VPO16"/>
      <c r="VPP16"/>
      <c r="VPQ16"/>
      <c r="VPR16"/>
      <c r="VPS16"/>
      <c r="VPT16"/>
      <c r="VPU16"/>
      <c r="VPV16"/>
      <c r="VPW16"/>
      <c r="VPX16"/>
      <c r="VPY16"/>
      <c r="VPZ16"/>
      <c r="VQA16"/>
      <c r="VQB16"/>
      <c r="VQC16"/>
      <c r="VQD16"/>
      <c r="VQE16"/>
      <c r="VQF16"/>
      <c r="VQG16"/>
      <c r="VQH16"/>
      <c r="VQI16"/>
      <c r="VQJ16"/>
      <c r="VQK16"/>
      <c r="VQL16"/>
      <c r="VQM16"/>
      <c r="VQN16"/>
      <c r="VQO16"/>
      <c r="VQP16"/>
      <c r="VQQ16"/>
      <c r="VQR16"/>
      <c r="VQS16"/>
      <c r="VQT16"/>
      <c r="VQU16"/>
      <c r="VQV16"/>
      <c r="VQW16"/>
      <c r="VQX16"/>
      <c r="VQY16"/>
      <c r="VQZ16"/>
      <c r="VRA16"/>
      <c r="VRB16"/>
      <c r="VRC16"/>
      <c r="VRD16"/>
      <c r="VRE16"/>
      <c r="VRF16"/>
      <c r="VRG16"/>
      <c r="VRH16"/>
      <c r="VRI16"/>
      <c r="VRJ16"/>
      <c r="VRK16"/>
      <c r="VRL16"/>
      <c r="VRM16"/>
      <c r="VRN16"/>
      <c r="VRO16"/>
      <c r="VRP16"/>
      <c r="VRQ16"/>
      <c r="VRR16"/>
      <c r="VRS16"/>
      <c r="VRT16"/>
      <c r="VRU16"/>
      <c r="VRV16"/>
      <c r="VRW16"/>
      <c r="VRX16"/>
      <c r="VRY16"/>
      <c r="VRZ16"/>
      <c r="VSA16"/>
      <c r="VSB16"/>
      <c r="VSC16"/>
      <c r="VSD16"/>
      <c r="VSE16"/>
      <c r="VSF16"/>
      <c r="VSG16"/>
      <c r="VSH16"/>
      <c r="VSI16"/>
      <c r="VSJ16"/>
      <c r="VSK16"/>
      <c r="VSL16"/>
      <c r="VSM16"/>
      <c r="VSN16"/>
      <c r="VSO16"/>
      <c r="VSP16"/>
      <c r="VSQ16"/>
      <c r="VSR16"/>
      <c r="VSS16"/>
      <c r="VST16"/>
      <c r="VSU16"/>
      <c r="VSV16"/>
      <c r="VSW16"/>
      <c r="VSX16"/>
      <c r="VSY16"/>
      <c r="VSZ16"/>
      <c r="VTA16"/>
      <c r="VTB16"/>
      <c r="VTC16"/>
      <c r="VTD16"/>
      <c r="VTE16"/>
      <c r="VTF16"/>
      <c r="VTG16"/>
      <c r="VTH16"/>
      <c r="VTI16"/>
      <c r="VTJ16"/>
      <c r="VTK16"/>
      <c r="VTL16"/>
      <c r="VTM16"/>
      <c r="VTN16"/>
      <c r="VTO16"/>
      <c r="VTP16"/>
      <c r="VTQ16"/>
      <c r="VTR16"/>
      <c r="VTS16"/>
      <c r="VTT16"/>
      <c r="VTU16"/>
      <c r="VTV16"/>
      <c r="VTW16"/>
      <c r="VTX16"/>
      <c r="VTY16"/>
      <c r="VTZ16"/>
      <c r="VUA16"/>
      <c r="VUB16"/>
      <c r="VUC16"/>
      <c r="VUD16"/>
      <c r="VUE16"/>
      <c r="VUF16"/>
      <c r="VUG16"/>
      <c r="VUH16"/>
      <c r="VUI16"/>
      <c r="VUJ16"/>
      <c r="VUK16"/>
      <c r="VUL16"/>
      <c r="VUM16"/>
      <c r="VUN16"/>
      <c r="VUO16"/>
      <c r="VUP16"/>
      <c r="VUQ16"/>
      <c r="VUR16"/>
      <c r="VUS16"/>
      <c r="VUT16"/>
      <c r="VUU16"/>
      <c r="VUV16"/>
      <c r="VUW16"/>
      <c r="VUX16"/>
      <c r="VUY16"/>
      <c r="VUZ16"/>
      <c r="VVA16"/>
      <c r="VVB16"/>
      <c r="VVC16"/>
      <c r="VVD16"/>
      <c r="VVE16"/>
      <c r="VVF16"/>
      <c r="VVG16"/>
      <c r="VVH16"/>
      <c r="VVI16"/>
      <c r="VVJ16"/>
      <c r="VVK16"/>
      <c r="VVL16"/>
      <c r="VVM16"/>
      <c r="VVN16"/>
      <c r="VVO16"/>
      <c r="VVP16"/>
      <c r="VVQ16"/>
      <c r="VVR16"/>
      <c r="VVS16"/>
      <c r="VVT16"/>
      <c r="VVU16"/>
      <c r="VVV16"/>
      <c r="VVW16"/>
      <c r="VVX16"/>
      <c r="VVY16"/>
      <c r="VVZ16"/>
      <c r="VWA16"/>
      <c r="VWB16"/>
      <c r="VWC16"/>
      <c r="VWD16"/>
      <c r="VWE16"/>
      <c r="VWF16"/>
      <c r="VWG16"/>
      <c r="VWH16"/>
      <c r="VWI16"/>
      <c r="VWJ16"/>
      <c r="VWK16"/>
      <c r="VWL16"/>
      <c r="VWM16"/>
      <c r="VWN16"/>
      <c r="VWO16"/>
      <c r="VWP16"/>
      <c r="VWQ16"/>
      <c r="VWR16"/>
      <c r="VWS16"/>
      <c r="VWT16"/>
      <c r="VWU16"/>
      <c r="VWV16"/>
      <c r="VWW16"/>
      <c r="VWX16"/>
      <c r="VWY16"/>
      <c r="VWZ16"/>
      <c r="VXA16"/>
      <c r="VXB16"/>
      <c r="VXC16"/>
      <c r="VXD16"/>
      <c r="VXE16"/>
      <c r="VXF16"/>
      <c r="VXG16"/>
      <c r="VXH16"/>
      <c r="VXI16"/>
      <c r="VXJ16"/>
      <c r="VXK16"/>
      <c r="VXL16"/>
      <c r="VXM16"/>
      <c r="VXN16"/>
      <c r="VXO16"/>
      <c r="VXP16"/>
      <c r="VXQ16"/>
      <c r="VXR16"/>
      <c r="VXS16"/>
      <c r="VXT16"/>
      <c r="VXU16"/>
      <c r="VXV16"/>
      <c r="VXW16"/>
      <c r="VXX16"/>
      <c r="VXY16"/>
      <c r="VXZ16"/>
      <c r="VYA16"/>
      <c r="VYB16"/>
      <c r="VYC16"/>
      <c r="VYD16"/>
      <c r="VYE16"/>
      <c r="VYF16"/>
      <c r="VYG16"/>
      <c r="VYH16"/>
      <c r="VYI16"/>
      <c r="VYJ16"/>
      <c r="VYK16"/>
      <c r="VYL16"/>
      <c r="VYM16"/>
      <c r="VYN16"/>
      <c r="VYO16"/>
      <c r="VYP16"/>
      <c r="VYQ16"/>
      <c r="VYR16"/>
      <c r="VYS16"/>
      <c r="VYT16"/>
      <c r="VYU16"/>
      <c r="VYV16"/>
      <c r="VYW16"/>
      <c r="VYX16"/>
      <c r="VYY16"/>
      <c r="VYZ16"/>
      <c r="VZA16"/>
      <c r="VZB16"/>
      <c r="VZC16"/>
      <c r="VZD16"/>
      <c r="VZE16"/>
      <c r="VZF16"/>
      <c r="VZG16"/>
      <c r="VZH16"/>
      <c r="VZI16"/>
      <c r="VZJ16"/>
      <c r="VZK16"/>
      <c r="VZL16"/>
      <c r="VZM16"/>
      <c r="VZN16"/>
      <c r="VZO16"/>
      <c r="VZP16"/>
      <c r="VZQ16"/>
      <c r="VZR16"/>
      <c r="VZS16"/>
      <c r="VZT16"/>
      <c r="VZU16"/>
      <c r="VZV16"/>
      <c r="VZW16"/>
      <c r="VZX16"/>
      <c r="VZY16"/>
      <c r="VZZ16"/>
      <c r="WAA16"/>
      <c r="WAB16"/>
      <c r="WAC16"/>
      <c r="WAD16"/>
      <c r="WAE16"/>
      <c r="WAF16"/>
      <c r="WAG16"/>
      <c r="WAH16"/>
      <c r="WAI16"/>
      <c r="WAJ16"/>
      <c r="WAK16"/>
      <c r="WAL16"/>
      <c r="WAM16"/>
      <c r="WAN16"/>
      <c r="WAO16"/>
      <c r="WAP16"/>
      <c r="WAQ16"/>
      <c r="WAR16"/>
      <c r="WAS16"/>
      <c r="WAT16"/>
      <c r="WAU16"/>
      <c r="WAV16"/>
      <c r="WAW16"/>
      <c r="WAX16"/>
      <c r="WAY16"/>
      <c r="WAZ16"/>
      <c r="WBA16"/>
      <c r="WBB16"/>
      <c r="WBC16"/>
      <c r="WBD16"/>
      <c r="WBE16"/>
      <c r="WBF16"/>
      <c r="WBG16"/>
      <c r="WBH16"/>
      <c r="WBI16"/>
      <c r="WBJ16"/>
      <c r="WBK16"/>
      <c r="WBL16"/>
      <c r="WBM16"/>
      <c r="WBN16"/>
      <c r="WBO16"/>
      <c r="WBP16"/>
      <c r="WBQ16"/>
      <c r="WBR16"/>
      <c r="WBS16"/>
      <c r="WBT16"/>
      <c r="WBU16"/>
      <c r="WBV16"/>
      <c r="WBW16"/>
      <c r="WBX16"/>
      <c r="WBY16"/>
      <c r="WBZ16"/>
      <c r="WCA16"/>
      <c r="WCB16"/>
      <c r="WCC16"/>
      <c r="WCD16"/>
      <c r="WCE16"/>
      <c r="WCF16"/>
      <c r="WCG16"/>
      <c r="WCH16"/>
      <c r="WCI16"/>
      <c r="WCJ16"/>
      <c r="WCK16"/>
      <c r="WCL16"/>
      <c r="WCM16"/>
      <c r="WCN16"/>
      <c r="WCO16"/>
      <c r="WCP16"/>
      <c r="WCQ16"/>
      <c r="WCR16"/>
      <c r="WCS16"/>
      <c r="WCT16"/>
      <c r="WCU16"/>
      <c r="WCV16"/>
      <c r="WCW16"/>
      <c r="WCX16"/>
      <c r="WCY16"/>
      <c r="WCZ16"/>
      <c r="WDA16"/>
      <c r="WDB16"/>
      <c r="WDC16"/>
      <c r="WDD16"/>
      <c r="WDE16"/>
      <c r="WDF16"/>
      <c r="WDG16"/>
      <c r="WDH16"/>
      <c r="WDI16"/>
      <c r="WDJ16"/>
      <c r="WDK16"/>
      <c r="WDL16"/>
      <c r="WDM16"/>
      <c r="WDN16"/>
      <c r="WDO16"/>
      <c r="WDP16"/>
      <c r="WDQ16"/>
      <c r="WDR16"/>
      <c r="WDS16"/>
      <c r="WDT16"/>
      <c r="WDU16"/>
      <c r="WDV16"/>
      <c r="WDW16"/>
      <c r="WDX16"/>
      <c r="WDY16"/>
      <c r="WDZ16"/>
      <c r="WEA16"/>
      <c r="WEB16"/>
      <c r="WEC16"/>
      <c r="WED16"/>
      <c r="WEE16"/>
      <c r="WEF16"/>
      <c r="WEG16"/>
      <c r="WEH16"/>
      <c r="WEI16"/>
      <c r="WEJ16"/>
      <c r="WEK16"/>
      <c r="WEL16"/>
      <c r="WEM16"/>
      <c r="WEN16"/>
      <c r="WEO16"/>
      <c r="WEP16"/>
      <c r="WEQ16"/>
      <c r="WER16"/>
      <c r="WES16"/>
      <c r="WET16"/>
      <c r="WEU16"/>
      <c r="WEV16"/>
      <c r="WEW16"/>
      <c r="WEX16"/>
      <c r="WEY16"/>
      <c r="WEZ16"/>
      <c r="WFA16"/>
      <c r="WFB16"/>
      <c r="WFC16"/>
      <c r="WFD16"/>
      <c r="WFE16"/>
      <c r="WFF16"/>
      <c r="WFG16"/>
      <c r="WFH16"/>
      <c r="WFI16"/>
      <c r="WFJ16"/>
      <c r="WFK16"/>
      <c r="WFL16"/>
      <c r="WFM16"/>
      <c r="WFN16"/>
      <c r="WFO16"/>
      <c r="WFP16"/>
      <c r="WFQ16"/>
      <c r="WFR16"/>
      <c r="WFS16"/>
      <c r="WFT16"/>
      <c r="WFU16"/>
      <c r="WFV16"/>
      <c r="WFW16"/>
      <c r="WFX16"/>
      <c r="WFY16"/>
      <c r="WFZ16"/>
      <c r="WGA16"/>
      <c r="WGB16"/>
      <c r="WGC16"/>
      <c r="WGD16"/>
      <c r="WGE16"/>
      <c r="WGF16"/>
      <c r="WGG16"/>
      <c r="WGH16"/>
      <c r="WGI16"/>
      <c r="WGJ16"/>
      <c r="WGK16"/>
      <c r="WGL16"/>
      <c r="WGM16"/>
      <c r="WGN16"/>
      <c r="WGO16"/>
      <c r="WGP16"/>
      <c r="WGQ16"/>
      <c r="WGR16"/>
      <c r="WGS16"/>
      <c r="WGT16"/>
      <c r="WGU16"/>
      <c r="WGV16"/>
      <c r="WGW16"/>
      <c r="WGX16"/>
      <c r="WGY16"/>
      <c r="WGZ16"/>
      <c r="WHA16"/>
      <c r="WHB16"/>
      <c r="WHC16"/>
      <c r="WHD16"/>
      <c r="WHE16"/>
      <c r="WHF16"/>
      <c r="WHG16"/>
      <c r="WHH16"/>
      <c r="WHI16"/>
      <c r="WHJ16"/>
      <c r="WHK16"/>
      <c r="WHL16"/>
      <c r="WHM16"/>
      <c r="WHN16"/>
      <c r="WHO16"/>
      <c r="WHP16"/>
      <c r="WHQ16"/>
      <c r="WHR16"/>
      <c r="WHS16"/>
      <c r="WHT16"/>
      <c r="WHU16"/>
      <c r="WHV16"/>
      <c r="WHW16"/>
      <c r="WHX16"/>
      <c r="WHY16"/>
      <c r="WHZ16"/>
      <c r="WIA16"/>
      <c r="WIB16"/>
      <c r="WIC16"/>
      <c r="WID16"/>
      <c r="WIE16"/>
      <c r="WIF16"/>
      <c r="WIG16"/>
      <c r="WIH16"/>
      <c r="WII16"/>
      <c r="WIJ16"/>
      <c r="WIK16"/>
      <c r="WIL16"/>
      <c r="WIM16"/>
      <c r="WIN16"/>
      <c r="WIO16"/>
      <c r="WIP16"/>
      <c r="WIQ16"/>
      <c r="WIR16"/>
      <c r="WIS16"/>
      <c r="WIT16"/>
      <c r="WIU16"/>
      <c r="WIV16"/>
      <c r="WIW16"/>
      <c r="WIX16"/>
      <c r="WIY16"/>
      <c r="WIZ16"/>
      <c r="WJA16"/>
      <c r="WJB16"/>
      <c r="WJC16"/>
      <c r="WJD16"/>
      <c r="WJE16"/>
      <c r="WJF16"/>
      <c r="WJG16"/>
      <c r="WJH16"/>
      <c r="WJI16"/>
      <c r="WJJ16"/>
      <c r="WJK16"/>
      <c r="WJL16"/>
      <c r="WJM16"/>
      <c r="WJN16"/>
      <c r="WJO16"/>
      <c r="WJP16"/>
      <c r="WJQ16"/>
      <c r="WJR16"/>
      <c r="WJS16"/>
      <c r="WJT16"/>
      <c r="WJU16"/>
      <c r="WJV16"/>
      <c r="WJW16"/>
      <c r="WJX16"/>
      <c r="WJY16"/>
      <c r="WJZ16"/>
      <c r="WKA16"/>
      <c r="WKB16"/>
      <c r="WKC16"/>
      <c r="WKD16"/>
      <c r="WKE16"/>
      <c r="WKF16"/>
      <c r="WKG16"/>
      <c r="WKH16"/>
      <c r="WKI16"/>
      <c r="WKJ16"/>
      <c r="WKK16"/>
      <c r="WKL16"/>
      <c r="WKM16"/>
      <c r="WKN16"/>
      <c r="WKO16"/>
      <c r="WKP16"/>
      <c r="WKQ16"/>
      <c r="WKR16"/>
      <c r="WKS16"/>
      <c r="WKT16"/>
      <c r="WKU16"/>
      <c r="WKV16"/>
      <c r="WKW16"/>
      <c r="WKX16"/>
      <c r="WKY16"/>
      <c r="WKZ16"/>
      <c r="WLA16"/>
      <c r="WLB16"/>
      <c r="WLC16"/>
      <c r="WLD16"/>
      <c r="WLE16"/>
      <c r="WLF16"/>
      <c r="WLG16"/>
      <c r="WLH16"/>
      <c r="WLI16"/>
      <c r="WLJ16"/>
      <c r="WLK16"/>
      <c r="WLL16"/>
      <c r="WLM16"/>
      <c r="WLN16"/>
      <c r="WLO16"/>
      <c r="WLP16"/>
      <c r="WLQ16"/>
      <c r="WLR16"/>
      <c r="WLS16"/>
      <c r="WLT16"/>
      <c r="WLU16"/>
      <c r="WLV16"/>
      <c r="WLW16"/>
      <c r="WLX16"/>
      <c r="WLY16"/>
      <c r="WLZ16"/>
      <c r="WMA16"/>
      <c r="WMB16"/>
      <c r="WMC16"/>
      <c r="WMD16"/>
      <c r="WME16"/>
      <c r="WMF16"/>
      <c r="WMG16"/>
      <c r="WMH16"/>
      <c r="WMI16"/>
      <c r="WMJ16"/>
      <c r="WMK16"/>
      <c r="WML16"/>
      <c r="WMM16"/>
      <c r="WMN16"/>
      <c r="WMO16"/>
      <c r="WMP16"/>
      <c r="WMQ16"/>
      <c r="WMR16"/>
      <c r="WMS16"/>
      <c r="WMT16"/>
      <c r="WMU16"/>
      <c r="WMV16"/>
      <c r="WMW16"/>
      <c r="WMX16"/>
      <c r="WMY16"/>
      <c r="WMZ16"/>
      <c r="WNA16"/>
      <c r="WNB16"/>
      <c r="WNC16"/>
      <c r="WND16"/>
      <c r="WNE16"/>
      <c r="WNF16"/>
      <c r="WNG16"/>
      <c r="WNH16"/>
      <c r="WNI16"/>
      <c r="WNJ16"/>
      <c r="WNK16"/>
      <c r="WNL16"/>
      <c r="WNM16"/>
      <c r="WNN16"/>
      <c r="WNO16"/>
      <c r="WNP16"/>
      <c r="WNQ16"/>
      <c r="WNR16"/>
      <c r="WNS16"/>
      <c r="WNT16"/>
      <c r="WNU16"/>
      <c r="WNV16"/>
      <c r="WNW16"/>
      <c r="WNX16"/>
      <c r="WNY16"/>
      <c r="WNZ16"/>
      <c r="WOA16"/>
      <c r="WOB16"/>
      <c r="WOC16"/>
      <c r="WOD16"/>
      <c r="WOE16"/>
      <c r="WOF16"/>
      <c r="WOG16"/>
      <c r="WOH16"/>
      <c r="WOI16"/>
      <c r="WOJ16"/>
      <c r="WOK16"/>
      <c r="WOL16"/>
      <c r="WOM16"/>
      <c r="WON16"/>
      <c r="WOO16"/>
      <c r="WOP16"/>
      <c r="WOQ16"/>
      <c r="WOR16"/>
      <c r="WOS16"/>
      <c r="WOT16"/>
      <c r="WOU16"/>
      <c r="WOV16"/>
      <c r="WOW16"/>
      <c r="WOX16"/>
      <c r="WOY16"/>
      <c r="WOZ16"/>
      <c r="WPA16"/>
      <c r="WPB16"/>
      <c r="WPC16"/>
      <c r="WPD16"/>
      <c r="WPE16"/>
      <c r="WPF16"/>
      <c r="WPG16"/>
      <c r="WPH16"/>
      <c r="WPI16"/>
      <c r="WPJ16"/>
      <c r="WPK16"/>
      <c r="WPL16"/>
      <c r="WPM16"/>
      <c r="WPN16"/>
      <c r="WPO16"/>
      <c r="WPP16"/>
      <c r="WPQ16"/>
      <c r="WPR16"/>
      <c r="WPS16"/>
      <c r="WPT16"/>
      <c r="WPU16"/>
      <c r="WPV16"/>
      <c r="WPW16"/>
      <c r="WPX16"/>
      <c r="WPY16"/>
      <c r="WPZ16"/>
      <c r="WQA16"/>
      <c r="WQB16"/>
      <c r="WQC16"/>
      <c r="WQD16"/>
      <c r="WQE16"/>
      <c r="WQF16"/>
      <c r="WQG16"/>
      <c r="WQH16"/>
      <c r="WQI16"/>
      <c r="WQJ16"/>
      <c r="WQK16"/>
      <c r="WQL16"/>
      <c r="WQM16"/>
      <c r="WQN16"/>
      <c r="WQO16"/>
      <c r="WQP16"/>
      <c r="WQQ16"/>
      <c r="WQR16"/>
      <c r="WQS16"/>
      <c r="WQT16"/>
      <c r="WQU16"/>
      <c r="WQV16"/>
      <c r="WQW16"/>
      <c r="WQX16"/>
      <c r="WQY16"/>
      <c r="WQZ16"/>
      <c r="WRA16"/>
      <c r="WRB16"/>
      <c r="WRC16"/>
      <c r="WRD16"/>
      <c r="WRE16"/>
      <c r="WRF16"/>
      <c r="WRG16"/>
      <c r="WRH16"/>
      <c r="WRI16"/>
      <c r="WRJ16"/>
      <c r="WRK16"/>
      <c r="WRL16"/>
      <c r="WRM16"/>
      <c r="WRN16"/>
      <c r="WRO16"/>
      <c r="WRP16"/>
      <c r="WRQ16"/>
      <c r="WRR16"/>
      <c r="WRS16"/>
      <c r="WRT16"/>
      <c r="WRU16"/>
      <c r="WRV16"/>
      <c r="WRW16"/>
      <c r="WRX16"/>
      <c r="WRY16"/>
      <c r="WRZ16"/>
      <c r="WSA16"/>
      <c r="WSB16"/>
      <c r="WSC16"/>
      <c r="WSD16"/>
      <c r="WSE16"/>
      <c r="WSF16"/>
      <c r="WSG16"/>
      <c r="WSH16"/>
      <c r="WSI16"/>
      <c r="WSJ16"/>
      <c r="WSK16"/>
      <c r="WSL16"/>
      <c r="WSM16"/>
      <c r="WSN16"/>
      <c r="WSO16"/>
      <c r="WSP16"/>
      <c r="WSQ16"/>
      <c r="WSR16"/>
      <c r="WSS16"/>
      <c r="WST16"/>
      <c r="WSU16"/>
      <c r="WSV16"/>
      <c r="WSW16"/>
      <c r="WSX16"/>
      <c r="WSY16"/>
      <c r="WSZ16"/>
      <c r="WTA16"/>
      <c r="WTB16"/>
      <c r="WTC16"/>
      <c r="WTD16"/>
      <c r="WTE16"/>
      <c r="WTF16"/>
      <c r="WTG16"/>
      <c r="WTH16"/>
      <c r="WTI16"/>
      <c r="WTJ16"/>
      <c r="WTK16"/>
      <c r="WTL16"/>
      <c r="WTM16"/>
      <c r="WTN16"/>
      <c r="WTO16"/>
      <c r="WTP16"/>
      <c r="WTQ16"/>
      <c r="WTR16"/>
      <c r="WTS16"/>
      <c r="WTT16"/>
      <c r="WTU16"/>
      <c r="WTV16"/>
      <c r="WTW16"/>
      <c r="WTX16"/>
      <c r="WTY16"/>
      <c r="WTZ16"/>
      <c r="WUA16"/>
      <c r="WUB16"/>
      <c r="WUC16"/>
      <c r="WUD16"/>
      <c r="WUE16"/>
      <c r="WUF16"/>
      <c r="WUG16"/>
      <c r="WUH16"/>
      <c r="WUI16"/>
      <c r="WUJ16"/>
      <c r="WUK16"/>
      <c r="WUL16"/>
      <c r="WUM16"/>
      <c r="WUN16"/>
      <c r="WUO16"/>
      <c r="WUP16"/>
      <c r="WUQ16"/>
      <c r="WUR16"/>
      <c r="WUS16"/>
      <c r="WUT16"/>
      <c r="WUU16"/>
      <c r="WUV16"/>
      <c r="WUW16"/>
      <c r="WUX16"/>
      <c r="WUY16"/>
      <c r="WUZ16"/>
      <c r="WVA16"/>
      <c r="WVB16"/>
      <c r="WVC16"/>
      <c r="WVD16"/>
      <c r="WVE16"/>
      <c r="WVF16"/>
      <c r="WVG16"/>
      <c r="WVH16"/>
      <c r="WVI16"/>
      <c r="WVJ16"/>
      <c r="WVK16"/>
      <c r="WVL16"/>
      <c r="WVM16"/>
      <c r="WVN16"/>
      <c r="WVO16"/>
      <c r="WVP16"/>
      <c r="WVQ16"/>
      <c r="WVR16"/>
      <c r="WVS16"/>
      <c r="WVT16"/>
      <c r="WVU16"/>
      <c r="WVV16"/>
      <c r="WVW16"/>
      <c r="WVX16"/>
      <c r="WVY16"/>
      <c r="WVZ16"/>
      <c r="WWA16"/>
      <c r="WWB16"/>
      <c r="WWC16"/>
      <c r="WWD16"/>
      <c r="WWE16"/>
      <c r="WWF16"/>
      <c r="WWG16"/>
      <c r="WWH16"/>
      <c r="WWI16"/>
      <c r="WWJ16"/>
      <c r="WWK16"/>
      <c r="WWL16"/>
      <c r="WWM16"/>
      <c r="WWN16"/>
      <c r="WWO16"/>
      <c r="WWP16"/>
      <c r="WWQ16"/>
      <c r="WWR16"/>
      <c r="WWS16"/>
      <c r="WWT16"/>
      <c r="WWU16"/>
      <c r="WWV16"/>
      <c r="WWW16"/>
      <c r="WWX16"/>
      <c r="WWY16"/>
      <c r="WWZ16"/>
      <c r="WXA16"/>
      <c r="WXB16"/>
      <c r="WXC16"/>
      <c r="WXD16"/>
      <c r="WXE16"/>
      <c r="WXF16"/>
      <c r="WXG16"/>
      <c r="WXH16"/>
      <c r="WXI16"/>
      <c r="WXJ16"/>
      <c r="WXK16"/>
      <c r="WXL16"/>
      <c r="WXM16"/>
      <c r="WXN16"/>
      <c r="WXO16"/>
      <c r="WXP16"/>
      <c r="WXQ16"/>
      <c r="WXR16"/>
      <c r="WXS16"/>
      <c r="WXT16"/>
      <c r="WXU16"/>
      <c r="WXV16"/>
      <c r="WXW16"/>
      <c r="WXX16"/>
      <c r="WXY16"/>
      <c r="WXZ16"/>
      <c r="WYA16"/>
      <c r="WYB16"/>
      <c r="WYC16"/>
      <c r="WYD16"/>
      <c r="WYE16"/>
      <c r="WYF16"/>
      <c r="WYG16"/>
      <c r="WYH16"/>
      <c r="WYI16"/>
      <c r="WYJ16"/>
      <c r="WYK16"/>
      <c r="WYL16"/>
      <c r="WYM16"/>
      <c r="WYN16"/>
      <c r="WYO16"/>
      <c r="WYP16"/>
      <c r="WYQ16"/>
      <c r="WYR16"/>
      <c r="WYS16"/>
      <c r="WYT16"/>
      <c r="WYU16"/>
      <c r="WYV16"/>
      <c r="WYW16"/>
      <c r="WYX16"/>
      <c r="WYY16"/>
      <c r="WYZ16"/>
      <c r="WZA16"/>
      <c r="WZB16"/>
      <c r="WZC16"/>
      <c r="WZD16"/>
      <c r="WZE16"/>
      <c r="WZF16"/>
      <c r="WZG16"/>
      <c r="WZH16"/>
      <c r="WZI16"/>
      <c r="WZJ16"/>
      <c r="WZK16"/>
      <c r="WZL16"/>
      <c r="WZM16"/>
      <c r="WZN16"/>
      <c r="WZO16"/>
      <c r="WZP16"/>
      <c r="WZQ16"/>
      <c r="WZR16"/>
      <c r="WZS16"/>
      <c r="WZT16"/>
      <c r="WZU16"/>
      <c r="WZV16"/>
      <c r="WZW16"/>
      <c r="WZX16"/>
      <c r="WZY16"/>
      <c r="WZZ16"/>
      <c r="XAA16"/>
      <c r="XAB16"/>
      <c r="XAC16"/>
      <c r="XAD16"/>
      <c r="XAE16"/>
      <c r="XAF16"/>
      <c r="XAG16"/>
      <c r="XAH16"/>
      <c r="XAI16"/>
      <c r="XAJ16"/>
      <c r="XAK16"/>
      <c r="XAL16"/>
      <c r="XAM16"/>
      <c r="XAN16"/>
      <c r="XAO16"/>
      <c r="XAP16"/>
      <c r="XAQ16"/>
      <c r="XAR16"/>
      <c r="XAS16"/>
      <c r="XAT16"/>
      <c r="XAU16"/>
      <c r="XAV16"/>
      <c r="XAW16"/>
      <c r="XAX16"/>
      <c r="XAY16"/>
      <c r="XAZ16"/>
      <c r="XBA16"/>
      <c r="XBB16"/>
      <c r="XBC16"/>
      <c r="XBD16"/>
      <c r="XBE16"/>
      <c r="XBF16"/>
      <c r="XBG16"/>
      <c r="XBH16"/>
      <c r="XBI16"/>
      <c r="XBJ16"/>
      <c r="XBK16"/>
      <c r="XBL16"/>
      <c r="XBM16"/>
      <c r="XBN16"/>
      <c r="XBO16"/>
      <c r="XBP16"/>
      <c r="XBQ16"/>
      <c r="XBR16"/>
      <c r="XBS16"/>
      <c r="XBT16"/>
      <c r="XBU16"/>
      <c r="XBV16"/>
      <c r="XBW16"/>
      <c r="XBX16"/>
      <c r="XBY16"/>
      <c r="XBZ16"/>
      <c r="XCA16"/>
      <c r="XCB16"/>
      <c r="XCC16"/>
      <c r="XCD16"/>
      <c r="XCE16"/>
      <c r="XCF16"/>
      <c r="XCG16"/>
      <c r="XCH16"/>
      <c r="XCI16"/>
      <c r="XCJ16"/>
      <c r="XCK16"/>
      <c r="XCL16"/>
      <c r="XCM16"/>
      <c r="XCN16"/>
      <c r="XCO16"/>
      <c r="XCP16"/>
      <c r="XCQ16"/>
      <c r="XCR16"/>
      <c r="XCS16"/>
      <c r="XCT16"/>
      <c r="XCU16"/>
      <c r="XCV16"/>
      <c r="XCW16"/>
      <c r="XCX16"/>
      <c r="XCY16"/>
      <c r="XCZ16"/>
      <c r="XDA16"/>
      <c r="XDB16"/>
      <c r="XDC16"/>
      <c r="XDD16"/>
      <c r="XDE16"/>
      <c r="XDF16"/>
      <c r="XDG16"/>
      <c r="XDH16"/>
      <c r="XDI16"/>
      <c r="XDJ16"/>
      <c r="XDK16"/>
      <c r="XDL16"/>
      <c r="XDM16"/>
      <c r="XDN16"/>
      <c r="XDO16"/>
      <c r="XDP16"/>
      <c r="XDQ16"/>
      <c r="XDR16"/>
      <c r="XDS16"/>
      <c r="XDT16"/>
      <c r="XDU16"/>
      <c r="XDV16"/>
      <c r="XDW16"/>
      <c r="XDX16"/>
      <c r="XDY16"/>
      <c r="XDZ16"/>
      <c r="XEA16"/>
      <c r="XEB16"/>
      <c r="XEC16"/>
      <c r="XED16"/>
      <c r="XEE16"/>
      <c r="XEF16"/>
      <c r="XEG16"/>
      <c r="XEH16"/>
      <c r="XEI16"/>
      <c r="XEJ16"/>
      <c r="XEK16"/>
      <c r="XEL16"/>
      <c r="XEM16"/>
      <c r="XEN16"/>
      <c r="XEO16"/>
      <c r="XEP16"/>
      <c r="XEQ16"/>
      <c r="XER16"/>
      <c r="XES16"/>
      <c r="XET16"/>
      <c r="XEU16"/>
      <c r="XEV16"/>
      <c r="XEW16"/>
      <c r="XEX16"/>
      <c r="XEY16"/>
      <c r="XEZ16"/>
      <c r="XFA16"/>
      <c r="XFB16"/>
      <c r="XFC16"/>
    </row>
    <row r="17" spans="2:16383" s="89" customFormat="1" ht="63" customHeight="1" x14ac:dyDescent="0.25">
      <c r="B17" s="94" t="s">
        <v>382</v>
      </c>
      <c r="C17" s="70"/>
      <c r="D17" s="70"/>
      <c r="E17" s="70"/>
      <c r="F17" s="70"/>
      <c r="G17" s="70"/>
      <c r="H17" s="70"/>
      <c r="I17" s="70"/>
      <c r="J17" s="70"/>
      <c r="K17" s="70"/>
      <c r="L17" s="70"/>
      <c r="M17" s="70"/>
      <c r="N17" s="70"/>
      <c r="O17" s="70"/>
      <c r="P17" s="70"/>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c r="IW17"/>
      <c r="IX17"/>
      <c r="IY17"/>
      <c r="IZ17"/>
      <c r="JA17"/>
      <c r="JB17"/>
      <c r="JC17"/>
      <c r="JD17"/>
      <c r="JE17"/>
      <c r="JF17"/>
      <c r="JG17"/>
      <c r="JH17"/>
      <c r="JI17"/>
      <c r="JJ17"/>
      <c r="JK17"/>
      <c r="JL17"/>
      <c r="JM17"/>
      <c r="JN17"/>
      <c r="JO17"/>
      <c r="JP17"/>
      <c r="JQ17"/>
      <c r="JR17"/>
      <c r="JS17"/>
      <c r="JT17"/>
      <c r="JU17"/>
      <c r="JV17"/>
      <c r="JW17"/>
      <c r="JX17"/>
      <c r="JY17"/>
      <c r="JZ17"/>
      <c r="KA17"/>
      <c r="KB17"/>
      <c r="KC17"/>
      <c r="KD17"/>
      <c r="KE17"/>
      <c r="KF17"/>
      <c r="KG17"/>
      <c r="KH17"/>
      <c r="KI17"/>
      <c r="KJ17"/>
      <c r="KK17"/>
      <c r="KL17"/>
      <c r="KM17"/>
      <c r="KN17"/>
      <c r="KO17"/>
      <c r="KP17"/>
      <c r="KQ17"/>
      <c r="KR17"/>
      <c r="KS17"/>
      <c r="KT17"/>
      <c r="KU17"/>
      <c r="KV17"/>
      <c r="KW17"/>
      <c r="KX17"/>
      <c r="KY17"/>
      <c r="KZ17"/>
      <c r="LA17"/>
      <c r="LB17"/>
      <c r="LC17"/>
      <c r="LD17"/>
      <c r="LE17"/>
      <c r="LF17"/>
      <c r="LG17"/>
      <c r="LH17"/>
      <c r="LI17"/>
      <c r="LJ17"/>
      <c r="LK17"/>
      <c r="LL17"/>
      <c r="LM17"/>
      <c r="LN17"/>
      <c r="LO17"/>
      <c r="LP17"/>
      <c r="LQ17"/>
      <c r="LR17"/>
      <c r="LS17"/>
      <c r="LT17"/>
      <c r="LU17"/>
      <c r="LV17"/>
      <c r="LW17"/>
      <c r="LX17"/>
      <c r="LY17"/>
      <c r="LZ17"/>
      <c r="MA17"/>
      <c r="MB17"/>
      <c r="MC17"/>
      <c r="MD17"/>
      <c r="ME17"/>
      <c r="MF17"/>
      <c r="MG17"/>
      <c r="MH17"/>
      <c r="MI17"/>
      <c r="MJ17"/>
      <c r="MK17"/>
      <c r="ML17"/>
      <c r="MM17"/>
      <c r="MN17"/>
      <c r="MO17"/>
      <c r="MP17"/>
      <c r="MQ17"/>
      <c r="MR17"/>
      <c r="MS17"/>
      <c r="MT17"/>
      <c r="MU17"/>
      <c r="MV17"/>
      <c r="MW17"/>
      <c r="MX17"/>
      <c r="MY17"/>
      <c r="MZ17"/>
      <c r="NA17"/>
      <c r="NB17"/>
      <c r="NC17"/>
      <c r="ND17"/>
      <c r="NE17"/>
      <c r="NF17"/>
      <c r="NG17"/>
      <c r="NH17"/>
      <c r="NI17"/>
      <c r="NJ17"/>
      <c r="NK17"/>
      <c r="NL17"/>
      <c r="NM17"/>
      <c r="NN17"/>
      <c r="NO17"/>
      <c r="NP17"/>
      <c r="NQ17"/>
      <c r="NR17"/>
      <c r="NS17"/>
      <c r="NT17"/>
      <c r="NU17"/>
      <c r="NV17"/>
      <c r="NW17"/>
      <c r="NX17"/>
      <c r="NY17"/>
      <c r="NZ17"/>
      <c r="OA17"/>
      <c r="OB17"/>
      <c r="OC17"/>
      <c r="OD17"/>
      <c r="OE17"/>
      <c r="OF17"/>
      <c r="OG17"/>
      <c r="OH17"/>
      <c r="OI17"/>
      <c r="OJ17"/>
      <c r="OK17"/>
      <c r="OL17"/>
      <c r="OM17"/>
      <c r="ON17"/>
      <c r="OO17"/>
      <c r="OP17"/>
      <c r="OQ17"/>
      <c r="OR17"/>
      <c r="OS17"/>
      <c r="OT17"/>
      <c r="OU17"/>
      <c r="OV17"/>
      <c r="OW17"/>
      <c r="OX17"/>
      <c r="OY17"/>
      <c r="OZ17"/>
      <c r="PA17"/>
      <c r="PB17"/>
      <c r="PC17"/>
      <c r="PD17"/>
      <c r="PE17"/>
      <c r="PF17"/>
      <c r="PG17"/>
      <c r="PH17"/>
      <c r="PI17"/>
      <c r="PJ17"/>
      <c r="PK17"/>
      <c r="PL17"/>
      <c r="PM17"/>
      <c r="PN17"/>
      <c r="PO17"/>
      <c r="PP17"/>
      <c r="PQ17"/>
      <c r="PR17"/>
      <c r="PS17"/>
      <c r="PT17"/>
      <c r="PU17"/>
      <c r="PV17"/>
      <c r="PW17"/>
      <c r="PX17"/>
      <c r="PY17"/>
      <c r="PZ17"/>
      <c r="QA17"/>
      <c r="QB17"/>
      <c r="QC17"/>
      <c r="QD17"/>
      <c r="QE17"/>
      <c r="QF17"/>
      <c r="QG17"/>
      <c r="QH17"/>
      <c r="QI17"/>
      <c r="QJ17"/>
      <c r="QK17"/>
      <c r="QL17"/>
      <c r="QM17"/>
      <c r="QN17"/>
      <c r="QO17"/>
      <c r="QP17"/>
      <c r="QQ17"/>
      <c r="QR17"/>
      <c r="QS17"/>
      <c r="QT17"/>
      <c r="QU17"/>
      <c r="QV17"/>
      <c r="QW17"/>
      <c r="QX17"/>
      <c r="QY17"/>
      <c r="QZ17"/>
      <c r="RA17"/>
      <c r="RB17"/>
      <c r="RC17"/>
      <c r="RD17"/>
      <c r="RE17"/>
      <c r="RF17"/>
      <c r="RG17"/>
      <c r="RH17"/>
      <c r="RI17"/>
      <c r="RJ17"/>
      <c r="RK17"/>
      <c r="RL17"/>
      <c r="RM17"/>
      <c r="RN17"/>
      <c r="RO17"/>
      <c r="RP17"/>
      <c r="RQ17"/>
      <c r="RR17"/>
      <c r="RS17"/>
      <c r="RT17"/>
      <c r="RU17"/>
      <c r="RV17"/>
      <c r="RW17"/>
      <c r="RX17"/>
      <c r="RY17"/>
      <c r="RZ17"/>
      <c r="SA17"/>
      <c r="SB17"/>
      <c r="SC17"/>
      <c r="SD17"/>
      <c r="SE17"/>
      <c r="SF17"/>
      <c r="SG17"/>
      <c r="SH17"/>
      <c r="SI17"/>
      <c r="SJ17"/>
      <c r="SK17"/>
      <c r="SL17"/>
      <c r="SM17"/>
      <c r="SN17"/>
      <c r="SO17"/>
      <c r="SP17"/>
      <c r="SQ17"/>
      <c r="SR17"/>
      <c r="SS17"/>
      <c r="ST17"/>
      <c r="SU17"/>
      <c r="SV17"/>
      <c r="SW17"/>
      <c r="SX17"/>
      <c r="SY17"/>
      <c r="SZ17"/>
      <c r="TA17"/>
      <c r="TB17"/>
      <c r="TC17"/>
      <c r="TD17"/>
      <c r="TE17"/>
      <c r="TF17"/>
      <c r="TG17"/>
      <c r="TH17"/>
      <c r="TI17"/>
      <c r="TJ17"/>
      <c r="TK17"/>
      <c r="TL17"/>
      <c r="TM17"/>
      <c r="TN17"/>
      <c r="TO17"/>
      <c r="TP17"/>
      <c r="TQ17"/>
      <c r="TR17"/>
      <c r="TS17"/>
      <c r="TT17"/>
      <c r="TU17"/>
      <c r="TV17"/>
      <c r="TW17"/>
      <c r="TX17"/>
      <c r="TY17"/>
      <c r="TZ17"/>
      <c r="UA17"/>
      <c r="UB17"/>
      <c r="UC17"/>
      <c r="UD17"/>
      <c r="UE17"/>
      <c r="UF17"/>
      <c r="UG17"/>
      <c r="UH17"/>
      <c r="UI17"/>
      <c r="UJ17"/>
      <c r="UK17"/>
      <c r="UL17"/>
      <c r="UM17"/>
      <c r="UN17"/>
      <c r="UO17"/>
      <c r="UP17"/>
      <c r="UQ17"/>
      <c r="UR17"/>
      <c r="US17"/>
      <c r="UT17"/>
      <c r="UU17"/>
      <c r="UV17"/>
      <c r="UW17"/>
      <c r="UX17"/>
      <c r="UY17"/>
      <c r="UZ17"/>
      <c r="VA17"/>
      <c r="VB17"/>
      <c r="VC17"/>
      <c r="VD17"/>
      <c r="VE17"/>
      <c r="VF17"/>
      <c r="VG17"/>
      <c r="VH17"/>
      <c r="VI17"/>
      <c r="VJ17"/>
      <c r="VK17"/>
      <c r="VL17"/>
      <c r="VM17"/>
      <c r="VN17"/>
      <c r="VO17"/>
      <c r="VP17"/>
      <c r="VQ17"/>
      <c r="VR17"/>
      <c r="VS17"/>
      <c r="VT17"/>
      <c r="VU17"/>
      <c r="VV17"/>
      <c r="VW17"/>
      <c r="VX17"/>
      <c r="VY17"/>
      <c r="VZ17"/>
      <c r="WA17"/>
      <c r="WB17"/>
      <c r="WC17"/>
      <c r="WD17"/>
      <c r="WE17"/>
      <c r="WF17"/>
      <c r="WG17"/>
      <c r="WH17"/>
      <c r="WI17"/>
      <c r="WJ17"/>
      <c r="WK17"/>
      <c r="WL17"/>
      <c r="WM17"/>
      <c r="WN17"/>
      <c r="WO17"/>
      <c r="WP17"/>
      <c r="WQ17"/>
      <c r="WR17"/>
      <c r="WS17"/>
      <c r="WT17"/>
      <c r="WU17"/>
      <c r="WV17"/>
      <c r="WW17"/>
      <c r="WX17"/>
      <c r="WY17"/>
      <c r="WZ17"/>
      <c r="XA17"/>
      <c r="XB17"/>
      <c r="XC17"/>
      <c r="XD17"/>
      <c r="XE17"/>
      <c r="XF17"/>
      <c r="XG17"/>
      <c r="XH17"/>
      <c r="XI17"/>
      <c r="XJ17"/>
      <c r="XK17"/>
      <c r="XL17"/>
      <c r="XM17"/>
      <c r="XN17"/>
      <c r="XO17"/>
      <c r="XP17"/>
      <c r="XQ17"/>
      <c r="XR17"/>
      <c r="XS17"/>
      <c r="XT17"/>
      <c r="XU17"/>
      <c r="XV17"/>
      <c r="XW17"/>
      <c r="XX17"/>
      <c r="XY17"/>
      <c r="XZ17"/>
      <c r="YA17"/>
      <c r="YB17"/>
      <c r="YC17"/>
      <c r="YD17"/>
      <c r="YE17"/>
      <c r="YF17"/>
      <c r="YG17"/>
      <c r="YH17"/>
      <c r="YI17"/>
      <c r="YJ17"/>
      <c r="YK17"/>
      <c r="YL17"/>
      <c r="YM17"/>
      <c r="YN17"/>
      <c r="YO17"/>
      <c r="YP17"/>
      <c r="YQ17"/>
      <c r="YR17"/>
      <c r="YS17"/>
      <c r="YT17"/>
      <c r="YU17"/>
      <c r="YV17"/>
      <c r="YW17"/>
      <c r="YX17"/>
      <c r="YY17"/>
      <c r="YZ17"/>
      <c r="ZA17"/>
      <c r="ZB17"/>
      <c r="ZC17"/>
      <c r="ZD17"/>
      <c r="ZE17"/>
      <c r="ZF17"/>
      <c r="ZG17"/>
      <c r="ZH17"/>
      <c r="ZI17"/>
      <c r="ZJ17"/>
      <c r="ZK17"/>
      <c r="ZL17"/>
      <c r="ZM17"/>
      <c r="ZN17"/>
      <c r="ZO17"/>
      <c r="ZP17"/>
      <c r="ZQ17"/>
      <c r="ZR17"/>
      <c r="ZS17"/>
      <c r="ZT17"/>
      <c r="ZU17"/>
      <c r="ZV17"/>
      <c r="ZW17"/>
      <c r="ZX17"/>
      <c r="ZY17"/>
      <c r="ZZ17"/>
      <c r="AAA17"/>
      <c r="AAB17"/>
      <c r="AAC17"/>
      <c r="AAD17"/>
      <c r="AAE17"/>
      <c r="AAF17"/>
      <c r="AAG17"/>
      <c r="AAH17"/>
      <c r="AAI17"/>
      <c r="AAJ17"/>
      <c r="AAK17"/>
      <c r="AAL17"/>
      <c r="AAM17"/>
      <c r="AAN17"/>
      <c r="AAO17"/>
      <c r="AAP17"/>
      <c r="AAQ17"/>
      <c r="AAR17"/>
      <c r="AAS17"/>
      <c r="AAT17"/>
      <c r="AAU17"/>
      <c r="AAV17"/>
      <c r="AAW17"/>
      <c r="AAX17"/>
      <c r="AAY17"/>
      <c r="AAZ17"/>
      <c r="ABA17"/>
      <c r="ABB17"/>
      <c r="ABC17"/>
      <c r="ABD17"/>
      <c r="ABE17"/>
      <c r="ABF17"/>
      <c r="ABG17"/>
      <c r="ABH17"/>
      <c r="ABI17"/>
      <c r="ABJ17"/>
      <c r="ABK17"/>
      <c r="ABL17"/>
      <c r="ABM17"/>
      <c r="ABN17"/>
      <c r="ABO17"/>
      <c r="ABP17"/>
      <c r="ABQ17"/>
      <c r="ABR17"/>
      <c r="ABS17"/>
      <c r="ABT17"/>
      <c r="ABU17"/>
      <c r="ABV17"/>
      <c r="ABW17"/>
      <c r="ABX17"/>
      <c r="ABY17"/>
      <c r="ABZ17"/>
      <c r="ACA17"/>
      <c r="ACB17"/>
      <c r="ACC17"/>
      <c r="ACD17"/>
      <c r="ACE17"/>
      <c r="ACF17"/>
      <c r="ACG17"/>
      <c r="ACH17"/>
      <c r="ACI17"/>
      <c r="ACJ17"/>
      <c r="ACK17"/>
      <c r="ACL17"/>
      <c r="ACM17"/>
      <c r="ACN17"/>
      <c r="ACO17"/>
      <c r="ACP17"/>
      <c r="ACQ17"/>
      <c r="ACR17"/>
      <c r="ACS17"/>
      <c r="ACT17"/>
      <c r="ACU17"/>
      <c r="ACV17"/>
      <c r="ACW17"/>
      <c r="ACX17"/>
      <c r="ACY17"/>
      <c r="ACZ17"/>
      <c r="ADA17"/>
      <c r="ADB17"/>
      <c r="ADC17"/>
      <c r="ADD17"/>
      <c r="ADE17"/>
      <c r="ADF17"/>
      <c r="ADG17"/>
      <c r="ADH17"/>
      <c r="ADI17"/>
      <c r="ADJ17"/>
      <c r="ADK17"/>
      <c r="ADL17"/>
      <c r="ADM17"/>
      <c r="ADN17"/>
      <c r="ADO17"/>
      <c r="ADP17"/>
      <c r="ADQ17"/>
      <c r="ADR17"/>
      <c r="ADS17"/>
      <c r="ADT17"/>
      <c r="ADU17"/>
      <c r="ADV17"/>
      <c r="ADW17"/>
      <c r="ADX17"/>
      <c r="ADY17"/>
      <c r="ADZ17"/>
      <c r="AEA17"/>
      <c r="AEB17"/>
      <c r="AEC17"/>
      <c r="AED17"/>
      <c r="AEE17"/>
      <c r="AEF17"/>
      <c r="AEG17"/>
      <c r="AEH17"/>
      <c r="AEI17"/>
      <c r="AEJ17"/>
      <c r="AEK17"/>
      <c r="AEL17"/>
      <c r="AEM17"/>
      <c r="AEN17"/>
      <c r="AEO17"/>
      <c r="AEP17"/>
      <c r="AEQ17"/>
      <c r="AER17"/>
      <c r="AES17"/>
      <c r="AET17"/>
      <c r="AEU17"/>
      <c r="AEV17"/>
      <c r="AEW17"/>
      <c r="AEX17"/>
      <c r="AEY17"/>
      <c r="AEZ17"/>
      <c r="AFA17"/>
      <c r="AFB17"/>
      <c r="AFC17"/>
      <c r="AFD17"/>
      <c r="AFE17"/>
      <c r="AFF17"/>
      <c r="AFG17"/>
      <c r="AFH17"/>
      <c r="AFI17"/>
      <c r="AFJ17"/>
      <c r="AFK17"/>
      <c r="AFL17"/>
      <c r="AFM17"/>
      <c r="AFN17"/>
      <c r="AFO17"/>
      <c r="AFP17"/>
      <c r="AFQ17"/>
      <c r="AFR17"/>
      <c r="AFS17"/>
      <c r="AFT17"/>
      <c r="AFU17"/>
      <c r="AFV17"/>
      <c r="AFW17"/>
      <c r="AFX17"/>
      <c r="AFY17"/>
      <c r="AFZ17"/>
      <c r="AGA17"/>
      <c r="AGB17"/>
      <c r="AGC17"/>
      <c r="AGD17"/>
      <c r="AGE17"/>
      <c r="AGF17"/>
      <c r="AGG17"/>
      <c r="AGH17"/>
      <c r="AGI17"/>
      <c r="AGJ17"/>
      <c r="AGK17"/>
      <c r="AGL17"/>
      <c r="AGM17"/>
      <c r="AGN17"/>
      <c r="AGO17"/>
      <c r="AGP17"/>
      <c r="AGQ17"/>
      <c r="AGR17"/>
      <c r="AGS17"/>
      <c r="AGT17"/>
      <c r="AGU17"/>
      <c r="AGV17"/>
      <c r="AGW17"/>
      <c r="AGX17"/>
      <c r="AGY17"/>
      <c r="AGZ17"/>
      <c r="AHA17"/>
      <c r="AHB17"/>
      <c r="AHC17"/>
      <c r="AHD17"/>
      <c r="AHE17"/>
      <c r="AHF17"/>
      <c r="AHG17"/>
      <c r="AHH17"/>
      <c r="AHI17"/>
      <c r="AHJ17"/>
      <c r="AHK17"/>
      <c r="AHL17"/>
      <c r="AHM17"/>
      <c r="AHN17"/>
      <c r="AHO17"/>
      <c r="AHP17"/>
      <c r="AHQ17"/>
      <c r="AHR17"/>
      <c r="AHS17"/>
      <c r="AHT17"/>
      <c r="AHU17"/>
      <c r="AHV17"/>
      <c r="AHW17"/>
      <c r="AHX17"/>
      <c r="AHY17"/>
      <c r="AHZ17"/>
      <c r="AIA17"/>
      <c r="AIB17"/>
      <c r="AIC17"/>
      <c r="AID17"/>
      <c r="AIE17"/>
      <c r="AIF17"/>
      <c r="AIG17"/>
      <c r="AIH17"/>
      <c r="AII17"/>
      <c r="AIJ17"/>
      <c r="AIK17"/>
      <c r="AIL17"/>
      <c r="AIM17"/>
      <c r="AIN17"/>
      <c r="AIO17"/>
      <c r="AIP17"/>
      <c r="AIQ17"/>
      <c r="AIR17"/>
      <c r="AIS17"/>
      <c r="AIT17"/>
      <c r="AIU17"/>
      <c r="AIV17"/>
      <c r="AIW17"/>
      <c r="AIX17"/>
      <c r="AIY17"/>
      <c r="AIZ17"/>
      <c r="AJA17"/>
      <c r="AJB17"/>
      <c r="AJC17"/>
      <c r="AJD17"/>
      <c r="AJE17"/>
      <c r="AJF17"/>
      <c r="AJG17"/>
      <c r="AJH17"/>
      <c r="AJI17"/>
      <c r="AJJ17"/>
      <c r="AJK17"/>
      <c r="AJL17"/>
      <c r="AJM17"/>
      <c r="AJN17"/>
      <c r="AJO17"/>
      <c r="AJP17"/>
      <c r="AJQ17"/>
      <c r="AJR17"/>
      <c r="AJS17"/>
      <c r="AJT17"/>
      <c r="AJU17"/>
      <c r="AJV17"/>
      <c r="AJW17"/>
      <c r="AJX17"/>
      <c r="AJY17"/>
      <c r="AJZ17"/>
      <c r="AKA17"/>
      <c r="AKB17"/>
      <c r="AKC17"/>
      <c r="AKD17"/>
      <c r="AKE17"/>
      <c r="AKF17"/>
      <c r="AKG17"/>
      <c r="AKH17"/>
      <c r="AKI17"/>
      <c r="AKJ17"/>
      <c r="AKK17"/>
      <c r="AKL17"/>
      <c r="AKM17"/>
      <c r="AKN17"/>
      <c r="AKO17"/>
      <c r="AKP17"/>
      <c r="AKQ17"/>
      <c r="AKR17"/>
      <c r="AKS17"/>
      <c r="AKT17"/>
      <c r="AKU17"/>
      <c r="AKV17"/>
      <c r="AKW17"/>
      <c r="AKX17"/>
      <c r="AKY17"/>
      <c r="AKZ17"/>
      <c r="ALA17"/>
      <c r="ALB17"/>
      <c r="ALC17"/>
      <c r="ALD17"/>
      <c r="ALE17"/>
      <c r="ALF17"/>
      <c r="ALG17"/>
      <c r="ALH17"/>
      <c r="ALI17"/>
      <c r="ALJ17"/>
      <c r="ALK17"/>
      <c r="ALL17"/>
      <c r="ALM17"/>
      <c r="ALN17"/>
      <c r="ALO17"/>
      <c r="ALP17"/>
      <c r="ALQ17"/>
      <c r="ALR17"/>
      <c r="ALS17"/>
      <c r="ALT17"/>
      <c r="ALU17"/>
      <c r="ALV17"/>
      <c r="ALW17"/>
      <c r="ALX17"/>
      <c r="ALY17"/>
      <c r="ALZ17"/>
      <c r="AMA17"/>
      <c r="AMB17"/>
      <c r="AMC17"/>
      <c r="AMD17"/>
      <c r="AME17"/>
      <c r="AMF17"/>
      <c r="AMG17"/>
      <c r="AMH17"/>
      <c r="AMI17"/>
      <c r="AMJ17"/>
      <c r="AMK17"/>
      <c r="AML17"/>
      <c r="AMM17"/>
      <c r="AMN17"/>
      <c r="AMO17"/>
      <c r="AMP17"/>
      <c r="AMQ17"/>
      <c r="AMR17"/>
      <c r="AMS17"/>
      <c r="AMT17"/>
      <c r="AMU17"/>
      <c r="AMV17"/>
      <c r="AMW17"/>
      <c r="AMX17"/>
      <c r="AMY17"/>
      <c r="AMZ17"/>
      <c r="ANA17"/>
      <c r="ANB17"/>
      <c r="ANC17"/>
      <c r="AND17"/>
      <c r="ANE17"/>
      <c r="ANF17"/>
      <c r="ANG17"/>
      <c r="ANH17"/>
      <c r="ANI17"/>
      <c r="ANJ17"/>
      <c r="ANK17"/>
      <c r="ANL17"/>
      <c r="ANM17"/>
      <c r="ANN17"/>
      <c r="ANO17"/>
      <c r="ANP17"/>
      <c r="ANQ17"/>
      <c r="ANR17"/>
      <c r="ANS17"/>
      <c r="ANT17"/>
      <c r="ANU17"/>
      <c r="ANV17"/>
      <c r="ANW17"/>
      <c r="ANX17"/>
      <c r="ANY17"/>
      <c r="ANZ17"/>
      <c r="AOA17"/>
      <c r="AOB17"/>
      <c r="AOC17"/>
      <c r="AOD17"/>
      <c r="AOE17"/>
      <c r="AOF17"/>
      <c r="AOG17"/>
      <c r="AOH17"/>
      <c r="AOI17"/>
      <c r="AOJ17"/>
      <c r="AOK17"/>
      <c r="AOL17"/>
      <c r="AOM17"/>
      <c r="AON17"/>
      <c r="AOO17"/>
      <c r="AOP17"/>
      <c r="AOQ17"/>
      <c r="AOR17"/>
      <c r="AOS17"/>
      <c r="AOT17"/>
      <c r="AOU17"/>
      <c r="AOV17"/>
      <c r="AOW17"/>
      <c r="AOX17"/>
      <c r="AOY17"/>
      <c r="AOZ17"/>
      <c r="APA17"/>
      <c r="APB17"/>
      <c r="APC17"/>
      <c r="APD17"/>
      <c r="APE17"/>
      <c r="APF17"/>
      <c r="APG17"/>
      <c r="APH17"/>
      <c r="API17"/>
      <c r="APJ17"/>
      <c r="APK17"/>
      <c r="APL17"/>
      <c r="APM17"/>
      <c r="APN17"/>
      <c r="APO17"/>
      <c r="APP17"/>
      <c r="APQ17"/>
      <c r="APR17"/>
      <c r="APS17"/>
      <c r="APT17"/>
      <c r="APU17"/>
      <c r="APV17"/>
      <c r="APW17"/>
      <c r="APX17"/>
      <c r="APY17"/>
      <c r="APZ17"/>
      <c r="AQA17"/>
      <c r="AQB17"/>
      <c r="AQC17"/>
      <c r="AQD17"/>
      <c r="AQE17"/>
      <c r="AQF17"/>
      <c r="AQG17"/>
      <c r="AQH17"/>
      <c r="AQI17"/>
      <c r="AQJ17"/>
      <c r="AQK17"/>
      <c r="AQL17"/>
      <c r="AQM17"/>
      <c r="AQN17"/>
      <c r="AQO17"/>
      <c r="AQP17"/>
      <c r="AQQ17"/>
      <c r="AQR17"/>
      <c r="AQS17"/>
      <c r="AQT17"/>
      <c r="AQU17"/>
      <c r="AQV17"/>
      <c r="AQW17"/>
      <c r="AQX17"/>
      <c r="AQY17"/>
      <c r="AQZ17"/>
      <c r="ARA17"/>
      <c r="ARB17"/>
      <c r="ARC17"/>
      <c r="ARD17"/>
      <c r="ARE17"/>
      <c r="ARF17"/>
      <c r="ARG17"/>
      <c r="ARH17"/>
      <c r="ARI17"/>
      <c r="ARJ17"/>
      <c r="ARK17"/>
      <c r="ARL17"/>
      <c r="ARM17"/>
      <c r="ARN17"/>
      <c r="ARO17"/>
      <c r="ARP17"/>
      <c r="ARQ17"/>
      <c r="ARR17"/>
      <c r="ARS17"/>
      <c r="ART17"/>
      <c r="ARU17"/>
      <c r="ARV17"/>
      <c r="ARW17"/>
      <c r="ARX17"/>
      <c r="ARY17"/>
      <c r="ARZ17"/>
      <c r="ASA17"/>
      <c r="ASB17"/>
      <c r="ASC17"/>
      <c r="ASD17"/>
      <c r="ASE17"/>
      <c r="ASF17"/>
      <c r="ASG17"/>
      <c r="ASH17"/>
      <c r="ASI17"/>
      <c r="ASJ17"/>
      <c r="ASK17"/>
      <c r="ASL17"/>
      <c r="ASM17"/>
      <c r="ASN17"/>
      <c r="ASO17"/>
      <c r="ASP17"/>
      <c r="ASQ17"/>
      <c r="ASR17"/>
      <c r="ASS17"/>
      <c r="AST17"/>
      <c r="ASU17"/>
      <c r="ASV17"/>
      <c r="ASW17"/>
      <c r="ASX17"/>
      <c r="ASY17"/>
      <c r="ASZ17"/>
      <c r="ATA17"/>
      <c r="ATB17"/>
      <c r="ATC17"/>
      <c r="ATD17"/>
      <c r="ATE17"/>
      <c r="ATF17"/>
      <c r="ATG17"/>
      <c r="ATH17"/>
      <c r="ATI17"/>
      <c r="ATJ17"/>
      <c r="ATK17"/>
      <c r="ATL17"/>
      <c r="ATM17"/>
      <c r="ATN17"/>
      <c r="ATO17"/>
      <c r="ATP17"/>
      <c r="ATQ17"/>
      <c r="ATR17"/>
      <c r="ATS17"/>
      <c r="ATT17"/>
      <c r="ATU17"/>
      <c r="ATV17"/>
      <c r="ATW17"/>
      <c r="ATX17"/>
      <c r="ATY17"/>
      <c r="ATZ17"/>
      <c r="AUA17"/>
      <c r="AUB17"/>
      <c r="AUC17"/>
      <c r="AUD17"/>
      <c r="AUE17"/>
      <c r="AUF17"/>
      <c r="AUG17"/>
      <c r="AUH17"/>
      <c r="AUI17"/>
      <c r="AUJ17"/>
      <c r="AUK17"/>
      <c r="AUL17"/>
      <c r="AUM17"/>
      <c r="AUN17"/>
      <c r="AUO17"/>
      <c r="AUP17"/>
      <c r="AUQ17"/>
      <c r="AUR17"/>
      <c r="AUS17"/>
      <c r="AUT17"/>
      <c r="AUU17"/>
      <c r="AUV17"/>
      <c r="AUW17"/>
      <c r="AUX17"/>
      <c r="AUY17"/>
      <c r="AUZ17"/>
      <c r="AVA17"/>
      <c r="AVB17"/>
      <c r="AVC17"/>
      <c r="AVD17"/>
      <c r="AVE17"/>
      <c r="AVF17"/>
      <c r="AVG17"/>
      <c r="AVH17"/>
      <c r="AVI17"/>
      <c r="AVJ17"/>
      <c r="AVK17"/>
      <c r="AVL17"/>
      <c r="AVM17"/>
      <c r="AVN17"/>
      <c r="AVO17"/>
      <c r="AVP17"/>
      <c r="AVQ17"/>
      <c r="AVR17"/>
      <c r="AVS17"/>
      <c r="AVT17"/>
      <c r="AVU17"/>
      <c r="AVV17"/>
      <c r="AVW17"/>
      <c r="AVX17"/>
      <c r="AVY17"/>
      <c r="AVZ17"/>
      <c r="AWA17"/>
      <c r="AWB17"/>
      <c r="AWC17"/>
      <c r="AWD17"/>
      <c r="AWE17"/>
      <c r="AWF17"/>
      <c r="AWG17"/>
      <c r="AWH17"/>
      <c r="AWI17"/>
      <c r="AWJ17"/>
      <c r="AWK17"/>
      <c r="AWL17"/>
      <c r="AWM17"/>
      <c r="AWN17"/>
      <c r="AWO17"/>
      <c r="AWP17"/>
      <c r="AWQ17"/>
      <c r="AWR17"/>
      <c r="AWS17"/>
      <c r="AWT17"/>
      <c r="AWU17"/>
      <c r="AWV17"/>
      <c r="AWW17"/>
      <c r="AWX17"/>
      <c r="AWY17"/>
      <c r="AWZ17"/>
      <c r="AXA17"/>
      <c r="AXB17"/>
      <c r="AXC17"/>
      <c r="AXD17"/>
      <c r="AXE17"/>
      <c r="AXF17"/>
      <c r="AXG17"/>
      <c r="AXH17"/>
      <c r="AXI17"/>
      <c r="AXJ17"/>
      <c r="AXK17"/>
      <c r="AXL17"/>
      <c r="AXM17"/>
      <c r="AXN17"/>
      <c r="AXO17"/>
      <c r="AXP17"/>
      <c r="AXQ17"/>
      <c r="AXR17"/>
      <c r="AXS17"/>
      <c r="AXT17"/>
      <c r="AXU17"/>
      <c r="AXV17"/>
      <c r="AXW17"/>
      <c r="AXX17"/>
      <c r="AXY17"/>
      <c r="AXZ17"/>
      <c r="AYA17"/>
      <c r="AYB17"/>
      <c r="AYC17"/>
      <c r="AYD17"/>
      <c r="AYE17"/>
      <c r="AYF17"/>
      <c r="AYG17"/>
      <c r="AYH17"/>
      <c r="AYI17"/>
      <c r="AYJ17"/>
      <c r="AYK17"/>
      <c r="AYL17"/>
      <c r="AYM17"/>
      <c r="AYN17"/>
      <c r="AYO17"/>
      <c r="AYP17"/>
      <c r="AYQ17"/>
      <c r="AYR17"/>
      <c r="AYS17"/>
      <c r="AYT17"/>
      <c r="AYU17"/>
      <c r="AYV17"/>
      <c r="AYW17"/>
      <c r="AYX17"/>
      <c r="AYY17"/>
      <c r="AYZ17"/>
      <c r="AZA17"/>
      <c r="AZB17"/>
      <c r="AZC17"/>
      <c r="AZD17"/>
      <c r="AZE17"/>
      <c r="AZF17"/>
      <c r="AZG17"/>
      <c r="AZH17"/>
      <c r="AZI17"/>
      <c r="AZJ17"/>
      <c r="AZK17"/>
      <c r="AZL17"/>
      <c r="AZM17"/>
      <c r="AZN17"/>
      <c r="AZO17"/>
      <c r="AZP17"/>
      <c r="AZQ17"/>
      <c r="AZR17"/>
      <c r="AZS17"/>
      <c r="AZT17"/>
      <c r="AZU17"/>
      <c r="AZV17"/>
      <c r="AZW17"/>
      <c r="AZX17"/>
      <c r="AZY17"/>
      <c r="AZZ17"/>
      <c r="BAA17"/>
      <c r="BAB17"/>
      <c r="BAC17"/>
      <c r="BAD17"/>
      <c r="BAE17"/>
      <c r="BAF17"/>
      <c r="BAG17"/>
      <c r="BAH17"/>
      <c r="BAI17"/>
      <c r="BAJ17"/>
      <c r="BAK17"/>
      <c r="BAL17"/>
      <c r="BAM17"/>
      <c r="BAN17"/>
      <c r="BAO17"/>
      <c r="BAP17"/>
      <c r="BAQ17"/>
      <c r="BAR17"/>
      <c r="BAS17"/>
      <c r="BAT17"/>
      <c r="BAU17"/>
      <c r="BAV17"/>
      <c r="BAW17"/>
      <c r="BAX17"/>
      <c r="BAY17"/>
      <c r="BAZ17"/>
      <c r="BBA17"/>
      <c r="BBB17"/>
      <c r="BBC17"/>
      <c r="BBD17"/>
      <c r="BBE17"/>
      <c r="BBF17"/>
      <c r="BBG17"/>
      <c r="BBH17"/>
      <c r="BBI17"/>
      <c r="BBJ17"/>
      <c r="BBK17"/>
      <c r="BBL17"/>
      <c r="BBM17"/>
      <c r="BBN17"/>
      <c r="BBO17"/>
      <c r="BBP17"/>
      <c r="BBQ17"/>
      <c r="BBR17"/>
      <c r="BBS17"/>
      <c r="BBT17"/>
      <c r="BBU17"/>
      <c r="BBV17"/>
      <c r="BBW17"/>
      <c r="BBX17"/>
      <c r="BBY17"/>
      <c r="BBZ17"/>
      <c r="BCA17"/>
      <c r="BCB17"/>
      <c r="BCC17"/>
      <c r="BCD17"/>
      <c r="BCE17"/>
      <c r="BCF17"/>
      <c r="BCG17"/>
      <c r="BCH17"/>
      <c r="BCI17"/>
      <c r="BCJ17"/>
      <c r="BCK17"/>
      <c r="BCL17"/>
      <c r="BCM17"/>
      <c r="BCN17"/>
      <c r="BCO17"/>
      <c r="BCP17"/>
      <c r="BCQ17"/>
      <c r="BCR17"/>
      <c r="BCS17"/>
      <c r="BCT17"/>
      <c r="BCU17"/>
      <c r="BCV17"/>
      <c r="BCW17"/>
      <c r="BCX17"/>
      <c r="BCY17"/>
      <c r="BCZ17"/>
      <c r="BDA17"/>
      <c r="BDB17"/>
      <c r="BDC17"/>
      <c r="BDD17"/>
      <c r="BDE17"/>
      <c r="BDF17"/>
      <c r="BDG17"/>
      <c r="BDH17"/>
      <c r="BDI17"/>
      <c r="BDJ17"/>
      <c r="BDK17"/>
      <c r="BDL17"/>
      <c r="BDM17"/>
      <c r="BDN17"/>
      <c r="BDO17"/>
      <c r="BDP17"/>
      <c r="BDQ17"/>
      <c r="BDR17"/>
      <c r="BDS17"/>
      <c r="BDT17"/>
      <c r="BDU17"/>
      <c r="BDV17"/>
      <c r="BDW17"/>
      <c r="BDX17"/>
      <c r="BDY17"/>
      <c r="BDZ17"/>
      <c r="BEA17"/>
      <c r="BEB17"/>
      <c r="BEC17"/>
      <c r="BED17"/>
      <c r="BEE17"/>
      <c r="BEF17"/>
      <c r="BEG17"/>
      <c r="BEH17"/>
      <c r="BEI17"/>
      <c r="BEJ17"/>
      <c r="BEK17"/>
      <c r="BEL17"/>
      <c r="BEM17"/>
      <c r="BEN17"/>
      <c r="BEO17"/>
      <c r="BEP17"/>
      <c r="BEQ17"/>
      <c r="BER17"/>
      <c r="BES17"/>
      <c r="BET17"/>
      <c r="BEU17"/>
      <c r="BEV17"/>
      <c r="BEW17"/>
      <c r="BEX17"/>
      <c r="BEY17"/>
      <c r="BEZ17"/>
      <c r="BFA17"/>
      <c r="BFB17"/>
      <c r="BFC17"/>
      <c r="BFD17"/>
      <c r="BFE17"/>
      <c r="BFF17"/>
      <c r="BFG17"/>
      <c r="BFH17"/>
      <c r="BFI17"/>
      <c r="BFJ17"/>
      <c r="BFK17"/>
      <c r="BFL17"/>
      <c r="BFM17"/>
      <c r="BFN17"/>
      <c r="BFO17"/>
      <c r="BFP17"/>
      <c r="BFQ17"/>
      <c r="BFR17"/>
      <c r="BFS17"/>
      <c r="BFT17"/>
      <c r="BFU17"/>
      <c r="BFV17"/>
      <c r="BFW17"/>
      <c r="BFX17"/>
      <c r="BFY17"/>
      <c r="BFZ17"/>
      <c r="BGA17"/>
      <c r="BGB17"/>
      <c r="BGC17"/>
      <c r="BGD17"/>
      <c r="BGE17"/>
      <c r="BGF17"/>
      <c r="BGG17"/>
      <c r="BGH17"/>
      <c r="BGI17"/>
      <c r="BGJ17"/>
      <c r="BGK17"/>
      <c r="BGL17"/>
      <c r="BGM17"/>
      <c r="BGN17"/>
      <c r="BGO17"/>
      <c r="BGP17"/>
      <c r="BGQ17"/>
      <c r="BGR17"/>
      <c r="BGS17"/>
      <c r="BGT17"/>
      <c r="BGU17"/>
      <c r="BGV17"/>
      <c r="BGW17"/>
      <c r="BGX17"/>
      <c r="BGY17"/>
      <c r="BGZ17"/>
      <c r="BHA17"/>
      <c r="BHB17"/>
      <c r="BHC17"/>
      <c r="BHD17"/>
      <c r="BHE17"/>
      <c r="BHF17"/>
      <c r="BHG17"/>
      <c r="BHH17"/>
      <c r="BHI17"/>
      <c r="BHJ17"/>
      <c r="BHK17"/>
      <c r="BHL17"/>
      <c r="BHM17"/>
      <c r="BHN17"/>
      <c r="BHO17"/>
      <c r="BHP17"/>
      <c r="BHQ17"/>
      <c r="BHR17"/>
      <c r="BHS17"/>
      <c r="BHT17"/>
      <c r="BHU17"/>
      <c r="BHV17"/>
      <c r="BHW17"/>
      <c r="BHX17"/>
      <c r="BHY17"/>
      <c r="BHZ17"/>
      <c r="BIA17"/>
      <c r="BIB17"/>
      <c r="BIC17"/>
      <c r="BID17"/>
      <c r="BIE17"/>
      <c r="BIF17"/>
      <c r="BIG17"/>
      <c r="BIH17"/>
      <c r="BII17"/>
      <c r="BIJ17"/>
      <c r="BIK17"/>
      <c r="BIL17"/>
      <c r="BIM17"/>
      <c r="BIN17"/>
      <c r="BIO17"/>
      <c r="BIP17"/>
      <c r="BIQ17"/>
      <c r="BIR17"/>
      <c r="BIS17"/>
      <c r="BIT17"/>
      <c r="BIU17"/>
      <c r="BIV17"/>
      <c r="BIW17"/>
      <c r="BIX17"/>
      <c r="BIY17"/>
      <c r="BIZ17"/>
      <c r="BJA17"/>
      <c r="BJB17"/>
      <c r="BJC17"/>
      <c r="BJD17"/>
      <c r="BJE17"/>
      <c r="BJF17"/>
      <c r="BJG17"/>
      <c r="BJH17"/>
      <c r="BJI17"/>
      <c r="BJJ17"/>
      <c r="BJK17"/>
      <c r="BJL17"/>
      <c r="BJM17"/>
      <c r="BJN17"/>
      <c r="BJO17"/>
      <c r="BJP17"/>
      <c r="BJQ17"/>
      <c r="BJR17"/>
      <c r="BJS17"/>
      <c r="BJT17"/>
      <c r="BJU17"/>
      <c r="BJV17"/>
      <c r="BJW17"/>
      <c r="BJX17"/>
      <c r="BJY17"/>
      <c r="BJZ17"/>
      <c r="BKA17"/>
      <c r="BKB17"/>
      <c r="BKC17"/>
      <c r="BKD17"/>
      <c r="BKE17"/>
      <c r="BKF17"/>
      <c r="BKG17"/>
      <c r="BKH17"/>
      <c r="BKI17"/>
      <c r="BKJ17"/>
      <c r="BKK17"/>
      <c r="BKL17"/>
      <c r="BKM17"/>
      <c r="BKN17"/>
      <c r="BKO17"/>
      <c r="BKP17"/>
      <c r="BKQ17"/>
      <c r="BKR17"/>
      <c r="BKS17"/>
      <c r="BKT17"/>
      <c r="BKU17"/>
      <c r="BKV17"/>
      <c r="BKW17"/>
      <c r="BKX17"/>
      <c r="BKY17"/>
      <c r="BKZ17"/>
      <c r="BLA17"/>
      <c r="BLB17"/>
      <c r="BLC17"/>
      <c r="BLD17"/>
      <c r="BLE17"/>
      <c r="BLF17"/>
      <c r="BLG17"/>
      <c r="BLH17"/>
      <c r="BLI17"/>
      <c r="BLJ17"/>
      <c r="BLK17"/>
      <c r="BLL17"/>
      <c r="BLM17"/>
      <c r="BLN17"/>
      <c r="BLO17"/>
      <c r="BLP17"/>
      <c r="BLQ17"/>
      <c r="BLR17"/>
      <c r="BLS17"/>
      <c r="BLT17"/>
      <c r="BLU17"/>
      <c r="BLV17"/>
      <c r="BLW17"/>
      <c r="BLX17"/>
      <c r="BLY17"/>
      <c r="BLZ17"/>
      <c r="BMA17"/>
      <c r="BMB17"/>
      <c r="BMC17"/>
      <c r="BMD17"/>
      <c r="BME17"/>
      <c r="BMF17"/>
      <c r="BMG17"/>
      <c r="BMH17"/>
      <c r="BMI17"/>
      <c r="BMJ17"/>
      <c r="BMK17"/>
      <c r="BML17"/>
      <c r="BMM17"/>
      <c r="BMN17"/>
      <c r="BMO17"/>
      <c r="BMP17"/>
      <c r="BMQ17"/>
      <c r="BMR17"/>
      <c r="BMS17"/>
      <c r="BMT17"/>
      <c r="BMU17"/>
      <c r="BMV17"/>
      <c r="BMW17"/>
      <c r="BMX17"/>
      <c r="BMY17"/>
      <c r="BMZ17"/>
      <c r="BNA17"/>
      <c r="BNB17"/>
      <c r="BNC17"/>
      <c r="BND17"/>
      <c r="BNE17"/>
      <c r="BNF17"/>
      <c r="BNG17"/>
      <c r="BNH17"/>
      <c r="BNI17"/>
      <c r="BNJ17"/>
      <c r="BNK17"/>
      <c r="BNL17"/>
      <c r="BNM17"/>
      <c r="BNN17"/>
      <c r="BNO17"/>
      <c r="BNP17"/>
      <c r="BNQ17"/>
      <c r="BNR17"/>
      <c r="BNS17"/>
      <c r="BNT17"/>
      <c r="BNU17"/>
      <c r="BNV17"/>
      <c r="BNW17"/>
      <c r="BNX17"/>
      <c r="BNY17"/>
      <c r="BNZ17"/>
      <c r="BOA17"/>
      <c r="BOB17"/>
      <c r="BOC17"/>
      <c r="BOD17"/>
      <c r="BOE17"/>
      <c r="BOF17"/>
      <c r="BOG17"/>
      <c r="BOH17"/>
      <c r="BOI17"/>
      <c r="BOJ17"/>
      <c r="BOK17"/>
      <c r="BOL17"/>
      <c r="BOM17"/>
      <c r="BON17"/>
      <c r="BOO17"/>
      <c r="BOP17"/>
      <c r="BOQ17"/>
      <c r="BOR17"/>
      <c r="BOS17"/>
      <c r="BOT17"/>
      <c r="BOU17"/>
      <c r="BOV17"/>
      <c r="BOW17"/>
      <c r="BOX17"/>
      <c r="BOY17"/>
      <c r="BOZ17"/>
      <c r="BPA17"/>
      <c r="BPB17"/>
      <c r="BPC17"/>
      <c r="BPD17"/>
      <c r="BPE17"/>
      <c r="BPF17"/>
      <c r="BPG17"/>
      <c r="BPH17"/>
      <c r="BPI17"/>
      <c r="BPJ17"/>
      <c r="BPK17"/>
      <c r="BPL17"/>
      <c r="BPM17"/>
      <c r="BPN17"/>
      <c r="BPO17"/>
      <c r="BPP17"/>
      <c r="BPQ17"/>
      <c r="BPR17"/>
      <c r="BPS17"/>
      <c r="BPT17"/>
      <c r="BPU17"/>
      <c r="BPV17"/>
      <c r="BPW17"/>
      <c r="BPX17"/>
      <c r="BPY17"/>
      <c r="BPZ17"/>
      <c r="BQA17"/>
      <c r="BQB17"/>
      <c r="BQC17"/>
      <c r="BQD17"/>
      <c r="BQE17"/>
      <c r="BQF17"/>
      <c r="BQG17"/>
      <c r="BQH17"/>
      <c r="BQI17"/>
      <c r="BQJ17"/>
      <c r="BQK17"/>
      <c r="BQL17"/>
      <c r="BQM17"/>
      <c r="BQN17"/>
      <c r="BQO17"/>
      <c r="BQP17"/>
      <c r="BQQ17"/>
      <c r="BQR17"/>
      <c r="BQS17"/>
      <c r="BQT17"/>
      <c r="BQU17"/>
      <c r="BQV17"/>
      <c r="BQW17"/>
      <c r="BQX17"/>
      <c r="BQY17"/>
      <c r="BQZ17"/>
      <c r="BRA17"/>
      <c r="BRB17"/>
      <c r="BRC17"/>
      <c r="BRD17"/>
      <c r="BRE17"/>
      <c r="BRF17"/>
      <c r="BRG17"/>
      <c r="BRH17"/>
      <c r="BRI17"/>
      <c r="BRJ17"/>
      <c r="BRK17"/>
      <c r="BRL17"/>
      <c r="BRM17"/>
      <c r="BRN17"/>
      <c r="BRO17"/>
      <c r="BRP17"/>
      <c r="BRQ17"/>
      <c r="BRR17"/>
      <c r="BRS17"/>
      <c r="BRT17"/>
      <c r="BRU17"/>
      <c r="BRV17"/>
      <c r="BRW17"/>
      <c r="BRX17"/>
      <c r="BRY17"/>
      <c r="BRZ17"/>
      <c r="BSA17"/>
      <c r="BSB17"/>
      <c r="BSC17"/>
      <c r="BSD17"/>
      <c r="BSE17"/>
      <c r="BSF17"/>
      <c r="BSG17"/>
      <c r="BSH17"/>
      <c r="BSI17"/>
      <c r="BSJ17"/>
      <c r="BSK17"/>
      <c r="BSL17"/>
      <c r="BSM17"/>
      <c r="BSN17"/>
      <c r="BSO17"/>
      <c r="BSP17"/>
      <c r="BSQ17"/>
      <c r="BSR17"/>
      <c r="BSS17"/>
      <c r="BST17"/>
      <c r="BSU17"/>
      <c r="BSV17"/>
      <c r="BSW17"/>
      <c r="BSX17"/>
      <c r="BSY17"/>
      <c r="BSZ17"/>
      <c r="BTA17"/>
      <c r="BTB17"/>
      <c r="BTC17"/>
      <c r="BTD17"/>
      <c r="BTE17"/>
      <c r="BTF17"/>
      <c r="BTG17"/>
      <c r="BTH17"/>
      <c r="BTI17"/>
      <c r="BTJ17"/>
      <c r="BTK17"/>
      <c r="BTL17"/>
      <c r="BTM17"/>
      <c r="BTN17"/>
      <c r="BTO17"/>
      <c r="BTP17"/>
      <c r="BTQ17"/>
      <c r="BTR17"/>
      <c r="BTS17"/>
      <c r="BTT17"/>
      <c r="BTU17"/>
      <c r="BTV17"/>
      <c r="BTW17"/>
      <c r="BTX17"/>
      <c r="BTY17"/>
      <c r="BTZ17"/>
      <c r="BUA17"/>
      <c r="BUB17"/>
      <c r="BUC17"/>
      <c r="BUD17"/>
      <c r="BUE17"/>
      <c r="BUF17"/>
      <c r="BUG17"/>
      <c r="BUH17"/>
      <c r="BUI17"/>
      <c r="BUJ17"/>
      <c r="BUK17"/>
      <c r="BUL17"/>
      <c r="BUM17"/>
      <c r="BUN17"/>
      <c r="BUO17"/>
      <c r="BUP17"/>
      <c r="BUQ17"/>
      <c r="BUR17"/>
      <c r="BUS17"/>
      <c r="BUT17"/>
      <c r="BUU17"/>
      <c r="BUV17"/>
      <c r="BUW17"/>
      <c r="BUX17"/>
      <c r="BUY17"/>
      <c r="BUZ17"/>
      <c r="BVA17"/>
      <c r="BVB17"/>
      <c r="BVC17"/>
      <c r="BVD17"/>
      <c r="BVE17"/>
      <c r="BVF17"/>
      <c r="BVG17"/>
      <c r="BVH17"/>
      <c r="BVI17"/>
      <c r="BVJ17"/>
      <c r="BVK17"/>
      <c r="BVL17"/>
      <c r="BVM17"/>
      <c r="BVN17"/>
      <c r="BVO17"/>
      <c r="BVP17"/>
      <c r="BVQ17"/>
      <c r="BVR17"/>
      <c r="BVS17"/>
      <c r="BVT17"/>
      <c r="BVU17"/>
      <c r="BVV17"/>
      <c r="BVW17"/>
      <c r="BVX17"/>
      <c r="BVY17"/>
      <c r="BVZ17"/>
      <c r="BWA17"/>
      <c r="BWB17"/>
      <c r="BWC17"/>
      <c r="BWD17"/>
      <c r="BWE17"/>
      <c r="BWF17"/>
      <c r="BWG17"/>
      <c r="BWH17"/>
      <c r="BWI17"/>
      <c r="BWJ17"/>
      <c r="BWK17"/>
      <c r="BWL17"/>
      <c r="BWM17"/>
      <c r="BWN17"/>
      <c r="BWO17"/>
      <c r="BWP17"/>
      <c r="BWQ17"/>
      <c r="BWR17"/>
      <c r="BWS17"/>
      <c r="BWT17"/>
      <c r="BWU17"/>
      <c r="BWV17"/>
      <c r="BWW17"/>
      <c r="BWX17"/>
      <c r="BWY17"/>
      <c r="BWZ17"/>
      <c r="BXA17"/>
      <c r="BXB17"/>
      <c r="BXC17"/>
      <c r="BXD17"/>
      <c r="BXE17"/>
      <c r="BXF17"/>
      <c r="BXG17"/>
      <c r="BXH17"/>
      <c r="BXI17"/>
      <c r="BXJ17"/>
      <c r="BXK17"/>
      <c r="BXL17"/>
      <c r="BXM17"/>
      <c r="BXN17"/>
      <c r="BXO17"/>
      <c r="BXP17"/>
      <c r="BXQ17"/>
      <c r="BXR17"/>
      <c r="BXS17"/>
      <c r="BXT17"/>
      <c r="BXU17"/>
      <c r="BXV17"/>
      <c r="BXW17"/>
      <c r="BXX17"/>
      <c r="BXY17"/>
      <c r="BXZ17"/>
      <c r="BYA17"/>
      <c r="BYB17"/>
      <c r="BYC17"/>
      <c r="BYD17"/>
      <c r="BYE17"/>
      <c r="BYF17"/>
      <c r="BYG17"/>
      <c r="BYH17"/>
      <c r="BYI17"/>
      <c r="BYJ17"/>
      <c r="BYK17"/>
      <c r="BYL17"/>
      <c r="BYM17"/>
      <c r="BYN17"/>
      <c r="BYO17"/>
      <c r="BYP17"/>
      <c r="BYQ17"/>
      <c r="BYR17"/>
      <c r="BYS17"/>
      <c r="BYT17"/>
      <c r="BYU17"/>
      <c r="BYV17"/>
      <c r="BYW17"/>
      <c r="BYX17"/>
      <c r="BYY17"/>
      <c r="BYZ17"/>
      <c r="BZA17"/>
      <c r="BZB17"/>
      <c r="BZC17"/>
      <c r="BZD17"/>
      <c r="BZE17"/>
      <c r="BZF17"/>
      <c r="BZG17"/>
      <c r="BZH17"/>
      <c r="BZI17"/>
      <c r="BZJ17"/>
      <c r="BZK17"/>
      <c r="BZL17"/>
      <c r="BZM17"/>
      <c r="BZN17"/>
      <c r="BZO17"/>
      <c r="BZP17"/>
      <c r="BZQ17"/>
      <c r="BZR17"/>
      <c r="BZS17"/>
      <c r="BZT17"/>
      <c r="BZU17"/>
      <c r="BZV17"/>
      <c r="BZW17"/>
      <c r="BZX17"/>
      <c r="BZY17"/>
      <c r="BZZ17"/>
      <c r="CAA17"/>
      <c r="CAB17"/>
      <c r="CAC17"/>
      <c r="CAD17"/>
      <c r="CAE17"/>
      <c r="CAF17"/>
      <c r="CAG17"/>
      <c r="CAH17"/>
      <c r="CAI17"/>
      <c r="CAJ17"/>
      <c r="CAK17"/>
      <c r="CAL17"/>
      <c r="CAM17"/>
      <c r="CAN17"/>
      <c r="CAO17"/>
      <c r="CAP17"/>
      <c r="CAQ17"/>
      <c r="CAR17"/>
      <c r="CAS17"/>
      <c r="CAT17"/>
      <c r="CAU17"/>
      <c r="CAV17"/>
      <c r="CAW17"/>
      <c r="CAX17"/>
      <c r="CAY17"/>
      <c r="CAZ17"/>
      <c r="CBA17"/>
      <c r="CBB17"/>
      <c r="CBC17"/>
      <c r="CBD17"/>
      <c r="CBE17"/>
      <c r="CBF17"/>
      <c r="CBG17"/>
      <c r="CBH17"/>
      <c r="CBI17"/>
      <c r="CBJ17"/>
      <c r="CBK17"/>
      <c r="CBL17"/>
      <c r="CBM17"/>
      <c r="CBN17"/>
      <c r="CBO17"/>
      <c r="CBP17"/>
      <c r="CBQ17"/>
      <c r="CBR17"/>
      <c r="CBS17"/>
      <c r="CBT17"/>
      <c r="CBU17"/>
      <c r="CBV17"/>
      <c r="CBW17"/>
      <c r="CBX17"/>
      <c r="CBY17"/>
      <c r="CBZ17"/>
      <c r="CCA17"/>
      <c r="CCB17"/>
      <c r="CCC17"/>
      <c r="CCD17"/>
      <c r="CCE17"/>
      <c r="CCF17"/>
      <c r="CCG17"/>
      <c r="CCH17"/>
      <c r="CCI17"/>
      <c r="CCJ17"/>
      <c r="CCK17"/>
      <c r="CCL17"/>
      <c r="CCM17"/>
      <c r="CCN17"/>
      <c r="CCO17"/>
      <c r="CCP17"/>
      <c r="CCQ17"/>
      <c r="CCR17"/>
      <c r="CCS17"/>
      <c r="CCT17"/>
      <c r="CCU17"/>
      <c r="CCV17"/>
      <c r="CCW17"/>
      <c r="CCX17"/>
      <c r="CCY17"/>
      <c r="CCZ17"/>
      <c r="CDA17"/>
      <c r="CDB17"/>
      <c r="CDC17"/>
      <c r="CDD17"/>
      <c r="CDE17"/>
      <c r="CDF17"/>
      <c r="CDG17"/>
      <c r="CDH17"/>
      <c r="CDI17"/>
      <c r="CDJ17"/>
      <c r="CDK17"/>
      <c r="CDL17"/>
      <c r="CDM17"/>
      <c r="CDN17"/>
      <c r="CDO17"/>
      <c r="CDP17"/>
      <c r="CDQ17"/>
      <c r="CDR17"/>
      <c r="CDS17"/>
      <c r="CDT17"/>
      <c r="CDU17"/>
      <c r="CDV17"/>
      <c r="CDW17"/>
      <c r="CDX17"/>
      <c r="CDY17"/>
      <c r="CDZ17"/>
      <c r="CEA17"/>
      <c r="CEB17"/>
      <c r="CEC17"/>
      <c r="CED17"/>
      <c r="CEE17"/>
      <c r="CEF17"/>
      <c r="CEG17"/>
      <c r="CEH17"/>
      <c r="CEI17"/>
      <c r="CEJ17"/>
      <c r="CEK17"/>
      <c r="CEL17"/>
      <c r="CEM17"/>
      <c r="CEN17"/>
      <c r="CEO17"/>
      <c r="CEP17"/>
      <c r="CEQ17"/>
      <c r="CER17"/>
      <c r="CES17"/>
      <c r="CET17"/>
      <c r="CEU17"/>
      <c r="CEV17"/>
      <c r="CEW17"/>
      <c r="CEX17"/>
      <c r="CEY17"/>
      <c r="CEZ17"/>
      <c r="CFA17"/>
      <c r="CFB17"/>
      <c r="CFC17"/>
      <c r="CFD17"/>
      <c r="CFE17"/>
      <c r="CFF17"/>
      <c r="CFG17"/>
      <c r="CFH17"/>
      <c r="CFI17"/>
      <c r="CFJ17"/>
      <c r="CFK17"/>
      <c r="CFL17"/>
      <c r="CFM17"/>
      <c r="CFN17"/>
      <c r="CFO17"/>
      <c r="CFP17"/>
      <c r="CFQ17"/>
      <c r="CFR17"/>
      <c r="CFS17"/>
      <c r="CFT17"/>
      <c r="CFU17"/>
      <c r="CFV17"/>
      <c r="CFW17"/>
      <c r="CFX17"/>
      <c r="CFY17"/>
      <c r="CFZ17"/>
      <c r="CGA17"/>
      <c r="CGB17"/>
      <c r="CGC17"/>
      <c r="CGD17"/>
      <c r="CGE17"/>
      <c r="CGF17"/>
      <c r="CGG17"/>
      <c r="CGH17"/>
      <c r="CGI17"/>
      <c r="CGJ17"/>
      <c r="CGK17"/>
      <c r="CGL17"/>
      <c r="CGM17"/>
      <c r="CGN17"/>
      <c r="CGO17"/>
      <c r="CGP17"/>
      <c r="CGQ17"/>
      <c r="CGR17"/>
      <c r="CGS17"/>
      <c r="CGT17"/>
      <c r="CGU17"/>
      <c r="CGV17"/>
      <c r="CGW17"/>
      <c r="CGX17"/>
      <c r="CGY17"/>
      <c r="CGZ17"/>
      <c r="CHA17"/>
      <c r="CHB17"/>
      <c r="CHC17"/>
      <c r="CHD17"/>
      <c r="CHE17"/>
      <c r="CHF17"/>
      <c r="CHG17"/>
      <c r="CHH17"/>
      <c r="CHI17"/>
      <c r="CHJ17"/>
      <c r="CHK17"/>
      <c r="CHL17"/>
      <c r="CHM17"/>
      <c r="CHN17"/>
      <c r="CHO17"/>
      <c r="CHP17"/>
      <c r="CHQ17"/>
      <c r="CHR17"/>
      <c r="CHS17"/>
      <c r="CHT17"/>
      <c r="CHU17"/>
      <c r="CHV17"/>
      <c r="CHW17"/>
      <c r="CHX17"/>
      <c r="CHY17"/>
      <c r="CHZ17"/>
      <c r="CIA17"/>
      <c r="CIB17"/>
      <c r="CIC17"/>
      <c r="CID17"/>
      <c r="CIE17"/>
      <c r="CIF17"/>
      <c r="CIG17"/>
      <c r="CIH17"/>
      <c r="CII17"/>
      <c r="CIJ17"/>
      <c r="CIK17"/>
      <c r="CIL17"/>
      <c r="CIM17"/>
      <c r="CIN17"/>
      <c r="CIO17"/>
      <c r="CIP17"/>
      <c r="CIQ17"/>
      <c r="CIR17"/>
      <c r="CIS17"/>
      <c r="CIT17"/>
      <c r="CIU17"/>
      <c r="CIV17"/>
      <c r="CIW17"/>
      <c r="CIX17"/>
      <c r="CIY17"/>
      <c r="CIZ17"/>
      <c r="CJA17"/>
      <c r="CJB17"/>
      <c r="CJC17"/>
      <c r="CJD17"/>
      <c r="CJE17"/>
      <c r="CJF17"/>
      <c r="CJG17"/>
      <c r="CJH17"/>
      <c r="CJI17"/>
      <c r="CJJ17"/>
      <c r="CJK17"/>
      <c r="CJL17"/>
      <c r="CJM17"/>
      <c r="CJN17"/>
      <c r="CJO17"/>
      <c r="CJP17"/>
      <c r="CJQ17"/>
      <c r="CJR17"/>
      <c r="CJS17"/>
      <c r="CJT17"/>
      <c r="CJU17"/>
      <c r="CJV17"/>
      <c r="CJW17"/>
      <c r="CJX17"/>
      <c r="CJY17"/>
      <c r="CJZ17"/>
      <c r="CKA17"/>
      <c r="CKB17"/>
      <c r="CKC17"/>
      <c r="CKD17"/>
      <c r="CKE17"/>
      <c r="CKF17"/>
      <c r="CKG17"/>
      <c r="CKH17"/>
      <c r="CKI17"/>
      <c r="CKJ17"/>
      <c r="CKK17"/>
      <c r="CKL17"/>
      <c r="CKM17"/>
      <c r="CKN17"/>
      <c r="CKO17"/>
      <c r="CKP17"/>
      <c r="CKQ17"/>
      <c r="CKR17"/>
      <c r="CKS17"/>
      <c r="CKT17"/>
      <c r="CKU17"/>
      <c r="CKV17"/>
      <c r="CKW17"/>
      <c r="CKX17"/>
      <c r="CKY17"/>
      <c r="CKZ17"/>
      <c r="CLA17"/>
      <c r="CLB17"/>
      <c r="CLC17"/>
      <c r="CLD17"/>
      <c r="CLE17"/>
      <c r="CLF17"/>
      <c r="CLG17"/>
      <c r="CLH17"/>
      <c r="CLI17"/>
      <c r="CLJ17"/>
      <c r="CLK17"/>
      <c r="CLL17"/>
      <c r="CLM17"/>
      <c r="CLN17"/>
      <c r="CLO17"/>
      <c r="CLP17"/>
      <c r="CLQ17"/>
      <c r="CLR17"/>
      <c r="CLS17"/>
      <c r="CLT17"/>
      <c r="CLU17"/>
      <c r="CLV17"/>
      <c r="CLW17"/>
      <c r="CLX17"/>
      <c r="CLY17"/>
      <c r="CLZ17"/>
      <c r="CMA17"/>
      <c r="CMB17"/>
      <c r="CMC17"/>
      <c r="CMD17"/>
      <c r="CME17"/>
      <c r="CMF17"/>
      <c r="CMG17"/>
      <c r="CMH17"/>
      <c r="CMI17"/>
      <c r="CMJ17"/>
      <c r="CMK17"/>
      <c r="CML17"/>
      <c r="CMM17"/>
      <c r="CMN17"/>
      <c r="CMO17"/>
      <c r="CMP17"/>
      <c r="CMQ17"/>
      <c r="CMR17"/>
      <c r="CMS17"/>
      <c r="CMT17"/>
      <c r="CMU17"/>
      <c r="CMV17"/>
      <c r="CMW17"/>
      <c r="CMX17"/>
      <c r="CMY17"/>
      <c r="CMZ17"/>
      <c r="CNA17"/>
      <c r="CNB17"/>
      <c r="CNC17"/>
      <c r="CND17"/>
      <c r="CNE17"/>
      <c r="CNF17"/>
      <c r="CNG17"/>
      <c r="CNH17"/>
      <c r="CNI17"/>
      <c r="CNJ17"/>
      <c r="CNK17"/>
      <c r="CNL17"/>
      <c r="CNM17"/>
      <c r="CNN17"/>
      <c r="CNO17"/>
      <c r="CNP17"/>
      <c r="CNQ17"/>
      <c r="CNR17"/>
      <c r="CNS17"/>
      <c r="CNT17"/>
      <c r="CNU17"/>
      <c r="CNV17"/>
      <c r="CNW17"/>
      <c r="CNX17"/>
      <c r="CNY17"/>
      <c r="CNZ17"/>
      <c r="COA17"/>
      <c r="COB17"/>
      <c r="COC17"/>
      <c r="COD17"/>
      <c r="COE17"/>
      <c r="COF17"/>
      <c r="COG17"/>
      <c r="COH17"/>
      <c r="COI17"/>
      <c r="COJ17"/>
      <c r="COK17"/>
      <c r="COL17"/>
      <c r="COM17"/>
      <c r="CON17"/>
      <c r="COO17"/>
      <c r="COP17"/>
      <c r="COQ17"/>
      <c r="COR17"/>
      <c r="COS17"/>
      <c r="COT17"/>
      <c r="COU17"/>
      <c r="COV17"/>
      <c r="COW17"/>
      <c r="COX17"/>
      <c r="COY17"/>
      <c r="COZ17"/>
      <c r="CPA17"/>
      <c r="CPB17"/>
      <c r="CPC17"/>
      <c r="CPD17"/>
      <c r="CPE17"/>
      <c r="CPF17"/>
      <c r="CPG17"/>
      <c r="CPH17"/>
      <c r="CPI17"/>
      <c r="CPJ17"/>
      <c r="CPK17"/>
      <c r="CPL17"/>
      <c r="CPM17"/>
      <c r="CPN17"/>
      <c r="CPO17"/>
      <c r="CPP17"/>
      <c r="CPQ17"/>
      <c r="CPR17"/>
      <c r="CPS17"/>
      <c r="CPT17"/>
      <c r="CPU17"/>
      <c r="CPV17"/>
      <c r="CPW17"/>
      <c r="CPX17"/>
      <c r="CPY17"/>
      <c r="CPZ17"/>
      <c r="CQA17"/>
      <c r="CQB17"/>
      <c r="CQC17"/>
      <c r="CQD17"/>
      <c r="CQE17"/>
      <c r="CQF17"/>
      <c r="CQG17"/>
      <c r="CQH17"/>
      <c r="CQI17"/>
      <c r="CQJ17"/>
      <c r="CQK17"/>
      <c r="CQL17"/>
      <c r="CQM17"/>
      <c r="CQN17"/>
      <c r="CQO17"/>
      <c r="CQP17"/>
      <c r="CQQ17"/>
      <c r="CQR17"/>
      <c r="CQS17"/>
      <c r="CQT17"/>
      <c r="CQU17"/>
      <c r="CQV17"/>
      <c r="CQW17"/>
      <c r="CQX17"/>
      <c r="CQY17"/>
      <c r="CQZ17"/>
      <c r="CRA17"/>
      <c r="CRB17"/>
      <c r="CRC17"/>
      <c r="CRD17"/>
      <c r="CRE17"/>
      <c r="CRF17"/>
      <c r="CRG17"/>
      <c r="CRH17"/>
      <c r="CRI17"/>
      <c r="CRJ17"/>
      <c r="CRK17"/>
      <c r="CRL17"/>
      <c r="CRM17"/>
      <c r="CRN17"/>
      <c r="CRO17"/>
      <c r="CRP17"/>
      <c r="CRQ17"/>
      <c r="CRR17"/>
      <c r="CRS17"/>
      <c r="CRT17"/>
      <c r="CRU17"/>
      <c r="CRV17"/>
      <c r="CRW17"/>
      <c r="CRX17"/>
      <c r="CRY17"/>
      <c r="CRZ17"/>
      <c r="CSA17"/>
      <c r="CSB17"/>
      <c r="CSC17"/>
      <c r="CSD17"/>
      <c r="CSE17"/>
      <c r="CSF17"/>
      <c r="CSG17"/>
      <c r="CSH17"/>
      <c r="CSI17"/>
      <c r="CSJ17"/>
      <c r="CSK17"/>
      <c r="CSL17"/>
      <c r="CSM17"/>
      <c r="CSN17"/>
      <c r="CSO17"/>
      <c r="CSP17"/>
      <c r="CSQ17"/>
      <c r="CSR17"/>
      <c r="CSS17"/>
      <c r="CST17"/>
      <c r="CSU17"/>
      <c r="CSV17"/>
      <c r="CSW17"/>
      <c r="CSX17"/>
      <c r="CSY17"/>
      <c r="CSZ17"/>
      <c r="CTA17"/>
      <c r="CTB17"/>
      <c r="CTC17"/>
      <c r="CTD17"/>
      <c r="CTE17"/>
      <c r="CTF17"/>
      <c r="CTG17"/>
      <c r="CTH17"/>
      <c r="CTI17"/>
      <c r="CTJ17"/>
      <c r="CTK17"/>
      <c r="CTL17"/>
      <c r="CTM17"/>
      <c r="CTN17"/>
      <c r="CTO17"/>
      <c r="CTP17"/>
      <c r="CTQ17"/>
      <c r="CTR17"/>
      <c r="CTS17"/>
      <c r="CTT17"/>
      <c r="CTU17"/>
      <c r="CTV17"/>
      <c r="CTW17"/>
      <c r="CTX17"/>
      <c r="CTY17"/>
      <c r="CTZ17"/>
      <c r="CUA17"/>
      <c r="CUB17"/>
      <c r="CUC17"/>
      <c r="CUD17"/>
      <c r="CUE17"/>
      <c r="CUF17"/>
      <c r="CUG17"/>
      <c r="CUH17"/>
      <c r="CUI17"/>
      <c r="CUJ17"/>
      <c r="CUK17"/>
      <c r="CUL17"/>
      <c r="CUM17"/>
      <c r="CUN17"/>
      <c r="CUO17"/>
      <c r="CUP17"/>
      <c r="CUQ17"/>
      <c r="CUR17"/>
      <c r="CUS17"/>
      <c r="CUT17"/>
      <c r="CUU17"/>
      <c r="CUV17"/>
      <c r="CUW17"/>
      <c r="CUX17"/>
      <c r="CUY17"/>
      <c r="CUZ17"/>
      <c r="CVA17"/>
      <c r="CVB17"/>
      <c r="CVC17"/>
      <c r="CVD17"/>
      <c r="CVE17"/>
      <c r="CVF17"/>
      <c r="CVG17"/>
      <c r="CVH17"/>
      <c r="CVI17"/>
      <c r="CVJ17"/>
      <c r="CVK17"/>
      <c r="CVL17"/>
      <c r="CVM17"/>
      <c r="CVN17"/>
      <c r="CVO17"/>
      <c r="CVP17"/>
      <c r="CVQ17"/>
      <c r="CVR17"/>
      <c r="CVS17"/>
      <c r="CVT17"/>
      <c r="CVU17"/>
      <c r="CVV17"/>
      <c r="CVW17"/>
      <c r="CVX17"/>
      <c r="CVY17"/>
      <c r="CVZ17"/>
      <c r="CWA17"/>
      <c r="CWB17"/>
      <c r="CWC17"/>
      <c r="CWD17"/>
      <c r="CWE17"/>
      <c r="CWF17"/>
      <c r="CWG17"/>
      <c r="CWH17"/>
      <c r="CWI17"/>
      <c r="CWJ17"/>
      <c r="CWK17"/>
      <c r="CWL17"/>
      <c r="CWM17"/>
      <c r="CWN17"/>
      <c r="CWO17"/>
      <c r="CWP17"/>
      <c r="CWQ17"/>
      <c r="CWR17"/>
      <c r="CWS17"/>
      <c r="CWT17"/>
      <c r="CWU17"/>
      <c r="CWV17"/>
      <c r="CWW17"/>
      <c r="CWX17"/>
      <c r="CWY17"/>
      <c r="CWZ17"/>
      <c r="CXA17"/>
      <c r="CXB17"/>
      <c r="CXC17"/>
      <c r="CXD17"/>
      <c r="CXE17"/>
      <c r="CXF17"/>
      <c r="CXG17"/>
      <c r="CXH17"/>
      <c r="CXI17"/>
      <c r="CXJ17"/>
      <c r="CXK17"/>
      <c r="CXL17"/>
      <c r="CXM17"/>
      <c r="CXN17"/>
      <c r="CXO17"/>
      <c r="CXP17"/>
      <c r="CXQ17"/>
      <c r="CXR17"/>
      <c r="CXS17"/>
      <c r="CXT17"/>
      <c r="CXU17"/>
      <c r="CXV17"/>
      <c r="CXW17"/>
      <c r="CXX17"/>
      <c r="CXY17"/>
      <c r="CXZ17"/>
      <c r="CYA17"/>
      <c r="CYB17"/>
      <c r="CYC17"/>
      <c r="CYD17"/>
      <c r="CYE17"/>
      <c r="CYF17"/>
      <c r="CYG17"/>
      <c r="CYH17"/>
      <c r="CYI17"/>
      <c r="CYJ17"/>
      <c r="CYK17"/>
      <c r="CYL17"/>
      <c r="CYM17"/>
      <c r="CYN17"/>
      <c r="CYO17"/>
      <c r="CYP17"/>
      <c r="CYQ17"/>
      <c r="CYR17"/>
      <c r="CYS17"/>
      <c r="CYT17"/>
      <c r="CYU17"/>
      <c r="CYV17"/>
      <c r="CYW17"/>
      <c r="CYX17"/>
      <c r="CYY17"/>
      <c r="CYZ17"/>
      <c r="CZA17"/>
      <c r="CZB17"/>
      <c r="CZC17"/>
      <c r="CZD17"/>
      <c r="CZE17"/>
      <c r="CZF17"/>
      <c r="CZG17"/>
      <c r="CZH17"/>
      <c r="CZI17"/>
      <c r="CZJ17"/>
      <c r="CZK17"/>
      <c r="CZL17"/>
      <c r="CZM17"/>
      <c r="CZN17"/>
      <c r="CZO17"/>
      <c r="CZP17"/>
      <c r="CZQ17"/>
      <c r="CZR17"/>
      <c r="CZS17"/>
      <c r="CZT17"/>
      <c r="CZU17"/>
      <c r="CZV17"/>
      <c r="CZW17"/>
      <c r="CZX17"/>
      <c r="CZY17"/>
      <c r="CZZ17"/>
      <c r="DAA17"/>
      <c r="DAB17"/>
      <c r="DAC17"/>
      <c r="DAD17"/>
      <c r="DAE17"/>
      <c r="DAF17"/>
      <c r="DAG17"/>
      <c r="DAH17"/>
      <c r="DAI17"/>
      <c r="DAJ17"/>
      <c r="DAK17"/>
      <c r="DAL17"/>
      <c r="DAM17"/>
      <c r="DAN17"/>
      <c r="DAO17"/>
      <c r="DAP17"/>
      <c r="DAQ17"/>
      <c r="DAR17"/>
      <c r="DAS17"/>
      <c r="DAT17"/>
      <c r="DAU17"/>
      <c r="DAV17"/>
      <c r="DAW17"/>
      <c r="DAX17"/>
      <c r="DAY17"/>
      <c r="DAZ17"/>
      <c r="DBA17"/>
      <c r="DBB17"/>
      <c r="DBC17"/>
      <c r="DBD17"/>
      <c r="DBE17"/>
      <c r="DBF17"/>
      <c r="DBG17"/>
      <c r="DBH17"/>
      <c r="DBI17"/>
      <c r="DBJ17"/>
      <c r="DBK17"/>
      <c r="DBL17"/>
      <c r="DBM17"/>
      <c r="DBN17"/>
      <c r="DBO17"/>
      <c r="DBP17"/>
      <c r="DBQ17"/>
      <c r="DBR17"/>
      <c r="DBS17"/>
      <c r="DBT17"/>
      <c r="DBU17"/>
      <c r="DBV17"/>
      <c r="DBW17"/>
      <c r="DBX17"/>
      <c r="DBY17"/>
      <c r="DBZ17"/>
      <c r="DCA17"/>
      <c r="DCB17"/>
      <c r="DCC17"/>
      <c r="DCD17"/>
      <c r="DCE17"/>
      <c r="DCF17"/>
      <c r="DCG17"/>
      <c r="DCH17"/>
      <c r="DCI17"/>
      <c r="DCJ17"/>
      <c r="DCK17"/>
      <c r="DCL17"/>
      <c r="DCM17"/>
      <c r="DCN17"/>
      <c r="DCO17"/>
      <c r="DCP17"/>
      <c r="DCQ17"/>
      <c r="DCR17"/>
      <c r="DCS17"/>
      <c r="DCT17"/>
      <c r="DCU17"/>
      <c r="DCV17"/>
      <c r="DCW17"/>
      <c r="DCX17"/>
      <c r="DCY17"/>
      <c r="DCZ17"/>
      <c r="DDA17"/>
      <c r="DDB17"/>
      <c r="DDC17"/>
      <c r="DDD17"/>
      <c r="DDE17"/>
      <c r="DDF17"/>
      <c r="DDG17"/>
      <c r="DDH17"/>
      <c r="DDI17"/>
      <c r="DDJ17"/>
      <c r="DDK17"/>
      <c r="DDL17"/>
      <c r="DDM17"/>
      <c r="DDN17"/>
      <c r="DDO17"/>
      <c r="DDP17"/>
      <c r="DDQ17"/>
      <c r="DDR17"/>
      <c r="DDS17"/>
      <c r="DDT17"/>
      <c r="DDU17"/>
      <c r="DDV17"/>
      <c r="DDW17"/>
      <c r="DDX17"/>
      <c r="DDY17"/>
      <c r="DDZ17"/>
      <c r="DEA17"/>
      <c r="DEB17"/>
      <c r="DEC17"/>
      <c r="DED17"/>
      <c r="DEE17"/>
      <c r="DEF17"/>
      <c r="DEG17"/>
      <c r="DEH17"/>
      <c r="DEI17"/>
      <c r="DEJ17"/>
      <c r="DEK17"/>
      <c r="DEL17"/>
      <c r="DEM17"/>
      <c r="DEN17"/>
      <c r="DEO17"/>
      <c r="DEP17"/>
      <c r="DEQ17"/>
      <c r="DER17"/>
      <c r="DES17"/>
      <c r="DET17"/>
      <c r="DEU17"/>
      <c r="DEV17"/>
      <c r="DEW17"/>
      <c r="DEX17"/>
      <c r="DEY17"/>
      <c r="DEZ17"/>
      <c r="DFA17"/>
      <c r="DFB17"/>
      <c r="DFC17"/>
      <c r="DFD17"/>
      <c r="DFE17"/>
      <c r="DFF17"/>
      <c r="DFG17"/>
      <c r="DFH17"/>
      <c r="DFI17"/>
      <c r="DFJ17"/>
      <c r="DFK17"/>
      <c r="DFL17"/>
      <c r="DFM17"/>
      <c r="DFN17"/>
      <c r="DFO17"/>
      <c r="DFP17"/>
      <c r="DFQ17"/>
      <c r="DFR17"/>
      <c r="DFS17"/>
      <c r="DFT17"/>
      <c r="DFU17"/>
      <c r="DFV17"/>
      <c r="DFW17"/>
      <c r="DFX17"/>
      <c r="DFY17"/>
      <c r="DFZ17"/>
      <c r="DGA17"/>
      <c r="DGB17"/>
      <c r="DGC17"/>
      <c r="DGD17"/>
      <c r="DGE17"/>
      <c r="DGF17"/>
      <c r="DGG17"/>
      <c r="DGH17"/>
      <c r="DGI17"/>
      <c r="DGJ17"/>
      <c r="DGK17"/>
      <c r="DGL17"/>
      <c r="DGM17"/>
      <c r="DGN17"/>
      <c r="DGO17"/>
      <c r="DGP17"/>
      <c r="DGQ17"/>
      <c r="DGR17"/>
      <c r="DGS17"/>
      <c r="DGT17"/>
      <c r="DGU17"/>
      <c r="DGV17"/>
      <c r="DGW17"/>
      <c r="DGX17"/>
      <c r="DGY17"/>
      <c r="DGZ17"/>
      <c r="DHA17"/>
      <c r="DHB17"/>
      <c r="DHC17"/>
      <c r="DHD17"/>
      <c r="DHE17"/>
      <c r="DHF17"/>
      <c r="DHG17"/>
      <c r="DHH17"/>
      <c r="DHI17"/>
      <c r="DHJ17"/>
      <c r="DHK17"/>
      <c r="DHL17"/>
      <c r="DHM17"/>
      <c r="DHN17"/>
      <c r="DHO17"/>
      <c r="DHP17"/>
      <c r="DHQ17"/>
      <c r="DHR17"/>
      <c r="DHS17"/>
      <c r="DHT17"/>
      <c r="DHU17"/>
      <c r="DHV17"/>
      <c r="DHW17"/>
      <c r="DHX17"/>
      <c r="DHY17"/>
      <c r="DHZ17"/>
      <c r="DIA17"/>
      <c r="DIB17"/>
      <c r="DIC17"/>
      <c r="DID17"/>
      <c r="DIE17"/>
      <c r="DIF17"/>
      <c r="DIG17"/>
      <c r="DIH17"/>
      <c r="DII17"/>
      <c r="DIJ17"/>
      <c r="DIK17"/>
      <c r="DIL17"/>
      <c r="DIM17"/>
      <c r="DIN17"/>
      <c r="DIO17"/>
      <c r="DIP17"/>
      <c r="DIQ17"/>
      <c r="DIR17"/>
      <c r="DIS17"/>
      <c r="DIT17"/>
      <c r="DIU17"/>
      <c r="DIV17"/>
      <c r="DIW17"/>
      <c r="DIX17"/>
      <c r="DIY17"/>
      <c r="DIZ17"/>
      <c r="DJA17"/>
      <c r="DJB17"/>
      <c r="DJC17"/>
      <c r="DJD17"/>
      <c r="DJE17"/>
      <c r="DJF17"/>
      <c r="DJG17"/>
      <c r="DJH17"/>
      <c r="DJI17"/>
      <c r="DJJ17"/>
      <c r="DJK17"/>
      <c r="DJL17"/>
      <c r="DJM17"/>
      <c r="DJN17"/>
      <c r="DJO17"/>
      <c r="DJP17"/>
      <c r="DJQ17"/>
      <c r="DJR17"/>
      <c r="DJS17"/>
      <c r="DJT17"/>
      <c r="DJU17"/>
      <c r="DJV17"/>
      <c r="DJW17"/>
      <c r="DJX17"/>
      <c r="DJY17"/>
      <c r="DJZ17"/>
      <c r="DKA17"/>
      <c r="DKB17"/>
      <c r="DKC17"/>
      <c r="DKD17"/>
      <c r="DKE17"/>
      <c r="DKF17"/>
      <c r="DKG17"/>
      <c r="DKH17"/>
      <c r="DKI17"/>
      <c r="DKJ17"/>
      <c r="DKK17"/>
      <c r="DKL17"/>
      <c r="DKM17"/>
      <c r="DKN17"/>
      <c r="DKO17"/>
      <c r="DKP17"/>
      <c r="DKQ17"/>
      <c r="DKR17"/>
      <c r="DKS17"/>
      <c r="DKT17"/>
      <c r="DKU17"/>
      <c r="DKV17"/>
      <c r="DKW17"/>
      <c r="DKX17"/>
      <c r="DKY17"/>
      <c r="DKZ17"/>
      <c r="DLA17"/>
      <c r="DLB17"/>
      <c r="DLC17"/>
      <c r="DLD17"/>
      <c r="DLE17"/>
      <c r="DLF17"/>
      <c r="DLG17"/>
      <c r="DLH17"/>
      <c r="DLI17"/>
      <c r="DLJ17"/>
      <c r="DLK17"/>
      <c r="DLL17"/>
      <c r="DLM17"/>
      <c r="DLN17"/>
      <c r="DLO17"/>
      <c r="DLP17"/>
      <c r="DLQ17"/>
      <c r="DLR17"/>
      <c r="DLS17"/>
      <c r="DLT17"/>
      <c r="DLU17"/>
      <c r="DLV17"/>
      <c r="DLW17"/>
      <c r="DLX17"/>
      <c r="DLY17"/>
      <c r="DLZ17"/>
      <c r="DMA17"/>
      <c r="DMB17"/>
      <c r="DMC17"/>
      <c r="DMD17"/>
      <c r="DME17"/>
      <c r="DMF17"/>
      <c r="DMG17"/>
      <c r="DMH17"/>
      <c r="DMI17"/>
      <c r="DMJ17"/>
      <c r="DMK17"/>
      <c r="DML17"/>
      <c r="DMM17"/>
      <c r="DMN17"/>
      <c r="DMO17"/>
      <c r="DMP17"/>
      <c r="DMQ17"/>
      <c r="DMR17"/>
      <c r="DMS17"/>
      <c r="DMT17"/>
      <c r="DMU17"/>
      <c r="DMV17"/>
      <c r="DMW17"/>
      <c r="DMX17"/>
      <c r="DMY17"/>
      <c r="DMZ17"/>
      <c r="DNA17"/>
      <c r="DNB17"/>
      <c r="DNC17"/>
      <c r="DND17"/>
      <c r="DNE17"/>
      <c r="DNF17"/>
      <c r="DNG17"/>
      <c r="DNH17"/>
      <c r="DNI17"/>
      <c r="DNJ17"/>
      <c r="DNK17"/>
      <c r="DNL17"/>
      <c r="DNM17"/>
      <c r="DNN17"/>
      <c r="DNO17"/>
      <c r="DNP17"/>
      <c r="DNQ17"/>
      <c r="DNR17"/>
      <c r="DNS17"/>
      <c r="DNT17"/>
      <c r="DNU17"/>
      <c r="DNV17"/>
      <c r="DNW17"/>
      <c r="DNX17"/>
      <c r="DNY17"/>
      <c r="DNZ17"/>
      <c r="DOA17"/>
      <c r="DOB17"/>
      <c r="DOC17"/>
      <c r="DOD17"/>
      <c r="DOE17"/>
      <c r="DOF17"/>
      <c r="DOG17"/>
      <c r="DOH17"/>
      <c r="DOI17"/>
      <c r="DOJ17"/>
      <c r="DOK17"/>
      <c r="DOL17"/>
      <c r="DOM17"/>
      <c r="DON17"/>
      <c r="DOO17"/>
      <c r="DOP17"/>
      <c r="DOQ17"/>
      <c r="DOR17"/>
      <c r="DOS17"/>
      <c r="DOT17"/>
      <c r="DOU17"/>
      <c r="DOV17"/>
      <c r="DOW17"/>
      <c r="DOX17"/>
      <c r="DOY17"/>
      <c r="DOZ17"/>
      <c r="DPA17"/>
      <c r="DPB17"/>
      <c r="DPC17"/>
      <c r="DPD17"/>
      <c r="DPE17"/>
      <c r="DPF17"/>
      <c r="DPG17"/>
      <c r="DPH17"/>
      <c r="DPI17"/>
      <c r="DPJ17"/>
      <c r="DPK17"/>
      <c r="DPL17"/>
      <c r="DPM17"/>
      <c r="DPN17"/>
      <c r="DPO17"/>
      <c r="DPP17"/>
      <c r="DPQ17"/>
      <c r="DPR17"/>
      <c r="DPS17"/>
      <c r="DPT17"/>
      <c r="DPU17"/>
      <c r="DPV17"/>
      <c r="DPW17"/>
      <c r="DPX17"/>
      <c r="DPY17"/>
      <c r="DPZ17"/>
      <c r="DQA17"/>
      <c r="DQB17"/>
      <c r="DQC17"/>
      <c r="DQD17"/>
      <c r="DQE17"/>
      <c r="DQF17"/>
      <c r="DQG17"/>
      <c r="DQH17"/>
      <c r="DQI17"/>
      <c r="DQJ17"/>
      <c r="DQK17"/>
      <c r="DQL17"/>
      <c r="DQM17"/>
      <c r="DQN17"/>
      <c r="DQO17"/>
      <c r="DQP17"/>
      <c r="DQQ17"/>
      <c r="DQR17"/>
      <c r="DQS17"/>
      <c r="DQT17"/>
      <c r="DQU17"/>
      <c r="DQV17"/>
      <c r="DQW17"/>
      <c r="DQX17"/>
      <c r="DQY17"/>
      <c r="DQZ17"/>
      <c r="DRA17"/>
      <c r="DRB17"/>
      <c r="DRC17"/>
      <c r="DRD17"/>
      <c r="DRE17"/>
      <c r="DRF17"/>
      <c r="DRG17"/>
      <c r="DRH17"/>
      <c r="DRI17"/>
      <c r="DRJ17"/>
      <c r="DRK17"/>
      <c r="DRL17"/>
      <c r="DRM17"/>
      <c r="DRN17"/>
      <c r="DRO17"/>
      <c r="DRP17"/>
      <c r="DRQ17"/>
      <c r="DRR17"/>
      <c r="DRS17"/>
      <c r="DRT17"/>
      <c r="DRU17"/>
      <c r="DRV17"/>
      <c r="DRW17"/>
      <c r="DRX17"/>
      <c r="DRY17"/>
      <c r="DRZ17"/>
      <c r="DSA17"/>
      <c r="DSB17"/>
      <c r="DSC17"/>
      <c r="DSD17"/>
      <c r="DSE17"/>
      <c r="DSF17"/>
      <c r="DSG17"/>
      <c r="DSH17"/>
      <c r="DSI17"/>
      <c r="DSJ17"/>
      <c r="DSK17"/>
      <c r="DSL17"/>
      <c r="DSM17"/>
      <c r="DSN17"/>
      <c r="DSO17"/>
      <c r="DSP17"/>
      <c r="DSQ17"/>
      <c r="DSR17"/>
      <c r="DSS17"/>
      <c r="DST17"/>
      <c r="DSU17"/>
      <c r="DSV17"/>
      <c r="DSW17"/>
      <c r="DSX17"/>
      <c r="DSY17"/>
      <c r="DSZ17"/>
      <c r="DTA17"/>
      <c r="DTB17"/>
      <c r="DTC17"/>
      <c r="DTD17"/>
      <c r="DTE17"/>
      <c r="DTF17"/>
      <c r="DTG17"/>
      <c r="DTH17"/>
      <c r="DTI17"/>
      <c r="DTJ17"/>
      <c r="DTK17"/>
      <c r="DTL17"/>
      <c r="DTM17"/>
      <c r="DTN17"/>
      <c r="DTO17"/>
      <c r="DTP17"/>
      <c r="DTQ17"/>
      <c r="DTR17"/>
      <c r="DTS17"/>
      <c r="DTT17"/>
      <c r="DTU17"/>
      <c r="DTV17"/>
      <c r="DTW17"/>
      <c r="DTX17"/>
      <c r="DTY17"/>
      <c r="DTZ17"/>
      <c r="DUA17"/>
      <c r="DUB17"/>
      <c r="DUC17"/>
      <c r="DUD17"/>
      <c r="DUE17"/>
      <c r="DUF17"/>
      <c r="DUG17"/>
      <c r="DUH17"/>
      <c r="DUI17"/>
      <c r="DUJ17"/>
      <c r="DUK17"/>
      <c r="DUL17"/>
      <c r="DUM17"/>
      <c r="DUN17"/>
      <c r="DUO17"/>
      <c r="DUP17"/>
      <c r="DUQ17"/>
      <c r="DUR17"/>
      <c r="DUS17"/>
      <c r="DUT17"/>
      <c r="DUU17"/>
      <c r="DUV17"/>
      <c r="DUW17"/>
      <c r="DUX17"/>
      <c r="DUY17"/>
      <c r="DUZ17"/>
      <c r="DVA17"/>
      <c r="DVB17"/>
      <c r="DVC17"/>
      <c r="DVD17"/>
      <c r="DVE17"/>
      <c r="DVF17"/>
      <c r="DVG17"/>
      <c r="DVH17"/>
      <c r="DVI17"/>
      <c r="DVJ17"/>
      <c r="DVK17"/>
      <c r="DVL17"/>
      <c r="DVM17"/>
      <c r="DVN17"/>
      <c r="DVO17"/>
      <c r="DVP17"/>
      <c r="DVQ17"/>
      <c r="DVR17"/>
      <c r="DVS17"/>
      <c r="DVT17"/>
      <c r="DVU17"/>
      <c r="DVV17"/>
      <c r="DVW17"/>
      <c r="DVX17"/>
      <c r="DVY17"/>
      <c r="DVZ17"/>
      <c r="DWA17"/>
      <c r="DWB17"/>
      <c r="DWC17"/>
      <c r="DWD17"/>
      <c r="DWE17"/>
      <c r="DWF17"/>
      <c r="DWG17"/>
      <c r="DWH17"/>
      <c r="DWI17"/>
      <c r="DWJ17"/>
      <c r="DWK17"/>
      <c r="DWL17"/>
      <c r="DWM17"/>
      <c r="DWN17"/>
      <c r="DWO17"/>
      <c r="DWP17"/>
      <c r="DWQ17"/>
      <c r="DWR17"/>
      <c r="DWS17"/>
      <c r="DWT17"/>
      <c r="DWU17"/>
      <c r="DWV17"/>
      <c r="DWW17"/>
      <c r="DWX17"/>
      <c r="DWY17"/>
      <c r="DWZ17"/>
      <c r="DXA17"/>
      <c r="DXB17"/>
      <c r="DXC17"/>
      <c r="DXD17"/>
      <c r="DXE17"/>
      <c r="DXF17"/>
      <c r="DXG17"/>
      <c r="DXH17"/>
      <c r="DXI17"/>
      <c r="DXJ17"/>
      <c r="DXK17"/>
      <c r="DXL17"/>
      <c r="DXM17"/>
      <c r="DXN17"/>
      <c r="DXO17"/>
      <c r="DXP17"/>
      <c r="DXQ17"/>
      <c r="DXR17"/>
      <c r="DXS17"/>
      <c r="DXT17"/>
      <c r="DXU17"/>
      <c r="DXV17"/>
      <c r="DXW17"/>
      <c r="DXX17"/>
      <c r="DXY17"/>
      <c r="DXZ17"/>
      <c r="DYA17"/>
      <c r="DYB17"/>
      <c r="DYC17"/>
      <c r="DYD17"/>
      <c r="DYE17"/>
      <c r="DYF17"/>
      <c r="DYG17"/>
      <c r="DYH17"/>
      <c r="DYI17"/>
      <c r="DYJ17"/>
      <c r="DYK17"/>
      <c r="DYL17"/>
      <c r="DYM17"/>
      <c r="DYN17"/>
      <c r="DYO17"/>
      <c r="DYP17"/>
      <c r="DYQ17"/>
      <c r="DYR17"/>
      <c r="DYS17"/>
      <c r="DYT17"/>
      <c r="DYU17"/>
      <c r="DYV17"/>
      <c r="DYW17"/>
      <c r="DYX17"/>
      <c r="DYY17"/>
      <c r="DYZ17"/>
      <c r="DZA17"/>
      <c r="DZB17"/>
      <c r="DZC17"/>
      <c r="DZD17"/>
      <c r="DZE17"/>
      <c r="DZF17"/>
      <c r="DZG17"/>
      <c r="DZH17"/>
      <c r="DZI17"/>
      <c r="DZJ17"/>
      <c r="DZK17"/>
      <c r="DZL17"/>
      <c r="DZM17"/>
      <c r="DZN17"/>
      <c r="DZO17"/>
      <c r="DZP17"/>
      <c r="DZQ17"/>
      <c r="DZR17"/>
      <c r="DZS17"/>
      <c r="DZT17"/>
      <c r="DZU17"/>
      <c r="DZV17"/>
      <c r="DZW17"/>
      <c r="DZX17"/>
      <c r="DZY17"/>
      <c r="DZZ17"/>
      <c r="EAA17"/>
      <c r="EAB17"/>
      <c r="EAC17"/>
      <c r="EAD17"/>
      <c r="EAE17"/>
      <c r="EAF17"/>
      <c r="EAG17"/>
      <c r="EAH17"/>
      <c r="EAI17"/>
      <c r="EAJ17"/>
      <c r="EAK17"/>
      <c r="EAL17"/>
      <c r="EAM17"/>
      <c r="EAN17"/>
      <c r="EAO17"/>
      <c r="EAP17"/>
      <c r="EAQ17"/>
      <c r="EAR17"/>
      <c r="EAS17"/>
      <c r="EAT17"/>
      <c r="EAU17"/>
      <c r="EAV17"/>
      <c r="EAW17"/>
      <c r="EAX17"/>
      <c r="EAY17"/>
      <c r="EAZ17"/>
      <c r="EBA17"/>
      <c r="EBB17"/>
      <c r="EBC17"/>
      <c r="EBD17"/>
      <c r="EBE17"/>
      <c r="EBF17"/>
      <c r="EBG17"/>
      <c r="EBH17"/>
      <c r="EBI17"/>
      <c r="EBJ17"/>
      <c r="EBK17"/>
      <c r="EBL17"/>
      <c r="EBM17"/>
      <c r="EBN17"/>
      <c r="EBO17"/>
      <c r="EBP17"/>
      <c r="EBQ17"/>
      <c r="EBR17"/>
      <c r="EBS17"/>
      <c r="EBT17"/>
      <c r="EBU17"/>
      <c r="EBV17"/>
      <c r="EBW17"/>
      <c r="EBX17"/>
      <c r="EBY17"/>
      <c r="EBZ17"/>
      <c r="ECA17"/>
      <c r="ECB17"/>
      <c r="ECC17"/>
      <c r="ECD17"/>
      <c r="ECE17"/>
      <c r="ECF17"/>
      <c r="ECG17"/>
      <c r="ECH17"/>
      <c r="ECI17"/>
      <c r="ECJ17"/>
      <c r="ECK17"/>
      <c r="ECL17"/>
      <c r="ECM17"/>
      <c r="ECN17"/>
      <c r="ECO17"/>
      <c r="ECP17"/>
      <c r="ECQ17"/>
      <c r="ECR17"/>
      <c r="ECS17"/>
      <c r="ECT17"/>
      <c r="ECU17"/>
      <c r="ECV17"/>
      <c r="ECW17"/>
      <c r="ECX17"/>
      <c r="ECY17"/>
      <c r="ECZ17"/>
      <c r="EDA17"/>
      <c r="EDB17"/>
      <c r="EDC17"/>
      <c r="EDD17"/>
      <c r="EDE17"/>
      <c r="EDF17"/>
      <c r="EDG17"/>
      <c r="EDH17"/>
      <c r="EDI17"/>
      <c r="EDJ17"/>
      <c r="EDK17"/>
      <c r="EDL17"/>
      <c r="EDM17"/>
      <c r="EDN17"/>
      <c r="EDO17"/>
      <c r="EDP17"/>
      <c r="EDQ17"/>
      <c r="EDR17"/>
      <c r="EDS17"/>
      <c r="EDT17"/>
      <c r="EDU17"/>
      <c r="EDV17"/>
      <c r="EDW17"/>
      <c r="EDX17"/>
      <c r="EDY17"/>
      <c r="EDZ17"/>
      <c r="EEA17"/>
      <c r="EEB17"/>
      <c r="EEC17"/>
      <c r="EED17"/>
      <c r="EEE17"/>
      <c r="EEF17"/>
      <c r="EEG17"/>
      <c r="EEH17"/>
      <c r="EEI17"/>
      <c r="EEJ17"/>
      <c r="EEK17"/>
      <c r="EEL17"/>
      <c r="EEM17"/>
      <c r="EEN17"/>
      <c r="EEO17"/>
      <c r="EEP17"/>
      <c r="EEQ17"/>
      <c r="EER17"/>
      <c r="EES17"/>
      <c r="EET17"/>
      <c r="EEU17"/>
      <c r="EEV17"/>
      <c r="EEW17"/>
      <c r="EEX17"/>
      <c r="EEY17"/>
      <c r="EEZ17"/>
      <c r="EFA17"/>
      <c r="EFB17"/>
      <c r="EFC17"/>
      <c r="EFD17"/>
      <c r="EFE17"/>
      <c r="EFF17"/>
      <c r="EFG17"/>
      <c r="EFH17"/>
      <c r="EFI17"/>
      <c r="EFJ17"/>
      <c r="EFK17"/>
      <c r="EFL17"/>
      <c r="EFM17"/>
      <c r="EFN17"/>
      <c r="EFO17"/>
      <c r="EFP17"/>
      <c r="EFQ17"/>
      <c r="EFR17"/>
      <c r="EFS17"/>
      <c r="EFT17"/>
      <c r="EFU17"/>
      <c r="EFV17"/>
      <c r="EFW17"/>
      <c r="EFX17"/>
      <c r="EFY17"/>
      <c r="EFZ17"/>
      <c r="EGA17"/>
      <c r="EGB17"/>
      <c r="EGC17"/>
      <c r="EGD17"/>
      <c r="EGE17"/>
      <c r="EGF17"/>
      <c r="EGG17"/>
      <c r="EGH17"/>
      <c r="EGI17"/>
      <c r="EGJ17"/>
      <c r="EGK17"/>
      <c r="EGL17"/>
      <c r="EGM17"/>
      <c r="EGN17"/>
      <c r="EGO17"/>
      <c r="EGP17"/>
      <c r="EGQ17"/>
      <c r="EGR17"/>
      <c r="EGS17"/>
      <c r="EGT17"/>
      <c r="EGU17"/>
      <c r="EGV17"/>
      <c r="EGW17"/>
      <c r="EGX17"/>
      <c r="EGY17"/>
      <c r="EGZ17"/>
      <c r="EHA17"/>
      <c r="EHB17"/>
      <c r="EHC17"/>
      <c r="EHD17"/>
      <c r="EHE17"/>
      <c r="EHF17"/>
      <c r="EHG17"/>
      <c r="EHH17"/>
      <c r="EHI17"/>
      <c r="EHJ17"/>
      <c r="EHK17"/>
      <c r="EHL17"/>
      <c r="EHM17"/>
      <c r="EHN17"/>
      <c r="EHO17"/>
      <c r="EHP17"/>
      <c r="EHQ17"/>
      <c r="EHR17"/>
      <c r="EHS17"/>
      <c r="EHT17"/>
      <c r="EHU17"/>
      <c r="EHV17"/>
      <c r="EHW17"/>
      <c r="EHX17"/>
      <c r="EHY17"/>
      <c r="EHZ17"/>
      <c r="EIA17"/>
      <c r="EIB17"/>
      <c r="EIC17"/>
      <c r="EID17"/>
      <c r="EIE17"/>
      <c r="EIF17"/>
      <c r="EIG17"/>
      <c r="EIH17"/>
      <c r="EII17"/>
      <c r="EIJ17"/>
      <c r="EIK17"/>
      <c r="EIL17"/>
      <c r="EIM17"/>
      <c r="EIN17"/>
      <c r="EIO17"/>
      <c r="EIP17"/>
      <c r="EIQ17"/>
      <c r="EIR17"/>
      <c r="EIS17"/>
      <c r="EIT17"/>
      <c r="EIU17"/>
      <c r="EIV17"/>
      <c r="EIW17"/>
      <c r="EIX17"/>
      <c r="EIY17"/>
      <c r="EIZ17"/>
      <c r="EJA17"/>
      <c r="EJB17"/>
      <c r="EJC17"/>
      <c r="EJD17"/>
      <c r="EJE17"/>
      <c r="EJF17"/>
      <c r="EJG17"/>
      <c r="EJH17"/>
      <c r="EJI17"/>
      <c r="EJJ17"/>
      <c r="EJK17"/>
      <c r="EJL17"/>
      <c r="EJM17"/>
      <c r="EJN17"/>
      <c r="EJO17"/>
      <c r="EJP17"/>
      <c r="EJQ17"/>
      <c r="EJR17"/>
      <c r="EJS17"/>
      <c r="EJT17"/>
      <c r="EJU17"/>
      <c r="EJV17"/>
      <c r="EJW17"/>
      <c r="EJX17"/>
      <c r="EJY17"/>
      <c r="EJZ17"/>
      <c r="EKA17"/>
      <c r="EKB17"/>
      <c r="EKC17"/>
      <c r="EKD17"/>
      <c r="EKE17"/>
      <c r="EKF17"/>
      <c r="EKG17"/>
      <c r="EKH17"/>
      <c r="EKI17"/>
      <c r="EKJ17"/>
      <c r="EKK17"/>
      <c r="EKL17"/>
      <c r="EKM17"/>
      <c r="EKN17"/>
      <c r="EKO17"/>
      <c r="EKP17"/>
      <c r="EKQ17"/>
      <c r="EKR17"/>
      <c r="EKS17"/>
      <c r="EKT17"/>
      <c r="EKU17"/>
      <c r="EKV17"/>
      <c r="EKW17"/>
      <c r="EKX17"/>
      <c r="EKY17"/>
      <c r="EKZ17"/>
      <c r="ELA17"/>
      <c r="ELB17"/>
      <c r="ELC17"/>
      <c r="ELD17"/>
      <c r="ELE17"/>
      <c r="ELF17"/>
      <c r="ELG17"/>
      <c r="ELH17"/>
      <c r="ELI17"/>
      <c r="ELJ17"/>
      <c r="ELK17"/>
      <c r="ELL17"/>
      <c r="ELM17"/>
      <c r="ELN17"/>
      <c r="ELO17"/>
      <c r="ELP17"/>
      <c r="ELQ17"/>
      <c r="ELR17"/>
      <c r="ELS17"/>
      <c r="ELT17"/>
      <c r="ELU17"/>
      <c r="ELV17"/>
      <c r="ELW17"/>
      <c r="ELX17"/>
      <c r="ELY17"/>
      <c r="ELZ17"/>
      <c r="EMA17"/>
      <c r="EMB17"/>
      <c r="EMC17"/>
      <c r="EMD17"/>
      <c r="EME17"/>
      <c r="EMF17"/>
      <c r="EMG17"/>
      <c r="EMH17"/>
      <c r="EMI17"/>
      <c r="EMJ17"/>
      <c r="EMK17"/>
      <c r="EML17"/>
      <c r="EMM17"/>
      <c r="EMN17"/>
      <c r="EMO17"/>
      <c r="EMP17"/>
      <c r="EMQ17"/>
      <c r="EMR17"/>
      <c r="EMS17"/>
      <c r="EMT17"/>
      <c r="EMU17"/>
      <c r="EMV17"/>
      <c r="EMW17"/>
      <c r="EMX17"/>
      <c r="EMY17"/>
      <c r="EMZ17"/>
      <c r="ENA17"/>
      <c r="ENB17"/>
      <c r="ENC17"/>
      <c r="END17"/>
      <c r="ENE17"/>
      <c r="ENF17"/>
      <c r="ENG17"/>
      <c r="ENH17"/>
      <c r="ENI17"/>
      <c r="ENJ17"/>
      <c r="ENK17"/>
      <c r="ENL17"/>
      <c r="ENM17"/>
      <c r="ENN17"/>
      <c r="ENO17"/>
      <c r="ENP17"/>
      <c r="ENQ17"/>
      <c r="ENR17"/>
      <c r="ENS17"/>
      <c r="ENT17"/>
      <c r="ENU17"/>
      <c r="ENV17"/>
      <c r="ENW17"/>
      <c r="ENX17"/>
      <c r="ENY17"/>
      <c r="ENZ17"/>
      <c r="EOA17"/>
      <c r="EOB17"/>
      <c r="EOC17"/>
      <c r="EOD17"/>
      <c r="EOE17"/>
      <c r="EOF17"/>
      <c r="EOG17"/>
      <c r="EOH17"/>
      <c r="EOI17"/>
      <c r="EOJ17"/>
      <c r="EOK17"/>
      <c r="EOL17"/>
      <c r="EOM17"/>
      <c r="EON17"/>
      <c r="EOO17"/>
      <c r="EOP17"/>
      <c r="EOQ17"/>
      <c r="EOR17"/>
      <c r="EOS17"/>
      <c r="EOT17"/>
      <c r="EOU17"/>
      <c r="EOV17"/>
      <c r="EOW17"/>
      <c r="EOX17"/>
      <c r="EOY17"/>
      <c r="EOZ17"/>
      <c r="EPA17"/>
      <c r="EPB17"/>
      <c r="EPC17"/>
      <c r="EPD17"/>
      <c r="EPE17"/>
      <c r="EPF17"/>
      <c r="EPG17"/>
      <c r="EPH17"/>
      <c r="EPI17"/>
      <c r="EPJ17"/>
      <c r="EPK17"/>
      <c r="EPL17"/>
      <c r="EPM17"/>
      <c r="EPN17"/>
      <c r="EPO17"/>
      <c r="EPP17"/>
      <c r="EPQ17"/>
      <c r="EPR17"/>
      <c r="EPS17"/>
      <c r="EPT17"/>
      <c r="EPU17"/>
      <c r="EPV17"/>
      <c r="EPW17"/>
      <c r="EPX17"/>
      <c r="EPY17"/>
      <c r="EPZ17"/>
      <c r="EQA17"/>
      <c r="EQB17"/>
      <c r="EQC17"/>
      <c r="EQD17"/>
      <c r="EQE17"/>
      <c r="EQF17"/>
      <c r="EQG17"/>
      <c r="EQH17"/>
      <c r="EQI17"/>
      <c r="EQJ17"/>
      <c r="EQK17"/>
      <c r="EQL17"/>
      <c r="EQM17"/>
      <c r="EQN17"/>
      <c r="EQO17"/>
      <c r="EQP17"/>
      <c r="EQQ17"/>
      <c r="EQR17"/>
      <c r="EQS17"/>
      <c r="EQT17"/>
      <c r="EQU17"/>
      <c r="EQV17"/>
      <c r="EQW17"/>
      <c r="EQX17"/>
      <c r="EQY17"/>
      <c r="EQZ17"/>
      <c r="ERA17"/>
      <c r="ERB17"/>
      <c r="ERC17"/>
      <c r="ERD17"/>
      <c r="ERE17"/>
      <c r="ERF17"/>
      <c r="ERG17"/>
      <c r="ERH17"/>
      <c r="ERI17"/>
      <c r="ERJ17"/>
      <c r="ERK17"/>
      <c r="ERL17"/>
      <c r="ERM17"/>
      <c r="ERN17"/>
      <c r="ERO17"/>
      <c r="ERP17"/>
      <c r="ERQ17"/>
      <c r="ERR17"/>
      <c r="ERS17"/>
      <c r="ERT17"/>
      <c r="ERU17"/>
      <c r="ERV17"/>
      <c r="ERW17"/>
      <c r="ERX17"/>
      <c r="ERY17"/>
      <c r="ERZ17"/>
      <c r="ESA17"/>
      <c r="ESB17"/>
      <c r="ESC17"/>
      <c r="ESD17"/>
      <c r="ESE17"/>
      <c r="ESF17"/>
      <c r="ESG17"/>
      <c r="ESH17"/>
      <c r="ESI17"/>
      <c r="ESJ17"/>
      <c r="ESK17"/>
      <c r="ESL17"/>
      <c r="ESM17"/>
      <c r="ESN17"/>
      <c r="ESO17"/>
      <c r="ESP17"/>
      <c r="ESQ17"/>
      <c r="ESR17"/>
      <c r="ESS17"/>
      <c r="EST17"/>
      <c r="ESU17"/>
      <c r="ESV17"/>
      <c r="ESW17"/>
      <c r="ESX17"/>
      <c r="ESY17"/>
      <c r="ESZ17"/>
      <c r="ETA17"/>
      <c r="ETB17"/>
      <c r="ETC17"/>
      <c r="ETD17"/>
      <c r="ETE17"/>
      <c r="ETF17"/>
      <c r="ETG17"/>
      <c r="ETH17"/>
      <c r="ETI17"/>
      <c r="ETJ17"/>
      <c r="ETK17"/>
      <c r="ETL17"/>
      <c r="ETM17"/>
      <c r="ETN17"/>
      <c r="ETO17"/>
      <c r="ETP17"/>
      <c r="ETQ17"/>
      <c r="ETR17"/>
      <c r="ETS17"/>
      <c r="ETT17"/>
      <c r="ETU17"/>
      <c r="ETV17"/>
      <c r="ETW17"/>
      <c r="ETX17"/>
      <c r="ETY17"/>
      <c r="ETZ17"/>
      <c r="EUA17"/>
      <c r="EUB17"/>
      <c r="EUC17"/>
      <c r="EUD17"/>
      <c r="EUE17"/>
      <c r="EUF17"/>
      <c r="EUG17"/>
      <c r="EUH17"/>
      <c r="EUI17"/>
      <c r="EUJ17"/>
      <c r="EUK17"/>
      <c r="EUL17"/>
      <c r="EUM17"/>
      <c r="EUN17"/>
      <c r="EUO17"/>
      <c r="EUP17"/>
      <c r="EUQ17"/>
      <c r="EUR17"/>
      <c r="EUS17"/>
      <c r="EUT17"/>
      <c r="EUU17"/>
      <c r="EUV17"/>
      <c r="EUW17"/>
      <c r="EUX17"/>
      <c r="EUY17"/>
      <c r="EUZ17"/>
      <c r="EVA17"/>
      <c r="EVB17"/>
      <c r="EVC17"/>
      <c r="EVD17"/>
      <c r="EVE17"/>
      <c r="EVF17"/>
      <c r="EVG17"/>
      <c r="EVH17"/>
      <c r="EVI17"/>
      <c r="EVJ17"/>
      <c r="EVK17"/>
      <c r="EVL17"/>
      <c r="EVM17"/>
      <c r="EVN17"/>
      <c r="EVO17"/>
      <c r="EVP17"/>
      <c r="EVQ17"/>
      <c r="EVR17"/>
      <c r="EVS17"/>
      <c r="EVT17"/>
      <c r="EVU17"/>
      <c r="EVV17"/>
      <c r="EVW17"/>
      <c r="EVX17"/>
      <c r="EVY17"/>
      <c r="EVZ17"/>
      <c r="EWA17"/>
      <c r="EWB17"/>
      <c r="EWC17"/>
      <c r="EWD17"/>
      <c r="EWE17"/>
      <c r="EWF17"/>
      <c r="EWG17"/>
      <c r="EWH17"/>
      <c r="EWI17"/>
      <c r="EWJ17"/>
      <c r="EWK17"/>
      <c r="EWL17"/>
      <c r="EWM17"/>
      <c r="EWN17"/>
      <c r="EWO17"/>
      <c r="EWP17"/>
      <c r="EWQ17"/>
      <c r="EWR17"/>
      <c r="EWS17"/>
      <c r="EWT17"/>
      <c r="EWU17"/>
      <c r="EWV17"/>
      <c r="EWW17"/>
      <c r="EWX17"/>
      <c r="EWY17"/>
      <c r="EWZ17"/>
      <c r="EXA17"/>
      <c r="EXB17"/>
      <c r="EXC17"/>
      <c r="EXD17"/>
      <c r="EXE17"/>
      <c r="EXF17"/>
      <c r="EXG17"/>
      <c r="EXH17"/>
      <c r="EXI17"/>
      <c r="EXJ17"/>
      <c r="EXK17"/>
      <c r="EXL17"/>
      <c r="EXM17"/>
      <c r="EXN17"/>
      <c r="EXO17"/>
      <c r="EXP17"/>
      <c r="EXQ17"/>
      <c r="EXR17"/>
      <c r="EXS17"/>
      <c r="EXT17"/>
      <c r="EXU17"/>
      <c r="EXV17"/>
      <c r="EXW17"/>
      <c r="EXX17"/>
      <c r="EXY17"/>
      <c r="EXZ17"/>
      <c r="EYA17"/>
      <c r="EYB17"/>
      <c r="EYC17"/>
      <c r="EYD17"/>
      <c r="EYE17"/>
      <c r="EYF17"/>
      <c r="EYG17"/>
      <c r="EYH17"/>
      <c r="EYI17"/>
      <c r="EYJ17"/>
      <c r="EYK17"/>
      <c r="EYL17"/>
      <c r="EYM17"/>
      <c r="EYN17"/>
      <c r="EYO17"/>
      <c r="EYP17"/>
      <c r="EYQ17"/>
      <c r="EYR17"/>
      <c r="EYS17"/>
      <c r="EYT17"/>
      <c r="EYU17"/>
      <c r="EYV17"/>
      <c r="EYW17"/>
      <c r="EYX17"/>
      <c r="EYY17"/>
      <c r="EYZ17"/>
      <c r="EZA17"/>
      <c r="EZB17"/>
      <c r="EZC17"/>
      <c r="EZD17"/>
      <c r="EZE17"/>
      <c r="EZF17"/>
      <c r="EZG17"/>
      <c r="EZH17"/>
      <c r="EZI17"/>
      <c r="EZJ17"/>
      <c r="EZK17"/>
      <c r="EZL17"/>
      <c r="EZM17"/>
      <c r="EZN17"/>
      <c r="EZO17"/>
      <c r="EZP17"/>
      <c r="EZQ17"/>
      <c r="EZR17"/>
      <c r="EZS17"/>
      <c r="EZT17"/>
      <c r="EZU17"/>
      <c r="EZV17"/>
      <c r="EZW17"/>
      <c r="EZX17"/>
      <c r="EZY17"/>
      <c r="EZZ17"/>
      <c r="FAA17"/>
      <c r="FAB17"/>
      <c r="FAC17"/>
      <c r="FAD17"/>
      <c r="FAE17"/>
      <c r="FAF17"/>
      <c r="FAG17"/>
      <c r="FAH17"/>
      <c r="FAI17"/>
      <c r="FAJ17"/>
      <c r="FAK17"/>
      <c r="FAL17"/>
      <c r="FAM17"/>
      <c r="FAN17"/>
      <c r="FAO17"/>
      <c r="FAP17"/>
      <c r="FAQ17"/>
      <c r="FAR17"/>
      <c r="FAS17"/>
      <c r="FAT17"/>
      <c r="FAU17"/>
      <c r="FAV17"/>
      <c r="FAW17"/>
      <c r="FAX17"/>
      <c r="FAY17"/>
      <c r="FAZ17"/>
      <c r="FBA17"/>
      <c r="FBB17"/>
      <c r="FBC17"/>
      <c r="FBD17"/>
      <c r="FBE17"/>
      <c r="FBF17"/>
      <c r="FBG17"/>
      <c r="FBH17"/>
      <c r="FBI17"/>
      <c r="FBJ17"/>
      <c r="FBK17"/>
      <c r="FBL17"/>
      <c r="FBM17"/>
      <c r="FBN17"/>
      <c r="FBO17"/>
      <c r="FBP17"/>
      <c r="FBQ17"/>
      <c r="FBR17"/>
      <c r="FBS17"/>
      <c r="FBT17"/>
      <c r="FBU17"/>
      <c r="FBV17"/>
      <c r="FBW17"/>
      <c r="FBX17"/>
      <c r="FBY17"/>
      <c r="FBZ17"/>
      <c r="FCA17"/>
      <c r="FCB17"/>
      <c r="FCC17"/>
      <c r="FCD17"/>
      <c r="FCE17"/>
      <c r="FCF17"/>
      <c r="FCG17"/>
      <c r="FCH17"/>
      <c r="FCI17"/>
      <c r="FCJ17"/>
      <c r="FCK17"/>
      <c r="FCL17"/>
      <c r="FCM17"/>
      <c r="FCN17"/>
      <c r="FCO17"/>
      <c r="FCP17"/>
      <c r="FCQ17"/>
      <c r="FCR17"/>
      <c r="FCS17"/>
      <c r="FCT17"/>
      <c r="FCU17"/>
      <c r="FCV17"/>
      <c r="FCW17"/>
      <c r="FCX17"/>
      <c r="FCY17"/>
      <c r="FCZ17"/>
      <c r="FDA17"/>
      <c r="FDB17"/>
      <c r="FDC17"/>
      <c r="FDD17"/>
      <c r="FDE17"/>
      <c r="FDF17"/>
      <c r="FDG17"/>
      <c r="FDH17"/>
      <c r="FDI17"/>
      <c r="FDJ17"/>
      <c r="FDK17"/>
      <c r="FDL17"/>
      <c r="FDM17"/>
      <c r="FDN17"/>
      <c r="FDO17"/>
      <c r="FDP17"/>
      <c r="FDQ17"/>
      <c r="FDR17"/>
      <c r="FDS17"/>
      <c r="FDT17"/>
      <c r="FDU17"/>
      <c r="FDV17"/>
      <c r="FDW17"/>
      <c r="FDX17"/>
      <c r="FDY17"/>
      <c r="FDZ17"/>
      <c r="FEA17"/>
      <c r="FEB17"/>
      <c r="FEC17"/>
      <c r="FED17"/>
      <c r="FEE17"/>
      <c r="FEF17"/>
      <c r="FEG17"/>
      <c r="FEH17"/>
      <c r="FEI17"/>
      <c r="FEJ17"/>
      <c r="FEK17"/>
      <c r="FEL17"/>
      <c r="FEM17"/>
      <c r="FEN17"/>
      <c r="FEO17"/>
      <c r="FEP17"/>
      <c r="FEQ17"/>
      <c r="FER17"/>
      <c r="FES17"/>
      <c r="FET17"/>
      <c r="FEU17"/>
      <c r="FEV17"/>
      <c r="FEW17"/>
      <c r="FEX17"/>
      <c r="FEY17"/>
      <c r="FEZ17"/>
      <c r="FFA17"/>
      <c r="FFB17"/>
      <c r="FFC17"/>
      <c r="FFD17"/>
      <c r="FFE17"/>
      <c r="FFF17"/>
      <c r="FFG17"/>
      <c r="FFH17"/>
      <c r="FFI17"/>
      <c r="FFJ17"/>
      <c r="FFK17"/>
      <c r="FFL17"/>
      <c r="FFM17"/>
      <c r="FFN17"/>
      <c r="FFO17"/>
      <c r="FFP17"/>
      <c r="FFQ17"/>
      <c r="FFR17"/>
      <c r="FFS17"/>
      <c r="FFT17"/>
      <c r="FFU17"/>
      <c r="FFV17"/>
      <c r="FFW17"/>
      <c r="FFX17"/>
      <c r="FFY17"/>
      <c r="FFZ17"/>
      <c r="FGA17"/>
      <c r="FGB17"/>
      <c r="FGC17"/>
      <c r="FGD17"/>
      <c r="FGE17"/>
      <c r="FGF17"/>
      <c r="FGG17"/>
      <c r="FGH17"/>
      <c r="FGI17"/>
      <c r="FGJ17"/>
      <c r="FGK17"/>
      <c r="FGL17"/>
      <c r="FGM17"/>
      <c r="FGN17"/>
      <c r="FGO17"/>
      <c r="FGP17"/>
      <c r="FGQ17"/>
      <c r="FGR17"/>
      <c r="FGS17"/>
      <c r="FGT17"/>
      <c r="FGU17"/>
      <c r="FGV17"/>
      <c r="FGW17"/>
      <c r="FGX17"/>
      <c r="FGY17"/>
      <c r="FGZ17"/>
      <c r="FHA17"/>
      <c r="FHB17"/>
      <c r="FHC17"/>
      <c r="FHD17"/>
      <c r="FHE17"/>
      <c r="FHF17"/>
      <c r="FHG17"/>
      <c r="FHH17"/>
      <c r="FHI17"/>
      <c r="FHJ17"/>
      <c r="FHK17"/>
      <c r="FHL17"/>
      <c r="FHM17"/>
      <c r="FHN17"/>
      <c r="FHO17"/>
      <c r="FHP17"/>
      <c r="FHQ17"/>
      <c r="FHR17"/>
      <c r="FHS17"/>
      <c r="FHT17"/>
      <c r="FHU17"/>
      <c r="FHV17"/>
      <c r="FHW17"/>
      <c r="FHX17"/>
      <c r="FHY17"/>
      <c r="FHZ17"/>
      <c r="FIA17"/>
      <c r="FIB17"/>
      <c r="FIC17"/>
      <c r="FID17"/>
      <c r="FIE17"/>
      <c r="FIF17"/>
      <c r="FIG17"/>
      <c r="FIH17"/>
      <c r="FII17"/>
      <c r="FIJ17"/>
      <c r="FIK17"/>
      <c r="FIL17"/>
      <c r="FIM17"/>
      <c r="FIN17"/>
      <c r="FIO17"/>
      <c r="FIP17"/>
      <c r="FIQ17"/>
      <c r="FIR17"/>
      <c r="FIS17"/>
      <c r="FIT17"/>
      <c r="FIU17"/>
      <c r="FIV17"/>
      <c r="FIW17"/>
      <c r="FIX17"/>
      <c r="FIY17"/>
      <c r="FIZ17"/>
      <c r="FJA17"/>
      <c r="FJB17"/>
      <c r="FJC17"/>
      <c r="FJD17"/>
      <c r="FJE17"/>
      <c r="FJF17"/>
      <c r="FJG17"/>
      <c r="FJH17"/>
      <c r="FJI17"/>
      <c r="FJJ17"/>
      <c r="FJK17"/>
      <c r="FJL17"/>
      <c r="FJM17"/>
      <c r="FJN17"/>
      <c r="FJO17"/>
      <c r="FJP17"/>
      <c r="FJQ17"/>
      <c r="FJR17"/>
      <c r="FJS17"/>
      <c r="FJT17"/>
      <c r="FJU17"/>
      <c r="FJV17"/>
      <c r="FJW17"/>
      <c r="FJX17"/>
      <c r="FJY17"/>
      <c r="FJZ17"/>
      <c r="FKA17"/>
      <c r="FKB17"/>
      <c r="FKC17"/>
      <c r="FKD17"/>
      <c r="FKE17"/>
      <c r="FKF17"/>
      <c r="FKG17"/>
      <c r="FKH17"/>
      <c r="FKI17"/>
      <c r="FKJ17"/>
      <c r="FKK17"/>
      <c r="FKL17"/>
      <c r="FKM17"/>
      <c r="FKN17"/>
      <c r="FKO17"/>
      <c r="FKP17"/>
      <c r="FKQ17"/>
      <c r="FKR17"/>
      <c r="FKS17"/>
      <c r="FKT17"/>
      <c r="FKU17"/>
      <c r="FKV17"/>
      <c r="FKW17"/>
      <c r="FKX17"/>
      <c r="FKY17"/>
      <c r="FKZ17"/>
      <c r="FLA17"/>
      <c r="FLB17"/>
      <c r="FLC17"/>
      <c r="FLD17"/>
      <c r="FLE17"/>
      <c r="FLF17"/>
      <c r="FLG17"/>
      <c r="FLH17"/>
      <c r="FLI17"/>
      <c r="FLJ17"/>
      <c r="FLK17"/>
      <c r="FLL17"/>
      <c r="FLM17"/>
      <c r="FLN17"/>
      <c r="FLO17"/>
      <c r="FLP17"/>
      <c r="FLQ17"/>
      <c r="FLR17"/>
      <c r="FLS17"/>
      <c r="FLT17"/>
      <c r="FLU17"/>
      <c r="FLV17"/>
      <c r="FLW17"/>
      <c r="FLX17"/>
      <c r="FLY17"/>
      <c r="FLZ17"/>
      <c r="FMA17"/>
      <c r="FMB17"/>
      <c r="FMC17"/>
      <c r="FMD17"/>
      <c r="FME17"/>
      <c r="FMF17"/>
      <c r="FMG17"/>
      <c r="FMH17"/>
      <c r="FMI17"/>
      <c r="FMJ17"/>
      <c r="FMK17"/>
      <c r="FML17"/>
      <c r="FMM17"/>
      <c r="FMN17"/>
      <c r="FMO17"/>
      <c r="FMP17"/>
      <c r="FMQ17"/>
      <c r="FMR17"/>
      <c r="FMS17"/>
      <c r="FMT17"/>
      <c r="FMU17"/>
      <c r="FMV17"/>
      <c r="FMW17"/>
      <c r="FMX17"/>
      <c r="FMY17"/>
      <c r="FMZ17"/>
      <c r="FNA17"/>
      <c r="FNB17"/>
      <c r="FNC17"/>
      <c r="FND17"/>
      <c r="FNE17"/>
      <c r="FNF17"/>
      <c r="FNG17"/>
      <c r="FNH17"/>
      <c r="FNI17"/>
      <c r="FNJ17"/>
      <c r="FNK17"/>
      <c r="FNL17"/>
      <c r="FNM17"/>
      <c r="FNN17"/>
      <c r="FNO17"/>
      <c r="FNP17"/>
      <c r="FNQ17"/>
      <c r="FNR17"/>
      <c r="FNS17"/>
      <c r="FNT17"/>
      <c r="FNU17"/>
      <c r="FNV17"/>
      <c r="FNW17"/>
      <c r="FNX17"/>
      <c r="FNY17"/>
      <c r="FNZ17"/>
      <c r="FOA17"/>
      <c r="FOB17"/>
      <c r="FOC17"/>
      <c r="FOD17"/>
      <c r="FOE17"/>
      <c r="FOF17"/>
      <c r="FOG17"/>
      <c r="FOH17"/>
      <c r="FOI17"/>
      <c r="FOJ17"/>
      <c r="FOK17"/>
      <c r="FOL17"/>
      <c r="FOM17"/>
      <c r="FON17"/>
      <c r="FOO17"/>
      <c r="FOP17"/>
      <c r="FOQ17"/>
      <c r="FOR17"/>
      <c r="FOS17"/>
      <c r="FOT17"/>
      <c r="FOU17"/>
      <c r="FOV17"/>
      <c r="FOW17"/>
      <c r="FOX17"/>
      <c r="FOY17"/>
      <c r="FOZ17"/>
      <c r="FPA17"/>
      <c r="FPB17"/>
      <c r="FPC17"/>
      <c r="FPD17"/>
      <c r="FPE17"/>
      <c r="FPF17"/>
      <c r="FPG17"/>
      <c r="FPH17"/>
      <c r="FPI17"/>
      <c r="FPJ17"/>
      <c r="FPK17"/>
      <c r="FPL17"/>
      <c r="FPM17"/>
      <c r="FPN17"/>
      <c r="FPO17"/>
      <c r="FPP17"/>
      <c r="FPQ17"/>
      <c r="FPR17"/>
      <c r="FPS17"/>
      <c r="FPT17"/>
      <c r="FPU17"/>
      <c r="FPV17"/>
      <c r="FPW17"/>
      <c r="FPX17"/>
      <c r="FPY17"/>
      <c r="FPZ17"/>
      <c r="FQA17"/>
      <c r="FQB17"/>
      <c r="FQC17"/>
      <c r="FQD17"/>
      <c r="FQE17"/>
      <c r="FQF17"/>
      <c r="FQG17"/>
      <c r="FQH17"/>
      <c r="FQI17"/>
      <c r="FQJ17"/>
      <c r="FQK17"/>
      <c r="FQL17"/>
      <c r="FQM17"/>
      <c r="FQN17"/>
      <c r="FQO17"/>
      <c r="FQP17"/>
      <c r="FQQ17"/>
      <c r="FQR17"/>
      <c r="FQS17"/>
      <c r="FQT17"/>
      <c r="FQU17"/>
      <c r="FQV17"/>
      <c r="FQW17"/>
      <c r="FQX17"/>
      <c r="FQY17"/>
      <c r="FQZ17"/>
      <c r="FRA17"/>
      <c r="FRB17"/>
      <c r="FRC17"/>
      <c r="FRD17"/>
      <c r="FRE17"/>
      <c r="FRF17"/>
      <c r="FRG17"/>
      <c r="FRH17"/>
      <c r="FRI17"/>
      <c r="FRJ17"/>
      <c r="FRK17"/>
      <c r="FRL17"/>
      <c r="FRM17"/>
      <c r="FRN17"/>
      <c r="FRO17"/>
      <c r="FRP17"/>
      <c r="FRQ17"/>
      <c r="FRR17"/>
      <c r="FRS17"/>
      <c r="FRT17"/>
      <c r="FRU17"/>
      <c r="FRV17"/>
      <c r="FRW17"/>
      <c r="FRX17"/>
      <c r="FRY17"/>
      <c r="FRZ17"/>
      <c r="FSA17"/>
      <c r="FSB17"/>
      <c r="FSC17"/>
      <c r="FSD17"/>
      <c r="FSE17"/>
      <c r="FSF17"/>
      <c r="FSG17"/>
      <c r="FSH17"/>
      <c r="FSI17"/>
      <c r="FSJ17"/>
      <c r="FSK17"/>
      <c r="FSL17"/>
      <c r="FSM17"/>
      <c r="FSN17"/>
      <c r="FSO17"/>
      <c r="FSP17"/>
      <c r="FSQ17"/>
      <c r="FSR17"/>
      <c r="FSS17"/>
      <c r="FST17"/>
      <c r="FSU17"/>
      <c r="FSV17"/>
      <c r="FSW17"/>
      <c r="FSX17"/>
      <c r="FSY17"/>
      <c r="FSZ17"/>
      <c r="FTA17"/>
      <c r="FTB17"/>
      <c r="FTC17"/>
      <c r="FTD17"/>
      <c r="FTE17"/>
      <c r="FTF17"/>
      <c r="FTG17"/>
      <c r="FTH17"/>
      <c r="FTI17"/>
      <c r="FTJ17"/>
      <c r="FTK17"/>
      <c r="FTL17"/>
      <c r="FTM17"/>
      <c r="FTN17"/>
      <c r="FTO17"/>
      <c r="FTP17"/>
      <c r="FTQ17"/>
      <c r="FTR17"/>
      <c r="FTS17"/>
      <c r="FTT17"/>
      <c r="FTU17"/>
      <c r="FTV17"/>
      <c r="FTW17"/>
      <c r="FTX17"/>
      <c r="FTY17"/>
      <c r="FTZ17"/>
      <c r="FUA17"/>
      <c r="FUB17"/>
      <c r="FUC17"/>
      <c r="FUD17"/>
      <c r="FUE17"/>
      <c r="FUF17"/>
      <c r="FUG17"/>
      <c r="FUH17"/>
      <c r="FUI17"/>
      <c r="FUJ17"/>
      <c r="FUK17"/>
      <c r="FUL17"/>
      <c r="FUM17"/>
      <c r="FUN17"/>
      <c r="FUO17"/>
      <c r="FUP17"/>
      <c r="FUQ17"/>
      <c r="FUR17"/>
      <c r="FUS17"/>
      <c r="FUT17"/>
      <c r="FUU17"/>
      <c r="FUV17"/>
      <c r="FUW17"/>
      <c r="FUX17"/>
      <c r="FUY17"/>
      <c r="FUZ17"/>
      <c r="FVA17"/>
      <c r="FVB17"/>
      <c r="FVC17"/>
      <c r="FVD17"/>
      <c r="FVE17"/>
      <c r="FVF17"/>
      <c r="FVG17"/>
      <c r="FVH17"/>
      <c r="FVI17"/>
      <c r="FVJ17"/>
      <c r="FVK17"/>
      <c r="FVL17"/>
      <c r="FVM17"/>
      <c r="FVN17"/>
      <c r="FVO17"/>
      <c r="FVP17"/>
      <c r="FVQ17"/>
      <c r="FVR17"/>
      <c r="FVS17"/>
      <c r="FVT17"/>
      <c r="FVU17"/>
      <c r="FVV17"/>
      <c r="FVW17"/>
      <c r="FVX17"/>
      <c r="FVY17"/>
      <c r="FVZ17"/>
      <c r="FWA17"/>
      <c r="FWB17"/>
      <c r="FWC17"/>
      <c r="FWD17"/>
      <c r="FWE17"/>
      <c r="FWF17"/>
      <c r="FWG17"/>
      <c r="FWH17"/>
      <c r="FWI17"/>
      <c r="FWJ17"/>
      <c r="FWK17"/>
      <c r="FWL17"/>
      <c r="FWM17"/>
      <c r="FWN17"/>
      <c r="FWO17"/>
      <c r="FWP17"/>
      <c r="FWQ17"/>
      <c r="FWR17"/>
      <c r="FWS17"/>
      <c r="FWT17"/>
      <c r="FWU17"/>
      <c r="FWV17"/>
      <c r="FWW17"/>
      <c r="FWX17"/>
      <c r="FWY17"/>
      <c r="FWZ17"/>
      <c r="FXA17"/>
      <c r="FXB17"/>
      <c r="FXC17"/>
      <c r="FXD17"/>
      <c r="FXE17"/>
      <c r="FXF17"/>
      <c r="FXG17"/>
      <c r="FXH17"/>
      <c r="FXI17"/>
      <c r="FXJ17"/>
      <c r="FXK17"/>
      <c r="FXL17"/>
      <c r="FXM17"/>
      <c r="FXN17"/>
      <c r="FXO17"/>
      <c r="FXP17"/>
      <c r="FXQ17"/>
      <c r="FXR17"/>
      <c r="FXS17"/>
      <c r="FXT17"/>
      <c r="FXU17"/>
      <c r="FXV17"/>
      <c r="FXW17"/>
      <c r="FXX17"/>
      <c r="FXY17"/>
      <c r="FXZ17"/>
      <c r="FYA17"/>
      <c r="FYB17"/>
      <c r="FYC17"/>
      <c r="FYD17"/>
      <c r="FYE17"/>
      <c r="FYF17"/>
      <c r="FYG17"/>
      <c r="FYH17"/>
      <c r="FYI17"/>
      <c r="FYJ17"/>
      <c r="FYK17"/>
      <c r="FYL17"/>
      <c r="FYM17"/>
      <c r="FYN17"/>
      <c r="FYO17"/>
      <c r="FYP17"/>
      <c r="FYQ17"/>
      <c r="FYR17"/>
      <c r="FYS17"/>
      <c r="FYT17"/>
      <c r="FYU17"/>
      <c r="FYV17"/>
      <c r="FYW17"/>
      <c r="FYX17"/>
      <c r="FYY17"/>
      <c r="FYZ17"/>
      <c r="FZA17"/>
      <c r="FZB17"/>
      <c r="FZC17"/>
      <c r="FZD17"/>
      <c r="FZE17"/>
      <c r="FZF17"/>
      <c r="FZG17"/>
      <c r="FZH17"/>
      <c r="FZI17"/>
      <c r="FZJ17"/>
      <c r="FZK17"/>
      <c r="FZL17"/>
      <c r="FZM17"/>
      <c r="FZN17"/>
      <c r="FZO17"/>
      <c r="FZP17"/>
      <c r="FZQ17"/>
      <c r="FZR17"/>
      <c r="FZS17"/>
      <c r="FZT17"/>
      <c r="FZU17"/>
      <c r="FZV17"/>
      <c r="FZW17"/>
      <c r="FZX17"/>
      <c r="FZY17"/>
      <c r="FZZ17"/>
      <c r="GAA17"/>
      <c r="GAB17"/>
      <c r="GAC17"/>
      <c r="GAD17"/>
      <c r="GAE17"/>
      <c r="GAF17"/>
      <c r="GAG17"/>
      <c r="GAH17"/>
      <c r="GAI17"/>
      <c r="GAJ17"/>
      <c r="GAK17"/>
      <c r="GAL17"/>
      <c r="GAM17"/>
      <c r="GAN17"/>
      <c r="GAO17"/>
      <c r="GAP17"/>
      <c r="GAQ17"/>
      <c r="GAR17"/>
      <c r="GAS17"/>
      <c r="GAT17"/>
      <c r="GAU17"/>
      <c r="GAV17"/>
      <c r="GAW17"/>
      <c r="GAX17"/>
      <c r="GAY17"/>
      <c r="GAZ17"/>
      <c r="GBA17"/>
      <c r="GBB17"/>
      <c r="GBC17"/>
      <c r="GBD17"/>
      <c r="GBE17"/>
      <c r="GBF17"/>
      <c r="GBG17"/>
      <c r="GBH17"/>
      <c r="GBI17"/>
      <c r="GBJ17"/>
      <c r="GBK17"/>
      <c r="GBL17"/>
      <c r="GBM17"/>
      <c r="GBN17"/>
      <c r="GBO17"/>
      <c r="GBP17"/>
      <c r="GBQ17"/>
      <c r="GBR17"/>
      <c r="GBS17"/>
      <c r="GBT17"/>
      <c r="GBU17"/>
      <c r="GBV17"/>
      <c r="GBW17"/>
      <c r="GBX17"/>
      <c r="GBY17"/>
      <c r="GBZ17"/>
      <c r="GCA17"/>
      <c r="GCB17"/>
      <c r="GCC17"/>
      <c r="GCD17"/>
      <c r="GCE17"/>
      <c r="GCF17"/>
      <c r="GCG17"/>
      <c r="GCH17"/>
      <c r="GCI17"/>
      <c r="GCJ17"/>
      <c r="GCK17"/>
      <c r="GCL17"/>
      <c r="GCM17"/>
      <c r="GCN17"/>
      <c r="GCO17"/>
      <c r="GCP17"/>
      <c r="GCQ17"/>
      <c r="GCR17"/>
      <c r="GCS17"/>
      <c r="GCT17"/>
      <c r="GCU17"/>
      <c r="GCV17"/>
      <c r="GCW17"/>
      <c r="GCX17"/>
      <c r="GCY17"/>
      <c r="GCZ17"/>
      <c r="GDA17"/>
      <c r="GDB17"/>
      <c r="GDC17"/>
      <c r="GDD17"/>
      <c r="GDE17"/>
      <c r="GDF17"/>
      <c r="GDG17"/>
      <c r="GDH17"/>
      <c r="GDI17"/>
      <c r="GDJ17"/>
      <c r="GDK17"/>
      <c r="GDL17"/>
      <c r="GDM17"/>
      <c r="GDN17"/>
      <c r="GDO17"/>
      <c r="GDP17"/>
      <c r="GDQ17"/>
      <c r="GDR17"/>
      <c r="GDS17"/>
      <c r="GDT17"/>
      <c r="GDU17"/>
      <c r="GDV17"/>
      <c r="GDW17"/>
      <c r="GDX17"/>
      <c r="GDY17"/>
      <c r="GDZ17"/>
      <c r="GEA17"/>
      <c r="GEB17"/>
      <c r="GEC17"/>
      <c r="GED17"/>
      <c r="GEE17"/>
      <c r="GEF17"/>
      <c r="GEG17"/>
      <c r="GEH17"/>
      <c r="GEI17"/>
      <c r="GEJ17"/>
      <c r="GEK17"/>
      <c r="GEL17"/>
      <c r="GEM17"/>
      <c r="GEN17"/>
      <c r="GEO17"/>
      <c r="GEP17"/>
      <c r="GEQ17"/>
      <c r="GER17"/>
      <c r="GES17"/>
      <c r="GET17"/>
      <c r="GEU17"/>
      <c r="GEV17"/>
      <c r="GEW17"/>
      <c r="GEX17"/>
      <c r="GEY17"/>
      <c r="GEZ17"/>
      <c r="GFA17"/>
      <c r="GFB17"/>
      <c r="GFC17"/>
      <c r="GFD17"/>
      <c r="GFE17"/>
      <c r="GFF17"/>
      <c r="GFG17"/>
      <c r="GFH17"/>
      <c r="GFI17"/>
      <c r="GFJ17"/>
      <c r="GFK17"/>
      <c r="GFL17"/>
      <c r="GFM17"/>
      <c r="GFN17"/>
      <c r="GFO17"/>
      <c r="GFP17"/>
      <c r="GFQ17"/>
      <c r="GFR17"/>
      <c r="GFS17"/>
      <c r="GFT17"/>
      <c r="GFU17"/>
      <c r="GFV17"/>
      <c r="GFW17"/>
      <c r="GFX17"/>
      <c r="GFY17"/>
      <c r="GFZ17"/>
      <c r="GGA17"/>
      <c r="GGB17"/>
      <c r="GGC17"/>
      <c r="GGD17"/>
      <c r="GGE17"/>
      <c r="GGF17"/>
      <c r="GGG17"/>
      <c r="GGH17"/>
      <c r="GGI17"/>
      <c r="GGJ17"/>
      <c r="GGK17"/>
      <c r="GGL17"/>
      <c r="GGM17"/>
      <c r="GGN17"/>
      <c r="GGO17"/>
      <c r="GGP17"/>
      <c r="GGQ17"/>
      <c r="GGR17"/>
      <c r="GGS17"/>
      <c r="GGT17"/>
      <c r="GGU17"/>
      <c r="GGV17"/>
      <c r="GGW17"/>
      <c r="GGX17"/>
      <c r="GGY17"/>
      <c r="GGZ17"/>
      <c r="GHA17"/>
      <c r="GHB17"/>
      <c r="GHC17"/>
      <c r="GHD17"/>
      <c r="GHE17"/>
      <c r="GHF17"/>
      <c r="GHG17"/>
      <c r="GHH17"/>
      <c r="GHI17"/>
      <c r="GHJ17"/>
      <c r="GHK17"/>
      <c r="GHL17"/>
      <c r="GHM17"/>
      <c r="GHN17"/>
      <c r="GHO17"/>
      <c r="GHP17"/>
      <c r="GHQ17"/>
      <c r="GHR17"/>
      <c r="GHS17"/>
      <c r="GHT17"/>
      <c r="GHU17"/>
      <c r="GHV17"/>
      <c r="GHW17"/>
      <c r="GHX17"/>
      <c r="GHY17"/>
      <c r="GHZ17"/>
      <c r="GIA17"/>
      <c r="GIB17"/>
      <c r="GIC17"/>
      <c r="GID17"/>
      <c r="GIE17"/>
      <c r="GIF17"/>
      <c r="GIG17"/>
      <c r="GIH17"/>
      <c r="GII17"/>
      <c r="GIJ17"/>
      <c r="GIK17"/>
      <c r="GIL17"/>
      <c r="GIM17"/>
      <c r="GIN17"/>
      <c r="GIO17"/>
      <c r="GIP17"/>
      <c r="GIQ17"/>
      <c r="GIR17"/>
      <c r="GIS17"/>
      <c r="GIT17"/>
      <c r="GIU17"/>
      <c r="GIV17"/>
      <c r="GIW17"/>
      <c r="GIX17"/>
      <c r="GIY17"/>
      <c r="GIZ17"/>
      <c r="GJA17"/>
      <c r="GJB17"/>
      <c r="GJC17"/>
      <c r="GJD17"/>
      <c r="GJE17"/>
      <c r="GJF17"/>
      <c r="GJG17"/>
      <c r="GJH17"/>
      <c r="GJI17"/>
      <c r="GJJ17"/>
      <c r="GJK17"/>
      <c r="GJL17"/>
      <c r="GJM17"/>
      <c r="GJN17"/>
      <c r="GJO17"/>
      <c r="GJP17"/>
      <c r="GJQ17"/>
      <c r="GJR17"/>
      <c r="GJS17"/>
      <c r="GJT17"/>
      <c r="GJU17"/>
      <c r="GJV17"/>
      <c r="GJW17"/>
      <c r="GJX17"/>
      <c r="GJY17"/>
      <c r="GJZ17"/>
      <c r="GKA17"/>
      <c r="GKB17"/>
      <c r="GKC17"/>
      <c r="GKD17"/>
      <c r="GKE17"/>
      <c r="GKF17"/>
      <c r="GKG17"/>
      <c r="GKH17"/>
      <c r="GKI17"/>
      <c r="GKJ17"/>
      <c r="GKK17"/>
      <c r="GKL17"/>
      <c r="GKM17"/>
      <c r="GKN17"/>
      <c r="GKO17"/>
      <c r="GKP17"/>
      <c r="GKQ17"/>
      <c r="GKR17"/>
      <c r="GKS17"/>
      <c r="GKT17"/>
      <c r="GKU17"/>
      <c r="GKV17"/>
      <c r="GKW17"/>
      <c r="GKX17"/>
      <c r="GKY17"/>
      <c r="GKZ17"/>
      <c r="GLA17"/>
      <c r="GLB17"/>
      <c r="GLC17"/>
      <c r="GLD17"/>
      <c r="GLE17"/>
      <c r="GLF17"/>
      <c r="GLG17"/>
      <c r="GLH17"/>
      <c r="GLI17"/>
      <c r="GLJ17"/>
      <c r="GLK17"/>
      <c r="GLL17"/>
      <c r="GLM17"/>
      <c r="GLN17"/>
      <c r="GLO17"/>
      <c r="GLP17"/>
      <c r="GLQ17"/>
      <c r="GLR17"/>
      <c r="GLS17"/>
      <c r="GLT17"/>
      <c r="GLU17"/>
      <c r="GLV17"/>
      <c r="GLW17"/>
      <c r="GLX17"/>
      <c r="GLY17"/>
      <c r="GLZ17"/>
      <c r="GMA17"/>
      <c r="GMB17"/>
      <c r="GMC17"/>
      <c r="GMD17"/>
      <c r="GME17"/>
      <c r="GMF17"/>
      <c r="GMG17"/>
      <c r="GMH17"/>
      <c r="GMI17"/>
      <c r="GMJ17"/>
      <c r="GMK17"/>
      <c r="GML17"/>
      <c r="GMM17"/>
      <c r="GMN17"/>
      <c r="GMO17"/>
      <c r="GMP17"/>
      <c r="GMQ17"/>
      <c r="GMR17"/>
      <c r="GMS17"/>
      <c r="GMT17"/>
      <c r="GMU17"/>
      <c r="GMV17"/>
      <c r="GMW17"/>
      <c r="GMX17"/>
      <c r="GMY17"/>
      <c r="GMZ17"/>
      <c r="GNA17"/>
      <c r="GNB17"/>
      <c r="GNC17"/>
      <c r="GND17"/>
      <c r="GNE17"/>
      <c r="GNF17"/>
      <c r="GNG17"/>
      <c r="GNH17"/>
      <c r="GNI17"/>
      <c r="GNJ17"/>
      <c r="GNK17"/>
      <c r="GNL17"/>
      <c r="GNM17"/>
      <c r="GNN17"/>
      <c r="GNO17"/>
      <c r="GNP17"/>
      <c r="GNQ17"/>
      <c r="GNR17"/>
      <c r="GNS17"/>
      <c r="GNT17"/>
      <c r="GNU17"/>
      <c r="GNV17"/>
      <c r="GNW17"/>
      <c r="GNX17"/>
      <c r="GNY17"/>
      <c r="GNZ17"/>
      <c r="GOA17"/>
      <c r="GOB17"/>
      <c r="GOC17"/>
      <c r="GOD17"/>
      <c r="GOE17"/>
      <c r="GOF17"/>
      <c r="GOG17"/>
      <c r="GOH17"/>
      <c r="GOI17"/>
      <c r="GOJ17"/>
      <c r="GOK17"/>
      <c r="GOL17"/>
      <c r="GOM17"/>
      <c r="GON17"/>
      <c r="GOO17"/>
      <c r="GOP17"/>
      <c r="GOQ17"/>
      <c r="GOR17"/>
      <c r="GOS17"/>
      <c r="GOT17"/>
      <c r="GOU17"/>
      <c r="GOV17"/>
      <c r="GOW17"/>
      <c r="GOX17"/>
      <c r="GOY17"/>
      <c r="GOZ17"/>
      <c r="GPA17"/>
      <c r="GPB17"/>
      <c r="GPC17"/>
      <c r="GPD17"/>
      <c r="GPE17"/>
      <c r="GPF17"/>
      <c r="GPG17"/>
      <c r="GPH17"/>
      <c r="GPI17"/>
      <c r="GPJ17"/>
      <c r="GPK17"/>
      <c r="GPL17"/>
      <c r="GPM17"/>
      <c r="GPN17"/>
      <c r="GPO17"/>
      <c r="GPP17"/>
      <c r="GPQ17"/>
      <c r="GPR17"/>
      <c r="GPS17"/>
      <c r="GPT17"/>
      <c r="GPU17"/>
      <c r="GPV17"/>
      <c r="GPW17"/>
      <c r="GPX17"/>
      <c r="GPY17"/>
      <c r="GPZ17"/>
      <c r="GQA17"/>
      <c r="GQB17"/>
      <c r="GQC17"/>
      <c r="GQD17"/>
      <c r="GQE17"/>
      <c r="GQF17"/>
      <c r="GQG17"/>
      <c r="GQH17"/>
      <c r="GQI17"/>
      <c r="GQJ17"/>
      <c r="GQK17"/>
      <c r="GQL17"/>
      <c r="GQM17"/>
      <c r="GQN17"/>
      <c r="GQO17"/>
      <c r="GQP17"/>
      <c r="GQQ17"/>
      <c r="GQR17"/>
      <c r="GQS17"/>
      <c r="GQT17"/>
      <c r="GQU17"/>
      <c r="GQV17"/>
      <c r="GQW17"/>
      <c r="GQX17"/>
      <c r="GQY17"/>
      <c r="GQZ17"/>
      <c r="GRA17"/>
      <c r="GRB17"/>
      <c r="GRC17"/>
      <c r="GRD17"/>
      <c r="GRE17"/>
      <c r="GRF17"/>
      <c r="GRG17"/>
      <c r="GRH17"/>
      <c r="GRI17"/>
      <c r="GRJ17"/>
      <c r="GRK17"/>
      <c r="GRL17"/>
      <c r="GRM17"/>
      <c r="GRN17"/>
      <c r="GRO17"/>
      <c r="GRP17"/>
      <c r="GRQ17"/>
      <c r="GRR17"/>
      <c r="GRS17"/>
      <c r="GRT17"/>
      <c r="GRU17"/>
      <c r="GRV17"/>
      <c r="GRW17"/>
      <c r="GRX17"/>
      <c r="GRY17"/>
      <c r="GRZ17"/>
      <c r="GSA17"/>
      <c r="GSB17"/>
      <c r="GSC17"/>
      <c r="GSD17"/>
      <c r="GSE17"/>
      <c r="GSF17"/>
      <c r="GSG17"/>
      <c r="GSH17"/>
      <c r="GSI17"/>
      <c r="GSJ17"/>
      <c r="GSK17"/>
      <c r="GSL17"/>
      <c r="GSM17"/>
      <c r="GSN17"/>
      <c r="GSO17"/>
      <c r="GSP17"/>
      <c r="GSQ17"/>
      <c r="GSR17"/>
      <c r="GSS17"/>
      <c r="GST17"/>
      <c r="GSU17"/>
      <c r="GSV17"/>
      <c r="GSW17"/>
      <c r="GSX17"/>
      <c r="GSY17"/>
      <c r="GSZ17"/>
      <c r="GTA17"/>
      <c r="GTB17"/>
      <c r="GTC17"/>
      <c r="GTD17"/>
      <c r="GTE17"/>
      <c r="GTF17"/>
      <c r="GTG17"/>
      <c r="GTH17"/>
      <c r="GTI17"/>
      <c r="GTJ17"/>
      <c r="GTK17"/>
      <c r="GTL17"/>
      <c r="GTM17"/>
      <c r="GTN17"/>
      <c r="GTO17"/>
      <c r="GTP17"/>
      <c r="GTQ17"/>
      <c r="GTR17"/>
      <c r="GTS17"/>
      <c r="GTT17"/>
      <c r="GTU17"/>
      <c r="GTV17"/>
      <c r="GTW17"/>
      <c r="GTX17"/>
      <c r="GTY17"/>
      <c r="GTZ17"/>
      <c r="GUA17"/>
      <c r="GUB17"/>
      <c r="GUC17"/>
      <c r="GUD17"/>
      <c r="GUE17"/>
      <c r="GUF17"/>
      <c r="GUG17"/>
      <c r="GUH17"/>
      <c r="GUI17"/>
      <c r="GUJ17"/>
      <c r="GUK17"/>
      <c r="GUL17"/>
      <c r="GUM17"/>
      <c r="GUN17"/>
      <c r="GUO17"/>
      <c r="GUP17"/>
      <c r="GUQ17"/>
      <c r="GUR17"/>
      <c r="GUS17"/>
      <c r="GUT17"/>
      <c r="GUU17"/>
      <c r="GUV17"/>
      <c r="GUW17"/>
      <c r="GUX17"/>
      <c r="GUY17"/>
      <c r="GUZ17"/>
      <c r="GVA17"/>
      <c r="GVB17"/>
      <c r="GVC17"/>
      <c r="GVD17"/>
      <c r="GVE17"/>
      <c r="GVF17"/>
      <c r="GVG17"/>
      <c r="GVH17"/>
      <c r="GVI17"/>
      <c r="GVJ17"/>
      <c r="GVK17"/>
      <c r="GVL17"/>
      <c r="GVM17"/>
      <c r="GVN17"/>
      <c r="GVO17"/>
      <c r="GVP17"/>
      <c r="GVQ17"/>
      <c r="GVR17"/>
      <c r="GVS17"/>
      <c r="GVT17"/>
      <c r="GVU17"/>
      <c r="GVV17"/>
      <c r="GVW17"/>
      <c r="GVX17"/>
      <c r="GVY17"/>
      <c r="GVZ17"/>
      <c r="GWA17"/>
      <c r="GWB17"/>
      <c r="GWC17"/>
      <c r="GWD17"/>
      <c r="GWE17"/>
      <c r="GWF17"/>
      <c r="GWG17"/>
      <c r="GWH17"/>
      <c r="GWI17"/>
      <c r="GWJ17"/>
      <c r="GWK17"/>
      <c r="GWL17"/>
      <c r="GWM17"/>
      <c r="GWN17"/>
      <c r="GWO17"/>
      <c r="GWP17"/>
      <c r="GWQ17"/>
      <c r="GWR17"/>
      <c r="GWS17"/>
      <c r="GWT17"/>
      <c r="GWU17"/>
      <c r="GWV17"/>
      <c r="GWW17"/>
      <c r="GWX17"/>
      <c r="GWY17"/>
      <c r="GWZ17"/>
      <c r="GXA17"/>
      <c r="GXB17"/>
      <c r="GXC17"/>
      <c r="GXD17"/>
      <c r="GXE17"/>
      <c r="GXF17"/>
      <c r="GXG17"/>
      <c r="GXH17"/>
      <c r="GXI17"/>
      <c r="GXJ17"/>
      <c r="GXK17"/>
      <c r="GXL17"/>
      <c r="GXM17"/>
      <c r="GXN17"/>
      <c r="GXO17"/>
      <c r="GXP17"/>
      <c r="GXQ17"/>
      <c r="GXR17"/>
      <c r="GXS17"/>
      <c r="GXT17"/>
      <c r="GXU17"/>
      <c r="GXV17"/>
      <c r="GXW17"/>
      <c r="GXX17"/>
      <c r="GXY17"/>
      <c r="GXZ17"/>
      <c r="GYA17"/>
      <c r="GYB17"/>
      <c r="GYC17"/>
      <c r="GYD17"/>
      <c r="GYE17"/>
      <c r="GYF17"/>
      <c r="GYG17"/>
      <c r="GYH17"/>
      <c r="GYI17"/>
      <c r="GYJ17"/>
      <c r="GYK17"/>
      <c r="GYL17"/>
      <c r="GYM17"/>
      <c r="GYN17"/>
      <c r="GYO17"/>
      <c r="GYP17"/>
      <c r="GYQ17"/>
      <c r="GYR17"/>
      <c r="GYS17"/>
      <c r="GYT17"/>
      <c r="GYU17"/>
      <c r="GYV17"/>
      <c r="GYW17"/>
      <c r="GYX17"/>
      <c r="GYY17"/>
      <c r="GYZ17"/>
      <c r="GZA17"/>
      <c r="GZB17"/>
      <c r="GZC17"/>
      <c r="GZD17"/>
      <c r="GZE17"/>
      <c r="GZF17"/>
      <c r="GZG17"/>
      <c r="GZH17"/>
      <c r="GZI17"/>
      <c r="GZJ17"/>
      <c r="GZK17"/>
      <c r="GZL17"/>
      <c r="GZM17"/>
      <c r="GZN17"/>
      <c r="GZO17"/>
      <c r="GZP17"/>
      <c r="GZQ17"/>
      <c r="GZR17"/>
      <c r="GZS17"/>
      <c r="GZT17"/>
      <c r="GZU17"/>
      <c r="GZV17"/>
      <c r="GZW17"/>
      <c r="GZX17"/>
      <c r="GZY17"/>
      <c r="GZZ17"/>
      <c r="HAA17"/>
      <c r="HAB17"/>
      <c r="HAC17"/>
      <c r="HAD17"/>
      <c r="HAE17"/>
      <c r="HAF17"/>
      <c r="HAG17"/>
      <c r="HAH17"/>
      <c r="HAI17"/>
      <c r="HAJ17"/>
      <c r="HAK17"/>
      <c r="HAL17"/>
      <c r="HAM17"/>
      <c r="HAN17"/>
      <c r="HAO17"/>
      <c r="HAP17"/>
      <c r="HAQ17"/>
      <c r="HAR17"/>
      <c r="HAS17"/>
      <c r="HAT17"/>
      <c r="HAU17"/>
      <c r="HAV17"/>
      <c r="HAW17"/>
      <c r="HAX17"/>
      <c r="HAY17"/>
      <c r="HAZ17"/>
      <c r="HBA17"/>
      <c r="HBB17"/>
      <c r="HBC17"/>
      <c r="HBD17"/>
      <c r="HBE17"/>
      <c r="HBF17"/>
      <c r="HBG17"/>
      <c r="HBH17"/>
      <c r="HBI17"/>
      <c r="HBJ17"/>
      <c r="HBK17"/>
      <c r="HBL17"/>
      <c r="HBM17"/>
      <c r="HBN17"/>
      <c r="HBO17"/>
      <c r="HBP17"/>
      <c r="HBQ17"/>
      <c r="HBR17"/>
      <c r="HBS17"/>
      <c r="HBT17"/>
      <c r="HBU17"/>
      <c r="HBV17"/>
      <c r="HBW17"/>
      <c r="HBX17"/>
      <c r="HBY17"/>
      <c r="HBZ17"/>
      <c r="HCA17"/>
      <c r="HCB17"/>
      <c r="HCC17"/>
      <c r="HCD17"/>
      <c r="HCE17"/>
      <c r="HCF17"/>
      <c r="HCG17"/>
      <c r="HCH17"/>
      <c r="HCI17"/>
      <c r="HCJ17"/>
      <c r="HCK17"/>
      <c r="HCL17"/>
      <c r="HCM17"/>
      <c r="HCN17"/>
      <c r="HCO17"/>
      <c r="HCP17"/>
      <c r="HCQ17"/>
      <c r="HCR17"/>
      <c r="HCS17"/>
      <c r="HCT17"/>
      <c r="HCU17"/>
      <c r="HCV17"/>
      <c r="HCW17"/>
      <c r="HCX17"/>
      <c r="HCY17"/>
      <c r="HCZ17"/>
      <c r="HDA17"/>
      <c r="HDB17"/>
      <c r="HDC17"/>
      <c r="HDD17"/>
      <c r="HDE17"/>
      <c r="HDF17"/>
      <c r="HDG17"/>
      <c r="HDH17"/>
      <c r="HDI17"/>
      <c r="HDJ17"/>
      <c r="HDK17"/>
      <c r="HDL17"/>
      <c r="HDM17"/>
      <c r="HDN17"/>
      <c r="HDO17"/>
      <c r="HDP17"/>
      <c r="HDQ17"/>
      <c r="HDR17"/>
      <c r="HDS17"/>
      <c r="HDT17"/>
      <c r="HDU17"/>
      <c r="HDV17"/>
      <c r="HDW17"/>
      <c r="HDX17"/>
      <c r="HDY17"/>
      <c r="HDZ17"/>
      <c r="HEA17"/>
      <c r="HEB17"/>
      <c r="HEC17"/>
      <c r="HED17"/>
      <c r="HEE17"/>
      <c r="HEF17"/>
      <c r="HEG17"/>
      <c r="HEH17"/>
      <c r="HEI17"/>
      <c r="HEJ17"/>
      <c r="HEK17"/>
      <c r="HEL17"/>
      <c r="HEM17"/>
      <c r="HEN17"/>
      <c r="HEO17"/>
      <c r="HEP17"/>
      <c r="HEQ17"/>
      <c r="HER17"/>
      <c r="HES17"/>
      <c r="HET17"/>
      <c r="HEU17"/>
      <c r="HEV17"/>
      <c r="HEW17"/>
      <c r="HEX17"/>
      <c r="HEY17"/>
      <c r="HEZ17"/>
      <c r="HFA17"/>
      <c r="HFB17"/>
      <c r="HFC17"/>
      <c r="HFD17"/>
      <c r="HFE17"/>
      <c r="HFF17"/>
      <c r="HFG17"/>
      <c r="HFH17"/>
      <c r="HFI17"/>
      <c r="HFJ17"/>
      <c r="HFK17"/>
      <c r="HFL17"/>
      <c r="HFM17"/>
      <c r="HFN17"/>
      <c r="HFO17"/>
      <c r="HFP17"/>
      <c r="HFQ17"/>
      <c r="HFR17"/>
      <c r="HFS17"/>
      <c r="HFT17"/>
      <c r="HFU17"/>
      <c r="HFV17"/>
      <c r="HFW17"/>
      <c r="HFX17"/>
      <c r="HFY17"/>
      <c r="HFZ17"/>
      <c r="HGA17"/>
      <c r="HGB17"/>
      <c r="HGC17"/>
      <c r="HGD17"/>
      <c r="HGE17"/>
      <c r="HGF17"/>
      <c r="HGG17"/>
      <c r="HGH17"/>
      <c r="HGI17"/>
      <c r="HGJ17"/>
      <c r="HGK17"/>
      <c r="HGL17"/>
      <c r="HGM17"/>
      <c r="HGN17"/>
      <c r="HGO17"/>
      <c r="HGP17"/>
      <c r="HGQ17"/>
      <c r="HGR17"/>
      <c r="HGS17"/>
      <c r="HGT17"/>
      <c r="HGU17"/>
      <c r="HGV17"/>
      <c r="HGW17"/>
      <c r="HGX17"/>
      <c r="HGY17"/>
      <c r="HGZ17"/>
      <c r="HHA17"/>
      <c r="HHB17"/>
      <c r="HHC17"/>
      <c r="HHD17"/>
      <c r="HHE17"/>
      <c r="HHF17"/>
      <c r="HHG17"/>
      <c r="HHH17"/>
      <c r="HHI17"/>
      <c r="HHJ17"/>
      <c r="HHK17"/>
      <c r="HHL17"/>
      <c r="HHM17"/>
      <c r="HHN17"/>
      <c r="HHO17"/>
      <c r="HHP17"/>
      <c r="HHQ17"/>
      <c r="HHR17"/>
      <c r="HHS17"/>
      <c r="HHT17"/>
      <c r="HHU17"/>
      <c r="HHV17"/>
      <c r="HHW17"/>
      <c r="HHX17"/>
      <c r="HHY17"/>
      <c r="HHZ17"/>
      <c r="HIA17"/>
      <c r="HIB17"/>
      <c r="HIC17"/>
      <c r="HID17"/>
      <c r="HIE17"/>
      <c r="HIF17"/>
      <c r="HIG17"/>
      <c r="HIH17"/>
      <c r="HII17"/>
      <c r="HIJ17"/>
      <c r="HIK17"/>
      <c r="HIL17"/>
      <c r="HIM17"/>
      <c r="HIN17"/>
      <c r="HIO17"/>
      <c r="HIP17"/>
      <c r="HIQ17"/>
      <c r="HIR17"/>
      <c r="HIS17"/>
      <c r="HIT17"/>
      <c r="HIU17"/>
      <c r="HIV17"/>
      <c r="HIW17"/>
      <c r="HIX17"/>
      <c r="HIY17"/>
      <c r="HIZ17"/>
      <c r="HJA17"/>
      <c r="HJB17"/>
      <c r="HJC17"/>
      <c r="HJD17"/>
      <c r="HJE17"/>
      <c r="HJF17"/>
      <c r="HJG17"/>
      <c r="HJH17"/>
      <c r="HJI17"/>
      <c r="HJJ17"/>
      <c r="HJK17"/>
      <c r="HJL17"/>
      <c r="HJM17"/>
      <c r="HJN17"/>
      <c r="HJO17"/>
      <c r="HJP17"/>
      <c r="HJQ17"/>
      <c r="HJR17"/>
      <c r="HJS17"/>
      <c r="HJT17"/>
      <c r="HJU17"/>
      <c r="HJV17"/>
      <c r="HJW17"/>
      <c r="HJX17"/>
      <c r="HJY17"/>
      <c r="HJZ17"/>
      <c r="HKA17"/>
      <c r="HKB17"/>
      <c r="HKC17"/>
      <c r="HKD17"/>
      <c r="HKE17"/>
      <c r="HKF17"/>
      <c r="HKG17"/>
      <c r="HKH17"/>
      <c r="HKI17"/>
      <c r="HKJ17"/>
      <c r="HKK17"/>
      <c r="HKL17"/>
      <c r="HKM17"/>
      <c r="HKN17"/>
      <c r="HKO17"/>
      <c r="HKP17"/>
      <c r="HKQ17"/>
      <c r="HKR17"/>
      <c r="HKS17"/>
      <c r="HKT17"/>
      <c r="HKU17"/>
      <c r="HKV17"/>
      <c r="HKW17"/>
      <c r="HKX17"/>
      <c r="HKY17"/>
      <c r="HKZ17"/>
      <c r="HLA17"/>
      <c r="HLB17"/>
      <c r="HLC17"/>
      <c r="HLD17"/>
      <c r="HLE17"/>
      <c r="HLF17"/>
      <c r="HLG17"/>
      <c r="HLH17"/>
      <c r="HLI17"/>
      <c r="HLJ17"/>
      <c r="HLK17"/>
      <c r="HLL17"/>
      <c r="HLM17"/>
      <c r="HLN17"/>
      <c r="HLO17"/>
      <c r="HLP17"/>
      <c r="HLQ17"/>
      <c r="HLR17"/>
      <c r="HLS17"/>
      <c r="HLT17"/>
      <c r="HLU17"/>
      <c r="HLV17"/>
      <c r="HLW17"/>
      <c r="HLX17"/>
      <c r="HLY17"/>
      <c r="HLZ17"/>
      <c r="HMA17"/>
      <c r="HMB17"/>
      <c r="HMC17"/>
      <c r="HMD17"/>
      <c r="HME17"/>
      <c r="HMF17"/>
      <c r="HMG17"/>
      <c r="HMH17"/>
      <c r="HMI17"/>
      <c r="HMJ17"/>
      <c r="HMK17"/>
      <c r="HML17"/>
      <c r="HMM17"/>
      <c r="HMN17"/>
      <c r="HMO17"/>
      <c r="HMP17"/>
      <c r="HMQ17"/>
      <c r="HMR17"/>
      <c r="HMS17"/>
      <c r="HMT17"/>
      <c r="HMU17"/>
      <c r="HMV17"/>
      <c r="HMW17"/>
      <c r="HMX17"/>
      <c r="HMY17"/>
      <c r="HMZ17"/>
      <c r="HNA17"/>
      <c r="HNB17"/>
      <c r="HNC17"/>
      <c r="HND17"/>
      <c r="HNE17"/>
      <c r="HNF17"/>
      <c r="HNG17"/>
      <c r="HNH17"/>
      <c r="HNI17"/>
      <c r="HNJ17"/>
      <c r="HNK17"/>
      <c r="HNL17"/>
      <c r="HNM17"/>
      <c r="HNN17"/>
      <c r="HNO17"/>
      <c r="HNP17"/>
      <c r="HNQ17"/>
      <c r="HNR17"/>
      <c r="HNS17"/>
      <c r="HNT17"/>
      <c r="HNU17"/>
      <c r="HNV17"/>
      <c r="HNW17"/>
      <c r="HNX17"/>
      <c r="HNY17"/>
      <c r="HNZ17"/>
      <c r="HOA17"/>
      <c r="HOB17"/>
      <c r="HOC17"/>
      <c r="HOD17"/>
      <c r="HOE17"/>
      <c r="HOF17"/>
      <c r="HOG17"/>
      <c r="HOH17"/>
      <c r="HOI17"/>
      <c r="HOJ17"/>
      <c r="HOK17"/>
      <c r="HOL17"/>
      <c r="HOM17"/>
      <c r="HON17"/>
      <c r="HOO17"/>
      <c r="HOP17"/>
      <c r="HOQ17"/>
      <c r="HOR17"/>
      <c r="HOS17"/>
      <c r="HOT17"/>
      <c r="HOU17"/>
      <c r="HOV17"/>
      <c r="HOW17"/>
      <c r="HOX17"/>
      <c r="HOY17"/>
      <c r="HOZ17"/>
      <c r="HPA17"/>
      <c r="HPB17"/>
      <c r="HPC17"/>
      <c r="HPD17"/>
      <c r="HPE17"/>
      <c r="HPF17"/>
      <c r="HPG17"/>
      <c r="HPH17"/>
      <c r="HPI17"/>
      <c r="HPJ17"/>
      <c r="HPK17"/>
      <c r="HPL17"/>
      <c r="HPM17"/>
      <c r="HPN17"/>
      <c r="HPO17"/>
      <c r="HPP17"/>
      <c r="HPQ17"/>
      <c r="HPR17"/>
      <c r="HPS17"/>
      <c r="HPT17"/>
      <c r="HPU17"/>
      <c r="HPV17"/>
      <c r="HPW17"/>
      <c r="HPX17"/>
      <c r="HPY17"/>
      <c r="HPZ17"/>
      <c r="HQA17"/>
      <c r="HQB17"/>
      <c r="HQC17"/>
      <c r="HQD17"/>
      <c r="HQE17"/>
      <c r="HQF17"/>
      <c r="HQG17"/>
      <c r="HQH17"/>
      <c r="HQI17"/>
      <c r="HQJ17"/>
      <c r="HQK17"/>
      <c r="HQL17"/>
      <c r="HQM17"/>
      <c r="HQN17"/>
      <c r="HQO17"/>
      <c r="HQP17"/>
      <c r="HQQ17"/>
      <c r="HQR17"/>
      <c r="HQS17"/>
      <c r="HQT17"/>
      <c r="HQU17"/>
      <c r="HQV17"/>
      <c r="HQW17"/>
      <c r="HQX17"/>
      <c r="HQY17"/>
      <c r="HQZ17"/>
      <c r="HRA17"/>
      <c r="HRB17"/>
      <c r="HRC17"/>
      <c r="HRD17"/>
      <c r="HRE17"/>
      <c r="HRF17"/>
      <c r="HRG17"/>
      <c r="HRH17"/>
      <c r="HRI17"/>
      <c r="HRJ17"/>
      <c r="HRK17"/>
      <c r="HRL17"/>
      <c r="HRM17"/>
      <c r="HRN17"/>
      <c r="HRO17"/>
      <c r="HRP17"/>
      <c r="HRQ17"/>
      <c r="HRR17"/>
      <c r="HRS17"/>
      <c r="HRT17"/>
      <c r="HRU17"/>
      <c r="HRV17"/>
      <c r="HRW17"/>
      <c r="HRX17"/>
      <c r="HRY17"/>
      <c r="HRZ17"/>
      <c r="HSA17"/>
      <c r="HSB17"/>
      <c r="HSC17"/>
      <c r="HSD17"/>
      <c r="HSE17"/>
      <c r="HSF17"/>
      <c r="HSG17"/>
      <c r="HSH17"/>
      <c r="HSI17"/>
      <c r="HSJ17"/>
      <c r="HSK17"/>
      <c r="HSL17"/>
      <c r="HSM17"/>
      <c r="HSN17"/>
      <c r="HSO17"/>
      <c r="HSP17"/>
      <c r="HSQ17"/>
      <c r="HSR17"/>
      <c r="HSS17"/>
      <c r="HST17"/>
      <c r="HSU17"/>
      <c r="HSV17"/>
      <c r="HSW17"/>
      <c r="HSX17"/>
      <c r="HSY17"/>
      <c r="HSZ17"/>
      <c r="HTA17"/>
      <c r="HTB17"/>
      <c r="HTC17"/>
      <c r="HTD17"/>
      <c r="HTE17"/>
      <c r="HTF17"/>
      <c r="HTG17"/>
      <c r="HTH17"/>
      <c r="HTI17"/>
      <c r="HTJ17"/>
      <c r="HTK17"/>
      <c r="HTL17"/>
      <c r="HTM17"/>
      <c r="HTN17"/>
      <c r="HTO17"/>
      <c r="HTP17"/>
      <c r="HTQ17"/>
      <c r="HTR17"/>
      <c r="HTS17"/>
      <c r="HTT17"/>
      <c r="HTU17"/>
      <c r="HTV17"/>
      <c r="HTW17"/>
      <c r="HTX17"/>
      <c r="HTY17"/>
      <c r="HTZ17"/>
      <c r="HUA17"/>
      <c r="HUB17"/>
      <c r="HUC17"/>
      <c r="HUD17"/>
      <c r="HUE17"/>
      <c r="HUF17"/>
      <c r="HUG17"/>
      <c r="HUH17"/>
      <c r="HUI17"/>
      <c r="HUJ17"/>
      <c r="HUK17"/>
      <c r="HUL17"/>
      <c r="HUM17"/>
      <c r="HUN17"/>
      <c r="HUO17"/>
      <c r="HUP17"/>
      <c r="HUQ17"/>
      <c r="HUR17"/>
      <c r="HUS17"/>
      <c r="HUT17"/>
      <c r="HUU17"/>
      <c r="HUV17"/>
      <c r="HUW17"/>
      <c r="HUX17"/>
      <c r="HUY17"/>
      <c r="HUZ17"/>
      <c r="HVA17"/>
      <c r="HVB17"/>
      <c r="HVC17"/>
      <c r="HVD17"/>
      <c r="HVE17"/>
      <c r="HVF17"/>
      <c r="HVG17"/>
      <c r="HVH17"/>
      <c r="HVI17"/>
      <c r="HVJ17"/>
      <c r="HVK17"/>
      <c r="HVL17"/>
      <c r="HVM17"/>
      <c r="HVN17"/>
      <c r="HVO17"/>
      <c r="HVP17"/>
      <c r="HVQ17"/>
      <c r="HVR17"/>
      <c r="HVS17"/>
      <c r="HVT17"/>
      <c r="HVU17"/>
      <c r="HVV17"/>
      <c r="HVW17"/>
      <c r="HVX17"/>
      <c r="HVY17"/>
      <c r="HVZ17"/>
      <c r="HWA17"/>
      <c r="HWB17"/>
      <c r="HWC17"/>
      <c r="HWD17"/>
      <c r="HWE17"/>
      <c r="HWF17"/>
      <c r="HWG17"/>
      <c r="HWH17"/>
      <c r="HWI17"/>
      <c r="HWJ17"/>
      <c r="HWK17"/>
      <c r="HWL17"/>
      <c r="HWM17"/>
      <c r="HWN17"/>
      <c r="HWO17"/>
      <c r="HWP17"/>
      <c r="HWQ17"/>
      <c r="HWR17"/>
      <c r="HWS17"/>
      <c r="HWT17"/>
      <c r="HWU17"/>
      <c r="HWV17"/>
      <c r="HWW17"/>
      <c r="HWX17"/>
      <c r="HWY17"/>
      <c r="HWZ17"/>
      <c r="HXA17"/>
      <c r="HXB17"/>
      <c r="HXC17"/>
      <c r="HXD17"/>
      <c r="HXE17"/>
      <c r="HXF17"/>
      <c r="HXG17"/>
      <c r="HXH17"/>
      <c r="HXI17"/>
      <c r="HXJ17"/>
      <c r="HXK17"/>
      <c r="HXL17"/>
      <c r="HXM17"/>
      <c r="HXN17"/>
      <c r="HXO17"/>
      <c r="HXP17"/>
      <c r="HXQ17"/>
      <c r="HXR17"/>
      <c r="HXS17"/>
      <c r="HXT17"/>
      <c r="HXU17"/>
      <c r="HXV17"/>
      <c r="HXW17"/>
      <c r="HXX17"/>
      <c r="HXY17"/>
      <c r="HXZ17"/>
      <c r="HYA17"/>
      <c r="HYB17"/>
      <c r="HYC17"/>
      <c r="HYD17"/>
      <c r="HYE17"/>
      <c r="HYF17"/>
      <c r="HYG17"/>
      <c r="HYH17"/>
      <c r="HYI17"/>
      <c r="HYJ17"/>
      <c r="HYK17"/>
      <c r="HYL17"/>
      <c r="HYM17"/>
      <c r="HYN17"/>
      <c r="HYO17"/>
      <c r="HYP17"/>
      <c r="HYQ17"/>
      <c r="HYR17"/>
      <c r="HYS17"/>
      <c r="HYT17"/>
      <c r="HYU17"/>
      <c r="HYV17"/>
      <c r="HYW17"/>
      <c r="HYX17"/>
      <c r="HYY17"/>
      <c r="HYZ17"/>
      <c r="HZA17"/>
      <c r="HZB17"/>
      <c r="HZC17"/>
      <c r="HZD17"/>
      <c r="HZE17"/>
      <c r="HZF17"/>
      <c r="HZG17"/>
      <c r="HZH17"/>
      <c r="HZI17"/>
      <c r="HZJ17"/>
      <c r="HZK17"/>
      <c r="HZL17"/>
      <c r="HZM17"/>
      <c r="HZN17"/>
      <c r="HZO17"/>
      <c r="HZP17"/>
      <c r="HZQ17"/>
      <c r="HZR17"/>
      <c r="HZS17"/>
      <c r="HZT17"/>
      <c r="HZU17"/>
      <c r="HZV17"/>
      <c r="HZW17"/>
      <c r="HZX17"/>
      <c r="HZY17"/>
      <c r="HZZ17"/>
      <c r="IAA17"/>
      <c r="IAB17"/>
      <c r="IAC17"/>
      <c r="IAD17"/>
      <c r="IAE17"/>
      <c r="IAF17"/>
      <c r="IAG17"/>
      <c r="IAH17"/>
      <c r="IAI17"/>
      <c r="IAJ17"/>
      <c r="IAK17"/>
      <c r="IAL17"/>
      <c r="IAM17"/>
      <c r="IAN17"/>
      <c r="IAO17"/>
      <c r="IAP17"/>
      <c r="IAQ17"/>
      <c r="IAR17"/>
      <c r="IAS17"/>
      <c r="IAT17"/>
      <c r="IAU17"/>
      <c r="IAV17"/>
      <c r="IAW17"/>
      <c r="IAX17"/>
      <c r="IAY17"/>
      <c r="IAZ17"/>
      <c r="IBA17"/>
      <c r="IBB17"/>
      <c r="IBC17"/>
      <c r="IBD17"/>
      <c r="IBE17"/>
      <c r="IBF17"/>
      <c r="IBG17"/>
      <c r="IBH17"/>
      <c r="IBI17"/>
      <c r="IBJ17"/>
      <c r="IBK17"/>
      <c r="IBL17"/>
      <c r="IBM17"/>
      <c r="IBN17"/>
      <c r="IBO17"/>
      <c r="IBP17"/>
      <c r="IBQ17"/>
      <c r="IBR17"/>
      <c r="IBS17"/>
      <c r="IBT17"/>
      <c r="IBU17"/>
      <c r="IBV17"/>
      <c r="IBW17"/>
      <c r="IBX17"/>
      <c r="IBY17"/>
      <c r="IBZ17"/>
      <c r="ICA17"/>
      <c r="ICB17"/>
      <c r="ICC17"/>
      <c r="ICD17"/>
      <c r="ICE17"/>
      <c r="ICF17"/>
      <c r="ICG17"/>
      <c r="ICH17"/>
      <c r="ICI17"/>
      <c r="ICJ17"/>
      <c r="ICK17"/>
      <c r="ICL17"/>
      <c r="ICM17"/>
      <c r="ICN17"/>
      <c r="ICO17"/>
      <c r="ICP17"/>
      <c r="ICQ17"/>
      <c r="ICR17"/>
      <c r="ICS17"/>
      <c r="ICT17"/>
      <c r="ICU17"/>
      <c r="ICV17"/>
      <c r="ICW17"/>
      <c r="ICX17"/>
      <c r="ICY17"/>
      <c r="ICZ17"/>
      <c r="IDA17"/>
      <c r="IDB17"/>
      <c r="IDC17"/>
      <c r="IDD17"/>
      <c r="IDE17"/>
      <c r="IDF17"/>
      <c r="IDG17"/>
      <c r="IDH17"/>
      <c r="IDI17"/>
      <c r="IDJ17"/>
      <c r="IDK17"/>
      <c r="IDL17"/>
      <c r="IDM17"/>
      <c r="IDN17"/>
      <c r="IDO17"/>
      <c r="IDP17"/>
      <c r="IDQ17"/>
      <c r="IDR17"/>
      <c r="IDS17"/>
      <c r="IDT17"/>
      <c r="IDU17"/>
      <c r="IDV17"/>
      <c r="IDW17"/>
      <c r="IDX17"/>
      <c r="IDY17"/>
      <c r="IDZ17"/>
      <c r="IEA17"/>
      <c r="IEB17"/>
      <c r="IEC17"/>
      <c r="IED17"/>
      <c r="IEE17"/>
      <c r="IEF17"/>
      <c r="IEG17"/>
      <c r="IEH17"/>
      <c r="IEI17"/>
      <c r="IEJ17"/>
      <c r="IEK17"/>
      <c r="IEL17"/>
      <c r="IEM17"/>
      <c r="IEN17"/>
      <c r="IEO17"/>
      <c r="IEP17"/>
      <c r="IEQ17"/>
      <c r="IER17"/>
      <c r="IES17"/>
      <c r="IET17"/>
      <c r="IEU17"/>
      <c r="IEV17"/>
      <c r="IEW17"/>
      <c r="IEX17"/>
      <c r="IEY17"/>
      <c r="IEZ17"/>
      <c r="IFA17"/>
      <c r="IFB17"/>
      <c r="IFC17"/>
      <c r="IFD17"/>
      <c r="IFE17"/>
      <c r="IFF17"/>
      <c r="IFG17"/>
      <c r="IFH17"/>
      <c r="IFI17"/>
      <c r="IFJ17"/>
      <c r="IFK17"/>
      <c r="IFL17"/>
      <c r="IFM17"/>
      <c r="IFN17"/>
      <c r="IFO17"/>
      <c r="IFP17"/>
      <c r="IFQ17"/>
      <c r="IFR17"/>
      <c r="IFS17"/>
      <c r="IFT17"/>
      <c r="IFU17"/>
      <c r="IFV17"/>
      <c r="IFW17"/>
      <c r="IFX17"/>
      <c r="IFY17"/>
      <c r="IFZ17"/>
      <c r="IGA17"/>
      <c r="IGB17"/>
      <c r="IGC17"/>
      <c r="IGD17"/>
      <c r="IGE17"/>
      <c r="IGF17"/>
      <c r="IGG17"/>
      <c r="IGH17"/>
      <c r="IGI17"/>
      <c r="IGJ17"/>
      <c r="IGK17"/>
      <c r="IGL17"/>
      <c r="IGM17"/>
      <c r="IGN17"/>
      <c r="IGO17"/>
      <c r="IGP17"/>
      <c r="IGQ17"/>
      <c r="IGR17"/>
      <c r="IGS17"/>
      <c r="IGT17"/>
      <c r="IGU17"/>
      <c r="IGV17"/>
      <c r="IGW17"/>
      <c r="IGX17"/>
      <c r="IGY17"/>
      <c r="IGZ17"/>
      <c r="IHA17"/>
      <c r="IHB17"/>
      <c r="IHC17"/>
      <c r="IHD17"/>
      <c r="IHE17"/>
      <c r="IHF17"/>
      <c r="IHG17"/>
      <c r="IHH17"/>
      <c r="IHI17"/>
      <c r="IHJ17"/>
      <c r="IHK17"/>
      <c r="IHL17"/>
      <c r="IHM17"/>
      <c r="IHN17"/>
      <c r="IHO17"/>
      <c r="IHP17"/>
      <c r="IHQ17"/>
      <c r="IHR17"/>
      <c r="IHS17"/>
      <c r="IHT17"/>
      <c r="IHU17"/>
      <c r="IHV17"/>
      <c r="IHW17"/>
      <c r="IHX17"/>
      <c r="IHY17"/>
      <c r="IHZ17"/>
      <c r="IIA17"/>
      <c r="IIB17"/>
      <c r="IIC17"/>
      <c r="IID17"/>
      <c r="IIE17"/>
      <c r="IIF17"/>
      <c r="IIG17"/>
      <c r="IIH17"/>
      <c r="III17"/>
      <c r="IIJ17"/>
      <c r="IIK17"/>
      <c r="IIL17"/>
      <c r="IIM17"/>
      <c r="IIN17"/>
      <c r="IIO17"/>
      <c r="IIP17"/>
      <c r="IIQ17"/>
      <c r="IIR17"/>
      <c r="IIS17"/>
      <c r="IIT17"/>
      <c r="IIU17"/>
      <c r="IIV17"/>
      <c r="IIW17"/>
      <c r="IIX17"/>
      <c r="IIY17"/>
      <c r="IIZ17"/>
      <c r="IJA17"/>
      <c r="IJB17"/>
      <c r="IJC17"/>
      <c r="IJD17"/>
      <c r="IJE17"/>
      <c r="IJF17"/>
      <c r="IJG17"/>
      <c r="IJH17"/>
      <c r="IJI17"/>
      <c r="IJJ17"/>
      <c r="IJK17"/>
      <c r="IJL17"/>
      <c r="IJM17"/>
      <c r="IJN17"/>
      <c r="IJO17"/>
      <c r="IJP17"/>
      <c r="IJQ17"/>
      <c r="IJR17"/>
      <c r="IJS17"/>
      <c r="IJT17"/>
      <c r="IJU17"/>
      <c r="IJV17"/>
      <c r="IJW17"/>
      <c r="IJX17"/>
      <c r="IJY17"/>
      <c r="IJZ17"/>
      <c r="IKA17"/>
      <c r="IKB17"/>
      <c r="IKC17"/>
      <c r="IKD17"/>
      <c r="IKE17"/>
      <c r="IKF17"/>
      <c r="IKG17"/>
      <c r="IKH17"/>
      <c r="IKI17"/>
      <c r="IKJ17"/>
      <c r="IKK17"/>
      <c r="IKL17"/>
      <c r="IKM17"/>
      <c r="IKN17"/>
      <c r="IKO17"/>
      <c r="IKP17"/>
      <c r="IKQ17"/>
      <c r="IKR17"/>
      <c r="IKS17"/>
      <c r="IKT17"/>
      <c r="IKU17"/>
      <c r="IKV17"/>
      <c r="IKW17"/>
      <c r="IKX17"/>
      <c r="IKY17"/>
      <c r="IKZ17"/>
      <c r="ILA17"/>
      <c r="ILB17"/>
      <c r="ILC17"/>
      <c r="ILD17"/>
      <c r="ILE17"/>
      <c r="ILF17"/>
      <c r="ILG17"/>
      <c r="ILH17"/>
      <c r="ILI17"/>
      <c r="ILJ17"/>
      <c r="ILK17"/>
      <c r="ILL17"/>
      <c r="ILM17"/>
      <c r="ILN17"/>
      <c r="ILO17"/>
      <c r="ILP17"/>
      <c r="ILQ17"/>
      <c r="ILR17"/>
      <c r="ILS17"/>
      <c r="ILT17"/>
      <c r="ILU17"/>
      <c r="ILV17"/>
      <c r="ILW17"/>
      <c r="ILX17"/>
      <c r="ILY17"/>
      <c r="ILZ17"/>
      <c r="IMA17"/>
      <c r="IMB17"/>
      <c r="IMC17"/>
      <c r="IMD17"/>
      <c r="IME17"/>
      <c r="IMF17"/>
      <c r="IMG17"/>
      <c r="IMH17"/>
      <c r="IMI17"/>
      <c r="IMJ17"/>
      <c r="IMK17"/>
      <c r="IML17"/>
      <c r="IMM17"/>
      <c r="IMN17"/>
      <c r="IMO17"/>
      <c r="IMP17"/>
      <c r="IMQ17"/>
      <c r="IMR17"/>
      <c r="IMS17"/>
      <c r="IMT17"/>
      <c r="IMU17"/>
      <c r="IMV17"/>
      <c r="IMW17"/>
      <c r="IMX17"/>
      <c r="IMY17"/>
      <c r="IMZ17"/>
      <c r="INA17"/>
      <c r="INB17"/>
      <c r="INC17"/>
      <c r="IND17"/>
      <c r="INE17"/>
      <c r="INF17"/>
      <c r="ING17"/>
      <c r="INH17"/>
      <c r="INI17"/>
      <c r="INJ17"/>
      <c r="INK17"/>
      <c r="INL17"/>
      <c r="INM17"/>
      <c r="INN17"/>
      <c r="INO17"/>
      <c r="INP17"/>
      <c r="INQ17"/>
      <c r="INR17"/>
      <c r="INS17"/>
      <c r="INT17"/>
      <c r="INU17"/>
      <c r="INV17"/>
      <c r="INW17"/>
      <c r="INX17"/>
      <c r="INY17"/>
      <c r="INZ17"/>
      <c r="IOA17"/>
      <c r="IOB17"/>
      <c r="IOC17"/>
      <c r="IOD17"/>
      <c r="IOE17"/>
      <c r="IOF17"/>
      <c r="IOG17"/>
      <c r="IOH17"/>
      <c r="IOI17"/>
      <c r="IOJ17"/>
      <c r="IOK17"/>
      <c r="IOL17"/>
      <c r="IOM17"/>
      <c r="ION17"/>
      <c r="IOO17"/>
      <c r="IOP17"/>
      <c r="IOQ17"/>
      <c r="IOR17"/>
      <c r="IOS17"/>
      <c r="IOT17"/>
      <c r="IOU17"/>
      <c r="IOV17"/>
      <c r="IOW17"/>
      <c r="IOX17"/>
      <c r="IOY17"/>
      <c r="IOZ17"/>
      <c r="IPA17"/>
      <c r="IPB17"/>
      <c r="IPC17"/>
      <c r="IPD17"/>
      <c r="IPE17"/>
      <c r="IPF17"/>
      <c r="IPG17"/>
      <c r="IPH17"/>
      <c r="IPI17"/>
      <c r="IPJ17"/>
      <c r="IPK17"/>
      <c r="IPL17"/>
      <c r="IPM17"/>
      <c r="IPN17"/>
      <c r="IPO17"/>
      <c r="IPP17"/>
      <c r="IPQ17"/>
      <c r="IPR17"/>
      <c r="IPS17"/>
      <c r="IPT17"/>
      <c r="IPU17"/>
      <c r="IPV17"/>
      <c r="IPW17"/>
      <c r="IPX17"/>
      <c r="IPY17"/>
      <c r="IPZ17"/>
      <c r="IQA17"/>
      <c r="IQB17"/>
      <c r="IQC17"/>
      <c r="IQD17"/>
      <c r="IQE17"/>
      <c r="IQF17"/>
      <c r="IQG17"/>
      <c r="IQH17"/>
      <c r="IQI17"/>
      <c r="IQJ17"/>
      <c r="IQK17"/>
      <c r="IQL17"/>
      <c r="IQM17"/>
      <c r="IQN17"/>
      <c r="IQO17"/>
      <c r="IQP17"/>
      <c r="IQQ17"/>
      <c r="IQR17"/>
      <c r="IQS17"/>
      <c r="IQT17"/>
      <c r="IQU17"/>
      <c r="IQV17"/>
      <c r="IQW17"/>
      <c r="IQX17"/>
      <c r="IQY17"/>
      <c r="IQZ17"/>
      <c r="IRA17"/>
      <c r="IRB17"/>
      <c r="IRC17"/>
      <c r="IRD17"/>
      <c r="IRE17"/>
      <c r="IRF17"/>
      <c r="IRG17"/>
      <c r="IRH17"/>
      <c r="IRI17"/>
      <c r="IRJ17"/>
      <c r="IRK17"/>
      <c r="IRL17"/>
      <c r="IRM17"/>
      <c r="IRN17"/>
      <c r="IRO17"/>
      <c r="IRP17"/>
      <c r="IRQ17"/>
      <c r="IRR17"/>
      <c r="IRS17"/>
      <c r="IRT17"/>
      <c r="IRU17"/>
      <c r="IRV17"/>
      <c r="IRW17"/>
      <c r="IRX17"/>
      <c r="IRY17"/>
      <c r="IRZ17"/>
      <c r="ISA17"/>
      <c r="ISB17"/>
      <c r="ISC17"/>
      <c r="ISD17"/>
      <c r="ISE17"/>
      <c r="ISF17"/>
      <c r="ISG17"/>
      <c r="ISH17"/>
      <c r="ISI17"/>
      <c r="ISJ17"/>
      <c r="ISK17"/>
      <c r="ISL17"/>
      <c r="ISM17"/>
      <c r="ISN17"/>
      <c r="ISO17"/>
      <c r="ISP17"/>
      <c r="ISQ17"/>
      <c r="ISR17"/>
      <c r="ISS17"/>
      <c r="IST17"/>
      <c r="ISU17"/>
      <c r="ISV17"/>
      <c r="ISW17"/>
      <c r="ISX17"/>
      <c r="ISY17"/>
      <c r="ISZ17"/>
      <c r="ITA17"/>
      <c r="ITB17"/>
      <c r="ITC17"/>
      <c r="ITD17"/>
      <c r="ITE17"/>
      <c r="ITF17"/>
      <c r="ITG17"/>
      <c r="ITH17"/>
      <c r="ITI17"/>
      <c r="ITJ17"/>
      <c r="ITK17"/>
      <c r="ITL17"/>
      <c r="ITM17"/>
      <c r="ITN17"/>
      <c r="ITO17"/>
      <c r="ITP17"/>
      <c r="ITQ17"/>
      <c r="ITR17"/>
      <c r="ITS17"/>
      <c r="ITT17"/>
      <c r="ITU17"/>
      <c r="ITV17"/>
      <c r="ITW17"/>
      <c r="ITX17"/>
      <c r="ITY17"/>
      <c r="ITZ17"/>
      <c r="IUA17"/>
      <c r="IUB17"/>
      <c r="IUC17"/>
      <c r="IUD17"/>
      <c r="IUE17"/>
      <c r="IUF17"/>
      <c r="IUG17"/>
      <c r="IUH17"/>
      <c r="IUI17"/>
      <c r="IUJ17"/>
      <c r="IUK17"/>
      <c r="IUL17"/>
      <c r="IUM17"/>
      <c r="IUN17"/>
      <c r="IUO17"/>
      <c r="IUP17"/>
      <c r="IUQ17"/>
      <c r="IUR17"/>
      <c r="IUS17"/>
      <c r="IUT17"/>
      <c r="IUU17"/>
      <c r="IUV17"/>
      <c r="IUW17"/>
      <c r="IUX17"/>
      <c r="IUY17"/>
      <c r="IUZ17"/>
      <c r="IVA17"/>
      <c r="IVB17"/>
      <c r="IVC17"/>
      <c r="IVD17"/>
      <c r="IVE17"/>
      <c r="IVF17"/>
      <c r="IVG17"/>
      <c r="IVH17"/>
      <c r="IVI17"/>
      <c r="IVJ17"/>
      <c r="IVK17"/>
      <c r="IVL17"/>
      <c r="IVM17"/>
      <c r="IVN17"/>
      <c r="IVO17"/>
      <c r="IVP17"/>
      <c r="IVQ17"/>
      <c r="IVR17"/>
      <c r="IVS17"/>
      <c r="IVT17"/>
      <c r="IVU17"/>
      <c r="IVV17"/>
      <c r="IVW17"/>
      <c r="IVX17"/>
      <c r="IVY17"/>
      <c r="IVZ17"/>
      <c r="IWA17"/>
      <c r="IWB17"/>
      <c r="IWC17"/>
      <c r="IWD17"/>
      <c r="IWE17"/>
      <c r="IWF17"/>
      <c r="IWG17"/>
      <c r="IWH17"/>
      <c r="IWI17"/>
      <c r="IWJ17"/>
      <c r="IWK17"/>
      <c r="IWL17"/>
      <c r="IWM17"/>
      <c r="IWN17"/>
      <c r="IWO17"/>
      <c r="IWP17"/>
      <c r="IWQ17"/>
      <c r="IWR17"/>
      <c r="IWS17"/>
      <c r="IWT17"/>
      <c r="IWU17"/>
      <c r="IWV17"/>
      <c r="IWW17"/>
      <c r="IWX17"/>
      <c r="IWY17"/>
      <c r="IWZ17"/>
      <c r="IXA17"/>
      <c r="IXB17"/>
      <c r="IXC17"/>
      <c r="IXD17"/>
      <c r="IXE17"/>
      <c r="IXF17"/>
      <c r="IXG17"/>
      <c r="IXH17"/>
      <c r="IXI17"/>
      <c r="IXJ17"/>
      <c r="IXK17"/>
      <c r="IXL17"/>
      <c r="IXM17"/>
      <c r="IXN17"/>
      <c r="IXO17"/>
      <c r="IXP17"/>
      <c r="IXQ17"/>
      <c r="IXR17"/>
      <c r="IXS17"/>
      <c r="IXT17"/>
      <c r="IXU17"/>
      <c r="IXV17"/>
      <c r="IXW17"/>
      <c r="IXX17"/>
      <c r="IXY17"/>
      <c r="IXZ17"/>
      <c r="IYA17"/>
      <c r="IYB17"/>
      <c r="IYC17"/>
      <c r="IYD17"/>
      <c r="IYE17"/>
      <c r="IYF17"/>
      <c r="IYG17"/>
      <c r="IYH17"/>
      <c r="IYI17"/>
      <c r="IYJ17"/>
      <c r="IYK17"/>
      <c r="IYL17"/>
      <c r="IYM17"/>
      <c r="IYN17"/>
      <c r="IYO17"/>
      <c r="IYP17"/>
      <c r="IYQ17"/>
      <c r="IYR17"/>
      <c r="IYS17"/>
      <c r="IYT17"/>
      <c r="IYU17"/>
      <c r="IYV17"/>
      <c r="IYW17"/>
      <c r="IYX17"/>
      <c r="IYY17"/>
      <c r="IYZ17"/>
      <c r="IZA17"/>
      <c r="IZB17"/>
      <c r="IZC17"/>
      <c r="IZD17"/>
      <c r="IZE17"/>
      <c r="IZF17"/>
      <c r="IZG17"/>
      <c r="IZH17"/>
      <c r="IZI17"/>
      <c r="IZJ17"/>
      <c r="IZK17"/>
      <c r="IZL17"/>
      <c r="IZM17"/>
      <c r="IZN17"/>
      <c r="IZO17"/>
      <c r="IZP17"/>
      <c r="IZQ17"/>
      <c r="IZR17"/>
      <c r="IZS17"/>
      <c r="IZT17"/>
      <c r="IZU17"/>
      <c r="IZV17"/>
      <c r="IZW17"/>
      <c r="IZX17"/>
      <c r="IZY17"/>
      <c r="IZZ17"/>
      <c r="JAA17"/>
      <c r="JAB17"/>
      <c r="JAC17"/>
      <c r="JAD17"/>
      <c r="JAE17"/>
      <c r="JAF17"/>
      <c r="JAG17"/>
      <c r="JAH17"/>
      <c r="JAI17"/>
      <c r="JAJ17"/>
      <c r="JAK17"/>
      <c r="JAL17"/>
      <c r="JAM17"/>
      <c r="JAN17"/>
      <c r="JAO17"/>
      <c r="JAP17"/>
      <c r="JAQ17"/>
      <c r="JAR17"/>
      <c r="JAS17"/>
      <c r="JAT17"/>
      <c r="JAU17"/>
      <c r="JAV17"/>
      <c r="JAW17"/>
      <c r="JAX17"/>
      <c r="JAY17"/>
      <c r="JAZ17"/>
      <c r="JBA17"/>
      <c r="JBB17"/>
      <c r="JBC17"/>
      <c r="JBD17"/>
      <c r="JBE17"/>
      <c r="JBF17"/>
      <c r="JBG17"/>
      <c r="JBH17"/>
      <c r="JBI17"/>
      <c r="JBJ17"/>
      <c r="JBK17"/>
      <c r="JBL17"/>
      <c r="JBM17"/>
      <c r="JBN17"/>
      <c r="JBO17"/>
      <c r="JBP17"/>
      <c r="JBQ17"/>
      <c r="JBR17"/>
      <c r="JBS17"/>
      <c r="JBT17"/>
      <c r="JBU17"/>
      <c r="JBV17"/>
      <c r="JBW17"/>
      <c r="JBX17"/>
      <c r="JBY17"/>
      <c r="JBZ17"/>
      <c r="JCA17"/>
      <c r="JCB17"/>
      <c r="JCC17"/>
      <c r="JCD17"/>
      <c r="JCE17"/>
      <c r="JCF17"/>
      <c r="JCG17"/>
      <c r="JCH17"/>
      <c r="JCI17"/>
      <c r="JCJ17"/>
      <c r="JCK17"/>
      <c r="JCL17"/>
      <c r="JCM17"/>
      <c r="JCN17"/>
      <c r="JCO17"/>
      <c r="JCP17"/>
      <c r="JCQ17"/>
      <c r="JCR17"/>
      <c r="JCS17"/>
      <c r="JCT17"/>
      <c r="JCU17"/>
      <c r="JCV17"/>
      <c r="JCW17"/>
      <c r="JCX17"/>
      <c r="JCY17"/>
      <c r="JCZ17"/>
      <c r="JDA17"/>
      <c r="JDB17"/>
      <c r="JDC17"/>
      <c r="JDD17"/>
      <c r="JDE17"/>
      <c r="JDF17"/>
      <c r="JDG17"/>
      <c r="JDH17"/>
      <c r="JDI17"/>
      <c r="JDJ17"/>
      <c r="JDK17"/>
      <c r="JDL17"/>
      <c r="JDM17"/>
      <c r="JDN17"/>
      <c r="JDO17"/>
      <c r="JDP17"/>
      <c r="JDQ17"/>
      <c r="JDR17"/>
      <c r="JDS17"/>
      <c r="JDT17"/>
      <c r="JDU17"/>
      <c r="JDV17"/>
      <c r="JDW17"/>
      <c r="JDX17"/>
      <c r="JDY17"/>
      <c r="JDZ17"/>
      <c r="JEA17"/>
      <c r="JEB17"/>
      <c r="JEC17"/>
      <c r="JED17"/>
      <c r="JEE17"/>
      <c r="JEF17"/>
      <c r="JEG17"/>
      <c r="JEH17"/>
      <c r="JEI17"/>
      <c r="JEJ17"/>
      <c r="JEK17"/>
      <c r="JEL17"/>
      <c r="JEM17"/>
      <c r="JEN17"/>
      <c r="JEO17"/>
      <c r="JEP17"/>
      <c r="JEQ17"/>
      <c r="JER17"/>
      <c r="JES17"/>
      <c r="JET17"/>
      <c r="JEU17"/>
      <c r="JEV17"/>
      <c r="JEW17"/>
      <c r="JEX17"/>
      <c r="JEY17"/>
      <c r="JEZ17"/>
      <c r="JFA17"/>
      <c r="JFB17"/>
      <c r="JFC17"/>
      <c r="JFD17"/>
      <c r="JFE17"/>
      <c r="JFF17"/>
      <c r="JFG17"/>
      <c r="JFH17"/>
      <c r="JFI17"/>
      <c r="JFJ17"/>
      <c r="JFK17"/>
      <c r="JFL17"/>
      <c r="JFM17"/>
      <c r="JFN17"/>
      <c r="JFO17"/>
      <c r="JFP17"/>
      <c r="JFQ17"/>
      <c r="JFR17"/>
      <c r="JFS17"/>
      <c r="JFT17"/>
      <c r="JFU17"/>
      <c r="JFV17"/>
      <c r="JFW17"/>
      <c r="JFX17"/>
      <c r="JFY17"/>
      <c r="JFZ17"/>
      <c r="JGA17"/>
      <c r="JGB17"/>
      <c r="JGC17"/>
      <c r="JGD17"/>
      <c r="JGE17"/>
      <c r="JGF17"/>
      <c r="JGG17"/>
      <c r="JGH17"/>
      <c r="JGI17"/>
      <c r="JGJ17"/>
      <c r="JGK17"/>
      <c r="JGL17"/>
      <c r="JGM17"/>
      <c r="JGN17"/>
      <c r="JGO17"/>
      <c r="JGP17"/>
      <c r="JGQ17"/>
      <c r="JGR17"/>
      <c r="JGS17"/>
      <c r="JGT17"/>
      <c r="JGU17"/>
      <c r="JGV17"/>
      <c r="JGW17"/>
      <c r="JGX17"/>
      <c r="JGY17"/>
      <c r="JGZ17"/>
      <c r="JHA17"/>
      <c r="JHB17"/>
      <c r="JHC17"/>
      <c r="JHD17"/>
      <c r="JHE17"/>
      <c r="JHF17"/>
      <c r="JHG17"/>
      <c r="JHH17"/>
      <c r="JHI17"/>
      <c r="JHJ17"/>
      <c r="JHK17"/>
      <c r="JHL17"/>
      <c r="JHM17"/>
      <c r="JHN17"/>
      <c r="JHO17"/>
      <c r="JHP17"/>
      <c r="JHQ17"/>
      <c r="JHR17"/>
      <c r="JHS17"/>
      <c r="JHT17"/>
      <c r="JHU17"/>
      <c r="JHV17"/>
      <c r="JHW17"/>
      <c r="JHX17"/>
      <c r="JHY17"/>
      <c r="JHZ17"/>
      <c r="JIA17"/>
      <c r="JIB17"/>
      <c r="JIC17"/>
      <c r="JID17"/>
      <c r="JIE17"/>
      <c r="JIF17"/>
      <c r="JIG17"/>
      <c r="JIH17"/>
      <c r="JII17"/>
      <c r="JIJ17"/>
      <c r="JIK17"/>
      <c r="JIL17"/>
      <c r="JIM17"/>
      <c r="JIN17"/>
      <c r="JIO17"/>
      <c r="JIP17"/>
      <c r="JIQ17"/>
      <c r="JIR17"/>
      <c r="JIS17"/>
      <c r="JIT17"/>
      <c r="JIU17"/>
      <c r="JIV17"/>
      <c r="JIW17"/>
      <c r="JIX17"/>
      <c r="JIY17"/>
      <c r="JIZ17"/>
      <c r="JJA17"/>
      <c r="JJB17"/>
      <c r="JJC17"/>
      <c r="JJD17"/>
      <c r="JJE17"/>
      <c r="JJF17"/>
      <c r="JJG17"/>
      <c r="JJH17"/>
      <c r="JJI17"/>
      <c r="JJJ17"/>
      <c r="JJK17"/>
      <c r="JJL17"/>
      <c r="JJM17"/>
      <c r="JJN17"/>
      <c r="JJO17"/>
      <c r="JJP17"/>
      <c r="JJQ17"/>
      <c r="JJR17"/>
      <c r="JJS17"/>
      <c r="JJT17"/>
      <c r="JJU17"/>
      <c r="JJV17"/>
      <c r="JJW17"/>
      <c r="JJX17"/>
      <c r="JJY17"/>
      <c r="JJZ17"/>
      <c r="JKA17"/>
      <c r="JKB17"/>
      <c r="JKC17"/>
      <c r="JKD17"/>
      <c r="JKE17"/>
      <c r="JKF17"/>
      <c r="JKG17"/>
      <c r="JKH17"/>
      <c r="JKI17"/>
      <c r="JKJ17"/>
      <c r="JKK17"/>
      <c r="JKL17"/>
      <c r="JKM17"/>
      <c r="JKN17"/>
      <c r="JKO17"/>
      <c r="JKP17"/>
      <c r="JKQ17"/>
      <c r="JKR17"/>
      <c r="JKS17"/>
      <c r="JKT17"/>
      <c r="JKU17"/>
      <c r="JKV17"/>
      <c r="JKW17"/>
      <c r="JKX17"/>
      <c r="JKY17"/>
      <c r="JKZ17"/>
      <c r="JLA17"/>
      <c r="JLB17"/>
      <c r="JLC17"/>
      <c r="JLD17"/>
      <c r="JLE17"/>
      <c r="JLF17"/>
      <c r="JLG17"/>
      <c r="JLH17"/>
      <c r="JLI17"/>
      <c r="JLJ17"/>
      <c r="JLK17"/>
      <c r="JLL17"/>
      <c r="JLM17"/>
      <c r="JLN17"/>
      <c r="JLO17"/>
      <c r="JLP17"/>
      <c r="JLQ17"/>
      <c r="JLR17"/>
      <c r="JLS17"/>
      <c r="JLT17"/>
      <c r="JLU17"/>
      <c r="JLV17"/>
      <c r="JLW17"/>
      <c r="JLX17"/>
      <c r="JLY17"/>
      <c r="JLZ17"/>
      <c r="JMA17"/>
      <c r="JMB17"/>
      <c r="JMC17"/>
      <c r="JMD17"/>
      <c r="JME17"/>
      <c r="JMF17"/>
      <c r="JMG17"/>
      <c r="JMH17"/>
      <c r="JMI17"/>
      <c r="JMJ17"/>
      <c r="JMK17"/>
      <c r="JML17"/>
      <c r="JMM17"/>
      <c r="JMN17"/>
      <c r="JMO17"/>
      <c r="JMP17"/>
      <c r="JMQ17"/>
      <c r="JMR17"/>
      <c r="JMS17"/>
      <c r="JMT17"/>
      <c r="JMU17"/>
      <c r="JMV17"/>
      <c r="JMW17"/>
      <c r="JMX17"/>
      <c r="JMY17"/>
      <c r="JMZ17"/>
      <c r="JNA17"/>
      <c r="JNB17"/>
      <c r="JNC17"/>
      <c r="JND17"/>
      <c r="JNE17"/>
      <c r="JNF17"/>
      <c r="JNG17"/>
      <c r="JNH17"/>
      <c r="JNI17"/>
      <c r="JNJ17"/>
      <c r="JNK17"/>
      <c r="JNL17"/>
      <c r="JNM17"/>
      <c r="JNN17"/>
      <c r="JNO17"/>
      <c r="JNP17"/>
      <c r="JNQ17"/>
      <c r="JNR17"/>
      <c r="JNS17"/>
      <c r="JNT17"/>
      <c r="JNU17"/>
      <c r="JNV17"/>
      <c r="JNW17"/>
      <c r="JNX17"/>
      <c r="JNY17"/>
      <c r="JNZ17"/>
      <c r="JOA17"/>
      <c r="JOB17"/>
      <c r="JOC17"/>
      <c r="JOD17"/>
      <c r="JOE17"/>
      <c r="JOF17"/>
      <c r="JOG17"/>
      <c r="JOH17"/>
      <c r="JOI17"/>
      <c r="JOJ17"/>
      <c r="JOK17"/>
      <c r="JOL17"/>
      <c r="JOM17"/>
      <c r="JON17"/>
      <c r="JOO17"/>
      <c r="JOP17"/>
      <c r="JOQ17"/>
      <c r="JOR17"/>
      <c r="JOS17"/>
      <c r="JOT17"/>
      <c r="JOU17"/>
      <c r="JOV17"/>
      <c r="JOW17"/>
      <c r="JOX17"/>
      <c r="JOY17"/>
      <c r="JOZ17"/>
      <c r="JPA17"/>
      <c r="JPB17"/>
      <c r="JPC17"/>
      <c r="JPD17"/>
      <c r="JPE17"/>
      <c r="JPF17"/>
      <c r="JPG17"/>
      <c r="JPH17"/>
      <c r="JPI17"/>
      <c r="JPJ17"/>
      <c r="JPK17"/>
      <c r="JPL17"/>
      <c r="JPM17"/>
      <c r="JPN17"/>
      <c r="JPO17"/>
      <c r="JPP17"/>
      <c r="JPQ17"/>
      <c r="JPR17"/>
      <c r="JPS17"/>
      <c r="JPT17"/>
      <c r="JPU17"/>
      <c r="JPV17"/>
      <c r="JPW17"/>
      <c r="JPX17"/>
      <c r="JPY17"/>
      <c r="JPZ17"/>
      <c r="JQA17"/>
      <c r="JQB17"/>
      <c r="JQC17"/>
      <c r="JQD17"/>
      <c r="JQE17"/>
      <c r="JQF17"/>
      <c r="JQG17"/>
      <c r="JQH17"/>
      <c r="JQI17"/>
      <c r="JQJ17"/>
      <c r="JQK17"/>
      <c r="JQL17"/>
      <c r="JQM17"/>
      <c r="JQN17"/>
      <c r="JQO17"/>
      <c r="JQP17"/>
      <c r="JQQ17"/>
      <c r="JQR17"/>
      <c r="JQS17"/>
      <c r="JQT17"/>
      <c r="JQU17"/>
      <c r="JQV17"/>
      <c r="JQW17"/>
      <c r="JQX17"/>
      <c r="JQY17"/>
      <c r="JQZ17"/>
      <c r="JRA17"/>
      <c r="JRB17"/>
      <c r="JRC17"/>
      <c r="JRD17"/>
      <c r="JRE17"/>
      <c r="JRF17"/>
      <c r="JRG17"/>
      <c r="JRH17"/>
      <c r="JRI17"/>
      <c r="JRJ17"/>
      <c r="JRK17"/>
      <c r="JRL17"/>
      <c r="JRM17"/>
      <c r="JRN17"/>
      <c r="JRO17"/>
      <c r="JRP17"/>
      <c r="JRQ17"/>
      <c r="JRR17"/>
      <c r="JRS17"/>
      <c r="JRT17"/>
      <c r="JRU17"/>
      <c r="JRV17"/>
      <c r="JRW17"/>
      <c r="JRX17"/>
      <c r="JRY17"/>
      <c r="JRZ17"/>
      <c r="JSA17"/>
      <c r="JSB17"/>
      <c r="JSC17"/>
      <c r="JSD17"/>
      <c r="JSE17"/>
      <c r="JSF17"/>
      <c r="JSG17"/>
      <c r="JSH17"/>
      <c r="JSI17"/>
      <c r="JSJ17"/>
      <c r="JSK17"/>
      <c r="JSL17"/>
      <c r="JSM17"/>
      <c r="JSN17"/>
      <c r="JSO17"/>
      <c r="JSP17"/>
      <c r="JSQ17"/>
      <c r="JSR17"/>
      <c r="JSS17"/>
      <c r="JST17"/>
      <c r="JSU17"/>
      <c r="JSV17"/>
      <c r="JSW17"/>
      <c r="JSX17"/>
      <c r="JSY17"/>
      <c r="JSZ17"/>
      <c r="JTA17"/>
      <c r="JTB17"/>
      <c r="JTC17"/>
      <c r="JTD17"/>
      <c r="JTE17"/>
      <c r="JTF17"/>
      <c r="JTG17"/>
      <c r="JTH17"/>
      <c r="JTI17"/>
      <c r="JTJ17"/>
      <c r="JTK17"/>
      <c r="JTL17"/>
      <c r="JTM17"/>
      <c r="JTN17"/>
      <c r="JTO17"/>
      <c r="JTP17"/>
      <c r="JTQ17"/>
      <c r="JTR17"/>
      <c r="JTS17"/>
      <c r="JTT17"/>
      <c r="JTU17"/>
      <c r="JTV17"/>
      <c r="JTW17"/>
      <c r="JTX17"/>
      <c r="JTY17"/>
      <c r="JTZ17"/>
      <c r="JUA17"/>
      <c r="JUB17"/>
      <c r="JUC17"/>
      <c r="JUD17"/>
      <c r="JUE17"/>
      <c r="JUF17"/>
      <c r="JUG17"/>
      <c r="JUH17"/>
      <c r="JUI17"/>
      <c r="JUJ17"/>
      <c r="JUK17"/>
      <c r="JUL17"/>
      <c r="JUM17"/>
      <c r="JUN17"/>
      <c r="JUO17"/>
      <c r="JUP17"/>
      <c r="JUQ17"/>
      <c r="JUR17"/>
      <c r="JUS17"/>
      <c r="JUT17"/>
      <c r="JUU17"/>
      <c r="JUV17"/>
      <c r="JUW17"/>
      <c r="JUX17"/>
      <c r="JUY17"/>
      <c r="JUZ17"/>
      <c r="JVA17"/>
      <c r="JVB17"/>
      <c r="JVC17"/>
      <c r="JVD17"/>
      <c r="JVE17"/>
      <c r="JVF17"/>
      <c r="JVG17"/>
      <c r="JVH17"/>
      <c r="JVI17"/>
      <c r="JVJ17"/>
      <c r="JVK17"/>
      <c r="JVL17"/>
      <c r="JVM17"/>
      <c r="JVN17"/>
      <c r="JVO17"/>
      <c r="JVP17"/>
      <c r="JVQ17"/>
      <c r="JVR17"/>
      <c r="JVS17"/>
      <c r="JVT17"/>
      <c r="JVU17"/>
      <c r="JVV17"/>
      <c r="JVW17"/>
      <c r="JVX17"/>
      <c r="JVY17"/>
      <c r="JVZ17"/>
      <c r="JWA17"/>
      <c r="JWB17"/>
      <c r="JWC17"/>
      <c r="JWD17"/>
      <c r="JWE17"/>
      <c r="JWF17"/>
      <c r="JWG17"/>
      <c r="JWH17"/>
      <c r="JWI17"/>
      <c r="JWJ17"/>
      <c r="JWK17"/>
      <c r="JWL17"/>
      <c r="JWM17"/>
      <c r="JWN17"/>
      <c r="JWO17"/>
      <c r="JWP17"/>
      <c r="JWQ17"/>
      <c r="JWR17"/>
      <c r="JWS17"/>
      <c r="JWT17"/>
      <c r="JWU17"/>
      <c r="JWV17"/>
      <c r="JWW17"/>
      <c r="JWX17"/>
      <c r="JWY17"/>
      <c r="JWZ17"/>
      <c r="JXA17"/>
      <c r="JXB17"/>
      <c r="JXC17"/>
      <c r="JXD17"/>
      <c r="JXE17"/>
      <c r="JXF17"/>
      <c r="JXG17"/>
      <c r="JXH17"/>
      <c r="JXI17"/>
      <c r="JXJ17"/>
      <c r="JXK17"/>
      <c r="JXL17"/>
      <c r="JXM17"/>
      <c r="JXN17"/>
      <c r="JXO17"/>
      <c r="JXP17"/>
      <c r="JXQ17"/>
      <c r="JXR17"/>
      <c r="JXS17"/>
      <c r="JXT17"/>
      <c r="JXU17"/>
      <c r="JXV17"/>
      <c r="JXW17"/>
      <c r="JXX17"/>
      <c r="JXY17"/>
      <c r="JXZ17"/>
      <c r="JYA17"/>
      <c r="JYB17"/>
      <c r="JYC17"/>
      <c r="JYD17"/>
      <c r="JYE17"/>
      <c r="JYF17"/>
      <c r="JYG17"/>
      <c r="JYH17"/>
      <c r="JYI17"/>
      <c r="JYJ17"/>
      <c r="JYK17"/>
      <c r="JYL17"/>
      <c r="JYM17"/>
      <c r="JYN17"/>
      <c r="JYO17"/>
      <c r="JYP17"/>
      <c r="JYQ17"/>
      <c r="JYR17"/>
      <c r="JYS17"/>
      <c r="JYT17"/>
      <c r="JYU17"/>
      <c r="JYV17"/>
      <c r="JYW17"/>
      <c r="JYX17"/>
      <c r="JYY17"/>
      <c r="JYZ17"/>
      <c r="JZA17"/>
      <c r="JZB17"/>
      <c r="JZC17"/>
      <c r="JZD17"/>
      <c r="JZE17"/>
      <c r="JZF17"/>
      <c r="JZG17"/>
      <c r="JZH17"/>
      <c r="JZI17"/>
      <c r="JZJ17"/>
      <c r="JZK17"/>
      <c r="JZL17"/>
      <c r="JZM17"/>
      <c r="JZN17"/>
      <c r="JZO17"/>
      <c r="JZP17"/>
      <c r="JZQ17"/>
      <c r="JZR17"/>
      <c r="JZS17"/>
      <c r="JZT17"/>
      <c r="JZU17"/>
      <c r="JZV17"/>
      <c r="JZW17"/>
      <c r="JZX17"/>
      <c r="JZY17"/>
      <c r="JZZ17"/>
      <c r="KAA17"/>
      <c r="KAB17"/>
      <c r="KAC17"/>
      <c r="KAD17"/>
      <c r="KAE17"/>
      <c r="KAF17"/>
      <c r="KAG17"/>
      <c r="KAH17"/>
      <c r="KAI17"/>
      <c r="KAJ17"/>
      <c r="KAK17"/>
      <c r="KAL17"/>
      <c r="KAM17"/>
      <c r="KAN17"/>
      <c r="KAO17"/>
      <c r="KAP17"/>
      <c r="KAQ17"/>
      <c r="KAR17"/>
      <c r="KAS17"/>
      <c r="KAT17"/>
      <c r="KAU17"/>
      <c r="KAV17"/>
      <c r="KAW17"/>
      <c r="KAX17"/>
      <c r="KAY17"/>
      <c r="KAZ17"/>
      <c r="KBA17"/>
      <c r="KBB17"/>
      <c r="KBC17"/>
      <c r="KBD17"/>
      <c r="KBE17"/>
      <c r="KBF17"/>
      <c r="KBG17"/>
      <c r="KBH17"/>
      <c r="KBI17"/>
      <c r="KBJ17"/>
      <c r="KBK17"/>
      <c r="KBL17"/>
      <c r="KBM17"/>
      <c r="KBN17"/>
      <c r="KBO17"/>
      <c r="KBP17"/>
      <c r="KBQ17"/>
      <c r="KBR17"/>
      <c r="KBS17"/>
      <c r="KBT17"/>
      <c r="KBU17"/>
      <c r="KBV17"/>
      <c r="KBW17"/>
      <c r="KBX17"/>
      <c r="KBY17"/>
      <c r="KBZ17"/>
      <c r="KCA17"/>
      <c r="KCB17"/>
      <c r="KCC17"/>
      <c r="KCD17"/>
      <c r="KCE17"/>
      <c r="KCF17"/>
      <c r="KCG17"/>
      <c r="KCH17"/>
      <c r="KCI17"/>
      <c r="KCJ17"/>
      <c r="KCK17"/>
      <c r="KCL17"/>
      <c r="KCM17"/>
      <c r="KCN17"/>
      <c r="KCO17"/>
      <c r="KCP17"/>
      <c r="KCQ17"/>
      <c r="KCR17"/>
      <c r="KCS17"/>
      <c r="KCT17"/>
      <c r="KCU17"/>
      <c r="KCV17"/>
      <c r="KCW17"/>
      <c r="KCX17"/>
      <c r="KCY17"/>
      <c r="KCZ17"/>
      <c r="KDA17"/>
      <c r="KDB17"/>
      <c r="KDC17"/>
      <c r="KDD17"/>
      <c r="KDE17"/>
      <c r="KDF17"/>
      <c r="KDG17"/>
      <c r="KDH17"/>
      <c r="KDI17"/>
      <c r="KDJ17"/>
      <c r="KDK17"/>
      <c r="KDL17"/>
      <c r="KDM17"/>
      <c r="KDN17"/>
      <c r="KDO17"/>
      <c r="KDP17"/>
      <c r="KDQ17"/>
      <c r="KDR17"/>
      <c r="KDS17"/>
      <c r="KDT17"/>
      <c r="KDU17"/>
      <c r="KDV17"/>
      <c r="KDW17"/>
      <c r="KDX17"/>
      <c r="KDY17"/>
      <c r="KDZ17"/>
      <c r="KEA17"/>
      <c r="KEB17"/>
      <c r="KEC17"/>
      <c r="KED17"/>
      <c r="KEE17"/>
      <c r="KEF17"/>
      <c r="KEG17"/>
      <c r="KEH17"/>
      <c r="KEI17"/>
      <c r="KEJ17"/>
      <c r="KEK17"/>
      <c r="KEL17"/>
      <c r="KEM17"/>
      <c r="KEN17"/>
      <c r="KEO17"/>
      <c r="KEP17"/>
      <c r="KEQ17"/>
      <c r="KER17"/>
      <c r="KES17"/>
      <c r="KET17"/>
      <c r="KEU17"/>
      <c r="KEV17"/>
      <c r="KEW17"/>
      <c r="KEX17"/>
      <c r="KEY17"/>
      <c r="KEZ17"/>
      <c r="KFA17"/>
      <c r="KFB17"/>
      <c r="KFC17"/>
      <c r="KFD17"/>
      <c r="KFE17"/>
      <c r="KFF17"/>
      <c r="KFG17"/>
      <c r="KFH17"/>
      <c r="KFI17"/>
      <c r="KFJ17"/>
      <c r="KFK17"/>
      <c r="KFL17"/>
      <c r="KFM17"/>
      <c r="KFN17"/>
      <c r="KFO17"/>
      <c r="KFP17"/>
      <c r="KFQ17"/>
      <c r="KFR17"/>
      <c r="KFS17"/>
      <c r="KFT17"/>
      <c r="KFU17"/>
      <c r="KFV17"/>
      <c r="KFW17"/>
      <c r="KFX17"/>
      <c r="KFY17"/>
      <c r="KFZ17"/>
      <c r="KGA17"/>
      <c r="KGB17"/>
      <c r="KGC17"/>
      <c r="KGD17"/>
      <c r="KGE17"/>
      <c r="KGF17"/>
      <c r="KGG17"/>
      <c r="KGH17"/>
      <c r="KGI17"/>
      <c r="KGJ17"/>
      <c r="KGK17"/>
      <c r="KGL17"/>
      <c r="KGM17"/>
      <c r="KGN17"/>
      <c r="KGO17"/>
      <c r="KGP17"/>
      <c r="KGQ17"/>
      <c r="KGR17"/>
      <c r="KGS17"/>
      <c r="KGT17"/>
      <c r="KGU17"/>
      <c r="KGV17"/>
      <c r="KGW17"/>
      <c r="KGX17"/>
      <c r="KGY17"/>
      <c r="KGZ17"/>
      <c r="KHA17"/>
      <c r="KHB17"/>
      <c r="KHC17"/>
      <c r="KHD17"/>
      <c r="KHE17"/>
      <c r="KHF17"/>
      <c r="KHG17"/>
      <c r="KHH17"/>
      <c r="KHI17"/>
      <c r="KHJ17"/>
      <c r="KHK17"/>
      <c r="KHL17"/>
      <c r="KHM17"/>
      <c r="KHN17"/>
      <c r="KHO17"/>
      <c r="KHP17"/>
      <c r="KHQ17"/>
      <c r="KHR17"/>
      <c r="KHS17"/>
      <c r="KHT17"/>
      <c r="KHU17"/>
      <c r="KHV17"/>
      <c r="KHW17"/>
      <c r="KHX17"/>
      <c r="KHY17"/>
      <c r="KHZ17"/>
      <c r="KIA17"/>
      <c r="KIB17"/>
      <c r="KIC17"/>
      <c r="KID17"/>
      <c r="KIE17"/>
      <c r="KIF17"/>
      <c r="KIG17"/>
      <c r="KIH17"/>
      <c r="KII17"/>
      <c r="KIJ17"/>
      <c r="KIK17"/>
      <c r="KIL17"/>
      <c r="KIM17"/>
      <c r="KIN17"/>
      <c r="KIO17"/>
      <c r="KIP17"/>
      <c r="KIQ17"/>
      <c r="KIR17"/>
      <c r="KIS17"/>
      <c r="KIT17"/>
      <c r="KIU17"/>
      <c r="KIV17"/>
      <c r="KIW17"/>
      <c r="KIX17"/>
      <c r="KIY17"/>
      <c r="KIZ17"/>
      <c r="KJA17"/>
      <c r="KJB17"/>
      <c r="KJC17"/>
      <c r="KJD17"/>
      <c r="KJE17"/>
      <c r="KJF17"/>
      <c r="KJG17"/>
      <c r="KJH17"/>
      <c r="KJI17"/>
      <c r="KJJ17"/>
      <c r="KJK17"/>
      <c r="KJL17"/>
      <c r="KJM17"/>
      <c r="KJN17"/>
      <c r="KJO17"/>
      <c r="KJP17"/>
      <c r="KJQ17"/>
      <c r="KJR17"/>
      <c r="KJS17"/>
      <c r="KJT17"/>
      <c r="KJU17"/>
      <c r="KJV17"/>
      <c r="KJW17"/>
      <c r="KJX17"/>
      <c r="KJY17"/>
      <c r="KJZ17"/>
      <c r="KKA17"/>
      <c r="KKB17"/>
      <c r="KKC17"/>
      <c r="KKD17"/>
      <c r="KKE17"/>
      <c r="KKF17"/>
      <c r="KKG17"/>
      <c r="KKH17"/>
      <c r="KKI17"/>
      <c r="KKJ17"/>
      <c r="KKK17"/>
      <c r="KKL17"/>
      <c r="KKM17"/>
      <c r="KKN17"/>
      <c r="KKO17"/>
      <c r="KKP17"/>
      <c r="KKQ17"/>
      <c r="KKR17"/>
      <c r="KKS17"/>
      <c r="KKT17"/>
      <c r="KKU17"/>
      <c r="KKV17"/>
      <c r="KKW17"/>
      <c r="KKX17"/>
      <c r="KKY17"/>
      <c r="KKZ17"/>
      <c r="KLA17"/>
      <c r="KLB17"/>
      <c r="KLC17"/>
      <c r="KLD17"/>
      <c r="KLE17"/>
      <c r="KLF17"/>
      <c r="KLG17"/>
      <c r="KLH17"/>
      <c r="KLI17"/>
      <c r="KLJ17"/>
      <c r="KLK17"/>
      <c r="KLL17"/>
      <c r="KLM17"/>
      <c r="KLN17"/>
      <c r="KLO17"/>
      <c r="KLP17"/>
      <c r="KLQ17"/>
      <c r="KLR17"/>
      <c r="KLS17"/>
      <c r="KLT17"/>
      <c r="KLU17"/>
      <c r="KLV17"/>
      <c r="KLW17"/>
      <c r="KLX17"/>
      <c r="KLY17"/>
      <c r="KLZ17"/>
      <c r="KMA17"/>
      <c r="KMB17"/>
      <c r="KMC17"/>
      <c r="KMD17"/>
      <c r="KME17"/>
      <c r="KMF17"/>
      <c r="KMG17"/>
      <c r="KMH17"/>
      <c r="KMI17"/>
      <c r="KMJ17"/>
      <c r="KMK17"/>
      <c r="KML17"/>
      <c r="KMM17"/>
      <c r="KMN17"/>
      <c r="KMO17"/>
      <c r="KMP17"/>
      <c r="KMQ17"/>
      <c r="KMR17"/>
      <c r="KMS17"/>
      <c r="KMT17"/>
      <c r="KMU17"/>
      <c r="KMV17"/>
      <c r="KMW17"/>
      <c r="KMX17"/>
      <c r="KMY17"/>
      <c r="KMZ17"/>
      <c r="KNA17"/>
      <c r="KNB17"/>
      <c r="KNC17"/>
      <c r="KND17"/>
      <c r="KNE17"/>
      <c r="KNF17"/>
      <c r="KNG17"/>
      <c r="KNH17"/>
      <c r="KNI17"/>
      <c r="KNJ17"/>
      <c r="KNK17"/>
      <c r="KNL17"/>
      <c r="KNM17"/>
      <c r="KNN17"/>
      <c r="KNO17"/>
      <c r="KNP17"/>
      <c r="KNQ17"/>
      <c r="KNR17"/>
      <c r="KNS17"/>
      <c r="KNT17"/>
      <c r="KNU17"/>
      <c r="KNV17"/>
      <c r="KNW17"/>
      <c r="KNX17"/>
      <c r="KNY17"/>
      <c r="KNZ17"/>
      <c r="KOA17"/>
      <c r="KOB17"/>
      <c r="KOC17"/>
      <c r="KOD17"/>
      <c r="KOE17"/>
      <c r="KOF17"/>
      <c r="KOG17"/>
      <c r="KOH17"/>
      <c r="KOI17"/>
      <c r="KOJ17"/>
      <c r="KOK17"/>
      <c r="KOL17"/>
      <c r="KOM17"/>
      <c r="KON17"/>
      <c r="KOO17"/>
      <c r="KOP17"/>
      <c r="KOQ17"/>
      <c r="KOR17"/>
      <c r="KOS17"/>
      <c r="KOT17"/>
      <c r="KOU17"/>
      <c r="KOV17"/>
      <c r="KOW17"/>
      <c r="KOX17"/>
      <c r="KOY17"/>
      <c r="KOZ17"/>
      <c r="KPA17"/>
      <c r="KPB17"/>
      <c r="KPC17"/>
      <c r="KPD17"/>
      <c r="KPE17"/>
      <c r="KPF17"/>
      <c r="KPG17"/>
      <c r="KPH17"/>
      <c r="KPI17"/>
      <c r="KPJ17"/>
      <c r="KPK17"/>
      <c r="KPL17"/>
      <c r="KPM17"/>
      <c r="KPN17"/>
      <c r="KPO17"/>
      <c r="KPP17"/>
      <c r="KPQ17"/>
      <c r="KPR17"/>
      <c r="KPS17"/>
      <c r="KPT17"/>
      <c r="KPU17"/>
      <c r="KPV17"/>
      <c r="KPW17"/>
      <c r="KPX17"/>
      <c r="KPY17"/>
      <c r="KPZ17"/>
      <c r="KQA17"/>
      <c r="KQB17"/>
      <c r="KQC17"/>
      <c r="KQD17"/>
      <c r="KQE17"/>
      <c r="KQF17"/>
      <c r="KQG17"/>
      <c r="KQH17"/>
      <c r="KQI17"/>
      <c r="KQJ17"/>
      <c r="KQK17"/>
      <c r="KQL17"/>
      <c r="KQM17"/>
      <c r="KQN17"/>
      <c r="KQO17"/>
      <c r="KQP17"/>
      <c r="KQQ17"/>
      <c r="KQR17"/>
      <c r="KQS17"/>
      <c r="KQT17"/>
      <c r="KQU17"/>
      <c r="KQV17"/>
      <c r="KQW17"/>
      <c r="KQX17"/>
      <c r="KQY17"/>
      <c r="KQZ17"/>
      <c r="KRA17"/>
      <c r="KRB17"/>
      <c r="KRC17"/>
      <c r="KRD17"/>
      <c r="KRE17"/>
      <c r="KRF17"/>
      <c r="KRG17"/>
      <c r="KRH17"/>
      <c r="KRI17"/>
      <c r="KRJ17"/>
      <c r="KRK17"/>
      <c r="KRL17"/>
      <c r="KRM17"/>
      <c r="KRN17"/>
      <c r="KRO17"/>
      <c r="KRP17"/>
      <c r="KRQ17"/>
      <c r="KRR17"/>
      <c r="KRS17"/>
      <c r="KRT17"/>
      <c r="KRU17"/>
      <c r="KRV17"/>
      <c r="KRW17"/>
      <c r="KRX17"/>
      <c r="KRY17"/>
      <c r="KRZ17"/>
      <c r="KSA17"/>
      <c r="KSB17"/>
      <c r="KSC17"/>
      <c r="KSD17"/>
      <c r="KSE17"/>
      <c r="KSF17"/>
      <c r="KSG17"/>
      <c r="KSH17"/>
      <c r="KSI17"/>
      <c r="KSJ17"/>
      <c r="KSK17"/>
      <c r="KSL17"/>
      <c r="KSM17"/>
      <c r="KSN17"/>
      <c r="KSO17"/>
      <c r="KSP17"/>
      <c r="KSQ17"/>
      <c r="KSR17"/>
      <c r="KSS17"/>
      <c r="KST17"/>
      <c r="KSU17"/>
      <c r="KSV17"/>
      <c r="KSW17"/>
      <c r="KSX17"/>
      <c r="KSY17"/>
      <c r="KSZ17"/>
      <c r="KTA17"/>
      <c r="KTB17"/>
      <c r="KTC17"/>
      <c r="KTD17"/>
      <c r="KTE17"/>
      <c r="KTF17"/>
      <c r="KTG17"/>
      <c r="KTH17"/>
      <c r="KTI17"/>
      <c r="KTJ17"/>
      <c r="KTK17"/>
      <c r="KTL17"/>
      <c r="KTM17"/>
      <c r="KTN17"/>
      <c r="KTO17"/>
      <c r="KTP17"/>
      <c r="KTQ17"/>
      <c r="KTR17"/>
      <c r="KTS17"/>
      <c r="KTT17"/>
      <c r="KTU17"/>
      <c r="KTV17"/>
      <c r="KTW17"/>
      <c r="KTX17"/>
      <c r="KTY17"/>
      <c r="KTZ17"/>
      <c r="KUA17"/>
      <c r="KUB17"/>
      <c r="KUC17"/>
      <c r="KUD17"/>
      <c r="KUE17"/>
      <c r="KUF17"/>
      <c r="KUG17"/>
      <c r="KUH17"/>
      <c r="KUI17"/>
      <c r="KUJ17"/>
      <c r="KUK17"/>
      <c r="KUL17"/>
      <c r="KUM17"/>
      <c r="KUN17"/>
      <c r="KUO17"/>
      <c r="KUP17"/>
      <c r="KUQ17"/>
      <c r="KUR17"/>
      <c r="KUS17"/>
      <c r="KUT17"/>
      <c r="KUU17"/>
      <c r="KUV17"/>
      <c r="KUW17"/>
      <c r="KUX17"/>
      <c r="KUY17"/>
      <c r="KUZ17"/>
      <c r="KVA17"/>
      <c r="KVB17"/>
      <c r="KVC17"/>
      <c r="KVD17"/>
      <c r="KVE17"/>
      <c r="KVF17"/>
      <c r="KVG17"/>
      <c r="KVH17"/>
      <c r="KVI17"/>
      <c r="KVJ17"/>
      <c r="KVK17"/>
      <c r="KVL17"/>
      <c r="KVM17"/>
      <c r="KVN17"/>
      <c r="KVO17"/>
      <c r="KVP17"/>
      <c r="KVQ17"/>
      <c r="KVR17"/>
      <c r="KVS17"/>
      <c r="KVT17"/>
      <c r="KVU17"/>
      <c r="KVV17"/>
      <c r="KVW17"/>
      <c r="KVX17"/>
      <c r="KVY17"/>
      <c r="KVZ17"/>
      <c r="KWA17"/>
      <c r="KWB17"/>
      <c r="KWC17"/>
      <c r="KWD17"/>
      <c r="KWE17"/>
      <c r="KWF17"/>
      <c r="KWG17"/>
      <c r="KWH17"/>
      <c r="KWI17"/>
      <c r="KWJ17"/>
      <c r="KWK17"/>
      <c r="KWL17"/>
      <c r="KWM17"/>
      <c r="KWN17"/>
      <c r="KWO17"/>
      <c r="KWP17"/>
      <c r="KWQ17"/>
      <c r="KWR17"/>
      <c r="KWS17"/>
      <c r="KWT17"/>
      <c r="KWU17"/>
      <c r="KWV17"/>
      <c r="KWW17"/>
      <c r="KWX17"/>
      <c r="KWY17"/>
      <c r="KWZ17"/>
      <c r="KXA17"/>
      <c r="KXB17"/>
      <c r="KXC17"/>
      <c r="KXD17"/>
      <c r="KXE17"/>
      <c r="KXF17"/>
      <c r="KXG17"/>
      <c r="KXH17"/>
      <c r="KXI17"/>
      <c r="KXJ17"/>
      <c r="KXK17"/>
      <c r="KXL17"/>
      <c r="KXM17"/>
      <c r="KXN17"/>
      <c r="KXO17"/>
      <c r="KXP17"/>
      <c r="KXQ17"/>
      <c r="KXR17"/>
      <c r="KXS17"/>
      <c r="KXT17"/>
      <c r="KXU17"/>
      <c r="KXV17"/>
      <c r="KXW17"/>
      <c r="KXX17"/>
      <c r="KXY17"/>
      <c r="KXZ17"/>
      <c r="KYA17"/>
      <c r="KYB17"/>
      <c r="KYC17"/>
      <c r="KYD17"/>
      <c r="KYE17"/>
      <c r="KYF17"/>
      <c r="KYG17"/>
      <c r="KYH17"/>
      <c r="KYI17"/>
      <c r="KYJ17"/>
      <c r="KYK17"/>
      <c r="KYL17"/>
      <c r="KYM17"/>
      <c r="KYN17"/>
      <c r="KYO17"/>
      <c r="KYP17"/>
      <c r="KYQ17"/>
      <c r="KYR17"/>
      <c r="KYS17"/>
      <c r="KYT17"/>
      <c r="KYU17"/>
      <c r="KYV17"/>
      <c r="KYW17"/>
      <c r="KYX17"/>
      <c r="KYY17"/>
      <c r="KYZ17"/>
      <c r="KZA17"/>
      <c r="KZB17"/>
      <c r="KZC17"/>
      <c r="KZD17"/>
      <c r="KZE17"/>
      <c r="KZF17"/>
      <c r="KZG17"/>
      <c r="KZH17"/>
      <c r="KZI17"/>
      <c r="KZJ17"/>
      <c r="KZK17"/>
      <c r="KZL17"/>
      <c r="KZM17"/>
      <c r="KZN17"/>
      <c r="KZO17"/>
      <c r="KZP17"/>
      <c r="KZQ17"/>
      <c r="KZR17"/>
      <c r="KZS17"/>
      <c r="KZT17"/>
      <c r="KZU17"/>
      <c r="KZV17"/>
      <c r="KZW17"/>
      <c r="KZX17"/>
      <c r="KZY17"/>
      <c r="KZZ17"/>
      <c r="LAA17"/>
      <c r="LAB17"/>
      <c r="LAC17"/>
      <c r="LAD17"/>
      <c r="LAE17"/>
      <c r="LAF17"/>
      <c r="LAG17"/>
      <c r="LAH17"/>
      <c r="LAI17"/>
      <c r="LAJ17"/>
      <c r="LAK17"/>
      <c r="LAL17"/>
      <c r="LAM17"/>
      <c r="LAN17"/>
      <c r="LAO17"/>
      <c r="LAP17"/>
      <c r="LAQ17"/>
      <c r="LAR17"/>
      <c r="LAS17"/>
      <c r="LAT17"/>
      <c r="LAU17"/>
      <c r="LAV17"/>
      <c r="LAW17"/>
      <c r="LAX17"/>
      <c r="LAY17"/>
      <c r="LAZ17"/>
      <c r="LBA17"/>
      <c r="LBB17"/>
      <c r="LBC17"/>
      <c r="LBD17"/>
      <c r="LBE17"/>
      <c r="LBF17"/>
      <c r="LBG17"/>
      <c r="LBH17"/>
      <c r="LBI17"/>
      <c r="LBJ17"/>
      <c r="LBK17"/>
      <c r="LBL17"/>
      <c r="LBM17"/>
      <c r="LBN17"/>
      <c r="LBO17"/>
      <c r="LBP17"/>
      <c r="LBQ17"/>
      <c r="LBR17"/>
      <c r="LBS17"/>
      <c r="LBT17"/>
      <c r="LBU17"/>
      <c r="LBV17"/>
      <c r="LBW17"/>
      <c r="LBX17"/>
      <c r="LBY17"/>
      <c r="LBZ17"/>
      <c r="LCA17"/>
      <c r="LCB17"/>
      <c r="LCC17"/>
      <c r="LCD17"/>
      <c r="LCE17"/>
      <c r="LCF17"/>
      <c r="LCG17"/>
      <c r="LCH17"/>
      <c r="LCI17"/>
      <c r="LCJ17"/>
      <c r="LCK17"/>
      <c r="LCL17"/>
      <c r="LCM17"/>
      <c r="LCN17"/>
      <c r="LCO17"/>
      <c r="LCP17"/>
      <c r="LCQ17"/>
      <c r="LCR17"/>
      <c r="LCS17"/>
      <c r="LCT17"/>
      <c r="LCU17"/>
      <c r="LCV17"/>
      <c r="LCW17"/>
      <c r="LCX17"/>
      <c r="LCY17"/>
      <c r="LCZ17"/>
      <c r="LDA17"/>
      <c r="LDB17"/>
      <c r="LDC17"/>
      <c r="LDD17"/>
      <c r="LDE17"/>
      <c r="LDF17"/>
      <c r="LDG17"/>
      <c r="LDH17"/>
      <c r="LDI17"/>
      <c r="LDJ17"/>
      <c r="LDK17"/>
      <c r="LDL17"/>
      <c r="LDM17"/>
      <c r="LDN17"/>
      <c r="LDO17"/>
      <c r="LDP17"/>
      <c r="LDQ17"/>
      <c r="LDR17"/>
      <c r="LDS17"/>
      <c r="LDT17"/>
      <c r="LDU17"/>
      <c r="LDV17"/>
      <c r="LDW17"/>
      <c r="LDX17"/>
      <c r="LDY17"/>
      <c r="LDZ17"/>
      <c r="LEA17"/>
      <c r="LEB17"/>
      <c r="LEC17"/>
      <c r="LED17"/>
      <c r="LEE17"/>
      <c r="LEF17"/>
      <c r="LEG17"/>
      <c r="LEH17"/>
      <c r="LEI17"/>
      <c r="LEJ17"/>
      <c r="LEK17"/>
      <c r="LEL17"/>
      <c r="LEM17"/>
      <c r="LEN17"/>
      <c r="LEO17"/>
      <c r="LEP17"/>
      <c r="LEQ17"/>
      <c r="LER17"/>
      <c r="LES17"/>
      <c r="LET17"/>
      <c r="LEU17"/>
      <c r="LEV17"/>
      <c r="LEW17"/>
      <c r="LEX17"/>
      <c r="LEY17"/>
      <c r="LEZ17"/>
      <c r="LFA17"/>
      <c r="LFB17"/>
      <c r="LFC17"/>
      <c r="LFD17"/>
      <c r="LFE17"/>
      <c r="LFF17"/>
      <c r="LFG17"/>
      <c r="LFH17"/>
      <c r="LFI17"/>
      <c r="LFJ17"/>
      <c r="LFK17"/>
      <c r="LFL17"/>
      <c r="LFM17"/>
      <c r="LFN17"/>
      <c r="LFO17"/>
      <c r="LFP17"/>
      <c r="LFQ17"/>
      <c r="LFR17"/>
      <c r="LFS17"/>
      <c r="LFT17"/>
      <c r="LFU17"/>
      <c r="LFV17"/>
      <c r="LFW17"/>
      <c r="LFX17"/>
      <c r="LFY17"/>
      <c r="LFZ17"/>
      <c r="LGA17"/>
      <c r="LGB17"/>
      <c r="LGC17"/>
      <c r="LGD17"/>
      <c r="LGE17"/>
      <c r="LGF17"/>
      <c r="LGG17"/>
      <c r="LGH17"/>
      <c r="LGI17"/>
      <c r="LGJ17"/>
      <c r="LGK17"/>
      <c r="LGL17"/>
      <c r="LGM17"/>
      <c r="LGN17"/>
      <c r="LGO17"/>
      <c r="LGP17"/>
      <c r="LGQ17"/>
      <c r="LGR17"/>
      <c r="LGS17"/>
      <c r="LGT17"/>
      <c r="LGU17"/>
      <c r="LGV17"/>
      <c r="LGW17"/>
      <c r="LGX17"/>
      <c r="LGY17"/>
      <c r="LGZ17"/>
      <c r="LHA17"/>
      <c r="LHB17"/>
      <c r="LHC17"/>
      <c r="LHD17"/>
      <c r="LHE17"/>
      <c r="LHF17"/>
      <c r="LHG17"/>
      <c r="LHH17"/>
      <c r="LHI17"/>
      <c r="LHJ17"/>
      <c r="LHK17"/>
      <c r="LHL17"/>
      <c r="LHM17"/>
      <c r="LHN17"/>
      <c r="LHO17"/>
      <c r="LHP17"/>
      <c r="LHQ17"/>
      <c r="LHR17"/>
      <c r="LHS17"/>
      <c r="LHT17"/>
      <c r="LHU17"/>
      <c r="LHV17"/>
      <c r="LHW17"/>
      <c r="LHX17"/>
      <c r="LHY17"/>
      <c r="LHZ17"/>
      <c r="LIA17"/>
      <c r="LIB17"/>
      <c r="LIC17"/>
      <c r="LID17"/>
      <c r="LIE17"/>
      <c r="LIF17"/>
      <c r="LIG17"/>
      <c r="LIH17"/>
      <c r="LII17"/>
      <c r="LIJ17"/>
      <c r="LIK17"/>
      <c r="LIL17"/>
      <c r="LIM17"/>
      <c r="LIN17"/>
      <c r="LIO17"/>
      <c r="LIP17"/>
      <c r="LIQ17"/>
      <c r="LIR17"/>
      <c r="LIS17"/>
      <c r="LIT17"/>
      <c r="LIU17"/>
      <c r="LIV17"/>
      <c r="LIW17"/>
      <c r="LIX17"/>
      <c r="LIY17"/>
      <c r="LIZ17"/>
      <c r="LJA17"/>
      <c r="LJB17"/>
      <c r="LJC17"/>
      <c r="LJD17"/>
      <c r="LJE17"/>
      <c r="LJF17"/>
      <c r="LJG17"/>
      <c r="LJH17"/>
      <c r="LJI17"/>
      <c r="LJJ17"/>
      <c r="LJK17"/>
      <c r="LJL17"/>
      <c r="LJM17"/>
      <c r="LJN17"/>
      <c r="LJO17"/>
      <c r="LJP17"/>
      <c r="LJQ17"/>
      <c r="LJR17"/>
      <c r="LJS17"/>
      <c r="LJT17"/>
      <c r="LJU17"/>
      <c r="LJV17"/>
      <c r="LJW17"/>
      <c r="LJX17"/>
      <c r="LJY17"/>
      <c r="LJZ17"/>
      <c r="LKA17"/>
      <c r="LKB17"/>
      <c r="LKC17"/>
      <c r="LKD17"/>
      <c r="LKE17"/>
      <c r="LKF17"/>
      <c r="LKG17"/>
      <c r="LKH17"/>
      <c r="LKI17"/>
      <c r="LKJ17"/>
      <c r="LKK17"/>
      <c r="LKL17"/>
      <c r="LKM17"/>
      <c r="LKN17"/>
      <c r="LKO17"/>
      <c r="LKP17"/>
      <c r="LKQ17"/>
      <c r="LKR17"/>
      <c r="LKS17"/>
      <c r="LKT17"/>
      <c r="LKU17"/>
      <c r="LKV17"/>
      <c r="LKW17"/>
      <c r="LKX17"/>
      <c r="LKY17"/>
      <c r="LKZ17"/>
      <c r="LLA17"/>
      <c r="LLB17"/>
      <c r="LLC17"/>
      <c r="LLD17"/>
      <c r="LLE17"/>
      <c r="LLF17"/>
      <c r="LLG17"/>
      <c r="LLH17"/>
      <c r="LLI17"/>
      <c r="LLJ17"/>
      <c r="LLK17"/>
      <c r="LLL17"/>
      <c r="LLM17"/>
      <c r="LLN17"/>
      <c r="LLO17"/>
      <c r="LLP17"/>
      <c r="LLQ17"/>
      <c r="LLR17"/>
      <c r="LLS17"/>
      <c r="LLT17"/>
      <c r="LLU17"/>
      <c r="LLV17"/>
      <c r="LLW17"/>
      <c r="LLX17"/>
      <c r="LLY17"/>
      <c r="LLZ17"/>
      <c r="LMA17"/>
      <c r="LMB17"/>
      <c r="LMC17"/>
      <c r="LMD17"/>
      <c r="LME17"/>
      <c r="LMF17"/>
      <c r="LMG17"/>
      <c r="LMH17"/>
      <c r="LMI17"/>
      <c r="LMJ17"/>
      <c r="LMK17"/>
      <c r="LML17"/>
      <c r="LMM17"/>
      <c r="LMN17"/>
      <c r="LMO17"/>
      <c r="LMP17"/>
      <c r="LMQ17"/>
      <c r="LMR17"/>
      <c r="LMS17"/>
      <c r="LMT17"/>
      <c r="LMU17"/>
      <c r="LMV17"/>
      <c r="LMW17"/>
      <c r="LMX17"/>
      <c r="LMY17"/>
      <c r="LMZ17"/>
      <c r="LNA17"/>
      <c r="LNB17"/>
      <c r="LNC17"/>
      <c r="LND17"/>
      <c r="LNE17"/>
      <c r="LNF17"/>
      <c r="LNG17"/>
      <c r="LNH17"/>
      <c r="LNI17"/>
      <c r="LNJ17"/>
      <c r="LNK17"/>
      <c r="LNL17"/>
      <c r="LNM17"/>
      <c r="LNN17"/>
      <c r="LNO17"/>
      <c r="LNP17"/>
      <c r="LNQ17"/>
      <c r="LNR17"/>
      <c r="LNS17"/>
      <c r="LNT17"/>
      <c r="LNU17"/>
      <c r="LNV17"/>
      <c r="LNW17"/>
      <c r="LNX17"/>
      <c r="LNY17"/>
      <c r="LNZ17"/>
      <c r="LOA17"/>
      <c r="LOB17"/>
      <c r="LOC17"/>
      <c r="LOD17"/>
      <c r="LOE17"/>
      <c r="LOF17"/>
      <c r="LOG17"/>
      <c r="LOH17"/>
      <c r="LOI17"/>
      <c r="LOJ17"/>
      <c r="LOK17"/>
      <c r="LOL17"/>
      <c r="LOM17"/>
      <c r="LON17"/>
      <c r="LOO17"/>
      <c r="LOP17"/>
      <c r="LOQ17"/>
      <c r="LOR17"/>
      <c r="LOS17"/>
      <c r="LOT17"/>
      <c r="LOU17"/>
      <c r="LOV17"/>
      <c r="LOW17"/>
      <c r="LOX17"/>
      <c r="LOY17"/>
      <c r="LOZ17"/>
      <c r="LPA17"/>
      <c r="LPB17"/>
      <c r="LPC17"/>
      <c r="LPD17"/>
      <c r="LPE17"/>
      <c r="LPF17"/>
      <c r="LPG17"/>
      <c r="LPH17"/>
      <c r="LPI17"/>
      <c r="LPJ17"/>
      <c r="LPK17"/>
      <c r="LPL17"/>
      <c r="LPM17"/>
      <c r="LPN17"/>
      <c r="LPO17"/>
      <c r="LPP17"/>
      <c r="LPQ17"/>
      <c r="LPR17"/>
      <c r="LPS17"/>
      <c r="LPT17"/>
      <c r="LPU17"/>
      <c r="LPV17"/>
      <c r="LPW17"/>
      <c r="LPX17"/>
      <c r="LPY17"/>
      <c r="LPZ17"/>
      <c r="LQA17"/>
      <c r="LQB17"/>
      <c r="LQC17"/>
      <c r="LQD17"/>
      <c r="LQE17"/>
      <c r="LQF17"/>
      <c r="LQG17"/>
      <c r="LQH17"/>
      <c r="LQI17"/>
      <c r="LQJ17"/>
      <c r="LQK17"/>
      <c r="LQL17"/>
      <c r="LQM17"/>
      <c r="LQN17"/>
      <c r="LQO17"/>
      <c r="LQP17"/>
      <c r="LQQ17"/>
      <c r="LQR17"/>
      <c r="LQS17"/>
      <c r="LQT17"/>
      <c r="LQU17"/>
      <c r="LQV17"/>
      <c r="LQW17"/>
      <c r="LQX17"/>
      <c r="LQY17"/>
      <c r="LQZ17"/>
      <c r="LRA17"/>
      <c r="LRB17"/>
      <c r="LRC17"/>
      <c r="LRD17"/>
      <c r="LRE17"/>
      <c r="LRF17"/>
      <c r="LRG17"/>
      <c r="LRH17"/>
      <c r="LRI17"/>
      <c r="LRJ17"/>
      <c r="LRK17"/>
      <c r="LRL17"/>
      <c r="LRM17"/>
      <c r="LRN17"/>
      <c r="LRO17"/>
      <c r="LRP17"/>
      <c r="LRQ17"/>
      <c r="LRR17"/>
      <c r="LRS17"/>
      <c r="LRT17"/>
      <c r="LRU17"/>
      <c r="LRV17"/>
      <c r="LRW17"/>
      <c r="LRX17"/>
      <c r="LRY17"/>
      <c r="LRZ17"/>
      <c r="LSA17"/>
      <c r="LSB17"/>
      <c r="LSC17"/>
      <c r="LSD17"/>
      <c r="LSE17"/>
      <c r="LSF17"/>
      <c r="LSG17"/>
      <c r="LSH17"/>
      <c r="LSI17"/>
      <c r="LSJ17"/>
      <c r="LSK17"/>
      <c r="LSL17"/>
      <c r="LSM17"/>
      <c r="LSN17"/>
      <c r="LSO17"/>
      <c r="LSP17"/>
      <c r="LSQ17"/>
      <c r="LSR17"/>
      <c r="LSS17"/>
      <c r="LST17"/>
      <c r="LSU17"/>
      <c r="LSV17"/>
      <c r="LSW17"/>
      <c r="LSX17"/>
      <c r="LSY17"/>
      <c r="LSZ17"/>
      <c r="LTA17"/>
      <c r="LTB17"/>
      <c r="LTC17"/>
      <c r="LTD17"/>
      <c r="LTE17"/>
      <c r="LTF17"/>
      <c r="LTG17"/>
      <c r="LTH17"/>
      <c r="LTI17"/>
      <c r="LTJ17"/>
      <c r="LTK17"/>
      <c r="LTL17"/>
      <c r="LTM17"/>
      <c r="LTN17"/>
      <c r="LTO17"/>
      <c r="LTP17"/>
      <c r="LTQ17"/>
      <c r="LTR17"/>
      <c r="LTS17"/>
      <c r="LTT17"/>
      <c r="LTU17"/>
      <c r="LTV17"/>
      <c r="LTW17"/>
      <c r="LTX17"/>
      <c r="LTY17"/>
      <c r="LTZ17"/>
      <c r="LUA17"/>
      <c r="LUB17"/>
      <c r="LUC17"/>
      <c r="LUD17"/>
      <c r="LUE17"/>
      <c r="LUF17"/>
      <c r="LUG17"/>
      <c r="LUH17"/>
      <c r="LUI17"/>
      <c r="LUJ17"/>
      <c r="LUK17"/>
      <c r="LUL17"/>
      <c r="LUM17"/>
      <c r="LUN17"/>
      <c r="LUO17"/>
      <c r="LUP17"/>
      <c r="LUQ17"/>
      <c r="LUR17"/>
      <c r="LUS17"/>
      <c r="LUT17"/>
      <c r="LUU17"/>
      <c r="LUV17"/>
      <c r="LUW17"/>
      <c r="LUX17"/>
      <c r="LUY17"/>
      <c r="LUZ17"/>
      <c r="LVA17"/>
      <c r="LVB17"/>
      <c r="LVC17"/>
      <c r="LVD17"/>
      <c r="LVE17"/>
      <c r="LVF17"/>
      <c r="LVG17"/>
      <c r="LVH17"/>
      <c r="LVI17"/>
      <c r="LVJ17"/>
      <c r="LVK17"/>
      <c r="LVL17"/>
      <c r="LVM17"/>
      <c r="LVN17"/>
      <c r="LVO17"/>
      <c r="LVP17"/>
      <c r="LVQ17"/>
      <c r="LVR17"/>
      <c r="LVS17"/>
      <c r="LVT17"/>
      <c r="LVU17"/>
      <c r="LVV17"/>
      <c r="LVW17"/>
      <c r="LVX17"/>
      <c r="LVY17"/>
      <c r="LVZ17"/>
      <c r="LWA17"/>
      <c r="LWB17"/>
      <c r="LWC17"/>
      <c r="LWD17"/>
      <c r="LWE17"/>
      <c r="LWF17"/>
      <c r="LWG17"/>
      <c r="LWH17"/>
      <c r="LWI17"/>
      <c r="LWJ17"/>
      <c r="LWK17"/>
      <c r="LWL17"/>
      <c r="LWM17"/>
      <c r="LWN17"/>
      <c r="LWO17"/>
      <c r="LWP17"/>
      <c r="LWQ17"/>
      <c r="LWR17"/>
      <c r="LWS17"/>
      <c r="LWT17"/>
      <c r="LWU17"/>
      <c r="LWV17"/>
      <c r="LWW17"/>
      <c r="LWX17"/>
      <c r="LWY17"/>
      <c r="LWZ17"/>
      <c r="LXA17"/>
      <c r="LXB17"/>
      <c r="LXC17"/>
      <c r="LXD17"/>
      <c r="LXE17"/>
      <c r="LXF17"/>
      <c r="LXG17"/>
      <c r="LXH17"/>
      <c r="LXI17"/>
      <c r="LXJ17"/>
      <c r="LXK17"/>
      <c r="LXL17"/>
      <c r="LXM17"/>
      <c r="LXN17"/>
      <c r="LXO17"/>
      <c r="LXP17"/>
      <c r="LXQ17"/>
      <c r="LXR17"/>
      <c r="LXS17"/>
      <c r="LXT17"/>
      <c r="LXU17"/>
      <c r="LXV17"/>
      <c r="LXW17"/>
      <c r="LXX17"/>
      <c r="LXY17"/>
      <c r="LXZ17"/>
      <c r="LYA17"/>
      <c r="LYB17"/>
      <c r="LYC17"/>
      <c r="LYD17"/>
      <c r="LYE17"/>
      <c r="LYF17"/>
      <c r="LYG17"/>
      <c r="LYH17"/>
      <c r="LYI17"/>
      <c r="LYJ17"/>
      <c r="LYK17"/>
      <c r="LYL17"/>
      <c r="LYM17"/>
      <c r="LYN17"/>
      <c r="LYO17"/>
      <c r="LYP17"/>
      <c r="LYQ17"/>
      <c r="LYR17"/>
      <c r="LYS17"/>
      <c r="LYT17"/>
      <c r="LYU17"/>
      <c r="LYV17"/>
      <c r="LYW17"/>
      <c r="LYX17"/>
      <c r="LYY17"/>
      <c r="LYZ17"/>
      <c r="LZA17"/>
      <c r="LZB17"/>
      <c r="LZC17"/>
      <c r="LZD17"/>
      <c r="LZE17"/>
      <c r="LZF17"/>
      <c r="LZG17"/>
      <c r="LZH17"/>
      <c r="LZI17"/>
      <c r="LZJ17"/>
      <c r="LZK17"/>
      <c r="LZL17"/>
      <c r="LZM17"/>
      <c r="LZN17"/>
      <c r="LZO17"/>
      <c r="LZP17"/>
      <c r="LZQ17"/>
      <c r="LZR17"/>
      <c r="LZS17"/>
      <c r="LZT17"/>
      <c r="LZU17"/>
      <c r="LZV17"/>
      <c r="LZW17"/>
      <c r="LZX17"/>
      <c r="LZY17"/>
      <c r="LZZ17"/>
      <c r="MAA17"/>
      <c r="MAB17"/>
      <c r="MAC17"/>
      <c r="MAD17"/>
      <c r="MAE17"/>
      <c r="MAF17"/>
      <c r="MAG17"/>
      <c r="MAH17"/>
      <c r="MAI17"/>
      <c r="MAJ17"/>
      <c r="MAK17"/>
      <c r="MAL17"/>
      <c r="MAM17"/>
      <c r="MAN17"/>
      <c r="MAO17"/>
      <c r="MAP17"/>
      <c r="MAQ17"/>
      <c r="MAR17"/>
      <c r="MAS17"/>
      <c r="MAT17"/>
      <c r="MAU17"/>
      <c r="MAV17"/>
      <c r="MAW17"/>
      <c r="MAX17"/>
      <c r="MAY17"/>
      <c r="MAZ17"/>
      <c r="MBA17"/>
      <c r="MBB17"/>
      <c r="MBC17"/>
      <c r="MBD17"/>
      <c r="MBE17"/>
      <c r="MBF17"/>
      <c r="MBG17"/>
      <c r="MBH17"/>
      <c r="MBI17"/>
      <c r="MBJ17"/>
      <c r="MBK17"/>
      <c r="MBL17"/>
      <c r="MBM17"/>
      <c r="MBN17"/>
      <c r="MBO17"/>
      <c r="MBP17"/>
      <c r="MBQ17"/>
      <c r="MBR17"/>
      <c r="MBS17"/>
      <c r="MBT17"/>
      <c r="MBU17"/>
      <c r="MBV17"/>
      <c r="MBW17"/>
      <c r="MBX17"/>
      <c r="MBY17"/>
      <c r="MBZ17"/>
      <c r="MCA17"/>
      <c r="MCB17"/>
      <c r="MCC17"/>
      <c r="MCD17"/>
      <c r="MCE17"/>
      <c r="MCF17"/>
      <c r="MCG17"/>
      <c r="MCH17"/>
      <c r="MCI17"/>
      <c r="MCJ17"/>
      <c r="MCK17"/>
      <c r="MCL17"/>
      <c r="MCM17"/>
      <c r="MCN17"/>
      <c r="MCO17"/>
      <c r="MCP17"/>
      <c r="MCQ17"/>
      <c r="MCR17"/>
      <c r="MCS17"/>
      <c r="MCT17"/>
      <c r="MCU17"/>
      <c r="MCV17"/>
      <c r="MCW17"/>
      <c r="MCX17"/>
      <c r="MCY17"/>
      <c r="MCZ17"/>
      <c r="MDA17"/>
      <c r="MDB17"/>
      <c r="MDC17"/>
      <c r="MDD17"/>
      <c r="MDE17"/>
      <c r="MDF17"/>
      <c r="MDG17"/>
      <c r="MDH17"/>
      <c r="MDI17"/>
      <c r="MDJ17"/>
      <c r="MDK17"/>
      <c r="MDL17"/>
      <c r="MDM17"/>
      <c r="MDN17"/>
      <c r="MDO17"/>
      <c r="MDP17"/>
      <c r="MDQ17"/>
      <c r="MDR17"/>
      <c r="MDS17"/>
      <c r="MDT17"/>
      <c r="MDU17"/>
      <c r="MDV17"/>
      <c r="MDW17"/>
      <c r="MDX17"/>
      <c r="MDY17"/>
      <c r="MDZ17"/>
      <c r="MEA17"/>
      <c r="MEB17"/>
      <c r="MEC17"/>
      <c r="MED17"/>
      <c r="MEE17"/>
      <c r="MEF17"/>
      <c r="MEG17"/>
      <c r="MEH17"/>
      <c r="MEI17"/>
      <c r="MEJ17"/>
      <c r="MEK17"/>
      <c r="MEL17"/>
      <c r="MEM17"/>
      <c r="MEN17"/>
      <c r="MEO17"/>
      <c r="MEP17"/>
      <c r="MEQ17"/>
      <c r="MER17"/>
      <c r="MES17"/>
      <c r="MET17"/>
      <c r="MEU17"/>
      <c r="MEV17"/>
      <c r="MEW17"/>
      <c r="MEX17"/>
      <c r="MEY17"/>
      <c r="MEZ17"/>
      <c r="MFA17"/>
      <c r="MFB17"/>
      <c r="MFC17"/>
      <c r="MFD17"/>
      <c r="MFE17"/>
      <c r="MFF17"/>
      <c r="MFG17"/>
      <c r="MFH17"/>
      <c r="MFI17"/>
      <c r="MFJ17"/>
      <c r="MFK17"/>
      <c r="MFL17"/>
      <c r="MFM17"/>
      <c r="MFN17"/>
      <c r="MFO17"/>
      <c r="MFP17"/>
      <c r="MFQ17"/>
      <c r="MFR17"/>
      <c r="MFS17"/>
      <c r="MFT17"/>
      <c r="MFU17"/>
      <c r="MFV17"/>
      <c r="MFW17"/>
      <c r="MFX17"/>
      <c r="MFY17"/>
      <c r="MFZ17"/>
      <c r="MGA17"/>
      <c r="MGB17"/>
      <c r="MGC17"/>
      <c r="MGD17"/>
      <c r="MGE17"/>
      <c r="MGF17"/>
      <c r="MGG17"/>
      <c r="MGH17"/>
      <c r="MGI17"/>
      <c r="MGJ17"/>
      <c r="MGK17"/>
      <c r="MGL17"/>
      <c r="MGM17"/>
      <c r="MGN17"/>
      <c r="MGO17"/>
      <c r="MGP17"/>
      <c r="MGQ17"/>
      <c r="MGR17"/>
      <c r="MGS17"/>
      <c r="MGT17"/>
      <c r="MGU17"/>
      <c r="MGV17"/>
      <c r="MGW17"/>
      <c r="MGX17"/>
      <c r="MGY17"/>
      <c r="MGZ17"/>
      <c r="MHA17"/>
      <c r="MHB17"/>
      <c r="MHC17"/>
      <c r="MHD17"/>
      <c r="MHE17"/>
      <c r="MHF17"/>
      <c r="MHG17"/>
      <c r="MHH17"/>
      <c r="MHI17"/>
      <c r="MHJ17"/>
      <c r="MHK17"/>
      <c r="MHL17"/>
      <c r="MHM17"/>
      <c r="MHN17"/>
      <c r="MHO17"/>
      <c r="MHP17"/>
      <c r="MHQ17"/>
      <c r="MHR17"/>
      <c r="MHS17"/>
      <c r="MHT17"/>
      <c r="MHU17"/>
      <c r="MHV17"/>
      <c r="MHW17"/>
      <c r="MHX17"/>
      <c r="MHY17"/>
      <c r="MHZ17"/>
      <c r="MIA17"/>
      <c r="MIB17"/>
      <c r="MIC17"/>
      <c r="MID17"/>
      <c r="MIE17"/>
      <c r="MIF17"/>
      <c r="MIG17"/>
      <c r="MIH17"/>
      <c r="MII17"/>
      <c r="MIJ17"/>
      <c r="MIK17"/>
      <c r="MIL17"/>
      <c r="MIM17"/>
      <c r="MIN17"/>
      <c r="MIO17"/>
      <c r="MIP17"/>
      <c r="MIQ17"/>
      <c r="MIR17"/>
      <c r="MIS17"/>
      <c r="MIT17"/>
      <c r="MIU17"/>
      <c r="MIV17"/>
      <c r="MIW17"/>
      <c r="MIX17"/>
      <c r="MIY17"/>
      <c r="MIZ17"/>
      <c r="MJA17"/>
      <c r="MJB17"/>
      <c r="MJC17"/>
      <c r="MJD17"/>
      <c r="MJE17"/>
      <c r="MJF17"/>
      <c r="MJG17"/>
      <c r="MJH17"/>
      <c r="MJI17"/>
      <c r="MJJ17"/>
      <c r="MJK17"/>
      <c r="MJL17"/>
      <c r="MJM17"/>
      <c r="MJN17"/>
      <c r="MJO17"/>
      <c r="MJP17"/>
      <c r="MJQ17"/>
      <c r="MJR17"/>
      <c r="MJS17"/>
      <c r="MJT17"/>
      <c r="MJU17"/>
      <c r="MJV17"/>
      <c r="MJW17"/>
      <c r="MJX17"/>
      <c r="MJY17"/>
      <c r="MJZ17"/>
      <c r="MKA17"/>
      <c r="MKB17"/>
      <c r="MKC17"/>
      <c r="MKD17"/>
      <c r="MKE17"/>
      <c r="MKF17"/>
      <c r="MKG17"/>
      <c r="MKH17"/>
      <c r="MKI17"/>
      <c r="MKJ17"/>
      <c r="MKK17"/>
      <c r="MKL17"/>
      <c r="MKM17"/>
      <c r="MKN17"/>
      <c r="MKO17"/>
      <c r="MKP17"/>
      <c r="MKQ17"/>
      <c r="MKR17"/>
      <c r="MKS17"/>
      <c r="MKT17"/>
      <c r="MKU17"/>
      <c r="MKV17"/>
      <c r="MKW17"/>
      <c r="MKX17"/>
      <c r="MKY17"/>
      <c r="MKZ17"/>
      <c r="MLA17"/>
      <c r="MLB17"/>
      <c r="MLC17"/>
      <c r="MLD17"/>
      <c r="MLE17"/>
      <c r="MLF17"/>
      <c r="MLG17"/>
      <c r="MLH17"/>
      <c r="MLI17"/>
      <c r="MLJ17"/>
      <c r="MLK17"/>
      <c r="MLL17"/>
      <c r="MLM17"/>
      <c r="MLN17"/>
      <c r="MLO17"/>
      <c r="MLP17"/>
      <c r="MLQ17"/>
      <c r="MLR17"/>
      <c r="MLS17"/>
      <c r="MLT17"/>
      <c r="MLU17"/>
      <c r="MLV17"/>
      <c r="MLW17"/>
      <c r="MLX17"/>
      <c r="MLY17"/>
      <c r="MLZ17"/>
      <c r="MMA17"/>
      <c r="MMB17"/>
      <c r="MMC17"/>
      <c r="MMD17"/>
      <c r="MME17"/>
      <c r="MMF17"/>
      <c r="MMG17"/>
      <c r="MMH17"/>
      <c r="MMI17"/>
      <c r="MMJ17"/>
      <c r="MMK17"/>
      <c r="MML17"/>
      <c r="MMM17"/>
      <c r="MMN17"/>
      <c r="MMO17"/>
      <c r="MMP17"/>
      <c r="MMQ17"/>
      <c r="MMR17"/>
      <c r="MMS17"/>
      <c r="MMT17"/>
      <c r="MMU17"/>
      <c r="MMV17"/>
      <c r="MMW17"/>
      <c r="MMX17"/>
      <c r="MMY17"/>
      <c r="MMZ17"/>
      <c r="MNA17"/>
      <c r="MNB17"/>
      <c r="MNC17"/>
      <c r="MND17"/>
      <c r="MNE17"/>
      <c r="MNF17"/>
      <c r="MNG17"/>
      <c r="MNH17"/>
      <c r="MNI17"/>
      <c r="MNJ17"/>
      <c r="MNK17"/>
      <c r="MNL17"/>
      <c r="MNM17"/>
      <c r="MNN17"/>
      <c r="MNO17"/>
      <c r="MNP17"/>
      <c r="MNQ17"/>
      <c r="MNR17"/>
      <c r="MNS17"/>
      <c r="MNT17"/>
      <c r="MNU17"/>
      <c r="MNV17"/>
      <c r="MNW17"/>
      <c r="MNX17"/>
      <c r="MNY17"/>
      <c r="MNZ17"/>
      <c r="MOA17"/>
      <c r="MOB17"/>
      <c r="MOC17"/>
      <c r="MOD17"/>
      <c r="MOE17"/>
      <c r="MOF17"/>
      <c r="MOG17"/>
      <c r="MOH17"/>
      <c r="MOI17"/>
      <c r="MOJ17"/>
      <c r="MOK17"/>
      <c r="MOL17"/>
      <c r="MOM17"/>
      <c r="MON17"/>
      <c r="MOO17"/>
      <c r="MOP17"/>
      <c r="MOQ17"/>
      <c r="MOR17"/>
      <c r="MOS17"/>
      <c r="MOT17"/>
      <c r="MOU17"/>
      <c r="MOV17"/>
      <c r="MOW17"/>
      <c r="MOX17"/>
      <c r="MOY17"/>
      <c r="MOZ17"/>
      <c r="MPA17"/>
      <c r="MPB17"/>
      <c r="MPC17"/>
      <c r="MPD17"/>
      <c r="MPE17"/>
      <c r="MPF17"/>
      <c r="MPG17"/>
      <c r="MPH17"/>
      <c r="MPI17"/>
      <c r="MPJ17"/>
      <c r="MPK17"/>
      <c r="MPL17"/>
      <c r="MPM17"/>
      <c r="MPN17"/>
      <c r="MPO17"/>
      <c r="MPP17"/>
      <c r="MPQ17"/>
      <c r="MPR17"/>
      <c r="MPS17"/>
      <c r="MPT17"/>
      <c r="MPU17"/>
      <c r="MPV17"/>
      <c r="MPW17"/>
      <c r="MPX17"/>
      <c r="MPY17"/>
      <c r="MPZ17"/>
      <c r="MQA17"/>
      <c r="MQB17"/>
      <c r="MQC17"/>
      <c r="MQD17"/>
      <c r="MQE17"/>
      <c r="MQF17"/>
      <c r="MQG17"/>
      <c r="MQH17"/>
      <c r="MQI17"/>
      <c r="MQJ17"/>
      <c r="MQK17"/>
      <c r="MQL17"/>
      <c r="MQM17"/>
      <c r="MQN17"/>
      <c r="MQO17"/>
      <c r="MQP17"/>
      <c r="MQQ17"/>
      <c r="MQR17"/>
      <c r="MQS17"/>
      <c r="MQT17"/>
      <c r="MQU17"/>
      <c r="MQV17"/>
      <c r="MQW17"/>
      <c r="MQX17"/>
      <c r="MQY17"/>
      <c r="MQZ17"/>
      <c r="MRA17"/>
      <c r="MRB17"/>
      <c r="MRC17"/>
      <c r="MRD17"/>
      <c r="MRE17"/>
      <c r="MRF17"/>
      <c r="MRG17"/>
      <c r="MRH17"/>
      <c r="MRI17"/>
      <c r="MRJ17"/>
      <c r="MRK17"/>
      <c r="MRL17"/>
      <c r="MRM17"/>
      <c r="MRN17"/>
      <c r="MRO17"/>
      <c r="MRP17"/>
      <c r="MRQ17"/>
      <c r="MRR17"/>
      <c r="MRS17"/>
      <c r="MRT17"/>
      <c r="MRU17"/>
      <c r="MRV17"/>
      <c r="MRW17"/>
      <c r="MRX17"/>
      <c r="MRY17"/>
      <c r="MRZ17"/>
      <c r="MSA17"/>
      <c r="MSB17"/>
      <c r="MSC17"/>
      <c r="MSD17"/>
      <c r="MSE17"/>
      <c r="MSF17"/>
      <c r="MSG17"/>
      <c r="MSH17"/>
      <c r="MSI17"/>
      <c r="MSJ17"/>
      <c r="MSK17"/>
      <c r="MSL17"/>
      <c r="MSM17"/>
      <c r="MSN17"/>
      <c r="MSO17"/>
      <c r="MSP17"/>
      <c r="MSQ17"/>
      <c r="MSR17"/>
      <c r="MSS17"/>
      <c r="MST17"/>
      <c r="MSU17"/>
      <c r="MSV17"/>
      <c r="MSW17"/>
      <c r="MSX17"/>
      <c r="MSY17"/>
      <c r="MSZ17"/>
      <c r="MTA17"/>
      <c r="MTB17"/>
      <c r="MTC17"/>
      <c r="MTD17"/>
      <c r="MTE17"/>
      <c r="MTF17"/>
      <c r="MTG17"/>
      <c r="MTH17"/>
      <c r="MTI17"/>
      <c r="MTJ17"/>
      <c r="MTK17"/>
      <c r="MTL17"/>
      <c r="MTM17"/>
      <c r="MTN17"/>
      <c r="MTO17"/>
      <c r="MTP17"/>
      <c r="MTQ17"/>
      <c r="MTR17"/>
      <c r="MTS17"/>
      <c r="MTT17"/>
      <c r="MTU17"/>
      <c r="MTV17"/>
      <c r="MTW17"/>
      <c r="MTX17"/>
      <c r="MTY17"/>
      <c r="MTZ17"/>
      <c r="MUA17"/>
      <c r="MUB17"/>
      <c r="MUC17"/>
      <c r="MUD17"/>
      <c r="MUE17"/>
      <c r="MUF17"/>
      <c r="MUG17"/>
      <c r="MUH17"/>
      <c r="MUI17"/>
      <c r="MUJ17"/>
      <c r="MUK17"/>
      <c r="MUL17"/>
      <c r="MUM17"/>
      <c r="MUN17"/>
      <c r="MUO17"/>
      <c r="MUP17"/>
      <c r="MUQ17"/>
      <c r="MUR17"/>
      <c r="MUS17"/>
      <c r="MUT17"/>
      <c r="MUU17"/>
      <c r="MUV17"/>
      <c r="MUW17"/>
      <c r="MUX17"/>
      <c r="MUY17"/>
      <c r="MUZ17"/>
      <c r="MVA17"/>
      <c r="MVB17"/>
      <c r="MVC17"/>
      <c r="MVD17"/>
      <c r="MVE17"/>
      <c r="MVF17"/>
      <c r="MVG17"/>
      <c r="MVH17"/>
      <c r="MVI17"/>
      <c r="MVJ17"/>
      <c r="MVK17"/>
      <c r="MVL17"/>
      <c r="MVM17"/>
      <c r="MVN17"/>
      <c r="MVO17"/>
      <c r="MVP17"/>
      <c r="MVQ17"/>
      <c r="MVR17"/>
      <c r="MVS17"/>
      <c r="MVT17"/>
      <c r="MVU17"/>
      <c r="MVV17"/>
      <c r="MVW17"/>
      <c r="MVX17"/>
      <c r="MVY17"/>
      <c r="MVZ17"/>
      <c r="MWA17"/>
      <c r="MWB17"/>
      <c r="MWC17"/>
      <c r="MWD17"/>
      <c r="MWE17"/>
      <c r="MWF17"/>
      <c r="MWG17"/>
      <c r="MWH17"/>
      <c r="MWI17"/>
      <c r="MWJ17"/>
      <c r="MWK17"/>
      <c r="MWL17"/>
      <c r="MWM17"/>
      <c r="MWN17"/>
      <c r="MWO17"/>
      <c r="MWP17"/>
      <c r="MWQ17"/>
      <c r="MWR17"/>
      <c r="MWS17"/>
      <c r="MWT17"/>
      <c r="MWU17"/>
      <c r="MWV17"/>
      <c r="MWW17"/>
      <c r="MWX17"/>
      <c r="MWY17"/>
      <c r="MWZ17"/>
      <c r="MXA17"/>
      <c r="MXB17"/>
      <c r="MXC17"/>
      <c r="MXD17"/>
      <c r="MXE17"/>
      <c r="MXF17"/>
      <c r="MXG17"/>
      <c r="MXH17"/>
      <c r="MXI17"/>
      <c r="MXJ17"/>
      <c r="MXK17"/>
      <c r="MXL17"/>
      <c r="MXM17"/>
      <c r="MXN17"/>
      <c r="MXO17"/>
      <c r="MXP17"/>
      <c r="MXQ17"/>
      <c r="MXR17"/>
      <c r="MXS17"/>
      <c r="MXT17"/>
      <c r="MXU17"/>
      <c r="MXV17"/>
      <c r="MXW17"/>
      <c r="MXX17"/>
      <c r="MXY17"/>
      <c r="MXZ17"/>
      <c r="MYA17"/>
      <c r="MYB17"/>
      <c r="MYC17"/>
      <c r="MYD17"/>
      <c r="MYE17"/>
      <c r="MYF17"/>
      <c r="MYG17"/>
      <c r="MYH17"/>
      <c r="MYI17"/>
      <c r="MYJ17"/>
      <c r="MYK17"/>
      <c r="MYL17"/>
      <c r="MYM17"/>
      <c r="MYN17"/>
      <c r="MYO17"/>
      <c r="MYP17"/>
      <c r="MYQ17"/>
      <c r="MYR17"/>
      <c r="MYS17"/>
      <c r="MYT17"/>
      <c r="MYU17"/>
      <c r="MYV17"/>
      <c r="MYW17"/>
      <c r="MYX17"/>
      <c r="MYY17"/>
      <c r="MYZ17"/>
      <c r="MZA17"/>
      <c r="MZB17"/>
      <c r="MZC17"/>
      <c r="MZD17"/>
      <c r="MZE17"/>
      <c r="MZF17"/>
      <c r="MZG17"/>
      <c r="MZH17"/>
      <c r="MZI17"/>
      <c r="MZJ17"/>
      <c r="MZK17"/>
      <c r="MZL17"/>
      <c r="MZM17"/>
      <c r="MZN17"/>
      <c r="MZO17"/>
      <c r="MZP17"/>
      <c r="MZQ17"/>
      <c r="MZR17"/>
      <c r="MZS17"/>
      <c r="MZT17"/>
      <c r="MZU17"/>
      <c r="MZV17"/>
      <c r="MZW17"/>
      <c r="MZX17"/>
      <c r="MZY17"/>
      <c r="MZZ17"/>
      <c r="NAA17"/>
      <c r="NAB17"/>
      <c r="NAC17"/>
      <c r="NAD17"/>
      <c r="NAE17"/>
      <c r="NAF17"/>
      <c r="NAG17"/>
      <c r="NAH17"/>
      <c r="NAI17"/>
      <c r="NAJ17"/>
      <c r="NAK17"/>
      <c r="NAL17"/>
      <c r="NAM17"/>
      <c r="NAN17"/>
      <c r="NAO17"/>
      <c r="NAP17"/>
      <c r="NAQ17"/>
      <c r="NAR17"/>
      <c r="NAS17"/>
      <c r="NAT17"/>
      <c r="NAU17"/>
      <c r="NAV17"/>
      <c r="NAW17"/>
      <c r="NAX17"/>
      <c r="NAY17"/>
      <c r="NAZ17"/>
      <c r="NBA17"/>
      <c r="NBB17"/>
      <c r="NBC17"/>
      <c r="NBD17"/>
      <c r="NBE17"/>
      <c r="NBF17"/>
      <c r="NBG17"/>
      <c r="NBH17"/>
      <c r="NBI17"/>
      <c r="NBJ17"/>
      <c r="NBK17"/>
      <c r="NBL17"/>
      <c r="NBM17"/>
      <c r="NBN17"/>
      <c r="NBO17"/>
      <c r="NBP17"/>
      <c r="NBQ17"/>
      <c r="NBR17"/>
      <c r="NBS17"/>
      <c r="NBT17"/>
      <c r="NBU17"/>
      <c r="NBV17"/>
      <c r="NBW17"/>
      <c r="NBX17"/>
      <c r="NBY17"/>
      <c r="NBZ17"/>
      <c r="NCA17"/>
      <c r="NCB17"/>
      <c r="NCC17"/>
      <c r="NCD17"/>
      <c r="NCE17"/>
      <c r="NCF17"/>
      <c r="NCG17"/>
      <c r="NCH17"/>
      <c r="NCI17"/>
      <c r="NCJ17"/>
      <c r="NCK17"/>
      <c r="NCL17"/>
      <c r="NCM17"/>
      <c r="NCN17"/>
      <c r="NCO17"/>
      <c r="NCP17"/>
      <c r="NCQ17"/>
      <c r="NCR17"/>
      <c r="NCS17"/>
      <c r="NCT17"/>
      <c r="NCU17"/>
      <c r="NCV17"/>
      <c r="NCW17"/>
      <c r="NCX17"/>
      <c r="NCY17"/>
      <c r="NCZ17"/>
      <c r="NDA17"/>
      <c r="NDB17"/>
      <c r="NDC17"/>
      <c r="NDD17"/>
      <c r="NDE17"/>
      <c r="NDF17"/>
      <c r="NDG17"/>
      <c r="NDH17"/>
      <c r="NDI17"/>
      <c r="NDJ17"/>
      <c r="NDK17"/>
      <c r="NDL17"/>
      <c r="NDM17"/>
      <c r="NDN17"/>
      <c r="NDO17"/>
      <c r="NDP17"/>
      <c r="NDQ17"/>
      <c r="NDR17"/>
      <c r="NDS17"/>
      <c r="NDT17"/>
      <c r="NDU17"/>
      <c r="NDV17"/>
      <c r="NDW17"/>
      <c r="NDX17"/>
      <c r="NDY17"/>
      <c r="NDZ17"/>
      <c r="NEA17"/>
      <c r="NEB17"/>
      <c r="NEC17"/>
      <c r="NED17"/>
      <c r="NEE17"/>
      <c r="NEF17"/>
      <c r="NEG17"/>
      <c r="NEH17"/>
      <c r="NEI17"/>
      <c r="NEJ17"/>
      <c r="NEK17"/>
      <c r="NEL17"/>
      <c r="NEM17"/>
      <c r="NEN17"/>
      <c r="NEO17"/>
      <c r="NEP17"/>
      <c r="NEQ17"/>
      <c r="NER17"/>
      <c r="NES17"/>
      <c r="NET17"/>
      <c r="NEU17"/>
      <c r="NEV17"/>
      <c r="NEW17"/>
      <c r="NEX17"/>
      <c r="NEY17"/>
      <c r="NEZ17"/>
      <c r="NFA17"/>
      <c r="NFB17"/>
      <c r="NFC17"/>
      <c r="NFD17"/>
      <c r="NFE17"/>
      <c r="NFF17"/>
      <c r="NFG17"/>
      <c r="NFH17"/>
      <c r="NFI17"/>
      <c r="NFJ17"/>
      <c r="NFK17"/>
      <c r="NFL17"/>
      <c r="NFM17"/>
      <c r="NFN17"/>
      <c r="NFO17"/>
      <c r="NFP17"/>
      <c r="NFQ17"/>
      <c r="NFR17"/>
      <c r="NFS17"/>
      <c r="NFT17"/>
      <c r="NFU17"/>
      <c r="NFV17"/>
      <c r="NFW17"/>
      <c r="NFX17"/>
      <c r="NFY17"/>
      <c r="NFZ17"/>
      <c r="NGA17"/>
      <c r="NGB17"/>
      <c r="NGC17"/>
      <c r="NGD17"/>
      <c r="NGE17"/>
      <c r="NGF17"/>
      <c r="NGG17"/>
      <c r="NGH17"/>
      <c r="NGI17"/>
      <c r="NGJ17"/>
      <c r="NGK17"/>
      <c r="NGL17"/>
      <c r="NGM17"/>
      <c r="NGN17"/>
      <c r="NGO17"/>
      <c r="NGP17"/>
      <c r="NGQ17"/>
      <c r="NGR17"/>
      <c r="NGS17"/>
      <c r="NGT17"/>
      <c r="NGU17"/>
      <c r="NGV17"/>
      <c r="NGW17"/>
      <c r="NGX17"/>
      <c r="NGY17"/>
      <c r="NGZ17"/>
      <c r="NHA17"/>
      <c r="NHB17"/>
      <c r="NHC17"/>
      <c r="NHD17"/>
      <c r="NHE17"/>
      <c r="NHF17"/>
      <c r="NHG17"/>
      <c r="NHH17"/>
      <c r="NHI17"/>
      <c r="NHJ17"/>
      <c r="NHK17"/>
      <c r="NHL17"/>
      <c r="NHM17"/>
      <c r="NHN17"/>
      <c r="NHO17"/>
      <c r="NHP17"/>
      <c r="NHQ17"/>
      <c r="NHR17"/>
      <c r="NHS17"/>
      <c r="NHT17"/>
      <c r="NHU17"/>
      <c r="NHV17"/>
      <c r="NHW17"/>
      <c r="NHX17"/>
      <c r="NHY17"/>
      <c r="NHZ17"/>
      <c r="NIA17"/>
      <c r="NIB17"/>
      <c r="NIC17"/>
      <c r="NID17"/>
      <c r="NIE17"/>
      <c r="NIF17"/>
      <c r="NIG17"/>
      <c r="NIH17"/>
      <c r="NII17"/>
      <c r="NIJ17"/>
      <c r="NIK17"/>
      <c r="NIL17"/>
      <c r="NIM17"/>
      <c r="NIN17"/>
      <c r="NIO17"/>
      <c r="NIP17"/>
      <c r="NIQ17"/>
      <c r="NIR17"/>
      <c r="NIS17"/>
      <c r="NIT17"/>
      <c r="NIU17"/>
      <c r="NIV17"/>
      <c r="NIW17"/>
      <c r="NIX17"/>
      <c r="NIY17"/>
      <c r="NIZ17"/>
      <c r="NJA17"/>
      <c r="NJB17"/>
      <c r="NJC17"/>
      <c r="NJD17"/>
      <c r="NJE17"/>
      <c r="NJF17"/>
      <c r="NJG17"/>
      <c r="NJH17"/>
      <c r="NJI17"/>
      <c r="NJJ17"/>
      <c r="NJK17"/>
      <c r="NJL17"/>
      <c r="NJM17"/>
      <c r="NJN17"/>
      <c r="NJO17"/>
      <c r="NJP17"/>
      <c r="NJQ17"/>
      <c r="NJR17"/>
      <c r="NJS17"/>
      <c r="NJT17"/>
      <c r="NJU17"/>
      <c r="NJV17"/>
      <c r="NJW17"/>
      <c r="NJX17"/>
      <c r="NJY17"/>
      <c r="NJZ17"/>
      <c r="NKA17"/>
      <c r="NKB17"/>
      <c r="NKC17"/>
      <c r="NKD17"/>
      <c r="NKE17"/>
      <c r="NKF17"/>
      <c r="NKG17"/>
      <c r="NKH17"/>
      <c r="NKI17"/>
      <c r="NKJ17"/>
      <c r="NKK17"/>
      <c r="NKL17"/>
      <c r="NKM17"/>
      <c r="NKN17"/>
      <c r="NKO17"/>
      <c r="NKP17"/>
      <c r="NKQ17"/>
      <c r="NKR17"/>
      <c r="NKS17"/>
      <c r="NKT17"/>
      <c r="NKU17"/>
      <c r="NKV17"/>
      <c r="NKW17"/>
      <c r="NKX17"/>
      <c r="NKY17"/>
      <c r="NKZ17"/>
      <c r="NLA17"/>
      <c r="NLB17"/>
      <c r="NLC17"/>
      <c r="NLD17"/>
      <c r="NLE17"/>
      <c r="NLF17"/>
      <c r="NLG17"/>
      <c r="NLH17"/>
      <c r="NLI17"/>
      <c r="NLJ17"/>
      <c r="NLK17"/>
      <c r="NLL17"/>
      <c r="NLM17"/>
      <c r="NLN17"/>
      <c r="NLO17"/>
      <c r="NLP17"/>
      <c r="NLQ17"/>
      <c r="NLR17"/>
      <c r="NLS17"/>
      <c r="NLT17"/>
      <c r="NLU17"/>
      <c r="NLV17"/>
      <c r="NLW17"/>
      <c r="NLX17"/>
      <c r="NLY17"/>
      <c r="NLZ17"/>
      <c r="NMA17"/>
      <c r="NMB17"/>
      <c r="NMC17"/>
      <c r="NMD17"/>
      <c r="NME17"/>
      <c r="NMF17"/>
      <c r="NMG17"/>
      <c r="NMH17"/>
      <c r="NMI17"/>
      <c r="NMJ17"/>
      <c r="NMK17"/>
      <c r="NML17"/>
      <c r="NMM17"/>
      <c r="NMN17"/>
      <c r="NMO17"/>
      <c r="NMP17"/>
      <c r="NMQ17"/>
      <c r="NMR17"/>
      <c r="NMS17"/>
      <c r="NMT17"/>
      <c r="NMU17"/>
      <c r="NMV17"/>
      <c r="NMW17"/>
      <c r="NMX17"/>
      <c r="NMY17"/>
      <c r="NMZ17"/>
      <c r="NNA17"/>
      <c r="NNB17"/>
      <c r="NNC17"/>
      <c r="NND17"/>
      <c r="NNE17"/>
      <c r="NNF17"/>
      <c r="NNG17"/>
      <c r="NNH17"/>
      <c r="NNI17"/>
      <c r="NNJ17"/>
      <c r="NNK17"/>
      <c r="NNL17"/>
      <c r="NNM17"/>
      <c r="NNN17"/>
      <c r="NNO17"/>
      <c r="NNP17"/>
      <c r="NNQ17"/>
      <c r="NNR17"/>
      <c r="NNS17"/>
      <c r="NNT17"/>
      <c r="NNU17"/>
      <c r="NNV17"/>
      <c r="NNW17"/>
      <c r="NNX17"/>
      <c r="NNY17"/>
      <c r="NNZ17"/>
      <c r="NOA17"/>
      <c r="NOB17"/>
      <c r="NOC17"/>
      <c r="NOD17"/>
      <c r="NOE17"/>
      <c r="NOF17"/>
      <c r="NOG17"/>
      <c r="NOH17"/>
      <c r="NOI17"/>
      <c r="NOJ17"/>
      <c r="NOK17"/>
      <c r="NOL17"/>
      <c r="NOM17"/>
      <c r="NON17"/>
      <c r="NOO17"/>
      <c r="NOP17"/>
      <c r="NOQ17"/>
      <c r="NOR17"/>
      <c r="NOS17"/>
      <c r="NOT17"/>
      <c r="NOU17"/>
      <c r="NOV17"/>
      <c r="NOW17"/>
      <c r="NOX17"/>
      <c r="NOY17"/>
      <c r="NOZ17"/>
      <c r="NPA17"/>
      <c r="NPB17"/>
      <c r="NPC17"/>
      <c r="NPD17"/>
      <c r="NPE17"/>
      <c r="NPF17"/>
      <c r="NPG17"/>
      <c r="NPH17"/>
      <c r="NPI17"/>
      <c r="NPJ17"/>
      <c r="NPK17"/>
      <c r="NPL17"/>
      <c r="NPM17"/>
      <c r="NPN17"/>
      <c r="NPO17"/>
      <c r="NPP17"/>
      <c r="NPQ17"/>
      <c r="NPR17"/>
      <c r="NPS17"/>
      <c r="NPT17"/>
      <c r="NPU17"/>
      <c r="NPV17"/>
      <c r="NPW17"/>
      <c r="NPX17"/>
      <c r="NPY17"/>
      <c r="NPZ17"/>
      <c r="NQA17"/>
      <c r="NQB17"/>
      <c r="NQC17"/>
      <c r="NQD17"/>
      <c r="NQE17"/>
      <c r="NQF17"/>
      <c r="NQG17"/>
      <c r="NQH17"/>
      <c r="NQI17"/>
      <c r="NQJ17"/>
      <c r="NQK17"/>
      <c r="NQL17"/>
      <c r="NQM17"/>
      <c r="NQN17"/>
      <c r="NQO17"/>
      <c r="NQP17"/>
      <c r="NQQ17"/>
      <c r="NQR17"/>
      <c r="NQS17"/>
      <c r="NQT17"/>
      <c r="NQU17"/>
      <c r="NQV17"/>
      <c r="NQW17"/>
      <c r="NQX17"/>
      <c r="NQY17"/>
      <c r="NQZ17"/>
      <c r="NRA17"/>
      <c r="NRB17"/>
      <c r="NRC17"/>
      <c r="NRD17"/>
      <c r="NRE17"/>
      <c r="NRF17"/>
      <c r="NRG17"/>
      <c r="NRH17"/>
      <c r="NRI17"/>
      <c r="NRJ17"/>
      <c r="NRK17"/>
      <c r="NRL17"/>
      <c r="NRM17"/>
      <c r="NRN17"/>
      <c r="NRO17"/>
      <c r="NRP17"/>
      <c r="NRQ17"/>
      <c r="NRR17"/>
      <c r="NRS17"/>
      <c r="NRT17"/>
      <c r="NRU17"/>
      <c r="NRV17"/>
      <c r="NRW17"/>
      <c r="NRX17"/>
      <c r="NRY17"/>
      <c r="NRZ17"/>
      <c r="NSA17"/>
      <c r="NSB17"/>
      <c r="NSC17"/>
      <c r="NSD17"/>
      <c r="NSE17"/>
      <c r="NSF17"/>
      <c r="NSG17"/>
      <c r="NSH17"/>
      <c r="NSI17"/>
      <c r="NSJ17"/>
      <c r="NSK17"/>
      <c r="NSL17"/>
      <c r="NSM17"/>
      <c r="NSN17"/>
      <c r="NSO17"/>
      <c r="NSP17"/>
      <c r="NSQ17"/>
      <c r="NSR17"/>
      <c r="NSS17"/>
      <c r="NST17"/>
      <c r="NSU17"/>
      <c r="NSV17"/>
      <c r="NSW17"/>
      <c r="NSX17"/>
      <c r="NSY17"/>
      <c r="NSZ17"/>
      <c r="NTA17"/>
      <c r="NTB17"/>
      <c r="NTC17"/>
      <c r="NTD17"/>
      <c r="NTE17"/>
      <c r="NTF17"/>
      <c r="NTG17"/>
      <c r="NTH17"/>
      <c r="NTI17"/>
      <c r="NTJ17"/>
      <c r="NTK17"/>
      <c r="NTL17"/>
      <c r="NTM17"/>
      <c r="NTN17"/>
      <c r="NTO17"/>
      <c r="NTP17"/>
      <c r="NTQ17"/>
      <c r="NTR17"/>
      <c r="NTS17"/>
      <c r="NTT17"/>
      <c r="NTU17"/>
      <c r="NTV17"/>
      <c r="NTW17"/>
      <c r="NTX17"/>
      <c r="NTY17"/>
      <c r="NTZ17"/>
      <c r="NUA17"/>
      <c r="NUB17"/>
      <c r="NUC17"/>
      <c r="NUD17"/>
      <c r="NUE17"/>
      <c r="NUF17"/>
      <c r="NUG17"/>
      <c r="NUH17"/>
      <c r="NUI17"/>
      <c r="NUJ17"/>
      <c r="NUK17"/>
      <c r="NUL17"/>
      <c r="NUM17"/>
      <c r="NUN17"/>
      <c r="NUO17"/>
      <c r="NUP17"/>
      <c r="NUQ17"/>
      <c r="NUR17"/>
      <c r="NUS17"/>
      <c r="NUT17"/>
      <c r="NUU17"/>
      <c r="NUV17"/>
      <c r="NUW17"/>
      <c r="NUX17"/>
      <c r="NUY17"/>
      <c r="NUZ17"/>
      <c r="NVA17"/>
      <c r="NVB17"/>
      <c r="NVC17"/>
      <c r="NVD17"/>
      <c r="NVE17"/>
      <c r="NVF17"/>
      <c r="NVG17"/>
      <c r="NVH17"/>
      <c r="NVI17"/>
      <c r="NVJ17"/>
      <c r="NVK17"/>
      <c r="NVL17"/>
      <c r="NVM17"/>
      <c r="NVN17"/>
      <c r="NVO17"/>
      <c r="NVP17"/>
      <c r="NVQ17"/>
      <c r="NVR17"/>
      <c r="NVS17"/>
      <c r="NVT17"/>
      <c r="NVU17"/>
      <c r="NVV17"/>
      <c r="NVW17"/>
      <c r="NVX17"/>
      <c r="NVY17"/>
      <c r="NVZ17"/>
      <c r="NWA17"/>
      <c r="NWB17"/>
      <c r="NWC17"/>
      <c r="NWD17"/>
      <c r="NWE17"/>
      <c r="NWF17"/>
      <c r="NWG17"/>
      <c r="NWH17"/>
      <c r="NWI17"/>
      <c r="NWJ17"/>
      <c r="NWK17"/>
      <c r="NWL17"/>
      <c r="NWM17"/>
      <c r="NWN17"/>
      <c r="NWO17"/>
      <c r="NWP17"/>
      <c r="NWQ17"/>
      <c r="NWR17"/>
      <c r="NWS17"/>
      <c r="NWT17"/>
      <c r="NWU17"/>
      <c r="NWV17"/>
      <c r="NWW17"/>
      <c r="NWX17"/>
      <c r="NWY17"/>
      <c r="NWZ17"/>
      <c r="NXA17"/>
      <c r="NXB17"/>
      <c r="NXC17"/>
      <c r="NXD17"/>
      <c r="NXE17"/>
      <c r="NXF17"/>
      <c r="NXG17"/>
      <c r="NXH17"/>
      <c r="NXI17"/>
      <c r="NXJ17"/>
      <c r="NXK17"/>
      <c r="NXL17"/>
      <c r="NXM17"/>
      <c r="NXN17"/>
      <c r="NXO17"/>
      <c r="NXP17"/>
      <c r="NXQ17"/>
      <c r="NXR17"/>
      <c r="NXS17"/>
      <c r="NXT17"/>
      <c r="NXU17"/>
      <c r="NXV17"/>
      <c r="NXW17"/>
      <c r="NXX17"/>
      <c r="NXY17"/>
      <c r="NXZ17"/>
      <c r="NYA17"/>
      <c r="NYB17"/>
      <c r="NYC17"/>
      <c r="NYD17"/>
      <c r="NYE17"/>
      <c r="NYF17"/>
      <c r="NYG17"/>
      <c r="NYH17"/>
      <c r="NYI17"/>
      <c r="NYJ17"/>
      <c r="NYK17"/>
      <c r="NYL17"/>
      <c r="NYM17"/>
      <c r="NYN17"/>
      <c r="NYO17"/>
      <c r="NYP17"/>
      <c r="NYQ17"/>
      <c r="NYR17"/>
      <c r="NYS17"/>
      <c r="NYT17"/>
      <c r="NYU17"/>
      <c r="NYV17"/>
      <c r="NYW17"/>
      <c r="NYX17"/>
      <c r="NYY17"/>
      <c r="NYZ17"/>
      <c r="NZA17"/>
      <c r="NZB17"/>
      <c r="NZC17"/>
      <c r="NZD17"/>
      <c r="NZE17"/>
      <c r="NZF17"/>
      <c r="NZG17"/>
      <c r="NZH17"/>
      <c r="NZI17"/>
      <c r="NZJ17"/>
      <c r="NZK17"/>
      <c r="NZL17"/>
      <c r="NZM17"/>
      <c r="NZN17"/>
      <c r="NZO17"/>
      <c r="NZP17"/>
      <c r="NZQ17"/>
      <c r="NZR17"/>
      <c r="NZS17"/>
      <c r="NZT17"/>
      <c r="NZU17"/>
      <c r="NZV17"/>
      <c r="NZW17"/>
      <c r="NZX17"/>
      <c r="NZY17"/>
      <c r="NZZ17"/>
      <c r="OAA17"/>
      <c r="OAB17"/>
      <c r="OAC17"/>
      <c r="OAD17"/>
      <c r="OAE17"/>
      <c r="OAF17"/>
      <c r="OAG17"/>
      <c r="OAH17"/>
      <c r="OAI17"/>
      <c r="OAJ17"/>
      <c r="OAK17"/>
      <c r="OAL17"/>
      <c r="OAM17"/>
      <c r="OAN17"/>
      <c r="OAO17"/>
      <c r="OAP17"/>
      <c r="OAQ17"/>
      <c r="OAR17"/>
      <c r="OAS17"/>
      <c r="OAT17"/>
      <c r="OAU17"/>
      <c r="OAV17"/>
      <c r="OAW17"/>
      <c r="OAX17"/>
      <c r="OAY17"/>
      <c r="OAZ17"/>
      <c r="OBA17"/>
      <c r="OBB17"/>
      <c r="OBC17"/>
      <c r="OBD17"/>
      <c r="OBE17"/>
      <c r="OBF17"/>
      <c r="OBG17"/>
      <c r="OBH17"/>
      <c r="OBI17"/>
      <c r="OBJ17"/>
      <c r="OBK17"/>
      <c r="OBL17"/>
      <c r="OBM17"/>
      <c r="OBN17"/>
      <c r="OBO17"/>
      <c r="OBP17"/>
      <c r="OBQ17"/>
      <c r="OBR17"/>
      <c r="OBS17"/>
      <c r="OBT17"/>
      <c r="OBU17"/>
      <c r="OBV17"/>
      <c r="OBW17"/>
      <c r="OBX17"/>
      <c r="OBY17"/>
      <c r="OBZ17"/>
      <c r="OCA17"/>
      <c r="OCB17"/>
      <c r="OCC17"/>
      <c r="OCD17"/>
      <c r="OCE17"/>
      <c r="OCF17"/>
      <c r="OCG17"/>
      <c r="OCH17"/>
      <c r="OCI17"/>
      <c r="OCJ17"/>
      <c r="OCK17"/>
      <c r="OCL17"/>
      <c r="OCM17"/>
      <c r="OCN17"/>
      <c r="OCO17"/>
      <c r="OCP17"/>
      <c r="OCQ17"/>
      <c r="OCR17"/>
      <c r="OCS17"/>
      <c r="OCT17"/>
      <c r="OCU17"/>
      <c r="OCV17"/>
      <c r="OCW17"/>
      <c r="OCX17"/>
      <c r="OCY17"/>
      <c r="OCZ17"/>
      <c r="ODA17"/>
      <c r="ODB17"/>
      <c r="ODC17"/>
      <c r="ODD17"/>
      <c r="ODE17"/>
      <c r="ODF17"/>
      <c r="ODG17"/>
      <c r="ODH17"/>
      <c r="ODI17"/>
      <c r="ODJ17"/>
      <c r="ODK17"/>
      <c r="ODL17"/>
      <c r="ODM17"/>
      <c r="ODN17"/>
      <c r="ODO17"/>
      <c r="ODP17"/>
      <c r="ODQ17"/>
      <c r="ODR17"/>
      <c r="ODS17"/>
      <c r="ODT17"/>
      <c r="ODU17"/>
      <c r="ODV17"/>
      <c r="ODW17"/>
      <c r="ODX17"/>
      <c r="ODY17"/>
      <c r="ODZ17"/>
      <c r="OEA17"/>
      <c r="OEB17"/>
      <c r="OEC17"/>
      <c r="OED17"/>
      <c r="OEE17"/>
      <c r="OEF17"/>
      <c r="OEG17"/>
      <c r="OEH17"/>
      <c r="OEI17"/>
      <c r="OEJ17"/>
      <c r="OEK17"/>
      <c r="OEL17"/>
      <c r="OEM17"/>
      <c r="OEN17"/>
      <c r="OEO17"/>
      <c r="OEP17"/>
      <c r="OEQ17"/>
      <c r="OER17"/>
      <c r="OES17"/>
      <c r="OET17"/>
      <c r="OEU17"/>
      <c r="OEV17"/>
      <c r="OEW17"/>
      <c r="OEX17"/>
      <c r="OEY17"/>
      <c r="OEZ17"/>
      <c r="OFA17"/>
      <c r="OFB17"/>
      <c r="OFC17"/>
      <c r="OFD17"/>
      <c r="OFE17"/>
      <c r="OFF17"/>
      <c r="OFG17"/>
      <c r="OFH17"/>
      <c r="OFI17"/>
      <c r="OFJ17"/>
      <c r="OFK17"/>
      <c r="OFL17"/>
      <c r="OFM17"/>
      <c r="OFN17"/>
      <c r="OFO17"/>
      <c r="OFP17"/>
      <c r="OFQ17"/>
      <c r="OFR17"/>
      <c r="OFS17"/>
      <c r="OFT17"/>
      <c r="OFU17"/>
      <c r="OFV17"/>
      <c r="OFW17"/>
      <c r="OFX17"/>
      <c r="OFY17"/>
      <c r="OFZ17"/>
      <c r="OGA17"/>
      <c r="OGB17"/>
      <c r="OGC17"/>
      <c r="OGD17"/>
      <c r="OGE17"/>
      <c r="OGF17"/>
      <c r="OGG17"/>
      <c r="OGH17"/>
      <c r="OGI17"/>
      <c r="OGJ17"/>
      <c r="OGK17"/>
      <c r="OGL17"/>
      <c r="OGM17"/>
      <c r="OGN17"/>
      <c r="OGO17"/>
      <c r="OGP17"/>
      <c r="OGQ17"/>
      <c r="OGR17"/>
      <c r="OGS17"/>
      <c r="OGT17"/>
      <c r="OGU17"/>
      <c r="OGV17"/>
      <c r="OGW17"/>
      <c r="OGX17"/>
      <c r="OGY17"/>
      <c r="OGZ17"/>
      <c r="OHA17"/>
      <c r="OHB17"/>
      <c r="OHC17"/>
      <c r="OHD17"/>
      <c r="OHE17"/>
      <c r="OHF17"/>
      <c r="OHG17"/>
      <c r="OHH17"/>
      <c r="OHI17"/>
      <c r="OHJ17"/>
      <c r="OHK17"/>
      <c r="OHL17"/>
      <c r="OHM17"/>
      <c r="OHN17"/>
      <c r="OHO17"/>
      <c r="OHP17"/>
      <c r="OHQ17"/>
      <c r="OHR17"/>
      <c r="OHS17"/>
      <c r="OHT17"/>
      <c r="OHU17"/>
      <c r="OHV17"/>
      <c r="OHW17"/>
      <c r="OHX17"/>
      <c r="OHY17"/>
      <c r="OHZ17"/>
      <c r="OIA17"/>
      <c r="OIB17"/>
      <c r="OIC17"/>
      <c r="OID17"/>
      <c r="OIE17"/>
      <c r="OIF17"/>
      <c r="OIG17"/>
      <c r="OIH17"/>
      <c r="OII17"/>
      <c r="OIJ17"/>
      <c r="OIK17"/>
      <c r="OIL17"/>
      <c r="OIM17"/>
      <c r="OIN17"/>
      <c r="OIO17"/>
      <c r="OIP17"/>
      <c r="OIQ17"/>
      <c r="OIR17"/>
      <c r="OIS17"/>
      <c r="OIT17"/>
      <c r="OIU17"/>
      <c r="OIV17"/>
      <c r="OIW17"/>
      <c r="OIX17"/>
      <c r="OIY17"/>
      <c r="OIZ17"/>
      <c r="OJA17"/>
      <c r="OJB17"/>
      <c r="OJC17"/>
      <c r="OJD17"/>
      <c r="OJE17"/>
      <c r="OJF17"/>
      <c r="OJG17"/>
      <c r="OJH17"/>
      <c r="OJI17"/>
      <c r="OJJ17"/>
      <c r="OJK17"/>
      <c r="OJL17"/>
      <c r="OJM17"/>
      <c r="OJN17"/>
      <c r="OJO17"/>
      <c r="OJP17"/>
      <c r="OJQ17"/>
      <c r="OJR17"/>
      <c r="OJS17"/>
      <c r="OJT17"/>
      <c r="OJU17"/>
      <c r="OJV17"/>
      <c r="OJW17"/>
      <c r="OJX17"/>
      <c r="OJY17"/>
      <c r="OJZ17"/>
      <c r="OKA17"/>
      <c r="OKB17"/>
      <c r="OKC17"/>
      <c r="OKD17"/>
      <c r="OKE17"/>
      <c r="OKF17"/>
      <c r="OKG17"/>
      <c r="OKH17"/>
      <c r="OKI17"/>
      <c r="OKJ17"/>
      <c r="OKK17"/>
      <c r="OKL17"/>
      <c r="OKM17"/>
      <c r="OKN17"/>
      <c r="OKO17"/>
      <c r="OKP17"/>
      <c r="OKQ17"/>
      <c r="OKR17"/>
      <c r="OKS17"/>
      <c r="OKT17"/>
      <c r="OKU17"/>
      <c r="OKV17"/>
      <c r="OKW17"/>
      <c r="OKX17"/>
      <c r="OKY17"/>
      <c r="OKZ17"/>
      <c r="OLA17"/>
      <c r="OLB17"/>
      <c r="OLC17"/>
      <c r="OLD17"/>
      <c r="OLE17"/>
      <c r="OLF17"/>
      <c r="OLG17"/>
      <c r="OLH17"/>
      <c r="OLI17"/>
      <c r="OLJ17"/>
      <c r="OLK17"/>
      <c r="OLL17"/>
      <c r="OLM17"/>
      <c r="OLN17"/>
      <c r="OLO17"/>
      <c r="OLP17"/>
      <c r="OLQ17"/>
      <c r="OLR17"/>
      <c r="OLS17"/>
      <c r="OLT17"/>
      <c r="OLU17"/>
      <c r="OLV17"/>
      <c r="OLW17"/>
      <c r="OLX17"/>
      <c r="OLY17"/>
      <c r="OLZ17"/>
      <c r="OMA17"/>
      <c r="OMB17"/>
      <c r="OMC17"/>
      <c r="OMD17"/>
      <c r="OME17"/>
      <c r="OMF17"/>
      <c r="OMG17"/>
      <c r="OMH17"/>
      <c r="OMI17"/>
      <c r="OMJ17"/>
      <c r="OMK17"/>
      <c r="OML17"/>
      <c r="OMM17"/>
      <c r="OMN17"/>
      <c r="OMO17"/>
      <c r="OMP17"/>
      <c r="OMQ17"/>
      <c r="OMR17"/>
      <c r="OMS17"/>
      <c r="OMT17"/>
      <c r="OMU17"/>
      <c r="OMV17"/>
      <c r="OMW17"/>
      <c r="OMX17"/>
      <c r="OMY17"/>
      <c r="OMZ17"/>
      <c r="ONA17"/>
      <c r="ONB17"/>
      <c r="ONC17"/>
      <c r="OND17"/>
      <c r="ONE17"/>
      <c r="ONF17"/>
      <c r="ONG17"/>
      <c r="ONH17"/>
      <c r="ONI17"/>
      <c r="ONJ17"/>
      <c r="ONK17"/>
      <c r="ONL17"/>
      <c r="ONM17"/>
      <c r="ONN17"/>
      <c r="ONO17"/>
      <c r="ONP17"/>
      <c r="ONQ17"/>
      <c r="ONR17"/>
      <c r="ONS17"/>
      <c r="ONT17"/>
      <c r="ONU17"/>
      <c r="ONV17"/>
      <c r="ONW17"/>
      <c r="ONX17"/>
      <c r="ONY17"/>
      <c r="ONZ17"/>
      <c r="OOA17"/>
      <c r="OOB17"/>
      <c r="OOC17"/>
      <c r="OOD17"/>
      <c r="OOE17"/>
      <c r="OOF17"/>
      <c r="OOG17"/>
      <c r="OOH17"/>
      <c r="OOI17"/>
      <c r="OOJ17"/>
      <c r="OOK17"/>
      <c r="OOL17"/>
      <c r="OOM17"/>
      <c r="OON17"/>
      <c r="OOO17"/>
      <c r="OOP17"/>
      <c r="OOQ17"/>
      <c r="OOR17"/>
      <c r="OOS17"/>
      <c r="OOT17"/>
      <c r="OOU17"/>
      <c r="OOV17"/>
      <c r="OOW17"/>
      <c r="OOX17"/>
      <c r="OOY17"/>
      <c r="OOZ17"/>
      <c r="OPA17"/>
      <c r="OPB17"/>
      <c r="OPC17"/>
      <c r="OPD17"/>
      <c r="OPE17"/>
      <c r="OPF17"/>
      <c r="OPG17"/>
      <c r="OPH17"/>
      <c r="OPI17"/>
      <c r="OPJ17"/>
      <c r="OPK17"/>
      <c r="OPL17"/>
      <c r="OPM17"/>
      <c r="OPN17"/>
      <c r="OPO17"/>
      <c r="OPP17"/>
      <c r="OPQ17"/>
      <c r="OPR17"/>
      <c r="OPS17"/>
      <c r="OPT17"/>
      <c r="OPU17"/>
      <c r="OPV17"/>
      <c r="OPW17"/>
      <c r="OPX17"/>
      <c r="OPY17"/>
      <c r="OPZ17"/>
      <c r="OQA17"/>
      <c r="OQB17"/>
      <c r="OQC17"/>
      <c r="OQD17"/>
      <c r="OQE17"/>
      <c r="OQF17"/>
      <c r="OQG17"/>
      <c r="OQH17"/>
      <c r="OQI17"/>
      <c r="OQJ17"/>
      <c r="OQK17"/>
      <c r="OQL17"/>
      <c r="OQM17"/>
      <c r="OQN17"/>
      <c r="OQO17"/>
      <c r="OQP17"/>
      <c r="OQQ17"/>
      <c r="OQR17"/>
      <c r="OQS17"/>
      <c r="OQT17"/>
      <c r="OQU17"/>
      <c r="OQV17"/>
      <c r="OQW17"/>
      <c r="OQX17"/>
      <c r="OQY17"/>
      <c r="OQZ17"/>
      <c r="ORA17"/>
      <c r="ORB17"/>
      <c r="ORC17"/>
      <c r="ORD17"/>
      <c r="ORE17"/>
      <c r="ORF17"/>
      <c r="ORG17"/>
      <c r="ORH17"/>
      <c r="ORI17"/>
      <c r="ORJ17"/>
      <c r="ORK17"/>
      <c r="ORL17"/>
      <c r="ORM17"/>
      <c r="ORN17"/>
      <c r="ORO17"/>
      <c r="ORP17"/>
      <c r="ORQ17"/>
      <c r="ORR17"/>
      <c r="ORS17"/>
      <c r="ORT17"/>
      <c r="ORU17"/>
      <c r="ORV17"/>
      <c r="ORW17"/>
      <c r="ORX17"/>
      <c r="ORY17"/>
      <c r="ORZ17"/>
      <c r="OSA17"/>
      <c r="OSB17"/>
      <c r="OSC17"/>
      <c r="OSD17"/>
      <c r="OSE17"/>
      <c r="OSF17"/>
      <c r="OSG17"/>
      <c r="OSH17"/>
      <c r="OSI17"/>
      <c r="OSJ17"/>
      <c r="OSK17"/>
      <c r="OSL17"/>
      <c r="OSM17"/>
      <c r="OSN17"/>
      <c r="OSO17"/>
      <c r="OSP17"/>
      <c r="OSQ17"/>
      <c r="OSR17"/>
      <c r="OSS17"/>
      <c r="OST17"/>
      <c r="OSU17"/>
      <c r="OSV17"/>
      <c r="OSW17"/>
      <c r="OSX17"/>
      <c r="OSY17"/>
      <c r="OSZ17"/>
      <c r="OTA17"/>
      <c r="OTB17"/>
      <c r="OTC17"/>
      <c r="OTD17"/>
      <c r="OTE17"/>
      <c r="OTF17"/>
      <c r="OTG17"/>
      <c r="OTH17"/>
      <c r="OTI17"/>
      <c r="OTJ17"/>
      <c r="OTK17"/>
      <c r="OTL17"/>
      <c r="OTM17"/>
      <c r="OTN17"/>
      <c r="OTO17"/>
      <c r="OTP17"/>
      <c r="OTQ17"/>
      <c r="OTR17"/>
      <c r="OTS17"/>
      <c r="OTT17"/>
      <c r="OTU17"/>
      <c r="OTV17"/>
      <c r="OTW17"/>
      <c r="OTX17"/>
      <c r="OTY17"/>
      <c r="OTZ17"/>
      <c r="OUA17"/>
      <c r="OUB17"/>
      <c r="OUC17"/>
      <c r="OUD17"/>
      <c r="OUE17"/>
      <c r="OUF17"/>
      <c r="OUG17"/>
      <c r="OUH17"/>
      <c r="OUI17"/>
      <c r="OUJ17"/>
      <c r="OUK17"/>
      <c r="OUL17"/>
      <c r="OUM17"/>
      <c r="OUN17"/>
      <c r="OUO17"/>
      <c r="OUP17"/>
      <c r="OUQ17"/>
      <c r="OUR17"/>
      <c r="OUS17"/>
      <c r="OUT17"/>
      <c r="OUU17"/>
      <c r="OUV17"/>
      <c r="OUW17"/>
      <c r="OUX17"/>
      <c r="OUY17"/>
      <c r="OUZ17"/>
      <c r="OVA17"/>
      <c r="OVB17"/>
      <c r="OVC17"/>
      <c r="OVD17"/>
      <c r="OVE17"/>
      <c r="OVF17"/>
      <c r="OVG17"/>
      <c r="OVH17"/>
      <c r="OVI17"/>
      <c r="OVJ17"/>
      <c r="OVK17"/>
      <c r="OVL17"/>
      <c r="OVM17"/>
      <c r="OVN17"/>
      <c r="OVO17"/>
      <c r="OVP17"/>
      <c r="OVQ17"/>
      <c r="OVR17"/>
      <c r="OVS17"/>
      <c r="OVT17"/>
      <c r="OVU17"/>
      <c r="OVV17"/>
      <c r="OVW17"/>
      <c r="OVX17"/>
      <c r="OVY17"/>
      <c r="OVZ17"/>
      <c r="OWA17"/>
      <c r="OWB17"/>
      <c r="OWC17"/>
      <c r="OWD17"/>
      <c r="OWE17"/>
      <c r="OWF17"/>
      <c r="OWG17"/>
      <c r="OWH17"/>
      <c r="OWI17"/>
      <c r="OWJ17"/>
      <c r="OWK17"/>
      <c r="OWL17"/>
      <c r="OWM17"/>
      <c r="OWN17"/>
      <c r="OWO17"/>
      <c r="OWP17"/>
      <c r="OWQ17"/>
      <c r="OWR17"/>
      <c r="OWS17"/>
      <c r="OWT17"/>
      <c r="OWU17"/>
      <c r="OWV17"/>
      <c r="OWW17"/>
      <c r="OWX17"/>
      <c r="OWY17"/>
      <c r="OWZ17"/>
      <c r="OXA17"/>
      <c r="OXB17"/>
      <c r="OXC17"/>
      <c r="OXD17"/>
      <c r="OXE17"/>
      <c r="OXF17"/>
      <c r="OXG17"/>
      <c r="OXH17"/>
      <c r="OXI17"/>
      <c r="OXJ17"/>
      <c r="OXK17"/>
      <c r="OXL17"/>
      <c r="OXM17"/>
      <c r="OXN17"/>
      <c r="OXO17"/>
      <c r="OXP17"/>
      <c r="OXQ17"/>
      <c r="OXR17"/>
      <c r="OXS17"/>
      <c r="OXT17"/>
      <c r="OXU17"/>
      <c r="OXV17"/>
      <c r="OXW17"/>
      <c r="OXX17"/>
      <c r="OXY17"/>
      <c r="OXZ17"/>
      <c r="OYA17"/>
      <c r="OYB17"/>
      <c r="OYC17"/>
      <c r="OYD17"/>
      <c r="OYE17"/>
      <c r="OYF17"/>
      <c r="OYG17"/>
      <c r="OYH17"/>
      <c r="OYI17"/>
      <c r="OYJ17"/>
      <c r="OYK17"/>
      <c r="OYL17"/>
      <c r="OYM17"/>
      <c r="OYN17"/>
      <c r="OYO17"/>
      <c r="OYP17"/>
      <c r="OYQ17"/>
      <c r="OYR17"/>
      <c r="OYS17"/>
      <c r="OYT17"/>
      <c r="OYU17"/>
      <c r="OYV17"/>
      <c r="OYW17"/>
      <c r="OYX17"/>
      <c r="OYY17"/>
      <c r="OYZ17"/>
      <c r="OZA17"/>
      <c r="OZB17"/>
      <c r="OZC17"/>
      <c r="OZD17"/>
      <c r="OZE17"/>
      <c r="OZF17"/>
      <c r="OZG17"/>
      <c r="OZH17"/>
      <c r="OZI17"/>
      <c r="OZJ17"/>
      <c r="OZK17"/>
      <c r="OZL17"/>
      <c r="OZM17"/>
      <c r="OZN17"/>
      <c r="OZO17"/>
      <c r="OZP17"/>
      <c r="OZQ17"/>
      <c r="OZR17"/>
      <c r="OZS17"/>
      <c r="OZT17"/>
      <c r="OZU17"/>
      <c r="OZV17"/>
      <c r="OZW17"/>
      <c r="OZX17"/>
      <c r="OZY17"/>
      <c r="OZZ17"/>
      <c r="PAA17"/>
      <c r="PAB17"/>
      <c r="PAC17"/>
      <c r="PAD17"/>
      <c r="PAE17"/>
      <c r="PAF17"/>
      <c r="PAG17"/>
      <c r="PAH17"/>
      <c r="PAI17"/>
      <c r="PAJ17"/>
      <c r="PAK17"/>
      <c r="PAL17"/>
      <c r="PAM17"/>
      <c r="PAN17"/>
      <c r="PAO17"/>
      <c r="PAP17"/>
      <c r="PAQ17"/>
      <c r="PAR17"/>
      <c r="PAS17"/>
      <c r="PAT17"/>
      <c r="PAU17"/>
      <c r="PAV17"/>
      <c r="PAW17"/>
      <c r="PAX17"/>
      <c r="PAY17"/>
      <c r="PAZ17"/>
      <c r="PBA17"/>
      <c r="PBB17"/>
      <c r="PBC17"/>
      <c r="PBD17"/>
      <c r="PBE17"/>
      <c r="PBF17"/>
      <c r="PBG17"/>
      <c r="PBH17"/>
      <c r="PBI17"/>
      <c r="PBJ17"/>
      <c r="PBK17"/>
      <c r="PBL17"/>
      <c r="PBM17"/>
      <c r="PBN17"/>
      <c r="PBO17"/>
      <c r="PBP17"/>
      <c r="PBQ17"/>
      <c r="PBR17"/>
      <c r="PBS17"/>
      <c r="PBT17"/>
      <c r="PBU17"/>
      <c r="PBV17"/>
      <c r="PBW17"/>
      <c r="PBX17"/>
      <c r="PBY17"/>
      <c r="PBZ17"/>
      <c r="PCA17"/>
      <c r="PCB17"/>
      <c r="PCC17"/>
      <c r="PCD17"/>
      <c r="PCE17"/>
      <c r="PCF17"/>
      <c r="PCG17"/>
      <c r="PCH17"/>
      <c r="PCI17"/>
      <c r="PCJ17"/>
      <c r="PCK17"/>
      <c r="PCL17"/>
      <c r="PCM17"/>
      <c r="PCN17"/>
      <c r="PCO17"/>
      <c r="PCP17"/>
      <c r="PCQ17"/>
      <c r="PCR17"/>
      <c r="PCS17"/>
      <c r="PCT17"/>
      <c r="PCU17"/>
      <c r="PCV17"/>
      <c r="PCW17"/>
      <c r="PCX17"/>
      <c r="PCY17"/>
      <c r="PCZ17"/>
      <c r="PDA17"/>
      <c r="PDB17"/>
      <c r="PDC17"/>
      <c r="PDD17"/>
      <c r="PDE17"/>
      <c r="PDF17"/>
      <c r="PDG17"/>
      <c r="PDH17"/>
      <c r="PDI17"/>
      <c r="PDJ17"/>
      <c r="PDK17"/>
      <c r="PDL17"/>
      <c r="PDM17"/>
      <c r="PDN17"/>
      <c r="PDO17"/>
      <c r="PDP17"/>
      <c r="PDQ17"/>
      <c r="PDR17"/>
      <c r="PDS17"/>
      <c r="PDT17"/>
      <c r="PDU17"/>
      <c r="PDV17"/>
      <c r="PDW17"/>
      <c r="PDX17"/>
      <c r="PDY17"/>
      <c r="PDZ17"/>
      <c r="PEA17"/>
      <c r="PEB17"/>
      <c r="PEC17"/>
      <c r="PED17"/>
      <c r="PEE17"/>
      <c r="PEF17"/>
      <c r="PEG17"/>
      <c r="PEH17"/>
      <c r="PEI17"/>
      <c r="PEJ17"/>
      <c r="PEK17"/>
      <c r="PEL17"/>
      <c r="PEM17"/>
      <c r="PEN17"/>
      <c r="PEO17"/>
      <c r="PEP17"/>
      <c r="PEQ17"/>
      <c r="PER17"/>
      <c r="PES17"/>
      <c r="PET17"/>
      <c r="PEU17"/>
      <c r="PEV17"/>
      <c r="PEW17"/>
      <c r="PEX17"/>
      <c r="PEY17"/>
      <c r="PEZ17"/>
      <c r="PFA17"/>
      <c r="PFB17"/>
      <c r="PFC17"/>
      <c r="PFD17"/>
      <c r="PFE17"/>
      <c r="PFF17"/>
      <c r="PFG17"/>
      <c r="PFH17"/>
      <c r="PFI17"/>
      <c r="PFJ17"/>
      <c r="PFK17"/>
      <c r="PFL17"/>
      <c r="PFM17"/>
      <c r="PFN17"/>
      <c r="PFO17"/>
      <c r="PFP17"/>
      <c r="PFQ17"/>
      <c r="PFR17"/>
      <c r="PFS17"/>
      <c r="PFT17"/>
      <c r="PFU17"/>
      <c r="PFV17"/>
      <c r="PFW17"/>
      <c r="PFX17"/>
      <c r="PFY17"/>
      <c r="PFZ17"/>
      <c r="PGA17"/>
      <c r="PGB17"/>
      <c r="PGC17"/>
      <c r="PGD17"/>
      <c r="PGE17"/>
      <c r="PGF17"/>
      <c r="PGG17"/>
      <c r="PGH17"/>
      <c r="PGI17"/>
      <c r="PGJ17"/>
      <c r="PGK17"/>
      <c r="PGL17"/>
      <c r="PGM17"/>
      <c r="PGN17"/>
      <c r="PGO17"/>
      <c r="PGP17"/>
      <c r="PGQ17"/>
      <c r="PGR17"/>
      <c r="PGS17"/>
      <c r="PGT17"/>
      <c r="PGU17"/>
      <c r="PGV17"/>
      <c r="PGW17"/>
      <c r="PGX17"/>
      <c r="PGY17"/>
      <c r="PGZ17"/>
      <c r="PHA17"/>
      <c r="PHB17"/>
      <c r="PHC17"/>
      <c r="PHD17"/>
      <c r="PHE17"/>
      <c r="PHF17"/>
      <c r="PHG17"/>
      <c r="PHH17"/>
      <c r="PHI17"/>
      <c r="PHJ17"/>
      <c r="PHK17"/>
      <c r="PHL17"/>
      <c r="PHM17"/>
      <c r="PHN17"/>
      <c r="PHO17"/>
      <c r="PHP17"/>
      <c r="PHQ17"/>
      <c r="PHR17"/>
      <c r="PHS17"/>
      <c r="PHT17"/>
      <c r="PHU17"/>
      <c r="PHV17"/>
      <c r="PHW17"/>
      <c r="PHX17"/>
      <c r="PHY17"/>
      <c r="PHZ17"/>
      <c r="PIA17"/>
      <c r="PIB17"/>
      <c r="PIC17"/>
      <c r="PID17"/>
      <c r="PIE17"/>
      <c r="PIF17"/>
      <c r="PIG17"/>
      <c r="PIH17"/>
      <c r="PII17"/>
      <c r="PIJ17"/>
      <c r="PIK17"/>
      <c r="PIL17"/>
      <c r="PIM17"/>
      <c r="PIN17"/>
      <c r="PIO17"/>
      <c r="PIP17"/>
      <c r="PIQ17"/>
      <c r="PIR17"/>
      <c r="PIS17"/>
      <c r="PIT17"/>
      <c r="PIU17"/>
      <c r="PIV17"/>
      <c r="PIW17"/>
      <c r="PIX17"/>
      <c r="PIY17"/>
      <c r="PIZ17"/>
      <c r="PJA17"/>
      <c r="PJB17"/>
      <c r="PJC17"/>
      <c r="PJD17"/>
      <c r="PJE17"/>
      <c r="PJF17"/>
      <c r="PJG17"/>
      <c r="PJH17"/>
      <c r="PJI17"/>
      <c r="PJJ17"/>
      <c r="PJK17"/>
      <c r="PJL17"/>
      <c r="PJM17"/>
      <c r="PJN17"/>
      <c r="PJO17"/>
      <c r="PJP17"/>
      <c r="PJQ17"/>
      <c r="PJR17"/>
      <c r="PJS17"/>
      <c r="PJT17"/>
      <c r="PJU17"/>
      <c r="PJV17"/>
      <c r="PJW17"/>
      <c r="PJX17"/>
      <c r="PJY17"/>
      <c r="PJZ17"/>
      <c r="PKA17"/>
      <c r="PKB17"/>
      <c r="PKC17"/>
      <c r="PKD17"/>
      <c r="PKE17"/>
      <c r="PKF17"/>
      <c r="PKG17"/>
      <c r="PKH17"/>
      <c r="PKI17"/>
      <c r="PKJ17"/>
      <c r="PKK17"/>
      <c r="PKL17"/>
      <c r="PKM17"/>
      <c r="PKN17"/>
      <c r="PKO17"/>
      <c r="PKP17"/>
      <c r="PKQ17"/>
      <c r="PKR17"/>
      <c r="PKS17"/>
      <c r="PKT17"/>
      <c r="PKU17"/>
      <c r="PKV17"/>
      <c r="PKW17"/>
      <c r="PKX17"/>
      <c r="PKY17"/>
      <c r="PKZ17"/>
      <c r="PLA17"/>
      <c r="PLB17"/>
      <c r="PLC17"/>
      <c r="PLD17"/>
      <c r="PLE17"/>
      <c r="PLF17"/>
      <c r="PLG17"/>
      <c r="PLH17"/>
      <c r="PLI17"/>
      <c r="PLJ17"/>
      <c r="PLK17"/>
      <c r="PLL17"/>
      <c r="PLM17"/>
      <c r="PLN17"/>
      <c r="PLO17"/>
      <c r="PLP17"/>
      <c r="PLQ17"/>
      <c r="PLR17"/>
      <c r="PLS17"/>
      <c r="PLT17"/>
      <c r="PLU17"/>
      <c r="PLV17"/>
      <c r="PLW17"/>
      <c r="PLX17"/>
      <c r="PLY17"/>
      <c r="PLZ17"/>
      <c r="PMA17"/>
      <c r="PMB17"/>
      <c r="PMC17"/>
      <c r="PMD17"/>
      <c r="PME17"/>
      <c r="PMF17"/>
      <c r="PMG17"/>
      <c r="PMH17"/>
      <c r="PMI17"/>
      <c r="PMJ17"/>
      <c r="PMK17"/>
      <c r="PML17"/>
      <c r="PMM17"/>
      <c r="PMN17"/>
      <c r="PMO17"/>
      <c r="PMP17"/>
      <c r="PMQ17"/>
      <c r="PMR17"/>
      <c r="PMS17"/>
      <c r="PMT17"/>
      <c r="PMU17"/>
      <c r="PMV17"/>
      <c r="PMW17"/>
      <c r="PMX17"/>
      <c r="PMY17"/>
      <c r="PMZ17"/>
      <c r="PNA17"/>
      <c r="PNB17"/>
      <c r="PNC17"/>
      <c r="PND17"/>
      <c r="PNE17"/>
      <c r="PNF17"/>
      <c r="PNG17"/>
      <c r="PNH17"/>
      <c r="PNI17"/>
      <c r="PNJ17"/>
      <c r="PNK17"/>
      <c r="PNL17"/>
      <c r="PNM17"/>
      <c r="PNN17"/>
      <c r="PNO17"/>
      <c r="PNP17"/>
      <c r="PNQ17"/>
      <c r="PNR17"/>
      <c r="PNS17"/>
      <c r="PNT17"/>
      <c r="PNU17"/>
      <c r="PNV17"/>
      <c r="PNW17"/>
      <c r="PNX17"/>
      <c r="PNY17"/>
      <c r="PNZ17"/>
      <c r="POA17"/>
      <c r="POB17"/>
      <c r="POC17"/>
      <c r="POD17"/>
      <c r="POE17"/>
      <c r="POF17"/>
      <c r="POG17"/>
      <c r="POH17"/>
      <c r="POI17"/>
      <c r="POJ17"/>
      <c r="POK17"/>
      <c r="POL17"/>
      <c r="POM17"/>
      <c r="PON17"/>
      <c r="POO17"/>
      <c r="POP17"/>
      <c r="POQ17"/>
      <c r="POR17"/>
      <c r="POS17"/>
      <c r="POT17"/>
      <c r="POU17"/>
      <c r="POV17"/>
      <c r="POW17"/>
      <c r="POX17"/>
      <c r="POY17"/>
      <c r="POZ17"/>
      <c r="PPA17"/>
      <c r="PPB17"/>
      <c r="PPC17"/>
      <c r="PPD17"/>
      <c r="PPE17"/>
      <c r="PPF17"/>
      <c r="PPG17"/>
      <c r="PPH17"/>
      <c r="PPI17"/>
      <c r="PPJ17"/>
      <c r="PPK17"/>
      <c r="PPL17"/>
      <c r="PPM17"/>
      <c r="PPN17"/>
      <c r="PPO17"/>
      <c r="PPP17"/>
      <c r="PPQ17"/>
      <c r="PPR17"/>
      <c r="PPS17"/>
      <c r="PPT17"/>
      <c r="PPU17"/>
      <c r="PPV17"/>
      <c r="PPW17"/>
      <c r="PPX17"/>
      <c r="PPY17"/>
      <c r="PPZ17"/>
      <c r="PQA17"/>
      <c r="PQB17"/>
      <c r="PQC17"/>
      <c r="PQD17"/>
      <c r="PQE17"/>
      <c r="PQF17"/>
      <c r="PQG17"/>
      <c r="PQH17"/>
      <c r="PQI17"/>
      <c r="PQJ17"/>
      <c r="PQK17"/>
      <c r="PQL17"/>
      <c r="PQM17"/>
      <c r="PQN17"/>
      <c r="PQO17"/>
      <c r="PQP17"/>
      <c r="PQQ17"/>
      <c r="PQR17"/>
      <c r="PQS17"/>
      <c r="PQT17"/>
      <c r="PQU17"/>
      <c r="PQV17"/>
      <c r="PQW17"/>
      <c r="PQX17"/>
      <c r="PQY17"/>
      <c r="PQZ17"/>
      <c r="PRA17"/>
      <c r="PRB17"/>
      <c r="PRC17"/>
      <c r="PRD17"/>
      <c r="PRE17"/>
      <c r="PRF17"/>
      <c r="PRG17"/>
      <c r="PRH17"/>
      <c r="PRI17"/>
      <c r="PRJ17"/>
      <c r="PRK17"/>
      <c r="PRL17"/>
      <c r="PRM17"/>
      <c r="PRN17"/>
      <c r="PRO17"/>
      <c r="PRP17"/>
      <c r="PRQ17"/>
      <c r="PRR17"/>
      <c r="PRS17"/>
      <c r="PRT17"/>
      <c r="PRU17"/>
      <c r="PRV17"/>
      <c r="PRW17"/>
      <c r="PRX17"/>
      <c r="PRY17"/>
      <c r="PRZ17"/>
      <c r="PSA17"/>
      <c r="PSB17"/>
      <c r="PSC17"/>
      <c r="PSD17"/>
      <c r="PSE17"/>
      <c r="PSF17"/>
      <c r="PSG17"/>
      <c r="PSH17"/>
      <c r="PSI17"/>
      <c r="PSJ17"/>
      <c r="PSK17"/>
      <c r="PSL17"/>
      <c r="PSM17"/>
      <c r="PSN17"/>
      <c r="PSO17"/>
      <c r="PSP17"/>
      <c r="PSQ17"/>
      <c r="PSR17"/>
      <c r="PSS17"/>
      <c r="PST17"/>
      <c r="PSU17"/>
      <c r="PSV17"/>
      <c r="PSW17"/>
      <c r="PSX17"/>
      <c r="PSY17"/>
      <c r="PSZ17"/>
      <c r="PTA17"/>
      <c r="PTB17"/>
      <c r="PTC17"/>
      <c r="PTD17"/>
      <c r="PTE17"/>
      <c r="PTF17"/>
      <c r="PTG17"/>
      <c r="PTH17"/>
      <c r="PTI17"/>
      <c r="PTJ17"/>
      <c r="PTK17"/>
      <c r="PTL17"/>
      <c r="PTM17"/>
      <c r="PTN17"/>
      <c r="PTO17"/>
      <c r="PTP17"/>
      <c r="PTQ17"/>
      <c r="PTR17"/>
      <c r="PTS17"/>
      <c r="PTT17"/>
      <c r="PTU17"/>
      <c r="PTV17"/>
      <c r="PTW17"/>
      <c r="PTX17"/>
      <c r="PTY17"/>
      <c r="PTZ17"/>
      <c r="PUA17"/>
      <c r="PUB17"/>
      <c r="PUC17"/>
      <c r="PUD17"/>
      <c r="PUE17"/>
      <c r="PUF17"/>
      <c r="PUG17"/>
      <c r="PUH17"/>
      <c r="PUI17"/>
      <c r="PUJ17"/>
      <c r="PUK17"/>
      <c r="PUL17"/>
      <c r="PUM17"/>
      <c r="PUN17"/>
      <c r="PUO17"/>
      <c r="PUP17"/>
      <c r="PUQ17"/>
      <c r="PUR17"/>
      <c r="PUS17"/>
      <c r="PUT17"/>
      <c r="PUU17"/>
      <c r="PUV17"/>
      <c r="PUW17"/>
      <c r="PUX17"/>
      <c r="PUY17"/>
      <c r="PUZ17"/>
      <c r="PVA17"/>
      <c r="PVB17"/>
      <c r="PVC17"/>
      <c r="PVD17"/>
      <c r="PVE17"/>
      <c r="PVF17"/>
      <c r="PVG17"/>
      <c r="PVH17"/>
      <c r="PVI17"/>
      <c r="PVJ17"/>
      <c r="PVK17"/>
      <c r="PVL17"/>
      <c r="PVM17"/>
      <c r="PVN17"/>
      <c r="PVO17"/>
      <c r="PVP17"/>
      <c r="PVQ17"/>
      <c r="PVR17"/>
      <c r="PVS17"/>
      <c r="PVT17"/>
      <c r="PVU17"/>
      <c r="PVV17"/>
      <c r="PVW17"/>
      <c r="PVX17"/>
      <c r="PVY17"/>
      <c r="PVZ17"/>
      <c r="PWA17"/>
      <c r="PWB17"/>
      <c r="PWC17"/>
      <c r="PWD17"/>
      <c r="PWE17"/>
      <c r="PWF17"/>
      <c r="PWG17"/>
      <c r="PWH17"/>
      <c r="PWI17"/>
      <c r="PWJ17"/>
      <c r="PWK17"/>
      <c r="PWL17"/>
      <c r="PWM17"/>
      <c r="PWN17"/>
      <c r="PWO17"/>
      <c r="PWP17"/>
      <c r="PWQ17"/>
      <c r="PWR17"/>
      <c r="PWS17"/>
      <c r="PWT17"/>
      <c r="PWU17"/>
      <c r="PWV17"/>
      <c r="PWW17"/>
      <c r="PWX17"/>
      <c r="PWY17"/>
      <c r="PWZ17"/>
      <c r="PXA17"/>
      <c r="PXB17"/>
      <c r="PXC17"/>
      <c r="PXD17"/>
      <c r="PXE17"/>
      <c r="PXF17"/>
      <c r="PXG17"/>
      <c r="PXH17"/>
      <c r="PXI17"/>
      <c r="PXJ17"/>
      <c r="PXK17"/>
      <c r="PXL17"/>
      <c r="PXM17"/>
      <c r="PXN17"/>
      <c r="PXO17"/>
      <c r="PXP17"/>
      <c r="PXQ17"/>
      <c r="PXR17"/>
      <c r="PXS17"/>
      <c r="PXT17"/>
      <c r="PXU17"/>
      <c r="PXV17"/>
      <c r="PXW17"/>
      <c r="PXX17"/>
      <c r="PXY17"/>
      <c r="PXZ17"/>
      <c r="PYA17"/>
      <c r="PYB17"/>
      <c r="PYC17"/>
      <c r="PYD17"/>
      <c r="PYE17"/>
      <c r="PYF17"/>
      <c r="PYG17"/>
      <c r="PYH17"/>
      <c r="PYI17"/>
      <c r="PYJ17"/>
      <c r="PYK17"/>
      <c r="PYL17"/>
      <c r="PYM17"/>
      <c r="PYN17"/>
      <c r="PYO17"/>
      <c r="PYP17"/>
      <c r="PYQ17"/>
      <c r="PYR17"/>
      <c r="PYS17"/>
      <c r="PYT17"/>
      <c r="PYU17"/>
      <c r="PYV17"/>
      <c r="PYW17"/>
      <c r="PYX17"/>
      <c r="PYY17"/>
      <c r="PYZ17"/>
      <c r="PZA17"/>
      <c r="PZB17"/>
      <c r="PZC17"/>
      <c r="PZD17"/>
      <c r="PZE17"/>
      <c r="PZF17"/>
      <c r="PZG17"/>
      <c r="PZH17"/>
      <c r="PZI17"/>
      <c r="PZJ17"/>
      <c r="PZK17"/>
      <c r="PZL17"/>
      <c r="PZM17"/>
      <c r="PZN17"/>
      <c r="PZO17"/>
      <c r="PZP17"/>
      <c r="PZQ17"/>
      <c r="PZR17"/>
      <c r="PZS17"/>
      <c r="PZT17"/>
      <c r="PZU17"/>
      <c r="PZV17"/>
      <c r="PZW17"/>
      <c r="PZX17"/>
      <c r="PZY17"/>
      <c r="PZZ17"/>
      <c r="QAA17"/>
      <c r="QAB17"/>
      <c r="QAC17"/>
      <c r="QAD17"/>
      <c r="QAE17"/>
      <c r="QAF17"/>
      <c r="QAG17"/>
      <c r="QAH17"/>
      <c r="QAI17"/>
      <c r="QAJ17"/>
      <c r="QAK17"/>
      <c r="QAL17"/>
      <c r="QAM17"/>
      <c r="QAN17"/>
      <c r="QAO17"/>
      <c r="QAP17"/>
      <c r="QAQ17"/>
      <c r="QAR17"/>
      <c r="QAS17"/>
      <c r="QAT17"/>
      <c r="QAU17"/>
      <c r="QAV17"/>
      <c r="QAW17"/>
      <c r="QAX17"/>
      <c r="QAY17"/>
      <c r="QAZ17"/>
      <c r="QBA17"/>
      <c r="QBB17"/>
      <c r="QBC17"/>
      <c r="QBD17"/>
      <c r="QBE17"/>
      <c r="QBF17"/>
      <c r="QBG17"/>
      <c r="QBH17"/>
      <c r="QBI17"/>
      <c r="QBJ17"/>
      <c r="QBK17"/>
      <c r="QBL17"/>
      <c r="QBM17"/>
      <c r="QBN17"/>
      <c r="QBO17"/>
      <c r="QBP17"/>
      <c r="QBQ17"/>
      <c r="QBR17"/>
      <c r="QBS17"/>
      <c r="QBT17"/>
      <c r="QBU17"/>
      <c r="QBV17"/>
      <c r="QBW17"/>
      <c r="QBX17"/>
      <c r="QBY17"/>
      <c r="QBZ17"/>
      <c r="QCA17"/>
      <c r="QCB17"/>
      <c r="QCC17"/>
      <c r="QCD17"/>
      <c r="QCE17"/>
      <c r="QCF17"/>
      <c r="QCG17"/>
      <c r="QCH17"/>
      <c r="QCI17"/>
      <c r="QCJ17"/>
      <c r="QCK17"/>
      <c r="QCL17"/>
      <c r="QCM17"/>
      <c r="QCN17"/>
      <c r="QCO17"/>
      <c r="QCP17"/>
      <c r="QCQ17"/>
      <c r="QCR17"/>
      <c r="QCS17"/>
      <c r="QCT17"/>
      <c r="QCU17"/>
      <c r="QCV17"/>
      <c r="QCW17"/>
      <c r="QCX17"/>
      <c r="QCY17"/>
      <c r="QCZ17"/>
      <c r="QDA17"/>
      <c r="QDB17"/>
      <c r="QDC17"/>
      <c r="QDD17"/>
      <c r="QDE17"/>
      <c r="QDF17"/>
      <c r="QDG17"/>
      <c r="QDH17"/>
      <c r="QDI17"/>
      <c r="QDJ17"/>
      <c r="QDK17"/>
      <c r="QDL17"/>
      <c r="QDM17"/>
      <c r="QDN17"/>
      <c r="QDO17"/>
      <c r="QDP17"/>
      <c r="QDQ17"/>
      <c r="QDR17"/>
      <c r="QDS17"/>
      <c r="QDT17"/>
      <c r="QDU17"/>
      <c r="QDV17"/>
      <c r="QDW17"/>
      <c r="QDX17"/>
      <c r="QDY17"/>
      <c r="QDZ17"/>
      <c r="QEA17"/>
      <c r="QEB17"/>
      <c r="QEC17"/>
      <c r="QED17"/>
      <c r="QEE17"/>
      <c r="QEF17"/>
      <c r="QEG17"/>
      <c r="QEH17"/>
      <c r="QEI17"/>
      <c r="QEJ17"/>
      <c r="QEK17"/>
      <c r="QEL17"/>
      <c r="QEM17"/>
      <c r="QEN17"/>
      <c r="QEO17"/>
      <c r="QEP17"/>
      <c r="QEQ17"/>
      <c r="QER17"/>
      <c r="QES17"/>
      <c r="QET17"/>
      <c r="QEU17"/>
      <c r="QEV17"/>
      <c r="QEW17"/>
      <c r="QEX17"/>
      <c r="QEY17"/>
      <c r="QEZ17"/>
      <c r="QFA17"/>
      <c r="QFB17"/>
      <c r="QFC17"/>
      <c r="QFD17"/>
      <c r="QFE17"/>
      <c r="QFF17"/>
      <c r="QFG17"/>
      <c r="QFH17"/>
      <c r="QFI17"/>
      <c r="QFJ17"/>
      <c r="QFK17"/>
      <c r="QFL17"/>
      <c r="QFM17"/>
      <c r="QFN17"/>
      <c r="QFO17"/>
      <c r="QFP17"/>
      <c r="QFQ17"/>
      <c r="QFR17"/>
      <c r="QFS17"/>
      <c r="QFT17"/>
      <c r="QFU17"/>
      <c r="QFV17"/>
      <c r="QFW17"/>
      <c r="QFX17"/>
      <c r="QFY17"/>
      <c r="QFZ17"/>
      <c r="QGA17"/>
      <c r="QGB17"/>
      <c r="QGC17"/>
      <c r="QGD17"/>
      <c r="QGE17"/>
      <c r="QGF17"/>
      <c r="QGG17"/>
      <c r="QGH17"/>
      <c r="QGI17"/>
      <c r="QGJ17"/>
      <c r="QGK17"/>
      <c r="QGL17"/>
      <c r="QGM17"/>
      <c r="QGN17"/>
      <c r="QGO17"/>
      <c r="QGP17"/>
      <c r="QGQ17"/>
      <c r="QGR17"/>
      <c r="QGS17"/>
      <c r="QGT17"/>
      <c r="QGU17"/>
      <c r="QGV17"/>
      <c r="QGW17"/>
      <c r="QGX17"/>
      <c r="QGY17"/>
      <c r="QGZ17"/>
      <c r="QHA17"/>
      <c r="QHB17"/>
      <c r="QHC17"/>
      <c r="QHD17"/>
      <c r="QHE17"/>
      <c r="QHF17"/>
      <c r="QHG17"/>
      <c r="QHH17"/>
      <c r="QHI17"/>
      <c r="QHJ17"/>
      <c r="QHK17"/>
      <c r="QHL17"/>
      <c r="QHM17"/>
      <c r="QHN17"/>
      <c r="QHO17"/>
      <c r="QHP17"/>
      <c r="QHQ17"/>
      <c r="QHR17"/>
      <c r="QHS17"/>
      <c r="QHT17"/>
      <c r="QHU17"/>
      <c r="QHV17"/>
      <c r="QHW17"/>
      <c r="QHX17"/>
      <c r="QHY17"/>
      <c r="QHZ17"/>
      <c r="QIA17"/>
      <c r="QIB17"/>
      <c r="QIC17"/>
      <c r="QID17"/>
      <c r="QIE17"/>
      <c r="QIF17"/>
      <c r="QIG17"/>
      <c r="QIH17"/>
      <c r="QII17"/>
      <c r="QIJ17"/>
      <c r="QIK17"/>
      <c r="QIL17"/>
      <c r="QIM17"/>
      <c r="QIN17"/>
      <c r="QIO17"/>
      <c r="QIP17"/>
      <c r="QIQ17"/>
      <c r="QIR17"/>
      <c r="QIS17"/>
      <c r="QIT17"/>
      <c r="QIU17"/>
      <c r="QIV17"/>
      <c r="QIW17"/>
      <c r="QIX17"/>
      <c r="QIY17"/>
      <c r="QIZ17"/>
      <c r="QJA17"/>
      <c r="QJB17"/>
      <c r="QJC17"/>
      <c r="QJD17"/>
      <c r="QJE17"/>
      <c r="QJF17"/>
      <c r="QJG17"/>
      <c r="QJH17"/>
      <c r="QJI17"/>
      <c r="QJJ17"/>
      <c r="QJK17"/>
      <c r="QJL17"/>
      <c r="QJM17"/>
      <c r="QJN17"/>
      <c r="QJO17"/>
      <c r="QJP17"/>
      <c r="QJQ17"/>
      <c r="QJR17"/>
      <c r="QJS17"/>
      <c r="QJT17"/>
      <c r="QJU17"/>
      <c r="QJV17"/>
      <c r="QJW17"/>
      <c r="QJX17"/>
      <c r="QJY17"/>
      <c r="QJZ17"/>
      <c r="QKA17"/>
      <c r="QKB17"/>
      <c r="QKC17"/>
      <c r="QKD17"/>
      <c r="QKE17"/>
      <c r="QKF17"/>
      <c r="QKG17"/>
      <c r="QKH17"/>
      <c r="QKI17"/>
      <c r="QKJ17"/>
      <c r="QKK17"/>
      <c r="QKL17"/>
      <c r="QKM17"/>
      <c r="QKN17"/>
      <c r="QKO17"/>
      <c r="QKP17"/>
      <c r="QKQ17"/>
      <c r="QKR17"/>
      <c r="QKS17"/>
      <c r="QKT17"/>
      <c r="QKU17"/>
      <c r="QKV17"/>
      <c r="QKW17"/>
      <c r="QKX17"/>
      <c r="QKY17"/>
      <c r="QKZ17"/>
      <c r="QLA17"/>
      <c r="QLB17"/>
      <c r="QLC17"/>
      <c r="QLD17"/>
      <c r="QLE17"/>
      <c r="QLF17"/>
      <c r="QLG17"/>
      <c r="QLH17"/>
      <c r="QLI17"/>
      <c r="QLJ17"/>
      <c r="QLK17"/>
      <c r="QLL17"/>
      <c r="QLM17"/>
      <c r="QLN17"/>
      <c r="QLO17"/>
      <c r="QLP17"/>
      <c r="QLQ17"/>
      <c r="QLR17"/>
      <c r="QLS17"/>
      <c r="QLT17"/>
      <c r="QLU17"/>
      <c r="QLV17"/>
      <c r="QLW17"/>
      <c r="QLX17"/>
      <c r="QLY17"/>
      <c r="QLZ17"/>
      <c r="QMA17"/>
      <c r="QMB17"/>
      <c r="QMC17"/>
      <c r="QMD17"/>
      <c r="QME17"/>
      <c r="QMF17"/>
      <c r="QMG17"/>
      <c r="QMH17"/>
      <c r="QMI17"/>
      <c r="QMJ17"/>
      <c r="QMK17"/>
      <c r="QML17"/>
      <c r="QMM17"/>
      <c r="QMN17"/>
      <c r="QMO17"/>
      <c r="QMP17"/>
      <c r="QMQ17"/>
      <c r="QMR17"/>
      <c r="QMS17"/>
      <c r="QMT17"/>
      <c r="QMU17"/>
      <c r="QMV17"/>
      <c r="QMW17"/>
      <c r="QMX17"/>
      <c r="QMY17"/>
      <c r="QMZ17"/>
      <c r="QNA17"/>
      <c r="QNB17"/>
      <c r="QNC17"/>
      <c r="QND17"/>
      <c r="QNE17"/>
      <c r="QNF17"/>
      <c r="QNG17"/>
      <c r="QNH17"/>
      <c r="QNI17"/>
      <c r="QNJ17"/>
      <c r="QNK17"/>
      <c r="QNL17"/>
      <c r="QNM17"/>
      <c r="QNN17"/>
      <c r="QNO17"/>
      <c r="QNP17"/>
      <c r="QNQ17"/>
      <c r="QNR17"/>
      <c r="QNS17"/>
      <c r="QNT17"/>
      <c r="QNU17"/>
      <c r="QNV17"/>
      <c r="QNW17"/>
      <c r="QNX17"/>
      <c r="QNY17"/>
      <c r="QNZ17"/>
      <c r="QOA17"/>
      <c r="QOB17"/>
      <c r="QOC17"/>
      <c r="QOD17"/>
      <c r="QOE17"/>
      <c r="QOF17"/>
      <c r="QOG17"/>
      <c r="QOH17"/>
      <c r="QOI17"/>
      <c r="QOJ17"/>
      <c r="QOK17"/>
      <c r="QOL17"/>
      <c r="QOM17"/>
      <c r="QON17"/>
      <c r="QOO17"/>
      <c r="QOP17"/>
      <c r="QOQ17"/>
      <c r="QOR17"/>
      <c r="QOS17"/>
      <c r="QOT17"/>
      <c r="QOU17"/>
      <c r="QOV17"/>
      <c r="QOW17"/>
      <c r="QOX17"/>
      <c r="QOY17"/>
      <c r="QOZ17"/>
      <c r="QPA17"/>
      <c r="QPB17"/>
      <c r="QPC17"/>
      <c r="QPD17"/>
      <c r="QPE17"/>
      <c r="QPF17"/>
      <c r="QPG17"/>
      <c r="QPH17"/>
      <c r="QPI17"/>
      <c r="QPJ17"/>
      <c r="QPK17"/>
      <c r="QPL17"/>
      <c r="QPM17"/>
      <c r="QPN17"/>
      <c r="QPO17"/>
      <c r="QPP17"/>
      <c r="QPQ17"/>
      <c r="QPR17"/>
      <c r="QPS17"/>
      <c r="QPT17"/>
      <c r="QPU17"/>
      <c r="QPV17"/>
      <c r="QPW17"/>
      <c r="QPX17"/>
      <c r="QPY17"/>
      <c r="QPZ17"/>
      <c r="QQA17"/>
      <c r="QQB17"/>
      <c r="QQC17"/>
      <c r="QQD17"/>
      <c r="QQE17"/>
      <c r="QQF17"/>
      <c r="QQG17"/>
      <c r="QQH17"/>
      <c r="QQI17"/>
      <c r="QQJ17"/>
      <c r="QQK17"/>
      <c r="QQL17"/>
      <c r="QQM17"/>
      <c r="QQN17"/>
      <c r="QQO17"/>
      <c r="QQP17"/>
      <c r="QQQ17"/>
      <c r="QQR17"/>
      <c r="QQS17"/>
      <c r="QQT17"/>
      <c r="QQU17"/>
      <c r="QQV17"/>
      <c r="QQW17"/>
      <c r="QQX17"/>
      <c r="QQY17"/>
      <c r="QQZ17"/>
      <c r="QRA17"/>
      <c r="QRB17"/>
      <c r="QRC17"/>
      <c r="QRD17"/>
      <c r="QRE17"/>
      <c r="QRF17"/>
      <c r="QRG17"/>
      <c r="QRH17"/>
      <c r="QRI17"/>
      <c r="QRJ17"/>
      <c r="QRK17"/>
      <c r="QRL17"/>
      <c r="QRM17"/>
      <c r="QRN17"/>
      <c r="QRO17"/>
      <c r="QRP17"/>
      <c r="QRQ17"/>
      <c r="QRR17"/>
      <c r="QRS17"/>
      <c r="QRT17"/>
      <c r="QRU17"/>
      <c r="QRV17"/>
      <c r="QRW17"/>
      <c r="QRX17"/>
      <c r="QRY17"/>
      <c r="QRZ17"/>
      <c r="QSA17"/>
      <c r="QSB17"/>
      <c r="QSC17"/>
      <c r="QSD17"/>
      <c r="QSE17"/>
      <c r="QSF17"/>
      <c r="QSG17"/>
      <c r="QSH17"/>
      <c r="QSI17"/>
      <c r="QSJ17"/>
      <c r="QSK17"/>
      <c r="QSL17"/>
      <c r="QSM17"/>
      <c r="QSN17"/>
      <c r="QSO17"/>
      <c r="QSP17"/>
      <c r="QSQ17"/>
      <c r="QSR17"/>
      <c r="QSS17"/>
      <c r="QST17"/>
      <c r="QSU17"/>
      <c r="QSV17"/>
      <c r="QSW17"/>
      <c r="QSX17"/>
      <c r="QSY17"/>
      <c r="QSZ17"/>
      <c r="QTA17"/>
      <c r="QTB17"/>
      <c r="QTC17"/>
      <c r="QTD17"/>
      <c r="QTE17"/>
      <c r="QTF17"/>
      <c r="QTG17"/>
      <c r="QTH17"/>
      <c r="QTI17"/>
      <c r="QTJ17"/>
      <c r="QTK17"/>
      <c r="QTL17"/>
      <c r="QTM17"/>
      <c r="QTN17"/>
      <c r="QTO17"/>
      <c r="QTP17"/>
      <c r="QTQ17"/>
      <c r="QTR17"/>
      <c r="QTS17"/>
      <c r="QTT17"/>
      <c r="QTU17"/>
      <c r="QTV17"/>
      <c r="QTW17"/>
      <c r="QTX17"/>
      <c r="QTY17"/>
      <c r="QTZ17"/>
      <c r="QUA17"/>
      <c r="QUB17"/>
      <c r="QUC17"/>
      <c r="QUD17"/>
      <c r="QUE17"/>
      <c r="QUF17"/>
      <c r="QUG17"/>
      <c r="QUH17"/>
      <c r="QUI17"/>
      <c r="QUJ17"/>
      <c r="QUK17"/>
      <c r="QUL17"/>
      <c r="QUM17"/>
      <c r="QUN17"/>
      <c r="QUO17"/>
      <c r="QUP17"/>
      <c r="QUQ17"/>
      <c r="QUR17"/>
      <c r="QUS17"/>
      <c r="QUT17"/>
      <c r="QUU17"/>
      <c r="QUV17"/>
      <c r="QUW17"/>
      <c r="QUX17"/>
      <c r="QUY17"/>
      <c r="QUZ17"/>
      <c r="QVA17"/>
      <c r="QVB17"/>
      <c r="QVC17"/>
      <c r="QVD17"/>
      <c r="QVE17"/>
      <c r="QVF17"/>
      <c r="QVG17"/>
      <c r="QVH17"/>
      <c r="QVI17"/>
      <c r="QVJ17"/>
      <c r="QVK17"/>
      <c r="QVL17"/>
      <c r="QVM17"/>
      <c r="QVN17"/>
      <c r="QVO17"/>
      <c r="QVP17"/>
      <c r="QVQ17"/>
      <c r="QVR17"/>
      <c r="QVS17"/>
      <c r="QVT17"/>
      <c r="QVU17"/>
      <c r="QVV17"/>
      <c r="QVW17"/>
      <c r="QVX17"/>
      <c r="QVY17"/>
      <c r="QVZ17"/>
      <c r="QWA17"/>
      <c r="QWB17"/>
      <c r="QWC17"/>
      <c r="QWD17"/>
      <c r="QWE17"/>
      <c r="QWF17"/>
      <c r="QWG17"/>
      <c r="QWH17"/>
      <c r="QWI17"/>
      <c r="QWJ17"/>
      <c r="QWK17"/>
      <c r="QWL17"/>
      <c r="QWM17"/>
      <c r="QWN17"/>
      <c r="QWO17"/>
      <c r="QWP17"/>
      <c r="QWQ17"/>
      <c r="QWR17"/>
      <c r="QWS17"/>
      <c r="QWT17"/>
      <c r="QWU17"/>
      <c r="QWV17"/>
      <c r="QWW17"/>
      <c r="QWX17"/>
      <c r="QWY17"/>
      <c r="QWZ17"/>
      <c r="QXA17"/>
      <c r="QXB17"/>
      <c r="QXC17"/>
      <c r="QXD17"/>
      <c r="QXE17"/>
      <c r="QXF17"/>
      <c r="QXG17"/>
      <c r="QXH17"/>
      <c r="QXI17"/>
      <c r="QXJ17"/>
      <c r="QXK17"/>
      <c r="QXL17"/>
      <c r="QXM17"/>
      <c r="QXN17"/>
      <c r="QXO17"/>
      <c r="QXP17"/>
      <c r="QXQ17"/>
      <c r="QXR17"/>
      <c r="QXS17"/>
      <c r="QXT17"/>
      <c r="QXU17"/>
      <c r="QXV17"/>
      <c r="QXW17"/>
      <c r="QXX17"/>
      <c r="QXY17"/>
      <c r="QXZ17"/>
      <c r="QYA17"/>
      <c r="QYB17"/>
      <c r="QYC17"/>
      <c r="QYD17"/>
      <c r="QYE17"/>
      <c r="QYF17"/>
      <c r="QYG17"/>
      <c r="QYH17"/>
      <c r="QYI17"/>
      <c r="QYJ17"/>
      <c r="QYK17"/>
      <c r="QYL17"/>
      <c r="QYM17"/>
      <c r="QYN17"/>
      <c r="QYO17"/>
      <c r="QYP17"/>
      <c r="QYQ17"/>
      <c r="QYR17"/>
      <c r="QYS17"/>
      <c r="QYT17"/>
      <c r="QYU17"/>
      <c r="QYV17"/>
      <c r="QYW17"/>
      <c r="QYX17"/>
      <c r="QYY17"/>
      <c r="QYZ17"/>
      <c r="QZA17"/>
      <c r="QZB17"/>
      <c r="QZC17"/>
      <c r="QZD17"/>
      <c r="QZE17"/>
      <c r="QZF17"/>
      <c r="QZG17"/>
      <c r="QZH17"/>
      <c r="QZI17"/>
      <c r="QZJ17"/>
      <c r="QZK17"/>
      <c r="QZL17"/>
      <c r="QZM17"/>
      <c r="QZN17"/>
      <c r="QZO17"/>
      <c r="QZP17"/>
      <c r="QZQ17"/>
      <c r="QZR17"/>
      <c r="QZS17"/>
      <c r="QZT17"/>
      <c r="QZU17"/>
      <c r="QZV17"/>
      <c r="QZW17"/>
      <c r="QZX17"/>
      <c r="QZY17"/>
      <c r="QZZ17"/>
      <c r="RAA17"/>
      <c r="RAB17"/>
      <c r="RAC17"/>
      <c r="RAD17"/>
      <c r="RAE17"/>
      <c r="RAF17"/>
      <c r="RAG17"/>
      <c r="RAH17"/>
      <c r="RAI17"/>
      <c r="RAJ17"/>
      <c r="RAK17"/>
      <c r="RAL17"/>
      <c r="RAM17"/>
      <c r="RAN17"/>
      <c r="RAO17"/>
      <c r="RAP17"/>
      <c r="RAQ17"/>
      <c r="RAR17"/>
      <c r="RAS17"/>
      <c r="RAT17"/>
      <c r="RAU17"/>
      <c r="RAV17"/>
      <c r="RAW17"/>
      <c r="RAX17"/>
      <c r="RAY17"/>
      <c r="RAZ17"/>
      <c r="RBA17"/>
      <c r="RBB17"/>
      <c r="RBC17"/>
      <c r="RBD17"/>
      <c r="RBE17"/>
      <c r="RBF17"/>
      <c r="RBG17"/>
      <c r="RBH17"/>
      <c r="RBI17"/>
      <c r="RBJ17"/>
      <c r="RBK17"/>
      <c r="RBL17"/>
      <c r="RBM17"/>
      <c r="RBN17"/>
      <c r="RBO17"/>
      <c r="RBP17"/>
      <c r="RBQ17"/>
      <c r="RBR17"/>
      <c r="RBS17"/>
      <c r="RBT17"/>
      <c r="RBU17"/>
      <c r="RBV17"/>
      <c r="RBW17"/>
      <c r="RBX17"/>
      <c r="RBY17"/>
      <c r="RBZ17"/>
      <c r="RCA17"/>
      <c r="RCB17"/>
      <c r="RCC17"/>
      <c r="RCD17"/>
      <c r="RCE17"/>
      <c r="RCF17"/>
      <c r="RCG17"/>
      <c r="RCH17"/>
      <c r="RCI17"/>
      <c r="RCJ17"/>
      <c r="RCK17"/>
      <c r="RCL17"/>
      <c r="RCM17"/>
      <c r="RCN17"/>
      <c r="RCO17"/>
      <c r="RCP17"/>
      <c r="RCQ17"/>
      <c r="RCR17"/>
      <c r="RCS17"/>
      <c r="RCT17"/>
      <c r="RCU17"/>
      <c r="RCV17"/>
      <c r="RCW17"/>
      <c r="RCX17"/>
      <c r="RCY17"/>
      <c r="RCZ17"/>
      <c r="RDA17"/>
      <c r="RDB17"/>
      <c r="RDC17"/>
      <c r="RDD17"/>
      <c r="RDE17"/>
      <c r="RDF17"/>
      <c r="RDG17"/>
      <c r="RDH17"/>
      <c r="RDI17"/>
      <c r="RDJ17"/>
      <c r="RDK17"/>
      <c r="RDL17"/>
      <c r="RDM17"/>
      <c r="RDN17"/>
      <c r="RDO17"/>
      <c r="RDP17"/>
      <c r="RDQ17"/>
      <c r="RDR17"/>
      <c r="RDS17"/>
      <c r="RDT17"/>
      <c r="RDU17"/>
      <c r="RDV17"/>
      <c r="RDW17"/>
      <c r="RDX17"/>
      <c r="RDY17"/>
      <c r="RDZ17"/>
      <c r="REA17"/>
      <c r="REB17"/>
      <c r="REC17"/>
      <c r="RED17"/>
      <c r="REE17"/>
      <c r="REF17"/>
      <c r="REG17"/>
      <c r="REH17"/>
      <c r="REI17"/>
      <c r="REJ17"/>
      <c r="REK17"/>
      <c r="REL17"/>
      <c r="REM17"/>
      <c r="REN17"/>
      <c r="REO17"/>
      <c r="REP17"/>
      <c r="REQ17"/>
      <c r="RER17"/>
      <c r="RES17"/>
      <c r="RET17"/>
      <c r="REU17"/>
      <c r="REV17"/>
      <c r="REW17"/>
      <c r="REX17"/>
      <c r="REY17"/>
      <c r="REZ17"/>
      <c r="RFA17"/>
      <c r="RFB17"/>
      <c r="RFC17"/>
      <c r="RFD17"/>
      <c r="RFE17"/>
      <c r="RFF17"/>
      <c r="RFG17"/>
      <c r="RFH17"/>
      <c r="RFI17"/>
      <c r="RFJ17"/>
      <c r="RFK17"/>
      <c r="RFL17"/>
      <c r="RFM17"/>
      <c r="RFN17"/>
      <c r="RFO17"/>
      <c r="RFP17"/>
      <c r="RFQ17"/>
      <c r="RFR17"/>
      <c r="RFS17"/>
      <c r="RFT17"/>
      <c r="RFU17"/>
      <c r="RFV17"/>
      <c r="RFW17"/>
      <c r="RFX17"/>
      <c r="RFY17"/>
      <c r="RFZ17"/>
      <c r="RGA17"/>
      <c r="RGB17"/>
      <c r="RGC17"/>
      <c r="RGD17"/>
      <c r="RGE17"/>
      <c r="RGF17"/>
      <c r="RGG17"/>
      <c r="RGH17"/>
      <c r="RGI17"/>
      <c r="RGJ17"/>
      <c r="RGK17"/>
      <c r="RGL17"/>
      <c r="RGM17"/>
      <c r="RGN17"/>
      <c r="RGO17"/>
      <c r="RGP17"/>
      <c r="RGQ17"/>
      <c r="RGR17"/>
      <c r="RGS17"/>
      <c r="RGT17"/>
      <c r="RGU17"/>
      <c r="RGV17"/>
      <c r="RGW17"/>
      <c r="RGX17"/>
      <c r="RGY17"/>
      <c r="RGZ17"/>
      <c r="RHA17"/>
      <c r="RHB17"/>
      <c r="RHC17"/>
      <c r="RHD17"/>
      <c r="RHE17"/>
      <c r="RHF17"/>
      <c r="RHG17"/>
      <c r="RHH17"/>
      <c r="RHI17"/>
      <c r="RHJ17"/>
      <c r="RHK17"/>
      <c r="RHL17"/>
      <c r="RHM17"/>
      <c r="RHN17"/>
      <c r="RHO17"/>
      <c r="RHP17"/>
      <c r="RHQ17"/>
      <c r="RHR17"/>
      <c r="RHS17"/>
      <c r="RHT17"/>
      <c r="RHU17"/>
      <c r="RHV17"/>
      <c r="RHW17"/>
      <c r="RHX17"/>
      <c r="RHY17"/>
      <c r="RHZ17"/>
      <c r="RIA17"/>
      <c r="RIB17"/>
      <c r="RIC17"/>
      <c r="RID17"/>
      <c r="RIE17"/>
      <c r="RIF17"/>
      <c r="RIG17"/>
      <c r="RIH17"/>
      <c r="RII17"/>
      <c r="RIJ17"/>
      <c r="RIK17"/>
      <c r="RIL17"/>
      <c r="RIM17"/>
      <c r="RIN17"/>
      <c r="RIO17"/>
      <c r="RIP17"/>
      <c r="RIQ17"/>
      <c r="RIR17"/>
      <c r="RIS17"/>
      <c r="RIT17"/>
      <c r="RIU17"/>
      <c r="RIV17"/>
      <c r="RIW17"/>
      <c r="RIX17"/>
      <c r="RIY17"/>
      <c r="RIZ17"/>
      <c r="RJA17"/>
      <c r="RJB17"/>
      <c r="RJC17"/>
      <c r="RJD17"/>
      <c r="RJE17"/>
      <c r="RJF17"/>
      <c r="RJG17"/>
      <c r="RJH17"/>
      <c r="RJI17"/>
      <c r="RJJ17"/>
      <c r="RJK17"/>
      <c r="RJL17"/>
      <c r="RJM17"/>
      <c r="RJN17"/>
      <c r="RJO17"/>
      <c r="RJP17"/>
      <c r="RJQ17"/>
      <c r="RJR17"/>
      <c r="RJS17"/>
      <c r="RJT17"/>
      <c r="RJU17"/>
      <c r="RJV17"/>
      <c r="RJW17"/>
      <c r="RJX17"/>
      <c r="RJY17"/>
      <c r="RJZ17"/>
      <c r="RKA17"/>
      <c r="RKB17"/>
      <c r="RKC17"/>
      <c r="RKD17"/>
      <c r="RKE17"/>
      <c r="RKF17"/>
      <c r="RKG17"/>
      <c r="RKH17"/>
      <c r="RKI17"/>
      <c r="RKJ17"/>
      <c r="RKK17"/>
      <c r="RKL17"/>
      <c r="RKM17"/>
      <c r="RKN17"/>
      <c r="RKO17"/>
      <c r="RKP17"/>
      <c r="RKQ17"/>
      <c r="RKR17"/>
      <c r="RKS17"/>
      <c r="RKT17"/>
      <c r="RKU17"/>
      <c r="RKV17"/>
      <c r="RKW17"/>
      <c r="RKX17"/>
      <c r="RKY17"/>
      <c r="RKZ17"/>
      <c r="RLA17"/>
      <c r="RLB17"/>
      <c r="RLC17"/>
      <c r="RLD17"/>
      <c r="RLE17"/>
      <c r="RLF17"/>
      <c r="RLG17"/>
      <c r="RLH17"/>
      <c r="RLI17"/>
      <c r="RLJ17"/>
      <c r="RLK17"/>
      <c r="RLL17"/>
      <c r="RLM17"/>
      <c r="RLN17"/>
      <c r="RLO17"/>
      <c r="RLP17"/>
      <c r="RLQ17"/>
      <c r="RLR17"/>
      <c r="RLS17"/>
      <c r="RLT17"/>
      <c r="RLU17"/>
      <c r="RLV17"/>
      <c r="RLW17"/>
      <c r="RLX17"/>
      <c r="RLY17"/>
      <c r="RLZ17"/>
      <c r="RMA17"/>
      <c r="RMB17"/>
      <c r="RMC17"/>
      <c r="RMD17"/>
      <c r="RME17"/>
      <c r="RMF17"/>
      <c r="RMG17"/>
      <c r="RMH17"/>
      <c r="RMI17"/>
      <c r="RMJ17"/>
      <c r="RMK17"/>
      <c r="RML17"/>
      <c r="RMM17"/>
      <c r="RMN17"/>
      <c r="RMO17"/>
      <c r="RMP17"/>
      <c r="RMQ17"/>
      <c r="RMR17"/>
      <c r="RMS17"/>
      <c r="RMT17"/>
      <c r="RMU17"/>
      <c r="RMV17"/>
      <c r="RMW17"/>
      <c r="RMX17"/>
      <c r="RMY17"/>
      <c r="RMZ17"/>
      <c r="RNA17"/>
      <c r="RNB17"/>
      <c r="RNC17"/>
      <c r="RND17"/>
      <c r="RNE17"/>
      <c r="RNF17"/>
      <c r="RNG17"/>
      <c r="RNH17"/>
      <c r="RNI17"/>
      <c r="RNJ17"/>
      <c r="RNK17"/>
      <c r="RNL17"/>
      <c r="RNM17"/>
      <c r="RNN17"/>
      <c r="RNO17"/>
      <c r="RNP17"/>
      <c r="RNQ17"/>
      <c r="RNR17"/>
      <c r="RNS17"/>
      <c r="RNT17"/>
      <c r="RNU17"/>
      <c r="RNV17"/>
      <c r="RNW17"/>
      <c r="RNX17"/>
      <c r="RNY17"/>
      <c r="RNZ17"/>
      <c r="ROA17"/>
      <c r="ROB17"/>
      <c r="ROC17"/>
      <c r="ROD17"/>
      <c r="ROE17"/>
      <c r="ROF17"/>
      <c r="ROG17"/>
      <c r="ROH17"/>
      <c r="ROI17"/>
      <c r="ROJ17"/>
      <c r="ROK17"/>
      <c r="ROL17"/>
      <c r="ROM17"/>
      <c r="RON17"/>
      <c r="ROO17"/>
      <c r="ROP17"/>
      <c r="ROQ17"/>
      <c r="ROR17"/>
      <c r="ROS17"/>
      <c r="ROT17"/>
      <c r="ROU17"/>
      <c r="ROV17"/>
      <c r="ROW17"/>
      <c r="ROX17"/>
      <c r="ROY17"/>
      <c r="ROZ17"/>
      <c r="RPA17"/>
      <c r="RPB17"/>
      <c r="RPC17"/>
      <c r="RPD17"/>
      <c r="RPE17"/>
      <c r="RPF17"/>
      <c r="RPG17"/>
      <c r="RPH17"/>
      <c r="RPI17"/>
      <c r="RPJ17"/>
      <c r="RPK17"/>
      <c r="RPL17"/>
      <c r="RPM17"/>
      <c r="RPN17"/>
      <c r="RPO17"/>
      <c r="RPP17"/>
      <c r="RPQ17"/>
      <c r="RPR17"/>
      <c r="RPS17"/>
      <c r="RPT17"/>
      <c r="RPU17"/>
      <c r="RPV17"/>
      <c r="RPW17"/>
      <c r="RPX17"/>
      <c r="RPY17"/>
      <c r="RPZ17"/>
      <c r="RQA17"/>
      <c r="RQB17"/>
      <c r="RQC17"/>
      <c r="RQD17"/>
      <c r="RQE17"/>
      <c r="RQF17"/>
      <c r="RQG17"/>
      <c r="RQH17"/>
      <c r="RQI17"/>
      <c r="RQJ17"/>
      <c r="RQK17"/>
      <c r="RQL17"/>
      <c r="RQM17"/>
      <c r="RQN17"/>
      <c r="RQO17"/>
      <c r="RQP17"/>
      <c r="RQQ17"/>
      <c r="RQR17"/>
      <c r="RQS17"/>
      <c r="RQT17"/>
      <c r="RQU17"/>
      <c r="RQV17"/>
      <c r="RQW17"/>
      <c r="RQX17"/>
      <c r="RQY17"/>
      <c r="RQZ17"/>
      <c r="RRA17"/>
      <c r="RRB17"/>
      <c r="RRC17"/>
      <c r="RRD17"/>
      <c r="RRE17"/>
      <c r="RRF17"/>
      <c r="RRG17"/>
      <c r="RRH17"/>
      <c r="RRI17"/>
      <c r="RRJ17"/>
      <c r="RRK17"/>
      <c r="RRL17"/>
      <c r="RRM17"/>
      <c r="RRN17"/>
      <c r="RRO17"/>
      <c r="RRP17"/>
      <c r="RRQ17"/>
      <c r="RRR17"/>
      <c r="RRS17"/>
      <c r="RRT17"/>
      <c r="RRU17"/>
      <c r="RRV17"/>
      <c r="RRW17"/>
      <c r="RRX17"/>
      <c r="RRY17"/>
      <c r="RRZ17"/>
      <c r="RSA17"/>
      <c r="RSB17"/>
      <c r="RSC17"/>
      <c r="RSD17"/>
      <c r="RSE17"/>
      <c r="RSF17"/>
      <c r="RSG17"/>
      <c r="RSH17"/>
      <c r="RSI17"/>
      <c r="RSJ17"/>
      <c r="RSK17"/>
      <c r="RSL17"/>
      <c r="RSM17"/>
      <c r="RSN17"/>
      <c r="RSO17"/>
      <c r="RSP17"/>
      <c r="RSQ17"/>
      <c r="RSR17"/>
      <c r="RSS17"/>
      <c r="RST17"/>
      <c r="RSU17"/>
      <c r="RSV17"/>
      <c r="RSW17"/>
      <c r="RSX17"/>
      <c r="RSY17"/>
      <c r="RSZ17"/>
      <c r="RTA17"/>
      <c r="RTB17"/>
      <c r="RTC17"/>
      <c r="RTD17"/>
      <c r="RTE17"/>
      <c r="RTF17"/>
      <c r="RTG17"/>
      <c r="RTH17"/>
      <c r="RTI17"/>
      <c r="RTJ17"/>
      <c r="RTK17"/>
      <c r="RTL17"/>
      <c r="RTM17"/>
      <c r="RTN17"/>
      <c r="RTO17"/>
      <c r="RTP17"/>
      <c r="RTQ17"/>
      <c r="RTR17"/>
      <c r="RTS17"/>
      <c r="RTT17"/>
      <c r="RTU17"/>
      <c r="RTV17"/>
      <c r="RTW17"/>
      <c r="RTX17"/>
      <c r="RTY17"/>
      <c r="RTZ17"/>
      <c r="RUA17"/>
      <c r="RUB17"/>
      <c r="RUC17"/>
      <c r="RUD17"/>
      <c r="RUE17"/>
      <c r="RUF17"/>
      <c r="RUG17"/>
      <c r="RUH17"/>
      <c r="RUI17"/>
      <c r="RUJ17"/>
      <c r="RUK17"/>
      <c r="RUL17"/>
      <c r="RUM17"/>
      <c r="RUN17"/>
      <c r="RUO17"/>
      <c r="RUP17"/>
      <c r="RUQ17"/>
      <c r="RUR17"/>
      <c r="RUS17"/>
      <c r="RUT17"/>
      <c r="RUU17"/>
      <c r="RUV17"/>
      <c r="RUW17"/>
      <c r="RUX17"/>
      <c r="RUY17"/>
      <c r="RUZ17"/>
      <c r="RVA17"/>
      <c r="RVB17"/>
      <c r="RVC17"/>
      <c r="RVD17"/>
      <c r="RVE17"/>
      <c r="RVF17"/>
      <c r="RVG17"/>
      <c r="RVH17"/>
      <c r="RVI17"/>
      <c r="RVJ17"/>
      <c r="RVK17"/>
      <c r="RVL17"/>
      <c r="RVM17"/>
      <c r="RVN17"/>
      <c r="RVO17"/>
      <c r="RVP17"/>
      <c r="RVQ17"/>
      <c r="RVR17"/>
      <c r="RVS17"/>
      <c r="RVT17"/>
      <c r="RVU17"/>
      <c r="RVV17"/>
      <c r="RVW17"/>
      <c r="RVX17"/>
      <c r="RVY17"/>
      <c r="RVZ17"/>
      <c r="RWA17"/>
      <c r="RWB17"/>
      <c r="RWC17"/>
      <c r="RWD17"/>
      <c r="RWE17"/>
      <c r="RWF17"/>
      <c r="RWG17"/>
      <c r="RWH17"/>
      <c r="RWI17"/>
      <c r="RWJ17"/>
      <c r="RWK17"/>
      <c r="RWL17"/>
      <c r="RWM17"/>
      <c r="RWN17"/>
      <c r="RWO17"/>
      <c r="RWP17"/>
      <c r="RWQ17"/>
      <c r="RWR17"/>
      <c r="RWS17"/>
      <c r="RWT17"/>
      <c r="RWU17"/>
      <c r="RWV17"/>
      <c r="RWW17"/>
      <c r="RWX17"/>
      <c r="RWY17"/>
      <c r="RWZ17"/>
      <c r="RXA17"/>
      <c r="RXB17"/>
      <c r="RXC17"/>
      <c r="RXD17"/>
      <c r="RXE17"/>
      <c r="RXF17"/>
      <c r="RXG17"/>
      <c r="RXH17"/>
      <c r="RXI17"/>
      <c r="RXJ17"/>
      <c r="RXK17"/>
      <c r="RXL17"/>
      <c r="RXM17"/>
      <c r="RXN17"/>
      <c r="RXO17"/>
      <c r="RXP17"/>
      <c r="RXQ17"/>
      <c r="RXR17"/>
      <c r="RXS17"/>
      <c r="RXT17"/>
      <c r="RXU17"/>
      <c r="RXV17"/>
      <c r="RXW17"/>
      <c r="RXX17"/>
      <c r="RXY17"/>
      <c r="RXZ17"/>
      <c r="RYA17"/>
      <c r="RYB17"/>
      <c r="RYC17"/>
      <c r="RYD17"/>
      <c r="RYE17"/>
      <c r="RYF17"/>
      <c r="RYG17"/>
      <c r="RYH17"/>
      <c r="RYI17"/>
      <c r="RYJ17"/>
      <c r="RYK17"/>
      <c r="RYL17"/>
      <c r="RYM17"/>
      <c r="RYN17"/>
      <c r="RYO17"/>
      <c r="RYP17"/>
      <c r="RYQ17"/>
      <c r="RYR17"/>
      <c r="RYS17"/>
      <c r="RYT17"/>
      <c r="RYU17"/>
      <c r="RYV17"/>
      <c r="RYW17"/>
      <c r="RYX17"/>
      <c r="RYY17"/>
      <c r="RYZ17"/>
      <c r="RZA17"/>
      <c r="RZB17"/>
      <c r="RZC17"/>
      <c r="RZD17"/>
      <c r="RZE17"/>
      <c r="RZF17"/>
      <c r="RZG17"/>
      <c r="RZH17"/>
      <c r="RZI17"/>
      <c r="RZJ17"/>
      <c r="RZK17"/>
      <c r="RZL17"/>
      <c r="RZM17"/>
      <c r="RZN17"/>
      <c r="RZO17"/>
      <c r="RZP17"/>
      <c r="RZQ17"/>
      <c r="RZR17"/>
      <c r="RZS17"/>
      <c r="RZT17"/>
      <c r="RZU17"/>
      <c r="RZV17"/>
      <c r="RZW17"/>
      <c r="RZX17"/>
      <c r="RZY17"/>
      <c r="RZZ17"/>
      <c r="SAA17"/>
      <c r="SAB17"/>
      <c r="SAC17"/>
      <c r="SAD17"/>
      <c r="SAE17"/>
      <c r="SAF17"/>
      <c r="SAG17"/>
      <c r="SAH17"/>
      <c r="SAI17"/>
      <c r="SAJ17"/>
      <c r="SAK17"/>
      <c r="SAL17"/>
      <c r="SAM17"/>
      <c r="SAN17"/>
      <c r="SAO17"/>
      <c r="SAP17"/>
      <c r="SAQ17"/>
      <c r="SAR17"/>
      <c r="SAS17"/>
      <c r="SAT17"/>
      <c r="SAU17"/>
      <c r="SAV17"/>
      <c r="SAW17"/>
      <c r="SAX17"/>
      <c r="SAY17"/>
      <c r="SAZ17"/>
      <c r="SBA17"/>
      <c r="SBB17"/>
      <c r="SBC17"/>
      <c r="SBD17"/>
      <c r="SBE17"/>
      <c r="SBF17"/>
      <c r="SBG17"/>
      <c r="SBH17"/>
      <c r="SBI17"/>
      <c r="SBJ17"/>
      <c r="SBK17"/>
      <c r="SBL17"/>
      <c r="SBM17"/>
      <c r="SBN17"/>
      <c r="SBO17"/>
      <c r="SBP17"/>
      <c r="SBQ17"/>
      <c r="SBR17"/>
      <c r="SBS17"/>
      <c r="SBT17"/>
      <c r="SBU17"/>
      <c r="SBV17"/>
      <c r="SBW17"/>
      <c r="SBX17"/>
      <c r="SBY17"/>
      <c r="SBZ17"/>
      <c r="SCA17"/>
      <c r="SCB17"/>
      <c r="SCC17"/>
      <c r="SCD17"/>
      <c r="SCE17"/>
      <c r="SCF17"/>
      <c r="SCG17"/>
      <c r="SCH17"/>
      <c r="SCI17"/>
      <c r="SCJ17"/>
      <c r="SCK17"/>
      <c r="SCL17"/>
      <c r="SCM17"/>
      <c r="SCN17"/>
      <c r="SCO17"/>
      <c r="SCP17"/>
      <c r="SCQ17"/>
      <c r="SCR17"/>
      <c r="SCS17"/>
      <c r="SCT17"/>
      <c r="SCU17"/>
      <c r="SCV17"/>
      <c r="SCW17"/>
      <c r="SCX17"/>
      <c r="SCY17"/>
      <c r="SCZ17"/>
      <c r="SDA17"/>
      <c r="SDB17"/>
      <c r="SDC17"/>
      <c r="SDD17"/>
      <c r="SDE17"/>
      <c r="SDF17"/>
      <c r="SDG17"/>
      <c r="SDH17"/>
      <c r="SDI17"/>
      <c r="SDJ17"/>
      <c r="SDK17"/>
      <c r="SDL17"/>
      <c r="SDM17"/>
      <c r="SDN17"/>
      <c r="SDO17"/>
      <c r="SDP17"/>
      <c r="SDQ17"/>
      <c r="SDR17"/>
      <c r="SDS17"/>
      <c r="SDT17"/>
      <c r="SDU17"/>
      <c r="SDV17"/>
      <c r="SDW17"/>
      <c r="SDX17"/>
      <c r="SDY17"/>
      <c r="SDZ17"/>
      <c r="SEA17"/>
      <c r="SEB17"/>
      <c r="SEC17"/>
      <c r="SED17"/>
      <c r="SEE17"/>
      <c r="SEF17"/>
      <c r="SEG17"/>
      <c r="SEH17"/>
      <c r="SEI17"/>
      <c r="SEJ17"/>
      <c r="SEK17"/>
      <c r="SEL17"/>
      <c r="SEM17"/>
      <c r="SEN17"/>
      <c r="SEO17"/>
      <c r="SEP17"/>
      <c r="SEQ17"/>
      <c r="SER17"/>
      <c r="SES17"/>
      <c r="SET17"/>
      <c r="SEU17"/>
      <c r="SEV17"/>
      <c r="SEW17"/>
      <c r="SEX17"/>
      <c r="SEY17"/>
      <c r="SEZ17"/>
      <c r="SFA17"/>
      <c r="SFB17"/>
      <c r="SFC17"/>
      <c r="SFD17"/>
      <c r="SFE17"/>
      <c r="SFF17"/>
      <c r="SFG17"/>
      <c r="SFH17"/>
      <c r="SFI17"/>
      <c r="SFJ17"/>
      <c r="SFK17"/>
      <c r="SFL17"/>
      <c r="SFM17"/>
      <c r="SFN17"/>
      <c r="SFO17"/>
      <c r="SFP17"/>
      <c r="SFQ17"/>
      <c r="SFR17"/>
      <c r="SFS17"/>
      <c r="SFT17"/>
      <c r="SFU17"/>
      <c r="SFV17"/>
      <c r="SFW17"/>
      <c r="SFX17"/>
      <c r="SFY17"/>
      <c r="SFZ17"/>
      <c r="SGA17"/>
      <c r="SGB17"/>
      <c r="SGC17"/>
      <c r="SGD17"/>
      <c r="SGE17"/>
      <c r="SGF17"/>
      <c r="SGG17"/>
      <c r="SGH17"/>
      <c r="SGI17"/>
      <c r="SGJ17"/>
      <c r="SGK17"/>
      <c r="SGL17"/>
      <c r="SGM17"/>
      <c r="SGN17"/>
      <c r="SGO17"/>
      <c r="SGP17"/>
      <c r="SGQ17"/>
      <c r="SGR17"/>
      <c r="SGS17"/>
      <c r="SGT17"/>
      <c r="SGU17"/>
      <c r="SGV17"/>
      <c r="SGW17"/>
      <c r="SGX17"/>
      <c r="SGY17"/>
      <c r="SGZ17"/>
      <c r="SHA17"/>
      <c r="SHB17"/>
      <c r="SHC17"/>
      <c r="SHD17"/>
      <c r="SHE17"/>
      <c r="SHF17"/>
      <c r="SHG17"/>
      <c r="SHH17"/>
      <c r="SHI17"/>
      <c r="SHJ17"/>
      <c r="SHK17"/>
      <c r="SHL17"/>
      <c r="SHM17"/>
      <c r="SHN17"/>
      <c r="SHO17"/>
      <c r="SHP17"/>
      <c r="SHQ17"/>
      <c r="SHR17"/>
      <c r="SHS17"/>
      <c r="SHT17"/>
      <c r="SHU17"/>
      <c r="SHV17"/>
      <c r="SHW17"/>
      <c r="SHX17"/>
      <c r="SHY17"/>
      <c r="SHZ17"/>
      <c r="SIA17"/>
      <c r="SIB17"/>
      <c r="SIC17"/>
      <c r="SID17"/>
      <c r="SIE17"/>
      <c r="SIF17"/>
      <c r="SIG17"/>
      <c r="SIH17"/>
      <c r="SII17"/>
      <c r="SIJ17"/>
      <c r="SIK17"/>
      <c r="SIL17"/>
      <c r="SIM17"/>
      <c r="SIN17"/>
      <c r="SIO17"/>
      <c r="SIP17"/>
      <c r="SIQ17"/>
      <c r="SIR17"/>
      <c r="SIS17"/>
      <c r="SIT17"/>
      <c r="SIU17"/>
      <c r="SIV17"/>
      <c r="SIW17"/>
      <c r="SIX17"/>
      <c r="SIY17"/>
      <c r="SIZ17"/>
      <c r="SJA17"/>
      <c r="SJB17"/>
      <c r="SJC17"/>
      <c r="SJD17"/>
      <c r="SJE17"/>
      <c r="SJF17"/>
      <c r="SJG17"/>
      <c r="SJH17"/>
      <c r="SJI17"/>
      <c r="SJJ17"/>
      <c r="SJK17"/>
      <c r="SJL17"/>
      <c r="SJM17"/>
      <c r="SJN17"/>
      <c r="SJO17"/>
      <c r="SJP17"/>
      <c r="SJQ17"/>
      <c r="SJR17"/>
      <c r="SJS17"/>
      <c r="SJT17"/>
      <c r="SJU17"/>
      <c r="SJV17"/>
      <c r="SJW17"/>
      <c r="SJX17"/>
      <c r="SJY17"/>
      <c r="SJZ17"/>
      <c r="SKA17"/>
      <c r="SKB17"/>
      <c r="SKC17"/>
      <c r="SKD17"/>
      <c r="SKE17"/>
      <c r="SKF17"/>
      <c r="SKG17"/>
      <c r="SKH17"/>
      <c r="SKI17"/>
      <c r="SKJ17"/>
      <c r="SKK17"/>
      <c r="SKL17"/>
      <c r="SKM17"/>
      <c r="SKN17"/>
      <c r="SKO17"/>
      <c r="SKP17"/>
      <c r="SKQ17"/>
      <c r="SKR17"/>
      <c r="SKS17"/>
      <c r="SKT17"/>
      <c r="SKU17"/>
      <c r="SKV17"/>
      <c r="SKW17"/>
      <c r="SKX17"/>
      <c r="SKY17"/>
      <c r="SKZ17"/>
      <c r="SLA17"/>
      <c r="SLB17"/>
      <c r="SLC17"/>
      <c r="SLD17"/>
      <c r="SLE17"/>
      <c r="SLF17"/>
      <c r="SLG17"/>
      <c r="SLH17"/>
      <c r="SLI17"/>
      <c r="SLJ17"/>
      <c r="SLK17"/>
      <c r="SLL17"/>
      <c r="SLM17"/>
      <c r="SLN17"/>
      <c r="SLO17"/>
      <c r="SLP17"/>
      <c r="SLQ17"/>
      <c r="SLR17"/>
      <c r="SLS17"/>
      <c r="SLT17"/>
      <c r="SLU17"/>
      <c r="SLV17"/>
      <c r="SLW17"/>
      <c r="SLX17"/>
      <c r="SLY17"/>
      <c r="SLZ17"/>
      <c r="SMA17"/>
      <c r="SMB17"/>
      <c r="SMC17"/>
      <c r="SMD17"/>
      <c r="SME17"/>
      <c r="SMF17"/>
      <c r="SMG17"/>
      <c r="SMH17"/>
      <c r="SMI17"/>
      <c r="SMJ17"/>
      <c r="SMK17"/>
      <c r="SML17"/>
      <c r="SMM17"/>
      <c r="SMN17"/>
      <c r="SMO17"/>
      <c r="SMP17"/>
      <c r="SMQ17"/>
      <c r="SMR17"/>
      <c r="SMS17"/>
      <c r="SMT17"/>
      <c r="SMU17"/>
      <c r="SMV17"/>
      <c r="SMW17"/>
      <c r="SMX17"/>
      <c r="SMY17"/>
      <c r="SMZ17"/>
      <c r="SNA17"/>
      <c r="SNB17"/>
      <c r="SNC17"/>
      <c r="SND17"/>
      <c r="SNE17"/>
      <c r="SNF17"/>
      <c r="SNG17"/>
      <c r="SNH17"/>
      <c r="SNI17"/>
      <c r="SNJ17"/>
      <c r="SNK17"/>
      <c r="SNL17"/>
      <c r="SNM17"/>
      <c r="SNN17"/>
      <c r="SNO17"/>
      <c r="SNP17"/>
      <c r="SNQ17"/>
      <c r="SNR17"/>
      <c r="SNS17"/>
      <c r="SNT17"/>
      <c r="SNU17"/>
      <c r="SNV17"/>
      <c r="SNW17"/>
      <c r="SNX17"/>
      <c r="SNY17"/>
      <c r="SNZ17"/>
      <c r="SOA17"/>
      <c r="SOB17"/>
      <c r="SOC17"/>
      <c r="SOD17"/>
      <c r="SOE17"/>
      <c r="SOF17"/>
      <c r="SOG17"/>
      <c r="SOH17"/>
      <c r="SOI17"/>
      <c r="SOJ17"/>
      <c r="SOK17"/>
      <c r="SOL17"/>
      <c r="SOM17"/>
      <c r="SON17"/>
      <c r="SOO17"/>
      <c r="SOP17"/>
      <c r="SOQ17"/>
      <c r="SOR17"/>
      <c r="SOS17"/>
      <c r="SOT17"/>
      <c r="SOU17"/>
      <c r="SOV17"/>
      <c r="SOW17"/>
      <c r="SOX17"/>
      <c r="SOY17"/>
      <c r="SOZ17"/>
      <c r="SPA17"/>
      <c r="SPB17"/>
      <c r="SPC17"/>
      <c r="SPD17"/>
      <c r="SPE17"/>
      <c r="SPF17"/>
      <c r="SPG17"/>
      <c r="SPH17"/>
      <c r="SPI17"/>
      <c r="SPJ17"/>
      <c r="SPK17"/>
      <c r="SPL17"/>
      <c r="SPM17"/>
      <c r="SPN17"/>
      <c r="SPO17"/>
      <c r="SPP17"/>
      <c r="SPQ17"/>
      <c r="SPR17"/>
      <c r="SPS17"/>
      <c r="SPT17"/>
      <c r="SPU17"/>
      <c r="SPV17"/>
      <c r="SPW17"/>
      <c r="SPX17"/>
      <c r="SPY17"/>
      <c r="SPZ17"/>
      <c r="SQA17"/>
      <c r="SQB17"/>
      <c r="SQC17"/>
      <c r="SQD17"/>
      <c r="SQE17"/>
      <c r="SQF17"/>
      <c r="SQG17"/>
      <c r="SQH17"/>
      <c r="SQI17"/>
      <c r="SQJ17"/>
      <c r="SQK17"/>
      <c r="SQL17"/>
      <c r="SQM17"/>
      <c r="SQN17"/>
      <c r="SQO17"/>
      <c r="SQP17"/>
      <c r="SQQ17"/>
      <c r="SQR17"/>
      <c r="SQS17"/>
      <c r="SQT17"/>
      <c r="SQU17"/>
      <c r="SQV17"/>
      <c r="SQW17"/>
      <c r="SQX17"/>
      <c r="SQY17"/>
      <c r="SQZ17"/>
      <c r="SRA17"/>
      <c r="SRB17"/>
      <c r="SRC17"/>
      <c r="SRD17"/>
      <c r="SRE17"/>
      <c r="SRF17"/>
      <c r="SRG17"/>
      <c r="SRH17"/>
      <c r="SRI17"/>
      <c r="SRJ17"/>
      <c r="SRK17"/>
      <c r="SRL17"/>
      <c r="SRM17"/>
      <c r="SRN17"/>
      <c r="SRO17"/>
      <c r="SRP17"/>
      <c r="SRQ17"/>
      <c r="SRR17"/>
      <c r="SRS17"/>
      <c r="SRT17"/>
      <c r="SRU17"/>
      <c r="SRV17"/>
      <c r="SRW17"/>
      <c r="SRX17"/>
      <c r="SRY17"/>
      <c r="SRZ17"/>
      <c r="SSA17"/>
      <c r="SSB17"/>
      <c r="SSC17"/>
      <c r="SSD17"/>
      <c r="SSE17"/>
      <c r="SSF17"/>
      <c r="SSG17"/>
      <c r="SSH17"/>
      <c r="SSI17"/>
      <c r="SSJ17"/>
      <c r="SSK17"/>
      <c r="SSL17"/>
      <c r="SSM17"/>
      <c r="SSN17"/>
      <c r="SSO17"/>
      <c r="SSP17"/>
      <c r="SSQ17"/>
      <c r="SSR17"/>
      <c r="SSS17"/>
      <c r="SST17"/>
      <c r="SSU17"/>
      <c r="SSV17"/>
      <c r="SSW17"/>
      <c r="SSX17"/>
      <c r="SSY17"/>
      <c r="SSZ17"/>
      <c r="STA17"/>
      <c r="STB17"/>
      <c r="STC17"/>
      <c r="STD17"/>
      <c r="STE17"/>
      <c r="STF17"/>
      <c r="STG17"/>
      <c r="STH17"/>
      <c r="STI17"/>
      <c r="STJ17"/>
      <c r="STK17"/>
      <c r="STL17"/>
      <c r="STM17"/>
      <c r="STN17"/>
      <c r="STO17"/>
      <c r="STP17"/>
      <c r="STQ17"/>
      <c r="STR17"/>
      <c r="STS17"/>
      <c r="STT17"/>
      <c r="STU17"/>
      <c r="STV17"/>
      <c r="STW17"/>
      <c r="STX17"/>
      <c r="STY17"/>
      <c r="STZ17"/>
      <c r="SUA17"/>
      <c r="SUB17"/>
      <c r="SUC17"/>
      <c r="SUD17"/>
      <c r="SUE17"/>
      <c r="SUF17"/>
      <c r="SUG17"/>
      <c r="SUH17"/>
      <c r="SUI17"/>
      <c r="SUJ17"/>
      <c r="SUK17"/>
      <c r="SUL17"/>
      <c r="SUM17"/>
      <c r="SUN17"/>
      <c r="SUO17"/>
      <c r="SUP17"/>
      <c r="SUQ17"/>
      <c r="SUR17"/>
      <c r="SUS17"/>
      <c r="SUT17"/>
      <c r="SUU17"/>
      <c r="SUV17"/>
      <c r="SUW17"/>
      <c r="SUX17"/>
      <c r="SUY17"/>
      <c r="SUZ17"/>
      <c r="SVA17"/>
      <c r="SVB17"/>
      <c r="SVC17"/>
      <c r="SVD17"/>
      <c r="SVE17"/>
      <c r="SVF17"/>
      <c r="SVG17"/>
      <c r="SVH17"/>
      <c r="SVI17"/>
      <c r="SVJ17"/>
      <c r="SVK17"/>
      <c r="SVL17"/>
      <c r="SVM17"/>
      <c r="SVN17"/>
      <c r="SVO17"/>
      <c r="SVP17"/>
      <c r="SVQ17"/>
      <c r="SVR17"/>
      <c r="SVS17"/>
      <c r="SVT17"/>
      <c r="SVU17"/>
      <c r="SVV17"/>
      <c r="SVW17"/>
      <c r="SVX17"/>
      <c r="SVY17"/>
      <c r="SVZ17"/>
      <c r="SWA17"/>
      <c r="SWB17"/>
      <c r="SWC17"/>
      <c r="SWD17"/>
      <c r="SWE17"/>
      <c r="SWF17"/>
      <c r="SWG17"/>
      <c r="SWH17"/>
      <c r="SWI17"/>
      <c r="SWJ17"/>
      <c r="SWK17"/>
      <c r="SWL17"/>
      <c r="SWM17"/>
      <c r="SWN17"/>
      <c r="SWO17"/>
      <c r="SWP17"/>
      <c r="SWQ17"/>
      <c r="SWR17"/>
      <c r="SWS17"/>
      <c r="SWT17"/>
      <c r="SWU17"/>
      <c r="SWV17"/>
      <c r="SWW17"/>
      <c r="SWX17"/>
      <c r="SWY17"/>
      <c r="SWZ17"/>
      <c r="SXA17"/>
      <c r="SXB17"/>
      <c r="SXC17"/>
      <c r="SXD17"/>
      <c r="SXE17"/>
      <c r="SXF17"/>
      <c r="SXG17"/>
      <c r="SXH17"/>
      <c r="SXI17"/>
      <c r="SXJ17"/>
      <c r="SXK17"/>
      <c r="SXL17"/>
      <c r="SXM17"/>
      <c r="SXN17"/>
      <c r="SXO17"/>
      <c r="SXP17"/>
      <c r="SXQ17"/>
      <c r="SXR17"/>
      <c r="SXS17"/>
      <c r="SXT17"/>
      <c r="SXU17"/>
      <c r="SXV17"/>
      <c r="SXW17"/>
      <c r="SXX17"/>
      <c r="SXY17"/>
      <c r="SXZ17"/>
      <c r="SYA17"/>
      <c r="SYB17"/>
      <c r="SYC17"/>
      <c r="SYD17"/>
      <c r="SYE17"/>
      <c r="SYF17"/>
      <c r="SYG17"/>
      <c r="SYH17"/>
      <c r="SYI17"/>
      <c r="SYJ17"/>
      <c r="SYK17"/>
      <c r="SYL17"/>
      <c r="SYM17"/>
      <c r="SYN17"/>
      <c r="SYO17"/>
      <c r="SYP17"/>
      <c r="SYQ17"/>
      <c r="SYR17"/>
      <c r="SYS17"/>
      <c r="SYT17"/>
      <c r="SYU17"/>
      <c r="SYV17"/>
      <c r="SYW17"/>
      <c r="SYX17"/>
      <c r="SYY17"/>
      <c r="SYZ17"/>
      <c r="SZA17"/>
      <c r="SZB17"/>
      <c r="SZC17"/>
      <c r="SZD17"/>
      <c r="SZE17"/>
      <c r="SZF17"/>
      <c r="SZG17"/>
      <c r="SZH17"/>
      <c r="SZI17"/>
      <c r="SZJ17"/>
      <c r="SZK17"/>
      <c r="SZL17"/>
      <c r="SZM17"/>
      <c r="SZN17"/>
      <c r="SZO17"/>
      <c r="SZP17"/>
      <c r="SZQ17"/>
      <c r="SZR17"/>
      <c r="SZS17"/>
      <c r="SZT17"/>
      <c r="SZU17"/>
      <c r="SZV17"/>
      <c r="SZW17"/>
      <c r="SZX17"/>
      <c r="SZY17"/>
      <c r="SZZ17"/>
      <c r="TAA17"/>
      <c r="TAB17"/>
      <c r="TAC17"/>
      <c r="TAD17"/>
      <c r="TAE17"/>
      <c r="TAF17"/>
      <c r="TAG17"/>
      <c r="TAH17"/>
      <c r="TAI17"/>
      <c r="TAJ17"/>
      <c r="TAK17"/>
      <c r="TAL17"/>
      <c r="TAM17"/>
      <c r="TAN17"/>
      <c r="TAO17"/>
      <c r="TAP17"/>
      <c r="TAQ17"/>
      <c r="TAR17"/>
      <c r="TAS17"/>
      <c r="TAT17"/>
      <c r="TAU17"/>
      <c r="TAV17"/>
      <c r="TAW17"/>
      <c r="TAX17"/>
      <c r="TAY17"/>
      <c r="TAZ17"/>
      <c r="TBA17"/>
      <c r="TBB17"/>
      <c r="TBC17"/>
      <c r="TBD17"/>
      <c r="TBE17"/>
      <c r="TBF17"/>
      <c r="TBG17"/>
      <c r="TBH17"/>
      <c r="TBI17"/>
      <c r="TBJ17"/>
      <c r="TBK17"/>
      <c r="TBL17"/>
      <c r="TBM17"/>
      <c r="TBN17"/>
      <c r="TBO17"/>
      <c r="TBP17"/>
      <c r="TBQ17"/>
      <c r="TBR17"/>
      <c r="TBS17"/>
      <c r="TBT17"/>
      <c r="TBU17"/>
      <c r="TBV17"/>
      <c r="TBW17"/>
      <c r="TBX17"/>
      <c r="TBY17"/>
      <c r="TBZ17"/>
      <c r="TCA17"/>
      <c r="TCB17"/>
      <c r="TCC17"/>
      <c r="TCD17"/>
      <c r="TCE17"/>
      <c r="TCF17"/>
      <c r="TCG17"/>
      <c r="TCH17"/>
      <c r="TCI17"/>
      <c r="TCJ17"/>
      <c r="TCK17"/>
      <c r="TCL17"/>
      <c r="TCM17"/>
      <c r="TCN17"/>
      <c r="TCO17"/>
      <c r="TCP17"/>
      <c r="TCQ17"/>
      <c r="TCR17"/>
      <c r="TCS17"/>
      <c r="TCT17"/>
      <c r="TCU17"/>
      <c r="TCV17"/>
      <c r="TCW17"/>
      <c r="TCX17"/>
      <c r="TCY17"/>
      <c r="TCZ17"/>
      <c r="TDA17"/>
      <c r="TDB17"/>
      <c r="TDC17"/>
      <c r="TDD17"/>
      <c r="TDE17"/>
      <c r="TDF17"/>
      <c r="TDG17"/>
      <c r="TDH17"/>
      <c r="TDI17"/>
      <c r="TDJ17"/>
      <c r="TDK17"/>
      <c r="TDL17"/>
      <c r="TDM17"/>
      <c r="TDN17"/>
      <c r="TDO17"/>
      <c r="TDP17"/>
      <c r="TDQ17"/>
      <c r="TDR17"/>
      <c r="TDS17"/>
      <c r="TDT17"/>
      <c r="TDU17"/>
      <c r="TDV17"/>
      <c r="TDW17"/>
      <c r="TDX17"/>
      <c r="TDY17"/>
      <c r="TDZ17"/>
      <c r="TEA17"/>
      <c r="TEB17"/>
      <c r="TEC17"/>
      <c r="TED17"/>
      <c r="TEE17"/>
      <c r="TEF17"/>
      <c r="TEG17"/>
      <c r="TEH17"/>
      <c r="TEI17"/>
      <c r="TEJ17"/>
      <c r="TEK17"/>
      <c r="TEL17"/>
      <c r="TEM17"/>
      <c r="TEN17"/>
      <c r="TEO17"/>
      <c r="TEP17"/>
      <c r="TEQ17"/>
      <c r="TER17"/>
      <c r="TES17"/>
      <c r="TET17"/>
      <c r="TEU17"/>
      <c r="TEV17"/>
      <c r="TEW17"/>
      <c r="TEX17"/>
      <c r="TEY17"/>
      <c r="TEZ17"/>
      <c r="TFA17"/>
      <c r="TFB17"/>
      <c r="TFC17"/>
      <c r="TFD17"/>
      <c r="TFE17"/>
      <c r="TFF17"/>
      <c r="TFG17"/>
      <c r="TFH17"/>
      <c r="TFI17"/>
      <c r="TFJ17"/>
      <c r="TFK17"/>
      <c r="TFL17"/>
      <c r="TFM17"/>
      <c r="TFN17"/>
      <c r="TFO17"/>
      <c r="TFP17"/>
      <c r="TFQ17"/>
      <c r="TFR17"/>
      <c r="TFS17"/>
      <c r="TFT17"/>
      <c r="TFU17"/>
      <c r="TFV17"/>
      <c r="TFW17"/>
      <c r="TFX17"/>
      <c r="TFY17"/>
      <c r="TFZ17"/>
      <c r="TGA17"/>
      <c r="TGB17"/>
      <c r="TGC17"/>
      <c r="TGD17"/>
      <c r="TGE17"/>
      <c r="TGF17"/>
      <c r="TGG17"/>
      <c r="TGH17"/>
      <c r="TGI17"/>
      <c r="TGJ17"/>
      <c r="TGK17"/>
      <c r="TGL17"/>
      <c r="TGM17"/>
      <c r="TGN17"/>
      <c r="TGO17"/>
      <c r="TGP17"/>
      <c r="TGQ17"/>
      <c r="TGR17"/>
      <c r="TGS17"/>
      <c r="TGT17"/>
      <c r="TGU17"/>
      <c r="TGV17"/>
      <c r="TGW17"/>
      <c r="TGX17"/>
      <c r="TGY17"/>
      <c r="TGZ17"/>
      <c r="THA17"/>
      <c r="THB17"/>
      <c r="THC17"/>
      <c r="THD17"/>
      <c r="THE17"/>
      <c r="THF17"/>
      <c r="THG17"/>
      <c r="THH17"/>
      <c r="THI17"/>
      <c r="THJ17"/>
      <c r="THK17"/>
      <c r="THL17"/>
      <c r="THM17"/>
      <c r="THN17"/>
      <c r="THO17"/>
      <c r="THP17"/>
      <c r="THQ17"/>
      <c r="THR17"/>
      <c r="THS17"/>
      <c r="THT17"/>
      <c r="THU17"/>
      <c r="THV17"/>
      <c r="THW17"/>
      <c r="THX17"/>
      <c r="THY17"/>
      <c r="THZ17"/>
      <c r="TIA17"/>
      <c r="TIB17"/>
      <c r="TIC17"/>
      <c r="TID17"/>
      <c r="TIE17"/>
      <c r="TIF17"/>
      <c r="TIG17"/>
      <c r="TIH17"/>
      <c r="TII17"/>
      <c r="TIJ17"/>
      <c r="TIK17"/>
      <c r="TIL17"/>
      <c r="TIM17"/>
      <c r="TIN17"/>
      <c r="TIO17"/>
      <c r="TIP17"/>
      <c r="TIQ17"/>
      <c r="TIR17"/>
      <c r="TIS17"/>
      <c r="TIT17"/>
      <c r="TIU17"/>
      <c r="TIV17"/>
      <c r="TIW17"/>
      <c r="TIX17"/>
      <c r="TIY17"/>
      <c r="TIZ17"/>
      <c r="TJA17"/>
      <c r="TJB17"/>
      <c r="TJC17"/>
      <c r="TJD17"/>
      <c r="TJE17"/>
      <c r="TJF17"/>
      <c r="TJG17"/>
      <c r="TJH17"/>
      <c r="TJI17"/>
      <c r="TJJ17"/>
      <c r="TJK17"/>
      <c r="TJL17"/>
      <c r="TJM17"/>
      <c r="TJN17"/>
      <c r="TJO17"/>
      <c r="TJP17"/>
      <c r="TJQ17"/>
      <c r="TJR17"/>
      <c r="TJS17"/>
      <c r="TJT17"/>
      <c r="TJU17"/>
      <c r="TJV17"/>
      <c r="TJW17"/>
      <c r="TJX17"/>
      <c r="TJY17"/>
      <c r="TJZ17"/>
      <c r="TKA17"/>
      <c r="TKB17"/>
      <c r="TKC17"/>
      <c r="TKD17"/>
      <c r="TKE17"/>
      <c r="TKF17"/>
      <c r="TKG17"/>
      <c r="TKH17"/>
      <c r="TKI17"/>
      <c r="TKJ17"/>
      <c r="TKK17"/>
      <c r="TKL17"/>
      <c r="TKM17"/>
      <c r="TKN17"/>
      <c r="TKO17"/>
      <c r="TKP17"/>
      <c r="TKQ17"/>
      <c r="TKR17"/>
      <c r="TKS17"/>
      <c r="TKT17"/>
      <c r="TKU17"/>
      <c r="TKV17"/>
      <c r="TKW17"/>
      <c r="TKX17"/>
      <c r="TKY17"/>
      <c r="TKZ17"/>
      <c r="TLA17"/>
      <c r="TLB17"/>
      <c r="TLC17"/>
      <c r="TLD17"/>
      <c r="TLE17"/>
      <c r="TLF17"/>
      <c r="TLG17"/>
      <c r="TLH17"/>
      <c r="TLI17"/>
      <c r="TLJ17"/>
      <c r="TLK17"/>
      <c r="TLL17"/>
      <c r="TLM17"/>
      <c r="TLN17"/>
      <c r="TLO17"/>
      <c r="TLP17"/>
      <c r="TLQ17"/>
      <c r="TLR17"/>
      <c r="TLS17"/>
      <c r="TLT17"/>
      <c r="TLU17"/>
      <c r="TLV17"/>
      <c r="TLW17"/>
      <c r="TLX17"/>
      <c r="TLY17"/>
      <c r="TLZ17"/>
      <c r="TMA17"/>
      <c r="TMB17"/>
      <c r="TMC17"/>
      <c r="TMD17"/>
      <c r="TME17"/>
      <c r="TMF17"/>
      <c r="TMG17"/>
      <c r="TMH17"/>
      <c r="TMI17"/>
      <c r="TMJ17"/>
      <c r="TMK17"/>
      <c r="TML17"/>
      <c r="TMM17"/>
      <c r="TMN17"/>
      <c r="TMO17"/>
      <c r="TMP17"/>
      <c r="TMQ17"/>
      <c r="TMR17"/>
      <c r="TMS17"/>
      <c r="TMT17"/>
      <c r="TMU17"/>
      <c r="TMV17"/>
      <c r="TMW17"/>
      <c r="TMX17"/>
      <c r="TMY17"/>
      <c r="TMZ17"/>
      <c r="TNA17"/>
      <c r="TNB17"/>
      <c r="TNC17"/>
      <c r="TND17"/>
      <c r="TNE17"/>
      <c r="TNF17"/>
      <c r="TNG17"/>
      <c r="TNH17"/>
      <c r="TNI17"/>
      <c r="TNJ17"/>
      <c r="TNK17"/>
      <c r="TNL17"/>
      <c r="TNM17"/>
      <c r="TNN17"/>
      <c r="TNO17"/>
      <c r="TNP17"/>
      <c r="TNQ17"/>
      <c r="TNR17"/>
      <c r="TNS17"/>
      <c r="TNT17"/>
      <c r="TNU17"/>
      <c r="TNV17"/>
      <c r="TNW17"/>
      <c r="TNX17"/>
      <c r="TNY17"/>
      <c r="TNZ17"/>
      <c r="TOA17"/>
      <c r="TOB17"/>
      <c r="TOC17"/>
      <c r="TOD17"/>
      <c r="TOE17"/>
      <c r="TOF17"/>
      <c r="TOG17"/>
      <c r="TOH17"/>
      <c r="TOI17"/>
      <c r="TOJ17"/>
      <c r="TOK17"/>
      <c r="TOL17"/>
      <c r="TOM17"/>
      <c r="TON17"/>
      <c r="TOO17"/>
      <c r="TOP17"/>
      <c r="TOQ17"/>
      <c r="TOR17"/>
      <c r="TOS17"/>
      <c r="TOT17"/>
      <c r="TOU17"/>
      <c r="TOV17"/>
      <c r="TOW17"/>
      <c r="TOX17"/>
      <c r="TOY17"/>
      <c r="TOZ17"/>
      <c r="TPA17"/>
      <c r="TPB17"/>
      <c r="TPC17"/>
      <c r="TPD17"/>
      <c r="TPE17"/>
      <c r="TPF17"/>
      <c r="TPG17"/>
      <c r="TPH17"/>
      <c r="TPI17"/>
      <c r="TPJ17"/>
      <c r="TPK17"/>
      <c r="TPL17"/>
      <c r="TPM17"/>
      <c r="TPN17"/>
      <c r="TPO17"/>
      <c r="TPP17"/>
      <c r="TPQ17"/>
      <c r="TPR17"/>
      <c r="TPS17"/>
      <c r="TPT17"/>
      <c r="TPU17"/>
      <c r="TPV17"/>
      <c r="TPW17"/>
      <c r="TPX17"/>
      <c r="TPY17"/>
      <c r="TPZ17"/>
      <c r="TQA17"/>
      <c r="TQB17"/>
      <c r="TQC17"/>
      <c r="TQD17"/>
      <c r="TQE17"/>
      <c r="TQF17"/>
      <c r="TQG17"/>
      <c r="TQH17"/>
      <c r="TQI17"/>
      <c r="TQJ17"/>
      <c r="TQK17"/>
      <c r="TQL17"/>
      <c r="TQM17"/>
      <c r="TQN17"/>
      <c r="TQO17"/>
      <c r="TQP17"/>
      <c r="TQQ17"/>
      <c r="TQR17"/>
      <c r="TQS17"/>
      <c r="TQT17"/>
      <c r="TQU17"/>
      <c r="TQV17"/>
      <c r="TQW17"/>
      <c r="TQX17"/>
      <c r="TQY17"/>
      <c r="TQZ17"/>
      <c r="TRA17"/>
      <c r="TRB17"/>
      <c r="TRC17"/>
      <c r="TRD17"/>
      <c r="TRE17"/>
      <c r="TRF17"/>
      <c r="TRG17"/>
      <c r="TRH17"/>
      <c r="TRI17"/>
      <c r="TRJ17"/>
      <c r="TRK17"/>
      <c r="TRL17"/>
      <c r="TRM17"/>
      <c r="TRN17"/>
      <c r="TRO17"/>
      <c r="TRP17"/>
      <c r="TRQ17"/>
      <c r="TRR17"/>
      <c r="TRS17"/>
      <c r="TRT17"/>
      <c r="TRU17"/>
      <c r="TRV17"/>
      <c r="TRW17"/>
      <c r="TRX17"/>
      <c r="TRY17"/>
      <c r="TRZ17"/>
      <c r="TSA17"/>
      <c r="TSB17"/>
      <c r="TSC17"/>
      <c r="TSD17"/>
      <c r="TSE17"/>
      <c r="TSF17"/>
      <c r="TSG17"/>
      <c r="TSH17"/>
      <c r="TSI17"/>
      <c r="TSJ17"/>
      <c r="TSK17"/>
      <c r="TSL17"/>
      <c r="TSM17"/>
      <c r="TSN17"/>
      <c r="TSO17"/>
      <c r="TSP17"/>
      <c r="TSQ17"/>
      <c r="TSR17"/>
      <c r="TSS17"/>
      <c r="TST17"/>
      <c r="TSU17"/>
      <c r="TSV17"/>
      <c r="TSW17"/>
      <c r="TSX17"/>
      <c r="TSY17"/>
      <c r="TSZ17"/>
      <c r="TTA17"/>
      <c r="TTB17"/>
      <c r="TTC17"/>
      <c r="TTD17"/>
      <c r="TTE17"/>
      <c r="TTF17"/>
      <c r="TTG17"/>
      <c r="TTH17"/>
      <c r="TTI17"/>
      <c r="TTJ17"/>
      <c r="TTK17"/>
      <c r="TTL17"/>
      <c r="TTM17"/>
      <c r="TTN17"/>
      <c r="TTO17"/>
      <c r="TTP17"/>
      <c r="TTQ17"/>
      <c r="TTR17"/>
      <c r="TTS17"/>
      <c r="TTT17"/>
      <c r="TTU17"/>
      <c r="TTV17"/>
      <c r="TTW17"/>
      <c r="TTX17"/>
      <c r="TTY17"/>
      <c r="TTZ17"/>
      <c r="TUA17"/>
      <c r="TUB17"/>
      <c r="TUC17"/>
      <c r="TUD17"/>
      <c r="TUE17"/>
      <c r="TUF17"/>
      <c r="TUG17"/>
      <c r="TUH17"/>
      <c r="TUI17"/>
      <c r="TUJ17"/>
      <c r="TUK17"/>
      <c r="TUL17"/>
      <c r="TUM17"/>
      <c r="TUN17"/>
      <c r="TUO17"/>
      <c r="TUP17"/>
      <c r="TUQ17"/>
      <c r="TUR17"/>
      <c r="TUS17"/>
      <c r="TUT17"/>
      <c r="TUU17"/>
      <c r="TUV17"/>
      <c r="TUW17"/>
      <c r="TUX17"/>
      <c r="TUY17"/>
      <c r="TUZ17"/>
      <c r="TVA17"/>
      <c r="TVB17"/>
      <c r="TVC17"/>
      <c r="TVD17"/>
      <c r="TVE17"/>
      <c r="TVF17"/>
      <c r="TVG17"/>
      <c r="TVH17"/>
      <c r="TVI17"/>
      <c r="TVJ17"/>
      <c r="TVK17"/>
      <c r="TVL17"/>
      <c r="TVM17"/>
      <c r="TVN17"/>
      <c r="TVO17"/>
      <c r="TVP17"/>
      <c r="TVQ17"/>
      <c r="TVR17"/>
      <c r="TVS17"/>
      <c r="TVT17"/>
      <c r="TVU17"/>
      <c r="TVV17"/>
      <c r="TVW17"/>
      <c r="TVX17"/>
      <c r="TVY17"/>
      <c r="TVZ17"/>
      <c r="TWA17"/>
      <c r="TWB17"/>
      <c r="TWC17"/>
      <c r="TWD17"/>
      <c r="TWE17"/>
      <c r="TWF17"/>
      <c r="TWG17"/>
      <c r="TWH17"/>
      <c r="TWI17"/>
      <c r="TWJ17"/>
      <c r="TWK17"/>
      <c r="TWL17"/>
      <c r="TWM17"/>
      <c r="TWN17"/>
      <c r="TWO17"/>
      <c r="TWP17"/>
      <c r="TWQ17"/>
      <c r="TWR17"/>
      <c r="TWS17"/>
      <c r="TWT17"/>
      <c r="TWU17"/>
      <c r="TWV17"/>
      <c r="TWW17"/>
      <c r="TWX17"/>
      <c r="TWY17"/>
      <c r="TWZ17"/>
      <c r="TXA17"/>
      <c r="TXB17"/>
      <c r="TXC17"/>
      <c r="TXD17"/>
      <c r="TXE17"/>
      <c r="TXF17"/>
      <c r="TXG17"/>
      <c r="TXH17"/>
      <c r="TXI17"/>
      <c r="TXJ17"/>
      <c r="TXK17"/>
      <c r="TXL17"/>
      <c r="TXM17"/>
      <c r="TXN17"/>
      <c r="TXO17"/>
      <c r="TXP17"/>
      <c r="TXQ17"/>
      <c r="TXR17"/>
      <c r="TXS17"/>
      <c r="TXT17"/>
      <c r="TXU17"/>
      <c r="TXV17"/>
      <c r="TXW17"/>
      <c r="TXX17"/>
      <c r="TXY17"/>
      <c r="TXZ17"/>
      <c r="TYA17"/>
      <c r="TYB17"/>
      <c r="TYC17"/>
      <c r="TYD17"/>
      <c r="TYE17"/>
      <c r="TYF17"/>
      <c r="TYG17"/>
      <c r="TYH17"/>
      <c r="TYI17"/>
      <c r="TYJ17"/>
      <c r="TYK17"/>
      <c r="TYL17"/>
      <c r="TYM17"/>
      <c r="TYN17"/>
      <c r="TYO17"/>
      <c r="TYP17"/>
      <c r="TYQ17"/>
      <c r="TYR17"/>
      <c r="TYS17"/>
      <c r="TYT17"/>
      <c r="TYU17"/>
      <c r="TYV17"/>
      <c r="TYW17"/>
      <c r="TYX17"/>
      <c r="TYY17"/>
      <c r="TYZ17"/>
      <c r="TZA17"/>
      <c r="TZB17"/>
      <c r="TZC17"/>
      <c r="TZD17"/>
      <c r="TZE17"/>
      <c r="TZF17"/>
      <c r="TZG17"/>
      <c r="TZH17"/>
      <c r="TZI17"/>
      <c r="TZJ17"/>
      <c r="TZK17"/>
      <c r="TZL17"/>
      <c r="TZM17"/>
      <c r="TZN17"/>
      <c r="TZO17"/>
      <c r="TZP17"/>
      <c r="TZQ17"/>
      <c r="TZR17"/>
      <c r="TZS17"/>
      <c r="TZT17"/>
      <c r="TZU17"/>
      <c r="TZV17"/>
      <c r="TZW17"/>
      <c r="TZX17"/>
      <c r="TZY17"/>
      <c r="TZZ17"/>
      <c r="UAA17"/>
      <c r="UAB17"/>
      <c r="UAC17"/>
      <c r="UAD17"/>
      <c r="UAE17"/>
      <c r="UAF17"/>
      <c r="UAG17"/>
      <c r="UAH17"/>
      <c r="UAI17"/>
      <c r="UAJ17"/>
      <c r="UAK17"/>
      <c r="UAL17"/>
      <c r="UAM17"/>
      <c r="UAN17"/>
      <c r="UAO17"/>
      <c r="UAP17"/>
      <c r="UAQ17"/>
      <c r="UAR17"/>
      <c r="UAS17"/>
      <c r="UAT17"/>
      <c r="UAU17"/>
      <c r="UAV17"/>
      <c r="UAW17"/>
      <c r="UAX17"/>
      <c r="UAY17"/>
      <c r="UAZ17"/>
      <c r="UBA17"/>
      <c r="UBB17"/>
      <c r="UBC17"/>
      <c r="UBD17"/>
      <c r="UBE17"/>
      <c r="UBF17"/>
      <c r="UBG17"/>
      <c r="UBH17"/>
      <c r="UBI17"/>
      <c r="UBJ17"/>
      <c r="UBK17"/>
      <c r="UBL17"/>
      <c r="UBM17"/>
      <c r="UBN17"/>
      <c r="UBO17"/>
      <c r="UBP17"/>
      <c r="UBQ17"/>
      <c r="UBR17"/>
      <c r="UBS17"/>
      <c r="UBT17"/>
      <c r="UBU17"/>
      <c r="UBV17"/>
      <c r="UBW17"/>
      <c r="UBX17"/>
      <c r="UBY17"/>
      <c r="UBZ17"/>
      <c r="UCA17"/>
      <c r="UCB17"/>
      <c r="UCC17"/>
      <c r="UCD17"/>
      <c r="UCE17"/>
      <c r="UCF17"/>
      <c r="UCG17"/>
      <c r="UCH17"/>
      <c r="UCI17"/>
      <c r="UCJ17"/>
      <c r="UCK17"/>
      <c r="UCL17"/>
      <c r="UCM17"/>
      <c r="UCN17"/>
      <c r="UCO17"/>
      <c r="UCP17"/>
      <c r="UCQ17"/>
      <c r="UCR17"/>
      <c r="UCS17"/>
      <c r="UCT17"/>
      <c r="UCU17"/>
      <c r="UCV17"/>
      <c r="UCW17"/>
      <c r="UCX17"/>
      <c r="UCY17"/>
      <c r="UCZ17"/>
      <c r="UDA17"/>
      <c r="UDB17"/>
      <c r="UDC17"/>
      <c r="UDD17"/>
      <c r="UDE17"/>
      <c r="UDF17"/>
      <c r="UDG17"/>
      <c r="UDH17"/>
      <c r="UDI17"/>
      <c r="UDJ17"/>
      <c r="UDK17"/>
      <c r="UDL17"/>
      <c r="UDM17"/>
      <c r="UDN17"/>
      <c r="UDO17"/>
      <c r="UDP17"/>
      <c r="UDQ17"/>
      <c r="UDR17"/>
      <c r="UDS17"/>
      <c r="UDT17"/>
      <c r="UDU17"/>
      <c r="UDV17"/>
      <c r="UDW17"/>
      <c r="UDX17"/>
      <c r="UDY17"/>
      <c r="UDZ17"/>
      <c r="UEA17"/>
      <c r="UEB17"/>
      <c r="UEC17"/>
      <c r="UED17"/>
      <c r="UEE17"/>
      <c r="UEF17"/>
      <c r="UEG17"/>
      <c r="UEH17"/>
      <c r="UEI17"/>
      <c r="UEJ17"/>
      <c r="UEK17"/>
      <c r="UEL17"/>
      <c r="UEM17"/>
      <c r="UEN17"/>
      <c r="UEO17"/>
      <c r="UEP17"/>
      <c r="UEQ17"/>
      <c r="UER17"/>
      <c r="UES17"/>
      <c r="UET17"/>
      <c r="UEU17"/>
      <c r="UEV17"/>
      <c r="UEW17"/>
      <c r="UEX17"/>
      <c r="UEY17"/>
      <c r="UEZ17"/>
      <c r="UFA17"/>
      <c r="UFB17"/>
      <c r="UFC17"/>
      <c r="UFD17"/>
      <c r="UFE17"/>
      <c r="UFF17"/>
      <c r="UFG17"/>
      <c r="UFH17"/>
      <c r="UFI17"/>
      <c r="UFJ17"/>
      <c r="UFK17"/>
      <c r="UFL17"/>
      <c r="UFM17"/>
      <c r="UFN17"/>
      <c r="UFO17"/>
      <c r="UFP17"/>
      <c r="UFQ17"/>
      <c r="UFR17"/>
      <c r="UFS17"/>
      <c r="UFT17"/>
      <c r="UFU17"/>
      <c r="UFV17"/>
      <c r="UFW17"/>
      <c r="UFX17"/>
      <c r="UFY17"/>
      <c r="UFZ17"/>
      <c r="UGA17"/>
      <c r="UGB17"/>
      <c r="UGC17"/>
      <c r="UGD17"/>
      <c r="UGE17"/>
      <c r="UGF17"/>
      <c r="UGG17"/>
      <c r="UGH17"/>
      <c r="UGI17"/>
      <c r="UGJ17"/>
      <c r="UGK17"/>
      <c r="UGL17"/>
      <c r="UGM17"/>
      <c r="UGN17"/>
      <c r="UGO17"/>
      <c r="UGP17"/>
      <c r="UGQ17"/>
      <c r="UGR17"/>
      <c r="UGS17"/>
      <c r="UGT17"/>
      <c r="UGU17"/>
      <c r="UGV17"/>
      <c r="UGW17"/>
      <c r="UGX17"/>
      <c r="UGY17"/>
      <c r="UGZ17"/>
      <c r="UHA17"/>
      <c r="UHB17"/>
      <c r="UHC17"/>
      <c r="UHD17"/>
      <c r="UHE17"/>
      <c r="UHF17"/>
      <c r="UHG17"/>
      <c r="UHH17"/>
      <c r="UHI17"/>
      <c r="UHJ17"/>
      <c r="UHK17"/>
      <c r="UHL17"/>
      <c r="UHM17"/>
      <c r="UHN17"/>
      <c r="UHO17"/>
      <c r="UHP17"/>
      <c r="UHQ17"/>
      <c r="UHR17"/>
      <c r="UHS17"/>
      <c r="UHT17"/>
      <c r="UHU17"/>
      <c r="UHV17"/>
      <c r="UHW17"/>
      <c r="UHX17"/>
      <c r="UHY17"/>
      <c r="UHZ17"/>
      <c r="UIA17"/>
      <c r="UIB17"/>
      <c r="UIC17"/>
      <c r="UID17"/>
      <c r="UIE17"/>
      <c r="UIF17"/>
      <c r="UIG17"/>
      <c r="UIH17"/>
      <c r="UII17"/>
      <c r="UIJ17"/>
      <c r="UIK17"/>
      <c r="UIL17"/>
      <c r="UIM17"/>
      <c r="UIN17"/>
      <c r="UIO17"/>
      <c r="UIP17"/>
      <c r="UIQ17"/>
      <c r="UIR17"/>
      <c r="UIS17"/>
      <c r="UIT17"/>
      <c r="UIU17"/>
      <c r="UIV17"/>
      <c r="UIW17"/>
      <c r="UIX17"/>
      <c r="UIY17"/>
      <c r="UIZ17"/>
      <c r="UJA17"/>
      <c r="UJB17"/>
      <c r="UJC17"/>
      <c r="UJD17"/>
      <c r="UJE17"/>
      <c r="UJF17"/>
      <c r="UJG17"/>
      <c r="UJH17"/>
      <c r="UJI17"/>
      <c r="UJJ17"/>
      <c r="UJK17"/>
      <c r="UJL17"/>
      <c r="UJM17"/>
      <c r="UJN17"/>
      <c r="UJO17"/>
      <c r="UJP17"/>
      <c r="UJQ17"/>
      <c r="UJR17"/>
      <c r="UJS17"/>
      <c r="UJT17"/>
      <c r="UJU17"/>
      <c r="UJV17"/>
      <c r="UJW17"/>
      <c r="UJX17"/>
      <c r="UJY17"/>
      <c r="UJZ17"/>
      <c r="UKA17"/>
      <c r="UKB17"/>
      <c r="UKC17"/>
      <c r="UKD17"/>
      <c r="UKE17"/>
      <c r="UKF17"/>
      <c r="UKG17"/>
      <c r="UKH17"/>
      <c r="UKI17"/>
      <c r="UKJ17"/>
      <c r="UKK17"/>
      <c r="UKL17"/>
      <c r="UKM17"/>
      <c r="UKN17"/>
      <c r="UKO17"/>
      <c r="UKP17"/>
      <c r="UKQ17"/>
      <c r="UKR17"/>
      <c r="UKS17"/>
      <c r="UKT17"/>
      <c r="UKU17"/>
      <c r="UKV17"/>
      <c r="UKW17"/>
      <c r="UKX17"/>
      <c r="UKY17"/>
      <c r="UKZ17"/>
      <c r="ULA17"/>
      <c r="ULB17"/>
      <c r="ULC17"/>
      <c r="ULD17"/>
      <c r="ULE17"/>
      <c r="ULF17"/>
      <c r="ULG17"/>
      <c r="ULH17"/>
      <c r="ULI17"/>
      <c r="ULJ17"/>
      <c r="ULK17"/>
      <c r="ULL17"/>
      <c r="ULM17"/>
      <c r="ULN17"/>
      <c r="ULO17"/>
      <c r="ULP17"/>
      <c r="ULQ17"/>
      <c r="ULR17"/>
      <c r="ULS17"/>
      <c r="ULT17"/>
      <c r="ULU17"/>
      <c r="ULV17"/>
      <c r="ULW17"/>
      <c r="ULX17"/>
      <c r="ULY17"/>
      <c r="ULZ17"/>
      <c r="UMA17"/>
      <c r="UMB17"/>
      <c r="UMC17"/>
      <c r="UMD17"/>
      <c r="UME17"/>
      <c r="UMF17"/>
      <c r="UMG17"/>
      <c r="UMH17"/>
      <c r="UMI17"/>
      <c r="UMJ17"/>
      <c r="UMK17"/>
      <c r="UML17"/>
      <c r="UMM17"/>
      <c r="UMN17"/>
      <c r="UMO17"/>
      <c r="UMP17"/>
      <c r="UMQ17"/>
      <c r="UMR17"/>
      <c r="UMS17"/>
      <c r="UMT17"/>
      <c r="UMU17"/>
      <c r="UMV17"/>
      <c r="UMW17"/>
      <c r="UMX17"/>
      <c r="UMY17"/>
      <c r="UMZ17"/>
      <c r="UNA17"/>
      <c r="UNB17"/>
      <c r="UNC17"/>
      <c r="UND17"/>
      <c r="UNE17"/>
      <c r="UNF17"/>
      <c r="UNG17"/>
      <c r="UNH17"/>
      <c r="UNI17"/>
      <c r="UNJ17"/>
      <c r="UNK17"/>
      <c r="UNL17"/>
      <c r="UNM17"/>
      <c r="UNN17"/>
      <c r="UNO17"/>
      <c r="UNP17"/>
      <c r="UNQ17"/>
      <c r="UNR17"/>
      <c r="UNS17"/>
      <c r="UNT17"/>
      <c r="UNU17"/>
      <c r="UNV17"/>
      <c r="UNW17"/>
      <c r="UNX17"/>
      <c r="UNY17"/>
      <c r="UNZ17"/>
      <c r="UOA17"/>
      <c r="UOB17"/>
      <c r="UOC17"/>
      <c r="UOD17"/>
      <c r="UOE17"/>
      <c r="UOF17"/>
      <c r="UOG17"/>
      <c r="UOH17"/>
      <c r="UOI17"/>
      <c r="UOJ17"/>
      <c r="UOK17"/>
      <c r="UOL17"/>
      <c r="UOM17"/>
      <c r="UON17"/>
      <c r="UOO17"/>
      <c r="UOP17"/>
      <c r="UOQ17"/>
      <c r="UOR17"/>
      <c r="UOS17"/>
      <c r="UOT17"/>
      <c r="UOU17"/>
      <c r="UOV17"/>
      <c r="UOW17"/>
      <c r="UOX17"/>
      <c r="UOY17"/>
      <c r="UOZ17"/>
      <c r="UPA17"/>
      <c r="UPB17"/>
      <c r="UPC17"/>
      <c r="UPD17"/>
      <c r="UPE17"/>
      <c r="UPF17"/>
      <c r="UPG17"/>
      <c r="UPH17"/>
      <c r="UPI17"/>
      <c r="UPJ17"/>
      <c r="UPK17"/>
      <c r="UPL17"/>
      <c r="UPM17"/>
      <c r="UPN17"/>
      <c r="UPO17"/>
      <c r="UPP17"/>
      <c r="UPQ17"/>
      <c r="UPR17"/>
      <c r="UPS17"/>
      <c r="UPT17"/>
      <c r="UPU17"/>
      <c r="UPV17"/>
      <c r="UPW17"/>
      <c r="UPX17"/>
      <c r="UPY17"/>
      <c r="UPZ17"/>
      <c r="UQA17"/>
      <c r="UQB17"/>
      <c r="UQC17"/>
      <c r="UQD17"/>
      <c r="UQE17"/>
      <c r="UQF17"/>
      <c r="UQG17"/>
      <c r="UQH17"/>
      <c r="UQI17"/>
      <c r="UQJ17"/>
      <c r="UQK17"/>
      <c r="UQL17"/>
      <c r="UQM17"/>
      <c r="UQN17"/>
      <c r="UQO17"/>
      <c r="UQP17"/>
      <c r="UQQ17"/>
      <c r="UQR17"/>
      <c r="UQS17"/>
      <c r="UQT17"/>
      <c r="UQU17"/>
      <c r="UQV17"/>
      <c r="UQW17"/>
      <c r="UQX17"/>
      <c r="UQY17"/>
      <c r="UQZ17"/>
      <c r="URA17"/>
      <c r="URB17"/>
      <c r="URC17"/>
      <c r="URD17"/>
      <c r="URE17"/>
      <c r="URF17"/>
      <c r="URG17"/>
      <c r="URH17"/>
      <c r="URI17"/>
      <c r="URJ17"/>
      <c r="URK17"/>
      <c r="URL17"/>
      <c r="URM17"/>
      <c r="URN17"/>
      <c r="URO17"/>
      <c r="URP17"/>
      <c r="URQ17"/>
      <c r="URR17"/>
      <c r="URS17"/>
      <c r="URT17"/>
      <c r="URU17"/>
      <c r="URV17"/>
      <c r="URW17"/>
      <c r="URX17"/>
      <c r="URY17"/>
      <c r="URZ17"/>
      <c r="USA17"/>
      <c r="USB17"/>
      <c r="USC17"/>
      <c r="USD17"/>
      <c r="USE17"/>
      <c r="USF17"/>
      <c r="USG17"/>
      <c r="USH17"/>
      <c r="USI17"/>
      <c r="USJ17"/>
      <c r="USK17"/>
      <c r="USL17"/>
      <c r="USM17"/>
      <c r="USN17"/>
      <c r="USO17"/>
      <c r="USP17"/>
      <c r="USQ17"/>
      <c r="USR17"/>
      <c r="USS17"/>
      <c r="UST17"/>
      <c r="USU17"/>
      <c r="USV17"/>
      <c r="USW17"/>
      <c r="USX17"/>
      <c r="USY17"/>
      <c r="USZ17"/>
      <c r="UTA17"/>
      <c r="UTB17"/>
      <c r="UTC17"/>
      <c r="UTD17"/>
      <c r="UTE17"/>
      <c r="UTF17"/>
      <c r="UTG17"/>
      <c r="UTH17"/>
      <c r="UTI17"/>
      <c r="UTJ17"/>
      <c r="UTK17"/>
      <c r="UTL17"/>
      <c r="UTM17"/>
      <c r="UTN17"/>
      <c r="UTO17"/>
      <c r="UTP17"/>
      <c r="UTQ17"/>
      <c r="UTR17"/>
      <c r="UTS17"/>
      <c r="UTT17"/>
      <c r="UTU17"/>
      <c r="UTV17"/>
      <c r="UTW17"/>
      <c r="UTX17"/>
      <c r="UTY17"/>
      <c r="UTZ17"/>
      <c r="UUA17"/>
      <c r="UUB17"/>
      <c r="UUC17"/>
      <c r="UUD17"/>
      <c r="UUE17"/>
      <c r="UUF17"/>
      <c r="UUG17"/>
      <c r="UUH17"/>
      <c r="UUI17"/>
      <c r="UUJ17"/>
      <c r="UUK17"/>
      <c r="UUL17"/>
      <c r="UUM17"/>
      <c r="UUN17"/>
      <c r="UUO17"/>
      <c r="UUP17"/>
      <c r="UUQ17"/>
      <c r="UUR17"/>
      <c r="UUS17"/>
      <c r="UUT17"/>
      <c r="UUU17"/>
      <c r="UUV17"/>
      <c r="UUW17"/>
      <c r="UUX17"/>
      <c r="UUY17"/>
      <c r="UUZ17"/>
      <c r="UVA17"/>
      <c r="UVB17"/>
      <c r="UVC17"/>
      <c r="UVD17"/>
      <c r="UVE17"/>
      <c r="UVF17"/>
      <c r="UVG17"/>
      <c r="UVH17"/>
      <c r="UVI17"/>
      <c r="UVJ17"/>
      <c r="UVK17"/>
      <c r="UVL17"/>
      <c r="UVM17"/>
      <c r="UVN17"/>
      <c r="UVO17"/>
      <c r="UVP17"/>
      <c r="UVQ17"/>
      <c r="UVR17"/>
      <c r="UVS17"/>
      <c r="UVT17"/>
      <c r="UVU17"/>
      <c r="UVV17"/>
      <c r="UVW17"/>
      <c r="UVX17"/>
      <c r="UVY17"/>
      <c r="UVZ17"/>
      <c r="UWA17"/>
      <c r="UWB17"/>
      <c r="UWC17"/>
      <c r="UWD17"/>
      <c r="UWE17"/>
      <c r="UWF17"/>
      <c r="UWG17"/>
      <c r="UWH17"/>
      <c r="UWI17"/>
      <c r="UWJ17"/>
      <c r="UWK17"/>
      <c r="UWL17"/>
      <c r="UWM17"/>
      <c r="UWN17"/>
      <c r="UWO17"/>
      <c r="UWP17"/>
      <c r="UWQ17"/>
      <c r="UWR17"/>
      <c r="UWS17"/>
      <c r="UWT17"/>
      <c r="UWU17"/>
      <c r="UWV17"/>
      <c r="UWW17"/>
      <c r="UWX17"/>
      <c r="UWY17"/>
      <c r="UWZ17"/>
      <c r="UXA17"/>
      <c r="UXB17"/>
      <c r="UXC17"/>
      <c r="UXD17"/>
      <c r="UXE17"/>
      <c r="UXF17"/>
      <c r="UXG17"/>
      <c r="UXH17"/>
      <c r="UXI17"/>
      <c r="UXJ17"/>
      <c r="UXK17"/>
      <c r="UXL17"/>
      <c r="UXM17"/>
      <c r="UXN17"/>
      <c r="UXO17"/>
      <c r="UXP17"/>
      <c r="UXQ17"/>
      <c r="UXR17"/>
      <c r="UXS17"/>
      <c r="UXT17"/>
      <c r="UXU17"/>
      <c r="UXV17"/>
      <c r="UXW17"/>
      <c r="UXX17"/>
      <c r="UXY17"/>
      <c r="UXZ17"/>
      <c r="UYA17"/>
      <c r="UYB17"/>
      <c r="UYC17"/>
      <c r="UYD17"/>
      <c r="UYE17"/>
      <c r="UYF17"/>
      <c r="UYG17"/>
      <c r="UYH17"/>
      <c r="UYI17"/>
      <c r="UYJ17"/>
      <c r="UYK17"/>
      <c r="UYL17"/>
      <c r="UYM17"/>
      <c r="UYN17"/>
      <c r="UYO17"/>
      <c r="UYP17"/>
      <c r="UYQ17"/>
      <c r="UYR17"/>
      <c r="UYS17"/>
      <c r="UYT17"/>
      <c r="UYU17"/>
      <c r="UYV17"/>
      <c r="UYW17"/>
      <c r="UYX17"/>
      <c r="UYY17"/>
      <c r="UYZ17"/>
      <c r="UZA17"/>
      <c r="UZB17"/>
      <c r="UZC17"/>
      <c r="UZD17"/>
      <c r="UZE17"/>
      <c r="UZF17"/>
      <c r="UZG17"/>
      <c r="UZH17"/>
      <c r="UZI17"/>
      <c r="UZJ17"/>
      <c r="UZK17"/>
      <c r="UZL17"/>
      <c r="UZM17"/>
      <c r="UZN17"/>
      <c r="UZO17"/>
      <c r="UZP17"/>
      <c r="UZQ17"/>
      <c r="UZR17"/>
      <c r="UZS17"/>
      <c r="UZT17"/>
      <c r="UZU17"/>
      <c r="UZV17"/>
      <c r="UZW17"/>
      <c r="UZX17"/>
      <c r="UZY17"/>
      <c r="UZZ17"/>
      <c r="VAA17"/>
      <c r="VAB17"/>
      <c r="VAC17"/>
      <c r="VAD17"/>
      <c r="VAE17"/>
      <c r="VAF17"/>
      <c r="VAG17"/>
      <c r="VAH17"/>
      <c r="VAI17"/>
      <c r="VAJ17"/>
      <c r="VAK17"/>
      <c r="VAL17"/>
      <c r="VAM17"/>
      <c r="VAN17"/>
      <c r="VAO17"/>
      <c r="VAP17"/>
      <c r="VAQ17"/>
      <c r="VAR17"/>
      <c r="VAS17"/>
      <c r="VAT17"/>
      <c r="VAU17"/>
      <c r="VAV17"/>
      <c r="VAW17"/>
      <c r="VAX17"/>
      <c r="VAY17"/>
      <c r="VAZ17"/>
      <c r="VBA17"/>
      <c r="VBB17"/>
      <c r="VBC17"/>
      <c r="VBD17"/>
      <c r="VBE17"/>
      <c r="VBF17"/>
      <c r="VBG17"/>
      <c r="VBH17"/>
      <c r="VBI17"/>
      <c r="VBJ17"/>
      <c r="VBK17"/>
      <c r="VBL17"/>
      <c r="VBM17"/>
      <c r="VBN17"/>
      <c r="VBO17"/>
      <c r="VBP17"/>
      <c r="VBQ17"/>
      <c r="VBR17"/>
      <c r="VBS17"/>
      <c r="VBT17"/>
      <c r="VBU17"/>
      <c r="VBV17"/>
      <c r="VBW17"/>
      <c r="VBX17"/>
      <c r="VBY17"/>
      <c r="VBZ17"/>
      <c r="VCA17"/>
      <c r="VCB17"/>
      <c r="VCC17"/>
      <c r="VCD17"/>
      <c r="VCE17"/>
      <c r="VCF17"/>
      <c r="VCG17"/>
      <c r="VCH17"/>
      <c r="VCI17"/>
      <c r="VCJ17"/>
      <c r="VCK17"/>
      <c r="VCL17"/>
      <c r="VCM17"/>
      <c r="VCN17"/>
      <c r="VCO17"/>
      <c r="VCP17"/>
      <c r="VCQ17"/>
      <c r="VCR17"/>
      <c r="VCS17"/>
      <c r="VCT17"/>
      <c r="VCU17"/>
      <c r="VCV17"/>
      <c r="VCW17"/>
      <c r="VCX17"/>
      <c r="VCY17"/>
      <c r="VCZ17"/>
      <c r="VDA17"/>
      <c r="VDB17"/>
      <c r="VDC17"/>
      <c r="VDD17"/>
      <c r="VDE17"/>
      <c r="VDF17"/>
      <c r="VDG17"/>
      <c r="VDH17"/>
      <c r="VDI17"/>
      <c r="VDJ17"/>
      <c r="VDK17"/>
      <c r="VDL17"/>
      <c r="VDM17"/>
      <c r="VDN17"/>
      <c r="VDO17"/>
      <c r="VDP17"/>
      <c r="VDQ17"/>
      <c r="VDR17"/>
      <c r="VDS17"/>
      <c r="VDT17"/>
      <c r="VDU17"/>
      <c r="VDV17"/>
      <c r="VDW17"/>
      <c r="VDX17"/>
      <c r="VDY17"/>
      <c r="VDZ17"/>
      <c r="VEA17"/>
      <c r="VEB17"/>
      <c r="VEC17"/>
      <c r="VED17"/>
      <c r="VEE17"/>
      <c r="VEF17"/>
      <c r="VEG17"/>
      <c r="VEH17"/>
      <c r="VEI17"/>
      <c r="VEJ17"/>
      <c r="VEK17"/>
      <c r="VEL17"/>
      <c r="VEM17"/>
      <c r="VEN17"/>
      <c r="VEO17"/>
      <c r="VEP17"/>
      <c r="VEQ17"/>
      <c r="VER17"/>
      <c r="VES17"/>
      <c r="VET17"/>
      <c r="VEU17"/>
      <c r="VEV17"/>
      <c r="VEW17"/>
      <c r="VEX17"/>
      <c r="VEY17"/>
      <c r="VEZ17"/>
      <c r="VFA17"/>
      <c r="VFB17"/>
      <c r="VFC17"/>
      <c r="VFD17"/>
      <c r="VFE17"/>
      <c r="VFF17"/>
      <c r="VFG17"/>
      <c r="VFH17"/>
      <c r="VFI17"/>
      <c r="VFJ17"/>
      <c r="VFK17"/>
      <c r="VFL17"/>
      <c r="VFM17"/>
      <c r="VFN17"/>
      <c r="VFO17"/>
      <c r="VFP17"/>
      <c r="VFQ17"/>
      <c r="VFR17"/>
      <c r="VFS17"/>
      <c r="VFT17"/>
      <c r="VFU17"/>
      <c r="VFV17"/>
      <c r="VFW17"/>
      <c r="VFX17"/>
      <c r="VFY17"/>
      <c r="VFZ17"/>
      <c r="VGA17"/>
      <c r="VGB17"/>
      <c r="VGC17"/>
      <c r="VGD17"/>
      <c r="VGE17"/>
      <c r="VGF17"/>
      <c r="VGG17"/>
      <c r="VGH17"/>
      <c r="VGI17"/>
      <c r="VGJ17"/>
      <c r="VGK17"/>
      <c r="VGL17"/>
      <c r="VGM17"/>
      <c r="VGN17"/>
      <c r="VGO17"/>
      <c r="VGP17"/>
      <c r="VGQ17"/>
      <c r="VGR17"/>
      <c r="VGS17"/>
      <c r="VGT17"/>
      <c r="VGU17"/>
      <c r="VGV17"/>
      <c r="VGW17"/>
      <c r="VGX17"/>
      <c r="VGY17"/>
      <c r="VGZ17"/>
      <c r="VHA17"/>
      <c r="VHB17"/>
      <c r="VHC17"/>
      <c r="VHD17"/>
      <c r="VHE17"/>
      <c r="VHF17"/>
      <c r="VHG17"/>
      <c r="VHH17"/>
      <c r="VHI17"/>
      <c r="VHJ17"/>
      <c r="VHK17"/>
      <c r="VHL17"/>
      <c r="VHM17"/>
      <c r="VHN17"/>
      <c r="VHO17"/>
      <c r="VHP17"/>
      <c r="VHQ17"/>
      <c r="VHR17"/>
      <c r="VHS17"/>
      <c r="VHT17"/>
      <c r="VHU17"/>
      <c r="VHV17"/>
      <c r="VHW17"/>
      <c r="VHX17"/>
      <c r="VHY17"/>
      <c r="VHZ17"/>
      <c r="VIA17"/>
      <c r="VIB17"/>
      <c r="VIC17"/>
      <c r="VID17"/>
      <c r="VIE17"/>
      <c r="VIF17"/>
      <c r="VIG17"/>
      <c r="VIH17"/>
      <c r="VII17"/>
      <c r="VIJ17"/>
      <c r="VIK17"/>
      <c r="VIL17"/>
      <c r="VIM17"/>
      <c r="VIN17"/>
      <c r="VIO17"/>
      <c r="VIP17"/>
      <c r="VIQ17"/>
      <c r="VIR17"/>
      <c r="VIS17"/>
      <c r="VIT17"/>
      <c r="VIU17"/>
      <c r="VIV17"/>
      <c r="VIW17"/>
      <c r="VIX17"/>
      <c r="VIY17"/>
      <c r="VIZ17"/>
      <c r="VJA17"/>
      <c r="VJB17"/>
      <c r="VJC17"/>
      <c r="VJD17"/>
      <c r="VJE17"/>
      <c r="VJF17"/>
      <c r="VJG17"/>
      <c r="VJH17"/>
      <c r="VJI17"/>
      <c r="VJJ17"/>
      <c r="VJK17"/>
      <c r="VJL17"/>
      <c r="VJM17"/>
      <c r="VJN17"/>
      <c r="VJO17"/>
      <c r="VJP17"/>
      <c r="VJQ17"/>
      <c r="VJR17"/>
      <c r="VJS17"/>
      <c r="VJT17"/>
      <c r="VJU17"/>
      <c r="VJV17"/>
      <c r="VJW17"/>
      <c r="VJX17"/>
      <c r="VJY17"/>
      <c r="VJZ17"/>
      <c r="VKA17"/>
      <c r="VKB17"/>
      <c r="VKC17"/>
      <c r="VKD17"/>
      <c r="VKE17"/>
      <c r="VKF17"/>
      <c r="VKG17"/>
      <c r="VKH17"/>
      <c r="VKI17"/>
      <c r="VKJ17"/>
      <c r="VKK17"/>
      <c r="VKL17"/>
      <c r="VKM17"/>
      <c r="VKN17"/>
      <c r="VKO17"/>
      <c r="VKP17"/>
      <c r="VKQ17"/>
      <c r="VKR17"/>
      <c r="VKS17"/>
      <c r="VKT17"/>
      <c r="VKU17"/>
      <c r="VKV17"/>
      <c r="VKW17"/>
      <c r="VKX17"/>
      <c r="VKY17"/>
      <c r="VKZ17"/>
      <c r="VLA17"/>
      <c r="VLB17"/>
      <c r="VLC17"/>
      <c r="VLD17"/>
      <c r="VLE17"/>
      <c r="VLF17"/>
      <c r="VLG17"/>
      <c r="VLH17"/>
      <c r="VLI17"/>
      <c r="VLJ17"/>
      <c r="VLK17"/>
      <c r="VLL17"/>
      <c r="VLM17"/>
      <c r="VLN17"/>
      <c r="VLO17"/>
      <c r="VLP17"/>
      <c r="VLQ17"/>
      <c r="VLR17"/>
      <c r="VLS17"/>
      <c r="VLT17"/>
      <c r="VLU17"/>
      <c r="VLV17"/>
      <c r="VLW17"/>
      <c r="VLX17"/>
      <c r="VLY17"/>
      <c r="VLZ17"/>
      <c r="VMA17"/>
      <c r="VMB17"/>
      <c r="VMC17"/>
      <c r="VMD17"/>
      <c r="VME17"/>
      <c r="VMF17"/>
      <c r="VMG17"/>
      <c r="VMH17"/>
      <c r="VMI17"/>
      <c r="VMJ17"/>
      <c r="VMK17"/>
      <c r="VML17"/>
      <c r="VMM17"/>
      <c r="VMN17"/>
      <c r="VMO17"/>
      <c r="VMP17"/>
      <c r="VMQ17"/>
      <c r="VMR17"/>
      <c r="VMS17"/>
      <c r="VMT17"/>
      <c r="VMU17"/>
      <c r="VMV17"/>
      <c r="VMW17"/>
      <c r="VMX17"/>
      <c r="VMY17"/>
      <c r="VMZ17"/>
      <c r="VNA17"/>
      <c r="VNB17"/>
      <c r="VNC17"/>
      <c r="VND17"/>
      <c r="VNE17"/>
      <c r="VNF17"/>
      <c r="VNG17"/>
      <c r="VNH17"/>
      <c r="VNI17"/>
      <c r="VNJ17"/>
      <c r="VNK17"/>
      <c r="VNL17"/>
      <c r="VNM17"/>
      <c r="VNN17"/>
      <c r="VNO17"/>
      <c r="VNP17"/>
      <c r="VNQ17"/>
      <c r="VNR17"/>
      <c r="VNS17"/>
      <c r="VNT17"/>
      <c r="VNU17"/>
      <c r="VNV17"/>
      <c r="VNW17"/>
      <c r="VNX17"/>
      <c r="VNY17"/>
      <c r="VNZ17"/>
      <c r="VOA17"/>
      <c r="VOB17"/>
      <c r="VOC17"/>
      <c r="VOD17"/>
      <c r="VOE17"/>
      <c r="VOF17"/>
      <c r="VOG17"/>
      <c r="VOH17"/>
      <c r="VOI17"/>
      <c r="VOJ17"/>
      <c r="VOK17"/>
      <c r="VOL17"/>
      <c r="VOM17"/>
      <c r="VON17"/>
      <c r="VOO17"/>
      <c r="VOP17"/>
      <c r="VOQ17"/>
      <c r="VOR17"/>
      <c r="VOS17"/>
      <c r="VOT17"/>
      <c r="VOU17"/>
      <c r="VOV17"/>
      <c r="VOW17"/>
      <c r="VOX17"/>
      <c r="VOY17"/>
      <c r="VOZ17"/>
      <c r="VPA17"/>
      <c r="VPB17"/>
      <c r="VPC17"/>
      <c r="VPD17"/>
      <c r="VPE17"/>
      <c r="VPF17"/>
      <c r="VPG17"/>
      <c r="VPH17"/>
      <c r="VPI17"/>
      <c r="VPJ17"/>
      <c r="VPK17"/>
      <c r="VPL17"/>
      <c r="VPM17"/>
      <c r="VPN17"/>
      <c r="VPO17"/>
      <c r="VPP17"/>
      <c r="VPQ17"/>
      <c r="VPR17"/>
      <c r="VPS17"/>
      <c r="VPT17"/>
      <c r="VPU17"/>
      <c r="VPV17"/>
      <c r="VPW17"/>
      <c r="VPX17"/>
      <c r="VPY17"/>
      <c r="VPZ17"/>
      <c r="VQA17"/>
      <c r="VQB17"/>
      <c r="VQC17"/>
      <c r="VQD17"/>
      <c r="VQE17"/>
      <c r="VQF17"/>
      <c r="VQG17"/>
      <c r="VQH17"/>
      <c r="VQI17"/>
      <c r="VQJ17"/>
      <c r="VQK17"/>
      <c r="VQL17"/>
      <c r="VQM17"/>
      <c r="VQN17"/>
      <c r="VQO17"/>
      <c r="VQP17"/>
      <c r="VQQ17"/>
      <c r="VQR17"/>
      <c r="VQS17"/>
      <c r="VQT17"/>
      <c r="VQU17"/>
      <c r="VQV17"/>
      <c r="VQW17"/>
      <c r="VQX17"/>
      <c r="VQY17"/>
      <c r="VQZ17"/>
      <c r="VRA17"/>
      <c r="VRB17"/>
      <c r="VRC17"/>
      <c r="VRD17"/>
      <c r="VRE17"/>
      <c r="VRF17"/>
      <c r="VRG17"/>
      <c r="VRH17"/>
      <c r="VRI17"/>
      <c r="VRJ17"/>
      <c r="VRK17"/>
      <c r="VRL17"/>
      <c r="VRM17"/>
      <c r="VRN17"/>
      <c r="VRO17"/>
      <c r="VRP17"/>
      <c r="VRQ17"/>
      <c r="VRR17"/>
      <c r="VRS17"/>
      <c r="VRT17"/>
      <c r="VRU17"/>
      <c r="VRV17"/>
      <c r="VRW17"/>
      <c r="VRX17"/>
      <c r="VRY17"/>
      <c r="VRZ17"/>
      <c r="VSA17"/>
      <c r="VSB17"/>
      <c r="VSC17"/>
      <c r="VSD17"/>
      <c r="VSE17"/>
      <c r="VSF17"/>
      <c r="VSG17"/>
      <c r="VSH17"/>
      <c r="VSI17"/>
      <c r="VSJ17"/>
      <c r="VSK17"/>
      <c r="VSL17"/>
      <c r="VSM17"/>
      <c r="VSN17"/>
      <c r="VSO17"/>
      <c r="VSP17"/>
      <c r="VSQ17"/>
      <c r="VSR17"/>
      <c r="VSS17"/>
      <c r="VST17"/>
      <c r="VSU17"/>
      <c r="VSV17"/>
      <c r="VSW17"/>
      <c r="VSX17"/>
      <c r="VSY17"/>
      <c r="VSZ17"/>
      <c r="VTA17"/>
      <c r="VTB17"/>
      <c r="VTC17"/>
      <c r="VTD17"/>
      <c r="VTE17"/>
      <c r="VTF17"/>
      <c r="VTG17"/>
      <c r="VTH17"/>
      <c r="VTI17"/>
      <c r="VTJ17"/>
      <c r="VTK17"/>
      <c r="VTL17"/>
      <c r="VTM17"/>
      <c r="VTN17"/>
      <c r="VTO17"/>
      <c r="VTP17"/>
      <c r="VTQ17"/>
      <c r="VTR17"/>
      <c r="VTS17"/>
      <c r="VTT17"/>
      <c r="VTU17"/>
      <c r="VTV17"/>
      <c r="VTW17"/>
      <c r="VTX17"/>
      <c r="VTY17"/>
      <c r="VTZ17"/>
      <c r="VUA17"/>
      <c r="VUB17"/>
      <c r="VUC17"/>
      <c r="VUD17"/>
      <c r="VUE17"/>
      <c r="VUF17"/>
      <c r="VUG17"/>
      <c r="VUH17"/>
      <c r="VUI17"/>
      <c r="VUJ17"/>
      <c r="VUK17"/>
      <c r="VUL17"/>
      <c r="VUM17"/>
      <c r="VUN17"/>
      <c r="VUO17"/>
      <c r="VUP17"/>
      <c r="VUQ17"/>
      <c r="VUR17"/>
      <c r="VUS17"/>
      <c r="VUT17"/>
      <c r="VUU17"/>
      <c r="VUV17"/>
      <c r="VUW17"/>
      <c r="VUX17"/>
      <c r="VUY17"/>
      <c r="VUZ17"/>
      <c r="VVA17"/>
      <c r="VVB17"/>
      <c r="VVC17"/>
      <c r="VVD17"/>
      <c r="VVE17"/>
      <c r="VVF17"/>
      <c r="VVG17"/>
      <c r="VVH17"/>
      <c r="VVI17"/>
      <c r="VVJ17"/>
      <c r="VVK17"/>
      <c r="VVL17"/>
      <c r="VVM17"/>
      <c r="VVN17"/>
      <c r="VVO17"/>
      <c r="VVP17"/>
      <c r="VVQ17"/>
      <c r="VVR17"/>
      <c r="VVS17"/>
      <c r="VVT17"/>
      <c r="VVU17"/>
      <c r="VVV17"/>
      <c r="VVW17"/>
      <c r="VVX17"/>
      <c r="VVY17"/>
      <c r="VVZ17"/>
      <c r="VWA17"/>
      <c r="VWB17"/>
      <c r="VWC17"/>
      <c r="VWD17"/>
      <c r="VWE17"/>
      <c r="VWF17"/>
      <c r="VWG17"/>
      <c r="VWH17"/>
      <c r="VWI17"/>
      <c r="VWJ17"/>
      <c r="VWK17"/>
      <c r="VWL17"/>
      <c r="VWM17"/>
      <c r="VWN17"/>
      <c r="VWO17"/>
      <c r="VWP17"/>
      <c r="VWQ17"/>
      <c r="VWR17"/>
      <c r="VWS17"/>
      <c r="VWT17"/>
      <c r="VWU17"/>
      <c r="VWV17"/>
      <c r="VWW17"/>
      <c r="VWX17"/>
      <c r="VWY17"/>
      <c r="VWZ17"/>
      <c r="VXA17"/>
      <c r="VXB17"/>
      <c r="VXC17"/>
      <c r="VXD17"/>
      <c r="VXE17"/>
      <c r="VXF17"/>
      <c r="VXG17"/>
      <c r="VXH17"/>
      <c r="VXI17"/>
      <c r="VXJ17"/>
      <c r="VXK17"/>
      <c r="VXL17"/>
      <c r="VXM17"/>
      <c r="VXN17"/>
      <c r="VXO17"/>
      <c r="VXP17"/>
      <c r="VXQ17"/>
      <c r="VXR17"/>
      <c r="VXS17"/>
      <c r="VXT17"/>
      <c r="VXU17"/>
      <c r="VXV17"/>
      <c r="VXW17"/>
      <c r="VXX17"/>
      <c r="VXY17"/>
      <c r="VXZ17"/>
      <c r="VYA17"/>
      <c r="VYB17"/>
      <c r="VYC17"/>
      <c r="VYD17"/>
      <c r="VYE17"/>
      <c r="VYF17"/>
      <c r="VYG17"/>
      <c r="VYH17"/>
      <c r="VYI17"/>
      <c r="VYJ17"/>
      <c r="VYK17"/>
      <c r="VYL17"/>
      <c r="VYM17"/>
      <c r="VYN17"/>
      <c r="VYO17"/>
      <c r="VYP17"/>
      <c r="VYQ17"/>
      <c r="VYR17"/>
      <c r="VYS17"/>
      <c r="VYT17"/>
      <c r="VYU17"/>
      <c r="VYV17"/>
      <c r="VYW17"/>
      <c r="VYX17"/>
      <c r="VYY17"/>
      <c r="VYZ17"/>
      <c r="VZA17"/>
      <c r="VZB17"/>
      <c r="VZC17"/>
      <c r="VZD17"/>
      <c r="VZE17"/>
      <c r="VZF17"/>
      <c r="VZG17"/>
      <c r="VZH17"/>
      <c r="VZI17"/>
      <c r="VZJ17"/>
      <c r="VZK17"/>
      <c r="VZL17"/>
      <c r="VZM17"/>
      <c r="VZN17"/>
      <c r="VZO17"/>
      <c r="VZP17"/>
      <c r="VZQ17"/>
      <c r="VZR17"/>
      <c r="VZS17"/>
      <c r="VZT17"/>
      <c r="VZU17"/>
      <c r="VZV17"/>
      <c r="VZW17"/>
      <c r="VZX17"/>
      <c r="VZY17"/>
      <c r="VZZ17"/>
      <c r="WAA17"/>
      <c r="WAB17"/>
      <c r="WAC17"/>
      <c r="WAD17"/>
      <c r="WAE17"/>
      <c r="WAF17"/>
      <c r="WAG17"/>
      <c r="WAH17"/>
      <c r="WAI17"/>
      <c r="WAJ17"/>
      <c r="WAK17"/>
      <c r="WAL17"/>
      <c r="WAM17"/>
      <c r="WAN17"/>
      <c r="WAO17"/>
      <c r="WAP17"/>
      <c r="WAQ17"/>
      <c r="WAR17"/>
      <c r="WAS17"/>
      <c r="WAT17"/>
      <c r="WAU17"/>
      <c r="WAV17"/>
      <c r="WAW17"/>
      <c r="WAX17"/>
      <c r="WAY17"/>
      <c r="WAZ17"/>
      <c r="WBA17"/>
      <c r="WBB17"/>
      <c r="WBC17"/>
      <c r="WBD17"/>
      <c r="WBE17"/>
      <c r="WBF17"/>
      <c r="WBG17"/>
      <c r="WBH17"/>
      <c r="WBI17"/>
      <c r="WBJ17"/>
      <c r="WBK17"/>
      <c r="WBL17"/>
      <c r="WBM17"/>
      <c r="WBN17"/>
      <c r="WBO17"/>
      <c r="WBP17"/>
      <c r="WBQ17"/>
      <c r="WBR17"/>
      <c r="WBS17"/>
      <c r="WBT17"/>
      <c r="WBU17"/>
      <c r="WBV17"/>
      <c r="WBW17"/>
      <c r="WBX17"/>
      <c r="WBY17"/>
      <c r="WBZ17"/>
      <c r="WCA17"/>
      <c r="WCB17"/>
      <c r="WCC17"/>
      <c r="WCD17"/>
      <c r="WCE17"/>
      <c r="WCF17"/>
      <c r="WCG17"/>
      <c r="WCH17"/>
      <c r="WCI17"/>
      <c r="WCJ17"/>
      <c r="WCK17"/>
      <c r="WCL17"/>
      <c r="WCM17"/>
      <c r="WCN17"/>
      <c r="WCO17"/>
      <c r="WCP17"/>
      <c r="WCQ17"/>
      <c r="WCR17"/>
      <c r="WCS17"/>
      <c r="WCT17"/>
      <c r="WCU17"/>
      <c r="WCV17"/>
      <c r="WCW17"/>
      <c r="WCX17"/>
      <c r="WCY17"/>
      <c r="WCZ17"/>
      <c r="WDA17"/>
      <c r="WDB17"/>
      <c r="WDC17"/>
      <c r="WDD17"/>
      <c r="WDE17"/>
      <c r="WDF17"/>
      <c r="WDG17"/>
      <c r="WDH17"/>
      <c r="WDI17"/>
      <c r="WDJ17"/>
      <c r="WDK17"/>
      <c r="WDL17"/>
      <c r="WDM17"/>
      <c r="WDN17"/>
      <c r="WDO17"/>
      <c r="WDP17"/>
      <c r="WDQ17"/>
      <c r="WDR17"/>
      <c r="WDS17"/>
      <c r="WDT17"/>
      <c r="WDU17"/>
      <c r="WDV17"/>
      <c r="WDW17"/>
      <c r="WDX17"/>
      <c r="WDY17"/>
      <c r="WDZ17"/>
      <c r="WEA17"/>
      <c r="WEB17"/>
      <c r="WEC17"/>
      <c r="WED17"/>
      <c r="WEE17"/>
      <c r="WEF17"/>
      <c r="WEG17"/>
      <c r="WEH17"/>
      <c r="WEI17"/>
      <c r="WEJ17"/>
      <c r="WEK17"/>
      <c r="WEL17"/>
      <c r="WEM17"/>
      <c r="WEN17"/>
      <c r="WEO17"/>
      <c r="WEP17"/>
      <c r="WEQ17"/>
      <c r="WER17"/>
      <c r="WES17"/>
      <c r="WET17"/>
      <c r="WEU17"/>
      <c r="WEV17"/>
      <c r="WEW17"/>
      <c r="WEX17"/>
      <c r="WEY17"/>
      <c r="WEZ17"/>
      <c r="WFA17"/>
      <c r="WFB17"/>
      <c r="WFC17"/>
      <c r="WFD17"/>
      <c r="WFE17"/>
      <c r="WFF17"/>
      <c r="WFG17"/>
      <c r="WFH17"/>
      <c r="WFI17"/>
      <c r="WFJ17"/>
      <c r="WFK17"/>
      <c r="WFL17"/>
      <c r="WFM17"/>
      <c r="WFN17"/>
      <c r="WFO17"/>
      <c r="WFP17"/>
      <c r="WFQ17"/>
      <c r="WFR17"/>
      <c r="WFS17"/>
      <c r="WFT17"/>
      <c r="WFU17"/>
      <c r="WFV17"/>
      <c r="WFW17"/>
      <c r="WFX17"/>
      <c r="WFY17"/>
      <c r="WFZ17"/>
      <c r="WGA17"/>
      <c r="WGB17"/>
      <c r="WGC17"/>
      <c r="WGD17"/>
      <c r="WGE17"/>
      <c r="WGF17"/>
      <c r="WGG17"/>
      <c r="WGH17"/>
      <c r="WGI17"/>
      <c r="WGJ17"/>
      <c r="WGK17"/>
      <c r="WGL17"/>
      <c r="WGM17"/>
      <c r="WGN17"/>
      <c r="WGO17"/>
      <c r="WGP17"/>
      <c r="WGQ17"/>
      <c r="WGR17"/>
      <c r="WGS17"/>
      <c r="WGT17"/>
      <c r="WGU17"/>
      <c r="WGV17"/>
      <c r="WGW17"/>
      <c r="WGX17"/>
      <c r="WGY17"/>
      <c r="WGZ17"/>
      <c r="WHA17"/>
      <c r="WHB17"/>
      <c r="WHC17"/>
      <c r="WHD17"/>
      <c r="WHE17"/>
      <c r="WHF17"/>
      <c r="WHG17"/>
      <c r="WHH17"/>
      <c r="WHI17"/>
      <c r="WHJ17"/>
      <c r="WHK17"/>
      <c r="WHL17"/>
      <c r="WHM17"/>
      <c r="WHN17"/>
      <c r="WHO17"/>
      <c r="WHP17"/>
      <c r="WHQ17"/>
      <c r="WHR17"/>
      <c r="WHS17"/>
      <c r="WHT17"/>
      <c r="WHU17"/>
      <c r="WHV17"/>
      <c r="WHW17"/>
      <c r="WHX17"/>
      <c r="WHY17"/>
      <c r="WHZ17"/>
      <c r="WIA17"/>
      <c r="WIB17"/>
      <c r="WIC17"/>
      <c r="WID17"/>
      <c r="WIE17"/>
      <c r="WIF17"/>
      <c r="WIG17"/>
      <c r="WIH17"/>
      <c r="WII17"/>
      <c r="WIJ17"/>
      <c r="WIK17"/>
      <c r="WIL17"/>
      <c r="WIM17"/>
      <c r="WIN17"/>
      <c r="WIO17"/>
      <c r="WIP17"/>
      <c r="WIQ17"/>
      <c r="WIR17"/>
      <c r="WIS17"/>
      <c r="WIT17"/>
      <c r="WIU17"/>
      <c r="WIV17"/>
      <c r="WIW17"/>
      <c r="WIX17"/>
      <c r="WIY17"/>
      <c r="WIZ17"/>
      <c r="WJA17"/>
      <c r="WJB17"/>
      <c r="WJC17"/>
      <c r="WJD17"/>
      <c r="WJE17"/>
      <c r="WJF17"/>
      <c r="WJG17"/>
      <c r="WJH17"/>
      <c r="WJI17"/>
      <c r="WJJ17"/>
      <c r="WJK17"/>
      <c r="WJL17"/>
      <c r="WJM17"/>
      <c r="WJN17"/>
      <c r="WJO17"/>
      <c r="WJP17"/>
      <c r="WJQ17"/>
      <c r="WJR17"/>
      <c r="WJS17"/>
      <c r="WJT17"/>
      <c r="WJU17"/>
      <c r="WJV17"/>
      <c r="WJW17"/>
      <c r="WJX17"/>
      <c r="WJY17"/>
      <c r="WJZ17"/>
      <c r="WKA17"/>
      <c r="WKB17"/>
      <c r="WKC17"/>
      <c r="WKD17"/>
      <c r="WKE17"/>
      <c r="WKF17"/>
      <c r="WKG17"/>
      <c r="WKH17"/>
      <c r="WKI17"/>
      <c r="WKJ17"/>
      <c r="WKK17"/>
      <c r="WKL17"/>
      <c r="WKM17"/>
      <c r="WKN17"/>
      <c r="WKO17"/>
      <c r="WKP17"/>
      <c r="WKQ17"/>
      <c r="WKR17"/>
      <c r="WKS17"/>
      <c r="WKT17"/>
      <c r="WKU17"/>
      <c r="WKV17"/>
      <c r="WKW17"/>
      <c r="WKX17"/>
      <c r="WKY17"/>
      <c r="WKZ17"/>
      <c r="WLA17"/>
      <c r="WLB17"/>
      <c r="WLC17"/>
      <c r="WLD17"/>
      <c r="WLE17"/>
      <c r="WLF17"/>
      <c r="WLG17"/>
      <c r="WLH17"/>
      <c r="WLI17"/>
      <c r="WLJ17"/>
      <c r="WLK17"/>
      <c r="WLL17"/>
      <c r="WLM17"/>
      <c r="WLN17"/>
      <c r="WLO17"/>
      <c r="WLP17"/>
      <c r="WLQ17"/>
      <c r="WLR17"/>
      <c r="WLS17"/>
      <c r="WLT17"/>
      <c r="WLU17"/>
      <c r="WLV17"/>
      <c r="WLW17"/>
      <c r="WLX17"/>
      <c r="WLY17"/>
      <c r="WLZ17"/>
      <c r="WMA17"/>
      <c r="WMB17"/>
      <c r="WMC17"/>
      <c r="WMD17"/>
      <c r="WME17"/>
      <c r="WMF17"/>
      <c r="WMG17"/>
      <c r="WMH17"/>
      <c r="WMI17"/>
      <c r="WMJ17"/>
      <c r="WMK17"/>
      <c r="WML17"/>
      <c r="WMM17"/>
      <c r="WMN17"/>
      <c r="WMO17"/>
      <c r="WMP17"/>
      <c r="WMQ17"/>
      <c r="WMR17"/>
      <c r="WMS17"/>
      <c r="WMT17"/>
      <c r="WMU17"/>
      <c r="WMV17"/>
      <c r="WMW17"/>
      <c r="WMX17"/>
      <c r="WMY17"/>
      <c r="WMZ17"/>
      <c r="WNA17"/>
      <c r="WNB17"/>
      <c r="WNC17"/>
      <c r="WND17"/>
      <c r="WNE17"/>
      <c r="WNF17"/>
      <c r="WNG17"/>
      <c r="WNH17"/>
      <c r="WNI17"/>
      <c r="WNJ17"/>
      <c r="WNK17"/>
      <c r="WNL17"/>
      <c r="WNM17"/>
      <c r="WNN17"/>
      <c r="WNO17"/>
      <c r="WNP17"/>
      <c r="WNQ17"/>
      <c r="WNR17"/>
      <c r="WNS17"/>
      <c r="WNT17"/>
      <c r="WNU17"/>
      <c r="WNV17"/>
      <c r="WNW17"/>
      <c r="WNX17"/>
      <c r="WNY17"/>
      <c r="WNZ17"/>
      <c r="WOA17"/>
      <c r="WOB17"/>
      <c r="WOC17"/>
      <c r="WOD17"/>
      <c r="WOE17"/>
      <c r="WOF17"/>
      <c r="WOG17"/>
      <c r="WOH17"/>
      <c r="WOI17"/>
      <c r="WOJ17"/>
      <c r="WOK17"/>
      <c r="WOL17"/>
      <c r="WOM17"/>
      <c r="WON17"/>
      <c r="WOO17"/>
      <c r="WOP17"/>
      <c r="WOQ17"/>
      <c r="WOR17"/>
      <c r="WOS17"/>
      <c r="WOT17"/>
      <c r="WOU17"/>
      <c r="WOV17"/>
      <c r="WOW17"/>
      <c r="WOX17"/>
      <c r="WOY17"/>
      <c r="WOZ17"/>
      <c r="WPA17"/>
      <c r="WPB17"/>
      <c r="WPC17"/>
      <c r="WPD17"/>
      <c r="WPE17"/>
      <c r="WPF17"/>
      <c r="WPG17"/>
      <c r="WPH17"/>
      <c r="WPI17"/>
      <c r="WPJ17"/>
      <c r="WPK17"/>
      <c r="WPL17"/>
      <c r="WPM17"/>
      <c r="WPN17"/>
      <c r="WPO17"/>
      <c r="WPP17"/>
      <c r="WPQ17"/>
      <c r="WPR17"/>
      <c r="WPS17"/>
      <c r="WPT17"/>
      <c r="WPU17"/>
      <c r="WPV17"/>
      <c r="WPW17"/>
      <c r="WPX17"/>
      <c r="WPY17"/>
      <c r="WPZ17"/>
      <c r="WQA17"/>
      <c r="WQB17"/>
      <c r="WQC17"/>
      <c r="WQD17"/>
      <c r="WQE17"/>
      <c r="WQF17"/>
      <c r="WQG17"/>
      <c r="WQH17"/>
      <c r="WQI17"/>
      <c r="WQJ17"/>
      <c r="WQK17"/>
      <c r="WQL17"/>
      <c r="WQM17"/>
      <c r="WQN17"/>
      <c r="WQO17"/>
      <c r="WQP17"/>
      <c r="WQQ17"/>
      <c r="WQR17"/>
      <c r="WQS17"/>
      <c r="WQT17"/>
      <c r="WQU17"/>
      <c r="WQV17"/>
      <c r="WQW17"/>
      <c r="WQX17"/>
      <c r="WQY17"/>
      <c r="WQZ17"/>
      <c r="WRA17"/>
      <c r="WRB17"/>
      <c r="WRC17"/>
      <c r="WRD17"/>
      <c r="WRE17"/>
      <c r="WRF17"/>
      <c r="WRG17"/>
      <c r="WRH17"/>
      <c r="WRI17"/>
      <c r="WRJ17"/>
      <c r="WRK17"/>
      <c r="WRL17"/>
      <c r="WRM17"/>
      <c r="WRN17"/>
      <c r="WRO17"/>
      <c r="WRP17"/>
      <c r="WRQ17"/>
      <c r="WRR17"/>
      <c r="WRS17"/>
      <c r="WRT17"/>
      <c r="WRU17"/>
      <c r="WRV17"/>
      <c r="WRW17"/>
      <c r="WRX17"/>
      <c r="WRY17"/>
      <c r="WRZ17"/>
      <c r="WSA17"/>
      <c r="WSB17"/>
      <c r="WSC17"/>
      <c r="WSD17"/>
      <c r="WSE17"/>
      <c r="WSF17"/>
      <c r="WSG17"/>
      <c r="WSH17"/>
      <c r="WSI17"/>
      <c r="WSJ17"/>
      <c r="WSK17"/>
      <c r="WSL17"/>
      <c r="WSM17"/>
      <c r="WSN17"/>
      <c r="WSO17"/>
      <c r="WSP17"/>
      <c r="WSQ17"/>
      <c r="WSR17"/>
      <c r="WSS17"/>
      <c r="WST17"/>
      <c r="WSU17"/>
      <c r="WSV17"/>
      <c r="WSW17"/>
      <c r="WSX17"/>
      <c r="WSY17"/>
      <c r="WSZ17"/>
      <c r="WTA17"/>
      <c r="WTB17"/>
      <c r="WTC17"/>
      <c r="WTD17"/>
      <c r="WTE17"/>
      <c r="WTF17"/>
      <c r="WTG17"/>
      <c r="WTH17"/>
      <c r="WTI17"/>
      <c r="WTJ17"/>
      <c r="WTK17"/>
      <c r="WTL17"/>
      <c r="WTM17"/>
      <c r="WTN17"/>
      <c r="WTO17"/>
      <c r="WTP17"/>
      <c r="WTQ17"/>
      <c r="WTR17"/>
      <c r="WTS17"/>
      <c r="WTT17"/>
      <c r="WTU17"/>
      <c r="WTV17"/>
      <c r="WTW17"/>
      <c r="WTX17"/>
      <c r="WTY17"/>
      <c r="WTZ17"/>
      <c r="WUA17"/>
      <c r="WUB17"/>
      <c r="WUC17"/>
      <c r="WUD17"/>
      <c r="WUE17"/>
      <c r="WUF17"/>
      <c r="WUG17"/>
      <c r="WUH17"/>
      <c r="WUI17"/>
      <c r="WUJ17"/>
      <c r="WUK17"/>
      <c r="WUL17"/>
      <c r="WUM17"/>
      <c r="WUN17"/>
      <c r="WUO17"/>
      <c r="WUP17"/>
      <c r="WUQ17"/>
      <c r="WUR17"/>
      <c r="WUS17"/>
      <c r="WUT17"/>
      <c r="WUU17"/>
      <c r="WUV17"/>
      <c r="WUW17"/>
      <c r="WUX17"/>
      <c r="WUY17"/>
      <c r="WUZ17"/>
      <c r="WVA17"/>
      <c r="WVB17"/>
      <c r="WVC17"/>
      <c r="WVD17"/>
      <c r="WVE17"/>
      <c r="WVF17"/>
      <c r="WVG17"/>
      <c r="WVH17"/>
      <c r="WVI17"/>
      <c r="WVJ17"/>
      <c r="WVK17"/>
      <c r="WVL17"/>
      <c r="WVM17"/>
      <c r="WVN17"/>
      <c r="WVO17"/>
      <c r="WVP17"/>
      <c r="WVQ17"/>
      <c r="WVR17"/>
      <c r="WVS17"/>
      <c r="WVT17"/>
      <c r="WVU17"/>
      <c r="WVV17"/>
      <c r="WVW17"/>
      <c r="WVX17"/>
      <c r="WVY17"/>
      <c r="WVZ17"/>
      <c r="WWA17"/>
      <c r="WWB17"/>
      <c r="WWC17"/>
      <c r="WWD17"/>
      <c r="WWE17"/>
      <c r="WWF17"/>
      <c r="WWG17"/>
      <c r="WWH17"/>
      <c r="WWI17"/>
      <c r="WWJ17"/>
      <c r="WWK17"/>
      <c r="WWL17"/>
      <c r="WWM17"/>
      <c r="WWN17"/>
      <c r="WWO17"/>
      <c r="WWP17"/>
      <c r="WWQ17"/>
      <c r="WWR17"/>
      <c r="WWS17"/>
      <c r="WWT17"/>
      <c r="WWU17"/>
      <c r="WWV17"/>
      <c r="WWW17"/>
      <c r="WWX17"/>
      <c r="WWY17"/>
      <c r="WWZ17"/>
      <c r="WXA17"/>
      <c r="WXB17"/>
      <c r="WXC17"/>
      <c r="WXD17"/>
      <c r="WXE17"/>
      <c r="WXF17"/>
      <c r="WXG17"/>
      <c r="WXH17"/>
      <c r="WXI17"/>
      <c r="WXJ17"/>
      <c r="WXK17"/>
      <c r="WXL17"/>
      <c r="WXM17"/>
      <c r="WXN17"/>
      <c r="WXO17"/>
      <c r="WXP17"/>
      <c r="WXQ17"/>
      <c r="WXR17"/>
      <c r="WXS17"/>
      <c r="WXT17"/>
      <c r="WXU17"/>
      <c r="WXV17"/>
      <c r="WXW17"/>
      <c r="WXX17"/>
      <c r="WXY17"/>
      <c r="WXZ17"/>
      <c r="WYA17"/>
      <c r="WYB17"/>
      <c r="WYC17"/>
      <c r="WYD17"/>
      <c r="WYE17"/>
      <c r="WYF17"/>
      <c r="WYG17"/>
      <c r="WYH17"/>
      <c r="WYI17"/>
      <c r="WYJ17"/>
      <c r="WYK17"/>
      <c r="WYL17"/>
      <c r="WYM17"/>
      <c r="WYN17"/>
      <c r="WYO17"/>
      <c r="WYP17"/>
      <c r="WYQ17"/>
      <c r="WYR17"/>
      <c r="WYS17"/>
      <c r="WYT17"/>
      <c r="WYU17"/>
      <c r="WYV17"/>
      <c r="WYW17"/>
      <c r="WYX17"/>
      <c r="WYY17"/>
      <c r="WYZ17"/>
      <c r="WZA17"/>
      <c r="WZB17"/>
      <c r="WZC17"/>
      <c r="WZD17"/>
      <c r="WZE17"/>
      <c r="WZF17"/>
      <c r="WZG17"/>
      <c r="WZH17"/>
      <c r="WZI17"/>
      <c r="WZJ17"/>
      <c r="WZK17"/>
      <c r="WZL17"/>
      <c r="WZM17"/>
      <c r="WZN17"/>
      <c r="WZO17"/>
      <c r="WZP17"/>
      <c r="WZQ17"/>
      <c r="WZR17"/>
      <c r="WZS17"/>
      <c r="WZT17"/>
      <c r="WZU17"/>
      <c r="WZV17"/>
      <c r="WZW17"/>
      <c r="WZX17"/>
      <c r="WZY17"/>
      <c r="WZZ17"/>
      <c r="XAA17"/>
      <c r="XAB17"/>
      <c r="XAC17"/>
      <c r="XAD17"/>
      <c r="XAE17"/>
      <c r="XAF17"/>
      <c r="XAG17"/>
      <c r="XAH17"/>
      <c r="XAI17"/>
      <c r="XAJ17"/>
      <c r="XAK17"/>
      <c r="XAL17"/>
      <c r="XAM17"/>
      <c r="XAN17"/>
      <c r="XAO17"/>
      <c r="XAP17"/>
      <c r="XAQ17"/>
      <c r="XAR17"/>
      <c r="XAS17"/>
      <c r="XAT17"/>
      <c r="XAU17"/>
      <c r="XAV17"/>
      <c r="XAW17"/>
      <c r="XAX17"/>
      <c r="XAY17"/>
      <c r="XAZ17"/>
      <c r="XBA17"/>
      <c r="XBB17"/>
      <c r="XBC17"/>
      <c r="XBD17"/>
      <c r="XBE17"/>
      <c r="XBF17"/>
      <c r="XBG17"/>
      <c r="XBH17"/>
      <c r="XBI17"/>
      <c r="XBJ17"/>
      <c r="XBK17"/>
      <c r="XBL17"/>
      <c r="XBM17"/>
      <c r="XBN17"/>
      <c r="XBO17"/>
      <c r="XBP17"/>
      <c r="XBQ17"/>
      <c r="XBR17"/>
      <c r="XBS17"/>
      <c r="XBT17"/>
      <c r="XBU17"/>
      <c r="XBV17"/>
      <c r="XBW17"/>
      <c r="XBX17"/>
      <c r="XBY17"/>
      <c r="XBZ17"/>
      <c r="XCA17"/>
      <c r="XCB17"/>
      <c r="XCC17"/>
      <c r="XCD17"/>
      <c r="XCE17"/>
      <c r="XCF17"/>
      <c r="XCG17"/>
      <c r="XCH17"/>
      <c r="XCI17"/>
      <c r="XCJ17"/>
      <c r="XCK17"/>
      <c r="XCL17"/>
      <c r="XCM17"/>
      <c r="XCN17"/>
      <c r="XCO17"/>
      <c r="XCP17"/>
      <c r="XCQ17"/>
      <c r="XCR17"/>
      <c r="XCS17"/>
      <c r="XCT17"/>
      <c r="XCU17"/>
      <c r="XCV17"/>
      <c r="XCW17"/>
      <c r="XCX17"/>
      <c r="XCY17"/>
      <c r="XCZ17"/>
      <c r="XDA17"/>
      <c r="XDB17"/>
      <c r="XDC17"/>
      <c r="XDD17"/>
      <c r="XDE17"/>
      <c r="XDF17"/>
      <c r="XDG17"/>
      <c r="XDH17"/>
      <c r="XDI17"/>
      <c r="XDJ17"/>
      <c r="XDK17"/>
      <c r="XDL17"/>
      <c r="XDM17"/>
      <c r="XDN17"/>
      <c r="XDO17"/>
      <c r="XDP17"/>
      <c r="XDQ17"/>
      <c r="XDR17"/>
      <c r="XDS17"/>
      <c r="XDT17"/>
      <c r="XDU17"/>
      <c r="XDV17"/>
      <c r="XDW17"/>
      <c r="XDX17"/>
      <c r="XDY17"/>
      <c r="XDZ17"/>
      <c r="XEA17"/>
      <c r="XEB17"/>
      <c r="XEC17"/>
      <c r="XED17"/>
      <c r="XEE17"/>
      <c r="XEF17"/>
      <c r="XEG17"/>
      <c r="XEH17"/>
      <c r="XEI17"/>
      <c r="XEJ17"/>
      <c r="XEK17"/>
      <c r="XEL17"/>
      <c r="XEM17"/>
      <c r="XEN17"/>
      <c r="XEO17"/>
      <c r="XEP17"/>
      <c r="XEQ17"/>
      <c r="XER17"/>
      <c r="XES17"/>
      <c r="XET17"/>
      <c r="XEU17"/>
      <c r="XEV17"/>
      <c r="XEW17"/>
      <c r="XEX17"/>
      <c r="XEY17"/>
      <c r="XEZ17"/>
      <c r="XFA17"/>
      <c r="XFB17"/>
      <c r="XFC17"/>
    </row>
    <row r="18" spans="2:16383" s="89" customFormat="1" ht="66" customHeight="1" x14ac:dyDescent="0.25">
      <c r="B18" s="94" t="s">
        <v>577</v>
      </c>
      <c r="C18" s="70"/>
      <c r="D18" s="70"/>
      <c r="E18" s="70"/>
      <c r="F18" s="70"/>
      <c r="G18" s="70"/>
      <c r="H18" s="70"/>
      <c r="I18" s="70"/>
      <c r="J18" s="70"/>
      <c r="K18" s="70"/>
      <c r="L18" s="70"/>
      <c r="M18" s="70"/>
      <c r="N18" s="70"/>
      <c r="O18" s="70"/>
      <c r="P18" s="70"/>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c r="IW18"/>
      <c r="IX18"/>
      <c r="IY18"/>
      <c r="IZ18"/>
      <c r="JA18"/>
      <c r="JB18"/>
      <c r="JC18"/>
      <c r="JD18"/>
      <c r="JE18"/>
      <c r="JF18"/>
      <c r="JG18"/>
      <c r="JH18"/>
      <c r="JI18"/>
      <c r="JJ18"/>
      <c r="JK18"/>
      <c r="JL18"/>
      <c r="JM18"/>
      <c r="JN18"/>
      <c r="JO18"/>
      <c r="JP18"/>
      <c r="JQ18"/>
      <c r="JR18"/>
      <c r="JS18"/>
      <c r="JT18"/>
      <c r="JU18"/>
      <c r="JV18"/>
      <c r="JW18"/>
      <c r="JX18"/>
      <c r="JY18"/>
      <c r="JZ18"/>
      <c r="KA18"/>
      <c r="KB18"/>
      <c r="KC18"/>
      <c r="KD18"/>
      <c r="KE18"/>
      <c r="KF18"/>
      <c r="KG18"/>
      <c r="KH18"/>
      <c r="KI18"/>
      <c r="KJ18"/>
      <c r="KK18"/>
      <c r="KL18"/>
      <c r="KM18"/>
      <c r="KN18"/>
      <c r="KO18"/>
      <c r="KP18"/>
      <c r="KQ18"/>
      <c r="KR18"/>
      <c r="KS18"/>
      <c r="KT18"/>
      <c r="KU18"/>
      <c r="KV18"/>
      <c r="KW18"/>
      <c r="KX18"/>
      <c r="KY18"/>
      <c r="KZ18"/>
      <c r="LA18"/>
      <c r="LB18"/>
      <c r="LC18"/>
      <c r="LD18"/>
      <c r="LE18"/>
      <c r="LF18"/>
      <c r="LG18"/>
      <c r="LH18"/>
      <c r="LI18"/>
      <c r="LJ18"/>
      <c r="LK18"/>
      <c r="LL18"/>
      <c r="LM18"/>
      <c r="LN18"/>
      <c r="LO18"/>
      <c r="LP18"/>
      <c r="LQ18"/>
      <c r="LR18"/>
      <c r="LS18"/>
      <c r="LT18"/>
      <c r="LU18"/>
      <c r="LV18"/>
      <c r="LW18"/>
      <c r="LX18"/>
      <c r="LY18"/>
      <c r="LZ18"/>
      <c r="MA18"/>
      <c r="MB18"/>
      <c r="MC18"/>
      <c r="MD18"/>
      <c r="ME18"/>
      <c r="MF18"/>
      <c r="MG18"/>
      <c r="MH18"/>
      <c r="MI18"/>
      <c r="MJ18"/>
      <c r="MK18"/>
      <c r="ML18"/>
      <c r="MM18"/>
      <c r="MN18"/>
      <c r="MO18"/>
      <c r="MP18"/>
      <c r="MQ18"/>
      <c r="MR18"/>
      <c r="MS18"/>
      <c r="MT18"/>
      <c r="MU18"/>
      <c r="MV18"/>
      <c r="MW18"/>
      <c r="MX18"/>
      <c r="MY18"/>
      <c r="MZ18"/>
      <c r="NA18"/>
      <c r="NB18"/>
      <c r="NC18"/>
      <c r="ND18"/>
      <c r="NE18"/>
      <c r="NF18"/>
      <c r="NG18"/>
      <c r="NH18"/>
      <c r="NI18"/>
      <c r="NJ18"/>
      <c r="NK18"/>
      <c r="NL18"/>
      <c r="NM18"/>
      <c r="NN18"/>
      <c r="NO18"/>
      <c r="NP18"/>
      <c r="NQ18"/>
      <c r="NR18"/>
      <c r="NS18"/>
      <c r="NT18"/>
      <c r="NU18"/>
      <c r="NV18"/>
      <c r="NW18"/>
      <c r="NX18"/>
      <c r="NY18"/>
      <c r="NZ18"/>
      <c r="OA18"/>
      <c r="OB18"/>
      <c r="OC18"/>
      <c r="OD18"/>
      <c r="OE18"/>
      <c r="OF18"/>
      <c r="OG18"/>
      <c r="OH18"/>
      <c r="OI18"/>
      <c r="OJ18"/>
      <c r="OK18"/>
      <c r="OL18"/>
      <c r="OM18"/>
      <c r="ON18"/>
      <c r="OO18"/>
      <c r="OP18"/>
      <c r="OQ18"/>
      <c r="OR18"/>
      <c r="OS18"/>
      <c r="OT18"/>
      <c r="OU18"/>
      <c r="OV18"/>
      <c r="OW18"/>
      <c r="OX18"/>
      <c r="OY18"/>
      <c r="OZ18"/>
      <c r="PA18"/>
      <c r="PB18"/>
      <c r="PC18"/>
      <c r="PD18"/>
      <c r="PE18"/>
      <c r="PF18"/>
      <c r="PG18"/>
      <c r="PH18"/>
      <c r="PI18"/>
      <c r="PJ18"/>
      <c r="PK18"/>
      <c r="PL18"/>
      <c r="PM18"/>
      <c r="PN18"/>
      <c r="PO18"/>
      <c r="PP18"/>
      <c r="PQ18"/>
      <c r="PR18"/>
      <c r="PS18"/>
      <c r="PT18"/>
      <c r="PU18"/>
      <c r="PV18"/>
      <c r="PW18"/>
      <c r="PX18"/>
      <c r="PY18"/>
      <c r="PZ18"/>
      <c r="QA18"/>
      <c r="QB18"/>
      <c r="QC18"/>
      <c r="QD18"/>
      <c r="QE18"/>
      <c r="QF18"/>
      <c r="QG18"/>
      <c r="QH18"/>
      <c r="QI18"/>
      <c r="QJ18"/>
      <c r="QK18"/>
      <c r="QL18"/>
      <c r="QM18"/>
      <c r="QN18"/>
      <c r="QO18"/>
      <c r="QP18"/>
      <c r="QQ18"/>
      <c r="QR18"/>
      <c r="QS18"/>
      <c r="QT18"/>
      <c r="QU18"/>
      <c r="QV18"/>
      <c r="QW18"/>
      <c r="QX18"/>
      <c r="QY18"/>
      <c r="QZ18"/>
      <c r="RA18"/>
      <c r="RB18"/>
      <c r="RC18"/>
      <c r="RD18"/>
      <c r="RE18"/>
      <c r="RF18"/>
      <c r="RG18"/>
      <c r="RH18"/>
      <c r="RI18"/>
      <c r="RJ18"/>
      <c r="RK18"/>
      <c r="RL18"/>
      <c r="RM18"/>
      <c r="RN18"/>
      <c r="RO18"/>
      <c r="RP18"/>
      <c r="RQ18"/>
      <c r="RR18"/>
      <c r="RS18"/>
      <c r="RT18"/>
      <c r="RU18"/>
      <c r="RV18"/>
      <c r="RW18"/>
      <c r="RX18"/>
      <c r="RY18"/>
      <c r="RZ18"/>
      <c r="SA18"/>
      <c r="SB18"/>
      <c r="SC18"/>
      <c r="SD18"/>
      <c r="SE18"/>
      <c r="SF18"/>
      <c r="SG18"/>
      <c r="SH18"/>
      <c r="SI18"/>
      <c r="SJ18"/>
      <c r="SK18"/>
      <c r="SL18"/>
      <c r="SM18"/>
      <c r="SN18"/>
      <c r="SO18"/>
      <c r="SP18"/>
      <c r="SQ18"/>
      <c r="SR18"/>
      <c r="SS18"/>
      <c r="ST18"/>
      <c r="SU18"/>
      <c r="SV18"/>
      <c r="SW18"/>
      <c r="SX18"/>
      <c r="SY18"/>
      <c r="SZ18"/>
      <c r="TA18"/>
      <c r="TB18"/>
      <c r="TC18"/>
      <c r="TD18"/>
      <c r="TE18"/>
      <c r="TF18"/>
      <c r="TG18"/>
      <c r="TH18"/>
      <c r="TI18"/>
      <c r="TJ18"/>
      <c r="TK18"/>
      <c r="TL18"/>
      <c r="TM18"/>
      <c r="TN18"/>
      <c r="TO18"/>
      <c r="TP18"/>
      <c r="TQ18"/>
      <c r="TR18"/>
      <c r="TS18"/>
      <c r="TT18"/>
      <c r="TU18"/>
      <c r="TV18"/>
      <c r="TW18"/>
      <c r="TX18"/>
      <c r="TY18"/>
      <c r="TZ18"/>
      <c r="UA18"/>
      <c r="UB18"/>
      <c r="UC18"/>
      <c r="UD18"/>
      <c r="UE18"/>
      <c r="UF18"/>
      <c r="UG18"/>
      <c r="UH18"/>
      <c r="UI18"/>
      <c r="UJ18"/>
      <c r="UK18"/>
      <c r="UL18"/>
      <c r="UM18"/>
      <c r="UN18"/>
      <c r="UO18"/>
      <c r="UP18"/>
      <c r="UQ18"/>
      <c r="UR18"/>
      <c r="US18"/>
      <c r="UT18"/>
      <c r="UU18"/>
      <c r="UV18"/>
      <c r="UW18"/>
      <c r="UX18"/>
      <c r="UY18"/>
      <c r="UZ18"/>
      <c r="VA18"/>
      <c r="VB18"/>
      <c r="VC18"/>
      <c r="VD18"/>
      <c r="VE18"/>
      <c r="VF18"/>
      <c r="VG18"/>
      <c r="VH18"/>
      <c r="VI18"/>
      <c r="VJ18"/>
      <c r="VK18"/>
      <c r="VL18"/>
      <c r="VM18"/>
      <c r="VN18"/>
      <c r="VO18"/>
      <c r="VP18"/>
      <c r="VQ18"/>
      <c r="VR18"/>
      <c r="VS18"/>
      <c r="VT18"/>
      <c r="VU18"/>
      <c r="VV18"/>
      <c r="VW18"/>
      <c r="VX18"/>
      <c r="VY18"/>
      <c r="VZ18"/>
      <c r="WA18"/>
      <c r="WB18"/>
      <c r="WC18"/>
      <c r="WD18"/>
      <c r="WE18"/>
      <c r="WF18"/>
      <c r="WG18"/>
      <c r="WH18"/>
      <c r="WI18"/>
      <c r="WJ18"/>
      <c r="WK18"/>
      <c r="WL18"/>
      <c r="WM18"/>
      <c r="WN18"/>
      <c r="WO18"/>
      <c r="WP18"/>
      <c r="WQ18"/>
      <c r="WR18"/>
      <c r="WS18"/>
      <c r="WT18"/>
      <c r="WU18"/>
      <c r="WV18"/>
      <c r="WW18"/>
      <c r="WX18"/>
      <c r="WY18"/>
      <c r="WZ18"/>
      <c r="XA18"/>
      <c r="XB18"/>
      <c r="XC18"/>
      <c r="XD18"/>
      <c r="XE18"/>
      <c r="XF18"/>
      <c r="XG18"/>
      <c r="XH18"/>
      <c r="XI18"/>
      <c r="XJ18"/>
      <c r="XK18"/>
      <c r="XL18"/>
      <c r="XM18"/>
      <c r="XN18"/>
      <c r="XO18"/>
      <c r="XP18"/>
      <c r="XQ18"/>
      <c r="XR18"/>
      <c r="XS18"/>
      <c r="XT18"/>
      <c r="XU18"/>
      <c r="XV18"/>
      <c r="XW18"/>
      <c r="XX18"/>
      <c r="XY18"/>
      <c r="XZ18"/>
      <c r="YA18"/>
      <c r="YB18"/>
      <c r="YC18"/>
      <c r="YD18"/>
      <c r="YE18"/>
      <c r="YF18"/>
      <c r="YG18"/>
      <c r="YH18"/>
      <c r="YI18"/>
      <c r="YJ18"/>
      <c r="YK18"/>
      <c r="YL18"/>
      <c r="YM18"/>
      <c r="YN18"/>
      <c r="YO18"/>
      <c r="YP18"/>
      <c r="YQ18"/>
      <c r="YR18"/>
      <c r="YS18"/>
      <c r="YT18"/>
      <c r="YU18"/>
      <c r="YV18"/>
      <c r="YW18"/>
      <c r="YX18"/>
      <c r="YY18"/>
      <c r="YZ18"/>
      <c r="ZA18"/>
      <c r="ZB18"/>
      <c r="ZC18"/>
      <c r="ZD18"/>
      <c r="ZE18"/>
      <c r="ZF18"/>
      <c r="ZG18"/>
      <c r="ZH18"/>
      <c r="ZI18"/>
      <c r="ZJ18"/>
      <c r="ZK18"/>
      <c r="ZL18"/>
      <c r="ZM18"/>
      <c r="ZN18"/>
      <c r="ZO18"/>
      <c r="ZP18"/>
      <c r="ZQ18"/>
      <c r="ZR18"/>
      <c r="ZS18"/>
      <c r="ZT18"/>
      <c r="ZU18"/>
      <c r="ZV18"/>
      <c r="ZW18"/>
      <c r="ZX18"/>
      <c r="ZY18"/>
      <c r="ZZ18"/>
      <c r="AAA18"/>
      <c r="AAB18"/>
      <c r="AAC18"/>
      <c r="AAD18"/>
      <c r="AAE18"/>
      <c r="AAF18"/>
      <c r="AAG18"/>
      <c r="AAH18"/>
      <c r="AAI18"/>
      <c r="AAJ18"/>
      <c r="AAK18"/>
      <c r="AAL18"/>
      <c r="AAM18"/>
      <c r="AAN18"/>
      <c r="AAO18"/>
      <c r="AAP18"/>
      <c r="AAQ18"/>
      <c r="AAR18"/>
      <c r="AAS18"/>
      <c r="AAT18"/>
      <c r="AAU18"/>
      <c r="AAV18"/>
      <c r="AAW18"/>
      <c r="AAX18"/>
      <c r="AAY18"/>
      <c r="AAZ18"/>
      <c r="ABA18"/>
      <c r="ABB18"/>
      <c r="ABC18"/>
      <c r="ABD18"/>
      <c r="ABE18"/>
      <c r="ABF18"/>
      <c r="ABG18"/>
      <c r="ABH18"/>
      <c r="ABI18"/>
      <c r="ABJ18"/>
      <c r="ABK18"/>
      <c r="ABL18"/>
      <c r="ABM18"/>
      <c r="ABN18"/>
      <c r="ABO18"/>
      <c r="ABP18"/>
      <c r="ABQ18"/>
      <c r="ABR18"/>
      <c r="ABS18"/>
      <c r="ABT18"/>
      <c r="ABU18"/>
      <c r="ABV18"/>
      <c r="ABW18"/>
      <c r="ABX18"/>
      <c r="ABY18"/>
      <c r="ABZ18"/>
      <c r="ACA18"/>
      <c r="ACB18"/>
      <c r="ACC18"/>
      <c r="ACD18"/>
      <c r="ACE18"/>
      <c r="ACF18"/>
      <c r="ACG18"/>
      <c r="ACH18"/>
      <c r="ACI18"/>
      <c r="ACJ18"/>
      <c r="ACK18"/>
      <c r="ACL18"/>
      <c r="ACM18"/>
      <c r="ACN18"/>
      <c r="ACO18"/>
      <c r="ACP18"/>
      <c r="ACQ18"/>
      <c r="ACR18"/>
      <c r="ACS18"/>
      <c r="ACT18"/>
      <c r="ACU18"/>
      <c r="ACV18"/>
      <c r="ACW18"/>
      <c r="ACX18"/>
      <c r="ACY18"/>
      <c r="ACZ18"/>
      <c r="ADA18"/>
      <c r="ADB18"/>
      <c r="ADC18"/>
      <c r="ADD18"/>
      <c r="ADE18"/>
      <c r="ADF18"/>
      <c r="ADG18"/>
      <c r="ADH18"/>
      <c r="ADI18"/>
      <c r="ADJ18"/>
      <c r="ADK18"/>
      <c r="ADL18"/>
      <c r="ADM18"/>
      <c r="ADN18"/>
      <c r="ADO18"/>
      <c r="ADP18"/>
      <c r="ADQ18"/>
      <c r="ADR18"/>
      <c r="ADS18"/>
      <c r="ADT18"/>
      <c r="ADU18"/>
      <c r="ADV18"/>
      <c r="ADW18"/>
      <c r="ADX18"/>
      <c r="ADY18"/>
      <c r="ADZ18"/>
      <c r="AEA18"/>
      <c r="AEB18"/>
      <c r="AEC18"/>
      <c r="AED18"/>
      <c r="AEE18"/>
      <c r="AEF18"/>
      <c r="AEG18"/>
      <c r="AEH18"/>
      <c r="AEI18"/>
      <c r="AEJ18"/>
      <c r="AEK18"/>
      <c r="AEL18"/>
      <c r="AEM18"/>
      <c r="AEN18"/>
      <c r="AEO18"/>
      <c r="AEP18"/>
      <c r="AEQ18"/>
      <c r="AER18"/>
      <c r="AES18"/>
      <c r="AET18"/>
      <c r="AEU18"/>
      <c r="AEV18"/>
      <c r="AEW18"/>
      <c r="AEX18"/>
      <c r="AEY18"/>
      <c r="AEZ18"/>
      <c r="AFA18"/>
      <c r="AFB18"/>
      <c r="AFC18"/>
      <c r="AFD18"/>
      <c r="AFE18"/>
      <c r="AFF18"/>
      <c r="AFG18"/>
      <c r="AFH18"/>
      <c r="AFI18"/>
      <c r="AFJ18"/>
      <c r="AFK18"/>
      <c r="AFL18"/>
      <c r="AFM18"/>
      <c r="AFN18"/>
      <c r="AFO18"/>
      <c r="AFP18"/>
      <c r="AFQ18"/>
      <c r="AFR18"/>
      <c r="AFS18"/>
      <c r="AFT18"/>
      <c r="AFU18"/>
      <c r="AFV18"/>
      <c r="AFW18"/>
      <c r="AFX18"/>
      <c r="AFY18"/>
      <c r="AFZ18"/>
      <c r="AGA18"/>
      <c r="AGB18"/>
      <c r="AGC18"/>
      <c r="AGD18"/>
      <c r="AGE18"/>
      <c r="AGF18"/>
      <c r="AGG18"/>
      <c r="AGH18"/>
      <c r="AGI18"/>
      <c r="AGJ18"/>
      <c r="AGK18"/>
      <c r="AGL18"/>
      <c r="AGM18"/>
      <c r="AGN18"/>
      <c r="AGO18"/>
      <c r="AGP18"/>
      <c r="AGQ18"/>
      <c r="AGR18"/>
      <c r="AGS18"/>
      <c r="AGT18"/>
      <c r="AGU18"/>
      <c r="AGV18"/>
      <c r="AGW18"/>
      <c r="AGX18"/>
      <c r="AGY18"/>
      <c r="AGZ18"/>
      <c r="AHA18"/>
      <c r="AHB18"/>
      <c r="AHC18"/>
      <c r="AHD18"/>
      <c r="AHE18"/>
      <c r="AHF18"/>
      <c r="AHG18"/>
      <c r="AHH18"/>
      <c r="AHI18"/>
      <c r="AHJ18"/>
      <c r="AHK18"/>
      <c r="AHL18"/>
      <c r="AHM18"/>
      <c r="AHN18"/>
      <c r="AHO18"/>
      <c r="AHP18"/>
      <c r="AHQ18"/>
      <c r="AHR18"/>
      <c r="AHS18"/>
      <c r="AHT18"/>
      <c r="AHU18"/>
      <c r="AHV18"/>
      <c r="AHW18"/>
      <c r="AHX18"/>
      <c r="AHY18"/>
      <c r="AHZ18"/>
      <c r="AIA18"/>
      <c r="AIB18"/>
      <c r="AIC18"/>
      <c r="AID18"/>
      <c r="AIE18"/>
      <c r="AIF18"/>
      <c r="AIG18"/>
      <c r="AIH18"/>
      <c r="AII18"/>
      <c r="AIJ18"/>
      <c r="AIK18"/>
      <c r="AIL18"/>
      <c r="AIM18"/>
      <c r="AIN18"/>
      <c r="AIO18"/>
      <c r="AIP18"/>
      <c r="AIQ18"/>
      <c r="AIR18"/>
      <c r="AIS18"/>
      <c r="AIT18"/>
      <c r="AIU18"/>
      <c r="AIV18"/>
      <c r="AIW18"/>
      <c r="AIX18"/>
      <c r="AIY18"/>
      <c r="AIZ18"/>
      <c r="AJA18"/>
      <c r="AJB18"/>
      <c r="AJC18"/>
      <c r="AJD18"/>
      <c r="AJE18"/>
      <c r="AJF18"/>
      <c r="AJG18"/>
      <c r="AJH18"/>
      <c r="AJI18"/>
      <c r="AJJ18"/>
      <c r="AJK18"/>
      <c r="AJL18"/>
      <c r="AJM18"/>
      <c r="AJN18"/>
      <c r="AJO18"/>
      <c r="AJP18"/>
      <c r="AJQ18"/>
      <c r="AJR18"/>
      <c r="AJS18"/>
      <c r="AJT18"/>
      <c r="AJU18"/>
      <c r="AJV18"/>
      <c r="AJW18"/>
      <c r="AJX18"/>
      <c r="AJY18"/>
      <c r="AJZ18"/>
      <c r="AKA18"/>
      <c r="AKB18"/>
      <c r="AKC18"/>
      <c r="AKD18"/>
      <c r="AKE18"/>
      <c r="AKF18"/>
      <c r="AKG18"/>
      <c r="AKH18"/>
      <c r="AKI18"/>
      <c r="AKJ18"/>
      <c r="AKK18"/>
      <c r="AKL18"/>
      <c r="AKM18"/>
      <c r="AKN18"/>
      <c r="AKO18"/>
      <c r="AKP18"/>
      <c r="AKQ18"/>
      <c r="AKR18"/>
      <c r="AKS18"/>
      <c r="AKT18"/>
      <c r="AKU18"/>
      <c r="AKV18"/>
      <c r="AKW18"/>
      <c r="AKX18"/>
      <c r="AKY18"/>
      <c r="AKZ18"/>
      <c r="ALA18"/>
      <c r="ALB18"/>
      <c r="ALC18"/>
      <c r="ALD18"/>
      <c r="ALE18"/>
      <c r="ALF18"/>
      <c r="ALG18"/>
      <c r="ALH18"/>
      <c r="ALI18"/>
      <c r="ALJ18"/>
      <c r="ALK18"/>
      <c r="ALL18"/>
      <c r="ALM18"/>
      <c r="ALN18"/>
      <c r="ALO18"/>
      <c r="ALP18"/>
      <c r="ALQ18"/>
      <c r="ALR18"/>
      <c r="ALS18"/>
      <c r="ALT18"/>
      <c r="ALU18"/>
      <c r="ALV18"/>
      <c r="ALW18"/>
      <c r="ALX18"/>
      <c r="ALY18"/>
      <c r="ALZ18"/>
      <c r="AMA18"/>
      <c r="AMB18"/>
      <c r="AMC18"/>
      <c r="AMD18"/>
      <c r="AME18"/>
      <c r="AMF18"/>
      <c r="AMG18"/>
      <c r="AMH18"/>
      <c r="AMI18"/>
      <c r="AMJ18"/>
      <c r="AMK18"/>
      <c r="AML18"/>
      <c r="AMM18"/>
      <c r="AMN18"/>
      <c r="AMO18"/>
      <c r="AMP18"/>
      <c r="AMQ18"/>
      <c r="AMR18"/>
      <c r="AMS18"/>
      <c r="AMT18"/>
      <c r="AMU18"/>
      <c r="AMV18"/>
      <c r="AMW18"/>
      <c r="AMX18"/>
      <c r="AMY18"/>
      <c r="AMZ18"/>
      <c r="ANA18"/>
      <c r="ANB18"/>
      <c r="ANC18"/>
      <c r="AND18"/>
      <c r="ANE18"/>
      <c r="ANF18"/>
      <c r="ANG18"/>
      <c r="ANH18"/>
      <c r="ANI18"/>
      <c r="ANJ18"/>
      <c r="ANK18"/>
      <c r="ANL18"/>
      <c r="ANM18"/>
      <c r="ANN18"/>
      <c r="ANO18"/>
      <c r="ANP18"/>
      <c r="ANQ18"/>
      <c r="ANR18"/>
      <c r="ANS18"/>
      <c r="ANT18"/>
      <c r="ANU18"/>
      <c r="ANV18"/>
      <c r="ANW18"/>
      <c r="ANX18"/>
      <c r="ANY18"/>
      <c r="ANZ18"/>
      <c r="AOA18"/>
      <c r="AOB18"/>
      <c r="AOC18"/>
      <c r="AOD18"/>
      <c r="AOE18"/>
      <c r="AOF18"/>
      <c r="AOG18"/>
      <c r="AOH18"/>
      <c r="AOI18"/>
      <c r="AOJ18"/>
      <c r="AOK18"/>
      <c r="AOL18"/>
      <c r="AOM18"/>
      <c r="AON18"/>
      <c r="AOO18"/>
      <c r="AOP18"/>
      <c r="AOQ18"/>
      <c r="AOR18"/>
      <c r="AOS18"/>
      <c r="AOT18"/>
      <c r="AOU18"/>
      <c r="AOV18"/>
      <c r="AOW18"/>
      <c r="AOX18"/>
      <c r="AOY18"/>
      <c r="AOZ18"/>
      <c r="APA18"/>
      <c r="APB18"/>
      <c r="APC18"/>
      <c r="APD18"/>
      <c r="APE18"/>
      <c r="APF18"/>
      <c r="APG18"/>
      <c r="APH18"/>
      <c r="API18"/>
      <c r="APJ18"/>
      <c r="APK18"/>
      <c r="APL18"/>
      <c r="APM18"/>
      <c r="APN18"/>
      <c r="APO18"/>
      <c r="APP18"/>
      <c r="APQ18"/>
      <c r="APR18"/>
      <c r="APS18"/>
      <c r="APT18"/>
      <c r="APU18"/>
      <c r="APV18"/>
      <c r="APW18"/>
      <c r="APX18"/>
      <c r="APY18"/>
      <c r="APZ18"/>
      <c r="AQA18"/>
      <c r="AQB18"/>
      <c r="AQC18"/>
      <c r="AQD18"/>
      <c r="AQE18"/>
      <c r="AQF18"/>
      <c r="AQG18"/>
      <c r="AQH18"/>
      <c r="AQI18"/>
      <c r="AQJ18"/>
      <c r="AQK18"/>
      <c r="AQL18"/>
      <c r="AQM18"/>
      <c r="AQN18"/>
      <c r="AQO18"/>
      <c r="AQP18"/>
      <c r="AQQ18"/>
      <c r="AQR18"/>
      <c r="AQS18"/>
      <c r="AQT18"/>
      <c r="AQU18"/>
      <c r="AQV18"/>
      <c r="AQW18"/>
      <c r="AQX18"/>
      <c r="AQY18"/>
      <c r="AQZ18"/>
      <c r="ARA18"/>
      <c r="ARB18"/>
      <c r="ARC18"/>
      <c r="ARD18"/>
      <c r="ARE18"/>
      <c r="ARF18"/>
      <c r="ARG18"/>
      <c r="ARH18"/>
      <c r="ARI18"/>
      <c r="ARJ18"/>
      <c r="ARK18"/>
      <c r="ARL18"/>
      <c r="ARM18"/>
      <c r="ARN18"/>
      <c r="ARO18"/>
      <c r="ARP18"/>
      <c r="ARQ18"/>
      <c r="ARR18"/>
      <c r="ARS18"/>
      <c r="ART18"/>
      <c r="ARU18"/>
      <c r="ARV18"/>
      <c r="ARW18"/>
      <c r="ARX18"/>
      <c r="ARY18"/>
      <c r="ARZ18"/>
      <c r="ASA18"/>
      <c r="ASB18"/>
      <c r="ASC18"/>
      <c r="ASD18"/>
      <c r="ASE18"/>
      <c r="ASF18"/>
      <c r="ASG18"/>
      <c r="ASH18"/>
      <c r="ASI18"/>
      <c r="ASJ18"/>
      <c r="ASK18"/>
      <c r="ASL18"/>
      <c r="ASM18"/>
      <c r="ASN18"/>
      <c r="ASO18"/>
      <c r="ASP18"/>
      <c r="ASQ18"/>
      <c r="ASR18"/>
      <c r="ASS18"/>
      <c r="AST18"/>
      <c r="ASU18"/>
      <c r="ASV18"/>
      <c r="ASW18"/>
      <c r="ASX18"/>
      <c r="ASY18"/>
      <c r="ASZ18"/>
      <c r="ATA18"/>
      <c r="ATB18"/>
      <c r="ATC18"/>
      <c r="ATD18"/>
      <c r="ATE18"/>
      <c r="ATF18"/>
      <c r="ATG18"/>
      <c r="ATH18"/>
      <c r="ATI18"/>
      <c r="ATJ18"/>
      <c r="ATK18"/>
      <c r="ATL18"/>
      <c r="ATM18"/>
      <c r="ATN18"/>
      <c r="ATO18"/>
      <c r="ATP18"/>
      <c r="ATQ18"/>
      <c r="ATR18"/>
      <c r="ATS18"/>
      <c r="ATT18"/>
      <c r="ATU18"/>
      <c r="ATV18"/>
      <c r="ATW18"/>
      <c r="ATX18"/>
      <c r="ATY18"/>
      <c r="ATZ18"/>
      <c r="AUA18"/>
      <c r="AUB18"/>
      <c r="AUC18"/>
      <c r="AUD18"/>
      <c r="AUE18"/>
      <c r="AUF18"/>
      <c r="AUG18"/>
      <c r="AUH18"/>
      <c r="AUI18"/>
      <c r="AUJ18"/>
      <c r="AUK18"/>
      <c r="AUL18"/>
      <c r="AUM18"/>
      <c r="AUN18"/>
      <c r="AUO18"/>
      <c r="AUP18"/>
      <c r="AUQ18"/>
      <c r="AUR18"/>
      <c r="AUS18"/>
      <c r="AUT18"/>
      <c r="AUU18"/>
      <c r="AUV18"/>
      <c r="AUW18"/>
      <c r="AUX18"/>
      <c r="AUY18"/>
      <c r="AUZ18"/>
      <c r="AVA18"/>
      <c r="AVB18"/>
      <c r="AVC18"/>
      <c r="AVD18"/>
      <c r="AVE18"/>
      <c r="AVF18"/>
      <c r="AVG18"/>
      <c r="AVH18"/>
      <c r="AVI18"/>
      <c r="AVJ18"/>
      <c r="AVK18"/>
      <c r="AVL18"/>
      <c r="AVM18"/>
      <c r="AVN18"/>
      <c r="AVO18"/>
      <c r="AVP18"/>
      <c r="AVQ18"/>
      <c r="AVR18"/>
      <c r="AVS18"/>
      <c r="AVT18"/>
      <c r="AVU18"/>
      <c r="AVV18"/>
      <c r="AVW18"/>
      <c r="AVX18"/>
      <c r="AVY18"/>
      <c r="AVZ18"/>
      <c r="AWA18"/>
      <c r="AWB18"/>
      <c r="AWC18"/>
      <c r="AWD18"/>
      <c r="AWE18"/>
      <c r="AWF18"/>
      <c r="AWG18"/>
      <c r="AWH18"/>
      <c r="AWI18"/>
      <c r="AWJ18"/>
      <c r="AWK18"/>
      <c r="AWL18"/>
      <c r="AWM18"/>
      <c r="AWN18"/>
      <c r="AWO18"/>
      <c r="AWP18"/>
      <c r="AWQ18"/>
      <c r="AWR18"/>
      <c r="AWS18"/>
      <c r="AWT18"/>
      <c r="AWU18"/>
      <c r="AWV18"/>
      <c r="AWW18"/>
      <c r="AWX18"/>
      <c r="AWY18"/>
      <c r="AWZ18"/>
      <c r="AXA18"/>
      <c r="AXB18"/>
      <c r="AXC18"/>
      <c r="AXD18"/>
      <c r="AXE18"/>
      <c r="AXF18"/>
      <c r="AXG18"/>
      <c r="AXH18"/>
      <c r="AXI18"/>
      <c r="AXJ18"/>
      <c r="AXK18"/>
      <c r="AXL18"/>
      <c r="AXM18"/>
      <c r="AXN18"/>
      <c r="AXO18"/>
      <c r="AXP18"/>
      <c r="AXQ18"/>
      <c r="AXR18"/>
      <c r="AXS18"/>
      <c r="AXT18"/>
      <c r="AXU18"/>
      <c r="AXV18"/>
      <c r="AXW18"/>
      <c r="AXX18"/>
      <c r="AXY18"/>
      <c r="AXZ18"/>
      <c r="AYA18"/>
      <c r="AYB18"/>
      <c r="AYC18"/>
      <c r="AYD18"/>
      <c r="AYE18"/>
      <c r="AYF18"/>
      <c r="AYG18"/>
      <c r="AYH18"/>
      <c r="AYI18"/>
      <c r="AYJ18"/>
      <c r="AYK18"/>
      <c r="AYL18"/>
      <c r="AYM18"/>
      <c r="AYN18"/>
      <c r="AYO18"/>
      <c r="AYP18"/>
      <c r="AYQ18"/>
      <c r="AYR18"/>
      <c r="AYS18"/>
      <c r="AYT18"/>
      <c r="AYU18"/>
      <c r="AYV18"/>
      <c r="AYW18"/>
      <c r="AYX18"/>
      <c r="AYY18"/>
      <c r="AYZ18"/>
      <c r="AZA18"/>
      <c r="AZB18"/>
      <c r="AZC18"/>
      <c r="AZD18"/>
      <c r="AZE18"/>
      <c r="AZF18"/>
      <c r="AZG18"/>
      <c r="AZH18"/>
      <c r="AZI18"/>
      <c r="AZJ18"/>
      <c r="AZK18"/>
      <c r="AZL18"/>
      <c r="AZM18"/>
      <c r="AZN18"/>
      <c r="AZO18"/>
      <c r="AZP18"/>
      <c r="AZQ18"/>
      <c r="AZR18"/>
      <c r="AZS18"/>
      <c r="AZT18"/>
      <c r="AZU18"/>
      <c r="AZV18"/>
      <c r="AZW18"/>
      <c r="AZX18"/>
      <c r="AZY18"/>
      <c r="AZZ18"/>
      <c r="BAA18"/>
      <c r="BAB18"/>
      <c r="BAC18"/>
      <c r="BAD18"/>
      <c r="BAE18"/>
      <c r="BAF18"/>
      <c r="BAG18"/>
      <c r="BAH18"/>
      <c r="BAI18"/>
      <c r="BAJ18"/>
      <c r="BAK18"/>
      <c r="BAL18"/>
      <c r="BAM18"/>
      <c r="BAN18"/>
      <c r="BAO18"/>
      <c r="BAP18"/>
      <c r="BAQ18"/>
      <c r="BAR18"/>
      <c r="BAS18"/>
      <c r="BAT18"/>
      <c r="BAU18"/>
      <c r="BAV18"/>
      <c r="BAW18"/>
      <c r="BAX18"/>
      <c r="BAY18"/>
      <c r="BAZ18"/>
      <c r="BBA18"/>
      <c r="BBB18"/>
      <c r="BBC18"/>
      <c r="BBD18"/>
      <c r="BBE18"/>
      <c r="BBF18"/>
      <c r="BBG18"/>
      <c r="BBH18"/>
      <c r="BBI18"/>
      <c r="BBJ18"/>
      <c r="BBK18"/>
      <c r="BBL18"/>
      <c r="BBM18"/>
      <c r="BBN18"/>
      <c r="BBO18"/>
      <c r="BBP18"/>
      <c r="BBQ18"/>
      <c r="BBR18"/>
      <c r="BBS18"/>
      <c r="BBT18"/>
      <c r="BBU18"/>
      <c r="BBV18"/>
      <c r="BBW18"/>
      <c r="BBX18"/>
      <c r="BBY18"/>
      <c r="BBZ18"/>
      <c r="BCA18"/>
      <c r="BCB18"/>
      <c r="BCC18"/>
      <c r="BCD18"/>
      <c r="BCE18"/>
      <c r="BCF18"/>
      <c r="BCG18"/>
      <c r="BCH18"/>
      <c r="BCI18"/>
      <c r="BCJ18"/>
      <c r="BCK18"/>
      <c r="BCL18"/>
      <c r="BCM18"/>
      <c r="BCN18"/>
      <c r="BCO18"/>
      <c r="BCP18"/>
      <c r="BCQ18"/>
      <c r="BCR18"/>
      <c r="BCS18"/>
      <c r="BCT18"/>
      <c r="BCU18"/>
      <c r="BCV18"/>
      <c r="BCW18"/>
      <c r="BCX18"/>
      <c r="BCY18"/>
      <c r="BCZ18"/>
      <c r="BDA18"/>
      <c r="BDB18"/>
      <c r="BDC18"/>
      <c r="BDD18"/>
      <c r="BDE18"/>
      <c r="BDF18"/>
      <c r="BDG18"/>
      <c r="BDH18"/>
      <c r="BDI18"/>
      <c r="BDJ18"/>
      <c r="BDK18"/>
      <c r="BDL18"/>
      <c r="BDM18"/>
      <c r="BDN18"/>
      <c r="BDO18"/>
      <c r="BDP18"/>
      <c r="BDQ18"/>
      <c r="BDR18"/>
      <c r="BDS18"/>
      <c r="BDT18"/>
      <c r="BDU18"/>
      <c r="BDV18"/>
      <c r="BDW18"/>
      <c r="BDX18"/>
      <c r="BDY18"/>
      <c r="BDZ18"/>
      <c r="BEA18"/>
      <c r="BEB18"/>
      <c r="BEC18"/>
      <c r="BED18"/>
      <c r="BEE18"/>
      <c r="BEF18"/>
      <c r="BEG18"/>
      <c r="BEH18"/>
      <c r="BEI18"/>
      <c r="BEJ18"/>
      <c r="BEK18"/>
      <c r="BEL18"/>
      <c r="BEM18"/>
      <c r="BEN18"/>
      <c r="BEO18"/>
      <c r="BEP18"/>
      <c r="BEQ18"/>
      <c r="BER18"/>
      <c r="BES18"/>
      <c r="BET18"/>
      <c r="BEU18"/>
      <c r="BEV18"/>
      <c r="BEW18"/>
      <c r="BEX18"/>
      <c r="BEY18"/>
      <c r="BEZ18"/>
      <c r="BFA18"/>
      <c r="BFB18"/>
      <c r="BFC18"/>
      <c r="BFD18"/>
      <c r="BFE18"/>
      <c r="BFF18"/>
      <c r="BFG18"/>
      <c r="BFH18"/>
      <c r="BFI18"/>
      <c r="BFJ18"/>
      <c r="BFK18"/>
      <c r="BFL18"/>
      <c r="BFM18"/>
      <c r="BFN18"/>
      <c r="BFO18"/>
      <c r="BFP18"/>
      <c r="BFQ18"/>
      <c r="BFR18"/>
      <c r="BFS18"/>
      <c r="BFT18"/>
      <c r="BFU18"/>
      <c r="BFV18"/>
      <c r="BFW18"/>
      <c r="BFX18"/>
      <c r="BFY18"/>
      <c r="BFZ18"/>
      <c r="BGA18"/>
      <c r="BGB18"/>
      <c r="BGC18"/>
      <c r="BGD18"/>
      <c r="BGE18"/>
      <c r="BGF18"/>
      <c r="BGG18"/>
      <c r="BGH18"/>
      <c r="BGI18"/>
      <c r="BGJ18"/>
      <c r="BGK18"/>
      <c r="BGL18"/>
      <c r="BGM18"/>
      <c r="BGN18"/>
      <c r="BGO18"/>
      <c r="BGP18"/>
      <c r="BGQ18"/>
      <c r="BGR18"/>
      <c r="BGS18"/>
      <c r="BGT18"/>
      <c r="BGU18"/>
      <c r="BGV18"/>
      <c r="BGW18"/>
      <c r="BGX18"/>
      <c r="BGY18"/>
      <c r="BGZ18"/>
      <c r="BHA18"/>
      <c r="BHB18"/>
      <c r="BHC18"/>
      <c r="BHD18"/>
      <c r="BHE18"/>
      <c r="BHF18"/>
      <c r="BHG18"/>
      <c r="BHH18"/>
      <c r="BHI18"/>
      <c r="BHJ18"/>
      <c r="BHK18"/>
      <c r="BHL18"/>
      <c r="BHM18"/>
      <c r="BHN18"/>
      <c r="BHO18"/>
      <c r="BHP18"/>
      <c r="BHQ18"/>
      <c r="BHR18"/>
      <c r="BHS18"/>
      <c r="BHT18"/>
      <c r="BHU18"/>
      <c r="BHV18"/>
      <c r="BHW18"/>
      <c r="BHX18"/>
      <c r="BHY18"/>
      <c r="BHZ18"/>
      <c r="BIA18"/>
      <c r="BIB18"/>
      <c r="BIC18"/>
      <c r="BID18"/>
      <c r="BIE18"/>
      <c r="BIF18"/>
      <c r="BIG18"/>
      <c r="BIH18"/>
      <c r="BII18"/>
      <c r="BIJ18"/>
      <c r="BIK18"/>
      <c r="BIL18"/>
      <c r="BIM18"/>
      <c r="BIN18"/>
      <c r="BIO18"/>
      <c r="BIP18"/>
      <c r="BIQ18"/>
      <c r="BIR18"/>
      <c r="BIS18"/>
      <c r="BIT18"/>
      <c r="BIU18"/>
      <c r="BIV18"/>
      <c r="BIW18"/>
      <c r="BIX18"/>
      <c r="BIY18"/>
      <c r="BIZ18"/>
      <c r="BJA18"/>
      <c r="BJB18"/>
      <c r="BJC18"/>
      <c r="BJD18"/>
      <c r="BJE18"/>
      <c r="BJF18"/>
      <c r="BJG18"/>
      <c r="BJH18"/>
      <c r="BJI18"/>
      <c r="BJJ18"/>
      <c r="BJK18"/>
      <c r="BJL18"/>
      <c r="BJM18"/>
      <c r="BJN18"/>
      <c r="BJO18"/>
      <c r="BJP18"/>
      <c r="BJQ18"/>
      <c r="BJR18"/>
      <c r="BJS18"/>
      <c r="BJT18"/>
      <c r="BJU18"/>
      <c r="BJV18"/>
      <c r="BJW18"/>
      <c r="BJX18"/>
      <c r="BJY18"/>
      <c r="BJZ18"/>
      <c r="BKA18"/>
      <c r="BKB18"/>
      <c r="BKC18"/>
      <c r="BKD18"/>
      <c r="BKE18"/>
      <c r="BKF18"/>
      <c r="BKG18"/>
      <c r="BKH18"/>
      <c r="BKI18"/>
      <c r="BKJ18"/>
      <c r="BKK18"/>
      <c r="BKL18"/>
      <c r="BKM18"/>
      <c r="BKN18"/>
      <c r="BKO18"/>
      <c r="BKP18"/>
      <c r="BKQ18"/>
      <c r="BKR18"/>
      <c r="BKS18"/>
      <c r="BKT18"/>
      <c r="BKU18"/>
      <c r="BKV18"/>
      <c r="BKW18"/>
      <c r="BKX18"/>
      <c r="BKY18"/>
      <c r="BKZ18"/>
      <c r="BLA18"/>
      <c r="BLB18"/>
      <c r="BLC18"/>
      <c r="BLD18"/>
      <c r="BLE18"/>
      <c r="BLF18"/>
      <c r="BLG18"/>
      <c r="BLH18"/>
      <c r="BLI18"/>
      <c r="BLJ18"/>
      <c r="BLK18"/>
      <c r="BLL18"/>
      <c r="BLM18"/>
      <c r="BLN18"/>
      <c r="BLO18"/>
      <c r="BLP18"/>
      <c r="BLQ18"/>
      <c r="BLR18"/>
      <c r="BLS18"/>
      <c r="BLT18"/>
      <c r="BLU18"/>
      <c r="BLV18"/>
      <c r="BLW18"/>
      <c r="BLX18"/>
      <c r="BLY18"/>
      <c r="BLZ18"/>
      <c r="BMA18"/>
      <c r="BMB18"/>
      <c r="BMC18"/>
      <c r="BMD18"/>
      <c r="BME18"/>
      <c r="BMF18"/>
      <c r="BMG18"/>
      <c r="BMH18"/>
      <c r="BMI18"/>
      <c r="BMJ18"/>
      <c r="BMK18"/>
      <c r="BML18"/>
      <c r="BMM18"/>
      <c r="BMN18"/>
      <c r="BMO18"/>
      <c r="BMP18"/>
      <c r="BMQ18"/>
      <c r="BMR18"/>
      <c r="BMS18"/>
      <c r="BMT18"/>
      <c r="BMU18"/>
      <c r="BMV18"/>
      <c r="BMW18"/>
      <c r="BMX18"/>
      <c r="BMY18"/>
      <c r="BMZ18"/>
      <c r="BNA18"/>
      <c r="BNB18"/>
      <c r="BNC18"/>
      <c r="BND18"/>
      <c r="BNE18"/>
      <c r="BNF18"/>
      <c r="BNG18"/>
      <c r="BNH18"/>
      <c r="BNI18"/>
      <c r="BNJ18"/>
      <c r="BNK18"/>
      <c r="BNL18"/>
      <c r="BNM18"/>
      <c r="BNN18"/>
      <c r="BNO18"/>
      <c r="BNP18"/>
      <c r="BNQ18"/>
      <c r="BNR18"/>
      <c r="BNS18"/>
      <c r="BNT18"/>
      <c r="BNU18"/>
      <c r="BNV18"/>
      <c r="BNW18"/>
      <c r="BNX18"/>
      <c r="BNY18"/>
      <c r="BNZ18"/>
      <c r="BOA18"/>
      <c r="BOB18"/>
      <c r="BOC18"/>
      <c r="BOD18"/>
      <c r="BOE18"/>
      <c r="BOF18"/>
      <c r="BOG18"/>
      <c r="BOH18"/>
      <c r="BOI18"/>
      <c r="BOJ18"/>
      <c r="BOK18"/>
      <c r="BOL18"/>
      <c r="BOM18"/>
      <c r="BON18"/>
      <c r="BOO18"/>
      <c r="BOP18"/>
      <c r="BOQ18"/>
      <c r="BOR18"/>
      <c r="BOS18"/>
      <c r="BOT18"/>
      <c r="BOU18"/>
      <c r="BOV18"/>
      <c r="BOW18"/>
      <c r="BOX18"/>
      <c r="BOY18"/>
      <c r="BOZ18"/>
      <c r="BPA18"/>
      <c r="BPB18"/>
      <c r="BPC18"/>
      <c r="BPD18"/>
      <c r="BPE18"/>
      <c r="BPF18"/>
      <c r="BPG18"/>
      <c r="BPH18"/>
      <c r="BPI18"/>
      <c r="BPJ18"/>
      <c r="BPK18"/>
      <c r="BPL18"/>
      <c r="BPM18"/>
      <c r="BPN18"/>
      <c r="BPO18"/>
      <c r="BPP18"/>
      <c r="BPQ18"/>
      <c r="BPR18"/>
      <c r="BPS18"/>
      <c r="BPT18"/>
      <c r="BPU18"/>
      <c r="BPV18"/>
      <c r="BPW18"/>
      <c r="BPX18"/>
      <c r="BPY18"/>
      <c r="BPZ18"/>
      <c r="BQA18"/>
      <c r="BQB18"/>
      <c r="BQC18"/>
      <c r="BQD18"/>
      <c r="BQE18"/>
      <c r="BQF18"/>
      <c r="BQG18"/>
      <c r="BQH18"/>
      <c r="BQI18"/>
      <c r="BQJ18"/>
      <c r="BQK18"/>
      <c r="BQL18"/>
      <c r="BQM18"/>
      <c r="BQN18"/>
      <c r="BQO18"/>
      <c r="BQP18"/>
      <c r="BQQ18"/>
      <c r="BQR18"/>
      <c r="BQS18"/>
      <c r="BQT18"/>
      <c r="BQU18"/>
      <c r="BQV18"/>
      <c r="BQW18"/>
      <c r="BQX18"/>
      <c r="BQY18"/>
      <c r="BQZ18"/>
      <c r="BRA18"/>
      <c r="BRB18"/>
      <c r="BRC18"/>
      <c r="BRD18"/>
      <c r="BRE18"/>
      <c r="BRF18"/>
      <c r="BRG18"/>
      <c r="BRH18"/>
      <c r="BRI18"/>
      <c r="BRJ18"/>
      <c r="BRK18"/>
      <c r="BRL18"/>
      <c r="BRM18"/>
      <c r="BRN18"/>
      <c r="BRO18"/>
      <c r="BRP18"/>
      <c r="BRQ18"/>
      <c r="BRR18"/>
      <c r="BRS18"/>
      <c r="BRT18"/>
      <c r="BRU18"/>
      <c r="BRV18"/>
      <c r="BRW18"/>
      <c r="BRX18"/>
      <c r="BRY18"/>
      <c r="BRZ18"/>
      <c r="BSA18"/>
      <c r="BSB18"/>
      <c r="BSC18"/>
      <c r="BSD18"/>
      <c r="BSE18"/>
      <c r="BSF18"/>
      <c r="BSG18"/>
      <c r="BSH18"/>
      <c r="BSI18"/>
      <c r="BSJ18"/>
      <c r="BSK18"/>
      <c r="BSL18"/>
      <c r="BSM18"/>
      <c r="BSN18"/>
      <c r="BSO18"/>
      <c r="BSP18"/>
      <c r="BSQ18"/>
      <c r="BSR18"/>
      <c r="BSS18"/>
      <c r="BST18"/>
      <c r="BSU18"/>
      <c r="BSV18"/>
      <c r="BSW18"/>
      <c r="BSX18"/>
      <c r="BSY18"/>
      <c r="BSZ18"/>
      <c r="BTA18"/>
      <c r="BTB18"/>
      <c r="BTC18"/>
      <c r="BTD18"/>
      <c r="BTE18"/>
      <c r="BTF18"/>
      <c r="BTG18"/>
      <c r="BTH18"/>
      <c r="BTI18"/>
      <c r="BTJ18"/>
      <c r="BTK18"/>
      <c r="BTL18"/>
      <c r="BTM18"/>
      <c r="BTN18"/>
      <c r="BTO18"/>
      <c r="BTP18"/>
      <c r="BTQ18"/>
      <c r="BTR18"/>
      <c r="BTS18"/>
      <c r="BTT18"/>
      <c r="BTU18"/>
      <c r="BTV18"/>
      <c r="BTW18"/>
      <c r="BTX18"/>
      <c r="BTY18"/>
      <c r="BTZ18"/>
      <c r="BUA18"/>
      <c r="BUB18"/>
      <c r="BUC18"/>
      <c r="BUD18"/>
      <c r="BUE18"/>
      <c r="BUF18"/>
      <c r="BUG18"/>
      <c r="BUH18"/>
      <c r="BUI18"/>
      <c r="BUJ18"/>
      <c r="BUK18"/>
      <c r="BUL18"/>
      <c r="BUM18"/>
      <c r="BUN18"/>
      <c r="BUO18"/>
      <c r="BUP18"/>
      <c r="BUQ18"/>
      <c r="BUR18"/>
      <c r="BUS18"/>
      <c r="BUT18"/>
      <c r="BUU18"/>
      <c r="BUV18"/>
      <c r="BUW18"/>
      <c r="BUX18"/>
      <c r="BUY18"/>
      <c r="BUZ18"/>
      <c r="BVA18"/>
      <c r="BVB18"/>
      <c r="BVC18"/>
      <c r="BVD18"/>
      <c r="BVE18"/>
      <c r="BVF18"/>
      <c r="BVG18"/>
      <c r="BVH18"/>
      <c r="BVI18"/>
      <c r="BVJ18"/>
      <c r="BVK18"/>
      <c r="BVL18"/>
      <c r="BVM18"/>
      <c r="BVN18"/>
      <c r="BVO18"/>
      <c r="BVP18"/>
      <c r="BVQ18"/>
      <c r="BVR18"/>
      <c r="BVS18"/>
      <c r="BVT18"/>
      <c r="BVU18"/>
      <c r="BVV18"/>
      <c r="BVW18"/>
      <c r="BVX18"/>
      <c r="BVY18"/>
      <c r="BVZ18"/>
      <c r="BWA18"/>
      <c r="BWB18"/>
      <c r="BWC18"/>
      <c r="BWD18"/>
      <c r="BWE18"/>
      <c r="BWF18"/>
      <c r="BWG18"/>
      <c r="BWH18"/>
      <c r="BWI18"/>
      <c r="BWJ18"/>
      <c r="BWK18"/>
      <c r="BWL18"/>
      <c r="BWM18"/>
      <c r="BWN18"/>
      <c r="BWO18"/>
      <c r="BWP18"/>
      <c r="BWQ18"/>
      <c r="BWR18"/>
      <c r="BWS18"/>
      <c r="BWT18"/>
      <c r="BWU18"/>
      <c r="BWV18"/>
      <c r="BWW18"/>
      <c r="BWX18"/>
      <c r="BWY18"/>
      <c r="BWZ18"/>
      <c r="BXA18"/>
      <c r="BXB18"/>
      <c r="BXC18"/>
      <c r="BXD18"/>
      <c r="BXE18"/>
      <c r="BXF18"/>
      <c r="BXG18"/>
      <c r="BXH18"/>
      <c r="BXI18"/>
      <c r="BXJ18"/>
      <c r="BXK18"/>
      <c r="BXL18"/>
      <c r="BXM18"/>
      <c r="BXN18"/>
      <c r="BXO18"/>
      <c r="BXP18"/>
      <c r="BXQ18"/>
      <c r="BXR18"/>
      <c r="BXS18"/>
      <c r="BXT18"/>
      <c r="BXU18"/>
      <c r="BXV18"/>
      <c r="BXW18"/>
      <c r="BXX18"/>
      <c r="BXY18"/>
      <c r="BXZ18"/>
      <c r="BYA18"/>
      <c r="BYB18"/>
      <c r="BYC18"/>
      <c r="BYD18"/>
      <c r="BYE18"/>
      <c r="BYF18"/>
      <c r="BYG18"/>
      <c r="BYH18"/>
      <c r="BYI18"/>
      <c r="BYJ18"/>
      <c r="BYK18"/>
      <c r="BYL18"/>
      <c r="BYM18"/>
      <c r="BYN18"/>
      <c r="BYO18"/>
      <c r="BYP18"/>
      <c r="BYQ18"/>
      <c r="BYR18"/>
      <c r="BYS18"/>
      <c r="BYT18"/>
      <c r="BYU18"/>
      <c r="BYV18"/>
      <c r="BYW18"/>
      <c r="BYX18"/>
      <c r="BYY18"/>
      <c r="BYZ18"/>
      <c r="BZA18"/>
      <c r="BZB18"/>
      <c r="BZC18"/>
      <c r="BZD18"/>
      <c r="BZE18"/>
      <c r="BZF18"/>
      <c r="BZG18"/>
      <c r="BZH18"/>
      <c r="BZI18"/>
      <c r="BZJ18"/>
      <c r="BZK18"/>
      <c r="BZL18"/>
      <c r="BZM18"/>
      <c r="BZN18"/>
      <c r="BZO18"/>
      <c r="BZP18"/>
      <c r="BZQ18"/>
      <c r="BZR18"/>
      <c r="BZS18"/>
      <c r="BZT18"/>
      <c r="BZU18"/>
      <c r="BZV18"/>
      <c r="BZW18"/>
      <c r="BZX18"/>
      <c r="BZY18"/>
      <c r="BZZ18"/>
      <c r="CAA18"/>
      <c r="CAB18"/>
      <c r="CAC18"/>
      <c r="CAD18"/>
      <c r="CAE18"/>
      <c r="CAF18"/>
      <c r="CAG18"/>
      <c r="CAH18"/>
      <c r="CAI18"/>
      <c r="CAJ18"/>
      <c r="CAK18"/>
      <c r="CAL18"/>
      <c r="CAM18"/>
      <c r="CAN18"/>
      <c r="CAO18"/>
      <c r="CAP18"/>
      <c r="CAQ18"/>
      <c r="CAR18"/>
      <c r="CAS18"/>
      <c r="CAT18"/>
      <c r="CAU18"/>
      <c r="CAV18"/>
      <c r="CAW18"/>
      <c r="CAX18"/>
      <c r="CAY18"/>
      <c r="CAZ18"/>
      <c r="CBA18"/>
      <c r="CBB18"/>
      <c r="CBC18"/>
      <c r="CBD18"/>
      <c r="CBE18"/>
      <c r="CBF18"/>
      <c r="CBG18"/>
      <c r="CBH18"/>
      <c r="CBI18"/>
      <c r="CBJ18"/>
      <c r="CBK18"/>
      <c r="CBL18"/>
      <c r="CBM18"/>
      <c r="CBN18"/>
      <c r="CBO18"/>
      <c r="CBP18"/>
      <c r="CBQ18"/>
      <c r="CBR18"/>
      <c r="CBS18"/>
      <c r="CBT18"/>
      <c r="CBU18"/>
      <c r="CBV18"/>
      <c r="CBW18"/>
      <c r="CBX18"/>
      <c r="CBY18"/>
      <c r="CBZ18"/>
      <c r="CCA18"/>
      <c r="CCB18"/>
      <c r="CCC18"/>
      <c r="CCD18"/>
      <c r="CCE18"/>
      <c r="CCF18"/>
      <c r="CCG18"/>
      <c r="CCH18"/>
      <c r="CCI18"/>
      <c r="CCJ18"/>
      <c r="CCK18"/>
      <c r="CCL18"/>
      <c r="CCM18"/>
      <c r="CCN18"/>
      <c r="CCO18"/>
      <c r="CCP18"/>
      <c r="CCQ18"/>
      <c r="CCR18"/>
      <c r="CCS18"/>
      <c r="CCT18"/>
      <c r="CCU18"/>
      <c r="CCV18"/>
      <c r="CCW18"/>
      <c r="CCX18"/>
      <c r="CCY18"/>
      <c r="CCZ18"/>
      <c r="CDA18"/>
      <c r="CDB18"/>
      <c r="CDC18"/>
      <c r="CDD18"/>
      <c r="CDE18"/>
      <c r="CDF18"/>
      <c r="CDG18"/>
      <c r="CDH18"/>
      <c r="CDI18"/>
      <c r="CDJ18"/>
      <c r="CDK18"/>
      <c r="CDL18"/>
      <c r="CDM18"/>
      <c r="CDN18"/>
      <c r="CDO18"/>
      <c r="CDP18"/>
      <c r="CDQ18"/>
      <c r="CDR18"/>
      <c r="CDS18"/>
      <c r="CDT18"/>
      <c r="CDU18"/>
      <c r="CDV18"/>
      <c r="CDW18"/>
      <c r="CDX18"/>
      <c r="CDY18"/>
      <c r="CDZ18"/>
      <c r="CEA18"/>
      <c r="CEB18"/>
      <c r="CEC18"/>
      <c r="CED18"/>
      <c r="CEE18"/>
      <c r="CEF18"/>
      <c r="CEG18"/>
      <c r="CEH18"/>
      <c r="CEI18"/>
      <c r="CEJ18"/>
      <c r="CEK18"/>
      <c r="CEL18"/>
      <c r="CEM18"/>
      <c r="CEN18"/>
      <c r="CEO18"/>
      <c r="CEP18"/>
      <c r="CEQ18"/>
      <c r="CER18"/>
      <c r="CES18"/>
      <c r="CET18"/>
      <c r="CEU18"/>
      <c r="CEV18"/>
      <c r="CEW18"/>
      <c r="CEX18"/>
      <c r="CEY18"/>
      <c r="CEZ18"/>
      <c r="CFA18"/>
      <c r="CFB18"/>
      <c r="CFC18"/>
      <c r="CFD18"/>
      <c r="CFE18"/>
      <c r="CFF18"/>
      <c r="CFG18"/>
      <c r="CFH18"/>
      <c r="CFI18"/>
      <c r="CFJ18"/>
      <c r="CFK18"/>
      <c r="CFL18"/>
      <c r="CFM18"/>
      <c r="CFN18"/>
      <c r="CFO18"/>
      <c r="CFP18"/>
      <c r="CFQ18"/>
      <c r="CFR18"/>
      <c r="CFS18"/>
      <c r="CFT18"/>
      <c r="CFU18"/>
      <c r="CFV18"/>
      <c r="CFW18"/>
      <c r="CFX18"/>
      <c r="CFY18"/>
      <c r="CFZ18"/>
      <c r="CGA18"/>
      <c r="CGB18"/>
      <c r="CGC18"/>
      <c r="CGD18"/>
      <c r="CGE18"/>
      <c r="CGF18"/>
      <c r="CGG18"/>
      <c r="CGH18"/>
      <c r="CGI18"/>
      <c r="CGJ18"/>
      <c r="CGK18"/>
      <c r="CGL18"/>
      <c r="CGM18"/>
      <c r="CGN18"/>
      <c r="CGO18"/>
      <c r="CGP18"/>
      <c r="CGQ18"/>
      <c r="CGR18"/>
      <c r="CGS18"/>
      <c r="CGT18"/>
      <c r="CGU18"/>
      <c r="CGV18"/>
      <c r="CGW18"/>
      <c r="CGX18"/>
      <c r="CGY18"/>
      <c r="CGZ18"/>
      <c r="CHA18"/>
      <c r="CHB18"/>
      <c r="CHC18"/>
      <c r="CHD18"/>
      <c r="CHE18"/>
      <c r="CHF18"/>
      <c r="CHG18"/>
      <c r="CHH18"/>
      <c r="CHI18"/>
      <c r="CHJ18"/>
      <c r="CHK18"/>
      <c r="CHL18"/>
      <c r="CHM18"/>
      <c r="CHN18"/>
      <c r="CHO18"/>
      <c r="CHP18"/>
      <c r="CHQ18"/>
      <c r="CHR18"/>
      <c r="CHS18"/>
      <c r="CHT18"/>
      <c r="CHU18"/>
      <c r="CHV18"/>
      <c r="CHW18"/>
      <c r="CHX18"/>
      <c r="CHY18"/>
      <c r="CHZ18"/>
      <c r="CIA18"/>
      <c r="CIB18"/>
      <c r="CIC18"/>
      <c r="CID18"/>
      <c r="CIE18"/>
      <c r="CIF18"/>
      <c r="CIG18"/>
      <c r="CIH18"/>
      <c r="CII18"/>
      <c r="CIJ18"/>
      <c r="CIK18"/>
      <c r="CIL18"/>
      <c r="CIM18"/>
      <c r="CIN18"/>
      <c r="CIO18"/>
      <c r="CIP18"/>
      <c r="CIQ18"/>
      <c r="CIR18"/>
      <c r="CIS18"/>
      <c r="CIT18"/>
      <c r="CIU18"/>
      <c r="CIV18"/>
      <c r="CIW18"/>
      <c r="CIX18"/>
      <c r="CIY18"/>
      <c r="CIZ18"/>
      <c r="CJA18"/>
      <c r="CJB18"/>
      <c r="CJC18"/>
      <c r="CJD18"/>
      <c r="CJE18"/>
      <c r="CJF18"/>
      <c r="CJG18"/>
      <c r="CJH18"/>
      <c r="CJI18"/>
      <c r="CJJ18"/>
      <c r="CJK18"/>
      <c r="CJL18"/>
      <c r="CJM18"/>
      <c r="CJN18"/>
      <c r="CJO18"/>
      <c r="CJP18"/>
      <c r="CJQ18"/>
      <c r="CJR18"/>
      <c r="CJS18"/>
      <c r="CJT18"/>
      <c r="CJU18"/>
      <c r="CJV18"/>
      <c r="CJW18"/>
      <c r="CJX18"/>
      <c r="CJY18"/>
      <c r="CJZ18"/>
      <c r="CKA18"/>
      <c r="CKB18"/>
      <c r="CKC18"/>
      <c r="CKD18"/>
      <c r="CKE18"/>
      <c r="CKF18"/>
      <c r="CKG18"/>
      <c r="CKH18"/>
      <c r="CKI18"/>
      <c r="CKJ18"/>
      <c r="CKK18"/>
      <c r="CKL18"/>
      <c r="CKM18"/>
      <c r="CKN18"/>
      <c r="CKO18"/>
      <c r="CKP18"/>
      <c r="CKQ18"/>
      <c r="CKR18"/>
      <c r="CKS18"/>
      <c r="CKT18"/>
      <c r="CKU18"/>
      <c r="CKV18"/>
      <c r="CKW18"/>
      <c r="CKX18"/>
      <c r="CKY18"/>
      <c r="CKZ18"/>
      <c r="CLA18"/>
      <c r="CLB18"/>
      <c r="CLC18"/>
      <c r="CLD18"/>
      <c r="CLE18"/>
      <c r="CLF18"/>
      <c r="CLG18"/>
      <c r="CLH18"/>
      <c r="CLI18"/>
      <c r="CLJ18"/>
      <c r="CLK18"/>
      <c r="CLL18"/>
      <c r="CLM18"/>
      <c r="CLN18"/>
      <c r="CLO18"/>
      <c r="CLP18"/>
      <c r="CLQ18"/>
      <c r="CLR18"/>
      <c r="CLS18"/>
      <c r="CLT18"/>
      <c r="CLU18"/>
      <c r="CLV18"/>
      <c r="CLW18"/>
      <c r="CLX18"/>
      <c r="CLY18"/>
      <c r="CLZ18"/>
      <c r="CMA18"/>
      <c r="CMB18"/>
      <c r="CMC18"/>
      <c r="CMD18"/>
      <c r="CME18"/>
      <c r="CMF18"/>
      <c r="CMG18"/>
      <c r="CMH18"/>
      <c r="CMI18"/>
      <c r="CMJ18"/>
      <c r="CMK18"/>
      <c r="CML18"/>
      <c r="CMM18"/>
      <c r="CMN18"/>
      <c r="CMO18"/>
      <c r="CMP18"/>
      <c r="CMQ18"/>
      <c r="CMR18"/>
      <c r="CMS18"/>
      <c r="CMT18"/>
      <c r="CMU18"/>
      <c r="CMV18"/>
      <c r="CMW18"/>
      <c r="CMX18"/>
      <c r="CMY18"/>
      <c r="CMZ18"/>
      <c r="CNA18"/>
      <c r="CNB18"/>
      <c r="CNC18"/>
      <c r="CND18"/>
      <c r="CNE18"/>
      <c r="CNF18"/>
      <c r="CNG18"/>
      <c r="CNH18"/>
      <c r="CNI18"/>
      <c r="CNJ18"/>
      <c r="CNK18"/>
      <c r="CNL18"/>
      <c r="CNM18"/>
      <c r="CNN18"/>
      <c r="CNO18"/>
      <c r="CNP18"/>
      <c r="CNQ18"/>
      <c r="CNR18"/>
      <c r="CNS18"/>
      <c r="CNT18"/>
      <c r="CNU18"/>
      <c r="CNV18"/>
      <c r="CNW18"/>
      <c r="CNX18"/>
      <c r="CNY18"/>
      <c r="CNZ18"/>
      <c r="COA18"/>
      <c r="COB18"/>
      <c r="COC18"/>
      <c r="COD18"/>
      <c r="COE18"/>
      <c r="COF18"/>
      <c r="COG18"/>
      <c r="COH18"/>
      <c r="COI18"/>
      <c r="COJ18"/>
      <c r="COK18"/>
      <c r="COL18"/>
      <c r="COM18"/>
      <c r="CON18"/>
      <c r="COO18"/>
      <c r="COP18"/>
      <c r="COQ18"/>
      <c r="COR18"/>
      <c r="COS18"/>
      <c r="COT18"/>
      <c r="COU18"/>
      <c r="COV18"/>
      <c r="COW18"/>
      <c r="COX18"/>
      <c r="COY18"/>
      <c r="COZ18"/>
      <c r="CPA18"/>
      <c r="CPB18"/>
      <c r="CPC18"/>
      <c r="CPD18"/>
      <c r="CPE18"/>
      <c r="CPF18"/>
      <c r="CPG18"/>
      <c r="CPH18"/>
      <c r="CPI18"/>
      <c r="CPJ18"/>
      <c r="CPK18"/>
      <c r="CPL18"/>
      <c r="CPM18"/>
      <c r="CPN18"/>
      <c r="CPO18"/>
      <c r="CPP18"/>
      <c r="CPQ18"/>
      <c r="CPR18"/>
      <c r="CPS18"/>
      <c r="CPT18"/>
      <c r="CPU18"/>
      <c r="CPV18"/>
      <c r="CPW18"/>
      <c r="CPX18"/>
      <c r="CPY18"/>
      <c r="CPZ18"/>
      <c r="CQA18"/>
      <c r="CQB18"/>
      <c r="CQC18"/>
      <c r="CQD18"/>
      <c r="CQE18"/>
      <c r="CQF18"/>
      <c r="CQG18"/>
      <c r="CQH18"/>
      <c r="CQI18"/>
      <c r="CQJ18"/>
      <c r="CQK18"/>
      <c r="CQL18"/>
      <c r="CQM18"/>
      <c r="CQN18"/>
      <c r="CQO18"/>
      <c r="CQP18"/>
      <c r="CQQ18"/>
      <c r="CQR18"/>
      <c r="CQS18"/>
      <c r="CQT18"/>
      <c r="CQU18"/>
      <c r="CQV18"/>
      <c r="CQW18"/>
      <c r="CQX18"/>
      <c r="CQY18"/>
      <c r="CQZ18"/>
      <c r="CRA18"/>
      <c r="CRB18"/>
      <c r="CRC18"/>
      <c r="CRD18"/>
      <c r="CRE18"/>
      <c r="CRF18"/>
      <c r="CRG18"/>
      <c r="CRH18"/>
      <c r="CRI18"/>
      <c r="CRJ18"/>
      <c r="CRK18"/>
      <c r="CRL18"/>
      <c r="CRM18"/>
      <c r="CRN18"/>
      <c r="CRO18"/>
      <c r="CRP18"/>
      <c r="CRQ18"/>
      <c r="CRR18"/>
      <c r="CRS18"/>
      <c r="CRT18"/>
      <c r="CRU18"/>
      <c r="CRV18"/>
      <c r="CRW18"/>
      <c r="CRX18"/>
      <c r="CRY18"/>
      <c r="CRZ18"/>
      <c r="CSA18"/>
      <c r="CSB18"/>
      <c r="CSC18"/>
      <c r="CSD18"/>
      <c r="CSE18"/>
      <c r="CSF18"/>
      <c r="CSG18"/>
      <c r="CSH18"/>
      <c r="CSI18"/>
      <c r="CSJ18"/>
      <c r="CSK18"/>
      <c r="CSL18"/>
      <c r="CSM18"/>
      <c r="CSN18"/>
      <c r="CSO18"/>
      <c r="CSP18"/>
      <c r="CSQ18"/>
      <c r="CSR18"/>
      <c r="CSS18"/>
      <c r="CST18"/>
      <c r="CSU18"/>
      <c r="CSV18"/>
      <c r="CSW18"/>
      <c r="CSX18"/>
      <c r="CSY18"/>
      <c r="CSZ18"/>
      <c r="CTA18"/>
      <c r="CTB18"/>
      <c r="CTC18"/>
      <c r="CTD18"/>
      <c r="CTE18"/>
      <c r="CTF18"/>
      <c r="CTG18"/>
      <c r="CTH18"/>
      <c r="CTI18"/>
      <c r="CTJ18"/>
      <c r="CTK18"/>
      <c r="CTL18"/>
      <c r="CTM18"/>
      <c r="CTN18"/>
      <c r="CTO18"/>
      <c r="CTP18"/>
      <c r="CTQ18"/>
      <c r="CTR18"/>
      <c r="CTS18"/>
      <c r="CTT18"/>
      <c r="CTU18"/>
      <c r="CTV18"/>
      <c r="CTW18"/>
      <c r="CTX18"/>
      <c r="CTY18"/>
      <c r="CTZ18"/>
      <c r="CUA18"/>
      <c r="CUB18"/>
      <c r="CUC18"/>
      <c r="CUD18"/>
      <c r="CUE18"/>
      <c r="CUF18"/>
      <c r="CUG18"/>
      <c r="CUH18"/>
      <c r="CUI18"/>
      <c r="CUJ18"/>
      <c r="CUK18"/>
      <c r="CUL18"/>
      <c r="CUM18"/>
      <c r="CUN18"/>
      <c r="CUO18"/>
      <c r="CUP18"/>
      <c r="CUQ18"/>
      <c r="CUR18"/>
      <c r="CUS18"/>
      <c r="CUT18"/>
      <c r="CUU18"/>
      <c r="CUV18"/>
      <c r="CUW18"/>
      <c r="CUX18"/>
      <c r="CUY18"/>
      <c r="CUZ18"/>
      <c r="CVA18"/>
      <c r="CVB18"/>
      <c r="CVC18"/>
      <c r="CVD18"/>
      <c r="CVE18"/>
      <c r="CVF18"/>
      <c r="CVG18"/>
      <c r="CVH18"/>
      <c r="CVI18"/>
      <c r="CVJ18"/>
      <c r="CVK18"/>
      <c r="CVL18"/>
      <c r="CVM18"/>
      <c r="CVN18"/>
      <c r="CVO18"/>
      <c r="CVP18"/>
      <c r="CVQ18"/>
      <c r="CVR18"/>
      <c r="CVS18"/>
      <c r="CVT18"/>
      <c r="CVU18"/>
      <c r="CVV18"/>
      <c r="CVW18"/>
      <c r="CVX18"/>
      <c r="CVY18"/>
      <c r="CVZ18"/>
      <c r="CWA18"/>
      <c r="CWB18"/>
      <c r="CWC18"/>
      <c r="CWD18"/>
      <c r="CWE18"/>
      <c r="CWF18"/>
      <c r="CWG18"/>
      <c r="CWH18"/>
      <c r="CWI18"/>
      <c r="CWJ18"/>
      <c r="CWK18"/>
      <c r="CWL18"/>
      <c r="CWM18"/>
      <c r="CWN18"/>
      <c r="CWO18"/>
      <c r="CWP18"/>
      <c r="CWQ18"/>
      <c r="CWR18"/>
      <c r="CWS18"/>
      <c r="CWT18"/>
      <c r="CWU18"/>
      <c r="CWV18"/>
      <c r="CWW18"/>
      <c r="CWX18"/>
      <c r="CWY18"/>
      <c r="CWZ18"/>
      <c r="CXA18"/>
      <c r="CXB18"/>
      <c r="CXC18"/>
      <c r="CXD18"/>
      <c r="CXE18"/>
      <c r="CXF18"/>
      <c r="CXG18"/>
      <c r="CXH18"/>
      <c r="CXI18"/>
      <c r="CXJ18"/>
      <c r="CXK18"/>
      <c r="CXL18"/>
      <c r="CXM18"/>
      <c r="CXN18"/>
      <c r="CXO18"/>
      <c r="CXP18"/>
      <c r="CXQ18"/>
      <c r="CXR18"/>
      <c r="CXS18"/>
      <c r="CXT18"/>
      <c r="CXU18"/>
      <c r="CXV18"/>
      <c r="CXW18"/>
      <c r="CXX18"/>
      <c r="CXY18"/>
      <c r="CXZ18"/>
      <c r="CYA18"/>
      <c r="CYB18"/>
      <c r="CYC18"/>
      <c r="CYD18"/>
      <c r="CYE18"/>
      <c r="CYF18"/>
      <c r="CYG18"/>
      <c r="CYH18"/>
      <c r="CYI18"/>
      <c r="CYJ18"/>
      <c r="CYK18"/>
      <c r="CYL18"/>
      <c r="CYM18"/>
      <c r="CYN18"/>
      <c r="CYO18"/>
      <c r="CYP18"/>
      <c r="CYQ18"/>
      <c r="CYR18"/>
      <c r="CYS18"/>
      <c r="CYT18"/>
      <c r="CYU18"/>
      <c r="CYV18"/>
      <c r="CYW18"/>
      <c r="CYX18"/>
      <c r="CYY18"/>
      <c r="CYZ18"/>
      <c r="CZA18"/>
      <c r="CZB18"/>
      <c r="CZC18"/>
      <c r="CZD18"/>
      <c r="CZE18"/>
      <c r="CZF18"/>
      <c r="CZG18"/>
      <c r="CZH18"/>
      <c r="CZI18"/>
      <c r="CZJ18"/>
      <c r="CZK18"/>
      <c r="CZL18"/>
      <c r="CZM18"/>
      <c r="CZN18"/>
      <c r="CZO18"/>
      <c r="CZP18"/>
      <c r="CZQ18"/>
      <c r="CZR18"/>
      <c r="CZS18"/>
      <c r="CZT18"/>
      <c r="CZU18"/>
      <c r="CZV18"/>
      <c r="CZW18"/>
      <c r="CZX18"/>
      <c r="CZY18"/>
      <c r="CZZ18"/>
      <c r="DAA18"/>
      <c r="DAB18"/>
      <c r="DAC18"/>
      <c r="DAD18"/>
      <c r="DAE18"/>
      <c r="DAF18"/>
      <c r="DAG18"/>
      <c r="DAH18"/>
      <c r="DAI18"/>
      <c r="DAJ18"/>
      <c r="DAK18"/>
      <c r="DAL18"/>
      <c r="DAM18"/>
      <c r="DAN18"/>
      <c r="DAO18"/>
      <c r="DAP18"/>
      <c r="DAQ18"/>
      <c r="DAR18"/>
      <c r="DAS18"/>
      <c r="DAT18"/>
      <c r="DAU18"/>
      <c r="DAV18"/>
      <c r="DAW18"/>
      <c r="DAX18"/>
      <c r="DAY18"/>
      <c r="DAZ18"/>
      <c r="DBA18"/>
      <c r="DBB18"/>
      <c r="DBC18"/>
      <c r="DBD18"/>
      <c r="DBE18"/>
      <c r="DBF18"/>
      <c r="DBG18"/>
      <c r="DBH18"/>
      <c r="DBI18"/>
      <c r="DBJ18"/>
      <c r="DBK18"/>
      <c r="DBL18"/>
      <c r="DBM18"/>
      <c r="DBN18"/>
      <c r="DBO18"/>
      <c r="DBP18"/>
      <c r="DBQ18"/>
      <c r="DBR18"/>
      <c r="DBS18"/>
      <c r="DBT18"/>
      <c r="DBU18"/>
      <c r="DBV18"/>
      <c r="DBW18"/>
      <c r="DBX18"/>
      <c r="DBY18"/>
      <c r="DBZ18"/>
      <c r="DCA18"/>
      <c r="DCB18"/>
      <c r="DCC18"/>
      <c r="DCD18"/>
      <c r="DCE18"/>
      <c r="DCF18"/>
      <c r="DCG18"/>
      <c r="DCH18"/>
      <c r="DCI18"/>
      <c r="DCJ18"/>
      <c r="DCK18"/>
      <c r="DCL18"/>
      <c r="DCM18"/>
      <c r="DCN18"/>
      <c r="DCO18"/>
      <c r="DCP18"/>
      <c r="DCQ18"/>
      <c r="DCR18"/>
      <c r="DCS18"/>
      <c r="DCT18"/>
      <c r="DCU18"/>
      <c r="DCV18"/>
      <c r="DCW18"/>
      <c r="DCX18"/>
      <c r="DCY18"/>
      <c r="DCZ18"/>
      <c r="DDA18"/>
      <c r="DDB18"/>
      <c r="DDC18"/>
      <c r="DDD18"/>
      <c r="DDE18"/>
      <c r="DDF18"/>
      <c r="DDG18"/>
      <c r="DDH18"/>
      <c r="DDI18"/>
      <c r="DDJ18"/>
      <c r="DDK18"/>
      <c r="DDL18"/>
      <c r="DDM18"/>
      <c r="DDN18"/>
      <c r="DDO18"/>
      <c r="DDP18"/>
      <c r="DDQ18"/>
      <c r="DDR18"/>
      <c r="DDS18"/>
      <c r="DDT18"/>
      <c r="DDU18"/>
      <c r="DDV18"/>
      <c r="DDW18"/>
      <c r="DDX18"/>
      <c r="DDY18"/>
      <c r="DDZ18"/>
      <c r="DEA18"/>
      <c r="DEB18"/>
      <c r="DEC18"/>
      <c r="DED18"/>
      <c r="DEE18"/>
      <c r="DEF18"/>
      <c r="DEG18"/>
      <c r="DEH18"/>
      <c r="DEI18"/>
      <c r="DEJ18"/>
      <c r="DEK18"/>
      <c r="DEL18"/>
      <c r="DEM18"/>
      <c r="DEN18"/>
      <c r="DEO18"/>
      <c r="DEP18"/>
      <c r="DEQ18"/>
      <c r="DER18"/>
      <c r="DES18"/>
      <c r="DET18"/>
      <c r="DEU18"/>
      <c r="DEV18"/>
      <c r="DEW18"/>
      <c r="DEX18"/>
      <c r="DEY18"/>
      <c r="DEZ18"/>
      <c r="DFA18"/>
      <c r="DFB18"/>
      <c r="DFC18"/>
      <c r="DFD18"/>
      <c r="DFE18"/>
      <c r="DFF18"/>
      <c r="DFG18"/>
      <c r="DFH18"/>
      <c r="DFI18"/>
      <c r="DFJ18"/>
      <c r="DFK18"/>
      <c r="DFL18"/>
      <c r="DFM18"/>
      <c r="DFN18"/>
      <c r="DFO18"/>
      <c r="DFP18"/>
      <c r="DFQ18"/>
      <c r="DFR18"/>
      <c r="DFS18"/>
      <c r="DFT18"/>
      <c r="DFU18"/>
      <c r="DFV18"/>
      <c r="DFW18"/>
      <c r="DFX18"/>
      <c r="DFY18"/>
      <c r="DFZ18"/>
      <c r="DGA18"/>
      <c r="DGB18"/>
      <c r="DGC18"/>
      <c r="DGD18"/>
      <c r="DGE18"/>
      <c r="DGF18"/>
      <c r="DGG18"/>
      <c r="DGH18"/>
      <c r="DGI18"/>
      <c r="DGJ18"/>
      <c r="DGK18"/>
      <c r="DGL18"/>
      <c r="DGM18"/>
      <c r="DGN18"/>
      <c r="DGO18"/>
      <c r="DGP18"/>
      <c r="DGQ18"/>
      <c r="DGR18"/>
      <c r="DGS18"/>
      <c r="DGT18"/>
      <c r="DGU18"/>
      <c r="DGV18"/>
      <c r="DGW18"/>
      <c r="DGX18"/>
      <c r="DGY18"/>
      <c r="DGZ18"/>
      <c r="DHA18"/>
      <c r="DHB18"/>
      <c r="DHC18"/>
      <c r="DHD18"/>
      <c r="DHE18"/>
      <c r="DHF18"/>
      <c r="DHG18"/>
      <c r="DHH18"/>
      <c r="DHI18"/>
      <c r="DHJ18"/>
      <c r="DHK18"/>
      <c r="DHL18"/>
      <c r="DHM18"/>
      <c r="DHN18"/>
      <c r="DHO18"/>
      <c r="DHP18"/>
      <c r="DHQ18"/>
      <c r="DHR18"/>
      <c r="DHS18"/>
      <c r="DHT18"/>
      <c r="DHU18"/>
      <c r="DHV18"/>
      <c r="DHW18"/>
      <c r="DHX18"/>
      <c r="DHY18"/>
      <c r="DHZ18"/>
      <c r="DIA18"/>
      <c r="DIB18"/>
      <c r="DIC18"/>
      <c r="DID18"/>
      <c r="DIE18"/>
      <c r="DIF18"/>
      <c r="DIG18"/>
      <c r="DIH18"/>
      <c r="DII18"/>
      <c r="DIJ18"/>
      <c r="DIK18"/>
      <c r="DIL18"/>
      <c r="DIM18"/>
      <c r="DIN18"/>
      <c r="DIO18"/>
      <c r="DIP18"/>
      <c r="DIQ18"/>
      <c r="DIR18"/>
      <c r="DIS18"/>
      <c r="DIT18"/>
      <c r="DIU18"/>
      <c r="DIV18"/>
      <c r="DIW18"/>
      <c r="DIX18"/>
      <c r="DIY18"/>
      <c r="DIZ18"/>
      <c r="DJA18"/>
      <c r="DJB18"/>
      <c r="DJC18"/>
      <c r="DJD18"/>
      <c r="DJE18"/>
      <c r="DJF18"/>
      <c r="DJG18"/>
      <c r="DJH18"/>
      <c r="DJI18"/>
      <c r="DJJ18"/>
      <c r="DJK18"/>
      <c r="DJL18"/>
      <c r="DJM18"/>
      <c r="DJN18"/>
      <c r="DJO18"/>
      <c r="DJP18"/>
      <c r="DJQ18"/>
      <c r="DJR18"/>
      <c r="DJS18"/>
      <c r="DJT18"/>
      <c r="DJU18"/>
      <c r="DJV18"/>
      <c r="DJW18"/>
      <c r="DJX18"/>
      <c r="DJY18"/>
      <c r="DJZ18"/>
      <c r="DKA18"/>
      <c r="DKB18"/>
      <c r="DKC18"/>
      <c r="DKD18"/>
      <c r="DKE18"/>
      <c r="DKF18"/>
      <c r="DKG18"/>
      <c r="DKH18"/>
      <c r="DKI18"/>
      <c r="DKJ18"/>
      <c r="DKK18"/>
      <c r="DKL18"/>
      <c r="DKM18"/>
      <c r="DKN18"/>
      <c r="DKO18"/>
      <c r="DKP18"/>
      <c r="DKQ18"/>
      <c r="DKR18"/>
      <c r="DKS18"/>
      <c r="DKT18"/>
      <c r="DKU18"/>
      <c r="DKV18"/>
      <c r="DKW18"/>
      <c r="DKX18"/>
      <c r="DKY18"/>
      <c r="DKZ18"/>
      <c r="DLA18"/>
      <c r="DLB18"/>
      <c r="DLC18"/>
      <c r="DLD18"/>
      <c r="DLE18"/>
      <c r="DLF18"/>
      <c r="DLG18"/>
      <c r="DLH18"/>
      <c r="DLI18"/>
      <c r="DLJ18"/>
      <c r="DLK18"/>
      <c r="DLL18"/>
      <c r="DLM18"/>
      <c r="DLN18"/>
      <c r="DLO18"/>
      <c r="DLP18"/>
      <c r="DLQ18"/>
      <c r="DLR18"/>
      <c r="DLS18"/>
      <c r="DLT18"/>
      <c r="DLU18"/>
      <c r="DLV18"/>
      <c r="DLW18"/>
      <c r="DLX18"/>
      <c r="DLY18"/>
      <c r="DLZ18"/>
      <c r="DMA18"/>
      <c r="DMB18"/>
      <c r="DMC18"/>
      <c r="DMD18"/>
      <c r="DME18"/>
      <c r="DMF18"/>
      <c r="DMG18"/>
      <c r="DMH18"/>
      <c r="DMI18"/>
      <c r="DMJ18"/>
      <c r="DMK18"/>
      <c r="DML18"/>
      <c r="DMM18"/>
      <c r="DMN18"/>
      <c r="DMO18"/>
      <c r="DMP18"/>
      <c r="DMQ18"/>
      <c r="DMR18"/>
      <c r="DMS18"/>
      <c r="DMT18"/>
      <c r="DMU18"/>
      <c r="DMV18"/>
      <c r="DMW18"/>
      <c r="DMX18"/>
      <c r="DMY18"/>
      <c r="DMZ18"/>
      <c r="DNA18"/>
      <c r="DNB18"/>
      <c r="DNC18"/>
      <c r="DND18"/>
      <c r="DNE18"/>
      <c r="DNF18"/>
      <c r="DNG18"/>
      <c r="DNH18"/>
      <c r="DNI18"/>
      <c r="DNJ18"/>
      <c r="DNK18"/>
      <c r="DNL18"/>
      <c r="DNM18"/>
      <c r="DNN18"/>
      <c r="DNO18"/>
      <c r="DNP18"/>
      <c r="DNQ18"/>
      <c r="DNR18"/>
      <c r="DNS18"/>
      <c r="DNT18"/>
      <c r="DNU18"/>
      <c r="DNV18"/>
      <c r="DNW18"/>
      <c r="DNX18"/>
      <c r="DNY18"/>
      <c r="DNZ18"/>
      <c r="DOA18"/>
      <c r="DOB18"/>
      <c r="DOC18"/>
      <c r="DOD18"/>
      <c r="DOE18"/>
      <c r="DOF18"/>
      <c r="DOG18"/>
      <c r="DOH18"/>
      <c r="DOI18"/>
      <c r="DOJ18"/>
      <c r="DOK18"/>
      <c r="DOL18"/>
      <c r="DOM18"/>
      <c r="DON18"/>
      <c r="DOO18"/>
      <c r="DOP18"/>
      <c r="DOQ18"/>
      <c r="DOR18"/>
      <c r="DOS18"/>
      <c r="DOT18"/>
      <c r="DOU18"/>
      <c r="DOV18"/>
      <c r="DOW18"/>
      <c r="DOX18"/>
      <c r="DOY18"/>
      <c r="DOZ18"/>
      <c r="DPA18"/>
      <c r="DPB18"/>
      <c r="DPC18"/>
      <c r="DPD18"/>
      <c r="DPE18"/>
      <c r="DPF18"/>
      <c r="DPG18"/>
      <c r="DPH18"/>
      <c r="DPI18"/>
      <c r="DPJ18"/>
      <c r="DPK18"/>
      <c r="DPL18"/>
      <c r="DPM18"/>
      <c r="DPN18"/>
      <c r="DPO18"/>
      <c r="DPP18"/>
      <c r="DPQ18"/>
      <c r="DPR18"/>
      <c r="DPS18"/>
      <c r="DPT18"/>
      <c r="DPU18"/>
      <c r="DPV18"/>
      <c r="DPW18"/>
      <c r="DPX18"/>
      <c r="DPY18"/>
      <c r="DPZ18"/>
      <c r="DQA18"/>
      <c r="DQB18"/>
      <c r="DQC18"/>
      <c r="DQD18"/>
      <c r="DQE18"/>
      <c r="DQF18"/>
      <c r="DQG18"/>
      <c r="DQH18"/>
      <c r="DQI18"/>
      <c r="DQJ18"/>
      <c r="DQK18"/>
      <c r="DQL18"/>
      <c r="DQM18"/>
      <c r="DQN18"/>
      <c r="DQO18"/>
      <c r="DQP18"/>
      <c r="DQQ18"/>
      <c r="DQR18"/>
      <c r="DQS18"/>
      <c r="DQT18"/>
      <c r="DQU18"/>
      <c r="DQV18"/>
      <c r="DQW18"/>
      <c r="DQX18"/>
      <c r="DQY18"/>
      <c r="DQZ18"/>
      <c r="DRA18"/>
      <c r="DRB18"/>
      <c r="DRC18"/>
      <c r="DRD18"/>
      <c r="DRE18"/>
      <c r="DRF18"/>
      <c r="DRG18"/>
      <c r="DRH18"/>
      <c r="DRI18"/>
      <c r="DRJ18"/>
      <c r="DRK18"/>
      <c r="DRL18"/>
      <c r="DRM18"/>
      <c r="DRN18"/>
      <c r="DRO18"/>
      <c r="DRP18"/>
      <c r="DRQ18"/>
      <c r="DRR18"/>
      <c r="DRS18"/>
      <c r="DRT18"/>
      <c r="DRU18"/>
      <c r="DRV18"/>
      <c r="DRW18"/>
      <c r="DRX18"/>
      <c r="DRY18"/>
      <c r="DRZ18"/>
      <c r="DSA18"/>
      <c r="DSB18"/>
      <c r="DSC18"/>
      <c r="DSD18"/>
      <c r="DSE18"/>
      <c r="DSF18"/>
      <c r="DSG18"/>
      <c r="DSH18"/>
      <c r="DSI18"/>
      <c r="DSJ18"/>
      <c r="DSK18"/>
      <c r="DSL18"/>
      <c r="DSM18"/>
      <c r="DSN18"/>
      <c r="DSO18"/>
      <c r="DSP18"/>
      <c r="DSQ18"/>
      <c r="DSR18"/>
      <c r="DSS18"/>
      <c r="DST18"/>
      <c r="DSU18"/>
      <c r="DSV18"/>
      <c r="DSW18"/>
      <c r="DSX18"/>
      <c r="DSY18"/>
      <c r="DSZ18"/>
      <c r="DTA18"/>
      <c r="DTB18"/>
      <c r="DTC18"/>
      <c r="DTD18"/>
      <c r="DTE18"/>
      <c r="DTF18"/>
      <c r="DTG18"/>
      <c r="DTH18"/>
      <c r="DTI18"/>
      <c r="DTJ18"/>
      <c r="DTK18"/>
      <c r="DTL18"/>
      <c r="DTM18"/>
      <c r="DTN18"/>
      <c r="DTO18"/>
      <c r="DTP18"/>
      <c r="DTQ18"/>
      <c r="DTR18"/>
      <c r="DTS18"/>
      <c r="DTT18"/>
      <c r="DTU18"/>
      <c r="DTV18"/>
      <c r="DTW18"/>
      <c r="DTX18"/>
      <c r="DTY18"/>
      <c r="DTZ18"/>
      <c r="DUA18"/>
      <c r="DUB18"/>
      <c r="DUC18"/>
      <c r="DUD18"/>
      <c r="DUE18"/>
      <c r="DUF18"/>
      <c r="DUG18"/>
      <c r="DUH18"/>
      <c r="DUI18"/>
      <c r="DUJ18"/>
      <c r="DUK18"/>
      <c r="DUL18"/>
      <c r="DUM18"/>
      <c r="DUN18"/>
      <c r="DUO18"/>
      <c r="DUP18"/>
      <c r="DUQ18"/>
      <c r="DUR18"/>
      <c r="DUS18"/>
      <c r="DUT18"/>
      <c r="DUU18"/>
      <c r="DUV18"/>
      <c r="DUW18"/>
      <c r="DUX18"/>
      <c r="DUY18"/>
      <c r="DUZ18"/>
      <c r="DVA18"/>
      <c r="DVB18"/>
      <c r="DVC18"/>
      <c r="DVD18"/>
      <c r="DVE18"/>
      <c r="DVF18"/>
      <c r="DVG18"/>
      <c r="DVH18"/>
      <c r="DVI18"/>
      <c r="DVJ18"/>
      <c r="DVK18"/>
      <c r="DVL18"/>
      <c r="DVM18"/>
      <c r="DVN18"/>
      <c r="DVO18"/>
      <c r="DVP18"/>
      <c r="DVQ18"/>
      <c r="DVR18"/>
      <c r="DVS18"/>
      <c r="DVT18"/>
      <c r="DVU18"/>
      <c r="DVV18"/>
      <c r="DVW18"/>
      <c r="DVX18"/>
      <c r="DVY18"/>
      <c r="DVZ18"/>
      <c r="DWA18"/>
      <c r="DWB18"/>
      <c r="DWC18"/>
      <c r="DWD18"/>
      <c r="DWE18"/>
      <c r="DWF18"/>
      <c r="DWG18"/>
      <c r="DWH18"/>
      <c r="DWI18"/>
      <c r="DWJ18"/>
      <c r="DWK18"/>
      <c r="DWL18"/>
      <c r="DWM18"/>
      <c r="DWN18"/>
      <c r="DWO18"/>
      <c r="DWP18"/>
      <c r="DWQ18"/>
      <c r="DWR18"/>
      <c r="DWS18"/>
      <c r="DWT18"/>
      <c r="DWU18"/>
      <c r="DWV18"/>
      <c r="DWW18"/>
      <c r="DWX18"/>
      <c r="DWY18"/>
      <c r="DWZ18"/>
      <c r="DXA18"/>
      <c r="DXB18"/>
      <c r="DXC18"/>
      <c r="DXD18"/>
      <c r="DXE18"/>
      <c r="DXF18"/>
      <c r="DXG18"/>
      <c r="DXH18"/>
      <c r="DXI18"/>
      <c r="DXJ18"/>
      <c r="DXK18"/>
      <c r="DXL18"/>
      <c r="DXM18"/>
      <c r="DXN18"/>
      <c r="DXO18"/>
      <c r="DXP18"/>
      <c r="DXQ18"/>
      <c r="DXR18"/>
      <c r="DXS18"/>
      <c r="DXT18"/>
      <c r="DXU18"/>
      <c r="DXV18"/>
      <c r="DXW18"/>
      <c r="DXX18"/>
      <c r="DXY18"/>
      <c r="DXZ18"/>
      <c r="DYA18"/>
      <c r="DYB18"/>
      <c r="DYC18"/>
      <c r="DYD18"/>
      <c r="DYE18"/>
      <c r="DYF18"/>
      <c r="DYG18"/>
      <c r="DYH18"/>
      <c r="DYI18"/>
      <c r="DYJ18"/>
      <c r="DYK18"/>
      <c r="DYL18"/>
      <c r="DYM18"/>
      <c r="DYN18"/>
      <c r="DYO18"/>
      <c r="DYP18"/>
      <c r="DYQ18"/>
      <c r="DYR18"/>
      <c r="DYS18"/>
      <c r="DYT18"/>
      <c r="DYU18"/>
      <c r="DYV18"/>
      <c r="DYW18"/>
      <c r="DYX18"/>
      <c r="DYY18"/>
      <c r="DYZ18"/>
      <c r="DZA18"/>
      <c r="DZB18"/>
      <c r="DZC18"/>
      <c r="DZD18"/>
      <c r="DZE18"/>
      <c r="DZF18"/>
      <c r="DZG18"/>
      <c r="DZH18"/>
      <c r="DZI18"/>
      <c r="DZJ18"/>
      <c r="DZK18"/>
      <c r="DZL18"/>
      <c r="DZM18"/>
      <c r="DZN18"/>
      <c r="DZO18"/>
      <c r="DZP18"/>
      <c r="DZQ18"/>
      <c r="DZR18"/>
      <c r="DZS18"/>
      <c r="DZT18"/>
      <c r="DZU18"/>
      <c r="DZV18"/>
      <c r="DZW18"/>
      <c r="DZX18"/>
      <c r="DZY18"/>
      <c r="DZZ18"/>
      <c r="EAA18"/>
      <c r="EAB18"/>
      <c r="EAC18"/>
      <c r="EAD18"/>
      <c r="EAE18"/>
      <c r="EAF18"/>
      <c r="EAG18"/>
      <c r="EAH18"/>
      <c r="EAI18"/>
      <c r="EAJ18"/>
      <c r="EAK18"/>
      <c r="EAL18"/>
      <c r="EAM18"/>
      <c r="EAN18"/>
      <c r="EAO18"/>
      <c r="EAP18"/>
      <c r="EAQ18"/>
      <c r="EAR18"/>
      <c r="EAS18"/>
      <c r="EAT18"/>
      <c r="EAU18"/>
      <c r="EAV18"/>
      <c r="EAW18"/>
      <c r="EAX18"/>
      <c r="EAY18"/>
      <c r="EAZ18"/>
      <c r="EBA18"/>
      <c r="EBB18"/>
      <c r="EBC18"/>
      <c r="EBD18"/>
      <c r="EBE18"/>
      <c r="EBF18"/>
      <c r="EBG18"/>
      <c r="EBH18"/>
      <c r="EBI18"/>
      <c r="EBJ18"/>
      <c r="EBK18"/>
      <c r="EBL18"/>
      <c r="EBM18"/>
      <c r="EBN18"/>
      <c r="EBO18"/>
      <c r="EBP18"/>
      <c r="EBQ18"/>
      <c r="EBR18"/>
      <c r="EBS18"/>
      <c r="EBT18"/>
      <c r="EBU18"/>
      <c r="EBV18"/>
      <c r="EBW18"/>
      <c r="EBX18"/>
      <c r="EBY18"/>
      <c r="EBZ18"/>
      <c r="ECA18"/>
      <c r="ECB18"/>
      <c r="ECC18"/>
      <c r="ECD18"/>
      <c r="ECE18"/>
      <c r="ECF18"/>
      <c r="ECG18"/>
      <c r="ECH18"/>
      <c r="ECI18"/>
      <c r="ECJ18"/>
      <c r="ECK18"/>
      <c r="ECL18"/>
      <c r="ECM18"/>
      <c r="ECN18"/>
      <c r="ECO18"/>
      <c r="ECP18"/>
      <c r="ECQ18"/>
      <c r="ECR18"/>
      <c r="ECS18"/>
      <c r="ECT18"/>
      <c r="ECU18"/>
      <c r="ECV18"/>
      <c r="ECW18"/>
      <c r="ECX18"/>
      <c r="ECY18"/>
      <c r="ECZ18"/>
      <c r="EDA18"/>
      <c r="EDB18"/>
      <c r="EDC18"/>
      <c r="EDD18"/>
      <c r="EDE18"/>
      <c r="EDF18"/>
      <c r="EDG18"/>
      <c r="EDH18"/>
      <c r="EDI18"/>
      <c r="EDJ18"/>
      <c r="EDK18"/>
      <c r="EDL18"/>
      <c r="EDM18"/>
      <c r="EDN18"/>
      <c r="EDO18"/>
      <c r="EDP18"/>
      <c r="EDQ18"/>
      <c r="EDR18"/>
      <c r="EDS18"/>
      <c r="EDT18"/>
      <c r="EDU18"/>
      <c r="EDV18"/>
      <c r="EDW18"/>
      <c r="EDX18"/>
      <c r="EDY18"/>
      <c r="EDZ18"/>
      <c r="EEA18"/>
      <c r="EEB18"/>
      <c r="EEC18"/>
      <c r="EED18"/>
      <c r="EEE18"/>
      <c r="EEF18"/>
      <c r="EEG18"/>
      <c r="EEH18"/>
      <c r="EEI18"/>
      <c r="EEJ18"/>
      <c r="EEK18"/>
      <c r="EEL18"/>
      <c r="EEM18"/>
      <c r="EEN18"/>
      <c r="EEO18"/>
      <c r="EEP18"/>
      <c r="EEQ18"/>
      <c r="EER18"/>
      <c r="EES18"/>
      <c r="EET18"/>
      <c r="EEU18"/>
      <c r="EEV18"/>
      <c r="EEW18"/>
      <c r="EEX18"/>
      <c r="EEY18"/>
      <c r="EEZ18"/>
      <c r="EFA18"/>
      <c r="EFB18"/>
      <c r="EFC18"/>
      <c r="EFD18"/>
      <c r="EFE18"/>
      <c r="EFF18"/>
      <c r="EFG18"/>
      <c r="EFH18"/>
      <c r="EFI18"/>
      <c r="EFJ18"/>
      <c r="EFK18"/>
      <c r="EFL18"/>
      <c r="EFM18"/>
      <c r="EFN18"/>
      <c r="EFO18"/>
      <c r="EFP18"/>
      <c r="EFQ18"/>
      <c r="EFR18"/>
      <c r="EFS18"/>
      <c r="EFT18"/>
      <c r="EFU18"/>
      <c r="EFV18"/>
      <c r="EFW18"/>
      <c r="EFX18"/>
      <c r="EFY18"/>
      <c r="EFZ18"/>
      <c r="EGA18"/>
      <c r="EGB18"/>
      <c r="EGC18"/>
      <c r="EGD18"/>
      <c r="EGE18"/>
      <c r="EGF18"/>
      <c r="EGG18"/>
      <c r="EGH18"/>
      <c r="EGI18"/>
      <c r="EGJ18"/>
      <c r="EGK18"/>
      <c r="EGL18"/>
      <c r="EGM18"/>
      <c r="EGN18"/>
      <c r="EGO18"/>
      <c r="EGP18"/>
      <c r="EGQ18"/>
      <c r="EGR18"/>
      <c r="EGS18"/>
      <c r="EGT18"/>
      <c r="EGU18"/>
      <c r="EGV18"/>
      <c r="EGW18"/>
      <c r="EGX18"/>
      <c r="EGY18"/>
      <c r="EGZ18"/>
      <c r="EHA18"/>
      <c r="EHB18"/>
      <c r="EHC18"/>
      <c r="EHD18"/>
      <c r="EHE18"/>
      <c r="EHF18"/>
      <c r="EHG18"/>
      <c r="EHH18"/>
      <c r="EHI18"/>
      <c r="EHJ18"/>
      <c r="EHK18"/>
      <c r="EHL18"/>
      <c r="EHM18"/>
      <c r="EHN18"/>
      <c r="EHO18"/>
      <c r="EHP18"/>
      <c r="EHQ18"/>
      <c r="EHR18"/>
      <c r="EHS18"/>
      <c r="EHT18"/>
      <c r="EHU18"/>
      <c r="EHV18"/>
      <c r="EHW18"/>
      <c r="EHX18"/>
      <c r="EHY18"/>
      <c r="EHZ18"/>
      <c r="EIA18"/>
      <c r="EIB18"/>
      <c r="EIC18"/>
      <c r="EID18"/>
      <c r="EIE18"/>
      <c r="EIF18"/>
      <c r="EIG18"/>
      <c r="EIH18"/>
      <c r="EII18"/>
      <c r="EIJ18"/>
      <c r="EIK18"/>
      <c r="EIL18"/>
      <c r="EIM18"/>
      <c r="EIN18"/>
      <c r="EIO18"/>
      <c r="EIP18"/>
      <c r="EIQ18"/>
      <c r="EIR18"/>
      <c r="EIS18"/>
      <c r="EIT18"/>
      <c r="EIU18"/>
      <c r="EIV18"/>
      <c r="EIW18"/>
      <c r="EIX18"/>
      <c r="EIY18"/>
      <c r="EIZ18"/>
      <c r="EJA18"/>
      <c r="EJB18"/>
      <c r="EJC18"/>
      <c r="EJD18"/>
      <c r="EJE18"/>
      <c r="EJF18"/>
      <c r="EJG18"/>
      <c r="EJH18"/>
      <c r="EJI18"/>
      <c r="EJJ18"/>
      <c r="EJK18"/>
      <c r="EJL18"/>
      <c r="EJM18"/>
      <c r="EJN18"/>
      <c r="EJO18"/>
      <c r="EJP18"/>
      <c r="EJQ18"/>
      <c r="EJR18"/>
      <c r="EJS18"/>
      <c r="EJT18"/>
      <c r="EJU18"/>
      <c r="EJV18"/>
      <c r="EJW18"/>
      <c r="EJX18"/>
      <c r="EJY18"/>
      <c r="EJZ18"/>
      <c r="EKA18"/>
      <c r="EKB18"/>
      <c r="EKC18"/>
      <c r="EKD18"/>
      <c r="EKE18"/>
      <c r="EKF18"/>
      <c r="EKG18"/>
      <c r="EKH18"/>
      <c r="EKI18"/>
      <c r="EKJ18"/>
      <c r="EKK18"/>
      <c r="EKL18"/>
      <c r="EKM18"/>
      <c r="EKN18"/>
      <c r="EKO18"/>
      <c r="EKP18"/>
      <c r="EKQ18"/>
      <c r="EKR18"/>
      <c r="EKS18"/>
      <c r="EKT18"/>
      <c r="EKU18"/>
      <c r="EKV18"/>
      <c r="EKW18"/>
      <c r="EKX18"/>
      <c r="EKY18"/>
      <c r="EKZ18"/>
      <c r="ELA18"/>
      <c r="ELB18"/>
      <c r="ELC18"/>
      <c r="ELD18"/>
      <c r="ELE18"/>
      <c r="ELF18"/>
      <c r="ELG18"/>
      <c r="ELH18"/>
      <c r="ELI18"/>
      <c r="ELJ18"/>
      <c r="ELK18"/>
      <c r="ELL18"/>
      <c r="ELM18"/>
      <c r="ELN18"/>
      <c r="ELO18"/>
      <c r="ELP18"/>
      <c r="ELQ18"/>
      <c r="ELR18"/>
      <c r="ELS18"/>
      <c r="ELT18"/>
      <c r="ELU18"/>
      <c r="ELV18"/>
      <c r="ELW18"/>
      <c r="ELX18"/>
      <c r="ELY18"/>
      <c r="ELZ18"/>
      <c r="EMA18"/>
      <c r="EMB18"/>
      <c r="EMC18"/>
      <c r="EMD18"/>
      <c r="EME18"/>
      <c r="EMF18"/>
      <c r="EMG18"/>
      <c r="EMH18"/>
      <c r="EMI18"/>
      <c r="EMJ18"/>
      <c r="EMK18"/>
      <c r="EML18"/>
      <c r="EMM18"/>
      <c r="EMN18"/>
      <c r="EMO18"/>
      <c r="EMP18"/>
      <c r="EMQ18"/>
      <c r="EMR18"/>
      <c r="EMS18"/>
      <c r="EMT18"/>
      <c r="EMU18"/>
      <c r="EMV18"/>
      <c r="EMW18"/>
      <c r="EMX18"/>
      <c r="EMY18"/>
      <c r="EMZ18"/>
      <c r="ENA18"/>
      <c r="ENB18"/>
      <c r="ENC18"/>
      <c r="END18"/>
      <c r="ENE18"/>
      <c r="ENF18"/>
      <c r="ENG18"/>
      <c r="ENH18"/>
      <c r="ENI18"/>
      <c r="ENJ18"/>
      <c r="ENK18"/>
      <c r="ENL18"/>
      <c r="ENM18"/>
      <c r="ENN18"/>
      <c r="ENO18"/>
      <c r="ENP18"/>
      <c r="ENQ18"/>
      <c r="ENR18"/>
      <c r="ENS18"/>
      <c r="ENT18"/>
      <c r="ENU18"/>
      <c r="ENV18"/>
      <c r="ENW18"/>
      <c r="ENX18"/>
      <c r="ENY18"/>
      <c r="ENZ18"/>
      <c r="EOA18"/>
      <c r="EOB18"/>
      <c r="EOC18"/>
      <c r="EOD18"/>
      <c r="EOE18"/>
      <c r="EOF18"/>
      <c r="EOG18"/>
      <c r="EOH18"/>
      <c r="EOI18"/>
      <c r="EOJ18"/>
      <c r="EOK18"/>
      <c r="EOL18"/>
      <c r="EOM18"/>
      <c r="EON18"/>
      <c r="EOO18"/>
      <c r="EOP18"/>
      <c r="EOQ18"/>
      <c r="EOR18"/>
      <c r="EOS18"/>
      <c r="EOT18"/>
      <c r="EOU18"/>
      <c r="EOV18"/>
      <c r="EOW18"/>
      <c r="EOX18"/>
      <c r="EOY18"/>
      <c r="EOZ18"/>
      <c r="EPA18"/>
      <c r="EPB18"/>
      <c r="EPC18"/>
      <c r="EPD18"/>
      <c r="EPE18"/>
      <c r="EPF18"/>
      <c r="EPG18"/>
      <c r="EPH18"/>
      <c r="EPI18"/>
      <c r="EPJ18"/>
      <c r="EPK18"/>
      <c r="EPL18"/>
      <c r="EPM18"/>
      <c r="EPN18"/>
      <c r="EPO18"/>
      <c r="EPP18"/>
      <c r="EPQ18"/>
      <c r="EPR18"/>
      <c r="EPS18"/>
      <c r="EPT18"/>
      <c r="EPU18"/>
      <c r="EPV18"/>
      <c r="EPW18"/>
      <c r="EPX18"/>
      <c r="EPY18"/>
      <c r="EPZ18"/>
      <c r="EQA18"/>
      <c r="EQB18"/>
      <c r="EQC18"/>
      <c r="EQD18"/>
      <c r="EQE18"/>
      <c r="EQF18"/>
      <c r="EQG18"/>
      <c r="EQH18"/>
      <c r="EQI18"/>
      <c r="EQJ18"/>
      <c r="EQK18"/>
      <c r="EQL18"/>
      <c r="EQM18"/>
      <c r="EQN18"/>
      <c r="EQO18"/>
      <c r="EQP18"/>
      <c r="EQQ18"/>
      <c r="EQR18"/>
      <c r="EQS18"/>
      <c r="EQT18"/>
      <c r="EQU18"/>
      <c r="EQV18"/>
      <c r="EQW18"/>
      <c r="EQX18"/>
      <c r="EQY18"/>
      <c r="EQZ18"/>
      <c r="ERA18"/>
      <c r="ERB18"/>
      <c r="ERC18"/>
      <c r="ERD18"/>
      <c r="ERE18"/>
      <c r="ERF18"/>
      <c r="ERG18"/>
      <c r="ERH18"/>
      <c r="ERI18"/>
      <c r="ERJ18"/>
      <c r="ERK18"/>
      <c r="ERL18"/>
      <c r="ERM18"/>
      <c r="ERN18"/>
      <c r="ERO18"/>
      <c r="ERP18"/>
      <c r="ERQ18"/>
      <c r="ERR18"/>
      <c r="ERS18"/>
      <c r="ERT18"/>
      <c r="ERU18"/>
      <c r="ERV18"/>
      <c r="ERW18"/>
      <c r="ERX18"/>
      <c r="ERY18"/>
      <c r="ERZ18"/>
      <c r="ESA18"/>
      <c r="ESB18"/>
      <c r="ESC18"/>
      <c r="ESD18"/>
      <c r="ESE18"/>
      <c r="ESF18"/>
      <c r="ESG18"/>
      <c r="ESH18"/>
      <c r="ESI18"/>
      <c r="ESJ18"/>
      <c r="ESK18"/>
      <c r="ESL18"/>
      <c r="ESM18"/>
      <c r="ESN18"/>
      <c r="ESO18"/>
      <c r="ESP18"/>
      <c r="ESQ18"/>
      <c r="ESR18"/>
      <c r="ESS18"/>
      <c r="EST18"/>
      <c r="ESU18"/>
      <c r="ESV18"/>
      <c r="ESW18"/>
      <c r="ESX18"/>
      <c r="ESY18"/>
      <c r="ESZ18"/>
      <c r="ETA18"/>
      <c r="ETB18"/>
      <c r="ETC18"/>
      <c r="ETD18"/>
      <c r="ETE18"/>
      <c r="ETF18"/>
      <c r="ETG18"/>
      <c r="ETH18"/>
      <c r="ETI18"/>
      <c r="ETJ18"/>
      <c r="ETK18"/>
      <c r="ETL18"/>
      <c r="ETM18"/>
      <c r="ETN18"/>
      <c r="ETO18"/>
      <c r="ETP18"/>
      <c r="ETQ18"/>
      <c r="ETR18"/>
      <c r="ETS18"/>
      <c r="ETT18"/>
      <c r="ETU18"/>
      <c r="ETV18"/>
      <c r="ETW18"/>
      <c r="ETX18"/>
      <c r="ETY18"/>
      <c r="ETZ18"/>
      <c r="EUA18"/>
      <c r="EUB18"/>
      <c r="EUC18"/>
      <c r="EUD18"/>
      <c r="EUE18"/>
      <c r="EUF18"/>
      <c r="EUG18"/>
      <c r="EUH18"/>
      <c r="EUI18"/>
      <c r="EUJ18"/>
      <c r="EUK18"/>
      <c r="EUL18"/>
      <c r="EUM18"/>
      <c r="EUN18"/>
      <c r="EUO18"/>
      <c r="EUP18"/>
      <c r="EUQ18"/>
      <c r="EUR18"/>
      <c r="EUS18"/>
      <c r="EUT18"/>
      <c r="EUU18"/>
      <c r="EUV18"/>
      <c r="EUW18"/>
      <c r="EUX18"/>
      <c r="EUY18"/>
      <c r="EUZ18"/>
      <c r="EVA18"/>
      <c r="EVB18"/>
      <c r="EVC18"/>
      <c r="EVD18"/>
      <c r="EVE18"/>
      <c r="EVF18"/>
      <c r="EVG18"/>
      <c r="EVH18"/>
      <c r="EVI18"/>
      <c r="EVJ18"/>
      <c r="EVK18"/>
      <c r="EVL18"/>
      <c r="EVM18"/>
      <c r="EVN18"/>
      <c r="EVO18"/>
      <c r="EVP18"/>
      <c r="EVQ18"/>
      <c r="EVR18"/>
      <c r="EVS18"/>
      <c r="EVT18"/>
      <c r="EVU18"/>
      <c r="EVV18"/>
      <c r="EVW18"/>
      <c r="EVX18"/>
      <c r="EVY18"/>
      <c r="EVZ18"/>
      <c r="EWA18"/>
      <c r="EWB18"/>
      <c r="EWC18"/>
      <c r="EWD18"/>
      <c r="EWE18"/>
      <c r="EWF18"/>
      <c r="EWG18"/>
      <c r="EWH18"/>
      <c r="EWI18"/>
      <c r="EWJ18"/>
      <c r="EWK18"/>
      <c r="EWL18"/>
      <c r="EWM18"/>
      <c r="EWN18"/>
      <c r="EWO18"/>
      <c r="EWP18"/>
      <c r="EWQ18"/>
      <c r="EWR18"/>
      <c r="EWS18"/>
      <c r="EWT18"/>
      <c r="EWU18"/>
      <c r="EWV18"/>
      <c r="EWW18"/>
      <c r="EWX18"/>
      <c r="EWY18"/>
      <c r="EWZ18"/>
      <c r="EXA18"/>
      <c r="EXB18"/>
      <c r="EXC18"/>
      <c r="EXD18"/>
      <c r="EXE18"/>
      <c r="EXF18"/>
      <c r="EXG18"/>
      <c r="EXH18"/>
      <c r="EXI18"/>
      <c r="EXJ18"/>
      <c r="EXK18"/>
      <c r="EXL18"/>
      <c r="EXM18"/>
      <c r="EXN18"/>
      <c r="EXO18"/>
      <c r="EXP18"/>
      <c r="EXQ18"/>
      <c r="EXR18"/>
      <c r="EXS18"/>
      <c r="EXT18"/>
      <c r="EXU18"/>
      <c r="EXV18"/>
      <c r="EXW18"/>
      <c r="EXX18"/>
      <c r="EXY18"/>
      <c r="EXZ18"/>
      <c r="EYA18"/>
      <c r="EYB18"/>
      <c r="EYC18"/>
      <c r="EYD18"/>
      <c r="EYE18"/>
      <c r="EYF18"/>
      <c r="EYG18"/>
      <c r="EYH18"/>
      <c r="EYI18"/>
      <c r="EYJ18"/>
      <c r="EYK18"/>
      <c r="EYL18"/>
      <c r="EYM18"/>
      <c r="EYN18"/>
      <c r="EYO18"/>
      <c r="EYP18"/>
      <c r="EYQ18"/>
      <c r="EYR18"/>
      <c r="EYS18"/>
      <c r="EYT18"/>
      <c r="EYU18"/>
      <c r="EYV18"/>
      <c r="EYW18"/>
      <c r="EYX18"/>
      <c r="EYY18"/>
      <c r="EYZ18"/>
      <c r="EZA18"/>
      <c r="EZB18"/>
      <c r="EZC18"/>
      <c r="EZD18"/>
      <c r="EZE18"/>
      <c r="EZF18"/>
      <c r="EZG18"/>
      <c r="EZH18"/>
      <c r="EZI18"/>
      <c r="EZJ18"/>
      <c r="EZK18"/>
      <c r="EZL18"/>
      <c r="EZM18"/>
      <c r="EZN18"/>
      <c r="EZO18"/>
      <c r="EZP18"/>
      <c r="EZQ18"/>
      <c r="EZR18"/>
      <c r="EZS18"/>
      <c r="EZT18"/>
      <c r="EZU18"/>
      <c r="EZV18"/>
      <c r="EZW18"/>
      <c r="EZX18"/>
      <c r="EZY18"/>
      <c r="EZZ18"/>
      <c r="FAA18"/>
      <c r="FAB18"/>
      <c r="FAC18"/>
      <c r="FAD18"/>
      <c r="FAE18"/>
      <c r="FAF18"/>
      <c r="FAG18"/>
      <c r="FAH18"/>
      <c r="FAI18"/>
      <c r="FAJ18"/>
      <c r="FAK18"/>
      <c r="FAL18"/>
      <c r="FAM18"/>
      <c r="FAN18"/>
      <c r="FAO18"/>
      <c r="FAP18"/>
      <c r="FAQ18"/>
      <c r="FAR18"/>
      <c r="FAS18"/>
      <c r="FAT18"/>
      <c r="FAU18"/>
      <c r="FAV18"/>
      <c r="FAW18"/>
      <c r="FAX18"/>
      <c r="FAY18"/>
      <c r="FAZ18"/>
      <c r="FBA18"/>
      <c r="FBB18"/>
      <c r="FBC18"/>
      <c r="FBD18"/>
      <c r="FBE18"/>
      <c r="FBF18"/>
      <c r="FBG18"/>
      <c r="FBH18"/>
      <c r="FBI18"/>
      <c r="FBJ18"/>
      <c r="FBK18"/>
      <c r="FBL18"/>
      <c r="FBM18"/>
      <c r="FBN18"/>
      <c r="FBO18"/>
      <c r="FBP18"/>
      <c r="FBQ18"/>
      <c r="FBR18"/>
      <c r="FBS18"/>
      <c r="FBT18"/>
      <c r="FBU18"/>
      <c r="FBV18"/>
      <c r="FBW18"/>
      <c r="FBX18"/>
      <c r="FBY18"/>
      <c r="FBZ18"/>
      <c r="FCA18"/>
      <c r="FCB18"/>
      <c r="FCC18"/>
      <c r="FCD18"/>
      <c r="FCE18"/>
      <c r="FCF18"/>
      <c r="FCG18"/>
      <c r="FCH18"/>
      <c r="FCI18"/>
      <c r="FCJ18"/>
      <c r="FCK18"/>
      <c r="FCL18"/>
      <c r="FCM18"/>
      <c r="FCN18"/>
      <c r="FCO18"/>
      <c r="FCP18"/>
      <c r="FCQ18"/>
      <c r="FCR18"/>
      <c r="FCS18"/>
      <c r="FCT18"/>
      <c r="FCU18"/>
      <c r="FCV18"/>
      <c r="FCW18"/>
      <c r="FCX18"/>
      <c r="FCY18"/>
      <c r="FCZ18"/>
      <c r="FDA18"/>
      <c r="FDB18"/>
      <c r="FDC18"/>
      <c r="FDD18"/>
      <c r="FDE18"/>
      <c r="FDF18"/>
      <c r="FDG18"/>
      <c r="FDH18"/>
      <c r="FDI18"/>
      <c r="FDJ18"/>
      <c r="FDK18"/>
      <c r="FDL18"/>
      <c r="FDM18"/>
      <c r="FDN18"/>
      <c r="FDO18"/>
      <c r="FDP18"/>
      <c r="FDQ18"/>
      <c r="FDR18"/>
      <c r="FDS18"/>
      <c r="FDT18"/>
      <c r="FDU18"/>
      <c r="FDV18"/>
      <c r="FDW18"/>
      <c r="FDX18"/>
      <c r="FDY18"/>
      <c r="FDZ18"/>
      <c r="FEA18"/>
      <c r="FEB18"/>
      <c r="FEC18"/>
      <c r="FED18"/>
      <c r="FEE18"/>
      <c r="FEF18"/>
      <c r="FEG18"/>
      <c r="FEH18"/>
      <c r="FEI18"/>
      <c r="FEJ18"/>
      <c r="FEK18"/>
      <c r="FEL18"/>
      <c r="FEM18"/>
      <c r="FEN18"/>
      <c r="FEO18"/>
      <c r="FEP18"/>
      <c r="FEQ18"/>
      <c r="FER18"/>
      <c r="FES18"/>
      <c r="FET18"/>
      <c r="FEU18"/>
      <c r="FEV18"/>
      <c r="FEW18"/>
      <c r="FEX18"/>
      <c r="FEY18"/>
      <c r="FEZ18"/>
      <c r="FFA18"/>
      <c r="FFB18"/>
      <c r="FFC18"/>
      <c r="FFD18"/>
      <c r="FFE18"/>
      <c r="FFF18"/>
      <c r="FFG18"/>
      <c r="FFH18"/>
      <c r="FFI18"/>
      <c r="FFJ18"/>
      <c r="FFK18"/>
      <c r="FFL18"/>
      <c r="FFM18"/>
      <c r="FFN18"/>
      <c r="FFO18"/>
      <c r="FFP18"/>
      <c r="FFQ18"/>
      <c r="FFR18"/>
      <c r="FFS18"/>
      <c r="FFT18"/>
      <c r="FFU18"/>
      <c r="FFV18"/>
      <c r="FFW18"/>
      <c r="FFX18"/>
      <c r="FFY18"/>
      <c r="FFZ18"/>
      <c r="FGA18"/>
      <c r="FGB18"/>
      <c r="FGC18"/>
      <c r="FGD18"/>
      <c r="FGE18"/>
      <c r="FGF18"/>
      <c r="FGG18"/>
      <c r="FGH18"/>
      <c r="FGI18"/>
      <c r="FGJ18"/>
      <c r="FGK18"/>
      <c r="FGL18"/>
      <c r="FGM18"/>
      <c r="FGN18"/>
      <c r="FGO18"/>
      <c r="FGP18"/>
      <c r="FGQ18"/>
      <c r="FGR18"/>
      <c r="FGS18"/>
      <c r="FGT18"/>
      <c r="FGU18"/>
      <c r="FGV18"/>
      <c r="FGW18"/>
      <c r="FGX18"/>
      <c r="FGY18"/>
      <c r="FGZ18"/>
      <c r="FHA18"/>
      <c r="FHB18"/>
      <c r="FHC18"/>
      <c r="FHD18"/>
      <c r="FHE18"/>
      <c r="FHF18"/>
      <c r="FHG18"/>
      <c r="FHH18"/>
      <c r="FHI18"/>
      <c r="FHJ18"/>
      <c r="FHK18"/>
      <c r="FHL18"/>
      <c r="FHM18"/>
      <c r="FHN18"/>
      <c r="FHO18"/>
      <c r="FHP18"/>
      <c r="FHQ18"/>
      <c r="FHR18"/>
      <c r="FHS18"/>
      <c r="FHT18"/>
      <c r="FHU18"/>
      <c r="FHV18"/>
      <c r="FHW18"/>
      <c r="FHX18"/>
      <c r="FHY18"/>
      <c r="FHZ18"/>
      <c r="FIA18"/>
      <c r="FIB18"/>
      <c r="FIC18"/>
      <c r="FID18"/>
      <c r="FIE18"/>
      <c r="FIF18"/>
      <c r="FIG18"/>
      <c r="FIH18"/>
      <c r="FII18"/>
      <c r="FIJ18"/>
      <c r="FIK18"/>
      <c r="FIL18"/>
      <c r="FIM18"/>
      <c r="FIN18"/>
      <c r="FIO18"/>
      <c r="FIP18"/>
      <c r="FIQ18"/>
      <c r="FIR18"/>
      <c r="FIS18"/>
      <c r="FIT18"/>
      <c r="FIU18"/>
      <c r="FIV18"/>
      <c r="FIW18"/>
      <c r="FIX18"/>
      <c r="FIY18"/>
      <c r="FIZ18"/>
      <c r="FJA18"/>
      <c r="FJB18"/>
      <c r="FJC18"/>
      <c r="FJD18"/>
      <c r="FJE18"/>
      <c r="FJF18"/>
      <c r="FJG18"/>
      <c r="FJH18"/>
      <c r="FJI18"/>
      <c r="FJJ18"/>
      <c r="FJK18"/>
      <c r="FJL18"/>
      <c r="FJM18"/>
      <c r="FJN18"/>
      <c r="FJO18"/>
      <c r="FJP18"/>
      <c r="FJQ18"/>
      <c r="FJR18"/>
      <c r="FJS18"/>
      <c r="FJT18"/>
      <c r="FJU18"/>
      <c r="FJV18"/>
      <c r="FJW18"/>
      <c r="FJX18"/>
      <c r="FJY18"/>
      <c r="FJZ18"/>
      <c r="FKA18"/>
      <c r="FKB18"/>
      <c r="FKC18"/>
      <c r="FKD18"/>
      <c r="FKE18"/>
      <c r="FKF18"/>
      <c r="FKG18"/>
      <c r="FKH18"/>
      <c r="FKI18"/>
      <c r="FKJ18"/>
      <c r="FKK18"/>
      <c r="FKL18"/>
      <c r="FKM18"/>
      <c r="FKN18"/>
      <c r="FKO18"/>
      <c r="FKP18"/>
      <c r="FKQ18"/>
      <c r="FKR18"/>
      <c r="FKS18"/>
      <c r="FKT18"/>
      <c r="FKU18"/>
      <c r="FKV18"/>
      <c r="FKW18"/>
      <c r="FKX18"/>
      <c r="FKY18"/>
      <c r="FKZ18"/>
      <c r="FLA18"/>
      <c r="FLB18"/>
      <c r="FLC18"/>
      <c r="FLD18"/>
      <c r="FLE18"/>
      <c r="FLF18"/>
      <c r="FLG18"/>
      <c r="FLH18"/>
      <c r="FLI18"/>
      <c r="FLJ18"/>
      <c r="FLK18"/>
      <c r="FLL18"/>
      <c r="FLM18"/>
      <c r="FLN18"/>
      <c r="FLO18"/>
      <c r="FLP18"/>
      <c r="FLQ18"/>
      <c r="FLR18"/>
      <c r="FLS18"/>
      <c r="FLT18"/>
      <c r="FLU18"/>
      <c r="FLV18"/>
      <c r="FLW18"/>
      <c r="FLX18"/>
      <c r="FLY18"/>
      <c r="FLZ18"/>
      <c r="FMA18"/>
      <c r="FMB18"/>
      <c r="FMC18"/>
      <c r="FMD18"/>
      <c r="FME18"/>
      <c r="FMF18"/>
      <c r="FMG18"/>
      <c r="FMH18"/>
      <c r="FMI18"/>
      <c r="FMJ18"/>
      <c r="FMK18"/>
      <c r="FML18"/>
      <c r="FMM18"/>
      <c r="FMN18"/>
      <c r="FMO18"/>
      <c r="FMP18"/>
      <c r="FMQ18"/>
      <c r="FMR18"/>
      <c r="FMS18"/>
      <c r="FMT18"/>
      <c r="FMU18"/>
      <c r="FMV18"/>
      <c r="FMW18"/>
      <c r="FMX18"/>
      <c r="FMY18"/>
      <c r="FMZ18"/>
      <c r="FNA18"/>
      <c r="FNB18"/>
      <c r="FNC18"/>
      <c r="FND18"/>
      <c r="FNE18"/>
      <c r="FNF18"/>
      <c r="FNG18"/>
      <c r="FNH18"/>
      <c r="FNI18"/>
      <c r="FNJ18"/>
      <c r="FNK18"/>
      <c r="FNL18"/>
      <c r="FNM18"/>
      <c r="FNN18"/>
      <c r="FNO18"/>
      <c r="FNP18"/>
      <c r="FNQ18"/>
      <c r="FNR18"/>
      <c r="FNS18"/>
      <c r="FNT18"/>
      <c r="FNU18"/>
      <c r="FNV18"/>
      <c r="FNW18"/>
      <c r="FNX18"/>
      <c r="FNY18"/>
      <c r="FNZ18"/>
      <c r="FOA18"/>
      <c r="FOB18"/>
      <c r="FOC18"/>
      <c r="FOD18"/>
      <c r="FOE18"/>
      <c r="FOF18"/>
      <c r="FOG18"/>
      <c r="FOH18"/>
      <c r="FOI18"/>
      <c r="FOJ18"/>
      <c r="FOK18"/>
      <c r="FOL18"/>
      <c r="FOM18"/>
      <c r="FON18"/>
      <c r="FOO18"/>
      <c r="FOP18"/>
      <c r="FOQ18"/>
      <c r="FOR18"/>
      <c r="FOS18"/>
      <c r="FOT18"/>
      <c r="FOU18"/>
      <c r="FOV18"/>
      <c r="FOW18"/>
      <c r="FOX18"/>
      <c r="FOY18"/>
      <c r="FOZ18"/>
      <c r="FPA18"/>
      <c r="FPB18"/>
      <c r="FPC18"/>
      <c r="FPD18"/>
      <c r="FPE18"/>
      <c r="FPF18"/>
      <c r="FPG18"/>
      <c r="FPH18"/>
      <c r="FPI18"/>
      <c r="FPJ18"/>
      <c r="FPK18"/>
      <c r="FPL18"/>
      <c r="FPM18"/>
      <c r="FPN18"/>
      <c r="FPO18"/>
      <c r="FPP18"/>
      <c r="FPQ18"/>
      <c r="FPR18"/>
      <c r="FPS18"/>
      <c r="FPT18"/>
      <c r="FPU18"/>
      <c r="FPV18"/>
      <c r="FPW18"/>
      <c r="FPX18"/>
      <c r="FPY18"/>
      <c r="FPZ18"/>
      <c r="FQA18"/>
      <c r="FQB18"/>
      <c r="FQC18"/>
      <c r="FQD18"/>
      <c r="FQE18"/>
      <c r="FQF18"/>
      <c r="FQG18"/>
      <c r="FQH18"/>
      <c r="FQI18"/>
      <c r="FQJ18"/>
      <c r="FQK18"/>
      <c r="FQL18"/>
      <c r="FQM18"/>
      <c r="FQN18"/>
      <c r="FQO18"/>
      <c r="FQP18"/>
      <c r="FQQ18"/>
      <c r="FQR18"/>
      <c r="FQS18"/>
      <c r="FQT18"/>
      <c r="FQU18"/>
      <c r="FQV18"/>
      <c r="FQW18"/>
      <c r="FQX18"/>
      <c r="FQY18"/>
      <c r="FQZ18"/>
      <c r="FRA18"/>
      <c r="FRB18"/>
      <c r="FRC18"/>
      <c r="FRD18"/>
      <c r="FRE18"/>
      <c r="FRF18"/>
      <c r="FRG18"/>
      <c r="FRH18"/>
      <c r="FRI18"/>
      <c r="FRJ18"/>
      <c r="FRK18"/>
      <c r="FRL18"/>
      <c r="FRM18"/>
      <c r="FRN18"/>
      <c r="FRO18"/>
      <c r="FRP18"/>
      <c r="FRQ18"/>
      <c r="FRR18"/>
      <c r="FRS18"/>
      <c r="FRT18"/>
      <c r="FRU18"/>
      <c r="FRV18"/>
      <c r="FRW18"/>
      <c r="FRX18"/>
      <c r="FRY18"/>
      <c r="FRZ18"/>
      <c r="FSA18"/>
      <c r="FSB18"/>
      <c r="FSC18"/>
      <c r="FSD18"/>
      <c r="FSE18"/>
      <c r="FSF18"/>
      <c r="FSG18"/>
      <c r="FSH18"/>
      <c r="FSI18"/>
      <c r="FSJ18"/>
      <c r="FSK18"/>
      <c r="FSL18"/>
      <c r="FSM18"/>
      <c r="FSN18"/>
      <c r="FSO18"/>
      <c r="FSP18"/>
      <c r="FSQ18"/>
      <c r="FSR18"/>
      <c r="FSS18"/>
      <c r="FST18"/>
      <c r="FSU18"/>
      <c r="FSV18"/>
      <c r="FSW18"/>
      <c r="FSX18"/>
      <c r="FSY18"/>
      <c r="FSZ18"/>
      <c r="FTA18"/>
      <c r="FTB18"/>
      <c r="FTC18"/>
      <c r="FTD18"/>
      <c r="FTE18"/>
      <c r="FTF18"/>
      <c r="FTG18"/>
      <c r="FTH18"/>
      <c r="FTI18"/>
      <c r="FTJ18"/>
      <c r="FTK18"/>
      <c r="FTL18"/>
      <c r="FTM18"/>
      <c r="FTN18"/>
      <c r="FTO18"/>
      <c r="FTP18"/>
      <c r="FTQ18"/>
      <c r="FTR18"/>
      <c r="FTS18"/>
      <c r="FTT18"/>
      <c r="FTU18"/>
      <c r="FTV18"/>
      <c r="FTW18"/>
      <c r="FTX18"/>
      <c r="FTY18"/>
      <c r="FTZ18"/>
      <c r="FUA18"/>
      <c r="FUB18"/>
      <c r="FUC18"/>
      <c r="FUD18"/>
      <c r="FUE18"/>
      <c r="FUF18"/>
      <c r="FUG18"/>
      <c r="FUH18"/>
      <c r="FUI18"/>
      <c r="FUJ18"/>
      <c r="FUK18"/>
      <c r="FUL18"/>
      <c r="FUM18"/>
      <c r="FUN18"/>
      <c r="FUO18"/>
      <c r="FUP18"/>
      <c r="FUQ18"/>
      <c r="FUR18"/>
      <c r="FUS18"/>
      <c r="FUT18"/>
      <c r="FUU18"/>
      <c r="FUV18"/>
      <c r="FUW18"/>
      <c r="FUX18"/>
      <c r="FUY18"/>
      <c r="FUZ18"/>
      <c r="FVA18"/>
      <c r="FVB18"/>
      <c r="FVC18"/>
      <c r="FVD18"/>
      <c r="FVE18"/>
      <c r="FVF18"/>
      <c r="FVG18"/>
      <c r="FVH18"/>
      <c r="FVI18"/>
      <c r="FVJ18"/>
      <c r="FVK18"/>
      <c r="FVL18"/>
      <c r="FVM18"/>
      <c r="FVN18"/>
      <c r="FVO18"/>
      <c r="FVP18"/>
      <c r="FVQ18"/>
      <c r="FVR18"/>
      <c r="FVS18"/>
      <c r="FVT18"/>
      <c r="FVU18"/>
      <c r="FVV18"/>
      <c r="FVW18"/>
      <c r="FVX18"/>
      <c r="FVY18"/>
      <c r="FVZ18"/>
      <c r="FWA18"/>
      <c r="FWB18"/>
      <c r="FWC18"/>
      <c r="FWD18"/>
      <c r="FWE18"/>
      <c r="FWF18"/>
      <c r="FWG18"/>
      <c r="FWH18"/>
      <c r="FWI18"/>
      <c r="FWJ18"/>
      <c r="FWK18"/>
      <c r="FWL18"/>
      <c r="FWM18"/>
      <c r="FWN18"/>
      <c r="FWO18"/>
      <c r="FWP18"/>
      <c r="FWQ18"/>
      <c r="FWR18"/>
      <c r="FWS18"/>
      <c r="FWT18"/>
      <c r="FWU18"/>
      <c r="FWV18"/>
      <c r="FWW18"/>
      <c r="FWX18"/>
      <c r="FWY18"/>
      <c r="FWZ18"/>
      <c r="FXA18"/>
      <c r="FXB18"/>
      <c r="FXC18"/>
      <c r="FXD18"/>
      <c r="FXE18"/>
      <c r="FXF18"/>
      <c r="FXG18"/>
      <c r="FXH18"/>
      <c r="FXI18"/>
      <c r="FXJ18"/>
      <c r="FXK18"/>
      <c r="FXL18"/>
      <c r="FXM18"/>
      <c r="FXN18"/>
      <c r="FXO18"/>
      <c r="FXP18"/>
      <c r="FXQ18"/>
      <c r="FXR18"/>
      <c r="FXS18"/>
      <c r="FXT18"/>
      <c r="FXU18"/>
      <c r="FXV18"/>
      <c r="FXW18"/>
      <c r="FXX18"/>
      <c r="FXY18"/>
      <c r="FXZ18"/>
      <c r="FYA18"/>
      <c r="FYB18"/>
      <c r="FYC18"/>
      <c r="FYD18"/>
      <c r="FYE18"/>
      <c r="FYF18"/>
      <c r="FYG18"/>
      <c r="FYH18"/>
      <c r="FYI18"/>
      <c r="FYJ18"/>
      <c r="FYK18"/>
      <c r="FYL18"/>
      <c r="FYM18"/>
      <c r="FYN18"/>
      <c r="FYO18"/>
      <c r="FYP18"/>
      <c r="FYQ18"/>
      <c r="FYR18"/>
      <c r="FYS18"/>
      <c r="FYT18"/>
      <c r="FYU18"/>
      <c r="FYV18"/>
      <c r="FYW18"/>
      <c r="FYX18"/>
      <c r="FYY18"/>
      <c r="FYZ18"/>
      <c r="FZA18"/>
      <c r="FZB18"/>
      <c r="FZC18"/>
      <c r="FZD18"/>
      <c r="FZE18"/>
      <c r="FZF18"/>
      <c r="FZG18"/>
      <c r="FZH18"/>
      <c r="FZI18"/>
      <c r="FZJ18"/>
      <c r="FZK18"/>
      <c r="FZL18"/>
      <c r="FZM18"/>
      <c r="FZN18"/>
      <c r="FZO18"/>
      <c r="FZP18"/>
      <c r="FZQ18"/>
      <c r="FZR18"/>
      <c r="FZS18"/>
      <c r="FZT18"/>
      <c r="FZU18"/>
      <c r="FZV18"/>
      <c r="FZW18"/>
      <c r="FZX18"/>
      <c r="FZY18"/>
      <c r="FZZ18"/>
      <c r="GAA18"/>
      <c r="GAB18"/>
      <c r="GAC18"/>
      <c r="GAD18"/>
      <c r="GAE18"/>
      <c r="GAF18"/>
      <c r="GAG18"/>
      <c r="GAH18"/>
      <c r="GAI18"/>
      <c r="GAJ18"/>
      <c r="GAK18"/>
      <c r="GAL18"/>
      <c r="GAM18"/>
      <c r="GAN18"/>
      <c r="GAO18"/>
      <c r="GAP18"/>
      <c r="GAQ18"/>
      <c r="GAR18"/>
      <c r="GAS18"/>
      <c r="GAT18"/>
      <c r="GAU18"/>
      <c r="GAV18"/>
      <c r="GAW18"/>
      <c r="GAX18"/>
      <c r="GAY18"/>
      <c r="GAZ18"/>
      <c r="GBA18"/>
      <c r="GBB18"/>
      <c r="GBC18"/>
      <c r="GBD18"/>
      <c r="GBE18"/>
      <c r="GBF18"/>
      <c r="GBG18"/>
      <c r="GBH18"/>
      <c r="GBI18"/>
      <c r="GBJ18"/>
      <c r="GBK18"/>
      <c r="GBL18"/>
      <c r="GBM18"/>
      <c r="GBN18"/>
      <c r="GBO18"/>
      <c r="GBP18"/>
      <c r="GBQ18"/>
      <c r="GBR18"/>
      <c r="GBS18"/>
      <c r="GBT18"/>
      <c r="GBU18"/>
      <c r="GBV18"/>
      <c r="GBW18"/>
      <c r="GBX18"/>
      <c r="GBY18"/>
      <c r="GBZ18"/>
      <c r="GCA18"/>
      <c r="GCB18"/>
      <c r="GCC18"/>
      <c r="GCD18"/>
      <c r="GCE18"/>
      <c r="GCF18"/>
      <c r="GCG18"/>
      <c r="GCH18"/>
      <c r="GCI18"/>
      <c r="GCJ18"/>
      <c r="GCK18"/>
      <c r="GCL18"/>
      <c r="GCM18"/>
      <c r="GCN18"/>
      <c r="GCO18"/>
      <c r="GCP18"/>
      <c r="GCQ18"/>
      <c r="GCR18"/>
      <c r="GCS18"/>
      <c r="GCT18"/>
      <c r="GCU18"/>
      <c r="GCV18"/>
      <c r="GCW18"/>
      <c r="GCX18"/>
      <c r="GCY18"/>
      <c r="GCZ18"/>
      <c r="GDA18"/>
      <c r="GDB18"/>
      <c r="GDC18"/>
      <c r="GDD18"/>
      <c r="GDE18"/>
      <c r="GDF18"/>
      <c r="GDG18"/>
      <c r="GDH18"/>
      <c r="GDI18"/>
      <c r="GDJ18"/>
      <c r="GDK18"/>
      <c r="GDL18"/>
      <c r="GDM18"/>
      <c r="GDN18"/>
      <c r="GDO18"/>
      <c r="GDP18"/>
      <c r="GDQ18"/>
      <c r="GDR18"/>
      <c r="GDS18"/>
      <c r="GDT18"/>
      <c r="GDU18"/>
      <c r="GDV18"/>
      <c r="GDW18"/>
      <c r="GDX18"/>
      <c r="GDY18"/>
      <c r="GDZ18"/>
      <c r="GEA18"/>
      <c r="GEB18"/>
      <c r="GEC18"/>
      <c r="GED18"/>
      <c r="GEE18"/>
      <c r="GEF18"/>
      <c r="GEG18"/>
      <c r="GEH18"/>
      <c r="GEI18"/>
      <c r="GEJ18"/>
      <c r="GEK18"/>
      <c r="GEL18"/>
      <c r="GEM18"/>
      <c r="GEN18"/>
      <c r="GEO18"/>
      <c r="GEP18"/>
      <c r="GEQ18"/>
      <c r="GER18"/>
      <c r="GES18"/>
      <c r="GET18"/>
      <c r="GEU18"/>
      <c r="GEV18"/>
      <c r="GEW18"/>
      <c r="GEX18"/>
      <c r="GEY18"/>
      <c r="GEZ18"/>
      <c r="GFA18"/>
      <c r="GFB18"/>
      <c r="GFC18"/>
      <c r="GFD18"/>
      <c r="GFE18"/>
      <c r="GFF18"/>
      <c r="GFG18"/>
      <c r="GFH18"/>
      <c r="GFI18"/>
      <c r="GFJ18"/>
      <c r="GFK18"/>
      <c r="GFL18"/>
      <c r="GFM18"/>
      <c r="GFN18"/>
      <c r="GFO18"/>
      <c r="GFP18"/>
      <c r="GFQ18"/>
      <c r="GFR18"/>
      <c r="GFS18"/>
      <c r="GFT18"/>
      <c r="GFU18"/>
      <c r="GFV18"/>
      <c r="GFW18"/>
      <c r="GFX18"/>
      <c r="GFY18"/>
      <c r="GFZ18"/>
      <c r="GGA18"/>
      <c r="GGB18"/>
      <c r="GGC18"/>
      <c r="GGD18"/>
      <c r="GGE18"/>
      <c r="GGF18"/>
      <c r="GGG18"/>
      <c r="GGH18"/>
      <c r="GGI18"/>
      <c r="GGJ18"/>
      <c r="GGK18"/>
      <c r="GGL18"/>
      <c r="GGM18"/>
      <c r="GGN18"/>
      <c r="GGO18"/>
      <c r="GGP18"/>
      <c r="GGQ18"/>
      <c r="GGR18"/>
      <c r="GGS18"/>
      <c r="GGT18"/>
      <c r="GGU18"/>
      <c r="GGV18"/>
      <c r="GGW18"/>
      <c r="GGX18"/>
      <c r="GGY18"/>
      <c r="GGZ18"/>
      <c r="GHA18"/>
      <c r="GHB18"/>
      <c r="GHC18"/>
      <c r="GHD18"/>
      <c r="GHE18"/>
      <c r="GHF18"/>
      <c r="GHG18"/>
      <c r="GHH18"/>
      <c r="GHI18"/>
      <c r="GHJ18"/>
      <c r="GHK18"/>
      <c r="GHL18"/>
      <c r="GHM18"/>
      <c r="GHN18"/>
      <c r="GHO18"/>
      <c r="GHP18"/>
      <c r="GHQ18"/>
      <c r="GHR18"/>
      <c r="GHS18"/>
      <c r="GHT18"/>
      <c r="GHU18"/>
      <c r="GHV18"/>
      <c r="GHW18"/>
      <c r="GHX18"/>
      <c r="GHY18"/>
      <c r="GHZ18"/>
      <c r="GIA18"/>
      <c r="GIB18"/>
      <c r="GIC18"/>
      <c r="GID18"/>
      <c r="GIE18"/>
      <c r="GIF18"/>
      <c r="GIG18"/>
      <c r="GIH18"/>
      <c r="GII18"/>
      <c r="GIJ18"/>
      <c r="GIK18"/>
      <c r="GIL18"/>
      <c r="GIM18"/>
      <c r="GIN18"/>
      <c r="GIO18"/>
      <c r="GIP18"/>
      <c r="GIQ18"/>
      <c r="GIR18"/>
      <c r="GIS18"/>
      <c r="GIT18"/>
      <c r="GIU18"/>
      <c r="GIV18"/>
      <c r="GIW18"/>
      <c r="GIX18"/>
      <c r="GIY18"/>
      <c r="GIZ18"/>
      <c r="GJA18"/>
      <c r="GJB18"/>
      <c r="GJC18"/>
      <c r="GJD18"/>
      <c r="GJE18"/>
      <c r="GJF18"/>
      <c r="GJG18"/>
      <c r="GJH18"/>
      <c r="GJI18"/>
      <c r="GJJ18"/>
      <c r="GJK18"/>
      <c r="GJL18"/>
      <c r="GJM18"/>
      <c r="GJN18"/>
      <c r="GJO18"/>
      <c r="GJP18"/>
      <c r="GJQ18"/>
      <c r="GJR18"/>
      <c r="GJS18"/>
      <c r="GJT18"/>
      <c r="GJU18"/>
      <c r="GJV18"/>
      <c r="GJW18"/>
      <c r="GJX18"/>
      <c r="GJY18"/>
      <c r="GJZ18"/>
      <c r="GKA18"/>
      <c r="GKB18"/>
      <c r="GKC18"/>
      <c r="GKD18"/>
      <c r="GKE18"/>
      <c r="GKF18"/>
      <c r="GKG18"/>
      <c r="GKH18"/>
      <c r="GKI18"/>
      <c r="GKJ18"/>
      <c r="GKK18"/>
      <c r="GKL18"/>
      <c r="GKM18"/>
      <c r="GKN18"/>
      <c r="GKO18"/>
      <c r="GKP18"/>
      <c r="GKQ18"/>
      <c r="GKR18"/>
      <c r="GKS18"/>
      <c r="GKT18"/>
      <c r="GKU18"/>
      <c r="GKV18"/>
      <c r="GKW18"/>
      <c r="GKX18"/>
      <c r="GKY18"/>
      <c r="GKZ18"/>
      <c r="GLA18"/>
      <c r="GLB18"/>
      <c r="GLC18"/>
      <c r="GLD18"/>
      <c r="GLE18"/>
      <c r="GLF18"/>
      <c r="GLG18"/>
      <c r="GLH18"/>
      <c r="GLI18"/>
      <c r="GLJ18"/>
      <c r="GLK18"/>
      <c r="GLL18"/>
      <c r="GLM18"/>
      <c r="GLN18"/>
      <c r="GLO18"/>
      <c r="GLP18"/>
      <c r="GLQ18"/>
      <c r="GLR18"/>
      <c r="GLS18"/>
      <c r="GLT18"/>
      <c r="GLU18"/>
      <c r="GLV18"/>
      <c r="GLW18"/>
      <c r="GLX18"/>
      <c r="GLY18"/>
      <c r="GLZ18"/>
      <c r="GMA18"/>
      <c r="GMB18"/>
      <c r="GMC18"/>
      <c r="GMD18"/>
      <c r="GME18"/>
      <c r="GMF18"/>
      <c r="GMG18"/>
      <c r="GMH18"/>
      <c r="GMI18"/>
      <c r="GMJ18"/>
      <c r="GMK18"/>
      <c r="GML18"/>
      <c r="GMM18"/>
      <c r="GMN18"/>
      <c r="GMO18"/>
      <c r="GMP18"/>
      <c r="GMQ18"/>
      <c r="GMR18"/>
      <c r="GMS18"/>
      <c r="GMT18"/>
      <c r="GMU18"/>
      <c r="GMV18"/>
      <c r="GMW18"/>
      <c r="GMX18"/>
      <c r="GMY18"/>
      <c r="GMZ18"/>
      <c r="GNA18"/>
      <c r="GNB18"/>
      <c r="GNC18"/>
      <c r="GND18"/>
      <c r="GNE18"/>
      <c r="GNF18"/>
      <c r="GNG18"/>
      <c r="GNH18"/>
      <c r="GNI18"/>
      <c r="GNJ18"/>
      <c r="GNK18"/>
      <c r="GNL18"/>
      <c r="GNM18"/>
      <c r="GNN18"/>
      <c r="GNO18"/>
      <c r="GNP18"/>
      <c r="GNQ18"/>
      <c r="GNR18"/>
      <c r="GNS18"/>
      <c r="GNT18"/>
      <c r="GNU18"/>
      <c r="GNV18"/>
      <c r="GNW18"/>
      <c r="GNX18"/>
      <c r="GNY18"/>
      <c r="GNZ18"/>
      <c r="GOA18"/>
      <c r="GOB18"/>
      <c r="GOC18"/>
      <c r="GOD18"/>
      <c r="GOE18"/>
      <c r="GOF18"/>
      <c r="GOG18"/>
      <c r="GOH18"/>
      <c r="GOI18"/>
      <c r="GOJ18"/>
      <c r="GOK18"/>
      <c r="GOL18"/>
      <c r="GOM18"/>
      <c r="GON18"/>
      <c r="GOO18"/>
      <c r="GOP18"/>
      <c r="GOQ18"/>
      <c r="GOR18"/>
      <c r="GOS18"/>
      <c r="GOT18"/>
      <c r="GOU18"/>
      <c r="GOV18"/>
      <c r="GOW18"/>
      <c r="GOX18"/>
      <c r="GOY18"/>
      <c r="GOZ18"/>
      <c r="GPA18"/>
      <c r="GPB18"/>
      <c r="GPC18"/>
      <c r="GPD18"/>
      <c r="GPE18"/>
      <c r="GPF18"/>
      <c r="GPG18"/>
      <c r="GPH18"/>
      <c r="GPI18"/>
      <c r="GPJ18"/>
      <c r="GPK18"/>
      <c r="GPL18"/>
      <c r="GPM18"/>
      <c r="GPN18"/>
      <c r="GPO18"/>
      <c r="GPP18"/>
      <c r="GPQ18"/>
      <c r="GPR18"/>
      <c r="GPS18"/>
      <c r="GPT18"/>
      <c r="GPU18"/>
      <c r="GPV18"/>
      <c r="GPW18"/>
      <c r="GPX18"/>
      <c r="GPY18"/>
      <c r="GPZ18"/>
      <c r="GQA18"/>
      <c r="GQB18"/>
      <c r="GQC18"/>
      <c r="GQD18"/>
      <c r="GQE18"/>
      <c r="GQF18"/>
      <c r="GQG18"/>
      <c r="GQH18"/>
      <c r="GQI18"/>
      <c r="GQJ18"/>
      <c r="GQK18"/>
      <c r="GQL18"/>
      <c r="GQM18"/>
      <c r="GQN18"/>
      <c r="GQO18"/>
      <c r="GQP18"/>
      <c r="GQQ18"/>
      <c r="GQR18"/>
      <c r="GQS18"/>
      <c r="GQT18"/>
      <c r="GQU18"/>
      <c r="GQV18"/>
      <c r="GQW18"/>
      <c r="GQX18"/>
      <c r="GQY18"/>
      <c r="GQZ18"/>
      <c r="GRA18"/>
      <c r="GRB18"/>
      <c r="GRC18"/>
      <c r="GRD18"/>
      <c r="GRE18"/>
      <c r="GRF18"/>
      <c r="GRG18"/>
      <c r="GRH18"/>
      <c r="GRI18"/>
      <c r="GRJ18"/>
      <c r="GRK18"/>
      <c r="GRL18"/>
      <c r="GRM18"/>
      <c r="GRN18"/>
      <c r="GRO18"/>
      <c r="GRP18"/>
      <c r="GRQ18"/>
      <c r="GRR18"/>
      <c r="GRS18"/>
      <c r="GRT18"/>
      <c r="GRU18"/>
      <c r="GRV18"/>
      <c r="GRW18"/>
      <c r="GRX18"/>
      <c r="GRY18"/>
      <c r="GRZ18"/>
      <c r="GSA18"/>
      <c r="GSB18"/>
      <c r="GSC18"/>
      <c r="GSD18"/>
      <c r="GSE18"/>
      <c r="GSF18"/>
      <c r="GSG18"/>
      <c r="GSH18"/>
      <c r="GSI18"/>
      <c r="GSJ18"/>
      <c r="GSK18"/>
      <c r="GSL18"/>
      <c r="GSM18"/>
      <c r="GSN18"/>
      <c r="GSO18"/>
      <c r="GSP18"/>
      <c r="GSQ18"/>
      <c r="GSR18"/>
      <c r="GSS18"/>
      <c r="GST18"/>
      <c r="GSU18"/>
      <c r="GSV18"/>
      <c r="GSW18"/>
      <c r="GSX18"/>
      <c r="GSY18"/>
      <c r="GSZ18"/>
      <c r="GTA18"/>
      <c r="GTB18"/>
      <c r="GTC18"/>
      <c r="GTD18"/>
      <c r="GTE18"/>
      <c r="GTF18"/>
      <c r="GTG18"/>
      <c r="GTH18"/>
      <c r="GTI18"/>
      <c r="GTJ18"/>
      <c r="GTK18"/>
      <c r="GTL18"/>
      <c r="GTM18"/>
      <c r="GTN18"/>
      <c r="GTO18"/>
      <c r="GTP18"/>
      <c r="GTQ18"/>
      <c r="GTR18"/>
      <c r="GTS18"/>
      <c r="GTT18"/>
      <c r="GTU18"/>
      <c r="GTV18"/>
      <c r="GTW18"/>
      <c r="GTX18"/>
      <c r="GTY18"/>
      <c r="GTZ18"/>
      <c r="GUA18"/>
      <c r="GUB18"/>
      <c r="GUC18"/>
      <c r="GUD18"/>
      <c r="GUE18"/>
      <c r="GUF18"/>
      <c r="GUG18"/>
      <c r="GUH18"/>
      <c r="GUI18"/>
      <c r="GUJ18"/>
      <c r="GUK18"/>
      <c r="GUL18"/>
      <c r="GUM18"/>
      <c r="GUN18"/>
      <c r="GUO18"/>
      <c r="GUP18"/>
      <c r="GUQ18"/>
      <c r="GUR18"/>
      <c r="GUS18"/>
      <c r="GUT18"/>
      <c r="GUU18"/>
      <c r="GUV18"/>
      <c r="GUW18"/>
      <c r="GUX18"/>
      <c r="GUY18"/>
      <c r="GUZ18"/>
      <c r="GVA18"/>
      <c r="GVB18"/>
      <c r="GVC18"/>
      <c r="GVD18"/>
      <c r="GVE18"/>
      <c r="GVF18"/>
      <c r="GVG18"/>
      <c r="GVH18"/>
      <c r="GVI18"/>
      <c r="GVJ18"/>
      <c r="GVK18"/>
      <c r="GVL18"/>
      <c r="GVM18"/>
      <c r="GVN18"/>
      <c r="GVO18"/>
      <c r="GVP18"/>
      <c r="GVQ18"/>
      <c r="GVR18"/>
      <c r="GVS18"/>
      <c r="GVT18"/>
      <c r="GVU18"/>
      <c r="GVV18"/>
      <c r="GVW18"/>
      <c r="GVX18"/>
      <c r="GVY18"/>
      <c r="GVZ18"/>
      <c r="GWA18"/>
      <c r="GWB18"/>
      <c r="GWC18"/>
      <c r="GWD18"/>
      <c r="GWE18"/>
      <c r="GWF18"/>
      <c r="GWG18"/>
      <c r="GWH18"/>
      <c r="GWI18"/>
      <c r="GWJ18"/>
      <c r="GWK18"/>
      <c r="GWL18"/>
      <c r="GWM18"/>
      <c r="GWN18"/>
      <c r="GWO18"/>
      <c r="GWP18"/>
      <c r="GWQ18"/>
      <c r="GWR18"/>
      <c r="GWS18"/>
      <c r="GWT18"/>
      <c r="GWU18"/>
      <c r="GWV18"/>
      <c r="GWW18"/>
      <c r="GWX18"/>
      <c r="GWY18"/>
      <c r="GWZ18"/>
      <c r="GXA18"/>
      <c r="GXB18"/>
      <c r="GXC18"/>
      <c r="GXD18"/>
      <c r="GXE18"/>
      <c r="GXF18"/>
      <c r="GXG18"/>
      <c r="GXH18"/>
      <c r="GXI18"/>
      <c r="GXJ18"/>
      <c r="GXK18"/>
      <c r="GXL18"/>
      <c r="GXM18"/>
      <c r="GXN18"/>
      <c r="GXO18"/>
      <c r="GXP18"/>
      <c r="GXQ18"/>
      <c r="GXR18"/>
      <c r="GXS18"/>
      <c r="GXT18"/>
      <c r="GXU18"/>
      <c r="GXV18"/>
      <c r="GXW18"/>
      <c r="GXX18"/>
      <c r="GXY18"/>
      <c r="GXZ18"/>
      <c r="GYA18"/>
      <c r="GYB18"/>
      <c r="GYC18"/>
      <c r="GYD18"/>
      <c r="GYE18"/>
      <c r="GYF18"/>
      <c r="GYG18"/>
      <c r="GYH18"/>
      <c r="GYI18"/>
      <c r="GYJ18"/>
      <c r="GYK18"/>
      <c r="GYL18"/>
      <c r="GYM18"/>
      <c r="GYN18"/>
      <c r="GYO18"/>
      <c r="GYP18"/>
      <c r="GYQ18"/>
      <c r="GYR18"/>
      <c r="GYS18"/>
      <c r="GYT18"/>
      <c r="GYU18"/>
      <c r="GYV18"/>
      <c r="GYW18"/>
      <c r="GYX18"/>
      <c r="GYY18"/>
      <c r="GYZ18"/>
      <c r="GZA18"/>
      <c r="GZB18"/>
      <c r="GZC18"/>
      <c r="GZD18"/>
      <c r="GZE18"/>
      <c r="GZF18"/>
      <c r="GZG18"/>
      <c r="GZH18"/>
      <c r="GZI18"/>
      <c r="GZJ18"/>
      <c r="GZK18"/>
      <c r="GZL18"/>
      <c r="GZM18"/>
      <c r="GZN18"/>
      <c r="GZO18"/>
      <c r="GZP18"/>
      <c r="GZQ18"/>
      <c r="GZR18"/>
      <c r="GZS18"/>
      <c r="GZT18"/>
      <c r="GZU18"/>
      <c r="GZV18"/>
      <c r="GZW18"/>
      <c r="GZX18"/>
      <c r="GZY18"/>
      <c r="GZZ18"/>
      <c r="HAA18"/>
      <c r="HAB18"/>
      <c r="HAC18"/>
      <c r="HAD18"/>
      <c r="HAE18"/>
      <c r="HAF18"/>
      <c r="HAG18"/>
      <c r="HAH18"/>
      <c r="HAI18"/>
      <c r="HAJ18"/>
      <c r="HAK18"/>
      <c r="HAL18"/>
      <c r="HAM18"/>
      <c r="HAN18"/>
      <c r="HAO18"/>
      <c r="HAP18"/>
      <c r="HAQ18"/>
      <c r="HAR18"/>
      <c r="HAS18"/>
      <c r="HAT18"/>
      <c r="HAU18"/>
      <c r="HAV18"/>
      <c r="HAW18"/>
      <c r="HAX18"/>
      <c r="HAY18"/>
      <c r="HAZ18"/>
      <c r="HBA18"/>
      <c r="HBB18"/>
      <c r="HBC18"/>
      <c r="HBD18"/>
      <c r="HBE18"/>
      <c r="HBF18"/>
      <c r="HBG18"/>
      <c r="HBH18"/>
      <c r="HBI18"/>
      <c r="HBJ18"/>
      <c r="HBK18"/>
      <c r="HBL18"/>
      <c r="HBM18"/>
      <c r="HBN18"/>
      <c r="HBO18"/>
      <c r="HBP18"/>
      <c r="HBQ18"/>
      <c r="HBR18"/>
      <c r="HBS18"/>
      <c r="HBT18"/>
      <c r="HBU18"/>
      <c r="HBV18"/>
      <c r="HBW18"/>
      <c r="HBX18"/>
      <c r="HBY18"/>
      <c r="HBZ18"/>
      <c r="HCA18"/>
      <c r="HCB18"/>
      <c r="HCC18"/>
      <c r="HCD18"/>
      <c r="HCE18"/>
      <c r="HCF18"/>
      <c r="HCG18"/>
      <c r="HCH18"/>
      <c r="HCI18"/>
      <c r="HCJ18"/>
      <c r="HCK18"/>
      <c r="HCL18"/>
      <c r="HCM18"/>
      <c r="HCN18"/>
      <c r="HCO18"/>
      <c r="HCP18"/>
      <c r="HCQ18"/>
      <c r="HCR18"/>
      <c r="HCS18"/>
      <c r="HCT18"/>
      <c r="HCU18"/>
      <c r="HCV18"/>
      <c r="HCW18"/>
      <c r="HCX18"/>
      <c r="HCY18"/>
      <c r="HCZ18"/>
      <c r="HDA18"/>
      <c r="HDB18"/>
      <c r="HDC18"/>
      <c r="HDD18"/>
      <c r="HDE18"/>
      <c r="HDF18"/>
      <c r="HDG18"/>
      <c r="HDH18"/>
      <c r="HDI18"/>
      <c r="HDJ18"/>
      <c r="HDK18"/>
      <c r="HDL18"/>
      <c r="HDM18"/>
      <c r="HDN18"/>
      <c r="HDO18"/>
      <c r="HDP18"/>
      <c r="HDQ18"/>
      <c r="HDR18"/>
      <c r="HDS18"/>
      <c r="HDT18"/>
      <c r="HDU18"/>
      <c r="HDV18"/>
      <c r="HDW18"/>
      <c r="HDX18"/>
      <c r="HDY18"/>
      <c r="HDZ18"/>
      <c r="HEA18"/>
      <c r="HEB18"/>
      <c r="HEC18"/>
      <c r="HED18"/>
      <c r="HEE18"/>
      <c r="HEF18"/>
      <c r="HEG18"/>
      <c r="HEH18"/>
      <c r="HEI18"/>
      <c r="HEJ18"/>
      <c r="HEK18"/>
      <c r="HEL18"/>
      <c r="HEM18"/>
      <c r="HEN18"/>
      <c r="HEO18"/>
      <c r="HEP18"/>
      <c r="HEQ18"/>
      <c r="HER18"/>
      <c r="HES18"/>
      <c r="HET18"/>
      <c r="HEU18"/>
      <c r="HEV18"/>
      <c r="HEW18"/>
      <c r="HEX18"/>
      <c r="HEY18"/>
      <c r="HEZ18"/>
      <c r="HFA18"/>
      <c r="HFB18"/>
      <c r="HFC18"/>
      <c r="HFD18"/>
      <c r="HFE18"/>
      <c r="HFF18"/>
      <c r="HFG18"/>
      <c r="HFH18"/>
      <c r="HFI18"/>
      <c r="HFJ18"/>
      <c r="HFK18"/>
      <c r="HFL18"/>
      <c r="HFM18"/>
      <c r="HFN18"/>
      <c r="HFO18"/>
      <c r="HFP18"/>
      <c r="HFQ18"/>
      <c r="HFR18"/>
      <c r="HFS18"/>
      <c r="HFT18"/>
      <c r="HFU18"/>
      <c r="HFV18"/>
      <c r="HFW18"/>
      <c r="HFX18"/>
      <c r="HFY18"/>
      <c r="HFZ18"/>
      <c r="HGA18"/>
      <c r="HGB18"/>
      <c r="HGC18"/>
      <c r="HGD18"/>
      <c r="HGE18"/>
      <c r="HGF18"/>
      <c r="HGG18"/>
      <c r="HGH18"/>
      <c r="HGI18"/>
      <c r="HGJ18"/>
      <c r="HGK18"/>
      <c r="HGL18"/>
      <c r="HGM18"/>
      <c r="HGN18"/>
      <c r="HGO18"/>
      <c r="HGP18"/>
      <c r="HGQ18"/>
      <c r="HGR18"/>
      <c r="HGS18"/>
      <c r="HGT18"/>
      <c r="HGU18"/>
      <c r="HGV18"/>
      <c r="HGW18"/>
      <c r="HGX18"/>
      <c r="HGY18"/>
      <c r="HGZ18"/>
      <c r="HHA18"/>
      <c r="HHB18"/>
      <c r="HHC18"/>
      <c r="HHD18"/>
      <c r="HHE18"/>
      <c r="HHF18"/>
      <c r="HHG18"/>
      <c r="HHH18"/>
      <c r="HHI18"/>
      <c r="HHJ18"/>
      <c r="HHK18"/>
      <c r="HHL18"/>
      <c r="HHM18"/>
      <c r="HHN18"/>
      <c r="HHO18"/>
      <c r="HHP18"/>
      <c r="HHQ18"/>
      <c r="HHR18"/>
      <c r="HHS18"/>
      <c r="HHT18"/>
      <c r="HHU18"/>
      <c r="HHV18"/>
      <c r="HHW18"/>
      <c r="HHX18"/>
      <c r="HHY18"/>
      <c r="HHZ18"/>
      <c r="HIA18"/>
      <c r="HIB18"/>
      <c r="HIC18"/>
      <c r="HID18"/>
      <c r="HIE18"/>
      <c r="HIF18"/>
      <c r="HIG18"/>
      <c r="HIH18"/>
      <c r="HII18"/>
      <c r="HIJ18"/>
      <c r="HIK18"/>
      <c r="HIL18"/>
      <c r="HIM18"/>
      <c r="HIN18"/>
      <c r="HIO18"/>
      <c r="HIP18"/>
      <c r="HIQ18"/>
      <c r="HIR18"/>
      <c r="HIS18"/>
      <c r="HIT18"/>
      <c r="HIU18"/>
      <c r="HIV18"/>
      <c r="HIW18"/>
      <c r="HIX18"/>
      <c r="HIY18"/>
      <c r="HIZ18"/>
      <c r="HJA18"/>
      <c r="HJB18"/>
      <c r="HJC18"/>
      <c r="HJD18"/>
      <c r="HJE18"/>
      <c r="HJF18"/>
      <c r="HJG18"/>
      <c r="HJH18"/>
      <c r="HJI18"/>
      <c r="HJJ18"/>
      <c r="HJK18"/>
      <c r="HJL18"/>
      <c r="HJM18"/>
      <c r="HJN18"/>
      <c r="HJO18"/>
      <c r="HJP18"/>
      <c r="HJQ18"/>
      <c r="HJR18"/>
      <c r="HJS18"/>
      <c r="HJT18"/>
      <c r="HJU18"/>
      <c r="HJV18"/>
      <c r="HJW18"/>
      <c r="HJX18"/>
      <c r="HJY18"/>
      <c r="HJZ18"/>
      <c r="HKA18"/>
      <c r="HKB18"/>
      <c r="HKC18"/>
      <c r="HKD18"/>
      <c r="HKE18"/>
      <c r="HKF18"/>
      <c r="HKG18"/>
      <c r="HKH18"/>
      <c r="HKI18"/>
      <c r="HKJ18"/>
      <c r="HKK18"/>
      <c r="HKL18"/>
      <c r="HKM18"/>
      <c r="HKN18"/>
      <c r="HKO18"/>
      <c r="HKP18"/>
      <c r="HKQ18"/>
      <c r="HKR18"/>
      <c r="HKS18"/>
      <c r="HKT18"/>
      <c r="HKU18"/>
      <c r="HKV18"/>
      <c r="HKW18"/>
      <c r="HKX18"/>
      <c r="HKY18"/>
      <c r="HKZ18"/>
      <c r="HLA18"/>
      <c r="HLB18"/>
      <c r="HLC18"/>
      <c r="HLD18"/>
      <c r="HLE18"/>
      <c r="HLF18"/>
      <c r="HLG18"/>
      <c r="HLH18"/>
      <c r="HLI18"/>
      <c r="HLJ18"/>
      <c r="HLK18"/>
      <c r="HLL18"/>
      <c r="HLM18"/>
      <c r="HLN18"/>
      <c r="HLO18"/>
      <c r="HLP18"/>
      <c r="HLQ18"/>
      <c r="HLR18"/>
      <c r="HLS18"/>
      <c r="HLT18"/>
      <c r="HLU18"/>
      <c r="HLV18"/>
      <c r="HLW18"/>
      <c r="HLX18"/>
      <c r="HLY18"/>
      <c r="HLZ18"/>
      <c r="HMA18"/>
      <c r="HMB18"/>
      <c r="HMC18"/>
      <c r="HMD18"/>
      <c r="HME18"/>
      <c r="HMF18"/>
      <c r="HMG18"/>
      <c r="HMH18"/>
      <c r="HMI18"/>
      <c r="HMJ18"/>
      <c r="HMK18"/>
      <c r="HML18"/>
      <c r="HMM18"/>
      <c r="HMN18"/>
      <c r="HMO18"/>
      <c r="HMP18"/>
      <c r="HMQ18"/>
      <c r="HMR18"/>
      <c r="HMS18"/>
      <c r="HMT18"/>
      <c r="HMU18"/>
      <c r="HMV18"/>
      <c r="HMW18"/>
      <c r="HMX18"/>
      <c r="HMY18"/>
      <c r="HMZ18"/>
      <c r="HNA18"/>
      <c r="HNB18"/>
      <c r="HNC18"/>
      <c r="HND18"/>
      <c r="HNE18"/>
      <c r="HNF18"/>
      <c r="HNG18"/>
      <c r="HNH18"/>
      <c r="HNI18"/>
      <c r="HNJ18"/>
      <c r="HNK18"/>
      <c r="HNL18"/>
      <c r="HNM18"/>
      <c r="HNN18"/>
      <c r="HNO18"/>
      <c r="HNP18"/>
      <c r="HNQ18"/>
      <c r="HNR18"/>
      <c r="HNS18"/>
      <c r="HNT18"/>
      <c r="HNU18"/>
      <c r="HNV18"/>
      <c r="HNW18"/>
      <c r="HNX18"/>
      <c r="HNY18"/>
      <c r="HNZ18"/>
      <c r="HOA18"/>
      <c r="HOB18"/>
      <c r="HOC18"/>
      <c r="HOD18"/>
      <c r="HOE18"/>
      <c r="HOF18"/>
      <c r="HOG18"/>
      <c r="HOH18"/>
      <c r="HOI18"/>
      <c r="HOJ18"/>
      <c r="HOK18"/>
      <c r="HOL18"/>
      <c r="HOM18"/>
      <c r="HON18"/>
      <c r="HOO18"/>
      <c r="HOP18"/>
      <c r="HOQ18"/>
      <c r="HOR18"/>
      <c r="HOS18"/>
      <c r="HOT18"/>
      <c r="HOU18"/>
      <c r="HOV18"/>
      <c r="HOW18"/>
      <c r="HOX18"/>
      <c r="HOY18"/>
      <c r="HOZ18"/>
      <c r="HPA18"/>
      <c r="HPB18"/>
      <c r="HPC18"/>
      <c r="HPD18"/>
      <c r="HPE18"/>
      <c r="HPF18"/>
      <c r="HPG18"/>
      <c r="HPH18"/>
      <c r="HPI18"/>
      <c r="HPJ18"/>
      <c r="HPK18"/>
      <c r="HPL18"/>
      <c r="HPM18"/>
      <c r="HPN18"/>
      <c r="HPO18"/>
      <c r="HPP18"/>
      <c r="HPQ18"/>
      <c r="HPR18"/>
      <c r="HPS18"/>
      <c r="HPT18"/>
      <c r="HPU18"/>
      <c r="HPV18"/>
      <c r="HPW18"/>
      <c r="HPX18"/>
      <c r="HPY18"/>
      <c r="HPZ18"/>
      <c r="HQA18"/>
      <c r="HQB18"/>
      <c r="HQC18"/>
      <c r="HQD18"/>
      <c r="HQE18"/>
      <c r="HQF18"/>
      <c r="HQG18"/>
      <c r="HQH18"/>
      <c r="HQI18"/>
      <c r="HQJ18"/>
      <c r="HQK18"/>
      <c r="HQL18"/>
      <c r="HQM18"/>
      <c r="HQN18"/>
      <c r="HQO18"/>
      <c r="HQP18"/>
      <c r="HQQ18"/>
      <c r="HQR18"/>
      <c r="HQS18"/>
      <c r="HQT18"/>
      <c r="HQU18"/>
      <c r="HQV18"/>
      <c r="HQW18"/>
      <c r="HQX18"/>
      <c r="HQY18"/>
      <c r="HQZ18"/>
      <c r="HRA18"/>
      <c r="HRB18"/>
      <c r="HRC18"/>
      <c r="HRD18"/>
      <c r="HRE18"/>
      <c r="HRF18"/>
      <c r="HRG18"/>
      <c r="HRH18"/>
      <c r="HRI18"/>
      <c r="HRJ18"/>
      <c r="HRK18"/>
      <c r="HRL18"/>
      <c r="HRM18"/>
      <c r="HRN18"/>
      <c r="HRO18"/>
      <c r="HRP18"/>
      <c r="HRQ18"/>
      <c r="HRR18"/>
      <c r="HRS18"/>
      <c r="HRT18"/>
      <c r="HRU18"/>
      <c r="HRV18"/>
      <c r="HRW18"/>
      <c r="HRX18"/>
      <c r="HRY18"/>
      <c r="HRZ18"/>
      <c r="HSA18"/>
      <c r="HSB18"/>
      <c r="HSC18"/>
      <c r="HSD18"/>
      <c r="HSE18"/>
      <c r="HSF18"/>
      <c r="HSG18"/>
      <c r="HSH18"/>
      <c r="HSI18"/>
      <c r="HSJ18"/>
      <c r="HSK18"/>
      <c r="HSL18"/>
      <c r="HSM18"/>
      <c r="HSN18"/>
      <c r="HSO18"/>
      <c r="HSP18"/>
      <c r="HSQ18"/>
      <c r="HSR18"/>
      <c r="HSS18"/>
      <c r="HST18"/>
      <c r="HSU18"/>
      <c r="HSV18"/>
      <c r="HSW18"/>
      <c r="HSX18"/>
      <c r="HSY18"/>
      <c r="HSZ18"/>
      <c r="HTA18"/>
      <c r="HTB18"/>
      <c r="HTC18"/>
      <c r="HTD18"/>
      <c r="HTE18"/>
      <c r="HTF18"/>
      <c r="HTG18"/>
      <c r="HTH18"/>
      <c r="HTI18"/>
      <c r="HTJ18"/>
      <c r="HTK18"/>
      <c r="HTL18"/>
      <c r="HTM18"/>
      <c r="HTN18"/>
      <c r="HTO18"/>
      <c r="HTP18"/>
      <c r="HTQ18"/>
      <c r="HTR18"/>
      <c r="HTS18"/>
      <c r="HTT18"/>
      <c r="HTU18"/>
      <c r="HTV18"/>
      <c r="HTW18"/>
      <c r="HTX18"/>
      <c r="HTY18"/>
      <c r="HTZ18"/>
      <c r="HUA18"/>
      <c r="HUB18"/>
      <c r="HUC18"/>
      <c r="HUD18"/>
      <c r="HUE18"/>
      <c r="HUF18"/>
      <c r="HUG18"/>
      <c r="HUH18"/>
      <c r="HUI18"/>
      <c r="HUJ18"/>
      <c r="HUK18"/>
      <c r="HUL18"/>
      <c r="HUM18"/>
      <c r="HUN18"/>
      <c r="HUO18"/>
      <c r="HUP18"/>
      <c r="HUQ18"/>
      <c r="HUR18"/>
      <c r="HUS18"/>
      <c r="HUT18"/>
      <c r="HUU18"/>
      <c r="HUV18"/>
      <c r="HUW18"/>
      <c r="HUX18"/>
      <c r="HUY18"/>
      <c r="HUZ18"/>
      <c r="HVA18"/>
      <c r="HVB18"/>
      <c r="HVC18"/>
      <c r="HVD18"/>
      <c r="HVE18"/>
      <c r="HVF18"/>
      <c r="HVG18"/>
      <c r="HVH18"/>
      <c r="HVI18"/>
      <c r="HVJ18"/>
      <c r="HVK18"/>
      <c r="HVL18"/>
      <c r="HVM18"/>
      <c r="HVN18"/>
      <c r="HVO18"/>
      <c r="HVP18"/>
      <c r="HVQ18"/>
      <c r="HVR18"/>
      <c r="HVS18"/>
      <c r="HVT18"/>
      <c r="HVU18"/>
      <c r="HVV18"/>
      <c r="HVW18"/>
      <c r="HVX18"/>
      <c r="HVY18"/>
      <c r="HVZ18"/>
      <c r="HWA18"/>
      <c r="HWB18"/>
      <c r="HWC18"/>
      <c r="HWD18"/>
      <c r="HWE18"/>
      <c r="HWF18"/>
      <c r="HWG18"/>
      <c r="HWH18"/>
      <c r="HWI18"/>
      <c r="HWJ18"/>
      <c r="HWK18"/>
      <c r="HWL18"/>
      <c r="HWM18"/>
      <c r="HWN18"/>
      <c r="HWO18"/>
      <c r="HWP18"/>
      <c r="HWQ18"/>
      <c r="HWR18"/>
      <c r="HWS18"/>
      <c r="HWT18"/>
      <c r="HWU18"/>
      <c r="HWV18"/>
      <c r="HWW18"/>
      <c r="HWX18"/>
      <c r="HWY18"/>
      <c r="HWZ18"/>
      <c r="HXA18"/>
      <c r="HXB18"/>
      <c r="HXC18"/>
      <c r="HXD18"/>
      <c r="HXE18"/>
      <c r="HXF18"/>
      <c r="HXG18"/>
      <c r="HXH18"/>
      <c r="HXI18"/>
      <c r="HXJ18"/>
      <c r="HXK18"/>
      <c r="HXL18"/>
      <c r="HXM18"/>
      <c r="HXN18"/>
      <c r="HXO18"/>
      <c r="HXP18"/>
      <c r="HXQ18"/>
      <c r="HXR18"/>
      <c r="HXS18"/>
      <c r="HXT18"/>
      <c r="HXU18"/>
      <c r="HXV18"/>
      <c r="HXW18"/>
      <c r="HXX18"/>
      <c r="HXY18"/>
      <c r="HXZ18"/>
      <c r="HYA18"/>
      <c r="HYB18"/>
      <c r="HYC18"/>
      <c r="HYD18"/>
      <c r="HYE18"/>
      <c r="HYF18"/>
      <c r="HYG18"/>
      <c r="HYH18"/>
      <c r="HYI18"/>
      <c r="HYJ18"/>
      <c r="HYK18"/>
      <c r="HYL18"/>
      <c r="HYM18"/>
      <c r="HYN18"/>
      <c r="HYO18"/>
      <c r="HYP18"/>
      <c r="HYQ18"/>
      <c r="HYR18"/>
      <c r="HYS18"/>
      <c r="HYT18"/>
      <c r="HYU18"/>
      <c r="HYV18"/>
      <c r="HYW18"/>
      <c r="HYX18"/>
      <c r="HYY18"/>
      <c r="HYZ18"/>
      <c r="HZA18"/>
      <c r="HZB18"/>
      <c r="HZC18"/>
      <c r="HZD18"/>
      <c r="HZE18"/>
      <c r="HZF18"/>
      <c r="HZG18"/>
      <c r="HZH18"/>
      <c r="HZI18"/>
      <c r="HZJ18"/>
      <c r="HZK18"/>
      <c r="HZL18"/>
      <c r="HZM18"/>
      <c r="HZN18"/>
      <c r="HZO18"/>
      <c r="HZP18"/>
      <c r="HZQ18"/>
      <c r="HZR18"/>
      <c r="HZS18"/>
      <c r="HZT18"/>
      <c r="HZU18"/>
      <c r="HZV18"/>
      <c r="HZW18"/>
      <c r="HZX18"/>
      <c r="HZY18"/>
      <c r="HZZ18"/>
      <c r="IAA18"/>
      <c r="IAB18"/>
      <c r="IAC18"/>
      <c r="IAD18"/>
      <c r="IAE18"/>
      <c r="IAF18"/>
      <c r="IAG18"/>
      <c r="IAH18"/>
      <c r="IAI18"/>
      <c r="IAJ18"/>
      <c r="IAK18"/>
      <c r="IAL18"/>
      <c r="IAM18"/>
      <c r="IAN18"/>
      <c r="IAO18"/>
      <c r="IAP18"/>
      <c r="IAQ18"/>
      <c r="IAR18"/>
      <c r="IAS18"/>
      <c r="IAT18"/>
      <c r="IAU18"/>
      <c r="IAV18"/>
      <c r="IAW18"/>
      <c r="IAX18"/>
      <c r="IAY18"/>
      <c r="IAZ18"/>
      <c r="IBA18"/>
      <c r="IBB18"/>
      <c r="IBC18"/>
      <c r="IBD18"/>
      <c r="IBE18"/>
      <c r="IBF18"/>
      <c r="IBG18"/>
      <c r="IBH18"/>
      <c r="IBI18"/>
      <c r="IBJ18"/>
      <c r="IBK18"/>
      <c r="IBL18"/>
      <c r="IBM18"/>
      <c r="IBN18"/>
      <c r="IBO18"/>
      <c r="IBP18"/>
      <c r="IBQ18"/>
      <c r="IBR18"/>
      <c r="IBS18"/>
      <c r="IBT18"/>
      <c r="IBU18"/>
      <c r="IBV18"/>
      <c r="IBW18"/>
      <c r="IBX18"/>
      <c r="IBY18"/>
      <c r="IBZ18"/>
      <c r="ICA18"/>
      <c r="ICB18"/>
      <c r="ICC18"/>
      <c r="ICD18"/>
      <c r="ICE18"/>
      <c r="ICF18"/>
      <c r="ICG18"/>
      <c r="ICH18"/>
      <c r="ICI18"/>
      <c r="ICJ18"/>
      <c r="ICK18"/>
      <c r="ICL18"/>
      <c r="ICM18"/>
      <c r="ICN18"/>
      <c r="ICO18"/>
      <c r="ICP18"/>
      <c r="ICQ18"/>
      <c r="ICR18"/>
      <c r="ICS18"/>
      <c r="ICT18"/>
      <c r="ICU18"/>
      <c r="ICV18"/>
      <c r="ICW18"/>
      <c r="ICX18"/>
      <c r="ICY18"/>
      <c r="ICZ18"/>
      <c r="IDA18"/>
      <c r="IDB18"/>
      <c r="IDC18"/>
      <c r="IDD18"/>
      <c r="IDE18"/>
      <c r="IDF18"/>
      <c r="IDG18"/>
      <c r="IDH18"/>
      <c r="IDI18"/>
      <c r="IDJ18"/>
      <c r="IDK18"/>
      <c r="IDL18"/>
      <c r="IDM18"/>
      <c r="IDN18"/>
      <c r="IDO18"/>
      <c r="IDP18"/>
      <c r="IDQ18"/>
      <c r="IDR18"/>
      <c r="IDS18"/>
      <c r="IDT18"/>
      <c r="IDU18"/>
      <c r="IDV18"/>
      <c r="IDW18"/>
      <c r="IDX18"/>
      <c r="IDY18"/>
      <c r="IDZ18"/>
      <c r="IEA18"/>
      <c r="IEB18"/>
      <c r="IEC18"/>
      <c r="IED18"/>
      <c r="IEE18"/>
      <c r="IEF18"/>
      <c r="IEG18"/>
      <c r="IEH18"/>
      <c r="IEI18"/>
      <c r="IEJ18"/>
      <c r="IEK18"/>
      <c r="IEL18"/>
      <c r="IEM18"/>
      <c r="IEN18"/>
      <c r="IEO18"/>
      <c r="IEP18"/>
      <c r="IEQ18"/>
      <c r="IER18"/>
      <c r="IES18"/>
      <c r="IET18"/>
      <c r="IEU18"/>
      <c r="IEV18"/>
      <c r="IEW18"/>
      <c r="IEX18"/>
      <c r="IEY18"/>
      <c r="IEZ18"/>
      <c r="IFA18"/>
      <c r="IFB18"/>
      <c r="IFC18"/>
      <c r="IFD18"/>
      <c r="IFE18"/>
      <c r="IFF18"/>
      <c r="IFG18"/>
      <c r="IFH18"/>
      <c r="IFI18"/>
      <c r="IFJ18"/>
      <c r="IFK18"/>
      <c r="IFL18"/>
      <c r="IFM18"/>
      <c r="IFN18"/>
      <c r="IFO18"/>
      <c r="IFP18"/>
      <c r="IFQ18"/>
      <c r="IFR18"/>
      <c r="IFS18"/>
      <c r="IFT18"/>
      <c r="IFU18"/>
      <c r="IFV18"/>
      <c r="IFW18"/>
      <c r="IFX18"/>
      <c r="IFY18"/>
      <c r="IFZ18"/>
      <c r="IGA18"/>
      <c r="IGB18"/>
      <c r="IGC18"/>
      <c r="IGD18"/>
      <c r="IGE18"/>
      <c r="IGF18"/>
      <c r="IGG18"/>
      <c r="IGH18"/>
      <c r="IGI18"/>
      <c r="IGJ18"/>
      <c r="IGK18"/>
      <c r="IGL18"/>
      <c r="IGM18"/>
      <c r="IGN18"/>
      <c r="IGO18"/>
      <c r="IGP18"/>
      <c r="IGQ18"/>
      <c r="IGR18"/>
      <c r="IGS18"/>
      <c r="IGT18"/>
      <c r="IGU18"/>
      <c r="IGV18"/>
      <c r="IGW18"/>
      <c r="IGX18"/>
      <c r="IGY18"/>
      <c r="IGZ18"/>
      <c r="IHA18"/>
      <c r="IHB18"/>
      <c r="IHC18"/>
      <c r="IHD18"/>
      <c r="IHE18"/>
      <c r="IHF18"/>
      <c r="IHG18"/>
      <c r="IHH18"/>
      <c r="IHI18"/>
      <c r="IHJ18"/>
      <c r="IHK18"/>
      <c r="IHL18"/>
      <c r="IHM18"/>
      <c r="IHN18"/>
      <c r="IHO18"/>
      <c r="IHP18"/>
      <c r="IHQ18"/>
      <c r="IHR18"/>
      <c r="IHS18"/>
      <c r="IHT18"/>
      <c r="IHU18"/>
      <c r="IHV18"/>
      <c r="IHW18"/>
      <c r="IHX18"/>
      <c r="IHY18"/>
      <c r="IHZ18"/>
      <c r="IIA18"/>
      <c r="IIB18"/>
      <c r="IIC18"/>
      <c r="IID18"/>
      <c r="IIE18"/>
      <c r="IIF18"/>
      <c r="IIG18"/>
      <c r="IIH18"/>
      <c r="III18"/>
      <c r="IIJ18"/>
      <c r="IIK18"/>
      <c r="IIL18"/>
      <c r="IIM18"/>
      <c r="IIN18"/>
      <c r="IIO18"/>
      <c r="IIP18"/>
      <c r="IIQ18"/>
      <c r="IIR18"/>
      <c r="IIS18"/>
      <c r="IIT18"/>
      <c r="IIU18"/>
      <c r="IIV18"/>
      <c r="IIW18"/>
      <c r="IIX18"/>
      <c r="IIY18"/>
      <c r="IIZ18"/>
      <c r="IJA18"/>
      <c r="IJB18"/>
      <c r="IJC18"/>
      <c r="IJD18"/>
      <c r="IJE18"/>
      <c r="IJF18"/>
      <c r="IJG18"/>
      <c r="IJH18"/>
      <c r="IJI18"/>
      <c r="IJJ18"/>
      <c r="IJK18"/>
      <c r="IJL18"/>
      <c r="IJM18"/>
      <c r="IJN18"/>
      <c r="IJO18"/>
      <c r="IJP18"/>
      <c r="IJQ18"/>
      <c r="IJR18"/>
      <c r="IJS18"/>
      <c r="IJT18"/>
      <c r="IJU18"/>
      <c r="IJV18"/>
      <c r="IJW18"/>
      <c r="IJX18"/>
      <c r="IJY18"/>
      <c r="IJZ18"/>
      <c r="IKA18"/>
      <c r="IKB18"/>
      <c r="IKC18"/>
      <c r="IKD18"/>
      <c r="IKE18"/>
      <c r="IKF18"/>
      <c r="IKG18"/>
      <c r="IKH18"/>
      <c r="IKI18"/>
      <c r="IKJ18"/>
      <c r="IKK18"/>
      <c r="IKL18"/>
      <c r="IKM18"/>
      <c r="IKN18"/>
      <c r="IKO18"/>
      <c r="IKP18"/>
      <c r="IKQ18"/>
      <c r="IKR18"/>
      <c r="IKS18"/>
      <c r="IKT18"/>
      <c r="IKU18"/>
      <c r="IKV18"/>
      <c r="IKW18"/>
      <c r="IKX18"/>
      <c r="IKY18"/>
      <c r="IKZ18"/>
      <c r="ILA18"/>
      <c r="ILB18"/>
      <c r="ILC18"/>
      <c r="ILD18"/>
      <c r="ILE18"/>
      <c r="ILF18"/>
      <c r="ILG18"/>
      <c r="ILH18"/>
      <c r="ILI18"/>
      <c r="ILJ18"/>
      <c r="ILK18"/>
      <c r="ILL18"/>
      <c r="ILM18"/>
      <c r="ILN18"/>
      <c r="ILO18"/>
      <c r="ILP18"/>
      <c r="ILQ18"/>
      <c r="ILR18"/>
      <c r="ILS18"/>
      <c r="ILT18"/>
      <c r="ILU18"/>
      <c r="ILV18"/>
      <c r="ILW18"/>
      <c r="ILX18"/>
      <c r="ILY18"/>
      <c r="ILZ18"/>
      <c r="IMA18"/>
      <c r="IMB18"/>
      <c r="IMC18"/>
      <c r="IMD18"/>
      <c r="IME18"/>
      <c r="IMF18"/>
      <c r="IMG18"/>
      <c r="IMH18"/>
      <c r="IMI18"/>
      <c r="IMJ18"/>
      <c r="IMK18"/>
      <c r="IML18"/>
      <c r="IMM18"/>
      <c r="IMN18"/>
      <c r="IMO18"/>
      <c r="IMP18"/>
      <c r="IMQ18"/>
      <c r="IMR18"/>
      <c r="IMS18"/>
      <c r="IMT18"/>
      <c r="IMU18"/>
      <c r="IMV18"/>
      <c r="IMW18"/>
      <c r="IMX18"/>
      <c r="IMY18"/>
      <c r="IMZ18"/>
      <c r="INA18"/>
      <c r="INB18"/>
      <c r="INC18"/>
      <c r="IND18"/>
      <c r="INE18"/>
      <c r="INF18"/>
      <c r="ING18"/>
      <c r="INH18"/>
      <c r="INI18"/>
      <c r="INJ18"/>
      <c r="INK18"/>
      <c r="INL18"/>
      <c r="INM18"/>
      <c r="INN18"/>
      <c r="INO18"/>
      <c r="INP18"/>
      <c r="INQ18"/>
      <c r="INR18"/>
      <c r="INS18"/>
      <c r="INT18"/>
      <c r="INU18"/>
      <c r="INV18"/>
      <c r="INW18"/>
      <c r="INX18"/>
      <c r="INY18"/>
      <c r="INZ18"/>
      <c r="IOA18"/>
      <c r="IOB18"/>
      <c r="IOC18"/>
      <c r="IOD18"/>
      <c r="IOE18"/>
      <c r="IOF18"/>
      <c r="IOG18"/>
      <c r="IOH18"/>
      <c r="IOI18"/>
      <c r="IOJ18"/>
      <c r="IOK18"/>
      <c r="IOL18"/>
      <c r="IOM18"/>
      <c r="ION18"/>
      <c r="IOO18"/>
      <c r="IOP18"/>
      <c r="IOQ18"/>
      <c r="IOR18"/>
      <c r="IOS18"/>
      <c r="IOT18"/>
      <c r="IOU18"/>
      <c r="IOV18"/>
      <c r="IOW18"/>
      <c r="IOX18"/>
      <c r="IOY18"/>
      <c r="IOZ18"/>
      <c r="IPA18"/>
      <c r="IPB18"/>
      <c r="IPC18"/>
      <c r="IPD18"/>
      <c r="IPE18"/>
      <c r="IPF18"/>
      <c r="IPG18"/>
      <c r="IPH18"/>
      <c r="IPI18"/>
      <c r="IPJ18"/>
      <c r="IPK18"/>
      <c r="IPL18"/>
      <c r="IPM18"/>
      <c r="IPN18"/>
      <c r="IPO18"/>
      <c r="IPP18"/>
      <c r="IPQ18"/>
      <c r="IPR18"/>
      <c r="IPS18"/>
      <c r="IPT18"/>
      <c r="IPU18"/>
      <c r="IPV18"/>
      <c r="IPW18"/>
      <c r="IPX18"/>
      <c r="IPY18"/>
      <c r="IPZ18"/>
      <c r="IQA18"/>
      <c r="IQB18"/>
      <c r="IQC18"/>
      <c r="IQD18"/>
      <c r="IQE18"/>
      <c r="IQF18"/>
      <c r="IQG18"/>
      <c r="IQH18"/>
      <c r="IQI18"/>
      <c r="IQJ18"/>
      <c r="IQK18"/>
      <c r="IQL18"/>
      <c r="IQM18"/>
      <c r="IQN18"/>
      <c r="IQO18"/>
      <c r="IQP18"/>
      <c r="IQQ18"/>
      <c r="IQR18"/>
      <c r="IQS18"/>
      <c r="IQT18"/>
      <c r="IQU18"/>
      <c r="IQV18"/>
      <c r="IQW18"/>
      <c r="IQX18"/>
      <c r="IQY18"/>
      <c r="IQZ18"/>
      <c r="IRA18"/>
      <c r="IRB18"/>
      <c r="IRC18"/>
      <c r="IRD18"/>
      <c r="IRE18"/>
      <c r="IRF18"/>
      <c r="IRG18"/>
      <c r="IRH18"/>
      <c r="IRI18"/>
      <c r="IRJ18"/>
      <c r="IRK18"/>
      <c r="IRL18"/>
      <c r="IRM18"/>
      <c r="IRN18"/>
      <c r="IRO18"/>
      <c r="IRP18"/>
      <c r="IRQ18"/>
      <c r="IRR18"/>
      <c r="IRS18"/>
      <c r="IRT18"/>
      <c r="IRU18"/>
      <c r="IRV18"/>
      <c r="IRW18"/>
      <c r="IRX18"/>
      <c r="IRY18"/>
      <c r="IRZ18"/>
      <c r="ISA18"/>
      <c r="ISB18"/>
      <c r="ISC18"/>
      <c r="ISD18"/>
      <c r="ISE18"/>
      <c r="ISF18"/>
      <c r="ISG18"/>
      <c r="ISH18"/>
      <c r="ISI18"/>
      <c r="ISJ18"/>
      <c r="ISK18"/>
      <c r="ISL18"/>
      <c r="ISM18"/>
      <c r="ISN18"/>
      <c r="ISO18"/>
      <c r="ISP18"/>
      <c r="ISQ18"/>
      <c r="ISR18"/>
      <c r="ISS18"/>
      <c r="IST18"/>
      <c r="ISU18"/>
      <c r="ISV18"/>
      <c r="ISW18"/>
      <c r="ISX18"/>
      <c r="ISY18"/>
      <c r="ISZ18"/>
      <c r="ITA18"/>
      <c r="ITB18"/>
      <c r="ITC18"/>
      <c r="ITD18"/>
      <c r="ITE18"/>
      <c r="ITF18"/>
      <c r="ITG18"/>
      <c r="ITH18"/>
      <c r="ITI18"/>
      <c r="ITJ18"/>
      <c r="ITK18"/>
      <c r="ITL18"/>
      <c r="ITM18"/>
      <c r="ITN18"/>
      <c r="ITO18"/>
      <c r="ITP18"/>
      <c r="ITQ18"/>
      <c r="ITR18"/>
      <c r="ITS18"/>
      <c r="ITT18"/>
      <c r="ITU18"/>
      <c r="ITV18"/>
      <c r="ITW18"/>
      <c r="ITX18"/>
      <c r="ITY18"/>
      <c r="ITZ18"/>
      <c r="IUA18"/>
      <c r="IUB18"/>
      <c r="IUC18"/>
      <c r="IUD18"/>
      <c r="IUE18"/>
      <c r="IUF18"/>
      <c r="IUG18"/>
      <c r="IUH18"/>
      <c r="IUI18"/>
      <c r="IUJ18"/>
      <c r="IUK18"/>
      <c r="IUL18"/>
      <c r="IUM18"/>
      <c r="IUN18"/>
      <c r="IUO18"/>
      <c r="IUP18"/>
      <c r="IUQ18"/>
      <c r="IUR18"/>
      <c r="IUS18"/>
      <c r="IUT18"/>
      <c r="IUU18"/>
      <c r="IUV18"/>
      <c r="IUW18"/>
      <c r="IUX18"/>
      <c r="IUY18"/>
      <c r="IUZ18"/>
      <c r="IVA18"/>
      <c r="IVB18"/>
      <c r="IVC18"/>
      <c r="IVD18"/>
      <c r="IVE18"/>
      <c r="IVF18"/>
      <c r="IVG18"/>
      <c r="IVH18"/>
      <c r="IVI18"/>
      <c r="IVJ18"/>
      <c r="IVK18"/>
      <c r="IVL18"/>
      <c r="IVM18"/>
      <c r="IVN18"/>
      <c r="IVO18"/>
      <c r="IVP18"/>
      <c r="IVQ18"/>
      <c r="IVR18"/>
      <c r="IVS18"/>
      <c r="IVT18"/>
      <c r="IVU18"/>
      <c r="IVV18"/>
      <c r="IVW18"/>
      <c r="IVX18"/>
      <c r="IVY18"/>
      <c r="IVZ18"/>
      <c r="IWA18"/>
      <c r="IWB18"/>
      <c r="IWC18"/>
      <c r="IWD18"/>
      <c r="IWE18"/>
      <c r="IWF18"/>
      <c r="IWG18"/>
      <c r="IWH18"/>
      <c r="IWI18"/>
      <c r="IWJ18"/>
      <c r="IWK18"/>
      <c r="IWL18"/>
      <c r="IWM18"/>
      <c r="IWN18"/>
      <c r="IWO18"/>
      <c r="IWP18"/>
      <c r="IWQ18"/>
      <c r="IWR18"/>
      <c r="IWS18"/>
      <c r="IWT18"/>
      <c r="IWU18"/>
      <c r="IWV18"/>
      <c r="IWW18"/>
      <c r="IWX18"/>
      <c r="IWY18"/>
      <c r="IWZ18"/>
      <c r="IXA18"/>
      <c r="IXB18"/>
      <c r="IXC18"/>
      <c r="IXD18"/>
      <c r="IXE18"/>
      <c r="IXF18"/>
      <c r="IXG18"/>
      <c r="IXH18"/>
      <c r="IXI18"/>
      <c r="IXJ18"/>
      <c r="IXK18"/>
      <c r="IXL18"/>
      <c r="IXM18"/>
      <c r="IXN18"/>
      <c r="IXO18"/>
      <c r="IXP18"/>
      <c r="IXQ18"/>
      <c r="IXR18"/>
      <c r="IXS18"/>
      <c r="IXT18"/>
      <c r="IXU18"/>
      <c r="IXV18"/>
      <c r="IXW18"/>
      <c r="IXX18"/>
      <c r="IXY18"/>
      <c r="IXZ18"/>
      <c r="IYA18"/>
      <c r="IYB18"/>
      <c r="IYC18"/>
      <c r="IYD18"/>
      <c r="IYE18"/>
      <c r="IYF18"/>
      <c r="IYG18"/>
      <c r="IYH18"/>
      <c r="IYI18"/>
      <c r="IYJ18"/>
      <c r="IYK18"/>
      <c r="IYL18"/>
      <c r="IYM18"/>
      <c r="IYN18"/>
      <c r="IYO18"/>
      <c r="IYP18"/>
      <c r="IYQ18"/>
      <c r="IYR18"/>
      <c r="IYS18"/>
      <c r="IYT18"/>
      <c r="IYU18"/>
      <c r="IYV18"/>
      <c r="IYW18"/>
      <c r="IYX18"/>
      <c r="IYY18"/>
      <c r="IYZ18"/>
      <c r="IZA18"/>
      <c r="IZB18"/>
      <c r="IZC18"/>
      <c r="IZD18"/>
      <c r="IZE18"/>
      <c r="IZF18"/>
      <c r="IZG18"/>
      <c r="IZH18"/>
      <c r="IZI18"/>
      <c r="IZJ18"/>
      <c r="IZK18"/>
      <c r="IZL18"/>
      <c r="IZM18"/>
      <c r="IZN18"/>
      <c r="IZO18"/>
      <c r="IZP18"/>
      <c r="IZQ18"/>
      <c r="IZR18"/>
      <c r="IZS18"/>
      <c r="IZT18"/>
      <c r="IZU18"/>
      <c r="IZV18"/>
      <c r="IZW18"/>
      <c r="IZX18"/>
      <c r="IZY18"/>
      <c r="IZZ18"/>
      <c r="JAA18"/>
      <c r="JAB18"/>
      <c r="JAC18"/>
      <c r="JAD18"/>
      <c r="JAE18"/>
      <c r="JAF18"/>
      <c r="JAG18"/>
      <c r="JAH18"/>
      <c r="JAI18"/>
      <c r="JAJ18"/>
      <c r="JAK18"/>
      <c r="JAL18"/>
      <c r="JAM18"/>
      <c r="JAN18"/>
      <c r="JAO18"/>
      <c r="JAP18"/>
      <c r="JAQ18"/>
      <c r="JAR18"/>
      <c r="JAS18"/>
      <c r="JAT18"/>
      <c r="JAU18"/>
      <c r="JAV18"/>
      <c r="JAW18"/>
      <c r="JAX18"/>
      <c r="JAY18"/>
      <c r="JAZ18"/>
      <c r="JBA18"/>
      <c r="JBB18"/>
      <c r="JBC18"/>
      <c r="JBD18"/>
      <c r="JBE18"/>
      <c r="JBF18"/>
      <c r="JBG18"/>
      <c r="JBH18"/>
      <c r="JBI18"/>
      <c r="JBJ18"/>
      <c r="JBK18"/>
      <c r="JBL18"/>
      <c r="JBM18"/>
      <c r="JBN18"/>
      <c r="JBO18"/>
      <c r="JBP18"/>
      <c r="JBQ18"/>
      <c r="JBR18"/>
      <c r="JBS18"/>
      <c r="JBT18"/>
      <c r="JBU18"/>
      <c r="JBV18"/>
      <c r="JBW18"/>
      <c r="JBX18"/>
      <c r="JBY18"/>
      <c r="JBZ18"/>
      <c r="JCA18"/>
      <c r="JCB18"/>
      <c r="JCC18"/>
      <c r="JCD18"/>
      <c r="JCE18"/>
      <c r="JCF18"/>
      <c r="JCG18"/>
      <c r="JCH18"/>
      <c r="JCI18"/>
      <c r="JCJ18"/>
      <c r="JCK18"/>
      <c r="JCL18"/>
      <c r="JCM18"/>
      <c r="JCN18"/>
      <c r="JCO18"/>
      <c r="JCP18"/>
      <c r="JCQ18"/>
      <c r="JCR18"/>
      <c r="JCS18"/>
      <c r="JCT18"/>
      <c r="JCU18"/>
      <c r="JCV18"/>
      <c r="JCW18"/>
      <c r="JCX18"/>
      <c r="JCY18"/>
      <c r="JCZ18"/>
      <c r="JDA18"/>
      <c r="JDB18"/>
      <c r="JDC18"/>
      <c r="JDD18"/>
      <c r="JDE18"/>
      <c r="JDF18"/>
      <c r="JDG18"/>
      <c r="JDH18"/>
      <c r="JDI18"/>
      <c r="JDJ18"/>
      <c r="JDK18"/>
      <c r="JDL18"/>
      <c r="JDM18"/>
      <c r="JDN18"/>
      <c r="JDO18"/>
      <c r="JDP18"/>
      <c r="JDQ18"/>
      <c r="JDR18"/>
      <c r="JDS18"/>
      <c r="JDT18"/>
      <c r="JDU18"/>
      <c r="JDV18"/>
      <c r="JDW18"/>
      <c r="JDX18"/>
      <c r="JDY18"/>
      <c r="JDZ18"/>
      <c r="JEA18"/>
      <c r="JEB18"/>
      <c r="JEC18"/>
      <c r="JED18"/>
      <c r="JEE18"/>
      <c r="JEF18"/>
      <c r="JEG18"/>
      <c r="JEH18"/>
      <c r="JEI18"/>
      <c r="JEJ18"/>
      <c r="JEK18"/>
      <c r="JEL18"/>
      <c r="JEM18"/>
      <c r="JEN18"/>
      <c r="JEO18"/>
      <c r="JEP18"/>
      <c r="JEQ18"/>
      <c r="JER18"/>
      <c r="JES18"/>
      <c r="JET18"/>
      <c r="JEU18"/>
      <c r="JEV18"/>
      <c r="JEW18"/>
      <c r="JEX18"/>
      <c r="JEY18"/>
      <c r="JEZ18"/>
      <c r="JFA18"/>
      <c r="JFB18"/>
      <c r="JFC18"/>
      <c r="JFD18"/>
      <c r="JFE18"/>
      <c r="JFF18"/>
      <c r="JFG18"/>
      <c r="JFH18"/>
      <c r="JFI18"/>
      <c r="JFJ18"/>
      <c r="JFK18"/>
      <c r="JFL18"/>
      <c r="JFM18"/>
      <c r="JFN18"/>
      <c r="JFO18"/>
      <c r="JFP18"/>
      <c r="JFQ18"/>
      <c r="JFR18"/>
      <c r="JFS18"/>
      <c r="JFT18"/>
      <c r="JFU18"/>
      <c r="JFV18"/>
      <c r="JFW18"/>
      <c r="JFX18"/>
      <c r="JFY18"/>
      <c r="JFZ18"/>
      <c r="JGA18"/>
      <c r="JGB18"/>
      <c r="JGC18"/>
      <c r="JGD18"/>
      <c r="JGE18"/>
      <c r="JGF18"/>
      <c r="JGG18"/>
      <c r="JGH18"/>
      <c r="JGI18"/>
      <c r="JGJ18"/>
      <c r="JGK18"/>
      <c r="JGL18"/>
      <c r="JGM18"/>
      <c r="JGN18"/>
      <c r="JGO18"/>
      <c r="JGP18"/>
      <c r="JGQ18"/>
      <c r="JGR18"/>
      <c r="JGS18"/>
      <c r="JGT18"/>
      <c r="JGU18"/>
      <c r="JGV18"/>
      <c r="JGW18"/>
      <c r="JGX18"/>
      <c r="JGY18"/>
      <c r="JGZ18"/>
      <c r="JHA18"/>
      <c r="JHB18"/>
      <c r="JHC18"/>
      <c r="JHD18"/>
      <c r="JHE18"/>
      <c r="JHF18"/>
      <c r="JHG18"/>
      <c r="JHH18"/>
      <c r="JHI18"/>
      <c r="JHJ18"/>
      <c r="JHK18"/>
      <c r="JHL18"/>
      <c r="JHM18"/>
      <c r="JHN18"/>
      <c r="JHO18"/>
      <c r="JHP18"/>
      <c r="JHQ18"/>
      <c r="JHR18"/>
      <c r="JHS18"/>
      <c r="JHT18"/>
      <c r="JHU18"/>
      <c r="JHV18"/>
      <c r="JHW18"/>
      <c r="JHX18"/>
      <c r="JHY18"/>
      <c r="JHZ18"/>
      <c r="JIA18"/>
      <c r="JIB18"/>
      <c r="JIC18"/>
      <c r="JID18"/>
      <c r="JIE18"/>
      <c r="JIF18"/>
      <c r="JIG18"/>
      <c r="JIH18"/>
      <c r="JII18"/>
      <c r="JIJ18"/>
      <c r="JIK18"/>
      <c r="JIL18"/>
      <c r="JIM18"/>
      <c r="JIN18"/>
      <c r="JIO18"/>
      <c r="JIP18"/>
      <c r="JIQ18"/>
      <c r="JIR18"/>
      <c r="JIS18"/>
      <c r="JIT18"/>
      <c r="JIU18"/>
      <c r="JIV18"/>
      <c r="JIW18"/>
      <c r="JIX18"/>
      <c r="JIY18"/>
      <c r="JIZ18"/>
      <c r="JJA18"/>
      <c r="JJB18"/>
      <c r="JJC18"/>
      <c r="JJD18"/>
      <c r="JJE18"/>
      <c r="JJF18"/>
      <c r="JJG18"/>
      <c r="JJH18"/>
      <c r="JJI18"/>
      <c r="JJJ18"/>
      <c r="JJK18"/>
      <c r="JJL18"/>
      <c r="JJM18"/>
      <c r="JJN18"/>
      <c r="JJO18"/>
      <c r="JJP18"/>
      <c r="JJQ18"/>
      <c r="JJR18"/>
      <c r="JJS18"/>
      <c r="JJT18"/>
      <c r="JJU18"/>
      <c r="JJV18"/>
      <c r="JJW18"/>
      <c r="JJX18"/>
      <c r="JJY18"/>
      <c r="JJZ18"/>
      <c r="JKA18"/>
      <c r="JKB18"/>
      <c r="JKC18"/>
      <c r="JKD18"/>
      <c r="JKE18"/>
      <c r="JKF18"/>
      <c r="JKG18"/>
      <c r="JKH18"/>
      <c r="JKI18"/>
      <c r="JKJ18"/>
      <c r="JKK18"/>
      <c r="JKL18"/>
      <c r="JKM18"/>
      <c r="JKN18"/>
      <c r="JKO18"/>
      <c r="JKP18"/>
      <c r="JKQ18"/>
      <c r="JKR18"/>
      <c r="JKS18"/>
      <c r="JKT18"/>
      <c r="JKU18"/>
      <c r="JKV18"/>
      <c r="JKW18"/>
      <c r="JKX18"/>
      <c r="JKY18"/>
      <c r="JKZ18"/>
      <c r="JLA18"/>
      <c r="JLB18"/>
      <c r="JLC18"/>
      <c r="JLD18"/>
      <c r="JLE18"/>
      <c r="JLF18"/>
      <c r="JLG18"/>
      <c r="JLH18"/>
      <c r="JLI18"/>
      <c r="JLJ18"/>
      <c r="JLK18"/>
      <c r="JLL18"/>
      <c r="JLM18"/>
      <c r="JLN18"/>
      <c r="JLO18"/>
      <c r="JLP18"/>
      <c r="JLQ18"/>
      <c r="JLR18"/>
      <c r="JLS18"/>
      <c r="JLT18"/>
      <c r="JLU18"/>
      <c r="JLV18"/>
      <c r="JLW18"/>
      <c r="JLX18"/>
      <c r="JLY18"/>
      <c r="JLZ18"/>
      <c r="JMA18"/>
      <c r="JMB18"/>
      <c r="JMC18"/>
      <c r="JMD18"/>
      <c r="JME18"/>
      <c r="JMF18"/>
      <c r="JMG18"/>
      <c r="JMH18"/>
      <c r="JMI18"/>
      <c r="JMJ18"/>
      <c r="JMK18"/>
      <c r="JML18"/>
      <c r="JMM18"/>
      <c r="JMN18"/>
      <c r="JMO18"/>
      <c r="JMP18"/>
      <c r="JMQ18"/>
      <c r="JMR18"/>
      <c r="JMS18"/>
      <c r="JMT18"/>
      <c r="JMU18"/>
      <c r="JMV18"/>
      <c r="JMW18"/>
      <c r="JMX18"/>
      <c r="JMY18"/>
      <c r="JMZ18"/>
      <c r="JNA18"/>
      <c r="JNB18"/>
      <c r="JNC18"/>
      <c r="JND18"/>
      <c r="JNE18"/>
      <c r="JNF18"/>
      <c r="JNG18"/>
      <c r="JNH18"/>
      <c r="JNI18"/>
      <c r="JNJ18"/>
      <c r="JNK18"/>
      <c r="JNL18"/>
      <c r="JNM18"/>
      <c r="JNN18"/>
      <c r="JNO18"/>
      <c r="JNP18"/>
      <c r="JNQ18"/>
      <c r="JNR18"/>
      <c r="JNS18"/>
      <c r="JNT18"/>
      <c r="JNU18"/>
      <c r="JNV18"/>
      <c r="JNW18"/>
      <c r="JNX18"/>
      <c r="JNY18"/>
      <c r="JNZ18"/>
      <c r="JOA18"/>
      <c r="JOB18"/>
      <c r="JOC18"/>
      <c r="JOD18"/>
      <c r="JOE18"/>
      <c r="JOF18"/>
      <c r="JOG18"/>
      <c r="JOH18"/>
      <c r="JOI18"/>
      <c r="JOJ18"/>
      <c r="JOK18"/>
      <c r="JOL18"/>
      <c r="JOM18"/>
      <c r="JON18"/>
      <c r="JOO18"/>
      <c r="JOP18"/>
      <c r="JOQ18"/>
      <c r="JOR18"/>
      <c r="JOS18"/>
      <c r="JOT18"/>
      <c r="JOU18"/>
      <c r="JOV18"/>
      <c r="JOW18"/>
      <c r="JOX18"/>
      <c r="JOY18"/>
      <c r="JOZ18"/>
      <c r="JPA18"/>
      <c r="JPB18"/>
      <c r="JPC18"/>
      <c r="JPD18"/>
      <c r="JPE18"/>
      <c r="JPF18"/>
      <c r="JPG18"/>
      <c r="JPH18"/>
      <c r="JPI18"/>
      <c r="JPJ18"/>
      <c r="JPK18"/>
      <c r="JPL18"/>
      <c r="JPM18"/>
      <c r="JPN18"/>
      <c r="JPO18"/>
      <c r="JPP18"/>
      <c r="JPQ18"/>
      <c r="JPR18"/>
      <c r="JPS18"/>
      <c r="JPT18"/>
      <c r="JPU18"/>
      <c r="JPV18"/>
      <c r="JPW18"/>
      <c r="JPX18"/>
      <c r="JPY18"/>
      <c r="JPZ18"/>
      <c r="JQA18"/>
      <c r="JQB18"/>
      <c r="JQC18"/>
      <c r="JQD18"/>
      <c r="JQE18"/>
      <c r="JQF18"/>
      <c r="JQG18"/>
      <c r="JQH18"/>
      <c r="JQI18"/>
      <c r="JQJ18"/>
      <c r="JQK18"/>
      <c r="JQL18"/>
      <c r="JQM18"/>
      <c r="JQN18"/>
      <c r="JQO18"/>
      <c r="JQP18"/>
      <c r="JQQ18"/>
      <c r="JQR18"/>
      <c r="JQS18"/>
      <c r="JQT18"/>
      <c r="JQU18"/>
      <c r="JQV18"/>
      <c r="JQW18"/>
      <c r="JQX18"/>
      <c r="JQY18"/>
      <c r="JQZ18"/>
      <c r="JRA18"/>
      <c r="JRB18"/>
      <c r="JRC18"/>
      <c r="JRD18"/>
      <c r="JRE18"/>
      <c r="JRF18"/>
      <c r="JRG18"/>
      <c r="JRH18"/>
      <c r="JRI18"/>
      <c r="JRJ18"/>
      <c r="JRK18"/>
      <c r="JRL18"/>
      <c r="JRM18"/>
      <c r="JRN18"/>
      <c r="JRO18"/>
      <c r="JRP18"/>
      <c r="JRQ18"/>
      <c r="JRR18"/>
      <c r="JRS18"/>
      <c r="JRT18"/>
      <c r="JRU18"/>
      <c r="JRV18"/>
      <c r="JRW18"/>
      <c r="JRX18"/>
      <c r="JRY18"/>
      <c r="JRZ18"/>
      <c r="JSA18"/>
      <c r="JSB18"/>
      <c r="JSC18"/>
      <c r="JSD18"/>
      <c r="JSE18"/>
      <c r="JSF18"/>
      <c r="JSG18"/>
      <c r="JSH18"/>
      <c r="JSI18"/>
      <c r="JSJ18"/>
      <c r="JSK18"/>
      <c r="JSL18"/>
      <c r="JSM18"/>
      <c r="JSN18"/>
      <c r="JSO18"/>
      <c r="JSP18"/>
      <c r="JSQ18"/>
      <c r="JSR18"/>
      <c r="JSS18"/>
      <c r="JST18"/>
      <c r="JSU18"/>
      <c r="JSV18"/>
      <c r="JSW18"/>
      <c r="JSX18"/>
      <c r="JSY18"/>
      <c r="JSZ18"/>
      <c r="JTA18"/>
      <c r="JTB18"/>
      <c r="JTC18"/>
      <c r="JTD18"/>
      <c r="JTE18"/>
      <c r="JTF18"/>
      <c r="JTG18"/>
      <c r="JTH18"/>
      <c r="JTI18"/>
      <c r="JTJ18"/>
      <c r="JTK18"/>
      <c r="JTL18"/>
      <c r="JTM18"/>
      <c r="JTN18"/>
      <c r="JTO18"/>
      <c r="JTP18"/>
      <c r="JTQ18"/>
      <c r="JTR18"/>
      <c r="JTS18"/>
      <c r="JTT18"/>
      <c r="JTU18"/>
      <c r="JTV18"/>
      <c r="JTW18"/>
      <c r="JTX18"/>
      <c r="JTY18"/>
      <c r="JTZ18"/>
      <c r="JUA18"/>
      <c r="JUB18"/>
      <c r="JUC18"/>
      <c r="JUD18"/>
      <c r="JUE18"/>
      <c r="JUF18"/>
      <c r="JUG18"/>
      <c r="JUH18"/>
      <c r="JUI18"/>
      <c r="JUJ18"/>
      <c r="JUK18"/>
      <c r="JUL18"/>
      <c r="JUM18"/>
      <c r="JUN18"/>
      <c r="JUO18"/>
      <c r="JUP18"/>
      <c r="JUQ18"/>
      <c r="JUR18"/>
      <c r="JUS18"/>
      <c r="JUT18"/>
      <c r="JUU18"/>
      <c r="JUV18"/>
      <c r="JUW18"/>
      <c r="JUX18"/>
      <c r="JUY18"/>
      <c r="JUZ18"/>
      <c r="JVA18"/>
      <c r="JVB18"/>
      <c r="JVC18"/>
      <c r="JVD18"/>
      <c r="JVE18"/>
      <c r="JVF18"/>
      <c r="JVG18"/>
      <c r="JVH18"/>
      <c r="JVI18"/>
      <c r="JVJ18"/>
      <c r="JVK18"/>
      <c r="JVL18"/>
      <c r="JVM18"/>
      <c r="JVN18"/>
      <c r="JVO18"/>
      <c r="JVP18"/>
      <c r="JVQ18"/>
      <c r="JVR18"/>
      <c r="JVS18"/>
      <c r="JVT18"/>
      <c r="JVU18"/>
      <c r="JVV18"/>
      <c r="JVW18"/>
      <c r="JVX18"/>
      <c r="JVY18"/>
      <c r="JVZ18"/>
      <c r="JWA18"/>
      <c r="JWB18"/>
      <c r="JWC18"/>
      <c r="JWD18"/>
      <c r="JWE18"/>
      <c r="JWF18"/>
      <c r="JWG18"/>
      <c r="JWH18"/>
      <c r="JWI18"/>
      <c r="JWJ18"/>
      <c r="JWK18"/>
      <c r="JWL18"/>
      <c r="JWM18"/>
      <c r="JWN18"/>
      <c r="JWO18"/>
      <c r="JWP18"/>
      <c r="JWQ18"/>
      <c r="JWR18"/>
      <c r="JWS18"/>
      <c r="JWT18"/>
      <c r="JWU18"/>
      <c r="JWV18"/>
      <c r="JWW18"/>
      <c r="JWX18"/>
      <c r="JWY18"/>
      <c r="JWZ18"/>
      <c r="JXA18"/>
      <c r="JXB18"/>
      <c r="JXC18"/>
      <c r="JXD18"/>
      <c r="JXE18"/>
      <c r="JXF18"/>
      <c r="JXG18"/>
      <c r="JXH18"/>
      <c r="JXI18"/>
      <c r="JXJ18"/>
      <c r="JXK18"/>
      <c r="JXL18"/>
      <c r="JXM18"/>
      <c r="JXN18"/>
      <c r="JXO18"/>
      <c r="JXP18"/>
      <c r="JXQ18"/>
      <c r="JXR18"/>
      <c r="JXS18"/>
      <c r="JXT18"/>
      <c r="JXU18"/>
      <c r="JXV18"/>
      <c r="JXW18"/>
      <c r="JXX18"/>
      <c r="JXY18"/>
      <c r="JXZ18"/>
      <c r="JYA18"/>
      <c r="JYB18"/>
      <c r="JYC18"/>
      <c r="JYD18"/>
      <c r="JYE18"/>
      <c r="JYF18"/>
      <c r="JYG18"/>
      <c r="JYH18"/>
      <c r="JYI18"/>
      <c r="JYJ18"/>
      <c r="JYK18"/>
      <c r="JYL18"/>
      <c r="JYM18"/>
      <c r="JYN18"/>
      <c r="JYO18"/>
      <c r="JYP18"/>
      <c r="JYQ18"/>
      <c r="JYR18"/>
      <c r="JYS18"/>
      <c r="JYT18"/>
      <c r="JYU18"/>
      <c r="JYV18"/>
      <c r="JYW18"/>
      <c r="JYX18"/>
      <c r="JYY18"/>
      <c r="JYZ18"/>
      <c r="JZA18"/>
      <c r="JZB18"/>
      <c r="JZC18"/>
      <c r="JZD18"/>
      <c r="JZE18"/>
      <c r="JZF18"/>
      <c r="JZG18"/>
      <c r="JZH18"/>
      <c r="JZI18"/>
      <c r="JZJ18"/>
      <c r="JZK18"/>
      <c r="JZL18"/>
      <c r="JZM18"/>
      <c r="JZN18"/>
      <c r="JZO18"/>
      <c r="JZP18"/>
      <c r="JZQ18"/>
      <c r="JZR18"/>
      <c r="JZS18"/>
      <c r="JZT18"/>
      <c r="JZU18"/>
      <c r="JZV18"/>
      <c r="JZW18"/>
      <c r="JZX18"/>
      <c r="JZY18"/>
      <c r="JZZ18"/>
      <c r="KAA18"/>
      <c r="KAB18"/>
      <c r="KAC18"/>
      <c r="KAD18"/>
      <c r="KAE18"/>
      <c r="KAF18"/>
      <c r="KAG18"/>
      <c r="KAH18"/>
      <c r="KAI18"/>
      <c r="KAJ18"/>
      <c r="KAK18"/>
      <c r="KAL18"/>
      <c r="KAM18"/>
      <c r="KAN18"/>
      <c r="KAO18"/>
      <c r="KAP18"/>
      <c r="KAQ18"/>
      <c r="KAR18"/>
      <c r="KAS18"/>
      <c r="KAT18"/>
      <c r="KAU18"/>
      <c r="KAV18"/>
      <c r="KAW18"/>
      <c r="KAX18"/>
      <c r="KAY18"/>
      <c r="KAZ18"/>
      <c r="KBA18"/>
      <c r="KBB18"/>
      <c r="KBC18"/>
      <c r="KBD18"/>
      <c r="KBE18"/>
      <c r="KBF18"/>
      <c r="KBG18"/>
      <c r="KBH18"/>
      <c r="KBI18"/>
      <c r="KBJ18"/>
      <c r="KBK18"/>
      <c r="KBL18"/>
      <c r="KBM18"/>
      <c r="KBN18"/>
      <c r="KBO18"/>
      <c r="KBP18"/>
      <c r="KBQ18"/>
      <c r="KBR18"/>
      <c r="KBS18"/>
      <c r="KBT18"/>
      <c r="KBU18"/>
      <c r="KBV18"/>
      <c r="KBW18"/>
      <c r="KBX18"/>
      <c r="KBY18"/>
      <c r="KBZ18"/>
      <c r="KCA18"/>
      <c r="KCB18"/>
      <c r="KCC18"/>
      <c r="KCD18"/>
      <c r="KCE18"/>
      <c r="KCF18"/>
      <c r="KCG18"/>
      <c r="KCH18"/>
      <c r="KCI18"/>
      <c r="KCJ18"/>
      <c r="KCK18"/>
      <c r="KCL18"/>
      <c r="KCM18"/>
      <c r="KCN18"/>
      <c r="KCO18"/>
      <c r="KCP18"/>
      <c r="KCQ18"/>
      <c r="KCR18"/>
      <c r="KCS18"/>
      <c r="KCT18"/>
      <c r="KCU18"/>
      <c r="KCV18"/>
      <c r="KCW18"/>
      <c r="KCX18"/>
      <c r="KCY18"/>
      <c r="KCZ18"/>
      <c r="KDA18"/>
      <c r="KDB18"/>
      <c r="KDC18"/>
      <c r="KDD18"/>
      <c r="KDE18"/>
      <c r="KDF18"/>
      <c r="KDG18"/>
      <c r="KDH18"/>
      <c r="KDI18"/>
      <c r="KDJ18"/>
      <c r="KDK18"/>
      <c r="KDL18"/>
      <c r="KDM18"/>
      <c r="KDN18"/>
      <c r="KDO18"/>
      <c r="KDP18"/>
      <c r="KDQ18"/>
      <c r="KDR18"/>
      <c r="KDS18"/>
      <c r="KDT18"/>
      <c r="KDU18"/>
      <c r="KDV18"/>
      <c r="KDW18"/>
      <c r="KDX18"/>
      <c r="KDY18"/>
      <c r="KDZ18"/>
      <c r="KEA18"/>
      <c r="KEB18"/>
      <c r="KEC18"/>
      <c r="KED18"/>
      <c r="KEE18"/>
      <c r="KEF18"/>
      <c r="KEG18"/>
      <c r="KEH18"/>
      <c r="KEI18"/>
      <c r="KEJ18"/>
      <c r="KEK18"/>
      <c r="KEL18"/>
      <c r="KEM18"/>
      <c r="KEN18"/>
      <c r="KEO18"/>
      <c r="KEP18"/>
      <c r="KEQ18"/>
      <c r="KER18"/>
      <c r="KES18"/>
      <c r="KET18"/>
      <c r="KEU18"/>
      <c r="KEV18"/>
      <c r="KEW18"/>
      <c r="KEX18"/>
      <c r="KEY18"/>
      <c r="KEZ18"/>
      <c r="KFA18"/>
      <c r="KFB18"/>
      <c r="KFC18"/>
      <c r="KFD18"/>
      <c r="KFE18"/>
      <c r="KFF18"/>
      <c r="KFG18"/>
      <c r="KFH18"/>
      <c r="KFI18"/>
      <c r="KFJ18"/>
      <c r="KFK18"/>
      <c r="KFL18"/>
      <c r="KFM18"/>
      <c r="KFN18"/>
      <c r="KFO18"/>
      <c r="KFP18"/>
      <c r="KFQ18"/>
      <c r="KFR18"/>
      <c r="KFS18"/>
      <c r="KFT18"/>
      <c r="KFU18"/>
      <c r="KFV18"/>
      <c r="KFW18"/>
      <c r="KFX18"/>
      <c r="KFY18"/>
      <c r="KFZ18"/>
      <c r="KGA18"/>
      <c r="KGB18"/>
      <c r="KGC18"/>
      <c r="KGD18"/>
      <c r="KGE18"/>
      <c r="KGF18"/>
      <c r="KGG18"/>
      <c r="KGH18"/>
      <c r="KGI18"/>
      <c r="KGJ18"/>
      <c r="KGK18"/>
      <c r="KGL18"/>
      <c r="KGM18"/>
      <c r="KGN18"/>
      <c r="KGO18"/>
      <c r="KGP18"/>
      <c r="KGQ18"/>
      <c r="KGR18"/>
      <c r="KGS18"/>
      <c r="KGT18"/>
      <c r="KGU18"/>
      <c r="KGV18"/>
      <c r="KGW18"/>
      <c r="KGX18"/>
      <c r="KGY18"/>
      <c r="KGZ18"/>
      <c r="KHA18"/>
      <c r="KHB18"/>
      <c r="KHC18"/>
      <c r="KHD18"/>
      <c r="KHE18"/>
      <c r="KHF18"/>
      <c r="KHG18"/>
      <c r="KHH18"/>
      <c r="KHI18"/>
      <c r="KHJ18"/>
      <c r="KHK18"/>
      <c r="KHL18"/>
      <c r="KHM18"/>
      <c r="KHN18"/>
      <c r="KHO18"/>
      <c r="KHP18"/>
      <c r="KHQ18"/>
      <c r="KHR18"/>
      <c r="KHS18"/>
      <c r="KHT18"/>
      <c r="KHU18"/>
      <c r="KHV18"/>
      <c r="KHW18"/>
      <c r="KHX18"/>
      <c r="KHY18"/>
      <c r="KHZ18"/>
      <c r="KIA18"/>
      <c r="KIB18"/>
      <c r="KIC18"/>
      <c r="KID18"/>
      <c r="KIE18"/>
      <c r="KIF18"/>
      <c r="KIG18"/>
      <c r="KIH18"/>
      <c r="KII18"/>
      <c r="KIJ18"/>
      <c r="KIK18"/>
      <c r="KIL18"/>
      <c r="KIM18"/>
      <c r="KIN18"/>
      <c r="KIO18"/>
      <c r="KIP18"/>
      <c r="KIQ18"/>
      <c r="KIR18"/>
      <c r="KIS18"/>
      <c r="KIT18"/>
      <c r="KIU18"/>
      <c r="KIV18"/>
      <c r="KIW18"/>
      <c r="KIX18"/>
      <c r="KIY18"/>
      <c r="KIZ18"/>
      <c r="KJA18"/>
      <c r="KJB18"/>
      <c r="KJC18"/>
      <c r="KJD18"/>
      <c r="KJE18"/>
      <c r="KJF18"/>
      <c r="KJG18"/>
      <c r="KJH18"/>
      <c r="KJI18"/>
      <c r="KJJ18"/>
      <c r="KJK18"/>
      <c r="KJL18"/>
      <c r="KJM18"/>
      <c r="KJN18"/>
      <c r="KJO18"/>
      <c r="KJP18"/>
      <c r="KJQ18"/>
      <c r="KJR18"/>
      <c r="KJS18"/>
      <c r="KJT18"/>
      <c r="KJU18"/>
      <c r="KJV18"/>
      <c r="KJW18"/>
      <c r="KJX18"/>
      <c r="KJY18"/>
      <c r="KJZ18"/>
      <c r="KKA18"/>
      <c r="KKB18"/>
      <c r="KKC18"/>
      <c r="KKD18"/>
      <c r="KKE18"/>
      <c r="KKF18"/>
      <c r="KKG18"/>
      <c r="KKH18"/>
      <c r="KKI18"/>
      <c r="KKJ18"/>
      <c r="KKK18"/>
      <c r="KKL18"/>
      <c r="KKM18"/>
      <c r="KKN18"/>
      <c r="KKO18"/>
      <c r="KKP18"/>
      <c r="KKQ18"/>
      <c r="KKR18"/>
      <c r="KKS18"/>
      <c r="KKT18"/>
      <c r="KKU18"/>
      <c r="KKV18"/>
      <c r="KKW18"/>
      <c r="KKX18"/>
      <c r="KKY18"/>
      <c r="KKZ18"/>
      <c r="KLA18"/>
      <c r="KLB18"/>
      <c r="KLC18"/>
      <c r="KLD18"/>
      <c r="KLE18"/>
      <c r="KLF18"/>
      <c r="KLG18"/>
      <c r="KLH18"/>
      <c r="KLI18"/>
      <c r="KLJ18"/>
      <c r="KLK18"/>
      <c r="KLL18"/>
      <c r="KLM18"/>
      <c r="KLN18"/>
      <c r="KLO18"/>
      <c r="KLP18"/>
      <c r="KLQ18"/>
      <c r="KLR18"/>
      <c r="KLS18"/>
      <c r="KLT18"/>
      <c r="KLU18"/>
      <c r="KLV18"/>
      <c r="KLW18"/>
      <c r="KLX18"/>
      <c r="KLY18"/>
      <c r="KLZ18"/>
      <c r="KMA18"/>
      <c r="KMB18"/>
      <c r="KMC18"/>
      <c r="KMD18"/>
      <c r="KME18"/>
      <c r="KMF18"/>
      <c r="KMG18"/>
      <c r="KMH18"/>
      <c r="KMI18"/>
      <c r="KMJ18"/>
      <c r="KMK18"/>
      <c r="KML18"/>
      <c r="KMM18"/>
      <c r="KMN18"/>
      <c r="KMO18"/>
      <c r="KMP18"/>
      <c r="KMQ18"/>
      <c r="KMR18"/>
      <c r="KMS18"/>
      <c r="KMT18"/>
      <c r="KMU18"/>
      <c r="KMV18"/>
      <c r="KMW18"/>
      <c r="KMX18"/>
      <c r="KMY18"/>
      <c r="KMZ18"/>
      <c r="KNA18"/>
      <c r="KNB18"/>
      <c r="KNC18"/>
      <c r="KND18"/>
      <c r="KNE18"/>
      <c r="KNF18"/>
      <c r="KNG18"/>
      <c r="KNH18"/>
      <c r="KNI18"/>
      <c r="KNJ18"/>
      <c r="KNK18"/>
      <c r="KNL18"/>
      <c r="KNM18"/>
      <c r="KNN18"/>
      <c r="KNO18"/>
      <c r="KNP18"/>
      <c r="KNQ18"/>
      <c r="KNR18"/>
      <c r="KNS18"/>
      <c r="KNT18"/>
      <c r="KNU18"/>
      <c r="KNV18"/>
      <c r="KNW18"/>
      <c r="KNX18"/>
      <c r="KNY18"/>
      <c r="KNZ18"/>
      <c r="KOA18"/>
      <c r="KOB18"/>
      <c r="KOC18"/>
      <c r="KOD18"/>
      <c r="KOE18"/>
      <c r="KOF18"/>
      <c r="KOG18"/>
      <c r="KOH18"/>
      <c r="KOI18"/>
      <c r="KOJ18"/>
      <c r="KOK18"/>
      <c r="KOL18"/>
      <c r="KOM18"/>
      <c r="KON18"/>
      <c r="KOO18"/>
      <c r="KOP18"/>
      <c r="KOQ18"/>
      <c r="KOR18"/>
      <c r="KOS18"/>
      <c r="KOT18"/>
      <c r="KOU18"/>
      <c r="KOV18"/>
      <c r="KOW18"/>
      <c r="KOX18"/>
      <c r="KOY18"/>
      <c r="KOZ18"/>
      <c r="KPA18"/>
      <c r="KPB18"/>
      <c r="KPC18"/>
      <c r="KPD18"/>
      <c r="KPE18"/>
      <c r="KPF18"/>
      <c r="KPG18"/>
      <c r="KPH18"/>
      <c r="KPI18"/>
      <c r="KPJ18"/>
      <c r="KPK18"/>
      <c r="KPL18"/>
      <c r="KPM18"/>
      <c r="KPN18"/>
      <c r="KPO18"/>
      <c r="KPP18"/>
      <c r="KPQ18"/>
      <c r="KPR18"/>
      <c r="KPS18"/>
      <c r="KPT18"/>
      <c r="KPU18"/>
      <c r="KPV18"/>
      <c r="KPW18"/>
      <c r="KPX18"/>
      <c r="KPY18"/>
      <c r="KPZ18"/>
      <c r="KQA18"/>
      <c r="KQB18"/>
      <c r="KQC18"/>
      <c r="KQD18"/>
      <c r="KQE18"/>
      <c r="KQF18"/>
      <c r="KQG18"/>
      <c r="KQH18"/>
      <c r="KQI18"/>
      <c r="KQJ18"/>
      <c r="KQK18"/>
      <c r="KQL18"/>
      <c r="KQM18"/>
      <c r="KQN18"/>
      <c r="KQO18"/>
      <c r="KQP18"/>
      <c r="KQQ18"/>
      <c r="KQR18"/>
      <c r="KQS18"/>
      <c r="KQT18"/>
      <c r="KQU18"/>
      <c r="KQV18"/>
      <c r="KQW18"/>
      <c r="KQX18"/>
      <c r="KQY18"/>
      <c r="KQZ18"/>
      <c r="KRA18"/>
      <c r="KRB18"/>
      <c r="KRC18"/>
      <c r="KRD18"/>
      <c r="KRE18"/>
      <c r="KRF18"/>
      <c r="KRG18"/>
      <c r="KRH18"/>
      <c r="KRI18"/>
      <c r="KRJ18"/>
      <c r="KRK18"/>
      <c r="KRL18"/>
      <c r="KRM18"/>
      <c r="KRN18"/>
      <c r="KRO18"/>
      <c r="KRP18"/>
      <c r="KRQ18"/>
      <c r="KRR18"/>
      <c r="KRS18"/>
      <c r="KRT18"/>
      <c r="KRU18"/>
      <c r="KRV18"/>
      <c r="KRW18"/>
      <c r="KRX18"/>
      <c r="KRY18"/>
      <c r="KRZ18"/>
      <c r="KSA18"/>
      <c r="KSB18"/>
      <c r="KSC18"/>
      <c r="KSD18"/>
      <c r="KSE18"/>
      <c r="KSF18"/>
      <c r="KSG18"/>
      <c r="KSH18"/>
      <c r="KSI18"/>
      <c r="KSJ18"/>
      <c r="KSK18"/>
      <c r="KSL18"/>
      <c r="KSM18"/>
      <c r="KSN18"/>
      <c r="KSO18"/>
      <c r="KSP18"/>
      <c r="KSQ18"/>
      <c r="KSR18"/>
      <c r="KSS18"/>
      <c r="KST18"/>
      <c r="KSU18"/>
      <c r="KSV18"/>
      <c r="KSW18"/>
      <c r="KSX18"/>
      <c r="KSY18"/>
      <c r="KSZ18"/>
      <c r="KTA18"/>
      <c r="KTB18"/>
      <c r="KTC18"/>
      <c r="KTD18"/>
      <c r="KTE18"/>
      <c r="KTF18"/>
      <c r="KTG18"/>
      <c r="KTH18"/>
      <c r="KTI18"/>
      <c r="KTJ18"/>
      <c r="KTK18"/>
      <c r="KTL18"/>
      <c r="KTM18"/>
      <c r="KTN18"/>
      <c r="KTO18"/>
      <c r="KTP18"/>
      <c r="KTQ18"/>
      <c r="KTR18"/>
      <c r="KTS18"/>
      <c r="KTT18"/>
      <c r="KTU18"/>
      <c r="KTV18"/>
      <c r="KTW18"/>
      <c r="KTX18"/>
      <c r="KTY18"/>
      <c r="KTZ18"/>
      <c r="KUA18"/>
      <c r="KUB18"/>
      <c r="KUC18"/>
      <c r="KUD18"/>
      <c r="KUE18"/>
      <c r="KUF18"/>
      <c r="KUG18"/>
      <c r="KUH18"/>
      <c r="KUI18"/>
      <c r="KUJ18"/>
      <c r="KUK18"/>
      <c r="KUL18"/>
      <c r="KUM18"/>
      <c r="KUN18"/>
      <c r="KUO18"/>
      <c r="KUP18"/>
      <c r="KUQ18"/>
      <c r="KUR18"/>
      <c r="KUS18"/>
      <c r="KUT18"/>
      <c r="KUU18"/>
      <c r="KUV18"/>
      <c r="KUW18"/>
      <c r="KUX18"/>
      <c r="KUY18"/>
      <c r="KUZ18"/>
      <c r="KVA18"/>
      <c r="KVB18"/>
      <c r="KVC18"/>
      <c r="KVD18"/>
      <c r="KVE18"/>
      <c r="KVF18"/>
      <c r="KVG18"/>
      <c r="KVH18"/>
      <c r="KVI18"/>
      <c r="KVJ18"/>
      <c r="KVK18"/>
      <c r="KVL18"/>
      <c r="KVM18"/>
      <c r="KVN18"/>
      <c r="KVO18"/>
      <c r="KVP18"/>
      <c r="KVQ18"/>
      <c r="KVR18"/>
      <c r="KVS18"/>
      <c r="KVT18"/>
      <c r="KVU18"/>
      <c r="KVV18"/>
      <c r="KVW18"/>
      <c r="KVX18"/>
      <c r="KVY18"/>
      <c r="KVZ18"/>
      <c r="KWA18"/>
      <c r="KWB18"/>
      <c r="KWC18"/>
      <c r="KWD18"/>
      <c r="KWE18"/>
      <c r="KWF18"/>
      <c r="KWG18"/>
      <c r="KWH18"/>
      <c r="KWI18"/>
      <c r="KWJ18"/>
      <c r="KWK18"/>
      <c r="KWL18"/>
      <c r="KWM18"/>
      <c r="KWN18"/>
      <c r="KWO18"/>
      <c r="KWP18"/>
      <c r="KWQ18"/>
      <c r="KWR18"/>
      <c r="KWS18"/>
      <c r="KWT18"/>
      <c r="KWU18"/>
      <c r="KWV18"/>
      <c r="KWW18"/>
      <c r="KWX18"/>
      <c r="KWY18"/>
      <c r="KWZ18"/>
      <c r="KXA18"/>
      <c r="KXB18"/>
      <c r="KXC18"/>
      <c r="KXD18"/>
      <c r="KXE18"/>
      <c r="KXF18"/>
      <c r="KXG18"/>
      <c r="KXH18"/>
      <c r="KXI18"/>
      <c r="KXJ18"/>
      <c r="KXK18"/>
      <c r="KXL18"/>
      <c r="KXM18"/>
      <c r="KXN18"/>
      <c r="KXO18"/>
      <c r="KXP18"/>
      <c r="KXQ18"/>
      <c r="KXR18"/>
      <c r="KXS18"/>
      <c r="KXT18"/>
      <c r="KXU18"/>
      <c r="KXV18"/>
      <c r="KXW18"/>
      <c r="KXX18"/>
      <c r="KXY18"/>
      <c r="KXZ18"/>
      <c r="KYA18"/>
      <c r="KYB18"/>
      <c r="KYC18"/>
      <c r="KYD18"/>
      <c r="KYE18"/>
      <c r="KYF18"/>
      <c r="KYG18"/>
      <c r="KYH18"/>
      <c r="KYI18"/>
      <c r="KYJ18"/>
      <c r="KYK18"/>
      <c r="KYL18"/>
      <c r="KYM18"/>
      <c r="KYN18"/>
      <c r="KYO18"/>
      <c r="KYP18"/>
      <c r="KYQ18"/>
      <c r="KYR18"/>
      <c r="KYS18"/>
      <c r="KYT18"/>
      <c r="KYU18"/>
      <c r="KYV18"/>
      <c r="KYW18"/>
      <c r="KYX18"/>
      <c r="KYY18"/>
      <c r="KYZ18"/>
      <c r="KZA18"/>
      <c r="KZB18"/>
      <c r="KZC18"/>
      <c r="KZD18"/>
      <c r="KZE18"/>
      <c r="KZF18"/>
      <c r="KZG18"/>
      <c r="KZH18"/>
      <c r="KZI18"/>
      <c r="KZJ18"/>
      <c r="KZK18"/>
      <c r="KZL18"/>
      <c r="KZM18"/>
      <c r="KZN18"/>
      <c r="KZO18"/>
      <c r="KZP18"/>
      <c r="KZQ18"/>
      <c r="KZR18"/>
      <c r="KZS18"/>
      <c r="KZT18"/>
      <c r="KZU18"/>
      <c r="KZV18"/>
      <c r="KZW18"/>
      <c r="KZX18"/>
      <c r="KZY18"/>
      <c r="KZZ18"/>
      <c r="LAA18"/>
      <c r="LAB18"/>
      <c r="LAC18"/>
      <c r="LAD18"/>
      <c r="LAE18"/>
      <c r="LAF18"/>
      <c r="LAG18"/>
      <c r="LAH18"/>
      <c r="LAI18"/>
      <c r="LAJ18"/>
      <c r="LAK18"/>
      <c r="LAL18"/>
      <c r="LAM18"/>
      <c r="LAN18"/>
      <c r="LAO18"/>
      <c r="LAP18"/>
      <c r="LAQ18"/>
      <c r="LAR18"/>
      <c r="LAS18"/>
      <c r="LAT18"/>
      <c r="LAU18"/>
      <c r="LAV18"/>
      <c r="LAW18"/>
      <c r="LAX18"/>
      <c r="LAY18"/>
      <c r="LAZ18"/>
      <c r="LBA18"/>
      <c r="LBB18"/>
      <c r="LBC18"/>
      <c r="LBD18"/>
      <c r="LBE18"/>
      <c r="LBF18"/>
      <c r="LBG18"/>
      <c r="LBH18"/>
      <c r="LBI18"/>
      <c r="LBJ18"/>
      <c r="LBK18"/>
      <c r="LBL18"/>
      <c r="LBM18"/>
      <c r="LBN18"/>
      <c r="LBO18"/>
      <c r="LBP18"/>
      <c r="LBQ18"/>
      <c r="LBR18"/>
      <c r="LBS18"/>
      <c r="LBT18"/>
      <c r="LBU18"/>
      <c r="LBV18"/>
      <c r="LBW18"/>
      <c r="LBX18"/>
      <c r="LBY18"/>
      <c r="LBZ18"/>
      <c r="LCA18"/>
      <c r="LCB18"/>
      <c r="LCC18"/>
      <c r="LCD18"/>
      <c r="LCE18"/>
      <c r="LCF18"/>
      <c r="LCG18"/>
      <c r="LCH18"/>
      <c r="LCI18"/>
      <c r="LCJ18"/>
      <c r="LCK18"/>
      <c r="LCL18"/>
      <c r="LCM18"/>
      <c r="LCN18"/>
      <c r="LCO18"/>
      <c r="LCP18"/>
      <c r="LCQ18"/>
      <c r="LCR18"/>
      <c r="LCS18"/>
      <c r="LCT18"/>
      <c r="LCU18"/>
      <c r="LCV18"/>
      <c r="LCW18"/>
      <c r="LCX18"/>
      <c r="LCY18"/>
      <c r="LCZ18"/>
      <c r="LDA18"/>
      <c r="LDB18"/>
      <c r="LDC18"/>
      <c r="LDD18"/>
      <c r="LDE18"/>
      <c r="LDF18"/>
      <c r="LDG18"/>
      <c r="LDH18"/>
      <c r="LDI18"/>
      <c r="LDJ18"/>
      <c r="LDK18"/>
      <c r="LDL18"/>
      <c r="LDM18"/>
      <c r="LDN18"/>
      <c r="LDO18"/>
      <c r="LDP18"/>
      <c r="LDQ18"/>
      <c r="LDR18"/>
      <c r="LDS18"/>
      <c r="LDT18"/>
      <c r="LDU18"/>
      <c r="LDV18"/>
      <c r="LDW18"/>
      <c r="LDX18"/>
      <c r="LDY18"/>
      <c r="LDZ18"/>
      <c r="LEA18"/>
      <c r="LEB18"/>
      <c r="LEC18"/>
      <c r="LED18"/>
      <c r="LEE18"/>
      <c r="LEF18"/>
      <c r="LEG18"/>
      <c r="LEH18"/>
      <c r="LEI18"/>
      <c r="LEJ18"/>
      <c r="LEK18"/>
      <c r="LEL18"/>
      <c r="LEM18"/>
      <c r="LEN18"/>
      <c r="LEO18"/>
      <c r="LEP18"/>
      <c r="LEQ18"/>
      <c r="LER18"/>
      <c r="LES18"/>
      <c r="LET18"/>
      <c r="LEU18"/>
      <c r="LEV18"/>
      <c r="LEW18"/>
      <c r="LEX18"/>
      <c r="LEY18"/>
      <c r="LEZ18"/>
      <c r="LFA18"/>
      <c r="LFB18"/>
      <c r="LFC18"/>
      <c r="LFD18"/>
      <c r="LFE18"/>
      <c r="LFF18"/>
      <c r="LFG18"/>
      <c r="LFH18"/>
      <c r="LFI18"/>
      <c r="LFJ18"/>
      <c r="LFK18"/>
      <c r="LFL18"/>
      <c r="LFM18"/>
      <c r="LFN18"/>
      <c r="LFO18"/>
      <c r="LFP18"/>
      <c r="LFQ18"/>
      <c r="LFR18"/>
      <c r="LFS18"/>
      <c r="LFT18"/>
      <c r="LFU18"/>
      <c r="LFV18"/>
      <c r="LFW18"/>
      <c r="LFX18"/>
      <c r="LFY18"/>
      <c r="LFZ18"/>
      <c r="LGA18"/>
      <c r="LGB18"/>
      <c r="LGC18"/>
      <c r="LGD18"/>
      <c r="LGE18"/>
      <c r="LGF18"/>
      <c r="LGG18"/>
      <c r="LGH18"/>
      <c r="LGI18"/>
      <c r="LGJ18"/>
      <c r="LGK18"/>
      <c r="LGL18"/>
      <c r="LGM18"/>
      <c r="LGN18"/>
      <c r="LGO18"/>
      <c r="LGP18"/>
      <c r="LGQ18"/>
      <c r="LGR18"/>
      <c r="LGS18"/>
      <c r="LGT18"/>
      <c r="LGU18"/>
      <c r="LGV18"/>
      <c r="LGW18"/>
      <c r="LGX18"/>
      <c r="LGY18"/>
      <c r="LGZ18"/>
      <c r="LHA18"/>
      <c r="LHB18"/>
      <c r="LHC18"/>
      <c r="LHD18"/>
      <c r="LHE18"/>
      <c r="LHF18"/>
      <c r="LHG18"/>
      <c r="LHH18"/>
      <c r="LHI18"/>
      <c r="LHJ18"/>
      <c r="LHK18"/>
      <c r="LHL18"/>
      <c r="LHM18"/>
      <c r="LHN18"/>
      <c r="LHO18"/>
      <c r="LHP18"/>
      <c r="LHQ18"/>
      <c r="LHR18"/>
      <c r="LHS18"/>
      <c r="LHT18"/>
      <c r="LHU18"/>
      <c r="LHV18"/>
      <c r="LHW18"/>
      <c r="LHX18"/>
      <c r="LHY18"/>
      <c r="LHZ18"/>
      <c r="LIA18"/>
      <c r="LIB18"/>
      <c r="LIC18"/>
      <c r="LID18"/>
      <c r="LIE18"/>
      <c r="LIF18"/>
      <c r="LIG18"/>
      <c r="LIH18"/>
      <c r="LII18"/>
      <c r="LIJ18"/>
      <c r="LIK18"/>
      <c r="LIL18"/>
      <c r="LIM18"/>
      <c r="LIN18"/>
      <c r="LIO18"/>
      <c r="LIP18"/>
      <c r="LIQ18"/>
      <c r="LIR18"/>
      <c r="LIS18"/>
      <c r="LIT18"/>
      <c r="LIU18"/>
      <c r="LIV18"/>
      <c r="LIW18"/>
      <c r="LIX18"/>
      <c r="LIY18"/>
      <c r="LIZ18"/>
      <c r="LJA18"/>
      <c r="LJB18"/>
      <c r="LJC18"/>
      <c r="LJD18"/>
      <c r="LJE18"/>
      <c r="LJF18"/>
      <c r="LJG18"/>
      <c r="LJH18"/>
      <c r="LJI18"/>
      <c r="LJJ18"/>
      <c r="LJK18"/>
      <c r="LJL18"/>
      <c r="LJM18"/>
      <c r="LJN18"/>
      <c r="LJO18"/>
      <c r="LJP18"/>
      <c r="LJQ18"/>
      <c r="LJR18"/>
      <c r="LJS18"/>
      <c r="LJT18"/>
      <c r="LJU18"/>
      <c r="LJV18"/>
      <c r="LJW18"/>
      <c r="LJX18"/>
      <c r="LJY18"/>
      <c r="LJZ18"/>
      <c r="LKA18"/>
      <c r="LKB18"/>
      <c r="LKC18"/>
      <c r="LKD18"/>
      <c r="LKE18"/>
      <c r="LKF18"/>
      <c r="LKG18"/>
      <c r="LKH18"/>
      <c r="LKI18"/>
      <c r="LKJ18"/>
      <c r="LKK18"/>
      <c r="LKL18"/>
      <c r="LKM18"/>
      <c r="LKN18"/>
      <c r="LKO18"/>
      <c r="LKP18"/>
      <c r="LKQ18"/>
      <c r="LKR18"/>
      <c r="LKS18"/>
      <c r="LKT18"/>
      <c r="LKU18"/>
      <c r="LKV18"/>
      <c r="LKW18"/>
      <c r="LKX18"/>
      <c r="LKY18"/>
      <c r="LKZ18"/>
      <c r="LLA18"/>
      <c r="LLB18"/>
      <c r="LLC18"/>
      <c r="LLD18"/>
      <c r="LLE18"/>
      <c r="LLF18"/>
      <c r="LLG18"/>
      <c r="LLH18"/>
      <c r="LLI18"/>
      <c r="LLJ18"/>
      <c r="LLK18"/>
      <c r="LLL18"/>
      <c r="LLM18"/>
      <c r="LLN18"/>
      <c r="LLO18"/>
      <c r="LLP18"/>
      <c r="LLQ18"/>
      <c r="LLR18"/>
      <c r="LLS18"/>
      <c r="LLT18"/>
      <c r="LLU18"/>
      <c r="LLV18"/>
      <c r="LLW18"/>
      <c r="LLX18"/>
      <c r="LLY18"/>
      <c r="LLZ18"/>
      <c r="LMA18"/>
      <c r="LMB18"/>
      <c r="LMC18"/>
      <c r="LMD18"/>
      <c r="LME18"/>
      <c r="LMF18"/>
      <c r="LMG18"/>
      <c r="LMH18"/>
      <c r="LMI18"/>
      <c r="LMJ18"/>
      <c r="LMK18"/>
      <c r="LML18"/>
      <c r="LMM18"/>
      <c r="LMN18"/>
      <c r="LMO18"/>
      <c r="LMP18"/>
      <c r="LMQ18"/>
      <c r="LMR18"/>
      <c r="LMS18"/>
      <c r="LMT18"/>
      <c r="LMU18"/>
      <c r="LMV18"/>
      <c r="LMW18"/>
      <c r="LMX18"/>
      <c r="LMY18"/>
      <c r="LMZ18"/>
      <c r="LNA18"/>
      <c r="LNB18"/>
      <c r="LNC18"/>
      <c r="LND18"/>
      <c r="LNE18"/>
      <c r="LNF18"/>
      <c r="LNG18"/>
      <c r="LNH18"/>
      <c r="LNI18"/>
      <c r="LNJ18"/>
      <c r="LNK18"/>
      <c r="LNL18"/>
      <c r="LNM18"/>
      <c r="LNN18"/>
      <c r="LNO18"/>
      <c r="LNP18"/>
      <c r="LNQ18"/>
      <c r="LNR18"/>
      <c r="LNS18"/>
      <c r="LNT18"/>
      <c r="LNU18"/>
      <c r="LNV18"/>
      <c r="LNW18"/>
      <c r="LNX18"/>
      <c r="LNY18"/>
      <c r="LNZ18"/>
      <c r="LOA18"/>
      <c r="LOB18"/>
      <c r="LOC18"/>
      <c r="LOD18"/>
      <c r="LOE18"/>
      <c r="LOF18"/>
      <c r="LOG18"/>
      <c r="LOH18"/>
      <c r="LOI18"/>
      <c r="LOJ18"/>
      <c r="LOK18"/>
      <c r="LOL18"/>
      <c r="LOM18"/>
      <c r="LON18"/>
      <c r="LOO18"/>
      <c r="LOP18"/>
      <c r="LOQ18"/>
      <c r="LOR18"/>
      <c r="LOS18"/>
      <c r="LOT18"/>
      <c r="LOU18"/>
      <c r="LOV18"/>
      <c r="LOW18"/>
      <c r="LOX18"/>
      <c r="LOY18"/>
      <c r="LOZ18"/>
      <c r="LPA18"/>
      <c r="LPB18"/>
      <c r="LPC18"/>
      <c r="LPD18"/>
      <c r="LPE18"/>
      <c r="LPF18"/>
      <c r="LPG18"/>
      <c r="LPH18"/>
      <c r="LPI18"/>
      <c r="LPJ18"/>
      <c r="LPK18"/>
      <c r="LPL18"/>
      <c r="LPM18"/>
      <c r="LPN18"/>
      <c r="LPO18"/>
      <c r="LPP18"/>
      <c r="LPQ18"/>
      <c r="LPR18"/>
      <c r="LPS18"/>
      <c r="LPT18"/>
      <c r="LPU18"/>
      <c r="LPV18"/>
      <c r="LPW18"/>
      <c r="LPX18"/>
      <c r="LPY18"/>
      <c r="LPZ18"/>
      <c r="LQA18"/>
      <c r="LQB18"/>
      <c r="LQC18"/>
      <c r="LQD18"/>
      <c r="LQE18"/>
      <c r="LQF18"/>
      <c r="LQG18"/>
      <c r="LQH18"/>
      <c r="LQI18"/>
      <c r="LQJ18"/>
      <c r="LQK18"/>
      <c r="LQL18"/>
      <c r="LQM18"/>
      <c r="LQN18"/>
      <c r="LQO18"/>
      <c r="LQP18"/>
      <c r="LQQ18"/>
      <c r="LQR18"/>
      <c r="LQS18"/>
      <c r="LQT18"/>
      <c r="LQU18"/>
      <c r="LQV18"/>
      <c r="LQW18"/>
      <c r="LQX18"/>
      <c r="LQY18"/>
      <c r="LQZ18"/>
      <c r="LRA18"/>
      <c r="LRB18"/>
      <c r="LRC18"/>
      <c r="LRD18"/>
      <c r="LRE18"/>
      <c r="LRF18"/>
      <c r="LRG18"/>
      <c r="LRH18"/>
      <c r="LRI18"/>
      <c r="LRJ18"/>
      <c r="LRK18"/>
      <c r="LRL18"/>
      <c r="LRM18"/>
      <c r="LRN18"/>
      <c r="LRO18"/>
      <c r="LRP18"/>
      <c r="LRQ18"/>
      <c r="LRR18"/>
      <c r="LRS18"/>
      <c r="LRT18"/>
      <c r="LRU18"/>
      <c r="LRV18"/>
      <c r="LRW18"/>
      <c r="LRX18"/>
      <c r="LRY18"/>
      <c r="LRZ18"/>
      <c r="LSA18"/>
      <c r="LSB18"/>
      <c r="LSC18"/>
      <c r="LSD18"/>
      <c r="LSE18"/>
      <c r="LSF18"/>
      <c r="LSG18"/>
      <c r="LSH18"/>
      <c r="LSI18"/>
      <c r="LSJ18"/>
      <c r="LSK18"/>
      <c r="LSL18"/>
      <c r="LSM18"/>
      <c r="LSN18"/>
      <c r="LSO18"/>
      <c r="LSP18"/>
      <c r="LSQ18"/>
      <c r="LSR18"/>
      <c r="LSS18"/>
      <c r="LST18"/>
      <c r="LSU18"/>
      <c r="LSV18"/>
      <c r="LSW18"/>
      <c r="LSX18"/>
      <c r="LSY18"/>
      <c r="LSZ18"/>
      <c r="LTA18"/>
      <c r="LTB18"/>
      <c r="LTC18"/>
      <c r="LTD18"/>
      <c r="LTE18"/>
      <c r="LTF18"/>
      <c r="LTG18"/>
      <c r="LTH18"/>
      <c r="LTI18"/>
      <c r="LTJ18"/>
      <c r="LTK18"/>
      <c r="LTL18"/>
      <c r="LTM18"/>
      <c r="LTN18"/>
      <c r="LTO18"/>
      <c r="LTP18"/>
      <c r="LTQ18"/>
      <c r="LTR18"/>
      <c r="LTS18"/>
      <c r="LTT18"/>
      <c r="LTU18"/>
      <c r="LTV18"/>
      <c r="LTW18"/>
      <c r="LTX18"/>
      <c r="LTY18"/>
      <c r="LTZ18"/>
      <c r="LUA18"/>
      <c r="LUB18"/>
      <c r="LUC18"/>
      <c r="LUD18"/>
      <c r="LUE18"/>
      <c r="LUF18"/>
      <c r="LUG18"/>
      <c r="LUH18"/>
      <c r="LUI18"/>
      <c r="LUJ18"/>
      <c r="LUK18"/>
      <c r="LUL18"/>
      <c r="LUM18"/>
      <c r="LUN18"/>
      <c r="LUO18"/>
      <c r="LUP18"/>
      <c r="LUQ18"/>
      <c r="LUR18"/>
      <c r="LUS18"/>
      <c r="LUT18"/>
      <c r="LUU18"/>
      <c r="LUV18"/>
      <c r="LUW18"/>
      <c r="LUX18"/>
      <c r="LUY18"/>
      <c r="LUZ18"/>
      <c r="LVA18"/>
      <c r="LVB18"/>
      <c r="LVC18"/>
      <c r="LVD18"/>
      <c r="LVE18"/>
      <c r="LVF18"/>
      <c r="LVG18"/>
      <c r="LVH18"/>
      <c r="LVI18"/>
      <c r="LVJ18"/>
      <c r="LVK18"/>
      <c r="LVL18"/>
      <c r="LVM18"/>
      <c r="LVN18"/>
      <c r="LVO18"/>
      <c r="LVP18"/>
      <c r="LVQ18"/>
      <c r="LVR18"/>
      <c r="LVS18"/>
      <c r="LVT18"/>
      <c r="LVU18"/>
      <c r="LVV18"/>
      <c r="LVW18"/>
      <c r="LVX18"/>
      <c r="LVY18"/>
      <c r="LVZ18"/>
      <c r="LWA18"/>
      <c r="LWB18"/>
      <c r="LWC18"/>
      <c r="LWD18"/>
      <c r="LWE18"/>
      <c r="LWF18"/>
      <c r="LWG18"/>
      <c r="LWH18"/>
      <c r="LWI18"/>
      <c r="LWJ18"/>
      <c r="LWK18"/>
      <c r="LWL18"/>
      <c r="LWM18"/>
      <c r="LWN18"/>
      <c r="LWO18"/>
      <c r="LWP18"/>
      <c r="LWQ18"/>
      <c r="LWR18"/>
      <c r="LWS18"/>
      <c r="LWT18"/>
      <c r="LWU18"/>
      <c r="LWV18"/>
      <c r="LWW18"/>
      <c r="LWX18"/>
      <c r="LWY18"/>
      <c r="LWZ18"/>
      <c r="LXA18"/>
      <c r="LXB18"/>
      <c r="LXC18"/>
      <c r="LXD18"/>
      <c r="LXE18"/>
      <c r="LXF18"/>
      <c r="LXG18"/>
      <c r="LXH18"/>
      <c r="LXI18"/>
      <c r="LXJ18"/>
      <c r="LXK18"/>
      <c r="LXL18"/>
      <c r="LXM18"/>
      <c r="LXN18"/>
      <c r="LXO18"/>
      <c r="LXP18"/>
      <c r="LXQ18"/>
      <c r="LXR18"/>
      <c r="LXS18"/>
      <c r="LXT18"/>
      <c r="LXU18"/>
      <c r="LXV18"/>
      <c r="LXW18"/>
      <c r="LXX18"/>
      <c r="LXY18"/>
      <c r="LXZ18"/>
      <c r="LYA18"/>
      <c r="LYB18"/>
      <c r="LYC18"/>
      <c r="LYD18"/>
      <c r="LYE18"/>
      <c r="LYF18"/>
      <c r="LYG18"/>
      <c r="LYH18"/>
      <c r="LYI18"/>
      <c r="LYJ18"/>
      <c r="LYK18"/>
      <c r="LYL18"/>
      <c r="LYM18"/>
      <c r="LYN18"/>
      <c r="LYO18"/>
      <c r="LYP18"/>
      <c r="LYQ18"/>
      <c r="LYR18"/>
      <c r="LYS18"/>
      <c r="LYT18"/>
      <c r="LYU18"/>
      <c r="LYV18"/>
      <c r="LYW18"/>
      <c r="LYX18"/>
      <c r="LYY18"/>
      <c r="LYZ18"/>
      <c r="LZA18"/>
      <c r="LZB18"/>
      <c r="LZC18"/>
      <c r="LZD18"/>
      <c r="LZE18"/>
      <c r="LZF18"/>
      <c r="LZG18"/>
      <c r="LZH18"/>
      <c r="LZI18"/>
      <c r="LZJ18"/>
      <c r="LZK18"/>
      <c r="LZL18"/>
      <c r="LZM18"/>
      <c r="LZN18"/>
      <c r="LZO18"/>
      <c r="LZP18"/>
      <c r="LZQ18"/>
      <c r="LZR18"/>
      <c r="LZS18"/>
      <c r="LZT18"/>
      <c r="LZU18"/>
      <c r="LZV18"/>
      <c r="LZW18"/>
      <c r="LZX18"/>
      <c r="LZY18"/>
      <c r="LZZ18"/>
      <c r="MAA18"/>
      <c r="MAB18"/>
      <c r="MAC18"/>
      <c r="MAD18"/>
      <c r="MAE18"/>
      <c r="MAF18"/>
      <c r="MAG18"/>
      <c r="MAH18"/>
      <c r="MAI18"/>
      <c r="MAJ18"/>
      <c r="MAK18"/>
      <c r="MAL18"/>
      <c r="MAM18"/>
      <c r="MAN18"/>
      <c r="MAO18"/>
      <c r="MAP18"/>
      <c r="MAQ18"/>
      <c r="MAR18"/>
      <c r="MAS18"/>
      <c r="MAT18"/>
      <c r="MAU18"/>
      <c r="MAV18"/>
      <c r="MAW18"/>
      <c r="MAX18"/>
      <c r="MAY18"/>
      <c r="MAZ18"/>
      <c r="MBA18"/>
      <c r="MBB18"/>
      <c r="MBC18"/>
      <c r="MBD18"/>
      <c r="MBE18"/>
      <c r="MBF18"/>
      <c r="MBG18"/>
      <c r="MBH18"/>
      <c r="MBI18"/>
      <c r="MBJ18"/>
      <c r="MBK18"/>
      <c r="MBL18"/>
      <c r="MBM18"/>
      <c r="MBN18"/>
      <c r="MBO18"/>
      <c r="MBP18"/>
      <c r="MBQ18"/>
      <c r="MBR18"/>
      <c r="MBS18"/>
      <c r="MBT18"/>
      <c r="MBU18"/>
      <c r="MBV18"/>
      <c r="MBW18"/>
      <c r="MBX18"/>
      <c r="MBY18"/>
      <c r="MBZ18"/>
      <c r="MCA18"/>
      <c r="MCB18"/>
      <c r="MCC18"/>
      <c r="MCD18"/>
      <c r="MCE18"/>
      <c r="MCF18"/>
      <c r="MCG18"/>
      <c r="MCH18"/>
      <c r="MCI18"/>
      <c r="MCJ18"/>
      <c r="MCK18"/>
      <c r="MCL18"/>
      <c r="MCM18"/>
      <c r="MCN18"/>
      <c r="MCO18"/>
      <c r="MCP18"/>
      <c r="MCQ18"/>
      <c r="MCR18"/>
      <c r="MCS18"/>
      <c r="MCT18"/>
      <c r="MCU18"/>
      <c r="MCV18"/>
      <c r="MCW18"/>
      <c r="MCX18"/>
      <c r="MCY18"/>
      <c r="MCZ18"/>
      <c r="MDA18"/>
      <c r="MDB18"/>
      <c r="MDC18"/>
      <c r="MDD18"/>
      <c r="MDE18"/>
      <c r="MDF18"/>
      <c r="MDG18"/>
      <c r="MDH18"/>
      <c r="MDI18"/>
      <c r="MDJ18"/>
      <c r="MDK18"/>
      <c r="MDL18"/>
      <c r="MDM18"/>
      <c r="MDN18"/>
      <c r="MDO18"/>
      <c r="MDP18"/>
      <c r="MDQ18"/>
      <c r="MDR18"/>
      <c r="MDS18"/>
      <c r="MDT18"/>
      <c r="MDU18"/>
      <c r="MDV18"/>
      <c r="MDW18"/>
      <c r="MDX18"/>
      <c r="MDY18"/>
      <c r="MDZ18"/>
      <c r="MEA18"/>
      <c r="MEB18"/>
      <c r="MEC18"/>
      <c r="MED18"/>
      <c r="MEE18"/>
      <c r="MEF18"/>
      <c r="MEG18"/>
      <c r="MEH18"/>
      <c r="MEI18"/>
      <c r="MEJ18"/>
      <c r="MEK18"/>
      <c r="MEL18"/>
      <c r="MEM18"/>
      <c r="MEN18"/>
      <c r="MEO18"/>
      <c r="MEP18"/>
      <c r="MEQ18"/>
      <c r="MER18"/>
      <c r="MES18"/>
      <c r="MET18"/>
      <c r="MEU18"/>
      <c r="MEV18"/>
      <c r="MEW18"/>
      <c r="MEX18"/>
      <c r="MEY18"/>
      <c r="MEZ18"/>
      <c r="MFA18"/>
      <c r="MFB18"/>
      <c r="MFC18"/>
      <c r="MFD18"/>
      <c r="MFE18"/>
      <c r="MFF18"/>
      <c r="MFG18"/>
      <c r="MFH18"/>
      <c r="MFI18"/>
      <c r="MFJ18"/>
      <c r="MFK18"/>
      <c r="MFL18"/>
      <c r="MFM18"/>
      <c r="MFN18"/>
      <c r="MFO18"/>
      <c r="MFP18"/>
      <c r="MFQ18"/>
      <c r="MFR18"/>
      <c r="MFS18"/>
      <c r="MFT18"/>
      <c r="MFU18"/>
      <c r="MFV18"/>
      <c r="MFW18"/>
      <c r="MFX18"/>
      <c r="MFY18"/>
      <c r="MFZ18"/>
      <c r="MGA18"/>
      <c r="MGB18"/>
      <c r="MGC18"/>
      <c r="MGD18"/>
      <c r="MGE18"/>
      <c r="MGF18"/>
      <c r="MGG18"/>
      <c r="MGH18"/>
      <c r="MGI18"/>
      <c r="MGJ18"/>
      <c r="MGK18"/>
      <c r="MGL18"/>
      <c r="MGM18"/>
      <c r="MGN18"/>
      <c r="MGO18"/>
      <c r="MGP18"/>
      <c r="MGQ18"/>
      <c r="MGR18"/>
      <c r="MGS18"/>
      <c r="MGT18"/>
      <c r="MGU18"/>
      <c r="MGV18"/>
      <c r="MGW18"/>
      <c r="MGX18"/>
      <c r="MGY18"/>
      <c r="MGZ18"/>
      <c r="MHA18"/>
      <c r="MHB18"/>
      <c r="MHC18"/>
      <c r="MHD18"/>
      <c r="MHE18"/>
      <c r="MHF18"/>
      <c r="MHG18"/>
      <c r="MHH18"/>
      <c r="MHI18"/>
      <c r="MHJ18"/>
      <c r="MHK18"/>
      <c r="MHL18"/>
      <c r="MHM18"/>
      <c r="MHN18"/>
      <c r="MHO18"/>
      <c r="MHP18"/>
      <c r="MHQ18"/>
      <c r="MHR18"/>
      <c r="MHS18"/>
      <c r="MHT18"/>
      <c r="MHU18"/>
      <c r="MHV18"/>
      <c r="MHW18"/>
      <c r="MHX18"/>
      <c r="MHY18"/>
      <c r="MHZ18"/>
      <c r="MIA18"/>
      <c r="MIB18"/>
      <c r="MIC18"/>
      <c r="MID18"/>
      <c r="MIE18"/>
      <c r="MIF18"/>
      <c r="MIG18"/>
      <c r="MIH18"/>
      <c r="MII18"/>
      <c r="MIJ18"/>
      <c r="MIK18"/>
      <c r="MIL18"/>
      <c r="MIM18"/>
      <c r="MIN18"/>
      <c r="MIO18"/>
      <c r="MIP18"/>
      <c r="MIQ18"/>
      <c r="MIR18"/>
      <c r="MIS18"/>
      <c r="MIT18"/>
      <c r="MIU18"/>
      <c r="MIV18"/>
      <c r="MIW18"/>
      <c r="MIX18"/>
      <c r="MIY18"/>
      <c r="MIZ18"/>
      <c r="MJA18"/>
      <c r="MJB18"/>
      <c r="MJC18"/>
      <c r="MJD18"/>
      <c r="MJE18"/>
      <c r="MJF18"/>
      <c r="MJG18"/>
      <c r="MJH18"/>
      <c r="MJI18"/>
      <c r="MJJ18"/>
      <c r="MJK18"/>
      <c r="MJL18"/>
      <c r="MJM18"/>
      <c r="MJN18"/>
      <c r="MJO18"/>
      <c r="MJP18"/>
      <c r="MJQ18"/>
      <c r="MJR18"/>
      <c r="MJS18"/>
      <c r="MJT18"/>
      <c r="MJU18"/>
      <c r="MJV18"/>
      <c r="MJW18"/>
      <c r="MJX18"/>
      <c r="MJY18"/>
      <c r="MJZ18"/>
      <c r="MKA18"/>
      <c r="MKB18"/>
      <c r="MKC18"/>
      <c r="MKD18"/>
      <c r="MKE18"/>
      <c r="MKF18"/>
      <c r="MKG18"/>
      <c r="MKH18"/>
      <c r="MKI18"/>
      <c r="MKJ18"/>
      <c r="MKK18"/>
      <c r="MKL18"/>
      <c r="MKM18"/>
      <c r="MKN18"/>
      <c r="MKO18"/>
      <c r="MKP18"/>
      <c r="MKQ18"/>
      <c r="MKR18"/>
      <c r="MKS18"/>
      <c r="MKT18"/>
      <c r="MKU18"/>
      <c r="MKV18"/>
      <c r="MKW18"/>
      <c r="MKX18"/>
      <c r="MKY18"/>
      <c r="MKZ18"/>
      <c r="MLA18"/>
      <c r="MLB18"/>
      <c r="MLC18"/>
      <c r="MLD18"/>
      <c r="MLE18"/>
      <c r="MLF18"/>
      <c r="MLG18"/>
      <c r="MLH18"/>
      <c r="MLI18"/>
      <c r="MLJ18"/>
      <c r="MLK18"/>
      <c r="MLL18"/>
      <c r="MLM18"/>
      <c r="MLN18"/>
      <c r="MLO18"/>
      <c r="MLP18"/>
      <c r="MLQ18"/>
      <c r="MLR18"/>
      <c r="MLS18"/>
      <c r="MLT18"/>
      <c r="MLU18"/>
      <c r="MLV18"/>
      <c r="MLW18"/>
      <c r="MLX18"/>
      <c r="MLY18"/>
      <c r="MLZ18"/>
      <c r="MMA18"/>
      <c r="MMB18"/>
      <c r="MMC18"/>
      <c r="MMD18"/>
      <c r="MME18"/>
      <c r="MMF18"/>
      <c r="MMG18"/>
      <c r="MMH18"/>
      <c r="MMI18"/>
      <c r="MMJ18"/>
      <c r="MMK18"/>
      <c r="MML18"/>
      <c r="MMM18"/>
      <c r="MMN18"/>
      <c r="MMO18"/>
      <c r="MMP18"/>
      <c r="MMQ18"/>
      <c r="MMR18"/>
      <c r="MMS18"/>
      <c r="MMT18"/>
      <c r="MMU18"/>
      <c r="MMV18"/>
      <c r="MMW18"/>
      <c r="MMX18"/>
      <c r="MMY18"/>
      <c r="MMZ18"/>
      <c r="MNA18"/>
      <c r="MNB18"/>
      <c r="MNC18"/>
      <c r="MND18"/>
      <c r="MNE18"/>
      <c r="MNF18"/>
      <c r="MNG18"/>
      <c r="MNH18"/>
      <c r="MNI18"/>
      <c r="MNJ18"/>
      <c r="MNK18"/>
      <c r="MNL18"/>
      <c r="MNM18"/>
      <c r="MNN18"/>
      <c r="MNO18"/>
      <c r="MNP18"/>
      <c r="MNQ18"/>
      <c r="MNR18"/>
      <c r="MNS18"/>
      <c r="MNT18"/>
      <c r="MNU18"/>
      <c r="MNV18"/>
      <c r="MNW18"/>
      <c r="MNX18"/>
      <c r="MNY18"/>
      <c r="MNZ18"/>
      <c r="MOA18"/>
      <c r="MOB18"/>
      <c r="MOC18"/>
      <c r="MOD18"/>
      <c r="MOE18"/>
      <c r="MOF18"/>
      <c r="MOG18"/>
      <c r="MOH18"/>
      <c r="MOI18"/>
      <c r="MOJ18"/>
      <c r="MOK18"/>
      <c r="MOL18"/>
      <c r="MOM18"/>
      <c r="MON18"/>
      <c r="MOO18"/>
      <c r="MOP18"/>
      <c r="MOQ18"/>
      <c r="MOR18"/>
      <c r="MOS18"/>
      <c r="MOT18"/>
      <c r="MOU18"/>
      <c r="MOV18"/>
      <c r="MOW18"/>
      <c r="MOX18"/>
      <c r="MOY18"/>
      <c r="MOZ18"/>
      <c r="MPA18"/>
      <c r="MPB18"/>
      <c r="MPC18"/>
      <c r="MPD18"/>
      <c r="MPE18"/>
      <c r="MPF18"/>
      <c r="MPG18"/>
      <c r="MPH18"/>
      <c r="MPI18"/>
      <c r="MPJ18"/>
      <c r="MPK18"/>
      <c r="MPL18"/>
      <c r="MPM18"/>
      <c r="MPN18"/>
      <c r="MPO18"/>
      <c r="MPP18"/>
      <c r="MPQ18"/>
      <c r="MPR18"/>
      <c r="MPS18"/>
      <c r="MPT18"/>
      <c r="MPU18"/>
      <c r="MPV18"/>
      <c r="MPW18"/>
      <c r="MPX18"/>
      <c r="MPY18"/>
      <c r="MPZ18"/>
      <c r="MQA18"/>
      <c r="MQB18"/>
      <c r="MQC18"/>
      <c r="MQD18"/>
      <c r="MQE18"/>
      <c r="MQF18"/>
      <c r="MQG18"/>
      <c r="MQH18"/>
      <c r="MQI18"/>
      <c r="MQJ18"/>
      <c r="MQK18"/>
      <c r="MQL18"/>
      <c r="MQM18"/>
      <c r="MQN18"/>
      <c r="MQO18"/>
      <c r="MQP18"/>
      <c r="MQQ18"/>
      <c r="MQR18"/>
      <c r="MQS18"/>
      <c r="MQT18"/>
      <c r="MQU18"/>
      <c r="MQV18"/>
      <c r="MQW18"/>
      <c r="MQX18"/>
      <c r="MQY18"/>
      <c r="MQZ18"/>
      <c r="MRA18"/>
      <c r="MRB18"/>
      <c r="MRC18"/>
      <c r="MRD18"/>
      <c r="MRE18"/>
      <c r="MRF18"/>
      <c r="MRG18"/>
      <c r="MRH18"/>
      <c r="MRI18"/>
      <c r="MRJ18"/>
      <c r="MRK18"/>
      <c r="MRL18"/>
      <c r="MRM18"/>
      <c r="MRN18"/>
      <c r="MRO18"/>
      <c r="MRP18"/>
      <c r="MRQ18"/>
      <c r="MRR18"/>
      <c r="MRS18"/>
      <c r="MRT18"/>
      <c r="MRU18"/>
      <c r="MRV18"/>
      <c r="MRW18"/>
      <c r="MRX18"/>
      <c r="MRY18"/>
      <c r="MRZ18"/>
      <c r="MSA18"/>
      <c r="MSB18"/>
      <c r="MSC18"/>
      <c r="MSD18"/>
      <c r="MSE18"/>
      <c r="MSF18"/>
      <c r="MSG18"/>
      <c r="MSH18"/>
      <c r="MSI18"/>
      <c r="MSJ18"/>
      <c r="MSK18"/>
      <c r="MSL18"/>
      <c r="MSM18"/>
      <c r="MSN18"/>
      <c r="MSO18"/>
      <c r="MSP18"/>
      <c r="MSQ18"/>
      <c r="MSR18"/>
      <c r="MSS18"/>
      <c r="MST18"/>
      <c r="MSU18"/>
      <c r="MSV18"/>
      <c r="MSW18"/>
      <c r="MSX18"/>
      <c r="MSY18"/>
      <c r="MSZ18"/>
      <c r="MTA18"/>
      <c r="MTB18"/>
      <c r="MTC18"/>
      <c r="MTD18"/>
      <c r="MTE18"/>
      <c r="MTF18"/>
      <c r="MTG18"/>
      <c r="MTH18"/>
      <c r="MTI18"/>
      <c r="MTJ18"/>
      <c r="MTK18"/>
      <c r="MTL18"/>
      <c r="MTM18"/>
      <c r="MTN18"/>
      <c r="MTO18"/>
      <c r="MTP18"/>
      <c r="MTQ18"/>
      <c r="MTR18"/>
      <c r="MTS18"/>
      <c r="MTT18"/>
      <c r="MTU18"/>
      <c r="MTV18"/>
      <c r="MTW18"/>
      <c r="MTX18"/>
      <c r="MTY18"/>
      <c r="MTZ18"/>
      <c r="MUA18"/>
      <c r="MUB18"/>
      <c r="MUC18"/>
      <c r="MUD18"/>
      <c r="MUE18"/>
      <c r="MUF18"/>
      <c r="MUG18"/>
      <c r="MUH18"/>
      <c r="MUI18"/>
      <c r="MUJ18"/>
      <c r="MUK18"/>
      <c r="MUL18"/>
      <c r="MUM18"/>
      <c r="MUN18"/>
      <c r="MUO18"/>
      <c r="MUP18"/>
      <c r="MUQ18"/>
      <c r="MUR18"/>
      <c r="MUS18"/>
      <c r="MUT18"/>
      <c r="MUU18"/>
      <c r="MUV18"/>
      <c r="MUW18"/>
      <c r="MUX18"/>
      <c r="MUY18"/>
      <c r="MUZ18"/>
      <c r="MVA18"/>
      <c r="MVB18"/>
      <c r="MVC18"/>
      <c r="MVD18"/>
      <c r="MVE18"/>
      <c r="MVF18"/>
      <c r="MVG18"/>
      <c r="MVH18"/>
      <c r="MVI18"/>
      <c r="MVJ18"/>
      <c r="MVK18"/>
      <c r="MVL18"/>
      <c r="MVM18"/>
      <c r="MVN18"/>
      <c r="MVO18"/>
      <c r="MVP18"/>
      <c r="MVQ18"/>
      <c r="MVR18"/>
      <c r="MVS18"/>
      <c r="MVT18"/>
      <c r="MVU18"/>
      <c r="MVV18"/>
      <c r="MVW18"/>
      <c r="MVX18"/>
      <c r="MVY18"/>
      <c r="MVZ18"/>
      <c r="MWA18"/>
      <c r="MWB18"/>
      <c r="MWC18"/>
      <c r="MWD18"/>
      <c r="MWE18"/>
      <c r="MWF18"/>
      <c r="MWG18"/>
      <c r="MWH18"/>
      <c r="MWI18"/>
      <c r="MWJ18"/>
      <c r="MWK18"/>
      <c r="MWL18"/>
      <c r="MWM18"/>
      <c r="MWN18"/>
      <c r="MWO18"/>
      <c r="MWP18"/>
      <c r="MWQ18"/>
      <c r="MWR18"/>
      <c r="MWS18"/>
      <c r="MWT18"/>
      <c r="MWU18"/>
      <c r="MWV18"/>
      <c r="MWW18"/>
      <c r="MWX18"/>
      <c r="MWY18"/>
      <c r="MWZ18"/>
      <c r="MXA18"/>
      <c r="MXB18"/>
      <c r="MXC18"/>
      <c r="MXD18"/>
      <c r="MXE18"/>
      <c r="MXF18"/>
      <c r="MXG18"/>
      <c r="MXH18"/>
      <c r="MXI18"/>
      <c r="MXJ18"/>
      <c r="MXK18"/>
      <c r="MXL18"/>
      <c r="MXM18"/>
      <c r="MXN18"/>
      <c r="MXO18"/>
      <c r="MXP18"/>
      <c r="MXQ18"/>
      <c r="MXR18"/>
      <c r="MXS18"/>
      <c r="MXT18"/>
      <c r="MXU18"/>
      <c r="MXV18"/>
      <c r="MXW18"/>
      <c r="MXX18"/>
      <c r="MXY18"/>
      <c r="MXZ18"/>
      <c r="MYA18"/>
      <c r="MYB18"/>
      <c r="MYC18"/>
      <c r="MYD18"/>
      <c r="MYE18"/>
      <c r="MYF18"/>
      <c r="MYG18"/>
      <c r="MYH18"/>
      <c r="MYI18"/>
      <c r="MYJ18"/>
      <c r="MYK18"/>
      <c r="MYL18"/>
      <c r="MYM18"/>
      <c r="MYN18"/>
      <c r="MYO18"/>
      <c r="MYP18"/>
      <c r="MYQ18"/>
      <c r="MYR18"/>
      <c r="MYS18"/>
      <c r="MYT18"/>
      <c r="MYU18"/>
      <c r="MYV18"/>
      <c r="MYW18"/>
      <c r="MYX18"/>
      <c r="MYY18"/>
      <c r="MYZ18"/>
      <c r="MZA18"/>
      <c r="MZB18"/>
      <c r="MZC18"/>
      <c r="MZD18"/>
      <c r="MZE18"/>
      <c r="MZF18"/>
      <c r="MZG18"/>
      <c r="MZH18"/>
      <c r="MZI18"/>
      <c r="MZJ18"/>
      <c r="MZK18"/>
      <c r="MZL18"/>
      <c r="MZM18"/>
      <c r="MZN18"/>
      <c r="MZO18"/>
      <c r="MZP18"/>
      <c r="MZQ18"/>
      <c r="MZR18"/>
      <c r="MZS18"/>
      <c r="MZT18"/>
      <c r="MZU18"/>
      <c r="MZV18"/>
      <c r="MZW18"/>
      <c r="MZX18"/>
      <c r="MZY18"/>
      <c r="MZZ18"/>
      <c r="NAA18"/>
      <c r="NAB18"/>
      <c r="NAC18"/>
      <c r="NAD18"/>
      <c r="NAE18"/>
      <c r="NAF18"/>
      <c r="NAG18"/>
      <c r="NAH18"/>
      <c r="NAI18"/>
      <c r="NAJ18"/>
      <c r="NAK18"/>
      <c r="NAL18"/>
      <c r="NAM18"/>
      <c r="NAN18"/>
      <c r="NAO18"/>
      <c r="NAP18"/>
      <c r="NAQ18"/>
      <c r="NAR18"/>
      <c r="NAS18"/>
      <c r="NAT18"/>
      <c r="NAU18"/>
      <c r="NAV18"/>
      <c r="NAW18"/>
      <c r="NAX18"/>
      <c r="NAY18"/>
      <c r="NAZ18"/>
      <c r="NBA18"/>
      <c r="NBB18"/>
      <c r="NBC18"/>
      <c r="NBD18"/>
      <c r="NBE18"/>
      <c r="NBF18"/>
      <c r="NBG18"/>
      <c r="NBH18"/>
      <c r="NBI18"/>
      <c r="NBJ18"/>
      <c r="NBK18"/>
      <c r="NBL18"/>
      <c r="NBM18"/>
      <c r="NBN18"/>
      <c r="NBO18"/>
      <c r="NBP18"/>
      <c r="NBQ18"/>
      <c r="NBR18"/>
      <c r="NBS18"/>
      <c r="NBT18"/>
      <c r="NBU18"/>
      <c r="NBV18"/>
      <c r="NBW18"/>
      <c r="NBX18"/>
      <c r="NBY18"/>
      <c r="NBZ18"/>
      <c r="NCA18"/>
      <c r="NCB18"/>
      <c r="NCC18"/>
      <c r="NCD18"/>
      <c r="NCE18"/>
      <c r="NCF18"/>
      <c r="NCG18"/>
      <c r="NCH18"/>
      <c r="NCI18"/>
      <c r="NCJ18"/>
      <c r="NCK18"/>
      <c r="NCL18"/>
      <c r="NCM18"/>
      <c r="NCN18"/>
      <c r="NCO18"/>
      <c r="NCP18"/>
      <c r="NCQ18"/>
      <c r="NCR18"/>
      <c r="NCS18"/>
      <c r="NCT18"/>
      <c r="NCU18"/>
      <c r="NCV18"/>
      <c r="NCW18"/>
      <c r="NCX18"/>
      <c r="NCY18"/>
      <c r="NCZ18"/>
      <c r="NDA18"/>
      <c r="NDB18"/>
      <c r="NDC18"/>
      <c r="NDD18"/>
      <c r="NDE18"/>
      <c r="NDF18"/>
      <c r="NDG18"/>
      <c r="NDH18"/>
      <c r="NDI18"/>
      <c r="NDJ18"/>
      <c r="NDK18"/>
      <c r="NDL18"/>
      <c r="NDM18"/>
      <c r="NDN18"/>
      <c r="NDO18"/>
      <c r="NDP18"/>
      <c r="NDQ18"/>
      <c r="NDR18"/>
      <c r="NDS18"/>
      <c r="NDT18"/>
      <c r="NDU18"/>
      <c r="NDV18"/>
      <c r="NDW18"/>
      <c r="NDX18"/>
      <c r="NDY18"/>
      <c r="NDZ18"/>
      <c r="NEA18"/>
      <c r="NEB18"/>
      <c r="NEC18"/>
      <c r="NED18"/>
      <c r="NEE18"/>
      <c r="NEF18"/>
      <c r="NEG18"/>
      <c r="NEH18"/>
      <c r="NEI18"/>
      <c r="NEJ18"/>
      <c r="NEK18"/>
      <c r="NEL18"/>
      <c r="NEM18"/>
      <c r="NEN18"/>
      <c r="NEO18"/>
      <c r="NEP18"/>
      <c r="NEQ18"/>
      <c r="NER18"/>
      <c r="NES18"/>
      <c r="NET18"/>
      <c r="NEU18"/>
      <c r="NEV18"/>
      <c r="NEW18"/>
      <c r="NEX18"/>
      <c r="NEY18"/>
      <c r="NEZ18"/>
      <c r="NFA18"/>
      <c r="NFB18"/>
      <c r="NFC18"/>
      <c r="NFD18"/>
      <c r="NFE18"/>
      <c r="NFF18"/>
      <c r="NFG18"/>
      <c r="NFH18"/>
      <c r="NFI18"/>
      <c r="NFJ18"/>
      <c r="NFK18"/>
      <c r="NFL18"/>
      <c r="NFM18"/>
      <c r="NFN18"/>
      <c r="NFO18"/>
      <c r="NFP18"/>
      <c r="NFQ18"/>
      <c r="NFR18"/>
      <c r="NFS18"/>
      <c r="NFT18"/>
      <c r="NFU18"/>
      <c r="NFV18"/>
      <c r="NFW18"/>
      <c r="NFX18"/>
      <c r="NFY18"/>
      <c r="NFZ18"/>
      <c r="NGA18"/>
      <c r="NGB18"/>
      <c r="NGC18"/>
      <c r="NGD18"/>
      <c r="NGE18"/>
      <c r="NGF18"/>
      <c r="NGG18"/>
      <c r="NGH18"/>
      <c r="NGI18"/>
      <c r="NGJ18"/>
      <c r="NGK18"/>
      <c r="NGL18"/>
      <c r="NGM18"/>
      <c r="NGN18"/>
      <c r="NGO18"/>
      <c r="NGP18"/>
      <c r="NGQ18"/>
      <c r="NGR18"/>
      <c r="NGS18"/>
      <c r="NGT18"/>
      <c r="NGU18"/>
      <c r="NGV18"/>
      <c r="NGW18"/>
      <c r="NGX18"/>
      <c r="NGY18"/>
      <c r="NGZ18"/>
      <c r="NHA18"/>
      <c r="NHB18"/>
      <c r="NHC18"/>
      <c r="NHD18"/>
      <c r="NHE18"/>
      <c r="NHF18"/>
      <c r="NHG18"/>
      <c r="NHH18"/>
      <c r="NHI18"/>
      <c r="NHJ18"/>
      <c r="NHK18"/>
      <c r="NHL18"/>
      <c r="NHM18"/>
      <c r="NHN18"/>
      <c r="NHO18"/>
      <c r="NHP18"/>
      <c r="NHQ18"/>
      <c r="NHR18"/>
      <c r="NHS18"/>
      <c r="NHT18"/>
      <c r="NHU18"/>
      <c r="NHV18"/>
      <c r="NHW18"/>
      <c r="NHX18"/>
      <c r="NHY18"/>
      <c r="NHZ18"/>
      <c r="NIA18"/>
      <c r="NIB18"/>
      <c r="NIC18"/>
      <c r="NID18"/>
      <c r="NIE18"/>
      <c r="NIF18"/>
      <c r="NIG18"/>
      <c r="NIH18"/>
      <c r="NII18"/>
      <c r="NIJ18"/>
      <c r="NIK18"/>
      <c r="NIL18"/>
      <c r="NIM18"/>
      <c r="NIN18"/>
      <c r="NIO18"/>
      <c r="NIP18"/>
      <c r="NIQ18"/>
      <c r="NIR18"/>
      <c r="NIS18"/>
      <c r="NIT18"/>
      <c r="NIU18"/>
      <c r="NIV18"/>
      <c r="NIW18"/>
      <c r="NIX18"/>
      <c r="NIY18"/>
      <c r="NIZ18"/>
      <c r="NJA18"/>
      <c r="NJB18"/>
      <c r="NJC18"/>
      <c r="NJD18"/>
      <c r="NJE18"/>
      <c r="NJF18"/>
      <c r="NJG18"/>
      <c r="NJH18"/>
      <c r="NJI18"/>
      <c r="NJJ18"/>
      <c r="NJK18"/>
      <c r="NJL18"/>
      <c r="NJM18"/>
      <c r="NJN18"/>
      <c r="NJO18"/>
      <c r="NJP18"/>
      <c r="NJQ18"/>
      <c r="NJR18"/>
      <c r="NJS18"/>
      <c r="NJT18"/>
      <c r="NJU18"/>
      <c r="NJV18"/>
      <c r="NJW18"/>
      <c r="NJX18"/>
      <c r="NJY18"/>
      <c r="NJZ18"/>
      <c r="NKA18"/>
      <c r="NKB18"/>
      <c r="NKC18"/>
      <c r="NKD18"/>
      <c r="NKE18"/>
      <c r="NKF18"/>
      <c r="NKG18"/>
      <c r="NKH18"/>
      <c r="NKI18"/>
      <c r="NKJ18"/>
      <c r="NKK18"/>
      <c r="NKL18"/>
      <c r="NKM18"/>
      <c r="NKN18"/>
      <c r="NKO18"/>
      <c r="NKP18"/>
      <c r="NKQ18"/>
      <c r="NKR18"/>
      <c r="NKS18"/>
      <c r="NKT18"/>
      <c r="NKU18"/>
      <c r="NKV18"/>
      <c r="NKW18"/>
      <c r="NKX18"/>
      <c r="NKY18"/>
      <c r="NKZ18"/>
      <c r="NLA18"/>
      <c r="NLB18"/>
      <c r="NLC18"/>
      <c r="NLD18"/>
      <c r="NLE18"/>
      <c r="NLF18"/>
      <c r="NLG18"/>
      <c r="NLH18"/>
      <c r="NLI18"/>
      <c r="NLJ18"/>
      <c r="NLK18"/>
      <c r="NLL18"/>
      <c r="NLM18"/>
      <c r="NLN18"/>
      <c r="NLO18"/>
      <c r="NLP18"/>
      <c r="NLQ18"/>
      <c r="NLR18"/>
      <c r="NLS18"/>
      <c r="NLT18"/>
      <c r="NLU18"/>
      <c r="NLV18"/>
      <c r="NLW18"/>
      <c r="NLX18"/>
      <c r="NLY18"/>
      <c r="NLZ18"/>
      <c r="NMA18"/>
      <c r="NMB18"/>
      <c r="NMC18"/>
      <c r="NMD18"/>
      <c r="NME18"/>
      <c r="NMF18"/>
      <c r="NMG18"/>
      <c r="NMH18"/>
      <c r="NMI18"/>
      <c r="NMJ18"/>
      <c r="NMK18"/>
      <c r="NML18"/>
      <c r="NMM18"/>
      <c r="NMN18"/>
      <c r="NMO18"/>
      <c r="NMP18"/>
      <c r="NMQ18"/>
      <c r="NMR18"/>
      <c r="NMS18"/>
      <c r="NMT18"/>
      <c r="NMU18"/>
      <c r="NMV18"/>
      <c r="NMW18"/>
      <c r="NMX18"/>
      <c r="NMY18"/>
      <c r="NMZ18"/>
      <c r="NNA18"/>
      <c r="NNB18"/>
      <c r="NNC18"/>
      <c r="NND18"/>
      <c r="NNE18"/>
      <c r="NNF18"/>
      <c r="NNG18"/>
      <c r="NNH18"/>
      <c r="NNI18"/>
      <c r="NNJ18"/>
      <c r="NNK18"/>
      <c r="NNL18"/>
      <c r="NNM18"/>
      <c r="NNN18"/>
      <c r="NNO18"/>
      <c r="NNP18"/>
      <c r="NNQ18"/>
      <c r="NNR18"/>
      <c r="NNS18"/>
      <c r="NNT18"/>
      <c r="NNU18"/>
      <c r="NNV18"/>
      <c r="NNW18"/>
      <c r="NNX18"/>
      <c r="NNY18"/>
      <c r="NNZ18"/>
      <c r="NOA18"/>
      <c r="NOB18"/>
      <c r="NOC18"/>
      <c r="NOD18"/>
      <c r="NOE18"/>
      <c r="NOF18"/>
      <c r="NOG18"/>
      <c r="NOH18"/>
      <c r="NOI18"/>
      <c r="NOJ18"/>
      <c r="NOK18"/>
      <c r="NOL18"/>
      <c r="NOM18"/>
      <c r="NON18"/>
      <c r="NOO18"/>
      <c r="NOP18"/>
      <c r="NOQ18"/>
      <c r="NOR18"/>
      <c r="NOS18"/>
      <c r="NOT18"/>
      <c r="NOU18"/>
      <c r="NOV18"/>
      <c r="NOW18"/>
      <c r="NOX18"/>
      <c r="NOY18"/>
      <c r="NOZ18"/>
      <c r="NPA18"/>
      <c r="NPB18"/>
      <c r="NPC18"/>
      <c r="NPD18"/>
      <c r="NPE18"/>
      <c r="NPF18"/>
      <c r="NPG18"/>
      <c r="NPH18"/>
      <c r="NPI18"/>
      <c r="NPJ18"/>
      <c r="NPK18"/>
      <c r="NPL18"/>
      <c r="NPM18"/>
      <c r="NPN18"/>
      <c r="NPO18"/>
      <c r="NPP18"/>
      <c r="NPQ18"/>
      <c r="NPR18"/>
      <c r="NPS18"/>
      <c r="NPT18"/>
      <c r="NPU18"/>
      <c r="NPV18"/>
      <c r="NPW18"/>
      <c r="NPX18"/>
      <c r="NPY18"/>
      <c r="NPZ18"/>
      <c r="NQA18"/>
      <c r="NQB18"/>
      <c r="NQC18"/>
      <c r="NQD18"/>
      <c r="NQE18"/>
      <c r="NQF18"/>
      <c r="NQG18"/>
      <c r="NQH18"/>
      <c r="NQI18"/>
      <c r="NQJ18"/>
      <c r="NQK18"/>
      <c r="NQL18"/>
      <c r="NQM18"/>
      <c r="NQN18"/>
      <c r="NQO18"/>
      <c r="NQP18"/>
      <c r="NQQ18"/>
      <c r="NQR18"/>
      <c r="NQS18"/>
      <c r="NQT18"/>
      <c r="NQU18"/>
      <c r="NQV18"/>
      <c r="NQW18"/>
      <c r="NQX18"/>
      <c r="NQY18"/>
      <c r="NQZ18"/>
      <c r="NRA18"/>
      <c r="NRB18"/>
      <c r="NRC18"/>
      <c r="NRD18"/>
      <c r="NRE18"/>
      <c r="NRF18"/>
      <c r="NRG18"/>
      <c r="NRH18"/>
      <c r="NRI18"/>
      <c r="NRJ18"/>
      <c r="NRK18"/>
      <c r="NRL18"/>
      <c r="NRM18"/>
      <c r="NRN18"/>
      <c r="NRO18"/>
      <c r="NRP18"/>
      <c r="NRQ18"/>
      <c r="NRR18"/>
      <c r="NRS18"/>
      <c r="NRT18"/>
      <c r="NRU18"/>
      <c r="NRV18"/>
      <c r="NRW18"/>
      <c r="NRX18"/>
      <c r="NRY18"/>
      <c r="NRZ18"/>
      <c r="NSA18"/>
      <c r="NSB18"/>
      <c r="NSC18"/>
      <c r="NSD18"/>
      <c r="NSE18"/>
      <c r="NSF18"/>
      <c r="NSG18"/>
      <c r="NSH18"/>
      <c r="NSI18"/>
      <c r="NSJ18"/>
      <c r="NSK18"/>
      <c r="NSL18"/>
      <c r="NSM18"/>
      <c r="NSN18"/>
      <c r="NSO18"/>
      <c r="NSP18"/>
      <c r="NSQ18"/>
      <c r="NSR18"/>
      <c r="NSS18"/>
      <c r="NST18"/>
      <c r="NSU18"/>
      <c r="NSV18"/>
      <c r="NSW18"/>
      <c r="NSX18"/>
      <c r="NSY18"/>
      <c r="NSZ18"/>
      <c r="NTA18"/>
      <c r="NTB18"/>
      <c r="NTC18"/>
      <c r="NTD18"/>
      <c r="NTE18"/>
      <c r="NTF18"/>
      <c r="NTG18"/>
      <c r="NTH18"/>
      <c r="NTI18"/>
      <c r="NTJ18"/>
      <c r="NTK18"/>
      <c r="NTL18"/>
      <c r="NTM18"/>
      <c r="NTN18"/>
      <c r="NTO18"/>
      <c r="NTP18"/>
      <c r="NTQ18"/>
      <c r="NTR18"/>
      <c r="NTS18"/>
      <c r="NTT18"/>
      <c r="NTU18"/>
      <c r="NTV18"/>
      <c r="NTW18"/>
      <c r="NTX18"/>
      <c r="NTY18"/>
      <c r="NTZ18"/>
      <c r="NUA18"/>
      <c r="NUB18"/>
      <c r="NUC18"/>
      <c r="NUD18"/>
      <c r="NUE18"/>
      <c r="NUF18"/>
      <c r="NUG18"/>
      <c r="NUH18"/>
      <c r="NUI18"/>
      <c r="NUJ18"/>
      <c r="NUK18"/>
      <c r="NUL18"/>
      <c r="NUM18"/>
      <c r="NUN18"/>
      <c r="NUO18"/>
      <c r="NUP18"/>
      <c r="NUQ18"/>
      <c r="NUR18"/>
      <c r="NUS18"/>
      <c r="NUT18"/>
      <c r="NUU18"/>
      <c r="NUV18"/>
      <c r="NUW18"/>
      <c r="NUX18"/>
      <c r="NUY18"/>
      <c r="NUZ18"/>
      <c r="NVA18"/>
      <c r="NVB18"/>
      <c r="NVC18"/>
      <c r="NVD18"/>
      <c r="NVE18"/>
      <c r="NVF18"/>
      <c r="NVG18"/>
      <c r="NVH18"/>
      <c r="NVI18"/>
      <c r="NVJ18"/>
      <c r="NVK18"/>
      <c r="NVL18"/>
      <c r="NVM18"/>
      <c r="NVN18"/>
      <c r="NVO18"/>
      <c r="NVP18"/>
      <c r="NVQ18"/>
      <c r="NVR18"/>
      <c r="NVS18"/>
      <c r="NVT18"/>
      <c r="NVU18"/>
      <c r="NVV18"/>
      <c r="NVW18"/>
      <c r="NVX18"/>
      <c r="NVY18"/>
      <c r="NVZ18"/>
      <c r="NWA18"/>
      <c r="NWB18"/>
      <c r="NWC18"/>
      <c r="NWD18"/>
      <c r="NWE18"/>
      <c r="NWF18"/>
      <c r="NWG18"/>
      <c r="NWH18"/>
      <c r="NWI18"/>
      <c r="NWJ18"/>
      <c r="NWK18"/>
      <c r="NWL18"/>
      <c r="NWM18"/>
      <c r="NWN18"/>
      <c r="NWO18"/>
      <c r="NWP18"/>
      <c r="NWQ18"/>
      <c r="NWR18"/>
      <c r="NWS18"/>
      <c r="NWT18"/>
      <c r="NWU18"/>
      <c r="NWV18"/>
      <c r="NWW18"/>
      <c r="NWX18"/>
      <c r="NWY18"/>
      <c r="NWZ18"/>
      <c r="NXA18"/>
      <c r="NXB18"/>
      <c r="NXC18"/>
      <c r="NXD18"/>
      <c r="NXE18"/>
      <c r="NXF18"/>
      <c r="NXG18"/>
      <c r="NXH18"/>
      <c r="NXI18"/>
      <c r="NXJ18"/>
      <c r="NXK18"/>
      <c r="NXL18"/>
      <c r="NXM18"/>
      <c r="NXN18"/>
      <c r="NXO18"/>
      <c r="NXP18"/>
      <c r="NXQ18"/>
      <c r="NXR18"/>
      <c r="NXS18"/>
      <c r="NXT18"/>
      <c r="NXU18"/>
      <c r="NXV18"/>
      <c r="NXW18"/>
      <c r="NXX18"/>
      <c r="NXY18"/>
      <c r="NXZ18"/>
      <c r="NYA18"/>
      <c r="NYB18"/>
      <c r="NYC18"/>
      <c r="NYD18"/>
      <c r="NYE18"/>
      <c r="NYF18"/>
      <c r="NYG18"/>
      <c r="NYH18"/>
      <c r="NYI18"/>
      <c r="NYJ18"/>
      <c r="NYK18"/>
      <c r="NYL18"/>
      <c r="NYM18"/>
      <c r="NYN18"/>
      <c r="NYO18"/>
      <c r="NYP18"/>
      <c r="NYQ18"/>
      <c r="NYR18"/>
      <c r="NYS18"/>
      <c r="NYT18"/>
      <c r="NYU18"/>
      <c r="NYV18"/>
      <c r="NYW18"/>
      <c r="NYX18"/>
      <c r="NYY18"/>
      <c r="NYZ18"/>
      <c r="NZA18"/>
      <c r="NZB18"/>
      <c r="NZC18"/>
      <c r="NZD18"/>
      <c r="NZE18"/>
      <c r="NZF18"/>
      <c r="NZG18"/>
      <c r="NZH18"/>
      <c r="NZI18"/>
      <c r="NZJ18"/>
      <c r="NZK18"/>
      <c r="NZL18"/>
      <c r="NZM18"/>
      <c r="NZN18"/>
      <c r="NZO18"/>
      <c r="NZP18"/>
      <c r="NZQ18"/>
      <c r="NZR18"/>
      <c r="NZS18"/>
      <c r="NZT18"/>
      <c r="NZU18"/>
      <c r="NZV18"/>
      <c r="NZW18"/>
      <c r="NZX18"/>
      <c r="NZY18"/>
      <c r="NZZ18"/>
      <c r="OAA18"/>
      <c r="OAB18"/>
      <c r="OAC18"/>
      <c r="OAD18"/>
      <c r="OAE18"/>
      <c r="OAF18"/>
      <c r="OAG18"/>
      <c r="OAH18"/>
      <c r="OAI18"/>
      <c r="OAJ18"/>
      <c r="OAK18"/>
      <c r="OAL18"/>
      <c r="OAM18"/>
      <c r="OAN18"/>
      <c r="OAO18"/>
      <c r="OAP18"/>
      <c r="OAQ18"/>
      <c r="OAR18"/>
      <c r="OAS18"/>
      <c r="OAT18"/>
      <c r="OAU18"/>
      <c r="OAV18"/>
      <c r="OAW18"/>
      <c r="OAX18"/>
      <c r="OAY18"/>
      <c r="OAZ18"/>
      <c r="OBA18"/>
      <c r="OBB18"/>
      <c r="OBC18"/>
      <c r="OBD18"/>
      <c r="OBE18"/>
      <c r="OBF18"/>
      <c r="OBG18"/>
      <c r="OBH18"/>
      <c r="OBI18"/>
      <c r="OBJ18"/>
      <c r="OBK18"/>
      <c r="OBL18"/>
      <c r="OBM18"/>
      <c r="OBN18"/>
      <c r="OBO18"/>
      <c r="OBP18"/>
      <c r="OBQ18"/>
      <c r="OBR18"/>
      <c r="OBS18"/>
      <c r="OBT18"/>
      <c r="OBU18"/>
      <c r="OBV18"/>
      <c r="OBW18"/>
      <c r="OBX18"/>
      <c r="OBY18"/>
      <c r="OBZ18"/>
      <c r="OCA18"/>
      <c r="OCB18"/>
      <c r="OCC18"/>
      <c r="OCD18"/>
      <c r="OCE18"/>
      <c r="OCF18"/>
      <c r="OCG18"/>
      <c r="OCH18"/>
      <c r="OCI18"/>
      <c r="OCJ18"/>
      <c r="OCK18"/>
      <c r="OCL18"/>
      <c r="OCM18"/>
      <c r="OCN18"/>
      <c r="OCO18"/>
      <c r="OCP18"/>
      <c r="OCQ18"/>
      <c r="OCR18"/>
      <c r="OCS18"/>
      <c r="OCT18"/>
      <c r="OCU18"/>
      <c r="OCV18"/>
      <c r="OCW18"/>
      <c r="OCX18"/>
      <c r="OCY18"/>
      <c r="OCZ18"/>
      <c r="ODA18"/>
      <c r="ODB18"/>
      <c r="ODC18"/>
      <c r="ODD18"/>
      <c r="ODE18"/>
      <c r="ODF18"/>
      <c r="ODG18"/>
      <c r="ODH18"/>
      <c r="ODI18"/>
      <c r="ODJ18"/>
      <c r="ODK18"/>
      <c r="ODL18"/>
      <c r="ODM18"/>
      <c r="ODN18"/>
      <c r="ODO18"/>
      <c r="ODP18"/>
      <c r="ODQ18"/>
      <c r="ODR18"/>
      <c r="ODS18"/>
      <c r="ODT18"/>
      <c r="ODU18"/>
      <c r="ODV18"/>
      <c r="ODW18"/>
      <c r="ODX18"/>
      <c r="ODY18"/>
      <c r="ODZ18"/>
      <c r="OEA18"/>
      <c r="OEB18"/>
      <c r="OEC18"/>
      <c r="OED18"/>
      <c r="OEE18"/>
      <c r="OEF18"/>
      <c r="OEG18"/>
      <c r="OEH18"/>
      <c r="OEI18"/>
      <c r="OEJ18"/>
      <c r="OEK18"/>
      <c r="OEL18"/>
      <c r="OEM18"/>
      <c r="OEN18"/>
      <c r="OEO18"/>
      <c r="OEP18"/>
      <c r="OEQ18"/>
      <c r="OER18"/>
      <c r="OES18"/>
      <c r="OET18"/>
      <c r="OEU18"/>
      <c r="OEV18"/>
      <c r="OEW18"/>
      <c r="OEX18"/>
      <c r="OEY18"/>
      <c r="OEZ18"/>
      <c r="OFA18"/>
      <c r="OFB18"/>
      <c r="OFC18"/>
      <c r="OFD18"/>
      <c r="OFE18"/>
      <c r="OFF18"/>
      <c r="OFG18"/>
      <c r="OFH18"/>
      <c r="OFI18"/>
      <c r="OFJ18"/>
      <c r="OFK18"/>
      <c r="OFL18"/>
      <c r="OFM18"/>
      <c r="OFN18"/>
      <c r="OFO18"/>
      <c r="OFP18"/>
      <c r="OFQ18"/>
      <c r="OFR18"/>
      <c r="OFS18"/>
      <c r="OFT18"/>
      <c r="OFU18"/>
      <c r="OFV18"/>
      <c r="OFW18"/>
      <c r="OFX18"/>
      <c r="OFY18"/>
      <c r="OFZ18"/>
      <c r="OGA18"/>
      <c r="OGB18"/>
      <c r="OGC18"/>
      <c r="OGD18"/>
      <c r="OGE18"/>
      <c r="OGF18"/>
      <c r="OGG18"/>
      <c r="OGH18"/>
      <c r="OGI18"/>
      <c r="OGJ18"/>
      <c r="OGK18"/>
      <c r="OGL18"/>
      <c r="OGM18"/>
      <c r="OGN18"/>
      <c r="OGO18"/>
      <c r="OGP18"/>
      <c r="OGQ18"/>
      <c r="OGR18"/>
      <c r="OGS18"/>
      <c r="OGT18"/>
      <c r="OGU18"/>
      <c r="OGV18"/>
      <c r="OGW18"/>
      <c r="OGX18"/>
      <c r="OGY18"/>
      <c r="OGZ18"/>
      <c r="OHA18"/>
      <c r="OHB18"/>
      <c r="OHC18"/>
      <c r="OHD18"/>
      <c r="OHE18"/>
      <c r="OHF18"/>
      <c r="OHG18"/>
      <c r="OHH18"/>
      <c r="OHI18"/>
      <c r="OHJ18"/>
      <c r="OHK18"/>
      <c r="OHL18"/>
      <c r="OHM18"/>
      <c r="OHN18"/>
      <c r="OHO18"/>
      <c r="OHP18"/>
      <c r="OHQ18"/>
      <c r="OHR18"/>
      <c r="OHS18"/>
      <c r="OHT18"/>
      <c r="OHU18"/>
      <c r="OHV18"/>
      <c r="OHW18"/>
      <c r="OHX18"/>
      <c r="OHY18"/>
      <c r="OHZ18"/>
      <c r="OIA18"/>
      <c r="OIB18"/>
      <c r="OIC18"/>
      <c r="OID18"/>
      <c r="OIE18"/>
      <c r="OIF18"/>
      <c r="OIG18"/>
      <c r="OIH18"/>
      <c r="OII18"/>
      <c r="OIJ18"/>
      <c r="OIK18"/>
      <c r="OIL18"/>
      <c r="OIM18"/>
      <c r="OIN18"/>
      <c r="OIO18"/>
      <c r="OIP18"/>
      <c r="OIQ18"/>
      <c r="OIR18"/>
      <c r="OIS18"/>
      <c r="OIT18"/>
      <c r="OIU18"/>
      <c r="OIV18"/>
      <c r="OIW18"/>
      <c r="OIX18"/>
      <c r="OIY18"/>
      <c r="OIZ18"/>
      <c r="OJA18"/>
      <c r="OJB18"/>
      <c r="OJC18"/>
      <c r="OJD18"/>
      <c r="OJE18"/>
      <c r="OJF18"/>
      <c r="OJG18"/>
      <c r="OJH18"/>
      <c r="OJI18"/>
      <c r="OJJ18"/>
      <c r="OJK18"/>
      <c r="OJL18"/>
      <c r="OJM18"/>
      <c r="OJN18"/>
      <c r="OJO18"/>
      <c r="OJP18"/>
      <c r="OJQ18"/>
      <c r="OJR18"/>
      <c r="OJS18"/>
      <c r="OJT18"/>
      <c r="OJU18"/>
      <c r="OJV18"/>
      <c r="OJW18"/>
      <c r="OJX18"/>
      <c r="OJY18"/>
      <c r="OJZ18"/>
      <c r="OKA18"/>
      <c r="OKB18"/>
      <c r="OKC18"/>
      <c r="OKD18"/>
      <c r="OKE18"/>
      <c r="OKF18"/>
      <c r="OKG18"/>
      <c r="OKH18"/>
      <c r="OKI18"/>
      <c r="OKJ18"/>
      <c r="OKK18"/>
      <c r="OKL18"/>
      <c r="OKM18"/>
      <c r="OKN18"/>
      <c r="OKO18"/>
      <c r="OKP18"/>
      <c r="OKQ18"/>
      <c r="OKR18"/>
      <c r="OKS18"/>
      <c r="OKT18"/>
      <c r="OKU18"/>
      <c r="OKV18"/>
      <c r="OKW18"/>
      <c r="OKX18"/>
      <c r="OKY18"/>
      <c r="OKZ18"/>
      <c r="OLA18"/>
      <c r="OLB18"/>
      <c r="OLC18"/>
      <c r="OLD18"/>
      <c r="OLE18"/>
      <c r="OLF18"/>
      <c r="OLG18"/>
      <c r="OLH18"/>
      <c r="OLI18"/>
      <c r="OLJ18"/>
      <c r="OLK18"/>
      <c r="OLL18"/>
      <c r="OLM18"/>
      <c r="OLN18"/>
      <c r="OLO18"/>
      <c r="OLP18"/>
      <c r="OLQ18"/>
      <c r="OLR18"/>
      <c r="OLS18"/>
      <c r="OLT18"/>
      <c r="OLU18"/>
      <c r="OLV18"/>
      <c r="OLW18"/>
      <c r="OLX18"/>
      <c r="OLY18"/>
      <c r="OLZ18"/>
      <c r="OMA18"/>
      <c r="OMB18"/>
      <c r="OMC18"/>
      <c r="OMD18"/>
      <c r="OME18"/>
      <c r="OMF18"/>
      <c r="OMG18"/>
      <c r="OMH18"/>
      <c r="OMI18"/>
      <c r="OMJ18"/>
      <c r="OMK18"/>
      <c r="OML18"/>
      <c r="OMM18"/>
      <c r="OMN18"/>
      <c r="OMO18"/>
      <c r="OMP18"/>
      <c r="OMQ18"/>
      <c r="OMR18"/>
      <c r="OMS18"/>
      <c r="OMT18"/>
      <c r="OMU18"/>
      <c r="OMV18"/>
      <c r="OMW18"/>
      <c r="OMX18"/>
      <c r="OMY18"/>
      <c r="OMZ18"/>
      <c r="ONA18"/>
      <c r="ONB18"/>
      <c r="ONC18"/>
      <c r="OND18"/>
      <c r="ONE18"/>
      <c r="ONF18"/>
      <c r="ONG18"/>
      <c r="ONH18"/>
      <c r="ONI18"/>
      <c r="ONJ18"/>
      <c r="ONK18"/>
      <c r="ONL18"/>
      <c r="ONM18"/>
      <c r="ONN18"/>
      <c r="ONO18"/>
      <c r="ONP18"/>
      <c r="ONQ18"/>
      <c r="ONR18"/>
      <c r="ONS18"/>
      <c r="ONT18"/>
      <c r="ONU18"/>
      <c r="ONV18"/>
      <c r="ONW18"/>
      <c r="ONX18"/>
      <c r="ONY18"/>
      <c r="ONZ18"/>
      <c r="OOA18"/>
      <c r="OOB18"/>
      <c r="OOC18"/>
      <c r="OOD18"/>
      <c r="OOE18"/>
      <c r="OOF18"/>
      <c r="OOG18"/>
      <c r="OOH18"/>
      <c r="OOI18"/>
      <c r="OOJ18"/>
      <c r="OOK18"/>
      <c r="OOL18"/>
      <c r="OOM18"/>
      <c r="OON18"/>
      <c r="OOO18"/>
      <c r="OOP18"/>
      <c r="OOQ18"/>
      <c r="OOR18"/>
      <c r="OOS18"/>
      <c r="OOT18"/>
      <c r="OOU18"/>
      <c r="OOV18"/>
      <c r="OOW18"/>
      <c r="OOX18"/>
      <c r="OOY18"/>
      <c r="OOZ18"/>
      <c r="OPA18"/>
      <c r="OPB18"/>
      <c r="OPC18"/>
      <c r="OPD18"/>
      <c r="OPE18"/>
      <c r="OPF18"/>
      <c r="OPG18"/>
      <c r="OPH18"/>
      <c r="OPI18"/>
      <c r="OPJ18"/>
      <c r="OPK18"/>
      <c r="OPL18"/>
      <c r="OPM18"/>
      <c r="OPN18"/>
      <c r="OPO18"/>
      <c r="OPP18"/>
      <c r="OPQ18"/>
      <c r="OPR18"/>
      <c r="OPS18"/>
      <c r="OPT18"/>
      <c r="OPU18"/>
      <c r="OPV18"/>
      <c r="OPW18"/>
      <c r="OPX18"/>
      <c r="OPY18"/>
      <c r="OPZ18"/>
      <c r="OQA18"/>
      <c r="OQB18"/>
      <c r="OQC18"/>
      <c r="OQD18"/>
      <c r="OQE18"/>
      <c r="OQF18"/>
      <c r="OQG18"/>
      <c r="OQH18"/>
      <c r="OQI18"/>
      <c r="OQJ18"/>
      <c r="OQK18"/>
      <c r="OQL18"/>
      <c r="OQM18"/>
      <c r="OQN18"/>
      <c r="OQO18"/>
      <c r="OQP18"/>
      <c r="OQQ18"/>
      <c r="OQR18"/>
      <c r="OQS18"/>
      <c r="OQT18"/>
      <c r="OQU18"/>
      <c r="OQV18"/>
      <c r="OQW18"/>
      <c r="OQX18"/>
      <c r="OQY18"/>
      <c r="OQZ18"/>
      <c r="ORA18"/>
      <c r="ORB18"/>
      <c r="ORC18"/>
      <c r="ORD18"/>
      <c r="ORE18"/>
      <c r="ORF18"/>
      <c r="ORG18"/>
      <c r="ORH18"/>
      <c r="ORI18"/>
      <c r="ORJ18"/>
      <c r="ORK18"/>
      <c r="ORL18"/>
      <c r="ORM18"/>
      <c r="ORN18"/>
      <c r="ORO18"/>
      <c r="ORP18"/>
      <c r="ORQ18"/>
      <c r="ORR18"/>
      <c r="ORS18"/>
      <c r="ORT18"/>
      <c r="ORU18"/>
      <c r="ORV18"/>
      <c r="ORW18"/>
      <c r="ORX18"/>
      <c r="ORY18"/>
      <c r="ORZ18"/>
      <c r="OSA18"/>
      <c r="OSB18"/>
      <c r="OSC18"/>
      <c r="OSD18"/>
      <c r="OSE18"/>
      <c r="OSF18"/>
      <c r="OSG18"/>
      <c r="OSH18"/>
      <c r="OSI18"/>
      <c r="OSJ18"/>
      <c r="OSK18"/>
      <c r="OSL18"/>
      <c r="OSM18"/>
      <c r="OSN18"/>
      <c r="OSO18"/>
      <c r="OSP18"/>
      <c r="OSQ18"/>
      <c r="OSR18"/>
      <c r="OSS18"/>
      <c r="OST18"/>
      <c r="OSU18"/>
      <c r="OSV18"/>
      <c r="OSW18"/>
      <c r="OSX18"/>
      <c r="OSY18"/>
      <c r="OSZ18"/>
      <c r="OTA18"/>
      <c r="OTB18"/>
      <c r="OTC18"/>
      <c r="OTD18"/>
      <c r="OTE18"/>
      <c r="OTF18"/>
      <c r="OTG18"/>
      <c r="OTH18"/>
      <c r="OTI18"/>
      <c r="OTJ18"/>
      <c r="OTK18"/>
      <c r="OTL18"/>
      <c r="OTM18"/>
      <c r="OTN18"/>
      <c r="OTO18"/>
      <c r="OTP18"/>
      <c r="OTQ18"/>
      <c r="OTR18"/>
      <c r="OTS18"/>
      <c r="OTT18"/>
      <c r="OTU18"/>
      <c r="OTV18"/>
      <c r="OTW18"/>
      <c r="OTX18"/>
      <c r="OTY18"/>
      <c r="OTZ18"/>
      <c r="OUA18"/>
      <c r="OUB18"/>
      <c r="OUC18"/>
      <c r="OUD18"/>
      <c r="OUE18"/>
      <c r="OUF18"/>
      <c r="OUG18"/>
      <c r="OUH18"/>
      <c r="OUI18"/>
      <c r="OUJ18"/>
      <c r="OUK18"/>
      <c r="OUL18"/>
      <c r="OUM18"/>
      <c r="OUN18"/>
      <c r="OUO18"/>
      <c r="OUP18"/>
      <c r="OUQ18"/>
      <c r="OUR18"/>
      <c r="OUS18"/>
      <c r="OUT18"/>
      <c r="OUU18"/>
      <c r="OUV18"/>
      <c r="OUW18"/>
      <c r="OUX18"/>
      <c r="OUY18"/>
      <c r="OUZ18"/>
      <c r="OVA18"/>
      <c r="OVB18"/>
      <c r="OVC18"/>
      <c r="OVD18"/>
      <c r="OVE18"/>
      <c r="OVF18"/>
      <c r="OVG18"/>
      <c r="OVH18"/>
      <c r="OVI18"/>
      <c r="OVJ18"/>
      <c r="OVK18"/>
      <c r="OVL18"/>
      <c r="OVM18"/>
      <c r="OVN18"/>
      <c r="OVO18"/>
      <c r="OVP18"/>
      <c r="OVQ18"/>
      <c r="OVR18"/>
      <c r="OVS18"/>
      <c r="OVT18"/>
      <c r="OVU18"/>
      <c r="OVV18"/>
      <c r="OVW18"/>
      <c r="OVX18"/>
      <c r="OVY18"/>
      <c r="OVZ18"/>
      <c r="OWA18"/>
      <c r="OWB18"/>
      <c r="OWC18"/>
      <c r="OWD18"/>
      <c r="OWE18"/>
      <c r="OWF18"/>
      <c r="OWG18"/>
      <c r="OWH18"/>
      <c r="OWI18"/>
      <c r="OWJ18"/>
      <c r="OWK18"/>
      <c r="OWL18"/>
      <c r="OWM18"/>
      <c r="OWN18"/>
      <c r="OWO18"/>
      <c r="OWP18"/>
      <c r="OWQ18"/>
      <c r="OWR18"/>
      <c r="OWS18"/>
      <c r="OWT18"/>
      <c r="OWU18"/>
      <c r="OWV18"/>
      <c r="OWW18"/>
      <c r="OWX18"/>
      <c r="OWY18"/>
      <c r="OWZ18"/>
      <c r="OXA18"/>
      <c r="OXB18"/>
      <c r="OXC18"/>
      <c r="OXD18"/>
      <c r="OXE18"/>
      <c r="OXF18"/>
      <c r="OXG18"/>
      <c r="OXH18"/>
      <c r="OXI18"/>
      <c r="OXJ18"/>
      <c r="OXK18"/>
      <c r="OXL18"/>
      <c r="OXM18"/>
      <c r="OXN18"/>
      <c r="OXO18"/>
      <c r="OXP18"/>
      <c r="OXQ18"/>
      <c r="OXR18"/>
      <c r="OXS18"/>
      <c r="OXT18"/>
      <c r="OXU18"/>
      <c r="OXV18"/>
      <c r="OXW18"/>
      <c r="OXX18"/>
      <c r="OXY18"/>
      <c r="OXZ18"/>
      <c r="OYA18"/>
      <c r="OYB18"/>
      <c r="OYC18"/>
      <c r="OYD18"/>
      <c r="OYE18"/>
      <c r="OYF18"/>
      <c r="OYG18"/>
      <c r="OYH18"/>
      <c r="OYI18"/>
      <c r="OYJ18"/>
      <c r="OYK18"/>
      <c r="OYL18"/>
      <c r="OYM18"/>
      <c r="OYN18"/>
      <c r="OYO18"/>
      <c r="OYP18"/>
      <c r="OYQ18"/>
      <c r="OYR18"/>
      <c r="OYS18"/>
      <c r="OYT18"/>
      <c r="OYU18"/>
      <c r="OYV18"/>
      <c r="OYW18"/>
      <c r="OYX18"/>
      <c r="OYY18"/>
      <c r="OYZ18"/>
      <c r="OZA18"/>
      <c r="OZB18"/>
      <c r="OZC18"/>
      <c r="OZD18"/>
      <c r="OZE18"/>
      <c r="OZF18"/>
      <c r="OZG18"/>
      <c r="OZH18"/>
      <c r="OZI18"/>
      <c r="OZJ18"/>
      <c r="OZK18"/>
      <c r="OZL18"/>
      <c r="OZM18"/>
      <c r="OZN18"/>
      <c r="OZO18"/>
      <c r="OZP18"/>
      <c r="OZQ18"/>
      <c r="OZR18"/>
      <c r="OZS18"/>
      <c r="OZT18"/>
      <c r="OZU18"/>
      <c r="OZV18"/>
      <c r="OZW18"/>
      <c r="OZX18"/>
      <c r="OZY18"/>
      <c r="OZZ18"/>
      <c r="PAA18"/>
      <c r="PAB18"/>
      <c r="PAC18"/>
      <c r="PAD18"/>
      <c r="PAE18"/>
      <c r="PAF18"/>
      <c r="PAG18"/>
      <c r="PAH18"/>
      <c r="PAI18"/>
      <c r="PAJ18"/>
      <c r="PAK18"/>
      <c r="PAL18"/>
      <c r="PAM18"/>
      <c r="PAN18"/>
      <c r="PAO18"/>
      <c r="PAP18"/>
      <c r="PAQ18"/>
      <c r="PAR18"/>
      <c r="PAS18"/>
      <c r="PAT18"/>
      <c r="PAU18"/>
      <c r="PAV18"/>
      <c r="PAW18"/>
      <c r="PAX18"/>
      <c r="PAY18"/>
      <c r="PAZ18"/>
      <c r="PBA18"/>
      <c r="PBB18"/>
      <c r="PBC18"/>
      <c r="PBD18"/>
      <c r="PBE18"/>
      <c r="PBF18"/>
      <c r="PBG18"/>
      <c r="PBH18"/>
      <c r="PBI18"/>
      <c r="PBJ18"/>
      <c r="PBK18"/>
      <c r="PBL18"/>
      <c r="PBM18"/>
      <c r="PBN18"/>
      <c r="PBO18"/>
      <c r="PBP18"/>
      <c r="PBQ18"/>
      <c r="PBR18"/>
      <c r="PBS18"/>
      <c r="PBT18"/>
      <c r="PBU18"/>
      <c r="PBV18"/>
      <c r="PBW18"/>
      <c r="PBX18"/>
      <c r="PBY18"/>
      <c r="PBZ18"/>
      <c r="PCA18"/>
      <c r="PCB18"/>
      <c r="PCC18"/>
      <c r="PCD18"/>
      <c r="PCE18"/>
      <c r="PCF18"/>
      <c r="PCG18"/>
      <c r="PCH18"/>
      <c r="PCI18"/>
      <c r="PCJ18"/>
      <c r="PCK18"/>
      <c r="PCL18"/>
      <c r="PCM18"/>
      <c r="PCN18"/>
      <c r="PCO18"/>
      <c r="PCP18"/>
      <c r="PCQ18"/>
      <c r="PCR18"/>
      <c r="PCS18"/>
      <c r="PCT18"/>
      <c r="PCU18"/>
      <c r="PCV18"/>
      <c r="PCW18"/>
      <c r="PCX18"/>
      <c r="PCY18"/>
      <c r="PCZ18"/>
      <c r="PDA18"/>
      <c r="PDB18"/>
      <c r="PDC18"/>
      <c r="PDD18"/>
      <c r="PDE18"/>
      <c r="PDF18"/>
      <c r="PDG18"/>
      <c r="PDH18"/>
      <c r="PDI18"/>
      <c r="PDJ18"/>
      <c r="PDK18"/>
      <c r="PDL18"/>
      <c r="PDM18"/>
      <c r="PDN18"/>
      <c r="PDO18"/>
      <c r="PDP18"/>
      <c r="PDQ18"/>
      <c r="PDR18"/>
      <c r="PDS18"/>
      <c r="PDT18"/>
      <c r="PDU18"/>
      <c r="PDV18"/>
      <c r="PDW18"/>
      <c r="PDX18"/>
      <c r="PDY18"/>
      <c r="PDZ18"/>
      <c r="PEA18"/>
      <c r="PEB18"/>
      <c r="PEC18"/>
      <c r="PED18"/>
      <c r="PEE18"/>
      <c r="PEF18"/>
      <c r="PEG18"/>
      <c r="PEH18"/>
      <c r="PEI18"/>
      <c r="PEJ18"/>
      <c r="PEK18"/>
      <c r="PEL18"/>
      <c r="PEM18"/>
      <c r="PEN18"/>
      <c r="PEO18"/>
      <c r="PEP18"/>
      <c r="PEQ18"/>
      <c r="PER18"/>
      <c r="PES18"/>
      <c r="PET18"/>
      <c r="PEU18"/>
      <c r="PEV18"/>
      <c r="PEW18"/>
      <c r="PEX18"/>
      <c r="PEY18"/>
      <c r="PEZ18"/>
      <c r="PFA18"/>
      <c r="PFB18"/>
      <c r="PFC18"/>
      <c r="PFD18"/>
      <c r="PFE18"/>
      <c r="PFF18"/>
      <c r="PFG18"/>
      <c r="PFH18"/>
      <c r="PFI18"/>
      <c r="PFJ18"/>
      <c r="PFK18"/>
      <c r="PFL18"/>
      <c r="PFM18"/>
      <c r="PFN18"/>
      <c r="PFO18"/>
      <c r="PFP18"/>
      <c r="PFQ18"/>
      <c r="PFR18"/>
      <c r="PFS18"/>
      <c r="PFT18"/>
      <c r="PFU18"/>
      <c r="PFV18"/>
      <c r="PFW18"/>
      <c r="PFX18"/>
      <c r="PFY18"/>
      <c r="PFZ18"/>
      <c r="PGA18"/>
      <c r="PGB18"/>
      <c r="PGC18"/>
      <c r="PGD18"/>
      <c r="PGE18"/>
      <c r="PGF18"/>
      <c r="PGG18"/>
      <c r="PGH18"/>
      <c r="PGI18"/>
      <c r="PGJ18"/>
      <c r="PGK18"/>
      <c r="PGL18"/>
      <c r="PGM18"/>
      <c r="PGN18"/>
      <c r="PGO18"/>
      <c r="PGP18"/>
      <c r="PGQ18"/>
      <c r="PGR18"/>
      <c r="PGS18"/>
      <c r="PGT18"/>
      <c r="PGU18"/>
      <c r="PGV18"/>
      <c r="PGW18"/>
      <c r="PGX18"/>
      <c r="PGY18"/>
      <c r="PGZ18"/>
      <c r="PHA18"/>
      <c r="PHB18"/>
      <c r="PHC18"/>
      <c r="PHD18"/>
      <c r="PHE18"/>
      <c r="PHF18"/>
      <c r="PHG18"/>
      <c r="PHH18"/>
      <c r="PHI18"/>
      <c r="PHJ18"/>
      <c r="PHK18"/>
      <c r="PHL18"/>
      <c r="PHM18"/>
      <c r="PHN18"/>
      <c r="PHO18"/>
      <c r="PHP18"/>
      <c r="PHQ18"/>
      <c r="PHR18"/>
      <c r="PHS18"/>
      <c r="PHT18"/>
      <c r="PHU18"/>
      <c r="PHV18"/>
      <c r="PHW18"/>
      <c r="PHX18"/>
      <c r="PHY18"/>
      <c r="PHZ18"/>
      <c r="PIA18"/>
      <c r="PIB18"/>
      <c r="PIC18"/>
      <c r="PID18"/>
      <c r="PIE18"/>
      <c r="PIF18"/>
      <c r="PIG18"/>
      <c r="PIH18"/>
      <c r="PII18"/>
      <c r="PIJ18"/>
      <c r="PIK18"/>
      <c r="PIL18"/>
      <c r="PIM18"/>
      <c r="PIN18"/>
      <c r="PIO18"/>
      <c r="PIP18"/>
      <c r="PIQ18"/>
      <c r="PIR18"/>
      <c r="PIS18"/>
      <c r="PIT18"/>
      <c r="PIU18"/>
      <c r="PIV18"/>
      <c r="PIW18"/>
      <c r="PIX18"/>
      <c r="PIY18"/>
      <c r="PIZ18"/>
      <c r="PJA18"/>
      <c r="PJB18"/>
      <c r="PJC18"/>
      <c r="PJD18"/>
      <c r="PJE18"/>
      <c r="PJF18"/>
      <c r="PJG18"/>
      <c r="PJH18"/>
      <c r="PJI18"/>
      <c r="PJJ18"/>
      <c r="PJK18"/>
      <c r="PJL18"/>
      <c r="PJM18"/>
      <c r="PJN18"/>
      <c r="PJO18"/>
      <c r="PJP18"/>
      <c r="PJQ18"/>
      <c r="PJR18"/>
      <c r="PJS18"/>
      <c r="PJT18"/>
      <c r="PJU18"/>
      <c r="PJV18"/>
      <c r="PJW18"/>
      <c r="PJX18"/>
      <c r="PJY18"/>
      <c r="PJZ18"/>
      <c r="PKA18"/>
      <c r="PKB18"/>
      <c r="PKC18"/>
      <c r="PKD18"/>
      <c r="PKE18"/>
      <c r="PKF18"/>
      <c r="PKG18"/>
      <c r="PKH18"/>
      <c r="PKI18"/>
      <c r="PKJ18"/>
      <c r="PKK18"/>
      <c r="PKL18"/>
      <c r="PKM18"/>
      <c r="PKN18"/>
      <c r="PKO18"/>
      <c r="PKP18"/>
      <c r="PKQ18"/>
      <c r="PKR18"/>
      <c r="PKS18"/>
      <c r="PKT18"/>
      <c r="PKU18"/>
      <c r="PKV18"/>
      <c r="PKW18"/>
      <c r="PKX18"/>
      <c r="PKY18"/>
      <c r="PKZ18"/>
      <c r="PLA18"/>
      <c r="PLB18"/>
      <c r="PLC18"/>
      <c r="PLD18"/>
      <c r="PLE18"/>
      <c r="PLF18"/>
      <c r="PLG18"/>
      <c r="PLH18"/>
      <c r="PLI18"/>
      <c r="PLJ18"/>
      <c r="PLK18"/>
      <c r="PLL18"/>
      <c r="PLM18"/>
      <c r="PLN18"/>
      <c r="PLO18"/>
      <c r="PLP18"/>
      <c r="PLQ18"/>
      <c r="PLR18"/>
      <c r="PLS18"/>
      <c r="PLT18"/>
      <c r="PLU18"/>
      <c r="PLV18"/>
      <c r="PLW18"/>
      <c r="PLX18"/>
      <c r="PLY18"/>
      <c r="PLZ18"/>
      <c r="PMA18"/>
      <c r="PMB18"/>
      <c r="PMC18"/>
      <c r="PMD18"/>
      <c r="PME18"/>
      <c r="PMF18"/>
      <c r="PMG18"/>
      <c r="PMH18"/>
      <c r="PMI18"/>
      <c r="PMJ18"/>
      <c r="PMK18"/>
      <c r="PML18"/>
      <c r="PMM18"/>
      <c r="PMN18"/>
      <c r="PMO18"/>
      <c r="PMP18"/>
      <c r="PMQ18"/>
      <c r="PMR18"/>
      <c r="PMS18"/>
      <c r="PMT18"/>
      <c r="PMU18"/>
      <c r="PMV18"/>
      <c r="PMW18"/>
      <c r="PMX18"/>
      <c r="PMY18"/>
      <c r="PMZ18"/>
      <c r="PNA18"/>
      <c r="PNB18"/>
      <c r="PNC18"/>
      <c r="PND18"/>
      <c r="PNE18"/>
      <c r="PNF18"/>
      <c r="PNG18"/>
      <c r="PNH18"/>
      <c r="PNI18"/>
      <c r="PNJ18"/>
      <c r="PNK18"/>
      <c r="PNL18"/>
      <c r="PNM18"/>
      <c r="PNN18"/>
      <c r="PNO18"/>
      <c r="PNP18"/>
      <c r="PNQ18"/>
      <c r="PNR18"/>
      <c r="PNS18"/>
      <c r="PNT18"/>
      <c r="PNU18"/>
      <c r="PNV18"/>
      <c r="PNW18"/>
      <c r="PNX18"/>
      <c r="PNY18"/>
      <c r="PNZ18"/>
      <c r="POA18"/>
      <c r="POB18"/>
      <c r="POC18"/>
      <c r="POD18"/>
      <c r="POE18"/>
      <c r="POF18"/>
      <c r="POG18"/>
      <c r="POH18"/>
      <c r="POI18"/>
      <c r="POJ18"/>
      <c r="POK18"/>
      <c r="POL18"/>
      <c r="POM18"/>
      <c r="PON18"/>
      <c r="POO18"/>
      <c r="POP18"/>
      <c r="POQ18"/>
      <c r="POR18"/>
      <c r="POS18"/>
      <c r="POT18"/>
      <c r="POU18"/>
      <c r="POV18"/>
      <c r="POW18"/>
      <c r="POX18"/>
      <c r="POY18"/>
      <c r="POZ18"/>
      <c r="PPA18"/>
      <c r="PPB18"/>
      <c r="PPC18"/>
      <c r="PPD18"/>
      <c r="PPE18"/>
      <c r="PPF18"/>
      <c r="PPG18"/>
      <c r="PPH18"/>
      <c r="PPI18"/>
      <c r="PPJ18"/>
      <c r="PPK18"/>
      <c r="PPL18"/>
      <c r="PPM18"/>
      <c r="PPN18"/>
      <c r="PPO18"/>
      <c r="PPP18"/>
      <c r="PPQ18"/>
      <c r="PPR18"/>
      <c r="PPS18"/>
      <c r="PPT18"/>
      <c r="PPU18"/>
      <c r="PPV18"/>
      <c r="PPW18"/>
      <c r="PPX18"/>
      <c r="PPY18"/>
      <c r="PPZ18"/>
      <c r="PQA18"/>
      <c r="PQB18"/>
      <c r="PQC18"/>
      <c r="PQD18"/>
      <c r="PQE18"/>
      <c r="PQF18"/>
      <c r="PQG18"/>
      <c r="PQH18"/>
      <c r="PQI18"/>
      <c r="PQJ18"/>
      <c r="PQK18"/>
      <c r="PQL18"/>
      <c r="PQM18"/>
      <c r="PQN18"/>
      <c r="PQO18"/>
      <c r="PQP18"/>
      <c r="PQQ18"/>
      <c r="PQR18"/>
      <c r="PQS18"/>
      <c r="PQT18"/>
      <c r="PQU18"/>
      <c r="PQV18"/>
      <c r="PQW18"/>
      <c r="PQX18"/>
      <c r="PQY18"/>
      <c r="PQZ18"/>
      <c r="PRA18"/>
      <c r="PRB18"/>
      <c r="PRC18"/>
      <c r="PRD18"/>
      <c r="PRE18"/>
      <c r="PRF18"/>
      <c r="PRG18"/>
      <c r="PRH18"/>
      <c r="PRI18"/>
      <c r="PRJ18"/>
      <c r="PRK18"/>
      <c r="PRL18"/>
      <c r="PRM18"/>
      <c r="PRN18"/>
      <c r="PRO18"/>
      <c r="PRP18"/>
      <c r="PRQ18"/>
      <c r="PRR18"/>
      <c r="PRS18"/>
      <c r="PRT18"/>
      <c r="PRU18"/>
      <c r="PRV18"/>
      <c r="PRW18"/>
      <c r="PRX18"/>
      <c r="PRY18"/>
      <c r="PRZ18"/>
      <c r="PSA18"/>
      <c r="PSB18"/>
      <c r="PSC18"/>
      <c r="PSD18"/>
      <c r="PSE18"/>
      <c r="PSF18"/>
      <c r="PSG18"/>
      <c r="PSH18"/>
      <c r="PSI18"/>
      <c r="PSJ18"/>
      <c r="PSK18"/>
      <c r="PSL18"/>
      <c r="PSM18"/>
      <c r="PSN18"/>
      <c r="PSO18"/>
      <c r="PSP18"/>
      <c r="PSQ18"/>
      <c r="PSR18"/>
      <c r="PSS18"/>
      <c r="PST18"/>
      <c r="PSU18"/>
      <c r="PSV18"/>
      <c r="PSW18"/>
      <c r="PSX18"/>
      <c r="PSY18"/>
      <c r="PSZ18"/>
      <c r="PTA18"/>
      <c r="PTB18"/>
      <c r="PTC18"/>
      <c r="PTD18"/>
      <c r="PTE18"/>
      <c r="PTF18"/>
      <c r="PTG18"/>
      <c r="PTH18"/>
      <c r="PTI18"/>
      <c r="PTJ18"/>
      <c r="PTK18"/>
      <c r="PTL18"/>
      <c r="PTM18"/>
      <c r="PTN18"/>
      <c r="PTO18"/>
      <c r="PTP18"/>
      <c r="PTQ18"/>
      <c r="PTR18"/>
      <c r="PTS18"/>
      <c r="PTT18"/>
      <c r="PTU18"/>
      <c r="PTV18"/>
      <c r="PTW18"/>
      <c r="PTX18"/>
      <c r="PTY18"/>
      <c r="PTZ18"/>
      <c r="PUA18"/>
      <c r="PUB18"/>
      <c r="PUC18"/>
      <c r="PUD18"/>
      <c r="PUE18"/>
      <c r="PUF18"/>
      <c r="PUG18"/>
      <c r="PUH18"/>
      <c r="PUI18"/>
      <c r="PUJ18"/>
      <c r="PUK18"/>
      <c r="PUL18"/>
      <c r="PUM18"/>
      <c r="PUN18"/>
      <c r="PUO18"/>
      <c r="PUP18"/>
      <c r="PUQ18"/>
      <c r="PUR18"/>
      <c r="PUS18"/>
      <c r="PUT18"/>
      <c r="PUU18"/>
      <c r="PUV18"/>
      <c r="PUW18"/>
      <c r="PUX18"/>
      <c r="PUY18"/>
      <c r="PUZ18"/>
      <c r="PVA18"/>
      <c r="PVB18"/>
      <c r="PVC18"/>
      <c r="PVD18"/>
      <c r="PVE18"/>
      <c r="PVF18"/>
      <c r="PVG18"/>
      <c r="PVH18"/>
      <c r="PVI18"/>
      <c r="PVJ18"/>
      <c r="PVK18"/>
      <c r="PVL18"/>
      <c r="PVM18"/>
      <c r="PVN18"/>
      <c r="PVO18"/>
      <c r="PVP18"/>
      <c r="PVQ18"/>
      <c r="PVR18"/>
      <c r="PVS18"/>
      <c r="PVT18"/>
      <c r="PVU18"/>
      <c r="PVV18"/>
      <c r="PVW18"/>
      <c r="PVX18"/>
      <c r="PVY18"/>
      <c r="PVZ18"/>
      <c r="PWA18"/>
      <c r="PWB18"/>
      <c r="PWC18"/>
      <c r="PWD18"/>
      <c r="PWE18"/>
      <c r="PWF18"/>
      <c r="PWG18"/>
      <c r="PWH18"/>
      <c r="PWI18"/>
      <c r="PWJ18"/>
      <c r="PWK18"/>
      <c r="PWL18"/>
      <c r="PWM18"/>
      <c r="PWN18"/>
      <c r="PWO18"/>
      <c r="PWP18"/>
      <c r="PWQ18"/>
      <c r="PWR18"/>
      <c r="PWS18"/>
      <c r="PWT18"/>
      <c r="PWU18"/>
      <c r="PWV18"/>
      <c r="PWW18"/>
      <c r="PWX18"/>
      <c r="PWY18"/>
      <c r="PWZ18"/>
      <c r="PXA18"/>
      <c r="PXB18"/>
      <c r="PXC18"/>
      <c r="PXD18"/>
      <c r="PXE18"/>
      <c r="PXF18"/>
      <c r="PXG18"/>
      <c r="PXH18"/>
      <c r="PXI18"/>
      <c r="PXJ18"/>
      <c r="PXK18"/>
      <c r="PXL18"/>
      <c r="PXM18"/>
      <c r="PXN18"/>
      <c r="PXO18"/>
      <c r="PXP18"/>
      <c r="PXQ18"/>
      <c r="PXR18"/>
      <c r="PXS18"/>
      <c r="PXT18"/>
      <c r="PXU18"/>
      <c r="PXV18"/>
      <c r="PXW18"/>
      <c r="PXX18"/>
      <c r="PXY18"/>
      <c r="PXZ18"/>
      <c r="PYA18"/>
      <c r="PYB18"/>
      <c r="PYC18"/>
      <c r="PYD18"/>
      <c r="PYE18"/>
      <c r="PYF18"/>
      <c r="PYG18"/>
      <c r="PYH18"/>
      <c r="PYI18"/>
      <c r="PYJ18"/>
      <c r="PYK18"/>
      <c r="PYL18"/>
      <c r="PYM18"/>
      <c r="PYN18"/>
      <c r="PYO18"/>
      <c r="PYP18"/>
      <c r="PYQ18"/>
      <c r="PYR18"/>
      <c r="PYS18"/>
      <c r="PYT18"/>
      <c r="PYU18"/>
      <c r="PYV18"/>
      <c r="PYW18"/>
      <c r="PYX18"/>
      <c r="PYY18"/>
      <c r="PYZ18"/>
      <c r="PZA18"/>
      <c r="PZB18"/>
      <c r="PZC18"/>
      <c r="PZD18"/>
      <c r="PZE18"/>
      <c r="PZF18"/>
      <c r="PZG18"/>
      <c r="PZH18"/>
      <c r="PZI18"/>
      <c r="PZJ18"/>
      <c r="PZK18"/>
      <c r="PZL18"/>
      <c r="PZM18"/>
      <c r="PZN18"/>
      <c r="PZO18"/>
      <c r="PZP18"/>
      <c r="PZQ18"/>
      <c r="PZR18"/>
      <c r="PZS18"/>
      <c r="PZT18"/>
      <c r="PZU18"/>
      <c r="PZV18"/>
      <c r="PZW18"/>
      <c r="PZX18"/>
      <c r="PZY18"/>
      <c r="PZZ18"/>
      <c r="QAA18"/>
      <c r="QAB18"/>
      <c r="QAC18"/>
      <c r="QAD18"/>
      <c r="QAE18"/>
      <c r="QAF18"/>
      <c r="QAG18"/>
      <c r="QAH18"/>
      <c r="QAI18"/>
      <c r="QAJ18"/>
      <c r="QAK18"/>
      <c r="QAL18"/>
      <c r="QAM18"/>
      <c r="QAN18"/>
      <c r="QAO18"/>
      <c r="QAP18"/>
      <c r="QAQ18"/>
      <c r="QAR18"/>
      <c r="QAS18"/>
      <c r="QAT18"/>
      <c r="QAU18"/>
      <c r="QAV18"/>
      <c r="QAW18"/>
      <c r="QAX18"/>
      <c r="QAY18"/>
      <c r="QAZ18"/>
      <c r="QBA18"/>
      <c r="QBB18"/>
      <c r="QBC18"/>
      <c r="QBD18"/>
      <c r="QBE18"/>
      <c r="QBF18"/>
      <c r="QBG18"/>
      <c r="QBH18"/>
      <c r="QBI18"/>
      <c r="QBJ18"/>
      <c r="QBK18"/>
      <c r="QBL18"/>
      <c r="QBM18"/>
      <c r="QBN18"/>
      <c r="QBO18"/>
      <c r="QBP18"/>
      <c r="QBQ18"/>
      <c r="QBR18"/>
      <c r="QBS18"/>
      <c r="QBT18"/>
      <c r="QBU18"/>
      <c r="QBV18"/>
      <c r="QBW18"/>
      <c r="QBX18"/>
      <c r="QBY18"/>
      <c r="QBZ18"/>
      <c r="QCA18"/>
      <c r="QCB18"/>
      <c r="QCC18"/>
      <c r="QCD18"/>
      <c r="QCE18"/>
      <c r="QCF18"/>
      <c r="QCG18"/>
      <c r="QCH18"/>
      <c r="QCI18"/>
      <c r="QCJ18"/>
      <c r="QCK18"/>
      <c r="QCL18"/>
      <c r="QCM18"/>
      <c r="QCN18"/>
      <c r="QCO18"/>
      <c r="QCP18"/>
      <c r="QCQ18"/>
      <c r="QCR18"/>
      <c r="QCS18"/>
      <c r="QCT18"/>
      <c r="QCU18"/>
      <c r="QCV18"/>
      <c r="QCW18"/>
      <c r="QCX18"/>
      <c r="QCY18"/>
      <c r="QCZ18"/>
      <c r="QDA18"/>
      <c r="QDB18"/>
      <c r="QDC18"/>
      <c r="QDD18"/>
      <c r="QDE18"/>
      <c r="QDF18"/>
      <c r="QDG18"/>
      <c r="QDH18"/>
      <c r="QDI18"/>
      <c r="QDJ18"/>
      <c r="QDK18"/>
      <c r="QDL18"/>
      <c r="QDM18"/>
      <c r="QDN18"/>
      <c r="QDO18"/>
      <c r="QDP18"/>
      <c r="QDQ18"/>
      <c r="QDR18"/>
      <c r="QDS18"/>
      <c r="QDT18"/>
      <c r="QDU18"/>
      <c r="QDV18"/>
      <c r="QDW18"/>
      <c r="QDX18"/>
      <c r="QDY18"/>
      <c r="QDZ18"/>
      <c r="QEA18"/>
      <c r="QEB18"/>
      <c r="QEC18"/>
      <c r="QED18"/>
      <c r="QEE18"/>
      <c r="QEF18"/>
      <c r="QEG18"/>
      <c r="QEH18"/>
      <c r="QEI18"/>
      <c r="QEJ18"/>
      <c r="QEK18"/>
      <c r="QEL18"/>
      <c r="QEM18"/>
      <c r="QEN18"/>
      <c r="QEO18"/>
      <c r="QEP18"/>
      <c r="QEQ18"/>
      <c r="QER18"/>
      <c r="QES18"/>
      <c r="QET18"/>
      <c r="QEU18"/>
      <c r="QEV18"/>
      <c r="QEW18"/>
      <c r="QEX18"/>
      <c r="QEY18"/>
      <c r="QEZ18"/>
      <c r="QFA18"/>
      <c r="QFB18"/>
      <c r="QFC18"/>
      <c r="QFD18"/>
      <c r="QFE18"/>
      <c r="QFF18"/>
      <c r="QFG18"/>
      <c r="QFH18"/>
      <c r="QFI18"/>
      <c r="QFJ18"/>
      <c r="QFK18"/>
      <c r="QFL18"/>
      <c r="QFM18"/>
      <c r="QFN18"/>
      <c r="QFO18"/>
      <c r="QFP18"/>
      <c r="QFQ18"/>
      <c r="QFR18"/>
      <c r="QFS18"/>
      <c r="QFT18"/>
      <c r="QFU18"/>
      <c r="QFV18"/>
      <c r="QFW18"/>
      <c r="QFX18"/>
      <c r="QFY18"/>
      <c r="QFZ18"/>
      <c r="QGA18"/>
      <c r="QGB18"/>
      <c r="QGC18"/>
      <c r="QGD18"/>
      <c r="QGE18"/>
      <c r="QGF18"/>
      <c r="QGG18"/>
      <c r="QGH18"/>
      <c r="QGI18"/>
      <c r="QGJ18"/>
      <c r="QGK18"/>
      <c r="QGL18"/>
      <c r="QGM18"/>
      <c r="QGN18"/>
      <c r="QGO18"/>
      <c r="QGP18"/>
      <c r="QGQ18"/>
      <c r="QGR18"/>
      <c r="QGS18"/>
      <c r="QGT18"/>
      <c r="QGU18"/>
      <c r="QGV18"/>
      <c r="QGW18"/>
      <c r="QGX18"/>
      <c r="QGY18"/>
      <c r="QGZ18"/>
      <c r="QHA18"/>
      <c r="QHB18"/>
      <c r="QHC18"/>
      <c r="QHD18"/>
      <c r="QHE18"/>
      <c r="QHF18"/>
      <c r="QHG18"/>
      <c r="QHH18"/>
      <c r="QHI18"/>
      <c r="QHJ18"/>
      <c r="QHK18"/>
      <c r="QHL18"/>
      <c r="QHM18"/>
      <c r="QHN18"/>
      <c r="QHO18"/>
      <c r="QHP18"/>
      <c r="QHQ18"/>
      <c r="QHR18"/>
      <c r="QHS18"/>
      <c r="QHT18"/>
      <c r="QHU18"/>
      <c r="QHV18"/>
      <c r="QHW18"/>
      <c r="QHX18"/>
      <c r="QHY18"/>
      <c r="QHZ18"/>
      <c r="QIA18"/>
      <c r="QIB18"/>
      <c r="QIC18"/>
      <c r="QID18"/>
      <c r="QIE18"/>
      <c r="QIF18"/>
      <c r="QIG18"/>
      <c r="QIH18"/>
      <c r="QII18"/>
      <c r="QIJ18"/>
      <c r="QIK18"/>
      <c r="QIL18"/>
      <c r="QIM18"/>
      <c r="QIN18"/>
      <c r="QIO18"/>
      <c r="QIP18"/>
      <c r="QIQ18"/>
      <c r="QIR18"/>
      <c r="QIS18"/>
      <c r="QIT18"/>
      <c r="QIU18"/>
      <c r="QIV18"/>
      <c r="QIW18"/>
      <c r="QIX18"/>
      <c r="QIY18"/>
      <c r="QIZ18"/>
      <c r="QJA18"/>
      <c r="QJB18"/>
      <c r="QJC18"/>
      <c r="QJD18"/>
      <c r="QJE18"/>
      <c r="QJF18"/>
      <c r="QJG18"/>
      <c r="QJH18"/>
      <c r="QJI18"/>
      <c r="QJJ18"/>
      <c r="QJK18"/>
      <c r="QJL18"/>
      <c r="QJM18"/>
      <c r="QJN18"/>
      <c r="QJO18"/>
      <c r="QJP18"/>
      <c r="QJQ18"/>
      <c r="QJR18"/>
      <c r="QJS18"/>
      <c r="QJT18"/>
      <c r="QJU18"/>
      <c r="QJV18"/>
      <c r="QJW18"/>
      <c r="QJX18"/>
      <c r="QJY18"/>
      <c r="QJZ18"/>
      <c r="QKA18"/>
      <c r="QKB18"/>
      <c r="QKC18"/>
      <c r="QKD18"/>
      <c r="QKE18"/>
      <c r="QKF18"/>
      <c r="QKG18"/>
      <c r="QKH18"/>
      <c r="QKI18"/>
      <c r="QKJ18"/>
      <c r="QKK18"/>
      <c r="QKL18"/>
      <c r="QKM18"/>
      <c r="QKN18"/>
      <c r="QKO18"/>
      <c r="QKP18"/>
      <c r="QKQ18"/>
      <c r="QKR18"/>
      <c r="QKS18"/>
      <c r="QKT18"/>
      <c r="QKU18"/>
      <c r="QKV18"/>
      <c r="QKW18"/>
      <c r="QKX18"/>
      <c r="QKY18"/>
      <c r="QKZ18"/>
      <c r="QLA18"/>
      <c r="QLB18"/>
      <c r="QLC18"/>
      <c r="QLD18"/>
      <c r="QLE18"/>
      <c r="QLF18"/>
      <c r="QLG18"/>
      <c r="QLH18"/>
      <c r="QLI18"/>
      <c r="QLJ18"/>
      <c r="QLK18"/>
      <c r="QLL18"/>
      <c r="QLM18"/>
      <c r="QLN18"/>
      <c r="QLO18"/>
      <c r="QLP18"/>
      <c r="QLQ18"/>
      <c r="QLR18"/>
      <c r="QLS18"/>
      <c r="QLT18"/>
      <c r="QLU18"/>
      <c r="QLV18"/>
      <c r="QLW18"/>
      <c r="QLX18"/>
      <c r="QLY18"/>
      <c r="QLZ18"/>
      <c r="QMA18"/>
      <c r="QMB18"/>
      <c r="QMC18"/>
      <c r="QMD18"/>
      <c r="QME18"/>
      <c r="QMF18"/>
      <c r="QMG18"/>
      <c r="QMH18"/>
      <c r="QMI18"/>
      <c r="QMJ18"/>
      <c r="QMK18"/>
      <c r="QML18"/>
      <c r="QMM18"/>
      <c r="QMN18"/>
      <c r="QMO18"/>
      <c r="QMP18"/>
      <c r="QMQ18"/>
      <c r="QMR18"/>
      <c r="QMS18"/>
      <c r="QMT18"/>
      <c r="QMU18"/>
      <c r="QMV18"/>
      <c r="QMW18"/>
      <c r="QMX18"/>
      <c r="QMY18"/>
      <c r="QMZ18"/>
      <c r="QNA18"/>
      <c r="QNB18"/>
      <c r="QNC18"/>
      <c r="QND18"/>
      <c r="QNE18"/>
      <c r="QNF18"/>
      <c r="QNG18"/>
      <c r="QNH18"/>
      <c r="QNI18"/>
      <c r="QNJ18"/>
      <c r="QNK18"/>
      <c r="QNL18"/>
      <c r="QNM18"/>
      <c r="QNN18"/>
      <c r="QNO18"/>
      <c r="QNP18"/>
      <c r="QNQ18"/>
      <c r="QNR18"/>
      <c r="QNS18"/>
      <c r="QNT18"/>
      <c r="QNU18"/>
      <c r="QNV18"/>
      <c r="QNW18"/>
      <c r="QNX18"/>
      <c r="QNY18"/>
      <c r="QNZ18"/>
      <c r="QOA18"/>
      <c r="QOB18"/>
      <c r="QOC18"/>
      <c r="QOD18"/>
      <c r="QOE18"/>
      <c r="QOF18"/>
      <c r="QOG18"/>
      <c r="QOH18"/>
      <c r="QOI18"/>
      <c r="QOJ18"/>
      <c r="QOK18"/>
      <c r="QOL18"/>
      <c r="QOM18"/>
      <c r="QON18"/>
      <c r="QOO18"/>
      <c r="QOP18"/>
      <c r="QOQ18"/>
      <c r="QOR18"/>
      <c r="QOS18"/>
      <c r="QOT18"/>
      <c r="QOU18"/>
      <c r="QOV18"/>
      <c r="QOW18"/>
      <c r="QOX18"/>
      <c r="QOY18"/>
      <c r="QOZ18"/>
      <c r="QPA18"/>
      <c r="QPB18"/>
      <c r="QPC18"/>
      <c r="QPD18"/>
      <c r="QPE18"/>
      <c r="QPF18"/>
      <c r="QPG18"/>
      <c r="QPH18"/>
      <c r="QPI18"/>
      <c r="QPJ18"/>
      <c r="QPK18"/>
      <c r="QPL18"/>
      <c r="QPM18"/>
      <c r="QPN18"/>
      <c r="QPO18"/>
      <c r="QPP18"/>
      <c r="QPQ18"/>
      <c r="QPR18"/>
      <c r="QPS18"/>
      <c r="QPT18"/>
      <c r="QPU18"/>
      <c r="QPV18"/>
      <c r="QPW18"/>
      <c r="QPX18"/>
      <c r="QPY18"/>
      <c r="QPZ18"/>
      <c r="QQA18"/>
      <c r="QQB18"/>
      <c r="QQC18"/>
      <c r="QQD18"/>
      <c r="QQE18"/>
      <c r="QQF18"/>
      <c r="QQG18"/>
      <c r="QQH18"/>
      <c r="QQI18"/>
      <c r="QQJ18"/>
      <c r="QQK18"/>
      <c r="QQL18"/>
      <c r="QQM18"/>
      <c r="QQN18"/>
      <c r="QQO18"/>
      <c r="QQP18"/>
      <c r="QQQ18"/>
      <c r="QQR18"/>
      <c r="QQS18"/>
      <c r="QQT18"/>
      <c r="QQU18"/>
      <c r="QQV18"/>
      <c r="QQW18"/>
      <c r="QQX18"/>
      <c r="QQY18"/>
      <c r="QQZ18"/>
      <c r="QRA18"/>
      <c r="QRB18"/>
      <c r="QRC18"/>
      <c r="QRD18"/>
      <c r="QRE18"/>
      <c r="QRF18"/>
      <c r="QRG18"/>
      <c r="QRH18"/>
      <c r="QRI18"/>
      <c r="QRJ18"/>
      <c r="QRK18"/>
      <c r="QRL18"/>
      <c r="QRM18"/>
      <c r="QRN18"/>
      <c r="QRO18"/>
      <c r="QRP18"/>
      <c r="QRQ18"/>
      <c r="QRR18"/>
      <c r="QRS18"/>
      <c r="QRT18"/>
      <c r="QRU18"/>
      <c r="QRV18"/>
      <c r="QRW18"/>
      <c r="QRX18"/>
      <c r="QRY18"/>
      <c r="QRZ18"/>
      <c r="QSA18"/>
      <c r="QSB18"/>
      <c r="QSC18"/>
      <c r="QSD18"/>
      <c r="QSE18"/>
      <c r="QSF18"/>
      <c r="QSG18"/>
      <c r="QSH18"/>
      <c r="QSI18"/>
      <c r="QSJ18"/>
      <c r="QSK18"/>
      <c r="QSL18"/>
      <c r="QSM18"/>
      <c r="QSN18"/>
      <c r="QSO18"/>
      <c r="QSP18"/>
      <c r="QSQ18"/>
      <c r="QSR18"/>
      <c r="QSS18"/>
      <c r="QST18"/>
      <c r="QSU18"/>
      <c r="QSV18"/>
      <c r="QSW18"/>
      <c r="QSX18"/>
      <c r="QSY18"/>
      <c r="QSZ18"/>
      <c r="QTA18"/>
      <c r="QTB18"/>
      <c r="QTC18"/>
      <c r="QTD18"/>
      <c r="QTE18"/>
      <c r="QTF18"/>
      <c r="QTG18"/>
      <c r="QTH18"/>
      <c r="QTI18"/>
      <c r="QTJ18"/>
      <c r="QTK18"/>
      <c r="QTL18"/>
      <c r="QTM18"/>
      <c r="QTN18"/>
      <c r="QTO18"/>
      <c r="QTP18"/>
      <c r="QTQ18"/>
      <c r="QTR18"/>
      <c r="QTS18"/>
      <c r="QTT18"/>
      <c r="QTU18"/>
      <c r="QTV18"/>
      <c r="QTW18"/>
      <c r="QTX18"/>
      <c r="QTY18"/>
      <c r="QTZ18"/>
      <c r="QUA18"/>
      <c r="QUB18"/>
      <c r="QUC18"/>
      <c r="QUD18"/>
      <c r="QUE18"/>
      <c r="QUF18"/>
      <c r="QUG18"/>
      <c r="QUH18"/>
      <c r="QUI18"/>
      <c r="QUJ18"/>
      <c r="QUK18"/>
      <c r="QUL18"/>
      <c r="QUM18"/>
      <c r="QUN18"/>
      <c r="QUO18"/>
      <c r="QUP18"/>
      <c r="QUQ18"/>
      <c r="QUR18"/>
      <c r="QUS18"/>
      <c r="QUT18"/>
      <c r="QUU18"/>
      <c r="QUV18"/>
      <c r="QUW18"/>
      <c r="QUX18"/>
      <c r="QUY18"/>
      <c r="QUZ18"/>
      <c r="QVA18"/>
      <c r="QVB18"/>
      <c r="QVC18"/>
      <c r="QVD18"/>
      <c r="QVE18"/>
      <c r="QVF18"/>
      <c r="QVG18"/>
      <c r="QVH18"/>
      <c r="QVI18"/>
      <c r="QVJ18"/>
      <c r="QVK18"/>
      <c r="QVL18"/>
      <c r="QVM18"/>
      <c r="QVN18"/>
      <c r="QVO18"/>
      <c r="QVP18"/>
      <c r="QVQ18"/>
      <c r="QVR18"/>
      <c r="QVS18"/>
      <c r="QVT18"/>
      <c r="QVU18"/>
      <c r="QVV18"/>
      <c r="QVW18"/>
      <c r="QVX18"/>
      <c r="QVY18"/>
      <c r="QVZ18"/>
      <c r="QWA18"/>
      <c r="QWB18"/>
      <c r="QWC18"/>
      <c r="QWD18"/>
      <c r="QWE18"/>
      <c r="QWF18"/>
      <c r="QWG18"/>
      <c r="QWH18"/>
      <c r="QWI18"/>
      <c r="QWJ18"/>
      <c r="QWK18"/>
      <c r="QWL18"/>
      <c r="QWM18"/>
      <c r="QWN18"/>
      <c r="QWO18"/>
      <c r="QWP18"/>
      <c r="QWQ18"/>
      <c r="QWR18"/>
      <c r="QWS18"/>
      <c r="QWT18"/>
      <c r="QWU18"/>
      <c r="QWV18"/>
      <c r="QWW18"/>
      <c r="QWX18"/>
      <c r="QWY18"/>
      <c r="QWZ18"/>
      <c r="QXA18"/>
      <c r="QXB18"/>
      <c r="QXC18"/>
      <c r="QXD18"/>
      <c r="QXE18"/>
      <c r="QXF18"/>
      <c r="QXG18"/>
      <c r="QXH18"/>
      <c r="QXI18"/>
      <c r="QXJ18"/>
      <c r="QXK18"/>
      <c r="QXL18"/>
      <c r="QXM18"/>
      <c r="QXN18"/>
      <c r="QXO18"/>
      <c r="QXP18"/>
      <c r="QXQ18"/>
      <c r="QXR18"/>
      <c r="QXS18"/>
      <c r="QXT18"/>
      <c r="QXU18"/>
      <c r="QXV18"/>
      <c r="QXW18"/>
      <c r="QXX18"/>
      <c r="QXY18"/>
      <c r="QXZ18"/>
      <c r="QYA18"/>
      <c r="QYB18"/>
      <c r="QYC18"/>
      <c r="QYD18"/>
      <c r="QYE18"/>
      <c r="QYF18"/>
      <c r="QYG18"/>
      <c r="QYH18"/>
      <c r="QYI18"/>
      <c r="QYJ18"/>
      <c r="QYK18"/>
      <c r="QYL18"/>
      <c r="QYM18"/>
      <c r="QYN18"/>
      <c r="QYO18"/>
      <c r="QYP18"/>
      <c r="QYQ18"/>
      <c r="QYR18"/>
      <c r="QYS18"/>
      <c r="QYT18"/>
      <c r="QYU18"/>
      <c r="QYV18"/>
      <c r="QYW18"/>
      <c r="QYX18"/>
      <c r="QYY18"/>
      <c r="QYZ18"/>
      <c r="QZA18"/>
      <c r="QZB18"/>
      <c r="QZC18"/>
      <c r="QZD18"/>
      <c r="QZE18"/>
      <c r="QZF18"/>
      <c r="QZG18"/>
      <c r="QZH18"/>
      <c r="QZI18"/>
      <c r="QZJ18"/>
      <c r="QZK18"/>
      <c r="QZL18"/>
      <c r="QZM18"/>
      <c r="QZN18"/>
      <c r="QZO18"/>
      <c r="QZP18"/>
      <c r="QZQ18"/>
      <c r="QZR18"/>
      <c r="QZS18"/>
      <c r="QZT18"/>
      <c r="QZU18"/>
      <c r="QZV18"/>
      <c r="QZW18"/>
      <c r="QZX18"/>
      <c r="QZY18"/>
      <c r="QZZ18"/>
      <c r="RAA18"/>
      <c r="RAB18"/>
      <c r="RAC18"/>
      <c r="RAD18"/>
      <c r="RAE18"/>
      <c r="RAF18"/>
      <c r="RAG18"/>
      <c r="RAH18"/>
      <c r="RAI18"/>
      <c r="RAJ18"/>
      <c r="RAK18"/>
      <c r="RAL18"/>
      <c r="RAM18"/>
      <c r="RAN18"/>
      <c r="RAO18"/>
      <c r="RAP18"/>
      <c r="RAQ18"/>
      <c r="RAR18"/>
      <c r="RAS18"/>
      <c r="RAT18"/>
      <c r="RAU18"/>
      <c r="RAV18"/>
      <c r="RAW18"/>
      <c r="RAX18"/>
      <c r="RAY18"/>
      <c r="RAZ18"/>
      <c r="RBA18"/>
      <c r="RBB18"/>
      <c r="RBC18"/>
      <c r="RBD18"/>
      <c r="RBE18"/>
      <c r="RBF18"/>
      <c r="RBG18"/>
      <c r="RBH18"/>
      <c r="RBI18"/>
      <c r="RBJ18"/>
      <c r="RBK18"/>
      <c r="RBL18"/>
      <c r="RBM18"/>
      <c r="RBN18"/>
      <c r="RBO18"/>
      <c r="RBP18"/>
      <c r="RBQ18"/>
      <c r="RBR18"/>
      <c r="RBS18"/>
      <c r="RBT18"/>
      <c r="RBU18"/>
      <c r="RBV18"/>
      <c r="RBW18"/>
      <c r="RBX18"/>
      <c r="RBY18"/>
      <c r="RBZ18"/>
      <c r="RCA18"/>
      <c r="RCB18"/>
      <c r="RCC18"/>
      <c r="RCD18"/>
      <c r="RCE18"/>
      <c r="RCF18"/>
      <c r="RCG18"/>
      <c r="RCH18"/>
      <c r="RCI18"/>
      <c r="RCJ18"/>
      <c r="RCK18"/>
      <c r="RCL18"/>
      <c r="RCM18"/>
      <c r="RCN18"/>
      <c r="RCO18"/>
      <c r="RCP18"/>
      <c r="RCQ18"/>
      <c r="RCR18"/>
      <c r="RCS18"/>
      <c r="RCT18"/>
      <c r="RCU18"/>
      <c r="RCV18"/>
      <c r="RCW18"/>
      <c r="RCX18"/>
      <c r="RCY18"/>
      <c r="RCZ18"/>
      <c r="RDA18"/>
      <c r="RDB18"/>
      <c r="RDC18"/>
      <c r="RDD18"/>
      <c r="RDE18"/>
      <c r="RDF18"/>
      <c r="RDG18"/>
      <c r="RDH18"/>
      <c r="RDI18"/>
      <c r="RDJ18"/>
      <c r="RDK18"/>
      <c r="RDL18"/>
      <c r="RDM18"/>
      <c r="RDN18"/>
      <c r="RDO18"/>
      <c r="RDP18"/>
      <c r="RDQ18"/>
      <c r="RDR18"/>
      <c r="RDS18"/>
      <c r="RDT18"/>
      <c r="RDU18"/>
      <c r="RDV18"/>
      <c r="RDW18"/>
      <c r="RDX18"/>
      <c r="RDY18"/>
      <c r="RDZ18"/>
      <c r="REA18"/>
      <c r="REB18"/>
      <c r="REC18"/>
      <c r="RED18"/>
      <c r="REE18"/>
      <c r="REF18"/>
      <c r="REG18"/>
      <c r="REH18"/>
      <c r="REI18"/>
      <c r="REJ18"/>
      <c r="REK18"/>
      <c r="REL18"/>
      <c r="REM18"/>
      <c r="REN18"/>
      <c r="REO18"/>
      <c r="REP18"/>
      <c r="REQ18"/>
      <c r="RER18"/>
      <c r="RES18"/>
      <c r="RET18"/>
      <c r="REU18"/>
      <c r="REV18"/>
      <c r="REW18"/>
      <c r="REX18"/>
      <c r="REY18"/>
      <c r="REZ18"/>
      <c r="RFA18"/>
      <c r="RFB18"/>
      <c r="RFC18"/>
      <c r="RFD18"/>
      <c r="RFE18"/>
      <c r="RFF18"/>
      <c r="RFG18"/>
      <c r="RFH18"/>
      <c r="RFI18"/>
      <c r="RFJ18"/>
      <c r="RFK18"/>
      <c r="RFL18"/>
      <c r="RFM18"/>
      <c r="RFN18"/>
      <c r="RFO18"/>
      <c r="RFP18"/>
      <c r="RFQ18"/>
      <c r="RFR18"/>
      <c r="RFS18"/>
      <c r="RFT18"/>
      <c r="RFU18"/>
      <c r="RFV18"/>
      <c r="RFW18"/>
      <c r="RFX18"/>
      <c r="RFY18"/>
      <c r="RFZ18"/>
      <c r="RGA18"/>
      <c r="RGB18"/>
      <c r="RGC18"/>
      <c r="RGD18"/>
      <c r="RGE18"/>
      <c r="RGF18"/>
      <c r="RGG18"/>
      <c r="RGH18"/>
      <c r="RGI18"/>
      <c r="RGJ18"/>
      <c r="RGK18"/>
      <c r="RGL18"/>
      <c r="RGM18"/>
      <c r="RGN18"/>
      <c r="RGO18"/>
      <c r="RGP18"/>
      <c r="RGQ18"/>
      <c r="RGR18"/>
      <c r="RGS18"/>
      <c r="RGT18"/>
      <c r="RGU18"/>
      <c r="RGV18"/>
      <c r="RGW18"/>
      <c r="RGX18"/>
      <c r="RGY18"/>
      <c r="RGZ18"/>
      <c r="RHA18"/>
      <c r="RHB18"/>
      <c r="RHC18"/>
      <c r="RHD18"/>
      <c r="RHE18"/>
      <c r="RHF18"/>
      <c r="RHG18"/>
      <c r="RHH18"/>
      <c r="RHI18"/>
      <c r="RHJ18"/>
      <c r="RHK18"/>
      <c r="RHL18"/>
      <c r="RHM18"/>
      <c r="RHN18"/>
      <c r="RHO18"/>
      <c r="RHP18"/>
      <c r="RHQ18"/>
      <c r="RHR18"/>
      <c r="RHS18"/>
      <c r="RHT18"/>
      <c r="RHU18"/>
      <c r="RHV18"/>
      <c r="RHW18"/>
      <c r="RHX18"/>
      <c r="RHY18"/>
      <c r="RHZ18"/>
      <c r="RIA18"/>
      <c r="RIB18"/>
      <c r="RIC18"/>
      <c r="RID18"/>
      <c r="RIE18"/>
      <c r="RIF18"/>
      <c r="RIG18"/>
      <c r="RIH18"/>
      <c r="RII18"/>
      <c r="RIJ18"/>
      <c r="RIK18"/>
      <c r="RIL18"/>
      <c r="RIM18"/>
      <c r="RIN18"/>
      <c r="RIO18"/>
      <c r="RIP18"/>
      <c r="RIQ18"/>
      <c r="RIR18"/>
      <c r="RIS18"/>
      <c r="RIT18"/>
      <c r="RIU18"/>
      <c r="RIV18"/>
      <c r="RIW18"/>
      <c r="RIX18"/>
      <c r="RIY18"/>
      <c r="RIZ18"/>
      <c r="RJA18"/>
      <c r="RJB18"/>
      <c r="RJC18"/>
      <c r="RJD18"/>
      <c r="RJE18"/>
      <c r="RJF18"/>
      <c r="RJG18"/>
      <c r="RJH18"/>
      <c r="RJI18"/>
      <c r="RJJ18"/>
      <c r="RJK18"/>
      <c r="RJL18"/>
      <c r="RJM18"/>
      <c r="RJN18"/>
      <c r="RJO18"/>
      <c r="RJP18"/>
      <c r="RJQ18"/>
      <c r="RJR18"/>
      <c r="RJS18"/>
      <c r="RJT18"/>
      <c r="RJU18"/>
      <c r="RJV18"/>
      <c r="RJW18"/>
      <c r="RJX18"/>
      <c r="RJY18"/>
      <c r="RJZ18"/>
      <c r="RKA18"/>
      <c r="RKB18"/>
      <c r="RKC18"/>
      <c r="RKD18"/>
      <c r="RKE18"/>
      <c r="RKF18"/>
      <c r="RKG18"/>
      <c r="RKH18"/>
      <c r="RKI18"/>
      <c r="RKJ18"/>
      <c r="RKK18"/>
      <c r="RKL18"/>
      <c r="RKM18"/>
      <c r="RKN18"/>
      <c r="RKO18"/>
      <c r="RKP18"/>
      <c r="RKQ18"/>
      <c r="RKR18"/>
      <c r="RKS18"/>
      <c r="RKT18"/>
      <c r="RKU18"/>
      <c r="RKV18"/>
      <c r="RKW18"/>
      <c r="RKX18"/>
      <c r="RKY18"/>
      <c r="RKZ18"/>
      <c r="RLA18"/>
      <c r="RLB18"/>
      <c r="RLC18"/>
      <c r="RLD18"/>
      <c r="RLE18"/>
      <c r="RLF18"/>
      <c r="RLG18"/>
      <c r="RLH18"/>
      <c r="RLI18"/>
      <c r="RLJ18"/>
      <c r="RLK18"/>
      <c r="RLL18"/>
      <c r="RLM18"/>
      <c r="RLN18"/>
      <c r="RLO18"/>
      <c r="RLP18"/>
      <c r="RLQ18"/>
      <c r="RLR18"/>
      <c r="RLS18"/>
      <c r="RLT18"/>
      <c r="RLU18"/>
      <c r="RLV18"/>
      <c r="RLW18"/>
      <c r="RLX18"/>
      <c r="RLY18"/>
      <c r="RLZ18"/>
      <c r="RMA18"/>
      <c r="RMB18"/>
      <c r="RMC18"/>
      <c r="RMD18"/>
      <c r="RME18"/>
      <c r="RMF18"/>
      <c r="RMG18"/>
      <c r="RMH18"/>
      <c r="RMI18"/>
      <c r="RMJ18"/>
      <c r="RMK18"/>
      <c r="RML18"/>
      <c r="RMM18"/>
      <c r="RMN18"/>
      <c r="RMO18"/>
      <c r="RMP18"/>
      <c r="RMQ18"/>
      <c r="RMR18"/>
      <c r="RMS18"/>
      <c r="RMT18"/>
      <c r="RMU18"/>
      <c r="RMV18"/>
      <c r="RMW18"/>
      <c r="RMX18"/>
      <c r="RMY18"/>
      <c r="RMZ18"/>
      <c r="RNA18"/>
      <c r="RNB18"/>
      <c r="RNC18"/>
      <c r="RND18"/>
      <c r="RNE18"/>
      <c r="RNF18"/>
      <c r="RNG18"/>
      <c r="RNH18"/>
      <c r="RNI18"/>
      <c r="RNJ18"/>
      <c r="RNK18"/>
      <c r="RNL18"/>
      <c r="RNM18"/>
      <c r="RNN18"/>
      <c r="RNO18"/>
      <c r="RNP18"/>
      <c r="RNQ18"/>
      <c r="RNR18"/>
      <c r="RNS18"/>
      <c r="RNT18"/>
      <c r="RNU18"/>
      <c r="RNV18"/>
      <c r="RNW18"/>
      <c r="RNX18"/>
      <c r="RNY18"/>
      <c r="RNZ18"/>
      <c r="ROA18"/>
      <c r="ROB18"/>
      <c r="ROC18"/>
      <c r="ROD18"/>
      <c r="ROE18"/>
      <c r="ROF18"/>
      <c r="ROG18"/>
      <c r="ROH18"/>
      <c r="ROI18"/>
      <c r="ROJ18"/>
      <c r="ROK18"/>
      <c r="ROL18"/>
      <c r="ROM18"/>
      <c r="RON18"/>
      <c r="ROO18"/>
      <c r="ROP18"/>
      <c r="ROQ18"/>
      <c r="ROR18"/>
      <c r="ROS18"/>
      <c r="ROT18"/>
      <c r="ROU18"/>
      <c r="ROV18"/>
      <c r="ROW18"/>
      <c r="ROX18"/>
      <c r="ROY18"/>
      <c r="ROZ18"/>
      <c r="RPA18"/>
      <c r="RPB18"/>
      <c r="RPC18"/>
      <c r="RPD18"/>
      <c r="RPE18"/>
      <c r="RPF18"/>
      <c r="RPG18"/>
      <c r="RPH18"/>
      <c r="RPI18"/>
      <c r="RPJ18"/>
      <c r="RPK18"/>
      <c r="RPL18"/>
      <c r="RPM18"/>
      <c r="RPN18"/>
      <c r="RPO18"/>
      <c r="RPP18"/>
      <c r="RPQ18"/>
      <c r="RPR18"/>
      <c r="RPS18"/>
      <c r="RPT18"/>
      <c r="RPU18"/>
      <c r="RPV18"/>
      <c r="RPW18"/>
      <c r="RPX18"/>
      <c r="RPY18"/>
      <c r="RPZ18"/>
      <c r="RQA18"/>
      <c r="RQB18"/>
      <c r="RQC18"/>
      <c r="RQD18"/>
      <c r="RQE18"/>
      <c r="RQF18"/>
      <c r="RQG18"/>
      <c r="RQH18"/>
      <c r="RQI18"/>
      <c r="RQJ18"/>
      <c r="RQK18"/>
      <c r="RQL18"/>
      <c r="RQM18"/>
      <c r="RQN18"/>
      <c r="RQO18"/>
      <c r="RQP18"/>
      <c r="RQQ18"/>
      <c r="RQR18"/>
      <c r="RQS18"/>
      <c r="RQT18"/>
      <c r="RQU18"/>
      <c r="RQV18"/>
      <c r="RQW18"/>
      <c r="RQX18"/>
      <c r="RQY18"/>
      <c r="RQZ18"/>
      <c r="RRA18"/>
      <c r="RRB18"/>
      <c r="RRC18"/>
      <c r="RRD18"/>
      <c r="RRE18"/>
      <c r="RRF18"/>
      <c r="RRG18"/>
      <c r="RRH18"/>
      <c r="RRI18"/>
      <c r="RRJ18"/>
      <c r="RRK18"/>
      <c r="RRL18"/>
      <c r="RRM18"/>
      <c r="RRN18"/>
      <c r="RRO18"/>
      <c r="RRP18"/>
      <c r="RRQ18"/>
      <c r="RRR18"/>
      <c r="RRS18"/>
      <c r="RRT18"/>
      <c r="RRU18"/>
      <c r="RRV18"/>
      <c r="RRW18"/>
      <c r="RRX18"/>
      <c r="RRY18"/>
      <c r="RRZ18"/>
      <c r="RSA18"/>
      <c r="RSB18"/>
      <c r="RSC18"/>
      <c r="RSD18"/>
      <c r="RSE18"/>
      <c r="RSF18"/>
      <c r="RSG18"/>
      <c r="RSH18"/>
      <c r="RSI18"/>
      <c r="RSJ18"/>
      <c r="RSK18"/>
      <c r="RSL18"/>
      <c r="RSM18"/>
      <c r="RSN18"/>
      <c r="RSO18"/>
      <c r="RSP18"/>
      <c r="RSQ18"/>
      <c r="RSR18"/>
      <c r="RSS18"/>
      <c r="RST18"/>
      <c r="RSU18"/>
      <c r="RSV18"/>
      <c r="RSW18"/>
      <c r="RSX18"/>
      <c r="RSY18"/>
      <c r="RSZ18"/>
      <c r="RTA18"/>
      <c r="RTB18"/>
      <c r="RTC18"/>
      <c r="RTD18"/>
      <c r="RTE18"/>
      <c r="RTF18"/>
      <c r="RTG18"/>
      <c r="RTH18"/>
      <c r="RTI18"/>
      <c r="RTJ18"/>
      <c r="RTK18"/>
      <c r="RTL18"/>
      <c r="RTM18"/>
      <c r="RTN18"/>
      <c r="RTO18"/>
      <c r="RTP18"/>
      <c r="RTQ18"/>
      <c r="RTR18"/>
      <c r="RTS18"/>
      <c r="RTT18"/>
      <c r="RTU18"/>
      <c r="RTV18"/>
      <c r="RTW18"/>
      <c r="RTX18"/>
      <c r="RTY18"/>
      <c r="RTZ18"/>
      <c r="RUA18"/>
      <c r="RUB18"/>
      <c r="RUC18"/>
      <c r="RUD18"/>
      <c r="RUE18"/>
      <c r="RUF18"/>
      <c r="RUG18"/>
      <c r="RUH18"/>
      <c r="RUI18"/>
      <c r="RUJ18"/>
      <c r="RUK18"/>
      <c r="RUL18"/>
      <c r="RUM18"/>
      <c r="RUN18"/>
      <c r="RUO18"/>
      <c r="RUP18"/>
      <c r="RUQ18"/>
      <c r="RUR18"/>
      <c r="RUS18"/>
      <c r="RUT18"/>
      <c r="RUU18"/>
      <c r="RUV18"/>
      <c r="RUW18"/>
      <c r="RUX18"/>
      <c r="RUY18"/>
      <c r="RUZ18"/>
      <c r="RVA18"/>
      <c r="RVB18"/>
      <c r="RVC18"/>
      <c r="RVD18"/>
      <c r="RVE18"/>
      <c r="RVF18"/>
      <c r="RVG18"/>
      <c r="RVH18"/>
      <c r="RVI18"/>
      <c r="RVJ18"/>
      <c r="RVK18"/>
      <c r="RVL18"/>
      <c r="RVM18"/>
      <c r="RVN18"/>
      <c r="RVO18"/>
      <c r="RVP18"/>
      <c r="RVQ18"/>
      <c r="RVR18"/>
      <c r="RVS18"/>
      <c r="RVT18"/>
      <c r="RVU18"/>
      <c r="RVV18"/>
      <c r="RVW18"/>
      <c r="RVX18"/>
      <c r="RVY18"/>
      <c r="RVZ18"/>
      <c r="RWA18"/>
      <c r="RWB18"/>
      <c r="RWC18"/>
      <c r="RWD18"/>
      <c r="RWE18"/>
      <c r="RWF18"/>
      <c r="RWG18"/>
      <c r="RWH18"/>
      <c r="RWI18"/>
      <c r="RWJ18"/>
      <c r="RWK18"/>
      <c r="RWL18"/>
      <c r="RWM18"/>
      <c r="RWN18"/>
      <c r="RWO18"/>
      <c r="RWP18"/>
      <c r="RWQ18"/>
      <c r="RWR18"/>
      <c r="RWS18"/>
      <c r="RWT18"/>
      <c r="RWU18"/>
      <c r="RWV18"/>
      <c r="RWW18"/>
      <c r="RWX18"/>
      <c r="RWY18"/>
      <c r="RWZ18"/>
      <c r="RXA18"/>
      <c r="RXB18"/>
      <c r="RXC18"/>
      <c r="RXD18"/>
      <c r="RXE18"/>
      <c r="RXF18"/>
      <c r="RXG18"/>
      <c r="RXH18"/>
      <c r="RXI18"/>
      <c r="RXJ18"/>
      <c r="RXK18"/>
      <c r="RXL18"/>
      <c r="RXM18"/>
      <c r="RXN18"/>
      <c r="RXO18"/>
      <c r="RXP18"/>
      <c r="RXQ18"/>
      <c r="RXR18"/>
      <c r="RXS18"/>
      <c r="RXT18"/>
      <c r="RXU18"/>
      <c r="RXV18"/>
      <c r="RXW18"/>
      <c r="RXX18"/>
      <c r="RXY18"/>
      <c r="RXZ18"/>
      <c r="RYA18"/>
      <c r="RYB18"/>
      <c r="RYC18"/>
      <c r="RYD18"/>
      <c r="RYE18"/>
      <c r="RYF18"/>
      <c r="RYG18"/>
      <c r="RYH18"/>
      <c r="RYI18"/>
      <c r="RYJ18"/>
      <c r="RYK18"/>
      <c r="RYL18"/>
      <c r="RYM18"/>
      <c r="RYN18"/>
      <c r="RYO18"/>
      <c r="RYP18"/>
      <c r="RYQ18"/>
      <c r="RYR18"/>
      <c r="RYS18"/>
      <c r="RYT18"/>
      <c r="RYU18"/>
      <c r="RYV18"/>
      <c r="RYW18"/>
      <c r="RYX18"/>
      <c r="RYY18"/>
      <c r="RYZ18"/>
      <c r="RZA18"/>
      <c r="RZB18"/>
      <c r="RZC18"/>
      <c r="RZD18"/>
      <c r="RZE18"/>
      <c r="RZF18"/>
      <c r="RZG18"/>
      <c r="RZH18"/>
      <c r="RZI18"/>
      <c r="RZJ18"/>
      <c r="RZK18"/>
      <c r="RZL18"/>
      <c r="RZM18"/>
      <c r="RZN18"/>
      <c r="RZO18"/>
      <c r="RZP18"/>
      <c r="RZQ18"/>
      <c r="RZR18"/>
      <c r="RZS18"/>
      <c r="RZT18"/>
      <c r="RZU18"/>
      <c r="RZV18"/>
      <c r="RZW18"/>
      <c r="RZX18"/>
      <c r="RZY18"/>
      <c r="RZZ18"/>
      <c r="SAA18"/>
      <c r="SAB18"/>
      <c r="SAC18"/>
      <c r="SAD18"/>
      <c r="SAE18"/>
      <c r="SAF18"/>
      <c r="SAG18"/>
      <c r="SAH18"/>
      <c r="SAI18"/>
      <c r="SAJ18"/>
      <c r="SAK18"/>
      <c r="SAL18"/>
      <c r="SAM18"/>
      <c r="SAN18"/>
      <c r="SAO18"/>
      <c r="SAP18"/>
      <c r="SAQ18"/>
      <c r="SAR18"/>
      <c r="SAS18"/>
      <c r="SAT18"/>
      <c r="SAU18"/>
      <c r="SAV18"/>
      <c r="SAW18"/>
      <c r="SAX18"/>
      <c r="SAY18"/>
      <c r="SAZ18"/>
      <c r="SBA18"/>
      <c r="SBB18"/>
      <c r="SBC18"/>
      <c r="SBD18"/>
      <c r="SBE18"/>
      <c r="SBF18"/>
      <c r="SBG18"/>
      <c r="SBH18"/>
      <c r="SBI18"/>
      <c r="SBJ18"/>
      <c r="SBK18"/>
      <c r="SBL18"/>
      <c r="SBM18"/>
      <c r="SBN18"/>
      <c r="SBO18"/>
      <c r="SBP18"/>
      <c r="SBQ18"/>
      <c r="SBR18"/>
      <c r="SBS18"/>
      <c r="SBT18"/>
      <c r="SBU18"/>
      <c r="SBV18"/>
      <c r="SBW18"/>
      <c r="SBX18"/>
      <c r="SBY18"/>
      <c r="SBZ18"/>
      <c r="SCA18"/>
      <c r="SCB18"/>
      <c r="SCC18"/>
      <c r="SCD18"/>
      <c r="SCE18"/>
      <c r="SCF18"/>
      <c r="SCG18"/>
      <c r="SCH18"/>
      <c r="SCI18"/>
      <c r="SCJ18"/>
      <c r="SCK18"/>
      <c r="SCL18"/>
      <c r="SCM18"/>
      <c r="SCN18"/>
      <c r="SCO18"/>
      <c r="SCP18"/>
      <c r="SCQ18"/>
      <c r="SCR18"/>
      <c r="SCS18"/>
      <c r="SCT18"/>
      <c r="SCU18"/>
      <c r="SCV18"/>
      <c r="SCW18"/>
      <c r="SCX18"/>
      <c r="SCY18"/>
      <c r="SCZ18"/>
      <c r="SDA18"/>
      <c r="SDB18"/>
      <c r="SDC18"/>
      <c r="SDD18"/>
      <c r="SDE18"/>
      <c r="SDF18"/>
      <c r="SDG18"/>
      <c r="SDH18"/>
      <c r="SDI18"/>
      <c r="SDJ18"/>
      <c r="SDK18"/>
      <c r="SDL18"/>
      <c r="SDM18"/>
      <c r="SDN18"/>
      <c r="SDO18"/>
      <c r="SDP18"/>
      <c r="SDQ18"/>
      <c r="SDR18"/>
      <c r="SDS18"/>
      <c r="SDT18"/>
      <c r="SDU18"/>
      <c r="SDV18"/>
      <c r="SDW18"/>
      <c r="SDX18"/>
      <c r="SDY18"/>
      <c r="SDZ18"/>
      <c r="SEA18"/>
      <c r="SEB18"/>
      <c r="SEC18"/>
      <c r="SED18"/>
      <c r="SEE18"/>
      <c r="SEF18"/>
      <c r="SEG18"/>
      <c r="SEH18"/>
      <c r="SEI18"/>
      <c r="SEJ18"/>
      <c r="SEK18"/>
      <c r="SEL18"/>
      <c r="SEM18"/>
      <c r="SEN18"/>
      <c r="SEO18"/>
      <c r="SEP18"/>
      <c r="SEQ18"/>
      <c r="SER18"/>
      <c r="SES18"/>
      <c r="SET18"/>
      <c r="SEU18"/>
      <c r="SEV18"/>
      <c r="SEW18"/>
      <c r="SEX18"/>
      <c r="SEY18"/>
      <c r="SEZ18"/>
      <c r="SFA18"/>
      <c r="SFB18"/>
      <c r="SFC18"/>
      <c r="SFD18"/>
      <c r="SFE18"/>
      <c r="SFF18"/>
      <c r="SFG18"/>
      <c r="SFH18"/>
      <c r="SFI18"/>
      <c r="SFJ18"/>
      <c r="SFK18"/>
      <c r="SFL18"/>
      <c r="SFM18"/>
      <c r="SFN18"/>
      <c r="SFO18"/>
      <c r="SFP18"/>
      <c r="SFQ18"/>
      <c r="SFR18"/>
      <c r="SFS18"/>
      <c r="SFT18"/>
      <c r="SFU18"/>
      <c r="SFV18"/>
      <c r="SFW18"/>
      <c r="SFX18"/>
      <c r="SFY18"/>
      <c r="SFZ18"/>
      <c r="SGA18"/>
      <c r="SGB18"/>
      <c r="SGC18"/>
      <c r="SGD18"/>
      <c r="SGE18"/>
      <c r="SGF18"/>
      <c r="SGG18"/>
      <c r="SGH18"/>
      <c r="SGI18"/>
      <c r="SGJ18"/>
      <c r="SGK18"/>
      <c r="SGL18"/>
      <c r="SGM18"/>
      <c r="SGN18"/>
      <c r="SGO18"/>
      <c r="SGP18"/>
      <c r="SGQ18"/>
      <c r="SGR18"/>
      <c r="SGS18"/>
      <c r="SGT18"/>
      <c r="SGU18"/>
      <c r="SGV18"/>
      <c r="SGW18"/>
      <c r="SGX18"/>
      <c r="SGY18"/>
      <c r="SGZ18"/>
      <c r="SHA18"/>
      <c r="SHB18"/>
      <c r="SHC18"/>
      <c r="SHD18"/>
      <c r="SHE18"/>
      <c r="SHF18"/>
      <c r="SHG18"/>
      <c r="SHH18"/>
      <c r="SHI18"/>
      <c r="SHJ18"/>
      <c r="SHK18"/>
      <c r="SHL18"/>
      <c r="SHM18"/>
      <c r="SHN18"/>
      <c r="SHO18"/>
      <c r="SHP18"/>
      <c r="SHQ18"/>
      <c r="SHR18"/>
      <c r="SHS18"/>
      <c r="SHT18"/>
      <c r="SHU18"/>
      <c r="SHV18"/>
      <c r="SHW18"/>
      <c r="SHX18"/>
      <c r="SHY18"/>
      <c r="SHZ18"/>
      <c r="SIA18"/>
      <c r="SIB18"/>
      <c r="SIC18"/>
      <c r="SID18"/>
      <c r="SIE18"/>
      <c r="SIF18"/>
      <c r="SIG18"/>
      <c r="SIH18"/>
      <c r="SII18"/>
      <c r="SIJ18"/>
      <c r="SIK18"/>
      <c r="SIL18"/>
      <c r="SIM18"/>
      <c r="SIN18"/>
      <c r="SIO18"/>
      <c r="SIP18"/>
      <c r="SIQ18"/>
      <c r="SIR18"/>
      <c r="SIS18"/>
      <c r="SIT18"/>
      <c r="SIU18"/>
      <c r="SIV18"/>
      <c r="SIW18"/>
      <c r="SIX18"/>
      <c r="SIY18"/>
      <c r="SIZ18"/>
      <c r="SJA18"/>
      <c r="SJB18"/>
      <c r="SJC18"/>
      <c r="SJD18"/>
      <c r="SJE18"/>
      <c r="SJF18"/>
      <c r="SJG18"/>
      <c r="SJH18"/>
      <c r="SJI18"/>
      <c r="SJJ18"/>
      <c r="SJK18"/>
      <c r="SJL18"/>
      <c r="SJM18"/>
      <c r="SJN18"/>
      <c r="SJO18"/>
      <c r="SJP18"/>
      <c r="SJQ18"/>
      <c r="SJR18"/>
      <c r="SJS18"/>
      <c r="SJT18"/>
      <c r="SJU18"/>
      <c r="SJV18"/>
      <c r="SJW18"/>
      <c r="SJX18"/>
      <c r="SJY18"/>
      <c r="SJZ18"/>
      <c r="SKA18"/>
      <c r="SKB18"/>
      <c r="SKC18"/>
      <c r="SKD18"/>
      <c r="SKE18"/>
      <c r="SKF18"/>
      <c r="SKG18"/>
      <c r="SKH18"/>
      <c r="SKI18"/>
      <c r="SKJ18"/>
      <c r="SKK18"/>
      <c r="SKL18"/>
      <c r="SKM18"/>
      <c r="SKN18"/>
      <c r="SKO18"/>
      <c r="SKP18"/>
      <c r="SKQ18"/>
      <c r="SKR18"/>
      <c r="SKS18"/>
      <c r="SKT18"/>
      <c r="SKU18"/>
      <c r="SKV18"/>
      <c r="SKW18"/>
      <c r="SKX18"/>
      <c r="SKY18"/>
      <c r="SKZ18"/>
      <c r="SLA18"/>
      <c r="SLB18"/>
      <c r="SLC18"/>
      <c r="SLD18"/>
      <c r="SLE18"/>
      <c r="SLF18"/>
      <c r="SLG18"/>
      <c r="SLH18"/>
      <c r="SLI18"/>
      <c r="SLJ18"/>
      <c r="SLK18"/>
      <c r="SLL18"/>
      <c r="SLM18"/>
      <c r="SLN18"/>
      <c r="SLO18"/>
      <c r="SLP18"/>
      <c r="SLQ18"/>
      <c r="SLR18"/>
      <c r="SLS18"/>
      <c r="SLT18"/>
      <c r="SLU18"/>
      <c r="SLV18"/>
      <c r="SLW18"/>
      <c r="SLX18"/>
      <c r="SLY18"/>
      <c r="SLZ18"/>
      <c r="SMA18"/>
      <c r="SMB18"/>
      <c r="SMC18"/>
      <c r="SMD18"/>
      <c r="SME18"/>
      <c r="SMF18"/>
      <c r="SMG18"/>
      <c r="SMH18"/>
      <c r="SMI18"/>
      <c r="SMJ18"/>
      <c r="SMK18"/>
      <c r="SML18"/>
      <c r="SMM18"/>
      <c r="SMN18"/>
      <c r="SMO18"/>
      <c r="SMP18"/>
      <c r="SMQ18"/>
      <c r="SMR18"/>
      <c r="SMS18"/>
      <c r="SMT18"/>
      <c r="SMU18"/>
      <c r="SMV18"/>
      <c r="SMW18"/>
      <c r="SMX18"/>
      <c r="SMY18"/>
      <c r="SMZ18"/>
      <c r="SNA18"/>
      <c r="SNB18"/>
      <c r="SNC18"/>
      <c r="SND18"/>
      <c r="SNE18"/>
      <c r="SNF18"/>
      <c r="SNG18"/>
      <c r="SNH18"/>
      <c r="SNI18"/>
      <c r="SNJ18"/>
      <c r="SNK18"/>
      <c r="SNL18"/>
      <c r="SNM18"/>
      <c r="SNN18"/>
      <c r="SNO18"/>
      <c r="SNP18"/>
      <c r="SNQ18"/>
      <c r="SNR18"/>
      <c r="SNS18"/>
      <c r="SNT18"/>
      <c r="SNU18"/>
      <c r="SNV18"/>
      <c r="SNW18"/>
      <c r="SNX18"/>
      <c r="SNY18"/>
      <c r="SNZ18"/>
      <c r="SOA18"/>
      <c r="SOB18"/>
      <c r="SOC18"/>
      <c r="SOD18"/>
      <c r="SOE18"/>
      <c r="SOF18"/>
      <c r="SOG18"/>
      <c r="SOH18"/>
      <c r="SOI18"/>
      <c r="SOJ18"/>
      <c r="SOK18"/>
      <c r="SOL18"/>
      <c r="SOM18"/>
      <c r="SON18"/>
      <c r="SOO18"/>
      <c r="SOP18"/>
      <c r="SOQ18"/>
      <c r="SOR18"/>
      <c r="SOS18"/>
      <c r="SOT18"/>
      <c r="SOU18"/>
      <c r="SOV18"/>
      <c r="SOW18"/>
      <c r="SOX18"/>
      <c r="SOY18"/>
      <c r="SOZ18"/>
      <c r="SPA18"/>
      <c r="SPB18"/>
      <c r="SPC18"/>
      <c r="SPD18"/>
      <c r="SPE18"/>
      <c r="SPF18"/>
      <c r="SPG18"/>
      <c r="SPH18"/>
      <c r="SPI18"/>
      <c r="SPJ18"/>
      <c r="SPK18"/>
      <c r="SPL18"/>
      <c r="SPM18"/>
      <c r="SPN18"/>
      <c r="SPO18"/>
      <c r="SPP18"/>
      <c r="SPQ18"/>
      <c r="SPR18"/>
      <c r="SPS18"/>
      <c r="SPT18"/>
      <c r="SPU18"/>
      <c r="SPV18"/>
      <c r="SPW18"/>
      <c r="SPX18"/>
      <c r="SPY18"/>
      <c r="SPZ18"/>
      <c r="SQA18"/>
      <c r="SQB18"/>
      <c r="SQC18"/>
      <c r="SQD18"/>
      <c r="SQE18"/>
      <c r="SQF18"/>
      <c r="SQG18"/>
      <c r="SQH18"/>
      <c r="SQI18"/>
      <c r="SQJ18"/>
      <c r="SQK18"/>
      <c r="SQL18"/>
      <c r="SQM18"/>
      <c r="SQN18"/>
      <c r="SQO18"/>
      <c r="SQP18"/>
      <c r="SQQ18"/>
      <c r="SQR18"/>
      <c r="SQS18"/>
      <c r="SQT18"/>
      <c r="SQU18"/>
      <c r="SQV18"/>
      <c r="SQW18"/>
      <c r="SQX18"/>
      <c r="SQY18"/>
      <c r="SQZ18"/>
      <c r="SRA18"/>
      <c r="SRB18"/>
      <c r="SRC18"/>
      <c r="SRD18"/>
      <c r="SRE18"/>
      <c r="SRF18"/>
      <c r="SRG18"/>
      <c r="SRH18"/>
      <c r="SRI18"/>
      <c r="SRJ18"/>
      <c r="SRK18"/>
      <c r="SRL18"/>
      <c r="SRM18"/>
      <c r="SRN18"/>
      <c r="SRO18"/>
      <c r="SRP18"/>
      <c r="SRQ18"/>
      <c r="SRR18"/>
      <c r="SRS18"/>
      <c r="SRT18"/>
      <c r="SRU18"/>
      <c r="SRV18"/>
      <c r="SRW18"/>
      <c r="SRX18"/>
      <c r="SRY18"/>
      <c r="SRZ18"/>
      <c r="SSA18"/>
      <c r="SSB18"/>
      <c r="SSC18"/>
      <c r="SSD18"/>
      <c r="SSE18"/>
      <c r="SSF18"/>
      <c r="SSG18"/>
      <c r="SSH18"/>
      <c r="SSI18"/>
      <c r="SSJ18"/>
      <c r="SSK18"/>
      <c r="SSL18"/>
      <c r="SSM18"/>
      <c r="SSN18"/>
      <c r="SSO18"/>
      <c r="SSP18"/>
      <c r="SSQ18"/>
      <c r="SSR18"/>
      <c r="SSS18"/>
      <c r="SST18"/>
      <c r="SSU18"/>
      <c r="SSV18"/>
      <c r="SSW18"/>
      <c r="SSX18"/>
      <c r="SSY18"/>
      <c r="SSZ18"/>
      <c r="STA18"/>
      <c r="STB18"/>
      <c r="STC18"/>
      <c r="STD18"/>
      <c r="STE18"/>
      <c r="STF18"/>
      <c r="STG18"/>
      <c r="STH18"/>
      <c r="STI18"/>
      <c r="STJ18"/>
      <c r="STK18"/>
      <c r="STL18"/>
      <c r="STM18"/>
      <c r="STN18"/>
      <c r="STO18"/>
      <c r="STP18"/>
      <c r="STQ18"/>
      <c r="STR18"/>
      <c r="STS18"/>
      <c r="STT18"/>
      <c r="STU18"/>
      <c r="STV18"/>
      <c r="STW18"/>
      <c r="STX18"/>
      <c r="STY18"/>
      <c r="STZ18"/>
      <c r="SUA18"/>
      <c r="SUB18"/>
      <c r="SUC18"/>
      <c r="SUD18"/>
      <c r="SUE18"/>
      <c r="SUF18"/>
      <c r="SUG18"/>
      <c r="SUH18"/>
      <c r="SUI18"/>
      <c r="SUJ18"/>
      <c r="SUK18"/>
      <c r="SUL18"/>
      <c r="SUM18"/>
      <c r="SUN18"/>
      <c r="SUO18"/>
      <c r="SUP18"/>
      <c r="SUQ18"/>
      <c r="SUR18"/>
      <c r="SUS18"/>
      <c r="SUT18"/>
      <c r="SUU18"/>
      <c r="SUV18"/>
      <c r="SUW18"/>
      <c r="SUX18"/>
      <c r="SUY18"/>
      <c r="SUZ18"/>
      <c r="SVA18"/>
      <c r="SVB18"/>
      <c r="SVC18"/>
      <c r="SVD18"/>
      <c r="SVE18"/>
      <c r="SVF18"/>
      <c r="SVG18"/>
      <c r="SVH18"/>
      <c r="SVI18"/>
      <c r="SVJ18"/>
      <c r="SVK18"/>
      <c r="SVL18"/>
      <c r="SVM18"/>
      <c r="SVN18"/>
      <c r="SVO18"/>
      <c r="SVP18"/>
      <c r="SVQ18"/>
      <c r="SVR18"/>
      <c r="SVS18"/>
      <c r="SVT18"/>
      <c r="SVU18"/>
      <c r="SVV18"/>
      <c r="SVW18"/>
      <c r="SVX18"/>
      <c r="SVY18"/>
      <c r="SVZ18"/>
      <c r="SWA18"/>
      <c r="SWB18"/>
      <c r="SWC18"/>
      <c r="SWD18"/>
      <c r="SWE18"/>
      <c r="SWF18"/>
      <c r="SWG18"/>
      <c r="SWH18"/>
      <c r="SWI18"/>
      <c r="SWJ18"/>
      <c r="SWK18"/>
      <c r="SWL18"/>
      <c r="SWM18"/>
      <c r="SWN18"/>
      <c r="SWO18"/>
      <c r="SWP18"/>
      <c r="SWQ18"/>
      <c r="SWR18"/>
      <c r="SWS18"/>
      <c r="SWT18"/>
      <c r="SWU18"/>
      <c r="SWV18"/>
      <c r="SWW18"/>
      <c r="SWX18"/>
      <c r="SWY18"/>
      <c r="SWZ18"/>
      <c r="SXA18"/>
      <c r="SXB18"/>
      <c r="SXC18"/>
      <c r="SXD18"/>
      <c r="SXE18"/>
      <c r="SXF18"/>
      <c r="SXG18"/>
      <c r="SXH18"/>
      <c r="SXI18"/>
      <c r="SXJ18"/>
      <c r="SXK18"/>
      <c r="SXL18"/>
      <c r="SXM18"/>
      <c r="SXN18"/>
      <c r="SXO18"/>
      <c r="SXP18"/>
      <c r="SXQ18"/>
      <c r="SXR18"/>
      <c r="SXS18"/>
      <c r="SXT18"/>
      <c r="SXU18"/>
      <c r="SXV18"/>
      <c r="SXW18"/>
      <c r="SXX18"/>
      <c r="SXY18"/>
      <c r="SXZ18"/>
      <c r="SYA18"/>
      <c r="SYB18"/>
      <c r="SYC18"/>
      <c r="SYD18"/>
      <c r="SYE18"/>
      <c r="SYF18"/>
      <c r="SYG18"/>
      <c r="SYH18"/>
      <c r="SYI18"/>
      <c r="SYJ18"/>
      <c r="SYK18"/>
      <c r="SYL18"/>
      <c r="SYM18"/>
      <c r="SYN18"/>
      <c r="SYO18"/>
      <c r="SYP18"/>
      <c r="SYQ18"/>
      <c r="SYR18"/>
      <c r="SYS18"/>
      <c r="SYT18"/>
      <c r="SYU18"/>
      <c r="SYV18"/>
      <c r="SYW18"/>
      <c r="SYX18"/>
      <c r="SYY18"/>
      <c r="SYZ18"/>
      <c r="SZA18"/>
      <c r="SZB18"/>
      <c r="SZC18"/>
      <c r="SZD18"/>
      <c r="SZE18"/>
      <c r="SZF18"/>
      <c r="SZG18"/>
      <c r="SZH18"/>
      <c r="SZI18"/>
      <c r="SZJ18"/>
      <c r="SZK18"/>
      <c r="SZL18"/>
      <c r="SZM18"/>
      <c r="SZN18"/>
      <c r="SZO18"/>
      <c r="SZP18"/>
      <c r="SZQ18"/>
      <c r="SZR18"/>
      <c r="SZS18"/>
      <c r="SZT18"/>
      <c r="SZU18"/>
      <c r="SZV18"/>
      <c r="SZW18"/>
      <c r="SZX18"/>
      <c r="SZY18"/>
      <c r="SZZ18"/>
      <c r="TAA18"/>
      <c r="TAB18"/>
      <c r="TAC18"/>
      <c r="TAD18"/>
      <c r="TAE18"/>
      <c r="TAF18"/>
      <c r="TAG18"/>
      <c r="TAH18"/>
      <c r="TAI18"/>
      <c r="TAJ18"/>
      <c r="TAK18"/>
      <c r="TAL18"/>
      <c r="TAM18"/>
      <c r="TAN18"/>
      <c r="TAO18"/>
      <c r="TAP18"/>
      <c r="TAQ18"/>
      <c r="TAR18"/>
      <c r="TAS18"/>
      <c r="TAT18"/>
      <c r="TAU18"/>
      <c r="TAV18"/>
      <c r="TAW18"/>
      <c r="TAX18"/>
      <c r="TAY18"/>
      <c r="TAZ18"/>
      <c r="TBA18"/>
      <c r="TBB18"/>
      <c r="TBC18"/>
      <c r="TBD18"/>
      <c r="TBE18"/>
      <c r="TBF18"/>
      <c r="TBG18"/>
      <c r="TBH18"/>
      <c r="TBI18"/>
      <c r="TBJ18"/>
      <c r="TBK18"/>
      <c r="TBL18"/>
      <c r="TBM18"/>
      <c r="TBN18"/>
      <c r="TBO18"/>
      <c r="TBP18"/>
      <c r="TBQ18"/>
      <c r="TBR18"/>
      <c r="TBS18"/>
      <c r="TBT18"/>
      <c r="TBU18"/>
      <c r="TBV18"/>
      <c r="TBW18"/>
      <c r="TBX18"/>
      <c r="TBY18"/>
      <c r="TBZ18"/>
      <c r="TCA18"/>
      <c r="TCB18"/>
      <c r="TCC18"/>
      <c r="TCD18"/>
      <c r="TCE18"/>
      <c r="TCF18"/>
      <c r="TCG18"/>
      <c r="TCH18"/>
      <c r="TCI18"/>
      <c r="TCJ18"/>
      <c r="TCK18"/>
      <c r="TCL18"/>
      <c r="TCM18"/>
      <c r="TCN18"/>
      <c r="TCO18"/>
      <c r="TCP18"/>
      <c r="TCQ18"/>
      <c r="TCR18"/>
      <c r="TCS18"/>
      <c r="TCT18"/>
      <c r="TCU18"/>
      <c r="TCV18"/>
      <c r="TCW18"/>
      <c r="TCX18"/>
      <c r="TCY18"/>
      <c r="TCZ18"/>
      <c r="TDA18"/>
      <c r="TDB18"/>
      <c r="TDC18"/>
      <c r="TDD18"/>
      <c r="TDE18"/>
      <c r="TDF18"/>
      <c r="TDG18"/>
      <c r="TDH18"/>
      <c r="TDI18"/>
      <c r="TDJ18"/>
      <c r="TDK18"/>
      <c r="TDL18"/>
      <c r="TDM18"/>
      <c r="TDN18"/>
      <c r="TDO18"/>
      <c r="TDP18"/>
      <c r="TDQ18"/>
      <c r="TDR18"/>
      <c r="TDS18"/>
      <c r="TDT18"/>
      <c r="TDU18"/>
      <c r="TDV18"/>
      <c r="TDW18"/>
      <c r="TDX18"/>
      <c r="TDY18"/>
      <c r="TDZ18"/>
      <c r="TEA18"/>
      <c r="TEB18"/>
      <c r="TEC18"/>
      <c r="TED18"/>
      <c r="TEE18"/>
      <c r="TEF18"/>
      <c r="TEG18"/>
      <c r="TEH18"/>
      <c r="TEI18"/>
      <c r="TEJ18"/>
      <c r="TEK18"/>
      <c r="TEL18"/>
      <c r="TEM18"/>
      <c r="TEN18"/>
      <c r="TEO18"/>
      <c r="TEP18"/>
      <c r="TEQ18"/>
      <c r="TER18"/>
      <c r="TES18"/>
      <c r="TET18"/>
      <c r="TEU18"/>
      <c r="TEV18"/>
      <c r="TEW18"/>
      <c r="TEX18"/>
      <c r="TEY18"/>
      <c r="TEZ18"/>
      <c r="TFA18"/>
      <c r="TFB18"/>
      <c r="TFC18"/>
      <c r="TFD18"/>
      <c r="TFE18"/>
      <c r="TFF18"/>
      <c r="TFG18"/>
      <c r="TFH18"/>
      <c r="TFI18"/>
      <c r="TFJ18"/>
      <c r="TFK18"/>
      <c r="TFL18"/>
      <c r="TFM18"/>
      <c r="TFN18"/>
      <c r="TFO18"/>
      <c r="TFP18"/>
      <c r="TFQ18"/>
      <c r="TFR18"/>
      <c r="TFS18"/>
      <c r="TFT18"/>
      <c r="TFU18"/>
      <c r="TFV18"/>
      <c r="TFW18"/>
      <c r="TFX18"/>
      <c r="TFY18"/>
      <c r="TFZ18"/>
      <c r="TGA18"/>
      <c r="TGB18"/>
      <c r="TGC18"/>
      <c r="TGD18"/>
      <c r="TGE18"/>
      <c r="TGF18"/>
      <c r="TGG18"/>
      <c r="TGH18"/>
      <c r="TGI18"/>
      <c r="TGJ18"/>
      <c r="TGK18"/>
      <c r="TGL18"/>
      <c r="TGM18"/>
      <c r="TGN18"/>
      <c r="TGO18"/>
      <c r="TGP18"/>
      <c r="TGQ18"/>
      <c r="TGR18"/>
      <c r="TGS18"/>
      <c r="TGT18"/>
      <c r="TGU18"/>
      <c r="TGV18"/>
      <c r="TGW18"/>
      <c r="TGX18"/>
      <c r="TGY18"/>
      <c r="TGZ18"/>
      <c r="THA18"/>
      <c r="THB18"/>
      <c r="THC18"/>
      <c r="THD18"/>
      <c r="THE18"/>
      <c r="THF18"/>
      <c r="THG18"/>
      <c r="THH18"/>
      <c r="THI18"/>
      <c r="THJ18"/>
      <c r="THK18"/>
      <c r="THL18"/>
      <c r="THM18"/>
      <c r="THN18"/>
      <c r="THO18"/>
      <c r="THP18"/>
      <c r="THQ18"/>
      <c r="THR18"/>
      <c r="THS18"/>
      <c r="THT18"/>
      <c r="THU18"/>
      <c r="THV18"/>
      <c r="THW18"/>
      <c r="THX18"/>
      <c r="THY18"/>
      <c r="THZ18"/>
      <c r="TIA18"/>
      <c r="TIB18"/>
      <c r="TIC18"/>
      <c r="TID18"/>
      <c r="TIE18"/>
      <c r="TIF18"/>
      <c r="TIG18"/>
      <c r="TIH18"/>
      <c r="TII18"/>
      <c r="TIJ18"/>
      <c r="TIK18"/>
      <c r="TIL18"/>
      <c r="TIM18"/>
      <c r="TIN18"/>
      <c r="TIO18"/>
      <c r="TIP18"/>
      <c r="TIQ18"/>
      <c r="TIR18"/>
      <c r="TIS18"/>
      <c r="TIT18"/>
      <c r="TIU18"/>
      <c r="TIV18"/>
      <c r="TIW18"/>
      <c r="TIX18"/>
      <c r="TIY18"/>
      <c r="TIZ18"/>
      <c r="TJA18"/>
      <c r="TJB18"/>
      <c r="TJC18"/>
      <c r="TJD18"/>
      <c r="TJE18"/>
      <c r="TJF18"/>
      <c r="TJG18"/>
      <c r="TJH18"/>
      <c r="TJI18"/>
      <c r="TJJ18"/>
      <c r="TJK18"/>
      <c r="TJL18"/>
      <c r="TJM18"/>
      <c r="TJN18"/>
      <c r="TJO18"/>
      <c r="TJP18"/>
      <c r="TJQ18"/>
      <c r="TJR18"/>
      <c r="TJS18"/>
      <c r="TJT18"/>
      <c r="TJU18"/>
      <c r="TJV18"/>
      <c r="TJW18"/>
      <c r="TJX18"/>
      <c r="TJY18"/>
      <c r="TJZ18"/>
      <c r="TKA18"/>
      <c r="TKB18"/>
      <c r="TKC18"/>
      <c r="TKD18"/>
      <c r="TKE18"/>
      <c r="TKF18"/>
      <c r="TKG18"/>
      <c r="TKH18"/>
      <c r="TKI18"/>
      <c r="TKJ18"/>
      <c r="TKK18"/>
      <c r="TKL18"/>
      <c r="TKM18"/>
      <c r="TKN18"/>
      <c r="TKO18"/>
      <c r="TKP18"/>
      <c r="TKQ18"/>
      <c r="TKR18"/>
      <c r="TKS18"/>
      <c r="TKT18"/>
      <c r="TKU18"/>
      <c r="TKV18"/>
      <c r="TKW18"/>
      <c r="TKX18"/>
      <c r="TKY18"/>
      <c r="TKZ18"/>
      <c r="TLA18"/>
      <c r="TLB18"/>
      <c r="TLC18"/>
      <c r="TLD18"/>
      <c r="TLE18"/>
      <c r="TLF18"/>
      <c r="TLG18"/>
      <c r="TLH18"/>
      <c r="TLI18"/>
      <c r="TLJ18"/>
      <c r="TLK18"/>
      <c r="TLL18"/>
      <c r="TLM18"/>
      <c r="TLN18"/>
      <c r="TLO18"/>
      <c r="TLP18"/>
      <c r="TLQ18"/>
      <c r="TLR18"/>
      <c r="TLS18"/>
      <c r="TLT18"/>
      <c r="TLU18"/>
      <c r="TLV18"/>
      <c r="TLW18"/>
      <c r="TLX18"/>
      <c r="TLY18"/>
      <c r="TLZ18"/>
      <c r="TMA18"/>
      <c r="TMB18"/>
      <c r="TMC18"/>
      <c r="TMD18"/>
      <c r="TME18"/>
      <c r="TMF18"/>
      <c r="TMG18"/>
      <c r="TMH18"/>
      <c r="TMI18"/>
      <c r="TMJ18"/>
      <c r="TMK18"/>
      <c r="TML18"/>
      <c r="TMM18"/>
      <c r="TMN18"/>
      <c r="TMO18"/>
      <c r="TMP18"/>
      <c r="TMQ18"/>
      <c r="TMR18"/>
      <c r="TMS18"/>
      <c r="TMT18"/>
      <c r="TMU18"/>
      <c r="TMV18"/>
      <c r="TMW18"/>
      <c r="TMX18"/>
      <c r="TMY18"/>
      <c r="TMZ18"/>
      <c r="TNA18"/>
      <c r="TNB18"/>
      <c r="TNC18"/>
      <c r="TND18"/>
      <c r="TNE18"/>
      <c r="TNF18"/>
      <c r="TNG18"/>
      <c r="TNH18"/>
      <c r="TNI18"/>
      <c r="TNJ18"/>
      <c r="TNK18"/>
      <c r="TNL18"/>
      <c r="TNM18"/>
      <c r="TNN18"/>
      <c r="TNO18"/>
      <c r="TNP18"/>
      <c r="TNQ18"/>
      <c r="TNR18"/>
      <c r="TNS18"/>
      <c r="TNT18"/>
      <c r="TNU18"/>
      <c r="TNV18"/>
      <c r="TNW18"/>
      <c r="TNX18"/>
      <c r="TNY18"/>
      <c r="TNZ18"/>
      <c r="TOA18"/>
      <c r="TOB18"/>
      <c r="TOC18"/>
      <c r="TOD18"/>
      <c r="TOE18"/>
      <c r="TOF18"/>
      <c r="TOG18"/>
      <c r="TOH18"/>
      <c r="TOI18"/>
      <c r="TOJ18"/>
      <c r="TOK18"/>
      <c r="TOL18"/>
      <c r="TOM18"/>
      <c r="TON18"/>
      <c r="TOO18"/>
      <c r="TOP18"/>
      <c r="TOQ18"/>
      <c r="TOR18"/>
      <c r="TOS18"/>
      <c r="TOT18"/>
      <c r="TOU18"/>
      <c r="TOV18"/>
      <c r="TOW18"/>
      <c r="TOX18"/>
      <c r="TOY18"/>
      <c r="TOZ18"/>
      <c r="TPA18"/>
      <c r="TPB18"/>
      <c r="TPC18"/>
      <c r="TPD18"/>
      <c r="TPE18"/>
      <c r="TPF18"/>
      <c r="TPG18"/>
      <c r="TPH18"/>
      <c r="TPI18"/>
      <c r="TPJ18"/>
      <c r="TPK18"/>
      <c r="TPL18"/>
      <c r="TPM18"/>
      <c r="TPN18"/>
      <c r="TPO18"/>
      <c r="TPP18"/>
      <c r="TPQ18"/>
      <c r="TPR18"/>
      <c r="TPS18"/>
      <c r="TPT18"/>
      <c r="TPU18"/>
      <c r="TPV18"/>
      <c r="TPW18"/>
      <c r="TPX18"/>
      <c r="TPY18"/>
      <c r="TPZ18"/>
      <c r="TQA18"/>
      <c r="TQB18"/>
      <c r="TQC18"/>
      <c r="TQD18"/>
      <c r="TQE18"/>
      <c r="TQF18"/>
      <c r="TQG18"/>
      <c r="TQH18"/>
      <c r="TQI18"/>
      <c r="TQJ18"/>
      <c r="TQK18"/>
      <c r="TQL18"/>
      <c r="TQM18"/>
      <c r="TQN18"/>
      <c r="TQO18"/>
      <c r="TQP18"/>
      <c r="TQQ18"/>
      <c r="TQR18"/>
      <c r="TQS18"/>
      <c r="TQT18"/>
      <c r="TQU18"/>
      <c r="TQV18"/>
      <c r="TQW18"/>
      <c r="TQX18"/>
      <c r="TQY18"/>
      <c r="TQZ18"/>
      <c r="TRA18"/>
      <c r="TRB18"/>
      <c r="TRC18"/>
      <c r="TRD18"/>
      <c r="TRE18"/>
      <c r="TRF18"/>
      <c r="TRG18"/>
      <c r="TRH18"/>
      <c r="TRI18"/>
      <c r="TRJ18"/>
      <c r="TRK18"/>
      <c r="TRL18"/>
      <c r="TRM18"/>
      <c r="TRN18"/>
      <c r="TRO18"/>
      <c r="TRP18"/>
      <c r="TRQ18"/>
      <c r="TRR18"/>
      <c r="TRS18"/>
      <c r="TRT18"/>
      <c r="TRU18"/>
      <c r="TRV18"/>
      <c r="TRW18"/>
      <c r="TRX18"/>
      <c r="TRY18"/>
      <c r="TRZ18"/>
      <c r="TSA18"/>
      <c r="TSB18"/>
      <c r="TSC18"/>
      <c r="TSD18"/>
      <c r="TSE18"/>
      <c r="TSF18"/>
      <c r="TSG18"/>
      <c r="TSH18"/>
      <c r="TSI18"/>
      <c r="TSJ18"/>
      <c r="TSK18"/>
      <c r="TSL18"/>
      <c r="TSM18"/>
      <c r="TSN18"/>
      <c r="TSO18"/>
      <c r="TSP18"/>
      <c r="TSQ18"/>
      <c r="TSR18"/>
      <c r="TSS18"/>
      <c r="TST18"/>
      <c r="TSU18"/>
      <c r="TSV18"/>
      <c r="TSW18"/>
      <c r="TSX18"/>
      <c r="TSY18"/>
      <c r="TSZ18"/>
      <c r="TTA18"/>
      <c r="TTB18"/>
      <c r="TTC18"/>
      <c r="TTD18"/>
      <c r="TTE18"/>
      <c r="TTF18"/>
      <c r="TTG18"/>
      <c r="TTH18"/>
      <c r="TTI18"/>
      <c r="TTJ18"/>
      <c r="TTK18"/>
      <c r="TTL18"/>
      <c r="TTM18"/>
      <c r="TTN18"/>
      <c r="TTO18"/>
      <c r="TTP18"/>
      <c r="TTQ18"/>
      <c r="TTR18"/>
      <c r="TTS18"/>
      <c r="TTT18"/>
      <c r="TTU18"/>
      <c r="TTV18"/>
      <c r="TTW18"/>
      <c r="TTX18"/>
      <c r="TTY18"/>
      <c r="TTZ18"/>
      <c r="TUA18"/>
      <c r="TUB18"/>
      <c r="TUC18"/>
      <c r="TUD18"/>
      <c r="TUE18"/>
      <c r="TUF18"/>
      <c r="TUG18"/>
      <c r="TUH18"/>
      <c r="TUI18"/>
      <c r="TUJ18"/>
      <c r="TUK18"/>
      <c r="TUL18"/>
      <c r="TUM18"/>
      <c r="TUN18"/>
      <c r="TUO18"/>
      <c r="TUP18"/>
      <c r="TUQ18"/>
      <c r="TUR18"/>
      <c r="TUS18"/>
      <c r="TUT18"/>
      <c r="TUU18"/>
      <c r="TUV18"/>
      <c r="TUW18"/>
      <c r="TUX18"/>
      <c r="TUY18"/>
      <c r="TUZ18"/>
      <c r="TVA18"/>
      <c r="TVB18"/>
      <c r="TVC18"/>
      <c r="TVD18"/>
      <c r="TVE18"/>
      <c r="TVF18"/>
      <c r="TVG18"/>
      <c r="TVH18"/>
      <c r="TVI18"/>
      <c r="TVJ18"/>
      <c r="TVK18"/>
      <c r="TVL18"/>
      <c r="TVM18"/>
      <c r="TVN18"/>
      <c r="TVO18"/>
      <c r="TVP18"/>
      <c r="TVQ18"/>
      <c r="TVR18"/>
      <c r="TVS18"/>
      <c r="TVT18"/>
      <c r="TVU18"/>
      <c r="TVV18"/>
      <c r="TVW18"/>
      <c r="TVX18"/>
      <c r="TVY18"/>
      <c r="TVZ18"/>
      <c r="TWA18"/>
      <c r="TWB18"/>
      <c r="TWC18"/>
      <c r="TWD18"/>
      <c r="TWE18"/>
      <c r="TWF18"/>
      <c r="TWG18"/>
      <c r="TWH18"/>
      <c r="TWI18"/>
      <c r="TWJ18"/>
      <c r="TWK18"/>
      <c r="TWL18"/>
      <c r="TWM18"/>
      <c r="TWN18"/>
      <c r="TWO18"/>
      <c r="TWP18"/>
      <c r="TWQ18"/>
      <c r="TWR18"/>
      <c r="TWS18"/>
      <c r="TWT18"/>
      <c r="TWU18"/>
      <c r="TWV18"/>
      <c r="TWW18"/>
      <c r="TWX18"/>
      <c r="TWY18"/>
      <c r="TWZ18"/>
      <c r="TXA18"/>
      <c r="TXB18"/>
      <c r="TXC18"/>
      <c r="TXD18"/>
      <c r="TXE18"/>
      <c r="TXF18"/>
      <c r="TXG18"/>
      <c r="TXH18"/>
      <c r="TXI18"/>
      <c r="TXJ18"/>
      <c r="TXK18"/>
      <c r="TXL18"/>
      <c r="TXM18"/>
      <c r="TXN18"/>
      <c r="TXO18"/>
      <c r="TXP18"/>
      <c r="TXQ18"/>
      <c r="TXR18"/>
      <c r="TXS18"/>
      <c r="TXT18"/>
      <c r="TXU18"/>
      <c r="TXV18"/>
      <c r="TXW18"/>
      <c r="TXX18"/>
      <c r="TXY18"/>
      <c r="TXZ18"/>
      <c r="TYA18"/>
      <c r="TYB18"/>
      <c r="TYC18"/>
      <c r="TYD18"/>
      <c r="TYE18"/>
      <c r="TYF18"/>
      <c r="TYG18"/>
      <c r="TYH18"/>
      <c r="TYI18"/>
      <c r="TYJ18"/>
      <c r="TYK18"/>
      <c r="TYL18"/>
      <c r="TYM18"/>
      <c r="TYN18"/>
      <c r="TYO18"/>
      <c r="TYP18"/>
      <c r="TYQ18"/>
      <c r="TYR18"/>
      <c r="TYS18"/>
      <c r="TYT18"/>
      <c r="TYU18"/>
      <c r="TYV18"/>
      <c r="TYW18"/>
      <c r="TYX18"/>
      <c r="TYY18"/>
      <c r="TYZ18"/>
      <c r="TZA18"/>
      <c r="TZB18"/>
      <c r="TZC18"/>
      <c r="TZD18"/>
      <c r="TZE18"/>
      <c r="TZF18"/>
      <c r="TZG18"/>
      <c r="TZH18"/>
      <c r="TZI18"/>
      <c r="TZJ18"/>
      <c r="TZK18"/>
      <c r="TZL18"/>
      <c r="TZM18"/>
      <c r="TZN18"/>
      <c r="TZO18"/>
      <c r="TZP18"/>
      <c r="TZQ18"/>
      <c r="TZR18"/>
      <c r="TZS18"/>
      <c r="TZT18"/>
      <c r="TZU18"/>
      <c r="TZV18"/>
      <c r="TZW18"/>
      <c r="TZX18"/>
      <c r="TZY18"/>
      <c r="TZZ18"/>
      <c r="UAA18"/>
      <c r="UAB18"/>
      <c r="UAC18"/>
      <c r="UAD18"/>
      <c r="UAE18"/>
      <c r="UAF18"/>
      <c r="UAG18"/>
      <c r="UAH18"/>
      <c r="UAI18"/>
      <c r="UAJ18"/>
      <c r="UAK18"/>
      <c r="UAL18"/>
      <c r="UAM18"/>
      <c r="UAN18"/>
      <c r="UAO18"/>
      <c r="UAP18"/>
      <c r="UAQ18"/>
      <c r="UAR18"/>
      <c r="UAS18"/>
      <c r="UAT18"/>
      <c r="UAU18"/>
      <c r="UAV18"/>
      <c r="UAW18"/>
      <c r="UAX18"/>
      <c r="UAY18"/>
      <c r="UAZ18"/>
      <c r="UBA18"/>
      <c r="UBB18"/>
      <c r="UBC18"/>
      <c r="UBD18"/>
      <c r="UBE18"/>
      <c r="UBF18"/>
      <c r="UBG18"/>
      <c r="UBH18"/>
      <c r="UBI18"/>
      <c r="UBJ18"/>
      <c r="UBK18"/>
      <c r="UBL18"/>
      <c r="UBM18"/>
      <c r="UBN18"/>
      <c r="UBO18"/>
      <c r="UBP18"/>
      <c r="UBQ18"/>
      <c r="UBR18"/>
      <c r="UBS18"/>
      <c r="UBT18"/>
      <c r="UBU18"/>
      <c r="UBV18"/>
      <c r="UBW18"/>
      <c r="UBX18"/>
      <c r="UBY18"/>
      <c r="UBZ18"/>
      <c r="UCA18"/>
      <c r="UCB18"/>
      <c r="UCC18"/>
      <c r="UCD18"/>
      <c r="UCE18"/>
      <c r="UCF18"/>
      <c r="UCG18"/>
      <c r="UCH18"/>
      <c r="UCI18"/>
      <c r="UCJ18"/>
      <c r="UCK18"/>
      <c r="UCL18"/>
      <c r="UCM18"/>
      <c r="UCN18"/>
      <c r="UCO18"/>
      <c r="UCP18"/>
      <c r="UCQ18"/>
      <c r="UCR18"/>
      <c r="UCS18"/>
      <c r="UCT18"/>
      <c r="UCU18"/>
      <c r="UCV18"/>
      <c r="UCW18"/>
      <c r="UCX18"/>
      <c r="UCY18"/>
      <c r="UCZ18"/>
      <c r="UDA18"/>
      <c r="UDB18"/>
      <c r="UDC18"/>
      <c r="UDD18"/>
      <c r="UDE18"/>
      <c r="UDF18"/>
      <c r="UDG18"/>
      <c r="UDH18"/>
      <c r="UDI18"/>
      <c r="UDJ18"/>
      <c r="UDK18"/>
      <c r="UDL18"/>
      <c r="UDM18"/>
      <c r="UDN18"/>
      <c r="UDO18"/>
      <c r="UDP18"/>
      <c r="UDQ18"/>
      <c r="UDR18"/>
      <c r="UDS18"/>
      <c r="UDT18"/>
      <c r="UDU18"/>
      <c r="UDV18"/>
      <c r="UDW18"/>
      <c r="UDX18"/>
      <c r="UDY18"/>
      <c r="UDZ18"/>
      <c r="UEA18"/>
      <c r="UEB18"/>
      <c r="UEC18"/>
      <c r="UED18"/>
      <c r="UEE18"/>
      <c r="UEF18"/>
      <c r="UEG18"/>
      <c r="UEH18"/>
      <c r="UEI18"/>
      <c r="UEJ18"/>
      <c r="UEK18"/>
      <c r="UEL18"/>
      <c r="UEM18"/>
      <c r="UEN18"/>
      <c r="UEO18"/>
      <c r="UEP18"/>
      <c r="UEQ18"/>
      <c r="UER18"/>
      <c r="UES18"/>
      <c r="UET18"/>
      <c r="UEU18"/>
      <c r="UEV18"/>
      <c r="UEW18"/>
      <c r="UEX18"/>
      <c r="UEY18"/>
      <c r="UEZ18"/>
      <c r="UFA18"/>
      <c r="UFB18"/>
      <c r="UFC18"/>
      <c r="UFD18"/>
      <c r="UFE18"/>
      <c r="UFF18"/>
      <c r="UFG18"/>
      <c r="UFH18"/>
      <c r="UFI18"/>
      <c r="UFJ18"/>
      <c r="UFK18"/>
      <c r="UFL18"/>
      <c r="UFM18"/>
      <c r="UFN18"/>
      <c r="UFO18"/>
      <c r="UFP18"/>
      <c r="UFQ18"/>
      <c r="UFR18"/>
      <c r="UFS18"/>
      <c r="UFT18"/>
      <c r="UFU18"/>
      <c r="UFV18"/>
      <c r="UFW18"/>
      <c r="UFX18"/>
      <c r="UFY18"/>
      <c r="UFZ18"/>
      <c r="UGA18"/>
      <c r="UGB18"/>
      <c r="UGC18"/>
      <c r="UGD18"/>
      <c r="UGE18"/>
      <c r="UGF18"/>
      <c r="UGG18"/>
      <c r="UGH18"/>
      <c r="UGI18"/>
      <c r="UGJ18"/>
      <c r="UGK18"/>
      <c r="UGL18"/>
      <c r="UGM18"/>
      <c r="UGN18"/>
      <c r="UGO18"/>
      <c r="UGP18"/>
      <c r="UGQ18"/>
      <c r="UGR18"/>
      <c r="UGS18"/>
      <c r="UGT18"/>
      <c r="UGU18"/>
      <c r="UGV18"/>
      <c r="UGW18"/>
      <c r="UGX18"/>
      <c r="UGY18"/>
      <c r="UGZ18"/>
      <c r="UHA18"/>
      <c r="UHB18"/>
      <c r="UHC18"/>
      <c r="UHD18"/>
      <c r="UHE18"/>
      <c r="UHF18"/>
      <c r="UHG18"/>
      <c r="UHH18"/>
      <c r="UHI18"/>
      <c r="UHJ18"/>
      <c r="UHK18"/>
      <c r="UHL18"/>
      <c r="UHM18"/>
      <c r="UHN18"/>
      <c r="UHO18"/>
      <c r="UHP18"/>
      <c r="UHQ18"/>
      <c r="UHR18"/>
      <c r="UHS18"/>
      <c r="UHT18"/>
      <c r="UHU18"/>
      <c r="UHV18"/>
      <c r="UHW18"/>
      <c r="UHX18"/>
      <c r="UHY18"/>
      <c r="UHZ18"/>
      <c r="UIA18"/>
      <c r="UIB18"/>
      <c r="UIC18"/>
      <c r="UID18"/>
      <c r="UIE18"/>
      <c r="UIF18"/>
      <c r="UIG18"/>
      <c r="UIH18"/>
      <c r="UII18"/>
      <c r="UIJ18"/>
      <c r="UIK18"/>
      <c r="UIL18"/>
      <c r="UIM18"/>
      <c r="UIN18"/>
      <c r="UIO18"/>
      <c r="UIP18"/>
      <c r="UIQ18"/>
      <c r="UIR18"/>
      <c r="UIS18"/>
      <c r="UIT18"/>
      <c r="UIU18"/>
      <c r="UIV18"/>
      <c r="UIW18"/>
      <c r="UIX18"/>
      <c r="UIY18"/>
      <c r="UIZ18"/>
      <c r="UJA18"/>
      <c r="UJB18"/>
      <c r="UJC18"/>
      <c r="UJD18"/>
      <c r="UJE18"/>
      <c r="UJF18"/>
      <c r="UJG18"/>
      <c r="UJH18"/>
      <c r="UJI18"/>
      <c r="UJJ18"/>
      <c r="UJK18"/>
      <c r="UJL18"/>
      <c r="UJM18"/>
      <c r="UJN18"/>
      <c r="UJO18"/>
      <c r="UJP18"/>
      <c r="UJQ18"/>
      <c r="UJR18"/>
      <c r="UJS18"/>
      <c r="UJT18"/>
      <c r="UJU18"/>
      <c r="UJV18"/>
      <c r="UJW18"/>
      <c r="UJX18"/>
      <c r="UJY18"/>
      <c r="UJZ18"/>
      <c r="UKA18"/>
      <c r="UKB18"/>
      <c r="UKC18"/>
      <c r="UKD18"/>
      <c r="UKE18"/>
      <c r="UKF18"/>
      <c r="UKG18"/>
      <c r="UKH18"/>
      <c r="UKI18"/>
      <c r="UKJ18"/>
      <c r="UKK18"/>
      <c r="UKL18"/>
      <c r="UKM18"/>
      <c r="UKN18"/>
      <c r="UKO18"/>
      <c r="UKP18"/>
      <c r="UKQ18"/>
      <c r="UKR18"/>
      <c r="UKS18"/>
      <c r="UKT18"/>
      <c r="UKU18"/>
      <c r="UKV18"/>
      <c r="UKW18"/>
      <c r="UKX18"/>
      <c r="UKY18"/>
      <c r="UKZ18"/>
      <c r="ULA18"/>
      <c r="ULB18"/>
      <c r="ULC18"/>
      <c r="ULD18"/>
      <c r="ULE18"/>
      <c r="ULF18"/>
      <c r="ULG18"/>
      <c r="ULH18"/>
      <c r="ULI18"/>
      <c r="ULJ18"/>
      <c r="ULK18"/>
      <c r="ULL18"/>
      <c r="ULM18"/>
      <c r="ULN18"/>
      <c r="ULO18"/>
      <c r="ULP18"/>
      <c r="ULQ18"/>
      <c r="ULR18"/>
      <c r="ULS18"/>
      <c r="ULT18"/>
      <c r="ULU18"/>
      <c r="ULV18"/>
      <c r="ULW18"/>
      <c r="ULX18"/>
      <c r="ULY18"/>
      <c r="ULZ18"/>
      <c r="UMA18"/>
      <c r="UMB18"/>
      <c r="UMC18"/>
      <c r="UMD18"/>
      <c r="UME18"/>
      <c r="UMF18"/>
      <c r="UMG18"/>
      <c r="UMH18"/>
      <c r="UMI18"/>
      <c r="UMJ18"/>
      <c r="UMK18"/>
      <c r="UML18"/>
      <c r="UMM18"/>
      <c r="UMN18"/>
      <c r="UMO18"/>
      <c r="UMP18"/>
      <c r="UMQ18"/>
      <c r="UMR18"/>
      <c r="UMS18"/>
      <c r="UMT18"/>
      <c r="UMU18"/>
      <c r="UMV18"/>
      <c r="UMW18"/>
      <c r="UMX18"/>
      <c r="UMY18"/>
      <c r="UMZ18"/>
      <c r="UNA18"/>
      <c r="UNB18"/>
      <c r="UNC18"/>
      <c r="UND18"/>
      <c r="UNE18"/>
      <c r="UNF18"/>
      <c r="UNG18"/>
      <c r="UNH18"/>
      <c r="UNI18"/>
      <c r="UNJ18"/>
      <c r="UNK18"/>
      <c r="UNL18"/>
      <c r="UNM18"/>
      <c r="UNN18"/>
      <c r="UNO18"/>
      <c r="UNP18"/>
      <c r="UNQ18"/>
      <c r="UNR18"/>
      <c r="UNS18"/>
      <c r="UNT18"/>
      <c r="UNU18"/>
      <c r="UNV18"/>
      <c r="UNW18"/>
      <c r="UNX18"/>
      <c r="UNY18"/>
      <c r="UNZ18"/>
      <c r="UOA18"/>
      <c r="UOB18"/>
      <c r="UOC18"/>
      <c r="UOD18"/>
      <c r="UOE18"/>
      <c r="UOF18"/>
      <c r="UOG18"/>
      <c r="UOH18"/>
      <c r="UOI18"/>
      <c r="UOJ18"/>
      <c r="UOK18"/>
      <c r="UOL18"/>
      <c r="UOM18"/>
      <c r="UON18"/>
      <c r="UOO18"/>
      <c r="UOP18"/>
      <c r="UOQ18"/>
      <c r="UOR18"/>
      <c r="UOS18"/>
      <c r="UOT18"/>
      <c r="UOU18"/>
      <c r="UOV18"/>
      <c r="UOW18"/>
      <c r="UOX18"/>
      <c r="UOY18"/>
      <c r="UOZ18"/>
      <c r="UPA18"/>
      <c r="UPB18"/>
      <c r="UPC18"/>
      <c r="UPD18"/>
      <c r="UPE18"/>
      <c r="UPF18"/>
      <c r="UPG18"/>
      <c r="UPH18"/>
      <c r="UPI18"/>
      <c r="UPJ18"/>
      <c r="UPK18"/>
      <c r="UPL18"/>
      <c r="UPM18"/>
      <c r="UPN18"/>
      <c r="UPO18"/>
      <c r="UPP18"/>
      <c r="UPQ18"/>
      <c r="UPR18"/>
      <c r="UPS18"/>
      <c r="UPT18"/>
      <c r="UPU18"/>
      <c r="UPV18"/>
      <c r="UPW18"/>
      <c r="UPX18"/>
      <c r="UPY18"/>
      <c r="UPZ18"/>
      <c r="UQA18"/>
      <c r="UQB18"/>
      <c r="UQC18"/>
      <c r="UQD18"/>
      <c r="UQE18"/>
      <c r="UQF18"/>
      <c r="UQG18"/>
      <c r="UQH18"/>
      <c r="UQI18"/>
      <c r="UQJ18"/>
      <c r="UQK18"/>
      <c r="UQL18"/>
      <c r="UQM18"/>
      <c r="UQN18"/>
      <c r="UQO18"/>
      <c r="UQP18"/>
      <c r="UQQ18"/>
      <c r="UQR18"/>
      <c r="UQS18"/>
      <c r="UQT18"/>
      <c r="UQU18"/>
      <c r="UQV18"/>
      <c r="UQW18"/>
      <c r="UQX18"/>
      <c r="UQY18"/>
      <c r="UQZ18"/>
      <c r="URA18"/>
      <c r="URB18"/>
      <c r="URC18"/>
      <c r="URD18"/>
      <c r="URE18"/>
      <c r="URF18"/>
      <c r="URG18"/>
      <c r="URH18"/>
      <c r="URI18"/>
      <c r="URJ18"/>
      <c r="URK18"/>
      <c r="URL18"/>
      <c r="URM18"/>
      <c r="URN18"/>
      <c r="URO18"/>
      <c r="URP18"/>
      <c r="URQ18"/>
      <c r="URR18"/>
      <c r="URS18"/>
      <c r="URT18"/>
      <c r="URU18"/>
      <c r="URV18"/>
      <c r="URW18"/>
      <c r="URX18"/>
      <c r="URY18"/>
      <c r="URZ18"/>
      <c r="USA18"/>
      <c r="USB18"/>
      <c r="USC18"/>
      <c r="USD18"/>
      <c r="USE18"/>
      <c r="USF18"/>
      <c r="USG18"/>
      <c r="USH18"/>
      <c r="USI18"/>
      <c r="USJ18"/>
      <c r="USK18"/>
      <c r="USL18"/>
      <c r="USM18"/>
      <c r="USN18"/>
      <c r="USO18"/>
      <c r="USP18"/>
      <c r="USQ18"/>
      <c r="USR18"/>
      <c r="USS18"/>
      <c r="UST18"/>
      <c r="USU18"/>
      <c r="USV18"/>
      <c r="USW18"/>
      <c r="USX18"/>
      <c r="USY18"/>
      <c r="USZ18"/>
      <c r="UTA18"/>
      <c r="UTB18"/>
      <c r="UTC18"/>
      <c r="UTD18"/>
      <c r="UTE18"/>
      <c r="UTF18"/>
      <c r="UTG18"/>
      <c r="UTH18"/>
      <c r="UTI18"/>
      <c r="UTJ18"/>
      <c r="UTK18"/>
      <c r="UTL18"/>
      <c r="UTM18"/>
      <c r="UTN18"/>
      <c r="UTO18"/>
      <c r="UTP18"/>
      <c r="UTQ18"/>
      <c r="UTR18"/>
      <c r="UTS18"/>
      <c r="UTT18"/>
      <c r="UTU18"/>
      <c r="UTV18"/>
      <c r="UTW18"/>
      <c r="UTX18"/>
      <c r="UTY18"/>
      <c r="UTZ18"/>
      <c r="UUA18"/>
      <c r="UUB18"/>
      <c r="UUC18"/>
      <c r="UUD18"/>
      <c r="UUE18"/>
      <c r="UUF18"/>
      <c r="UUG18"/>
      <c r="UUH18"/>
      <c r="UUI18"/>
      <c r="UUJ18"/>
      <c r="UUK18"/>
      <c r="UUL18"/>
      <c r="UUM18"/>
      <c r="UUN18"/>
      <c r="UUO18"/>
      <c r="UUP18"/>
      <c r="UUQ18"/>
      <c r="UUR18"/>
      <c r="UUS18"/>
      <c r="UUT18"/>
      <c r="UUU18"/>
      <c r="UUV18"/>
      <c r="UUW18"/>
      <c r="UUX18"/>
      <c r="UUY18"/>
      <c r="UUZ18"/>
      <c r="UVA18"/>
      <c r="UVB18"/>
      <c r="UVC18"/>
      <c r="UVD18"/>
      <c r="UVE18"/>
      <c r="UVF18"/>
      <c r="UVG18"/>
      <c r="UVH18"/>
      <c r="UVI18"/>
      <c r="UVJ18"/>
      <c r="UVK18"/>
      <c r="UVL18"/>
      <c r="UVM18"/>
      <c r="UVN18"/>
      <c r="UVO18"/>
      <c r="UVP18"/>
      <c r="UVQ18"/>
      <c r="UVR18"/>
      <c r="UVS18"/>
      <c r="UVT18"/>
      <c r="UVU18"/>
      <c r="UVV18"/>
      <c r="UVW18"/>
      <c r="UVX18"/>
      <c r="UVY18"/>
      <c r="UVZ18"/>
      <c r="UWA18"/>
      <c r="UWB18"/>
      <c r="UWC18"/>
      <c r="UWD18"/>
      <c r="UWE18"/>
      <c r="UWF18"/>
      <c r="UWG18"/>
      <c r="UWH18"/>
      <c r="UWI18"/>
      <c r="UWJ18"/>
      <c r="UWK18"/>
      <c r="UWL18"/>
      <c r="UWM18"/>
      <c r="UWN18"/>
      <c r="UWO18"/>
      <c r="UWP18"/>
      <c r="UWQ18"/>
      <c r="UWR18"/>
      <c r="UWS18"/>
      <c r="UWT18"/>
      <c r="UWU18"/>
      <c r="UWV18"/>
      <c r="UWW18"/>
      <c r="UWX18"/>
      <c r="UWY18"/>
      <c r="UWZ18"/>
      <c r="UXA18"/>
      <c r="UXB18"/>
      <c r="UXC18"/>
      <c r="UXD18"/>
      <c r="UXE18"/>
      <c r="UXF18"/>
      <c r="UXG18"/>
      <c r="UXH18"/>
      <c r="UXI18"/>
      <c r="UXJ18"/>
      <c r="UXK18"/>
      <c r="UXL18"/>
      <c r="UXM18"/>
      <c r="UXN18"/>
      <c r="UXO18"/>
      <c r="UXP18"/>
      <c r="UXQ18"/>
      <c r="UXR18"/>
      <c r="UXS18"/>
      <c r="UXT18"/>
      <c r="UXU18"/>
      <c r="UXV18"/>
      <c r="UXW18"/>
      <c r="UXX18"/>
      <c r="UXY18"/>
      <c r="UXZ18"/>
      <c r="UYA18"/>
      <c r="UYB18"/>
      <c r="UYC18"/>
      <c r="UYD18"/>
      <c r="UYE18"/>
      <c r="UYF18"/>
      <c r="UYG18"/>
      <c r="UYH18"/>
      <c r="UYI18"/>
      <c r="UYJ18"/>
      <c r="UYK18"/>
      <c r="UYL18"/>
      <c r="UYM18"/>
      <c r="UYN18"/>
      <c r="UYO18"/>
      <c r="UYP18"/>
      <c r="UYQ18"/>
      <c r="UYR18"/>
      <c r="UYS18"/>
      <c r="UYT18"/>
      <c r="UYU18"/>
      <c r="UYV18"/>
      <c r="UYW18"/>
      <c r="UYX18"/>
      <c r="UYY18"/>
      <c r="UYZ18"/>
      <c r="UZA18"/>
      <c r="UZB18"/>
      <c r="UZC18"/>
      <c r="UZD18"/>
      <c r="UZE18"/>
      <c r="UZF18"/>
      <c r="UZG18"/>
      <c r="UZH18"/>
      <c r="UZI18"/>
      <c r="UZJ18"/>
      <c r="UZK18"/>
      <c r="UZL18"/>
      <c r="UZM18"/>
      <c r="UZN18"/>
      <c r="UZO18"/>
      <c r="UZP18"/>
      <c r="UZQ18"/>
      <c r="UZR18"/>
      <c r="UZS18"/>
      <c r="UZT18"/>
      <c r="UZU18"/>
      <c r="UZV18"/>
      <c r="UZW18"/>
      <c r="UZX18"/>
      <c r="UZY18"/>
      <c r="UZZ18"/>
      <c r="VAA18"/>
      <c r="VAB18"/>
      <c r="VAC18"/>
      <c r="VAD18"/>
      <c r="VAE18"/>
      <c r="VAF18"/>
      <c r="VAG18"/>
      <c r="VAH18"/>
      <c r="VAI18"/>
      <c r="VAJ18"/>
      <c r="VAK18"/>
      <c r="VAL18"/>
      <c r="VAM18"/>
      <c r="VAN18"/>
      <c r="VAO18"/>
      <c r="VAP18"/>
      <c r="VAQ18"/>
      <c r="VAR18"/>
      <c r="VAS18"/>
      <c r="VAT18"/>
      <c r="VAU18"/>
      <c r="VAV18"/>
      <c r="VAW18"/>
      <c r="VAX18"/>
      <c r="VAY18"/>
      <c r="VAZ18"/>
      <c r="VBA18"/>
      <c r="VBB18"/>
      <c r="VBC18"/>
      <c r="VBD18"/>
      <c r="VBE18"/>
      <c r="VBF18"/>
      <c r="VBG18"/>
      <c r="VBH18"/>
      <c r="VBI18"/>
      <c r="VBJ18"/>
      <c r="VBK18"/>
      <c r="VBL18"/>
      <c r="VBM18"/>
      <c r="VBN18"/>
      <c r="VBO18"/>
      <c r="VBP18"/>
      <c r="VBQ18"/>
      <c r="VBR18"/>
      <c r="VBS18"/>
      <c r="VBT18"/>
      <c r="VBU18"/>
      <c r="VBV18"/>
      <c r="VBW18"/>
      <c r="VBX18"/>
      <c r="VBY18"/>
      <c r="VBZ18"/>
      <c r="VCA18"/>
      <c r="VCB18"/>
      <c r="VCC18"/>
      <c r="VCD18"/>
      <c r="VCE18"/>
      <c r="VCF18"/>
      <c r="VCG18"/>
      <c r="VCH18"/>
      <c r="VCI18"/>
      <c r="VCJ18"/>
      <c r="VCK18"/>
      <c r="VCL18"/>
      <c r="VCM18"/>
      <c r="VCN18"/>
      <c r="VCO18"/>
      <c r="VCP18"/>
      <c r="VCQ18"/>
      <c r="VCR18"/>
      <c r="VCS18"/>
      <c r="VCT18"/>
      <c r="VCU18"/>
      <c r="VCV18"/>
      <c r="VCW18"/>
      <c r="VCX18"/>
      <c r="VCY18"/>
      <c r="VCZ18"/>
      <c r="VDA18"/>
      <c r="VDB18"/>
      <c r="VDC18"/>
      <c r="VDD18"/>
      <c r="VDE18"/>
      <c r="VDF18"/>
      <c r="VDG18"/>
      <c r="VDH18"/>
      <c r="VDI18"/>
      <c r="VDJ18"/>
      <c r="VDK18"/>
      <c r="VDL18"/>
      <c r="VDM18"/>
      <c r="VDN18"/>
      <c r="VDO18"/>
      <c r="VDP18"/>
      <c r="VDQ18"/>
      <c r="VDR18"/>
      <c r="VDS18"/>
      <c r="VDT18"/>
      <c r="VDU18"/>
      <c r="VDV18"/>
      <c r="VDW18"/>
      <c r="VDX18"/>
      <c r="VDY18"/>
      <c r="VDZ18"/>
      <c r="VEA18"/>
      <c r="VEB18"/>
      <c r="VEC18"/>
      <c r="VED18"/>
      <c r="VEE18"/>
      <c r="VEF18"/>
      <c r="VEG18"/>
      <c r="VEH18"/>
      <c r="VEI18"/>
      <c r="VEJ18"/>
      <c r="VEK18"/>
      <c r="VEL18"/>
      <c r="VEM18"/>
      <c r="VEN18"/>
      <c r="VEO18"/>
      <c r="VEP18"/>
      <c r="VEQ18"/>
      <c r="VER18"/>
      <c r="VES18"/>
      <c r="VET18"/>
      <c r="VEU18"/>
      <c r="VEV18"/>
      <c r="VEW18"/>
      <c r="VEX18"/>
      <c r="VEY18"/>
      <c r="VEZ18"/>
      <c r="VFA18"/>
      <c r="VFB18"/>
      <c r="VFC18"/>
      <c r="VFD18"/>
      <c r="VFE18"/>
      <c r="VFF18"/>
      <c r="VFG18"/>
      <c r="VFH18"/>
      <c r="VFI18"/>
      <c r="VFJ18"/>
      <c r="VFK18"/>
      <c r="VFL18"/>
      <c r="VFM18"/>
      <c r="VFN18"/>
      <c r="VFO18"/>
      <c r="VFP18"/>
      <c r="VFQ18"/>
      <c r="VFR18"/>
      <c r="VFS18"/>
      <c r="VFT18"/>
      <c r="VFU18"/>
      <c r="VFV18"/>
      <c r="VFW18"/>
      <c r="VFX18"/>
      <c r="VFY18"/>
      <c r="VFZ18"/>
      <c r="VGA18"/>
      <c r="VGB18"/>
      <c r="VGC18"/>
      <c r="VGD18"/>
      <c r="VGE18"/>
      <c r="VGF18"/>
      <c r="VGG18"/>
      <c r="VGH18"/>
      <c r="VGI18"/>
      <c r="VGJ18"/>
      <c r="VGK18"/>
      <c r="VGL18"/>
      <c r="VGM18"/>
      <c r="VGN18"/>
      <c r="VGO18"/>
      <c r="VGP18"/>
      <c r="VGQ18"/>
      <c r="VGR18"/>
      <c r="VGS18"/>
      <c r="VGT18"/>
      <c r="VGU18"/>
      <c r="VGV18"/>
      <c r="VGW18"/>
      <c r="VGX18"/>
      <c r="VGY18"/>
      <c r="VGZ18"/>
      <c r="VHA18"/>
      <c r="VHB18"/>
      <c r="VHC18"/>
      <c r="VHD18"/>
      <c r="VHE18"/>
      <c r="VHF18"/>
      <c r="VHG18"/>
      <c r="VHH18"/>
      <c r="VHI18"/>
      <c r="VHJ18"/>
      <c r="VHK18"/>
      <c r="VHL18"/>
      <c r="VHM18"/>
      <c r="VHN18"/>
      <c r="VHO18"/>
      <c r="VHP18"/>
      <c r="VHQ18"/>
      <c r="VHR18"/>
      <c r="VHS18"/>
      <c r="VHT18"/>
      <c r="VHU18"/>
      <c r="VHV18"/>
      <c r="VHW18"/>
      <c r="VHX18"/>
      <c r="VHY18"/>
      <c r="VHZ18"/>
      <c r="VIA18"/>
      <c r="VIB18"/>
      <c r="VIC18"/>
      <c r="VID18"/>
      <c r="VIE18"/>
      <c r="VIF18"/>
      <c r="VIG18"/>
      <c r="VIH18"/>
      <c r="VII18"/>
      <c r="VIJ18"/>
      <c r="VIK18"/>
      <c r="VIL18"/>
      <c r="VIM18"/>
      <c r="VIN18"/>
      <c r="VIO18"/>
      <c r="VIP18"/>
      <c r="VIQ18"/>
      <c r="VIR18"/>
      <c r="VIS18"/>
      <c r="VIT18"/>
      <c r="VIU18"/>
      <c r="VIV18"/>
      <c r="VIW18"/>
      <c r="VIX18"/>
      <c r="VIY18"/>
      <c r="VIZ18"/>
      <c r="VJA18"/>
      <c r="VJB18"/>
      <c r="VJC18"/>
      <c r="VJD18"/>
      <c r="VJE18"/>
      <c r="VJF18"/>
      <c r="VJG18"/>
      <c r="VJH18"/>
      <c r="VJI18"/>
      <c r="VJJ18"/>
      <c r="VJK18"/>
      <c r="VJL18"/>
      <c r="VJM18"/>
      <c r="VJN18"/>
      <c r="VJO18"/>
      <c r="VJP18"/>
      <c r="VJQ18"/>
      <c r="VJR18"/>
      <c r="VJS18"/>
      <c r="VJT18"/>
      <c r="VJU18"/>
      <c r="VJV18"/>
      <c r="VJW18"/>
      <c r="VJX18"/>
      <c r="VJY18"/>
      <c r="VJZ18"/>
      <c r="VKA18"/>
      <c r="VKB18"/>
      <c r="VKC18"/>
      <c r="VKD18"/>
      <c r="VKE18"/>
      <c r="VKF18"/>
      <c r="VKG18"/>
      <c r="VKH18"/>
      <c r="VKI18"/>
      <c r="VKJ18"/>
      <c r="VKK18"/>
      <c r="VKL18"/>
      <c r="VKM18"/>
      <c r="VKN18"/>
      <c r="VKO18"/>
      <c r="VKP18"/>
      <c r="VKQ18"/>
      <c r="VKR18"/>
      <c r="VKS18"/>
      <c r="VKT18"/>
      <c r="VKU18"/>
      <c r="VKV18"/>
      <c r="VKW18"/>
      <c r="VKX18"/>
      <c r="VKY18"/>
      <c r="VKZ18"/>
      <c r="VLA18"/>
      <c r="VLB18"/>
      <c r="VLC18"/>
      <c r="VLD18"/>
      <c r="VLE18"/>
      <c r="VLF18"/>
      <c r="VLG18"/>
      <c r="VLH18"/>
      <c r="VLI18"/>
      <c r="VLJ18"/>
      <c r="VLK18"/>
      <c r="VLL18"/>
      <c r="VLM18"/>
      <c r="VLN18"/>
      <c r="VLO18"/>
      <c r="VLP18"/>
      <c r="VLQ18"/>
      <c r="VLR18"/>
      <c r="VLS18"/>
      <c r="VLT18"/>
      <c r="VLU18"/>
      <c r="VLV18"/>
      <c r="VLW18"/>
      <c r="VLX18"/>
      <c r="VLY18"/>
      <c r="VLZ18"/>
      <c r="VMA18"/>
      <c r="VMB18"/>
      <c r="VMC18"/>
      <c r="VMD18"/>
      <c r="VME18"/>
      <c r="VMF18"/>
      <c r="VMG18"/>
      <c r="VMH18"/>
      <c r="VMI18"/>
      <c r="VMJ18"/>
      <c r="VMK18"/>
      <c r="VML18"/>
      <c r="VMM18"/>
      <c r="VMN18"/>
      <c r="VMO18"/>
      <c r="VMP18"/>
      <c r="VMQ18"/>
      <c r="VMR18"/>
      <c r="VMS18"/>
      <c r="VMT18"/>
      <c r="VMU18"/>
      <c r="VMV18"/>
      <c r="VMW18"/>
      <c r="VMX18"/>
      <c r="VMY18"/>
      <c r="VMZ18"/>
      <c r="VNA18"/>
      <c r="VNB18"/>
      <c r="VNC18"/>
      <c r="VND18"/>
      <c r="VNE18"/>
      <c r="VNF18"/>
      <c r="VNG18"/>
      <c r="VNH18"/>
      <c r="VNI18"/>
      <c r="VNJ18"/>
      <c r="VNK18"/>
      <c r="VNL18"/>
      <c r="VNM18"/>
      <c r="VNN18"/>
      <c r="VNO18"/>
      <c r="VNP18"/>
      <c r="VNQ18"/>
      <c r="VNR18"/>
      <c r="VNS18"/>
      <c r="VNT18"/>
      <c r="VNU18"/>
      <c r="VNV18"/>
      <c r="VNW18"/>
      <c r="VNX18"/>
      <c r="VNY18"/>
      <c r="VNZ18"/>
      <c r="VOA18"/>
      <c r="VOB18"/>
      <c r="VOC18"/>
      <c r="VOD18"/>
      <c r="VOE18"/>
      <c r="VOF18"/>
      <c r="VOG18"/>
      <c r="VOH18"/>
      <c r="VOI18"/>
      <c r="VOJ18"/>
      <c r="VOK18"/>
      <c r="VOL18"/>
      <c r="VOM18"/>
      <c r="VON18"/>
      <c r="VOO18"/>
      <c r="VOP18"/>
      <c r="VOQ18"/>
      <c r="VOR18"/>
      <c r="VOS18"/>
      <c r="VOT18"/>
      <c r="VOU18"/>
      <c r="VOV18"/>
      <c r="VOW18"/>
      <c r="VOX18"/>
      <c r="VOY18"/>
      <c r="VOZ18"/>
      <c r="VPA18"/>
      <c r="VPB18"/>
      <c r="VPC18"/>
      <c r="VPD18"/>
      <c r="VPE18"/>
      <c r="VPF18"/>
      <c r="VPG18"/>
      <c r="VPH18"/>
      <c r="VPI18"/>
      <c r="VPJ18"/>
      <c r="VPK18"/>
      <c r="VPL18"/>
      <c r="VPM18"/>
      <c r="VPN18"/>
      <c r="VPO18"/>
      <c r="VPP18"/>
      <c r="VPQ18"/>
      <c r="VPR18"/>
      <c r="VPS18"/>
      <c r="VPT18"/>
      <c r="VPU18"/>
      <c r="VPV18"/>
      <c r="VPW18"/>
      <c r="VPX18"/>
      <c r="VPY18"/>
      <c r="VPZ18"/>
      <c r="VQA18"/>
      <c r="VQB18"/>
      <c r="VQC18"/>
      <c r="VQD18"/>
      <c r="VQE18"/>
      <c r="VQF18"/>
      <c r="VQG18"/>
      <c r="VQH18"/>
      <c r="VQI18"/>
      <c r="VQJ18"/>
      <c r="VQK18"/>
      <c r="VQL18"/>
      <c r="VQM18"/>
      <c r="VQN18"/>
      <c r="VQO18"/>
      <c r="VQP18"/>
      <c r="VQQ18"/>
      <c r="VQR18"/>
      <c r="VQS18"/>
      <c r="VQT18"/>
      <c r="VQU18"/>
      <c r="VQV18"/>
      <c r="VQW18"/>
      <c r="VQX18"/>
      <c r="VQY18"/>
      <c r="VQZ18"/>
      <c r="VRA18"/>
      <c r="VRB18"/>
      <c r="VRC18"/>
      <c r="VRD18"/>
      <c r="VRE18"/>
      <c r="VRF18"/>
      <c r="VRG18"/>
      <c r="VRH18"/>
      <c r="VRI18"/>
      <c r="VRJ18"/>
      <c r="VRK18"/>
      <c r="VRL18"/>
      <c r="VRM18"/>
      <c r="VRN18"/>
      <c r="VRO18"/>
      <c r="VRP18"/>
      <c r="VRQ18"/>
      <c r="VRR18"/>
      <c r="VRS18"/>
      <c r="VRT18"/>
      <c r="VRU18"/>
      <c r="VRV18"/>
      <c r="VRW18"/>
      <c r="VRX18"/>
      <c r="VRY18"/>
      <c r="VRZ18"/>
      <c r="VSA18"/>
      <c r="VSB18"/>
      <c r="VSC18"/>
      <c r="VSD18"/>
      <c r="VSE18"/>
      <c r="VSF18"/>
      <c r="VSG18"/>
      <c r="VSH18"/>
      <c r="VSI18"/>
      <c r="VSJ18"/>
      <c r="VSK18"/>
      <c r="VSL18"/>
      <c r="VSM18"/>
      <c r="VSN18"/>
      <c r="VSO18"/>
      <c r="VSP18"/>
      <c r="VSQ18"/>
      <c r="VSR18"/>
      <c r="VSS18"/>
      <c r="VST18"/>
      <c r="VSU18"/>
      <c r="VSV18"/>
      <c r="VSW18"/>
      <c r="VSX18"/>
      <c r="VSY18"/>
      <c r="VSZ18"/>
      <c r="VTA18"/>
      <c r="VTB18"/>
      <c r="VTC18"/>
      <c r="VTD18"/>
      <c r="VTE18"/>
      <c r="VTF18"/>
      <c r="VTG18"/>
      <c r="VTH18"/>
      <c r="VTI18"/>
      <c r="VTJ18"/>
      <c r="VTK18"/>
      <c r="VTL18"/>
      <c r="VTM18"/>
      <c r="VTN18"/>
      <c r="VTO18"/>
      <c r="VTP18"/>
      <c r="VTQ18"/>
      <c r="VTR18"/>
      <c r="VTS18"/>
      <c r="VTT18"/>
      <c r="VTU18"/>
      <c r="VTV18"/>
      <c r="VTW18"/>
      <c r="VTX18"/>
      <c r="VTY18"/>
      <c r="VTZ18"/>
      <c r="VUA18"/>
      <c r="VUB18"/>
      <c r="VUC18"/>
      <c r="VUD18"/>
      <c r="VUE18"/>
      <c r="VUF18"/>
      <c r="VUG18"/>
      <c r="VUH18"/>
      <c r="VUI18"/>
      <c r="VUJ18"/>
      <c r="VUK18"/>
      <c r="VUL18"/>
      <c r="VUM18"/>
      <c r="VUN18"/>
      <c r="VUO18"/>
      <c r="VUP18"/>
      <c r="VUQ18"/>
      <c r="VUR18"/>
      <c r="VUS18"/>
      <c r="VUT18"/>
      <c r="VUU18"/>
      <c r="VUV18"/>
      <c r="VUW18"/>
      <c r="VUX18"/>
      <c r="VUY18"/>
      <c r="VUZ18"/>
      <c r="VVA18"/>
      <c r="VVB18"/>
      <c r="VVC18"/>
      <c r="VVD18"/>
      <c r="VVE18"/>
      <c r="VVF18"/>
      <c r="VVG18"/>
      <c r="VVH18"/>
      <c r="VVI18"/>
      <c r="VVJ18"/>
      <c r="VVK18"/>
      <c r="VVL18"/>
      <c r="VVM18"/>
      <c r="VVN18"/>
      <c r="VVO18"/>
      <c r="VVP18"/>
      <c r="VVQ18"/>
      <c r="VVR18"/>
      <c r="VVS18"/>
      <c r="VVT18"/>
      <c r="VVU18"/>
      <c r="VVV18"/>
      <c r="VVW18"/>
      <c r="VVX18"/>
      <c r="VVY18"/>
      <c r="VVZ18"/>
      <c r="VWA18"/>
      <c r="VWB18"/>
      <c r="VWC18"/>
      <c r="VWD18"/>
      <c r="VWE18"/>
      <c r="VWF18"/>
      <c r="VWG18"/>
      <c r="VWH18"/>
      <c r="VWI18"/>
      <c r="VWJ18"/>
      <c r="VWK18"/>
      <c r="VWL18"/>
      <c r="VWM18"/>
      <c r="VWN18"/>
      <c r="VWO18"/>
      <c r="VWP18"/>
      <c r="VWQ18"/>
      <c r="VWR18"/>
      <c r="VWS18"/>
      <c r="VWT18"/>
      <c r="VWU18"/>
      <c r="VWV18"/>
      <c r="VWW18"/>
      <c r="VWX18"/>
      <c r="VWY18"/>
      <c r="VWZ18"/>
      <c r="VXA18"/>
      <c r="VXB18"/>
      <c r="VXC18"/>
      <c r="VXD18"/>
      <c r="VXE18"/>
      <c r="VXF18"/>
      <c r="VXG18"/>
      <c r="VXH18"/>
      <c r="VXI18"/>
      <c r="VXJ18"/>
      <c r="VXK18"/>
      <c r="VXL18"/>
      <c r="VXM18"/>
      <c r="VXN18"/>
      <c r="VXO18"/>
      <c r="VXP18"/>
      <c r="VXQ18"/>
      <c r="VXR18"/>
      <c r="VXS18"/>
      <c r="VXT18"/>
      <c r="VXU18"/>
      <c r="VXV18"/>
      <c r="VXW18"/>
      <c r="VXX18"/>
      <c r="VXY18"/>
      <c r="VXZ18"/>
      <c r="VYA18"/>
      <c r="VYB18"/>
      <c r="VYC18"/>
      <c r="VYD18"/>
      <c r="VYE18"/>
      <c r="VYF18"/>
      <c r="VYG18"/>
      <c r="VYH18"/>
      <c r="VYI18"/>
      <c r="VYJ18"/>
      <c r="VYK18"/>
      <c r="VYL18"/>
      <c r="VYM18"/>
      <c r="VYN18"/>
      <c r="VYO18"/>
      <c r="VYP18"/>
      <c r="VYQ18"/>
      <c r="VYR18"/>
      <c r="VYS18"/>
      <c r="VYT18"/>
      <c r="VYU18"/>
      <c r="VYV18"/>
      <c r="VYW18"/>
      <c r="VYX18"/>
      <c r="VYY18"/>
      <c r="VYZ18"/>
      <c r="VZA18"/>
      <c r="VZB18"/>
      <c r="VZC18"/>
      <c r="VZD18"/>
      <c r="VZE18"/>
      <c r="VZF18"/>
      <c r="VZG18"/>
      <c r="VZH18"/>
      <c r="VZI18"/>
      <c r="VZJ18"/>
      <c r="VZK18"/>
      <c r="VZL18"/>
      <c r="VZM18"/>
      <c r="VZN18"/>
      <c r="VZO18"/>
      <c r="VZP18"/>
      <c r="VZQ18"/>
      <c r="VZR18"/>
      <c r="VZS18"/>
      <c r="VZT18"/>
      <c r="VZU18"/>
      <c r="VZV18"/>
      <c r="VZW18"/>
      <c r="VZX18"/>
      <c r="VZY18"/>
      <c r="VZZ18"/>
      <c r="WAA18"/>
      <c r="WAB18"/>
      <c r="WAC18"/>
      <c r="WAD18"/>
      <c r="WAE18"/>
      <c r="WAF18"/>
      <c r="WAG18"/>
      <c r="WAH18"/>
      <c r="WAI18"/>
      <c r="WAJ18"/>
      <c r="WAK18"/>
      <c r="WAL18"/>
      <c r="WAM18"/>
      <c r="WAN18"/>
      <c r="WAO18"/>
      <c r="WAP18"/>
      <c r="WAQ18"/>
      <c r="WAR18"/>
      <c r="WAS18"/>
      <c r="WAT18"/>
      <c r="WAU18"/>
      <c r="WAV18"/>
      <c r="WAW18"/>
      <c r="WAX18"/>
      <c r="WAY18"/>
      <c r="WAZ18"/>
      <c r="WBA18"/>
      <c r="WBB18"/>
      <c r="WBC18"/>
      <c r="WBD18"/>
      <c r="WBE18"/>
      <c r="WBF18"/>
      <c r="WBG18"/>
      <c r="WBH18"/>
      <c r="WBI18"/>
      <c r="WBJ18"/>
      <c r="WBK18"/>
      <c r="WBL18"/>
      <c r="WBM18"/>
      <c r="WBN18"/>
      <c r="WBO18"/>
      <c r="WBP18"/>
      <c r="WBQ18"/>
      <c r="WBR18"/>
      <c r="WBS18"/>
      <c r="WBT18"/>
      <c r="WBU18"/>
      <c r="WBV18"/>
      <c r="WBW18"/>
      <c r="WBX18"/>
      <c r="WBY18"/>
      <c r="WBZ18"/>
      <c r="WCA18"/>
      <c r="WCB18"/>
      <c r="WCC18"/>
      <c r="WCD18"/>
      <c r="WCE18"/>
      <c r="WCF18"/>
      <c r="WCG18"/>
      <c r="WCH18"/>
      <c r="WCI18"/>
      <c r="WCJ18"/>
      <c r="WCK18"/>
      <c r="WCL18"/>
      <c r="WCM18"/>
      <c r="WCN18"/>
      <c r="WCO18"/>
      <c r="WCP18"/>
      <c r="WCQ18"/>
      <c r="WCR18"/>
      <c r="WCS18"/>
      <c r="WCT18"/>
      <c r="WCU18"/>
      <c r="WCV18"/>
      <c r="WCW18"/>
      <c r="WCX18"/>
      <c r="WCY18"/>
      <c r="WCZ18"/>
      <c r="WDA18"/>
      <c r="WDB18"/>
      <c r="WDC18"/>
      <c r="WDD18"/>
      <c r="WDE18"/>
      <c r="WDF18"/>
      <c r="WDG18"/>
      <c r="WDH18"/>
      <c r="WDI18"/>
      <c r="WDJ18"/>
      <c r="WDK18"/>
      <c r="WDL18"/>
      <c r="WDM18"/>
      <c r="WDN18"/>
      <c r="WDO18"/>
      <c r="WDP18"/>
      <c r="WDQ18"/>
      <c r="WDR18"/>
      <c r="WDS18"/>
      <c r="WDT18"/>
      <c r="WDU18"/>
      <c r="WDV18"/>
      <c r="WDW18"/>
      <c r="WDX18"/>
      <c r="WDY18"/>
      <c r="WDZ18"/>
      <c r="WEA18"/>
      <c r="WEB18"/>
      <c r="WEC18"/>
      <c r="WED18"/>
      <c r="WEE18"/>
      <c r="WEF18"/>
      <c r="WEG18"/>
      <c r="WEH18"/>
      <c r="WEI18"/>
      <c r="WEJ18"/>
      <c r="WEK18"/>
      <c r="WEL18"/>
      <c r="WEM18"/>
      <c r="WEN18"/>
      <c r="WEO18"/>
      <c r="WEP18"/>
      <c r="WEQ18"/>
      <c r="WER18"/>
      <c r="WES18"/>
      <c r="WET18"/>
      <c r="WEU18"/>
      <c r="WEV18"/>
      <c r="WEW18"/>
      <c r="WEX18"/>
      <c r="WEY18"/>
      <c r="WEZ18"/>
      <c r="WFA18"/>
      <c r="WFB18"/>
      <c r="WFC18"/>
      <c r="WFD18"/>
      <c r="WFE18"/>
      <c r="WFF18"/>
      <c r="WFG18"/>
      <c r="WFH18"/>
      <c r="WFI18"/>
      <c r="WFJ18"/>
      <c r="WFK18"/>
      <c r="WFL18"/>
      <c r="WFM18"/>
      <c r="WFN18"/>
      <c r="WFO18"/>
      <c r="WFP18"/>
      <c r="WFQ18"/>
      <c r="WFR18"/>
      <c r="WFS18"/>
      <c r="WFT18"/>
      <c r="WFU18"/>
      <c r="WFV18"/>
      <c r="WFW18"/>
      <c r="WFX18"/>
      <c r="WFY18"/>
      <c r="WFZ18"/>
      <c r="WGA18"/>
      <c r="WGB18"/>
      <c r="WGC18"/>
      <c r="WGD18"/>
      <c r="WGE18"/>
      <c r="WGF18"/>
      <c r="WGG18"/>
      <c r="WGH18"/>
      <c r="WGI18"/>
      <c r="WGJ18"/>
      <c r="WGK18"/>
      <c r="WGL18"/>
      <c r="WGM18"/>
      <c r="WGN18"/>
      <c r="WGO18"/>
      <c r="WGP18"/>
      <c r="WGQ18"/>
      <c r="WGR18"/>
      <c r="WGS18"/>
      <c r="WGT18"/>
      <c r="WGU18"/>
      <c r="WGV18"/>
      <c r="WGW18"/>
      <c r="WGX18"/>
      <c r="WGY18"/>
      <c r="WGZ18"/>
      <c r="WHA18"/>
      <c r="WHB18"/>
      <c r="WHC18"/>
      <c r="WHD18"/>
      <c r="WHE18"/>
      <c r="WHF18"/>
      <c r="WHG18"/>
      <c r="WHH18"/>
      <c r="WHI18"/>
      <c r="WHJ18"/>
      <c r="WHK18"/>
      <c r="WHL18"/>
      <c r="WHM18"/>
      <c r="WHN18"/>
      <c r="WHO18"/>
      <c r="WHP18"/>
      <c r="WHQ18"/>
      <c r="WHR18"/>
      <c r="WHS18"/>
      <c r="WHT18"/>
      <c r="WHU18"/>
      <c r="WHV18"/>
      <c r="WHW18"/>
      <c r="WHX18"/>
      <c r="WHY18"/>
      <c r="WHZ18"/>
      <c r="WIA18"/>
      <c r="WIB18"/>
      <c r="WIC18"/>
      <c r="WID18"/>
      <c r="WIE18"/>
      <c r="WIF18"/>
      <c r="WIG18"/>
      <c r="WIH18"/>
      <c r="WII18"/>
      <c r="WIJ18"/>
      <c r="WIK18"/>
      <c r="WIL18"/>
      <c r="WIM18"/>
      <c r="WIN18"/>
      <c r="WIO18"/>
      <c r="WIP18"/>
      <c r="WIQ18"/>
      <c r="WIR18"/>
      <c r="WIS18"/>
      <c r="WIT18"/>
      <c r="WIU18"/>
      <c r="WIV18"/>
      <c r="WIW18"/>
      <c r="WIX18"/>
      <c r="WIY18"/>
      <c r="WIZ18"/>
      <c r="WJA18"/>
      <c r="WJB18"/>
      <c r="WJC18"/>
      <c r="WJD18"/>
      <c r="WJE18"/>
      <c r="WJF18"/>
      <c r="WJG18"/>
      <c r="WJH18"/>
      <c r="WJI18"/>
      <c r="WJJ18"/>
      <c r="WJK18"/>
      <c r="WJL18"/>
      <c r="WJM18"/>
      <c r="WJN18"/>
      <c r="WJO18"/>
      <c r="WJP18"/>
      <c r="WJQ18"/>
      <c r="WJR18"/>
      <c r="WJS18"/>
      <c r="WJT18"/>
      <c r="WJU18"/>
      <c r="WJV18"/>
      <c r="WJW18"/>
      <c r="WJX18"/>
      <c r="WJY18"/>
      <c r="WJZ18"/>
      <c r="WKA18"/>
      <c r="WKB18"/>
      <c r="WKC18"/>
      <c r="WKD18"/>
      <c r="WKE18"/>
      <c r="WKF18"/>
      <c r="WKG18"/>
      <c r="WKH18"/>
      <c r="WKI18"/>
      <c r="WKJ18"/>
      <c r="WKK18"/>
      <c r="WKL18"/>
      <c r="WKM18"/>
      <c r="WKN18"/>
      <c r="WKO18"/>
      <c r="WKP18"/>
      <c r="WKQ18"/>
      <c r="WKR18"/>
      <c r="WKS18"/>
      <c r="WKT18"/>
      <c r="WKU18"/>
      <c r="WKV18"/>
      <c r="WKW18"/>
      <c r="WKX18"/>
      <c r="WKY18"/>
      <c r="WKZ18"/>
      <c r="WLA18"/>
      <c r="WLB18"/>
      <c r="WLC18"/>
      <c r="WLD18"/>
      <c r="WLE18"/>
      <c r="WLF18"/>
      <c r="WLG18"/>
      <c r="WLH18"/>
      <c r="WLI18"/>
      <c r="WLJ18"/>
      <c r="WLK18"/>
      <c r="WLL18"/>
      <c r="WLM18"/>
      <c r="WLN18"/>
      <c r="WLO18"/>
      <c r="WLP18"/>
      <c r="WLQ18"/>
      <c r="WLR18"/>
      <c r="WLS18"/>
      <c r="WLT18"/>
      <c r="WLU18"/>
      <c r="WLV18"/>
      <c r="WLW18"/>
      <c r="WLX18"/>
      <c r="WLY18"/>
      <c r="WLZ18"/>
      <c r="WMA18"/>
      <c r="WMB18"/>
      <c r="WMC18"/>
      <c r="WMD18"/>
      <c r="WME18"/>
      <c r="WMF18"/>
      <c r="WMG18"/>
      <c r="WMH18"/>
      <c r="WMI18"/>
      <c r="WMJ18"/>
      <c r="WMK18"/>
      <c r="WML18"/>
      <c r="WMM18"/>
      <c r="WMN18"/>
      <c r="WMO18"/>
      <c r="WMP18"/>
      <c r="WMQ18"/>
      <c r="WMR18"/>
      <c r="WMS18"/>
      <c r="WMT18"/>
      <c r="WMU18"/>
      <c r="WMV18"/>
      <c r="WMW18"/>
      <c r="WMX18"/>
      <c r="WMY18"/>
      <c r="WMZ18"/>
      <c r="WNA18"/>
      <c r="WNB18"/>
      <c r="WNC18"/>
      <c r="WND18"/>
      <c r="WNE18"/>
      <c r="WNF18"/>
      <c r="WNG18"/>
      <c r="WNH18"/>
      <c r="WNI18"/>
      <c r="WNJ18"/>
      <c r="WNK18"/>
      <c r="WNL18"/>
      <c r="WNM18"/>
      <c r="WNN18"/>
      <c r="WNO18"/>
      <c r="WNP18"/>
      <c r="WNQ18"/>
      <c r="WNR18"/>
      <c r="WNS18"/>
      <c r="WNT18"/>
      <c r="WNU18"/>
      <c r="WNV18"/>
      <c r="WNW18"/>
      <c r="WNX18"/>
      <c r="WNY18"/>
      <c r="WNZ18"/>
      <c r="WOA18"/>
      <c r="WOB18"/>
      <c r="WOC18"/>
      <c r="WOD18"/>
      <c r="WOE18"/>
      <c r="WOF18"/>
      <c r="WOG18"/>
      <c r="WOH18"/>
      <c r="WOI18"/>
      <c r="WOJ18"/>
      <c r="WOK18"/>
      <c r="WOL18"/>
      <c r="WOM18"/>
      <c r="WON18"/>
      <c r="WOO18"/>
      <c r="WOP18"/>
      <c r="WOQ18"/>
      <c r="WOR18"/>
      <c r="WOS18"/>
      <c r="WOT18"/>
      <c r="WOU18"/>
      <c r="WOV18"/>
      <c r="WOW18"/>
      <c r="WOX18"/>
      <c r="WOY18"/>
      <c r="WOZ18"/>
      <c r="WPA18"/>
      <c r="WPB18"/>
      <c r="WPC18"/>
      <c r="WPD18"/>
      <c r="WPE18"/>
      <c r="WPF18"/>
      <c r="WPG18"/>
      <c r="WPH18"/>
      <c r="WPI18"/>
      <c r="WPJ18"/>
      <c r="WPK18"/>
      <c r="WPL18"/>
      <c r="WPM18"/>
      <c r="WPN18"/>
      <c r="WPO18"/>
      <c r="WPP18"/>
      <c r="WPQ18"/>
      <c r="WPR18"/>
      <c r="WPS18"/>
      <c r="WPT18"/>
      <c r="WPU18"/>
      <c r="WPV18"/>
      <c r="WPW18"/>
      <c r="WPX18"/>
      <c r="WPY18"/>
      <c r="WPZ18"/>
      <c r="WQA18"/>
      <c r="WQB18"/>
      <c r="WQC18"/>
      <c r="WQD18"/>
      <c r="WQE18"/>
      <c r="WQF18"/>
      <c r="WQG18"/>
      <c r="WQH18"/>
      <c r="WQI18"/>
      <c r="WQJ18"/>
      <c r="WQK18"/>
      <c r="WQL18"/>
      <c r="WQM18"/>
      <c r="WQN18"/>
      <c r="WQO18"/>
      <c r="WQP18"/>
      <c r="WQQ18"/>
      <c r="WQR18"/>
      <c r="WQS18"/>
      <c r="WQT18"/>
      <c r="WQU18"/>
      <c r="WQV18"/>
      <c r="WQW18"/>
      <c r="WQX18"/>
      <c r="WQY18"/>
      <c r="WQZ18"/>
      <c r="WRA18"/>
      <c r="WRB18"/>
      <c r="WRC18"/>
      <c r="WRD18"/>
      <c r="WRE18"/>
      <c r="WRF18"/>
      <c r="WRG18"/>
      <c r="WRH18"/>
      <c r="WRI18"/>
      <c r="WRJ18"/>
      <c r="WRK18"/>
      <c r="WRL18"/>
      <c r="WRM18"/>
      <c r="WRN18"/>
      <c r="WRO18"/>
      <c r="WRP18"/>
      <c r="WRQ18"/>
      <c r="WRR18"/>
      <c r="WRS18"/>
      <c r="WRT18"/>
      <c r="WRU18"/>
      <c r="WRV18"/>
      <c r="WRW18"/>
      <c r="WRX18"/>
      <c r="WRY18"/>
      <c r="WRZ18"/>
      <c r="WSA18"/>
      <c r="WSB18"/>
      <c r="WSC18"/>
      <c r="WSD18"/>
      <c r="WSE18"/>
      <c r="WSF18"/>
      <c r="WSG18"/>
      <c r="WSH18"/>
      <c r="WSI18"/>
      <c r="WSJ18"/>
      <c r="WSK18"/>
      <c r="WSL18"/>
      <c r="WSM18"/>
      <c r="WSN18"/>
      <c r="WSO18"/>
      <c r="WSP18"/>
      <c r="WSQ18"/>
      <c r="WSR18"/>
      <c r="WSS18"/>
      <c r="WST18"/>
      <c r="WSU18"/>
      <c r="WSV18"/>
      <c r="WSW18"/>
      <c r="WSX18"/>
      <c r="WSY18"/>
      <c r="WSZ18"/>
      <c r="WTA18"/>
      <c r="WTB18"/>
      <c r="WTC18"/>
      <c r="WTD18"/>
      <c r="WTE18"/>
      <c r="WTF18"/>
      <c r="WTG18"/>
      <c r="WTH18"/>
      <c r="WTI18"/>
      <c r="WTJ18"/>
      <c r="WTK18"/>
      <c r="WTL18"/>
      <c r="WTM18"/>
      <c r="WTN18"/>
      <c r="WTO18"/>
      <c r="WTP18"/>
      <c r="WTQ18"/>
      <c r="WTR18"/>
      <c r="WTS18"/>
      <c r="WTT18"/>
      <c r="WTU18"/>
      <c r="WTV18"/>
      <c r="WTW18"/>
      <c r="WTX18"/>
      <c r="WTY18"/>
      <c r="WTZ18"/>
      <c r="WUA18"/>
      <c r="WUB18"/>
      <c r="WUC18"/>
      <c r="WUD18"/>
      <c r="WUE18"/>
      <c r="WUF18"/>
      <c r="WUG18"/>
      <c r="WUH18"/>
      <c r="WUI18"/>
      <c r="WUJ18"/>
      <c r="WUK18"/>
      <c r="WUL18"/>
      <c r="WUM18"/>
      <c r="WUN18"/>
      <c r="WUO18"/>
      <c r="WUP18"/>
      <c r="WUQ18"/>
      <c r="WUR18"/>
      <c r="WUS18"/>
      <c r="WUT18"/>
      <c r="WUU18"/>
      <c r="WUV18"/>
      <c r="WUW18"/>
      <c r="WUX18"/>
      <c r="WUY18"/>
      <c r="WUZ18"/>
      <c r="WVA18"/>
      <c r="WVB18"/>
      <c r="WVC18"/>
      <c r="WVD18"/>
      <c r="WVE18"/>
      <c r="WVF18"/>
      <c r="WVG18"/>
      <c r="WVH18"/>
      <c r="WVI18"/>
      <c r="WVJ18"/>
      <c r="WVK18"/>
      <c r="WVL18"/>
      <c r="WVM18"/>
      <c r="WVN18"/>
      <c r="WVO18"/>
      <c r="WVP18"/>
      <c r="WVQ18"/>
      <c r="WVR18"/>
      <c r="WVS18"/>
      <c r="WVT18"/>
      <c r="WVU18"/>
      <c r="WVV18"/>
      <c r="WVW18"/>
      <c r="WVX18"/>
      <c r="WVY18"/>
      <c r="WVZ18"/>
      <c r="WWA18"/>
      <c r="WWB18"/>
      <c r="WWC18"/>
      <c r="WWD18"/>
      <c r="WWE18"/>
      <c r="WWF18"/>
      <c r="WWG18"/>
      <c r="WWH18"/>
      <c r="WWI18"/>
      <c r="WWJ18"/>
      <c r="WWK18"/>
      <c r="WWL18"/>
      <c r="WWM18"/>
      <c r="WWN18"/>
      <c r="WWO18"/>
      <c r="WWP18"/>
      <c r="WWQ18"/>
      <c r="WWR18"/>
      <c r="WWS18"/>
      <c r="WWT18"/>
      <c r="WWU18"/>
      <c r="WWV18"/>
      <c r="WWW18"/>
      <c r="WWX18"/>
      <c r="WWY18"/>
      <c r="WWZ18"/>
      <c r="WXA18"/>
      <c r="WXB18"/>
      <c r="WXC18"/>
      <c r="WXD18"/>
      <c r="WXE18"/>
      <c r="WXF18"/>
      <c r="WXG18"/>
      <c r="WXH18"/>
      <c r="WXI18"/>
      <c r="WXJ18"/>
      <c r="WXK18"/>
      <c r="WXL18"/>
      <c r="WXM18"/>
      <c r="WXN18"/>
      <c r="WXO18"/>
      <c r="WXP18"/>
      <c r="WXQ18"/>
      <c r="WXR18"/>
      <c r="WXS18"/>
      <c r="WXT18"/>
      <c r="WXU18"/>
      <c r="WXV18"/>
      <c r="WXW18"/>
      <c r="WXX18"/>
      <c r="WXY18"/>
      <c r="WXZ18"/>
      <c r="WYA18"/>
      <c r="WYB18"/>
      <c r="WYC18"/>
      <c r="WYD18"/>
      <c r="WYE18"/>
      <c r="WYF18"/>
      <c r="WYG18"/>
      <c r="WYH18"/>
      <c r="WYI18"/>
      <c r="WYJ18"/>
      <c r="WYK18"/>
      <c r="WYL18"/>
      <c r="WYM18"/>
      <c r="WYN18"/>
      <c r="WYO18"/>
      <c r="WYP18"/>
      <c r="WYQ18"/>
      <c r="WYR18"/>
      <c r="WYS18"/>
      <c r="WYT18"/>
      <c r="WYU18"/>
      <c r="WYV18"/>
      <c r="WYW18"/>
      <c r="WYX18"/>
      <c r="WYY18"/>
      <c r="WYZ18"/>
      <c r="WZA18"/>
      <c r="WZB18"/>
      <c r="WZC18"/>
      <c r="WZD18"/>
      <c r="WZE18"/>
      <c r="WZF18"/>
      <c r="WZG18"/>
      <c r="WZH18"/>
      <c r="WZI18"/>
      <c r="WZJ18"/>
      <c r="WZK18"/>
      <c r="WZL18"/>
      <c r="WZM18"/>
      <c r="WZN18"/>
      <c r="WZO18"/>
      <c r="WZP18"/>
      <c r="WZQ18"/>
      <c r="WZR18"/>
      <c r="WZS18"/>
      <c r="WZT18"/>
      <c r="WZU18"/>
      <c r="WZV18"/>
      <c r="WZW18"/>
      <c r="WZX18"/>
      <c r="WZY18"/>
      <c r="WZZ18"/>
      <c r="XAA18"/>
      <c r="XAB18"/>
      <c r="XAC18"/>
      <c r="XAD18"/>
      <c r="XAE18"/>
      <c r="XAF18"/>
      <c r="XAG18"/>
      <c r="XAH18"/>
      <c r="XAI18"/>
      <c r="XAJ18"/>
      <c r="XAK18"/>
      <c r="XAL18"/>
      <c r="XAM18"/>
      <c r="XAN18"/>
      <c r="XAO18"/>
      <c r="XAP18"/>
      <c r="XAQ18"/>
      <c r="XAR18"/>
      <c r="XAS18"/>
      <c r="XAT18"/>
      <c r="XAU18"/>
      <c r="XAV18"/>
      <c r="XAW18"/>
      <c r="XAX18"/>
      <c r="XAY18"/>
      <c r="XAZ18"/>
      <c r="XBA18"/>
      <c r="XBB18"/>
      <c r="XBC18"/>
      <c r="XBD18"/>
      <c r="XBE18"/>
      <c r="XBF18"/>
      <c r="XBG18"/>
      <c r="XBH18"/>
      <c r="XBI18"/>
      <c r="XBJ18"/>
      <c r="XBK18"/>
      <c r="XBL18"/>
      <c r="XBM18"/>
      <c r="XBN18"/>
      <c r="XBO18"/>
      <c r="XBP18"/>
      <c r="XBQ18"/>
      <c r="XBR18"/>
      <c r="XBS18"/>
      <c r="XBT18"/>
      <c r="XBU18"/>
      <c r="XBV18"/>
      <c r="XBW18"/>
      <c r="XBX18"/>
      <c r="XBY18"/>
      <c r="XBZ18"/>
      <c r="XCA18"/>
      <c r="XCB18"/>
      <c r="XCC18"/>
      <c r="XCD18"/>
      <c r="XCE18"/>
      <c r="XCF18"/>
      <c r="XCG18"/>
      <c r="XCH18"/>
      <c r="XCI18"/>
      <c r="XCJ18"/>
      <c r="XCK18"/>
      <c r="XCL18"/>
      <c r="XCM18"/>
      <c r="XCN18"/>
      <c r="XCO18"/>
      <c r="XCP18"/>
      <c r="XCQ18"/>
      <c r="XCR18"/>
      <c r="XCS18"/>
      <c r="XCT18"/>
      <c r="XCU18"/>
      <c r="XCV18"/>
      <c r="XCW18"/>
      <c r="XCX18"/>
      <c r="XCY18"/>
      <c r="XCZ18"/>
      <c r="XDA18"/>
      <c r="XDB18"/>
      <c r="XDC18"/>
      <c r="XDD18"/>
      <c r="XDE18"/>
      <c r="XDF18"/>
      <c r="XDG18"/>
      <c r="XDH18"/>
      <c r="XDI18"/>
      <c r="XDJ18"/>
      <c r="XDK18"/>
      <c r="XDL18"/>
      <c r="XDM18"/>
      <c r="XDN18"/>
      <c r="XDO18"/>
      <c r="XDP18"/>
      <c r="XDQ18"/>
      <c r="XDR18"/>
      <c r="XDS18"/>
      <c r="XDT18"/>
      <c r="XDU18"/>
      <c r="XDV18"/>
      <c r="XDW18"/>
      <c r="XDX18"/>
      <c r="XDY18"/>
      <c r="XDZ18"/>
      <c r="XEA18"/>
      <c r="XEB18"/>
      <c r="XEC18"/>
      <c r="XED18"/>
      <c r="XEE18"/>
      <c r="XEF18"/>
      <c r="XEG18"/>
      <c r="XEH18"/>
      <c r="XEI18"/>
      <c r="XEJ18"/>
      <c r="XEK18"/>
      <c r="XEL18"/>
      <c r="XEM18"/>
      <c r="XEN18"/>
      <c r="XEO18"/>
      <c r="XEP18"/>
      <c r="XEQ18"/>
      <c r="XER18"/>
      <c r="XES18"/>
      <c r="XET18"/>
      <c r="XEU18"/>
      <c r="XEV18"/>
      <c r="XEW18"/>
      <c r="XEX18"/>
      <c r="XEY18"/>
      <c r="XEZ18"/>
      <c r="XFA18"/>
      <c r="XFB18"/>
      <c r="XFC18"/>
    </row>
    <row r="19" spans="2:16383" s="89" customFormat="1" ht="48" customHeight="1" x14ac:dyDescent="0.25">
      <c r="B19" s="94" t="s">
        <v>353</v>
      </c>
      <c r="C19" s="70"/>
      <c r="D19" s="70"/>
      <c r="E19" s="70"/>
      <c r="F19" s="70"/>
      <c r="G19" s="70"/>
      <c r="H19" s="70"/>
      <c r="I19" s="70"/>
      <c r="J19" s="70"/>
      <c r="K19" s="70"/>
      <c r="L19" s="70"/>
      <c r="M19" s="70"/>
      <c r="N19" s="70"/>
      <c r="O19" s="70"/>
      <c r="P19" s="70"/>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c r="IW19"/>
      <c r="IX19"/>
      <c r="IY19"/>
      <c r="IZ19"/>
      <c r="JA19"/>
      <c r="JB19"/>
      <c r="JC19"/>
      <c r="JD19"/>
      <c r="JE19"/>
      <c r="JF19"/>
      <c r="JG19"/>
      <c r="JH19"/>
      <c r="JI19"/>
      <c r="JJ19"/>
      <c r="JK19"/>
      <c r="JL19"/>
      <c r="JM19"/>
      <c r="JN19"/>
      <c r="JO19"/>
      <c r="JP19"/>
      <c r="JQ19"/>
      <c r="JR19"/>
      <c r="JS19"/>
      <c r="JT19"/>
      <c r="JU19"/>
      <c r="JV19"/>
      <c r="JW19"/>
      <c r="JX19"/>
      <c r="JY19"/>
      <c r="JZ19"/>
      <c r="KA19"/>
      <c r="KB19"/>
      <c r="KC19"/>
      <c r="KD19"/>
      <c r="KE19"/>
      <c r="KF19"/>
      <c r="KG19"/>
      <c r="KH19"/>
      <c r="KI19"/>
      <c r="KJ19"/>
      <c r="KK19"/>
      <c r="KL19"/>
      <c r="KM19"/>
      <c r="KN19"/>
      <c r="KO19"/>
      <c r="KP19"/>
      <c r="KQ19"/>
      <c r="KR19"/>
      <c r="KS19"/>
      <c r="KT19"/>
      <c r="KU19"/>
      <c r="KV19"/>
      <c r="KW19"/>
      <c r="KX19"/>
      <c r="KY19"/>
      <c r="KZ19"/>
      <c r="LA19"/>
      <c r="LB19"/>
      <c r="LC19"/>
      <c r="LD19"/>
      <c r="LE19"/>
      <c r="LF19"/>
      <c r="LG19"/>
      <c r="LH19"/>
      <c r="LI19"/>
      <c r="LJ19"/>
      <c r="LK19"/>
      <c r="LL19"/>
      <c r="LM19"/>
      <c r="LN19"/>
      <c r="LO19"/>
      <c r="LP19"/>
      <c r="LQ19"/>
      <c r="LR19"/>
      <c r="LS19"/>
      <c r="LT19"/>
      <c r="LU19"/>
      <c r="LV19"/>
      <c r="LW19"/>
      <c r="LX19"/>
      <c r="LY19"/>
      <c r="LZ19"/>
      <c r="MA19"/>
      <c r="MB19"/>
      <c r="MC19"/>
      <c r="MD19"/>
      <c r="ME19"/>
      <c r="MF19"/>
      <c r="MG19"/>
      <c r="MH19"/>
      <c r="MI19"/>
      <c r="MJ19"/>
      <c r="MK19"/>
      <c r="ML19"/>
      <c r="MM19"/>
      <c r="MN19"/>
      <c r="MO19"/>
      <c r="MP19"/>
      <c r="MQ19"/>
      <c r="MR19"/>
      <c r="MS19"/>
      <c r="MT19"/>
      <c r="MU19"/>
      <c r="MV19"/>
      <c r="MW19"/>
      <c r="MX19"/>
      <c r="MY19"/>
      <c r="MZ19"/>
      <c r="NA19"/>
      <c r="NB19"/>
      <c r="NC19"/>
      <c r="ND19"/>
      <c r="NE19"/>
      <c r="NF19"/>
      <c r="NG19"/>
      <c r="NH19"/>
      <c r="NI19"/>
      <c r="NJ19"/>
      <c r="NK19"/>
      <c r="NL19"/>
      <c r="NM19"/>
      <c r="NN19"/>
      <c r="NO19"/>
      <c r="NP19"/>
      <c r="NQ19"/>
      <c r="NR19"/>
      <c r="NS19"/>
      <c r="NT19"/>
      <c r="NU19"/>
      <c r="NV19"/>
      <c r="NW19"/>
      <c r="NX19"/>
      <c r="NY19"/>
      <c r="NZ19"/>
      <c r="OA19"/>
      <c r="OB19"/>
      <c r="OC19"/>
      <c r="OD19"/>
      <c r="OE19"/>
      <c r="OF19"/>
      <c r="OG19"/>
      <c r="OH19"/>
      <c r="OI19"/>
      <c r="OJ19"/>
      <c r="OK19"/>
      <c r="OL19"/>
      <c r="OM19"/>
      <c r="ON19"/>
      <c r="OO19"/>
      <c r="OP19"/>
      <c r="OQ19"/>
      <c r="OR19"/>
      <c r="OS19"/>
      <c r="OT19"/>
      <c r="OU19"/>
      <c r="OV19"/>
      <c r="OW19"/>
      <c r="OX19"/>
      <c r="OY19"/>
      <c r="OZ19"/>
      <c r="PA19"/>
      <c r="PB19"/>
      <c r="PC19"/>
      <c r="PD19"/>
      <c r="PE19"/>
      <c r="PF19"/>
      <c r="PG19"/>
      <c r="PH19"/>
      <c r="PI19"/>
      <c r="PJ19"/>
      <c r="PK19"/>
      <c r="PL19"/>
      <c r="PM19"/>
      <c r="PN19"/>
      <c r="PO19"/>
      <c r="PP19"/>
      <c r="PQ19"/>
      <c r="PR19"/>
      <c r="PS19"/>
      <c r="PT19"/>
      <c r="PU19"/>
      <c r="PV19"/>
      <c r="PW19"/>
      <c r="PX19"/>
      <c r="PY19"/>
      <c r="PZ19"/>
      <c r="QA19"/>
      <c r="QB19"/>
      <c r="QC19"/>
      <c r="QD19"/>
      <c r="QE19"/>
      <c r="QF19"/>
      <c r="QG19"/>
      <c r="QH19"/>
      <c r="QI19"/>
      <c r="QJ19"/>
      <c r="QK19"/>
      <c r="QL19"/>
      <c r="QM19"/>
      <c r="QN19"/>
      <c r="QO19"/>
      <c r="QP19"/>
      <c r="QQ19"/>
      <c r="QR19"/>
      <c r="QS19"/>
      <c r="QT19"/>
      <c r="QU19"/>
      <c r="QV19"/>
      <c r="QW19"/>
      <c r="QX19"/>
      <c r="QY19"/>
      <c r="QZ19"/>
      <c r="RA19"/>
      <c r="RB19"/>
      <c r="RC19"/>
      <c r="RD19"/>
      <c r="RE19"/>
      <c r="RF19"/>
      <c r="RG19"/>
      <c r="RH19"/>
      <c r="RI19"/>
      <c r="RJ19"/>
      <c r="RK19"/>
      <c r="RL19"/>
      <c r="RM19"/>
      <c r="RN19"/>
      <c r="RO19"/>
      <c r="RP19"/>
      <c r="RQ19"/>
      <c r="RR19"/>
      <c r="RS19"/>
      <c r="RT19"/>
      <c r="RU19"/>
      <c r="RV19"/>
      <c r="RW19"/>
      <c r="RX19"/>
      <c r="RY19"/>
      <c r="RZ19"/>
      <c r="SA19"/>
      <c r="SB19"/>
      <c r="SC19"/>
      <c r="SD19"/>
      <c r="SE19"/>
      <c r="SF19"/>
      <c r="SG19"/>
      <c r="SH19"/>
      <c r="SI19"/>
      <c r="SJ19"/>
      <c r="SK19"/>
      <c r="SL19"/>
      <c r="SM19"/>
      <c r="SN19"/>
      <c r="SO19"/>
      <c r="SP19"/>
      <c r="SQ19"/>
      <c r="SR19"/>
      <c r="SS19"/>
      <c r="ST19"/>
      <c r="SU19"/>
      <c r="SV19"/>
      <c r="SW19"/>
      <c r="SX19"/>
      <c r="SY19"/>
      <c r="SZ19"/>
      <c r="TA19"/>
      <c r="TB19"/>
      <c r="TC19"/>
      <c r="TD19"/>
      <c r="TE19"/>
      <c r="TF19"/>
      <c r="TG19"/>
      <c r="TH19"/>
      <c r="TI19"/>
      <c r="TJ19"/>
      <c r="TK19"/>
      <c r="TL19"/>
      <c r="TM19"/>
      <c r="TN19"/>
      <c r="TO19"/>
      <c r="TP19"/>
      <c r="TQ19"/>
      <c r="TR19"/>
      <c r="TS19"/>
      <c r="TT19"/>
      <c r="TU19"/>
      <c r="TV19"/>
      <c r="TW19"/>
      <c r="TX19"/>
      <c r="TY19"/>
      <c r="TZ19"/>
      <c r="UA19"/>
      <c r="UB19"/>
      <c r="UC19"/>
      <c r="UD19"/>
      <c r="UE19"/>
      <c r="UF19"/>
      <c r="UG19"/>
      <c r="UH19"/>
      <c r="UI19"/>
      <c r="UJ19"/>
      <c r="UK19"/>
      <c r="UL19"/>
      <c r="UM19"/>
      <c r="UN19"/>
      <c r="UO19"/>
      <c r="UP19"/>
      <c r="UQ19"/>
      <c r="UR19"/>
      <c r="US19"/>
      <c r="UT19"/>
      <c r="UU19"/>
      <c r="UV19"/>
      <c r="UW19"/>
      <c r="UX19"/>
      <c r="UY19"/>
      <c r="UZ19"/>
      <c r="VA19"/>
      <c r="VB19"/>
      <c r="VC19"/>
      <c r="VD19"/>
      <c r="VE19"/>
      <c r="VF19"/>
      <c r="VG19"/>
      <c r="VH19"/>
      <c r="VI19"/>
      <c r="VJ19"/>
      <c r="VK19"/>
      <c r="VL19"/>
      <c r="VM19"/>
      <c r="VN19"/>
      <c r="VO19"/>
      <c r="VP19"/>
      <c r="VQ19"/>
      <c r="VR19"/>
      <c r="VS19"/>
      <c r="VT19"/>
      <c r="VU19"/>
      <c r="VV19"/>
      <c r="VW19"/>
      <c r="VX19"/>
      <c r="VY19"/>
      <c r="VZ19"/>
      <c r="WA19"/>
      <c r="WB19"/>
      <c r="WC19"/>
      <c r="WD19"/>
      <c r="WE19"/>
      <c r="WF19"/>
      <c r="WG19"/>
      <c r="WH19"/>
      <c r="WI19"/>
      <c r="WJ19"/>
      <c r="WK19"/>
      <c r="WL19"/>
      <c r="WM19"/>
      <c r="WN19"/>
      <c r="WO19"/>
      <c r="WP19"/>
      <c r="WQ19"/>
      <c r="WR19"/>
      <c r="WS19"/>
      <c r="WT19"/>
      <c r="WU19"/>
      <c r="WV19"/>
      <c r="WW19"/>
      <c r="WX19"/>
      <c r="WY19"/>
      <c r="WZ19"/>
      <c r="XA19"/>
      <c r="XB19"/>
      <c r="XC19"/>
      <c r="XD19"/>
      <c r="XE19"/>
      <c r="XF19"/>
      <c r="XG19"/>
      <c r="XH19"/>
      <c r="XI19"/>
      <c r="XJ19"/>
      <c r="XK19"/>
      <c r="XL19"/>
      <c r="XM19"/>
      <c r="XN19"/>
      <c r="XO19"/>
      <c r="XP19"/>
      <c r="XQ19"/>
      <c r="XR19"/>
      <c r="XS19"/>
      <c r="XT19"/>
      <c r="XU19"/>
      <c r="XV19"/>
      <c r="XW19"/>
      <c r="XX19"/>
      <c r="XY19"/>
      <c r="XZ19"/>
      <c r="YA19"/>
      <c r="YB19"/>
      <c r="YC19"/>
      <c r="YD19"/>
      <c r="YE19"/>
      <c r="YF19"/>
      <c r="YG19"/>
      <c r="YH19"/>
      <c r="YI19"/>
      <c r="YJ19"/>
      <c r="YK19"/>
      <c r="YL19"/>
      <c r="YM19"/>
      <c r="YN19"/>
      <c r="YO19"/>
      <c r="YP19"/>
      <c r="YQ19"/>
      <c r="YR19"/>
      <c r="YS19"/>
      <c r="YT19"/>
      <c r="YU19"/>
      <c r="YV19"/>
      <c r="YW19"/>
      <c r="YX19"/>
      <c r="YY19"/>
      <c r="YZ19"/>
      <c r="ZA19"/>
      <c r="ZB19"/>
      <c r="ZC19"/>
      <c r="ZD19"/>
      <c r="ZE19"/>
      <c r="ZF19"/>
      <c r="ZG19"/>
      <c r="ZH19"/>
      <c r="ZI19"/>
      <c r="ZJ19"/>
      <c r="ZK19"/>
      <c r="ZL19"/>
      <c r="ZM19"/>
      <c r="ZN19"/>
      <c r="ZO19"/>
      <c r="ZP19"/>
      <c r="ZQ19"/>
      <c r="ZR19"/>
      <c r="ZS19"/>
      <c r="ZT19"/>
      <c r="ZU19"/>
      <c r="ZV19"/>
      <c r="ZW19"/>
      <c r="ZX19"/>
      <c r="ZY19"/>
      <c r="ZZ19"/>
      <c r="AAA19"/>
      <c r="AAB19"/>
      <c r="AAC19"/>
      <c r="AAD19"/>
      <c r="AAE19"/>
      <c r="AAF19"/>
      <c r="AAG19"/>
      <c r="AAH19"/>
      <c r="AAI19"/>
      <c r="AAJ19"/>
      <c r="AAK19"/>
      <c r="AAL19"/>
      <c r="AAM19"/>
      <c r="AAN19"/>
      <c r="AAO19"/>
      <c r="AAP19"/>
      <c r="AAQ19"/>
      <c r="AAR19"/>
      <c r="AAS19"/>
      <c r="AAT19"/>
      <c r="AAU19"/>
      <c r="AAV19"/>
      <c r="AAW19"/>
      <c r="AAX19"/>
      <c r="AAY19"/>
      <c r="AAZ19"/>
      <c r="ABA19"/>
      <c r="ABB19"/>
      <c r="ABC19"/>
      <c r="ABD19"/>
      <c r="ABE19"/>
      <c r="ABF19"/>
      <c r="ABG19"/>
      <c r="ABH19"/>
      <c r="ABI19"/>
      <c r="ABJ19"/>
      <c r="ABK19"/>
      <c r="ABL19"/>
      <c r="ABM19"/>
      <c r="ABN19"/>
      <c r="ABO19"/>
      <c r="ABP19"/>
      <c r="ABQ19"/>
      <c r="ABR19"/>
      <c r="ABS19"/>
      <c r="ABT19"/>
      <c r="ABU19"/>
      <c r="ABV19"/>
      <c r="ABW19"/>
      <c r="ABX19"/>
      <c r="ABY19"/>
      <c r="ABZ19"/>
      <c r="ACA19"/>
      <c r="ACB19"/>
      <c r="ACC19"/>
      <c r="ACD19"/>
      <c r="ACE19"/>
      <c r="ACF19"/>
      <c r="ACG19"/>
      <c r="ACH19"/>
      <c r="ACI19"/>
      <c r="ACJ19"/>
      <c r="ACK19"/>
      <c r="ACL19"/>
      <c r="ACM19"/>
      <c r="ACN19"/>
      <c r="ACO19"/>
      <c r="ACP19"/>
      <c r="ACQ19"/>
      <c r="ACR19"/>
      <c r="ACS19"/>
      <c r="ACT19"/>
      <c r="ACU19"/>
      <c r="ACV19"/>
      <c r="ACW19"/>
      <c r="ACX19"/>
      <c r="ACY19"/>
      <c r="ACZ19"/>
      <c r="ADA19"/>
      <c r="ADB19"/>
      <c r="ADC19"/>
      <c r="ADD19"/>
      <c r="ADE19"/>
      <c r="ADF19"/>
      <c r="ADG19"/>
      <c r="ADH19"/>
      <c r="ADI19"/>
      <c r="ADJ19"/>
      <c r="ADK19"/>
      <c r="ADL19"/>
      <c r="ADM19"/>
      <c r="ADN19"/>
      <c r="ADO19"/>
      <c r="ADP19"/>
      <c r="ADQ19"/>
      <c r="ADR19"/>
      <c r="ADS19"/>
      <c r="ADT19"/>
      <c r="ADU19"/>
      <c r="ADV19"/>
      <c r="ADW19"/>
      <c r="ADX19"/>
      <c r="ADY19"/>
      <c r="ADZ19"/>
      <c r="AEA19"/>
      <c r="AEB19"/>
      <c r="AEC19"/>
      <c r="AED19"/>
      <c r="AEE19"/>
      <c r="AEF19"/>
      <c r="AEG19"/>
      <c r="AEH19"/>
      <c r="AEI19"/>
      <c r="AEJ19"/>
      <c r="AEK19"/>
      <c r="AEL19"/>
      <c r="AEM19"/>
      <c r="AEN19"/>
      <c r="AEO19"/>
      <c r="AEP19"/>
      <c r="AEQ19"/>
      <c r="AER19"/>
      <c r="AES19"/>
      <c r="AET19"/>
      <c r="AEU19"/>
      <c r="AEV19"/>
      <c r="AEW19"/>
      <c r="AEX19"/>
      <c r="AEY19"/>
      <c r="AEZ19"/>
      <c r="AFA19"/>
      <c r="AFB19"/>
      <c r="AFC19"/>
      <c r="AFD19"/>
      <c r="AFE19"/>
      <c r="AFF19"/>
      <c r="AFG19"/>
      <c r="AFH19"/>
      <c r="AFI19"/>
      <c r="AFJ19"/>
      <c r="AFK19"/>
      <c r="AFL19"/>
      <c r="AFM19"/>
      <c r="AFN19"/>
      <c r="AFO19"/>
      <c r="AFP19"/>
      <c r="AFQ19"/>
      <c r="AFR19"/>
      <c r="AFS19"/>
      <c r="AFT19"/>
      <c r="AFU19"/>
      <c r="AFV19"/>
      <c r="AFW19"/>
      <c r="AFX19"/>
      <c r="AFY19"/>
      <c r="AFZ19"/>
      <c r="AGA19"/>
      <c r="AGB19"/>
      <c r="AGC19"/>
      <c r="AGD19"/>
      <c r="AGE19"/>
      <c r="AGF19"/>
      <c r="AGG19"/>
      <c r="AGH19"/>
      <c r="AGI19"/>
      <c r="AGJ19"/>
      <c r="AGK19"/>
      <c r="AGL19"/>
      <c r="AGM19"/>
      <c r="AGN19"/>
      <c r="AGO19"/>
      <c r="AGP19"/>
      <c r="AGQ19"/>
      <c r="AGR19"/>
      <c r="AGS19"/>
      <c r="AGT19"/>
      <c r="AGU19"/>
      <c r="AGV19"/>
      <c r="AGW19"/>
      <c r="AGX19"/>
      <c r="AGY19"/>
      <c r="AGZ19"/>
      <c r="AHA19"/>
      <c r="AHB19"/>
      <c r="AHC19"/>
      <c r="AHD19"/>
      <c r="AHE19"/>
      <c r="AHF19"/>
      <c r="AHG19"/>
      <c r="AHH19"/>
      <c r="AHI19"/>
      <c r="AHJ19"/>
      <c r="AHK19"/>
      <c r="AHL19"/>
      <c r="AHM19"/>
      <c r="AHN19"/>
      <c r="AHO19"/>
      <c r="AHP19"/>
      <c r="AHQ19"/>
      <c r="AHR19"/>
      <c r="AHS19"/>
      <c r="AHT19"/>
      <c r="AHU19"/>
      <c r="AHV19"/>
      <c r="AHW19"/>
      <c r="AHX19"/>
      <c r="AHY19"/>
      <c r="AHZ19"/>
      <c r="AIA19"/>
      <c r="AIB19"/>
      <c r="AIC19"/>
      <c r="AID19"/>
      <c r="AIE19"/>
      <c r="AIF19"/>
      <c r="AIG19"/>
      <c r="AIH19"/>
      <c r="AII19"/>
      <c r="AIJ19"/>
      <c r="AIK19"/>
      <c r="AIL19"/>
      <c r="AIM19"/>
      <c r="AIN19"/>
      <c r="AIO19"/>
      <c r="AIP19"/>
      <c r="AIQ19"/>
      <c r="AIR19"/>
      <c r="AIS19"/>
      <c r="AIT19"/>
      <c r="AIU19"/>
      <c r="AIV19"/>
      <c r="AIW19"/>
      <c r="AIX19"/>
      <c r="AIY19"/>
      <c r="AIZ19"/>
      <c r="AJA19"/>
      <c r="AJB19"/>
      <c r="AJC19"/>
      <c r="AJD19"/>
      <c r="AJE19"/>
      <c r="AJF19"/>
      <c r="AJG19"/>
      <c r="AJH19"/>
      <c r="AJI19"/>
      <c r="AJJ19"/>
      <c r="AJK19"/>
      <c r="AJL19"/>
      <c r="AJM19"/>
      <c r="AJN19"/>
      <c r="AJO19"/>
      <c r="AJP19"/>
      <c r="AJQ19"/>
      <c r="AJR19"/>
      <c r="AJS19"/>
      <c r="AJT19"/>
      <c r="AJU19"/>
      <c r="AJV19"/>
      <c r="AJW19"/>
      <c r="AJX19"/>
      <c r="AJY19"/>
      <c r="AJZ19"/>
      <c r="AKA19"/>
      <c r="AKB19"/>
      <c r="AKC19"/>
      <c r="AKD19"/>
      <c r="AKE19"/>
      <c r="AKF19"/>
      <c r="AKG19"/>
      <c r="AKH19"/>
      <c r="AKI19"/>
      <c r="AKJ19"/>
      <c r="AKK19"/>
      <c r="AKL19"/>
      <c r="AKM19"/>
      <c r="AKN19"/>
      <c r="AKO19"/>
      <c r="AKP19"/>
      <c r="AKQ19"/>
      <c r="AKR19"/>
      <c r="AKS19"/>
      <c r="AKT19"/>
      <c r="AKU19"/>
      <c r="AKV19"/>
      <c r="AKW19"/>
      <c r="AKX19"/>
      <c r="AKY19"/>
      <c r="AKZ19"/>
      <c r="ALA19"/>
      <c r="ALB19"/>
      <c r="ALC19"/>
      <c r="ALD19"/>
      <c r="ALE19"/>
      <c r="ALF19"/>
      <c r="ALG19"/>
      <c r="ALH19"/>
      <c r="ALI19"/>
      <c r="ALJ19"/>
      <c r="ALK19"/>
      <c r="ALL19"/>
      <c r="ALM19"/>
      <c r="ALN19"/>
      <c r="ALO19"/>
      <c r="ALP19"/>
      <c r="ALQ19"/>
      <c r="ALR19"/>
      <c r="ALS19"/>
      <c r="ALT19"/>
      <c r="ALU19"/>
      <c r="ALV19"/>
      <c r="ALW19"/>
      <c r="ALX19"/>
      <c r="ALY19"/>
      <c r="ALZ19"/>
      <c r="AMA19"/>
      <c r="AMB19"/>
      <c r="AMC19"/>
      <c r="AMD19"/>
      <c r="AME19"/>
      <c r="AMF19"/>
      <c r="AMG19"/>
      <c r="AMH19"/>
      <c r="AMI19"/>
      <c r="AMJ19"/>
      <c r="AMK19"/>
      <c r="AML19"/>
      <c r="AMM19"/>
      <c r="AMN19"/>
      <c r="AMO19"/>
      <c r="AMP19"/>
      <c r="AMQ19"/>
      <c r="AMR19"/>
      <c r="AMS19"/>
      <c r="AMT19"/>
      <c r="AMU19"/>
      <c r="AMV19"/>
      <c r="AMW19"/>
      <c r="AMX19"/>
      <c r="AMY19"/>
      <c r="AMZ19"/>
      <c r="ANA19"/>
      <c r="ANB19"/>
      <c r="ANC19"/>
      <c r="AND19"/>
      <c r="ANE19"/>
      <c r="ANF19"/>
      <c r="ANG19"/>
      <c r="ANH19"/>
      <c r="ANI19"/>
      <c r="ANJ19"/>
      <c r="ANK19"/>
      <c r="ANL19"/>
      <c r="ANM19"/>
      <c r="ANN19"/>
      <c r="ANO19"/>
      <c r="ANP19"/>
      <c r="ANQ19"/>
      <c r="ANR19"/>
      <c r="ANS19"/>
      <c r="ANT19"/>
      <c r="ANU19"/>
      <c r="ANV19"/>
      <c r="ANW19"/>
      <c r="ANX19"/>
      <c r="ANY19"/>
      <c r="ANZ19"/>
      <c r="AOA19"/>
      <c r="AOB19"/>
      <c r="AOC19"/>
      <c r="AOD19"/>
      <c r="AOE19"/>
      <c r="AOF19"/>
      <c r="AOG19"/>
      <c r="AOH19"/>
      <c r="AOI19"/>
      <c r="AOJ19"/>
      <c r="AOK19"/>
      <c r="AOL19"/>
      <c r="AOM19"/>
      <c r="AON19"/>
      <c r="AOO19"/>
      <c r="AOP19"/>
      <c r="AOQ19"/>
      <c r="AOR19"/>
      <c r="AOS19"/>
      <c r="AOT19"/>
      <c r="AOU19"/>
      <c r="AOV19"/>
      <c r="AOW19"/>
      <c r="AOX19"/>
      <c r="AOY19"/>
      <c r="AOZ19"/>
      <c r="APA19"/>
      <c r="APB19"/>
      <c r="APC19"/>
      <c r="APD19"/>
      <c r="APE19"/>
      <c r="APF19"/>
      <c r="APG19"/>
      <c r="APH19"/>
      <c r="API19"/>
      <c r="APJ19"/>
      <c r="APK19"/>
      <c r="APL19"/>
      <c r="APM19"/>
      <c r="APN19"/>
      <c r="APO19"/>
      <c r="APP19"/>
      <c r="APQ19"/>
      <c r="APR19"/>
      <c r="APS19"/>
      <c r="APT19"/>
      <c r="APU19"/>
      <c r="APV19"/>
      <c r="APW19"/>
      <c r="APX19"/>
      <c r="APY19"/>
      <c r="APZ19"/>
      <c r="AQA19"/>
      <c r="AQB19"/>
      <c r="AQC19"/>
      <c r="AQD19"/>
      <c r="AQE19"/>
      <c r="AQF19"/>
      <c r="AQG19"/>
      <c r="AQH19"/>
      <c r="AQI19"/>
      <c r="AQJ19"/>
      <c r="AQK19"/>
      <c r="AQL19"/>
      <c r="AQM19"/>
      <c r="AQN19"/>
      <c r="AQO19"/>
      <c r="AQP19"/>
      <c r="AQQ19"/>
      <c r="AQR19"/>
      <c r="AQS19"/>
      <c r="AQT19"/>
      <c r="AQU19"/>
      <c r="AQV19"/>
      <c r="AQW19"/>
      <c r="AQX19"/>
      <c r="AQY19"/>
      <c r="AQZ19"/>
      <c r="ARA19"/>
      <c r="ARB19"/>
      <c r="ARC19"/>
      <c r="ARD19"/>
      <c r="ARE19"/>
      <c r="ARF19"/>
      <c r="ARG19"/>
      <c r="ARH19"/>
      <c r="ARI19"/>
      <c r="ARJ19"/>
      <c r="ARK19"/>
      <c r="ARL19"/>
      <c r="ARM19"/>
      <c r="ARN19"/>
      <c r="ARO19"/>
      <c r="ARP19"/>
      <c r="ARQ19"/>
      <c r="ARR19"/>
      <c r="ARS19"/>
      <c r="ART19"/>
      <c r="ARU19"/>
      <c r="ARV19"/>
      <c r="ARW19"/>
      <c r="ARX19"/>
      <c r="ARY19"/>
      <c r="ARZ19"/>
      <c r="ASA19"/>
      <c r="ASB19"/>
      <c r="ASC19"/>
      <c r="ASD19"/>
      <c r="ASE19"/>
      <c r="ASF19"/>
      <c r="ASG19"/>
      <c r="ASH19"/>
      <c r="ASI19"/>
      <c r="ASJ19"/>
      <c r="ASK19"/>
      <c r="ASL19"/>
      <c r="ASM19"/>
      <c r="ASN19"/>
      <c r="ASO19"/>
      <c r="ASP19"/>
      <c r="ASQ19"/>
      <c r="ASR19"/>
      <c r="ASS19"/>
      <c r="AST19"/>
      <c r="ASU19"/>
      <c r="ASV19"/>
      <c r="ASW19"/>
      <c r="ASX19"/>
      <c r="ASY19"/>
      <c r="ASZ19"/>
      <c r="ATA19"/>
      <c r="ATB19"/>
      <c r="ATC19"/>
      <c r="ATD19"/>
      <c r="ATE19"/>
      <c r="ATF19"/>
      <c r="ATG19"/>
      <c r="ATH19"/>
      <c r="ATI19"/>
      <c r="ATJ19"/>
      <c r="ATK19"/>
      <c r="ATL19"/>
      <c r="ATM19"/>
      <c r="ATN19"/>
      <c r="ATO19"/>
      <c r="ATP19"/>
      <c r="ATQ19"/>
      <c r="ATR19"/>
      <c r="ATS19"/>
      <c r="ATT19"/>
      <c r="ATU19"/>
      <c r="ATV19"/>
      <c r="ATW19"/>
      <c r="ATX19"/>
      <c r="ATY19"/>
      <c r="ATZ19"/>
      <c r="AUA19"/>
      <c r="AUB19"/>
      <c r="AUC19"/>
      <c r="AUD19"/>
      <c r="AUE19"/>
      <c r="AUF19"/>
      <c r="AUG19"/>
      <c r="AUH19"/>
      <c r="AUI19"/>
      <c r="AUJ19"/>
      <c r="AUK19"/>
      <c r="AUL19"/>
      <c r="AUM19"/>
      <c r="AUN19"/>
      <c r="AUO19"/>
      <c r="AUP19"/>
      <c r="AUQ19"/>
      <c r="AUR19"/>
      <c r="AUS19"/>
      <c r="AUT19"/>
      <c r="AUU19"/>
      <c r="AUV19"/>
      <c r="AUW19"/>
      <c r="AUX19"/>
      <c r="AUY19"/>
      <c r="AUZ19"/>
      <c r="AVA19"/>
      <c r="AVB19"/>
      <c r="AVC19"/>
      <c r="AVD19"/>
      <c r="AVE19"/>
      <c r="AVF19"/>
      <c r="AVG19"/>
      <c r="AVH19"/>
      <c r="AVI19"/>
      <c r="AVJ19"/>
      <c r="AVK19"/>
      <c r="AVL19"/>
      <c r="AVM19"/>
      <c r="AVN19"/>
      <c r="AVO19"/>
      <c r="AVP19"/>
      <c r="AVQ19"/>
      <c r="AVR19"/>
      <c r="AVS19"/>
      <c r="AVT19"/>
      <c r="AVU19"/>
      <c r="AVV19"/>
      <c r="AVW19"/>
      <c r="AVX19"/>
      <c r="AVY19"/>
      <c r="AVZ19"/>
      <c r="AWA19"/>
      <c r="AWB19"/>
      <c r="AWC19"/>
      <c r="AWD19"/>
      <c r="AWE19"/>
      <c r="AWF19"/>
      <c r="AWG19"/>
      <c r="AWH19"/>
      <c r="AWI19"/>
      <c r="AWJ19"/>
      <c r="AWK19"/>
      <c r="AWL19"/>
      <c r="AWM19"/>
      <c r="AWN19"/>
      <c r="AWO19"/>
      <c r="AWP19"/>
      <c r="AWQ19"/>
      <c r="AWR19"/>
      <c r="AWS19"/>
      <c r="AWT19"/>
      <c r="AWU19"/>
      <c r="AWV19"/>
      <c r="AWW19"/>
      <c r="AWX19"/>
      <c r="AWY19"/>
      <c r="AWZ19"/>
      <c r="AXA19"/>
      <c r="AXB19"/>
      <c r="AXC19"/>
      <c r="AXD19"/>
      <c r="AXE19"/>
      <c r="AXF19"/>
      <c r="AXG19"/>
      <c r="AXH19"/>
      <c r="AXI19"/>
      <c r="AXJ19"/>
      <c r="AXK19"/>
      <c r="AXL19"/>
      <c r="AXM19"/>
      <c r="AXN19"/>
      <c r="AXO19"/>
      <c r="AXP19"/>
      <c r="AXQ19"/>
      <c r="AXR19"/>
      <c r="AXS19"/>
      <c r="AXT19"/>
      <c r="AXU19"/>
      <c r="AXV19"/>
      <c r="AXW19"/>
      <c r="AXX19"/>
      <c r="AXY19"/>
      <c r="AXZ19"/>
      <c r="AYA19"/>
      <c r="AYB19"/>
      <c r="AYC19"/>
      <c r="AYD19"/>
      <c r="AYE19"/>
      <c r="AYF19"/>
      <c r="AYG19"/>
      <c r="AYH19"/>
      <c r="AYI19"/>
      <c r="AYJ19"/>
      <c r="AYK19"/>
      <c r="AYL19"/>
      <c r="AYM19"/>
      <c r="AYN19"/>
      <c r="AYO19"/>
      <c r="AYP19"/>
      <c r="AYQ19"/>
      <c r="AYR19"/>
      <c r="AYS19"/>
      <c r="AYT19"/>
      <c r="AYU19"/>
      <c r="AYV19"/>
      <c r="AYW19"/>
      <c r="AYX19"/>
      <c r="AYY19"/>
      <c r="AYZ19"/>
      <c r="AZA19"/>
      <c r="AZB19"/>
      <c r="AZC19"/>
      <c r="AZD19"/>
      <c r="AZE19"/>
      <c r="AZF19"/>
      <c r="AZG19"/>
      <c r="AZH19"/>
      <c r="AZI19"/>
      <c r="AZJ19"/>
      <c r="AZK19"/>
      <c r="AZL19"/>
      <c r="AZM19"/>
      <c r="AZN19"/>
      <c r="AZO19"/>
      <c r="AZP19"/>
      <c r="AZQ19"/>
      <c r="AZR19"/>
      <c r="AZS19"/>
      <c r="AZT19"/>
      <c r="AZU19"/>
      <c r="AZV19"/>
      <c r="AZW19"/>
      <c r="AZX19"/>
      <c r="AZY19"/>
      <c r="AZZ19"/>
      <c r="BAA19"/>
      <c r="BAB19"/>
      <c r="BAC19"/>
      <c r="BAD19"/>
      <c r="BAE19"/>
      <c r="BAF19"/>
      <c r="BAG19"/>
      <c r="BAH19"/>
      <c r="BAI19"/>
      <c r="BAJ19"/>
      <c r="BAK19"/>
      <c r="BAL19"/>
      <c r="BAM19"/>
      <c r="BAN19"/>
      <c r="BAO19"/>
      <c r="BAP19"/>
      <c r="BAQ19"/>
      <c r="BAR19"/>
      <c r="BAS19"/>
      <c r="BAT19"/>
      <c r="BAU19"/>
      <c r="BAV19"/>
      <c r="BAW19"/>
      <c r="BAX19"/>
      <c r="BAY19"/>
      <c r="BAZ19"/>
      <c r="BBA19"/>
      <c r="BBB19"/>
      <c r="BBC19"/>
      <c r="BBD19"/>
      <c r="BBE19"/>
      <c r="BBF19"/>
      <c r="BBG19"/>
      <c r="BBH19"/>
      <c r="BBI19"/>
      <c r="BBJ19"/>
      <c r="BBK19"/>
      <c r="BBL19"/>
      <c r="BBM19"/>
      <c r="BBN19"/>
      <c r="BBO19"/>
      <c r="BBP19"/>
      <c r="BBQ19"/>
      <c r="BBR19"/>
      <c r="BBS19"/>
      <c r="BBT19"/>
      <c r="BBU19"/>
      <c r="BBV19"/>
      <c r="BBW19"/>
      <c r="BBX19"/>
      <c r="BBY19"/>
      <c r="BBZ19"/>
      <c r="BCA19"/>
      <c r="BCB19"/>
      <c r="BCC19"/>
      <c r="BCD19"/>
      <c r="BCE19"/>
      <c r="BCF19"/>
      <c r="BCG19"/>
      <c r="BCH19"/>
      <c r="BCI19"/>
      <c r="BCJ19"/>
      <c r="BCK19"/>
      <c r="BCL19"/>
      <c r="BCM19"/>
      <c r="BCN19"/>
      <c r="BCO19"/>
      <c r="BCP19"/>
      <c r="BCQ19"/>
      <c r="BCR19"/>
      <c r="BCS19"/>
      <c r="BCT19"/>
      <c r="BCU19"/>
      <c r="BCV19"/>
      <c r="BCW19"/>
      <c r="BCX19"/>
      <c r="BCY19"/>
      <c r="BCZ19"/>
      <c r="BDA19"/>
      <c r="BDB19"/>
      <c r="BDC19"/>
      <c r="BDD19"/>
      <c r="BDE19"/>
      <c r="BDF19"/>
      <c r="BDG19"/>
      <c r="BDH19"/>
      <c r="BDI19"/>
      <c r="BDJ19"/>
      <c r="BDK19"/>
      <c r="BDL19"/>
      <c r="BDM19"/>
      <c r="BDN19"/>
      <c r="BDO19"/>
      <c r="BDP19"/>
      <c r="BDQ19"/>
      <c r="BDR19"/>
      <c r="BDS19"/>
      <c r="BDT19"/>
      <c r="BDU19"/>
      <c r="BDV19"/>
      <c r="BDW19"/>
      <c r="BDX19"/>
      <c r="BDY19"/>
      <c r="BDZ19"/>
      <c r="BEA19"/>
      <c r="BEB19"/>
      <c r="BEC19"/>
      <c r="BED19"/>
      <c r="BEE19"/>
      <c r="BEF19"/>
      <c r="BEG19"/>
      <c r="BEH19"/>
      <c r="BEI19"/>
      <c r="BEJ19"/>
      <c r="BEK19"/>
      <c r="BEL19"/>
      <c r="BEM19"/>
      <c r="BEN19"/>
      <c r="BEO19"/>
      <c r="BEP19"/>
      <c r="BEQ19"/>
      <c r="BER19"/>
      <c r="BES19"/>
      <c r="BET19"/>
      <c r="BEU19"/>
      <c r="BEV19"/>
      <c r="BEW19"/>
      <c r="BEX19"/>
      <c r="BEY19"/>
      <c r="BEZ19"/>
      <c r="BFA19"/>
      <c r="BFB19"/>
      <c r="BFC19"/>
      <c r="BFD19"/>
      <c r="BFE19"/>
      <c r="BFF19"/>
      <c r="BFG19"/>
      <c r="BFH19"/>
      <c r="BFI19"/>
      <c r="BFJ19"/>
      <c r="BFK19"/>
      <c r="BFL19"/>
      <c r="BFM19"/>
      <c r="BFN19"/>
      <c r="BFO19"/>
      <c r="BFP19"/>
      <c r="BFQ19"/>
      <c r="BFR19"/>
      <c r="BFS19"/>
      <c r="BFT19"/>
      <c r="BFU19"/>
      <c r="BFV19"/>
      <c r="BFW19"/>
      <c r="BFX19"/>
      <c r="BFY19"/>
      <c r="BFZ19"/>
      <c r="BGA19"/>
      <c r="BGB19"/>
      <c r="BGC19"/>
      <c r="BGD19"/>
      <c r="BGE19"/>
      <c r="BGF19"/>
      <c r="BGG19"/>
      <c r="BGH19"/>
      <c r="BGI19"/>
      <c r="BGJ19"/>
      <c r="BGK19"/>
      <c r="BGL19"/>
      <c r="BGM19"/>
      <c r="BGN19"/>
      <c r="BGO19"/>
      <c r="BGP19"/>
      <c r="BGQ19"/>
      <c r="BGR19"/>
      <c r="BGS19"/>
      <c r="BGT19"/>
      <c r="BGU19"/>
      <c r="BGV19"/>
      <c r="BGW19"/>
      <c r="BGX19"/>
      <c r="BGY19"/>
      <c r="BGZ19"/>
      <c r="BHA19"/>
      <c r="BHB19"/>
      <c r="BHC19"/>
      <c r="BHD19"/>
      <c r="BHE19"/>
      <c r="BHF19"/>
      <c r="BHG19"/>
      <c r="BHH19"/>
      <c r="BHI19"/>
      <c r="BHJ19"/>
      <c r="BHK19"/>
      <c r="BHL19"/>
      <c r="BHM19"/>
      <c r="BHN19"/>
      <c r="BHO19"/>
      <c r="BHP19"/>
      <c r="BHQ19"/>
      <c r="BHR19"/>
      <c r="BHS19"/>
      <c r="BHT19"/>
      <c r="BHU19"/>
      <c r="BHV19"/>
      <c r="BHW19"/>
      <c r="BHX19"/>
      <c r="BHY19"/>
      <c r="BHZ19"/>
      <c r="BIA19"/>
      <c r="BIB19"/>
      <c r="BIC19"/>
      <c r="BID19"/>
      <c r="BIE19"/>
      <c r="BIF19"/>
      <c r="BIG19"/>
      <c r="BIH19"/>
      <c r="BII19"/>
      <c r="BIJ19"/>
      <c r="BIK19"/>
      <c r="BIL19"/>
      <c r="BIM19"/>
      <c r="BIN19"/>
      <c r="BIO19"/>
      <c r="BIP19"/>
      <c r="BIQ19"/>
      <c r="BIR19"/>
      <c r="BIS19"/>
      <c r="BIT19"/>
      <c r="BIU19"/>
      <c r="BIV19"/>
      <c r="BIW19"/>
      <c r="BIX19"/>
      <c r="BIY19"/>
      <c r="BIZ19"/>
      <c r="BJA19"/>
      <c r="BJB19"/>
      <c r="BJC19"/>
      <c r="BJD19"/>
      <c r="BJE19"/>
      <c r="BJF19"/>
      <c r="BJG19"/>
      <c r="BJH19"/>
      <c r="BJI19"/>
      <c r="BJJ19"/>
      <c r="BJK19"/>
      <c r="BJL19"/>
      <c r="BJM19"/>
      <c r="BJN19"/>
      <c r="BJO19"/>
      <c r="BJP19"/>
      <c r="BJQ19"/>
      <c r="BJR19"/>
      <c r="BJS19"/>
      <c r="BJT19"/>
      <c r="BJU19"/>
      <c r="BJV19"/>
      <c r="BJW19"/>
      <c r="BJX19"/>
      <c r="BJY19"/>
      <c r="BJZ19"/>
      <c r="BKA19"/>
      <c r="BKB19"/>
      <c r="BKC19"/>
      <c r="BKD19"/>
      <c r="BKE19"/>
      <c r="BKF19"/>
      <c r="BKG19"/>
      <c r="BKH19"/>
      <c r="BKI19"/>
      <c r="BKJ19"/>
      <c r="BKK19"/>
      <c r="BKL19"/>
      <c r="BKM19"/>
      <c r="BKN19"/>
      <c r="BKO19"/>
      <c r="BKP19"/>
      <c r="BKQ19"/>
      <c r="BKR19"/>
      <c r="BKS19"/>
      <c r="BKT19"/>
      <c r="BKU19"/>
      <c r="BKV19"/>
      <c r="BKW19"/>
      <c r="BKX19"/>
      <c r="BKY19"/>
      <c r="BKZ19"/>
      <c r="BLA19"/>
      <c r="BLB19"/>
      <c r="BLC19"/>
      <c r="BLD19"/>
      <c r="BLE19"/>
      <c r="BLF19"/>
      <c r="BLG19"/>
      <c r="BLH19"/>
      <c r="BLI19"/>
      <c r="BLJ19"/>
      <c r="BLK19"/>
      <c r="BLL19"/>
      <c r="BLM19"/>
      <c r="BLN19"/>
      <c r="BLO19"/>
      <c r="BLP19"/>
      <c r="BLQ19"/>
      <c r="BLR19"/>
      <c r="BLS19"/>
      <c r="BLT19"/>
      <c r="BLU19"/>
      <c r="BLV19"/>
      <c r="BLW19"/>
      <c r="BLX19"/>
      <c r="BLY19"/>
      <c r="BLZ19"/>
      <c r="BMA19"/>
      <c r="BMB19"/>
      <c r="BMC19"/>
      <c r="BMD19"/>
      <c r="BME19"/>
      <c r="BMF19"/>
      <c r="BMG19"/>
      <c r="BMH19"/>
      <c r="BMI19"/>
      <c r="BMJ19"/>
      <c r="BMK19"/>
      <c r="BML19"/>
      <c r="BMM19"/>
      <c r="BMN19"/>
      <c r="BMO19"/>
      <c r="BMP19"/>
      <c r="BMQ19"/>
      <c r="BMR19"/>
      <c r="BMS19"/>
      <c r="BMT19"/>
      <c r="BMU19"/>
      <c r="BMV19"/>
      <c r="BMW19"/>
      <c r="BMX19"/>
      <c r="BMY19"/>
      <c r="BMZ19"/>
      <c r="BNA19"/>
      <c r="BNB19"/>
      <c r="BNC19"/>
      <c r="BND19"/>
      <c r="BNE19"/>
      <c r="BNF19"/>
      <c r="BNG19"/>
      <c r="BNH19"/>
      <c r="BNI19"/>
      <c r="BNJ19"/>
      <c r="BNK19"/>
      <c r="BNL19"/>
      <c r="BNM19"/>
      <c r="BNN19"/>
      <c r="BNO19"/>
      <c r="BNP19"/>
      <c r="BNQ19"/>
      <c r="BNR19"/>
      <c r="BNS19"/>
      <c r="BNT19"/>
      <c r="BNU19"/>
      <c r="BNV19"/>
      <c r="BNW19"/>
      <c r="BNX19"/>
      <c r="BNY19"/>
      <c r="BNZ19"/>
      <c r="BOA19"/>
      <c r="BOB19"/>
      <c r="BOC19"/>
      <c r="BOD19"/>
      <c r="BOE19"/>
      <c r="BOF19"/>
      <c r="BOG19"/>
      <c r="BOH19"/>
      <c r="BOI19"/>
      <c r="BOJ19"/>
      <c r="BOK19"/>
      <c r="BOL19"/>
      <c r="BOM19"/>
      <c r="BON19"/>
      <c r="BOO19"/>
      <c r="BOP19"/>
      <c r="BOQ19"/>
      <c r="BOR19"/>
      <c r="BOS19"/>
      <c r="BOT19"/>
      <c r="BOU19"/>
      <c r="BOV19"/>
      <c r="BOW19"/>
      <c r="BOX19"/>
      <c r="BOY19"/>
      <c r="BOZ19"/>
      <c r="BPA19"/>
      <c r="BPB19"/>
      <c r="BPC19"/>
      <c r="BPD19"/>
      <c r="BPE19"/>
      <c r="BPF19"/>
      <c r="BPG19"/>
      <c r="BPH19"/>
      <c r="BPI19"/>
      <c r="BPJ19"/>
      <c r="BPK19"/>
      <c r="BPL19"/>
      <c r="BPM19"/>
      <c r="BPN19"/>
      <c r="BPO19"/>
      <c r="BPP19"/>
      <c r="BPQ19"/>
      <c r="BPR19"/>
      <c r="BPS19"/>
      <c r="BPT19"/>
      <c r="BPU19"/>
      <c r="BPV19"/>
      <c r="BPW19"/>
      <c r="BPX19"/>
      <c r="BPY19"/>
      <c r="BPZ19"/>
      <c r="BQA19"/>
      <c r="BQB19"/>
      <c r="BQC19"/>
      <c r="BQD19"/>
      <c r="BQE19"/>
      <c r="BQF19"/>
      <c r="BQG19"/>
      <c r="BQH19"/>
      <c r="BQI19"/>
      <c r="BQJ19"/>
      <c r="BQK19"/>
      <c r="BQL19"/>
      <c r="BQM19"/>
      <c r="BQN19"/>
      <c r="BQO19"/>
      <c r="BQP19"/>
      <c r="BQQ19"/>
      <c r="BQR19"/>
      <c r="BQS19"/>
      <c r="BQT19"/>
      <c r="BQU19"/>
      <c r="BQV19"/>
      <c r="BQW19"/>
      <c r="BQX19"/>
      <c r="BQY19"/>
      <c r="BQZ19"/>
      <c r="BRA19"/>
      <c r="BRB19"/>
      <c r="BRC19"/>
      <c r="BRD19"/>
      <c r="BRE19"/>
      <c r="BRF19"/>
      <c r="BRG19"/>
      <c r="BRH19"/>
      <c r="BRI19"/>
      <c r="BRJ19"/>
      <c r="BRK19"/>
      <c r="BRL19"/>
      <c r="BRM19"/>
      <c r="BRN19"/>
      <c r="BRO19"/>
      <c r="BRP19"/>
      <c r="BRQ19"/>
      <c r="BRR19"/>
      <c r="BRS19"/>
      <c r="BRT19"/>
      <c r="BRU19"/>
      <c r="BRV19"/>
      <c r="BRW19"/>
      <c r="BRX19"/>
      <c r="BRY19"/>
      <c r="BRZ19"/>
      <c r="BSA19"/>
      <c r="BSB19"/>
      <c r="BSC19"/>
      <c r="BSD19"/>
      <c r="BSE19"/>
      <c r="BSF19"/>
      <c r="BSG19"/>
      <c r="BSH19"/>
      <c r="BSI19"/>
      <c r="BSJ19"/>
      <c r="BSK19"/>
      <c r="BSL19"/>
      <c r="BSM19"/>
      <c r="BSN19"/>
      <c r="BSO19"/>
      <c r="BSP19"/>
      <c r="BSQ19"/>
      <c r="BSR19"/>
      <c r="BSS19"/>
      <c r="BST19"/>
      <c r="BSU19"/>
      <c r="BSV19"/>
      <c r="BSW19"/>
      <c r="BSX19"/>
      <c r="BSY19"/>
      <c r="BSZ19"/>
      <c r="BTA19"/>
      <c r="BTB19"/>
      <c r="BTC19"/>
      <c r="BTD19"/>
      <c r="BTE19"/>
      <c r="BTF19"/>
      <c r="BTG19"/>
      <c r="BTH19"/>
      <c r="BTI19"/>
      <c r="BTJ19"/>
      <c r="BTK19"/>
      <c r="BTL19"/>
      <c r="BTM19"/>
      <c r="BTN19"/>
      <c r="BTO19"/>
      <c r="BTP19"/>
      <c r="BTQ19"/>
      <c r="BTR19"/>
      <c r="BTS19"/>
      <c r="BTT19"/>
      <c r="BTU19"/>
      <c r="BTV19"/>
      <c r="BTW19"/>
      <c r="BTX19"/>
      <c r="BTY19"/>
      <c r="BTZ19"/>
      <c r="BUA19"/>
      <c r="BUB19"/>
      <c r="BUC19"/>
      <c r="BUD19"/>
      <c r="BUE19"/>
      <c r="BUF19"/>
      <c r="BUG19"/>
      <c r="BUH19"/>
      <c r="BUI19"/>
      <c r="BUJ19"/>
      <c r="BUK19"/>
      <c r="BUL19"/>
      <c r="BUM19"/>
      <c r="BUN19"/>
      <c r="BUO19"/>
      <c r="BUP19"/>
      <c r="BUQ19"/>
      <c r="BUR19"/>
      <c r="BUS19"/>
      <c r="BUT19"/>
      <c r="BUU19"/>
      <c r="BUV19"/>
      <c r="BUW19"/>
      <c r="BUX19"/>
      <c r="BUY19"/>
      <c r="BUZ19"/>
      <c r="BVA19"/>
      <c r="BVB19"/>
      <c r="BVC19"/>
      <c r="BVD19"/>
      <c r="BVE19"/>
      <c r="BVF19"/>
      <c r="BVG19"/>
      <c r="BVH19"/>
      <c r="BVI19"/>
      <c r="BVJ19"/>
      <c r="BVK19"/>
      <c r="BVL19"/>
      <c r="BVM19"/>
      <c r="BVN19"/>
      <c r="BVO19"/>
      <c r="BVP19"/>
      <c r="BVQ19"/>
      <c r="BVR19"/>
      <c r="BVS19"/>
      <c r="BVT19"/>
      <c r="BVU19"/>
      <c r="BVV19"/>
      <c r="BVW19"/>
      <c r="BVX19"/>
      <c r="BVY19"/>
      <c r="BVZ19"/>
      <c r="BWA19"/>
      <c r="BWB19"/>
      <c r="BWC19"/>
      <c r="BWD19"/>
      <c r="BWE19"/>
      <c r="BWF19"/>
      <c r="BWG19"/>
      <c r="BWH19"/>
      <c r="BWI19"/>
      <c r="BWJ19"/>
      <c r="BWK19"/>
      <c r="BWL19"/>
      <c r="BWM19"/>
      <c r="BWN19"/>
      <c r="BWO19"/>
      <c r="BWP19"/>
      <c r="BWQ19"/>
      <c r="BWR19"/>
      <c r="BWS19"/>
      <c r="BWT19"/>
      <c r="BWU19"/>
      <c r="BWV19"/>
      <c r="BWW19"/>
      <c r="BWX19"/>
      <c r="BWY19"/>
      <c r="BWZ19"/>
      <c r="BXA19"/>
      <c r="BXB19"/>
      <c r="BXC19"/>
      <c r="BXD19"/>
      <c r="BXE19"/>
      <c r="BXF19"/>
      <c r="BXG19"/>
      <c r="BXH19"/>
      <c r="BXI19"/>
      <c r="BXJ19"/>
      <c r="BXK19"/>
      <c r="BXL19"/>
      <c r="BXM19"/>
      <c r="BXN19"/>
      <c r="BXO19"/>
      <c r="BXP19"/>
      <c r="BXQ19"/>
      <c r="BXR19"/>
      <c r="BXS19"/>
      <c r="BXT19"/>
      <c r="BXU19"/>
      <c r="BXV19"/>
      <c r="BXW19"/>
      <c r="BXX19"/>
      <c r="BXY19"/>
      <c r="BXZ19"/>
      <c r="BYA19"/>
      <c r="BYB19"/>
      <c r="BYC19"/>
      <c r="BYD19"/>
      <c r="BYE19"/>
      <c r="BYF19"/>
      <c r="BYG19"/>
      <c r="BYH19"/>
      <c r="BYI19"/>
      <c r="BYJ19"/>
      <c r="BYK19"/>
      <c r="BYL19"/>
      <c r="BYM19"/>
      <c r="BYN19"/>
      <c r="BYO19"/>
      <c r="BYP19"/>
      <c r="BYQ19"/>
      <c r="BYR19"/>
      <c r="BYS19"/>
      <c r="BYT19"/>
      <c r="BYU19"/>
      <c r="BYV19"/>
      <c r="BYW19"/>
      <c r="BYX19"/>
      <c r="BYY19"/>
      <c r="BYZ19"/>
      <c r="BZA19"/>
      <c r="BZB19"/>
      <c r="BZC19"/>
      <c r="BZD19"/>
      <c r="BZE19"/>
      <c r="BZF19"/>
      <c r="BZG19"/>
      <c r="BZH19"/>
      <c r="BZI19"/>
      <c r="BZJ19"/>
      <c r="BZK19"/>
      <c r="BZL19"/>
      <c r="BZM19"/>
      <c r="BZN19"/>
      <c r="BZO19"/>
      <c r="BZP19"/>
      <c r="BZQ19"/>
      <c r="BZR19"/>
      <c r="BZS19"/>
      <c r="BZT19"/>
      <c r="BZU19"/>
      <c r="BZV19"/>
      <c r="BZW19"/>
      <c r="BZX19"/>
      <c r="BZY19"/>
      <c r="BZZ19"/>
      <c r="CAA19"/>
      <c r="CAB19"/>
      <c r="CAC19"/>
      <c r="CAD19"/>
      <c r="CAE19"/>
      <c r="CAF19"/>
      <c r="CAG19"/>
      <c r="CAH19"/>
      <c r="CAI19"/>
      <c r="CAJ19"/>
      <c r="CAK19"/>
      <c r="CAL19"/>
      <c r="CAM19"/>
      <c r="CAN19"/>
      <c r="CAO19"/>
      <c r="CAP19"/>
      <c r="CAQ19"/>
      <c r="CAR19"/>
      <c r="CAS19"/>
      <c r="CAT19"/>
      <c r="CAU19"/>
      <c r="CAV19"/>
      <c r="CAW19"/>
      <c r="CAX19"/>
      <c r="CAY19"/>
      <c r="CAZ19"/>
      <c r="CBA19"/>
      <c r="CBB19"/>
      <c r="CBC19"/>
      <c r="CBD19"/>
      <c r="CBE19"/>
      <c r="CBF19"/>
      <c r="CBG19"/>
      <c r="CBH19"/>
      <c r="CBI19"/>
      <c r="CBJ19"/>
      <c r="CBK19"/>
      <c r="CBL19"/>
      <c r="CBM19"/>
      <c r="CBN19"/>
      <c r="CBO19"/>
      <c r="CBP19"/>
      <c r="CBQ19"/>
      <c r="CBR19"/>
      <c r="CBS19"/>
      <c r="CBT19"/>
      <c r="CBU19"/>
      <c r="CBV19"/>
      <c r="CBW19"/>
      <c r="CBX19"/>
      <c r="CBY19"/>
      <c r="CBZ19"/>
      <c r="CCA19"/>
      <c r="CCB19"/>
      <c r="CCC19"/>
      <c r="CCD19"/>
      <c r="CCE19"/>
      <c r="CCF19"/>
      <c r="CCG19"/>
      <c r="CCH19"/>
      <c r="CCI19"/>
      <c r="CCJ19"/>
      <c r="CCK19"/>
      <c r="CCL19"/>
      <c r="CCM19"/>
      <c r="CCN19"/>
      <c r="CCO19"/>
      <c r="CCP19"/>
      <c r="CCQ19"/>
      <c r="CCR19"/>
      <c r="CCS19"/>
      <c r="CCT19"/>
      <c r="CCU19"/>
      <c r="CCV19"/>
      <c r="CCW19"/>
      <c r="CCX19"/>
      <c r="CCY19"/>
      <c r="CCZ19"/>
      <c r="CDA19"/>
      <c r="CDB19"/>
      <c r="CDC19"/>
      <c r="CDD19"/>
      <c r="CDE19"/>
      <c r="CDF19"/>
      <c r="CDG19"/>
      <c r="CDH19"/>
      <c r="CDI19"/>
      <c r="CDJ19"/>
      <c r="CDK19"/>
      <c r="CDL19"/>
      <c r="CDM19"/>
      <c r="CDN19"/>
      <c r="CDO19"/>
      <c r="CDP19"/>
      <c r="CDQ19"/>
      <c r="CDR19"/>
      <c r="CDS19"/>
      <c r="CDT19"/>
      <c r="CDU19"/>
      <c r="CDV19"/>
      <c r="CDW19"/>
      <c r="CDX19"/>
      <c r="CDY19"/>
      <c r="CDZ19"/>
      <c r="CEA19"/>
      <c r="CEB19"/>
      <c r="CEC19"/>
      <c r="CED19"/>
      <c r="CEE19"/>
      <c r="CEF19"/>
      <c r="CEG19"/>
      <c r="CEH19"/>
      <c r="CEI19"/>
      <c r="CEJ19"/>
      <c r="CEK19"/>
      <c r="CEL19"/>
      <c r="CEM19"/>
      <c r="CEN19"/>
      <c r="CEO19"/>
      <c r="CEP19"/>
      <c r="CEQ19"/>
      <c r="CER19"/>
      <c r="CES19"/>
      <c r="CET19"/>
      <c r="CEU19"/>
      <c r="CEV19"/>
      <c r="CEW19"/>
      <c r="CEX19"/>
      <c r="CEY19"/>
      <c r="CEZ19"/>
      <c r="CFA19"/>
      <c r="CFB19"/>
      <c r="CFC19"/>
      <c r="CFD19"/>
      <c r="CFE19"/>
      <c r="CFF19"/>
      <c r="CFG19"/>
      <c r="CFH19"/>
      <c r="CFI19"/>
      <c r="CFJ19"/>
      <c r="CFK19"/>
      <c r="CFL19"/>
      <c r="CFM19"/>
      <c r="CFN19"/>
      <c r="CFO19"/>
      <c r="CFP19"/>
      <c r="CFQ19"/>
      <c r="CFR19"/>
      <c r="CFS19"/>
      <c r="CFT19"/>
      <c r="CFU19"/>
      <c r="CFV19"/>
      <c r="CFW19"/>
      <c r="CFX19"/>
      <c r="CFY19"/>
      <c r="CFZ19"/>
      <c r="CGA19"/>
      <c r="CGB19"/>
      <c r="CGC19"/>
      <c r="CGD19"/>
      <c r="CGE19"/>
      <c r="CGF19"/>
      <c r="CGG19"/>
      <c r="CGH19"/>
      <c r="CGI19"/>
      <c r="CGJ19"/>
      <c r="CGK19"/>
      <c r="CGL19"/>
      <c r="CGM19"/>
      <c r="CGN19"/>
      <c r="CGO19"/>
      <c r="CGP19"/>
      <c r="CGQ19"/>
      <c r="CGR19"/>
      <c r="CGS19"/>
      <c r="CGT19"/>
      <c r="CGU19"/>
      <c r="CGV19"/>
      <c r="CGW19"/>
      <c r="CGX19"/>
      <c r="CGY19"/>
      <c r="CGZ19"/>
      <c r="CHA19"/>
      <c r="CHB19"/>
      <c r="CHC19"/>
      <c r="CHD19"/>
      <c r="CHE19"/>
      <c r="CHF19"/>
      <c r="CHG19"/>
      <c r="CHH19"/>
      <c r="CHI19"/>
      <c r="CHJ19"/>
      <c r="CHK19"/>
      <c r="CHL19"/>
      <c r="CHM19"/>
      <c r="CHN19"/>
      <c r="CHO19"/>
      <c r="CHP19"/>
      <c r="CHQ19"/>
      <c r="CHR19"/>
      <c r="CHS19"/>
      <c r="CHT19"/>
      <c r="CHU19"/>
      <c r="CHV19"/>
      <c r="CHW19"/>
      <c r="CHX19"/>
      <c r="CHY19"/>
      <c r="CHZ19"/>
      <c r="CIA19"/>
      <c r="CIB19"/>
      <c r="CIC19"/>
      <c r="CID19"/>
      <c r="CIE19"/>
      <c r="CIF19"/>
      <c r="CIG19"/>
      <c r="CIH19"/>
      <c r="CII19"/>
      <c r="CIJ19"/>
      <c r="CIK19"/>
      <c r="CIL19"/>
      <c r="CIM19"/>
      <c r="CIN19"/>
      <c r="CIO19"/>
      <c r="CIP19"/>
      <c r="CIQ19"/>
      <c r="CIR19"/>
      <c r="CIS19"/>
      <c r="CIT19"/>
      <c r="CIU19"/>
      <c r="CIV19"/>
      <c r="CIW19"/>
      <c r="CIX19"/>
      <c r="CIY19"/>
      <c r="CIZ19"/>
      <c r="CJA19"/>
      <c r="CJB19"/>
      <c r="CJC19"/>
      <c r="CJD19"/>
      <c r="CJE19"/>
      <c r="CJF19"/>
      <c r="CJG19"/>
      <c r="CJH19"/>
      <c r="CJI19"/>
      <c r="CJJ19"/>
      <c r="CJK19"/>
      <c r="CJL19"/>
      <c r="CJM19"/>
      <c r="CJN19"/>
      <c r="CJO19"/>
      <c r="CJP19"/>
      <c r="CJQ19"/>
      <c r="CJR19"/>
      <c r="CJS19"/>
      <c r="CJT19"/>
      <c r="CJU19"/>
      <c r="CJV19"/>
      <c r="CJW19"/>
      <c r="CJX19"/>
      <c r="CJY19"/>
      <c r="CJZ19"/>
      <c r="CKA19"/>
      <c r="CKB19"/>
      <c r="CKC19"/>
      <c r="CKD19"/>
      <c r="CKE19"/>
      <c r="CKF19"/>
      <c r="CKG19"/>
      <c r="CKH19"/>
      <c r="CKI19"/>
      <c r="CKJ19"/>
      <c r="CKK19"/>
      <c r="CKL19"/>
      <c r="CKM19"/>
      <c r="CKN19"/>
      <c r="CKO19"/>
      <c r="CKP19"/>
      <c r="CKQ19"/>
      <c r="CKR19"/>
      <c r="CKS19"/>
      <c r="CKT19"/>
      <c r="CKU19"/>
      <c r="CKV19"/>
      <c r="CKW19"/>
      <c r="CKX19"/>
      <c r="CKY19"/>
      <c r="CKZ19"/>
      <c r="CLA19"/>
      <c r="CLB19"/>
      <c r="CLC19"/>
      <c r="CLD19"/>
      <c r="CLE19"/>
      <c r="CLF19"/>
      <c r="CLG19"/>
      <c r="CLH19"/>
      <c r="CLI19"/>
      <c r="CLJ19"/>
      <c r="CLK19"/>
      <c r="CLL19"/>
      <c r="CLM19"/>
      <c r="CLN19"/>
      <c r="CLO19"/>
      <c r="CLP19"/>
      <c r="CLQ19"/>
      <c r="CLR19"/>
      <c r="CLS19"/>
      <c r="CLT19"/>
      <c r="CLU19"/>
      <c r="CLV19"/>
      <c r="CLW19"/>
      <c r="CLX19"/>
      <c r="CLY19"/>
      <c r="CLZ19"/>
      <c r="CMA19"/>
      <c r="CMB19"/>
      <c r="CMC19"/>
      <c r="CMD19"/>
      <c r="CME19"/>
      <c r="CMF19"/>
      <c r="CMG19"/>
      <c r="CMH19"/>
      <c r="CMI19"/>
      <c r="CMJ19"/>
      <c r="CMK19"/>
      <c r="CML19"/>
      <c r="CMM19"/>
      <c r="CMN19"/>
      <c r="CMO19"/>
      <c r="CMP19"/>
      <c r="CMQ19"/>
      <c r="CMR19"/>
      <c r="CMS19"/>
      <c r="CMT19"/>
      <c r="CMU19"/>
      <c r="CMV19"/>
      <c r="CMW19"/>
      <c r="CMX19"/>
      <c r="CMY19"/>
      <c r="CMZ19"/>
      <c r="CNA19"/>
      <c r="CNB19"/>
      <c r="CNC19"/>
      <c r="CND19"/>
      <c r="CNE19"/>
      <c r="CNF19"/>
      <c r="CNG19"/>
      <c r="CNH19"/>
      <c r="CNI19"/>
      <c r="CNJ19"/>
      <c r="CNK19"/>
      <c r="CNL19"/>
      <c r="CNM19"/>
      <c r="CNN19"/>
      <c r="CNO19"/>
      <c r="CNP19"/>
      <c r="CNQ19"/>
      <c r="CNR19"/>
      <c r="CNS19"/>
      <c r="CNT19"/>
      <c r="CNU19"/>
      <c r="CNV19"/>
      <c r="CNW19"/>
      <c r="CNX19"/>
      <c r="CNY19"/>
      <c r="CNZ19"/>
      <c r="COA19"/>
      <c r="COB19"/>
      <c r="COC19"/>
      <c r="COD19"/>
      <c r="COE19"/>
      <c r="COF19"/>
      <c r="COG19"/>
      <c r="COH19"/>
      <c r="COI19"/>
      <c r="COJ19"/>
      <c r="COK19"/>
      <c r="COL19"/>
      <c r="COM19"/>
      <c r="CON19"/>
      <c r="COO19"/>
      <c r="COP19"/>
      <c r="COQ19"/>
      <c r="COR19"/>
      <c r="COS19"/>
      <c r="COT19"/>
      <c r="COU19"/>
      <c r="COV19"/>
      <c r="COW19"/>
      <c r="COX19"/>
      <c r="COY19"/>
      <c r="COZ19"/>
      <c r="CPA19"/>
      <c r="CPB19"/>
      <c r="CPC19"/>
      <c r="CPD19"/>
      <c r="CPE19"/>
      <c r="CPF19"/>
      <c r="CPG19"/>
      <c r="CPH19"/>
      <c r="CPI19"/>
      <c r="CPJ19"/>
      <c r="CPK19"/>
      <c r="CPL19"/>
      <c r="CPM19"/>
      <c r="CPN19"/>
      <c r="CPO19"/>
      <c r="CPP19"/>
      <c r="CPQ19"/>
      <c r="CPR19"/>
      <c r="CPS19"/>
      <c r="CPT19"/>
      <c r="CPU19"/>
      <c r="CPV19"/>
      <c r="CPW19"/>
      <c r="CPX19"/>
      <c r="CPY19"/>
      <c r="CPZ19"/>
      <c r="CQA19"/>
      <c r="CQB19"/>
      <c r="CQC19"/>
      <c r="CQD19"/>
      <c r="CQE19"/>
      <c r="CQF19"/>
      <c r="CQG19"/>
      <c r="CQH19"/>
      <c r="CQI19"/>
      <c r="CQJ19"/>
      <c r="CQK19"/>
      <c r="CQL19"/>
      <c r="CQM19"/>
      <c r="CQN19"/>
      <c r="CQO19"/>
      <c r="CQP19"/>
      <c r="CQQ19"/>
      <c r="CQR19"/>
      <c r="CQS19"/>
      <c r="CQT19"/>
      <c r="CQU19"/>
      <c r="CQV19"/>
      <c r="CQW19"/>
      <c r="CQX19"/>
      <c r="CQY19"/>
      <c r="CQZ19"/>
      <c r="CRA19"/>
      <c r="CRB19"/>
      <c r="CRC19"/>
      <c r="CRD19"/>
      <c r="CRE19"/>
      <c r="CRF19"/>
      <c r="CRG19"/>
      <c r="CRH19"/>
      <c r="CRI19"/>
      <c r="CRJ19"/>
      <c r="CRK19"/>
      <c r="CRL19"/>
      <c r="CRM19"/>
      <c r="CRN19"/>
      <c r="CRO19"/>
      <c r="CRP19"/>
      <c r="CRQ19"/>
      <c r="CRR19"/>
      <c r="CRS19"/>
      <c r="CRT19"/>
      <c r="CRU19"/>
      <c r="CRV19"/>
      <c r="CRW19"/>
      <c r="CRX19"/>
      <c r="CRY19"/>
      <c r="CRZ19"/>
      <c r="CSA19"/>
      <c r="CSB19"/>
      <c r="CSC19"/>
      <c r="CSD19"/>
      <c r="CSE19"/>
      <c r="CSF19"/>
      <c r="CSG19"/>
      <c r="CSH19"/>
      <c r="CSI19"/>
      <c r="CSJ19"/>
      <c r="CSK19"/>
      <c r="CSL19"/>
      <c r="CSM19"/>
      <c r="CSN19"/>
      <c r="CSO19"/>
      <c r="CSP19"/>
      <c r="CSQ19"/>
      <c r="CSR19"/>
      <c r="CSS19"/>
      <c r="CST19"/>
      <c r="CSU19"/>
      <c r="CSV19"/>
      <c r="CSW19"/>
      <c r="CSX19"/>
      <c r="CSY19"/>
      <c r="CSZ19"/>
      <c r="CTA19"/>
      <c r="CTB19"/>
      <c r="CTC19"/>
      <c r="CTD19"/>
      <c r="CTE19"/>
      <c r="CTF19"/>
      <c r="CTG19"/>
      <c r="CTH19"/>
      <c r="CTI19"/>
      <c r="CTJ19"/>
      <c r="CTK19"/>
      <c r="CTL19"/>
      <c r="CTM19"/>
      <c r="CTN19"/>
      <c r="CTO19"/>
      <c r="CTP19"/>
      <c r="CTQ19"/>
      <c r="CTR19"/>
      <c r="CTS19"/>
      <c r="CTT19"/>
      <c r="CTU19"/>
      <c r="CTV19"/>
      <c r="CTW19"/>
      <c r="CTX19"/>
      <c r="CTY19"/>
      <c r="CTZ19"/>
      <c r="CUA19"/>
      <c r="CUB19"/>
      <c r="CUC19"/>
      <c r="CUD19"/>
      <c r="CUE19"/>
      <c r="CUF19"/>
      <c r="CUG19"/>
      <c r="CUH19"/>
      <c r="CUI19"/>
      <c r="CUJ19"/>
      <c r="CUK19"/>
      <c r="CUL19"/>
      <c r="CUM19"/>
      <c r="CUN19"/>
      <c r="CUO19"/>
      <c r="CUP19"/>
      <c r="CUQ19"/>
      <c r="CUR19"/>
      <c r="CUS19"/>
      <c r="CUT19"/>
      <c r="CUU19"/>
      <c r="CUV19"/>
      <c r="CUW19"/>
      <c r="CUX19"/>
      <c r="CUY19"/>
      <c r="CUZ19"/>
      <c r="CVA19"/>
      <c r="CVB19"/>
      <c r="CVC19"/>
      <c r="CVD19"/>
      <c r="CVE19"/>
      <c r="CVF19"/>
      <c r="CVG19"/>
      <c r="CVH19"/>
      <c r="CVI19"/>
      <c r="CVJ19"/>
      <c r="CVK19"/>
      <c r="CVL19"/>
      <c r="CVM19"/>
      <c r="CVN19"/>
      <c r="CVO19"/>
      <c r="CVP19"/>
      <c r="CVQ19"/>
      <c r="CVR19"/>
      <c r="CVS19"/>
      <c r="CVT19"/>
      <c r="CVU19"/>
      <c r="CVV19"/>
      <c r="CVW19"/>
      <c r="CVX19"/>
      <c r="CVY19"/>
      <c r="CVZ19"/>
      <c r="CWA19"/>
      <c r="CWB19"/>
      <c r="CWC19"/>
      <c r="CWD19"/>
      <c r="CWE19"/>
      <c r="CWF19"/>
      <c r="CWG19"/>
      <c r="CWH19"/>
      <c r="CWI19"/>
      <c r="CWJ19"/>
      <c r="CWK19"/>
      <c r="CWL19"/>
      <c r="CWM19"/>
      <c r="CWN19"/>
      <c r="CWO19"/>
      <c r="CWP19"/>
      <c r="CWQ19"/>
      <c r="CWR19"/>
      <c r="CWS19"/>
      <c r="CWT19"/>
      <c r="CWU19"/>
      <c r="CWV19"/>
      <c r="CWW19"/>
      <c r="CWX19"/>
      <c r="CWY19"/>
      <c r="CWZ19"/>
      <c r="CXA19"/>
      <c r="CXB19"/>
      <c r="CXC19"/>
      <c r="CXD19"/>
      <c r="CXE19"/>
      <c r="CXF19"/>
      <c r="CXG19"/>
      <c r="CXH19"/>
      <c r="CXI19"/>
      <c r="CXJ19"/>
      <c r="CXK19"/>
      <c r="CXL19"/>
      <c r="CXM19"/>
      <c r="CXN19"/>
      <c r="CXO19"/>
      <c r="CXP19"/>
      <c r="CXQ19"/>
      <c r="CXR19"/>
      <c r="CXS19"/>
      <c r="CXT19"/>
      <c r="CXU19"/>
      <c r="CXV19"/>
      <c r="CXW19"/>
      <c r="CXX19"/>
      <c r="CXY19"/>
      <c r="CXZ19"/>
      <c r="CYA19"/>
      <c r="CYB19"/>
      <c r="CYC19"/>
      <c r="CYD19"/>
      <c r="CYE19"/>
      <c r="CYF19"/>
      <c r="CYG19"/>
      <c r="CYH19"/>
      <c r="CYI19"/>
      <c r="CYJ19"/>
      <c r="CYK19"/>
      <c r="CYL19"/>
      <c r="CYM19"/>
      <c r="CYN19"/>
      <c r="CYO19"/>
      <c r="CYP19"/>
      <c r="CYQ19"/>
      <c r="CYR19"/>
      <c r="CYS19"/>
      <c r="CYT19"/>
      <c r="CYU19"/>
      <c r="CYV19"/>
      <c r="CYW19"/>
      <c r="CYX19"/>
      <c r="CYY19"/>
      <c r="CYZ19"/>
      <c r="CZA19"/>
      <c r="CZB19"/>
      <c r="CZC19"/>
      <c r="CZD19"/>
      <c r="CZE19"/>
      <c r="CZF19"/>
      <c r="CZG19"/>
      <c r="CZH19"/>
      <c r="CZI19"/>
      <c r="CZJ19"/>
      <c r="CZK19"/>
      <c r="CZL19"/>
      <c r="CZM19"/>
      <c r="CZN19"/>
      <c r="CZO19"/>
      <c r="CZP19"/>
      <c r="CZQ19"/>
      <c r="CZR19"/>
      <c r="CZS19"/>
      <c r="CZT19"/>
      <c r="CZU19"/>
      <c r="CZV19"/>
      <c r="CZW19"/>
      <c r="CZX19"/>
      <c r="CZY19"/>
      <c r="CZZ19"/>
      <c r="DAA19"/>
      <c r="DAB19"/>
      <c r="DAC19"/>
      <c r="DAD19"/>
      <c r="DAE19"/>
      <c r="DAF19"/>
      <c r="DAG19"/>
      <c r="DAH19"/>
      <c r="DAI19"/>
      <c r="DAJ19"/>
      <c r="DAK19"/>
      <c r="DAL19"/>
      <c r="DAM19"/>
      <c r="DAN19"/>
      <c r="DAO19"/>
      <c r="DAP19"/>
      <c r="DAQ19"/>
      <c r="DAR19"/>
      <c r="DAS19"/>
      <c r="DAT19"/>
      <c r="DAU19"/>
      <c r="DAV19"/>
      <c r="DAW19"/>
      <c r="DAX19"/>
      <c r="DAY19"/>
      <c r="DAZ19"/>
      <c r="DBA19"/>
      <c r="DBB19"/>
      <c r="DBC19"/>
      <c r="DBD19"/>
      <c r="DBE19"/>
      <c r="DBF19"/>
      <c r="DBG19"/>
      <c r="DBH19"/>
      <c r="DBI19"/>
      <c r="DBJ19"/>
      <c r="DBK19"/>
      <c r="DBL19"/>
      <c r="DBM19"/>
      <c r="DBN19"/>
      <c r="DBO19"/>
      <c r="DBP19"/>
      <c r="DBQ19"/>
      <c r="DBR19"/>
      <c r="DBS19"/>
      <c r="DBT19"/>
      <c r="DBU19"/>
      <c r="DBV19"/>
      <c r="DBW19"/>
      <c r="DBX19"/>
      <c r="DBY19"/>
      <c r="DBZ19"/>
      <c r="DCA19"/>
      <c r="DCB19"/>
      <c r="DCC19"/>
      <c r="DCD19"/>
      <c r="DCE19"/>
      <c r="DCF19"/>
      <c r="DCG19"/>
      <c r="DCH19"/>
      <c r="DCI19"/>
      <c r="DCJ19"/>
      <c r="DCK19"/>
      <c r="DCL19"/>
      <c r="DCM19"/>
      <c r="DCN19"/>
      <c r="DCO19"/>
      <c r="DCP19"/>
      <c r="DCQ19"/>
      <c r="DCR19"/>
      <c r="DCS19"/>
      <c r="DCT19"/>
      <c r="DCU19"/>
      <c r="DCV19"/>
      <c r="DCW19"/>
      <c r="DCX19"/>
      <c r="DCY19"/>
      <c r="DCZ19"/>
      <c r="DDA19"/>
      <c r="DDB19"/>
      <c r="DDC19"/>
      <c r="DDD19"/>
      <c r="DDE19"/>
      <c r="DDF19"/>
      <c r="DDG19"/>
      <c r="DDH19"/>
      <c r="DDI19"/>
      <c r="DDJ19"/>
      <c r="DDK19"/>
      <c r="DDL19"/>
      <c r="DDM19"/>
      <c r="DDN19"/>
      <c r="DDO19"/>
      <c r="DDP19"/>
      <c r="DDQ19"/>
      <c r="DDR19"/>
      <c r="DDS19"/>
      <c r="DDT19"/>
      <c r="DDU19"/>
      <c r="DDV19"/>
      <c r="DDW19"/>
      <c r="DDX19"/>
      <c r="DDY19"/>
      <c r="DDZ19"/>
      <c r="DEA19"/>
      <c r="DEB19"/>
      <c r="DEC19"/>
      <c r="DED19"/>
      <c r="DEE19"/>
      <c r="DEF19"/>
      <c r="DEG19"/>
      <c r="DEH19"/>
      <c r="DEI19"/>
      <c r="DEJ19"/>
      <c r="DEK19"/>
      <c r="DEL19"/>
      <c r="DEM19"/>
      <c r="DEN19"/>
      <c r="DEO19"/>
      <c r="DEP19"/>
      <c r="DEQ19"/>
      <c r="DER19"/>
      <c r="DES19"/>
      <c r="DET19"/>
      <c r="DEU19"/>
      <c r="DEV19"/>
      <c r="DEW19"/>
      <c r="DEX19"/>
      <c r="DEY19"/>
      <c r="DEZ19"/>
      <c r="DFA19"/>
      <c r="DFB19"/>
      <c r="DFC19"/>
      <c r="DFD19"/>
      <c r="DFE19"/>
      <c r="DFF19"/>
      <c r="DFG19"/>
      <c r="DFH19"/>
      <c r="DFI19"/>
      <c r="DFJ19"/>
      <c r="DFK19"/>
      <c r="DFL19"/>
      <c r="DFM19"/>
      <c r="DFN19"/>
      <c r="DFO19"/>
      <c r="DFP19"/>
      <c r="DFQ19"/>
      <c r="DFR19"/>
      <c r="DFS19"/>
      <c r="DFT19"/>
      <c r="DFU19"/>
      <c r="DFV19"/>
      <c r="DFW19"/>
      <c r="DFX19"/>
      <c r="DFY19"/>
      <c r="DFZ19"/>
      <c r="DGA19"/>
      <c r="DGB19"/>
      <c r="DGC19"/>
      <c r="DGD19"/>
      <c r="DGE19"/>
      <c r="DGF19"/>
      <c r="DGG19"/>
      <c r="DGH19"/>
      <c r="DGI19"/>
      <c r="DGJ19"/>
      <c r="DGK19"/>
      <c r="DGL19"/>
      <c r="DGM19"/>
      <c r="DGN19"/>
      <c r="DGO19"/>
      <c r="DGP19"/>
      <c r="DGQ19"/>
      <c r="DGR19"/>
      <c r="DGS19"/>
      <c r="DGT19"/>
      <c r="DGU19"/>
      <c r="DGV19"/>
      <c r="DGW19"/>
      <c r="DGX19"/>
      <c r="DGY19"/>
      <c r="DGZ19"/>
      <c r="DHA19"/>
      <c r="DHB19"/>
      <c r="DHC19"/>
      <c r="DHD19"/>
      <c r="DHE19"/>
      <c r="DHF19"/>
      <c r="DHG19"/>
      <c r="DHH19"/>
      <c r="DHI19"/>
      <c r="DHJ19"/>
      <c r="DHK19"/>
      <c r="DHL19"/>
      <c r="DHM19"/>
      <c r="DHN19"/>
      <c r="DHO19"/>
      <c r="DHP19"/>
      <c r="DHQ19"/>
      <c r="DHR19"/>
      <c r="DHS19"/>
      <c r="DHT19"/>
      <c r="DHU19"/>
      <c r="DHV19"/>
      <c r="DHW19"/>
      <c r="DHX19"/>
      <c r="DHY19"/>
      <c r="DHZ19"/>
      <c r="DIA19"/>
      <c r="DIB19"/>
      <c r="DIC19"/>
      <c r="DID19"/>
      <c r="DIE19"/>
      <c r="DIF19"/>
      <c r="DIG19"/>
      <c r="DIH19"/>
      <c r="DII19"/>
      <c r="DIJ19"/>
      <c r="DIK19"/>
      <c r="DIL19"/>
      <c r="DIM19"/>
      <c r="DIN19"/>
      <c r="DIO19"/>
      <c r="DIP19"/>
      <c r="DIQ19"/>
      <c r="DIR19"/>
      <c r="DIS19"/>
      <c r="DIT19"/>
      <c r="DIU19"/>
      <c r="DIV19"/>
      <c r="DIW19"/>
      <c r="DIX19"/>
      <c r="DIY19"/>
      <c r="DIZ19"/>
      <c r="DJA19"/>
      <c r="DJB19"/>
      <c r="DJC19"/>
      <c r="DJD19"/>
      <c r="DJE19"/>
      <c r="DJF19"/>
      <c r="DJG19"/>
      <c r="DJH19"/>
      <c r="DJI19"/>
      <c r="DJJ19"/>
      <c r="DJK19"/>
      <c r="DJL19"/>
      <c r="DJM19"/>
      <c r="DJN19"/>
      <c r="DJO19"/>
      <c r="DJP19"/>
      <c r="DJQ19"/>
      <c r="DJR19"/>
      <c r="DJS19"/>
      <c r="DJT19"/>
      <c r="DJU19"/>
      <c r="DJV19"/>
      <c r="DJW19"/>
      <c r="DJX19"/>
      <c r="DJY19"/>
      <c r="DJZ19"/>
      <c r="DKA19"/>
      <c r="DKB19"/>
      <c r="DKC19"/>
      <c r="DKD19"/>
      <c r="DKE19"/>
      <c r="DKF19"/>
      <c r="DKG19"/>
      <c r="DKH19"/>
      <c r="DKI19"/>
      <c r="DKJ19"/>
      <c r="DKK19"/>
      <c r="DKL19"/>
      <c r="DKM19"/>
      <c r="DKN19"/>
      <c r="DKO19"/>
      <c r="DKP19"/>
      <c r="DKQ19"/>
      <c r="DKR19"/>
      <c r="DKS19"/>
      <c r="DKT19"/>
      <c r="DKU19"/>
      <c r="DKV19"/>
      <c r="DKW19"/>
      <c r="DKX19"/>
      <c r="DKY19"/>
      <c r="DKZ19"/>
      <c r="DLA19"/>
      <c r="DLB19"/>
      <c r="DLC19"/>
      <c r="DLD19"/>
      <c r="DLE19"/>
      <c r="DLF19"/>
      <c r="DLG19"/>
      <c r="DLH19"/>
      <c r="DLI19"/>
      <c r="DLJ19"/>
      <c r="DLK19"/>
      <c r="DLL19"/>
      <c r="DLM19"/>
      <c r="DLN19"/>
      <c r="DLO19"/>
      <c r="DLP19"/>
      <c r="DLQ19"/>
      <c r="DLR19"/>
      <c r="DLS19"/>
      <c r="DLT19"/>
      <c r="DLU19"/>
      <c r="DLV19"/>
      <c r="DLW19"/>
      <c r="DLX19"/>
      <c r="DLY19"/>
      <c r="DLZ19"/>
      <c r="DMA19"/>
      <c r="DMB19"/>
      <c r="DMC19"/>
      <c r="DMD19"/>
      <c r="DME19"/>
      <c r="DMF19"/>
      <c r="DMG19"/>
      <c r="DMH19"/>
      <c r="DMI19"/>
      <c r="DMJ19"/>
      <c r="DMK19"/>
      <c r="DML19"/>
      <c r="DMM19"/>
      <c r="DMN19"/>
      <c r="DMO19"/>
      <c r="DMP19"/>
      <c r="DMQ19"/>
      <c r="DMR19"/>
      <c r="DMS19"/>
      <c r="DMT19"/>
      <c r="DMU19"/>
      <c r="DMV19"/>
      <c r="DMW19"/>
      <c r="DMX19"/>
      <c r="DMY19"/>
      <c r="DMZ19"/>
      <c r="DNA19"/>
      <c r="DNB19"/>
      <c r="DNC19"/>
      <c r="DND19"/>
      <c r="DNE19"/>
      <c r="DNF19"/>
      <c r="DNG19"/>
      <c r="DNH19"/>
      <c r="DNI19"/>
      <c r="DNJ19"/>
      <c r="DNK19"/>
      <c r="DNL19"/>
      <c r="DNM19"/>
      <c r="DNN19"/>
      <c r="DNO19"/>
      <c r="DNP19"/>
      <c r="DNQ19"/>
      <c r="DNR19"/>
      <c r="DNS19"/>
      <c r="DNT19"/>
      <c r="DNU19"/>
      <c r="DNV19"/>
      <c r="DNW19"/>
      <c r="DNX19"/>
      <c r="DNY19"/>
      <c r="DNZ19"/>
      <c r="DOA19"/>
      <c r="DOB19"/>
      <c r="DOC19"/>
      <c r="DOD19"/>
      <c r="DOE19"/>
      <c r="DOF19"/>
      <c r="DOG19"/>
      <c r="DOH19"/>
      <c r="DOI19"/>
      <c r="DOJ19"/>
      <c r="DOK19"/>
      <c r="DOL19"/>
      <c r="DOM19"/>
      <c r="DON19"/>
      <c r="DOO19"/>
      <c r="DOP19"/>
      <c r="DOQ19"/>
      <c r="DOR19"/>
      <c r="DOS19"/>
      <c r="DOT19"/>
      <c r="DOU19"/>
      <c r="DOV19"/>
      <c r="DOW19"/>
      <c r="DOX19"/>
      <c r="DOY19"/>
      <c r="DOZ19"/>
      <c r="DPA19"/>
      <c r="DPB19"/>
      <c r="DPC19"/>
      <c r="DPD19"/>
      <c r="DPE19"/>
      <c r="DPF19"/>
      <c r="DPG19"/>
      <c r="DPH19"/>
      <c r="DPI19"/>
      <c r="DPJ19"/>
      <c r="DPK19"/>
      <c r="DPL19"/>
      <c r="DPM19"/>
      <c r="DPN19"/>
      <c r="DPO19"/>
      <c r="DPP19"/>
      <c r="DPQ19"/>
      <c r="DPR19"/>
      <c r="DPS19"/>
      <c r="DPT19"/>
      <c r="DPU19"/>
      <c r="DPV19"/>
      <c r="DPW19"/>
      <c r="DPX19"/>
      <c r="DPY19"/>
      <c r="DPZ19"/>
      <c r="DQA19"/>
      <c r="DQB19"/>
      <c r="DQC19"/>
      <c r="DQD19"/>
      <c r="DQE19"/>
      <c r="DQF19"/>
      <c r="DQG19"/>
      <c r="DQH19"/>
      <c r="DQI19"/>
      <c r="DQJ19"/>
      <c r="DQK19"/>
      <c r="DQL19"/>
      <c r="DQM19"/>
      <c r="DQN19"/>
      <c r="DQO19"/>
      <c r="DQP19"/>
      <c r="DQQ19"/>
      <c r="DQR19"/>
      <c r="DQS19"/>
      <c r="DQT19"/>
      <c r="DQU19"/>
      <c r="DQV19"/>
      <c r="DQW19"/>
      <c r="DQX19"/>
      <c r="DQY19"/>
      <c r="DQZ19"/>
      <c r="DRA19"/>
      <c r="DRB19"/>
      <c r="DRC19"/>
      <c r="DRD19"/>
      <c r="DRE19"/>
      <c r="DRF19"/>
      <c r="DRG19"/>
      <c r="DRH19"/>
      <c r="DRI19"/>
      <c r="DRJ19"/>
      <c r="DRK19"/>
      <c r="DRL19"/>
      <c r="DRM19"/>
      <c r="DRN19"/>
      <c r="DRO19"/>
      <c r="DRP19"/>
      <c r="DRQ19"/>
      <c r="DRR19"/>
      <c r="DRS19"/>
      <c r="DRT19"/>
      <c r="DRU19"/>
      <c r="DRV19"/>
      <c r="DRW19"/>
      <c r="DRX19"/>
      <c r="DRY19"/>
      <c r="DRZ19"/>
      <c r="DSA19"/>
      <c r="DSB19"/>
      <c r="DSC19"/>
      <c r="DSD19"/>
      <c r="DSE19"/>
      <c r="DSF19"/>
      <c r="DSG19"/>
      <c r="DSH19"/>
      <c r="DSI19"/>
      <c r="DSJ19"/>
      <c r="DSK19"/>
      <c r="DSL19"/>
      <c r="DSM19"/>
      <c r="DSN19"/>
      <c r="DSO19"/>
      <c r="DSP19"/>
      <c r="DSQ19"/>
      <c r="DSR19"/>
      <c r="DSS19"/>
      <c r="DST19"/>
      <c r="DSU19"/>
      <c r="DSV19"/>
      <c r="DSW19"/>
      <c r="DSX19"/>
      <c r="DSY19"/>
      <c r="DSZ19"/>
      <c r="DTA19"/>
      <c r="DTB19"/>
      <c r="DTC19"/>
      <c r="DTD19"/>
      <c r="DTE19"/>
      <c r="DTF19"/>
      <c r="DTG19"/>
      <c r="DTH19"/>
      <c r="DTI19"/>
      <c r="DTJ19"/>
      <c r="DTK19"/>
      <c r="DTL19"/>
      <c r="DTM19"/>
      <c r="DTN19"/>
      <c r="DTO19"/>
      <c r="DTP19"/>
      <c r="DTQ19"/>
      <c r="DTR19"/>
      <c r="DTS19"/>
      <c r="DTT19"/>
      <c r="DTU19"/>
      <c r="DTV19"/>
      <c r="DTW19"/>
      <c r="DTX19"/>
      <c r="DTY19"/>
      <c r="DTZ19"/>
      <c r="DUA19"/>
      <c r="DUB19"/>
      <c r="DUC19"/>
      <c r="DUD19"/>
      <c r="DUE19"/>
      <c r="DUF19"/>
      <c r="DUG19"/>
      <c r="DUH19"/>
      <c r="DUI19"/>
      <c r="DUJ19"/>
      <c r="DUK19"/>
      <c r="DUL19"/>
      <c r="DUM19"/>
      <c r="DUN19"/>
      <c r="DUO19"/>
      <c r="DUP19"/>
      <c r="DUQ19"/>
      <c r="DUR19"/>
      <c r="DUS19"/>
      <c r="DUT19"/>
      <c r="DUU19"/>
      <c r="DUV19"/>
      <c r="DUW19"/>
      <c r="DUX19"/>
      <c r="DUY19"/>
      <c r="DUZ19"/>
      <c r="DVA19"/>
      <c r="DVB19"/>
      <c r="DVC19"/>
      <c r="DVD19"/>
      <c r="DVE19"/>
      <c r="DVF19"/>
      <c r="DVG19"/>
      <c r="DVH19"/>
      <c r="DVI19"/>
      <c r="DVJ19"/>
      <c r="DVK19"/>
      <c r="DVL19"/>
      <c r="DVM19"/>
      <c r="DVN19"/>
      <c r="DVO19"/>
      <c r="DVP19"/>
      <c r="DVQ19"/>
      <c r="DVR19"/>
      <c r="DVS19"/>
      <c r="DVT19"/>
      <c r="DVU19"/>
      <c r="DVV19"/>
      <c r="DVW19"/>
      <c r="DVX19"/>
      <c r="DVY19"/>
      <c r="DVZ19"/>
      <c r="DWA19"/>
      <c r="DWB19"/>
      <c r="DWC19"/>
      <c r="DWD19"/>
      <c r="DWE19"/>
      <c r="DWF19"/>
      <c r="DWG19"/>
      <c r="DWH19"/>
      <c r="DWI19"/>
      <c r="DWJ19"/>
      <c r="DWK19"/>
      <c r="DWL19"/>
      <c r="DWM19"/>
      <c r="DWN19"/>
      <c r="DWO19"/>
      <c r="DWP19"/>
      <c r="DWQ19"/>
      <c r="DWR19"/>
      <c r="DWS19"/>
      <c r="DWT19"/>
      <c r="DWU19"/>
      <c r="DWV19"/>
      <c r="DWW19"/>
      <c r="DWX19"/>
      <c r="DWY19"/>
      <c r="DWZ19"/>
      <c r="DXA19"/>
      <c r="DXB19"/>
      <c r="DXC19"/>
      <c r="DXD19"/>
      <c r="DXE19"/>
      <c r="DXF19"/>
      <c r="DXG19"/>
      <c r="DXH19"/>
      <c r="DXI19"/>
      <c r="DXJ19"/>
      <c r="DXK19"/>
      <c r="DXL19"/>
      <c r="DXM19"/>
      <c r="DXN19"/>
      <c r="DXO19"/>
      <c r="DXP19"/>
      <c r="DXQ19"/>
      <c r="DXR19"/>
      <c r="DXS19"/>
      <c r="DXT19"/>
      <c r="DXU19"/>
      <c r="DXV19"/>
      <c r="DXW19"/>
      <c r="DXX19"/>
      <c r="DXY19"/>
      <c r="DXZ19"/>
      <c r="DYA19"/>
      <c r="DYB19"/>
      <c r="DYC19"/>
      <c r="DYD19"/>
      <c r="DYE19"/>
      <c r="DYF19"/>
      <c r="DYG19"/>
      <c r="DYH19"/>
      <c r="DYI19"/>
      <c r="DYJ19"/>
      <c r="DYK19"/>
      <c r="DYL19"/>
      <c r="DYM19"/>
      <c r="DYN19"/>
      <c r="DYO19"/>
      <c r="DYP19"/>
      <c r="DYQ19"/>
      <c r="DYR19"/>
      <c r="DYS19"/>
      <c r="DYT19"/>
      <c r="DYU19"/>
      <c r="DYV19"/>
      <c r="DYW19"/>
      <c r="DYX19"/>
      <c r="DYY19"/>
      <c r="DYZ19"/>
      <c r="DZA19"/>
      <c r="DZB19"/>
      <c r="DZC19"/>
      <c r="DZD19"/>
      <c r="DZE19"/>
      <c r="DZF19"/>
      <c r="DZG19"/>
      <c r="DZH19"/>
      <c r="DZI19"/>
      <c r="DZJ19"/>
      <c r="DZK19"/>
      <c r="DZL19"/>
      <c r="DZM19"/>
      <c r="DZN19"/>
      <c r="DZO19"/>
      <c r="DZP19"/>
      <c r="DZQ19"/>
      <c r="DZR19"/>
      <c r="DZS19"/>
      <c r="DZT19"/>
      <c r="DZU19"/>
      <c r="DZV19"/>
      <c r="DZW19"/>
      <c r="DZX19"/>
      <c r="DZY19"/>
      <c r="DZZ19"/>
      <c r="EAA19"/>
      <c r="EAB19"/>
      <c r="EAC19"/>
      <c r="EAD19"/>
      <c r="EAE19"/>
      <c r="EAF19"/>
      <c r="EAG19"/>
      <c r="EAH19"/>
      <c r="EAI19"/>
      <c r="EAJ19"/>
      <c r="EAK19"/>
      <c r="EAL19"/>
      <c r="EAM19"/>
      <c r="EAN19"/>
      <c r="EAO19"/>
      <c r="EAP19"/>
      <c r="EAQ19"/>
      <c r="EAR19"/>
      <c r="EAS19"/>
      <c r="EAT19"/>
      <c r="EAU19"/>
      <c r="EAV19"/>
      <c r="EAW19"/>
      <c r="EAX19"/>
      <c r="EAY19"/>
      <c r="EAZ19"/>
      <c r="EBA19"/>
      <c r="EBB19"/>
      <c r="EBC19"/>
      <c r="EBD19"/>
      <c r="EBE19"/>
      <c r="EBF19"/>
      <c r="EBG19"/>
      <c r="EBH19"/>
      <c r="EBI19"/>
      <c r="EBJ19"/>
      <c r="EBK19"/>
      <c r="EBL19"/>
      <c r="EBM19"/>
      <c r="EBN19"/>
      <c r="EBO19"/>
      <c r="EBP19"/>
      <c r="EBQ19"/>
      <c r="EBR19"/>
      <c r="EBS19"/>
      <c r="EBT19"/>
      <c r="EBU19"/>
      <c r="EBV19"/>
      <c r="EBW19"/>
      <c r="EBX19"/>
      <c r="EBY19"/>
      <c r="EBZ19"/>
      <c r="ECA19"/>
      <c r="ECB19"/>
      <c r="ECC19"/>
      <c r="ECD19"/>
      <c r="ECE19"/>
      <c r="ECF19"/>
      <c r="ECG19"/>
      <c r="ECH19"/>
      <c r="ECI19"/>
      <c r="ECJ19"/>
      <c r="ECK19"/>
      <c r="ECL19"/>
      <c r="ECM19"/>
      <c r="ECN19"/>
      <c r="ECO19"/>
      <c r="ECP19"/>
      <c r="ECQ19"/>
      <c r="ECR19"/>
      <c r="ECS19"/>
      <c r="ECT19"/>
      <c r="ECU19"/>
      <c r="ECV19"/>
      <c r="ECW19"/>
      <c r="ECX19"/>
      <c r="ECY19"/>
      <c r="ECZ19"/>
      <c r="EDA19"/>
      <c r="EDB19"/>
      <c r="EDC19"/>
      <c r="EDD19"/>
      <c r="EDE19"/>
      <c r="EDF19"/>
      <c r="EDG19"/>
      <c r="EDH19"/>
      <c r="EDI19"/>
      <c r="EDJ19"/>
      <c r="EDK19"/>
      <c r="EDL19"/>
      <c r="EDM19"/>
      <c r="EDN19"/>
      <c r="EDO19"/>
      <c r="EDP19"/>
      <c r="EDQ19"/>
      <c r="EDR19"/>
      <c r="EDS19"/>
      <c r="EDT19"/>
      <c r="EDU19"/>
      <c r="EDV19"/>
      <c r="EDW19"/>
      <c r="EDX19"/>
      <c r="EDY19"/>
      <c r="EDZ19"/>
      <c r="EEA19"/>
      <c r="EEB19"/>
      <c r="EEC19"/>
      <c r="EED19"/>
      <c r="EEE19"/>
      <c r="EEF19"/>
      <c r="EEG19"/>
      <c r="EEH19"/>
      <c r="EEI19"/>
      <c r="EEJ19"/>
      <c r="EEK19"/>
      <c r="EEL19"/>
      <c r="EEM19"/>
      <c r="EEN19"/>
      <c r="EEO19"/>
      <c r="EEP19"/>
      <c r="EEQ19"/>
      <c r="EER19"/>
      <c r="EES19"/>
      <c r="EET19"/>
      <c r="EEU19"/>
      <c r="EEV19"/>
      <c r="EEW19"/>
      <c r="EEX19"/>
      <c r="EEY19"/>
      <c r="EEZ19"/>
      <c r="EFA19"/>
      <c r="EFB19"/>
      <c r="EFC19"/>
      <c r="EFD19"/>
      <c r="EFE19"/>
      <c r="EFF19"/>
      <c r="EFG19"/>
      <c r="EFH19"/>
      <c r="EFI19"/>
      <c r="EFJ19"/>
      <c r="EFK19"/>
      <c r="EFL19"/>
      <c r="EFM19"/>
      <c r="EFN19"/>
      <c r="EFO19"/>
      <c r="EFP19"/>
      <c r="EFQ19"/>
      <c r="EFR19"/>
      <c r="EFS19"/>
      <c r="EFT19"/>
      <c r="EFU19"/>
      <c r="EFV19"/>
      <c r="EFW19"/>
      <c r="EFX19"/>
      <c r="EFY19"/>
      <c r="EFZ19"/>
      <c r="EGA19"/>
      <c r="EGB19"/>
      <c r="EGC19"/>
      <c r="EGD19"/>
      <c r="EGE19"/>
      <c r="EGF19"/>
      <c r="EGG19"/>
      <c r="EGH19"/>
      <c r="EGI19"/>
      <c r="EGJ19"/>
      <c r="EGK19"/>
      <c r="EGL19"/>
      <c r="EGM19"/>
      <c r="EGN19"/>
      <c r="EGO19"/>
      <c r="EGP19"/>
      <c r="EGQ19"/>
      <c r="EGR19"/>
      <c r="EGS19"/>
      <c r="EGT19"/>
      <c r="EGU19"/>
      <c r="EGV19"/>
      <c r="EGW19"/>
      <c r="EGX19"/>
      <c r="EGY19"/>
      <c r="EGZ19"/>
      <c r="EHA19"/>
      <c r="EHB19"/>
      <c r="EHC19"/>
      <c r="EHD19"/>
      <c r="EHE19"/>
      <c r="EHF19"/>
      <c r="EHG19"/>
      <c r="EHH19"/>
      <c r="EHI19"/>
      <c r="EHJ19"/>
      <c r="EHK19"/>
      <c r="EHL19"/>
      <c r="EHM19"/>
      <c r="EHN19"/>
      <c r="EHO19"/>
      <c r="EHP19"/>
      <c r="EHQ19"/>
      <c r="EHR19"/>
      <c r="EHS19"/>
      <c r="EHT19"/>
      <c r="EHU19"/>
      <c r="EHV19"/>
      <c r="EHW19"/>
      <c r="EHX19"/>
      <c r="EHY19"/>
      <c r="EHZ19"/>
      <c r="EIA19"/>
      <c r="EIB19"/>
      <c r="EIC19"/>
      <c r="EID19"/>
      <c r="EIE19"/>
      <c r="EIF19"/>
      <c r="EIG19"/>
      <c r="EIH19"/>
      <c r="EII19"/>
      <c r="EIJ19"/>
      <c r="EIK19"/>
      <c r="EIL19"/>
      <c r="EIM19"/>
      <c r="EIN19"/>
      <c r="EIO19"/>
      <c r="EIP19"/>
      <c r="EIQ19"/>
      <c r="EIR19"/>
      <c r="EIS19"/>
      <c r="EIT19"/>
      <c r="EIU19"/>
      <c r="EIV19"/>
      <c r="EIW19"/>
      <c r="EIX19"/>
      <c r="EIY19"/>
      <c r="EIZ19"/>
      <c r="EJA19"/>
      <c r="EJB19"/>
      <c r="EJC19"/>
      <c r="EJD19"/>
      <c r="EJE19"/>
      <c r="EJF19"/>
      <c r="EJG19"/>
      <c r="EJH19"/>
      <c r="EJI19"/>
      <c r="EJJ19"/>
      <c r="EJK19"/>
      <c r="EJL19"/>
      <c r="EJM19"/>
      <c r="EJN19"/>
      <c r="EJO19"/>
      <c r="EJP19"/>
      <c r="EJQ19"/>
      <c r="EJR19"/>
      <c r="EJS19"/>
      <c r="EJT19"/>
      <c r="EJU19"/>
      <c r="EJV19"/>
      <c r="EJW19"/>
      <c r="EJX19"/>
      <c r="EJY19"/>
      <c r="EJZ19"/>
      <c r="EKA19"/>
      <c r="EKB19"/>
      <c r="EKC19"/>
      <c r="EKD19"/>
      <c r="EKE19"/>
      <c r="EKF19"/>
      <c r="EKG19"/>
      <c r="EKH19"/>
      <c r="EKI19"/>
      <c r="EKJ19"/>
      <c r="EKK19"/>
      <c r="EKL19"/>
      <c r="EKM19"/>
      <c r="EKN19"/>
      <c r="EKO19"/>
      <c r="EKP19"/>
      <c r="EKQ19"/>
      <c r="EKR19"/>
      <c r="EKS19"/>
      <c r="EKT19"/>
      <c r="EKU19"/>
      <c r="EKV19"/>
      <c r="EKW19"/>
      <c r="EKX19"/>
      <c r="EKY19"/>
      <c r="EKZ19"/>
      <c r="ELA19"/>
      <c r="ELB19"/>
      <c r="ELC19"/>
      <c r="ELD19"/>
      <c r="ELE19"/>
      <c r="ELF19"/>
      <c r="ELG19"/>
      <c r="ELH19"/>
      <c r="ELI19"/>
      <c r="ELJ19"/>
      <c r="ELK19"/>
      <c r="ELL19"/>
      <c r="ELM19"/>
      <c r="ELN19"/>
      <c r="ELO19"/>
      <c r="ELP19"/>
      <c r="ELQ19"/>
      <c r="ELR19"/>
      <c r="ELS19"/>
      <c r="ELT19"/>
      <c r="ELU19"/>
      <c r="ELV19"/>
      <c r="ELW19"/>
      <c r="ELX19"/>
      <c r="ELY19"/>
      <c r="ELZ19"/>
      <c r="EMA19"/>
      <c r="EMB19"/>
      <c r="EMC19"/>
      <c r="EMD19"/>
      <c r="EME19"/>
      <c r="EMF19"/>
      <c r="EMG19"/>
      <c r="EMH19"/>
      <c r="EMI19"/>
      <c r="EMJ19"/>
      <c r="EMK19"/>
      <c r="EML19"/>
      <c r="EMM19"/>
      <c r="EMN19"/>
      <c r="EMO19"/>
      <c r="EMP19"/>
      <c r="EMQ19"/>
      <c r="EMR19"/>
      <c r="EMS19"/>
      <c r="EMT19"/>
      <c r="EMU19"/>
      <c r="EMV19"/>
      <c r="EMW19"/>
      <c r="EMX19"/>
      <c r="EMY19"/>
      <c r="EMZ19"/>
      <c r="ENA19"/>
      <c r="ENB19"/>
      <c r="ENC19"/>
      <c r="END19"/>
      <c r="ENE19"/>
      <c r="ENF19"/>
      <c r="ENG19"/>
      <c r="ENH19"/>
      <c r="ENI19"/>
      <c r="ENJ19"/>
      <c r="ENK19"/>
      <c r="ENL19"/>
      <c r="ENM19"/>
      <c r="ENN19"/>
      <c r="ENO19"/>
      <c r="ENP19"/>
      <c r="ENQ19"/>
      <c r="ENR19"/>
      <c r="ENS19"/>
      <c r="ENT19"/>
      <c r="ENU19"/>
      <c r="ENV19"/>
      <c r="ENW19"/>
      <c r="ENX19"/>
      <c r="ENY19"/>
      <c r="ENZ19"/>
      <c r="EOA19"/>
      <c r="EOB19"/>
      <c r="EOC19"/>
      <c r="EOD19"/>
      <c r="EOE19"/>
      <c r="EOF19"/>
      <c r="EOG19"/>
      <c r="EOH19"/>
      <c r="EOI19"/>
      <c r="EOJ19"/>
      <c r="EOK19"/>
      <c r="EOL19"/>
      <c r="EOM19"/>
      <c r="EON19"/>
      <c r="EOO19"/>
      <c r="EOP19"/>
      <c r="EOQ19"/>
      <c r="EOR19"/>
      <c r="EOS19"/>
      <c r="EOT19"/>
      <c r="EOU19"/>
      <c r="EOV19"/>
      <c r="EOW19"/>
      <c r="EOX19"/>
      <c r="EOY19"/>
      <c r="EOZ19"/>
      <c r="EPA19"/>
      <c r="EPB19"/>
      <c r="EPC19"/>
      <c r="EPD19"/>
      <c r="EPE19"/>
      <c r="EPF19"/>
      <c r="EPG19"/>
      <c r="EPH19"/>
      <c r="EPI19"/>
      <c r="EPJ19"/>
      <c r="EPK19"/>
      <c r="EPL19"/>
      <c r="EPM19"/>
      <c r="EPN19"/>
      <c r="EPO19"/>
      <c r="EPP19"/>
      <c r="EPQ19"/>
      <c r="EPR19"/>
      <c r="EPS19"/>
      <c r="EPT19"/>
      <c r="EPU19"/>
      <c r="EPV19"/>
      <c r="EPW19"/>
      <c r="EPX19"/>
      <c r="EPY19"/>
      <c r="EPZ19"/>
      <c r="EQA19"/>
      <c r="EQB19"/>
      <c r="EQC19"/>
      <c r="EQD19"/>
      <c r="EQE19"/>
      <c r="EQF19"/>
      <c r="EQG19"/>
      <c r="EQH19"/>
      <c r="EQI19"/>
      <c r="EQJ19"/>
      <c r="EQK19"/>
      <c r="EQL19"/>
      <c r="EQM19"/>
      <c r="EQN19"/>
      <c r="EQO19"/>
      <c r="EQP19"/>
      <c r="EQQ19"/>
      <c r="EQR19"/>
      <c r="EQS19"/>
      <c r="EQT19"/>
      <c r="EQU19"/>
      <c r="EQV19"/>
      <c r="EQW19"/>
      <c r="EQX19"/>
      <c r="EQY19"/>
      <c r="EQZ19"/>
      <c r="ERA19"/>
      <c r="ERB19"/>
      <c r="ERC19"/>
      <c r="ERD19"/>
      <c r="ERE19"/>
      <c r="ERF19"/>
      <c r="ERG19"/>
      <c r="ERH19"/>
      <c r="ERI19"/>
      <c r="ERJ19"/>
      <c r="ERK19"/>
      <c r="ERL19"/>
      <c r="ERM19"/>
      <c r="ERN19"/>
      <c r="ERO19"/>
      <c r="ERP19"/>
      <c r="ERQ19"/>
      <c r="ERR19"/>
      <c r="ERS19"/>
      <c r="ERT19"/>
      <c r="ERU19"/>
      <c r="ERV19"/>
      <c r="ERW19"/>
      <c r="ERX19"/>
      <c r="ERY19"/>
      <c r="ERZ19"/>
      <c r="ESA19"/>
      <c r="ESB19"/>
      <c r="ESC19"/>
      <c r="ESD19"/>
      <c r="ESE19"/>
      <c r="ESF19"/>
      <c r="ESG19"/>
      <c r="ESH19"/>
      <c r="ESI19"/>
      <c r="ESJ19"/>
      <c r="ESK19"/>
      <c r="ESL19"/>
      <c r="ESM19"/>
      <c r="ESN19"/>
      <c r="ESO19"/>
      <c r="ESP19"/>
      <c r="ESQ19"/>
      <c r="ESR19"/>
      <c r="ESS19"/>
      <c r="EST19"/>
      <c r="ESU19"/>
      <c r="ESV19"/>
      <c r="ESW19"/>
      <c r="ESX19"/>
      <c r="ESY19"/>
      <c r="ESZ19"/>
      <c r="ETA19"/>
      <c r="ETB19"/>
      <c r="ETC19"/>
      <c r="ETD19"/>
      <c r="ETE19"/>
      <c r="ETF19"/>
      <c r="ETG19"/>
      <c r="ETH19"/>
      <c r="ETI19"/>
      <c r="ETJ19"/>
      <c r="ETK19"/>
      <c r="ETL19"/>
      <c r="ETM19"/>
      <c r="ETN19"/>
      <c r="ETO19"/>
      <c r="ETP19"/>
      <c r="ETQ19"/>
      <c r="ETR19"/>
      <c r="ETS19"/>
      <c r="ETT19"/>
      <c r="ETU19"/>
      <c r="ETV19"/>
      <c r="ETW19"/>
      <c r="ETX19"/>
      <c r="ETY19"/>
      <c r="ETZ19"/>
      <c r="EUA19"/>
      <c r="EUB19"/>
      <c r="EUC19"/>
      <c r="EUD19"/>
      <c r="EUE19"/>
      <c r="EUF19"/>
      <c r="EUG19"/>
      <c r="EUH19"/>
      <c r="EUI19"/>
      <c r="EUJ19"/>
      <c r="EUK19"/>
      <c r="EUL19"/>
      <c r="EUM19"/>
      <c r="EUN19"/>
      <c r="EUO19"/>
      <c r="EUP19"/>
      <c r="EUQ19"/>
      <c r="EUR19"/>
      <c r="EUS19"/>
      <c r="EUT19"/>
      <c r="EUU19"/>
      <c r="EUV19"/>
      <c r="EUW19"/>
      <c r="EUX19"/>
      <c r="EUY19"/>
      <c r="EUZ19"/>
      <c r="EVA19"/>
      <c r="EVB19"/>
      <c r="EVC19"/>
      <c r="EVD19"/>
      <c r="EVE19"/>
      <c r="EVF19"/>
      <c r="EVG19"/>
      <c r="EVH19"/>
      <c r="EVI19"/>
      <c r="EVJ19"/>
      <c r="EVK19"/>
      <c r="EVL19"/>
      <c r="EVM19"/>
      <c r="EVN19"/>
      <c r="EVO19"/>
      <c r="EVP19"/>
      <c r="EVQ19"/>
      <c r="EVR19"/>
      <c r="EVS19"/>
      <c r="EVT19"/>
      <c r="EVU19"/>
      <c r="EVV19"/>
      <c r="EVW19"/>
      <c r="EVX19"/>
      <c r="EVY19"/>
      <c r="EVZ19"/>
      <c r="EWA19"/>
      <c r="EWB19"/>
      <c r="EWC19"/>
      <c r="EWD19"/>
      <c r="EWE19"/>
      <c r="EWF19"/>
      <c r="EWG19"/>
      <c r="EWH19"/>
      <c r="EWI19"/>
      <c r="EWJ19"/>
      <c r="EWK19"/>
      <c r="EWL19"/>
      <c r="EWM19"/>
      <c r="EWN19"/>
      <c r="EWO19"/>
      <c r="EWP19"/>
      <c r="EWQ19"/>
      <c r="EWR19"/>
      <c r="EWS19"/>
      <c r="EWT19"/>
      <c r="EWU19"/>
      <c r="EWV19"/>
      <c r="EWW19"/>
      <c r="EWX19"/>
      <c r="EWY19"/>
      <c r="EWZ19"/>
      <c r="EXA19"/>
      <c r="EXB19"/>
      <c r="EXC19"/>
      <c r="EXD19"/>
      <c r="EXE19"/>
      <c r="EXF19"/>
      <c r="EXG19"/>
      <c r="EXH19"/>
      <c r="EXI19"/>
      <c r="EXJ19"/>
      <c r="EXK19"/>
      <c r="EXL19"/>
      <c r="EXM19"/>
      <c r="EXN19"/>
      <c r="EXO19"/>
      <c r="EXP19"/>
      <c r="EXQ19"/>
      <c r="EXR19"/>
      <c r="EXS19"/>
      <c r="EXT19"/>
      <c r="EXU19"/>
      <c r="EXV19"/>
      <c r="EXW19"/>
      <c r="EXX19"/>
      <c r="EXY19"/>
      <c r="EXZ19"/>
      <c r="EYA19"/>
      <c r="EYB19"/>
      <c r="EYC19"/>
      <c r="EYD19"/>
      <c r="EYE19"/>
      <c r="EYF19"/>
      <c r="EYG19"/>
      <c r="EYH19"/>
      <c r="EYI19"/>
      <c r="EYJ19"/>
      <c r="EYK19"/>
      <c r="EYL19"/>
      <c r="EYM19"/>
      <c r="EYN19"/>
      <c r="EYO19"/>
      <c r="EYP19"/>
      <c r="EYQ19"/>
      <c r="EYR19"/>
      <c r="EYS19"/>
      <c r="EYT19"/>
      <c r="EYU19"/>
      <c r="EYV19"/>
      <c r="EYW19"/>
      <c r="EYX19"/>
      <c r="EYY19"/>
      <c r="EYZ19"/>
      <c r="EZA19"/>
      <c r="EZB19"/>
      <c r="EZC19"/>
      <c r="EZD19"/>
      <c r="EZE19"/>
      <c r="EZF19"/>
      <c r="EZG19"/>
      <c r="EZH19"/>
      <c r="EZI19"/>
      <c r="EZJ19"/>
      <c r="EZK19"/>
      <c r="EZL19"/>
      <c r="EZM19"/>
      <c r="EZN19"/>
      <c r="EZO19"/>
      <c r="EZP19"/>
      <c r="EZQ19"/>
      <c r="EZR19"/>
      <c r="EZS19"/>
      <c r="EZT19"/>
      <c r="EZU19"/>
      <c r="EZV19"/>
      <c r="EZW19"/>
      <c r="EZX19"/>
      <c r="EZY19"/>
      <c r="EZZ19"/>
      <c r="FAA19"/>
      <c r="FAB19"/>
      <c r="FAC19"/>
      <c r="FAD19"/>
      <c r="FAE19"/>
      <c r="FAF19"/>
      <c r="FAG19"/>
      <c r="FAH19"/>
      <c r="FAI19"/>
      <c r="FAJ19"/>
      <c r="FAK19"/>
      <c r="FAL19"/>
      <c r="FAM19"/>
      <c r="FAN19"/>
      <c r="FAO19"/>
      <c r="FAP19"/>
      <c r="FAQ19"/>
      <c r="FAR19"/>
      <c r="FAS19"/>
      <c r="FAT19"/>
      <c r="FAU19"/>
      <c r="FAV19"/>
      <c r="FAW19"/>
      <c r="FAX19"/>
      <c r="FAY19"/>
      <c r="FAZ19"/>
      <c r="FBA19"/>
      <c r="FBB19"/>
      <c r="FBC19"/>
      <c r="FBD19"/>
      <c r="FBE19"/>
      <c r="FBF19"/>
      <c r="FBG19"/>
      <c r="FBH19"/>
      <c r="FBI19"/>
      <c r="FBJ19"/>
      <c r="FBK19"/>
      <c r="FBL19"/>
      <c r="FBM19"/>
      <c r="FBN19"/>
      <c r="FBO19"/>
      <c r="FBP19"/>
      <c r="FBQ19"/>
      <c r="FBR19"/>
      <c r="FBS19"/>
      <c r="FBT19"/>
      <c r="FBU19"/>
      <c r="FBV19"/>
      <c r="FBW19"/>
      <c r="FBX19"/>
      <c r="FBY19"/>
      <c r="FBZ19"/>
      <c r="FCA19"/>
      <c r="FCB19"/>
      <c r="FCC19"/>
      <c r="FCD19"/>
      <c r="FCE19"/>
      <c r="FCF19"/>
      <c r="FCG19"/>
      <c r="FCH19"/>
      <c r="FCI19"/>
      <c r="FCJ19"/>
      <c r="FCK19"/>
      <c r="FCL19"/>
      <c r="FCM19"/>
      <c r="FCN19"/>
      <c r="FCO19"/>
      <c r="FCP19"/>
      <c r="FCQ19"/>
      <c r="FCR19"/>
      <c r="FCS19"/>
      <c r="FCT19"/>
      <c r="FCU19"/>
      <c r="FCV19"/>
      <c r="FCW19"/>
      <c r="FCX19"/>
      <c r="FCY19"/>
      <c r="FCZ19"/>
      <c r="FDA19"/>
      <c r="FDB19"/>
      <c r="FDC19"/>
      <c r="FDD19"/>
      <c r="FDE19"/>
      <c r="FDF19"/>
      <c r="FDG19"/>
      <c r="FDH19"/>
      <c r="FDI19"/>
      <c r="FDJ19"/>
      <c r="FDK19"/>
      <c r="FDL19"/>
      <c r="FDM19"/>
      <c r="FDN19"/>
      <c r="FDO19"/>
      <c r="FDP19"/>
      <c r="FDQ19"/>
      <c r="FDR19"/>
      <c r="FDS19"/>
      <c r="FDT19"/>
      <c r="FDU19"/>
      <c r="FDV19"/>
      <c r="FDW19"/>
      <c r="FDX19"/>
      <c r="FDY19"/>
      <c r="FDZ19"/>
      <c r="FEA19"/>
      <c r="FEB19"/>
      <c r="FEC19"/>
      <c r="FED19"/>
      <c r="FEE19"/>
      <c r="FEF19"/>
      <c r="FEG19"/>
      <c r="FEH19"/>
      <c r="FEI19"/>
      <c r="FEJ19"/>
      <c r="FEK19"/>
      <c r="FEL19"/>
      <c r="FEM19"/>
      <c r="FEN19"/>
      <c r="FEO19"/>
      <c r="FEP19"/>
      <c r="FEQ19"/>
      <c r="FER19"/>
      <c r="FES19"/>
      <c r="FET19"/>
      <c r="FEU19"/>
      <c r="FEV19"/>
      <c r="FEW19"/>
      <c r="FEX19"/>
      <c r="FEY19"/>
      <c r="FEZ19"/>
      <c r="FFA19"/>
      <c r="FFB19"/>
      <c r="FFC19"/>
      <c r="FFD19"/>
      <c r="FFE19"/>
      <c r="FFF19"/>
      <c r="FFG19"/>
      <c r="FFH19"/>
      <c r="FFI19"/>
      <c r="FFJ19"/>
      <c r="FFK19"/>
      <c r="FFL19"/>
      <c r="FFM19"/>
      <c r="FFN19"/>
      <c r="FFO19"/>
      <c r="FFP19"/>
      <c r="FFQ19"/>
      <c r="FFR19"/>
      <c r="FFS19"/>
      <c r="FFT19"/>
      <c r="FFU19"/>
      <c r="FFV19"/>
      <c r="FFW19"/>
      <c r="FFX19"/>
      <c r="FFY19"/>
      <c r="FFZ19"/>
      <c r="FGA19"/>
      <c r="FGB19"/>
      <c r="FGC19"/>
      <c r="FGD19"/>
      <c r="FGE19"/>
      <c r="FGF19"/>
      <c r="FGG19"/>
      <c r="FGH19"/>
      <c r="FGI19"/>
      <c r="FGJ19"/>
      <c r="FGK19"/>
      <c r="FGL19"/>
      <c r="FGM19"/>
      <c r="FGN19"/>
      <c r="FGO19"/>
      <c r="FGP19"/>
      <c r="FGQ19"/>
      <c r="FGR19"/>
      <c r="FGS19"/>
      <c r="FGT19"/>
      <c r="FGU19"/>
      <c r="FGV19"/>
      <c r="FGW19"/>
      <c r="FGX19"/>
      <c r="FGY19"/>
      <c r="FGZ19"/>
      <c r="FHA19"/>
      <c r="FHB19"/>
      <c r="FHC19"/>
      <c r="FHD19"/>
      <c r="FHE19"/>
      <c r="FHF19"/>
      <c r="FHG19"/>
      <c r="FHH19"/>
      <c r="FHI19"/>
      <c r="FHJ19"/>
      <c r="FHK19"/>
      <c r="FHL19"/>
      <c r="FHM19"/>
      <c r="FHN19"/>
      <c r="FHO19"/>
      <c r="FHP19"/>
      <c r="FHQ19"/>
      <c r="FHR19"/>
      <c r="FHS19"/>
      <c r="FHT19"/>
      <c r="FHU19"/>
      <c r="FHV19"/>
      <c r="FHW19"/>
      <c r="FHX19"/>
      <c r="FHY19"/>
      <c r="FHZ19"/>
      <c r="FIA19"/>
      <c r="FIB19"/>
      <c r="FIC19"/>
      <c r="FID19"/>
      <c r="FIE19"/>
      <c r="FIF19"/>
      <c r="FIG19"/>
      <c r="FIH19"/>
      <c r="FII19"/>
      <c r="FIJ19"/>
      <c r="FIK19"/>
      <c r="FIL19"/>
      <c r="FIM19"/>
      <c r="FIN19"/>
      <c r="FIO19"/>
      <c r="FIP19"/>
      <c r="FIQ19"/>
      <c r="FIR19"/>
      <c r="FIS19"/>
      <c r="FIT19"/>
      <c r="FIU19"/>
      <c r="FIV19"/>
      <c r="FIW19"/>
      <c r="FIX19"/>
      <c r="FIY19"/>
      <c r="FIZ19"/>
      <c r="FJA19"/>
      <c r="FJB19"/>
      <c r="FJC19"/>
      <c r="FJD19"/>
      <c r="FJE19"/>
      <c r="FJF19"/>
      <c r="FJG19"/>
      <c r="FJH19"/>
      <c r="FJI19"/>
      <c r="FJJ19"/>
      <c r="FJK19"/>
      <c r="FJL19"/>
      <c r="FJM19"/>
      <c r="FJN19"/>
      <c r="FJO19"/>
      <c r="FJP19"/>
      <c r="FJQ19"/>
      <c r="FJR19"/>
      <c r="FJS19"/>
      <c r="FJT19"/>
      <c r="FJU19"/>
      <c r="FJV19"/>
      <c r="FJW19"/>
      <c r="FJX19"/>
      <c r="FJY19"/>
      <c r="FJZ19"/>
      <c r="FKA19"/>
      <c r="FKB19"/>
      <c r="FKC19"/>
      <c r="FKD19"/>
      <c r="FKE19"/>
      <c r="FKF19"/>
      <c r="FKG19"/>
      <c r="FKH19"/>
      <c r="FKI19"/>
      <c r="FKJ19"/>
      <c r="FKK19"/>
      <c r="FKL19"/>
      <c r="FKM19"/>
      <c r="FKN19"/>
      <c r="FKO19"/>
      <c r="FKP19"/>
      <c r="FKQ19"/>
      <c r="FKR19"/>
      <c r="FKS19"/>
      <c r="FKT19"/>
      <c r="FKU19"/>
      <c r="FKV19"/>
      <c r="FKW19"/>
      <c r="FKX19"/>
      <c r="FKY19"/>
      <c r="FKZ19"/>
      <c r="FLA19"/>
      <c r="FLB19"/>
      <c r="FLC19"/>
      <c r="FLD19"/>
      <c r="FLE19"/>
      <c r="FLF19"/>
      <c r="FLG19"/>
      <c r="FLH19"/>
      <c r="FLI19"/>
      <c r="FLJ19"/>
      <c r="FLK19"/>
      <c r="FLL19"/>
      <c r="FLM19"/>
      <c r="FLN19"/>
      <c r="FLO19"/>
      <c r="FLP19"/>
      <c r="FLQ19"/>
      <c r="FLR19"/>
      <c r="FLS19"/>
      <c r="FLT19"/>
      <c r="FLU19"/>
      <c r="FLV19"/>
      <c r="FLW19"/>
      <c r="FLX19"/>
      <c r="FLY19"/>
      <c r="FLZ19"/>
      <c r="FMA19"/>
      <c r="FMB19"/>
      <c r="FMC19"/>
      <c r="FMD19"/>
      <c r="FME19"/>
      <c r="FMF19"/>
      <c r="FMG19"/>
      <c r="FMH19"/>
      <c r="FMI19"/>
      <c r="FMJ19"/>
      <c r="FMK19"/>
      <c r="FML19"/>
      <c r="FMM19"/>
      <c r="FMN19"/>
      <c r="FMO19"/>
      <c r="FMP19"/>
      <c r="FMQ19"/>
      <c r="FMR19"/>
      <c r="FMS19"/>
      <c r="FMT19"/>
      <c r="FMU19"/>
      <c r="FMV19"/>
      <c r="FMW19"/>
      <c r="FMX19"/>
      <c r="FMY19"/>
      <c r="FMZ19"/>
      <c r="FNA19"/>
      <c r="FNB19"/>
      <c r="FNC19"/>
      <c r="FND19"/>
      <c r="FNE19"/>
      <c r="FNF19"/>
      <c r="FNG19"/>
      <c r="FNH19"/>
      <c r="FNI19"/>
      <c r="FNJ19"/>
      <c r="FNK19"/>
      <c r="FNL19"/>
      <c r="FNM19"/>
      <c r="FNN19"/>
      <c r="FNO19"/>
      <c r="FNP19"/>
      <c r="FNQ19"/>
      <c r="FNR19"/>
      <c r="FNS19"/>
      <c r="FNT19"/>
      <c r="FNU19"/>
      <c r="FNV19"/>
      <c r="FNW19"/>
      <c r="FNX19"/>
      <c r="FNY19"/>
      <c r="FNZ19"/>
      <c r="FOA19"/>
      <c r="FOB19"/>
      <c r="FOC19"/>
      <c r="FOD19"/>
      <c r="FOE19"/>
      <c r="FOF19"/>
      <c r="FOG19"/>
      <c r="FOH19"/>
      <c r="FOI19"/>
      <c r="FOJ19"/>
      <c r="FOK19"/>
      <c r="FOL19"/>
      <c r="FOM19"/>
      <c r="FON19"/>
      <c r="FOO19"/>
      <c r="FOP19"/>
      <c r="FOQ19"/>
      <c r="FOR19"/>
      <c r="FOS19"/>
      <c r="FOT19"/>
      <c r="FOU19"/>
      <c r="FOV19"/>
      <c r="FOW19"/>
      <c r="FOX19"/>
      <c r="FOY19"/>
      <c r="FOZ19"/>
      <c r="FPA19"/>
      <c r="FPB19"/>
      <c r="FPC19"/>
      <c r="FPD19"/>
      <c r="FPE19"/>
      <c r="FPF19"/>
      <c r="FPG19"/>
      <c r="FPH19"/>
      <c r="FPI19"/>
      <c r="FPJ19"/>
      <c r="FPK19"/>
      <c r="FPL19"/>
      <c r="FPM19"/>
      <c r="FPN19"/>
      <c r="FPO19"/>
      <c r="FPP19"/>
      <c r="FPQ19"/>
      <c r="FPR19"/>
      <c r="FPS19"/>
      <c r="FPT19"/>
      <c r="FPU19"/>
      <c r="FPV19"/>
      <c r="FPW19"/>
      <c r="FPX19"/>
      <c r="FPY19"/>
      <c r="FPZ19"/>
      <c r="FQA19"/>
      <c r="FQB19"/>
      <c r="FQC19"/>
      <c r="FQD19"/>
      <c r="FQE19"/>
      <c r="FQF19"/>
      <c r="FQG19"/>
      <c r="FQH19"/>
      <c r="FQI19"/>
      <c r="FQJ19"/>
      <c r="FQK19"/>
      <c r="FQL19"/>
      <c r="FQM19"/>
      <c r="FQN19"/>
      <c r="FQO19"/>
      <c r="FQP19"/>
      <c r="FQQ19"/>
      <c r="FQR19"/>
      <c r="FQS19"/>
      <c r="FQT19"/>
      <c r="FQU19"/>
      <c r="FQV19"/>
      <c r="FQW19"/>
      <c r="FQX19"/>
      <c r="FQY19"/>
      <c r="FQZ19"/>
      <c r="FRA19"/>
      <c r="FRB19"/>
      <c r="FRC19"/>
      <c r="FRD19"/>
      <c r="FRE19"/>
      <c r="FRF19"/>
      <c r="FRG19"/>
      <c r="FRH19"/>
      <c r="FRI19"/>
      <c r="FRJ19"/>
      <c r="FRK19"/>
      <c r="FRL19"/>
      <c r="FRM19"/>
      <c r="FRN19"/>
      <c r="FRO19"/>
      <c r="FRP19"/>
      <c r="FRQ19"/>
      <c r="FRR19"/>
      <c r="FRS19"/>
      <c r="FRT19"/>
      <c r="FRU19"/>
      <c r="FRV19"/>
      <c r="FRW19"/>
      <c r="FRX19"/>
      <c r="FRY19"/>
      <c r="FRZ19"/>
      <c r="FSA19"/>
      <c r="FSB19"/>
      <c r="FSC19"/>
      <c r="FSD19"/>
      <c r="FSE19"/>
      <c r="FSF19"/>
      <c r="FSG19"/>
      <c r="FSH19"/>
      <c r="FSI19"/>
      <c r="FSJ19"/>
      <c r="FSK19"/>
      <c r="FSL19"/>
      <c r="FSM19"/>
      <c r="FSN19"/>
      <c r="FSO19"/>
      <c r="FSP19"/>
      <c r="FSQ19"/>
      <c r="FSR19"/>
      <c r="FSS19"/>
      <c r="FST19"/>
      <c r="FSU19"/>
      <c r="FSV19"/>
      <c r="FSW19"/>
      <c r="FSX19"/>
      <c r="FSY19"/>
      <c r="FSZ19"/>
      <c r="FTA19"/>
      <c r="FTB19"/>
      <c r="FTC19"/>
      <c r="FTD19"/>
      <c r="FTE19"/>
      <c r="FTF19"/>
      <c r="FTG19"/>
      <c r="FTH19"/>
      <c r="FTI19"/>
      <c r="FTJ19"/>
      <c r="FTK19"/>
      <c r="FTL19"/>
      <c r="FTM19"/>
      <c r="FTN19"/>
      <c r="FTO19"/>
      <c r="FTP19"/>
      <c r="FTQ19"/>
      <c r="FTR19"/>
      <c r="FTS19"/>
      <c r="FTT19"/>
      <c r="FTU19"/>
      <c r="FTV19"/>
      <c r="FTW19"/>
      <c r="FTX19"/>
      <c r="FTY19"/>
      <c r="FTZ19"/>
      <c r="FUA19"/>
      <c r="FUB19"/>
      <c r="FUC19"/>
      <c r="FUD19"/>
      <c r="FUE19"/>
      <c r="FUF19"/>
      <c r="FUG19"/>
      <c r="FUH19"/>
      <c r="FUI19"/>
      <c r="FUJ19"/>
      <c r="FUK19"/>
      <c r="FUL19"/>
      <c r="FUM19"/>
      <c r="FUN19"/>
      <c r="FUO19"/>
      <c r="FUP19"/>
      <c r="FUQ19"/>
      <c r="FUR19"/>
      <c r="FUS19"/>
      <c r="FUT19"/>
      <c r="FUU19"/>
      <c r="FUV19"/>
      <c r="FUW19"/>
      <c r="FUX19"/>
      <c r="FUY19"/>
      <c r="FUZ19"/>
      <c r="FVA19"/>
      <c r="FVB19"/>
      <c r="FVC19"/>
      <c r="FVD19"/>
      <c r="FVE19"/>
      <c r="FVF19"/>
      <c r="FVG19"/>
      <c r="FVH19"/>
      <c r="FVI19"/>
      <c r="FVJ19"/>
      <c r="FVK19"/>
      <c r="FVL19"/>
      <c r="FVM19"/>
      <c r="FVN19"/>
      <c r="FVO19"/>
      <c r="FVP19"/>
      <c r="FVQ19"/>
      <c r="FVR19"/>
      <c r="FVS19"/>
      <c r="FVT19"/>
      <c r="FVU19"/>
      <c r="FVV19"/>
      <c r="FVW19"/>
      <c r="FVX19"/>
      <c r="FVY19"/>
      <c r="FVZ19"/>
      <c r="FWA19"/>
      <c r="FWB19"/>
      <c r="FWC19"/>
      <c r="FWD19"/>
      <c r="FWE19"/>
      <c r="FWF19"/>
      <c r="FWG19"/>
      <c r="FWH19"/>
      <c r="FWI19"/>
      <c r="FWJ19"/>
      <c r="FWK19"/>
      <c r="FWL19"/>
      <c r="FWM19"/>
      <c r="FWN19"/>
      <c r="FWO19"/>
      <c r="FWP19"/>
      <c r="FWQ19"/>
      <c r="FWR19"/>
      <c r="FWS19"/>
      <c r="FWT19"/>
      <c r="FWU19"/>
      <c r="FWV19"/>
      <c r="FWW19"/>
      <c r="FWX19"/>
      <c r="FWY19"/>
      <c r="FWZ19"/>
      <c r="FXA19"/>
      <c r="FXB19"/>
      <c r="FXC19"/>
      <c r="FXD19"/>
      <c r="FXE19"/>
      <c r="FXF19"/>
      <c r="FXG19"/>
      <c r="FXH19"/>
      <c r="FXI19"/>
      <c r="FXJ19"/>
      <c r="FXK19"/>
      <c r="FXL19"/>
      <c r="FXM19"/>
      <c r="FXN19"/>
      <c r="FXO19"/>
      <c r="FXP19"/>
      <c r="FXQ19"/>
      <c r="FXR19"/>
      <c r="FXS19"/>
      <c r="FXT19"/>
      <c r="FXU19"/>
      <c r="FXV19"/>
      <c r="FXW19"/>
      <c r="FXX19"/>
      <c r="FXY19"/>
      <c r="FXZ19"/>
      <c r="FYA19"/>
      <c r="FYB19"/>
      <c r="FYC19"/>
      <c r="FYD19"/>
      <c r="FYE19"/>
      <c r="FYF19"/>
      <c r="FYG19"/>
      <c r="FYH19"/>
      <c r="FYI19"/>
      <c r="FYJ19"/>
      <c r="FYK19"/>
      <c r="FYL19"/>
      <c r="FYM19"/>
      <c r="FYN19"/>
      <c r="FYO19"/>
      <c r="FYP19"/>
      <c r="FYQ19"/>
      <c r="FYR19"/>
      <c r="FYS19"/>
      <c r="FYT19"/>
      <c r="FYU19"/>
      <c r="FYV19"/>
      <c r="FYW19"/>
      <c r="FYX19"/>
      <c r="FYY19"/>
      <c r="FYZ19"/>
      <c r="FZA19"/>
      <c r="FZB19"/>
      <c r="FZC19"/>
      <c r="FZD19"/>
      <c r="FZE19"/>
      <c r="FZF19"/>
      <c r="FZG19"/>
      <c r="FZH19"/>
      <c r="FZI19"/>
      <c r="FZJ19"/>
      <c r="FZK19"/>
      <c r="FZL19"/>
      <c r="FZM19"/>
      <c r="FZN19"/>
      <c r="FZO19"/>
      <c r="FZP19"/>
      <c r="FZQ19"/>
      <c r="FZR19"/>
      <c r="FZS19"/>
      <c r="FZT19"/>
      <c r="FZU19"/>
      <c r="FZV19"/>
      <c r="FZW19"/>
      <c r="FZX19"/>
      <c r="FZY19"/>
      <c r="FZZ19"/>
      <c r="GAA19"/>
      <c r="GAB19"/>
      <c r="GAC19"/>
      <c r="GAD19"/>
      <c r="GAE19"/>
      <c r="GAF19"/>
      <c r="GAG19"/>
      <c r="GAH19"/>
      <c r="GAI19"/>
      <c r="GAJ19"/>
      <c r="GAK19"/>
      <c r="GAL19"/>
      <c r="GAM19"/>
      <c r="GAN19"/>
      <c r="GAO19"/>
      <c r="GAP19"/>
      <c r="GAQ19"/>
      <c r="GAR19"/>
      <c r="GAS19"/>
      <c r="GAT19"/>
      <c r="GAU19"/>
      <c r="GAV19"/>
      <c r="GAW19"/>
      <c r="GAX19"/>
      <c r="GAY19"/>
      <c r="GAZ19"/>
      <c r="GBA19"/>
      <c r="GBB19"/>
      <c r="GBC19"/>
      <c r="GBD19"/>
      <c r="GBE19"/>
      <c r="GBF19"/>
      <c r="GBG19"/>
      <c r="GBH19"/>
      <c r="GBI19"/>
      <c r="GBJ19"/>
      <c r="GBK19"/>
      <c r="GBL19"/>
      <c r="GBM19"/>
      <c r="GBN19"/>
      <c r="GBO19"/>
      <c r="GBP19"/>
      <c r="GBQ19"/>
      <c r="GBR19"/>
      <c r="GBS19"/>
      <c r="GBT19"/>
      <c r="GBU19"/>
      <c r="GBV19"/>
      <c r="GBW19"/>
      <c r="GBX19"/>
      <c r="GBY19"/>
      <c r="GBZ19"/>
      <c r="GCA19"/>
      <c r="GCB19"/>
      <c r="GCC19"/>
      <c r="GCD19"/>
      <c r="GCE19"/>
      <c r="GCF19"/>
      <c r="GCG19"/>
      <c r="GCH19"/>
      <c r="GCI19"/>
      <c r="GCJ19"/>
      <c r="GCK19"/>
      <c r="GCL19"/>
      <c r="GCM19"/>
      <c r="GCN19"/>
      <c r="GCO19"/>
      <c r="GCP19"/>
      <c r="GCQ19"/>
      <c r="GCR19"/>
      <c r="GCS19"/>
      <c r="GCT19"/>
      <c r="GCU19"/>
      <c r="GCV19"/>
      <c r="GCW19"/>
      <c r="GCX19"/>
      <c r="GCY19"/>
      <c r="GCZ19"/>
      <c r="GDA19"/>
      <c r="GDB19"/>
      <c r="GDC19"/>
      <c r="GDD19"/>
      <c r="GDE19"/>
      <c r="GDF19"/>
      <c r="GDG19"/>
      <c r="GDH19"/>
      <c r="GDI19"/>
      <c r="GDJ19"/>
      <c r="GDK19"/>
      <c r="GDL19"/>
      <c r="GDM19"/>
      <c r="GDN19"/>
      <c r="GDO19"/>
      <c r="GDP19"/>
      <c r="GDQ19"/>
      <c r="GDR19"/>
      <c r="GDS19"/>
      <c r="GDT19"/>
      <c r="GDU19"/>
      <c r="GDV19"/>
      <c r="GDW19"/>
      <c r="GDX19"/>
      <c r="GDY19"/>
      <c r="GDZ19"/>
      <c r="GEA19"/>
      <c r="GEB19"/>
      <c r="GEC19"/>
      <c r="GED19"/>
      <c r="GEE19"/>
      <c r="GEF19"/>
      <c r="GEG19"/>
      <c r="GEH19"/>
      <c r="GEI19"/>
      <c r="GEJ19"/>
      <c r="GEK19"/>
      <c r="GEL19"/>
      <c r="GEM19"/>
      <c r="GEN19"/>
      <c r="GEO19"/>
      <c r="GEP19"/>
      <c r="GEQ19"/>
      <c r="GER19"/>
      <c r="GES19"/>
      <c r="GET19"/>
      <c r="GEU19"/>
      <c r="GEV19"/>
      <c r="GEW19"/>
      <c r="GEX19"/>
      <c r="GEY19"/>
      <c r="GEZ19"/>
      <c r="GFA19"/>
      <c r="GFB19"/>
      <c r="GFC19"/>
      <c r="GFD19"/>
      <c r="GFE19"/>
      <c r="GFF19"/>
      <c r="GFG19"/>
      <c r="GFH19"/>
      <c r="GFI19"/>
      <c r="GFJ19"/>
      <c r="GFK19"/>
      <c r="GFL19"/>
      <c r="GFM19"/>
      <c r="GFN19"/>
      <c r="GFO19"/>
      <c r="GFP19"/>
      <c r="GFQ19"/>
      <c r="GFR19"/>
      <c r="GFS19"/>
      <c r="GFT19"/>
      <c r="GFU19"/>
      <c r="GFV19"/>
      <c r="GFW19"/>
      <c r="GFX19"/>
      <c r="GFY19"/>
      <c r="GFZ19"/>
      <c r="GGA19"/>
      <c r="GGB19"/>
      <c r="GGC19"/>
      <c r="GGD19"/>
      <c r="GGE19"/>
      <c r="GGF19"/>
      <c r="GGG19"/>
      <c r="GGH19"/>
      <c r="GGI19"/>
      <c r="GGJ19"/>
      <c r="GGK19"/>
      <c r="GGL19"/>
      <c r="GGM19"/>
      <c r="GGN19"/>
      <c r="GGO19"/>
      <c r="GGP19"/>
      <c r="GGQ19"/>
      <c r="GGR19"/>
      <c r="GGS19"/>
      <c r="GGT19"/>
      <c r="GGU19"/>
      <c r="GGV19"/>
      <c r="GGW19"/>
      <c r="GGX19"/>
      <c r="GGY19"/>
      <c r="GGZ19"/>
      <c r="GHA19"/>
      <c r="GHB19"/>
      <c r="GHC19"/>
      <c r="GHD19"/>
      <c r="GHE19"/>
      <c r="GHF19"/>
      <c r="GHG19"/>
      <c r="GHH19"/>
      <c r="GHI19"/>
      <c r="GHJ19"/>
      <c r="GHK19"/>
      <c r="GHL19"/>
      <c r="GHM19"/>
      <c r="GHN19"/>
      <c r="GHO19"/>
      <c r="GHP19"/>
      <c r="GHQ19"/>
      <c r="GHR19"/>
      <c r="GHS19"/>
      <c r="GHT19"/>
      <c r="GHU19"/>
      <c r="GHV19"/>
      <c r="GHW19"/>
      <c r="GHX19"/>
      <c r="GHY19"/>
      <c r="GHZ19"/>
      <c r="GIA19"/>
      <c r="GIB19"/>
      <c r="GIC19"/>
      <c r="GID19"/>
      <c r="GIE19"/>
      <c r="GIF19"/>
      <c r="GIG19"/>
      <c r="GIH19"/>
      <c r="GII19"/>
      <c r="GIJ19"/>
      <c r="GIK19"/>
      <c r="GIL19"/>
      <c r="GIM19"/>
      <c r="GIN19"/>
      <c r="GIO19"/>
      <c r="GIP19"/>
      <c r="GIQ19"/>
      <c r="GIR19"/>
      <c r="GIS19"/>
      <c r="GIT19"/>
      <c r="GIU19"/>
      <c r="GIV19"/>
      <c r="GIW19"/>
      <c r="GIX19"/>
      <c r="GIY19"/>
      <c r="GIZ19"/>
      <c r="GJA19"/>
      <c r="GJB19"/>
      <c r="GJC19"/>
      <c r="GJD19"/>
      <c r="GJE19"/>
      <c r="GJF19"/>
      <c r="GJG19"/>
      <c r="GJH19"/>
      <c r="GJI19"/>
      <c r="GJJ19"/>
      <c r="GJK19"/>
      <c r="GJL19"/>
      <c r="GJM19"/>
      <c r="GJN19"/>
      <c r="GJO19"/>
      <c r="GJP19"/>
      <c r="GJQ19"/>
      <c r="GJR19"/>
      <c r="GJS19"/>
      <c r="GJT19"/>
      <c r="GJU19"/>
      <c r="GJV19"/>
      <c r="GJW19"/>
      <c r="GJX19"/>
      <c r="GJY19"/>
      <c r="GJZ19"/>
      <c r="GKA19"/>
      <c r="GKB19"/>
      <c r="GKC19"/>
      <c r="GKD19"/>
      <c r="GKE19"/>
      <c r="GKF19"/>
      <c r="GKG19"/>
      <c r="GKH19"/>
      <c r="GKI19"/>
      <c r="GKJ19"/>
      <c r="GKK19"/>
      <c r="GKL19"/>
      <c r="GKM19"/>
      <c r="GKN19"/>
      <c r="GKO19"/>
      <c r="GKP19"/>
      <c r="GKQ19"/>
      <c r="GKR19"/>
      <c r="GKS19"/>
      <c r="GKT19"/>
      <c r="GKU19"/>
      <c r="GKV19"/>
      <c r="GKW19"/>
      <c r="GKX19"/>
      <c r="GKY19"/>
      <c r="GKZ19"/>
      <c r="GLA19"/>
      <c r="GLB19"/>
      <c r="GLC19"/>
      <c r="GLD19"/>
      <c r="GLE19"/>
      <c r="GLF19"/>
      <c r="GLG19"/>
      <c r="GLH19"/>
      <c r="GLI19"/>
      <c r="GLJ19"/>
      <c r="GLK19"/>
      <c r="GLL19"/>
      <c r="GLM19"/>
      <c r="GLN19"/>
      <c r="GLO19"/>
      <c r="GLP19"/>
      <c r="GLQ19"/>
      <c r="GLR19"/>
      <c r="GLS19"/>
      <c r="GLT19"/>
      <c r="GLU19"/>
      <c r="GLV19"/>
      <c r="GLW19"/>
      <c r="GLX19"/>
      <c r="GLY19"/>
      <c r="GLZ19"/>
      <c r="GMA19"/>
      <c r="GMB19"/>
      <c r="GMC19"/>
      <c r="GMD19"/>
      <c r="GME19"/>
      <c r="GMF19"/>
      <c r="GMG19"/>
      <c r="GMH19"/>
      <c r="GMI19"/>
      <c r="GMJ19"/>
      <c r="GMK19"/>
      <c r="GML19"/>
      <c r="GMM19"/>
      <c r="GMN19"/>
      <c r="GMO19"/>
      <c r="GMP19"/>
      <c r="GMQ19"/>
      <c r="GMR19"/>
      <c r="GMS19"/>
      <c r="GMT19"/>
      <c r="GMU19"/>
      <c r="GMV19"/>
      <c r="GMW19"/>
      <c r="GMX19"/>
      <c r="GMY19"/>
      <c r="GMZ19"/>
      <c r="GNA19"/>
      <c r="GNB19"/>
      <c r="GNC19"/>
      <c r="GND19"/>
      <c r="GNE19"/>
      <c r="GNF19"/>
      <c r="GNG19"/>
      <c r="GNH19"/>
      <c r="GNI19"/>
      <c r="GNJ19"/>
      <c r="GNK19"/>
      <c r="GNL19"/>
      <c r="GNM19"/>
      <c r="GNN19"/>
      <c r="GNO19"/>
      <c r="GNP19"/>
      <c r="GNQ19"/>
      <c r="GNR19"/>
      <c r="GNS19"/>
      <c r="GNT19"/>
      <c r="GNU19"/>
      <c r="GNV19"/>
      <c r="GNW19"/>
      <c r="GNX19"/>
      <c r="GNY19"/>
      <c r="GNZ19"/>
      <c r="GOA19"/>
      <c r="GOB19"/>
      <c r="GOC19"/>
      <c r="GOD19"/>
      <c r="GOE19"/>
      <c r="GOF19"/>
      <c r="GOG19"/>
      <c r="GOH19"/>
      <c r="GOI19"/>
      <c r="GOJ19"/>
      <c r="GOK19"/>
      <c r="GOL19"/>
      <c r="GOM19"/>
      <c r="GON19"/>
      <c r="GOO19"/>
      <c r="GOP19"/>
      <c r="GOQ19"/>
      <c r="GOR19"/>
      <c r="GOS19"/>
      <c r="GOT19"/>
      <c r="GOU19"/>
      <c r="GOV19"/>
      <c r="GOW19"/>
      <c r="GOX19"/>
      <c r="GOY19"/>
      <c r="GOZ19"/>
      <c r="GPA19"/>
      <c r="GPB19"/>
      <c r="GPC19"/>
      <c r="GPD19"/>
      <c r="GPE19"/>
      <c r="GPF19"/>
      <c r="GPG19"/>
      <c r="GPH19"/>
      <c r="GPI19"/>
      <c r="GPJ19"/>
      <c r="GPK19"/>
      <c r="GPL19"/>
      <c r="GPM19"/>
      <c r="GPN19"/>
      <c r="GPO19"/>
      <c r="GPP19"/>
      <c r="GPQ19"/>
      <c r="GPR19"/>
      <c r="GPS19"/>
      <c r="GPT19"/>
      <c r="GPU19"/>
      <c r="GPV19"/>
      <c r="GPW19"/>
      <c r="GPX19"/>
      <c r="GPY19"/>
      <c r="GPZ19"/>
      <c r="GQA19"/>
      <c r="GQB19"/>
      <c r="GQC19"/>
      <c r="GQD19"/>
      <c r="GQE19"/>
      <c r="GQF19"/>
      <c r="GQG19"/>
      <c r="GQH19"/>
      <c r="GQI19"/>
      <c r="GQJ19"/>
      <c r="GQK19"/>
      <c r="GQL19"/>
      <c r="GQM19"/>
      <c r="GQN19"/>
      <c r="GQO19"/>
      <c r="GQP19"/>
      <c r="GQQ19"/>
      <c r="GQR19"/>
      <c r="GQS19"/>
      <c r="GQT19"/>
      <c r="GQU19"/>
      <c r="GQV19"/>
      <c r="GQW19"/>
      <c r="GQX19"/>
      <c r="GQY19"/>
      <c r="GQZ19"/>
      <c r="GRA19"/>
      <c r="GRB19"/>
      <c r="GRC19"/>
      <c r="GRD19"/>
      <c r="GRE19"/>
      <c r="GRF19"/>
      <c r="GRG19"/>
      <c r="GRH19"/>
      <c r="GRI19"/>
      <c r="GRJ19"/>
      <c r="GRK19"/>
      <c r="GRL19"/>
      <c r="GRM19"/>
      <c r="GRN19"/>
      <c r="GRO19"/>
      <c r="GRP19"/>
      <c r="GRQ19"/>
      <c r="GRR19"/>
      <c r="GRS19"/>
      <c r="GRT19"/>
      <c r="GRU19"/>
      <c r="GRV19"/>
      <c r="GRW19"/>
      <c r="GRX19"/>
      <c r="GRY19"/>
      <c r="GRZ19"/>
      <c r="GSA19"/>
      <c r="GSB19"/>
      <c r="GSC19"/>
      <c r="GSD19"/>
      <c r="GSE19"/>
      <c r="GSF19"/>
      <c r="GSG19"/>
      <c r="GSH19"/>
      <c r="GSI19"/>
      <c r="GSJ19"/>
      <c r="GSK19"/>
      <c r="GSL19"/>
      <c r="GSM19"/>
      <c r="GSN19"/>
      <c r="GSO19"/>
      <c r="GSP19"/>
      <c r="GSQ19"/>
      <c r="GSR19"/>
      <c r="GSS19"/>
      <c r="GST19"/>
      <c r="GSU19"/>
      <c r="GSV19"/>
      <c r="GSW19"/>
      <c r="GSX19"/>
      <c r="GSY19"/>
      <c r="GSZ19"/>
      <c r="GTA19"/>
      <c r="GTB19"/>
      <c r="GTC19"/>
      <c r="GTD19"/>
      <c r="GTE19"/>
      <c r="GTF19"/>
      <c r="GTG19"/>
      <c r="GTH19"/>
      <c r="GTI19"/>
      <c r="GTJ19"/>
      <c r="GTK19"/>
      <c r="GTL19"/>
      <c r="GTM19"/>
      <c r="GTN19"/>
      <c r="GTO19"/>
      <c r="GTP19"/>
      <c r="GTQ19"/>
      <c r="GTR19"/>
      <c r="GTS19"/>
      <c r="GTT19"/>
      <c r="GTU19"/>
      <c r="GTV19"/>
      <c r="GTW19"/>
      <c r="GTX19"/>
      <c r="GTY19"/>
      <c r="GTZ19"/>
      <c r="GUA19"/>
      <c r="GUB19"/>
      <c r="GUC19"/>
      <c r="GUD19"/>
      <c r="GUE19"/>
      <c r="GUF19"/>
      <c r="GUG19"/>
      <c r="GUH19"/>
      <c r="GUI19"/>
      <c r="GUJ19"/>
      <c r="GUK19"/>
      <c r="GUL19"/>
      <c r="GUM19"/>
      <c r="GUN19"/>
      <c r="GUO19"/>
      <c r="GUP19"/>
      <c r="GUQ19"/>
      <c r="GUR19"/>
      <c r="GUS19"/>
      <c r="GUT19"/>
      <c r="GUU19"/>
      <c r="GUV19"/>
      <c r="GUW19"/>
      <c r="GUX19"/>
      <c r="GUY19"/>
      <c r="GUZ19"/>
      <c r="GVA19"/>
      <c r="GVB19"/>
      <c r="GVC19"/>
      <c r="GVD19"/>
      <c r="GVE19"/>
      <c r="GVF19"/>
      <c r="GVG19"/>
      <c r="GVH19"/>
      <c r="GVI19"/>
      <c r="GVJ19"/>
      <c r="GVK19"/>
      <c r="GVL19"/>
      <c r="GVM19"/>
      <c r="GVN19"/>
      <c r="GVO19"/>
      <c r="GVP19"/>
      <c r="GVQ19"/>
      <c r="GVR19"/>
      <c r="GVS19"/>
      <c r="GVT19"/>
      <c r="GVU19"/>
      <c r="GVV19"/>
      <c r="GVW19"/>
      <c r="GVX19"/>
      <c r="GVY19"/>
      <c r="GVZ19"/>
      <c r="GWA19"/>
      <c r="GWB19"/>
      <c r="GWC19"/>
      <c r="GWD19"/>
      <c r="GWE19"/>
      <c r="GWF19"/>
      <c r="GWG19"/>
      <c r="GWH19"/>
      <c r="GWI19"/>
      <c r="GWJ19"/>
      <c r="GWK19"/>
      <c r="GWL19"/>
      <c r="GWM19"/>
      <c r="GWN19"/>
      <c r="GWO19"/>
      <c r="GWP19"/>
      <c r="GWQ19"/>
      <c r="GWR19"/>
      <c r="GWS19"/>
      <c r="GWT19"/>
      <c r="GWU19"/>
      <c r="GWV19"/>
      <c r="GWW19"/>
      <c r="GWX19"/>
      <c r="GWY19"/>
      <c r="GWZ19"/>
      <c r="GXA19"/>
      <c r="GXB19"/>
      <c r="GXC19"/>
      <c r="GXD19"/>
      <c r="GXE19"/>
      <c r="GXF19"/>
      <c r="GXG19"/>
      <c r="GXH19"/>
      <c r="GXI19"/>
      <c r="GXJ19"/>
      <c r="GXK19"/>
      <c r="GXL19"/>
      <c r="GXM19"/>
      <c r="GXN19"/>
      <c r="GXO19"/>
      <c r="GXP19"/>
      <c r="GXQ19"/>
      <c r="GXR19"/>
      <c r="GXS19"/>
      <c r="GXT19"/>
      <c r="GXU19"/>
      <c r="GXV19"/>
      <c r="GXW19"/>
      <c r="GXX19"/>
      <c r="GXY19"/>
      <c r="GXZ19"/>
      <c r="GYA19"/>
      <c r="GYB19"/>
      <c r="GYC19"/>
      <c r="GYD19"/>
      <c r="GYE19"/>
      <c r="GYF19"/>
      <c r="GYG19"/>
      <c r="GYH19"/>
      <c r="GYI19"/>
      <c r="GYJ19"/>
      <c r="GYK19"/>
      <c r="GYL19"/>
      <c r="GYM19"/>
      <c r="GYN19"/>
      <c r="GYO19"/>
      <c r="GYP19"/>
      <c r="GYQ19"/>
      <c r="GYR19"/>
      <c r="GYS19"/>
      <c r="GYT19"/>
      <c r="GYU19"/>
      <c r="GYV19"/>
      <c r="GYW19"/>
      <c r="GYX19"/>
      <c r="GYY19"/>
      <c r="GYZ19"/>
      <c r="GZA19"/>
      <c r="GZB19"/>
      <c r="GZC19"/>
      <c r="GZD19"/>
      <c r="GZE19"/>
      <c r="GZF19"/>
      <c r="GZG19"/>
      <c r="GZH19"/>
      <c r="GZI19"/>
      <c r="GZJ19"/>
      <c r="GZK19"/>
      <c r="GZL19"/>
      <c r="GZM19"/>
      <c r="GZN19"/>
      <c r="GZO19"/>
      <c r="GZP19"/>
      <c r="GZQ19"/>
      <c r="GZR19"/>
      <c r="GZS19"/>
      <c r="GZT19"/>
      <c r="GZU19"/>
      <c r="GZV19"/>
      <c r="GZW19"/>
      <c r="GZX19"/>
      <c r="GZY19"/>
      <c r="GZZ19"/>
      <c r="HAA19"/>
      <c r="HAB19"/>
      <c r="HAC19"/>
      <c r="HAD19"/>
      <c r="HAE19"/>
      <c r="HAF19"/>
      <c r="HAG19"/>
      <c r="HAH19"/>
      <c r="HAI19"/>
      <c r="HAJ19"/>
      <c r="HAK19"/>
      <c r="HAL19"/>
      <c r="HAM19"/>
      <c r="HAN19"/>
      <c r="HAO19"/>
      <c r="HAP19"/>
      <c r="HAQ19"/>
      <c r="HAR19"/>
      <c r="HAS19"/>
      <c r="HAT19"/>
      <c r="HAU19"/>
      <c r="HAV19"/>
      <c r="HAW19"/>
      <c r="HAX19"/>
      <c r="HAY19"/>
      <c r="HAZ19"/>
      <c r="HBA19"/>
      <c r="HBB19"/>
      <c r="HBC19"/>
      <c r="HBD19"/>
      <c r="HBE19"/>
      <c r="HBF19"/>
      <c r="HBG19"/>
      <c r="HBH19"/>
      <c r="HBI19"/>
      <c r="HBJ19"/>
      <c r="HBK19"/>
      <c r="HBL19"/>
      <c r="HBM19"/>
      <c r="HBN19"/>
      <c r="HBO19"/>
      <c r="HBP19"/>
      <c r="HBQ19"/>
      <c r="HBR19"/>
      <c r="HBS19"/>
      <c r="HBT19"/>
      <c r="HBU19"/>
      <c r="HBV19"/>
      <c r="HBW19"/>
      <c r="HBX19"/>
      <c r="HBY19"/>
      <c r="HBZ19"/>
      <c r="HCA19"/>
      <c r="HCB19"/>
      <c r="HCC19"/>
      <c r="HCD19"/>
      <c r="HCE19"/>
      <c r="HCF19"/>
      <c r="HCG19"/>
      <c r="HCH19"/>
      <c r="HCI19"/>
      <c r="HCJ19"/>
      <c r="HCK19"/>
      <c r="HCL19"/>
      <c r="HCM19"/>
      <c r="HCN19"/>
      <c r="HCO19"/>
      <c r="HCP19"/>
      <c r="HCQ19"/>
      <c r="HCR19"/>
      <c r="HCS19"/>
      <c r="HCT19"/>
      <c r="HCU19"/>
      <c r="HCV19"/>
      <c r="HCW19"/>
      <c r="HCX19"/>
      <c r="HCY19"/>
      <c r="HCZ19"/>
      <c r="HDA19"/>
      <c r="HDB19"/>
      <c r="HDC19"/>
      <c r="HDD19"/>
      <c r="HDE19"/>
      <c r="HDF19"/>
      <c r="HDG19"/>
      <c r="HDH19"/>
      <c r="HDI19"/>
      <c r="HDJ19"/>
      <c r="HDK19"/>
      <c r="HDL19"/>
      <c r="HDM19"/>
      <c r="HDN19"/>
      <c r="HDO19"/>
      <c r="HDP19"/>
      <c r="HDQ19"/>
      <c r="HDR19"/>
      <c r="HDS19"/>
      <c r="HDT19"/>
      <c r="HDU19"/>
      <c r="HDV19"/>
      <c r="HDW19"/>
      <c r="HDX19"/>
      <c r="HDY19"/>
      <c r="HDZ19"/>
      <c r="HEA19"/>
      <c r="HEB19"/>
      <c r="HEC19"/>
      <c r="HED19"/>
      <c r="HEE19"/>
      <c r="HEF19"/>
      <c r="HEG19"/>
      <c r="HEH19"/>
      <c r="HEI19"/>
      <c r="HEJ19"/>
      <c r="HEK19"/>
      <c r="HEL19"/>
      <c r="HEM19"/>
      <c r="HEN19"/>
      <c r="HEO19"/>
      <c r="HEP19"/>
      <c r="HEQ19"/>
      <c r="HER19"/>
      <c r="HES19"/>
      <c r="HET19"/>
      <c r="HEU19"/>
      <c r="HEV19"/>
      <c r="HEW19"/>
      <c r="HEX19"/>
      <c r="HEY19"/>
      <c r="HEZ19"/>
      <c r="HFA19"/>
      <c r="HFB19"/>
      <c r="HFC19"/>
      <c r="HFD19"/>
      <c r="HFE19"/>
      <c r="HFF19"/>
      <c r="HFG19"/>
      <c r="HFH19"/>
      <c r="HFI19"/>
      <c r="HFJ19"/>
      <c r="HFK19"/>
      <c r="HFL19"/>
      <c r="HFM19"/>
      <c r="HFN19"/>
      <c r="HFO19"/>
      <c r="HFP19"/>
      <c r="HFQ19"/>
      <c r="HFR19"/>
      <c r="HFS19"/>
      <c r="HFT19"/>
      <c r="HFU19"/>
      <c r="HFV19"/>
      <c r="HFW19"/>
      <c r="HFX19"/>
      <c r="HFY19"/>
      <c r="HFZ19"/>
      <c r="HGA19"/>
      <c r="HGB19"/>
      <c r="HGC19"/>
      <c r="HGD19"/>
      <c r="HGE19"/>
      <c r="HGF19"/>
      <c r="HGG19"/>
      <c r="HGH19"/>
      <c r="HGI19"/>
      <c r="HGJ19"/>
      <c r="HGK19"/>
      <c r="HGL19"/>
      <c r="HGM19"/>
      <c r="HGN19"/>
      <c r="HGO19"/>
      <c r="HGP19"/>
      <c r="HGQ19"/>
      <c r="HGR19"/>
      <c r="HGS19"/>
      <c r="HGT19"/>
      <c r="HGU19"/>
      <c r="HGV19"/>
      <c r="HGW19"/>
      <c r="HGX19"/>
      <c r="HGY19"/>
      <c r="HGZ19"/>
      <c r="HHA19"/>
      <c r="HHB19"/>
      <c r="HHC19"/>
      <c r="HHD19"/>
      <c r="HHE19"/>
      <c r="HHF19"/>
      <c r="HHG19"/>
      <c r="HHH19"/>
      <c r="HHI19"/>
      <c r="HHJ19"/>
      <c r="HHK19"/>
      <c r="HHL19"/>
      <c r="HHM19"/>
      <c r="HHN19"/>
      <c r="HHO19"/>
      <c r="HHP19"/>
      <c r="HHQ19"/>
      <c r="HHR19"/>
      <c r="HHS19"/>
      <c r="HHT19"/>
      <c r="HHU19"/>
      <c r="HHV19"/>
      <c r="HHW19"/>
      <c r="HHX19"/>
      <c r="HHY19"/>
      <c r="HHZ19"/>
      <c r="HIA19"/>
      <c r="HIB19"/>
      <c r="HIC19"/>
      <c r="HID19"/>
      <c r="HIE19"/>
      <c r="HIF19"/>
      <c r="HIG19"/>
      <c r="HIH19"/>
      <c r="HII19"/>
      <c r="HIJ19"/>
      <c r="HIK19"/>
      <c r="HIL19"/>
      <c r="HIM19"/>
      <c r="HIN19"/>
      <c r="HIO19"/>
      <c r="HIP19"/>
      <c r="HIQ19"/>
      <c r="HIR19"/>
      <c r="HIS19"/>
      <c r="HIT19"/>
      <c r="HIU19"/>
      <c r="HIV19"/>
      <c r="HIW19"/>
      <c r="HIX19"/>
      <c r="HIY19"/>
      <c r="HIZ19"/>
      <c r="HJA19"/>
      <c r="HJB19"/>
      <c r="HJC19"/>
      <c r="HJD19"/>
      <c r="HJE19"/>
      <c r="HJF19"/>
      <c r="HJG19"/>
      <c r="HJH19"/>
      <c r="HJI19"/>
      <c r="HJJ19"/>
      <c r="HJK19"/>
      <c r="HJL19"/>
      <c r="HJM19"/>
      <c r="HJN19"/>
      <c r="HJO19"/>
      <c r="HJP19"/>
      <c r="HJQ19"/>
      <c r="HJR19"/>
      <c r="HJS19"/>
      <c r="HJT19"/>
      <c r="HJU19"/>
      <c r="HJV19"/>
      <c r="HJW19"/>
      <c r="HJX19"/>
      <c r="HJY19"/>
      <c r="HJZ19"/>
      <c r="HKA19"/>
      <c r="HKB19"/>
      <c r="HKC19"/>
      <c r="HKD19"/>
      <c r="HKE19"/>
      <c r="HKF19"/>
      <c r="HKG19"/>
      <c r="HKH19"/>
      <c r="HKI19"/>
      <c r="HKJ19"/>
      <c r="HKK19"/>
      <c r="HKL19"/>
      <c r="HKM19"/>
      <c r="HKN19"/>
      <c r="HKO19"/>
      <c r="HKP19"/>
      <c r="HKQ19"/>
      <c r="HKR19"/>
      <c r="HKS19"/>
      <c r="HKT19"/>
      <c r="HKU19"/>
      <c r="HKV19"/>
      <c r="HKW19"/>
      <c r="HKX19"/>
      <c r="HKY19"/>
      <c r="HKZ19"/>
      <c r="HLA19"/>
      <c r="HLB19"/>
      <c r="HLC19"/>
      <c r="HLD19"/>
      <c r="HLE19"/>
      <c r="HLF19"/>
      <c r="HLG19"/>
      <c r="HLH19"/>
      <c r="HLI19"/>
      <c r="HLJ19"/>
      <c r="HLK19"/>
      <c r="HLL19"/>
      <c r="HLM19"/>
      <c r="HLN19"/>
      <c r="HLO19"/>
      <c r="HLP19"/>
      <c r="HLQ19"/>
      <c r="HLR19"/>
      <c r="HLS19"/>
      <c r="HLT19"/>
      <c r="HLU19"/>
      <c r="HLV19"/>
      <c r="HLW19"/>
      <c r="HLX19"/>
      <c r="HLY19"/>
      <c r="HLZ19"/>
      <c r="HMA19"/>
      <c r="HMB19"/>
      <c r="HMC19"/>
      <c r="HMD19"/>
      <c r="HME19"/>
      <c r="HMF19"/>
      <c r="HMG19"/>
      <c r="HMH19"/>
      <c r="HMI19"/>
      <c r="HMJ19"/>
      <c r="HMK19"/>
      <c r="HML19"/>
      <c r="HMM19"/>
      <c r="HMN19"/>
      <c r="HMO19"/>
      <c r="HMP19"/>
      <c r="HMQ19"/>
      <c r="HMR19"/>
      <c r="HMS19"/>
      <c r="HMT19"/>
      <c r="HMU19"/>
      <c r="HMV19"/>
      <c r="HMW19"/>
      <c r="HMX19"/>
      <c r="HMY19"/>
      <c r="HMZ19"/>
      <c r="HNA19"/>
      <c r="HNB19"/>
      <c r="HNC19"/>
      <c r="HND19"/>
      <c r="HNE19"/>
      <c r="HNF19"/>
      <c r="HNG19"/>
      <c r="HNH19"/>
      <c r="HNI19"/>
      <c r="HNJ19"/>
      <c r="HNK19"/>
      <c r="HNL19"/>
      <c r="HNM19"/>
      <c r="HNN19"/>
      <c r="HNO19"/>
      <c r="HNP19"/>
      <c r="HNQ19"/>
      <c r="HNR19"/>
      <c r="HNS19"/>
      <c r="HNT19"/>
      <c r="HNU19"/>
      <c r="HNV19"/>
      <c r="HNW19"/>
      <c r="HNX19"/>
      <c r="HNY19"/>
      <c r="HNZ19"/>
      <c r="HOA19"/>
      <c r="HOB19"/>
      <c r="HOC19"/>
      <c r="HOD19"/>
      <c r="HOE19"/>
      <c r="HOF19"/>
      <c r="HOG19"/>
      <c r="HOH19"/>
      <c r="HOI19"/>
      <c r="HOJ19"/>
      <c r="HOK19"/>
      <c r="HOL19"/>
      <c r="HOM19"/>
      <c r="HON19"/>
      <c r="HOO19"/>
      <c r="HOP19"/>
      <c r="HOQ19"/>
      <c r="HOR19"/>
      <c r="HOS19"/>
      <c r="HOT19"/>
      <c r="HOU19"/>
      <c r="HOV19"/>
      <c r="HOW19"/>
      <c r="HOX19"/>
      <c r="HOY19"/>
      <c r="HOZ19"/>
      <c r="HPA19"/>
      <c r="HPB19"/>
      <c r="HPC19"/>
      <c r="HPD19"/>
      <c r="HPE19"/>
      <c r="HPF19"/>
      <c r="HPG19"/>
      <c r="HPH19"/>
      <c r="HPI19"/>
      <c r="HPJ19"/>
      <c r="HPK19"/>
      <c r="HPL19"/>
      <c r="HPM19"/>
      <c r="HPN19"/>
      <c r="HPO19"/>
      <c r="HPP19"/>
      <c r="HPQ19"/>
      <c r="HPR19"/>
      <c r="HPS19"/>
      <c r="HPT19"/>
      <c r="HPU19"/>
      <c r="HPV19"/>
      <c r="HPW19"/>
      <c r="HPX19"/>
      <c r="HPY19"/>
      <c r="HPZ19"/>
      <c r="HQA19"/>
      <c r="HQB19"/>
      <c r="HQC19"/>
      <c r="HQD19"/>
      <c r="HQE19"/>
      <c r="HQF19"/>
      <c r="HQG19"/>
      <c r="HQH19"/>
      <c r="HQI19"/>
      <c r="HQJ19"/>
      <c r="HQK19"/>
      <c r="HQL19"/>
      <c r="HQM19"/>
      <c r="HQN19"/>
      <c r="HQO19"/>
      <c r="HQP19"/>
      <c r="HQQ19"/>
      <c r="HQR19"/>
      <c r="HQS19"/>
      <c r="HQT19"/>
      <c r="HQU19"/>
      <c r="HQV19"/>
      <c r="HQW19"/>
      <c r="HQX19"/>
      <c r="HQY19"/>
      <c r="HQZ19"/>
      <c r="HRA19"/>
      <c r="HRB19"/>
      <c r="HRC19"/>
      <c r="HRD19"/>
      <c r="HRE19"/>
      <c r="HRF19"/>
      <c r="HRG19"/>
      <c r="HRH19"/>
      <c r="HRI19"/>
      <c r="HRJ19"/>
      <c r="HRK19"/>
      <c r="HRL19"/>
      <c r="HRM19"/>
      <c r="HRN19"/>
      <c r="HRO19"/>
      <c r="HRP19"/>
      <c r="HRQ19"/>
      <c r="HRR19"/>
      <c r="HRS19"/>
      <c r="HRT19"/>
      <c r="HRU19"/>
      <c r="HRV19"/>
      <c r="HRW19"/>
      <c r="HRX19"/>
      <c r="HRY19"/>
      <c r="HRZ19"/>
      <c r="HSA19"/>
      <c r="HSB19"/>
      <c r="HSC19"/>
      <c r="HSD19"/>
      <c r="HSE19"/>
      <c r="HSF19"/>
      <c r="HSG19"/>
      <c r="HSH19"/>
      <c r="HSI19"/>
      <c r="HSJ19"/>
      <c r="HSK19"/>
      <c r="HSL19"/>
      <c r="HSM19"/>
      <c r="HSN19"/>
      <c r="HSO19"/>
      <c r="HSP19"/>
      <c r="HSQ19"/>
      <c r="HSR19"/>
      <c r="HSS19"/>
      <c r="HST19"/>
      <c r="HSU19"/>
      <c r="HSV19"/>
      <c r="HSW19"/>
      <c r="HSX19"/>
      <c r="HSY19"/>
      <c r="HSZ19"/>
      <c r="HTA19"/>
      <c r="HTB19"/>
      <c r="HTC19"/>
      <c r="HTD19"/>
      <c r="HTE19"/>
      <c r="HTF19"/>
      <c r="HTG19"/>
      <c r="HTH19"/>
      <c r="HTI19"/>
      <c r="HTJ19"/>
      <c r="HTK19"/>
      <c r="HTL19"/>
      <c r="HTM19"/>
      <c r="HTN19"/>
      <c r="HTO19"/>
      <c r="HTP19"/>
      <c r="HTQ19"/>
      <c r="HTR19"/>
      <c r="HTS19"/>
      <c r="HTT19"/>
      <c r="HTU19"/>
      <c r="HTV19"/>
      <c r="HTW19"/>
      <c r="HTX19"/>
      <c r="HTY19"/>
      <c r="HTZ19"/>
      <c r="HUA19"/>
      <c r="HUB19"/>
      <c r="HUC19"/>
      <c r="HUD19"/>
      <c r="HUE19"/>
      <c r="HUF19"/>
      <c r="HUG19"/>
      <c r="HUH19"/>
      <c r="HUI19"/>
      <c r="HUJ19"/>
      <c r="HUK19"/>
      <c r="HUL19"/>
      <c r="HUM19"/>
      <c r="HUN19"/>
      <c r="HUO19"/>
      <c r="HUP19"/>
      <c r="HUQ19"/>
      <c r="HUR19"/>
      <c r="HUS19"/>
      <c r="HUT19"/>
      <c r="HUU19"/>
      <c r="HUV19"/>
      <c r="HUW19"/>
      <c r="HUX19"/>
      <c r="HUY19"/>
      <c r="HUZ19"/>
      <c r="HVA19"/>
      <c r="HVB19"/>
      <c r="HVC19"/>
      <c r="HVD19"/>
      <c r="HVE19"/>
      <c r="HVF19"/>
      <c r="HVG19"/>
      <c r="HVH19"/>
      <c r="HVI19"/>
      <c r="HVJ19"/>
      <c r="HVK19"/>
      <c r="HVL19"/>
      <c r="HVM19"/>
      <c r="HVN19"/>
      <c r="HVO19"/>
      <c r="HVP19"/>
      <c r="HVQ19"/>
      <c r="HVR19"/>
      <c r="HVS19"/>
      <c r="HVT19"/>
      <c r="HVU19"/>
      <c r="HVV19"/>
      <c r="HVW19"/>
      <c r="HVX19"/>
      <c r="HVY19"/>
      <c r="HVZ19"/>
      <c r="HWA19"/>
      <c r="HWB19"/>
      <c r="HWC19"/>
      <c r="HWD19"/>
      <c r="HWE19"/>
      <c r="HWF19"/>
      <c r="HWG19"/>
      <c r="HWH19"/>
      <c r="HWI19"/>
      <c r="HWJ19"/>
      <c r="HWK19"/>
      <c r="HWL19"/>
      <c r="HWM19"/>
      <c r="HWN19"/>
      <c r="HWO19"/>
      <c r="HWP19"/>
      <c r="HWQ19"/>
      <c r="HWR19"/>
      <c r="HWS19"/>
      <c r="HWT19"/>
      <c r="HWU19"/>
      <c r="HWV19"/>
      <c r="HWW19"/>
      <c r="HWX19"/>
      <c r="HWY19"/>
      <c r="HWZ19"/>
      <c r="HXA19"/>
      <c r="HXB19"/>
      <c r="HXC19"/>
      <c r="HXD19"/>
      <c r="HXE19"/>
      <c r="HXF19"/>
      <c r="HXG19"/>
      <c r="HXH19"/>
      <c r="HXI19"/>
      <c r="HXJ19"/>
      <c r="HXK19"/>
      <c r="HXL19"/>
      <c r="HXM19"/>
      <c r="HXN19"/>
      <c r="HXO19"/>
      <c r="HXP19"/>
      <c r="HXQ19"/>
      <c r="HXR19"/>
      <c r="HXS19"/>
      <c r="HXT19"/>
      <c r="HXU19"/>
      <c r="HXV19"/>
      <c r="HXW19"/>
      <c r="HXX19"/>
      <c r="HXY19"/>
      <c r="HXZ19"/>
      <c r="HYA19"/>
      <c r="HYB19"/>
      <c r="HYC19"/>
      <c r="HYD19"/>
      <c r="HYE19"/>
      <c r="HYF19"/>
      <c r="HYG19"/>
      <c r="HYH19"/>
      <c r="HYI19"/>
      <c r="HYJ19"/>
      <c r="HYK19"/>
      <c r="HYL19"/>
      <c r="HYM19"/>
      <c r="HYN19"/>
      <c r="HYO19"/>
      <c r="HYP19"/>
      <c r="HYQ19"/>
      <c r="HYR19"/>
      <c r="HYS19"/>
      <c r="HYT19"/>
      <c r="HYU19"/>
      <c r="HYV19"/>
      <c r="HYW19"/>
      <c r="HYX19"/>
      <c r="HYY19"/>
      <c r="HYZ19"/>
      <c r="HZA19"/>
      <c r="HZB19"/>
      <c r="HZC19"/>
      <c r="HZD19"/>
      <c r="HZE19"/>
      <c r="HZF19"/>
      <c r="HZG19"/>
      <c r="HZH19"/>
      <c r="HZI19"/>
      <c r="HZJ19"/>
      <c r="HZK19"/>
      <c r="HZL19"/>
      <c r="HZM19"/>
      <c r="HZN19"/>
      <c r="HZO19"/>
      <c r="HZP19"/>
      <c r="HZQ19"/>
      <c r="HZR19"/>
      <c r="HZS19"/>
      <c r="HZT19"/>
      <c r="HZU19"/>
      <c r="HZV19"/>
      <c r="HZW19"/>
      <c r="HZX19"/>
      <c r="HZY19"/>
      <c r="HZZ19"/>
      <c r="IAA19"/>
      <c r="IAB19"/>
      <c r="IAC19"/>
      <c r="IAD19"/>
      <c r="IAE19"/>
      <c r="IAF19"/>
      <c r="IAG19"/>
      <c r="IAH19"/>
      <c r="IAI19"/>
      <c r="IAJ19"/>
      <c r="IAK19"/>
      <c r="IAL19"/>
      <c r="IAM19"/>
      <c r="IAN19"/>
      <c r="IAO19"/>
      <c r="IAP19"/>
      <c r="IAQ19"/>
      <c r="IAR19"/>
      <c r="IAS19"/>
      <c r="IAT19"/>
      <c r="IAU19"/>
      <c r="IAV19"/>
      <c r="IAW19"/>
      <c r="IAX19"/>
      <c r="IAY19"/>
      <c r="IAZ19"/>
      <c r="IBA19"/>
      <c r="IBB19"/>
      <c r="IBC19"/>
      <c r="IBD19"/>
      <c r="IBE19"/>
      <c r="IBF19"/>
      <c r="IBG19"/>
      <c r="IBH19"/>
      <c r="IBI19"/>
      <c r="IBJ19"/>
      <c r="IBK19"/>
      <c r="IBL19"/>
      <c r="IBM19"/>
      <c r="IBN19"/>
      <c r="IBO19"/>
      <c r="IBP19"/>
      <c r="IBQ19"/>
      <c r="IBR19"/>
      <c r="IBS19"/>
      <c r="IBT19"/>
      <c r="IBU19"/>
      <c r="IBV19"/>
      <c r="IBW19"/>
      <c r="IBX19"/>
      <c r="IBY19"/>
      <c r="IBZ19"/>
      <c r="ICA19"/>
      <c r="ICB19"/>
      <c r="ICC19"/>
      <c r="ICD19"/>
      <c r="ICE19"/>
      <c r="ICF19"/>
      <c r="ICG19"/>
      <c r="ICH19"/>
      <c r="ICI19"/>
      <c r="ICJ19"/>
      <c r="ICK19"/>
      <c r="ICL19"/>
      <c r="ICM19"/>
      <c r="ICN19"/>
      <c r="ICO19"/>
      <c r="ICP19"/>
      <c r="ICQ19"/>
      <c r="ICR19"/>
      <c r="ICS19"/>
      <c r="ICT19"/>
      <c r="ICU19"/>
      <c r="ICV19"/>
      <c r="ICW19"/>
      <c r="ICX19"/>
      <c r="ICY19"/>
      <c r="ICZ19"/>
      <c r="IDA19"/>
      <c r="IDB19"/>
      <c r="IDC19"/>
      <c r="IDD19"/>
      <c r="IDE19"/>
      <c r="IDF19"/>
      <c r="IDG19"/>
      <c r="IDH19"/>
      <c r="IDI19"/>
      <c r="IDJ19"/>
      <c r="IDK19"/>
      <c r="IDL19"/>
      <c r="IDM19"/>
      <c r="IDN19"/>
      <c r="IDO19"/>
      <c r="IDP19"/>
      <c r="IDQ19"/>
      <c r="IDR19"/>
      <c r="IDS19"/>
      <c r="IDT19"/>
      <c r="IDU19"/>
      <c r="IDV19"/>
      <c r="IDW19"/>
      <c r="IDX19"/>
      <c r="IDY19"/>
      <c r="IDZ19"/>
      <c r="IEA19"/>
      <c r="IEB19"/>
      <c r="IEC19"/>
      <c r="IED19"/>
      <c r="IEE19"/>
      <c r="IEF19"/>
      <c r="IEG19"/>
      <c r="IEH19"/>
      <c r="IEI19"/>
      <c r="IEJ19"/>
      <c r="IEK19"/>
      <c r="IEL19"/>
      <c r="IEM19"/>
      <c r="IEN19"/>
      <c r="IEO19"/>
      <c r="IEP19"/>
      <c r="IEQ19"/>
      <c r="IER19"/>
      <c r="IES19"/>
      <c r="IET19"/>
      <c r="IEU19"/>
      <c r="IEV19"/>
      <c r="IEW19"/>
      <c r="IEX19"/>
      <c r="IEY19"/>
      <c r="IEZ19"/>
      <c r="IFA19"/>
      <c r="IFB19"/>
      <c r="IFC19"/>
      <c r="IFD19"/>
      <c r="IFE19"/>
      <c r="IFF19"/>
      <c r="IFG19"/>
      <c r="IFH19"/>
      <c r="IFI19"/>
      <c r="IFJ19"/>
      <c r="IFK19"/>
      <c r="IFL19"/>
      <c r="IFM19"/>
      <c r="IFN19"/>
      <c r="IFO19"/>
      <c r="IFP19"/>
      <c r="IFQ19"/>
      <c r="IFR19"/>
      <c r="IFS19"/>
      <c r="IFT19"/>
      <c r="IFU19"/>
      <c r="IFV19"/>
      <c r="IFW19"/>
      <c r="IFX19"/>
      <c r="IFY19"/>
      <c r="IFZ19"/>
      <c r="IGA19"/>
      <c r="IGB19"/>
      <c r="IGC19"/>
      <c r="IGD19"/>
      <c r="IGE19"/>
      <c r="IGF19"/>
      <c r="IGG19"/>
      <c r="IGH19"/>
      <c r="IGI19"/>
      <c r="IGJ19"/>
      <c r="IGK19"/>
      <c r="IGL19"/>
      <c r="IGM19"/>
      <c r="IGN19"/>
      <c r="IGO19"/>
      <c r="IGP19"/>
      <c r="IGQ19"/>
      <c r="IGR19"/>
      <c r="IGS19"/>
      <c r="IGT19"/>
      <c r="IGU19"/>
      <c r="IGV19"/>
      <c r="IGW19"/>
      <c r="IGX19"/>
      <c r="IGY19"/>
      <c r="IGZ19"/>
      <c r="IHA19"/>
      <c r="IHB19"/>
      <c r="IHC19"/>
      <c r="IHD19"/>
      <c r="IHE19"/>
      <c r="IHF19"/>
      <c r="IHG19"/>
      <c r="IHH19"/>
      <c r="IHI19"/>
      <c r="IHJ19"/>
      <c r="IHK19"/>
      <c r="IHL19"/>
      <c r="IHM19"/>
      <c r="IHN19"/>
      <c r="IHO19"/>
      <c r="IHP19"/>
      <c r="IHQ19"/>
      <c r="IHR19"/>
      <c r="IHS19"/>
      <c r="IHT19"/>
      <c r="IHU19"/>
      <c r="IHV19"/>
      <c r="IHW19"/>
      <c r="IHX19"/>
      <c r="IHY19"/>
      <c r="IHZ19"/>
      <c r="IIA19"/>
      <c r="IIB19"/>
      <c r="IIC19"/>
      <c r="IID19"/>
      <c r="IIE19"/>
      <c r="IIF19"/>
      <c r="IIG19"/>
      <c r="IIH19"/>
      <c r="III19"/>
      <c r="IIJ19"/>
      <c r="IIK19"/>
      <c r="IIL19"/>
      <c r="IIM19"/>
      <c r="IIN19"/>
      <c r="IIO19"/>
      <c r="IIP19"/>
      <c r="IIQ19"/>
      <c r="IIR19"/>
      <c r="IIS19"/>
      <c r="IIT19"/>
      <c r="IIU19"/>
      <c r="IIV19"/>
      <c r="IIW19"/>
      <c r="IIX19"/>
      <c r="IIY19"/>
      <c r="IIZ19"/>
      <c r="IJA19"/>
      <c r="IJB19"/>
      <c r="IJC19"/>
      <c r="IJD19"/>
      <c r="IJE19"/>
      <c r="IJF19"/>
      <c r="IJG19"/>
      <c r="IJH19"/>
      <c r="IJI19"/>
      <c r="IJJ19"/>
      <c r="IJK19"/>
      <c r="IJL19"/>
      <c r="IJM19"/>
      <c r="IJN19"/>
      <c r="IJO19"/>
      <c r="IJP19"/>
      <c r="IJQ19"/>
      <c r="IJR19"/>
      <c r="IJS19"/>
      <c r="IJT19"/>
      <c r="IJU19"/>
      <c r="IJV19"/>
      <c r="IJW19"/>
      <c r="IJX19"/>
      <c r="IJY19"/>
      <c r="IJZ19"/>
      <c r="IKA19"/>
      <c r="IKB19"/>
      <c r="IKC19"/>
      <c r="IKD19"/>
      <c r="IKE19"/>
      <c r="IKF19"/>
      <c r="IKG19"/>
      <c r="IKH19"/>
      <c r="IKI19"/>
      <c r="IKJ19"/>
      <c r="IKK19"/>
      <c r="IKL19"/>
      <c r="IKM19"/>
      <c r="IKN19"/>
      <c r="IKO19"/>
      <c r="IKP19"/>
      <c r="IKQ19"/>
      <c r="IKR19"/>
      <c r="IKS19"/>
      <c r="IKT19"/>
      <c r="IKU19"/>
      <c r="IKV19"/>
      <c r="IKW19"/>
      <c r="IKX19"/>
      <c r="IKY19"/>
      <c r="IKZ19"/>
      <c r="ILA19"/>
      <c r="ILB19"/>
      <c r="ILC19"/>
      <c r="ILD19"/>
      <c r="ILE19"/>
      <c r="ILF19"/>
      <c r="ILG19"/>
      <c r="ILH19"/>
      <c r="ILI19"/>
      <c r="ILJ19"/>
      <c r="ILK19"/>
      <c r="ILL19"/>
      <c r="ILM19"/>
      <c r="ILN19"/>
      <c r="ILO19"/>
      <c r="ILP19"/>
      <c r="ILQ19"/>
      <c r="ILR19"/>
      <c r="ILS19"/>
      <c r="ILT19"/>
      <c r="ILU19"/>
      <c r="ILV19"/>
      <c r="ILW19"/>
      <c r="ILX19"/>
      <c r="ILY19"/>
      <c r="ILZ19"/>
      <c r="IMA19"/>
      <c r="IMB19"/>
      <c r="IMC19"/>
      <c r="IMD19"/>
      <c r="IME19"/>
      <c r="IMF19"/>
      <c r="IMG19"/>
      <c r="IMH19"/>
      <c r="IMI19"/>
      <c r="IMJ19"/>
      <c r="IMK19"/>
      <c r="IML19"/>
      <c r="IMM19"/>
      <c r="IMN19"/>
      <c r="IMO19"/>
      <c r="IMP19"/>
      <c r="IMQ19"/>
      <c r="IMR19"/>
      <c r="IMS19"/>
      <c r="IMT19"/>
      <c r="IMU19"/>
      <c r="IMV19"/>
      <c r="IMW19"/>
      <c r="IMX19"/>
      <c r="IMY19"/>
      <c r="IMZ19"/>
      <c r="INA19"/>
      <c r="INB19"/>
      <c r="INC19"/>
      <c r="IND19"/>
      <c r="INE19"/>
      <c r="INF19"/>
      <c r="ING19"/>
      <c r="INH19"/>
      <c r="INI19"/>
      <c r="INJ19"/>
      <c r="INK19"/>
      <c r="INL19"/>
      <c r="INM19"/>
      <c r="INN19"/>
      <c r="INO19"/>
      <c r="INP19"/>
      <c r="INQ19"/>
      <c r="INR19"/>
      <c r="INS19"/>
      <c r="INT19"/>
      <c r="INU19"/>
      <c r="INV19"/>
      <c r="INW19"/>
      <c r="INX19"/>
      <c r="INY19"/>
      <c r="INZ19"/>
      <c r="IOA19"/>
      <c r="IOB19"/>
      <c r="IOC19"/>
      <c r="IOD19"/>
      <c r="IOE19"/>
      <c r="IOF19"/>
      <c r="IOG19"/>
      <c r="IOH19"/>
      <c r="IOI19"/>
      <c r="IOJ19"/>
      <c r="IOK19"/>
      <c r="IOL19"/>
      <c r="IOM19"/>
      <c r="ION19"/>
      <c r="IOO19"/>
      <c r="IOP19"/>
      <c r="IOQ19"/>
      <c r="IOR19"/>
      <c r="IOS19"/>
      <c r="IOT19"/>
      <c r="IOU19"/>
      <c r="IOV19"/>
      <c r="IOW19"/>
      <c r="IOX19"/>
      <c r="IOY19"/>
      <c r="IOZ19"/>
      <c r="IPA19"/>
      <c r="IPB19"/>
      <c r="IPC19"/>
      <c r="IPD19"/>
      <c r="IPE19"/>
      <c r="IPF19"/>
      <c r="IPG19"/>
      <c r="IPH19"/>
      <c r="IPI19"/>
      <c r="IPJ19"/>
      <c r="IPK19"/>
      <c r="IPL19"/>
      <c r="IPM19"/>
      <c r="IPN19"/>
      <c r="IPO19"/>
      <c r="IPP19"/>
      <c r="IPQ19"/>
      <c r="IPR19"/>
      <c r="IPS19"/>
      <c r="IPT19"/>
      <c r="IPU19"/>
      <c r="IPV19"/>
      <c r="IPW19"/>
      <c r="IPX19"/>
      <c r="IPY19"/>
      <c r="IPZ19"/>
      <c r="IQA19"/>
      <c r="IQB19"/>
      <c r="IQC19"/>
      <c r="IQD19"/>
      <c r="IQE19"/>
      <c r="IQF19"/>
      <c r="IQG19"/>
      <c r="IQH19"/>
      <c r="IQI19"/>
      <c r="IQJ19"/>
      <c r="IQK19"/>
      <c r="IQL19"/>
      <c r="IQM19"/>
      <c r="IQN19"/>
      <c r="IQO19"/>
      <c r="IQP19"/>
      <c r="IQQ19"/>
      <c r="IQR19"/>
      <c r="IQS19"/>
      <c r="IQT19"/>
      <c r="IQU19"/>
      <c r="IQV19"/>
      <c r="IQW19"/>
      <c r="IQX19"/>
      <c r="IQY19"/>
      <c r="IQZ19"/>
      <c r="IRA19"/>
      <c r="IRB19"/>
      <c r="IRC19"/>
      <c r="IRD19"/>
      <c r="IRE19"/>
      <c r="IRF19"/>
      <c r="IRG19"/>
      <c r="IRH19"/>
      <c r="IRI19"/>
      <c r="IRJ19"/>
      <c r="IRK19"/>
      <c r="IRL19"/>
      <c r="IRM19"/>
      <c r="IRN19"/>
      <c r="IRO19"/>
      <c r="IRP19"/>
      <c r="IRQ19"/>
      <c r="IRR19"/>
      <c r="IRS19"/>
      <c r="IRT19"/>
      <c r="IRU19"/>
      <c r="IRV19"/>
      <c r="IRW19"/>
      <c r="IRX19"/>
      <c r="IRY19"/>
      <c r="IRZ19"/>
      <c r="ISA19"/>
      <c r="ISB19"/>
      <c r="ISC19"/>
      <c r="ISD19"/>
      <c r="ISE19"/>
      <c r="ISF19"/>
      <c r="ISG19"/>
      <c r="ISH19"/>
      <c r="ISI19"/>
      <c r="ISJ19"/>
      <c r="ISK19"/>
      <c r="ISL19"/>
      <c r="ISM19"/>
      <c r="ISN19"/>
      <c r="ISO19"/>
      <c r="ISP19"/>
      <c r="ISQ19"/>
      <c r="ISR19"/>
      <c r="ISS19"/>
      <c r="IST19"/>
      <c r="ISU19"/>
      <c r="ISV19"/>
      <c r="ISW19"/>
      <c r="ISX19"/>
      <c r="ISY19"/>
      <c r="ISZ19"/>
      <c r="ITA19"/>
      <c r="ITB19"/>
      <c r="ITC19"/>
      <c r="ITD19"/>
      <c r="ITE19"/>
      <c r="ITF19"/>
      <c r="ITG19"/>
      <c r="ITH19"/>
      <c r="ITI19"/>
      <c r="ITJ19"/>
      <c r="ITK19"/>
      <c r="ITL19"/>
      <c r="ITM19"/>
      <c r="ITN19"/>
      <c r="ITO19"/>
      <c r="ITP19"/>
      <c r="ITQ19"/>
      <c r="ITR19"/>
      <c r="ITS19"/>
      <c r="ITT19"/>
      <c r="ITU19"/>
      <c r="ITV19"/>
      <c r="ITW19"/>
      <c r="ITX19"/>
      <c r="ITY19"/>
      <c r="ITZ19"/>
      <c r="IUA19"/>
      <c r="IUB19"/>
      <c r="IUC19"/>
      <c r="IUD19"/>
      <c r="IUE19"/>
      <c r="IUF19"/>
      <c r="IUG19"/>
      <c r="IUH19"/>
      <c r="IUI19"/>
      <c r="IUJ19"/>
      <c r="IUK19"/>
      <c r="IUL19"/>
      <c r="IUM19"/>
      <c r="IUN19"/>
      <c r="IUO19"/>
      <c r="IUP19"/>
      <c r="IUQ19"/>
      <c r="IUR19"/>
      <c r="IUS19"/>
      <c r="IUT19"/>
      <c r="IUU19"/>
      <c r="IUV19"/>
      <c r="IUW19"/>
      <c r="IUX19"/>
      <c r="IUY19"/>
      <c r="IUZ19"/>
      <c r="IVA19"/>
      <c r="IVB19"/>
      <c r="IVC19"/>
      <c r="IVD19"/>
      <c r="IVE19"/>
      <c r="IVF19"/>
      <c r="IVG19"/>
      <c r="IVH19"/>
      <c r="IVI19"/>
      <c r="IVJ19"/>
      <c r="IVK19"/>
      <c r="IVL19"/>
      <c r="IVM19"/>
      <c r="IVN19"/>
      <c r="IVO19"/>
      <c r="IVP19"/>
      <c r="IVQ19"/>
      <c r="IVR19"/>
      <c r="IVS19"/>
      <c r="IVT19"/>
      <c r="IVU19"/>
      <c r="IVV19"/>
      <c r="IVW19"/>
      <c r="IVX19"/>
      <c r="IVY19"/>
      <c r="IVZ19"/>
      <c r="IWA19"/>
      <c r="IWB19"/>
      <c r="IWC19"/>
      <c r="IWD19"/>
      <c r="IWE19"/>
      <c r="IWF19"/>
      <c r="IWG19"/>
      <c r="IWH19"/>
      <c r="IWI19"/>
      <c r="IWJ19"/>
      <c r="IWK19"/>
      <c r="IWL19"/>
      <c r="IWM19"/>
      <c r="IWN19"/>
      <c r="IWO19"/>
      <c r="IWP19"/>
      <c r="IWQ19"/>
      <c r="IWR19"/>
      <c r="IWS19"/>
      <c r="IWT19"/>
      <c r="IWU19"/>
      <c r="IWV19"/>
      <c r="IWW19"/>
      <c r="IWX19"/>
      <c r="IWY19"/>
      <c r="IWZ19"/>
      <c r="IXA19"/>
      <c r="IXB19"/>
      <c r="IXC19"/>
      <c r="IXD19"/>
      <c r="IXE19"/>
      <c r="IXF19"/>
      <c r="IXG19"/>
      <c r="IXH19"/>
      <c r="IXI19"/>
      <c r="IXJ19"/>
      <c r="IXK19"/>
      <c r="IXL19"/>
      <c r="IXM19"/>
      <c r="IXN19"/>
      <c r="IXO19"/>
      <c r="IXP19"/>
      <c r="IXQ19"/>
      <c r="IXR19"/>
      <c r="IXS19"/>
      <c r="IXT19"/>
      <c r="IXU19"/>
      <c r="IXV19"/>
      <c r="IXW19"/>
      <c r="IXX19"/>
      <c r="IXY19"/>
      <c r="IXZ19"/>
      <c r="IYA19"/>
      <c r="IYB19"/>
      <c r="IYC19"/>
      <c r="IYD19"/>
      <c r="IYE19"/>
      <c r="IYF19"/>
      <c r="IYG19"/>
      <c r="IYH19"/>
      <c r="IYI19"/>
      <c r="IYJ19"/>
      <c r="IYK19"/>
      <c r="IYL19"/>
      <c r="IYM19"/>
      <c r="IYN19"/>
      <c r="IYO19"/>
      <c r="IYP19"/>
      <c r="IYQ19"/>
      <c r="IYR19"/>
      <c r="IYS19"/>
      <c r="IYT19"/>
      <c r="IYU19"/>
      <c r="IYV19"/>
      <c r="IYW19"/>
      <c r="IYX19"/>
      <c r="IYY19"/>
      <c r="IYZ19"/>
      <c r="IZA19"/>
      <c r="IZB19"/>
      <c r="IZC19"/>
      <c r="IZD19"/>
      <c r="IZE19"/>
      <c r="IZF19"/>
      <c r="IZG19"/>
      <c r="IZH19"/>
      <c r="IZI19"/>
      <c r="IZJ19"/>
      <c r="IZK19"/>
      <c r="IZL19"/>
      <c r="IZM19"/>
      <c r="IZN19"/>
      <c r="IZO19"/>
      <c r="IZP19"/>
      <c r="IZQ19"/>
      <c r="IZR19"/>
      <c r="IZS19"/>
      <c r="IZT19"/>
      <c r="IZU19"/>
      <c r="IZV19"/>
      <c r="IZW19"/>
      <c r="IZX19"/>
      <c r="IZY19"/>
      <c r="IZZ19"/>
      <c r="JAA19"/>
      <c r="JAB19"/>
      <c r="JAC19"/>
      <c r="JAD19"/>
      <c r="JAE19"/>
      <c r="JAF19"/>
      <c r="JAG19"/>
      <c r="JAH19"/>
      <c r="JAI19"/>
      <c r="JAJ19"/>
      <c r="JAK19"/>
      <c r="JAL19"/>
      <c r="JAM19"/>
      <c r="JAN19"/>
      <c r="JAO19"/>
      <c r="JAP19"/>
      <c r="JAQ19"/>
      <c r="JAR19"/>
      <c r="JAS19"/>
      <c r="JAT19"/>
      <c r="JAU19"/>
      <c r="JAV19"/>
      <c r="JAW19"/>
      <c r="JAX19"/>
      <c r="JAY19"/>
      <c r="JAZ19"/>
      <c r="JBA19"/>
      <c r="JBB19"/>
      <c r="JBC19"/>
      <c r="JBD19"/>
      <c r="JBE19"/>
      <c r="JBF19"/>
      <c r="JBG19"/>
      <c r="JBH19"/>
      <c r="JBI19"/>
      <c r="JBJ19"/>
      <c r="JBK19"/>
      <c r="JBL19"/>
      <c r="JBM19"/>
      <c r="JBN19"/>
      <c r="JBO19"/>
      <c r="JBP19"/>
      <c r="JBQ19"/>
      <c r="JBR19"/>
      <c r="JBS19"/>
      <c r="JBT19"/>
      <c r="JBU19"/>
      <c r="JBV19"/>
      <c r="JBW19"/>
      <c r="JBX19"/>
      <c r="JBY19"/>
      <c r="JBZ19"/>
      <c r="JCA19"/>
      <c r="JCB19"/>
      <c r="JCC19"/>
      <c r="JCD19"/>
      <c r="JCE19"/>
      <c r="JCF19"/>
      <c r="JCG19"/>
      <c r="JCH19"/>
      <c r="JCI19"/>
      <c r="JCJ19"/>
      <c r="JCK19"/>
      <c r="JCL19"/>
      <c r="JCM19"/>
      <c r="JCN19"/>
      <c r="JCO19"/>
      <c r="JCP19"/>
      <c r="JCQ19"/>
      <c r="JCR19"/>
      <c r="JCS19"/>
      <c r="JCT19"/>
      <c r="JCU19"/>
      <c r="JCV19"/>
      <c r="JCW19"/>
      <c r="JCX19"/>
      <c r="JCY19"/>
      <c r="JCZ19"/>
      <c r="JDA19"/>
      <c r="JDB19"/>
      <c r="JDC19"/>
      <c r="JDD19"/>
      <c r="JDE19"/>
      <c r="JDF19"/>
      <c r="JDG19"/>
      <c r="JDH19"/>
      <c r="JDI19"/>
      <c r="JDJ19"/>
      <c r="JDK19"/>
      <c r="JDL19"/>
      <c r="JDM19"/>
      <c r="JDN19"/>
      <c r="JDO19"/>
      <c r="JDP19"/>
      <c r="JDQ19"/>
      <c r="JDR19"/>
      <c r="JDS19"/>
      <c r="JDT19"/>
      <c r="JDU19"/>
      <c r="JDV19"/>
      <c r="JDW19"/>
      <c r="JDX19"/>
      <c r="JDY19"/>
      <c r="JDZ19"/>
      <c r="JEA19"/>
      <c r="JEB19"/>
      <c r="JEC19"/>
      <c r="JED19"/>
      <c r="JEE19"/>
      <c r="JEF19"/>
      <c r="JEG19"/>
      <c r="JEH19"/>
      <c r="JEI19"/>
      <c r="JEJ19"/>
      <c r="JEK19"/>
      <c r="JEL19"/>
      <c r="JEM19"/>
      <c r="JEN19"/>
      <c r="JEO19"/>
      <c r="JEP19"/>
      <c r="JEQ19"/>
      <c r="JER19"/>
      <c r="JES19"/>
      <c r="JET19"/>
      <c r="JEU19"/>
      <c r="JEV19"/>
      <c r="JEW19"/>
      <c r="JEX19"/>
      <c r="JEY19"/>
      <c r="JEZ19"/>
      <c r="JFA19"/>
      <c r="JFB19"/>
      <c r="JFC19"/>
      <c r="JFD19"/>
      <c r="JFE19"/>
      <c r="JFF19"/>
      <c r="JFG19"/>
      <c r="JFH19"/>
      <c r="JFI19"/>
      <c r="JFJ19"/>
      <c r="JFK19"/>
      <c r="JFL19"/>
      <c r="JFM19"/>
      <c r="JFN19"/>
      <c r="JFO19"/>
      <c r="JFP19"/>
      <c r="JFQ19"/>
      <c r="JFR19"/>
      <c r="JFS19"/>
      <c r="JFT19"/>
      <c r="JFU19"/>
      <c r="JFV19"/>
      <c r="JFW19"/>
      <c r="JFX19"/>
      <c r="JFY19"/>
      <c r="JFZ19"/>
      <c r="JGA19"/>
      <c r="JGB19"/>
      <c r="JGC19"/>
      <c r="JGD19"/>
      <c r="JGE19"/>
      <c r="JGF19"/>
      <c r="JGG19"/>
      <c r="JGH19"/>
      <c r="JGI19"/>
      <c r="JGJ19"/>
      <c r="JGK19"/>
      <c r="JGL19"/>
      <c r="JGM19"/>
      <c r="JGN19"/>
      <c r="JGO19"/>
      <c r="JGP19"/>
      <c r="JGQ19"/>
      <c r="JGR19"/>
      <c r="JGS19"/>
      <c r="JGT19"/>
      <c r="JGU19"/>
      <c r="JGV19"/>
      <c r="JGW19"/>
      <c r="JGX19"/>
      <c r="JGY19"/>
      <c r="JGZ19"/>
      <c r="JHA19"/>
      <c r="JHB19"/>
      <c r="JHC19"/>
      <c r="JHD19"/>
      <c r="JHE19"/>
      <c r="JHF19"/>
      <c r="JHG19"/>
      <c r="JHH19"/>
      <c r="JHI19"/>
      <c r="JHJ19"/>
      <c r="JHK19"/>
      <c r="JHL19"/>
      <c r="JHM19"/>
      <c r="JHN19"/>
      <c r="JHO19"/>
      <c r="JHP19"/>
      <c r="JHQ19"/>
      <c r="JHR19"/>
      <c r="JHS19"/>
      <c r="JHT19"/>
      <c r="JHU19"/>
      <c r="JHV19"/>
      <c r="JHW19"/>
      <c r="JHX19"/>
      <c r="JHY19"/>
      <c r="JHZ19"/>
      <c r="JIA19"/>
      <c r="JIB19"/>
      <c r="JIC19"/>
      <c r="JID19"/>
      <c r="JIE19"/>
      <c r="JIF19"/>
      <c r="JIG19"/>
      <c r="JIH19"/>
      <c r="JII19"/>
      <c r="JIJ19"/>
      <c r="JIK19"/>
      <c r="JIL19"/>
      <c r="JIM19"/>
      <c r="JIN19"/>
      <c r="JIO19"/>
      <c r="JIP19"/>
      <c r="JIQ19"/>
      <c r="JIR19"/>
      <c r="JIS19"/>
      <c r="JIT19"/>
      <c r="JIU19"/>
      <c r="JIV19"/>
      <c r="JIW19"/>
      <c r="JIX19"/>
      <c r="JIY19"/>
      <c r="JIZ19"/>
      <c r="JJA19"/>
      <c r="JJB19"/>
      <c r="JJC19"/>
      <c r="JJD19"/>
      <c r="JJE19"/>
      <c r="JJF19"/>
      <c r="JJG19"/>
      <c r="JJH19"/>
      <c r="JJI19"/>
      <c r="JJJ19"/>
      <c r="JJK19"/>
      <c r="JJL19"/>
      <c r="JJM19"/>
      <c r="JJN19"/>
      <c r="JJO19"/>
      <c r="JJP19"/>
      <c r="JJQ19"/>
      <c r="JJR19"/>
      <c r="JJS19"/>
      <c r="JJT19"/>
      <c r="JJU19"/>
      <c r="JJV19"/>
      <c r="JJW19"/>
      <c r="JJX19"/>
      <c r="JJY19"/>
      <c r="JJZ19"/>
      <c r="JKA19"/>
      <c r="JKB19"/>
      <c r="JKC19"/>
      <c r="JKD19"/>
      <c r="JKE19"/>
      <c r="JKF19"/>
      <c r="JKG19"/>
      <c r="JKH19"/>
      <c r="JKI19"/>
      <c r="JKJ19"/>
      <c r="JKK19"/>
      <c r="JKL19"/>
      <c r="JKM19"/>
      <c r="JKN19"/>
      <c r="JKO19"/>
      <c r="JKP19"/>
      <c r="JKQ19"/>
      <c r="JKR19"/>
      <c r="JKS19"/>
      <c r="JKT19"/>
      <c r="JKU19"/>
      <c r="JKV19"/>
      <c r="JKW19"/>
      <c r="JKX19"/>
      <c r="JKY19"/>
      <c r="JKZ19"/>
      <c r="JLA19"/>
      <c r="JLB19"/>
      <c r="JLC19"/>
      <c r="JLD19"/>
      <c r="JLE19"/>
      <c r="JLF19"/>
      <c r="JLG19"/>
      <c r="JLH19"/>
      <c r="JLI19"/>
      <c r="JLJ19"/>
      <c r="JLK19"/>
      <c r="JLL19"/>
      <c r="JLM19"/>
      <c r="JLN19"/>
      <c r="JLO19"/>
      <c r="JLP19"/>
      <c r="JLQ19"/>
      <c r="JLR19"/>
      <c r="JLS19"/>
      <c r="JLT19"/>
      <c r="JLU19"/>
      <c r="JLV19"/>
      <c r="JLW19"/>
      <c r="JLX19"/>
      <c r="JLY19"/>
      <c r="JLZ19"/>
      <c r="JMA19"/>
      <c r="JMB19"/>
      <c r="JMC19"/>
      <c r="JMD19"/>
      <c r="JME19"/>
      <c r="JMF19"/>
      <c r="JMG19"/>
      <c r="JMH19"/>
      <c r="JMI19"/>
      <c r="JMJ19"/>
      <c r="JMK19"/>
      <c r="JML19"/>
      <c r="JMM19"/>
      <c r="JMN19"/>
      <c r="JMO19"/>
      <c r="JMP19"/>
      <c r="JMQ19"/>
      <c r="JMR19"/>
      <c r="JMS19"/>
      <c r="JMT19"/>
      <c r="JMU19"/>
      <c r="JMV19"/>
      <c r="JMW19"/>
      <c r="JMX19"/>
      <c r="JMY19"/>
      <c r="JMZ19"/>
      <c r="JNA19"/>
      <c r="JNB19"/>
      <c r="JNC19"/>
      <c r="JND19"/>
      <c r="JNE19"/>
      <c r="JNF19"/>
      <c r="JNG19"/>
      <c r="JNH19"/>
      <c r="JNI19"/>
      <c r="JNJ19"/>
      <c r="JNK19"/>
      <c r="JNL19"/>
      <c r="JNM19"/>
      <c r="JNN19"/>
      <c r="JNO19"/>
      <c r="JNP19"/>
      <c r="JNQ19"/>
      <c r="JNR19"/>
      <c r="JNS19"/>
      <c r="JNT19"/>
      <c r="JNU19"/>
      <c r="JNV19"/>
      <c r="JNW19"/>
      <c r="JNX19"/>
      <c r="JNY19"/>
      <c r="JNZ19"/>
      <c r="JOA19"/>
      <c r="JOB19"/>
      <c r="JOC19"/>
      <c r="JOD19"/>
      <c r="JOE19"/>
      <c r="JOF19"/>
      <c r="JOG19"/>
      <c r="JOH19"/>
      <c r="JOI19"/>
      <c r="JOJ19"/>
      <c r="JOK19"/>
      <c r="JOL19"/>
      <c r="JOM19"/>
      <c r="JON19"/>
      <c r="JOO19"/>
      <c r="JOP19"/>
      <c r="JOQ19"/>
      <c r="JOR19"/>
      <c r="JOS19"/>
      <c r="JOT19"/>
      <c r="JOU19"/>
      <c r="JOV19"/>
      <c r="JOW19"/>
      <c r="JOX19"/>
      <c r="JOY19"/>
      <c r="JOZ19"/>
      <c r="JPA19"/>
      <c r="JPB19"/>
      <c r="JPC19"/>
      <c r="JPD19"/>
      <c r="JPE19"/>
      <c r="JPF19"/>
      <c r="JPG19"/>
      <c r="JPH19"/>
      <c r="JPI19"/>
      <c r="JPJ19"/>
      <c r="JPK19"/>
      <c r="JPL19"/>
      <c r="JPM19"/>
      <c r="JPN19"/>
      <c r="JPO19"/>
      <c r="JPP19"/>
      <c r="JPQ19"/>
      <c r="JPR19"/>
      <c r="JPS19"/>
      <c r="JPT19"/>
      <c r="JPU19"/>
      <c r="JPV19"/>
      <c r="JPW19"/>
      <c r="JPX19"/>
      <c r="JPY19"/>
      <c r="JPZ19"/>
      <c r="JQA19"/>
      <c r="JQB19"/>
      <c r="JQC19"/>
      <c r="JQD19"/>
      <c r="JQE19"/>
      <c r="JQF19"/>
      <c r="JQG19"/>
      <c r="JQH19"/>
      <c r="JQI19"/>
      <c r="JQJ19"/>
      <c r="JQK19"/>
      <c r="JQL19"/>
      <c r="JQM19"/>
      <c r="JQN19"/>
      <c r="JQO19"/>
      <c r="JQP19"/>
      <c r="JQQ19"/>
      <c r="JQR19"/>
      <c r="JQS19"/>
      <c r="JQT19"/>
      <c r="JQU19"/>
      <c r="JQV19"/>
      <c r="JQW19"/>
      <c r="JQX19"/>
      <c r="JQY19"/>
      <c r="JQZ19"/>
      <c r="JRA19"/>
      <c r="JRB19"/>
      <c r="JRC19"/>
      <c r="JRD19"/>
      <c r="JRE19"/>
      <c r="JRF19"/>
      <c r="JRG19"/>
      <c r="JRH19"/>
      <c r="JRI19"/>
      <c r="JRJ19"/>
      <c r="JRK19"/>
      <c r="JRL19"/>
      <c r="JRM19"/>
      <c r="JRN19"/>
      <c r="JRO19"/>
      <c r="JRP19"/>
      <c r="JRQ19"/>
      <c r="JRR19"/>
      <c r="JRS19"/>
      <c r="JRT19"/>
      <c r="JRU19"/>
      <c r="JRV19"/>
      <c r="JRW19"/>
      <c r="JRX19"/>
      <c r="JRY19"/>
      <c r="JRZ19"/>
      <c r="JSA19"/>
      <c r="JSB19"/>
      <c r="JSC19"/>
      <c r="JSD19"/>
      <c r="JSE19"/>
      <c r="JSF19"/>
      <c r="JSG19"/>
      <c r="JSH19"/>
      <c r="JSI19"/>
      <c r="JSJ19"/>
      <c r="JSK19"/>
      <c r="JSL19"/>
      <c r="JSM19"/>
      <c r="JSN19"/>
      <c r="JSO19"/>
      <c r="JSP19"/>
      <c r="JSQ19"/>
      <c r="JSR19"/>
      <c r="JSS19"/>
      <c r="JST19"/>
      <c r="JSU19"/>
      <c r="JSV19"/>
      <c r="JSW19"/>
      <c r="JSX19"/>
      <c r="JSY19"/>
      <c r="JSZ19"/>
      <c r="JTA19"/>
      <c r="JTB19"/>
      <c r="JTC19"/>
      <c r="JTD19"/>
      <c r="JTE19"/>
      <c r="JTF19"/>
      <c r="JTG19"/>
      <c r="JTH19"/>
      <c r="JTI19"/>
      <c r="JTJ19"/>
      <c r="JTK19"/>
      <c r="JTL19"/>
      <c r="JTM19"/>
      <c r="JTN19"/>
      <c r="JTO19"/>
      <c r="JTP19"/>
      <c r="JTQ19"/>
      <c r="JTR19"/>
      <c r="JTS19"/>
      <c r="JTT19"/>
      <c r="JTU19"/>
      <c r="JTV19"/>
      <c r="JTW19"/>
      <c r="JTX19"/>
      <c r="JTY19"/>
      <c r="JTZ19"/>
      <c r="JUA19"/>
      <c r="JUB19"/>
      <c r="JUC19"/>
      <c r="JUD19"/>
      <c r="JUE19"/>
      <c r="JUF19"/>
      <c r="JUG19"/>
      <c r="JUH19"/>
      <c r="JUI19"/>
      <c r="JUJ19"/>
      <c r="JUK19"/>
      <c r="JUL19"/>
      <c r="JUM19"/>
      <c r="JUN19"/>
      <c r="JUO19"/>
      <c r="JUP19"/>
      <c r="JUQ19"/>
      <c r="JUR19"/>
      <c r="JUS19"/>
      <c r="JUT19"/>
      <c r="JUU19"/>
      <c r="JUV19"/>
      <c r="JUW19"/>
      <c r="JUX19"/>
      <c r="JUY19"/>
      <c r="JUZ19"/>
      <c r="JVA19"/>
      <c r="JVB19"/>
      <c r="JVC19"/>
      <c r="JVD19"/>
      <c r="JVE19"/>
      <c r="JVF19"/>
      <c r="JVG19"/>
      <c r="JVH19"/>
      <c r="JVI19"/>
      <c r="JVJ19"/>
      <c r="JVK19"/>
      <c r="JVL19"/>
      <c r="JVM19"/>
      <c r="JVN19"/>
      <c r="JVO19"/>
      <c r="JVP19"/>
      <c r="JVQ19"/>
      <c r="JVR19"/>
      <c r="JVS19"/>
      <c r="JVT19"/>
      <c r="JVU19"/>
      <c r="JVV19"/>
      <c r="JVW19"/>
      <c r="JVX19"/>
      <c r="JVY19"/>
      <c r="JVZ19"/>
      <c r="JWA19"/>
      <c r="JWB19"/>
      <c r="JWC19"/>
      <c r="JWD19"/>
      <c r="JWE19"/>
      <c r="JWF19"/>
      <c r="JWG19"/>
      <c r="JWH19"/>
      <c r="JWI19"/>
      <c r="JWJ19"/>
      <c r="JWK19"/>
      <c r="JWL19"/>
      <c r="JWM19"/>
      <c r="JWN19"/>
      <c r="JWO19"/>
      <c r="JWP19"/>
      <c r="JWQ19"/>
      <c r="JWR19"/>
      <c r="JWS19"/>
      <c r="JWT19"/>
      <c r="JWU19"/>
      <c r="JWV19"/>
      <c r="JWW19"/>
      <c r="JWX19"/>
      <c r="JWY19"/>
      <c r="JWZ19"/>
      <c r="JXA19"/>
      <c r="JXB19"/>
      <c r="JXC19"/>
      <c r="JXD19"/>
      <c r="JXE19"/>
      <c r="JXF19"/>
      <c r="JXG19"/>
      <c r="JXH19"/>
      <c r="JXI19"/>
      <c r="JXJ19"/>
      <c r="JXK19"/>
      <c r="JXL19"/>
      <c r="JXM19"/>
      <c r="JXN19"/>
      <c r="JXO19"/>
      <c r="JXP19"/>
      <c r="JXQ19"/>
      <c r="JXR19"/>
      <c r="JXS19"/>
      <c r="JXT19"/>
      <c r="JXU19"/>
      <c r="JXV19"/>
      <c r="JXW19"/>
      <c r="JXX19"/>
      <c r="JXY19"/>
      <c r="JXZ19"/>
      <c r="JYA19"/>
      <c r="JYB19"/>
      <c r="JYC19"/>
      <c r="JYD19"/>
      <c r="JYE19"/>
      <c r="JYF19"/>
      <c r="JYG19"/>
      <c r="JYH19"/>
      <c r="JYI19"/>
      <c r="JYJ19"/>
      <c r="JYK19"/>
      <c r="JYL19"/>
      <c r="JYM19"/>
      <c r="JYN19"/>
      <c r="JYO19"/>
      <c r="JYP19"/>
      <c r="JYQ19"/>
      <c r="JYR19"/>
      <c r="JYS19"/>
      <c r="JYT19"/>
      <c r="JYU19"/>
      <c r="JYV19"/>
      <c r="JYW19"/>
      <c r="JYX19"/>
      <c r="JYY19"/>
      <c r="JYZ19"/>
      <c r="JZA19"/>
      <c r="JZB19"/>
      <c r="JZC19"/>
      <c r="JZD19"/>
      <c r="JZE19"/>
      <c r="JZF19"/>
      <c r="JZG19"/>
      <c r="JZH19"/>
      <c r="JZI19"/>
      <c r="JZJ19"/>
      <c r="JZK19"/>
      <c r="JZL19"/>
      <c r="JZM19"/>
      <c r="JZN19"/>
      <c r="JZO19"/>
      <c r="JZP19"/>
      <c r="JZQ19"/>
      <c r="JZR19"/>
      <c r="JZS19"/>
      <c r="JZT19"/>
      <c r="JZU19"/>
      <c r="JZV19"/>
      <c r="JZW19"/>
      <c r="JZX19"/>
      <c r="JZY19"/>
      <c r="JZZ19"/>
      <c r="KAA19"/>
      <c r="KAB19"/>
      <c r="KAC19"/>
      <c r="KAD19"/>
      <c r="KAE19"/>
      <c r="KAF19"/>
      <c r="KAG19"/>
      <c r="KAH19"/>
      <c r="KAI19"/>
      <c r="KAJ19"/>
      <c r="KAK19"/>
      <c r="KAL19"/>
      <c r="KAM19"/>
      <c r="KAN19"/>
      <c r="KAO19"/>
      <c r="KAP19"/>
      <c r="KAQ19"/>
      <c r="KAR19"/>
      <c r="KAS19"/>
      <c r="KAT19"/>
      <c r="KAU19"/>
      <c r="KAV19"/>
      <c r="KAW19"/>
      <c r="KAX19"/>
      <c r="KAY19"/>
      <c r="KAZ19"/>
      <c r="KBA19"/>
      <c r="KBB19"/>
      <c r="KBC19"/>
      <c r="KBD19"/>
      <c r="KBE19"/>
      <c r="KBF19"/>
      <c r="KBG19"/>
      <c r="KBH19"/>
      <c r="KBI19"/>
      <c r="KBJ19"/>
      <c r="KBK19"/>
      <c r="KBL19"/>
      <c r="KBM19"/>
      <c r="KBN19"/>
      <c r="KBO19"/>
      <c r="KBP19"/>
      <c r="KBQ19"/>
      <c r="KBR19"/>
      <c r="KBS19"/>
      <c r="KBT19"/>
      <c r="KBU19"/>
      <c r="KBV19"/>
      <c r="KBW19"/>
      <c r="KBX19"/>
      <c r="KBY19"/>
      <c r="KBZ19"/>
      <c r="KCA19"/>
      <c r="KCB19"/>
      <c r="KCC19"/>
      <c r="KCD19"/>
      <c r="KCE19"/>
      <c r="KCF19"/>
      <c r="KCG19"/>
      <c r="KCH19"/>
      <c r="KCI19"/>
      <c r="KCJ19"/>
      <c r="KCK19"/>
      <c r="KCL19"/>
      <c r="KCM19"/>
      <c r="KCN19"/>
      <c r="KCO19"/>
      <c r="KCP19"/>
      <c r="KCQ19"/>
      <c r="KCR19"/>
      <c r="KCS19"/>
      <c r="KCT19"/>
      <c r="KCU19"/>
      <c r="KCV19"/>
      <c r="KCW19"/>
      <c r="KCX19"/>
      <c r="KCY19"/>
      <c r="KCZ19"/>
      <c r="KDA19"/>
      <c r="KDB19"/>
      <c r="KDC19"/>
      <c r="KDD19"/>
      <c r="KDE19"/>
      <c r="KDF19"/>
      <c r="KDG19"/>
      <c r="KDH19"/>
      <c r="KDI19"/>
      <c r="KDJ19"/>
      <c r="KDK19"/>
      <c r="KDL19"/>
      <c r="KDM19"/>
      <c r="KDN19"/>
      <c r="KDO19"/>
      <c r="KDP19"/>
      <c r="KDQ19"/>
      <c r="KDR19"/>
      <c r="KDS19"/>
      <c r="KDT19"/>
      <c r="KDU19"/>
      <c r="KDV19"/>
      <c r="KDW19"/>
      <c r="KDX19"/>
      <c r="KDY19"/>
      <c r="KDZ19"/>
      <c r="KEA19"/>
      <c r="KEB19"/>
      <c r="KEC19"/>
      <c r="KED19"/>
      <c r="KEE19"/>
      <c r="KEF19"/>
      <c r="KEG19"/>
      <c r="KEH19"/>
      <c r="KEI19"/>
      <c r="KEJ19"/>
      <c r="KEK19"/>
      <c r="KEL19"/>
      <c r="KEM19"/>
      <c r="KEN19"/>
      <c r="KEO19"/>
      <c r="KEP19"/>
      <c r="KEQ19"/>
      <c r="KER19"/>
      <c r="KES19"/>
      <c r="KET19"/>
      <c r="KEU19"/>
      <c r="KEV19"/>
      <c r="KEW19"/>
      <c r="KEX19"/>
      <c r="KEY19"/>
      <c r="KEZ19"/>
      <c r="KFA19"/>
      <c r="KFB19"/>
      <c r="KFC19"/>
      <c r="KFD19"/>
      <c r="KFE19"/>
      <c r="KFF19"/>
      <c r="KFG19"/>
      <c r="KFH19"/>
      <c r="KFI19"/>
      <c r="KFJ19"/>
      <c r="KFK19"/>
      <c r="KFL19"/>
      <c r="KFM19"/>
      <c r="KFN19"/>
      <c r="KFO19"/>
      <c r="KFP19"/>
      <c r="KFQ19"/>
      <c r="KFR19"/>
      <c r="KFS19"/>
      <c r="KFT19"/>
      <c r="KFU19"/>
      <c r="KFV19"/>
      <c r="KFW19"/>
      <c r="KFX19"/>
      <c r="KFY19"/>
      <c r="KFZ19"/>
      <c r="KGA19"/>
      <c r="KGB19"/>
      <c r="KGC19"/>
      <c r="KGD19"/>
      <c r="KGE19"/>
      <c r="KGF19"/>
      <c r="KGG19"/>
      <c r="KGH19"/>
      <c r="KGI19"/>
      <c r="KGJ19"/>
      <c r="KGK19"/>
      <c r="KGL19"/>
      <c r="KGM19"/>
      <c r="KGN19"/>
      <c r="KGO19"/>
      <c r="KGP19"/>
      <c r="KGQ19"/>
      <c r="KGR19"/>
      <c r="KGS19"/>
      <c r="KGT19"/>
      <c r="KGU19"/>
      <c r="KGV19"/>
      <c r="KGW19"/>
      <c r="KGX19"/>
      <c r="KGY19"/>
      <c r="KGZ19"/>
      <c r="KHA19"/>
      <c r="KHB19"/>
      <c r="KHC19"/>
      <c r="KHD19"/>
      <c r="KHE19"/>
      <c r="KHF19"/>
      <c r="KHG19"/>
      <c r="KHH19"/>
      <c r="KHI19"/>
      <c r="KHJ19"/>
      <c r="KHK19"/>
      <c r="KHL19"/>
      <c r="KHM19"/>
      <c r="KHN19"/>
      <c r="KHO19"/>
      <c r="KHP19"/>
      <c r="KHQ19"/>
      <c r="KHR19"/>
      <c r="KHS19"/>
      <c r="KHT19"/>
      <c r="KHU19"/>
      <c r="KHV19"/>
      <c r="KHW19"/>
      <c r="KHX19"/>
      <c r="KHY19"/>
      <c r="KHZ19"/>
      <c r="KIA19"/>
      <c r="KIB19"/>
      <c r="KIC19"/>
      <c r="KID19"/>
      <c r="KIE19"/>
      <c r="KIF19"/>
      <c r="KIG19"/>
      <c r="KIH19"/>
      <c r="KII19"/>
      <c r="KIJ19"/>
      <c r="KIK19"/>
      <c r="KIL19"/>
      <c r="KIM19"/>
      <c r="KIN19"/>
      <c r="KIO19"/>
      <c r="KIP19"/>
      <c r="KIQ19"/>
      <c r="KIR19"/>
      <c r="KIS19"/>
      <c r="KIT19"/>
      <c r="KIU19"/>
      <c r="KIV19"/>
      <c r="KIW19"/>
      <c r="KIX19"/>
      <c r="KIY19"/>
      <c r="KIZ19"/>
      <c r="KJA19"/>
      <c r="KJB19"/>
      <c r="KJC19"/>
      <c r="KJD19"/>
      <c r="KJE19"/>
      <c r="KJF19"/>
      <c r="KJG19"/>
      <c r="KJH19"/>
      <c r="KJI19"/>
      <c r="KJJ19"/>
      <c r="KJK19"/>
      <c r="KJL19"/>
      <c r="KJM19"/>
      <c r="KJN19"/>
      <c r="KJO19"/>
      <c r="KJP19"/>
      <c r="KJQ19"/>
      <c r="KJR19"/>
      <c r="KJS19"/>
      <c r="KJT19"/>
      <c r="KJU19"/>
      <c r="KJV19"/>
      <c r="KJW19"/>
      <c r="KJX19"/>
      <c r="KJY19"/>
      <c r="KJZ19"/>
      <c r="KKA19"/>
      <c r="KKB19"/>
      <c r="KKC19"/>
      <c r="KKD19"/>
      <c r="KKE19"/>
      <c r="KKF19"/>
      <c r="KKG19"/>
      <c r="KKH19"/>
      <c r="KKI19"/>
      <c r="KKJ19"/>
      <c r="KKK19"/>
      <c r="KKL19"/>
      <c r="KKM19"/>
      <c r="KKN19"/>
      <c r="KKO19"/>
      <c r="KKP19"/>
      <c r="KKQ19"/>
      <c r="KKR19"/>
      <c r="KKS19"/>
      <c r="KKT19"/>
      <c r="KKU19"/>
      <c r="KKV19"/>
      <c r="KKW19"/>
      <c r="KKX19"/>
      <c r="KKY19"/>
      <c r="KKZ19"/>
      <c r="KLA19"/>
      <c r="KLB19"/>
      <c r="KLC19"/>
      <c r="KLD19"/>
      <c r="KLE19"/>
      <c r="KLF19"/>
      <c r="KLG19"/>
      <c r="KLH19"/>
      <c r="KLI19"/>
      <c r="KLJ19"/>
      <c r="KLK19"/>
      <c r="KLL19"/>
      <c r="KLM19"/>
      <c r="KLN19"/>
      <c r="KLO19"/>
      <c r="KLP19"/>
      <c r="KLQ19"/>
      <c r="KLR19"/>
      <c r="KLS19"/>
      <c r="KLT19"/>
      <c r="KLU19"/>
      <c r="KLV19"/>
      <c r="KLW19"/>
      <c r="KLX19"/>
      <c r="KLY19"/>
      <c r="KLZ19"/>
      <c r="KMA19"/>
      <c r="KMB19"/>
      <c r="KMC19"/>
      <c r="KMD19"/>
      <c r="KME19"/>
      <c r="KMF19"/>
      <c r="KMG19"/>
      <c r="KMH19"/>
      <c r="KMI19"/>
      <c r="KMJ19"/>
      <c r="KMK19"/>
      <c r="KML19"/>
      <c r="KMM19"/>
      <c r="KMN19"/>
      <c r="KMO19"/>
      <c r="KMP19"/>
      <c r="KMQ19"/>
      <c r="KMR19"/>
      <c r="KMS19"/>
      <c r="KMT19"/>
      <c r="KMU19"/>
      <c r="KMV19"/>
      <c r="KMW19"/>
      <c r="KMX19"/>
      <c r="KMY19"/>
      <c r="KMZ19"/>
      <c r="KNA19"/>
      <c r="KNB19"/>
      <c r="KNC19"/>
      <c r="KND19"/>
      <c r="KNE19"/>
      <c r="KNF19"/>
      <c r="KNG19"/>
      <c r="KNH19"/>
      <c r="KNI19"/>
      <c r="KNJ19"/>
      <c r="KNK19"/>
      <c r="KNL19"/>
      <c r="KNM19"/>
      <c r="KNN19"/>
      <c r="KNO19"/>
      <c r="KNP19"/>
      <c r="KNQ19"/>
      <c r="KNR19"/>
      <c r="KNS19"/>
      <c r="KNT19"/>
      <c r="KNU19"/>
      <c r="KNV19"/>
      <c r="KNW19"/>
      <c r="KNX19"/>
      <c r="KNY19"/>
      <c r="KNZ19"/>
      <c r="KOA19"/>
      <c r="KOB19"/>
      <c r="KOC19"/>
      <c r="KOD19"/>
      <c r="KOE19"/>
      <c r="KOF19"/>
      <c r="KOG19"/>
      <c r="KOH19"/>
      <c r="KOI19"/>
      <c r="KOJ19"/>
      <c r="KOK19"/>
      <c r="KOL19"/>
      <c r="KOM19"/>
      <c r="KON19"/>
      <c r="KOO19"/>
      <c r="KOP19"/>
      <c r="KOQ19"/>
      <c r="KOR19"/>
      <c r="KOS19"/>
      <c r="KOT19"/>
      <c r="KOU19"/>
      <c r="KOV19"/>
      <c r="KOW19"/>
      <c r="KOX19"/>
      <c r="KOY19"/>
      <c r="KOZ19"/>
      <c r="KPA19"/>
      <c r="KPB19"/>
      <c r="KPC19"/>
      <c r="KPD19"/>
      <c r="KPE19"/>
      <c r="KPF19"/>
      <c r="KPG19"/>
      <c r="KPH19"/>
      <c r="KPI19"/>
      <c r="KPJ19"/>
      <c r="KPK19"/>
      <c r="KPL19"/>
      <c r="KPM19"/>
      <c r="KPN19"/>
      <c r="KPO19"/>
      <c r="KPP19"/>
      <c r="KPQ19"/>
      <c r="KPR19"/>
      <c r="KPS19"/>
      <c r="KPT19"/>
      <c r="KPU19"/>
      <c r="KPV19"/>
      <c r="KPW19"/>
      <c r="KPX19"/>
      <c r="KPY19"/>
      <c r="KPZ19"/>
      <c r="KQA19"/>
      <c r="KQB19"/>
      <c r="KQC19"/>
      <c r="KQD19"/>
      <c r="KQE19"/>
      <c r="KQF19"/>
      <c r="KQG19"/>
      <c r="KQH19"/>
      <c r="KQI19"/>
      <c r="KQJ19"/>
      <c r="KQK19"/>
      <c r="KQL19"/>
      <c r="KQM19"/>
      <c r="KQN19"/>
      <c r="KQO19"/>
      <c r="KQP19"/>
      <c r="KQQ19"/>
      <c r="KQR19"/>
      <c r="KQS19"/>
      <c r="KQT19"/>
      <c r="KQU19"/>
      <c r="KQV19"/>
      <c r="KQW19"/>
      <c r="KQX19"/>
      <c r="KQY19"/>
      <c r="KQZ19"/>
      <c r="KRA19"/>
      <c r="KRB19"/>
      <c r="KRC19"/>
      <c r="KRD19"/>
      <c r="KRE19"/>
      <c r="KRF19"/>
      <c r="KRG19"/>
      <c r="KRH19"/>
      <c r="KRI19"/>
      <c r="KRJ19"/>
      <c r="KRK19"/>
      <c r="KRL19"/>
      <c r="KRM19"/>
      <c r="KRN19"/>
      <c r="KRO19"/>
      <c r="KRP19"/>
      <c r="KRQ19"/>
      <c r="KRR19"/>
      <c r="KRS19"/>
      <c r="KRT19"/>
      <c r="KRU19"/>
      <c r="KRV19"/>
      <c r="KRW19"/>
      <c r="KRX19"/>
      <c r="KRY19"/>
      <c r="KRZ19"/>
      <c r="KSA19"/>
      <c r="KSB19"/>
      <c r="KSC19"/>
      <c r="KSD19"/>
      <c r="KSE19"/>
      <c r="KSF19"/>
      <c r="KSG19"/>
      <c r="KSH19"/>
      <c r="KSI19"/>
      <c r="KSJ19"/>
      <c r="KSK19"/>
      <c r="KSL19"/>
      <c r="KSM19"/>
      <c r="KSN19"/>
      <c r="KSO19"/>
      <c r="KSP19"/>
      <c r="KSQ19"/>
      <c r="KSR19"/>
      <c r="KSS19"/>
      <c r="KST19"/>
      <c r="KSU19"/>
      <c r="KSV19"/>
      <c r="KSW19"/>
      <c r="KSX19"/>
      <c r="KSY19"/>
      <c r="KSZ19"/>
      <c r="KTA19"/>
      <c r="KTB19"/>
      <c r="KTC19"/>
      <c r="KTD19"/>
      <c r="KTE19"/>
      <c r="KTF19"/>
      <c r="KTG19"/>
      <c r="KTH19"/>
      <c r="KTI19"/>
      <c r="KTJ19"/>
      <c r="KTK19"/>
      <c r="KTL19"/>
      <c r="KTM19"/>
      <c r="KTN19"/>
      <c r="KTO19"/>
      <c r="KTP19"/>
      <c r="KTQ19"/>
      <c r="KTR19"/>
      <c r="KTS19"/>
      <c r="KTT19"/>
      <c r="KTU19"/>
      <c r="KTV19"/>
      <c r="KTW19"/>
      <c r="KTX19"/>
      <c r="KTY19"/>
      <c r="KTZ19"/>
      <c r="KUA19"/>
      <c r="KUB19"/>
      <c r="KUC19"/>
      <c r="KUD19"/>
      <c r="KUE19"/>
      <c r="KUF19"/>
      <c r="KUG19"/>
      <c r="KUH19"/>
      <c r="KUI19"/>
      <c r="KUJ19"/>
      <c r="KUK19"/>
      <c r="KUL19"/>
      <c r="KUM19"/>
      <c r="KUN19"/>
      <c r="KUO19"/>
      <c r="KUP19"/>
      <c r="KUQ19"/>
      <c r="KUR19"/>
      <c r="KUS19"/>
      <c r="KUT19"/>
      <c r="KUU19"/>
      <c r="KUV19"/>
      <c r="KUW19"/>
      <c r="KUX19"/>
      <c r="KUY19"/>
      <c r="KUZ19"/>
      <c r="KVA19"/>
      <c r="KVB19"/>
      <c r="KVC19"/>
      <c r="KVD19"/>
      <c r="KVE19"/>
      <c r="KVF19"/>
      <c r="KVG19"/>
      <c r="KVH19"/>
      <c r="KVI19"/>
      <c r="KVJ19"/>
      <c r="KVK19"/>
      <c r="KVL19"/>
      <c r="KVM19"/>
      <c r="KVN19"/>
      <c r="KVO19"/>
      <c r="KVP19"/>
      <c r="KVQ19"/>
      <c r="KVR19"/>
      <c r="KVS19"/>
      <c r="KVT19"/>
      <c r="KVU19"/>
      <c r="KVV19"/>
      <c r="KVW19"/>
      <c r="KVX19"/>
      <c r="KVY19"/>
      <c r="KVZ19"/>
      <c r="KWA19"/>
      <c r="KWB19"/>
      <c r="KWC19"/>
      <c r="KWD19"/>
      <c r="KWE19"/>
      <c r="KWF19"/>
      <c r="KWG19"/>
      <c r="KWH19"/>
      <c r="KWI19"/>
      <c r="KWJ19"/>
      <c r="KWK19"/>
      <c r="KWL19"/>
      <c r="KWM19"/>
      <c r="KWN19"/>
      <c r="KWO19"/>
      <c r="KWP19"/>
      <c r="KWQ19"/>
      <c r="KWR19"/>
      <c r="KWS19"/>
      <c r="KWT19"/>
      <c r="KWU19"/>
      <c r="KWV19"/>
      <c r="KWW19"/>
      <c r="KWX19"/>
      <c r="KWY19"/>
      <c r="KWZ19"/>
      <c r="KXA19"/>
      <c r="KXB19"/>
      <c r="KXC19"/>
      <c r="KXD19"/>
      <c r="KXE19"/>
      <c r="KXF19"/>
      <c r="KXG19"/>
      <c r="KXH19"/>
      <c r="KXI19"/>
      <c r="KXJ19"/>
      <c r="KXK19"/>
      <c r="KXL19"/>
      <c r="KXM19"/>
      <c r="KXN19"/>
      <c r="KXO19"/>
      <c r="KXP19"/>
      <c r="KXQ19"/>
      <c r="KXR19"/>
      <c r="KXS19"/>
      <c r="KXT19"/>
      <c r="KXU19"/>
      <c r="KXV19"/>
      <c r="KXW19"/>
      <c r="KXX19"/>
      <c r="KXY19"/>
      <c r="KXZ19"/>
      <c r="KYA19"/>
      <c r="KYB19"/>
      <c r="KYC19"/>
      <c r="KYD19"/>
      <c r="KYE19"/>
      <c r="KYF19"/>
      <c r="KYG19"/>
      <c r="KYH19"/>
      <c r="KYI19"/>
      <c r="KYJ19"/>
      <c r="KYK19"/>
      <c r="KYL19"/>
      <c r="KYM19"/>
      <c r="KYN19"/>
      <c r="KYO19"/>
      <c r="KYP19"/>
      <c r="KYQ19"/>
      <c r="KYR19"/>
      <c r="KYS19"/>
      <c r="KYT19"/>
      <c r="KYU19"/>
      <c r="KYV19"/>
      <c r="KYW19"/>
      <c r="KYX19"/>
      <c r="KYY19"/>
      <c r="KYZ19"/>
      <c r="KZA19"/>
      <c r="KZB19"/>
      <c r="KZC19"/>
      <c r="KZD19"/>
      <c r="KZE19"/>
      <c r="KZF19"/>
      <c r="KZG19"/>
      <c r="KZH19"/>
      <c r="KZI19"/>
      <c r="KZJ19"/>
      <c r="KZK19"/>
      <c r="KZL19"/>
      <c r="KZM19"/>
      <c r="KZN19"/>
      <c r="KZO19"/>
      <c r="KZP19"/>
      <c r="KZQ19"/>
      <c r="KZR19"/>
      <c r="KZS19"/>
      <c r="KZT19"/>
      <c r="KZU19"/>
      <c r="KZV19"/>
      <c r="KZW19"/>
      <c r="KZX19"/>
      <c r="KZY19"/>
      <c r="KZZ19"/>
      <c r="LAA19"/>
      <c r="LAB19"/>
      <c r="LAC19"/>
      <c r="LAD19"/>
      <c r="LAE19"/>
      <c r="LAF19"/>
      <c r="LAG19"/>
      <c r="LAH19"/>
      <c r="LAI19"/>
      <c r="LAJ19"/>
      <c r="LAK19"/>
      <c r="LAL19"/>
      <c r="LAM19"/>
      <c r="LAN19"/>
      <c r="LAO19"/>
      <c r="LAP19"/>
      <c r="LAQ19"/>
      <c r="LAR19"/>
      <c r="LAS19"/>
      <c r="LAT19"/>
      <c r="LAU19"/>
      <c r="LAV19"/>
      <c r="LAW19"/>
      <c r="LAX19"/>
      <c r="LAY19"/>
      <c r="LAZ19"/>
      <c r="LBA19"/>
      <c r="LBB19"/>
      <c r="LBC19"/>
      <c r="LBD19"/>
      <c r="LBE19"/>
      <c r="LBF19"/>
      <c r="LBG19"/>
      <c r="LBH19"/>
      <c r="LBI19"/>
      <c r="LBJ19"/>
      <c r="LBK19"/>
      <c r="LBL19"/>
      <c r="LBM19"/>
      <c r="LBN19"/>
      <c r="LBO19"/>
      <c r="LBP19"/>
      <c r="LBQ19"/>
      <c r="LBR19"/>
      <c r="LBS19"/>
      <c r="LBT19"/>
      <c r="LBU19"/>
      <c r="LBV19"/>
      <c r="LBW19"/>
      <c r="LBX19"/>
      <c r="LBY19"/>
      <c r="LBZ19"/>
      <c r="LCA19"/>
      <c r="LCB19"/>
      <c r="LCC19"/>
      <c r="LCD19"/>
      <c r="LCE19"/>
      <c r="LCF19"/>
      <c r="LCG19"/>
      <c r="LCH19"/>
      <c r="LCI19"/>
      <c r="LCJ19"/>
      <c r="LCK19"/>
      <c r="LCL19"/>
      <c r="LCM19"/>
      <c r="LCN19"/>
      <c r="LCO19"/>
      <c r="LCP19"/>
      <c r="LCQ19"/>
      <c r="LCR19"/>
      <c r="LCS19"/>
      <c r="LCT19"/>
      <c r="LCU19"/>
      <c r="LCV19"/>
      <c r="LCW19"/>
      <c r="LCX19"/>
      <c r="LCY19"/>
      <c r="LCZ19"/>
      <c r="LDA19"/>
      <c r="LDB19"/>
      <c r="LDC19"/>
      <c r="LDD19"/>
      <c r="LDE19"/>
      <c r="LDF19"/>
      <c r="LDG19"/>
      <c r="LDH19"/>
      <c r="LDI19"/>
      <c r="LDJ19"/>
      <c r="LDK19"/>
      <c r="LDL19"/>
      <c r="LDM19"/>
      <c r="LDN19"/>
      <c r="LDO19"/>
      <c r="LDP19"/>
      <c r="LDQ19"/>
      <c r="LDR19"/>
      <c r="LDS19"/>
      <c r="LDT19"/>
      <c r="LDU19"/>
      <c r="LDV19"/>
      <c r="LDW19"/>
      <c r="LDX19"/>
      <c r="LDY19"/>
      <c r="LDZ19"/>
      <c r="LEA19"/>
      <c r="LEB19"/>
      <c r="LEC19"/>
      <c r="LED19"/>
      <c r="LEE19"/>
      <c r="LEF19"/>
      <c r="LEG19"/>
      <c r="LEH19"/>
      <c r="LEI19"/>
      <c r="LEJ19"/>
      <c r="LEK19"/>
      <c r="LEL19"/>
      <c r="LEM19"/>
      <c r="LEN19"/>
      <c r="LEO19"/>
      <c r="LEP19"/>
      <c r="LEQ19"/>
      <c r="LER19"/>
      <c r="LES19"/>
      <c r="LET19"/>
      <c r="LEU19"/>
      <c r="LEV19"/>
      <c r="LEW19"/>
      <c r="LEX19"/>
      <c r="LEY19"/>
      <c r="LEZ19"/>
      <c r="LFA19"/>
      <c r="LFB19"/>
      <c r="LFC19"/>
      <c r="LFD19"/>
      <c r="LFE19"/>
      <c r="LFF19"/>
      <c r="LFG19"/>
      <c r="LFH19"/>
      <c r="LFI19"/>
      <c r="LFJ19"/>
      <c r="LFK19"/>
      <c r="LFL19"/>
      <c r="LFM19"/>
      <c r="LFN19"/>
      <c r="LFO19"/>
      <c r="LFP19"/>
      <c r="LFQ19"/>
      <c r="LFR19"/>
      <c r="LFS19"/>
      <c r="LFT19"/>
      <c r="LFU19"/>
      <c r="LFV19"/>
      <c r="LFW19"/>
      <c r="LFX19"/>
      <c r="LFY19"/>
      <c r="LFZ19"/>
      <c r="LGA19"/>
      <c r="LGB19"/>
      <c r="LGC19"/>
      <c r="LGD19"/>
      <c r="LGE19"/>
      <c r="LGF19"/>
      <c r="LGG19"/>
      <c r="LGH19"/>
      <c r="LGI19"/>
      <c r="LGJ19"/>
      <c r="LGK19"/>
      <c r="LGL19"/>
      <c r="LGM19"/>
      <c r="LGN19"/>
      <c r="LGO19"/>
      <c r="LGP19"/>
      <c r="LGQ19"/>
      <c r="LGR19"/>
      <c r="LGS19"/>
      <c r="LGT19"/>
      <c r="LGU19"/>
      <c r="LGV19"/>
      <c r="LGW19"/>
      <c r="LGX19"/>
      <c r="LGY19"/>
      <c r="LGZ19"/>
      <c r="LHA19"/>
      <c r="LHB19"/>
      <c r="LHC19"/>
      <c r="LHD19"/>
      <c r="LHE19"/>
      <c r="LHF19"/>
      <c r="LHG19"/>
      <c r="LHH19"/>
      <c r="LHI19"/>
      <c r="LHJ19"/>
      <c r="LHK19"/>
      <c r="LHL19"/>
      <c r="LHM19"/>
      <c r="LHN19"/>
      <c r="LHO19"/>
      <c r="LHP19"/>
      <c r="LHQ19"/>
      <c r="LHR19"/>
      <c r="LHS19"/>
      <c r="LHT19"/>
      <c r="LHU19"/>
      <c r="LHV19"/>
      <c r="LHW19"/>
      <c r="LHX19"/>
      <c r="LHY19"/>
      <c r="LHZ19"/>
      <c r="LIA19"/>
      <c r="LIB19"/>
      <c r="LIC19"/>
      <c r="LID19"/>
      <c r="LIE19"/>
      <c r="LIF19"/>
      <c r="LIG19"/>
      <c r="LIH19"/>
      <c r="LII19"/>
      <c r="LIJ19"/>
      <c r="LIK19"/>
      <c r="LIL19"/>
      <c r="LIM19"/>
      <c r="LIN19"/>
      <c r="LIO19"/>
      <c r="LIP19"/>
      <c r="LIQ19"/>
      <c r="LIR19"/>
      <c r="LIS19"/>
      <c r="LIT19"/>
      <c r="LIU19"/>
      <c r="LIV19"/>
      <c r="LIW19"/>
      <c r="LIX19"/>
      <c r="LIY19"/>
      <c r="LIZ19"/>
      <c r="LJA19"/>
      <c r="LJB19"/>
      <c r="LJC19"/>
      <c r="LJD19"/>
      <c r="LJE19"/>
      <c r="LJF19"/>
      <c r="LJG19"/>
      <c r="LJH19"/>
      <c r="LJI19"/>
      <c r="LJJ19"/>
      <c r="LJK19"/>
      <c r="LJL19"/>
      <c r="LJM19"/>
      <c r="LJN19"/>
      <c r="LJO19"/>
      <c r="LJP19"/>
      <c r="LJQ19"/>
      <c r="LJR19"/>
      <c r="LJS19"/>
      <c r="LJT19"/>
      <c r="LJU19"/>
      <c r="LJV19"/>
      <c r="LJW19"/>
      <c r="LJX19"/>
      <c r="LJY19"/>
      <c r="LJZ19"/>
      <c r="LKA19"/>
      <c r="LKB19"/>
      <c r="LKC19"/>
      <c r="LKD19"/>
      <c r="LKE19"/>
      <c r="LKF19"/>
      <c r="LKG19"/>
      <c r="LKH19"/>
      <c r="LKI19"/>
      <c r="LKJ19"/>
      <c r="LKK19"/>
      <c r="LKL19"/>
      <c r="LKM19"/>
      <c r="LKN19"/>
      <c r="LKO19"/>
      <c r="LKP19"/>
      <c r="LKQ19"/>
      <c r="LKR19"/>
      <c r="LKS19"/>
      <c r="LKT19"/>
      <c r="LKU19"/>
      <c r="LKV19"/>
      <c r="LKW19"/>
      <c r="LKX19"/>
      <c r="LKY19"/>
      <c r="LKZ19"/>
      <c r="LLA19"/>
      <c r="LLB19"/>
      <c r="LLC19"/>
      <c r="LLD19"/>
      <c r="LLE19"/>
      <c r="LLF19"/>
      <c r="LLG19"/>
      <c r="LLH19"/>
      <c r="LLI19"/>
      <c r="LLJ19"/>
      <c r="LLK19"/>
      <c r="LLL19"/>
      <c r="LLM19"/>
      <c r="LLN19"/>
      <c r="LLO19"/>
      <c r="LLP19"/>
      <c r="LLQ19"/>
      <c r="LLR19"/>
      <c r="LLS19"/>
      <c r="LLT19"/>
      <c r="LLU19"/>
      <c r="LLV19"/>
      <c r="LLW19"/>
      <c r="LLX19"/>
      <c r="LLY19"/>
      <c r="LLZ19"/>
      <c r="LMA19"/>
      <c r="LMB19"/>
      <c r="LMC19"/>
      <c r="LMD19"/>
      <c r="LME19"/>
      <c r="LMF19"/>
      <c r="LMG19"/>
      <c r="LMH19"/>
      <c r="LMI19"/>
      <c r="LMJ19"/>
      <c r="LMK19"/>
      <c r="LML19"/>
      <c r="LMM19"/>
      <c r="LMN19"/>
      <c r="LMO19"/>
      <c r="LMP19"/>
      <c r="LMQ19"/>
      <c r="LMR19"/>
      <c r="LMS19"/>
      <c r="LMT19"/>
      <c r="LMU19"/>
      <c r="LMV19"/>
      <c r="LMW19"/>
      <c r="LMX19"/>
      <c r="LMY19"/>
      <c r="LMZ19"/>
      <c r="LNA19"/>
      <c r="LNB19"/>
      <c r="LNC19"/>
      <c r="LND19"/>
      <c r="LNE19"/>
      <c r="LNF19"/>
      <c r="LNG19"/>
      <c r="LNH19"/>
      <c r="LNI19"/>
      <c r="LNJ19"/>
      <c r="LNK19"/>
      <c r="LNL19"/>
      <c r="LNM19"/>
      <c r="LNN19"/>
      <c r="LNO19"/>
      <c r="LNP19"/>
      <c r="LNQ19"/>
      <c r="LNR19"/>
      <c r="LNS19"/>
      <c r="LNT19"/>
      <c r="LNU19"/>
      <c r="LNV19"/>
      <c r="LNW19"/>
      <c r="LNX19"/>
      <c r="LNY19"/>
      <c r="LNZ19"/>
      <c r="LOA19"/>
      <c r="LOB19"/>
      <c r="LOC19"/>
      <c r="LOD19"/>
      <c r="LOE19"/>
      <c r="LOF19"/>
      <c r="LOG19"/>
      <c r="LOH19"/>
      <c r="LOI19"/>
      <c r="LOJ19"/>
      <c r="LOK19"/>
      <c r="LOL19"/>
      <c r="LOM19"/>
      <c r="LON19"/>
      <c r="LOO19"/>
      <c r="LOP19"/>
      <c r="LOQ19"/>
      <c r="LOR19"/>
      <c r="LOS19"/>
      <c r="LOT19"/>
      <c r="LOU19"/>
      <c r="LOV19"/>
      <c r="LOW19"/>
      <c r="LOX19"/>
      <c r="LOY19"/>
      <c r="LOZ19"/>
      <c r="LPA19"/>
      <c r="LPB19"/>
      <c r="LPC19"/>
      <c r="LPD19"/>
      <c r="LPE19"/>
      <c r="LPF19"/>
      <c r="LPG19"/>
      <c r="LPH19"/>
      <c r="LPI19"/>
      <c r="LPJ19"/>
      <c r="LPK19"/>
      <c r="LPL19"/>
      <c r="LPM19"/>
      <c r="LPN19"/>
      <c r="LPO19"/>
      <c r="LPP19"/>
      <c r="LPQ19"/>
      <c r="LPR19"/>
      <c r="LPS19"/>
      <c r="LPT19"/>
      <c r="LPU19"/>
      <c r="LPV19"/>
      <c r="LPW19"/>
      <c r="LPX19"/>
      <c r="LPY19"/>
      <c r="LPZ19"/>
      <c r="LQA19"/>
      <c r="LQB19"/>
      <c r="LQC19"/>
      <c r="LQD19"/>
      <c r="LQE19"/>
      <c r="LQF19"/>
      <c r="LQG19"/>
      <c r="LQH19"/>
      <c r="LQI19"/>
      <c r="LQJ19"/>
      <c r="LQK19"/>
      <c r="LQL19"/>
      <c r="LQM19"/>
      <c r="LQN19"/>
      <c r="LQO19"/>
      <c r="LQP19"/>
      <c r="LQQ19"/>
      <c r="LQR19"/>
      <c r="LQS19"/>
      <c r="LQT19"/>
      <c r="LQU19"/>
      <c r="LQV19"/>
      <c r="LQW19"/>
      <c r="LQX19"/>
      <c r="LQY19"/>
      <c r="LQZ19"/>
      <c r="LRA19"/>
      <c r="LRB19"/>
      <c r="LRC19"/>
      <c r="LRD19"/>
      <c r="LRE19"/>
      <c r="LRF19"/>
      <c r="LRG19"/>
      <c r="LRH19"/>
      <c r="LRI19"/>
      <c r="LRJ19"/>
      <c r="LRK19"/>
      <c r="LRL19"/>
      <c r="LRM19"/>
      <c r="LRN19"/>
      <c r="LRO19"/>
      <c r="LRP19"/>
      <c r="LRQ19"/>
      <c r="LRR19"/>
      <c r="LRS19"/>
      <c r="LRT19"/>
      <c r="LRU19"/>
      <c r="LRV19"/>
      <c r="LRW19"/>
      <c r="LRX19"/>
      <c r="LRY19"/>
      <c r="LRZ19"/>
      <c r="LSA19"/>
      <c r="LSB19"/>
      <c r="LSC19"/>
      <c r="LSD19"/>
      <c r="LSE19"/>
      <c r="LSF19"/>
      <c r="LSG19"/>
      <c r="LSH19"/>
      <c r="LSI19"/>
      <c r="LSJ19"/>
      <c r="LSK19"/>
      <c r="LSL19"/>
      <c r="LSM19"/>
      <c r="LSN19"/>
      <c r="LSO19"/>
      <c r="LSP19"/>
      <c r="LSQ19"/>
      <c r="LSR19"/>
      <c r="LSS19"/>
      <c r="LST19"/>
      <c r="LSU19"/>
      <c r="LSV19"/>
      <c r="LSW19"/>
      <c r="LSX19"/>
      <c r="LSY19"/>
      <c r="LSZ19"/>
      <c r="LTA19"/>
      <c r="LTB19"/>
      <c r="LTC19"/>
      <c r="LTD19"/>
      <c r="LTE19"/>
      <c r="LTF19"/>
      <c r="LTG19"/>
      <c r="LTH19"/>
      <c r="LTI19"/>
      <c r="LTJ19"/>
      <c r="LTK19"/>
      <c r="LTL19"/>
      <c r="LTM19"/>
      <c r="LTN19"/>
      <c r="LTO19"/>
      <c r="LTP19"/>
      <c r="LTQ19"/>
      <c r="LTR19"/>
      <c r="LTS19"/>
      <c r="LTT19"/>
      <c r="LTU19"/>
      <c r="LTV19"/>
      <c r="LTW19"/>
      <c r="LTX19"/>
      <c r="LTY19"/>
      <c r="LTZ19"/>
      <c r="LUA19"/>
      <c r="LUB19"/>
      <c r="LUC19"/>
      <c r="LUD19"/>
      <c r="LUE19"/>
      <c r="LUF19"/>
      <c r="LUG19"/>
      <c r="LUH19"/>
      <c r="LUI19"/>
      <c r="LUJ19"/>
      <c r="LUK19"/>
      <c r="LUL19"/>
      <c r="LUM19"/>
      <c r="LUN19"/>
      <c r="LUO19"/>
      <c r="LUP19"/>
      <c r="LUQ19"/>
      <c r="LUR19"/>
      <c r="LUS19"/>
      <c r="LUT19"/>
      <c r="LUU19"/>
      <c r="LUV19"/>
      <c r="LUW19"/>
      <c r="LUX19"/>
      <c r="LUY19"/>
      <c r="LUZ19"/>
      <c r="LVA19"/>
      <c r="LVB19"/>
      <c r="LVC19"/>
      <c r="LVD19"/>
      <c r="LVE19"/>
      <c r="LVF19"/>
      <c r="LVG19"/>
      <c r="LVH19"/>
      <c r="LVI19"/>
      <c r="LVJ19"/>
      <c r="LVK19"/>
      <c r="LVL19"/>
      <c r="LVM19"/>
      <c r="LVN19"/>
      <c r="LVO19"/>
      <c r="LVP19"/>
      <c r="LVQ19"/>
      <c r="LVR19"/>
      <c r="LVS19"/>
      <c r="LVT19"/>
      <c r="LVU19"/>
      <c r="LVV19"/>
      <c r="LVW19"/>
      <c r="LVX19"/>
      <c r="LVY19"/>
      <c r="LVZ19"/>
      <c r="LWA19"/>
      <c r="LWB19"/>
      <c r="LWC19"/>
      <c r="LWD19"/>
      <c r="LWE19"/>
      <c r="LWF19"/>
      <c r="LWG19"/>
      <c r="LWH19"/>
      <c r="LWI19"/>
      <c r="LWJ19"/>
      <c r="LWK19"/>
      <c r="LWL19"/>
      <c r="LWM19"/>
      <c r="LWN19"/>
      <c r="LWO19"/>
      <c r="LWP19"/>
      <c r="LWQ19"/>
      <c r="LWR19"/>
      <c r="LWS19"/>
      <c r="LWT19"/>
      <c r="LWU19"/>
      <c r="LWV19"/>
      <c r="LWW19"/>
      <c r="LWX19"/>
      <c r="LWY19"/>
      <c r="LWZ19"/>
      <c r="LXA19"/>
      <c r="LXB19"/>
      <c r="LXC19"/>
      <c r="LXD19"/>
      <c r="LXE19"/>
      <c r="LXF19"/>
      <c r="LXG19"/>
      <c r="LXH19"/>
      <c r="LXI19"/>
      <c r="LXJ19"/>
      <c r="LXK19"/>
      <c r="LXL19"/>
      <c r="LXM19"/>
      <c r="LXN19"/>
      <c r="LXO19"/>
      <c r="LXP19"/>
      <c r="LXQ19"/>
      <c r="LXR19"/>
      <c r="LXS19"/>
      <c r="LXT19"/>
      <c r="LXU19"/>
      <c r="LXV19"/>
      <c r="LXW19"/>
      <c r="LXX19"/>
      <c r="LXY19"/>
      <c r="LXZ19"/>
      <c r="LYA19"/>
      <c r="LYB19"/>
      <c r="LYC19"/>
      <c r="LYD19"/>
      <c r="LYE19"/>
      <c r="LYF19"/>
      <c r="LYG19"/>
      <c r="LYH19"/>
      <c r="LYI19"/>
      <c r="LYJ19"/>
      <c r="LYK19"/>
      <c r="LYL19"/>
      <c r="LYM19"/>
      <c r="LYN19"/>
      <c r="LYO19"/>
      <c r="LYP19"/>
      <c r="LYQ19"/>
      <c r="LYR19"/>
      <c r="LYS19"/>
      <c r="LYT19"/>
      <c r="LYU19"/>
      <c r="LYV19"/>
      <c r="LYW19"/>
      <c r="LYX19"/>
      <c r="LYY19"/>
      <c r="LYZ19"/>
      <c r="LZA19"/>
      <c r="LZB19"/>
      <c r="LZC19"/>
      <c r="LZD19"/>
      <c r="LZE19"/>
      <c r="LZF19"/>
      <c r="LZG19"/>
      <c r="LZH19"/>
      <c r="LZI19"/>
      <c r="LZJ19"/>
      <c r="LZK19"/>
      <c r="LZL19"/>
      <c r="LZM19"/>
      <c r="LZN19"/>
      <c r="LZO19"/>
      <c r="LZP19"/>
      <c r="LZQ19"/>
      <c r="LZR19"/>
      <c r="LZS19"/>
      <c r="LZT19"/>
      <c r="LZU19"/>
      <c r="LZV19"/>
      <c r="LZW19"/>
      <c r="LZX19"/>
      <c r="LZY19"/>
      <c r="LZZ19"/>
      <c r="MAA19"/>
      <c r="MAB19"/>
      <c r="MAC19"/>
      <c r="MAD19"/>
      <c r="MAE19"/>
      <c r="MAF19"/>
      <c r="MAG19"/>
      <c r="MAH19"/>
      <c r="MAI19"/>
      <c r="MAJ19"/>
      <c r="MAK19"/>
      <c r="MAL19"/>
      <c r="MAM19"/>
      <c r="MAN19"/>
      <c r="MAO19"/>
      <c r="MAP19"/>
      <c r="MAQ19"/>
      <c r="MAR19"/>
      <c r="MAS19"/>
      <c r="MAT19"/>
      <c r="MAU19"/>
      <c r="MAV19"/>
      <c r="MAW19"/>
      <c r="MAX19"/>
      <c r="MAY19"/>
      <c r="MAZ19"/>
      <c r="MBA19"/>
      <c r="MBB19"/>
      <c r="MBC19"/>
      <c r="MBD19"/>
      <c r="MBE19"/>
      <c r="MBF19"/>
      <c r="MBG19"/>
      <c r="MBH19"/>
      <c r="MBI19"/>
      <c r="MBJ19"/>
      <c r="MBK19"/>
      <c r="MBL19"/>
      <c r="MBM19"/>
      <c r="MBN19"/>
      <c r="MBO19"/>
      <c r="MBP19"/>
      <c r="MBQ19"/>
      <c r="MBR19"/>
      <c r="MBS19"/>
      <c r="MBT19"/>
      <c r="MBU19"/>
      <c r="MBV19"/>
      <c r="MBW19"/>
      <c r="MBX19"/>
      <c r="MBY19"/>
      <c r="MBZ19"/>
      <c r="MCA19"/>
      <c r="MCB19"/>
      <c r="MCC19"/>
      <c r="MCD19"/>
      <c r="MCE19"/>
      <c r="MCF19"/>
      <c r="MCG19"/>
      <c r="MCH19"/>
      <c r="MCI19"/>
      <c r="MCJ19"/>
      <c r="MCK19"/>
      <c r="MCL19"/>
      <c r="MCM19"/>
      <c r="MCN19"/>
      <c r="MCO19"/>
      <c r="MCP19"/>
      <c r="MCQ19"/>
      <c r="MCR19"/>
      <c r="MCS19"/>
      <c r="MCT19"/>
      <c r="MCU19"/>
      <c r="MCV19"/>
      <c r="MCW19"/>
      <c r="MCX19"/>
      <c r="MCY19"/>
      <c r="MCZ19"/>
      <c r="MDA19"/>
      <c r="MDB19"/>
      <c r="MDC19"/>
      <c r="MDD19"/>
      <c r="MDE19"/>
      <c r="MDF19"/>
      <c r="MDG19"/>
      <c r="MDH19"/>
      <c r="MDI19"/>
      <c r="MDJ19"/>
      <c r="MDK19"/>
      <c r="MDL19"/>
      <c r="MDM19"/>
      <c r="MDN19"/>
      <c r="MDO19"/>
      <c r="MDP19"/>
      <c r="MDQ19"/>
      <c r="MDR19"/>
      <c r="MDS19"/>
      <c r="MDT19"/>
      <c r="MDU19"/>
      <c r="MDV19"/>
      <c r="MDW19"/>
      <c r="MDX19"/>
      <c r="MDY19"/>
      <c r="MDZ19"/>
      <c r="MEA19"/>
      <c r="MEB19"/>
      <c r="MEC19"/>
      <c r="MED19"/>
      <c r="MEE19"/>
      <c r="MEF19"/>
      <c r="MEG19"/>
      <c r="MEH19"/>
      <c r="MEI19"/>
      <c r="MEJ19"/>
      <c r="MEK19"/>
      <c r="MEL19"/>
      <c r="MEM19"/>
      <c r="MEN19"/>
      <c r="MEO19"/>
      <c r="MEP19"/>
      <c r="MEQ19"/>
      <c r="MER19"/>
      <c r="MES19"/>
      <c r="MET19"/>
      <c r="MEU19"/>
      <c r="MEV19"/>
      <c r="MEW19"/>
      <c r="MEX19"/>
      <c r="MEY19"/>
      <c r="MEZ19"/>
      <c r="MFA19"/>
      <c r="MFB19"/>
      <c r="MFC19"/>
      <c r="MFD19"/>
      <c r="MFE19"/>
      <c r="MFF19"/>
      <c r="MFG19"/>
      <c r="MFH19"/>
      <c r="MFI19"/>
      <c r="MFJ19"/>
      <c r="MFK19"/>
      <c r="MFL19"/>
      <c r="MFM19"/>
      <c r="MFN19"/>
      <c r="MFO19"/>
      <c r="MFP19"/>
      <c r="MFQ19"/>
      <c r="MFR19"/>
      <c r="MFS19"/>
      <c r="MFT19"/>
      <c r="MFU19"/>
      <c r="MFV19"/>
      <c r="MFW19"/>
      <c r="MFX19"/>
      <c r="MFY19"/>
      <c r="MFZ19"/>
      <c r="MGA19"/>
      <c r="MGB19"/>
      <c r="MGC19"/>
      <c r="MGD19"/>
      <c r="MGE19"/>
      <c r="MGF19"/>
      <c r="MGG19"/>
      <c r="MGH19"/>
      <c r="MGI19"/>
      <c r="MGJ19"/>
      <c r="MGK19"/>
      <c r="MGL19"/>
      <c r="MGM19"/>
      <c r="MGN19"/>
      <c r="MGO19"/>
      <c r="MGP19"/>
      <c r="MGQ19"/>
      <c r="MGR19"/>
      <c r="MGS19"/>
      <c r="MGT19"/>
      <c r="MGU19"/>
      <c r="MGV19"/>
      <c r="MGW19"/>
      <c r="MGX19"/>
      <c r="MGY19"/>
      <c r="MGZ19"/>
      <c r="MHA19"/>
      <c r="MHB19"/>
      <c r="MHC19"/>
      <c r="MHD19"/>
      <c r="MHE19"/>
      <c r="MHF19"/>
      <c r="MHG19"/>
      <c r="MHH19"/>
      <c r="MHI19"/>
      <c r="MHJ19"/>
      <c r="MHK19"/>
      <c r="MHL19"/>
      <c r="MHM19"/>
      <c r="MHN19"/>
      <c r="MHO19"/>
      <c r="MHP19"/>
      <c r="MHQ19"/>
      <c r="MHR19"/>
      <c r="MHS19"/>
      <c r="MHT19"/>
      <c r="MHU19"/>
      <c r="MHV19"/>
      <c r="MHW19"/>
      <c r="MHX19"/>
      <c r="MHY19"/>
      <c r="MHZ19"/>
      <c r="MIA19"/>
      <c r="MIB19"/>
      <c r="MIC19"/>
      <c r="MID19"/>
      <c r="MIE19"/>
      <c r="MIF19"/>
      <c r="MIG19"/>
      <c r="MIH19"/>
      <c r="MII19"/>
      <c r="MIJ19"/>
      <c r="MIK19"/>
      <c r="MIL19"/>
      <c r="MIM19"/>
      <c r="MIN19"/>
      <c r="MIO19"/>
      <c r="MIP19"/>
      <c r="MIQ19"/>
      <c r="MIR19"/>
      <c r="MIS19"/>
      <c r="MIT19"/>
      <c r="MIU19"/>
      <c r="MIV19"/>
      <c r="MIW19"/>
      <c r="MIX19"/>
      <c r="MIY19"/>
      <c r="MIZ19"/>
      <c r="MJA19"/>
      <c r="MJB19"/>
      <c r="MJC19"/>
      <c r="MJD19"/>
      <c r="MJE19"/>
      <c r="MJF19"/>
      <c r="MJG19"/>
      <c r="MJH19"/>
      <c r="MJI19"/>
      <c r="MJJ19"/>
      <c r="MJK19"/>
      <c r="MJL19"/>
      <c r="MJM19"/>
      <c r="MJN19"/>
      <c r="MJO19"/>
      <c r="MJP19"/>
      <c r="MJQ19"/>
      <c r="MJR19"/>
      <c r="MJS19"/>
      <c r="MJT19"/>
      <c r="MJU19"/>
      <c r="MJV19"/>
      <c r="MJW19"/>
      <c r="MJX19"/>
      <c r="MJY19"/>
      <c r="MJZ19"/>
      <c r="MKA19"/>
      <c r="MKB19"/>
      <c r="MKC19"/>
      <c r="MKD19"/>
      <c r="MKE19"/>
      <c r="MKF19"/>
      <c r="MKG19"/>
      <c r="MKH19"/>
      <c r="MKI19"/>
      <c r="MKJ19"/>
      <c r="MKK19"/>
      <c r="MKL19"/>
      <c r="MKM19"/>
      <c r="MKN19"/>
      <c r="MKO19"/>
      <c r="MKP19"/>
      <c r="MKQ19"/>
      <c r="MKR19"/>
      <c r="MKS19"/>
      <c r="MKT19"/>
      <c r="MKU19"/>
      <c r="MKV19"/>
      <c r="MKW19"/>
      <c r="MKX19"/>
      <c r="MKY19"/>
      <c r="MKZ19"/>
      <c r="MLA19"/>
      <c r="MLB19"/>
      <c r="MLC19"/>
      <c r="MLD19"/>
      <c r="MLE19"/>
      <c r="MLF19"/>
      <c r="MLG19"/>
      <c r="MLH19"/>
      <c r="MLI19"/>
      <c r="MLJ19"/>
      <c r="MLK19"/>
      <c r="MLL19"/>
      <c r="MLM19"/>
      <c r="MLN19"/>
      <c r="MLO19"/>
      <c r="MLP19"/>
      <c r="MLQ19"/>
      <c r="MLR19"/>
      <c r="MLS19"/>
      <c r="MLT19"/>
      <c r="MLU19"/>
      <c r="MLV19"/>
      <c r="MLW19"/>
      <c r="MLX19"/>
      <c r="MLY19"/>
      <c r="MLZ19"/>
      <c r="MMA19"/>
      <c r="MMB19"/>
      <c r="MMC19"/>
      <c r="MMD19"/>
      <c r="MME19"/>
      <c r="MMF19"/>
      <c r="MMG19"/>
      <c r="MMH19"/>
      <c r="MMI19"/>
      <c r="MMJ19"/>
      <c r="MMK19"/>
      <c r="MML19"/>
      <c r="MMM19"/>
      <c r="MMN19"/>
      <c r="MMO19"/>
      <c r="MMP19"/>
      <c r="MMQ19"/>
      <c r="MMR19"/>
      <c r="MMS19"/>
      <c r="MMT19"/>
      <c r="MMU19"/>
      <c r="MMV19"/>
      <c r="MMW19"/>
      <c r="MMX19"/>
      <c r="MMY19"/>
      <c r="MMZ19"/>
      <c r="MNA19"/>
      <c r="MNB19"/>
      <c r="MNC19"/>
      <c r="MND19"/>
      <c r="MNE19"/>
      <c r="MNF19"/>
      <c r="MNG19"/>
      <c r="MNH19"/>
      <c r="MNI19"/>
      <c r="MNJ19"/>
      <c r="MNK19"/>
      <c r="MNL19"/>
      <c r="MNM19"/>
      <c r="MNN19"/>
      <c r="MNO19"/>
      <c r="MNP19"/>
      <c r="MNQ19"/>
      <c r="MNR19"/>
      <c r="MNS19"/>
      <c r="MNT19"/>
      <c r="MNU19"/>
      <c r="MNV19"/>
      <c r="MNW19"/>
      <c r="MNX19"/>
      <c r="MNY19"/>
      <c r="MNZ19"/>
      <c r="MOA19"/>
      <c r="MOB19"/>
      <c r="MOC19"/>
      <c r="MOD19"/>
      <c r="MOE19"/>
      <c r="MOF19"/>
      <c r="MOG19"/>
      <c r="MOH19"/>
      <c r="MOI19"/>
      <c r="MOJ19"/>
      <c r="MOK19"/>
      <c r="MOL19"/>
      <c r="MOM19"/>
      <c r="MON19"/>
      <c r="MOO19"/>
      <c r="MOP19"/>
      <c r="MOQ19"/>
      <c r="MOR19"/>
      <c r="MOS19"/>
      <c r="MOT19"/>
      <c r="MOU19"/>
      <c r="MOV19"/>
      <c r="MOW19"/>
      <c r="MOX19"/>
      <c r="MOY19"/>
      <c r="MOZ19"/>
      <c r="MPA19"/>
      <c r="MPB19"/>
      <c r="MPC19"/>
      <c r="MPD19"/>
      <c r="MPE19"/>
      <c r="MPF19"/>
      <c r="MPG19"/>
      <c r="MPH19"/>
      <c r="MPI19"/>
      <c r="MPJ19"/>
      <c r="MPK19"/>
      <c r="MPL19"/>
      <c r="MPM19"/>
      <c r="MPN19"/>
      <c r="MPO19"/>
      <c r="MPP19"/>
      <c r="MPQ19"/>
      <c r="MPR19"/>
      <c r="MPS19"/>
      <c r="MPT19"/>
      <c r="MPU19"/>
      <c r="MPV19"/>
      <c r="MPW19"/>
      <c r="MPX19"/>
      <c r="MPY19"/>
      <c r="MPZ19"/>
      <c r="MQA19"/>
      <c r="MQB19"/>
      <c r="MQC19"/>
      <c r="MQD19"/>
      <c r="MQE19"/>
      <c r="MQF19"/>
      <c r="MQG19"/>
      <c r="MQH19"/>
      <c r="MQI19"/>
      <c r="MQJ19"/>
      <c r="MQK19"/>
      <c r="MQL19"/>
      <c r="MQM19"/>
      <c r="MQN19"/>
      <c r="MQO19"/>
      <c r="MQP19"/>
      <c r="MQQ19"/>
      <c r="MQR19"/>
      <c r="MQS19"/>
      <c r="MQT19"/>
      <c r="MQU19"/>
      <c r="MQV19"/>
      <c r="MQW19"/>
      <c r="MQX19"/>
      <c r="MQY19"/>
      <c r="MQZ19"/>
      <c r="MRA19"/>
      <c r="MRB19"/>
      <c r="MRC19"/>
      <c r="MRD19"/>
      <c r="MRE19"/>
      <c r="MRF19"/>
      <c r="MRG19"/>
      <c r="MRH19"/>
      <c r="MRI19"/>
      <c r="MRJ19"/>
      <c r="MRK19"/>
      <c r="MRL19"/>
      <c r="MRM19"/>
      <c r="MRN19"/>
      <c r="MRO19"/>
      <c r="MRP19"/>
      <c r="MRQ19"/>
      <c r="MRR19"/>
      <c r="MRS19"/>
      <c r="MRT19"/>
      <c r="MRU19"/>
      <c r="MRV19"/>
      <c r="MRW19"/>
      <c r="MRX19"/>
      <c r="MRY19"/>
      <c r="MRZ19"/>
      <c r="MSA19"/>
      <c r="MSB19"/>
      <c r="MSC19"/>
      <c r="MSD19"/>
      <c r="MSE19"/>
      <c r="MSF19"/>
      <c r="MSG19"/>
      <c r="MSH19"/>
      <c r="MSI19"/>
      <c r="MSJ19"/>
      <c r="MSK19"/>
      <c r="MSL19"/>
      <c r="MSM19"/>
      <c r="MSN19"/>
      <c r="MSO19"/>
      <c r="MSP19"/>
      <c r="MSQ19"/>
      <c r="MSR19"/>
      <c r="MSS19"/>
      <c r="MST19"/>
      <c r="MSU19"/>
      <c r="MSV19"/>
      <c r="MSW19"/>
      <c r="MSX19"/>
      <c r="MSY19"/>
      <c r="MSZ19"/>
      <c r="MTA19"/>
      <c r="MTB19"/>
      <c r="MTC19"/>
      <c r="MTD19"/>
      <c r="MTE19"/>
      <c r="MTF19"/>
      <c r="MTG19"/>
      <c r="MTH19"/>
      <c r="MTI19"/>
      <c r="MTJ19"/>
      <c r="MTK19"/>
      <c r="MTL19"/>
      <c r="MTM19"/>
      <c r="MTN19"/>
      <c r="MTO19"/>
      <c r="MTP19"/>
      <c r="MTQ19"/>
      <c r="MTR19"/>
      <c r="MTS19"/>
      <c r="MTT19"/>
      <c r="MTU19"/>
      <c r="MTV19"/>
      <c r="MTW19"/>
      <c r="MTX19"/>
      <c r="MTY19"/>
      <c r="MTZ19"/>
      <c r="MUA19"/>
      <c r="MUB19"/>
      <c r="MUC19"/>
      <c r="MUD19"/>
      <c r="MUE19"/>
      <c r="MUF19"/>
      <c r="MUG19"/>
      <c r="MUH19"/>
      <c r="MUI19"/>
      <c r="MUJ19"/>
      <c r="MUK19"/>
      <c r="MUL19"/>
      <c r="MUM19"/>
      <c r="MUN19"/>
      <c r="MUO19"/>
      <c r="MUP19"/>
      <c r="MUQ19"/>
      <c r="MUR19"/>
      <c r="MUS19"/>
      <c r="MUT19"/>
      <c r="MUU19"/>
      <c r="MUV19"/>
      <c r="MUW19"/>
      <c r="MUX19"/>
      <c r="MUY19"/>
      <c r="MUZ19"/>
      <c r="MVA19"/>
      <c r="MVB19"/>
      <c r="MVC19"/>
      <c r="MVD19"/>
      <c r="MVE19"/>
      <c r="MVF19"/>
      <c r="MVG19"/>
      <c r="MVH19"/>
      <c r="MVI19"/>
      <c r="MVJ19"/>
      <c r="MVK19"/>
      <c r="MVL19"/>
      <c r="MVM19"/>
      <c r="MVN19"/>
      <c r="MVO19"/>
      <c r="MVP19"/>
      <c r="MVQ19"/>
      <c r="MVR19"/>
      <c r="MVS19"/>
      <c r="MVT19"/>
      <c r="MVU19"/>
      <c r="MVV19"/>
      <c r="MVW19"/>
      <c r="MVX19"/>
      <c r="MVY19"/>
      <c r="MVZ19"/>
      <c r="MWA19"/>
      <c r="MWB19"/>
      <c r="MWC19"/>
      <c r="MWD19"/>
      <c r="MWE19"/>
      <c r="MWF19"/>
      <c r="MWG19"/>
      <c r="MWH19"/>
      <c r="MWI19"/>
      <c r="MWJ19"/>
      <c r="MWK19"/>
      <c r="MWL19"/>
      <c r="MWM19"/>
      <c r="MWN19"/>
      <c r="MWO19"/>
      <c r="MWP19"/>
      <c r="MWQ19"/>
      <c r="MWR19"/>
      <c r="MWS19"/>
      <c r="MWT19"/>
      <c r="MWU19"/>
      <c r="MWV19"/>
      <c r="MWW19"/>
      <c r="MWX19"/>
      <c r="MWY19"/>
      <c r="MWZ19"/>
      <c r="MXA19"/>
      <c r="MXB19"/>
      <c r="MXC19"/>
      <c r="MXD19"/>
      <c r="MXE19"/>
      <c r="MXF19"/>
      <c r="MXG19"/>
      <c r="MXH19"/>
      <c r="MXI19"/>
      <c r="MXJ19"/>
      <c r="MXK19"/>
      <c r="MXL19"/>
      <c r="MXM19"/>
      <c r="MXN19"/>
      <c r="MXO19"/>
      <c r="MXP19"/>
      <c r="MXQ19"/>
      <c r="MXR19"/>
      <c r="MXS19"/>
      <c r="MXT19"/>
      <c r="MXU19"/>
      <c r="MXV19"/>
      <c r="MXW19"/>
      <c r="MXX19"/>
      <c r="MXY19"/>
      <c r="MXZ19"/>
      <c r="MYA19"/>
      <c r="MYB19"/>
      <c r="MYC19"/>
      <c r="MYD19"/>
      <c r="MYE19"/>
      <c r="MYF19"/>
      <c r="MYG19"/>
      <c r="MYH19"/>
      <c r="MYI19"/>
      <c r="MYJ19"/>
      <c r="MYK19"/>
      <c r="MYL19"/>
      <c r="MYM19"/>
      <c r="MYN19"/>
      <c r="MYO19"/>
      <c r="MYP19"/>
      <c r="MYQ19"/>
      <c r="MYR19"/>
      <c r="MYS19"/>
      <c r="MYT19"/>
      <c r="MYU19"/>
      <c r="MYV19"/>
      <c r="MYW19"/>
      <c r="MYX19"/>
      <c r="MYY19"/>
      <c r="MYZ19"/>
      <c r="MZA19"/>
      <c r="MZB19"/>
      <c r="MZC19"/>
      <c r="MZD19"/>
      <c r="MZE19"/>
      <c r="MZF19"/>
      <c r="MZG19"/>
      <c r="MZH19"/>
      <c r="MZI19"/>
      <c r="MZJ19"/>
      <c r="MZK19"/>
      <c r="MZL19"/>
      <c r="MZM19"/>
      <c r="MZN19"/>
      <c r="MZO19"/>
      <c r="MZP19"/>
      <c r="MZQ19"/>
      <c r="MZR19"/>
      <c r="MZS19"/>
      <c r="MZT19"/>
      <c r="MZU19"/>
      <c r="MZV19"/>
      <c r="MZW19"/>
      <c r="MZX19"/>
      <c r="MZY19"/>
      <c r="MZZ19"/>
      <c r="NAA19"/>
      <c r="NAB19"/>
      <c r="NAC19"/>
      <c r="NAD19"/>
      <c r="NAE19"/>
      <c r="NAF19"/>
      <c r="NAG19"/>
      <c r="NAH19"/>
      <c r="NAI19"/>
      <c r="NAJ19"/>
      <c r="NAK19"/>
      <c r="NAL19"/>
      <c r="NAM19"/>
      <c r="NAN19"/>
      <c r="NAO19"/>
      <c r="NAP19"/>
      <c r="NAQ19"/>
      <c r="NAR19"/>
      <c r="NAS19"/>
      <c r="NAT19"/>
      <c r="NAU19"/>
      <c r="NAV19"/>
      <c r="NAW19"/>
      <c r="NAX19"/>
      <c r="NAY19"/>
      <c r="NAZ19"/>
      <c r="NBA19"/>
      <c r="NBB19"/>
      <c r="NBC19"/>
      <c r="NBD19"/>
      <c r="NBE19"/>
      <c r="NBF19"/>
      <c r="NBG19"/>
      <c r="NBH19"/>
      <c r="NBI19"/>
      <c r="NBJ19"/>
      <c r="NBK19"/>
      <c r="NBL19"/>
      <c r="NBM19"/>
      <c r="NBN19"/>
      <c r="NBO19"/>
      <c r="NBP19"/>
      <c r="NBQ19"/>
      <c r="NBR19"/>
      <c r="NBS19"/>
      <c r="NBT19"/>
      <c r="NBU19"/>
      <c r="NBV19"/>
      <c r="NBW19"/>
      <c r="NBX19"/>
      <c r="NBY19"/>
      <c r="NBZ19"/>
      <c r="NCA19"/>
      <c r="NCB19"/>
      <c r="NCC19"/>
      <c r="NCD19"/>
      <c r="NCE19"/>
      <c r="NCF19"/>
      <c r="NCG19"/>
      <c r="NCH19"/>
      <c r="NCI19"/>
      <c r="NCJ19"/>
      <c r="NCK19"/>
      <c r="NCL19"/>
      <c r="NCM19"/>
      <c r="NCN19"/>
      <c r="NCO19"/>
      <c r="NCP19"/>
      <c r="NCQ19"/>
      <c r="NCR19"/>
      <c r="NCS19"/>
      <c r="NCT19"/>
      <c r="NCU19"/>
      <c r="NCV19"/>
      <c r="NCW19"/>
      <c r="NCX19"/>
      <c r="NCY19"/>
      <c r="NCZ19"/>
      <c r="NDA19"/>
      <c r="NDB19"/>
      <c r="NDC19"/>
      <c r="NDD19"/>
      <c r="NDE19"/>
      <c r="NDF19"/>
      <c r="NDG19"/>
      <c r="NDH19"/>
      <c r="NDI19"/>
      <c r="NDJ19"/>
      <c r="NDK19"/>
      <c r="NDL19"/>
      <c r="NDM19"/>
      <c r="NDN19"/>
      <c r="NDO19"/>
      <c r="NDP19"/>
      <c r="NDQ19"/>
      <c r="NDR19"/>
      <c r="NDS19"/>
      <c r="NDT19"/>
      <c r="NDU19"/>
      <c r="NDV19"/>
      <c r="NDW19"/>
      <c r="NDX19"/>
      <c r="NDY19"/>
      <c r="NDZ19"/>
      <c r="NEA19"/>
      <c r="NEB19"/>
      <c r="NEC19"/>
      <c r="NED19"/>
      <c r="NEE19"/>
      <c r="NEF19"/>
      <c r="NEG19"/>
      <c r="NEH19"/>
      <c r="NEI19"/>
      <c r="NEJ19"/>
      <c r="NEK19"/>
      <c r="NEL19"/>
      <c r="NEM19"/>
      <c r="NEN19"/>
      <c r="NEO19"/>
      <c r="NEP19"/>
      <c r="NEQ19"/>
      <c r="NER19"/>
      <c r="NES19"/>
      <c r="NET19"/>
      <c r="NEU19"/>
      <c r="NEV19"/>
      <c r="NEW19"/>
      <c r="NEX19"/>
      <c r="NEY19"/>
      <c r="NEZ19"/>
      <c r="NFA19"/>
      <c r="NFB19"/>
      <c r="NFC19"/>
      <c r="NFD19"/>
      <c r="NFE19"/>
      <c r="NFF19"/>
      <c r="NFG19"/>
      <c r="NFH19"/>
      <c r="NFI19"/>
      <c r="NFJ19"/>
      <c r="NFK19"/>
      <c r="NFL19"/>
      <c r="NFM19"/>
      <c r="NFN19"/>
      <c r="NFO19"/>
      <c r="NFP19"/>
      <c r="NFQ19"/>
      <c r="NFR19"/>
      <c r="NFS19"/>
      <c r="NFT19"/>
      <c r="NFU19"/>
      <c r="NFV19"/>
      <c r="NFW19"/>
      <c r="NFX19"/>
      <c r="NFY19"/>
      <c r="NFZ19"/>
      <c r="NGA19"/>
      <c r="NGB19"/>
      <c r="NGC19"/>
      <c r="NGD19"/>
      <c r="NGE19"/>
      <c r="NGF19"/>
      <c r="NGG19"/>
      <c r="NGH19"/>
      <c r="NGI19"/>
      <c r="NGJ19"/>
      <c r="NGK19"/>
      <c r="NGL19"/>
      <c r="NGM19"/>
      <c r="NGN19"/>
      <c r="NGO19"/>
      <c r="NGP19"/>
      <c r="NGQ19"/>
      <c r="NGR19"/>
      <c r="NGS19"/>
      <c r="NGT19"/>
      <c r="NGU19"/>
      <c r="NGV19"/>
      <c r="NGW19"/>
      <c r="NGX19"/>
      <c r="NGY19"/>
      <c r="NGZ19"/>
      <c r="NHA19"/>
      <c r="NHB19"/>
      <c r="NHC19"/>
      <c r="NHD19"/>
      <c r="NHE19"/>
      <c r="NHF19"/>
      <c r="NHG19"/>
      <c r="NHH19"/>
      <c r="NHI19"/>
      <c r="NHJ19"/>
      <c r="NHK19"/>
      <c r="NHL19"/>
      <c r="NHM19"/>
      <c r="NHN19"/>
      <c r="NHO19"/>
      <c r="NHP19"/>
      <c r="NHQ19"/>
      <c r="NHR19"/>
      <c r="NHS19"/>
      <c r="NHT19"/>
      <c r="NHU19"/>
      <c r="NHV19"/>
      <c r="NHW19"/>
      <c r="NHX19"/>
      <c r="NHY19"/>
      <c r="NHZ19"/>
      <c r="NIA19"/>
      <c r="NIB19"/>
      <c r="NIC19"/>
      <c r="NID19"/>
      <c r="NIE19"/>
      <c r="NIF19"/>
      <c r="NIG19"/>
      <c r="NIH19"/>
      <c r="NII19"/>
      <c r="NIJ19"/>
      <c r="NIK19"/>
      <c r="NIL19"/>
      <c r="NIM19"/>
      <c r="NIN19"/>
      <c r="NIO19"/>
      <c r="NIP19"/>
      <c r="NIQ19"/>
      <c r="NIR19"/>
      <c r="NIS19"/>
      <c r="NIT19"/>
      <c r="NIU19"/>
      <c r="NIV19"/>
      <c r="NIW19"/>
      <c r="NIX19"/>
      <c r="NIY19"/>
      <c r="NIZ19"/>
      <c r="NJA19"/>
      <c r="NJB19"/>
      <c r="NJC19"/>
      <c r="NJD19"/>
      <c r="NJE19"/>
      <c r="NJF19"/>
      <c r="NJG19"/>
      <c r="NJH19"/>
      <c r="NJI19"/>
      <c r="NJJ19"/>
      <c r="NJK19"/>
      <c r="NJL19"/>
      <c r="NJM19"/>
      <c r="NJN19"/>
      <c r="NJO19"/>
      <c r="NJP19"/>
      <c r="NJQ19"/>
      <c r="NJR19"/>
      <c r="NJS19"/>
      <c r="NJT19"/>
      <c r="NJU19"/>
      <c r="NJV19"/>
      <c r="NJW19"/>
      <c r="NJX19"/>
      <c r="NJY19"/>
      <c r="NJZ19"/>
      <c r="NKA19"/>
      <c r="NKB19"/>
      <c r="NKC19"/>
      <c r="NKD19"/>
      <c r="NKE19"/>
      <c r="NKF19"/>
      <c r="NKG19"/>
      <c r="NKH19"/>
      <c r="NKI19"/>
      <c r="NKJ19"/>
      <c r="NKK19"/>
      <c r="NKL19"/>
      <c r="NKM19"/>
      <c r="NKN19"/>
      <c r="NKO19"/>
      <c r="NKP19"/>
      <c r="NKQ19"/>
      <c r="NKR19"/>
      <c r="NKS19"/>
      <c r="NKT19"/>
      <c r="NKU19"/>
      <c r="NKV19"/>
      <c r="NKW19"/>
      <c r="NKX19"/>
      <c r="NKY19"/>
      <c r="NKZ19"/>
      <c r="NLA19"/>
      <c r="NLB19"/>
      <c r="NLC19"/>
      <c r="NLD19"/>
      <c r="NLE19"/>
      <c r="NLF19"/>
      <c r="NLG19"/>
      <c r="NLH19"/>
      <c r="NLI19"/>
      <c r="NLJ19"/>
      <c r="NLK19"/>
      <c r="NLL19"/>
      <c r="NLM19"/>
      <c r="NLN19"/>
      <c r="NLO19"/>
      <c r="NLP19"/>
      <c r="NLQ19"/>
      <c r="NLR19"/>
      <c r="NLS19"/>
      <c r="NLT19"/>
      <c r="NLU19"/>
      <c r="NLV19"/>
      <c r="NLW19"/>
      <c r="NLX19"/>
      <c r="NLY19"/>
      <c r="NLZ19"/>
      <c r="NMA19"/>
      <c r="NMB19"/>
      <c r="NMC19"/>
      <c r="NMD19"/>
      <c r="NME19"/>
      <c r="NMF19"/>
      <c r="NMG19"/>
      <c r="NMH19"/>
      <c r="NMI19"/>
      <c r="NMJ19"/>
      <c r="NMK19"/>
      <c r="NML19"/>
      <c r="NMM19"/>
      <c r="NMN19"/>
      <c r="NMO19"/>
      <c r="NMP19"/>
      <c r="NMQ19"/>
      <c r="NMR19"/>
      <c r="NMS19"/>
      <c r="NMT19"/>
      <c r="NMU19"/>
      <c r="NMV19"/>
      <c r="NMW19"/>
      <c r="NMX19"/>
      <c r="NMY19"/>
      <c r="NMZ19"/>
      <c r="NNA19"/>
      <c r="NNB19"/>
      <c r="NNC19"/>
      <c r="NND19"/>
      <c r="NNE19"/>
      <c r="NNF19"/>
      <c r="NNG19"/>
      <c r="NNH19"/>
      <c r="NNI19"/>
      <c r="NNJ19"/>
      <c r="NNK19"/>
      <c r="NNL19"/>
      <c r="NNM19"/>
      <c r="NNN19"/>
      <c r="NNO19"/>
      <c r="NNP19"/>
      <c r="NNQ19"/>
      <c r="NNR19"/>
      <c r="NNS19"/>
      <c r="NNT19"/>
      <c r="NNU19"/>
      <c r="NNV19"/>
      <c r="NNW19"/>
      <c r="NNX19"/>
      <c r="NNY19"/>
      <c r="NNZ19"/>
      <c r="NOA19"/>
      <c r="NOB19"/>
      <c r="NOC19"/>
      <c r="NOD19"/>
      <c r="NOE19"/>
      <c r="NOF19"/>
      <c r="NOG19"/>
      <c r="NOH19"/>
      <c r="NOI19"/>
      <c r="NOJ19"/>
      <c r="NOK19"/>
      <c r="NOL19"/>
      <c r="NOM19"/>
      <c r="NON19"/>
      <c r="NOO19"/>
      <c r="NOP19"/>
      <c r="NOQ19"/>
      <c r="NOR19"/>
      <c r="NOS19"/>
      <c r="NOT19"/>
      <c r="NOU19"/>
      <c r="NOV19"/>
      <c r="NOW19"/>
      <c r="NOX19"/>
      <c r="NOY19"/>
      <c r="NOZ19"/>
      <c r="NPA19"/>
      <c r="NPB19"/>
      <c r="NPC19"/>
      <c r="NPD19"/>
      <c r="NPE19"/>
      <c r="NPF19"/>
      <c r="NPG19"/>
      <c r="NPH19"/>
      <c r="NPI19"/>
      <c r="NPJ19"/>
      <c r="NPK19"/>
      <c r="NPL19"/>
      <c r="NPM19"/>
      <c r="NPN19"/>
      <c r="NPO19"/>
      <c r="NPP19"/>
      <c r="NPQ19"/>
      <c r="NPR19"/>
      <c r="NPS19"/>
      <c r="NPT19"/>
      <c r="NPU19"/>
      <c r="NPV19"/>
      <c r="NPW19"/>
      <c r="NPX19"/>
      <c r="NPY19"/>
      <c r="NPZ19"/>
      <c r="NQA19"/>
      <c r="NQB19"/>
      <c r="NQC19"/>
      <c r="NQD19"/>
      <c r="NQE19"/>
      <c r="NQF19"/>
      <c r="NQG19"/>
      <c r="NQH19"/>
      <c r="NQI19"/>
      <c r="NQJ19"/>
      <c r="NQK19"/>
      <c r="NQL19"/>
      <c r="NQM19"/>
      <c r="NQN19"/>
      <c r="NQO19"/>
      <c r="NQP19"/>
      <c r="NQQ19"/>
      <c r="NQR19"/>
      <c r="NQS19"/>
      <c r="NQT19"/>
      <c r="NQU19"/>
      <c r="NQV19"/>
      <c r="NQW19"/>
      <c r="NQX19"/>
      <c r="NQY19"/>
      <c r="NQZ19"/>
      <c r="NRA19"/>
      <c r="NRB19"/>
      <c r="NRC19"/>
      <c r="NRD19"/>
      <c r="NRE19"/>
      <c r="NRF19"/>
      <c r="NRG19"/>
      <c r="NRH19"/>
      <c r="NRI19"/>
      <c r="NRJ19"/>
      <c r="NRK19"/>
      <c r="NRL19"/>
      <c r="NRM19"/>
      <c r="NRN19"/>
      <c r="NRO19"/>
      <c r="NRP19"/>
      <c r="NRQ19"/>
      <c r="NRR19"/>
      <c r="NRS19"/>
      <c r="NRT19"/>
      <c r="NRU19"/>
      <c r="NRV19"/>
      <c r="NRW19"/>
      <c r="NRX19"/>
      <c r="NRY19"/>
      <c r="NRZ19"/>
      <c r="NSA19"/>
      <c r="NSB19"/>
      <c r="NSC19"/>
      <c r="NSD19"/>
      <c r="NSE19"/>
      <c r="NSF19"/>
      <c r="NSG19"/>
      <c r="NSH19"/>
      <c r="NSI19"/>
      <c r="NSJ19"/>
      <c r="NSK19"/>
      <c r="NSL19"/>
      <c r="NSM19"/>
      <c r="NSN19"/>
      <c r="NSO19"/>
      <c r="NSP19"/>
      <c r="NSQ19"/>
      <c r="NSR19"/>
      <c r="NSS19"/>
      <c r="NST19"/>
      <c r="NSU19"/>
      <c r="NSV19"/>
      <c r="NSW19"/>
      <c r="NSX19"/>
      <c r="NSY19"/>
      <c r="NSZ19"/>
      <c r="NTA19"/>
      <c r="NTB19"/>
      <c r="NTC19"/>
      <c r="NTD19"/>
      <c r="NTE19"/>
      <c r="NTF19"/>
      <c r="NTG19"/>
      <c r="NTH19"/>
      <c r="NTI19"/>
      <c r="NTJ19"/>
      <c r="NTK19"/>
      <c r="NTL19"/>
      <c r="NTM19"/>
      <c r="NTN19"/>
      <c r="NTO19"/>
      <c r="NTP19"/>
      <c r="NTQ19"/>
      <c r="NTR19"/>
      <c r="NTS19"/>
      <c r="NTT19"/>
      <c r="NTU19"/>
      <c r="NTV19"/>
      <c r="NTW19"/>
      <c r="NTX19"/>
      <c r="NTY19"/>
      <c r="NTZ19"/>
      <c r="NUA19"/>
      <c r="NUB19"/>
      <c r="NUC19"/>
      <c r="NUD19"/>
      <c r="NUE19"/>
      <c r="NUF19"/>
      <c r="NUG19"/>
      <c r="NUH19"/>
      <c r="NUI19"/>
      <c r="NUJ19"/>
      <c r="NUK19"/>
      <c r="NUL19"/>
      <c r="NUM19"/>
      <c r="NUN19"/>
      <c r="NUO19"/>
      <c r="NUP19"/>
      <c r="NUQ19"/>
      <c r="NUR19"/>
      <c r="NUS19"/>
      <c r="NUT19"/>
      <c r="NUU19"/>
      <c r="NUV19"/>
      <c r="NUW19"/>
      <c r="NUX19"/>
      <c r="NUY19"/>
      <c r="NUZ19"/>
      <c r="NVA19"/>
      <c r="NVB19"/>
      <c r="NVC19"/>
      <c r="NVD19"/>
      <c r="NVE19"/>
      <c r="NVF19"/>
      <c r="NVG19"/>
      <c r="NVH19"/>
      <c r="NVI19"/>
      <c r="NVJ19"/>
      <c r="NVK19"/>
      <c r="NVL19"/>
      <c r="NVM19"/>
      <c r="NVN19"/>
      <c r="NVO19"/>
      <c r="NVP19"/>
      <c r="NVQ19"/>
      <c r="NVR19"/>
      <c r="NVS19"/>
      <c r="NVT19"/>
      <c r="NVU19"/>
      <c r="NVV19"/>
      <c r="NVW19"/>
      <c r="NVX19"/>
      <c r="NVY19"/>
      <c r="NVZ19"/>
      <c r="NWA19"/>
      <c r="NWB19"/>
      <c r="NWC19"/>
      <c r="NWD19"/>
      <c r="NWE19"/>
      <c r="NWF19"/>
      <c r="NWG19"/>
      <c r="NWH19"/>
      <c r="NWI19"/>
      <c r="NWJ19"/>
      <c r="NWK19"/>
      <c r="NWL19"/>
      <c r="NWM19"/>
      <c r="NWN19"/>
      <c r="NWO19"/>
      <c r="NWP19"/>
      <c r="NWQ19"/>
      <c r="NWR19"/>
      <c r="NWS19"/>
      <c r="NWT19"/>
      <c r="NWU19"/>
      <c r="NWV19"/>
      <c r="NWW19"/>
      <c r="NWX19"/>
      <c r="NWY19"/>
      <c r="NWZ19"/>
      <c r="NXA19"/>
      <c r="NXB19"/>
      <c r="NXC19"/>
      <c r="NXD19"/>
      <c r="NXE19"/>
      <c r="NXF19"/>
      <c r="NXG19"/>
      <c r="NXH19"/>
      <c r="NXI19"/>
      <c r="NXJ19"/>
      <c r="NXK19"/>
      <c r="NXL19"/>
      <c r="NXM19"/>
      <c r="NXN19"/>
      <c r="NXO19"/>
      <c r="NXP19"/>
      <c r="NXQ19"/>
      <c r="NXR19"/>
      <c r="NXS19"/>
      <c r="NXT19"/>
      <c r="NXU19"/>
      <c r="NXV19"/>
      <c r="NXW19"/>
      <c r="NXX19"/>
      <c r="NXY19"/>
      <c r="NXZ19"/>
      <c r="NYA19"/>
      <c r="NYB19"/>
      <c r="NYC19"/>
      <c r="NYD19"/>
      <c r="NYE19"/>
      <c r="NYF19"/>
      <c r="NYG19"/>
      <c r="NYH19"/>
      <c r="NYI19"/>
      <c r="NYJ19"/>
      <c r="NYK19"/>
      <c r="NYL19"/>
      <c r="NYM19"/>
      <c r="NYN19"/>
      <c r="NYO19"/>
      <c r="NYP19"/>
      <c r="NYQ19"/>
      <c r="NYR19"/>
      <c r="NYS19"/>
      <c r="NYT19"/>
      <c r="NYU19"/>
      <c r="NYV19"/>
      <c r="NYW19"/>
      <c r="NYX19"/>
      <c r="NYY19"/>
      <c r="NYZ19"/>
      <c r="NZA19"/>
      <c r="NZB19"/>
      <c r="NZC19"/>
      <c r="NZD19"/>
      <c r="NZE19"/>
      <c r="NZF19"/>
      <c r="NZG19"/>
      <c r="NZH19"/>
      <c r="NZI19"/>
      <c r="NZJ19"/>
      <c r="NZK19"/>
      <c r="NZL19"/>
      <c r="NZM19"/>
      <c r="NZN19"/>
      <c r="NZO19"/>
      <c r="NZP19"/>
      <c r="NZQ19"/>
      <c r="NZR19"/>
      <c r="NZS19"/>
      <c r="NZT19"/>
      <c r="NZU19"/>
      <c r="NZV19"/>
      <c r="NZW19"/>
      <c r="NZX19"/>
      <c r="NZY19"/>
      <c r="NZZ19"/>
      <c r="OAA19"/>
      <c r="OAB19"/>
      <c r="OAC19"/>
      <c r="OAD19"/>
      <c r="OAE19"/>
      <c r="OAF19"/>
      <c r="OAG19"/>
      <c r="OAH19"/>
      <c r="OAI19"/>
      <c r="OAJ19"/>
      <c r="OAK19"/>
      <c r="OAL19"/>
      <c r="OAM19"/>
      <c r="OAN19"/>
      <c r="OAO19"/>
      <c r="OAP19"/>
      <c r="OAQ19"/>
      <c r="OAR19"/>
      <c r="OAS19"/>
      <c r="OAT19"/>
      <c r="OAU19"/>
      <c r="OAV19"/>
      <c r="OAW19"/>
      <c r="OAX19"/>
      <c r="OAY19"/>
      <c r="OAZ19"/>
      <c r="OBA19"/>
      <c r="OBB19"/>
      <c r="OBC19"/>
      <c r="OBD19"/>
      <c r="OBE19"/>
      <c r="OBF19"/>
      <c r="OBG19"/>
      <c r="OBH19"/>
      <c r="OBI19"/>
      <c r="OBJ19"/>
      <c r="OBK19"/>
      <c r="OBL19"/>
      <c r="OBM19"/>
      <c r="OBN19"/>
      <c r="OBO19"/>
      <c r="OBP19"/>
      <c r="OBQ19"/>
      <c r="OBR19"/>
      <c r="OBS19"/>
      <c r="OBT19"/>
      <c r="OBU19"/>
      <c r="OBV19"/>
      <c r="OBW19"/>
      <c r="OBX19"/>
      <c r="OBY19"/>
      <c r="OBZ19"/>
      <c r="OCA19"/>
      <c r="OCB19"/>
      <c r="OCC19"/>
      <c r="OCD19"/>
      <c r="OCE19"/>
      <c r="OCF19"/>
      <c r="OCG19"/>
      <c r="OCH19"/>
      <c r="OCI19"/>
      <c r="OCJ19"/>
      <c r="OCK19"/>
      <c r="OCL19"/>
      <c r="OCM19"/>
      <c r="OCN19"/>
      <c r="OCO19"/>
      <c r="OCP19"/>
      <c r="OCQ19"/>
      <c r="OCR19"/>
      <c r="OCS19"/>
      <c r="OCT19"/>
      <c r="OCU19"/>
      <c r="OCV19"/>
      <c r="OCW19"/>
      <c r="OCX19"/>
      <c r="OCY19"/>
      <c r="OCZ19"/>
      <c r="ODA19"/>
      <c r="ODB19"/>
      <c r="ODC19"/>
      <c r="ODD19"/>
      <c r="ODE19"/>
      <c r="ODF19"/>
      <c r="ODG19"/>
      <c r="ODH19"/>
      <c r="ODI19"/>
      <c r="ODJ19"/>
      <c r="ODK19"/>
      <c r="ODL19"/>
      <c r="ODM19"/>
      <c r="ODN19"/>
      <c r="ODO19"/>
      <c r="ODP19"/>
      <c r="ODQ19"/>
      <c r="ODR19"/>
      <c r="ODS19"/>
      <c r="ODT19"/>
      <c r="ODU19"/>
      <c r="ODV19"/>
      <c r="ODW19"/>
      <c r="ODX19"/>
      <c r="ODY19"/>
      <c r="ODZ19"/>
      <c r="OEA19"/>
      <c r="OEB19"/>
      <c r="OEC19"/>
      <c r="OED19"/>
      <c r="OEE19"/>
      <c r="OEF19"/>
      <c r="OEG19"/>
      <c r="OEH19"/>
      <c r="OEI19"/>
      <c r="OEJ19"/>
      <c r="OEK19"/>
      <c r="OEL19"/>
      <c r="OEM19"/>
      <c r="OEN19"/>
      <c r="OEO19"/>
      <c r="OEP19"/>
      <c r="OEQ19"/>
      <c r="OER19"/>
      <c r="OES19"/>
      <c r="OET19"/>
      <c r="OEU19"/>
      <c r="OEV19"/>
      <c r="OEW19"/>
      <c r="OEX19"/>
      <c r="OEY19"/>
      <c r="OEZ19"/>
      <c r="OFA19"/>
      <c r="OFB19"/>
      <c r="OFC19"/>
      <c r="OFD19"/>
      <c r="OFE19"/>
      <c r="OFF19"/>
      <c r="OFG19"/>
      <c r="OFH19"/>
      <c r="OFI19"/>
      <c r="OFJ19"/>
      <c r="OFK19"/>
      <c r="OFL19"/>
      <c r="OFM19"/>
      <c r="OFN19"/>
      <c r="OFO19"/>
      <c r="OFP19"/>
      <c r="OFQ19"/>
      <c r="OFR19"/>
      <c r="OFS19"/>
      <c r="OFT19"/>
      <c r="OFU19"/>
      <c r="OFV19"/>
      <c r="OFW19"/>
      <c r="OFX19"/>
      <c r="OFY19"/>
      <c r="OFZ19"/>
      <c r="OGA19"/>
      <c r="OGB19"/>
      <c r="OGC19"/>
      <c r="OGD19"/>
      <c r="OGE19"/>
      <c r="OGF19"/>
      <c r="OGG19"/>
      <c r="OGH19"/>
      <c r="OGI19"/>
      <c r="OGJ19"/>
      <c r="OGK19"/>
      <c r="OGL19"/>
      <c r="OGM19"/>
      <c r="OGN19"/>
      <c r="OGO19"/>
      <c r="OGP19"/>
      <c r="OGQ19"/>
      <c r="OGR19"/>
      <c r="OGS19"/>
      <c r="OGT19"/>
      <c r="OGU19"/>
      <c r="OGV19"/>
      <c r="OGW19"/>
      <c r="OGX19"/>
      <c r="OGY19"/>
      <c r="OGZ19"/>
      <c r="OHA19"/>
      <c r="OHB19"/>
      <c r="OHC19"/>
      <c r="OHD19"/>
      <c r="OHE19"/>
      <c r="OHF19"/>
      <c r="OHG19"/>
      <c r="OHH19"/>
      <c r="OHI19"/>
      <c r="OHJ19"/>
      <c r="OHK19"/>
      <c r="OHL19"/>
      <c r="OHM19"/>
      <c r="OHN19"/>
      <c r="OHO19"/>
      <c r="OHP19"/>
      <c r="OHQ19"/>
      <c r="OHR19"/>
      <c r="OHS19"/>
      <c r="OHT19"/>
      <c r="OHU19"/>
      <c r="OHV19"/>
      <c r="OHW19"/>
      <c r="OHX19"/>
      <c r="OHY19"/>
      <c r="OHZ19"/>
      <c r="OIA19"/>
      <c r="OIB19"/>
      <c r="OIC19"/>
      <c r="OID19"/>
      <c r="OIE19"/>
      <c r="OIF19"/>
      <c r="OIG19"/>
      <c r="OIH19"/>
      <c r="OII19"/>
      <c r="OIJ19"/>
      <c r="OIK19"/>
      <c r="OIL19"/>
      <c r="OIM19"/>
      <c r="OIN19"/>
      <c r="OIO19"/>
      <c r="OIP19"/>
      <c r="OIQ19"/>
      <c r="OIR19"/>
      <c r="OIS19"/>
      <c r="OIT19"/>
      <c r="OIU19"/>
      <c r="OIV19"/>
      <c r="OIW19"/>
      <c r="OIX19"/>
      <c r="OIY19"/>
      <c r="OIZ19"/>
      <c r="OJA19"/>
      <c r="OJB19"/>
      <c r="OJC19"/>
      <c r="OJD19"/>
      <c r="OJE19"/>
      <c r="OJF19"/>
      <c r="OJG19"/>
      <c r="OJH19"/>
      <c r="OJI19"/>
      <c r="OJJ19"/>
      <c r="OJK19"/>
      <c r="OJL19"/>
      <c r="OJM19"/>
      <c r="OJN19"/>
      <c r="OJO19"/>
      <c r="OJP19"/>
      <c r="OJQ19"/>
      <c r="OJR19"/>
      <c r="OJS19"/>
      <c r="OJT19"/>
      <c r="OJU19"/>
      <c r="OJV19"/>
      <c r="OJW19"/>
      <c r="OJX19"/>
      <c r="OJY19"/>
      <c r="OJZ19"/>
      <c r="OKA19"/>
      <c r="OKB19"/>
      <c r="OKC19"/>
      <c r="OKD19"/>
      <c r="OKE19"/>
      <c r="OKF19"/>
      <c r="OKG19"/>
      <c r="OKH19"/>
      <c r="OKI19"/>
      <c r="OKJ19"/>
      <c r="OKK19"/>
      <c r="OKL19"/>
      <c r="OKM19"/>
      <c r="OKN19"/>
      <c r="OKO19"/>
      <c r="OKP19"/>
      <c r="OKQ19"/>
      <c r="OKR19"/>
      <c r="OKS19"/>
      <c r="OKT19"/>
      <c r="OKU19"/>
      <c r="OKV19"/>
      <c r="OKW19"/>
      <c r="OKX19"/>
      <c r="OKY19"/>
      <c r="OKZ19"/>
      <c r="OLA19"/>
      <c r="OLB19"/>
      <c r="OLC19"/>
      <c r="OLD19"/>
      <c r="OLE19"/>
      <c r="OLF19"/>
      <c r="OLG19"/>
      <c r="OLH19"/>
      <c r="OLI19"/>
      <c r="OLJ19"/>
      <c r="OLK19"/>
      <c r="OLL19"/>
      <c r="OLM19"/>
      <c r="OLN19"/>
      <c r="OLO19"/>
      <c r="OLP19"/>
      <c r="OLQ19"/>
      <c r="OLR19"/>
      <c r="OLS19"/>
      <c r="OLT19"/>
      <c r="OLU19"/>
      <c r="OLV19"/>
      <c r="OLW19"/>
      <c r="OLX19"/>
      <c r="OLY19"/>
      <c r="OLZ19"/>
      <c r="OMA19"/>
      <c r="OMB19"/>
      <c r="OMC19"/>
      <c r="OMD19"/>
      <c r="OME19"/>
      <c r="OMF19"/>
      <c r="OMG19"/>
      <c r="OMH19"/>
      <c r="OMI19"/>
      <c r="OMJ19"/>
      <c r="OMK19"/>
      <c r="OML19"/>
      <c r="OMM19"/>
      <c r="OMN19"/>
      <c r="OMO19"/>
      <c r="OMP19"/>
      <c r="OMQ19"/>
      <c r="OMR19"/>
      <c r="OMS19"/>
      <c r="OMT19"/>
      <c r="OMU19"/>
      <c r="OMV19"/>
      <c r="OMW19"/>
      <c r="OMX19"/>
      <c r="OMY19"/>
      <c r="OMZ19"/>
      <c r="ONA19"/>
      <c r="ONB19"/>
      <c r="ONC19"/>
      <c r="OND19"/>
      <c r="ONE19"/>
      <c r="ONF19"/>
      <c r="ONG19"/>
      <c r="ONH19"/>
      <c r="ONI19"/>
      <c r="ONJ19"/>
      <c r="ONK19"/>
      <c r="ONL19"/>
      <c r="ONM19"/>
      <c r="ONN19"/>
      <c r="ONO19"/>
      <c r="ONP19"/>
      <c r="ONQ19"/>
      <c r="ONR19"/>
      <c r="ONS19"/>
      <c r="ONT19"/>
      <c r="ONU19"/>
      <c r="ONV19"/>
      <c r="ONW19"/>
      <c r="ONX19"/>
      <c r="ONY19"/>
      <c r="ONZ19"/>
      <c r="OOA19"/>
      <c r="OOB19"/>
      <c r="OOC19"/>
      <c r="OOD19"/>
      <c r="OOE19"/>
      <c r="OOF19"/>
      <c r="OOG19"/>
      <c r="OOH19"/>
      <c r="OOI19"/>
      <c r="OOJ19"/>
      <c r="OOK19"/>
      <c r="OOL19"/>
      <c r="OOM19"/>
      <c r="OON19"/>
      <c r="OOO19"/>
      <c r="OOP19"/>
      <c r="OOQ19"/>
      <c r="OOR19"/>
      <c r="OOS19"/>
      <c r="OOT19"/>
      <c r="OOU19"/>
      <c r="OOV19"/>
      <c r="OOW19"/>
      <c r="OOX19"/>
      <c r="OOY19"/>
      <c r="OOZ19"/>
      <c r="OPA19"/>
      <c r="OPB19"/>
      <c r="OPC19"/>
      <c r="OPD19"/>
      <c r="OPE19"/>
      <c r="OPF19"/>
      <c r="OPG19"/>
      <c r="OPH19"/>
      <c r="OPI19"/>
      <c r="OPJ19"/>
      <c r="OPK19"/>
      <c r="OPL19"/>
      <c r="OPM19"/>
      <c r="OPN19"/>
      <c r="OPO19"/>
      <c r="OPP19"/>
      <c r="OPQ19"/>
      <c r="OPR19"/>
      <c r="OPS19"/>
      <c r="OPT19"/>
      <c r="OPU19"/>
      <c r="OPV19"/>
      <c r="OPW19"/>
      <c r="OPX19"/>
      <c r="OPY19"/>
      <c r="OPZ19"/>
      <c r="OQA19"/>
      <c r="OQB19"/>
      <c r="OQC19"/>
      <c r="OQD19"/>
      <c r="OQE19"/>
      <c r="OQF19"/>
      <c r="OQG19"/>
      <c r="OQH19"/>
      <c r="OQI19"/>
      <c r="OQJ19"/>
      <c r="OQK19"/>
      <c r="OQL19"/>
      <c r="OQM19"/>
      <c r="OQN19"/>
      <c r="OQO19"/>
      <c r="OQP19"/>
      <c r="OQQ19"/>
      <c r="OQR19"/>
      <c r="OQS19"/>
      <c r="OQT19"/>
      <c r="OQU19"/>
      <c r="OQV19"/>
      <c r="OQW19"/>
      <c r="OQX19"/>
      <c r="OQY19"/>
      <c r="OQZ19"/>
      <c r="ORA19"/>
      <c r="ORB19"/>
      <c r="ORC19"/>
      <c r="ORD19"/>
      <c r="ORE19"/>
      <c r="ORF19"/>
      <c r="ORG19"/>
      <c r="ORH19"/>
      <c r="ORI19"/>
      <c r="ORJ19"/>
      <c r="ORK19"/>
      <c r="ORL19"/>
      <c r="ORM19"/>
      <c r="ORN19"/>
      <c r="ORO19"/>
      <c r="ORP19"/>
      <c r="ORQ19"/>
      <c r="ORR19"/>
      <c r="ORS19"/>
      <c r="ORT19"/>
      <c r="ORU19"/>
      <c r="ORV19"/>
      <c r="ORW19"/>
      <c r="ORX19"/>
      <c r="ORY19"/>
      <c r="ORZ19"/>
      <c r="OSA19"/>
      <c r="OSB19"/>
      <c r="OSC19"/>
      <c r="OSD19"/>
      <c r="OSE19"/>
      <c r="OSF19"/>
      <c r="OSG19"/>
      <c r="OSH19"/>
      <c r="OSI19"/>
      <c r="OSJ19"/>
      <c r="OSK19"/>
      <c r="OSL19"/>
      <c r="OSM19"/>
      <c r="OSN19"/>
      <c r="OSO19"/>
      <c r="OSP19"/>
      <c r="OSQ19"/>
      <c r="OSR19"/>
      <c r="OSS19"/>
      <c r="OST19"/>
      <c r="OSU19"/>
      <c r="OSV19"/>
      <c r="OSW19"/>
      <c r="OSX19"/>
      <c r="OSY19"/>
      <c r="OSZ19"/>
      <c r="OTA19"/>
      <c r="OTB19"/>
      <c r="OTC19"/>
      <c r="OTD19"/>
      <c r="OTE19"/>
      <c r="OTF19"/>
      <c r="OTG19"/>
      <c r="OTH19"/>
      <c r="OTI19"/>
      <c r="OTJ19"/>
      <c r="OTK19"/>
      <c r="OTL19"/>
      <c r="OTM19"/>
      <c r="OTN19"/>
      <c r="OTO19"/>
      <c r="OTP19"/>
      <c r="OTQ19"/>
      <c r="OTR19"/>
      <c r="OTS19"/>
      <c r="OTT19"/>
      <c r="OTU19"/>
      <c r="OTV19"/>
      <c r="OTW19"/>
      <c r="OTX19"/>
      <c r="OTY19"/>
      <c r="OTZ19"/>
      <c r="OUA19"/>
      <c r="OUB19"/>
      <c r="OUC19"/>
      <c r="OUD19"/>
      <c r="OUE19"/>
      <c r="OUF19"/>
      <c r="OUG19"/>
      <c r="OUH19"/>
      <c r="OUI19"/>
      <c r="OUJ19"/>
      <c r="OUK19"/>
      <c r="OUL19"/>
      <c r="OUM19"/>
      <c r="OUN19"/>
      <c r="OUO19"/>
      <c r="OUP19"/>
      <c r="OUQ19"/>
      <c r="OUR19"/>
      <c r="OUS19"/>
      <c r="OUT19"/>
      <c r="OUU19"/>
      <c r="OUV19"/>
      <c r="OUW19"/>
      <c r="OUX19"/>
      <c r="OUY19"/>
      <c r="OUZ19"/>
      <c r="OVA19"/>
      <c r="OVB19"/>
      <c r="OVC19"/>
      <c r="OVD19"/>
      <c r="OVE19"/>
      <c r="OVF19"/>
      <c r="OVG19"/>
      <c r="OVH19"/>
      <c r="OVI19"/>
      <c r="OVJ19"/>
      <c r="OVK19"/>
      <c r="OVL19"/>
      <c r="OVM19"/>
      <c r="OVN19"/>
      <c r="OVO19"/>
      <c r="OVP19"/>
      <c r="OVQ19"/>
      <c r="OVR19"/>
      <c r="OVS19"/>
      <c r="OVT19"/>
      <c r="OVU19"/>
      <c r="OVV19"/>
      <c r="OVW19"/>
      <c r="OVX19"/>
      <c r="OVY19"/>
      <c r="OVZ19"/>
      <c r="OWA19"/>
      <c r="OWB19"/>
      <c r="OWC19"/>
      <c r="OWD19"/>
      <c r="OWE19"/>
      <c r="OWF19"/>
      <c r="OWG19"/>
      <c r="OWH19"/>
      <c r="OWI19"/>
      <c r="OWJ19"/>
      <c r="OWK19"/>
      <c r="OWL19"/>
      <c r="OWM19"/>
      <c r="OWN19"/>
      <c r="OWO19"/>
      <c r="OWP19"/>
      <c r="OWQ19"/>
      <c r="OWR19"/>
      <c r="OWS19"/>
      <c r="OWT19"/>
      <c r="OWU19"/>
      <c r="OWV19"/>
      <c r="OWW19"/>
      <c r="OWX19"/>
      <c r="OWY19"/>
      <c r="OWZ19"/>
      <c r="OXA19"/>
      <c r="OXB19"/>
      <c r="OXC19"/>
      <c r="OXD19"/>
      <c r="OXE19"/>
      <c r="OXF19"/>
      <c r="OXG19"/>
      <c r="OXH19"/>
      <c r="OXI19"/>
      <c r="OXJ19"/>
      <c r="OXK19"/>
      <c r="OXL19"/>
      <c r="OXM19"/>
      <c r="OXN19"/>
      <c r="OXO19"/>
      <c r="OXP19"/>
      <c r="OXQ19"/>
      <c r="OXR19"/>
      <c r="OXS19"/>
      <c r="OXT19"/>
      <c r="OXU19"/>
      <c r="OXV19"/>
      <c r="OXW19"/>
      <c r="OXX19"/>
      <c r="OXY19"/>
      <c r="OXZ19"/>
      <c r="OYA19"/>
      <c r="OYB19"/>
      <c r="OYC19"/>
      <c r="OYD19"/>
      <c r="OYE19"/>
      <c r="OYF19"/>
      <c r="OYG19"/>
      <c r="OYH19"/>
      <c r="OYI19"/>
      <c r="OYJ19"/>
      <c r="OYK19"/>
      <c r="OYL19"/>
      <c r="OYM19"/>
      <c r="OYN19"/>
      <c r="OYO19"/>
      <c r="OYP19"/>
      <c r="OYQ19"/>
      <c r="OYR19"/>
      <c r="OYS19"/>
      <c r="OYT19"/>
      <c r="OYU19"/>
      <c r="OYV19"/>
      <c r="OYW19"/>
      <c r="OYX19"/>
      <c r="OYY19"/>
      <c r="OYZ19"/>
      <c r="OZA19"/>
      <c r="OZB19"/>
      <c r="OZC19"/>
      <c r="OZD19"/>
      <c r="OZE19"/>
      <c r="OZF19"/>
      <c r="OZG19"/>
      <c r="OZH19"/>
      <c r="OZI19"/>
      <c r="OZJ19"/>
      <c r="OZK19"/>
      <c r="OZL19"/>
      <c r="OZM19"/>
      <c r="OZN19"/>
      <c r="OZO19"/>
      <c r="OZP19"/>
      <c r="OZQ19"/>
      <c r="OZR19"/>
      <c r="OZS19"/>
      <c r="OZT19"/>
      <c r="OZU19"/>
      <c r="OZV19"/>
      <c r="OZW19"/>
      <c r="OZX19"/>
      <c r="OZY19"/>
      <c r="OZZ19"/>
      <c r="PAA19"/>
      <c r="PAB19"/>
      <c r="PAC19"/>
      <c r="PAD19"/>
      <c r="PAE19"/>
      <c r="PAF19"/>
      <c r="PAG19"/>
      <c r="PAH19"/>
      <c r="PAI19"/>
      <c r="PAJ19"/>
      <c r="PAK19"/>
      <c r="PAL19"/>
      <c r="PAM19"/>
      <c r="PAN19"/>
      <c r="PAO19"/>
      <c r="PAP19"/>
      <c r="PAQ19"/>
      <c r="PAR19"/>
      <c r="PAS19"/>
      <c r="PAT19"/>
      <c r="PAU19"/>
      <c r="PAV19"/>
      <c r="PAW19"/>
      <c r="PAX19"/>
      <c r="PAY19"/>
      <c r="PAZ19"/>
      <c r="PBA19"/>
      <c r="PBB19"/>
      <c r="PBC19"/>
      <c r="PBD19"/>
      <c r="PBE19"/>
      <c r="PBF19"/>
      <c r="PBG19"/>
      <c r="PBH19"/>
      <c r="PBI19"/>
      <c r="PBJ19"/>
      <c r="PBK19"/>
      <c r="PBL19"/>
      <c r="PBM19"/>
      <c r="PBN19"/>
      <c r="PBO19"/>
      <c r="PBP19"/>
      <c r="PBQ19"/>
      <c r="PBR19"/>
      <c r="PBS19"/>
      <c r="PBT19"/>
      <c r="PBU19"/>
      <c r="PBV19"/>
      <c r="PBW19"/>
      <c r="PBX19"/>
      <c r="PBY19"/>
      <c r="PBZ19"/>
      <c r="PCA19"/>
      <c r="PCB19"/>
      <c r="PCC19"/>
      <c r="PCD19"/>
      <c r="PCE19"/>
      <c r="PCF19"/>
      <c r="PCG19"/>
      <c r="PCH19"/>
      <c r="PCI19"/>
      <c r="PCJ19"/>
      <c r="PCK19"/>
      <c r="PCL19"/>
      <c r="PCM19"/>
      <c r="PCN19"/>
      <c r="PCO19"/>
      <c r="PCP19"/>
      <c r="PCQ19"/>
      <c r="PCR19"/>
      <c r="PCS19"/>
      <c r="PCT19"/>
      <c r="PCU19"/>
      <c r="PCV19"/>
      <c r="PCW19"/>
      <c r="PCX19"/>
      <c r="PCY19"/>
      <c r="PCZ19"/>
      <c r="PDA19"/>
      <c r="PDB19"/>
      <c r="PDC19"/>
      <c r="PDD19"/>
      <c r="PDE19"/>
      <c r="PDF19"/>
      <c r="PDG19"/>
      <c r="PDH19"/>
      <c r="PDI19"/>
      <c r="PDJ19"/>
      <c r="PDK19"/>
      <c r="PDL19"/>
      <c r="PDM19"/>
      <c r="PDN19"/>
      <c r="PDO19"/>
      <c r="PDP19"/>
      <c r="PDQ19"/>
      <c r="PDR19"/>
      <c r="PDS19"/>
      <c r="PDT19"/>
      <c r="PDU19"/>
      <c r="PDV19"/>
      <c r="PDW19"/>
      <c r="PDX19"/>
      <c r="PDY19"/>
      <c r="PDZ19"/>
      <c r="PEA19"/>
      <c r="PEB19"/>
      <c r="PEC19"/>
      <c r="PED19"/>
      <c r="PEE19"/>
      <c r="PEF19"/>
      <c r="PEG19"/>
      <c r="PEH19"/>
      <c r="PEI19"/>
      <c r="PEJ19"/>
      <c r="PEK19"/>
      <c r="PEL19"/>
      <c r="PEM19"/>
      <c r="PEN19"/>
      <c r="PEO19"/>
      <c r="PEP19"/>
      <c r="PEQ19"/>
      <c r="PER19"/>
      <c r="PES19"/>
      <c r="PET19"/>
      <c r="PEU19"/>
      <c r="PEV19"/>
      <c r="PEW19"/>
      <c r="PEX19"/>
      <c r="PEY19"/>
      <c r="PEZ19"/>
      <c r="PFA19"/>
      <c r="PFB19"/>
      <c r="PFC19"/>
      <c r="PFD19"/>
      <c r="PFE19"/>
      <c r="PFF19"/>
      <c r="PFG19"/>
      <c r="PFH19"/>
      <c r="PFI19"/>
      <c r="PFJ19"/>
      <c r="PFK19"/>
      <c r="PFL19"/>
      <c r="PFM19"/>
      <c r="PFN19"/>
      <c r="PFO19"/>
      <c r="PFP19"/>
      <c r="PFQ19"/>
      <c r="PFR19"/>
      <c r="PFS19"/>
      <c r="PFT19"/>
      <c r="PFU19"/>
      <c r="PFV19"/>
      <c r="PFW19"/>
      <c r="PFX19"/>
      <c r="PFY19"/>
      <c r="PFZ19"/>
      <c r="PGA19"/>
      <c r="PGB19"/>
      <c r="PGC19"/>
      <c r="PGD19"/>
      <c r="PGE19"/>
      <c r="PGF19"/>
      <c r="PGG19"/>
      <c r="PGH19"/>
      <c r="PGI19"/>
      <c r="PGJ19"/>
      <c r="PGK19"/>
      <c r="PGL19"/>
      <c r="PGM19"/>
      <c r="PGN19"/>
      <c r="PGO19"/>
      <c r="PGP19"/>
      <c r="PGQ19"/>
      <c r="PGR19"/>
      <c r="PGS19"/>
      <c r="PGT19"/>
      <c r="PGU19"/>
      <c r="PGV19"/>
      <c r="PGW19"/>
      <c r="PGX19"/>
      <c r="PGY19"/>
      <c r="PGZ19"/>
      <c r="PHA19"/>
      <c r="PHB19"/>
      <c r="PHC19"/>
      <c r="PHD19"/>
      <c r="PHE19"/>
      <c r="PHF19"/>
      <c r="PHG19"/>
      <c r="PHH19"/>
      <c r="PHI19"/>
      <c r="PHJ19"/>
      <c r="PHK19"/>
      <c r="PHL19"/>
      <c r="PHM19"/>
      <c r="PHN19"/>
      <c r="PHO19"/>
      <c r="PHP19"/>
      <c r="PHQ19"/>
      <c r="PHR19"/>
      <c r="PHS19"/>
      <c r="PHT19"/>
      <c r="PHU19"/>
      <c r="PHV19"/>
      <c r="PHW19"/>
      <c r="PHX19"/>
      <c r="PHY19"/>
      <c r="PHZ19"/>
      <c r="PIA19"/>
      <c r="PIB19"/>
      <c r="PIC19"/>
      <c r="PID19"/>
      <c r="PIE19"/>
      <c r="PIF19"/>
      <c r="PIG19"/>
      <c r="PIH19"/>
      <c r="PII19"/>
      <c r="PIJ19"/>
      <c r="PIK19"/>
      <c r="PIL19"/>
      <c r="PIM19"/>
      <c r="PIN19"/>
      <c r="PIO19"/>
      <c r="PIP19"/>
      <c r="PIQ19"/>
      <c r="PIR19"/>
      <c r="PIS19"/>
      <c r="PIT19"/>
      <c r="PIU19"/>
      <c r="PIV19"/>
      <c r="PIW19"/>
      <c r="PIX19"/>
      <c r="PIY19"/>
      <c r="PIZ19"/>
      <c r="PJA19"/>
      <c r="PJB19"/>
      <c r="PJC19"/>
      <c r="PJD19"/>
      <c r="PJE19"/>
      <c r="PJF19"/>
      <c r="PJG19"/>
      <c r="PJH19"/>
      <c r="PJI19"/>
      <c r="PJJ19"/>
      <c r="PJK19"/>
      <c r="PJL19"/>
      <c r="PJM19"/>
      <c r="PJN19"/>
      <c r="PJO19"/>
      <c r="PJP19"/>
      <c r="PJQ19"/>
      <c r="PJR19"/>
      <c r="PJS19"/>
      <c r="PJT19"/>
      <c r="PJU19"/>
      <c r="PJV19"/>
      <c r="PJW19"/>
      <c r="PJX19"/>
      <c r="PJY19"/>
      <c r="PJZ19"/>
      <c r="PKA19"/>
      <c r="PKB19"/>
      <c r="PKC19"/>
      <c r="PKD19"/>
      <c r="PKE19"/>
      <c r="PKF19"/>
      <c r="PKG19"/>
      <c r="PKH19"/>
      <c r="PKI19"/>
      <c r="PKJ19"/>
      <c r="PKK19"/>
      <c r="PKL19"/>
      <c r="PKM19"/>
      <c r="PKN19"/>
      <c r="PKO19"/>
      <c r="PKP19"/>
      <c r="PKQ19"/>
      <c r="PKR19"/>
      <c r="PKS19"/>
      <c r="PKT19"/>
      <c r="PKU19"/>
      <c r="PKV19"/>
      <c r="PKW19"/>
      <c r="PKX19"/>
      <c r="PKY19"/>
      <c r="PKZ19"/>
      <c r="PLA19"/>
      <c r="PLB19"/>
      <c r="PLC19"/>
      <c r="PLD19"/>
      <c r="PLE19"/>
      <c r="PLF19"/>
      <c r="PLG19"/>
      <c r="PLH19"/>
      <c r="PLI19"/>
      <c r="PLJ19"/>
      <c r="PLK19"/>
      <c r="PLL19"/>
      <c r="PLM19"/>
      <c r="PLN19"/>
      <c r="PLO19"/>
      <c r="PLP19"/>
      <c r="PLQ19"/>
      <c r="PLR19"/>
      <c r="PLS19"/>
      <c r="PLT19"/>
      <c r="PLU19"/>
      <c r="PLV19"/>
      <c r="PLW19"/>
      <c r="PLX19"/>
      <c r="PLY19"/>
      <c r="PLZ19"/>
      <c r="PMA19"/>
      <c r="PMB19"/>
      <c r="PMC19"/>
      <c r="PMD19"/>
      <c r="PME19"/>
      <c r="PMF19"/>
      <c r="PMG19"/>
      <c r="PMH19"/>
      <c r="PMI19"/>
      <c r="PMJ19"/>
      <c r="PMK19"/>
      <c r="PML19"/>
      <c r="PMM19"/>
      <c r="PMN19"/>
      <c r="PMO19"/>
      <c r="PMP19"/>
      <c r="PMQ19"/>
      <c r="PMR19"/>
      <c r="PMS19"/>
      <c r="PMT19"/>
      <c r="PMU19"/>
      <c r="PMV19"/>
      <c r="PMW19"/>
      <c r="PMX19"/>
      <c r="PMY19"/>
      <c r="PMZ19"/>
      <c r="PNA19"/>
      <c r="PNB19"/>
      <c r="PNC19"/>
      <c r="PND19"/>
      <c r="PNE19"/>
      <c r="PNF19"/>
      <c r="PNG19"/>
      <c r="PNH19"/>
      <c r="PNI19"/>
      <c r="PNJ19"/>
      <c r="PNK19"/>
      <c r="PNL19"/>
      <c r="PNM19"/>
      <c r="PNN19"/>
      <c r="PNO19"/>
      <c r="PNP19"/>
      <c r="PNQ19"/>
      <c r="PNR19"/>
      <c r="PNS19"/>
      <c r="PNT19"/>
      <c r="PNU19"/>
      <c r="PNV19"/>
      <c r="PNW19"/>
      <c r="PNX19"/>
      <c r="PNY19"/>
      <c r="PNZ19"/>
      <c r="POA19"/>
      <c r="POB19"/>
      <c r="POC19"/>
      <c r="POD19"/>
      <c r="POE19"/>
      <c r="POF19"/>
      <c r="POG19"/>
      <c r="POH19"/>
      <c r="POI19"/>
      <c r="POJ19"/>
      <c r="POK19"/>
      <c r="POL19"/>
      <c r="POM19"/>
      <c r="PON19"/>
      <c r="POO19"/>
      <c r="POP19"/>
      <c r="POQ19"/>
      <c r="POR19"/>
      <c r="POS19"/>
      <c r="POT19"/>
      <c r="POU19"/>
      <c r="POV19"/>
      <c r="POW19"/>
      <c r="POX19"/>
      <c r="POY19"/>
      <c r="POZ19"/>
      <c r="PPA19"/>
      <c r="PPB19"/>
      <c r="PPC19"/>
      <c r="PPD19"/>
      <c r="PPE19"/>
      <c r="PPF19"/>
      <c r="PPG19"/>
      <c r="PPH19"/>
      <c r="PPI19"/>
      <c r="PPJ19"/>
      <c r="PPK19"/>
      <c r="PPL19"/>
      <c r="PPM19"/>
      <c r="PPN19"/>
      <c r="PPO19"/>
      <c r="PPP19"/>
      <c r="PPQ19"/>
      <c r="PPR19"/>
      <c r="PPS19"/>
      <c r="PPT19"/>
      <c r="PPU19"/>
      <c r="PPV19"/>
      <c r="PPW19"/>
      <c r="PPX19"/>
      <c r="PPY19"/>
      <c r="PPZ19"/>
      <c r="PQA19"/>
      <c r="PQB19"/>
      <c r="PQC19"/>
      <c r="PQD19"/>
      <c r="PQE19"/>
      <c r="PQF19"/>
      <c r="PQG19"/>
      <c r="PQH19"/>
      <c r="PQI19"/>
      <c r="PQJ19"/>
      <c r="PQK19"/>
      <c r="PQL19"/>
      <c r="PQM19"/>
      <c r="PQN19"/>
      <c r="PQO19"/>
      <c r="PQP19"/>
      <c r="PQQ19"/>
      <c r="PQR19"/>
      <c r="PQS19"/>
      <c r="PQT19"/>
      <c r="PQU19"/>
      <c r="PQV19"/>
      <c r="PQW19"/>
      <c r="PQX19"/>
      <c r="PQY19"/>
      <c r="PQZ19"/>
      <c r="PRA19"/>
      <c r="PRB19"/>
      <c r="PRC19"/>
      <c r="PRD19"/>
      <c r="PRE19"/>
      <c r="PRF19"/>
      <c r="PRG19"/>
      <c r="PRH19"/>
      <c r="PRI19"/>
      <c r="PRJ19"/>
      <c r="PRK19"/>
      <c r="PRL19"/>
      <c r="PRM19"/>
      <c r="PRN19"/>
      <c r="PRO19"/>
      <c r="PRP19"/>
      <c r="PRQ19"/>
      <c r="PRR19"/>
      <c r="PRS19"/>
      <c r="PRT19"/>
      <c r="PRU19"/>
      <c r="PRV19"/>
      <c r="PRW19"/>
      <c r="PRX19"/>
      <c r="PRY19"/>
      <c r="PRZ19"/>
      <c r="PSA19"/>
      <c r="PSB19"/>
      <c r="PSC19"/>
      <c r="PSD19"/>
      <c r="PSE19"/>
      <c r="PSF19"/>
      <c r="PSG19"/>
      <c r="PSH19"/>
      <c r="PSI19"/>
      <c r="PSJ19"/>
      <c r="PSK19"/>
      <c r="PSL19"/>
      <c r="PSM19"/>
      <c r="PSN19"/>
      <c r="PSO19"/>
      <c r="PSP19"/>
      <c r="PSQ19"/>
      <c r="PSR19"/>
      <c r="PSS19"/>
      <c r="PST19"/>
      <c r="PSU19"/>
      <c r="PSV19"/>
      <c r="PSW19"/>
      <c r="PSX19"/>
      <c r="PSY19"/>
      <c r="PSZ19"/>
      <c r="PTA19"/>
      <c r="PTB19"/>
      <c r="PTC19"/>
      <c r="PTD19"/>
      <c r="PTE19"/>
      <c r="PTF19"/>
      <c r="PTG19"/>
      <c r="PTH19"/>
      <c r="PTI19"/>
      <c r="PTJ19"/>
      <c r="PTK19"/>
      <c r="PTL19"/>
      <c r="PTM19"/>
      <c r="PTN19"/>
      <c r="PTO19"/>
      <c r="PTP19"/>
      <c r="PTQ19"/>
      <c r="PTR19"/>
      <c r="PTS19"/>
      <c r="PTT19"/>
      <c r="PTU19"/>
      <c r="PTV19"/>
      <c r="PTW19"/>
      <c r="PTX19"/>
      <c r="PTY19"/>
      <c r="PTZ19"/>
      <c r="PUA19"/>
      <c r="PUB19"/>
      <c r="PUC19"/>
      <c r="PUD19"/>
      <c r="PUE19"/>
      <c r="PUF19"/>
      <c r="PUG19"/>
      <c r="PUH19"/>
      <c r="PUI19"/>
      <c r="PUJ19"/>
      <c r="PUK19"/>
      <c r="PUL19"/>
      <c r="PUM19"/>
      <c r="PUN19"/>
      <c r="PUO19"/>
      <c r="PUP19"/>
      <c r="PUQ19"/>
      <c r="PUR19"/>
      <c r="PUS19"/>
      <c r="PUT19"/>
      <c r="PUU19"/>
      <c r="PUV19"/>
      <c r="PUW19"/>
      <c r="PUX19"/>
      <c r="PUY19"/>
      <c r="PUZ19"/>
      <c r="PVA19"/>
      <c r="PVB19"/>
      <c r="PVC19"/>
      <c r="PVD19"/>
      <c r="PVE19"/>
      <c r="PVF19"/>
      <c r="PVG19"/>
      <c r="PVH19"/>
      <c r="PVI19"/>
      <c r="PVJ19"/>
      <c r="PVK19"/>
      <c r="PVL19"/>
      <c r="PVM19"/>
      <c r="PVN19"/>
      <c r="PVO19"/>
      <c r="PVP19"/>
      <c r="PVQ19"/>
      <c r="PVR19"/>
      <c r="PVS19"/>
      <c r="PVT19"/>
      <c r="PVU19"/>
      <c r="PVV19"/>
      <c r="PVW19"/>
      <c r="PVX19"/>
      <c r="PVY19"/>
      <c r="PVZ19"/>
      <c r="PWA19"/>
      <c r="PWB19"/>
      <c r="PWC19"/>
      <c r="PWD19"/>
      <c r="PWE19"/>
      <c r="PWF19"/>
      <c r="PWG19"/>
      <c r="PWH19"/>
      <c r="PWI19"/>
      <c r="PWJ19"/>
      <c r="PWK19"/>
      <c r="PWL19"/>
      <c r="PWM19"/>
      <c r="PWN19"/>
      <c r="PWO19"/>
      <c r="PWP19"/>
      <c r="PWQ19"/>
      <c r="PWR19"/>
      <c r="PWS19"/>
      <c r="PWT19"/>
      <c r="PWU19"/>
      <c r="PWV19"/>
      <c r="PWW19"/>
      <c r="PWX19"/>
      <c r="PWY19"/>
      <c r="PWZ19"/>
      <c r="PXA19"/>
      <c r="PXB19"/>
      <c r="PXC19"/>
      <c r="PXD19"/>
      <c r="PXE19"/>
      <c r="PXF19"/>
      <c r="PXG19"/>
      <c r="PXH19"/>
      <c r="PXI19"/>
      <c r="PXJ19"/>
      <c r="PXK19"/>
      <c r="PXL19"/>
      <c r="PXM19"/>
      <c r="PXN19"/>
      <c r="PXO19"/>
      <c r="PXP19"/>
      <c r="PXQ19"/>
      <c r="PXR19"/>
      <c r="PXS19"/>
      <c r="PXT19"/>
      <c r="PXU19"/>
      <c r="PXV19"/>
      <c r="PXW19"/>
      <c r="PXX19"/>
      <c r="PXY19"/>
      <c r="PXZ19"/>
      <c r="PYA19"/>
      <c r="PYB19"/>
      <c r="PYC19"/>
      <c r="PYD19"/>
      <c r="PYE19"/>
      <c r="PYF19"/>
      <c r="PYG19"/>
      <c r="PYH19"/>
      <c r="PYI19"/>
      <c r="PYJ19"/>
      <c r="PYK19"/>
      <c r="PYL19"/>
      <c r="PYM19"/>
      <c r="PYN19"/>
      <c r="PYO19"/>
      <c r="PYP19"/>
      <c r="PYQ19"/>
      <c r="PYR19"/>
      <c r="PYS19"/>
      <c r="PYT19"/>
      <c r="PYU19"/>
      <c r="PYV19"/>
      <c r="PYW19"/>
      <c r="PYX19"/>
      <c r="PYY19"/>
      <c r="PYZ19"/>
      <c r="PZA19"/>
      <c r="PZB19"/>
      <c r="PZC19"/>
      <c r="PZD19"/>
      <c r="PZE19"/>
      <c r="PZF19"/>
      <c r="PZG19"/>
      <c r="PZH19"/>
      <c r="PZI19"/>
      <c r="PZJ19"/>
      <c r="PZK19"/>
      <c r="PZL19"/>
      <c r="PZM19"/>
      <c r="PZN19"/>
      <c r="PZO19"/>
      <c r="PZP19"/>
      <c r="PZQ19"/>
      <c r="PZR19"/>
      <c r="PZS19"/>
      <c r="PZT19"/>
      <c r="PZU19"/>
      <c r="PZV19"/>
      <c r="PZW19"/>
      <c r="PZX19"/>
      <c r="PZY19"/>
      <c r="PZZ19"/>
      <c r="QAA19"/>
      <c r="QAB19"/>
      <c r="QAC19"/>
      <c r="QAD19"/>
      <c r="QAE19"/>
      <c r="QAF19"/>
      <c r="QAG19"/>
      <c r="QAH19"/>
      <c r="QAI19"/>
      <c r="QAJ19"/>
      <c r="QAK19"/>
      <c r="QAL19"/>
      <c r="QAM19"/>
      <c r="QAN19"/>
      <c r="QAO19"/>
      <c r="QAP19"/>
      <c r="QAQ19"/>
      <c r="QAR19"/>
      <c r="QAS19"/>
      <c r="QAT19"/>
      <c r="QAU19"/>
      <c r="QAV19"/>
      <c r="QAW19"/>
      <c r="QAX19"/>
      <c r="QAY19"/>
      <c r="QAZ19"/>
      <c r="QBA19"/>
      <c r="QBB19"/>
      <c r="QBC19"/>
      <c r="QBD19"/>
      <c r="QBE19"/>
      <c r="QBF19"/>
      <c r="QBG19"/>
      <c r="QBH19"/>
      <c r="QBI19"/>
      <c r="QBJ19"/>
      <c r="QBK19"/>
      <c r="QBL19"/>
      <c r="QBM19"/>
      <c r="QBN19"/>
      <c r="QBO19"/>
      <c r="QBP19"/>
      <c r="QBQ19"/>
      <c r="QBR19"/>
      <c r="QBS19"/>
      <c r="QBT19"/>
      <c r="QBU19"/>
      <c r="QBV19"/>
      <c r="QBW19"/>
      <c r="QBX19"/>
      <c r="QBY19"/>
      <c r="QBZ19"/>
      <c r="QCA19"/>
      <c r="QCB19"/>
      <c r="QCC19"/>
      <c r="QCD19"/>
      <c r="QCE19"/>
      <c r="QCF19"/>
      <c r="QCG19"/>
      <c r="QCH19"/>
      <c r="QCI19"/>
      <c r="QCJ19"/>
      <c r="QCK19"/>
      <c r="QCL19"/>
      <c r="QCM19"/>
      <c r="QCN19"/>
      <c r="QCO19"/>
      <c r="QCP19"/>
      <c r="QCQ19"/>
      <c r="QCR19"/>
      <c r="QCS19"/>
      <c r="QCT19"/>
      <c r="QCU19"/>
      <c r="QCV19"/>
      <c r="QCW19"/>
      <c r="QCX19"/>
      <c r="QCY19"/>
      <c r="QCZ19"/>
      <c r="QDA19"/>
      <c r="QDB19"/>
      <c r="QDC19"/>
      <c r="QDD19"/>
      <c r="QDE19"/>
      <c r="QDF19"/>
      <c r="QDG19"/>
      <c r="QDH19"/>
      <c r="QDI19"/>
      <c r="QDJ19"/>
      <c r="QDK19"/>
      <c r="QDL19"/>
      <c r="QDM19"/>
      <c r="QDN19"/>
      <c r="QDO19"/>
      <c r="QDP19"/>
      <c r="QDQ19"/>
      <c r="QDR19"/>
      <c r="QDS19"/>
      <c r="QDT19"/>
      <c r="QDU19"/>
      <c r="QDV19"/>
      <c r="QDW19"/>
      <c r="QDX19"/>
      <c r="QDY19"/>
      <c r="QDZ19"/>
      <c r="QEA19"/>
      <c r="QEB19"/>
      <c r="QEC19"/>
      <c r="QED19"/>
      <c r="QEE19"/>
      <c r="QEF19"/>
      <c r="QEG19"/>
      <c r="QEH19"/>
      <c r="QEI19"/>
      <c r="QEJ19"/>
      <c r="QEK19"/>
      <c r="QEL19"/>
      <c r="QEM19"/>
      <c r="QEN19"/>
      <c r="QEO19"/>
      <c r="QEP19"/>
      <c r="QEQ19"/>
      <c r="QER19"/>
      <c r="QES19"/>
      <c r="QET19"/>
      <c r="QEU19"/>
      <c r="QEV19"/>
      <c r="QEW19"/>
      <c r="QEX19"/>
      <c r="QEY19"/>
      <c r="QEZ19"/>
      <c r="QFA19"/>
      <c r="QFB19"/>
      <c r="QFC19"/>
      <c r="QFD19"/>
      <c r="QFE19"/>
      <c r="QFF19"/>
      <c r="QFG19"/>
      <c r="QFH19"/>
      <c r="QFI19"/>
      <c r="QFJ19"/>
      <c r="QFK19"/>
      <c r="QFL19"/>
      <c r="QFM19"/>
      <c r="QFN19"/>
      <c r="QFO19"/>
      <c r="QFP19"/>
      <c r="QFQ19"/>
      <c r="QFR19"/>
      <c r="QFS19"/>
      <c r="QFT19"/>
      <c r="QFU19"/>
      <c r="QFV19"/>
      <c r="QFW19"/>
      <c r="QFX19"/>
      <c r="QFY19"/>
      <c r="QFZ19"/>
      <c r="QGA19"/>
      <c r="QGB19"/>
      <c r="QGC19"/>
      <c r="QGD19"/>
      <c r="QGE19"/>
      <c r="QGF19"/>
      <c r="QGG19"/>
      <c r="QGH19"/>
      <c r="QGI19"/>
      <c r="QGJ19"/>
      <c r="QGK19"/>
      <c r="QGL19"/>
      <c r="QGM19"/>
      <c r="QGN19"/>
      <c r="QGO19"/>
      <c r="QGP19"/>
      <c r="QGQ19"/>
      <c r="QGR19"/>
      <c r="QGS19"/>
      <c r="QGT19"/>
      <c r="QGU19"/>
      <c r="QGV19"/>
      <c r="QGW19"/>
      <c r="QGX19"/>
      <c r="QGY19"/>
      <c r="QGZ19"/>
      <c r="QHA19"/>
      <c r="QHB19"/>
      <c r="QHC19"/>
      <c r="QHD19"/>
      <c r="QHE19"/>
      <c r="QHF19"/>
      <c r="QHG19"/>
      <c r="QHH19"/>
      <c r="QHI19"/>
      <c r="QHJ19"/>
      <c r="QHK19"/>
      <c r="QHL19"/>
      <c r="QHM19"/>
      <c r="QHN19"/>
      <c r="QHO19"/>
      <c r="QHP19"/>
      <c r="QHQ19"/>
      <c r="QHR19"/>
      <c r="QHS19"/>
      <c r="QHT19"/>
      <c r="QHU19"/>
      <c r="QHV19"/>
      <c r="QHW19"/>
      <c r="QHX19"/>
      <c r="QHY19"/>
      <c r="QHZ19"/>
      <c r="QIA19"/>
      <c r="QIB19"/>
      <c r="QIC19"/>
      <c r="QID19"/>
      <c r="QIE19"/>
      <c r="QIF19"/>
      <c r="QIG19"/>
      <c r="QIH19"/>
      <c r="QII19"/>
      <c r="QIJ19"/>
      <c r="QIK19"/>
      <c r="QIL19"/>
      <c r="QIM19"/>
      <c r="QIN19"/>
      <c r="QIO19"/>
      <c r="QIP19"/>
      <c r="QIQ19"/>
      <c r="QIR19"/>
      <c r="QIS19"/>
      <c r="QIT19"/>
      <c r="QIU19"/>
      <c r="QIV19"/>
      <c r="QIW19"/>
      <c r="QIX19"/>
      <c r="QIY19"/>
      <c r="QIZ19"/>
      <c r="QJA19"/>
      <c r="QJB19"/>
      <c r="QJC19"/>
      <c r="QJD19"/>
      <c r="QJE19"/>
      <c r="QJF19"/>
      <c r="QJG19"/>
      <c r="QJH19"/>
      <c r="QJI19"/>
      <c r="QJJ19"/>
      <c r="QJK19"/>
      <c r="QJL19"/>
      <c r="QJM19"/>
      <c r="QJN19"/>
      <c r="QJO19"/>
      <c r="QJP19"/>
      <c r="QJQ19"/>
      <c r="QJR19"/>
      <c r="QJS19"/>
      <c r="QJT19"/>
      <c r="QJU19"/>
      <c r="QJV19"/>
      <c r="QJW19"/>
      <c r="QJX19"/>
      <c r="QJY19"/>
      <c r="QJZ19"/>
      <c r="QKA19"/>
      <c r="QKB19"/>
      <c r="QKC19"/>
      <c r="QKD19"/>
      <c r="QKE19"/>
      <c r="QKF19"/>
      <c r="QKG19"/>
      <c r="QKH19"/>
      <c r="QKI19"/>
      <c r="QKJ19"/>
      <c r="QKK19"/>
      <c r="QKL19"/>
      <c r="QKM19"/>
      <c r="QKN19"/>
      <c r="QKO19"/>
      <c r="QKP19"/>
      <c r="QKQ19"/>
      <c r="QKR19"/>
      <c r="QKS19"/>
      <c r="QKT19"/>
      <c r="QKU19"/>
      <c r="QKV19"/>
      <c r="QKW19"/>
      <c r="QKX19"/>
      <c r="QKY19"/>
      <c r="QKZ19"/>
      <c r="QLA19"/>
      <c r="QLB19"/>
      <c r="QLC19"/>
      <c r="QLD19"/>
      <c r="QLE19"/>
      <c r="QLF19"/>
      <c r="QLG19"/>
      <c r="QLH19"/>
      <c r="QLI19"/>
      <c r="QLJ19"/>
      <c r="QLK19"/>
      <c r="QLL19"/>
      <c r="QLM19"/>
      <c r="QLN19"/>
      <c r="QLO19"/>
      <c r="QLP19"/>
      <c r="QLQ19"/>
      <c r="QLR19"/>
      <c r="QLS19"/>
      <c r="QLT19"/>
      <c r="QLU19"/>
      <c r="QLV19"/>
      <c r="QLW19"/>
      <c r="QLX19"/>
      <c r="QLY19"/>
      <c r="QLZ19"/>
      <c r="QMA19"/>
      <c r="QMB19"/>
      <c r="QMC19"/>
      <c r="QMD19"/>
      <c r="QME19"/>
      <c r="QMF19"/>
      <c r="QMG19"/>
      <c r="QMH19"/>
      <c r="QMI19"/>
      <c r="QMJ19"/>
      <c r="QMK19"/>
      <c r="QML19"/>
      <c r="QMM19"/>
      <c r="QMN19"/>
      <c r="QMO19"/>
      <c r="QMP19"/>
      <c r="QMQ19"/>
      <c r="QMR19"/>
      <c r="QMS19"/>
      <c r="QMT19"/>
      <c r="QMU19"/>
      <c r="QMV19"/>
      <c r="QMW19"/>
      <c r="QMX19"/>
      <c r="QMY19"/>
      <c r="QMZ19"/>
      <c r="QNA19"/>
      <c r="QNB19"/>
      <c r="QNC19"/>
      <c r="QND19"/>
      <c r="QNE19"/>
      <c r="QNF19"/>
      <c r="QNG19"/>
      <c r="QNH19"/>
      <c r="QNI19"/>
      <c r="QNJ19"/>
      <c r="QNK19"/>
      <c r="QNL19"/>
      <c r="QNM19"/>
      <c r="QNN19"/>
      <c r="QNO19"/>
      <c r="QNP19"/>
      <c r="QNQ19"/>
      <c r="QNR19"/>
      <c r="QNS19"/>
      <c r="QNT19"/>
      <c r="QNU19"/>
      <c r="QNV19"/>
      <c r="QNW19"/>
      <c r="QNX19"/>
      <c r="QNY19"/>
      <c r="QNZ19"/>
      <c r="QOA19"/>
      <c r="QOB19"/>
      <c r="QOC19"/>
      <c r="QOD19"/>
      <c r="QOE19"/>
      <c r="QOF19"/>
      <c r="QOG19"/>
      <c r="QOH19"/>
      <c r="QOI19"/>
      <c r="QOJ19"/>
      <c r="QOK19"/>
      <c r="QOL19"/>
      <c r="QOM19"/>
      <c r="QON19"/>
      <c r="QOO19"/>
      <c r="QOP19"/>
      <c r="QOQ19"/>
      <c r="QOR19"/>
      <c r="QOS19"/>
      <c r="QOT19"/>
      <c r="QOU19"/>
      <c r="QOV19"/>
      <c r="QOW19"/>
      <c r="QOX19"/>
      <c r="QOY19"/>
      <c r="QOZ19"/>
      <c r="QPA19"/>
      <c r="QPB19"/>
      <c r="QPC19"/>
      <c r="QPD19"/>
      <c r="QPE19"/>
      <c r="QPF19"/>
      <c r="QPG19"/>
      <c r="QPH19"/>
      <c r="QPI19"/>
      <c r="QPJ19"/>
      <c r="QPK19"/>
      <c r="QPL19"/>
      <c r="QPM19"/>
      <c r="QPN19"/>
      <c r="QPO19"/>
      <c r="QPP19"/>
      <c r="QPQ19"/>
      <c r="QPR19"/>
      <c r="QPS19"/>
      <c r="QPT19"/>
      <c r="QPU19"/>
      <c r="QPV19"/>
      <c r="QPW19"/>
      <c r="QPX19"/>
      <c r="QPY19"/>
      <c r="QPZ19"/>
      <c r="QQA19"/>
      <c r="QQB19"/>
      <c r="QQC19"/>
      <c r="QQD19"/>
      <c r="QQE19"/>
      <c r="QQF19"/>
      <c r="QQG19"/>
      <c r="QQH19"/>
      <c r="QQI19"/>
      <c r="QQJ19"/>
      <c r="QQK19"/>
      <c r="QQL19"/>
      <c r="QQM19"/>
      <c r="QQN19"/>
      <c r="QQO19"/>
      <c r="QQP19"/>
      <c r="QQQ19"/>
      <c r="QQR19"/>
      <c r="QQS19"/>
      <c r="QQT19"/>
      <c r="QQU19"/>
      <c r="QQV19"/>
      <c r="QQW19"/>
      <c r="QQX19"/>
      <c r="QQY19"/>
      <c r="QQZ19"/>
      <c r="QRA19"/>
      <c r="QRB19"/>
      <c r="QRC19"/>
      <c r="QRD19"/>
      <c r="QRE19"/>
      <c r="QRF19"/>
      <c r="QRG19"/>
      <c r="QRH19"/>
      <c r="QRI19"/>
      <c r="QRJ19"/>
      <c r="QRK19"/>
      <c r="QRL19"/>
      <c r="QRM19"/>
      <c r="QRN19"/>
      <c r="QRO19"/>
      <c r="QRP19"/>
      <c r="QRQ19"/>
      <c r="QRR19"/>
      <c r="QRS19"/>
      <c r="QRT19"/>
      <c r="QRU19"/>
      <c r="QRV19"/>
      <c r="QRW19"/>
      <c r="QRX19"/>
      <c r="QRY19"/>
      <c r="QRZ19"/>
      <c r="QSA19"/>
      <c r="QSB19"/>
      <c r="QSC19"/>
      <c r="QSD19"/>
      <c r="QSE19"/>
      <c r="QSF19"/>
      <c r="QSG19"/>
      <c r="QSH19"/>
      <c r="QSI19"/>
      <c r="QSJ19"/>
      <c r="QSK19"/>
      <c r="QSL19"/>
      <c r="QSM19"/>
      <c r="QSN19"/>
      <c r="QSO19"/>
      <c r="QSP19"/>
      <c r="QSQ19"/>
      <c r="QSR19"/>
      <c r="QSS19"/>
      <c r="QST19"/>
      <c r="QSU19"/>
      <c r="QSV19"/>
      <c r="QSW19"/>
      <c r="QSX19"/>
      <c r="QSY19"/>
      <c r="QSZ19"/>
      <c r="QTA19"/>
      <c r="QTB19"/>
      <c r="QTC19"/>
      <c r="QTD19"/>
      <c r="QTE19"/>
      <c r="QTF19"/>
      <c r="QTG19"/>
      <c r="QTH19"/>
      <c r="QTI19"/>
      <c r="QTJ19"/>
      <c r="QTK19"/>
      <c r="QTL19"/>
      <c r="QTM19"/>
      <c r="QTN19"/>
      <c r="QTO19"/>
      <c r="QTP19"/>
      <c r="QTQ19"/>
      <c r="QTR19"/>
      <c r="QTS19"/>
      <c r="QTT19"/>
      <c r="QTU19"/>
      <c r="QTV19"/>
      <c r="QTW19"/>
      <c r="QTX19"/>
      <c r="QTY19"/>
      <c r="QTZ19"/>
      <c r="QUA19"/>
      <c r="QUB19"/>
      <c r="QUC19"/>
      <c r="QUD19"/>
      <c r="QUE19"/>
      <c r="QUF19"/>
      <c r="QUG19"/>
      <c r="QUH19"/>
      <c r="QUI19"/>
      <c r="QUJ19"/>
      <c r="QUK19"/>
      <c r="QUL19"/>
      <c r="QUM19"/>
      <c r="QUN19"/>
      <c r="QUO19"/>
      <c r="QUP19"/>
      <c r="QUQ19"/>
      <c r="QUR19"/>
      <c r="QUS19"/>
      <c r="QUT19"/>
      <c r="QUU19"/>
      <c r="QUV19"/>
      <c r="QUW19"/>
      <c r="QUX19"/>
      <c r="QUY19"/>
      <c r="QUZ19"/>
      <c r="QVA19"/>
      <c r="QVB19"/>
      <c r="QVC19"/>
      <c r="QVD19"/>
      <c r="QVE19"/>
      <c r="QVF19"/>
      <c r="QVG19"/>
      <c r="QVH19"/>
      <c r="QVI19"/>
      <c r="QVJ19"/>
      <c r="QVK19"/>
      <c r="QVL19"/>
      <c r="QVM19"/>
      <c r="QVN19"/>
      <c r="QVO19"/>
      <c r="QVP19"/>
      <c r="QVQ19"/>
      <c r="QVR19"/>
      <c r="QVS19"/>
      <c r="QVT19"/>
      <c r="QVU19"/>
      <c r="QVV19"/>
      <c r="QVW19"/>
      <c r="QVX19"/>
      <c r="QVY19"/>
      <c r="QVZ19"/>
      <c r="QWA19"/>
      <c r="QWB19"/>
      <c r="QWC19"/>
      <c r="QWD19"/>
      <c r="QWE19"/>
      <c r="QWF19"/>
      <c r="QWG19"/>
      <c r="QWH19"/>
      <c r="QWI19"/>
      <c r="QWJ19"/>
      <c r="QWK19"/>
      <c r="QWL19"/>
      <c r="QWM19"/>
      <c r="QWN19"/>
      <c r="QWO19"/>
      <c r="QWP19"/>
      <c r="QWQ19"/>
      <c r="QWR19"/>
      <c r="QWS19"/>
      <c r="QWT19"/>
      <c r="QWU19"/>
      <c r="QWV19"/>
      <c r="QWW19"/>
      <c r="QWX19"/>
      <c r="QWY19"/>
      <c r="QWZ19"/>
      <c r="QXA19"/>
      <c r="QXB19"/>
      <c r="QXC19"/>
      <c r="QXD19"/>
      <c r="QXE19"/>
      <c r="QXF19"/>
      <c r="QXG19"/>
      <c r="QXH19"/>
      <c r="QXI19"/>
      <c r="QXJ19"/>
      <c r="QXK19"/>
      <c r="QXL19"/>
      <c r="QXM19"/>
      <c r="QXN19"/>
      <c r="QXO19"/>
      <c r="QXP19"/>
      <c r="QXQ19"/>
      <c r="QXR19"/>
      <c r="QXS19"/>
      <c r="QXT19"/>
      <c r="QXU19"/>
      <c r="QXV19"/>
      <c r="QXW19"/>
      <c r="QXX19"/>
      <c r="QXY19"/>
      <c r="QXZ19"/>
      <c r="QYA19"/>
      <c r="QYB19"/>
      <c r="QYC19"/>
      <c r="QYD19"/>
      <c r="QYE19"/>
      <c r="QYF19"/>
      <c r="QYG19"/>
      <c r="QYH19"/>
      <c r="QYI19"/>
      <c r="QYJ19"/>
      <c r="QYK19"/>
      <c r="QYL19"/>
      <c r="QYM19"/>
      <c r="QYN19"/>
      <c r="QYO19"/>
      <c r="QYP19"/>
      <c r="QYQ19"/>
      <c r="QYR19"/>
      <c r="QYS19"/>
      <c r="QYT19"/>
      <c r="QYU19"/>
      <c r="QYV19"/>
      <c r="QYW19"/>
      <c r="QYX19"/>
      <c r="QYY19"/>
      <c r="QYZ19"/>
      <c r="QZA19"/>
      <c r="QZB19"/>
      <c r="QZC19"/>
      <c r="QZD19"/>
      <c r="QZE19"/>
      <c r="QZF19"/>
      <c r="QZG19"/>
      <c r="QZH19"/>
      <c r="QZI19"/>
      <c r="QZJ19"/>
      <c r="QZK19"/>
      <c r="QZL19"/>
      <c r="QZM19"/>
      <c r="QZN19"/>
      <c r="QZO19"/>
      <c r="QZP19"/>
      <c r="QZQ19"/>
      <c r="QZR19"/>
      <c r="QZS19"/>
      <c r="QZT19"/>
      <c r="QZU19"/>
      <c r="QZV19"/>
      <c r="QZW19"/>
      <c r="QZX19"/>
      <c r="QZY19"/>
      <c r="QZZ19"/>
      <c r="RAA19"/>
      <c r="RAB19"/>
      <c r="RAC19"/>
      <c r="RAD19"/>
      <c r="RAE19"/>
      <c r="RAF19"/>
      <c r="RAG19"/>
      <c r="RAH19"/>
      <c r="RAI19"/>
      <c r="RAJ19"/>
      <c r="RAK19"/>
      <c r="RAL19"/>
      <c r="RAM19"/>
      <c r="RAN19"/>
      <c r="RAO19"/>
      <c r="RAP19"/>
      <c r="RAQ19"/>
      <c r="RAR19"/>
      <c r="RAS19"/>
      <c r="RAT19"/>
      <c r="RAU19"/>
      <c r="RAV19"/>
      <c r="RAW19"/>
      <c r="RAX19"/>
      <c r="RAY19"/>
      <c r="RAZ19"/>
      <c r="RBA19"/>
      <c r="RBB19"/>
      <c r="RBC19"/>
      <c r="RBD19"/>
      <c r="RBE19"/>
      <c r="RBF19"/>
      <c r="RBG19"/>
      <c r="RBH19"/>
      <c r="RBI19"/>
      <c r="RBJ19"/>
      <c r="RBK19"/>
      <c r="RBL19"/>
      <c r="RBM19"/>
      <c r="RBN19"/>
      <c r="RBO19"/>
      <c r="RBP19"/>
      <c r="RBQ19"/>
      <c r="RBR19"/>
      <c r="RBS19"/>
      <c r="RBT19"/>
      <c r="RBU19"/>
      <c r="RBV19"/>
      <c r="RBW19"/>
      <c r="RBX19"/>
      <c r="RBY19"/>
      <c r="RBZ19"/>
      <c r="RCA19"/>
      <c r="RCB19"/>
      <c r="RCC19"/>
      <c r="RCD19"/>
      <c r="RCE19"/>
      <c r="RCF19"/>
      <c r="RCG19"/>
      <c r="RCH19"/>
      <c r="RCI19"/>
      <c r="RCJ19"/>
      <c r="RCK19"/>
      <c r="RCL19"/>
      <c r="RCM19"/>
      <c r="RCN19"/>
      <c r="RCO19"/>
      <c r="RCP19"/>
      <c r="RCQ19"/>
      <c r="RCR19"/>
      <c r="RCS19"/>
      <c r="RCT19"/>
      <c r="RCU19"/>
      <c r="RCV19"/>
      <c r="RCW19"/>
      <c r="RCX19"/>
      <c r="RCY19"/>
      <c r="RCZ19"/>
      <c r="RDA19"/>
      <c r="RDB19"/>
      <c r="RDC19"/>
      <c r="RDD19"/>
      <c r="RDE19"/>
      <c r="RDF19"/>
      <c r="RDG19"/>
      <c r="RDH19"/>
      <c r="RDI19"/>
      <c r="RDJ19"/>
      <c r="RDK19"/>
      <c r="RDL19"/>
      <c r="RDM19"/>
      <c r="RDN19"/>
      <c r="RDO19"/>
      <c r="RDP19"/>
      <c r="RDQ19"/>
      <c r="RDR19"/>
      <c r="RDS19"/>
      <c r="RDT19"/>
      <c r="RDU19"/>
      <c r="RDV19"/>
      <c r="RDW19"/>
      <c r="RDX19"/>
      <c r="RDY19"/>
      <c r="RDZ19"/>
      <c r="REA19"/>
      <c r="REB19"/>
      <c r="REC19"/>
      <c r="RED19"/>
      <c r="REE19"/>
      <c r="REF19"/>
      <c r="REG19"/>
      <c r="REH19"/>
      <c r="REI19"/>
      <c r="REJ19"/>
      <c r="REK19"/>
      <c r="REL19"/>
      <c r="REM19"/>
      <c r="REN19"/>
      <c r="REO19"/>
      <c r="REP19"/>
      <c r="REQ19"/>
      <c r="RER19"/>
      <c r="RES19"/>
      <c r="RET19"/>
      <c r="REU19"/>
      <c r="REV19"/>
      <c r="REW19"/>
      <c r="REX19"/>
      <c r="REY19"/>
      <c r="REZ19"/>
      <c r="RFA19"/>
      <c r="RFB19"/>
      <c r="RFC19"/>
      <c r="RFD19"/>
      <c r="RFE19"/>
      <c r="RFF19"/>
      <c r="RFG19"/>
      <c r="RFH19"/>
      <c r="RFI19"/>
      <c r="RFJ19"/>
      <c r="RFK19"/>
      <c r="RFL19"/>
      <c r="RFM19"/>
      <c r="RFN19"/>
      <c r="RFO19"/>
      <c r="RFP19"/>
      <c r="RFQ19"/>
      <c r="RFR19"/>
      <c r="RFS19"/>
      <c r="RFT19"/>
      <c r="RFU19"/>
      <c r="RFV19"/>
      <c r="RFW19"/>
      <c r="RFX19"/>
      <c r="RFY19"/>
      <c r="RFZ19"/>
      <c r="RGA19"/>
      <c r="RGB19"/>
      <c r="RGC19"/>
      <c r="RGD19"/>
      <c r="RGE19"/>
      <c r="RGF19"/>
      <c r="RGG19"/>
      <c r="RGH19"/>
      <c r="RGI19"/>
      <c r="RGJ19"/>
      <c r="RGK19"/>
      <c r="RGL19"/>
      <c r="RGM19"/>
      <c r="RGN19"/>
      <c r="RGO19"/>
      <c r="RGP19"/>
      <c r="RGQ19"/>
      <c r="RGR19"/>
      <c r="RGS19"/>
      <c r="RGT19"/>
      <c r="RGU19"/>
      <c r="RGV19"/>
      <c r="RGW19"/>
      <c r="RGX19"/>
      <c r="RGY19"/>
      <c r="RGZ19"/>
      <c r="RHA19"/>
      <c r="RHB19"/>
      <c r="RHC19"/>
      <c r="RHD19"/>
      <c r="RHE19"/>
      <c r="RHF19"/>
      <c r="RHG19"/>
      <c r="RHH19"/>
      <c r="RHI19"/>
      <c r="RHJ19"/>
      <c r="RHK19"/>
      <c r="RHL19"/>
      <c r="RHM19"/>
      <c r="RHN19"/>
      <c r="RHO19"/>
      <c r="RHP19"/>
      <c r="RHQ19"/>
      <c r="RHR19"/>
      <c r="RHS19"/>
      <c r="RHT19"/>
      <c r="RHU19"/>
      <c r="RHV19"/>
      <c r="RHW19"/>
      <c r="RHX19"/>
      <c r="RHY19"/>
      <c r="RHZ19"/>
      <c r="RIA19"/>
      <c r="RIB19"/>
      <c r="RIC19"/>
      <c r="RID19"/>
      <c r="RIE19"/>
      <c r="RIF19"/>
      <c r="RIG19"/>
      <c r="RIH19"/>
      <c r="RII19"/>
      <c r="RIJ19"/>
      <c r="RIK19"/>
      <c r="RIL19"/>
      <c r="RIM19"/>
      <c r="RIN19"/>
      <c r="RIO19"/>
      <c r="RIP19"/>
      <c r="RIQ19"/>
      <c r="RIR19"/>
      <c r="RIS19"/>
      <c r="RIT19"/>
      <c r="RIU19"/>
      <c r="RIV19"/>
      <c r="RIW19"/>
      <c r="RIX19"/>
      <c r="RIY19"/>
      <c r="RIZ19"/>
      <c r="RJA19"/>
      <c r="RJB19"/>
      <c r="RJC19"/>
      <c r="RJD19"/>
      <c r="RJE19"/>
      <c r="RJF19"/>
      <c r="RJG19"/>
      <c r="RJH19"/>
      <c r="RJI19"/>
      <c r="RJJ19"/>
      <c r="RJK19"/>
      <c r="RJL19"/>
      <c r="RJM19"/>
      <c r="RJN19"/>
      <c r="RJO19"/>
      <c r="RJP19"/>
      <c r="RJQ19"/>
      <c r="RJR19"/>
      <c r="RJS19"/>
      <c r="RJT19"/>
      <c r="RJU19"/>
      <c r="RJV19"/>
      <c r="RJW19"/>
      <c r="RJX19"/>
      <c r="RJY19"/>
      <c r="RJZ19"/>
      <c r="RKA19"/>
      <c r="RKB19"/>
      <c r="RKC19"/>
      <c r="RKD19"/>
      <c r="RKE19"/>
      <c r="RKF19"/>
      <c r="RKG19"/>
      <c r="RKH19"/>
      <c r="RKI19"/>
      <c r="RKJ19"/>
      <c r="RKK19"/>
      <c r="RKL19"/>
      <c r="RKM19"/>
      <c r="RKN19"/>
      <c r="RKO19"/>
      <c r="RKP19"/>
      <c r="RKQ19"/>
      <c r="RKR19"/>
      <c r="RKS19"/>
      <c r="RKT19"/>
      <c r="RKU19"/>
      <c r="RKV19"/>
      <c r="RKW19"/>
      <c r="RKX19"/>
      <c r="RKY19"/>
      <c r="RKZ19"/>
      <c r="RLA19"/>
      <c r="RLB19"/>
      <c r="RLC19"/>
      <c r="RLD19"/>
      <c r="RLE19"/>
      <c r="RLF19"/>
      <c r="RLG19"/>
      <c r="RLH19"/>
      <c r="RLI19"/>
      <c r="RLJ19"/>
      <c r="RLK19"/>
      <c r="RLL19"/>
      <c r="RLM19"/>
      <c r="RLN19"/>
      <c r="RLO19"/>
      <c r="RLP19"/>
      <c r="RLQ19"/>
      <c r="RLR19"/>
      <c r="RLS19"/>
      <c r="RLT19"/>
      <c r="RLU19"/>
      <c r="RLV19"/>
      <c r="RLW19"/>
      <c r="RLX19"/>
      <c r="RLY19"/>
      <c r="RLZ19"/>
      <c r="RMA19"/>
      <c r="RMB19"/>
      <c r="RMC19"/>
      <c r="RMD19"/>
      <c r="RME19"/>
      <c r="RMF19"/>
      <c r="RMG19"/>
      <c r="RMH19"/>
      <c r="RMI19"/>
      <c r="RMJ19"/>
      <c r="RMK19"/>
      <c r="RML19"/>
      <c r="RMM19"/>
      <c r="RMN19"/>
      <c r="RMO19"/>
      <c r="RMP19"/>
      <c r="RMQ19"/>
      <c r="RMR19"/>
      <c r="RMS19"/>
      <c r="RMT19"/>
      <c r="RMU19"/>
      <c r="RMV19"/>
      <c r="RMW19"/>
      <c r="RMX19"/>
      <c r="RMY19"/>
      <c r="RMZ19"/>
      <c r="RNA19"/>
      <c r="RNB19"/>
      <c r="RNC19"/>
      <c r="RND19"/>
      <c r="RNE19"/>
      <c r="RNF19"/>
      <c r="RNG19"/>
      <c r="RNH19"/>
      <c r="RNI19"/>
      <c r="RNJ19"/>
      <c r="RNK19"/>
      <c r="RNL19"/>
      <c r="RNM19"/>
      <c r="RNN19"/>
      <c r="RNO19"/>
      <c r="RNP19"/>
      <c r="RNQ19"/>
      <c r="RNR19"/>
      <c r="RNS19"/>
      <c r="RNT19"/>
      <c r="RNU19"/>
      <c r="RNV19"/>
      <c r="RNW19"/>
      <c r="RNX19"/>
      <c r="RNY19"/>
      <c r="RNZ19"/>
      <c r="ROA19"/>
      <c r="ROB19"/>
      <c r="ROC19"/>
      <c r="ROD19"/>
      <c r="ROE19"/>
      <c r="ROF19"/>
      <c r="ROG19"/>
      <c r="ROH19"/>
      <c r="ROI19"/>
      <c r="ROJ19"/>
      <c r="ROK19"/>
      <c r="ROL19"/>
      <c r="ROM19"/>
      <c r="RON19"/>
      <c r="ROO19"/>
      <c r="ROP19"/>
      <c r="ROQ19"/>
      <c r="ROR19"/>
      <c r="ROS19"/>
      <c r="ROT19"/>
      <c r="ROU19"/>
      <c r="ROV19"/>
      <c r="ROW19"/>
      <c r="ROX19"/>
      <c r="ROY19"/>
      <c r="ROZ19"/>
      <c r="RPA19"/>
      <c r="RPB19"/>
      <c r="RPC19"/>
      <c r="RPD19"/>
      <c r="RPE19"/>
      <c r="RPF19"/>
      <c r="RPG19"/>
      <c r="RPH19"/>
      <c r="RPI19"/>
      <c r="RPJ19"/>
      <c r="RPK19"/>
      <c r="RPL19"/>
      <c r="RPM19"/>
      <c r="RPN19"/>
      <c r="RPO19"/>
      <c r="RPP19"/>
      <c r="RPQ19"/>
      <c r="RPR19"/>
      <c r="RPS19"/>
      <c r="RPT19"/>
      <c r="RPU19"/>
      <c r="RPV19"/>
      <c r="RPW19"/>
      <c r="RPX19"/>
      <c r="RPY19"/>
      <c r="RPZ19"/>
      <c r="RQA19"/>
      <c r="RQB19"/>
      <c r="RQC19"/>
      <c r="RQD19"/>
      <c r="RQE19"/>
      <c r="RQF19"/>
      <c r="RQG19"/>
      <c r="RQH19"/>
      <c r="RQI19"/>
      <c r="RQJ19"/>
      <c r="RQK19"/>
      <c r="RQL19"/>
      <c r="RQM19"/>
      <c r="RQN19"/>
      <c r="RQO19"/>
      <c r="RQP19"/>
      <c r="RQQ19"/>
      <c r="RQR19"/>
      <c r="RQS19"/>
      <c r="RQT19"/>
      <c r="RQU19"/>
      <c r="RQV19"/>
      <c r="RQW19"/>
      <c r="RQX19"/>
      <c r="RQY19"/>
      <c r="RQZ19"/>
      <c r="RRA19"/>
      <c r="RRB19"/>
      <c r="RRC19"/>
      <c r="RRD19"/>
      <c r="RRE19"/>
      <c r="RRF19"/>
      <c r="RRG19"/>
      <c r="RRH19"/>
      <c r="RRI19"/>
      <c r="RRJ19"/>
      <c r="RRK19"/>
      <c r="RRL19"/>
      <c r="RRM19"/>
      <c r="RRN19"/>
      <c r="RRO19"/>
      <c r="RRP19"/>
      <c r="RRQ19"/>
      <c r="RRR19"/>
      <c r="RRS19"/>
      <c r="RRT19"/>
      <c r="RRU19"/>
      <c r="RRV19"/>
      <c r="RRW19"/>
      <c r="RRX19"/>
      <c r="RRY19"/>
      <c r="RRZ19"/>
      <c r="RSA19"/>
      <c r="RSB19"/>
      <c r="RSC19"/>
      <c r="RSD19"/>
      <c r="RSE19"/>
      <c r="RSF19"/>
      <c r="RSG19"/>
      <c r="RSH19"/>
      <c r="RSI19"/>
      <c r="RSJ19"/>
      <c r="RSK19"/>
      <c r="RSL19"/>
      <c r="RSM19"/>
      <c r="RSN19"/>
      <c r="RSO19"/>
      <c r="RSP19"/>
      <c r="RSQ19"/>
      <c r="RSR19"/>
      <c r="RSS19"/>
      <c r="RST19"/>
      <c r="RSU19"/>
      <c r="RSV19"/>
      <c r="RSW19"/>
      <c r="RSX19"/>
      <c r="RSY19"/>
      <c r="RSZ19"/>
      <c r="RTA19"/>
      <c r="RTB19"/>
      <c r="RTC19"/>
      <c r="RTD19"/>
      <c r="RTE19"/>
      <c r="RTF19"/>
      <c r="RTG19"/>
      <c r="RTH19"/>
      <c r="RTI19"/>
      <c r="RTJ19"/>
      <c r="RTK19"/>
      <c r="RTL19"/>
      <c r="RTM19"/>
      <c r="RTN19"/>
      <c r="RTO19"/>
      <c r="RTP19"/>
      <c r="RTQ19"/>
      <c r="RTR19"/>
      <c r="RTS19"/>
      <c r="RTT19"/>
      <c r="RTU19"/>
      <c r="RTV19"/>
      <c r="RTW19"/>
      <c r="RTX19"/>
      <c r="RTY19"/>
      <c r="RTZ19"/>
      <c r="RUA19"/>
      <c r="RUB19"/>
      <c r="RUC19"/>
      <c r="RUD19"/>
      <c r="RUE19"/>
      <c r="RUF19"/>
      <c r="RUG19"/>
      <c r="RUH19"/>
      <c r="RUI19"/>
      <c r="RUJ19"/>
      <c r="RUK19"/>
      <c r="RUL19"/>
      <c r="RUM19"/>
      <c r="RUN19"/>
      <c r="RUO19"/>
      <c r="RUP19"/>
      <c r="RUQ19"/>
      <c r="RUR19"/>
      <c r="RUS19"/>
      <c r="RUT19"/>
      <c r="RUU19"/>
      <c r="RUV19"/>
      <c r="RUW19"/>
      <c r="RUX19"/>
      <c r="RUY19"/>
      <c r="RUZ19"/>
      <c r="RVA19"/>
      <c r="RVB19"/>
      <c r="RVC19"/>
      <c r="RVD19"/>
      <c r="RVE19"/>
      <c r="RVF19"/>
      <c r="RVG19"/>
      <c r="RVH19"/>
      <c r="RVI19"/>
      <c r="RVJ19"/>
      <c r="RVK19"/>
      <c r="RVL19"/>
      <c r="RVM19"/>
      <c r="RVN19"/>
      <c r="RVO19"/>
      <c r="RVP19"/>
      <c r="RVQ19"/>
      <c r="RVR19"/>
      <c r="RVS19"/>
      <c r="RVT19"/>
      <c r="RVU19"/>
      <c r="RVV19"/>
      <c r="RVW19"/>
      <c r="RVX19"/>
      <c r="RVY19"/>
      <c r="RVZ19"/>
      <c r="RWA19"/>
      <c r="RWB19"/>
      <c r="RWC19"/>
      <c r="RWD19"/>
      <c r="RWE19"/>
      <c r="RWF19"/>
      <c r="RWG19"/>
      <c r="RWH19"/>
      <c r="RWI19"/>
      <c r="RWJ19"/>
      <c r="RWK19"/>
      <c r="RWL19"/>
      <c r="RWM19"/>
      <c r="RWN19"/>
      <c r="RWO19"/>
      <c r="RWP19"/>
      <c r="RWQ19"/>
      <c r="RWR19"/>
      <c r="RWS19"/>
      <c r="RWT19"/>
      <c r="RWU19"/>
      <c r="RWV19"/>
      <c r="RWW19"/>
      <c r="RWX19"/>
      <c r="RWY19"/>
      <c r="RWZ19"/>
      <c r="RXA19"/>
      <c r="RXB19"/>
      <c r="RXC19"/>
      <c r="RXD19"/>
      <c r="RXE19"/>
      <c r="RXF19"/>
      <c r="RXG19"/>
      <c r="RXH19"/>
      <c r="RXI19"/>
      <c r="RXJ19"/>
      <c r="RXK19"/>
      <c r="RXL19"/>
      <c r="RXM19"/>
      <c r="RXN19"/>
      <c r="RXO19"/>
      <c r="RXP19"/>
      <c r="RXQ19"/>
      <c r="RXR19"/>
      <c r="RXS19"/>
      <c r="RXT19"/>
      <c r="RXU19"/>
      <c r="RXV19"/>
      <c r="RXW19"/>
      <c r="RXX19"/>
      <c r="RXY19"/>
      <c r="RXZ19"/>
      <c r="RYA19"/>
      <c r="RYB19"/>
      <c r="RYC19"/>
      <c r="RYD19"/>
      <c r="RYE19"/>
      <c r="RYF19"/>
      <c r="RYG19"/>
      <c r="RYH19"/>
      <c r="RYI19"/>
      <c r="RYJ19"/>
      <c r="RYK19"/>
      <c r="RYL19"/>
      <c r="RYM19"/>
      <c r="RYN19"/>
      <c r="RYO19"/>
      <c r="RYP19"/>
      <c r="RYQ19"/>
      <c r="RYR19"/>
      <c r="RYS19"/>
      <c r="RYT19"/>
      <c r="RYU19"/>
      <c r="RYV19"/>
      <c r="RYW19"/>
      <c r="RYX19"/>
      <c r="RYY19"/>
      <c r="RYZ19"/>
      <c r="RZA19"/>
      <c r="RZB19"/>
      <c r="RZC19"/>
      <c r="RZD19"/>
      <c r="RZE19"/>
      <c r="RZF19"/>
      <c r="RZG19"/>
      <c r="RZH19"/>
      <c r="RZI19"/>
      <c r="RZJ19"/>
      <c r="RZK19"/>
      <c r="RZL19"/>
      <c r="RZM19"/>
      <c r="RZN19"/>
      <c r="RZO19"/>
      <c r="RZP19"/>
      <c r="RZQ19"/>
      <c r="RZR19"/>
      <c r="RZS19"/>
      <c r="RZT19"/>
      <c r="RZU19"/>
      <c r="RZV19"/>
      <c r="RZW19"/>
      <c r="RZX19"/>
      <c r="RZY19"/>
      <c r="RZZ19"/>
      <c r="SAA19"/>
      <c r="SAB19"/>
      <c r="SAC19"/>
      <c r="SAD19"/>
      <c r="SAE19"/>
      <c r="SAF19"/>
      <c r="SAG19"/>
      <c r="SAH19"/>
      <c r="SAI19"/>
      <c r="SAJ19"/>
      <c r="SAK19"/>
      <c r="SAL19"/>
      <c r="SAM19"/>
      <c r="SAN19"/>
      <c r="SAO19"/>
      <c r="SAP19"/>
      <c r="SAQ19"/>
      <c r="SAR19"/>
      <c r="SAS19"/>
      <c r="SAT19"/>
      <c r="SAU19"/>
      <c r="SAV19"/>
      <c r="SAW19"/>
      <c r="SAX19"/>
      <c r="SAY19"/>
      <c r="SAZ19"/>
      <c r="SBA19"/>
      <c r="SBB19"/>
      <c r="SBC19"/>
      <c r="SBD19"/>
      <c r="SBE19"/>
      <c r="SBF19"/>
      <c r="SBG19"/>
      <c r="SBH19"/>
      <c r="SBI19"/>
      <c r="SBJ19"/>
      <c r="SBK19"/>
      <c r="SBL19"/>
      <c r="SBM19"/>
      <c r="SBN19"/>
      <c r="SBO19"/>
      <c r="SBP19"/>
      <c r="SBQ19"/>
      <c r="SBR19"/>
      <c r="SBS19"/>
      <c r="SBT19"/>
      <c r="SBU19"/>
      <c r="SBV19"/>
      <c r="SBW19"/>
      <c r="SBX19"/>
      <c r="SBY19"/>
      <c r="SBZ19"/>
      <c r="SCA19"/>
      <c r="SCB19"/>
      <c r="SCC19"/>
      <c r="SCD19"/>
      <c r="SCE19"/>
      <c r="SCF19"/>
      <c r="SCG19"/>
      <c r="SCH19"/>
      <c r="SCI19"/>
      <c r="SCJ19"/>
      <c r="SCK19"/>
      <c r="SCL19"/>
      <c r="SCM19"/>
      <c r="SCN19"/>
      <c r="SCO19"/>
      <c r="SCP19"/>
      <c r="SCQ19"/>
      <c r="SCR19"/>
      <c r="SCS19"/>
      <c r="SCT19"/>
      <c r="SCU19"/>
      <c r="SCV19"/>
      <c r="SCW19"/>
      <c r="SCX19"/>
      <c r="SCY19"/>
      <c r="SCZ19"/>
      <c r="SDA19"/>
      <c r="SDB19"/>
      <c r="SDC19"/>
      <c r="SDD19"/>
      <c r="SDE19"/>
      <c r="SDF19"/>
      <c r="SDG19"/>
      <c r="SDH19"/>
      <c r="SDI19"/>
      <c r="SDJ19"/>
      <c r="SDK19"/>
      <c r="SDL19"/>
      <c r="SDM19"/>
      <c r="SDN19"/>
      <c r="SDO19"/>
      <c r="SDP19"/>
      <c r="SDQ19"/>
      <c r="SDR19"/>
      <c r="SDS19"/>
      <c r="SDT19"/>
      <c r="SDU19"/>
      <c r="SDV19"/>
      <c r="SDW19"/>
      <c r="SDX19"/>
      <c r="SDY19"/>
      <c r="SDZ19"/>
      <c r="SEA19"/>
      <c r="SEB19"/>
      <c r="SEC19"/>
      <c r="SED19"/>
      <c r="SEE19"/>
      <c r="SEF19"/>
      <c r="SEG19"/>
      <c r="SEH19"/>
      <c r="SEI19"/>
      <c r="SEJ19"/>
      <c r="SEK19"/>
      <c r="SEL19"/>
      <c r="SEM19"/>
      <c r="SEN19"/>
      <c r="SEO19"/>
      <c r="SEP19"/>
      <c r="SEQ19"/>
      <c r="SER19"/>
      <c r="SES19"/>
      <c r="SET19"/>
      <c r="SEU19"/>
      <c r="SEV19"/>
      <c r="SEW19"/>
      <c r="SEX19"/>
      <c r="SEY19"/>
      <c r="SEZ19"/>
      <c r="SFA19"/>
      <c r="SFB19"/>
      <c r="SFC19"/>
      <c r="SFD19"/>
      <c r="SFE19"/>
      <c r="SFF19"/>
      <c r="SFG19"/>
      <c r="SFH19"/>
      <c r="SFI19"/>
      <c r="SFJ19"/>
      <c r="SFK19"/>
      <c r="SFL19"/>
      <c r="SFM19"/>
      <c r="SFN19"/>
      <c r="SFO19"/>
      <c r="SFP19"/>
      <c r="SFQ19"/>
      <c r="SFR19"/>
      <c r="SFS19"/>
      <c r="SFT19"/>
      <c r="SFU19"/>
      <c r="SFV19"/>
      <c r="SFW19"/>
      <c r="SFX19"/>
      <c r="SFY19"/>
      <c r="SFZ19"/>
      <c r="SGA19"/>
      <c r="SGB19"/>
      <c r="SGC19"/>
      <c r="SGD19"/>
      <c r="SGE19"/>
      <c r="SGF19"/>
      <c r="SGG19"/>
      <c r="SGH19"/>
      <c r="SGI19"/>
      <c r="SGJ19"/>
      <c r="SGK19"/>
      <c r="SGL19"/>
      <c r="SGM19"/>
      <c r="SGN19"/>
      <c r="SGO19"/>
      <c r="SGP19"/>
      <c r="SGQ19"/>
      <c r="SGR19"/>
      <c r="SGS19"/>
      <c r="SGT19"/>
      <c r="SGU19"/>
      <c r="SGV19"/>
      <c r="SGW19"/>
      <c r="SGX19"/>
      <c r="SGY19"/>
      <c r="SGZ19"/>
      <c r="SHA19"/>
      <c r="SHB19"/>
      <c r="SHC19"/>
      <c r="SHD19"/>
      <c r="SHE19"/>
      <c r="SHF19"/>
      <c r="SHG19"/>
      <c r="SHH19"/>
      <c r="SHI19"/>
      <c r="SHJ19"/>
      <c r="SHK19"/>
      <c r="SHL19"/>
      <c r="SHM19"/>
      <c r="SHN19"/>
      <c r="SHO19"/>
      <c r="SHP19"/>
      <c r="SHQ19"/>
      <c r="SHR19"/>
      <c r="SHS19"/>
      <c r="SHT19"/>
      <c r="SHU19"/>
      <c r="SHV19"/>
      <c r="SHW19"/>
      <c r="SHX19"/>
      <c r="SHY19"/>
      <c r="SHZ19"/>
      <c r="SIA19"/>
      <c r="SIB19"/>
      <c r="SIC19"/>
      <c r="SID19"/>
      <c r="SIE19"/>
      <c r="SIF19"/>
      <c r="SIG19"/>
      <c r="SIH19"/>
      <c r="SII19"/>
      <c r="SIJ19"/>
      <c r="SIK19"/>
      <c r="SIL19"/>
      <c r="SIM19"/>
      <c r="SIN19"/>
      <c r="SIO19"/>
      <c r="SIP19"/>
      <c r="SIQ19"/>
      <c r="SIR19"/>
      <c r="SIS19"/>
      <c r="SIT19"/>
      <c r="SIU19"/>
      <c r="SIV19"/>
      <c r="SIW19"/>
      <c r="SIX19"/>
      <c r="SIY19"/>
      <c r="SIZ19"/>
      <c r="SJA19"/>
      <c r="SJB19"/>
      <c r="SJC19"/>
      <c r="SJD19"/>
      <c r="SJE19"/>
      <c r="SJF19"/>
      <c r="SJG19"/>
      <c r="SJH19"/>
      <c r="SJI19"/>
      <c r="SJJ19"/>
      <c r="SJK19"/>
      <c r="SJL19"/>
      <c r="SJM19"/>
      <c r="SJN19"/>
      <c r="SJO19"/>
      <c r="SJP19"/>
      <c r="SJQ19"/>
      <c r="SJR19"/>
      <c r="SJS19"/>
      <c r="SJT19"/>
      <c r="SJU19"/>
      <c r="SJV19"/>
      <c r="SJW19"/>
      <c r="SJX19"/>
      <c r="SJY19"/>
      <c r="SJZ19"/>
      <c r="SKA19"/>
      <c r="SKB19"/>
      <c r="SKC19"/>
      <c r="SKD19"/>
      <c r="SKE19"/>
      <c r="SKF19"/>
      <c r="SKG19"/>
      <c r="SKH19"/>
      <c r="SKI19"/>
      <c r="SKJ19"/>
      <c r="SKK19"/>
      <c r="SKL19"/>
      <c r="SKM19"/>
      <c r="SKN19"/>
      <c r="SKO19"/>
      <c r="SKP19"/>
      <c r="SKQ19"/>
      <c r="SKR19"/>
      <c r="SKS19"/>
      <c r="SKT19"/>
      <c r="SKU19"/>
      <c r="SKV19"/>
      <c r="SKW19"/>
      <c r="SKX19"/>
      <c r="SKY19"/>
      <c r="SKZ19"/>
      <c r="SLA19"/>
      <c r="SLB19"/>
      <c r="SLC19"/>
      <c r="SLD19"/>
      <c r="SLE19"/>
      <c r="SLF19"/>
      <c r="SLG19"/>
      <c r="SLH19"/>
      <c r="SLI19"/>
      <c r="SLJ19"/>
      <c r="SLK19"/>
      <c r="SLL19"/>
      <c r="SLM19"/>
      <c r="SLN19"/>
      <c r="SLO19"/>
      <c r="SLP19"/>
      <c r="SLQ19"/>
      <c r="SLR19"/>
      <c r="SLS19"/>
      <c r="SLT19"/>
      <c r="SLU19"/>
      <c r="SLV19"/>
      <c r="SLW19"/>
      <c r="SLX19"/>
      <c r="SLY19"/>
      <c r="SLZ19"/>
      <c r="SMA19"/>
      <c r="SMB19"/>
      <c r="SMC19"/>
      <c r="SMD19"/>
      <c r="SME19"/>
      <c r="SMF19"/>
      <c r="SMG19"/>
      <c r="SMH19"/>
      <c r="SMI19"/>
      <c r="SMJ19"/>
      <c r="SMK19"/>
      <c r="SML19"/>
      <c r="SMM19"/>
      <c r="SMN19"/>
      <c r="SMO19"/>
      <c r="SMP19"/>
      <c r="SMQ19"/>
      <c r="SMR19"/>
      <c r="SMS19"/>
      <c r="SMT19"/>
      <c r="SMU19"/>
      <c r="SMV19"/>
      <c r="SMW19"/>
      <c r="SMX19"/>
      <c r="SMY19"/>
      <c r="SMZ19"/>
      <c r="SNA19"/>
      <c r="SNB19"/>
      <c r="SNC19"/>
      <c r="SND19"/>
      <c r="SNE19"/>
      <c r="SNF19"/>
      <c r="SNG19"/>
      <c r="SNH19"/>
      <c r="SNI19"/>
      <c r="SNJ19"/>
      <c r="SNK19"/>
      <c r="SNL19"/>
      <c r="SNM19"/>
      <c r="SNN19"/>
      <c r="SNO19"/>
      <c r="SNP19"/>
      <c r="SNQ19"/>
      <c r="SNR19"/>
      <c r="SNS19"/>
      <c r="SNT19"/>
      <c r="SNU19"/>
      <c r="SNV19"/>
      <c r="SNW19"/>
      <c r="SNX19"/>
      <c r="SNY19"/>
      <c r="SNZ19"/>
      <c r="SOA19"/>
      <c r="SOB19"/>
      <c r="SOC19"/>
      <c r="SOD19"/>
      <c r="SOE19"/>
      <c r="SOF19"/>
      <c r="SOG19"/>
      <c r="SOH19"/>
      <c r="SOI19"/>
      <c r="SOJ19"/>
      <c r="SOK19"/>
      <c r="SOL19"/>
      <c r="SOM19"/>
      <c r="SON19"/>
      <c r="SOO19"/>
      <c r="SOP19"/>
      <c r="SOQ19"/>
      <c r="SOR19"/>
      <c r="SOS19"/>
      <c r="SOT19"/>
      <c r="SOU19"/>
      <c r="SOV19"/>
      <c r="SOW19"/>
      <c r="SOX19"/>
      <c r="SOY19"/>
      <c r="SOZ19"/>
      <c r="SPA19"/>
      <c r="SPB19"/>
      <c r="SPC19"/>
      <c r="SPD19"/>
      <c r="SPE19"/>
      <c r="SPF19"/>
      <c r="SPG19"/>
      <c r="SPH19"/>
      <c r="SPI19"/>
      <c r="SPJ19"/>
      <c r="SPK19"/>
      <c r="SPL19"/>
      <c r="SPM19"/>
      <c r="SPN19"/>
      <c r="SPO19"/>
      <c r="SPP19"/>
      <c r="SPQ19"/>
      <c r="SPR19"/>
      <c r="SPS19"/>
      <c r="SPT19"/>
      <c r="SPU19"/>
      <c r="SPV19"/>
      <c r="SPW19"/>
      <c r="SPX19"/>
      <c r="SPY19"/>
      <c r="SPZ19"/>
      <c r="SQA19"/>
      <c r="SQB19"/>
      <c r="SQC19"/>
      <c r="SQD19"/>
      <c r="SQE19"/>
      <c r="SQF19"/>
      <c r="SQG19"/>
      <c r="SQH19"/>
      <c r="SQI19"/>
      <c r="SQJ19"/>
      <c r="SQK19"/>
      <c r="SQL19"/>
      <c r="SQM19"/>
      <c r="SQN19"/>
      <c r="SQO19"/>
      <c r="SQP19"/>
      <c r="SQQ19"/>
      <c r="SQR19"/>
      <c r="SQS19"/>
      <c r="SQT19"/>
      <c r="SQU19"/>
      <c r="SQV19"/>
      <c r="SQW19"/>
      <c r="SQX19"/>
      <c r="SQY19"/>
      <c r="SQZ19"/>
      <c r="SRA19"/>
      <c r="SRB19"/>
      <c r="SRC19"/>
      <c r="SRD19"/>
      <c r="SRE19"/>
      <c r="SRF19"/>
      <c r="SRG19"/>
      <c r="SRH19"/>
      <c r="SRI19"/>
      <c r="SRJ19"/>
      <c r="SRK19"/>
      <c r="SRL19"/>
      <c r="SRM19"/>
      <c r="SRN19"/>
      <c r="SRO19"/>
      <c r="SRP19"/>
      <c r="SRQ19"/>
      <c r="SRR19"/>
      <c r="SRS19"/>
      <c r="SRT19"/>
      <c r="SRU19"/>
      <c r="SRV19"/>
      <c r="SRW19"/>
      <c r="SRX19"/>
      <c r="SRY19"/>
      <c r="SRZ19"/>
      <c r="SSA19"/>
      <c r="SSB19"/>
      <c r="SSC19"/>
      <c r="SSD19"/>
      <c r="SSE19"/>
      <c r="SSF19"/>
      <c r="SSG19"/>
      <c r="SSH19"/>
      <c r="SSI19"/>
      <c r="SSJ19"/>
      <c r="SSK19"/>
      <c r="SSL19"/>
      <c r="SSM19"/>
      <c r="SSN19"/>
      <c r="SSO19"/>
      <c r="SSP19"/>
      <c r="SSQ19"/>
      <c r="SSR19"/>
      <c r="SSS19"/>
      <c r="SST19"/>
      <c r="SSU19"/>
      <c r="SSV19"/>
      <c r="SSW19"/>
      <c r="SSX19"/>
      <c r="SSY19"/>
      <c r="SSZ19"/>
      <c r="STA19"/>
      <c r="STB19"/>
      <c r="STC19"/>
      <c r="STD19"/>
      <c r="STE19"/>
      <c r="STF19"/>
      <c r="STG19"/>
      <c r="STH19"/>
      <c r="STI19"/>
      <c r="STJ19"/>
      <c r="STK19"/>
      <c r="STL19"/>
      <c r="STM19"/>
      <c r="STN19"/>
      <c r="STO19"/>
      <c r="STP19"/>
      <c r="STQ19"/>
      <c r="STR19"/>
      <c r="STS19"/>
      <c r="STT19"/>
      <c r="STU19"/>
      <c r="STV19"/>
      <c r="STW19"/>
      <c r="STX19"/>
      <c r="STY19"/>
      <c r="STZ19"/>
      <c r="SUA19"/>
      <c r="SUB19"/>
      <c r="SUC19"/>
      <c r="SUD19"/>
      <c r="SUE19"/>
      <c r="SUF19"/>
      <c r="SUG19"/>
      <c r="SUH19"/>
      <c r="SUI19"/>
      <c r="SUJ19"/>
      <c r="SUK19"/>
      <c r="SUL19"/>
      <c r="SUM19"/>
      <c r="SUN19"/>
      <c r="SUO19"/>
      <c r="SUP19"/>
      <c r="SUQ19"/>
      <c r="SUR19"/>
      <c r="SUS19"/>
      <c r="SUT19"/>
      <c r="SUU19"/>
      <c r="SUV19"/>
      <c r="SUW19"/>
      <c r="SUX19"/>
      <c r="SUY19"/>
      <c r="SUZ19"/>
      <c r="SVA19"/>
      <c r="SVB19"/>
      <c r="SVC19"/>
      <c r="SVD19"/>
      <c r="SVE19"/>
      <c r="SVF19"/>
      <c r="SVG19"/>
      <c r="SVH19"/>
      <c r="SVI19"/>
      <c r="SVJ19"/>
      <c r="SVK19"/>
      <c r="SVL19"/>
      <c r="SVM19"/>
      <c r="SVN19"/>
      <c r="SVO19"/>
      <c r="SVP19"/>
      <c r="SVQ19"/>
      <c r="SVR19"/>
      <c r="SVS19"/>
      <c r="SVT19"/>
      <c r="SVU19"/>
      <c r="SVV19"/>
      <c r="SVW19"/>
      <c r="SVX19"/>
      <c r="SVY19"/>
      <c r="SVZ19"/>
      <c r="SWA19"/>
      <c r="SWB19"/>
      <c r="SWC19"/>
      <c r="SWD19"/>
      <c r="SWE19"/>
      <c r="SWF19"/>
      <c r="SWG19"/>
      <c r="SWH19"/>
      <c r="SWI19"/>
      <c r="SWJ19"/>
      <c r="SWK19"/>
      <c r="SWL19"/>
      <c r="SWM19"/>
      <c r="SWN19"/>
      <c r="SWO19"/>
      <c r="SWP19"/>
      <c r="SWQ19"/>
      <c r="SWR19"/>
      <c r="SWS19"/>
      <c r="SWT19"/>
      <c r="SWU19"/>
      <c r="SWV19"/>
      <c r="SWW19"/>
      <c r="SWX19"/>
      <c r="SWY19"/>
      <c r="SWZ19"/>
      <c r="SXA19"/>
      <c r="SXB19"/>
      <c r="SXC19"/>
      <c r="SXD19"/>
      <c r="SXE19"/>
      <c r="SXF19"/>
      <c r="SXG19"/>
      <c r="SXH19"/>
      <c r="SXI19"/>
      <c r="SXJ19"/>
      <c r="SXK19"/>
      <c r="SXL19"/>
      <c r="SXM19"/>
      <c r="SXN19"/>
      <c r="SXO19"/>
      <c r="SXP19"/>
      <c r="SXQ19"/>
      <c r="SXR19"/>
      <c r="SXS19"/>
      <c r="SXT19"/>
      <c r="SXU19"/>
      <c r="SXV19"/>
      <c r="SXW19"/>
      <c r="SXX19"/>
      <c r="SXY19"/>
      <c r="SXZ19"/>
      <c r="SYA19"/>
      <c r="SYB19"/>
      <c r="SYC19"/>
      <c r="SYD19"/>
      <c r="SYE19"/>
      <c r="SYF19"/>
      <c r="SYG19"/>
      <c r="SYH19"/>
      <c r="SYI19"/>
      <c r="SYJ19"/>
      <c r="SYK19"/>
      <c r="SYL19"/>
      <c r="SYM19"/>
      <c r="SYN19"/>
      <c r="SYO19"/>
      <c r="SYP19"/>
      <c r="SYQ19"/>
      <c r="SYR19"/>
      <c r="SYS19"/>
      <c r="SYT19"/>
      <c r="SYU19"/>
      <c r="SYV19"/>
      <c r="SYW19"/>
      <c r="SYX19"/>
      <c r="SYY19"/>
      <c r="SYZ19"/>
      <c r="SZA19"/>
      <c r="SZB19"/>
      <c r="SZC19"/>
      <c r="SZD19"/>
      <c r="SZE19"/>
      <c r="SZF19"/>
      <c r="SZG19"/>
      <c r="SZH19"/>
      <c r="SZI19"/>
      <c r="SZJ19"/>
      <c r="SZK19"/>
      <c r="SZL19"/>
      <c r="SZM19"/>
      <c r="SZN19"/>
      <c r="SZO19"/>
      <c r="SZP19"/>
      <c r="SZQ19"/>
      <c r="SZR19"/>
      <c r="SZS19"/>
      <c r="SZT19"/>
      <c r="SZU19"/>
      <c r="SZV19"/>
      <c r="SZW19"/>
      <c r="SZX19"/>
      <c r="SZY19"/>
      <c r="SZZ19"/>
      <c r="TAA19"/>
      <c r="TAB19"/>
      <c r="TAC19"/>
      <c r="TAD19"/>
      <c r="TAE19"/>
      <c r="TAF19"/>
      <c r="TAG19"/>
      <c r="TAH19"/>
      <c r="TAI19"/>
      <c r="TAJ19"/>
      <c r="TAK19"/>
      <c r="TAL19"/>
      <c r="TAM19"/>
      <c r="TAN19"/>
      <c r="TAO19"/>
      <c r="TAP19"/>
      <c r="TAQ19"/>
      <c r="TAR19"/>
      <c r="TAS19"/>
      <c r="TAT19"/>
      <c r="TAU19"/>
      <c r="TAV19"/>
      <c r="TAW19"/>
      <c r="TAX19"/>
      <c r="TAY19"/>
      <c r="TAZ19"/>
      <c r="TBA19"/>
      <c r="TBB19"/>
      <c r="TBC19"/>
      <c r="TBD19"/>
      <c r="TBE19"/>
      <c r="TBF19"/>
      <c r="TBG19"/>
      <c r="TBH19"/>
      <c r="TBI19"/>
      <c r="TBJ19"/>
      <c r="TBK19"/>
      <c r="TBL19"/>
      <c r="TBM19"/>
      <c r="TBN19"/>
      <c r="TBO19"/>
      <c r="TBP19"/>
      <c r="TBQ19"/>
      <c r="TBR19"/>
      <c r="TBS19"/>
      <c r="TBT19"/>
      <c r="TBU19"/>
      <c r="TBV19"/>
      <c r="TBW19"/>
      <c r="TBX19"/>
      <c r="TBY19"/>
      <c r="TBZ19"/>
      <c r="TCA19"/>
      <c r="TCB19"/>
      <c r="TCC19"/>
      <c r="TCD19"/>
      <c r="TCE19"/>
      <c r="TCF19"/>
      <c r="TCG19"/>
      <c r="TCH19"/>
      <c r="TCI19"/>
      <c r="TCJ19"/>
      <c r="TCK19"/>
      <c r="TCL19"/>
      <c r="TCM19"/>
      <c r="TCN19"/>
      <c r="TCO19"/>
      <c r="TCP19"/>
      <c r="TCQ19"/>
      <c r="TCR19"/>
      <c r="TCS19"/>
      <c r="TCT19"/>
      <c r="TCU19"/>
      <c r="TCV19"/>
      <c r="TCW19"/>
      <c r="TCX19"/>
      <c r="TCY19"/>
      <c r="TCZ19"/>
      <c r="TDA19"/>
      <c r="TDB19"/>
      <c r="TDC19"/>
      <c r="TDD19"/>
      <c r="TDE19"/>
      <c r="TDF19"/>
      <c r="TDG19"/>
      <c r="TDH19"/>
      <c r="TDI19"/>
      <c r="TDJ19"/>
      <c r="TDK19"/>
      <c r="TDL19"/>
      <c r="TDM19"/>
      <c r="TDN19"/>
      <c r="TDO19"/>
      <c r="TDP19"/>
      <c r="TDQ19"/>
      <c r="TDR19"/>
      <c r="TDS19"/>
      <c r="TDT19"/>
      <c r="TDU19"/>
      <c r="TDV19"/>
      <c r="TDW19"/>
      <c r="TDX19"/>
      <c r="TDY19"/>
      <c r="TDZ19"/>
      <c r="TEA19"/>
      <c r="TEB19"/>
      <c r="TEC19"/>
      <c r="TED19"/>
      <c r="TEE19"/>
      <c r="TEF19"/>
      <c r="TEG19"/>
      <c r="TEH19"/>
      <c r="TEI19"/>
      <c r="TEJ19"/>
      <c r="TEK19"/>
      <c r="TEL19"/>
      <c r="TEM19"/>
      <c r="TEN19"/>
      <c r="TEO19"/>
      <c r="TEP19"/>
      <c r="TEQ19"/>
      <c r="TER19"/>
      <c r="TES19"/>
      <c r="TET19"/>
      <c r="TEU19"/>
      <c r="TEV19"/>
      <c r="TEW19"/>
      <c r="TEX19"/>
      <c r="TEY19"/>
      <c r="TEZ19"/>
      <c r="TFA19"/>
      <c r="TFB19"/>
      <c r="TFC19"/>
      <c r="TFD19"/>
      <c r="TFE19"/>
      <c r="TFF19"/>
      <c r="TFG19"/>
      <c r="TFH19"/>
      <c r="TFI19"/>
      <c r="TFJ19"/>
      <c r="TFK19"/>
      <c r="TFL19"/>
      <c r="TFM19"/>
      <c r="TFN19"/>
      <c r="TFO19"/>
      <c r="TFP19"/>
      <c r="TFQ19"/>
      <c r="TFR19"/>
      <c r="TFS19"/>
      <c r="TFT19"/>
      <c r="TFU19"/>
      <c r="TFV19"/>
      <c r="TFW19"/>
      <c r="TFX19"/>
      <c r="TFY19"/>
      <c r="TFZ19"/>
      <c r="TGA19"/>
      <c r="TGB19"/>
      <c r="TGC19"/>
      <c r="TGD19"/>
      <c r="TGE19"/>
      <c r="TGF19"/>
      <c r="TGG19"/>
      <c r="TGH19"/>
      <c r="TGI19"/>
      <c r="TGJ19"/>
      <c r="TGK19"/>
      <c r="TGL19"/>
      <c r="TGM19"/>
      <c r="TGN19"/>
      <c r="TGO19"/>
      <c r="TGP19"/>
      <c r="TGQ19"/>
      <c r="TGR19"/>
      <c r="TGS19"/>
      <c r="TGT19"/>
      <c r="TGU19"/>
      <c r="TGV19"/>
      <c r="TGW19"/>
      <c r="TGX19"/>
      <c r="TGY19"/>
      <c r="TGZ19"/>
      <c r="THA19"/>
      <c r="THB19"/>
      <c r="THC19"/>
      <c r="THD19"/>
      <c r="THE19"/>
      <c r="THF19"/>
      <c r="THG19"/>
      <c r="THH19"/>
      <c r="THI19"/>
      <c r="THJ19"/>
      <c r="THK19"/>
      <c r="THL19"/>
      <c r="THM19"/>
      <c r="THN19"/>
      <c r="THO19"/>
      <c r="THP19"/>
      <c r="THQ19"/>
      <c r="THR19"/>
      <c r="THS19"/>
      <c r="THT19"/>
      <c r="THU19"/>
      <c r="THV19"/>
      <c r="THW19"/>
      <c r="THX19"/>
      <c r="THY19"/>
      <c r="THZ19"/>
      <c r="TIA19"/>
      <c r="TIB19"/>
      <c r="TIC19"/>
      <c r="TID19"/>
      <c r="TIE19"/>
      <c r="TIF19"/>
      <c r="TIG19"/>
      <c r="TIH19"/>
      <c r="TII19"/>
      <c r="TIJ19"/>
      <c r="TIK19"/>
      <c r="TIL19"/>
      <c r="TIM19"/>
      <c r="TIN19"/>
      <c r="TIO19"/>
      <c r="TIP19"/>
      <c r="TIQ19"/>
      <c r="TIR19"/>
      <c r="TIS19"/>
      <c r="TIT19"/>
      <c r="TIU19"/>
      <c r="TIV19"/>
      <c r="TIW19"/>
      <c r="TIX19"/>
      <c r="TIY19"/>
      <c r="TIZ19"/>
      <c r="TJA19"/>
      <c r="TJB19"/>
      <c r="TJC19"/>
      <c r="TJD19"/>
      <c r="TJE19"/>
      <c r="TJF19"/>
      <c r="TJG19"/>
      <c r="TJH19"/>
      <c r="TJI19"/>
      <c r="TJJ19"/>
      <c r="TJK19"/>
      <c r="TJL19"/>
      <c r="TJM19"/>
      <c r="TJN19"/>
      <c r="TJO19"/>
      <c r="TJP19"/>
      <c r="TJQ19"/>
      <c r="TJR19"/>
      <c r="TJS19"/>
      <c r="TJT19"/>
      <c r="TJU19"/>
      <c r="TJV19"/>
      <c r="TJW19"/>
      <c r="TJX19"/>
      <c r="TJY19"/>
      <c r="TJZ19"/>
      <c r="TKA19"/>
      <c r="TKB19"/>
      <c r="TKC19"/>
      <c r="TKD19"/>
      <c r="TKE19"/>
      <c r="TKF19"/>
      <c r="TKG19"/>
      <c r="TKH19"/>
      <c r="TKI19"/>
      <c r="TKJ19"/>
      <c r="TKK19"/>
      <c r="TKL19"/>
      <c r="TKM19"/>
      <c r="TKN19"/>
      <c r="TKO19"/>
      <c r="TKP19"/>
      <c r="TKQ19"/>
      <c r="TKR19"/>
      <c r="TKS19"/>
      <c r="TKT19"/>
      <c r="TKU19"/>
      <c r="TKV19"/>
      <c r="TKW19"/>
      <c r="TKX19"/>
      <c r="TKY19"/>
      <c r="TKZ19"/>
      <c r="TLA19"/>
      <c r="TLB19"/>
      <c r="TLC19"/>
      <c r="TLD19"/>
      <c r="TLE19"/>
      <c r="TLF19"/>
      <c r="TLG19"/>
      <c r="TLH19"/>
      <c r="TLI19"/>
      <c r="TLJ19"/>
      <c r="TLK19"/>
      <c r="TLL19"/>
      <c r="TLM19"/>
      <c r="TLN19"/>
      <c r="TLO19"/>
      <c r="TLP19"/>
      <c r="TLQ19"/>
      <c r="TLR19"/>
      <c r="TLS19"/>
      <c r="TLT19"/>
      <c r="TLU19"/>
      <c r="TLV19"/>
      <c r="TLW19"/>
      <c r="TLX19"/>
      <c r="TLY19"/>
      <c r="TLZ19"/>
      <c r="TMA19"/>
      <c r="TMB19"/>
      <c r="TMC19"/>
      <c r="TMD19"/>
      <c r="TME19"/>
      <c r="TMF19"/>
      <c r="TMG19"/>
      <c r="TMH19"/>
      <c r="TMI19"/>
      <c r="TMJ19"/>
      <c r="TMK19"/>
      <c r="TML19"/>
      <c r="TMM19"/>
      <c r="TMN19"/>
      <c r="TMO19"/>
      <c r="TMP19"/>
      <c r="TMQ19"/>
      <c r="TMR19"/>
      <c r="TMS19"/>
      <c r="TMT19"/>
      <c r="TMU19"/>
      <c r="TMV19"/>
      <c r="TMW19"/>
      <c r="TMX19"/>
      <c r="TMY19"/>
      <c r="TMZ19"/>
      <c r="TNA19"/>
      <c r="TNB19"/>
      <c r="TNC19"/>
      <c r="TND19"/>
      <c r="TNE19"/>
      <c r="TNF19"/>
      <c r="TNG19"/>
      <c r="TNH19"/>
      <c r="TNI19"/>
      <c r="TNJ19"/>
      <c r="TNK19"/>
      <c r="TNL19"/>
      <c r="TNM19"/>
      <c r="TNN19"/>
      <c r="TNO19"/>
      <c r="TNP19"/>
      <c r="TNQ19"/>
      <c r="TNR19"/>
      <c r="TNS19"/>
      <c r="TNT19"/>
      <c r="TNU19"/>
      <c r="TNV19"/>
      <c r="TNW19"/>
      <c r="TNX19"/>
      <c r="TNY19"/>
      <c r="TNZ19"/>
      <c r="TOA19"/>
      <c r="TOB19"/>
      <c r="TOC19"/>
      <c r="TOD19"/>
      <c r="TOE19"/>
      <c r="TOF19"/>
      <c r="TOG19"/>
      <c r="TOH19"/>
      <c r="TOI19"/>
      <c r="TOJ19"/>
      <c r="TOK19"/>
      <c r="TOL19"/>
      <c r="TOM19"/>
      <c r="TON19"/>
      <c r="TOO19"/>
      <c r="TOP19"/>
      <c r="TOQ19"/>
      <c r="TOR19"/>
      <c r="TOS19"/>
      <c r="TOT19"/>
      <c r="TOU19"/>
      <c r="TOV19"/>
      <c r="TOW19"/>
      <c r="TOX19"/>
      <c r="TOY19"/>
      <c r="TOZ19"/>
      <c r="TPA19"/>
      <c r="TPB19"/>
      <c r="TPC19"/>
      <c r="TPD19"/>
      <c r="TPE19"/>
      <c r="TPF19"/>
      <c r="TPG19"/>
      <c r="TPH19"/>
      <c r="TPI19"/>
      <c r="TPJ19"/>
      <c r="TPK19"/>
      <c r="TPL19"/>
      <c r="TPM19"/>
      <c r="TPN19"/>
      <c r="TPO19"/>
      <c r="TPP19"/>
      <c r="TPQ19"/>
      <c r="TPR19"/>
      <c r="TPS19"/>
      <c r="TPT19"/>
      <c r="TPU19"/>
      <c r="TPV19"/>
      <c r="TPW19"/>
      <c r="TPX19"/>
      <c r="TPY19"/>
      <c r="TPZ19"/>
      <c r="TQA19"/>
      <c r="TQB19"/>
      <c r="TQC19"/>
      <c r="TQD19"/>
      <c r="TQE19"/>
      <c r="TQF19"/>
      <c r="TQG19"/>
      <c r="TQH19"/>
      <c r="TQI19"/>
      <c r="TQJ19"/>
      <c r="TQK19"/>
      <c r="TQL19"/>
      <c r="TQM19"/>
      <c r="TQN19"/>
      <c r="TQO19"/>
      <c r="TQP19"/>
      <c r="TQQ19"/>
      <c r="TQR19"/>
      <c r="TQS19"/>
      <c r="TQT19"/>
      <c r="TQU19"/>
      <c r="TQV19"/>
      <c r="TQW19"/>
      <c r="TQX19"/>
      <c r="TQY19"/>
      <c r="TQZ19"/>
      <c r="TRA19"/>
      <c r="TRB19"/>
      <c r="TRC19"/>
      <c r="TRD19"/>
      <c r="TRE19"/>
      <c r="TRF19"/>
      <c r="TRG19"/>
      <c r="TRH19"/>
      <c r="TRI19"/>
      <c r="TRJ19"/>
      <c r="TRK19"/>
      <c r="TRL19"/>
      <c r="TRM19"/>
      <c r="TRN19"/>
      <c r="TRO19"/>
      <c r="TRP19"/>
      <c r="TRQ19"/>
      <c r="TRR19"/>
      <c r="TRS19"/>
      <c r="TRT19"/>
      <c r="TRU19"/>
      <c r="TRV19"/>
      <c r="TRW19"/>
      <c r="TRX19"/>
      <c r="TRY19"/>
      <c r="TRZ19"/>
      <c r="TSA19"/>
      <c r="TSB19"/>
      <c r="TSC19"/>
      <c r="TSD19"/>
      <c r="TSE19"/>
      <c r="TSF19"/>
      <c r="TSG19"/>
      <c r="TSH19"/>
      <c r="TSI19"/>
      <c r="TSJ19"/>
      <c r="TSK19"/>
      <c r="TSL19"/>
      <c r="TSM19"/>
      <c r="TSN19"/>
      <c r="TSO19"/>
      <c r="TSP19"/>
      <c r="TSQ19"/>
      <c r="TSR19"/>
      <c r="TSS19"/>
      <c r="TST19"/>
      <c r="TSU19"/>
      <c r="TSV19"/>
      <c r="TSW19"/>
      <c r="TSX19"/>
      <c r="TSY19"/>
      <c r="TSZ19"/>
      <c r="TTA19"/>
      <c r="TTB19"/>
      <c r="TTC19"/>
      <c r="TTD19"/>
      <c r="TTE19"/>
      <c r="TTF19"/>
      <c r="TTG19"/>
      <c r="TTH19"/>
      <c r="TTI19"/>
      <c r="TTJ19"/>
      <c r="TTK19"/>
      <c r="TTL19"/>
      <c r="TTM19"/>
      <c r="TTN19"/>
      <c r="TTO19"/>
      <c r="TTP19"/>
      <c r="TTQ19"/>
      <c r="TTR19"/>
      <c r="TTS19"/>
      <c r="TTT19"/>
      <c r="TTU19"/>
      <c r="TTV19"/>
      <c r="TTW19"/>
      <c r="TTX19"/>
      <c r="TTY19"/>
      <c r="TTZ19"/>
      <c r="TUA19"/>
      <c r="TUB19"/>
      <c r="TUC19"/>
      <c r="TUD19"/>
      <c r="TUE19"/>
      <c r="TUF19"/>
      <c r="TUG19"/>
      <c r="TUH19"/>
      <c r="TUI19"/>
      <c r="TUJ19"/>
      <c r="TUK19"/>
      <c r="TUL19"/>
      <c r="TUM19"/>
      <c r="TUN19"/>
      <c r="TUO19"/>
      <c r="TUP19"/>
      <c r="TUQ19"/>
      <c r="TUR19"/>
      <c r="TUS19"/>
      <c r="TUT19"/>
      <c r="TUU19"/>
      <c r="TUV19"/>
      <c r="TUW19"/>
      <c r="TUX19"/>
      <c r="TUY19"/>
      <c r="TUZ19"/>
      <c r="TVA19"/>
      <c r="TVB19"/>
      <c r="TVC19"/>
      <c r="TVD19"/>
      <c r="TVE19"/>
      <c r="TVF19"/>
      <c r="TVG19"/>
      <c r="TVH19"/>
      <c r="TVI19"/>
      <c r="TVJ19"/>
      <c r="TVK19"/>
      <c r="TVL19"/>
      <c r="TVM19"/>
      <c r="TVN19"/>
      <c r="TVO19"/>
      <c r="TVP19"/>
      <c r="TVQ19"/>
      <c r="TVR19"/>
      <c r="TVS19"/>
      <c r="TVT19"/>
      <c r="TVU19"/>
      <c r="TVV19"/>
      <c r="TVW19"/>
      <c r="TVX19"/>
      <c r="TVY19"/>
      <c r="TVZ19"/>
      <c r="TWA19"/>
      <c r="TWB19"/>
      <c r="TWC19"/>
      <c r="TWD19"/>
      <c r="TWE19"/>
      <c r="TWF19"/>
      <c r="TWG19"/>
      <c r="TWH19"/>
      <c r="TWI19"/>
      <c r="TWJ19"/>
      <c r="TWK19"/>
      <c r="TWL19"/>
      <c r="TWM19"/>
      <c r="TWN19"/>
      <c r="TWO19"/>
      <c r="TWP19"/>
      <c r="TWQ19"/>
      <c r="TWR19"/>
      <c r="TWS19"/>
      <c r="TWT19"/>
      <c r="TWU19"/>
      <c r="TWV19"/>
      <c r="TWW19"/>
      <c r="TWX19"/>
      <c r="TWY19"/>
      <c r="TWZ19"/>
      <c r="TXA19"/>
      <c r="TXB19"/>
      <c r="TXC19"/>
      <c r="TXD19"/>
      <c r="TXE19"/>
      <c r="TXF19"/>
      <c r="TXG19"/>
      <c r="TXH19"/>
      <c r="TXI19"/>
      <c r="TXJ19"/>
      <c r="TXK19"/>
      <c r="TXL19"/>
      <c r="TXM19"/>
      <c r="TXN19"/>
      <c r="TXO19"/>
      <c r="TXP19"/>
      <c r="TXQ19"/>
      <c r="TXR19"/>
      <c r="TXS19"/>
      <c r="TXT19"/>
      <c r="TXU19"/>
      <c r="TXV19"/>
      <c r="TXW19"/>
      <c r="TXX19"/>
      <c r="TXY19"/>
      <c r="TXZ19"/>
      <c r="TYA19"/>
      <c r="TYB19"/>
      <c r="TYC19"/>
      <c r="TYD19"/>
      <c r="TYE19"/>
      <c r="TYF19"/>
      <c r="TYG19"/>
      <c r="TYH19"/>
      <c r="TYI19"/>
      <c r="TYJ19"/>
      <c r="TYK19"/>
      <c r="TYL19"/>
      <c r="TYM19"/>
      <c r="TYN19"/>
      <c r="TYO19"/>
      <c r="TYP19"/>
      <c r="TYQ19"/>
      <c r="TYR19"/>
      <c r="TYS19"/>
      <c r="TYT19"/>
      <c r="TYU19"/>
      <c r="TYV19"/>
      <c r="TYW19"/>
      <c r="TYX19"/>
      <c r="TYY19"/>
      <c r="TYZ19"/>
      <c r="TZA19"/>
      <c r="TZB19"/>
      <c r="TZC19"/>
      <c r="TZD19"/>
      <c r="TZE19"/>
      <c r="TZF19"/>
      <c r="TZG19"/>
      <c r="TZH19"/>
      <c r="TZI19"/>
      <c r="TZJ19"/>
      <c r="TZK19"/>
      <c r="TZL19"/>
      <c r="TZM19"/>
      <c r="TZN19"/>
      <c r="TZO19"/>
      <c r="TZP19"/>
      <c r="TZQ19"/>
      <c r="TZR19"/>
      <c r="TZS19"/>
      <c r="TZT19"/>
      <c r="TZU19"/>
      <c r="TZV19"/>
      <c r="TZW19"/>
      <c r="TZX19"/>
      <c r="TZY19"/>
      <c r="TZZ19"/>
      <c r="UAA19"/>
      <c r="UAB19"/>
      <c r="UAC19"/>
      <c r="UAD19"/>
      <c r="UAE19"/>
      <c r="UAF19"/>
      <c r="UAG19"/>
      <c r="UAH19"/>
      <c r="UAI19"/>
      <c r="UAJ19"/>
      <c r="UAK19"/>
      <c r="UAL19"/>
      <c r="UAM19"/>
      <c r="UAN19"/>
      <c r="UAO19"/>
      <c r="UAP19"/>
      <c r="UAQ19"/>
      <c r="UAR19"/>
      <c r="UAS19"/>
      <c r="UAT19"/>
      <c r="UAU19"/>
      <c r="UAV19"/>
      <c r="UAW19"/>
      <c r="UAX19"/>
      <c r="UAY19"/>
      <c r="UAZ19"/>
      <c r="UBA19"/>
      <c r="UBB19"/>
      <c r="UBC19"/>
      <c r="UBD19"/>
      <c r="UBE19"/>
      <c r="UBF19"/>
      <c r="UBG19"/>
      <c r="UBH19"/>
      <c r="UBI19"/>
      <c r="UBJ19"/>
      <c r="UBK19"/>
      <c r="UBL19"/>
      <c r="UBM19"/>
      <c r="UBN19"/>
      <c r="UBO19"/>
      <c r="UBP19"/>
      <c r="UBQ19"/>
      <c r="UBR19"/>
      <c r="UBS19"/>
      <c r="UBT19"/>
      <c r="UBU19"/>
      <c r="UBV19"/>
      <c r="UBW19"/>
      <c r="UBX19"/>
      <c r="UBY19"/>
      <c r="UBZ19"/>
      <c r="UCA19"/>
      <c r="UCB19"/>
      <c r="UCC19"/>
      <c r="UCD19"/>
      <c r="UCE19"/>
      <c r="UCF19"/>
      <c r="UCG19"/>
      <c r="UCH19"/>
      <c r="UCI19"/>
      <c r="UCJ19"/>
      <c r="UCK19"/>
      <c r="UCL19"/>
      <c r="UCM19"/>
      <c r="UCN19"/>
      <c r="UCO19"/>
      <c r="UCP19"/>
      <c r="UCQ19"/>
      <c r="UCR19"/>
      <c r="UCS19"/>
      <c r="UCT19"/>
      <c r="UCU19"/>
      <c r="UCV19"/>
      <c r="UCW19"/>
      <c r="UCX19"/>
      <c r="UCY19"/>
      <c r="UCZ19"/>
      <c r="UDA19"/>
      <c r="UDB19"/>
      <c r="UDC19"/>
      <c r="UDD19"/>
      <c r="UDE19"/>
      <c r="UDF19"/>
      <c r="UDG19"/>
      <c r="UDH19"/>
      <c r="UDI19"/>
      <c r="UDJ19"/>
      <c r="UDK19"/>
      <c r="UDL19"/>
      <c r="UDM19"/>
      <c r="UDN19"/>
      <c r="UDO19"/>
      <c r="UDP19"/>
      <c r="UDQ19"/>
      <c r="UDR19"/>
      <c r="UDS19"/>
      <c r="UDT19"/>
      <c r="UDU19"/>
      <c r="UDV19"/>
      <c r="UDW19"/>
      <c r="UDX19"/>
      <c r="UDY19"/>
      <c r="UDZ19"/>
      <c r="UEA19"/>
      <c r="UEB19"/>
      <c r="UEC19"/>
      <c r="UED19"/>
      <c r="UEE19"/>
      <c r="UEF19"/>
      <c r="UEG19"/>
      <c r="UEH19"/>
      <c r="UEI19"/>
      <c r="UEJ19"/>
      <c r="UEK19"/>
      <c r="UEL19"/>
      <c r="UEM19"/>
      <c r="UEN19"/>
      <c r="UEO19"/>
      <c r="UEP19"/>
      <c r="UEQ19"/>
      <c r="UER19"/>
      <c r="UES19"/>
      <c r="UET19"/>
      <c r="UEU19"/>
      <c r="UEV19"/>
      <c r="UEW19"/>
      <c r="UEX19"/>
      <c r="UEY19"/>
      <c r="UEZ19"/>
      <c r="UFA19"/>
      <c r="UFB19"/>
      <c r="UFC19"/>
      <c r="UFD19"/>
      <c r="UFE19"/>
      <c r="UFF19"/>
      <c r="UFG19"/>
      <c r="UFH19"/>
      <c r="UFI19"/>
      <c r="UFJ19"/>
      <c r="UFK19"/>
      <c r="UFL19"/>
      <c r="UFM19"/>
      <c r="UFN19"/>
      <c r="UFO19"/>
      <c r="UFP19"/>
      <c r="UFQ19"/>
      <c r="UFR19"/>
      <c r="UFS19"/>
      <c r="UFT19"/>
      <c r="UFU19"/>
      <c r="UFV19"/>
      <c r="UFW19"/>
      <c r="UFX19"/>
      <c r="UFY19"/>
      <c r="UFZ19"/>
      <c r="UGA19"/>
      <c r="UGB19"/>
      <c r="UGC19"/>
      <c r="UGD19"/>
      <c r="UGE19"/>
      <c r="UGF19"/>
      <c r="UGG19"/>
      <c r="UGH19"/>
      <c r="UGI19"/>
      <c r="UGJ19"/>
      <c r="UGK19"/>
      <c r="UGL19"/>
      <c r="UGM19"/>
      <c r="UGN19"/>
      <c r="UGO19"/>
      <c r="UGP19"/>
      <c r="UGQ19"/>
      <c r="UGR19"/>
      <c r="UGS19"/>
      <c r="UGT19"/>
      <c r="UGU19"/>
      <c r="UGV19"/>
      <c r="UGW19"/>
      <c r="UGX19"/>
      <c r="UGY19"/>
      <c r="UGZ19"/>
      <c r="UHA19"/>
      <c r="UHB19"/>
      <c r="UHC19"/>
      <c r="UHD19"/>
      <c r="UHE19"/>
      <c r="UHF19"/>
      <c r="UHG19"/>
      <c r="UHH19"/>
      <c r="UHI19"/>
      <c r="UHJ19"/>
      <c r="UHK19"/>
      <c r="UHL19"/>
      <c r="UHM19"/>
      <c r="UHN19"/>
      <c r="UHO19"/>
      <c r="UHP19"/>
      <c r="UHQ19"/>
      <c r="UHR19"/>
      <c r="UHS19"/>
      <c r="UHT19"/>
      <c r="UHU19"/>
      <c r="UHV19"/>
      <c r="UHW19"/>
      <c r="UHX19"/>
      <c r="UHY19"/>
      <c r="UHZ19"/>
      <c r="UIA19"/>
      <c r="UIB19"/>
      <c r="UIC19"/>
      <c r="UID19"/>
      <c r="UIE19"/>
      <c r="UIF19"/>
      <c r="UIG19"/>
      <c r="UIH19"/>
      <c r="UII19"/>
      <c r="UIJ19"/>
      <c r="UIK19"/>
      <c r="UIL19"/>
      <c r="UIM19"/>
      <c r="UIN19"/>
      <c r="UIO19"/>
      <c r="UIP19"/>
      <c r="UIQ19"/>
      <c r="UIR19"/>
      <c r="UIS19"/>
      <c r="UIT19"/>
      <c r="UIU19"/>
      <c r="UIV19"/>
      <c r="UIW19"/>
      <c r="UIX19"/>
      <c r="UIY19"/>
      <c r="UIZ19"/>
      <c r="UJA19"/>
      <c r="UJB19"/>
      <c r="UJC19"/>
      <c r="UJD19"/>
      <c r="UJE19"/>
      <c r="UJF19"/>
      <c r="UJG19"/>
      <c r="UJH19"/>
      <c r="UJI19"/>
      <c r="UJJ19"/>
      <c r="UJK19"/>
      <c r="UJL19"/>
      <c r="UJM19"/>
      <c r="UJN19"/>
      <c r="UJO19"/>
      <c r="UJP19"/>
      <c r="UJQ19"/>
      <c r="UJR19"/>
      <c r="UJS19"/>
      <c r="UJT19"/>
      <c r="UJU19"/>
      <c r="UJV19"/>
      <c r="UJW19"/>
      <c r="UJX19"/>
      <c r="UJY19"/>
      <c r="UJZ19"/>
      <c r="UKA19"/>
      <c r="UKB19"/>
      <c r="UKC19"/>
      <c r="UKD19"/>
      <c r="UKE19"/>
      <c r="UKF19"/>
      <c r="UKG19"/>
      <c r="UKH19"/>
      <c r="UKI19"/>
      <c r="UKJ19"/>
      <c r="UKK19"/>
      <c r="UKL19"/>
      <c r="UKM19"/>
      <c r="UKN19"/>
      <c r="UKO19"/>
      <c r="UKP19"/>
      <c r="UKQ19"/>
      <c r="UKR19"/>
      <c r="UKS19"/>
      <c r="UKT19"/>
      <c r="UKU19"/>
      <c r="UKV19"/>
      <c r="UKW19"/>
      <c r="UKX19"/>
      <c r="UKY19"/>
      <c r="UKZ19"/>
      <c r="ULA19"/>
      <c r="ULB19"/>
      <c r="ULC19"/>
      <c r="ULD19"/>
      <c r="ULE19"/>
      <c r="ULF19"/>
      <c r="ULG19"/>
      <c r="ULH19"/>
      <c r="ULI19"/>
      <c r="ULJ19"/>
      <c r="ULK19"/>
      <c r="ULL19"/>
      <c r="ULM19"/>
      <c r="ULN19"/>
      <c r="ULO19"/>
      <c r="ULP19"/>
      <c r="ULQ19"/>
      <c r="ULR19"/>
      <c r="ULS19"/>
      <c r="ULT19"/>
      <c r="ULU19"/>
      <c r="ULV19"/>
      <c r="ULW19"/>
      <c r="ULX19"/>
      <c r="ULY19"/>
      <c r="ULZ19"/>
      <c r="UMA19"/>
      <c r="UMB19"/>
      <c r="UMC19"/>
      <c r="UMD19"/>
      <c r="UME19"/>
      <c r="UMF19"/>
      <c r="UMG19"/>
      <c r="UMH19"/>
      <c r="UMI19"/>
      <c r="UMJ19"/>
      <c r="UMK19"/>
      <c r="UML19"/>
      <c r="UMM19"/>
      <c r="UMN19"/>
      <c r="UMO19"/>
      <c r="UMP19"/>
      <c r="UMQ19"/>
      <c r="UMR19"/>
      <c r="UMS19"/>
      <c r="UMT19"/>
      <c r="UMU19"/>
      <c r="UMV19"/>
      <c r="UMW19"/>
      <c r="UMX19"/>
      <c r="UMY19"/>
      <c r="UMZ19"/>
      <c r="UNA19"/>
      <c r="UNB19"/>
      <c r="UNC19"/>
      <c r="UND19"/>
      <c r="UNE19"/>
      <c r="UNF19"/>
      <c r="UNG19"/>
      <c r="UNH19"/>
      <c r="UNI19"/>
      <c r="UNJ19"/>
      <c r="UNK19"/>
      <c r="UNL19"/>
      <c r="UNM19"/>
      <c r="UNN19"/>
      <c r="UNO19"/>
      <c r="UNP19"/>
      <c r="UNQ19"/>
      <c r="UNR19"/>
      <c r="UNS19"/>
      <c r="UNT19"/>
      <c r="UNU19"/>
      <c r="UNV19"/>
      <c r="UNW19"/>
      <c r="UNX19"/>
      <c r="UNY19"/>
      <c r="UNZ19"/>
      <c r="UOA19"/>
      <c r="UOB19"/>
      <c r="UOC19"/>
      <c r="UOD19"/>
      <c r="UOE19"/>
      <c r="UOF19"/>
      <c r="UOG19"/>
      <c r="UOH19"/>
      <c r="UOI19"/>
      <c r="UOJ19"/>
      <c r="UOK19"/>
      <c r="UOL19"/>
      <c r="UOM19"/>
      <c r="UON19"/>
      <c r="UOO19"/>
      <c r="UOP19"/>
      <c r="UOQ19"/>
      <c r="UOR19"/>
      <c r="UOS19"/>
      <c r="UOT19"/>
      <c r="UOU19"/>
      <c r="UOV19"/>
      <c r="UOW19"/>
      <c r="UOX19"/>
      <c r="UOY19"/>
      <c r="UOZ19"/>
      <c r="UPA19"/>
      <c r="UPB19"/>
      <c r="UPC19"/>
      <c r="UPD19"/>
      <c r="UPE19"/>
      <c r="UPF19"/>
      <c r="UPG19"/>
      <c r="UPH19"/>
      <c r="UPI19"/>
      <c r="UPJ19"/>
      <c r="UPK19"/>
      <c r="UPL19"/>
      <c r="UPM19"/>
      <c r="UPN19"/>
      <c r="UPO19"/>
      <c r="UPP19"/>
      <c r="UPQ19"/>
      <c r="UPR19"/>
      <c r="UPS19"/>
      <c r="UPT19"/>
      <c r="UPU19"/>
      <c r="UPV19"/>
      <c r="UPW19"/>
      <c r="UPX19"/>
      <c r="UPY19"/>
      <c r="UPZ19"/>
      <c r="UQA19"/>
      <c r="UQB19"/>
      <c r="UQC19"/>
      <c r="UQD19"/>
      <c r="UQE19"/>
      <c r="UQF19"/>
      <c r="UQG19"/>
      <c r="UQH19"/>
      <c r="UQI19"/>
      <c r="UQJ19"/>
      <c r="UQK19"/>
      <c r="UQL19"/>
      <c r="UQM19"/>
      <c r="UQN19"/>
      <c r="UQO19"/>
      <c r="UQP19"/>
      <c r="UQQ19"/>
      <c r="UQR19"/>
      <c r="UQS19"/>
      <c r="UQT19"/>
      <c r="UQU19"/>
      <c r="UQV19"/>
      <c r="UQW19"/>
      <c r="UQX19"/>
      <c r="UQY19"/>
      <c r="UQZ19"/>
      <c r="URA19"/>
      <c r="URB19"/>
      <c r="URC19"/>
      <c r="URD19"/>
      <c r="URE19"/>
      <c r="URF19"/>
      <c r="URG19"/>
      <c r="URH19"/>
      <c r="URI19"/>
      <c r="URJ19"/>
      <c r="URK19"/>
      <c r="URL19"/>
      <c r="URM19"/>
      <c r="URN19"/>
      <c r="URO19"/>
      <c r="URP19"/>
      <c r="URQ19"/>
      <c r="URR19"/>
      <c r="URS19"/>
      <c r="URT19"/>
      <c r="URU19"/>
      <c r="URV19"/>
      <c r="URW19"/>
      <c r="URX19"/>
      <c r="URY19"/>
      <c r="URZ19"/>
      <c r="USA19"/>
      <c r="USB19"/>
      <c r="USC19"/>
      <c r="USD19"/>
      <c r="USE19"/>
      <c r="USF19"/>
      <c r="USG19"/>
      <c r="USH19"/>
      <c r="USI19"/>
      <c r="USJ19"/>
      <c r="USK19"/>
      <c r="USL19"/>
      <c r="USM19"/>
      <c r="USN19"/>
      <c r="USO19"/>
      <c r="USP19"/>
      <c r="USQ19"/>
      <c r="USR19"/>
      <c r="USS19"/>
      <c r="UST19"/>
      <c r="USU19"/>
      <c r="USV19"/>
      <c r="USW19"/>
      <c r="USX19"/>
      <c r="USY19"/>
      <c r="USZ19"/>
      <c r="UTA19"/>
      <c r="UTB19"/>
      <c r="UTC19"/>
      <c r="UTD19"/>
      <c r="UTE19"/>
      <c r="UTF19"/>
      <c r="UTG19"/>
      <c r="UTH19"/>
      <c r="UTI19"/>
      <c r="UTJ19"/>
      <c r="UTK19"/>
      <c r="UTL19"/>
      <c r="UTM19"/>
      <c r="UTN19"/>
      <c r="UTO19"/>
      <c r="UTP19"/>
      <c r="UTQ19"/>
      <c r="UTR19"/>
      <c r="UTS19"/>
      <c r="UTT19"/>
      <c r="UTU19"/>
      <c r="UTV19"/>
      <c r="UTW19"/>
      <c r="UTX19"/>
      <c r="UTY19"/>
      <c r="UTZ19"/>
      <c r="UUA19"/>
      <c r="UUB19"/>
      <c r="UUC19"/>
      <c r="UUD19"/>
      <c r="UUE19"/>
      <c r="UUF19"/>
      <c r="UUG19"/>
      <c r="UUH19"/>
      <c r="UUI19"/>
      <c r="UUJ19"/>
      <c r="UUK19"/>
      <c r="UUL19"/>
      <c r="UUM19"/>
      <c r="UUN19"/>
      <c r="UUO19"/>
      <c r="UUP19"/>
      <c r="UUQ19"/>
      <c r="UUR19"/>
      <c r="UUS19"/>
      <c r="UUT19"/>
      <c r="UUU19"/>
      <c r="UUV19"/>
      <c r="UUW19"/>
      <c r="UUX19"/>
      <c r="UUY19"/>
      <c r="UUZ19"/>
      <c r="UVA19"/>
      <c r="UVB19"/>
      <c r="UVC19"/>
      <c r="UVD19"/>
      <c r="UVE19"/>
      <c r="UVF19"/>
      <c r="UVG19"/>
      <c r="UVH19"/>
      <c r="UVI19"/>
      <c r="UVJ19"/>
      <c r="UVK19"/>
      <c r="UVL19"/>
      <c r="UVM19"/>
      <c r="UVN19"/>
      <c r="UVO19"/>
      <c r="UVP19"/>
      <c r="UVQ19"/>
      <c r="UVR19"/>
      <c r="UVS19"/>
      <c r="UVT19"/>
      <c r="UVU19"/>
      <c r="UVV19"/>
      <c r="UVW19"/>
      <c r="UVX19"/>
      <c r="UVY19"/>
      <c r="UVZ19"/>
      <c r="UWA19"/>
      <c r="UWB19"/>
      <c r="UWC19"/>
      <c r="UWD19"/>
      <c r="UWE19"/>
      <c r="UWF19"/>
      <c r="UWG19"/>
      <c r="UWH19"/>
      <c r="UWI19"/>
      <c r="UWJ19"/>
      <c r="UWK19"/>
      <c r="UWL19"/>
      <c r="UWM19"/>
      <c r="UWN19"/>
      <c r="UWO19"/>
      <c r="UWP19"/>
      <c r="UWQ19"/>
      <c r="UWR19"/>
      <c r="UWS19"/>
      <c r="UWT19"/>
      <c r="UWU19"/>
      <c r="UWV19"/>
      <c r="UWW19"/>
      <c r="UWX19"/>
      <c r="UWY19"/>
      <c r="UWZ19"/>
      <c r="UXA19"/>
      <c r="UXB19"/>
      <c r="UXC19"/>
      <c r="UXD19"/>
      <c r="UXE19"/>
      <c r="UXF19"/>
      <c r="UXG19"/>
      <c r="UXH19"/>
      <c r="UXI19"/>
      <c r="UXJ19"/>
      <c r="UXK19"/>
      <c r="UXL19"/>
      <c r="UXM19"/>
      <c r="UXN19"/>
      <c r="UXO19"/>
      <c r="UXP19"/>
      <c r="UXQ19"/>
      <c r="UXR19"/>
      <c r="UXS19"/>
      <c r="UXT19"/>
      <c r="UXU19"/>
      <c r="UXV19"/>
      <c r="UXW19"/>
      <c r="UXX19"/>
      <c r="UXY19"/>
      <c r="UXZ19"/>
      <c r="UYA19"/>
      <c r="UYB19"/>
      <c r="UYC19"/>
      <c r="UYD19"/>
      <c r="UYE19"/>
      <c r="UYF19"/>
      <c r="UYG19"/>
      <c r="UYH19"/>
      <c r="UYI19"/>
      <c r="UYJ19"/>
      <c r="UYK19"/>
      <c r="UYL19"/>
      <c r="UYM19"/>
      <c r="UYN19"/>
      <c r="UYO19"/>
      <c r="UYP19"/>
      <c r="UYQ19"/>
      <c r="UYR19"/>
      <c r="UYS19"/>
      <c r="UYT19"/>
      <c r="UYU19"/>
      <c r="UYV19"/>
      <c r="UYW19"/>
      <c r="UYX19"/>
      <c r="UYY19"/>
      <c r="UYZ19"/>
      <c r="UZA19"/>
      <c r="UZB19"/>
      <c r="UZC19"/>
      <c r="UZD19"/>
      <c r="UZE19"/>
      <c r="UZF19"/>
      <c r="UZG19"/>
      <c r="UZH19"/>
      <c r="UZI19"/>
      <c r="UZJ19"/>
      <c r="UZK19"/>
      <c r="UZL19"/>
      <c r="UZM19"/>
      <c r="UZN19"/>
      <c r="UZO19"/>
      <c r="UZP19"/>
      <c r="UZQ19"/>
      <c r="UZR19"/>
      <c r="UZS19"/>
      <c r="UZT19"/>
      <c r="UZU19"/>
      <c r="UZV19"/>
      <c r="UZW19"/>
      <c r="UZX19"/>
      <c r="UZY19"/>
      <c r="UZZ19"/>
      <c r="VAA19"/>
      <c r="VAB19"/>
      <c r="VAC19"/>
      <c r="VAD19"/>
      <c r="VAE19"/>
      <c r="VAF19"/>
      <c r="VAG19"/>
      <c r="VAH19"/>
      <c r="VAI19"/>
      <c r="VAJ19"/>
      <c r="VAK19"/>
      <c r="VAL19"/>
      <c r="VAM19"/>
      <c r="VAN19"/>
      <c r="VAO19"/>
      <c r="VAP19"/>
      <c r="VAQ19"/>
      <c r="VAR19"/>
      <c r="VAS19"/>
      <c r="VAT19"/>
      <c r="VAU19"/>
      <c r="VAV19"/>
      <c r="VAW19"/>
      <c r="VAX19"/>
      <c r="VAY19"/>
      <c r="VAZ19"/>
      <c r="VBA19"/>
      <c r="VBB19"/>
      <c r="VBC19"/>
      <c r="VBD19"/>
      <c r="VBE19"/>
      <c r="VBF19"/>
      <c r="VBG19"/>
      <c r="VBH19"/>
      <c r="VBI19"/>
      <c r="VBJ19"/>
      <c r="VBK19"/>
      <c r="VBL19"/>
      <c r="VBM19"/>
      <c r="VBN19"/>
      <c r="VBO19"/>
      <c r="VBP19"/>
      <c r="VBQ19"/>
      <c r="VBR19"/>
      <c r="VBS19"/>
      <c r="VBT19"/>
      <c r="VBU19"/>
      <c r="VBV19"/>
      <c r="VBW19"/>
      <c r="VBX19"/>
      <c r="VBY19"/>
      <c r="VBZ19"/>
      <c r="VCA19"/>
      <c r="VCB19"/>
      <c r="VCC19"/>
      <c r="VCD19"/>
      <c r="VCE19"/>
      <c r="VCF19"/>
      <c r="VCG19"/>
      <c r="VCH19"/>
      <c r="VCI19"/>
      <c r="VCJ19"/>
      <c r="VCK19"/>
      <c r="VCL19"/>
      <c r="VCM19"/>
      <c r="VCN19"/>
      <c r="VCO19"/>
      <c r="VCP19"/>
      <c r="VCQ19"/>
      <c r="VCR19"/>
      <c r="VCS19"/>
      <c r="VCT19"/>
      <c r="VCU19"/>
      <c r="VCV19"/>
      <c r="VCW19"/>
      <c r="VCX19"/>
      <c r="VCY19"/>
      <c r="VCZ19"/>
      <c r="VDA19"/>
      <c r="VDB19"/>
      <c r="VDC19"/>
      <c r="VDD19"/>
      <c r="VDE19"/>
      <c r="VDF19"/>
      <c r="VDG19"/>
      <c r="VDH19"/>
      <c r="VDI19"/>
      <c r="VDJ19"/>
      <c r="VDK19"/>
      <c r="VDL19"/>
      <c r="VDM19"/>
      <c r="VDN19"/>
      <c r="VDO19"/>
      <c r="VDP19"/>
      <c r="VDQ19"/>
      <c r="VDR19"/>
      <c r="VDS19"/>
      <c r="VDT19"/>
      <c r="VDU19"/>
      <c r="VDV19"/>
      <c r="VDW19"/>
      <c r="VDX19"/>
      <c r="VDY19"/>
      <c r="VDZ19"/>
      <c r="VEA19"/>
      <c r="VEB19"/>
      <c r="VEC19"/>
      <c r="VED19"/>
      <c r="VEE19"/>
      <c r="VEF19"/>
      <c r="VEG19"/>
      <c r="VEH19"/>
      <c r="VEI19"/>
      <c r="VEJ19"/>
      <c r="VEK19"/>
      <c r="VEL19"/>
      <c r="VEM19"/>
      <c r="VEN19"/>
      <c r="VEO19"/>
      <c r="VEP19"/>
      <c r="VEQ19"/>
      <c r="VER19"/>
      <c r="VES19"/>
      <c r="VET19"/>
      <c r="VEU19"/>
      <c r="VEV19"/>
      <c r="VEW19"/>
      <c r="VEX19"/>
      <c r="VEY19"/>
      <c r="VEZ19"/>
      <c r="VFA19"/>
      <c r="VFB19"/>
      <c r="VFC19"/>
      <c r="VFD19"/>
      <c r="VFE19"/>
      <c r="VFF19"/>
      <c r="VFG19"/>
      <c r="VFH19"/>
      <c r="VFI19"/>
      <c r="VFJ19"/>
      <c r="VFK19"/>
      <c r="VFL19"/>
      <c r="VFM19"/>
      <c r="VFN19"/>
      <c r="VFO19"/>
      <c r="VFP19"/>
      <c r="VFQ19"/>
      <c r="VFR19"/>
      <c r="VFS19"/>
      <c r="VFT19"/>
      <c r="VFU19"/>
      <c r="VFV19"/>
      <c r="VFW19"/>
      <c r="VFX19"/>
      <c r="VFY19"/>
      <c r="VFZ19"/>
      <c r="VGA19"/>
      <c r="VGB19"/>
      <c r="VGC19"/>
      <c r="VGD19"/>
      <c r="VGE19"/>
      <c r="VGF19"/>
      <c r="VGG19"/>
      <c r="VGH19"/>
      <c r="VGI19"/>
      <c r="VGJ19"/>
      <c r="VGK19"/>
      <c r="VGL19"/>
      <c r="VGM19"/>
      <c r="VGN19"/>
      <c r="VGO19"/>
      <c r="VGP19"/>
      <c r="VGQ19"/>
      <c r="VGR19"/>
      <c r="VGS19"/>
      <c r="VGT19"/>
      <c r="VGU19"/>
      <c r="VGV19"/>
      <c r="VGW19"/>
      <c r="VGX19"/>
      <c r="VGY19"/>
      <c r="VGZ19"/>
      <c r="VHA19"/>
      <c r="VHB19"/>
      <c r="VHC19"/>
      <c r="VHD19"/>
      <c r="VHE19"/>
      <c r="VHF19"/>
      <c r="VHG19"/>
      <c r="VHH19"/>
      <c r="VHI19"/>
      <c r="VHJ19"/>
      <c r="VHK19"/>
      <c r="VHL19"/>
      <c r="VHM19"/>
      <c r="VHN19"/>
      <c r="VHO19"/>
      <c r="VHP19"/>
      <c r="VHQ19"/>
      <c r="VHR19"/>
      <c r="VHS19"/>
      <c r="VHT19"/>
      <c r="VHU19"/>
      <c r="VHV19"/>
      <c r="VHW19"/>
      <c r="VHX19"/>
      <c r="VHY19"/>
      <c r="VHZ19"/>
      <c r="VIA19"/>
      <c r="VIB19"/>
      <c r="VIC19"/>
      <c r="VID19"/>
      <c r="VIE19"/>
      <c r="VIF19"/>
      <c r="VIG19"/>
      <c r="VIH19"/>
      <c r="VII19"/>
      <c r="VIJ19"/>
      <c r="VIK19"/>
      <c r="VIL19"/>
      <c r="VIM19"/>
      <c r="VIN19"/>
      <c r="VIO19"/>
      <c r="VIP19"/>
      <c r="VIQ19"/>
      <c r="VIR19"/>
      <c r="VIS19"/>
      <c r="VIT19"/>
      <c r="VIU19"/>
      <c r="VIV19"/>
      <c r="VIW19"/>
      <c r="VIX19"/>
      <c r="VIY19"/>
      <c r="VIZ19"/>
      <c r="VJA19"/>
      <c r="VJB19"/>
      <c r="VJC19"/>
      <c r="VJD19"/>
      <c r="VJE19"/>
      <c r="VJF19"/>
      <c r="VJG19"/>
      <c r="VJH19"/>
      <c r="VJI19"/>
      <c r="VJJ19"/>
      <c r="VJK19"/>
      <c r="VJL19"/>
      <c r="VJM19"/>
      <c r="VJN19"/>
      <c r="VJO19"/>
      <c r="VJP19"/>
      <c r="VJQ19"/>
      <c r="VJR19"/>
      <c r="VJS19"/>
      <c r="VJT19"/>
      <c r="VJU19"/>
      <c r="VJV19"/>
      <c r="VJW19"/>
      <c r="VJX19"/>
      <c r="VJY19"/>
      <c r="VJZ19"/>
      <c r="VKA19"/>
      <c r="VKB19"/>
      <c r="VKC19"/>
      <c r="VKD19"/>
      <c r="VKE19"/>
      <c r="VKF19"/>
      <c r="VKG19"/>
      <c r="VKH19"/>
      <c r="VKI19"/>
      <c r="VKJ19"/>
      <c r="VKK19"/>
      <c r="VKL19"/>
      <c r="VKM19"/>
      <c r="VKN19"/>
      <c r="VKO19"/>
      <c r="VKP19"/>
      <c r="VKQ19"/>
      <c r="VKR19"/>
      <c r="VKS19"/>
      <c r="VKT19"/>
      <c r="VKU19"/>
      <c r="VKV19"/>
      <c r="VKW19"/>
      <c r="VKX19"/>
      <c r="VKY19"/>
      <c r="VKZ19"/>
      <c r="VLA19"/>
      <c r="VLB19"/>
      <c r="VLC19"/>
      <c r="VLD19"/>
      <c r="VLE19"/>
      <c r="VLF19"/>
      <c r="VLG19"/>
      <c r="VLH19"/>
      <c r="VLI19"/>
      <c r="VLJ19"/>
      <c r="VLK19"/>
      <c r="VLL19"/>
      <c r="VLM19"/>
      <c r="VLN19"/>
      <c r="VLO19"/>
      <c r="VLP19"/>
      <c r="VLQ19"/>
      <c r="VLR19"/>
      <c r="VLS19"/>
      <c r="VLT19"/>
      <c r="VLU19"/>
      <c r="VLV19"/>
      <c r="VLW19"/>
      <c r="VLX19"/>
      <c r="VLY19"/>
      <c r="VLZ19"/>
      <c r="VMA19"/>
      <c r="VMB19"/>
      <c r="VMC19"/>
      <c r="VMD19"/>
      <c r="VME19"/>
      <c r="VMF19"/>
      <c r="VMG19"/>
      <c r="VMH19"/>
      <c r="VMI19"/>
      <c r="VMJ19"/>
      <c r="VMK19"/>
      <c r="VML19"/>
      <c r="VMM19"/>
      <c r="VMN19"/>
      <c r="VMO19"/>
      <c r="VMP19"/>
      <c r="VMQ19"/>
      <c r="VMR19"/>
      <c r="VMS19"/>
      <c r="VMT19"/>
      <c r="VMU19"/>
      <c r="VMV19"/>
      <c r="VMW19"/>
      <c r="VMX19"/>
      <c r="VMY19"/>
      <c r="VMZ19"/>
      <c r="VNA19"/>
      <c r="VNB19"/>
      <c r="VNC19"/>
      <c r="VND19"/>
      <c r="VNE19"/>
      <c r="VNF19"/>
      <c r="VNG19"/>
      <c r="VNH19"/>
      <c r="VNI19"/>
      <c r="VNJ19"/>
      <c r="VNK19"/>
      <c r="VNL19"/>
      <c r="VNM19"/>
      <c r="VNN19"/>
      <c r="VNO19"/>
      <c r="VNP19"/>
      <c r="VNQ19"/>
      <c r="VNR19"/>
      <c r="VNS19"/>
      <c r="VNT19"/>
      <c r="VNU19"/>
      <c r="VNV19"/>
      <c r="VNW19"/>
      <c r="VNX19"/>
      <c r="VNY19"/>
      <c r="VNZ19"/>
      <c r="VOA19"/>
      <c r="VOB19"/>
      <c r="VOC19"/>
      <c r="VOD19"/>
      <c r="VOE19"/>
      <c r="VOF19"/>
      <c r="VOG19"/>
      <c r="VOH19"/>
      <c r="VOI19"/>
      <c r="VOJ19"/>
      <c r="VOK19"/>
      <c r="VOL19"/>
      <c r="VOM19"/>
      <c r="VON19"/>
      <c r="VOO19"/>
      <c r="VOP19"/>
      <c r="VOQ19"/>
      <c r="VOR19"/>
      <c r="VOS19"/>
      <c r="VOT19"/>
      <c r="VOU19"/>
      <c r="VOV19"/>
      <c r="VOW19"/>
      <c r="VOX19"/>
      <c r="VOY19"/>
      <c r="VOZ19"/>
      <c r="VPA19"/>
      <c r="VPB19"/>
      <c r="VPC19"/>
      <c r="VPD19"/>
      <c r="VPE19"/>
      <c r="VPF19"/>
      <c r="VPG19"/>
      <c r="VPH19"/>
      <c r="VPI19"/>
      <c r="VPJ19"/>
      <c r="VPK19"/>
      <c r="VPL19"/>
      <c r="VPM19"/>
      <c r="VPN19"/>
      <c r="VPO19"/>
      <c r="VPP19"/>
      <c r="VPQ19"/>
      <c r="VPR19"/>
      <c r="VPS19"/>
      <c r="VPT19"/>
      <c r="VPU19"/>
      <c r="VPV19"/>
      <c r="VPW19"/>
      <c r="VPX19"/>
      <c r="VPY19"/>
      <c r="VPZ19"/>
      <c r="VQA19"/>
      <c r="VQB19"/>
      <c r="VQC19"/>
      <c r="VQD19"/>
      <c r="VQE19"/>
      <c r="VQF19"/>
      <c r="VQG19"/>
      <c r="VQH19"/>
      <c r="VQI19"/>
      <c r="VQJ19"/>
      <c r="VQK19"/>
      <c r="VQL19"/>
      <c r="VQM19"/>
      <c r="VQN19"/>
      <c r="VQO19"/>
      <c r="VQP19"/>
      <c r="VQQ19"/>
      <c r="VQR19"/>
      <c r="VQS19"/>
      <c r="VQT19"/>
      <c r="VQU19"/>
      <c r="VQV19"/>
      <c r="VQW19"/>
      <c r="VQX19"/>
      <c r="VQY19"/>
      <c r="VQZ19"/>
      <c r="VRA19"/>
      <c r="VRB19"/>
      <c r="VRC19"/>
      <c r="VRD19"/>
      <c r="VRE19"/>
      <c r="VRF19"/>
      <c r="VRG19"/>
      <c r="VRH19"/>
      <c r="VRI19"/>
      <c r="VRJ19"/>
      <c r="VRK19"/>
      <c r="VRL19"/>
      <c r="VRM19"/>
      <c r="VRN19"/>
      <c r="VRO19"/>
      <c r="VRP19"/>
      <c r="VRQ19"/>
      <c r="VRR19"/>
      <c r="VRS19"/>
      <c r="VRT19"/>
      <c r="VRU19"/>
      <c r="VRV19"/>
      <c r="VRW19"/>
      <c r="VRX19"/>
      <c r="VRY19"/>
      <c r="VRZ19"/>
      <c r="VSA19"/>
      <c r="VSB19"/>
      <c r="VSC19"/>
      <c r="VSD19"/>
      <c r="VSE19"/>
      <c r="VSF19"/>
      <c r="VSG19"/>
      <c r="VSH19"/>
      <c r="VSI19"/>
      <c r="VSJ19"/>
      <c r="VSK19"/>
      <c r="VSL19"/>
      <c r="VSM19"/>
      <c r="VSN19"/>
      <c r="VSO19"/>
      <c r="VSP19"/>
      <c r="VSQ19"/>
      <c r="VSR19"/>
      <c r="VSS19"/>
      <c r="VST19"/>
      <c r="VSU19"/>
      <c r="VSV19"/>
      <c r="VSW19"/>
      <c r="VSX19"/>
      <c r="VSY19"/>
      <c r="VSZ19"/>
      <c r="VTA19"/>
      <c r="VTB19"/>
      <c r="VTC19"/>
      <c r="VTD19"/>
      <c r="VTE19"/>
      <c r="VTF19"/>
      <c r="VTG19"/>
      <c r="VTH19"/>
      <c r="VTI19"/>
      <c r="VTJ19"/>
      <c r="VTK19"/>
      <c r="VTL19"/>
      <c r="VTM19"/>
      <c r="VTN19"/>
      <c r="VTO19"/>
      <c r="VTP19"/>
      <c r="VTQ19"/>
      <c r="VTR19"/>
      <c r="VTS19"/>
      <c r="VTT19"/>
      <c r="VTU19"/>
      <c r="VTV19"/>
      <c r="VTW19"/>
      <c r="VTX19"/>
      <c r="VTY19"/>
      <c r="VTZ19"/>
      <c r="VUA19"/>
      <c r="VUB19"/>
      <c r="VUC19"/>
      <c r="VUD19"/>
      <c r="VUE19"/>
      <c r="VUF19"/>
      <c r="VUG19"/>
      <c r="VUH19"/>
      <c r="VUI19"/>
      <c r="VUJ19"/>
      <c r="VUK19"/>
      <c r="VUL19"/>
      <c r="VUM19"/>
      <c r="VUN19"/>
      <c r="VUO19"/>
      <c r="VUP19"/>
      <c r="VUQ19"/>
      <c r="VUR19"/>
      <c r="VUS19"/>
      <c r="VUT19"/>
      <c r="VUU19"/>
      <c r="VUV19"/>
      <c r="VUW19"/>
      <c r="VUX19"/>
      <c r="VUY19"/>
      <c r="VUZ19"/>
      <c r="VVA19"/>
      <c r="VVB19"/>
      <c r="VVC19"/>
      <c r="VVD19"/>
      <c r="VVE19"/>
      <c r="VVF19"/>
      <c r="VVG19"/>
      <c r="VVH19"/>
      <c r="VVI19"/>
      <c r="VVJ19"/>
      <c r="VVK19"/>
      <c r="VVL19"/>
      <c r="VVM19"/>
      <c r="VVN19"/>
      <c r="VVO19"/>
      <c r="VVP19"/>
      <c r="VVQ19"/>
      <c r="VVR19"/>
      <c r="VVS19"/>
      <c r="VVT19"/>
      <c r="VVU19"/>
      <c r="VVV19"/>
      <c r="VVW19"/>
      <c r="VVX19"/>
      <c r="VVY19"/>
      <c r="VVZ19"/>
      <c r="VWA19"/>
      <c r="VWB19"/>
      <c r="VWC19"/>
      <c r="VWD19"/>
      <c r="VWE19"/>
      <c r="VWF19"/>
      <c r="VWG19"/>
      <c r="VWH19"/>
      <c r="VWI19"/>
      <c r="VWJ19"/>
      <c r="VWK19"/>
      <c r="VWL19"/>
      <c r="VWM19"/>
      <c r="VWN19"/>
      <c r="VWO19"/>
      <c r="VWP19"/>
      <c r="VWQ19"/>
      <c r="VWR19"/>
      <c r="VWS19"/>
      <c r="VWT19"/>
      <c r="VWU19"/>
      <c r="VWV19"/>
      <c r="VWW19"/>
      <c r="VWX19"/>
      <c r="VWY19"/>
      <c r="VWZ19"/>
      <c r="VXA19"/>
      <c r="VXB19"/>
      <c r="VXC19"/>
      <c r="VXD19"/>
      <c r="VXE19"/>
      <c r="VXF19"/>
      <c r="VXG19"/>
      <c r="VXH19"/>
      <c r="VXI19"/>
      <c r="VXJ19"/>
      <c r="VXK19"/>
      <c r="VXL19"/>
      <c r="VXM19"/>
      <c r="VXN19"/>
      <c r="VXO19"/>
      <c r="VXP19"/>
      <c r="VXQ19"/>
      <c r="VXR19"/>
      <c r="VXS19"/>
      <c r="VXT19"/>
      <c r="VXU19"/>
      <c r="VXV19"/>
      <c r="VXW19"/>
      <c r="VXX19"/>
      <c r="VXY19"/>
      <c r="VXZ19"/>
      <c r="VYA19"/>
      <c r="VYB19"/>
      <c r="VYC19"/>
      <c r="VYD19"/>
      <c r="VYE19"/>
      <c r="VYF19"/>
      <c r="VYG19"/>
      <c r="VYH19"/>
      <c r="VYI19"/>
      <c r="VYJ19"/>
      <c r="VYK19"/>
      <c r="VYL19"/>
      <c r="VYM19"/>
      <c r="VYN19"/>
      <c r="VYO19"/>
      <c r="VYP19"/>
      <c r="VYQ19"/>
      <c r="VYR19"/>
      <c r="VYS19"/>
      <c r="VYT19"/>
      <c r="VYU19"/>
      <c r="VYV19"/>
      <c r="VYW19"/>
      <c r="VYX19"/>
      <c r="VYY19"/>
      <c r="VYZ19"/>
      <c r="VZA19"/>
      <c r="VZB19"/>
      <c r="VZC19"/>
      <c r="VZD19"/>
      <c r="VZE19"/>
      <c r="VZF19"/>
      <c r="VZG19"/>
      <c r="VZH19"/>
      <c r="VZI19"/>
      <c r="VZJ19"/>
      <c r="VZK19"/>
      <c r="VZL19"/>
      <c r="VZM19"/>
      <c r="VZN19"/>
      <c r="VZO19"/>
      <c r="VZP19"/>
      <c r="VZQ19"/>
      <c r="VZR19"/>
      <c r="VZS19"/>
      <c r="VZT19"/>
      <c r="VZU19"/>
      <c r="VZV19"/>
      <c r="VZW19"/>
      <c r="VZX19"/>
      <c r="VZY19"/>
      <c r="VZZ19"/>
      <c r="WAA19"/>
      <c r="WAB19"/>
      <c r="WAC19"/>
      <c r="WAD19"/>
      <c r="WAE19"/>
      <c r="WAF19"/>
      <c r="WAG19"/>
      <c r="WAH19"/>
      <c r="WAI19"/>
      <c r="WAJ19"/>
      <c r="WAK19"/>
      <c r="WAL19"/>
      <c r="WAM19"/>
      <c r="WAN19"/>
      <c r="WAO19"/>
      <c r="WAP19"/>
      <c r="WAQ19"/>
      <c r="WAR19"/>
      <c r="WAS19"/>
      <c r="WAT19"/>
      <c r="WAU19"/>
      <c r="WAV19"/>
      <c r="WAW19"/>
      <c r="WAX19"/>
      <c r="WAY19"/>
      <c r="WAZ19"/>
      <c r="WBA19"/>
      <c r="WBB19"/>
      <c r="WBC19"/>
      <c r="WBD19"/>
      <c r="WBE19"/>
      <c r="WBF19"/>
      <c r="WBG19"/>
      <c r="WBH19"/>
      <c r="WBI19"/>
      <c r="WBJ19"/>
      <c r="WBK19"/>
      <c r="WBL19"/>
      <c r="WBM19"/>
      <c r="WBN19"/>
      <c r="WBO19"/>
      <c r="WBP19"/>
      <c r="WBQ19"/>
      <c r="WBR19"/>
      <c r="WBS19"/>
      <c r="WBT19"/>
      <c r="WBU19"/>
      <c r="WBV19"/>
      <c r="WBW19"/>
      <c r="WBX19"/>
      <c r="WBY19"/>
      <c r="WBZ19"/>
      <c r="WCA19"/>
      <c r="WCB19"/>
      <c r="WCC19"/>
      <c r="WCD19"/>
      <c r="WCE19"/>
      <c r="WCF19"/>
      <c r="WCG19"/>
      <c r="WCH19"/>
      <c r="WCI19"/>
      <c r="WCJ19"/>
      <c r="WCK19"/>
      <c r="WCL19"/>
      <c r="WCM19"/>
      <c r="WCN19"/>
      <c r="WCO19"/>
      <c r="WCP19"/>
      <c r="WCQ19"/>
      <c r="WCR19"/>
      <c r="WCS19"/>
      <c r="WCT19"/>
      <c r="WCU19"/>
      <c r="WCV19"/>
      <c r="WCW19"/>
      <c r="WCX19"/>
      <c r="WCY19"/>
      <c r="WCZ19"/>
      <c r="WDA19"/>
      <c r="WDB19"/>
      <c r="WDC19"/>
      <c r="WDD19"/>
      <c r="WDE19"/>
      <c r="WDF19"/>
      <c r="WDG19"/>
      <c r="WDH19"/>
      <c r="WDI19"/>
      <c r="WDJ19"/>
      <c r="WDK19"/>
      <c r="WDL19"/>
      <c r="WDM19"/>
      <c r="WDN19"/>
      <c r="WDO19"/>
      <c r="WDP19"/>
      <c r="WDQ19"/>
      <c r="WDR19"/>
      <c r="WDS19"/>
      <c r="WDT19"/>
      <c r="WDU19"/>
      <c r="WDV19"/>
      <c r="WDW19"/>
      <c r="WDX19"/>
      <c r="WDY19"/>
      <c r="WDZ19"/>
      <c r="WEA19"/>
      <c r="WEB19"/>
      <c r="WEC19"/>
      <c r="WED19"/>
      <c r="WEE19"/>
      <c r="WEF19"/>
      <c r="WEG19"/>
      <c r="WEH19"/>
      <c r="WEI19"/>
      <c r="WEJ19"/>
      <c r="WEK19"/>
      <c r="WEL19"/>
      <c r="WEM19"/>
      <c r="WEN19"/>
      <c r="WEO19"/>
      <c r="WEP19"/>
      <c r="WEQ19"/>
      <c r="WER19"/>
      <c r="WES19"/>
      <c r="WET19"/>
      <c r="WEU19"/>
      <c r="WEV19"/>
      <c r="WEW19"/>
      <c r="WEX19"/>
      <c r="WEY19"/>
      <c r="WEZ19"/>
      <c r="WFA19"/>
      <c r="WFB19"/>
      <c r="WFC19"/>
      <c r="WFD19"/>
      <c r="WFE19"/>
      <c r="WFF19"/>
      <c r="WFG19"/>
      <c r="WFH19"/>
      <c r="WFI19"/>
      <c r="WFJ19"/>
      <c r="WFK19"/>
      <c r="WFL19"/>
      <c r="WFM19"/>
      <c r="WFN19"/>
      <c r="WFO19"/>
      <c r="WFP19"/>
      <c r="WFQ19"/>
      <c r="WFR19"/>
      <c r="WFS19"/>
      <c r="WFT19"/>
      <c r="WFU19"/>
      <c r="WFV19"/>
      <c r="WFW19"/>
      <c r="WFX19"/>
      <c r="WFY19"/>
      <c r="WFZ19"/>
      <c r="WGA19"/>
      <c r="WGB19"/>
      <c r="WGC19"/>
      <c r="WGD19"/>
      <c r="WGE19"/>
      <c r="WGF19"/>
      <c r="WGG19"/>
      <c r="WGH19"/>
      <c r="WGI19"/>
      <c r="WGJ19"/>
      <c r="WGK19"/>
      <c r="WGL19"/>
      <c r="WGM19"/>
      <c r="WGN19"/>
      <c r="WGO19"/>
      <c r="WGP19"/>
      <c r="WGQ19"/>
      <c r="WGR19"/>
      <c r="WGS19"/>
      <c r="WGT19"/>
      <c r="WGU19"/>
      <c r="WGV19"/>
      <c r="WGW19"/>
      <c r="WGX19"/>
      <c r="WGY19"/>
      <c r="WGZ19"/>
      <c r="WHA19"/>
      <c r="WHB19"/>
      <c r="WHC19"/>
      <c r="WHD19"/>
      <c r="WHE19"/>
      <c r="WHF19"/>
      <c r="WHG19"/>
      <c r="WHH19"/>
      <c r="WHI19"/>
      <c r="WHJ19"/>
      <c r="WHK19"/>
      <c r="WHL19"/>
      <c r="WHM19"/>
      <c r="WHN19"/>
      <c r="WHO19"/>
      <c r="WHP19"/>
      <c r="WHQ19"/>
      <c r="WHR19"/>
      <c r="WHS19"/>
      <c r="WHT19"/>
      <c r="WHU19"/>
      <c r="WHV19"/>
      <c r="WHW19"/>
      <c r="WHX19"/>
      <c r="WHY19"/>
      <c r="WHZ19"/>
      <c r="WIA19"/>
      <c r="WIB19"/>
      <c r="WIC19"/>
      <c r="WID19"/>
      <c r="WIE19"/>
      <c r="WIF19"/>
      <c r="WIG19"/>
      <c r="WIH19"/>
      <c r="WII19"/>
      <c r="WIJ19"/>
      <c r="WIK19"/>
      <c r="WIL19"/>
      <c r="WIM19"/>
      <c r="WIN19"/>
      <c r="WIO19"/>
      <c r="WIP19"/>
      <c r="WIQ19"/>
      <c r="WIR19"/>
      <c r="WIS19"/>
      <c r="WIT19"/>
      <c r="WIU19"/>
      <c r="WIV19"/>
      <c r="WIW19"/>
      <c r="WIX19"/>
      <c r="WIY19"/>
      <c r="WIZ19"/>
      <c r="WJA19"/>
      <c r="WJB19"/>
      <c r="WJC19"/>
      <c r="WJD19"/>
      <c r="WJE19"/>
      <c r="WJF19"/>
      <c r="WJG19"/>
      <c r="WJH19"/>
      <c r="WJI19"/>
      <c r="WJJ19"/>
      <c r="WJK19"/>
      <c r="WJL19"/>
      <c r="WJM19"/>
      <c r="WJN19"/>
      <c r="WJO19"/>
      <c r="WJP19"/>
      <c r="WJQ19"/>
      <c r="WJR19"/>
      <c r="WJS19"/>
      <c r="WJT19"/>
      <c r="WJU19"/>
      <c r="WJV19"/>
      <c r="WJW19"/>
      <c r="WJX19"/>
      <c r="WJY19"/>
      <c r="WJZ19"/>
      <c r="WKA19"/>
      <c r="WKB19"/>
      <c r="WKC19"/>
      <c r="WKD19"/>
      <c r="WKE19"/>
      <c r="WKF19"/>
      <c r="WKG19"/>
      <c r="WKH19"/>
      <c r="WKI19"/>
      <c r="WKJ19"/>
      <c r="WKK19"/>
      <c r="WKL19"/>
      <c r="WKM19"/>
      <c r="WKN19"/>
      <c r="WKO19"/>
      <c r="WKP19"/>
      <c r="WKQ19"/>
      <c r="WKR19"/>
      <c r="WKS19"/>
      <c r="WKT19"/>
      <c r="WKU19"/>
      <c r="WKV19"/>
      <c r="WKW19"/>
      <c r="WKX19"/>
      <c r="WKY19"/>
      <c r="WKZ19"/>
      <c r="WLA19"/>
      <c r="WLB19"/>
      <c r="WLC19"/>
      <c r="WLD19"/>
      <c r="WLE19"/>
      <c r="WLF19"/>
      <c r="WLG19"/>
      <c r="WLH19"/>
      <c r="WLI19"/>
      <c r="WLJ19"/>
      <c r="WLK19"/>
      <c r="WLL19"/>
      <c r="WLM19"/>
      <c r="WLN19"/>
      <c r="WLO19"/>
      <c r="WLP19"/>
      <c r="WLQ19"/>
      <c r="WLR19"/>
      <c r="WLS19"/>
      <c r="WLT19"/>
      <c r="WLU19"/>
      <c r="WLV19"/>
      <c r="WLW19"/>
      <c r="WLX19"/>
      <c r="WLY19"/>
      <c r="WLZ19"/>
      <c r="WMA19"/>
      <c r="WMB19"/>
      <c r="WMC19"/>
      <c r="WMD19"/>
      <c r="WME19"/>
      <c r="WMF19"/>
      <c r="WMG19"/>
      <c r="WMH19"/>
      <c r="WMI19"/>
      <c r="WMJ19"/>
      <c r="WMK19"/>
      <c r="WML19"/>
      <c r="WMM19"/>
      <c r="WMN19"/>
      <c r="WMO19"/>
      <c r="WMP19"/>
      <c r="WMQ19"/>
      <c r="WMR19"/>
      <c r="WMS19"/>
      <c r="WMT19"/>
      <c r="WMU19"/>
      <c r="WMV19"/>
      <c r="WMW19"/>
      <c r="WMX19"/>
      <c r="WMY19"/>
      <c r="WMZ19"/>
      <c r="WNA19"/>
      <c r="WNB19"/>
      <c r="WNC19"/>
      <c r="WND19"/>
      <c r="WNE19"/>
      <c r="WNF19"/>
      <c r="WNG19"/>
      <c r="WNH19"/>
      <c r="WNI19"/>
      <c r="WNJ19"/>
      <c r="WNK19"/>
      <c r="WNL19"/>
      <c r="WNM19"/>
      <c r="WNN19"/>
      <c r="WNO19"/>
      <c r="WNP19"/>
      <c r="WNQ19"/>
      <c r="WNR19"/>
      <c r="WNS19"/>
      <c r="WNT19"/>
      <c r="WNU19"/>
      <c r="WNV19"/>
      <c r="WNW19"/>
      <c r="WNX19"/>
      <c r="WNY19"/>
      <c r="WNZ19"/>
      <c r="WOA19"/>
      <c r="WOB19"/>
      <c r="WOC19"/>
      <c r="WOD19"/>
      <c r="WOE19"/>
      <c r="WOF19"/>
      <c r="WOG19"/>
      <c r="WOH19"/>
      <c r="WOI19"/>
      <c r="WOJ19"/>
      <c r="WOK19"/>
      <c r="WOL19"/>
      <c r="WOM19"/>
      <c r="WON19"/>
      <c r="WOO19"/>
      <c r="WOP19"/>
      <c r="WOQ19"/>
      <c r="WOR19"/>
      <c r="WOS19"/>
      <c r="WOT19"/>
      <c r="WOU19"/>
      <c r="WOV19"/>
      <c r="WOW19"/>
      <c r="WOX19"/>
      <c r="WOY19"/>
      <c r="WOZ19"/>
      <c r="WPA19"/>
      <c r="WPB19"/>
      <c r="WPC19"/>
      <c r="WPD19"/>
      <c r="WPE19"/>
      <c r="WPF19"/>
      <c r="WPG19"/>
      <c r="WPH19"/>
      <c r="WPI19"/>
      <c r="WPJ19"/>
      <c r="WPK19"/>
      <c r="WPL19"/>
      <c r="WPM19"/>
      <c r="WPN19"/>
      <c r="WPO19"/>
      <c r="WPP19"/>
      <c r="WPQ19"/>
      <c r="WPR19"/>
      <c r="WPS19"/>
      <c r="WPT19"/>
      <c r="WPU19"/>
      <c r="WPV19"/>
      <c r="WPW19"/>
      <c r="WPX19"/>
      <c r="WPY19"/>
      <c r="WPZ19"/>
      <c r="WQA19"/>
      <c r="WQB19"/>
      <c r="WQC19"/>
      <c r="WQD19"/>
      <c r="WQE19"/>
      <c r="WQF19"/>
      <c r="WQG19"/>
      <c r="WQH19"/>
      <c r="WQI19"/>
      <c r="WQJ19"/>
      <c r="WQK19"/>
      <c r="WQL19"/>
      <c r="WQM19"/>
      <c r="WQN19"/>
      <c r="WQO19"/>
      <c r="WQP19"/>
      <c r="WQQ19"/>
      <c r="WQR19"/>
      <c r="WQS19"/>
      <c r="WQT19"/>
      <c r="WQU19"/>
      <c r="WQV19"/>
      <c r="WQW19"/>
      <c r="WQX19"/>
      <c r="WQY19"/>
      <c r="WQZ19"/>
      <c r="WRA19"/>
      <c r="WRB19"/>
      <c r="WRC19"/>
      <c r="WRD19"/>
      <c r="WRE19"/>
      <c r="WRF19"/>
      <c r="WRG19"/>
      <c r="WRH19"/>
      <c r="WRI19"/>
      <c r="WRJ19"/>
      <c r="WRK19"/>
      <c r="WRL19"/>
      <c r="WRM19"/>
      <c r="WRN19"/>
      <c r="WRO19"/>
      <c r="WRP19"/>
      <c r="WRQ19"/>
      <c r="WRR19"/>
      <c r="WRS19"/>
      <c r="WRT19"/>
      <c r="WRU19"/>
      <c r="WRV19"/>
      <c r="WRW19"/>
      <c r="WRX19"/>
      <c r="WRY19"/>
      <c r="WRZ19"/>
      <c r="WSA19"/>
      <c r="WSB19"/>
      <c r="WSC19"/>
      <c r="WSD19"/>
      <c r="WSE19"/>
      <c r="WSF19"/>
      <c r="WSG19"/>
      <c r="WSH19"/>
      <c r="WSI19"/>
      <c r="WSJ19"/>
      <c r="WSK19"/>
      <c r="WSL19"/>
      <c r="WSM19"/>
      <c r="WSN19"/>
      <c r="WSO19"/>
      <c r="WSP19"/>
      <c r="WSQ19"/>
      <c r="WSR19"/>
      <c r="WSS19"/>
      <c r="WST19"/>
      <c r="WSU19"/>
      <c r="WSV19"/>
      <c r="WSW19"/>
      <c r="WSX19"/>
      <c r="WSY19"/>
      <c r="WSZ19"/>
      <c r="WTA19"/>
      <c r="WTB19"/>
      <c r="WTC19"/>
      <c r="WTD19"/>
      <c r="WTE19"/>
      <c r="WTF19"/>
      <c r="WTG19"/>
      <c r="WTH19"/>
      <c r="WTI19"/>
      <c r="WTJ19"/>
      <c r="WTK19"/>
      <c r="WTL19"/>
      <c r="WTM19"/>
      <c r="WTN19"/>
      <c r="WTO19"/>
      <c r="WTP19"/>
      <c r="WTQ19"/>
      <c r="WTR19"/>
      <c r="WTS19"/>
      <c r="WTT19"/>
      <c r="WTU19"/>
      <c r="WTV19"/>
      <c r="WTW19"/>
      <c r="WTX19"/>
      <c r="WTY19"/>
      <c r="WTZ19"/>
      <c r="WUA19"/>
      <c r="WUB19"/>
      <c r="WUC19"/>
      <c r="WUD19"/>
      <c r="WUE19"/>
      <c r="WUF19"/>
      <c r="WUG19"/>
      <c r="WUH19"/>
      <c r="WUI19"/>
      <c r="WUJ19"/>
      <c r="WUK19"/>
      <c r="WUL19"/>
      <c r="WUM19"/>
      <c r="WUN19"/>
      <c r="WUO19"/>
      <c r="WUP19"/>
      <c r="WUQ19"/>
      <c r="WUR19"/>
      <c r="WUS19"/>
      <c r="WUT19"/>
      <c r="WUU19"/>
      <c r="WUV19"/>
      <c r="WUW19"/>
      <c r="WUX19"/>
      <c r="WUY19"/>
      <c r="WUZ19"/>
      <c r="WVA19"/>
      <c r="WVB19"/>
      <c r="WVC19"/>
      <c r="WVD19"/>
      <c r="WVE19"/>
      <c r="WVF19"/>
      <c r="WVG19"/>
      <c r="WVH19"/>
      <c r="WVI19"/>
      <c r="WVJ19"/>
      <c r="WVK19"/>
      <c r="WVL19"/>
      <c r="WVM19"/>
      <c r="WVN19"/>
      <c r="WVO19"/>
      <c r="WVP19"/>
      <c r="WVQ19"/>
      <c r="WVR19"/>
      <c r="WVS19"/>
      <c r="WVT19"/>
      <c r="WVU19"/>
      <c r="WVV19"/>
      <c r="WVW19"/>
      <c r="WVX19"/>
      <c r="WVY19"/>
      <c r="WVZ19"/>
      <c r="WWA19"/>
      <c r="WWB19"/>
      <c r="WWC19"/>
      <c r="WWD19"/>
      <c r="WWE19"/>
      <c r="WWF19"/>
      <c r="WWG19"/>
      <c r="WWH19"/>
      <c r="WWI19"/>
      <c r="WWJ19"/>
      <c r="WWK19"/>
      <c r="WWL19"/>
      <c r="WWM19"/>
      <c r="WWN19"/>
      <c r="WWO19"/>
      <c r="WWP19"/>
      <c r="WWQ19"/>
      <c r="WWR19"/>
      <c r="WWS19"/>
      <c r="WWT19"/>
      <c r="WWU19"/>
      <c r="WWV19"/>
      <c r="WWW19"/>
      <c r="WWX19"/>
      <c r="WWY19"/>
      <c r="WWZ19"/>
      <c r="WXA19"/>
      <c r="WXB19"/>
      <c r="WXC19"/>
      <c r="WXD19"/>
      <c r="WXE19"/>
      <c r="WXF19"/>
      <c r="WXG19"/>
      <c r="WXH19"/>
      <c r="WXI19"/>
      <c r="WXJ19"/>
      <c r="WXK19"/>
      <c r="WXL19"/>
      <c r="WXM19"/>
      <c r="WXN19"/>
      <c r="WXO19"/>
      <c r="WXP19"/>
      <c r="WXQ19"/>
      <c r="WXR19"/>
      <c r="WXS19"/>
      <c r="WXT19"/>
      <c r="WXU19"/>
      <c r="WXV19"/>
      <c r="WXW19"/>
      <c r="WXX19"/>
      <c r="WXY19"/>
      <c r="WXZ19"/>
      <c r="WYA19"/>
      <c r="WYB19"/>
      <c r="WYC19"/>
      <c r="WYD19"/>
      <c r="WYE19"/>
      <c r="WYF19"/>
      <c r="WYG19"/>
      <c r="WYH19"/>
      <c r="WYI19"/>
      <c r="WYJ19"/>
      <c r="WYK19"/>
      <c r="WYL19"/>
      <c r="WYM19"/>
      <c r="WYN19"/>
      <c r="WYO19"/>
      <c r="WYP19"/>
      <c r="WYQ19"/>
      <c r="WYR19"/>
      <c r="WYS19"/>
      <c r="WYT19"/>
      <c r="WYU19"/>
      <c r="WYV19"/>
      <c r="WYW19"/>
      <c r="WYX19"/>
      <c r="WYY19"/>
      <c r="WYZ19"/>
      <c r="WZA19"/>
      <c r="WZB19"/>
      <c r="WZC19"/>
      <c r="WZD19"/>
      <c r="WZE19"/>
      <c r="WZF19"/>
      <c r="WZG19"/>
      <c r="WZH19"/>
      <c r="WZI19"/>
      <c r="WZJ19"/>
      <c r="WZK19"/>
      <c r="WZL19"/>
      <c r="WZM19"/>
      <c r="WZN19"/>
      <c r="WZO19"/>
      <c r="WZP19"/>
      <c r="WZQ19"/>
      <c r="WZR19"/>
      <c r="WZS19"/>
      <c r="WZT19"/>
      <c r="WZU19"/>
      <c r="WZV19"/>
      <c r="WZW19"/>
      <c r="WZX19"/>
      <c r="WZY19"/>
      <c r="WZZ19"/>
      <c r="XAA19"/>
      <c r="XAB19"/>
      <c r="XAC19"/>
      <c r="XAD19"/>
      <c r="XAE19"/>
      <c r="XAF19"/>
      <c r="XAG19"/>
      <c r="XAH19"/>
      <c r="XAI19"/>
      <c r="XAJ19"/>
      <c r="XAK19"/>
      <c r="XAL19"/>
      <c r="XAM19"/>
      <c r="XAN19"/>
      <c r="XAO19"/>
      <c r="XAP19"/>
      <c r="XAQ19"/>
      <c r="XAR19"/>
      <c r="XAS19"/>
      <c r="XAT19"/>
      <c r="XAU19"/>
      <c r="XAV19"/>
      <c r="XAW19"/>
      <c r="XAX19"/>
      <c r="XAY19"/>
      <c r="XAZ19"/>
      <c r="XBA19"/>
      <c r="XBB19"/>
      <c r="XBC19"/>
      <c r="XBD19"/>
      <c r="XBE19"/>
      <c r="XBF19"/>
      <c r="XBG19"/>
      <c r="XBH19"/>
      <c r="XBI19"/>
      <c r="XBJ19"/>
      <c r="XBK19"/>
      <c r="XBL19"/>
      <c r="XBM19"/>
      <c r="XBN19"/>
      <c r="XBO19"/>
      <c r="XBP19"/>
      <c r="XBQ19"/>
      <c r="XBR19"/>
      <c r="XBS19"/>
      <c r="XBT19"/>
      <c r="XBU19"/>
      <c r="XBV19"/>
      <c r="XBW19"/>
      <c r="XBX19"/>
      <c r="XBY19"/>
      <c r="XBZ19"/>
      <c r="XCA19"/>
      <c r="XCB19"/>
      <c r="XCC19"/>
      <c r="XCD19"/>
      <c r="XCE19"/>
      <c r="XCF19"/>
      <c r="XCG19"/>
      <c r="XCH19"/>
      <c r="XCI19"/>
      <c r="XCJ19"/>
      <c r="XCK19"/>
      <c r="XCL19"/>
      <c r="XCM19"/>
      <c r="XCN19"/>
      <c r="XCO19"/>
      <c r="XCP19"/>
      <c r="XCQ19"/>
      <c r="XCR19"/>
      <c r="XCS19"/>
      <c r="XCT19"/>
      <c r="XCU19"/>
      <c r="XCV19"/>
      <c r="XCW19"/>
      <c r="XCX19"/>
      <c r="XCY19"/>
      <c r="XCZ19"/>
      <c r="XDA19"/>
      <c r="XDB19"/>
      <c r="XDC19"/>
      <c r="XDD19"/>
      <c r="XDE19"/>
      <c r="XDF19"/>
      <c r="XDG19"/>
      <c r="XDH19"/>
      <c r="XDI19"/>
      <c r="XDJ19"/>
      <c r="XDK19"/>
      <c r="XDL19"/>
      <c r="XDM19"/>
      <c r="XDN19"/>
      <c r="XDO19"/>
      <c r="XDP19"/>
      <c r="XDQ19"/>
      <c r="XDR19"/>
      <c r="XDS19"/>
      <c r="XDT19"/>
      <c r="XDU19"/>
      <c r="XDV19"/>
      <c r="XDW19"/>
      <c r="XDX19"/>
      <c r="XDY19"/>
      <c r="XDZ19"/>
      <c r="XEA19"/>
      <c r="XEB19"/>
      <c r="XEC19"/>
      <c r="XED19"/>
      <c r="XEE19"/>
      <c r="XEF19"/>
      <c r="XEG19"/>
      <c r="XEH19"/>
      <c r="XEI19"/>
      <c r="XEJ19"/>
      <c r="XEK19"/>
      <c r="XEL19"/>
      <c r="XEM19"/>
      <c r="XEN19"/>
      <c r="XEO19"/>
      <c r="XEP19"/>
      <c r="XEQ19"/>
      <c r="XER19"/>
      <c r="XES19"/>
      <c r="XET19"/>
      <c r="XEU19"/>
      <c r="XEV19"/>
      <c r="XEW19"/>
      <c r="XEX19"/>
      <c r="XEY19"/>
      <c r="XEZ19"/>
      <c r="XFA19"/>
      <c r="XFB19"/>
      <c r="XFC19"/>
    </row>
    <row r="20" spans="2:16383" s="89" customFormat="1" ht="36" customHeight="1" x14ac:dyDescent="0.25">
      <c r="B20" s="94" t="s">
        <v>354</v>
      </c>
      <c r="C20" s="70"/>
      <c r="D20" s="70"/>
      <c r="E20" s="70"/>
      <c r="F20" s="70"/>
      <c r="G20" s="70"/>
      <c r="H20" s="70"/>
      <c r="I20" s="70"/>
      <c r="J20" s="70"/>
      <c r="K20" s="70"/>
      <c r="L20" s="70"/>
      <c r="M20" s="70"/>
      <c r="N20" s="70"/>
      <c r="O20" s="70"/>
      <c r="P20" s="7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c r="IW20"/>
      <c r="IX20"/>
      <c r="IY20"/>
      <c r="IZ20"/>
      <c r="JA20"/>
      <c r="JB20"/>
      <c r="JC20"/>
      <c r="JD20"/>
      <c r="JE20"/>
      <c r="JF20"/>
      <c r="JG20"/>
      <c r="JH20"/>
      <c r="JI20"/>
      <c r="JJ20"/>
      <c r="JK20"/>
      <c r="JL20"/>
      <c r="JM20"/>
      <c r="JN20"/>
      <c r="JO20"/>
      <c r="JP20"/>
      <c r="JQ20"/>
      <c r="JR20"/>
      <c r="JS20"/>
      <c r="JT20"/>
      <c r="JU20"/>
      <c r="JV20"/>
      <c r="JW20"/>
      <c r="JX20"/>
      <c r="JY20"/>
      <c r="JZ20"/>
      <c r="KA20"/>
      <c r="KB20"/>
      <c r="KC20"/>
      <c r="KD20"/>
      <c r="KE20"/>
      <c r="KF20"/>
      <c r="KG20"/>
      <c r="KH20"/>
      <c r="KI20"/>
      <c r="KJ20"/>
      <c r="KK20"/>
      <c r="KL20"/>
      <c r="KM20"/>
      <c r="KN20"/>
      <c r="KO20"/>
      <c r="KP20"/>
      <c r="KQ20"/>
      <c r="KR20"/>
      <c r="KS20"/>
      <c r="KT20"/>
      <c r="KU20"/>
      <c r="KV20"/>
      <c r="KW20"/>
      <c r="KX20"/>
      <c r="KY20"/>
      <c r="KZ20"/>
      <c r="LA20"/>
      <c r="LB20"/>
      <c r="LC20"/>
      <c r="LD20"/>
      <c r="LE20"/>
      <c r="LF20"/>
      <c r="LG20"/>
      <c r="LH20"/>
      <c r="LI20"/>
      <c r="LJ20"/>
      <c r="LK20"/>
      <c r="LL20"/>
      <c r="LM20"/>
      <c r="LN20"/>
      <c r="LO20"/>
      <c r="LP20"/>
      <c r="LQ20"/>
      <c r="LR20"/>
      <c r="LS20"/>
      <c r="LT20"/>
      <c r="LU20"/>
      <c r="LV20"/>
      <c r="LW20"/>
      <c r="LX20"/>
      <c r="LY20"/>
      <c r="LZ20"/>
      <c r="MA20"/>
      <c r="MB20"/>
      <c r="MC20"/>
      <c r="MD20"/>
      <c r="ME20"/>
      <c r="MF20"/>
      <c r="MG20"/>
      <c r="MH20"/>
      <c r="MI20"/>
      <c r="MJ20"/>
      <c r="MK20"/>
      <c r="ML20"/>
      <c r="MM20"/>
      <c r="MN20"/>
      <c r="MO20"/>
      <c r="MP20"/>
      <c r="MQ20"/>
      <c r="MR20"/>
      <c r="MS20"/>
      <c r="MT20"/>
      <c r="MU20"/>
      <c r="MV20"/>
      <c r="MW20"/>
      <c r="MX20"/>
      <c r="MY20"/>
      <c r="MZ20"/>
      <c r="NA20"/>
      <c r="NB20"/>
      <c r="NC20"/>
      <c r="ND20"/>
      <c r="NE20"/>
      <c r="NF20"/>
      <c r="NG20"/>
      <c r="NH20"/>
      <c r="NI20"/>
      <c r="NJ20"/>
      <c r="NK20"/>
      <c r="NL20"/>
      <c r="NM20"/>
      <c r="NN20"/>
      <c r="NO20"/>
      <c r="NP20"/>
      <c r="NQ20"/>
      <c r="NR20"/>
      <c r="NS20"/>
      <c r="NT20"/>
      <c r="NU20"/>
      <c r="NV20"/>
      <c r="NW20"/>
      <c r="NX20"/>
      <c r="NY20"/>
      <c r="NZ20"/>
      <c r="OA20"/>
      <c r="OB20"/>
      <c r="OC20"/>
      <c r="OD20"/>
      <c r="OE20"/>
      <c r="OF20"/>
      <c r="OG20"/>
      <c r="OH20"/>
      <c r="OI20"/>
      <c r="OJ20"/>
      <c r="OK20"/>
      <c r="OL20"/>
      <c r="OM20"/>
      <c r="ON20"/>
      <c r="OO20"/>
      <c r="OP20"/>
      <c r="OQ20"/>
      <c r="OR20"/>
      <c r="OS20"/>
      <c r="OT20"/>
      <c r="OU20"/>
      <c r="OV20"/>
      <c r="OW20"/>
      <c r="OX20"/>
      <c r="OY20"/>
      <c r="OZ20"/>
      <c r="PA20"/>
      <c r="PB20"/>
      <c r="PC20"/>
      <c r="PD20"/>
      <c r="PE20"/>
      <c r="PF20"/>
      <c r="PG20"/>
      <c r="PH20"/>
      <c r="PI20"/>
      <c r="PJ20"/>
      <c r="PK20"/>
      <c r="PL20"/>
      <c r="PM20"/>
      <c r="PN20"/>
      <c r="PO20"/>
      <c r="PP20"/>
      <c r="PQ20"/>
      <c r="PR20"/>
      <c r="PS20"/>
      <c r="PT20"/>
      <c r="PU20"/>
      <c r="PV20"/>
      <c r="PW20"/>
      <c r="PX20"/>
      <c r="PY20"/>
      <c r="PZ20"/>
      <c r="QA20"/>
      <c r="QB20"/>
      <c r="QC20"/>
      <c r="QD20"/>
      <c r="QE20"/>
      <c r="QF20"/>
      <c r="QG20"/>
      <c r="QH20"/>
      <c r="QI20"/>
      <c r="QJ20"/>
      <c r="QK20"/>
      <c r="QL20"/>
      <c r="QM20"/>
      <c r="QN20"/>
      <c r="QO20"/>
      <c r="QP20"/>
      <c r="QQ20"/>
      <c r="QR20"/>
      <c r="QS20"/>
      <c r="QT20"/>
      <c r="QU20"/>
      <c r="QV20"/>
      <c r="QW20"/>
      <c r="QX20"/>
      <c r="QY20"/>
      <c r="QZ20"/>
      <c r="RA20"/>
      <c r="RB20"/>
      <c r="RC20"/>
      <c r="RD20"/>
      <c r="RE20"/>
      <c r="RF20"/>
      <c r="RG20"/>
      <c r="RH20"/>
      <c r="RI20"/>
      <c r="RJ20"/>
      <c r="RK20"/>
      <c r="RL20"/>
      <c r="RM20"/>
      <c r="RN20"/>
      <c r="RO20"/>
      <c r="RP20"/>
      <c r="RQ20"/>
      <c r="RR20"/>
      <c r="RS20"/>
      <c r="RT20"/>
      <c r="RU20"/>
      <c r="RV20"/>
      <c r="RW20"/>
      <c r="RX20"/>
      <c r="RY20"/>
      <c r="RZ20"/>
      <c r="SA20"/>
      <c r="SB20"/>
      <c r="SC20"/>
      <c r="SD20"/>
      <c r="SE20"/>
      <c r="SF20"/>
      <c r="SG20"/>
      <c r="SH20"/>
      <c r="SI20"/>
      <c r="SJ20"/>
      <c r="SK20"/>
      <c r="SL20"/>
      <c r="SM20"/>
      <c r="SN20"/>
      <c r="SO20"/>
      <c r="SP20"/>
      <c r="SQ20"/>
      <c r="SR20"/>
      <c r="SS20"/>
      <c r="ST20"/>
      <c r="SU20"/>
      <c r="SV20"/>
      <c r="SW20"/>
      <c r="SX20"/>
      <c r="SY20"/>
      <c r="SZ20"/>
      <c r="TA20"/>
      <c r="TB20"/>
      <c r="TC20"/>
      <c r="TD20"/>
      <c r="TE20"/>
      <c r="TF20"/>
      <c r="TG20"/>
      <c r="TH20"/>
      <c r="TI20"/>
      <c r="TJ20"/>
      <c r="TK20"/>
      <c r="TL20"/>
      <c r="TM20"/>
      <c r="TN20"/>
      <c r="TO20"/>
      <c r="TP20"/>
      <c r="TQ20"/>
      <c r="TR20"/>
      <c r="TS20"/>
      <c r="TT20"/>
      <c r="TU20"/>
      <c r="TV20"/>
      <c r="TW20"/>
      <c r="TX20"/>
      <c r="TY20"/>
      <c r="TZ20"/>
      <c r="UA20"/>
      <c r="UB20"/>
      <c r="UC20"/>
      <c r="UD20"/>
      <c r="UE20"/>
      <c r="UF20"/>
      <c r="UG20"/>
      <c r="UH20"/>
      <c r="UI20"/>
      <c r="UJ20"/>
      <c r="UK20"/>
      <c r="UL20"/>
      <c r="UM20"/>
      <c r="UN20"/>
      <c r="UO20"/>
      <c r="UP20"/>
      <c r="UQ20"/>
      <c r="UR20"/>
      <c r="US20"/>
      <c r="UT20"/>
      <c r="UU20"/>
      <c r="UV20"/>
      <c r="UW20"/>
      <c r="UX20"/>
      <c r="UY20"/>
      <c r="UZ20"/>
      <c r="VA20"/>
      <c r="VB20"/>
      <c r="VC20"/>
      <c r="VD20"/>
      <c r="VE20"/>
      <c r="VF20"/>
      <c r="VG20"/>
      <c r="VH20"/>
      <c r="VI20"/>
      <c r="VJ20"/>
      <c r="VK20"/>
      <c r="VL20"/>
      <c r="VM20"/>
      <c r="VN20"/>
      <c r="VO20"/>
      <c r="VP20"/>
      <c r="VQ20"/>
      <c r="VR20"/>
      <c r="VS20"/>
      <c r="VT20"/>
      <c r="VU20"/>
      <c r="VV20"/>
      <c r="VW20"/>
      <c r="VX20"/>
      <c r="VY20"/>
      <c r="VZ20"/>
      <c r="WA20"/>
      <c r="WB20"/>
      <c r="WC20"/>
      <c r="WD20"/>
      <c r="WE20"/>
      <c r="WF20"/>
      <c r="WG20"/>
      <c r="WH20"/>
      <c r="WI20"/>
      <c r="WJ20"/>
      <c r="WK20"/>
      <c r="WL20"/>
      <c r="WM20"/>
      <c r="WN20"/>
      <c r="WO20"/>
      <c r="WP20"/>
      <c r="WQ20"/>
      <c r="WR20"/>
      <c r="WS20"/>
      <c r="WT20"/>
      <c r="WU20"/>
      <c r="WV20"/>
      <c r="WW20"/>
      <c r="WX20"/>
      <c r="WY20"/>
      <c r="WZ20"/>
      <c r="XA20"/>
      <c r="XB20"/>
      <c r="XC20"/>
      <c r="XD20"/>
      <c r="XE20"/>
      <c r="XF20"/>
      <c r="XG20"/>
      <c r="XH20"/>
      <c r="XI20"/>
      <c r="XJ20"/>
      <c r="XK20"/>
      <c r="XL20"/>
      <c r="XM20"/>
      <c r="XN20"/>
      <c r="XO20"/>
      <c r="XP20"/>
      <c r="XQ20"/>
      <c r="XR20"/>
      <c r="XS20"/>
      <c r="XT20"/>
      <c r="XU20"/>
      <c r="XV20"/>
      <c r="XW20"/>
      <c r="XX20"/>
      <c r="XY20"/>
      <c r="XZ20"/>
      <c r="YA20"/>
      <c r="YB20"/>
      <c r="YC20"/>
      <c r="YD20"/>
      <c r="YE20"/>
      <c r="YF20"/>
      <c r="YG20"/>
      <c r="YH20"/>
      <c r="YI20"/>
      <c r="YJ20"/>
      <c r="YK20"/>
      <c r="YL20"/>
      <c r="YM20"/>
      <c r="YN20"/>
      <c r="YO20"/>
      <c r="YP20"/>
      <c r="YQ20"/>
      <c r="YR20"/>
      <c r="YS20"/>
      <c r="YT20"/>
      <c r="YU20"/>
      <c r="YV20"/>
      <c r="YW20"/>
      <c r="YX20"/>
      <c r="YY20"/>
      <c r="YZ20"/>
      <c r="ZA20"/>
      <c r="ZB20"/>
      <c r="ZC20"/>
      <c r="ZD20"/>
      <c r="ZE20"/>
      <c r="ZF20"/>
      <c r="ZG20"/>
      <c r="ZH20"/>
      <c r="ZI20"/>
      <c r="ZJ20"/>
      <c r="ZK20"/>
      <c r="ZL20"/>
      <c r="ZM20"/>
      <c r="ZN20"/>
      <c r="ZO20"/>
      <c r="ZP20"/>
      <c r="ZQ20"/>
      <c r="ZR20"/>
      <c r="ZS20"/>
      <c r="ZT20"/>
      <c r="ZU20"/>
      <c r="ZV20"/>
      <c r="ZW20"/>
      <c r="ZX20"/>
      <c r="ZY20"/>
      <c r="ZZ20"/>
      <c r="AAA20"/>
      <c r="AAB20"/>
      <c r="AAC20"/>
      <c r="AAD20"/>
      <c r="AAE20"/>
      <c r="AAF20"/>
      <c r="AAG20"/>
      <c r="AAH20"/>
      <c r="AAI20"/>
      <c r="AAJ20"/>
      <c r="AAK20"/>
      <c r="AAL20"/>
      <c r="AAM20"/>
      <c r="AAN20"/>
      <c r="AAO20"/>
      <c r="AAP20"/>
      <c r="AAQ20"/>
      <c r="AAR20"/>
      <c r="AAS20"/>
      <c r="AAT20"/>
      <c r="AAU20"/>
      <c r="AAV20"/>
      <c r="AAW20"/>
      <c r="AAX20"/>
      <c r="AAY20"/>
      <c r="AAZ20"/>
      <c r="ABA20"/>
      <c r="ABB20"/>
      <c r="ABC20"/>
      <c r="ABD20"/>
      <c r="ABE20"/>
      <c r="ABF20"/>
      <c r="ABG20"/>
      <c r="ABH20"/>
      <c r="ABI20"/>
      <c r="ABJ20"/>
      <c r="ABK20"/>
      <c r="ABL20"/>
      <c r="ABM20"/>
      <c r="ABN20"/>
      <c r="ABO20"/>
      <c r="ABP20"/>
      <c r="ABQ20"/>
      <c r="ABR20"/>
      <c r="ABS20"/>
      <c r="ABT20"/>
      <c r="ABU20"/>
      <c r="ABV20"/>
      <c r="ABW20"/>
      <c r="ABX20"/>
      <c r="ABY20"/>
      <c r="ABZ20"/>
      <c r="ACA20"/>
      <c r="ACB20"/>
      <c r="ACC20"/>
      <c r="ACD20"/>
      <c r="ACE20"/>
      <c r="ACF20"/>
      <c r="ACG20"/>
      <c r="ACH20"/>
      <c r="ACI20"/>
      <c r="ACJ20"/>
      <c r="ACK20"/>
      <c r="ACL20"/>
      <c r="ACM20"/>
      <c r="ACN20"/>
      <c r="ACO20"/>
      <c r="ACP20"/>
      <c r="ACQ20"/>
      <c r="ACR20"/>
      <c r="ACS20"/>
      <c r="ACT20"/>
      <c r="ACU20"/>
      <c r="ACV20"/>
      <c r="ACW20"/>
      <c r="ACX20"/>
      <c r="ACY20"/>
      <c r="ACZ20"/>
      <c r="ADA20"/>
      <c r="ADB20"/>
      <c r="ADC20"/>
      <c r="ADD20"/>
      <c r="ADE20"/>
      <c r="ADF20"/>
      <c r="ADG20"/>
      <c r="ADH20"/>
      <c r="ADI20"/>
      <c r="ADJ20"/>
      <c r="ADK20"/>
      <c r="ADL20"/>
      <c r="ADM20"/>
      <c r="ADN20"/>
      <c r="ADO20"/>
      <c r="ADP20"/>
      <c r="ADQ20"/>
      <c r="ADR20"/>
      <c r="ADS20"/>
      <c r="ADT20"/>
      <c r="ADU20"/>
      <c r="ADV20"/>
      <c r="ADW20"/>
      <c r="ADX20"/>
      <c r="ADY20"/>
      <c r="ADZ20"/>
      <c r="AEA20"/>
      <c r="AEB20"/>
      <c r="AEC20"/>
      <c r="AED20"/>
      <c r="AEE20"/>
      <c r="AEF20"/>
      <c r="AEG20"/>
      <c r="AEH20"/>
      <c r="AEI20"/>
      <c r="AEJ20"/>
      <c r="AEK20"/>
      <c r="AEL20"/>
      <c r="AEM20"/>
      <c r="AEN20"/>
      <c r="AEO20"/>
      <c r="AEP20"/>
      <c r="AEQ20"/>
      <c r="AER20"/>
      <c r="AES20"/>
      <c r="AET20"/>
      <c r="AEU20"/>
      <c r="AEV20"/>
      <c r="AEW20"/>
      <c r="AEX20"/>
      <c r="AEY20"/>
      <c r="AEZ20"/>
      <c r="AFA20"/>
      <c r="AFB20"/>
      <c r="AFC20"/>
      <c r="AFD20"/>
      <c r="AFE20"/>
      <c r="AFF20"/>
      <c r="AFG20"/>
      <c r="AFH20"/>
      <c r="AFI20"/>
      <c r="AFJ20"/>
      <c r="AFK20"/>
      <c r="AFL20"/>
      <c r="AFM20"/>
      <c r="AFN20"/>
      <c r="AFO20"/>
      <c r="AFP20"/>
      <c r="AFQ20"/>
      <c r="AFR20"/>
      <c r="AFS20"/>
      <c r="AFT20"/>
      <c r="AFU20"/>
      <c r="AFV20"/>
      <c r="AFW20"/>
      <c r="AFX20"/>
      <c r="AFY20"/>
      <c r="AFZ20"/>
      <c r="AGA20"/>
      <c r="AGB20"/>
      <c r="AGC20"/>
      <c r="AGD20"/>
      <c r="AGE20"/>
      <c r="AGF20"/>
      <c r="AGG20"/>
      <c r="AGH20"/>
      <c r="AGI20"/>
      <c r="AGJ20"/>
      <c r="AGK20"/>
      <c r="AGL20"/>
      <c r="AGM20"/>
      <c r="AGN20"/>
      <c r="AGO20"/>
      <c r="AGP20"/>
      <c r="AGQ20"/>
      <c r="AGR20"/>
      <c r="AGS20"/>
      <c r="AGT20"/>
      <c r="AGU20"/>
      <c r="AGV20"/>
      <c r="AGW20"/>
      <c r="AGX20"/>
      <c r="AGY20"/>
      <c r="AGZ20"/>
      <c r="AHA20"/>
      <c r="AHB20"/>
      <c r="AHC20"/>
      <c r="AHD20"/>
      <c r="AHE20"/>
      <c r="AHF20"/>
      <c r="AHG20"/>
      <c r="AHH20"/>
      <c r="AHI20"/>
      <c r="AHJ20"/>
      <c r="AHK20"/>
      <c r="AHL20"/>
      <c r="AHM20"/>
      <c r="AHN20"/>
      <c r="AHO20"/>
      <c r="AHP20"/>
      <c r="AHQ20"/>
      <c r="AHR20"/>
      <c r="AHS20"/>
      <c r="AHT20"/>
      <c r="AHU20"/>
      <c r="AHV20"/>
      <c r="AHW20"/>
      <c r="AHX20"/>
      <c r="AHY20"/>
      <c r="AHZ20"/>
      <c r="AIA20"/>
      <c r="AIB20"/>
      <c r="AIC20"/>
      <c r="AID20"/>
      <c r="AIE20"/>
      <c r="AIF20"/>
      <c r="AIG20"/>
      <c r="AIH20"/>
      <c r="AII20"/>
      <c r="AIJ20"/>
      <c r="AIK20"/>
      <c r="AIL20"/>
      <c r="AIM20"/>
      <c r="AIN20"/>
      <c r="AIO20"/>
      <c r="AIP20"/>
      <c r="AIQ20"/>
      <c r="AIR20"/>
      <c r="AIS20"/>
      <c r="AIT20"/>
      <c r="AIU20"/>
      <c r="AIV20"/>
      <c r="AIW20"/>
      <c r="AIX20"/>
      <c r="AIY20"/>
      <c r="AIZ20"/>
      <c r="AJA20"/>
      <c r="AJB20"/>
      <c r="AJC20"/>
      <c r="AJD20"/>
      <c r="AJE20"/>
      <c r="AJF20"/>
      <c r="AJG20"/>
      <c r="AJH20"/>
      <c r="AJI20"/>
      <c r="AJJ20"/>
      <c r="AJK20"/>
      <c r="AJL20"/>
      <c r="AJM20"/>
      <c r="AJN20"/>
      <c r="AJO20"/>
      <c r="AJP20"/>
      <c r="AJQ20"/>
      <c r="AJR20"/>
      <c r="AJS20"/>
      <c r="AJT20"/>
      <c r="AJU20"/>
      <c r="AJV20"/>
      <c r="AJW20"/>
      <c r="AJX20"/>
      <c r="AJY20"/>
      <c r="AJZ20"/>
      <c r="AKA20"/>
      <c r="AKB20"/>
      <c r="AKC20"/>
      <c r="AKD20"/>
      <c r="AKE20"/>
      <c r="AKF20"/>
      <c r="AKG20"/>
      <c r="AKH20"/>
      <c r="AKI20"/>
      <c r="AKJ20"/>
      <c r="AKK20"/>
      <c r="AKL20"/>
      <c r="AKM20"/>
      <c r="AKN20"/>
      <c r="AKO20"/>
      <c r="AKP20"/>
      <c r="AKQ20"/>
      <c r="AKR20"/>
      <c r="AKS20"/>
      <c r="AKT20"/>
      <c r="AKU20"/>
      <c r="AKV20"/>
      <c r="AKW20"/>
      <c r="AKX20"/>
      <c r="AKY20"/>
      <c r="AKZ20"/>
      <c r="ALA20"/>
      <c r="ALB20"/>
      <c r="ALC20"/>
      <c r="ALD20"/>
      <c r="ALE20"/>
      <c r="ALF20"/>
      <c r="ALG20"/>
      <c r="ALH20"/>
      <c r="ALI20"/>
      <c r="ALJ20"/>
      <c r="ALK20"/>
      <c r="ALL20"/>
      <c r="ALM20"/>
      <c r="ALN20"/>
      <c r="ALO20"/>
      <c r="ALP20"/>
      <c r="ALQ20"/>
      <c r="ALR20"/>
      <c r="ALS20"/>
      <c r="ALT20"/>
      <c r="ALU20"/>
      <c r="ALV20"/>
      <c r="ALW20"/>
      <c r="ALX20"/>
      <c r="ALY20"/>
      <c r="ALZ20"/>
      <c r="AMA20"/>
      <c r="AMB20"/>
      <c r="AMC20"/>
      <c r="AMD20"/>
      <c r="AME20"/>
      <c r="AMF20"/>
      <c r="AMG20"/>
      <c r="AMH20"/>
      <c r="AMI20"/>
      <c r="AMJ20"/>
      <c r="AMK20"/>
      <c r="AML20"/>
      <c r="AMM20"/>
      <c r="AMN20"/>
      <c r="AMO20"/>
      <c r="AMP20"/>
      <c r="AMQ20"/>
      <c r="AMR20"/>
      <c r="AMS20"/>
      <c r="AMT20"/>
      <c r="AMU20"/>
      <c r="AMV20"/>
      <c r="AMW20"/>
      <c r="AMX20"/>
      <c r="AMY20"/>
      <c r="AMZ20"/>
      <c r="ANA20"/>
      <c r="ANB20"/>
      <c r="ANC20"/>
      <c r="AND20"/>
      <c r="ANE20"/>
      <c r="ANF20"/>
      <c r="ANG20"/>
      <c r="ANH20"/>
      <c r="ANI20"/>
      <c r="ANJ20"/>
      <c r="ANK20"/>
      <c r="ANL20"/>
      <c r="ANM20"/>
      <c r="ANN20"/>
      <c r="ANO20"/>
      <c r="ANP20"/>
      <c r="ANQ20"/>
      <c r="ANR20"/>
      <c r="ANS20"/>
      <c r="ANT20"/>
      <c r="ANU20"/>
      <c r="ANV20"/>
      <c r="ANW20"/>
      <c r="ANX20"/>
      <c r="ANY20"/>
      <c r="ANZ20"/>
      <c r="AOA20"/>
      <c r="AOB20"/>
      <c r="AOC20"/>
      <c r="AOD20"/>
      <c r="AOE20"/>
      <c r="AOF20"/>
      <c r="AOG20"/>
      <c r="AOH20"/>
      <c r="AOI20"/>
      <c r="AOJ20"/>
      <c r="AOK20"/>
      <c r="AOL20"/>
      <c r="AOM20"/>
      <c r="AON20"/>
      <c r="AOO20"/>
      <c r="AOP20"/>
      <c r="AOQ20"/>
      <c r="AOR20"/>
      <c r="AOS20"/>
      <c r="AOT20"/>
      <c r="AOU20"/>
      <c r="AOV20"/>
      <c r="AOW20"/>
      <c r="AOX20"/>
      <c r="AOY20"/>
      <c r="AOZ20"/>
      <c r="APA20"/>
      <c r="APB20"/>
      <c r="APC20"/>
      <c r="APD20"/>
      <c r="APE20"/>
      <c r="APF20"/>
      <c r="APG20"/>
      <c r="APH20"/>
      <c r="API20"/>
      <c r="APJ20"/>
      <c r="APK20"/>
      <c r="APL20"/>
      <c r="APM20"/>
      <c r="APN20"/>
      <c r="APO20"/>
      <c r="APP20"/>
      <c r="APQ20"/>
      <c r="APR20"/>
      <c r="APS20"/>
      <c r="APT20"/>
      <c r="APU20"/>
      <c r="APV20"/>
      <c r="APW20"/>
      <c r="APX20"/>
      <c r="APY20"/>
      <c r="APZ20"/>
      <c r="AQA20"/>
      <c r="AQB20"/>
      <c r="AQC20"/>
      <c r="AQD20"/>
      <c r="AQE20"/>
      <c r="AQF20"/>
      <c r="AQG20"/>
      <c r="AQH20"/>
      <c r="AQI20"/>
      <c r="AQJ20"/>
      <c r="AQK20"/>
      <c r="AQL20"/>
      <c r="AQM20"/>
      <c r="AQN20"/>
      <c r="AQO20"/>
      <c r="AQP20"/>
      <c r="AQQ20"/>
      <c r="AQR20"/>
      <c r="AQS20"/>
      <c r="AQT20"/>
      <c r="AQU20"/>
      <c r="AQV20"/>
      <c r="AQW20"/>
      <c r="AQX20"/>
      <c r="AQY20"/>
      <c r="AQZ20"/>
      <c r="ARA20"/>
      <c r="ARB20"/>
      <c r="ARC20"/>
      <c r="ARD20"/>
      <c r="ARE20"/>
      <c r="ARF20"/>
      <c r="ARG20"/>
      <c r="ARH20"/>
      <c r="ARI20"/>
      <c r="ARJ20"/>
      <c r="ARK20"/>
      <c r="ARL20"/>
      <c r="ARM20"/>
      <c r="ARN20"/>
      <c r="ARO20"/>
      <c r="ARP20"/>
      <c r="ARQ20"/>
      <c r="ARR20"/>
      <c r="ARS20"/>
      <c r="ART20"/>
      <c r="ARU20"/>
      <c r="ARV20"/>
      <c r="ARW20"/>
      <c r="ARX20"/>
      <c r="ARY20"/>
      <c r="ARZ20"/>
      <c r="ASA20"/>
      <c r="ASB20"/>
      <c r="ASC20"/>
      <c r="ASD20"/>
      <c r="ASE20"/>
      <c r="ASF20"/>
      <c r="ASG20"/>
      <c r="ASH20"/>
      <c r="ASI20"/>
      <c r="ASJ20"/>
      <c r="ASK20"/>
      <c r="ASL20"/>
      <c r="ASM20"/>
      <c r="ASN20"/>
      <c r="ASO20"/>
      <c r="ASP20"/>
      <c r="ASQ20"/>
      <c r="ASR20"/>
      <c r="ASS20"/>
      <c r="AST20"/>
      <c r="ASU20"/>
      <c r="ASV20"/>
      <c r="ASW20"/>
      <c r="ASX20"/>
      <c r="ASY20"/>
      <c r="ASZ20"/>
      <c r="ATA20"/>
      <c r="ATB20"/>
      <c r="ATC20"/>
      <c r="ATD20"/>
      <c r="ATE20"/>
      <c r="ATF20"/>
      <c r="ATG20"/>
      <c r="ATH20"/>
      <c r="ATI20"/>
      <c r="ATJ20"/>
      <c r="ATK20"/>
      <c r="ATL20"/>
      <c r="ATM20"/>
      <c r="ATN20"/>
      <c r="ATO20"/>
      <c r="ATP20"/>
      <c r="ATQ20"/>
      <c r="ATR20"/>
      <c r="ATS20"/>
      <c r="ATT20"/>
      <c r="ATU20"/>
      <c r="ATV20"/>
      <c r="ATW20"/>
      <c r="ATX20"/>
      <c r="ATY20"/>
      <c r="ATZ20"/>
      <c r="AUA20"/>
      <c r="AUB20"/>
      <c r="AUC20"/>
      <c r="AUD20"/>
      <c r="AUE20"/>
      <c r="AUF20"/>
      <c r="AUG20"/>
      <c r="AUH20"/>
      <c r="AUI20"/>
      <c r="AUJ20"/>
      <c r="AUK20"/>
      <c r="AUL20"/>
      <c r="AUM20"/>
      <c r="AUN20"/>
      <c r="AUO20"/>
      <c r="AUP20"/>
      <c r="AUQ20"/>
      <c r="AUR20"/>
      <c r="AUS20"/>
      <c r="AUT20"/>
      <c r="AUU20"/>
      <c r="AUV20"/>
      <c r="AUW20"/>
      <c r="AUX20"/>
      <c r="AUY20"/>
      <c r="AUZ20"/>
      <c r="AVA20"/>
      <c r="AVB20"/>
      <c r="AVC20"/>
      <c r="AVD20"/>
      <c r="AVE20"/>
      <c r="AVF20"/>
      <c r="AVG20"/>
      <c r="AVH20"/>
      <c r="AVI20"/>
      <c r="AVJ20"/>
      <c r="AVK20"/>
      <c r="AVL20"/>
      <c r="AVM20"/>
      <c r="AVN20"/>
      <c r="AVO20"/>
      <c r="AVP20"/>
      <c r="AVQ20"/>
      <c r="AVR20"/>
      <c r="AVS20"/>
      <c r="AVT20"/>
      <c r="AVU20"/>
      <c r="AVV20"/>
      <c r="AVW20"/>
      <c r="AVX20"/>
      <c r="AVY20"/>
      <c r="AVZ20"/>
      <c r="AWA20"/>
      <c r="AWB20"/>
      <c r="AWC20"/>
      <c r="AWD20"/>
      <c r="AWE20"/>
      <c r="AWF20"/>
      <c r="AWG20"/>
      <c r="AWH20"/>
      <c r="AWI20"/>
      <c r="AWJ20"/>
      <c r="AWK20"/>
      <c r="AWL20"/>
      <c r="AWM20"/>
      <c r="AWN20"/>
      <c r="AWO20"/>
      <c r="AWP20"/>
      <c r="AWQ20"/>
      <c r="AWR20"/>
      <c r="AWS20"/>
      <c r="AWT20"/>
      <c r="AWU20"/>
      <c r="AWV20"/>
      <c r="AWW20"/>
      <c r="AWX20"/>
      <c r="AWY20"/>
      <c r="AWZ20"/>
      <c r="AXA20"/>
      <c r="AXB20"/>
      <c r="AXC20"/>
      <c r="AXD20"/>
      <c r="AXE20"/>
      <c r="AXF20"/>
      <c r="AXG20"/>
      <c r="AXH20"/>
      <c r="AXI20"/>
      <c r="AXJ20"/>
      <c r="AXK20"/>
      <c r="AXL20"/>
      <c r="AXM20"/>
      <c r="AXN20"/>
      <c r="AXO20"/>
      <c r="AXP20"/>
      <c r="AXQ20"/>
      <c r="AXR20"/>
      <c r="AXS20"/>
      <c r="AXT20"/>
      <c r="AXU20"/>
      <c r="AXV20"/>
      <c r="AXW20"/>
      <c r="AXX20"/>
      <c r="AXY20"/>
      <c r="AXZ20"/>
      <c r="AYA20"/>
      <c r="AYB20"/>
      <c r="AYC20"/>
      <c r="AYD20"/>
      <c r="AYE20"/>
      <c r="AYF20"/>
      <c r="AYG20"/>
      <c r="AYH20"/>
      <c r="AYI20"/>
      <c r="AYJ20"/>
      <c r="AYK20"/>
      <c r="AYL20"/>
      <c r="AYM20"/>
      <c r="AYN20"/>
      <c r="AYO20"/>
      <c r="AYP20"/>
      <c r="AYQ20"/>
      <c r="AYR20"/>
      <c r="AYS20"/>
      <c r="AYT20"/>
      <c r="AYU20"/>
      <c r="AYV20"/>
      <c r="AYW20"/>
      <c r="AYX20"/>
      <c r="AYY20"/>
      <c r="AYZ20"/>
      <c r="AZA20"/>
      <c r="AZB20"/>
      <c r="AZC20"/>
      <c r="AZD20"/>
      <c r="AZE20"/>
      <c r="AZF20"/>
      <c r="AZG20"/>
      <c r="AZH20"/>
      <c r="AZI20"/>
      <c r="AZJ20"/>
      <c r="AZK20"/>
      <c r="AZL20"/>
      <c r="AZM20"/>
      <c r="AZN20"/>
      <c r="AZO20"/>
      <c r="AZP20"/>
      <c r="AZQ20"/>
      <c r="AZR20"/>
      <c r="AZS20"/>
      <c r="AZT20"/>
      <c r="AZU20"/>
      <c r="AZV20"/>
      <c r="AZW20"/>
      <c r="AZX20"/>
      <c r="AZY20"/>
      <c r="AZZ20"/>
      <c r="BAA20"/>
      <c r="BAB20"/>
      <c r="BAC20"/>
      <c r="BAD20"/>
      <c r="BAE20"/>
      <c r="BAF20"/>
      <c r="BAG20"/>
      <c r="BAH20"/>
      <c r="BAI20"/>
      <c r="BAJ20"/>
      <c r="BAK20"/>
      <c r="BAL20"/>
      <c r="BAM20"/>
      <c r="BAN20"/>
      <c r="BAO20"/>
      <c r="BAP20"/>
      <c r="BAQ20"/>
      <c r="BAR20"/>
      <c r="BAS20"/>
      <c r="BAT20"/>
      <c r="BAU20"/>
      <c r="BAV20"/>
      <c r="BAW20"/>
      <c r="BAX20"/>
      <c r="BAY20"/>
      <c r="BAZ20"/>
      <c r="BBA20"/>
      <c r="BBB20"/>
      <c r="BBC20"/>
      <c r="BBD20"/>
      <c r="BBE20"/>
      <c r="BBF20"/>
      <c r="BBG20"/>
      <c r="BBH20"/>
      <c r="BBI20"/>
      <c r="BBJ20"/>
      <c r="BBK20"/>
      <c r="BBL20"/>
      <c r="BBM20"/>
      <c r="BBN20"/>
      <c r="BBO20"/>
      <c r="BBP20"/>
      <c r="BBQ20"/>
      <c r="BBR20"/>
      <c r="BBS20"/>
      <c r="BBT20"/>
      <c r="BBU20"/>
      <c r="BBV20"/>
      <c r="BBW20"/>
      <c r="BBX20"/>
      <c r="BBY20"/>
      <c r="BBZ20"/>
      <c r="BCA20"/>
      <c r="BCB20"/>
      <c r="BCC20"/>
      <c r="BCD20"/>
      <c r="BCE20"/>
      <c r="BCF20"/>
      <c r="BCG20"/>
      <c r="BCH20"/>
      <c r="BCI20"/>
      <c r="BCJ20"/>
      <c r="BCK20"/>
      <c r="BCL20"/>
      <c r="BCM20"/>
      <c r="BCN20"/>
      <c r="BCO20"/>
      <c r="BCP20"/>
      <c r="BCQ20"/>
      <c r="BCR20"/>
      <c r="BCS20"/>
      <c r="BCT20"/>
      <c r="BCU20"/>
      <c r="BCV20"/>
      <c r="BCW20"/>
      <c r="BCX20"/>
      <c r="BCY20"/>
      <c r="BCZ20"/>
      <c r="BDA20"/>
      <c r="BDB20"/>
      <c r="BDC20"/>
      <c r="BDD20"/>
      <c r="BDE20"/>
      <c r="BDF20"/>
      <c r="BDG20"/>
      <c r="BDH20"/>
      <c r="BDI20"/>
      <c r="BDJ20"/>
      <c r="BDK20"/>
      <c r="BDL20"/>
      <c r="BDM20"/>
      <c r="BDN20"/>
      <c r="BDO20"/>
      <c r="BDP20"/>
      <c r="BDQ20"/>
      <c r="BDR20"/>
      <c r="BDS20"/>
      <c r="BDT20"/>
      <c r="BDU20"/>
      <c r="BDV20"/>
      <c r="BDW20"/>
      <c r="BDX20"/>
      <c r="BDY20"/>
      <c r="BDZ20"/>
      <c r="BEA20"/>
      <c r="BEB20"/>
      <c r="BEC20"/>
      <c r="BED20"/>
      <c r="BEE20"/>
      <c r="BEF20"/>
      <c r="BEG20"/>
      <c r="BEH20"/>
      <c r="BEI20"/>
      <c r="BEJ20"/>
      <c r="BEK20"/>
      <c r="BEL20"/>
      <c r="BEM20"/>
      <c r="BEN20"/>
      <c r="BEO20"/>
      <c r="BEP20"/>
      <c r="BEQ20"/>
      <c r="BER20"/>
      <c r="BES20"/>
      <c r="BET20"/>
      <c r="BEU20"/>
      <c r="BEV20"/>
      <c r="BEW20"/>
      <c r="BEX20"/>
      <c r="BEY20"/>
      <c r="BEZ20"/>
      <c r="BFA20"/>
      <c r="BFB20"/>
      <c r="BFC20"/>
      <c r="BFD20"/>
      <c r="BFE20"/>
      <c r="BFF20"/>
      <c r="BFG20"/>
      <c r="BFH20"/>
      <c r="BFI20"/>
      <c r="BFJ20"/>
      <c r="BFK20"/>
      <c r="BFL20"/>
      <c r="BFM20"/>
      <c r="BFN20"/>
      <c r="BFO20"/>
      <c r="BFP20"/>
      <c r="BFQ20"/>
      <c r="BFR20"/>
      <c r="BFS20"/>
      <c r="BFT20"/>
      <c r="BFU20"/>
      <c r="BFV20"/>
      <c r="BFW20"/>
      <c r="BFX20"/>
      <c r="BFY20"/>
      <c r="BFZ20"/>
      <c r="BGA20"/>
      <c r="BGB20"/>
      <c r="BGC20"/>
      <c r="BGD20"/>
      <c r="BGE20"/>
      <c r="BGF20"/>
      <c r="BGG20"/>
      <c r="BGH20"/>
      <c r="BGI20"/>
      <c r="BGJ20"/>
      <c r="BGK20"/>
      <c r="BGL20"/>
      <c r="BGM20"/>
      <c r="BGN20"/>
      <c r="BGO20"/>
      <c r="BGP20"/>
      <c r="BGQ20"/>
      <c r="BGR20"/>
      <c r="BGS20"/>
      <c r="BGT20"/>
      <c r="BGU20"/>
      <c r="BGV20"/>
      <c r="BGW20"/>
      <c r="BGX20"/>
      <c r="BGY20"/>
      <c r="BGZ20"/>
      <c r="BHA20"/>
      <c r="BHB20"/>
      <c r="BHC20"/>
      <c r="BHD20"/>
      <c r="BHE20"/>
      <c r="BHF20"/>
      <c r="BHG20"/>
      <c r="BHH20"/>
      <c r="BHI20"/>
      <c r="BHJ20"/>
      <c r="BHK20"/>
      <c r="BHL20"/>
      <c r="BHM20"/>
      <c r="BHN20"/>
      <c r="BHO20"/>
      <c r="BHP20"/>
      <c r="BHQ20"/>
      <c r="BHR20"/>
      <c r="BHS20"/>
      <c r="BHT20"/>
      <c r="BHU20"/>
      <c r="BHV20"/>
      <c r="BHW20"/>
      <c r="BHX20"/>
      <c r="BHY20"/>
      <c r="BHZ20"/>
      <c r="BIA20"/>
      <c r="BIB20"/>
      <c r="BIC20"/>
      <c r="BID20"/>
      <c r="BIE20"/>
      <c r="BIF20"/>
      <c r="BIG20"/>
      <c r="BIH20"/>
      <c r="BII20"/>
      <c r="BIJ20"/>
      <c r="BIK20"/>
      <c r="BIL20"/>
      <c r="BIM20"/>
      <c r="BIN20"/>
      <c r="BIO20"/>
      <c r="BIP20"/>
      <c r="BIQ20"/>
      <c r="BIR20"/>
      <c r="BIS20"/>
      <c r="BIT20"/>
      <c r="BIU20"/>
      <c r="BIV20"/>
      <c r="BIW20"/>
      <c r="BIX20"/>
      <c r="BIY20"/>
      <c r="BIZ20"/>
      <c r="BJA20"/>
      <c r="BJB20"/>
      <c r="BJC20"/>
      <c r="BJD20"/>
      <c r="BJE20"/>
      <c r="BJF20"/>
      <c r="BJG20"/>
      <c r="BJH20"/>
      <c r="BJI20"/>
      <c r="BJJ20"/>
      <c r="BJK20"/>
      <c r="BJL20"/>
      <c r="BJM20"/>
      <c r="BJN20"/>
      <c r="BJO20"/>
      <c r="BJP20"/>
      <c r="BJQ20"/>
      <c r="BJR20"/>
      <c r="BJS20"/>
      <c r="BJT20"/>
      <c r="BJU20"/>
      <c r="BJV20"/>
      <c r="BJW20"/>
      <c r="BJX20"/>
      <c r="BJY20"/>
      <c r="BJZ20"/>
      <c r="BKA20"/>
      <c r="BKB20"/>
      <c r="BKC20"/>
      <c r="BKD20"/>
      <c r="BKE20"/>
      <c r="BKF20"/>
      <c r="BKG20"/>
      <c r="BKH20"/>
      <c r="BKI20"/>
      <c r="BKJ20"/>
      <c r="BKK20"/>
      <c r="BKL20"/>
      <c r="BKM20"/>
      <c r="BKN20"/>
      <c r="BKO20"/>
      <c r="BKP20"/>
      <c r="BKQ20"/>
      <c r="BKR20"/>
      <c r="BKS20"/>
      <c r="BKT20"/>
      <c r="BKU20"/>
      <c r="BKV20"/>
      <c r="BKW20"/>
      <c r="BKX20"/>
      <c r="BKY20"/>
      <c r="BKZ20"/>
      <c r="BLA20"/>
      <c r="BLB20"/>
      <c r="BLC20"/>
      <c r="BLD20"/>
      <c r="BLE20"/>
      <c r="BLF20"/>
      <c r="BLG20"/>
      <c r="BLH20"/>
      <c r="BLI20"/>
      <c r="BLJ20"/>
      <c r="BLK20"/>
      <c r="BLL20"/>
      <c r="BLM20"/>
      <c r="BLN20"/>
      <c r="BLO20"/>
      <c r="BLP20"/>
      <c r="BLQ20"/>
      <c r="BLR20"/>
      <c r="BLS20"/>
      <c r="BLT20"/>
      <c r="BLU20"/>
      <c r="BLV20"/>
      <c r="BLW20"/>
      <c r="BLX20"/>
      <c r="BLY20"/>
      <c r="BLZ20"/>
      <c r="BMA20"/>
      <c r="BMB20"/>
      <c r="BMC20"/>
      <c r="BMD20"/>
      <c r="BME20"/>
      <c r="BMF20"/>
      <c r="BMG20"/>
      <c r="BMH20"/>
      <c r="BMI20"/>
      <c r="BMJ20"/>
      <c r="BMK20"/>
      <c r="BML20"/>
      <c r="BMM20"/>
      <c r="BMN20"/>
      <c r="BMO20"/>
      <c r="BMP20"/>
      <c r="BMQ20"/>
      <c r="BMR20"/>
      <c r="BMS20"/>
      <c r="BMT20"/>
      <c r="BMU20"/>
      <c r="BMV20"/>
      <c r="BMW20"/>
      <c r="BMX20"/>
      <c r="BMY20"/>
      <c r="BMZ20"/>
      <c r="BNA20"/>
      <c r="BNB20"/>
      <c r="BNC20"/>
      <c r="BND20"/>
      <c r="BNE20"/>
      <c r="BNF20"/>
      <c r="BNG20"/>
      <c r="BNH20"/>
      <c r="BNI20"/>
      <c r="BNJ20"/>
      <c r="BNK20"/>
      <c r="BNL20"/>
      <c r="BNM20"/>
      <c r="BNN20"/>
      <c r="BNO20"/>
      <c r="BNP20"/>
      <c r="BNQ20"/>
      <c r="BNR20"/>
      <c r="BNS20"/>
      <c r="BNT20"/>
      <c r="BNU20"/>
      <c r="BNV20"/>
      <c r="BNW20"/>
      <c r="BNX20"/>
      <c r="BNY20"/>
      <c r="BNZ20"/>
      <c r="BOA20"/>
      <c r="BOB20"/>
      <c r="BOC20"/>
      <c r="BOD20"/>
      <c r="BOE20"/>
      <c r="BOF20"/>
      <c r="BOG20"/>
      <c r="BOH20"/>
      <c r="BOI20"/>
      <c r="BOJ20"/>
      <c r="BOK20"/>
      <c r="BOL20"/>
      <c r="BOM20"/>
      <c r="BON20"/>
      <c r="BOO20"/>
      <c r="BOP20"/>
      <c r="BOQ20"/>
      <c r="BOR20"/>
      <c r="BOS20"/>
      <c r="BOT20"/>
      <c r="BOU20"/>
      <c r="BOV20"/>
      <c r="BOW20"/>
      <c r="BOX20"/>
      <c r="BOY20"/>
      <c r="BOZ20"/>
      <c r="BPA20"/>
      <c r="BPB20"/>
      <c r="BPC20"/>
      <c r="BPD20"/>
      <c r="BPE20"/>
      <c r="BPF20"/>
      <c r="BPG20"/>
      <c r="BPH20"/>
      <c r="BPI20"/>
      <c r="BPJ20"/>
      <c r="BPK20"/>
      <c r="BPL20"/>
      <c r="BPM20"/>
      <c r="BPN20"/>
      <c r="BPO20"/>
      <c r="BPP20"/>
      <c r="BPQ20"/>
      <c r="BPR20"/>
      <c r="BPS20"/>
      <c r="BPT20"/>
      <c r="BPU20"/>
      <c r="BPV20"/>
      <c r="BPW20"/>
      <c r="BPX20"/>
      <c r="BPY20"/>
      <c r="BPZ20"/>
      <c r="BQA20"/>
      <c r="BQB20"/>
      <c r="BQC20"/>
      <c r="BQD20"/>
      <c r="BQE20"/>
      <c r="BQF20"/>
      <c r="BQG20"/>
      <c r="BQH20"/>
      <c r="BQI20"/>
      <c r="BQJ20"/>
      <c r="BQK20"/>
      <c r="BQL20"/>
      <c r="BQM20"/>
      <c r="BQN20"/>
      <c r="BQO20"/>
      <c r="BQP20"/>
      <c r="BQQ20"/>
      <c r="BQR20"/>
      <c r="BQS20"/>
      <c r="BQT20"/>
      <c r="BQU20"/>
      <c r="BQV20"/>
      <c r="BQW20"/>
      <c r="BQX20"/>
      <c r="BQY20"/>
      <c r="BQZ20"/>
      <c r="BRA20"/>
      <c r="BRB20"/>
      <c r="BRC20"/>
      <c r="BRD20"/>
      <c r="BRE20"/>
      <c r="BRF20"/>
      <c r="BRG20"/>
      <c r="BRH20"/>
      <c r="BRI20"/>
      <c r="BRJ20"/>
      <c r="BRK20"/>
      <c r="BRL20"/>
      <c r="BRM20"/>
      <c r="BRN20"/>
      <c r="BRO20"/>
      <c r="BRP20"/>
      <c r="BRQ20"/>
      <c r="BRR20"/>
      <c r="BRS20"/>
      <c r="BRT20"/>
      <c r="BRU20"/>
      <c r="BRV20"/>
      <c r="BRW20"/>
      <c r="BRX20"/>
      <c r="BRY20"/>
      <c r="BRZ20"/>
      <c r="BSA20"/>
      <c r="BSB20"/>
      <c r="BSC20"/>
      <c r="BSD20"/>
      <c r="BSE20"/>
      <c r="BSF20"/>
      <c r="BSG20"/>
      <c r="BSH20"/>
      <c r="BSI20"/>
      <c r="BSJ20"/>
      <c r="BSK20"/>
      <c r="BSL20"/>
      <c r="BSM20"/>
      <c r="BSN20"/>
      <c r="BSO20"/>
      <c r="BSP20"/>
      <c r="BSQ20"/>
      <c r="BSR20"/>
      <c r="BSS20"/>
      <c r="BST20"/>
      <c r="BSU20"/>
      <c r="BSV20"/>
      <c r="BSW20"/>
      <c r="BSX20"/>
      <c r="BSY20"/>
      <c r="BSZ20"/>
      <c r="BTA20"/>
      <c r="BTB20"/>
      <c r="BTC20"/>
      <c r="BTD20"/>
      <c r="BTE20"/>
      <c r="BTF20"/>
      <c r="BTG20"/>
      <c r="BTH20"/>
      <c r="BTI20"/>
      <c r="BTJ20"/>
      <c r="BTK20"/>
      <c r="BTL20"/>
      <c r="BTM20"/>
      <c r="BTN20"/>
      <c r="BTO20"/>
      <c r="BTP20"/>
      <c r="BTQ20"/>
      <c r="BTR20"/>
      <c r="BTS20"/>
      <c r="BTT20"/>
      <c r="BTU20"/>
      <c r="BTV20"/>
      <c r="BTW20"/>
      <c r="BTX20"/>
      <c r="BTY20"/>
      <c r="BTZ20"/>
      <c r="BUA20"/>
      <c r="BUB20"/>
      <c r="BUC20"/>
      <c r="BUD20"/>
      <c r="BUE20"/>
      <c r="BUF20"/>
      <c r="BUG20"/>
      <c r="BUH20"/>
      <c r="BUI20"/>
      <c r="BUJ20"/>
      <c r="BUK20"/>
      <c r="BUL20"/>
      <c r="BUM20"/>
      <c r="BUN20"/>
      <c r="BUO20"/>
      <c r="BUP20"/>
      <c r="BUQ20"/>
      <c r="BUR20"/>
      <c r="BUS20"/>
      <c r="BUT20"/>
      <c r="BUU20"/>
      <c r="BUV20"/>
      <c r="BUW20"/>
      <c r="BUX20"/>
      <c r="BUY20"/>
      <c r="BUZ20"/>
      <c r="BVA20"/>
      <c r="BVB20"/>
      <c r="BVC20"/>
      <c r="BVD20"/>
      <c r="BVE20"/>
      <c r="BVF20"/>
      <c r="BVG20"/>
      <c r="BVH20"/>
      <c r="BVI20"/>
      <c r="BVJ20"/>
      <c r="BVK20"/>
      <c r="BVL20"/>
      <c r="BVM20"/>
      <c r="BVN20"/>
      <c r="BVO20"/>
      <c r="BVP20"/>
      <c r="BVQ20"/>
      <c r="BVR20"/>
      <c r="BVS20"/>
      <c r="BVT20"/>
      <c r="BVU20"/>
      <c r="BVV20"/>
      <c r="BVW20"/>
      <c r="BVX20"/>
      <c r="BVY20"/>
      <c r="BVZ20"/>
      <c r="BWA20"/>
      <c r="BWB20"/>
      <c r="BWC20"/>
      <c r="BWD20"/>
      <c r="BWE20"/>
      <c r="BWF20"/>
      <c r="BWG20"/>
      <c r="BWH20"/>
      <c r="BWI20"/>
      <c r="BWJ20"/>
      <c r="BWK20"/>
      <c r="BWL20"/>
      <c r="BWM20"/>
      <c r="BWN20"/>
      <c r="BWO20"/>
      <c r="BWP20"/>
      <c r="BWQ20"/>
      <c r="BWR20"/>
      <c r="BWS20"/>
      <c r="BWT20"/>
      <c r="BWU20"/>
      <c r="BWV20"/>
      <c r="BWW20"/>
      <c r="BWX20"/>
      <c r="BWY20"/>
      <c r="BWZ20"/>
      <c r="BXA20"/>
      <c r="BXB20"/>
      <c r="BXC20"/>
      <c r="BXD20"/>
      <c r="BXE20"/>
      <c r="BXF20"/>
      <c r="BXG20"/>
      <c r="BXH20"/>
      <c r="BXI20"/>
      <c r="BXJ20"/>
      <c r="BXK20"/>
      <c r="BXL20"/>
      <c r="BXM20"/>
      <c r="BXN20"/>
      <c r="BXO20"/>
      <c r="BXP20"/>
      <c r="BXQ20"/>
      <c r="BXR20"/>
      <c r="BXS20"/>
      <c r="BXT20"/>
      <c r="BXU20"/>
      <c r="BXV20"/>
      <c r="BXW20"/>
      <c r="BXX20"/>
      <c r="BXY20"/>
      <c r="BXZ20"/>
      <c r="BYA20"/>
      <c r="BYB20"/>
      <c r="BYC20"/>
      <c r="BYD20"/>
      <c r="BYE20"/>
      <c r="BYF20"/>
      <c r="BYG20"/>
      <c r="BYH20"/>
      <c r="BYI20"/>
      <c r="BYJ20"/>
      <c r="BYK20"/>
      <c r="BYL20"/>
      <c r="BYM20"/>
      <c r="BYN20"/>
      <c r="BYO20"/>
      <c r="BYP20"/>
      <c r="BYQ20"/>
      <c r="BYR20"/>
      <c r="BYS20"/>
      <c r="BYT20"/>
      <c r="BYU20"/>
      <c r="BYV20"/>
      <c r="BYW20"/>
      <c r="BYX20"/>
      <c r="BYY20"/>
      <c r="BYZ20"/>
      <c r="BZA20"/>
      <c r="BZB20"/>
      <c r="BZC20"/>
      <c r="BZD20"/>
      <c r="BZE20"/>
      <c r="BZF20"/>
      <c r="BZG20"/>
      <c r="BZH20"/>
      <c r="BZI20"/>
      <c r="BZJ20"/>
      <c r="BZK20"/>
      <c r="BZL20"/>
      <c r="BZM20"/>
      <c r="BZN20"/>
      <c r="BZO20"/>
      <c r="BZP20"/>
      <c r="BZQ20"/>
      <c r="BZR20"/>
      <c r="BZS20"/>
      <c r="BZT20"/>
      <c r="BZU20"/>
      <c r="BZV20"/>
      <c r="BZW20"/>
      <c r="BZX20"/>
      <c r="BZY20"/>
      <c r="BZZ20"/>
      <c r="CAA20"/>
      <c r="CAB20"/>
      <c r="CAC20"/>
      <c r="CAD20"/>
      <c r="CAE20"/>
      <c r="CAF20"/>
      <c r="CAG20"/>
      <c r="CAH20"/>
      <c r="CAI20"/>
      <c r="CAJ20"/>
      <c r="CAK20"/>
      <c r="CAL20"/>
      <c r="CAM20"/>
      <c r="CAN20"/>
      <c r="CAO20"/>
      <c r="CAP20"/>
      <c r="CAQ20"/>
      <c r="CAR20"/>
      <c r="CAS20"/>
      <c r="CAT20"/>
      <c r="CAU20"/>
      <c r="CAV20"/>
      <c r="CAW20"/>
      <c r="CAX20"/>
      <c r="CAY20"/>
      <c r="CAZ20"/>
      <c r="CBA20"/>
      <c r="CBB20"/>
      <c r="CBC20"/>
      <c r="CBD20"/>
      <c r="CBE20"/>
      <c r="CBF20"/>
      <c r="CBG20"/>
      <c r="CBH20"/>
      <c r="CBI20"/>
      <c r="CBJ20"/>
      <c r="CBK20"/>
      <c r="CBL20"/>
      <c r="CBM20"/>
      <c r="CBN20"/>
      <c r="CBO20"/>
      <c r="CBP20"/>
      <c r="CBQ20"/>
      <c r="CBR20"/>
      <c r="CBS20"/>
      <c r="CBT20"/>
      <c r="CBU20"/>
      <c r="CBV20"/>
      <c r="CBW20"/>
      <c r="CBX20"/>
      <c r="CBY20"/>
      <c r="CBZ20"/>
      <c r="CCA20"/>
      <c r="CCB20"/>
      <c r="CCC20"/>
      <c r="CCD20"/>
      <c r="CCE20"/>
      <c r="CCF20"/>
      <c r="CCG20"/>
      <c r="CCH20"/>
      <c r="CCI20"/>
      <c r="CCJ20"/>
      <c r="CCK20"/>
      <c r="CCL20"/>
      <c r="CCM20"/>
      <c r="CCN20"/>
      <c r="CCO20"/>
      <c r="CCP20"/>
      <c r="CCQ20"/>
      <c r="CCR20"/>
      <c r="CCS20"/>
      <c r="CCT20"/>
      <c r="CCU20"/>
      <c r="CCV20"/>
      <c r="CCW20"/>
      <c r="CCX20"/>
      <c r="CCY20"/>
      <c r="CCZ20"/>
      <c r="CDA20"/>
      <c r="CDB20"/>
      <c r="CDC20"/>
      <c r="CDD20"/>
      <c r="CDE20"/>
      <c r="CDF20"/>
      <c r="CDG20"/>
      <c r="CDH20"/>
      <c r="CDI20"/>
      <c r="CDJ20"/>
      <c r="CDK20"/>
      <c r="CDL20"/>
      <c r="CDM20"/>
      <c r="CDN20"/>
      <c r="CDO20"/>
      <c r="CDP20"/>
      <c r="CDQ20"/>
      <c r="CDR20"/>
      <c r="CDS20"/>
      <c r="CDT20"/>
      <c r="CDU20"/>
      <c r="CDV20"/>
      <c r="CDW20"/>
      <c r="CDX20"/>
      <c r="CDY20"/>
      <c r="CDZ20"/>
      <c r="CEA20"/>
      <c r="CEB20"/>
      <c r="CEC20"/>
      <c r="CED20"/>
      <c r="CEE20"/>
      <c r="CEF20"/>
      <c r="CEG20"/>
      <c r="CEH20"/>
      <c r="CEI20"/>
      <c r="CEJ20"/>
      <c r="CEK20"/>
      <c r="CEL20"/>
      <c r="CEM20"/>
      <c r="CEN20"/>
      <c r="CEO20"/>
      <c r="CEP20"/>
      <c r="CEQ20"/>
      <c r="CER20"/>
      <c r="CES20"/>
      <c r="CET20"/>
      <c r="CEU20"/>
      <c r="CEV20"/>
      <c r="CEW20"/>
      <c r="CEX20"/>
      <c r="CEY20"/>
      <c r="CEZ20"/>
      <c r="CFA20"/>
      <c r="CFB20"/>
      <c r="CFC20"/>
      <c r="CFD20"/>
      <c r="CFE20"/>
      <c r="CFF20"/>
      <c r="CFG20"/>
      <c r="CFH20"/>
      <c r="CFI20"/>
      <c r="CFJ20"/>
      <c r="CFK20"/>
      <c r="CFL20"/>
      <c r="CFM20"/>
      <c r="CFN20"/>
      <c r="CFO20"/>
      <c r="CFP20"/>
      <c r="CFQ20"/>
      <c r="CFR20"/>
      <c r="CFS20"/>
      <c r="CFT20"/>
      <c r="CFU20"/>
      <c r="CFV20"/>
      <c r="CFW20"/>
      <c r="CFX20"/>
      <c r="CFY20"/>
      <c r="CFZ20"/>
      <c r="CGA20"/>
      <c r="CGB20"/>
      <c r="CGC20"/>
      <c r="CGD20"/>
      <c r="CGE20"/>
      <c r="CGF20"/>
      <c r="CGG20"/>
      <c r="CGH20"/>
      <c r="CGI20"/>
      <c r="CGJ20"/>
      <c r="CGK20"/>
      <c r="CGL20"/>
      <c r="CGM20"/>
      <c r="CGN20"/>
      <c r="CGO20"/>
      <c r="CGP20"/>
      <c r="CGQ20"/>
      <c r="CGR20"/>
      <c r="CGS20"/>
      <c r="CGT20"/>
      <c r="CGU20"/>
      <c r="CGV20"/>
      <c r="CGW20"/>
      <c r="CGX20"/>
      <c r="CGY20"/>
      <c r="CGZ20"/>
      <c r="CHA20"/>
      <c r="CHB20"/>
      <c r="CHC20"/>
      <c r="CHD20"/>
      <c r="CHE20"/>
      <c r="CHF20"/>
      <c r="CHG20"/>
      <c r="CHH20"/>
      <c r="CHI20"/>
      <c r="CHJ20"/>
      <c r="CHK20"/>
      <c r="CHL20"/>
      <c r="CHM20"/>
      <c r="CHN20"/>
      <c r="CHO20"/>
      <c r="CHP20"/>
      <c r="CHQ20"/>
      <c r="CHR20"/>
      <c r="CHS20"/>
      <c r="CHT20"/>
      <c r="CHU20"/>
      <c r="CHV20"/>
      <c r="CHW20"/>
      <c r="CHX20"/>
      <c r="CHY20"/>
      <c r="CHZ20"/>
      <c r="CIA20"/>
      <c r="CIB20"/>
      <c r="CIC20"/>
      <c r="CID20"/>
      <c r="CIE20"/>
      <c r="CIF20"/>
      <c r="CIG20"/>
      <c r="CIH20"/>
      <c r="CII20"/>
      <c r="CIJ20"/>
      <c r="CIK20"/>
      <c r="CIL20"/>
      <c r="CIM20"/>
      <c r="CIN20"/>
      <c r="CIO20"/>
      <c r="CIP20"/>
      <c r="CIQ20"/>
      <c r="CIR20"/>
      <c r="CIS20"/>
      <c r="CIT20"/>
      <c r="CIU20"/>
      <c r="CIV20"/>
      <c r="CIW20"/>
      <c r="CIX20"/>
      <c r="CIY20"/>
      <c r="CIZ20"/>
      <c r="CJA20"/>
      <c r="CJB20"/>
      <c r="CJC20"/>
      <c r="CJD20"/>
      <c r="CJE20"/>
      <c r="CJF20"/>
      <c r="CJG20"/>
      <c r="CJH20"/>
      <c r="CJI20"/>
      <c r="CJJ20"/>
      <c r="CJK20"/>
      <c r="CJL20"/>
      <c r="CJM20"/>
      <c r="CJN20"/>
      <c r="CJO20"/>
      <c r="CJP20"/>
      <c r="CJQ20"/>
      <c r="CJR20"/>
      <c r="CJS20"/>
      <c r="CJT20"/>
      <c r="CJU20"/>
      <c r="CJV20"/>
      <c r="CJW20"/>
      <c r="CJX20"/>
      <c r="CJY20"/>
      <c r="CJZ20"/>
      <c r="CKA20"/>
      <c r="CKB20"/>
      <c r="CKC20"/>
      <c r="CKD20"/>
      <c r="CKE20"/>
      <c r="CKF20"/>
      <c r="CKG20"/>
      <c r="CKH20"/>
      <c r="CKI20"/>
      <c r="CKJ20"/>
      <c r="CKK20"/>
      <c r="CKL20"/>
      <c r="CKM20"/>
      <c r="CKN20"/>
      <c r="CKO20"/>
      <c r="CKP20"/>
      <c r="CKQ20"/>
      <c r="CKR20"/>
      <c r="CKS20"/>
      <c r="CKT20"/>
      <c r="CKU20"/>
      <c r="CKV20"/>
      <c r="CKW20"/>
      <c r="CKX20"/>
      <c r="CKY20"/>
      <c r="CKZ20"/>
      <c r="CLA20"/>
      <c r="CLB20"/>
      <c r="CLC20"/>
      <c r="CLD20"/>
      <c r="CLE20"/>
      <c r="CLF20"/>
      <c r="CLG20"/>
      <c r="CLH20"/>
      <c r="CLI20"/>
      <c r="CLJ20"/>
      <c r="CLK20"/>
      <c r="CLL20"/>
      <c r="CLM20"/>
      <c r="CLN20"/>
      <c r="CLO20"/>
      <c r="CLP20"/>
      <c r="CLQ20"/>
      <c r="CLR20"/>
      <c r="CLS20"/>
      <c r="CLT20"/>
      <c r="CLU20"/>
      <c r="CLV20"/>
      <c r="CLW20"/>
      <c r="CLX20"/>
      <c r="CLY20"/>
      <c r="CLZ20"/>
      <c r="CMA20"/>
      <c r="CMB20"/>
      <c r="CMC20"/>
      <c r="CMD20"/>
      <c r="CME20"/>
      <c r="CMF20"/>
      <c r="CMG20"/>
      <c r="CMH20"/>
      <c r="CMI20"/>
      <c r="CMJ20"/>
      <c r="CMK20"/>
      <c r="CML20"/>
      <c r="CMM20"/>
      <c r="CMN20"/>
      <c r="CMO20"/>
      <c r="CMP20"/>
      <c r="CMQ20"/>
      <c r="CMR20"/>
      <c r="CMS20"/>
      <c r="CMT20"/>
      <c r="CMU20"/>
      <c r="CMV20"/>
      <c r="CMW20"/>
      <c r="CMX20"/>
      <c r="CMY20"/>
      <c r="CMZ20"/>
      <c r="CNA20"/>
      <c r="CNB20"/>
      <c r="CNC20"/>
      <c r="CND20"/>
      <c r="CNE20"/>
      <c r="CNF20"/>
      <c r="CNG20"/>
      <c r="CNH20"/>
      <c r="CNI20"/>
      <c r="CNJ20"/>
      <c r="CNK20"/>
      <c r="CNL20"/>
      <c r="CNM20"/>
      <c r="CNN20"/>
      <c r="CNO20"/>
      <c r="CNP20"/>
      <c r="CNQ20"/>
      <c r="CNR20"/>
      <c r="CNS20"/>
      <c r="CNT20"/>
      <c r="CNU20"/>
      <c r="CNV20"/>
      <c r="CNW20"/>
      <c r="CNX20"/>
      <c r="CNY20"/>
      <c r="CNZ20"/>
      <c r="COA20"/>
      <c r="COB20"/>
      <c r="COC20"/>
      <c r="COD20"/>
      <c r="COE20"/>
      <c r="COF20"/>
      <c r="COG20"/>
      <c r="COH20"/>
      <c r="COI20"/>
      <c r="COJ20"/>
      <c r="COK20"/>
      <c r="COL20"/>
      <c r="COM20"/>
      <c r="CON20"/>
      <c r="COO20"/>
      <c r="COP20"/>
      <c r="COQ20"/>
      <c r="COR20"/>
      <c r="COS20"/>
      <c r="COT20"/>
      <c r="COU20"/>
      <c r="COV20"/>
      <c r="COW20"/>
      <c r="COX20"/>
      <c r="COY20"/>
      <c r="COZ20"/>
      <c r="CPA20"/>
      <c r="CPB20"/>
      <c r="CPC20"/>
      <c r="CPD20"/>
      <c r="CPE20"/>
      <c r="CPF20"/>
      <c r="CPG20"/>
      <c r="CPH20"/>
      <c r="CPI20"/>
      <c r="CPJ20"/>
      <c r="CPK20"/>
      <c r="CPL20"/>
      <c r="CPM20"/>
      <c r="CPN20"/>
      <c r="CPO20"/>
      <c r="CPP20"/>
      <c r="CPQ20"/>
      <c r="CPR20"/>
      <c r="CPS20"/>
      <c r="CPT20"/>
      <c r="CPU20"/>
      <c r="CPV20"/>
      <c r="CPW20"/>
      <c r="CPX20"/>
      <c r="CPY20"/>
      <c r="CPZ20"/>
      <c r="CQA20"/>
      <c r="CQB20"/>
      <c r="CQC20"/>
      <c r="CQD20"/>
      <c r="CQE20"/>
      <c r="CQF20"/>
      <c r="CQG20"/>
      <c r="CQH20"/>
      <c r="CQI20"/>
      <c r="CQJ20"/>
      <c r="CQK20"/>
      <c r="CQL20"/>
      <c r="CQM20"/>
      <c r="CQN20"/>
      <c r="CQO20"/>
      <c r="CQP20"/>
      <c r="CQQ20"/>
      <c r="CQR20"/>
      <c r="CQS20"/>
      <c r="CQT20"/>
      <c r="CQU20"/>
      <c r="CQV20"/>
      <c r="CQW20"/>
      <c r="CQX20"/>
      <c r="CQY20"/>
      <c r="CQZ20"/>
      <c r="CRA20"/>
      <c r="CRB20"/>
      <c r="CRC20"/>
      <c r="CRD20"/>
      <c r="CRE20"/>
      <c r="CRF20"/>
      <c r="CRG20"/>
      <c r="CRH20"/>
      <c r="CRI20"/>
      <c r="CRJ20"/>
      <c r="CRK20"/>
      <c r="CRL20"/>
      <c r="CRM20"/>
      <c r="CRN20"/>
      <c r="CRO20"/>
      <c r="CRP20"/>
      <c r="CRQ20"/>
      <c r="CRR20"/>
      <c r="CRS20"/>
      <c r="CRT20"/>
      <c r="CRU20"/>
      <c r="CRV20"/>
      <c r="CRW20"/>
      <c r="CRX20"/>
      <c r="CRY20"/>
      <c r="CRZ20"/>
      <c r="CSA20"/>
      <c r="CSB20"/>
      <c r="CSC20"/>
      <c r="CSD20"/>
      <c r="CSE20"/>
      <c r="CSF20"/>
      <c r="CSG20"/>
      <c r="CSH20"/>
      <c r="CSI20"/>
      <c r="CSJ20"/>
      <c r="CSK20"/>
      <c r="CSL20"/>
      <c r="CSM20"/>
      <c r="CSN20"/>
      <c r="CSO20"/>
      <c r="CSP20"/>
      <c r="CSQ20"/>
      <c r="CSR20"/>
      <c r="CSS20"/>
      <c r="CST20"/>
      <c r="CSU20"/>
      <c r="CSV20"/>
      <c r="CSW20"/>
      <c r="CSX20"/>
      <c r="CSY20"/>
      <c r="CSZ20"/>
      <c r="CTA20"/>
      <c r="CTB20"/>
      <c r="CTC20"/>
      <c r="CTD20"/>
      <c r="CTE20"/>
      <c r="CTF20"/>
      <c r="CTG20"/>
      <c r="CTH20"/>
      <c r="CTI20"/>
      <c r="CTJ20"/>
      <c r="CTK20"/>
      <c r="CTL20"/>
      <c r="CTM20"/>
      <c r="CTN20"/>
      <c r="CTO20"/>
      <c r="CTP20"/>
      <c r="CTQ20"/>
      <c r="CTR20"/>
      <c r="CTS20"/>
      <c r="CTT20"/>
      <c r="CTU20"/>
      <c r="CTV20"/>
      <c r="CTW20"/>
      <c r="CTX20"/>
      <c r="CTY20"/>
      <c r="CTZ20"/>
      <c r="CUA20"/>
      <c r="CUB20"/>
      <c r="CUC20"/>
      <c r="CUD20"/>
      <c r="CUE20"/>
      <c r="CUF20"/>
      <c r="CUG20"/>
      <c r="CUH20"/>
      <c r="CUI20"/>
      <c r="CUJ20"/>
      <c r="CUK20"/>
      <c r="CUL20"/>
      <c r="CUM20"/>
      <c r="CUN20"/>
      <c r="CUO20"/>
      <c r="CUP20"/>
      <c r="CUQ20"/>
      <c r="CUR20"/>
      <c r="CUS20"/>
      <c r="CUT20"/>
      <c r="CUU20"/>
      <c r="CUV20"/>
      <c r="CUW20"/>
      <c r="CUX20"/>
      <c r="CUY20"/>
      <c r="CUZ20"/>
      <c r="CVA20"/>
      <c r="CVB20"/>
      <c r="CVC20"/>
      <c r="CVD20"/>
      <c r="CVE20"/>
      <c r="CVF20"/>
      <c r="CVG20"/>
      <c r="CVH20"/>
      <c r="CVI20"/>
      <c r="CVJ20"/>
      <c r="CVK20"/>
      <c r="CVL20"/>
      <c r="CVM20"/>
      <c r="CVN20"/>
      <c r="CVO20"/>
      <c r="CVP20"/>
      <c r="CVQ20"/>
      <c r="CVR20"/>
      <c r="CVS20"/>
      <c r="CVT20"/>
      <c r="CVU20"/>
      <c r="CVV20"/>
      <c r="CVW20"/>
      <c r="CVX20"/>
      <c r="CVY20"/>
      <c r="CVZ20"/>
      <c r="CWA20"/>
      <c r="CWB20"/>
      <c r="CWC20"/>
      <c r="CWD20"/>
      <c r="CWE20"/>
      <c r="CWF20"/>
      <c r="CWG20"/>
      <c r="CWH20"/>
      <c r="CWI20"/>
      <c r="CWJ20"/>
      <c r="CWK20"/>
      <c r="CWL20"/>
      <c r="CWM20"/>
      <c r="CWN20"/>
      <c r="CWO20"/>
      <c r="CWP20"/>
      <c r="CWQ20"/>
      <c r="CWR20"/>
      <c r="CWS20"/>
      <c r="CWT20"/>
      <c r="CWU20"/>
      <c r="CWV20"/>
      <c r="CWW20"/>
      <c r="CWX20"/>
      <c r="CWY20"/>
      <c r="CWZ20"/>
      <c r="CXA20"/>
      <c r="CXB20"/>
      <c r="CXC20"/>
      <c r="CXD20"/>
      <c r="CXE20"/>
      <c r="CXF20"/>
      <c r="CXG20"/>
      <c r="CXH20"/>
      <c r="CXI20"/>
      <c r="CXJ20"/>
      <c r="CXK20"/>
      <c r="CXL20"/>
      <c r="CXM20"/>
      <c r="CXN20"/>
      <c r="CXO20"/>
      <c r="CXP20"/>
      <c r="CXQ20"/>
      <c r="CXR20"/>
      <c r="CXS20"/>
      <c r="CXT20"/>
      <c r="CXU20"/>
      <c r="CXV20"/>
      <c r="CXW20"/>
      <c r="CXX20"/>
      <c r="CXY20"/>
      <c r="CXZ20"/>
      <c r="CYA20"/>
      <c r="CYB20"/>
      <c r="CYC20"/>
      <c r="CYD20"/>
      <c r="CYE20"/>
      <c r="CYF20"/>
      <c r="CYG20"/>
      <c r="CYH20"/>
      <c r="CYI20"/>
      <c r="CYJ20"/>
      <c r="CYK20"/>
      <c r="CYL20"/>
      <c r="CYM20"/>
      <c r="CYN20"/>
      <c r="CYO20"/>
      <c r="CYP20"/>
      <c r="CYQ20"/>
      <c r="CYR20"/>
      <c r="CYS20"/>
      <c r="CYT20"/>
      <c r="CYU20"/>
      <c r="CYV20"/>
      <c r="CYW20"/>
      <c r="CYX20"/>
      <c r="CYY20"/>
      <c r="CYZ20"/>
      <c r="CZA20"/>
      <c r="CZB20"/>
      <c r="CZC20"/>
      <c r="CZD20"/>
      <c r="CZE20"/>
      <c r="CZF20"/>
      <c r="CZG20"/>
      <c r="CZH20"/>
      <c r="CZI20"/>
      <c r="CZJ20"/>
      <c r="CZK20"/>
      <c r="CZL20"/>
      <c r="CZM20"/>
      <c r="CZN20"/>
      <c r="CZO20"/>
      <c r="CZP20"/>
      <c r="CZQ20"/>
      <c r="CZR20"/>
      <c r="CZS20"/>
      <c r="CZT20"/>
      <c r="CZU20"/>
      <c r="CZV20"/>
      <c r="CZW20"/>
      <c r="CZX20"/>
      <c r="CZY20"/>
      <c r="CZZ20"/>
      <c r="DAA20"/>
      <c r="DAB20"/>
      <c r="DAC20"/>
      <c r="DAD20"/>
      <c r="DAE20"/>
      <c r="DAF20"/>
      <c r="DAG20"/>
      <c r="DAH20"/>
      <c r="DAI20"/>
      <c r="DAJ20"/>
      <c r="DAK20"/>
      <c r="DAL20"/>
      <c r="DAM20"/>
      <c r="DAN20"/>
      <c r="DAO20"/>
      <c r="DAP20"/>
      <c r="DAQ20"/>
      <c r="DAR20"/>
      <c r="DAS20"/>
      <c r="DAT20"/>
      <c r="DAU20"/>
      <c r="DAV20"/>
      <c r="DAW20"/>
      <c r="DAX20"/>
      <c r="DAY20"/>
      <c r="DAZ20"/>
      <c r="DBA20"/>
      <c r="DBB20"/>
      <c r="DBC20"/>
      <c r="DBD20"/>
      <c r="DBE20"/>
      <c r="DBF20"/>
      <c r="DBG20"/>
      <c r="DBH20"/>
      <c r="DBI20"/>
      <c r="DBJ20"/>
      <c r="DBK20"/>
      <c r="DBL20"/>
      <c r="DBM20"/>
      <c r="DBN20"/>
      <c r="DBO20"/>
      <c r="DBP20"/>
      <c r="DBQ20"/>
      <c r="DBR20"/>
      <c r="DBS20"/>
      <c r="DBT20"/>
      <c r="DBU20"/>
      <c r="DBV20"/>
      <c r="DBW20"/>
      <c r="DBX20"/>
      <c r="DBY20"/>
      <c r="DBZ20"/>
      <c r="DCA20"/>
      <c r="DCB20"/>
      <c r="DCC20"/>
      <c r="DCD20"/>
      <c r="DCE20"/>
      <c r="DCF20"/>
      <c r="DCG20"/>
      <c r="DCH20"/>
      <c r="DCI20"/>
      <c r="DCJ20"/>
      <c r="DCK20"/>
      <c r="DCL20"/>
      <c r="DCM20"/>
      <c r="DCN20"/>
      <c r="DCO20"/>
      <c r="DCP20"/>
      <c r="DCQ20"/>
      <c r="DCR20"/>
      <c r="DCS20"/>
      <c r="DCT20"/>
      <c r="DCU20"/>
      <c r="DCV20"/>
      <c r="DCW20"/>
      <c r="DCX20"/>
      <c r="DCY20"/>
      <c r="DCZ20"/>
      <c r="DDA20"/>
      <c r="DDB20"/>
      <c r="DDC20"/>
      <c r="DDD20"/>
      <c r="DDE20"/>
      <c r="DDF20"/>
      <c r="DDG20"/>
      <c r="DDH20"/>
      <c r="DDI20"/>
      <c r="DDJ20"/>
      <c r="DDK20"/>
      <c r="DDL20"/>
      <c r="DDM20"/>
      <c r="DDN20"/>
      <c r="DDO20"/>
      <c r="DDP20"/>
      <c r="DDQ20"/>
      <c r="DDR20"/>
      <c r="DDS20"/>
      <c r="DDT20"/>
      <c r="DDU20"/>
      <c r="DDV20"/>
      <c r="DDW20"/>
      <c r="DDX20"/>
      <c r="DDY20"/>
      <c r="DDZ20"/>
      <c r="DEA20"/>
      <c r="DEB20"/>
      <c r="DEC20"/>
      <c r="DED20"/>
      <c r="DEE20"/>
      <c r="DEF20"/>
      <c r="DEG20"/>
      <c r="DEH20"/>
      <c r="DEI20"/>
      <c r="DEJ20"/>
      <c r="DEK20"/>
      <c r="DEL20"/>
      <c r="DEM20"/>
      <c r="DEN20"/>
      <c r="DEO20"/>
      <c r="DEP20"/>
      <c r="DEQ20"/>
      <c r="DER20"/>
      <c r="DES20"/>
      <c r="DET20"/>
      <c r="DEU20"/>
      <c r="DEV20"/>
      <c r="DEW20"/>
      <c r="DEX20"/>
      <c r="DEY20"/>
      <c r="DEZ20"/>
      <c r="DFA20"/>
      <c r="DFB20"/>
      <c r="DFC20"/>
      <c r="DFD20"/>
      <c r="DFE20"/>
      <c r="DFF20"/>
      <c r="DFG20"/>
      <c r="DFH20"/>
      <c r="DFI20"/>
      <c r="DFJ20"/>
      <c r="DFK20"/>
      <c r="DFL20"/>
      <c r="DFM20"/>
      <c r="DFN20"/>
      <c r="DFO20"/>
      <c r="DFP20"/>
      <c r="DFQ20"/>
      <c r="DFR20"/>
      <c r="DFS20"/>
      <c r="DFT20"/>
      <c r="DFU20"/>
      <c r="DFV20"/>
      <c r="DFW20"/>
      <c r="DFX20"/>
      <c r="DFY20"/>
      <c r="DFZ20"/>
      <c r="DGA20"/>
      <c r="DGB20"/>
      <c r="DGC20"/>
      <c r="DGD20"/>
      <c r="DGE20"/>
      <c r="DGF20"/>
      <c r="DGG20"/>
      <c r="DGH20"/>
      <c r="DGI20"/>
      <c r="DGJ20"/>
      <c r="DGK20"/>
      <c r="DGL20"/>
      <c r="DGM20"/>
      <c r="DGN20"/>
      <c r="DGO20"/>
      <c r="DGP20"/>
      <c r="DGQ20"/>
      <c r="DGR20"/>
      <c r="DGS20"/>
      <c r="DGT20"/>
      <c r="DGU20"/>
      <c r="DGV20"/>
      <c r="DGW20"/>
      <c r="DGX20"/>
      <c r="DGY20"/>
      <c r="DGZ20"/>
      <c r="DHA20"/>
      <c r="DHB20"/>
      <c r="DHC20"/>
      <c r="DHD20"/>
      <c r="DHE20"/>
      <c r="DHF20"/>
      <c r="DHG20"/>
      <c r="DHH20"/>
      <c r="DHI20"/>
      <c r="DHJ20"/>
      <c r="DHK20"/>
      <c r="DHL20"/>
      <c r="DHM20"/>
      <c r="DHN20"/>
      <c r="DHO20"/>
      <c r="DHP20"/>
      <c r="DHQ20"/>
      <c r="DHR20"/>
      <c r="DHS20"/>
      <c r="DHT20"/>
      <c r="DHU20"/>
      <c r="DHV20"/>
      <c r="DHW20"/>
      <c r="DHX20"/>
      <c r="DHY20"/>
      <c r="DHZ20"/>
      <c r="DIA20"/>
      <c r="DIB20"/>
      <c r="DIC20"/>
      <c r="DID20"/>
      <c r="DIE20"/>
      <c r="DIF20"/>
      <c r="DIG20"/>
      <c r="DIH20"/>
      <c r="DII20"/>
      <c r="DIJ20"/>
      <c r="DIK20"/>
      <c r="DIL20"/>
      <c r="DIM20"/>
      <c r="DIN20"/>
      <c r="DIO20"/>
      <c r="DIP20"/>
      <c r="DIQ20"/>
      <c r="DIR20"/>
      <c r="DIS20"/>
      <c r="DIT20"/>
      <c r="DIU20"/>
      <c r="DIV20"/>
      <c r="DIW20"/>
      <c r="DIX20"/>
      <c r="DIY20"/>
      <c r="DIZ20"/>
      <c r="DJA20"/>
      <c r="DJB20"/>
      <c r="DJC20"/>
      <c r="DJD20"/>
      <c r="DJE20"/>
      <c r="DJF20"/>
      <c r="DJG20"/>
      <c r="DJH20"/>
      <c r="DJI20"/>
      <c r="DJJ20"/>
      <c r="DJK20"/>
      <c r="DJL20"/>
      <c r="DJM20"/>
      <c r="DJN20"/>
      <c r="DJO20"/>
      <c r="DJP20"/>
      <c r="DJQ20"/>
      <c r="DJR20"/>
      <c r="DJS20"/>
      <c r="DJT20"/>
      <c r="DJU20"/>
      <c r="DJV20"/>
      <c r="DJW20"/>
      <c r="DJX20"/>
      <c r="DJY20"/>
      <c r="DJZ20"/>
      <c r="DKA20"/>
      <c r="DKB20"/>
      <c r="DKC20"/>
      <c r="DKD20"/>
      <c r="DKE20"/>
      <c r="DKF20"/>
      <c r="DKG20"/>
      <c r="DKH20"/>
      <c r="DKI20"/>
      <c r="DKJ20"/>
      <c r="DKK20"/>
      <c r="DKL20"/>
      <c r="DKM20"/>
      <c r="DKN20"/>
      <c r="DKO20"/>
      <c r="DKP20"/>
      <c r="DKQ20"/>
      <c r="DKR20"/>
      <c r="DKS20"/>
      <c r="DKT20"/>
      <c r="DKU20"/>
      <c r="DKV20"/>
      <c r="DKW20"/>
      <c r="DKX20"/>
      <c r="DKY20"/>
      <c r="DKZ20"/>
      <c r="DLA20"/>
      <c r="DLB20"/>
      <c r="DLC20"/>
      <c r="DLD20"/>
      <c r="DLE20"/>
      <c r="DLF20"/>
      <c r="DLG20"/>
      <c r="DLH20"/>
      <c r="DLI20"/>
      <c r="DLJ20"/>
      <c r="DLK20"/>
      <c r="DLL20"/>
      <c r="DLM20"/>
      <c r="DLN20"/>
      <c r="DLO20"/>
      <c r="DLP20"/>
      <c r="DLQ20"/>
      <c r="DLR20"/>
      <c r="DLS20"/>
      <c r="DLT20"/>
      <c r="DLU20"/>
      <c r="DLV20"/>
      <c r="DLW20"/>
      <c r="DLX20"/>
      <c r="DLY20"/>
      <c r="DLZ20"/>
      <c r="DMA20"/>
      <c r="DMB20"/>
      <c r="DMC20"/>
      <c r="DMD20"/>
      <c r="DME20"/>
      <c r="DMF20"/>
      <c r="DMG20"/>
      <c r="DMH20"/>
      <c r="DMI20"/>
      <c r="DMJ20"/>
      <c r="DMK20"/>
      <c r="DML20"/>
      <c r="DMM20"/>
      <c r="DMN20"/>
      <c r="DMO20"/>
      <c r="DMP20"/>
      <c r="DMQ20"/>
      <c r="DMR20"/>
      <c r="DMS20"/>
      <c r="DMT20"/>
      <c r="DMU20"/>
      <c r="DMV20"/>
      <c r="DMW20"/>
      <c r="DMX20"/>
      <c r="DMY20"/>
      <c r="DMZ20"/>
      <c r="DNA20"/>
      <c r="DNB20"/>
      <c r="DNC20"/>
      <c r="DND20"/>
      <c r="DNE20"/>
      <c r="DNF20"/>
      <c r="DNG20"/>
      <c r="DNH20"/>
      <c r="DNI20"/>
      <c r="DNJ20"/>
      <c r="DNK20"/>
      <c r="DNL20"/>
      <c r="DNM20"/>
      <c r="DNN20"/>
      <c r="DNO20"/>
      <c r="DNP20"/>
      <c r="DNQ20"/>
      <c r="DNR20"/>
      <c r="DNS20"/>
      <c r="DNT20"/>
      <c r="DNU20"/>
      <c r="DNV20"/>
      <c r="DNW20"/>
      <c r="DNX20"/>
      <c r="DNY20"/>
      <c r="DNZ20"/>
      <c r="DOA20"/>
      <c r="DOB20"/>
      <c r="DOC20"/>
      <c r="DOD20"/>
      <c r="DOE20"/>
      <c r="DOF20"/>
      <c r="DOG20"/>
      <c r="DOH20"/>
      <c r="DOI20"/>
      <c r="DOJ20"/>
      <c r="DOK20"/>
      <c r="DOL20"/>
      <c r="DOM20"/>
      <c r="DON20"/>
      <c r="DOO20"/>
      <c r="DOP20"/>
      <c r="DOQ20"/>
      <c r="DOR20"/>
      <c r="DOS20"/>
      <c r="DOT20"/>
      <c r="DOU20"/>
      <c r="DOV20"/>
      <c r="DOW20"/>
      <c r="DOX20"/>
      <c r="DOY20"/>
      <c r="DOZ20"/>
      <c r="DPA20"/>
      <c r="DPB20"/>
      <c r="DPC20"/>
      <c r="DPD20"/>
      <c r="DPE20"/>
      <c r="DPF20"/>
      <c r="DPG20"/>
      <c r="DPH20"/>
      <c r="DPI20"/>
      <c r="DPJ20"/>
      <c r="DPK20"/>
      <c r="DPL20"/>
      <c r="DPM20"/>
      <c r="DPN20"/>
      <c r="DPO20"/>
      <c r="DPP20"/>
      <c r="DPQ20"/>
      <c r="DPR20"/>
      <c r="DPS20"/>
      <c r="DPT20"/>
      <c r="DPU20"/>
      <c r="DPV20"/>
      <c r="DPW20"/>
      <c r="DPX20"/>
      <c r="DPY20"/>
      <c r="DPZ20"/>
      <c r="DQA20"/>
      <c r="DQB20"/>
      <c r="DQC20"/>
      <c r="DQD20"/>
      <c r="DQE20"/>
      <c r="DQF20"/>
      <c r="DQG20"/>
      <c r="DQH20"/>
      <c r="DQI20"/>
      <c r="DQJ20"/>
      <c r="DQK20"/>
      <c r="DQL20"/>
      <c r="DQM20"/>
      <c r="DQN20"/>
      <c r="DQO20"/>
      <c r="DQP20"/>
      <c r="DQQ20"/>
      <c r="DQR20"/>
      <c r="DQS20"/>
      <c r="DQT20"/>
      <c r="DQU20"/>
      <c r="DQV20"/>
      <c r="DQW20"/>
      <c r="DQX20"/>
      <c r="DQY20"/>
      <c r="DQZ20"/>
      <c r="DRA20"/>
      <c r="DRB20"/>
      <c r="DRC20"/>
      <c r="DRD20"/>
      <c r="DRE20"/>
      <c r="DRF20"/>
      <c r="DRG20"/>
      <c r="DRH20"/>
      <c r="DRI20"/>
      <c r="DRJ20"/>
      <c r="DRK20"/>
      <c r="DRL20"/>
      <c r="DRM20"/>
      <c r="DRN20"/>
      <c r="DRO20"/>
      <c r="DRP20"/>
      <c r="DRQ20"/>
      <c r="DRR20"/>
      <c r="DRS20"/>
      <c r="DRT20"/>
      <c r="DRU20"/>
      <c r="DRV20"/>
      <c r="DRW20"/>
      <c r="DRX20"/>
      <c r="DRY20"/>
      <c r="DRZ20"/>
      <c r="DSA20"/>
      <c r="DSB20"/>
      <c r="DSC20"/>
      <c r="DSD20"/>
      <c r="DSE20"/>
      <c r="DSF20"/>
      <c r="DSG20"/>
      <c r="DSH20"/>
      <c r="DSI20"/>
      <c r="DSJ20"/>
      <c r="DSK20"/>
      <c r="DSL20"/>
      <c r="DSM20"/>
      <c r="DSN20"/>
      <c r="DSO20"/>
      <c r="DSP20"/>
      <c r="DSQ20"/>
      <c r="DSR20"/>
      <c r="DSS20"/>
      <c r="DST20"/>
      <c r="DSU20"/>
      <c r="DSV20"/>
      <c r="DSW20"/>
      <c r="DSX20"/>
      <c r="DSY20"/>
      <c r="DSZ20"/>
      <c r="DTA20"/>
      <c r="DTB20"/>
      <c r="DTC20"/>
      <c r="DTD20"/>
      <c r="DTE20"/>
      <c r="DTF20"/>
      <c r="DTG20"/>
      <c r="DTH20"/>
      <c r="DTI20"/>
      <c r="DTJ20"/>
      <c r="DTK20"/>
      <c r="DTL20"/>
      <c r="DTM20"/>
      <c r="DTN20"/>
      <c r="DTO20"/>
      <c r="DTP20"/>
      <c r="DTQ20"/>
      <c r="DTR20"/>
      <c r="DTS20"/>
      <c r="DTT20"/>
      <c r="DTU20"/>
      <c r="DTV20"/>
      <c r="DTW20"/>
      <c r="DTX20"/>
      <c r="DTY20"/>
      <c r="DTZ20"/>
      <c r="DUA20"/>
      <c r="DUB20"/>
      <c r="DUC20"/>
      <c r="DUD20"/>
      <c r="DUE20"/>
      <c r="DUF20"/>
      <c r="DUG20"/>
      <c r="DUH20"/>
      <c r="DUI20"/>
      <c r="DUJ20"/>
      <c r="DUK20"/>
      <c r="DUL20"/>
      <c r="DUM20"/>
      <c r="DUN20"/>
      <c r="DUO20"/>
      <c r="DUP20"/>
      <c r="DUQ20"/>
      <c r="DUR20"/>
      <c r="DUS20"/>
      <c r="DUT20"/>
      <c r="DUU20"/>
      <c r="DUV20"/>
      <c r="DUW20"/>
      <c r="DUX20"/>
      <c r="DUY20"/>
      <c r="DUZ20"/>
      <c r="DVA20"/>
      <c r="DVB20"/>
      <c r="DVC20"/>
      <c r="DVD20"/>
      <c r="DVE20"/>
      <c r="DVF20"/>
      <c r="DVG20"/>
      <c r="DVH20"/>
      <c r="DVI20"/>
      <c r="DVJ20"/>
      <c r="DVK20"/>
      <c r="DVL20"/>
      <c r="DVM20"/>
      <c r="DVN20"/>
      <c r="DVO20"/>
      <c r="DVP20"/>
      <c r="DVQ20"/>
      <c r="DVR20"/>
      <c r="DVS20"/>
      <c r="DVT20"/>
      <c r="DVU20"/>
      <c r="DVV20"/>
      <c r="DVW20"/>
      <c r="DVX20"/>
      <c r="DVY20"/>
      <c r="DVZ20"/>
      <c r="DWA20"/>
      <c r="DWB20"/>
      <c r="DWC20"/>
      <c r="DWD20"/>
      <c r="DWE20"/>
      <c r="DWF20"/>
      <c r="DWG20"/>
      <c r="DWH20"/>
      <c r="DWI20"/>
      <c r="DWJ20"/>
      <c r="DWK20"/>
      <c r="DWL20"/>
      <c r="DWM20"/>
      <c r="DWN20"/>
      <c r="DWO20"/>
      <c r="DWP20"/>
      <c r="DWQ20"/>
      <c r="DWR20"/>
      <c r="DWS20"/>
      <c r="DWT20"/>
      <c r="DWU20"/>
      <c r="DWV20"/>
      <c r="DWW20"/>
      <c r="DWX20"/>
      <c r="DWY20"/>
      <c r="DWZ20"/>
      <c r="DXA20"/>
      <c r="DXB20"/>
      <c r="DXC20"/>
      <c r="DXD20"/>
      <c r="DXE20"/>
      <c r="DXF20"/>
      <c r="DXG20"/>
      <c r="DXH20"/>
      <c r="DXI20"/>
      <c r="DXJ20"/>
      <c r="DXK20"/>
      <c r="DXL20"/>
      <c r="DXM20"/>
      <c r="DXN20"/>
      <c r="DXO20"/>
      <c r="DXP20"/>
      <c r="DXQ20"/>
      <c r="DXR20"/>
      <c r="DXS20"/>
      <c r="DXT20"/>
      <c r="DXU20"/>
      <c r="DXV20"/>
      <c r="DXW20"/>
      <c r="DXX20"/>
      <c r="DXY20"/>
      <c r="DXZ20"/>
      <c r="DYA20"/>
      <c r="DYB20"/>
      <c r="DYC20"/>
      <c r="DYD20"/>
      <c r="DYE20"/>
      <c r="DYF20"/>
      <c r="DYG20"/>
      <c r="DYH20"/>
      <c r="DYI20"/>
      <c r="DYJ20"/>
      <c r="DYK20"/>
      <c r="DYL20"/>
      <c r="DYM20"/>
      <c r="DYN20"/>
      <c r="DYO20"/>
      <c r="DYP20"/>
      <c r="DYQ20"/>
      <c r="DYR20"/>
      <c r="DYS20"/>
      <c r="DYT20"/>
      <c r="DYU20"/>
      <c r="DYV20"/>
      <c r="DYW20"/>
      <c r="DYX20"/>
      <c r="DYY20"/>
      <c r="DYZ20"/>
      <c r="DZA20"/>
      <c r="DZB20"/>
      <c r="DZC20"/>
      <c r="DZD20"/>
      <c r="DZE20"/>
      <c r="DZF20"/>
      <c r="DZG20"/>
      <c r="DZH20"/>
      <c r="DZI20"/>
      <c r="DZJ20"/>
      <c r="DZK20"/>
      <c r="DZL20"/>
      <c r="DZM20"/>
      <c r="DZN20"/>
      <c r="DZO20"/>
      <c r="DZP20"/>
      <c r="DZQ20"/>
      <c r="DZR20"/>
      <c r="DZS20"/>
      <c r="DZT20"/>
      <c r="DZU20"/>
      <c r="DZV20"/>
      <c r="DZW20"/>
      <c r="DZX20"/>
      <c r="DZY20"/>
      <c r="DZZ20"/>
      <c r="EAA20"/>
      <c r="EAB20"/>
      <c r="EAC20"/>
      <c r="EAD20"/>
      <c r="EAE20"/>
      <c r="EAF20"/>
      <c r="EAG20"/>
      <c r="EAH20"/>
      <c r="EAI20"/>
      <c r="EAJ20"/>
      <c r="EAK20"/>
      <c r="EAL20"/>
      <c r="EAM20"/>
      <c r="EAN20"/>
      <c r="EAO20"/>
      <c r="EAP20"/>
      <c r="EAQ20"/>
      <c r="EAR20"/>
      <c r="EAS20"/>
      <c r="EAT20"/>
      <c r="EAU20"/>
      <c r="EAV20"/>
      <c r="EAW20"/>
      <c r="EAX20"/>
      <c r="EAY20"/>
      <c r="EAZ20"/>
      <c r="EBA20"/>
      <c r="EBB20"/>
      <c r="EBC20"/>
      <c r="EBD20"/>
      <c r="EBE20"/>
      <c r="EBF20"/>
      <c r="EBG20"/>
      <c r="EBH20"/>
      <c r="EBI20"/>
      <c r="EBJ20"/>
      <c r="EBK20"/>
      <c r="EBL20"/>
      <c r="EBM20"/>
      <c r="EBN20"/>
      <c r="EBO20"/>
      <c r="EBP20"/>
      <c r="EBQ20"/>
      <c r="EBR20"/>
      <c r="EBS20"/>
      <c r="EBT20"/>
      <c r="EBU20"/>
      <c r="EBV20"/>
      <c r="EBW20"/>
      <c r="EBX20"/>
      <c r="EBY20"/>
      <c r="EBZ20"/>
      <c r="ECA20"/>
      <c r="ECB20"/>
      <c r="ECC20"/>
      <c r="ECD20"/>
      <c r="ECE20"/>
      <c r="ECF20"/>
      <c r="ECG20"/>
      <c r="ECH20"/>
      <c r="ECI20"/>
      <c r="ECJ20"/>
      <c r="ECK20"/>
      <c r="ECL20"/>
      <c r="ECM20"/>
      <c r="ECN20"/>
      <c r="ECO20"/>
      <c r="ECP20"/>
      <c r="ECQ20"/>
      <c r="ECR20"/>
      <c r="ECS20"/>
      <c r="ECT20"/>
      <c r="ECU20"/>
      <c r="ECV20"/>
      <c r="ECW20"/>
      <c r="ECX20"/>
      <c r="ECY20"/>
      <c r="ECZ20"/>
      <c r="EDA20"/>
      <c r="EDB20"/>
      <c r="EDC20"/>
      <c r="EDD20"/>
      <c r="EDE20"/>
      <c r="EDF20"/>
      <c r="EDG20"/>
      <c r="EDH20"/>
      <c r="EDI20"/>
      <c r="EDJ20"/>
      <c r="EDK20"/>
      <c r="EDL20"/>
      <c r="EDM20"/>
      <c r="EDN20"/>
      <c r="EDO20"/>
      <c r="EDP20"/>
      <c r="EDQ20"/>
      <c r="EDR20"/>
      <c r="EDS20"/>
      <c r="EDT20"/>
      <c r="EDU20"/>
      <c r="EDV20"/>
      <c r="EDW20"/>
      <c r="EDX20"/>
      <c r="EDY20"/>
      <c r="EDZ20"/>
      <c r="EEA20"/>
      <c r="EEB20"/>
      <c r="EEC20"/>
      <c r="EED20"/>
      <c r="EEE20"/>
      <c r="EEF20"/>
      <c r="EEG20"/>
      <c r="EEH20"/>
      <c r="EEI20"/>
      <c r="EEJ20"/>
      <c r="EEK20"/>
      <c r="EEL20"/>
      <c r="EEM20"/>
      <c r="EEN20"/>
      <c r="EEO20"/>
      <c r="EEP20"/>
      <c r="EEQ20"/>
      <c r="EER20"/>
      <c r="EES20"/>
      <c r="EET20"/>
      <c r="EEU20"/>
      <c r="EEV20"/>
      <c r="EEW20"/>
      <c r="EEX20"/>
      <c r="EEY20"/>
      <c r="EEZ20"/>
      <c r="EFA20"/>
      <c r="EFB20"/>
      <c r="EFC20"/>
      <c r="EFD20"/>
      <c r="EFE20"/>
      <c r="EFF20"/>
      <c r="EFG20"/>
      <c r="EFH20"/>
      <c r="EFI20"/>
      <c r="EFJ20"/>
      <c r="EFK20"/>
      <c r="EFL20"/>
      <c r="EFM20"/>
      <c r="EFN20"/>
      <c r="EFO20"/>
      <c r="EFP20"/>
      <c r="EFQ20"/>
      <c r="EFR20"/>
      <c r="EFS20"/>
      <c r="EFT20"/>
      <c r="EFU20"/>
      <c r="EFV20"/>
      <c r="EFW20"/>
      <c r="EFX20"/>
      <c r="EFY20"/>
      <c r="EFZ20"/>
      <c r="EGA20"/>
      <c r="EGB20"/>
      <c r="EGC20"/>
      <c r="EGD20"/>
      <c r="EGE20"/>
      <c r="EGF20"/>
      <c r="EGG20"/>
      <c r="EGH20"/>
      <c r="EGI20"/>
      <c r="EGJ20"/>
      <c r="EGK20"/>
      <c r="EGL20"/>
      <c r="EGM20"/>
      <c r="EGN20"/>
      <c r="EGO20"/>
      <c r="EGP20"/>
      <c r="EGQ20"/>
      <c r="EGR20"/>
      <c r="EGS20"/>
      <c r="EGT20"/>
      <c r="EGU20"/>
      <c r="EGV20"/>
      <c r="EGW20"/>
      <c r="EGX20"/>
      <c r="EGY20"/>
      <c r="EGZ20"/>
      <c r="EHA20"/>
      <c r="EHB20"/>
      <c r="EHC20"/>
      <c r="EHD20"/>
      <c r="EHE20"/>
      <c r="EHF20"/>
      <c r="EHG20"/>
      <c r="EHH20"/>
      <c r="EHI20"/>
      <c r="EHJ20"/>
      <c r="EHK20"/>
      <c r="EHL20"/>
      <c r="EHM20"/>
      <c r="EHN20"/>
      <c r="EHO20"/>
      <c r="EHP20"/>
      <c r="EHQ20"/>
      <c r="EHR20"/>
      <c r="EHS20"/>
      <c r="EHT20"/>
      <c r="EHU20"/>
      <c r="EHV20"/>
      <c r="EHW20"/>
      <c r="EHX20"/>
      <c r="EHY20"/>
      <c r="EHZ20"/>
      <c r="EIA20"/>
      <c r="EIB20"/>
      <c r="EIC20"/>
      <c r="EID20"/>
      <c r="EIE20"/>
      <c r="EIF20"/>
      <c r="EIG20"/>
      <c r="EIH20"/>
      <c r="EII20"/>
      <c r="EIJ20"/>
      <c r="EIK20"/>
      <c r="EIL20"/>
      <c r="EIM20"/>
      <c r="EIN20"/>
      <c r="EIO20"/>
      <c r="EIP20"/>
      <c r="EIQ20"/>
      <c r="EIR20"/>
      <c r="EIS20"/>
      <c r="EIT20"/>
      <c r="EIU20"/>
      <c r="EIV20"/>
      <c r="EIW20"/>
      <c r="EIX20"/>
      <c r="EIY20"/>
      <c r="EIZ20"/>
      <c r="EJA20"/>
      <c r="EJB20"/>
      <c r="EJC20"/>
      <c r="EJD20"/>
      <c r="EJE20"/>
      <c r="EJF20"/>
      <c r="EJG20"/>
      <c r="EJH20"/>
      <c r="EJI20"/>
      <c r="EJJ20"/>
      <c r="EJK20"/>
      <c r="EJL20"/>
      <c r="EJM20"/>
      <c r="EJN20"/>
      <c r="EJO20"/>
      <c r="EJP20"/>
      <c r="EJQ20"/>
      <c r="EJR20"/>
      <c r="EJS20"/>
      <c r="EJT20"/>
      <c r="EJU20"/>
      <c r="EJV20"/>
      <c r="EJW20"/>
      <c r="EJX20"/>
      <c r="EJY20"/>
      <c r="EJZ20"/>
      <c r="EKA20"/>
      <c r="EKB20"/>
      <c r="EKC20"/>
      <c r="EKD20"/>
      <c r="EKE20"/>
      <c r="EKF20"/>
      <c r="EKG20"/>
      <c r="EKH20"/>
      <c r="EKI20"/>
      <c r="EKJ20"/>
      <c r="EKK20"/>
      <c r="EKL20"/>
      <c r="EKM20"/>
      <c r="EKN20"/>
      <c r="EKO20"/>
      <c r="EKP20"/>
      <c r="EKQ20"/>
      <c r="EKR20"/>
      <c r="EKS20"/>
      <c r="EKT20"/>
      <c r="EKU20"/>
      <c r="EKV20"/>
      <c r="EKW20"/>
      <c r="EKX20"/>
      <c r="EKY20"/>
      <c r="EKZ20"/>
      <c r="ELA20"/>
      <c r="ELB20"/>
      <c r="ELC20"/>
      <c r="ELD20"/>
      <c r="ELE20"/>
      <c r="ELF20"/>
      <c r="ELG20"/>
      <c r="ELH20"/>
      <c r="ELI20"/>
      <c r="ELJ20"/>
      <c r="ELK20"/>
      <c r="ELL20"/>
      <c r="ELM20"/>
      <c r="ELN20"/>
      <c r="ELO20"/>
      <c r="ELP20"/>
      <c r="ELQ20"/>
      <c r="ELR20"/>
      <c r="ELS20"/>
      <c r="ELT20"/>
      <c r="ELU20"/>
      <c r="ELV20"/>
      <c r="ELW20"/>
      <c r="ELX20"/>
      <c r="ELY20"/>
      <c r="ELZ20"/>
      <c r="EMA20"/>
      <c r="EMB20"/>
      <c r="EMC20"/>
      <c r="EMD20"/>
      <c r="EME20"/>
      <c r="EMF20"/>
      <c r="EMG20"/>
      <c r="EMH20"/>
      <c r="EMI20"/>
      <c r="EMJ20"/>
      <c r="EMK20"/>
      <c r="EML20"/>
      <c r="EMM20"/>
      <c r="EMN20"/>
      <c r="EMO20"/>
      <c r="EMP20"/>
      <c r="EMQ20"/>
      <c r="EMR20"/>
      <c r="EMS20"/>
      <c r="EMT20"/>
      <c r="EMU20"/>
      <c r="EMV20"/>
      <c r="EMW20"/>
      <c r="EMX20"/>
      <c r="EMY20"/>
      <c r="EMZ20"/>
      <c r="ENA20"/>
      <c r="ENB20"/>
      <c r="ENC20"/>
      <c r="END20"/>
      <c r="ENE20"/>
      <c r="ENF20"/>
      <c r="ENG20"/>
      <c r="ENH20"/>
      <c r="ENI20"/>
      <c r="ENJ20"/>
      <c r="ENK20"/>
      <c r="ENL20"/>
      <c r="ENM20"/>
      <c r="ENN20"/>
      <c r="ENO20"/>
      <c r="ENP20"/>
      <c r="ENQ20"/>
      <c r="ENR20"/>
      <c r="ENS20"/>
      <c r="ENT20"/>
      <c r="ENU20"/>
      <c r="ENV20"/>
      <c r="ENW20"/>
      <c r="ENX20"/>
      <c r="ENY20"/>
      <c r="ENZ20"/>
      <c r="EOA20"/>
      <c r="EOB20"/>
      <c r="EOC20"/>
      <c r="EOD20"/>
      <c r="EOE20"/>
      <c r="EOF20"/>
      <c r="EOG20"/>
      <c r="EOH20"/>
      <c r="EOI20"/>
      <c r="EOJ20"/>
      <c r="EOK20"/>
      <c r="EOL20"/>
      <c r="EOM20"/>
      <c r="EON20"/>
      <c r="EOO20"/>
      <c r="EOP20"/>
      <c r="EOQ20"/>
      <c r="EOR20"/>
      <c r="EOS20"/>
      <c r="EOT20"/>
      <c r="EOU20"/>
      <c r="EOV20"/>
      <c r="EOW20"/>
      <c r="EOX20"/>
      <c r="EOY20"/>
      <c r="EOZ20"/>
      <c r="EPA20"/>
      <c r="EPB20"/>
      <c r="EPC20"/>
      <c r="EPD20"/>
      <c r="EPE20"/>
      <c r="EPF20"/>
      <c r="EPG20"/>
      <c r="EPH20"/>
      <c r="EPI20"/>
      <c r="EPJ20"/>
      <c r="EPK20"/>
      <c r="EPL20"/>
      <c r="EPM20"/>
      <c r="EPN20"/>
      <c r="EPO20"/>
      <c r="EPP20"/>
      <c r="EPQ20"/>
      <c r="EPR20"/>
      <c r="EPS20"/>
      <c r="EPT20"/>
      <c r="EPU20"/>
      <c r="EPV20"/>
      <c r="EPW20"/>
      <c r="EPX20"/>
      <c r="EPY20"/>
      <c r="EPZ20"/>
      <c r="EQA20"/>
      <c r="EQB20"/>
      <c r="EQC20"/>
      <c r="EQD20"/>
      <c r="EQE20"/>
      <c r="EQF20"/>
      <c r="EQG20"/>
      <c r="EQH20"/>
      <c r="EQI20"/>
      <c r="EQJ20"/>
      <c r="EQK20"/>
      <c r="EQL20"/>
      <c r="EQM20"/>
      <c r="EQN20"/>
      <c r="EQO20"/>
      <c r="EQP20"/>
      <c r="EQQ20"/>
      <c r="EQR20"/>
      <c r="EQS20"/>
      <c r="EQT20"/>
      <c r="EQU20"/>
      <c r="EQV20"/>
      <c r="EQW20"/>
      <c r="EQX20"/>
      <c r="EQY20"/>
      <c r="EQZ20"/>
      <c r="ERA20"/>
      <c r="ERB20"/>
      <c r="ERC20"/>
      <c r="ERD20"/>
      <c r="ERE20"/>
      <c r="ERF20"/>
      <c r="ERG20"/>
      <c r="ERH20"/>
      <c r="ERI20"/>
      <c r="ERJ20"/>
      <c r="ERK20"/>
      <c r="ERL20"/>
      <c r="ERM20"/>
      <c r="ERN20"/>
      <c r="ERO20"/>
      <c r="ERP20"/>
      <c r="ERQ20"/>
      <c r="ERR20"/>
      <c r="ERS20"/>
      <c r="ERT20"/>
      <c r="ERU20"/>
      <c r="ERV20"/>
      <c r="ERW20"/>
      <c r="ERX20"/>
      <c r="ERY20"/>
      <c r="ERZ20"/>
      <c r="ESA20"/>
      <c r="ESB20"/>
      <c r="ESC20"/>
      <c r="ESD20"/>
      <c r="ESE20"/>
      <c r="ESF20"/>
      <c r="ESG20"/>
      <c r="ESH20"/>
      <c r="ESI20"/>
      <c r="ESJ20"/>
      <c r="ESK20"/>
      <c r="ESL20"/>
      <c r="ESM20"/>
      <c r="ESN20"/>
      <c r="ESO20"/>
      <c r="ESP20"/>
      <c r="ESQ20"/>
      <c r="ESR20"/>
      <c r="ESS20"/>
      <c r="EST20"/>
      <c r="ESU20"/>
      <c r="ESV20"/>
      <c r="ESW20"/>
      <c r="ESX20"/>
      <c r="ESY20"/>
      <c r="ESZ20"/>
      <c r="ETA20"/>
      <c r="ETB20"/>
      <c r="ETC20"/>
      <c r="ETD20"/>
      <c r="ETE20"/>
      <c r="ETF20"/>
      <c r="ETG20"/>
      <c r="ETH20"/>
      <c r="ETI20"/>
      <c r="ETJ20"/>
      <c r="ETK20"/>
      <c r="ETL20"/>
      <c r="ETM20"/>
      <c r="ETN20"/>
      <c r="ETO20"/>
      <c r="ETP20"/>
      <c r="ETQ20"/>
      <c r="ETR20"/>
      <c r="ETS20"/>
      <c r="ETT20"/>
      <c r="ETU20"/>
      <c r="ETV20"/>
      <c r="ETW20"/>
      <c r="ETX20"/>
      <c r="ETY20"/>
      <c r="ETZ20"/>
      <c r="EUA20"/>
      <c r="EUB20"/>
      <c r="EUC20"/>
      <c r="EUD20"/>
      <c r="EUE20"/>
      <c r="EUF20"/>
      <c r="EUG20"/>
      <c r="EUH20"/>
      <c r="EUI20"/>
      <c r="EUJ20"/>
      <c r="EUK20"/>
      <c r="EUL20"/>
      <c r="EUM20"/>
      <c r="EUN20"/>
      <c r="EUO20"/>
      <c r="EUP20"/>
      <c r="EUQ20"/>
      <c r="EUR20"/>
      <c r="EUS20"/>
      <c r="EUT20"/>
      <c r="EUU20"/>
      <c r="EUV20"/>
      <c r="EUW20"/>
      <c r="EUX20"/>
      <c r="EUY20"/>
      <c r="EUZ20"/>
      <c r="EVA20"/>
      <c r="EVB20"/>
      <c r="EVC20"/>
      <c r="EVD20"/>
      <c r="EVE20"/>
      <c r="EVF20"/>
      <c r="EVG20"/>
      <c r="EVH20"/>
      <c r="EVI20"/>
      <c r="EVJ20"/>
      <c r="EVK20"/>
      <c r="EVL20"/>
      <c r="EVM20"/>
      <c r="EVN20"/>
      <c r="EVO20"/>
      <c r="EVP20"/>
      <c r="EVQ20"/>
      <c r="EVR20"/>
      <c r="EVS20"/>
      <c r="EVT20"/>
      <c r="EVU20"/>
      <c r="EVV20"/>
      <c r="EVW20"/>
      <c r="EVX20"/>
      <c r="EVY20"/>
      <c r="EVZ20"/>
      <c r="EWA20"/>
      <c r="EWB20"/>
      <c r="EWC20"/>
      <c r="EWD20"/>
      <c r="EWE20"/>
      <c r="EWF20"/>
      <c r="EWG20"/>
      <c r="EWH20"/>
      <c r="EWI20"/>
      <c r="EWJ20"/>
      <c r="EWK20"/>
      <c r="EWL20"/>
      <c r="EWM20"/>
      <c r="EWN20"/>
      <c r="EWO20"/>
      <c r="EWP20"/>
      <c r="EWQ20"/>
      <c r="EWR20"/>
      <c r="EWS20"/>
      <c r="EWT20"/>
      <c r="EWU20"/>
      <c r="EWV20"/>
      <c r="EWW20"/>
      <c r="EWX20"/>
      <c r="EWY20"/>
      <c r="EWZ20"/>
      <c r="EXA20"/>
      <c r="EXB20"/>
      <c r="EXC20"/>
      <c r="EXD20"/>
      <c r="EXE20"/>
      <c r="EXF20"/>
      <c r="EXG20"/>
      <c r="EXH20"/>
      <c r="EXI20"/>
      <c r="EXJ20"/>
      <c r="EXK20"/>
      <c r="EXL20"/>
      <c r="EXM20"/>
      <c r="EXN20"/>
      <c r="EXO20"/>
      <c r="EXP20"/>
      <c r="EXQ20"/>
      <c r="EXR20"/>
      <c r="EXS20"/>
      <c r="EXT20"/>
      <c r="EXU20"/>
      <c r="EXV20"/>
      <c r="EXW20"/>
      <c r="EXX20"/>
      <c r="EXY20"/>
      <c r="EXZ20"/>
      <c r="EYA20"/>
      <c r="EYB20"/>
      <c r="EYC20"/>
      <c r="EYD20"/>
      <c r="EYE20"/>
      <c r="EYF20"/>
      <c r="EYG20"/>
      <c r="EYH20"/>
      <c r="EYI20"/>
      <c r="EYJ20"/>
      <c r="EYK20"/>
      <c r="EYL20"/>
      <c r="EYM20"/>
      <c r="EYN20"/>
      <c r="EYO20"/>
      <c r="EYP20"/>
      <c r="EYQ20"/>
      <c r="EYR20"/>
      <c r="EYS20"/>
      <c r="EYT20"/>
      <c r="EYU20"/>
      <c r="EYV20"/>
      <c r="EYW20"/>
      <c r="EYX20"/>
      <c r="EYY20"/>
      <c r="EYZ20"/>
      <c r="EZA20"/>
      <c r="EZB20"/>
      <c r="EZC20"/>
      <c r="EZD20"/>
      <c r="EZE20"/>
      <c r="EZF20"/>
      <c r="EZG20"/>
      <c r="EZH20"/>
      <c r="EZI20"/>
      <c r="EZJ20"/>
      <c r="EZK20"/>
      <c r="EZL20"/>
      <c r="EZM20"/>
      <c r="EZN20"/>
      <c r="EZO20"/>
      <c r="EZP20"/>
      <c r="EZQ20"/>
      <c r="EZR20"/>
      <c r="EZS20"/>
      <c r="EZT20"/>
      <c r="EZU20"/>
      <c r="EZV20"/>
      <c r="EZW20"/>
      <c r="EZX20"/>
      <c r="EZY20"/>
      <c r="EZZ20"/>
      <c r="FAA20"/>
      <c r="FAB20"/>
      <c r="FAC20"/>
      <c r="FAD20"/>
      <c r="FAE20"/>
      <c r="FAF20"/>
      <c r="FAG20"/>
      <c r="FAH20"/>
      <c r="FAI20"/>
      <c r="FAJ20"/>
      <c r="FAK20"/>
      <c r="FAL20"/>
      <c r="FAM20"/>
      <c r="FAN20"/>
      <c r="FAO20"/>
      <c r="FAP20"/>
      <c r="FAQ20"/>
      <c r="FAR20"/>
      <c r="FAS20"/>
      <c r="FAT20"/>
      <c r="FAU20"/>
      <c r="FAV20"/>
      <c r="FAW20"/>
      <c r="FAX20"/>
      <c r="FAY20"/>
      <c r="FAZ20"/>
      <c r="FBA20"/>
      <c r="FBB20"/>
      <c r="FBC20"/>
      <c r="FBD20"/>
      <c r="FBE20"/>
      <c r="FBF20"/>
      <c r="FBG20"/>
      <c r="FBH20"/>
      <c r="FBI20"/>
      <c r="FBJ20"/>
      <c r="FBK20"/>
      <c r="FBL20"/>
      <c r="FBM20"/>
      <c r="FBN20"/>
      <c r="FBO20"/>
      <c r="FBP20"/>
      <c r="FBQ20"/>
      <c r="FBR20"/>
      <c r="FBS20"/>
      <c r="FBT20"/>
      <c r="FBU20"/>
      <c r="FBV20"/>
      <c r="FBW20"/>
      <c r="FBX20"/>
      <c r="FBY20"/>
      <c r="FBZ20"/>
      <c r="FCA20"/>
      <c r="FCB20"/>
      <c r="FCC20"/>
      <c r="FCD20"/>
      <c r="FCE20"/>
      <c r="FCF20"/>
      <c r="FCG20"/>
      <c r="FCH20"/>
      <c r="FCI20"/>
      <c r="FCJ20"/>
      <c r="FCK20"/>
      <c r="FCL20"/>
      <c r="FCM20"/>
      <c r="FCN20"/>
      <c r="FCO20"/>
      <c r="FCP20"/>
      <c r="FCQ20"/>
      <c r="FCR20"/>
      <c r="FCS20"/>
      <c r="FCT20"/>
      <c r="FCU20"/>
      <c r="FCV20"/>
      <c r="FCW20"/>
      <c r="FCX20"/>
      <c r="FCY20"/>
      <c r="FCZ20"/>
      <c r="FDA20"/>
      <c r="FDB20"/>
      <c r="FDC20"/>
      <c r="FDD20"/>
      <c r="FDE20"/>
      <c r="FDF20"/>
      <c r="FDG20"/>
      <c r="FDH20"/>
      <c r="FDI20"/>
      <c r="FDJ20"/>
      <c r="FDK20"/>
      <c r="FDL20"/>
      <c r="FDM20"/>
      <c r="FDN20"/>
      <c r="FDO20"/>
      <c r="FDP20"/>
      <c r="FDQ20"/>
      <c r="FDR20"/>
      <c r="FDS20"/>
      <c r="FDT20"/>
      <c r="FDU20"/>
      <c r="FDV20"/>
      <c r="FDW20"/>
      <c r="FDX20"/>
      <c r="FDY20"/>
      <c r="FDZ20"/>
      <c r="FEA20"/>
      <c r="FEB20"/>
      <c r="FEC20"/>
      <c r="FED20"/>
      <c r="FEE20"/>
      <c r="FEF20"/>
      <c r="FEG20"/>
      <c r="FEH20"/>
      <c r="FEI20"/>
      <c r="FEJ20"/>
      <c r="FEK20"/>
      <c r="FEL20"/>
      <c r="FEM20"/>
      <c r="FEN20"/>
      <c r="FEO20"/>
      <c r="FEP20"/>
      <c r="FEQ20"/>
      <c r="FER20"/>
      <c r="FES20"/>
      <c r="FET20"/>
      <c r="FEU20"/>
      <c r="FEV20"/>
      <c r="FEW20"/>
      <c r="FEX20"/>
      <c r="FEY20"/>
      <c r="FEZ20"/>
      <c r="FFA20"/>
      <c r="FFB20"/>
      <c r="FFC20"/>
      <c r="FFD20"/>
      <c r="FFE20"/>
      <c r="FFF20"/>
      <c r="FFG20"/>
      <c r="FFH20"/>
      <c r="FFI20"/>
      <c r="FFJ20"/>
      <c r="FFK20"/>
      <c r="FFL20"/>
      <c r="FFM20"/>
      <c r="FFN20"/>
      <c r="FFO20"/>
      <c r="FFP20"/>
      <c r="FFQ20"/>
      <c r="FFR20"/>
      <c r="FFS20"/>
      <c r="FFT20"/>
      <c r="FFU20"/>
      <c r="FFV20"/>
      <c r="FFW20"/>
      <c r="FFX20"/>
      <c r="FFY20"/>
      <c r="FFZ20"/>
      <c r="FGA20"/>
      <c r="FGB20"/>
      <c r="FGC20"/>
      <c r="FGD20"/>
      <c r="FGE20"/>
      <c r="FGF20"/>
      <c r="FGG20"/>
      <c r="FGH20"/>
      <c r="FGI20"/>
      <c r="FGJ20"/>
      <c r="FGK20"/>
      <c r="FGL20"/>
      <c r="FGM20"/>
      <c r="FGN20"/>
      <c r="FGO20"/>
      <c r="FGP20"/>
      <c r="FGQ20"/>
      <c r="FGR20"/>
      <c r="FGS20"/>
      <c r="FGT20"/>
      <c r="FGU20"/>
      <c r="FGV20"/>
      <c r="FGW20"/>
      <c r="FGX20"/>
      <c r="FGY20"/>
      <c r="FGZ20"/>
      <c r="FHA20"/>
      <c r="FHB20"/>
      <c r="FHC20"/>
      <c r="FHD20"/>
      <c r="FHE20"/>
      <c r="FHF20"/>
      <c r="FHG20"/>
      <c r="FHH20"/>
      <c r="FHI20"/>
      <c r="FHJ20"/>
      <c r="FHK20"/>
      <c r="FHL20"/>
      <c r="FHM20"/>
      <c r="FHN20"/>
      <c r="FHO20"/>
      <c r="FHP20"/>
      <c r="FHQ20"/>
      <c r="FHR20"/>
      <c r="FHS20"/>
      <c r="FHT20"/>
      <c r="FHU20"/>
      <c r="FHV20"/>
      <c r="FHW20"/>
      <c r="FHX20"/>
      <c r="FHY20"/>
      <c r="FHZ20"/>
      <c r="FIA20"/>
      <c r="FIB20"/>
      <c r="FIC20"/>
      <c r="FID20"/>
      <c r="FIE20"/>
      <c r="FIF20"/>
      <c r="FIG20"/>
      <c r="FIH20"/>
      <c r="FII20"/>
      <c r="FIJ20"/>
      <c r="FIK20"/>
      <c r="FIL20"/>
      <c r="FIM20"/>
      <c r="FIN20"/>
      <c r="FIO20"/>
      <c r="FIP20"/>
      <c r="FIQ20"/>
      <c r="FIR20"/>
      <c r="FIS20"/>
      <c r="FIT20"/>
      <c r="FIU20"/>
      <c r="FIV20"/>
      <c r="FIW20"/>
      <c r="FIX20"/>
      <c r="FIY20"/>
      <c r="FIZ20"/>
      <c r="FJA20"/>
      <c r="FJB20"/>
      <c r="FJC20"/>
      <c r="FJD20"/>
      <c r="FJE20"/>
      <c r="FJF20"/>
      <c r="FJG20"/>
      <c r="FJH20"/>
      <c r="FJI20"/>
      <c r="FJJ20"/>
      <c r="FJK20"/>
      <c r="FJL20"/>
      <c r="FJM20"/>
      <c r="FJN20"/>
      <c r="FJO20"/>
      <c r="FJP20"/>
      <c r="FJQ20"/>
      <c r="FJR20"/>
      <c r="FJS20"/>
      <c r="FJT20"/>
      <c r="FJU20"/>
      <c r="FJV20"/>
      <c r="FJW20"/>
      <c r="FJX20"/>
      <c r="FJY20"/>
      <c r="FJZ20"/>
      <c r="FKA20"/>
      <c r="FKB20"/>
      <c r="FKC20"/>
      <c r="FKD20"/>
      <c r="FKE20"/>
      <c r="FKF20"/>
      <c r="FKG20"/>
      <c r="FKH20"/>
      <c r="FKI20"/>
      <c r="FKJ20"/>
      <c r="FKK20"/>
      <c r="FKL20"/>
      <c r="FKM20"/>
      <c r="FKN20"/>
      <c r="FKO20"/>
      <c r="FKP20"/>
      <c r="FKQ20"/>
      <c r="FKR20"/>
      <c r="FKS20"/>
      <c r="FKT20"/>
      <c r="FKU20"/>
      <c r="FKV20"/>
      <c r="FKW20"/>
      <c r="FKX20"/>
      <c r="FKY20"/>
      <c r="FKZ20"/>
      <c r="FLA20"/>
      <c r="FLB20"/>
      <c r="FLC20"/>
      <c r="FLD20"/>
      <c r="FLE20"/>
      <c r="FLF20"/>
      <c r="FLG20"/>
      <c r="FLH20"/>
      <c r="FLI20"/>
      <c r="FLJ20"/>
      <c r="FLK20"/>
      <c r="FLL20"/>
      <c r="FLM20"/>
      <c r="FLN20"/>
      <c r="FLO20"/>
      <c r="FLP20"/>
      <c r="FLQ20"/>
      <c r="FLR20"/>
      <c r="FLS20"/>
      <c r="FLT20"/>
      <c r="FLU20"/>
      <c r="FLV20"/>
      <c r="FLW20"/>
      <c r="FLX20"/>
      <c r="FLY20"/>
      <c r="FLZ20"/>
      <c r="FMA20"/>
      <c r="FMB20"/>
      <c r="FMC20"/>
      <c r="FMD20"/>
      <c r="FME20"/>
      <c r="FMF20"/>
      <c r="FMG20"/>
      <c r="FMH20"/>
      <c r="FMI20"/>
      <c r="FMJ20"/>
      <c r="FMK20"/>
      <c r="FML20"/>
      <c r="FMM20"/>
      <c r="FMN20"/>
      <c r="FMO20"/>
      <c r="FMP20"/>
      <c r="FMQ20"/>
      <c r="FMR20"/>
      <c r="FMS20"/>
      <c r="FMT20"/>
      <c r="FMU20"/>
      <c r="FMV20"/>
      <c r="FMW20"/>
      <c r="FMX20"/>
      <c r="FMY20"/>
      <c r="FMZ20"/>
      <c r="FNA20"/>
      <c r="FNB20"/>
      <c r="FNC20"/>
      <c r="FND20"/>
      <c r="FNE20"/>
      <c r="FNF20"/>
      <c r="FNG20"/>
      <c r="FNH20"/>
      <c r="FNI20"/>
      <c r="FNJ20"/>
      <c r="FNK20"/>
      <c r="FNL20"/>
      <c r="FNM20"/>
      <c r="FNN20"/>
      <c r="FNO20"/>
      <c r="FNP20"/>
      <c r="FNQ20"/>
      <c r="FNR20"/>
      <c r="FNS20"/>
      <c r="FNT20"/>
      <c r="FNU20"/>
      <c r="FNV20"/>
      <c r="FNW20"/>
      <c r="FNX20"/>
      <c r="FNY20"/>
      <c r="FNZ20"/>
      <c r="FOA20"/>
      <c r="FOB20"/>
      <c r="FOC20"/>
      <c r="FOD20"/>
      <c r="FOE20"/>
      <c r="FOF20"/>
      <c r="FOG20"/>
      <c r="FOH20"/>
      <c r="FOI20"/>
      <c r="FOJ20"/>
      <c r="FOK20"/>
      <c r="FOL20"/>
      <c r="FOM20"/>
      <c r="FON20"/>
      <c r="FOO20"/>
      <c r="FOP20"/>
      <c r="FOQ20"/>
      <c r="FOR20"/>
      <c r="FOS20"/>
      <c r="FOT20"/>
      <c r="FOU20"/>
      <c r="FOV20"/>
      <c r="FOW20"/>
      <c r="FOX20"/>
      <c r="FOY20"/>
      <c r="FOZ20"/>
      <c r="FPA20"/>
      <c r="FPB20"/>
      <c r="FPC20"/>
      <c r="FPD20"/>
      <c r="FPE20"/>
      <c r="FPF20"/>
      <c r="FPG20"/>
      <c r="FPH20"/>
      <c r="FPI20"/>
      <c r="FPJ20"/>
      <c r="FPK20"/>
      <c r="FPL20"/>
      <c r="FPM20"/>
      <c r="FPN20"/>
      <c r="FPO20"/>
      <c r="FPP20"/>
      <c r="FPQ20"/>
      <c r="FPR20"/>
      <c r="FPS20"/>
      <c r="FPT20"/>
      <c r="FPU20"/>
      <c r="FPV20"/>
      <c r="FPW20"/>
      <c r="FPX20"/>
      <c r="FPY20"/>
      <c r="FPZ20"/>
      <c r="FQA20"/>
      <c r="FQB20"/>
      <c r="FQC20"/>
      <c r="FQD20"/>
      <c r="FQE20"/>
      <c r="FQF20"/>
      <c r="FQG20"/>
      <c r="FQH20"/>
      <c r="FQI20"/>
      <c r="FQJ20"/>
      <c r="FQK20"/>
      <c r="FQL20"/>
      <c r="FQM20"/>
      <c r="FQN20"/>
      <c r="FQO20"/>
      <c r="FQP20"/>
      <c r="FQQ20"/>
      <c r="FQR20"/>
      <c r="FQS20"/>
      <c r="FQT20"/>
      <c r="FQU20"/>
      <c r="FQV20"/>
      <c r="FQW20"/>
      <c r="FQX20"/>
      <c r="FQY20"/>
      <c r="FQZ20"/>
      <c r="FRA20"/>
      <c r="FRB20"/>
      <c r="FRC20"/>
      <c r="FRD20"/>
      <c r="FRE20"/>
      <c r="FRF20"/>
      <c r="FRG20"/>
      <c r="FRH20"/>
      <c r="FRI20"/>
      <c r="FRJ20"/>
      <c r="FRK20"/>
      <c r="FRL20"/>
      <c r="FRM20"/>
      <c r="FRN20"/>
      <c r="FRO20"/>
      <c r="FRP20"/>
      <c r="FRQ20"/>
      <c r="FRR20"/>
      <c r="FRS20"/>
      <c r="FRT20"/>
      <c r="FRU20"/>
      <c r="FRV20"/>
      <c r="FRW20"/>
      <c r="FRX20"/>
      <c r="FRY20"/>
      <c r="FRZ20"/>
      <c r="FSA20"/>
      <c r="FSB20"/>
      <c r="FSC20"/>
      <c r="FSD20"/>
      <c r="FSE20"/>
      <c r="FSF20"/>
      <c r="FSG20"/>
      <c r="FSH20"/>
      <c r="FSI20"/>
      <c r="FSJ20"/>
      <c r="FSK20"/>
      <c r="FSL20"/>
      <c r="FSM20"/>
      <c r="FSN20"/>
      <c r="FSO20"/>
      <c r="FSP20"/>
      <c r="FSQ20"/>
      <c r="FSR20"/>
      <c r="FSS20"/>
      <c r="FST20"/>
      <c r="FSU20"/>
      <c r="FSV20"/>
      <c r="FSW20"/>
      <c r="FSX20"/>
      <c r="FSY20"/>
      <c r="FSZ20"/>
      <c r="FTA20"/>
      <c r="FTB20"/>
      <c r="FTC20"/>
      <c r="FTD20"/>
      <c r="FTE20"/>
      <c r="FTF20"/>
      <c r="FTG20"/>
      <c r="FTH20"/>
      <c r="FTI20"/>
      <c r="FTJ20"/>
      <c r="FTK20"/>
      <c r="FTL20"/>
      <c r="FTM20"/>
      <c r="FTN20"/>
      <c r="FTO20"/>
      <c r="FTP20"/>
      <c r="FTQ20"/>
      <c r="FTR20"/>
      <c r="FTS20"/>
      <c r="FTT20"/>
      <c r="FTU20"/>
      <c r="FTV20"/>
      <c r="FTW20"/>
      <c r="FTX20"/>
      <c r="FTY20"/>
      <c r="FTZ20"/>
      <c r="FUA20"/>
      <c r="FUB20"/>
      <c r="FUC20"/>
      <c r="FUD20"/>
      <c r="FUE20"/>
      <c r="FUF20"/>
      <c r="FUG20"/>
      <c r="FUH20"/>
      <c r="FUI20"/>
      <c r="FUJ20"/>
      <c r="FUK20"/>
      <c r="FUL20"/>
      <c r="FUM20"/>
      <c r="FUN20"/>
      <c r="FUO20"/>
      <c r="FUP20"/>
      <c r="FUQ20"/>
      <c r="FUR20"/>
      <c r="FUS20"/>
      <c r="FUT20"/>
      <c r="FUU20"/>
      <c r="FUV20"/>
      <c r="FUW20"/>
      <c r="FUX20"/>
      <c r="FUY20"/>
      <c r="FUZ20"/>
      <c r="FVA20"/>
      <c r="FVB20"/>
      <c r="FVC20"/>
      <c r="FVD20"/>
      <c r="FVE20"/>
      <c r="FVF20"/>
      <c r="FVG20"/>
      <c r="FVH20"/>
      <c r="FVI20"/>
      <c r="FVJ20"/>
      <c r="FVK20"/>
      <c r="FVL20"/>
      <c r="FVM20"/>
      <c r="FVN20"/>
      <c r="FVO20"/>
      <c r="FVP20"/>
      <c r="FVQ20"/>
      <c r="FVR20"/>
      <c r="FVS20"/>
      <c r="FVT20"/>
      <c r="FVU20"/>
      <c r="FVV20"/>
      <c r="FVW20"/>
      <c r="FVX20"/>
      <c r="FVY20"/>
      <c r="FVZ20"/>
      <c r="FWA20"/>
      <c r="FWB20"/>
      <c r="FWC20"/>
      <c r="FWD20"/>
      <c r="FWE20"/>
      <c r="FWF20"/>
      <c r="FWG20"/>
      <c r="FWH20"/>
      <c r="FWI20"/>
      <c r="FWJ20"/>
      <c r="FWK20"/>
      <c r="FWL20"/>
      <c r="FWM20"/>
      <c r="FWN20"/>
      <c r="FWO20"/>
      <c r="FWP20"/>
      <c r="FWQ20"/>
      <c r="FWR20"/>
      <c r="FWS20"/>
      <c r="FWT20"/>
      <c r="FWU20"/>
      <c r="FWV20"/>
      <c r="FWW20"/>
      <c r="FWX20"/>
      <c r="FWY20"/>
      <c r="FWZ20"/>
      <c r="FXA20"/>
      <c r="FXB20"/>
      <c r="FXC20"/>
      <c r="FXD20"/>
      <c r="FXE20"/>
      <c r="FXF20"/>
      <c r="FXG20"/>
      <c r="FXH20"/>
      <c r="FXI20"/>
      <c r="FXJ20"/>
      <c r="FXK20"/>
      <c r="FXL20"/>
      <c r="FXM20"/>
      <c r="FXN20"/>
      <c r="FXO20"/>
      <c r="FXP20"/>
      <c r="FXQ20"/>
      <c r="FXR20"/>
      <c r="FXS20"/>
      <c r="FXT20"/>
      <c r="FXU20"/>
      <c r="FXV20"/>
      <c r="FXW20"/>
      <c r="FXX20"/>
      <c r="FXY20"/>
      <c r="FXZ20"/>
      <c r="FYA20"/>
      <c r="FYB20"/>
      <c r="FYC20"/>
      <c r="FYD20"/>
      <c r="FYE20"/>
      <c r="FYF20"/>
      <c r="FYG20"/>
      <c r="FYH20"/>
      <c r="FYI20"/>
      <c r="FYJ20"/>
      <c r="FYK20"/>
      <c r="FYL20"/>
      <c r="FYM20"/>
      <c r="FYN20"/>
      <c r="FYO20"/>
      <c r="FYP20"/>
      <c r="FYQ20"/>
      <c r="FYR20"/>
      <c r="FYS20"/>
      <c r="FYT20"/>
      <c r="FYU20"/>
      <c r="FYV20"/>
      <c r="FYW20"/>
      <c r="FYX20"/>
      <c r="FYY20"/>
      <c r="FYZ20"/>
      <c r="FZA20"/>
      <c r="FZB20"/>
      <c r="FZC20"/>
      <c r="FZD20"/>
      <c r="FZE20"/>
      <c r="FZF20"/>
      <c r="FZG20"/>
      <c r="FZH20"/>
      <c r="FZI20"/>
      <c r="FZJ20"/>
      <c r="FZK20"/>
      <c r="FZL20"/>
      <c r="FZM20"/>
      <c r="FZN20"/>
      <c r="FZO20"/>
      <c r="FZP20"/>
      <c r="FZQ20"/>
      <c r="FZR20"/>
      <c r="FZS20"/>
      <c r="FZT20"/>
      <c r="FZU20"/>
      <c r="FZV20"/>
      <c r="FZW20"/>
      <c r="FZX20"/>
      <c r="FZY20"/>
      <c r="FZZ20"/>
      <c r="GAA20"/>
      <c r="GAB20"/>
      <c r="GAC20"/>
      <c r="GAD20"/>
      <c r="GAE20"/>
      <c r="GAF20"/>
      <c r="GAG20"/>
      <c r="GAH20"/>
      <c r="GAI20"/>
      <c r="GAJ20"/>
      <c r="GAK20"/>
      <c r="GAL20"/>
      <c r="GAM20"/>
      <c r="GAN20"/>
      <c r="GAO20"/>
      <c r="GAP20"/>
      <c r="GAQ20"/>
      <c r="GAR20"/>
      <c r="GAS20"/>
      <c r="GAT20"/>
      <c r="GAU20"/>
      <c r="GAV20"/>
      <c r="GAW20"/>
      <c r="GAX20"/>
      <c r="GAY20"/>
      <c r="GAZ20"/>
      <c r="GBA20"/>
      <c r="GBB20"/>
      <c r="GBC20"/>
      <c r="GBD20"/>
      <c r="GBE20"/>
      <c r="GBF20"/>
      <c r="GBG20"/>
      <c r="GBH20"/>
      <c r="GBI20"/>
      <c r="GBJ20"/>
      <c r="GBK20"/>
      <c r="GBL20"/>
      <c r="GBM20"/>
      <c r="GBN20"/>
      <c r="GBO20"/>
      <c r="GBP20"/>
      <c r="GBQ20"/>
      <c r="GBR20"/>
      <c r="GBS20"/>
      <c r="GBT20"/>
      <c r="GBU20"/>
      <c r="GBV20"/>
      <c r="GBW20"/>
      <c r="GBX20"/>
      <c r="GBY20"/>
      <c r="GBZ20"/>
      <c r="GCA20"/>
      <c r="GCB20"/>
      <c r="GCC20"/>
      <c r="GCD20"/>
      <c r="GCE20"/>
      <c r="GCF20"/>
      <c r="GCG20"/>
      <c r="GCH20"/>
      <c r="GCI20"/>
      <c r="GCJ20"/>
      <c r="GCK20"/>
      <c r="GCL20"/>
      <c r="GCM20"/>
      <c r="GCN20"/>
      <c r="GCO20"/>
      <c r="GCP20"/>
      <c r="GCQ20"/>
      <c r="GCR20"/>
      <c r="GCS20"/>
      <c r="GCT20"/>
      <c r="GCU20"/>
      <c r="GCV20"/>
      <c r="GCW20"/>
      <c r="GCX20"/>
      <c r="GCY20"/>
      <c r="GCZ20"/>
      <c r="GDA20"/>
      <c r="GDB20"/>
      <c r="GDC20"/>
      <c r="GDD20"/>
      <c r="GDE20"/>
      <c r="GDF20"/>
      <c r="GDG20"/>
      <c r="GDH20"/>
      <c r="GDI20"/>
      <c r="GDJ20"/>
      <c r="GDK20"/>
      <c r="GDL20"/>
      <c r="GDM20"/>
      <c r="GDN20"/>
      <c r="GDO20"/>
      <c r="GDP20"/>
      <c r="GDQ20"/>
      <c r="GDR20"/>
      <c r="GDS20"/>
      <c r="GDT20"/>
      <c r="GDU20"/>
      <c r="GDV20"/>
      <c r="GDW20"/>
      <c r="GDX20"/>
      <c r="GDY20"/>
      <c r="GDZ20"/>
      <c r="GEA20"/>
      <c r="GEB20"/>
      <c r="GEC20"/>
      <c r="GED20"/>
      <c r="GEE20"/>
      <c r="GEF20"/>
      <c r="GEG20"/>
      <c r="GEH20"/>
      <c r="GEI20"/>
      <c r="GEJ20"/>
      <c r="GEK20"/>
      <c r="GEL20"/>
      <c r="GEM20"/>
      <c r="GEN20"/>
      <c r="GEO20"/>
      <c r="GEP20"/>
      <c r="GEQ20"/>
      <c r="GER20"/>
      <c r="GES20"/>
      <c r="GET20"/>
      <c r="GEU20"/>
      <c r="GEV20"/>
      <c r="GEW20"/>
      <c r="GEX20"/>
      <c r="GEY20"/>
      <c r="GEZ20"/>
      <c r="GFA20"/>
      <c r="GFB20"/>
      <c r="GFC20"/>
      <c r="GFD20"/>
      <c r="GFE20"/>
      <c r="GFF20"/>
      <c r="GFG20"/>
      <c r="GFH20"/>
      <c r="GFI20"/>
      <c r="GFJ20"/>
      <c r="GFK20"/>
      <c r="GFL20"/>
      <c r="GFM20"/>
      <c r="GFN20"/>
      <c r="GFO20"/>
      <c r="GFP20"/>
      <c r="GFQ20"/>
      <c r="GFR20"/>
      <c r="GFS20"/>
      <c r="GFT20"/>
      <c r="GFU20"/>
      <c r="GFV20"/>
      <c r="GFW20"/>
      <c r="GFX20"/>
      <c r="GFY20"/>
      <c r="GFZ20"/>
      <c r="GGA20"/>
      <c r="GGB20"/>
      <c r="GGC20"/>
      <c r="GGD20"/>
      <c r="GGE20"/>
      <c r="GGF20"/>
      <c r="GGG20"/>
      <c r="GGH20"/>
      <c r="GGI20"/>
      <c r="GGJ20"/>
      <c r="GGK20"/>
      <c r="GGL20"/>
      <c r="GGM20"/>
      <c r="GGN20"/>
      <c r="GGO20"/>
      <c r="GGP20"/>
      <c r="GGQ20"/>
      <c r="GGR20"/>
      <c r="GGS20"/>
      <c r="GGT20"/>
      <c r="GGU20"/>
      <c r="GGV20"/>
      <c r="GGW20"/>
      <c r="GGX20"/>
      <c r="GGY20"/>
      <c r="GGZ20"/>
      <c r="GHA20"/>
      <c r="GHB20"/>
      <c r="GHC20"/>
      <c r="GHD20"/>
      <c r="GHE20"/>
      <c r="GHF20"/>
      <c r="GHG20"/>
      <c r="GHH20"/>
      <c r="GHI20"/>
      <c r="GHJ20"/>
      <c r="GHK20"/>
      <c r="GHL20"/>
      <c r="GHM20"/>
      <c r="GHN20"/>
      <c r="GHO20"/>
      <c r="GHP20"/>
      <c r="GHQ20"/>
      <c r="GHR20"/>
      <c r="GHS20"/>
      <c r="GHT20"/>
      <c r="GHU20"/>
      <c r="GHV20"/>
      <c r="GHW20"/>
      <c r="GHX20"/>
      <c r="GHY20"/>
      <c r="GHZ20"/>
      <c r="GIA20"/>
      <c r="GIB20"/>
      <c r="GIC20"/>
      <c r="GID20"/>
      <c r="GIE20"/>
      <c r="GIF20"/>
      <c r="GIG20"/>
      <c r="GIH20"/>
      <c r="GII20"/>
      <c r="GIJ20"/>
      <c r="GIK20"/>
      <c r="GIL20"/>
      <c r="GIM20"/>
      <c r="GIN20"/>
      <c r="GIO20"/>
      <c r="GIP20"/>
      <c r="GIQ20"/>
      <c r="GIR20"/>
      <c r="GIS20"/>
      <c r="GIT20"/>
      <c r="GIU20"/>
      <c r="GIV20"/>
      <c r="GIW20"/>
      <c r="GIX20"/>
      <c r="GIY20"/>
      <c r="GIZ20"/>
      <c r="GJA20"/>
      <c r="GJB20"/>
      <c r="GJC20"/>
      <c r="GJD20"/>
      <c r="GJE20"/>
      <c r="GJF20"/>
      <c r="GJG20"/>
      <c r="GJH20"/>
      <c r="GJI20"/>
      <c r="GJJ20"/>
      <c r="GJK20"/>
      <c r="GJL20"/>
      <c r="GJM20"/>
      <c r="GJN20"/>
      <c r="GJO20"/>
      <c r="GJP20"/>
      <c r="GJQ20"/>
      <c r="GJR20"/>
      <c r="GJS20"/>
      <c r="GJT20"/>
      <c r="GJU20"/>
      <c r="GJV20"/>
      <c r="GJW20"/>
      <c r="GJX20"/>
      <c r="GJY20"/>
      <c r="GJZ20"/>
      <c r="GKA20"/>
      <c r="GKB20"/>
      <c r="GKC20"/>
      <c r="GKD20"/>
      <c r="GKE20"/>
      <c r="GKF20"/>
      <c r="GKG20"/>
      <c r="GKH20"/>
      <c r="GKI20"/>
      <c r="GKJ20"/>
      <c r="GKK20"/>
      <c r="GKL20"/>
      <c r="GKM20"/>
      <c r="GKN20"/>
      <c r="GKO20"/>
      <c r="GKP20"/>
      <c r="GKQ20"/>
      <c r="GKR20"/>
      <c r="GKS20"/>
      <c r="GKT20"/>
      <c r="GKU20"/>
      <c r="GKV20"/>
      <c r="GKW20"/>
      <c r="GKX20"/>
      <c r="GKY20"/>
      <c r="GKZ20"/>
      <c r="GLA20"/>
      <c r="GLB20"/>
      <c r="GLC20"/>
      <c r="GLD20"/>
      <c r="GLE20"/>
      <c r="GLF20"/>
      <c r="GLG20"/>
      <c r="GLH20"/>
      <c r="GLI20"/>
      <c r="GLJ20"/>
      <c r="GLK20"/>
      <c r="GLL20"/>
      <c r="GLM20"/>
      <c r="GLN20"/>
      <c r="GLO20"/>
      <c r="GLP20"/>
      <c r="GLQ20"/>
      <c r="GLR20"/>
      <c r="GLS20"/>
      <c r="GLT20"/>
      <c r="GLU20"/>
      <c r="GLV20"/>
      <c r="GLW20"/>
      <c r="GLX20"/>
      <c r="GLY20"/>
      <c r="GLZ20"/>
      <c r="GMA20"/>
      <c r="GMB20"/>
      <c r="GMC20"/>
      <c r="GMD20"/>
      <c r="GME20"/>
      <c r="GMF20"/>
      <c r="GMG20"/>
      <c r="GMH20"/>
      <c r="GMI20"/>
      <c r="GMJ20"/>
      <c r="GMK20"/>
      <c r="GML20"/>
      <c r="GMM20"/>
      <c r="GMN20"/>
      <c r="GMO20"/>
      <c r="GMP20"/>
      <c r="GMQ20"/>
      <c r="GMR20"/>
      <c r="GMS20"/>
      <c r="GMT20"/>
      <c r="GMU20"/>
      <c r="GMV20"/>
      <c r="GMW20"/>
      <c r="GMX20"/>
      <c r="GMY20"/>
      <c r="GMZ20"/>
      <c r="GNA20"/>
      <c r="GNB20"/>
      <c r="GNC20"/>
      <c r="GND20"/>
      <c r="GNE20"/>
      <c r="GNF20"/>
      <c r="GNG20"/>
      <c r="GNH20"/>
      <c r="GNI20"/>
      <c r="GNJ20"/>
      <c r="GNK20"/>
      <c r="GNL20"/>
      <c r="GNM20"/>
      <c r="GNN20"/>
      <c r="GNO20"/>
      <c r="GNP20"/>
      <c r="GNQ20"/>
      <c r="GNR20"/>
      <c r="GNS20"/>
      <c r="GNT20"/>
      <c r="GNU20"/>
      <c r="GNV20"/>
      <c r="GNW20"/>
      <c r="GNX20"/>
      <c r="GNY20"/>
      <c r="GNZ20"/>
      <c r="GOA20"/>
      <c r="GOB20"/>
      <c r="GOC20"/>
      <c r="GOD20"/>
      <c r="GOE20"/>
      <c r="GOF20"/>
      <c r="GOG20"/>
      <c r="GOH20"/>
      <c r="GOI20"/>
      <c r="GOJ20"/>
      <c r="GOK20"/>
      <c r="GOL20"/>
      <c r="GOM20"/>
      <c r="GON20"/>
      <c r="GOO20"/>
      <c r="GOP20"/>
      <c r="GOQ20"/>
      <c r="GOR20"/>
      <c r="GOS20"/>
      <c r="GOT20"/>
      <c r="GOU20"/>
      <c r="GOV20"/>
      <c r="GOW20"/>
      <c r="GOX20"/>
      <c r="GOY20"/>
      <c r="GOZ20"/>
      <c r="GPA20"/>
      <c r="GPB20"/>
      <c r="GPC20"/>
      <c r="GPD20"/>
      <c r="GPE20"/>
      <c r="GPF20"/>
      <c r="GPG20"/>
      <c r="GPH20"/>
      <c r="GPI20"/>
      <c r="GPJ20"/>
      <c r="GPK20"/>
      <c r="GPL20"/>
      <c r="GPM20"/>
      <c r="GPN20"/>
      <c r="GPO20"/>
      <c r="GPP20"/>
      <c r="GPQ20"/>
      <c r="GPR20"/>
      <c r="GPS20"/>
      <c r="GPT20"/>
      <c r="GPU20"/>
      <c r="GPV20"/>
      <c r="GPW20"/>
      <c r="GPX20"/>
      <c r="GPY20"/>
      <c r="GPZ20"/>
      <c r="GQA20"/>
      <c r="GQB20"/>
      <c r="GQC20"/>
      <c r="GQD20"/>
      <c r="GQE20"/>
      <c r="GQF20"/>
      <c r="GQG20"/>
      <c r="GQH20"/>
      <c r="GQI20"/>
      <c r="GQJ20"/>
      <c r="GQK20"/>
      <c r="GQL20"/>
      <c r="GQM20"/>
      <c r="GQN20"/>
      <c r="GQO20"/>
      <c r="GQP20"/>
      <c r="GQQ20"/>
      <c r="GQR20"/>
      <c r="GQS20"/>
      <c r="GQT20"/>
      <c r="GQU20"/>
      <c r="GQV20"/>
      <c r="GQW20"/>
      <c r="GQX20"/>
      <c r="GQY20"/>
      <c r="GQZ20"/>
      <c r="GRA20"/>
      <c r="GRB20"/>
      <c r="GRC20"/>
      <c r="GRD20"/>
      <c r="GRE20"/>
      <c r="GRF20"/>
      <c r="GRG20"/>
      <c r="GRH20"/>
      <c r="GRI20"/>
      <c r="GRJ20"/>
      <c r="GRK20"/>
      <c r="GRL20"/>
      <c r="GRM20"/>
      <c r="GRN20"/>
      <c r="GRO20"/>
      <c r="GRP20"/>
      <c r="GRQ20"/>
      <c r="GRR20"/>
      <c r="GRS20"/>
      <c r="GRT20"/>
      <c r="GRU20"/>
      <c r="GRV20"/>
      <c r="GRW20"/>
      <c r="GRX20"/>
      <c r="GRY20"/>
      <c r="GRZ20"/>
      <c r="GSA20"/>
      <c r="GSB20"/>
      <c r="GSC20"/>
      <c r="GSD20"/>
      <c r="GSE20"/>
      <c r="GSF20"/>
      <c r="GSG20"/>
      <c r="GSH20"/>
      <c r="GSI20"/>
      <c r="GSJ20"/>
      <c r="GSK20"/>
      <c r="GSL20"/>
      <c r="GSM20"/>
      <c r="GSN20"/>
      <c r="GSO20"/>
      <c r="GSP20"/>
      <c r="GSQ20"/>
      <c r="GSR20"/>
      <c r="GSS20"/>
      <c r="GST20"/>
      <c r="GSU20"/>
      <c r="GSV20"/>
      <c r="GSW20"/>
      <c r="GSX20"/>
      <c r="GSY20"/>
      <c r="GSZ20"/>
      <c r="GTA20"/>
      <c r="GTB20"/>
      <c r="GTC20"/>
      <c r="GTD20"/>
      <c r="GTE20"/>
      <c r="GTF20"/>
      <c r="GTG20"/>
      <c r="GTH20"/>
      <c r="GTI20"/>
      <c r="GTJ20"/>
      <c r="GTK20"/>
      <c r="GTL20"/>
      <c r="GTM20"/>
      <c r="GTN20"/>
      <c r="GTO20"/>
      <c r="GTP20"/>
      <c r="GTQ20"/>
      <c r="GTR20"/>
      <c r="GTS20"/>
      <c r="GTT20"/>
      <c r="GTU20"/>
      <c r="GTV20"/>
      <c r="GTW20"/>
      <c r="GTX20"/>
      <c r="GTY20"/>
      <c r="GTZ20"/>
      <c r="GUA20"/>
      <c r="GUB20"/>
      <c r="GUC20"/>
      <c r="GUD20"/>
      <c r="GUE20"/>
      <c r="GUF20"/>
      <c r="GUG20"/>
      <c r="GUH20"/>
      <c r="GUI20"/>
      <c r="GUJ20"/>
      <c r="GUK20"/>
      <c r="GUL20"/>
      <c r="GUM20"/>
      <c r="GUN20"/>
      <c r="GUO20"/>
      <c r="GUP20"/>
      <c r="GUQ20"/>
      <c r="GUR20"/>
      <c r="GUS20"/>
      <c r="GUT20"/>
      <c r="GUU20"/>
      <c r="GUV20"/>
      <c r="GUW20"/>
      <c r="GUX20"/>
      <c r="GUY20"/>
      <c r="GUZ20"/>
      <c r="GVA20"/>
      <c r="GVB20"/>
      <c r="GVC20"/>
      <c r="GVD20"/>
      <c r="GVE20"/>
      <c r="GVF20"/>
      <c r="GVG20"/>
      <c r="GVH20"/>
      <c r="GVI20"/>
      <c r="GVJ20"/>
      <c r="GVK20"/>
      <c r="GVL20"/>
      <c r="GVM20"/>
      <c r="GVN20"/>
      <c r="GVO20"/>
      <c r="GVP20"/>
      <c r="GVQ20"/>
      <c r="GVR20"/>
      <c r="GVS20"/>
      <c r="GVT20"/>
      <c r="GVU20"/>
      <c r="GVV20"/>
      <c r="GVW20"/>
      <c r="GVX20"/>
      <c r="GVY20"/>
      <c r="GVZ20"/>
      <c r="GWA20"/>
      <c r="GWB20"/>
      <c r="GWC20"/>
      <c r="GWD20"/>
      <c r="GWE20"/>
      <c r="GWF20"/>
      <c r="GWG20"/>
      <c r="GWH20"/>
      <c r="GWI20"/>
      <c r="GWJ20"/>
      <c r="GWK20"/>
      <c r="GWL20"/>
      <c r="GWM20"/>
      <c r="GWN20"/>
      <c r="GWO20"/>
      <c r="GWP20"/>
      <c r="GWQ20"/>
      <c r="GWR20"/>
      <c r="GWS20"/>
      <c r="GWT20"/>
      <c r="GWU20"/>
      <c r="GWV20"/>
      <c r="GWW20"/>
      <c r="GWX20"/>
      <c r="GWY20"/>
      <c r="GWZ20"/>
      <c r="GXA20"/>
      <c r="GXB20"/>
      <c r="GXC20"/>
      <c r="GXD20"/>
      <c r="GXE20"/>
      <c r="GXF20"/>
      <c r="GXG20"/>
      <c r="GXH20"/>
      <c r="GXI20"/>
      <c r="GXJ20"/>
      <c r="GXK20"/>
      <c r="GXL20"/>
      <c r="GXM20"/>
      <c r="GXN20"/>
      <c r="GXO20"/>
      <c r="GXP20"/>
      <c r="GXQ20"/>
      <c r="GXR20"/>
      <c r="GXS20"/>
      <c r="GXT20"/>
      <c r="GXU20"/>
      <c r="GXV20"/>
      <c r="GXW20"/>
      <c r="GXX20"/>
      <c r="GXY20"/>
      <c r="GXZ20"/>
      <c r="GYA20"/>
      <c r="GYB20"/>
      <c r="GYC20"/>
      <c r="GYD20"/>
      <c r="GYE20"/>
      <c r="GYF20"/>
      <c r="GYG20"/>
      <c r="GYH20"/>
      <c r="GYI20"/>
      <c r="GYJ20"/>
      <c r="GYK20"/>
      <c r="GYL20"/>
      <c r="GYM20"/>
      <c r="GYN20"/>
      <c r="GYO20"/>
      <c r="GYP20"/>
      <c r="GYQ20"/>
      <c r="GYR20"/>
      <c r="GYS20"/>
      <c r="GYT20"/>
      <c r="GYU20"/>
      <c r="GYV20"/>
      <c r="GYW20"/>
      <c r="GYX20"/>
      <c r="GYY20"/>
      <c r="GYZ20"/>
      <c r="GZA20"/>
      <c r="GZB20"/>
      <c r="GZC20"/>
      <c r="GZD20"/>
      <c r="GZE20"/>
      <c r="GZF20"/>
      <c r="GZG20"/>
      <c r="GZH20"/>
      <c r="GZI20"/>
      <c r="GZJ20"/>
      <c r="GZK20"/>
      <c r="GZL20"/>
      <c r="GZM20"/>
      <c r="GZN20"/>
      <c r="GZO20"/>
      <c r="GZP20"/>
      <c r="GZQ20"/>
      <c r="GZR20"/>
      <c r="GZS20"/>
      <c r="GZT20"/>
      <c r="GZU20"/>
      <c r="GZV20"/>
      <c r="GZW20"/>
      <c r="GZX20"/>
      <c r="GZY20"/>
      <c r="GZZ20"/>
      <c r="HAA20"/>
      <c r="HAB20"/>
      <c r="HAC20"/>
      <c r="HAD20"/>
      <c r="HAE20"/>
      <c r="HAF20"/>
      <c r="HAG20"/>
      <c r="HAH20"/>
      <c r="HAI20"/>
      <c r="HAJ20"/>
      <c r="HAK20"/>
      <c r="HAL20"/>
      <c r="HAM20"/>
      <c r="HAN20"/>
      <c r="HAO20"/>
      <c r="HAP20"/>
      <c r="HAQ20"/>
      <c r="HAR20"/>
      <c r="HAS20"/>
      <c r="HAT20"/>
      <c r="HAU20"/>
      <c r="HAV20"/>
      <c r="HAW20"/>
      <c r="HAX20"/>
      <c r="HAY20"/>
      <c r="HAZ20"/>
      <c r="HBA20"/>
      <c r="HBB20"/>
      <c r="HBC20"/>
      <c r="HBD20"/>
      <c r="HBE20"/>
      <c r="HBF20"/>
      <c r="HBG20"/>
      <c r="HBH20"/>
      <c r="HBI20"/>
      <c r="HBJ20"/>
      <c r="HBK20"/>
      <c r="HBL20"/>
      <c r="HBM20"/>
      <c r="HBN20"/>
      <c r="HBO20"/>
      <c r="HBP20"/>
      <c r="HBQ20"/>
      <c r="HBR20"/>
      <c r="HBS20"/>
      <c r="HBT20"/>
      <c r="HBU20"/>
      <c r="HBV20"/>
      <c r="HBW20"/>
      <c r="HBX20"/>
      <c r="HBY20"/>
      <c r="HBZ20"/>
      <c r="HCA20"/>
      <c r="HCB20"/>
      <c r="HCC20"/>
      <c r="HCD20"/>
      <c r="HCE20"/>
      <c r="HCF20"/>
      <c r="HCG20"/>
      <c r="HCH20"/>
      <c r="HCI20"/>
      <c r="HCJ20"/>
      <c r="HCK20"/>
      <c r="HCL20"/>
      <c r="HCM20"/>
      <c r="HCN20"/>
      <c r="HCO20"/>
      <c r="HCP20"/>
      <c r="HCQ20"/>
      <c r="HCR20"/>
      <c r="HCS20"/>
      <c r="HCT20"/>
      <c r="HCU20"/>
      <c r="HCV20"/>
      <c r="HCW20"/>
      <c r="HCX20"/>
      <c r="HCY20"/>
      <c r="HCZ20"/>
      <c r="HDA20"/>
      <c r="HDB20"/>
      <c r="HDC20"/>
      <c r="HDD20"/>
      <c r="HDE20"/>
      <c r="HDF20"/>
      <c r="HDG20"/>
      <c r="HDH20"/>
      <c r="HDI20"/>
      <c r="HDJ20"/>
      <c r="HDK20"/>
      <c r="HDL20"/>
      <c r="HDM20"/>
      <c r="HDN20"/>
      <c r="HDO20"/>
      <c r="HDP20"/>
      <c r="HDQ20"/>
      <c r="HDR20"/>
      <c r="HDS20"/>
      <c r="HDT20"/>
      <c r="HDU20"/>
      <c r="HDV20"/>
      <c r="HDW20"/>
      <c r="HDX20"/>
      <c r="HDY20"/>
      <c r="HDZ20"/>
      <c r="HEA20"/>
      <c r="HEB20"/>
      <c r="HEC20"/>
      <c r="HED20"/>
      <c r="HEE20"/>
      <c r="HEF20"/>
      <c r="HEG20"/>
      <c r="HEH20"/>
      <c r="HEI20"/>
      <c r="HEJ20"/>
      <c r="HEK20"/>
      <c r="HEL20"/>
      <c r="HEM20"/>
      <c r="HEN20"/>
      <c r="HEO20"/>
      <c r="HEP20"/>
      <c r="HEQ20"/>
      <c r="HER20"/>
      <c r="HES20"/>
      <c r="HET20"/>
      <c r="HEU20"/>
      <c r="HEV20"/>
      <c r="HEW20"/>
      <c r="HEX20"/>
      <c r="HEY20"/>
      <c r="HEZ20"/>
      <c r="HFA20"/>
      <c r="HFB20"/>
      <c r="HFC20"/>
      <c r="HFD20"/>
      <c r="HFE20"/>
      <c r="HFF20"/>
      <c r="HFG20"/>
      <c r="HFH20"/>
      <c r="HFI20"/>
      <c r="HFJ20"/>
      <c r="HFK20"/>
      <c r="HFL20"/>
      <c r="HFM20"/>
      <c r="HFN20"/>
      <c r="HFO20"/>
      <c r="HFP20"/>
      <c r="HFQ20"/>
      <c r="HFR20"/>
      <c r="HFS20"/>
      <c r="HFT20"/>
      <c r="HFU20"/>
      <c r="HFV20"/>
      <c r="HFW20"/>
      <c r="HFX20"/>
      <c r="HFY20"/>
      <c r="HFZ20"/>
      <c r="HGA20"/>
      <c r="HGB20"/>
      <c r="HGC20"/>
      <c r="HGD20"/>
      <c r="HGE20"/>
      <c r="HGF20"/>
      <c r="HGG20"/>
      <c r="HGH20"/>
      <c r="HGI20"/>
      <c r="HGJ20"/>
      <c r="HGK20"/>
      <c r="HGL20"/>
      <c r="HGM20"/>
      <c r="HGN20"/>
      <c r="HGO20"/>
      <c r="HGP20"/>
      <c r="HGQ20"/>
      <c r="HGR20"/>
      <c r="HGS20"/>
      <c r="HGT20"/>
      <c r="HGU20"/>
      <c r="HGV20"/>
      <c r="HGW20"/>
      <c r="HGX20"/>
      <c r="HGY20"/>
      <c r="HGZ20"/>
      <c r="HHA20"/>
      <c r="HHB20"/>
      <c r="HHC20"/>
      <c r="HHD20"/>
      <c r="HHE20"/>
      <c r="HHF20"/>
      <c r="HHG20"/>
      <c r="HHH20"/>
      <c r="HHI20"/>
      <c r="HHJ20"/>
      <c r="HHK20"/>
      <c r="HHL20"/>
      <c r="HHM20"/>
      <c r="HHN20"/>
      <c r="HHO20"/>
      <c r="HHP20"/>
      <c r="HHQ20"/>
      <c r="HHR20"/>
      <c r="HHS20"/>
      <c r="HHT20"/>
      <c r="HHU20"/>
      <c r="HHV20"/>
      <c r="HHW20"/>
      <c r="HHX20"/>
      <c r="HHY20"/>
      <c r="HHZ20"/>
      <c r="HIA20"/>
      <c r="HIB20"/>
      <c r="HIC20"/>
      <c r="HID20"/>
      <c r="HIE20"/>
      <c r="HIF20"/>
      <c r="HIG20"/>
      <c r="HIH20"/>
      <c r="HII20"/>
      <c r="HIJ20"/>
      <c r="HIK20"/>
      <c r="HIL20"/>
      <c r="HIM20"/>
      <c r="HIN20"/>
      <c r="HIO20"/>
      <c r="HIP20"/>
      <c r="HIQ20"/>
      <c r="HIR20"/>
      <c r="HIS20"/>
      <c r="HIT20"/>
      <c r="HIU20"/>
      <c r="HIV20"/>
      <c r="HIW20"/>
      <c r="HIX20"/>
      <c r="HIY20"/>
      <c r="HIZ20"/>
      <c r="HJA20"/>
      <c r="HJB20"/>
      <c r="HJC20"/>
      <c r="HJD20"/>
      <c r="HJE20"/>
      <c r="HJF20"/>
      <c r="HJG20"/>
      <c r="HJH20"/>
      <c r="HJI20"/>
      <c r="HJJ20"/>
      <c r="HJK20"/>
      <c r="HJL20"/>
      <c r="HJM20"/>
      <c r="HJN20"/>
      <c r="HJO20"/>
      <c r="HJP20"/>
      <c r="HJQ20"/>
      <c r="HJR20"/>
      <c r="HJS20"/>
      <c r="HJT20"/>
      <c r="HJU20"/>
      <c r="HJV20"/>
      <c r="HJW20"/>
      <c r="HJX20"/>
      <c r="HJY20"/>
      <c r="HJZ20"/>
      <c r="HKA20"/>
      <c r="HKB20"/>
      <c r="HKC20"/>
      <c r="HKD20"/>
      <c r="HKE20"/>
      <c r="HKF20"/>
      <c r="HKG20"/>
      <c r="HKH20"/>
      <c r="HKI20"/>
      <c r="HKJ20"/>
      <c r="HKK20"/>
      <c r="HKL20"/>
      <c r="HKM20"/>
      <c r="HKN20"/>
      <c r="HKO20"/>
      <c r="HKP20"/>
      <c r="HKQ20"/>
      <c r="HKR20"/>
      <c r="HKS20"/>
      <c r="HKT20"/>
      <c r="HKU20"/>
      <c r="HKV20"/>
      <c r="HKW20"/>
      <c r="HKX20"/>
      <c r="HKY20"/>
      <c r="HKZ20"/>
      <c r="HLA20"/>
      <c r="HLB20"/>
      <c r="HLC20"/>
      <c r="HLD20"/>
      <c r="HLE20"/>
      <c r="HLF20"/>
      <c r="HLG20"/>
      <c r="HLH20"/>
      <c r="HLI20"/>
      <c r="HLJ20"/>
      <c r="HLK20"/>
      <c r="HLL20"/>
      <c r="HLM20"/>
      <c r="HLN20"/>
      <c r="HLO20"/>
      <c r="HLP20"/>
      <c r="HLQ20"/>
      <c r="HLR20"/>
      <c r="HLS20"/>
      <c r="HLT20"/>
      <c r="HLU20"/>
      <c r="HLV20"/>
      <c r="HLW20"/>
      <c r="HLX20"/>
      <c r="HLY20"/>
      <c r="HLZ20"/>
      <c r="HMA20"/>
      <c r="HMB20"/>
      <c r="HMC20"/>
      <c r="HMD20"/>
      <c r="HME20"/>
      <c r="HMF20"/>
      <c r="HMG20"/>
      <c r="HMH20"/>
      <c r="HMI20"/>
      <c r="HMJ20"/>
      <c r="HMK20"/>
      <c r="HML20"/>
      <c r="HMM20"/>
      <c r="HMN20"/>
      <c r="HMO20"/>
      <c r="HMP20"/>
      <c r="HMQ20"/>
      <c r="HMR20"/>
      <c r="HMS20"/>
      <c r="HMT20"/>
      <c r="HMU20"/>
      <c r="HMV20"/>
      <c r="HMW20"/>
      <c r="HMX20"/>
      <c r="HMY20"/>
      <c r="HMZ20"/>
      <c r="HNA20"/>
      <c r="HNB20"/>
      <c r="HNC20"/>
      <c r="HND20"/>
      <c r="HNE20"/>
      <c r="HNF20"/>
      <c r="HNG20"/>
      <c r="HNH20"/>
      <c r="HNI20"/>
      <c r="HNJ20"/>
      <c r="HNK20"/>
      <c r="HNL20"/>
      <c r="HNM20"/>
      <c r="HNN20"/>
      <c r="HNO20"/>
      <c r="HNP20"/>
      <c r="HNQ20"/>
      <c r="HNR20"/>
      <c r="HNS20"/>
      <c r="HNT20"/>
      <c r="HNU20"/>
      <c r="HNV20"/>
      <c r="HNW20"/>
      <c r="HNX20"/>
      <c r="HNY20"/>
      <c r="HNZ20"/>
      <c r="HOA20"/>
      <c r="HOB20"/>
      <c r="HOC20"/>
      <c r="HOD20"/>
      <c r="HOE20"/>
      <c r="HOF20"/>
      <c r="HOG20"/>
      <c r="HOH20"/>
      <c r="HOI20"/>
      <c r="HOJ20"/>
      <c r="HOK20"/>
      <c r="HOL20"/>
      <c r="HOM20"/>
      <c r="HON20"/>
      <c r="HOO20"/>
      <c r="HOP20"/>
      <c r="HOQ20"/>
      <c r="HOR20"/>
      <c r="HOS20"/>
      <c r="HOT20"/>
      <c r="HOU20"/>
      <c r="HOV20"/>
      <c r="HOW20"/>
      <c r="HOX20"/>
      <c r="HOY20"/>
      <c r="HOZ20"/>
      <c r="HPA20"/>
      <c r="HPB20"/>
      <c r="HPC20"/>
      <c r="HPD20"/>
      <c r="HPE20"/>
      <c r="HPF20"/>
      <c r="HPG20"/>
      <c r="HPH20"/>
      <c r="HPI20"/>
      <c r="HPJ20"/>
      <c r="HPK20"/>
      <c r="HPL20"/>
      <c r="HPM20"/>
      <c r="HPN20"/>
      <c r="HPO20"/>
      <c r="HPP20"/>
      <c r="HPQ20"/>
      <c r="HPR20"/>
      <c r="HPS20"/>
      <c r="HPT20"/>
      <c r="HPU20"/>
      <c r="HPV20"/>
      <c r="HPW20"/>
      <c r="HPX20"/>
      <c r="HPY20"/>
      <c r="HPZ20"/>
      <c r="HQA20"/>
      <c r="HQB20"/>
      <c r="HQC20"/>
      <c r="HQD20"/>
      <c r="HQE20"/>
      <c r="HQF20"/>
      <c r="HQG20"/>
      <c r="HQH20"/>
      <c r="HQI20"/>
      <c r="HQJ20"/>
      <c r="HQK20"/>
      <c r="HQL20"/>
      <c r="HQM20"/>
      <c r="HQN20"/>
      <c r="HQO20"/>
      <c r="HQP20"/>
      <c r="HQQ20"/>
      <c r="HQR20"/>
      <c r="HQS20"/>
      <c r="HQT20"/>
      <c r="HQU20"/>
      <c r="HQV20"/>
      <c r="HQW20"/>
      <c r="HQX20"/>
      <c r="HQY20"/>
      <c r="HQZ20"/>
      <c r="HRA20"/>
      <c r="HRB20"/>
      <c r="HRC20"/>
      <c r="HRD20"/>
      <c r="HRE20"/>
      <c r="HRF20"/>
      <c r="HRG20"/>
      <c r="HRH20"/>
      <c r="HRI20"/>
      <c r="HRJ20"/>
      <c r="HRK20"/>
      <c r="HRL20"/>
      <c r="HRM20"/>
      <c r="HRN20"/>
      <c r="HRO20"/>
      <c r="HRP20"/>
      <c r="HRQ20"/>
      <c r="HRR20"/>
      <c r="HRS20"/>
      <c r="HRT20"/>
      <c r="HRU20"/>
      <c r="HRV20"/>
      <c r="HRW20"/>
      <c r="HRX20"/>
      <c r="HRY20"/>
      <c r="HRZ20"/>
      <c r="HSA20"/>
      <c r="HSB20"/>
      <c r="HSC20"/>
      <c r="HSD20"/>
      <c r="HSE20"/>
      <c r="HSF20"/>
      <c r="HSG20"/>
      <c r="HSH20"/>
      <c r="HSI20"/>
      <c r="HSJ20"/>
      <c r="HSK20"/>
      <c r="HSL20"/>
      <c r="HSM20"/>
      <c r="HSN20"/>
      <c r="HSO20"/>
      <c r="HSP20"/>
      <c r="HSQ20"/>
      <c r="HSR20"/>
      <c r="HSS20"/>
      <c r="HST20"/>
      <c r="HSU20"/>
      <c r="HSV20"/>
      <c r="HSW20"/>
      <c r="HSX20"/>
      <c r="HSY20"/>
      <c r="HSZ20"/>
      <c r="HTA20"/>
      <c r="HTB20"/>
      <c r="HTC20"/>
      <c r="HTD20"/>
      <c r="HTE20"/>
      <c r="HTF20"/>
      <c r="HTG20"/>
      <c r="HTH20"/>
      <c r="HTI20"/>
      <c r="HTJ20"/>
      <c r="HTK20"/>
      <c r="HTL20"/>
      <c r="HTM20"/>
      <c r="HTN20"/>
      <c r="HTO20"/>
      <c r="HTP20"/>
      <c r="HTQ20"/>
      <c r="HTR20"/>
      <c r="HTS20"/>
      <c r="HTT20"/>
      <c r="HTU20"/>
      <c r="HTV20"/>
      <c r="HTW20"/>
      <c r="HTX20"/>
      <c r="HTY20"/>
      <c r="HTZ20"/>
      <c r="HUA20"/>
      <c r="HUB20"/>
      <c r="HUC20"/>
      <c r="HUD20"/>
      <c r="HUE20"/>
      <c r="HUF20"/>
      <c r="HUG20"/>
      <c r="HUH20"/>
      <c r="HUI20"/>
      <c r="HUJ20"/>
      <c r="HUK20"/>
      <c r="HUL20"/>
      <c r="HUM20"/>
      <c r="HUN20"/>
      <c r="HUO20"/>
      <c r="HUP20"/>
      <c r="HUQ20"/>
      <c r="HUR20"/>
      <c r="HUS20"/>
      <c r="HUT20"/>
      <c r="HUU20"/>
      <c r="HUV20"/>
      <c r="HUW20"/>
      <c r="HUX20"/>
      <c r="HUY20"/>
      <c r="HUZ20"/>
      <c r="HVA20"/>
      <c r="HVB20"/>
      <c r="HVC20"/>
      <c r="HVD20"/>
      <c r="HVE20"/>
      <c r="HVF20"/>
      <c r="HVG20"/>
      <c r="HVH20"/>
      <c r="HVI20"/>
      <c r="HVJ20"/>
      <c r="HVK20"/>
      <c r="HVL20"/>
      <c r="HVM20"/>
      <c r="HVN20"/>
      <c r="HVO20"/>
      <c r="HVP20"/>
      <c r="HVQ20"/>
      <c r="HVR20"/>
      <c r="HVS20"/>
      <c r="HVT20"/>
      <c r="HVU20"/>
      <c r="HVV20"/>
      <c r="HVW20"/>
      <c r="HVX20"/>
      <c r="HVY20"/>
      <c r="HVZ20"/>
      <c r="HWA20"/>
      <c r="HWB20"/>
      <c r="HWC20"/>
      <c r="HWD20"/>
      <c r="HWE20"/>
      <c r="HWF20"/>
      <c r="HWG20"/>
      <c r="HWH20"/>
      <c r="HWI20"/>
      <c r="HWJ20"/>
      <c r="HWK20"/>
      <c r="HWL20"/>
      <c r="HWM20"/>
      <c r="HWN20"/>
      <c r="HWO20"/>
      <c r="HWP20"/>
      <c r="HWQ20"/>
      <c r="HWR20"/>
      <c r="HWS20"/>
      <c r="HWT20"/>
      <c r="HWU20"/>
      <c r="HWV20"/>
      <c r="HWW20"/>
      <c r="HWX20"/>
      <c r="HWY20"/>
      <c r="HWZ20"/>
      <c r="HXA20"/>
      <c r="HXB20"/>
      <c r="HXC20"/>
      <c r="HXD20"/>
      <c r="HXE20"/>
      <c r="HXF20"/>
      <c r="HXG20"/>
      <c r="HXH20"/>
      <c r="HXI20"/>
      <c r="HXJ20"/>
      <c r="HXK20"/>
      <c r="HXL20"/>
      <c r="HXM20"/>
      <c r="HXN20"/>
      <c r="HXO20"/>
      <c r="HXP20"/>
      <c r="HXQ20"/>
      <c r="HXR20"/>
      <c r="HXS20"/>
      <c r="HXT20"/>
      <c r="HXU20"/>
      <c r="HXV20"/>
      <c r="HXW20"/>
      <c r="HXX20"/>
      <c r="HXY20"/>
      <c r="HXZ20"/>
      <c r="HYA20"/>
      <c r="HYB20"/>
      <c r="HYC20"/>
      <c r="HYD20"/>
      <c r="HYE20"/>
      <c r="HYF20"/>
      <c r="HYG20"/>
      <c r="HYH20"/>
      <c r="HYI20"/>
      <c r="HYJ20"/>
      <c r="HYK20"/>
      <c r="HYL20"/>
      <c r="HYM20"/>
      <c r="HYN20"/>
      <c r="HYO20"/>
      <c r="HYP20"/>
      <c r="HYQ20"/>
      <c r="HYR20"/>
      <c r="HYS20"/>
      <c r="HYT20"/>
      <c r="HYU20"/>
      <c r="HYV20"/>
      <c r="HYW20"/>
      <c r="HYX20"/>
      <c r="HYY20"/>
      <c r="HYZ20"/>
      <c r="HZA20"/>
      <c r="HZB20"/>
      <c r="HZC20"/>
      <c r="HZD20"/>
      <c r="HZE20"/>
      <c r="HZF20"/>
      <c r="HZG20"/>
      <c r="HZH20"/>
      <c r="HZI20"/>
      <c r="HZJ20"/>
      <c r="HZK20"/>
      <c r="HZL20"/>
      <c r="HZM20"/>
      <c r="HZN20"/>
      <c r="HZO20"/>
      <c r="HZP20"/>
      <c r="HZQ20"/>
      <c r="HZR20"/>
      <c r="HZS20"/>
      <c r="HZT20"/>
      <c r="HZU20"/>
      <c r="HZV20"/>
      <c r="HZW20"/>
      <c r="HZX20"/>
      <c r="HZY20"/>
      <c r="HZZ20"/>
      <c r="IAA20"/>
      <c r="IAB20"/>
      <c r="IAC20"/>
      <c r="IAD20"/>
      <c r="IAE20"/>
      <c r="IAF20"/>
      <c r="IAG20"/>
      <c r="IAH20"/>
      <c r="IAI20"/>
      <c r="IAJ20"/>
      <c r="IAK20"/>
      <c r="IAL20"/>
      <c r="IAM20"/>
      <c r="IAN20"/>
      <c r="IAO20"/>
      <c r="IAP20"/>
      <c r="IAQ20"/>
      <c r="IAR20"/>
      <c r="IAS20"/>
      <c r="IAT20"/>
      <c r="IAU20"/>
      <c r="IAV20"/>
      <c r="IAW20"/>
      <c r="IAX20"/>
      <c r="IAY20"/>
      <c r="IAZ20"/>
      <c r="IBA20"/>
      <c r="IBB20"/>
      <c r="IBC20"/>
      <c r="IBD20"/>
      <c r="IBE20"/>
      <c r="IBF20"/>
      <c r="IBG20"/>
      <c r="IBH20"/>
      <c r="IBI20"/>
      <c r="IBJ20"/>
      <c r="IBK20"/>
      <c r="IBL20"/>
      <c r="IBM20"/>
      <c r="IBN20"/>
      <c r="IBO20"/>
      <c r="IBP20"/>
      <c r="IBQ20"/>
      <c r="IBR20"/>
      <c r="IBS20"/>
      <c r="IBT20"/>
      <c r="IBU20"/>
      <c r="IBV20"/>
      <c r="IBW20"/>
      <c r="IBX20"/>
      <c r="IBY20"/>
      <c r="IBZ20"/>
      <c r="ICA20"/>
      <c r="ICB20"/>
      <c r="ICC20"/>
      <c r="ICD20"/>
      <c r="ICE20"/>
      <c r="ICF20"/>
      <c r="ICG20"/>
      <c r="ICH20"/>
      <c r="ICI20"/>
      <c r="ICJ20"/>
      <c r="ICK20"/>
      <c r="ICL20"/>
      <c r="ICM20"/>
      <c r="ICN20"/>
      <c r="ICO20"/>
      <c r="ICP20"/>
      <c r="ICQ20"/>
      <c r="ICR20"/>
      <c r="ICS20"/>
      <c r="ICT20"/>
      <c r="ICU20"/>
      <c r="ICV20"/>
      <c r="ICW20"/>
      <c r="ICX20"/>
      <c r="ICY20"/>
      <c r="ICZ20"/>
      <c r="IDA20"/>
      <c r="IDB20"/>
      <c r="IDC20"/>
      <c r="IDD20"/>
      <c r="IDE20"/>
      <c r="IDF20"/>
      <c r="IDG20"/>
      <c r="IDH20"/>
      <c r="IDI20"/>
      <c r="IDJ20"/>
      <c r="IDK20"/>
      <c r="IDL20"/>
      <c r="IDM20"/>
      <c r="IDN20"/>
      <c r="IDO20"/>
      <c r="IDP20"/>
      <c r="IDQ20"/>
      <c r="IDR20"/>
      <c r="IDS20"/>
      <c r="IDT20"/>
      <c r="IDU20"/>
      <c r="IDV20"/>
      <c r="IDW20"/>
      <c r="IDX20"/>
      <c r="IDY20"/>
      <c r="IDZ20"/>
      <c r="IEA20"/>
      <c r="IEB20"/>
      <c r="IEC20"/>
      <c r="IED20"/>
      <c r="IEE20"/>
      <c r="IEF20"/>
      <c r="IEG20"/>
      <c r="IEH20"/>
      <c r="IEI20"/>
      <c r="IEJ20"/>
      <c r="IEK20"/>
      <c r="IEL20"/>
      <c r="IEM20"/>
      <c r="IEN20"/>
      <c r="IEO20"/>
      <c r="IEP20"/>
      <c r="IEQ20"/>
      <c r="IER20"/>
      <c r="IES20"/>
      <c r="IET20"/>
      <c r="IEU20"/>
      <c r="IEV20"/>
      <c r="IEW20"/>
      <c r="IEX20"/>
      <c r="IEY20"/>
      <c r="IEZ20"/>
      <c r="IFA20"/>
      <c r="IFB20"/>
      <c r="IFC20"/>
      <c r="IFD20"/>
      <c r="IFE20"/>
      <c r="IFF20"/>
      <c r="IFG20"/>
      <c r="IFH20"/>
      <c r="IFI20"/>
      <c r="IFJ20"/>
      <c r="IFK20"/>
      <c r="IFL20"/>
      <c r="IFM20"/>
      <c r="IFN20"/>
      <c r="IFO20"/>
      <c r="IFP20"/>
      <c r="IFQ20"/>
      <c r="IFR20"/>
      <c r="IFS20"/>
      <c r="IFT20"/>
      <c r="IFU20"/>
      <c r="IFV20"/>
      <c r="IFW20"/>
      <c r="IFX20"/>
      <c r="IFY20"/>
      <c r="IFZ20"/>
      <c r="IGA20"/>
      <c r="IGB20"/>
      <c r="IGC20"/>
      <c r="IGD20"/>
      <c r="IGE20"/>
      <c r="IGF20"/>
      <c r="IGG20"/>
      <c r="IGH20"/>
      <c r="IGI20"/>
      <c r="IGJ20"/>
      <c r="IGK20"/>
      <c r="IGL20"/>
      <c r="IGM20"/>
      <c r="IGN20"/>
      <c r="IGO20"/>
      <c r="IGP20"/>
      <c r="IGQ20"/>
      <c r="IGR20"/>
      <c r="IGS20"/>
      <c r="IGT20"/>
      <c r="IGU20"/>
      <c r="IGV20"/>
      <c r="IGW20"/>
      <c r="IGX20"/>
      <c r="IGY20"/>
      <c r="IGZ20"/>
      <c r="IHA20"/>
      <c r="IHB20"/>
      <c r="IHC20"/>
      <c r="IHD20"/>
      <c r="IHE20"/>
      <c r="IHF20"/>
      <c r="IHG20"/>
      <c r="IHH20"/>
      <c r="IHI20"/>
      <c r="IHJ20"/>
      <c r="IHK20"/>
      <c r="IHL20"/>
      <c r="IHM20"/>
      <c r="IHN20"/>
      <c r="IHO20"/>
      <c r="IHP20"/>
      <c r="IHQ20"/>
      <c r="IHR20"/>
      <c r="IHS20"/>
      <c r="IHT20"/>
      <c r="IHU20"/>
      <c r="IHV20"/>
      <c r="IHW20"/>
      <c r="IHX20"/>
      <c r="IHY20"/>
      <c r="IHZ20"/>
      <c r="IIA20"/>
      <c r="IIB20"/>
      <c r="IIC20"/>
      <c r="IID20"/>
      <c r="IIE20"/>
      <c r="IIF20"/>
      <c r="IIG20"/>
      <c r="IIH20"/>
      <c r="III20"/>
      <c r="IIJ20"/>
      <c r="IIK20"/>
      <c r="IIL20"/>
      <c r="IIM20"/>
      <c r="IIN20"/>
      <c r="IIO20"/>
      <c r="IIP20"/>
      <c r="IIQ20"/>
      <c r="IIR20"/>
      <c r="IIS20"/>
      <c r="IIT20"/>
      <c r="IIU20"/>
      <c r="IIV20"/>
      <c r="IIW20"/>
      <c r="IIX20"/>
      <c r="IIY20"/>
      <c r="IIZ20"/>
      <c r="IJA20"/>
      <c r="IJB20"/>
      <c r="IJC20"/>
      <c r="IJD20"/>
      <c r="IJE20"/>
      <c r="IJF20"/>
      <c r="IJG20"/>
      <c r="IJH20"/>
      <c r="IJI20"/>
      <c r="IJJ20"/>
      <c r="IJK20"/>
      <c r="IJL20"/>
      <c r="IJM20"/>
      <c r="IJN20"/>
      <c r="IJO20"/>
      <c r="IJP20"/>
      <c r="IJQ20"/>
      <c r="IJR20"/>
      <c r="IJS20"/>
      <c r="IJT20"/>
      <c r="IJU20"/>
      <c r="IJV20"/>
      <c r="IJW20"/>
      <c r="IJX20"/>
      <c r="IJY20"/>
      <c r="IJZ20"/>
      <c r="IKA20"/>
      <c r="IKB20"/>
      <c r="IKC20"/>
      <c r="IKD20"/>
      <c r="IKE20"/>
      <c r="IKF20"/>
      <c r="IKG20"/>
      <c r="IKH20"/>
      <c r="IKI20"/>
      <c r="IKJ20"/>
      <c r="IKK20"/>
      <c r="IKL20"/>
      <c r="IKM20"/>
      <c r="IKN20"/>
      <c r="IKO20"/>
      <c r="IKP20"/>
      <c r="IKQ20"/>
      <c r="IKR20"/>
      <c r="IKS20"/>
      <c r="IKT20"/>
      <c r="IKU20"/>
      <c r="IKV20"/>
      <c r="IKW20"/>
      <c r="IKX20"/>
      <c r="IKY20"/>
      <c r="IKZ20"/>
      <c r="ILA20"/>
      <c r="ILB20"/>
      <c r="ILC20"/>
      <c r="ILD20"/>
      <c r="ILE20"/>
      <c r="ILF20"/>
      <c r="ILG20"/>
      <c r="ILH20"/>
      <c r="ILI20"/>
      <c r="ILJ20"/>
      <c r="ILK20"/>
      <c r="ILL20"/>
      <c r="ILM20"/>
      <c r="ILN20"/>
      <c r="ILO20"/>
      <c r="ILP20"/>
      <c r="ILQ20"/>
      <c r="ILR20"/>
      <c r="ILS20"/>
      <c r="ILT20"/>
      <c r="ILU20"/>
      <c r="ILV20"/>
      <c r="ILW20"/>
      <c r="ILX20"/>
      <c r="ILY20"/>
      <c r="ILZ20"/>
      <c r="IMA20"/>
      <c r="IMB20"/>
      <c r="IMC20"/>
      <c r="IMD20"/>
      <c r="IME20"/>
      <c r="IMF20"/>
      <c r="IMG20"/>
      <c r="IMH20"/>
      <c r="IMI20"/>
      <c r="IMJ20"/>
      <c r="IMK20"/>
      <c r="IML20"/>
      <c r="IMM20"/>
      <c r="IMN20"/>
      <c r="IMO20"/>
      <c r="IMP20"/>
      <c r="IMQ20"/>
      <c r="IMR20"/>
      <c r="IMS20"/>
      <c r="IMT20"/>
      <c r="IMU20"/>
      <c r="IMV20"/>
      <c r="IMW20"/>
      <c r="IMX20"/>
      <c r="IMY20"/>
      <c r="IMZ20"/>
      <c r="INA20"/>
      <c r="INB20"/>
      <c r="INC20"/>
      <c r="IND20"/>
      <c r="INE20"/>
      <c r="INF20"/>
      <c r="ING20"/>
      <c r="INH20"/>
      <c r="INI20"/>
      <c r="INJ20"/>
      <c r="INK20"/>
      <c r="INL20"/>
      <c r="INM20"/>
      <c r="INN20"/>
      <c r="INO20"/>
      <c r="INP20"/>
      <c r="INQ20"/>
      <c r="INR20"/>
      <c r="INS20"/>
      <c r="INT20"/>
      <c r="INU20"/>
      <c r="INV20"/>
      <c r="INW20"/>
      <c r="INX20"/>
      <c r="INY20"/>
      <c r="INZ20"/>
      <c r="IOA20"/>
      <c r="IOB20"/>
      <c r="IOC20"/>
      <c r="IOD20"/>
      <c r="IOE20"/>
      <c r="IOF20"/>
      <c r="IOG20"/>
      <c r="IOH20"/>
      <c r="IOI20"/>
      <c r="IOJ20"/>
      <c r="IOK20"/>
      <c r="IOL20"/>
      <c r="IOM20"/>
      <c r="ION20"/>
      <c r="IOO20"/>
      <c r="IOP20"/>
      <c r="IOQ20"/>
      <c r="IOR20"/>
      <c r="IOS20"/>
      <c r="IOT20"/>
      <c r="IOU20"/>
      <c r="IOV20"/>
      <c r="IOW20"/>
      <c r="IOX20"/>
      <c r="IOY20"/>
      <c r="IOZ20"/>
      <c r="IPA20"/>
      <c r="IPB20"/>
      <c r="IPC20"/>
      <c r="IPD20"/>
      <c r="IPE20"/>
      <c r="IPF20"/>
      <c r="IPG20"/>
      <c r="IPH20"/>
      <c r="IPI20"/>
      <c r="IPJ20"/>
      <c r="IPK20"/>
      <c r="IPL20"/>
      <c r="IPM20"/>
      <c r="IPN20"/>
      <c r="IPO20"/>
      <c r="IPP20"/>
      <c r="IPQ20"/>
      <c r="IPR20"/>
      <c r="IPS20"/>
      <c r="IPT20"/>
      <c r="IPU20"/>
      <c r="IPV20"/>
      <c r="IPW20"/>
      <c r="IPX20"/>
      <c r="IPY20"/>
      <c r="IPZ20"/>
      <c r="IQA20"/>
      <c r="IQB20"/>
      <c r="IQC20"/>
      <c r="IQD20"/>
      <c r="IQE20"/>
      <c r="IQF20"/>
      <c r="IQG20"/>
      <c r="IQH20"/>
      <c r="IQI20"/>
      <c r="IQJ20"/>
      <c r="IQK20"/>
      <c r="IQL20"/>
      <c r="IQM20"/>
      <c r="IQN20"/>
      <c r="IQO20"/>
      <c r="IQP20"/>
      <c r="IQQ20"/>
      <c r="IQR20"/>
      <c r="IQS20"/>
      <c r="IQT20"/>
      <c r="IQU20"/>
      <c r="IQV20"/>
      <c r="IQW20"/>
      <c r="IQX20"/>
      <c r="IQY20"/>
      <c r="IQZ20"/>
      <c r="IRA20"/>
      <c r="IRB20"/>
      <c r="IRC20"/>
      <c r="IRD20"/>
      <c r="IRE20"/>
      <c r="IRF20"/>
      <c r="IRG20"/>
      <c r="IRH20"/>
      <c r="IRI20"/>
      <c r="IRJ20"/>
      <c r="IRK20"/>
      <c r="IRL20"/>
      <c r="IRM20"/>
      <c r="IRN20"/>
      <c r="IRO20"/>
      <c r="IRP20"/>
      <c r="IRQ20"/>
      <c r="IRR20"/>
      <c r="IRS20"/>
      <c r="IRT20"/>
      <c r="IRU20"/>
      <c r="IRV20"/>
      <c r="IRW20"/>
      <c r="IRX20"/>
      <c r="IRY20"/>
      <c r="IRZ20"/>
      <c r="ISA20"/>
      <c r="ISB20"/>
      <c r="ISC20"/>
      <c r="ISD20"/>
      <c r="ISE20"/>
      <c r="ISF20"/>
      <c r="ISG20"/>
      <c r="ISH20"/>
      <c r="ISI20"/>
      <c r="ISJ20"/>
      <c r="ISK20"/>
      <c r="ISL20"/>
      <c r="ISM20"/>
      <c r="ISN20"/>
      <c r="ISO20"/>
      <c r="ISP20"/>
      <c r="ISQ20"/>
      <c r="ISR20"/>
      <c r="ISS20"/>
      <c r="IST20"/>
      <c r="ISU20"/>
      <c r="ISV20"/>
      <c r="ISW20"/>
      <c r="ISX20"/>
      <c r="ISY20"/>
      <c r="ISZ20"/>
      <c r="ITA20"/>
      <c r="ITB20"/>
      <c r="ITC20"/>
      <c r="ITD20"/>
      <c r="ITE20"/>
      <c r="ITF20"/>
      <c r="ITG20"/>
      <c r="ITH20"/>
      <c r="ITI20"/>
      <c r="ITJ20"/>
      <c r="ITK20"/>
      <c r="ITL20"/>
      <c r="ITM20"/>
      <c r="ITN20"/>
      <c r="ITO20"/>
      <c r="ITP20"/>
      <c r="ITQ20"/>
      <c r="ITR20"/>
      <c r="ITS20"/>
      <c r="ITT20"/>
      <c r="ITU20"/>
      <c r="ITV20"/>
      <c r="ITW20"/>
      <c r="ITX20"/>
      <c r="ITY20"/>
      <c r="ITZ20"/>
      <c r="IUA20"/>
      <c r="IUB20"/>
      <c r="IUC20"/>
      <c r="IUD20"/>
      <c r="IUE20"/>
      <c r="IUF20"/>
      <c r="IUG20"/>
      <c r="IUH20"/>
      <c r="IUI20"/>
      <c r="IUJ20"/>
      <c r="IUK20"/>
      <c r="IUL20"/>
      <c r="IUM20"/>
      <c r="IUN20"/>
      <c r="IUO20"/>
      <c r="IUP20"/>
      <c r="IUQ20"/>
      <c r="IUR20"/>
      <c r="IUS20"/>
      <c r="IUT20"/>
      <c r="IUU20"/>
      <c r="IUV20"/>
      <c r="IUW20"/>
      <c r="IUX20"/>
      <c r="IUY20"/>
      <c r="IUZ20"/>
      <c r="IVA20"/>
      <c r="IVB20"/>
      <c r="IVC20"/>
      <c r="IVD20"/>
      <c r="IVE20"/>
      <c r="IVF20"/>
      <c r="IVG20"/>
      <c r="IVH20"/>
      <c r="IVI20"/>
      <c r="IVJ20"/>
      <c r="IVK20"/>
      <c r="IVL20"/>
      <c r="IVM20"/>
      <c r="IVN20"/>
      <c r="IVO20"/>
      <c r="IVP20"/>
      <c r="IVQ20"/>
      <c r="IVR20"/>
      <c r="IVS20"/>
      <c r="IVT20"/>
      <c r="IVU20"/>
      <c r="IVV20"/>
      <c r="IVW20"/>
      <c r="IVX20"/>
      <c r="IVY20"/>
      <c r="IVZ20"/>
      <c r="IWA20"/>
      <c r="IWB20"/>
      <c r="IWC20"/>
      <c r="IWD20"/>
      <c r="IWE20"/>
      <c r="IWF20"/>
      <c r="IWG20"/>
      <c r="IWH20"/>
      <c r="IWI20"/>
      <c r="IWJ20"/>
      <c r="IWK20"/>
      <c r="IWL20"/>
      <c r="IWM20"/>
      <c r="IWN20"/>
      <c r="IWO20"/>
      <c r="IWP20"/>
      <c r="IWQ20"/>
      <c r="IWR20"/>
      <c r="IWS20"/>
      <c r="IWT20"/>
      <c r="IWU20"/>
      <c r="IWV20"/>
      <c r="IWW20"/>
      <c r="IWX20"/>
      <c r="IWY20"/>
      <c r="IWZ20"/>
      <c r="IXA20"/>
      <c r="IXB20"/>
      <c r="IXC20"/>
      <c r="IXD20"/>
      <c r="IXE20"/>
      <c r="IXF20"/>
      <c r="IXG20"/>
      <c r="IXH20"/>
      <c r="IXI20"/>
      <c r="IXJ20"/>
      <c r="IXK20"/>
      <c r="IXL20"/>
      <c r="IXM20"/>
      <c r="IXN20"/>
      <c r="IXO20"/>
      <c r="IXP20"/>
      <c r="IXQ20"/>
      <c r="IXR20"/>
      <c r="IXS20"/>
      <c r="IXT20"/>
      <c r="IXU20"/>
      <c r="IXV20"/>
      <c r="IXW20"/>
      <c r="IXX20"/>
      <c r="IXY20"/>
      <c r="IXZ20"/>
      <c r="IYA20"/>
      <c r="IYB20"/>
      <c r="IYC20"/>
      <c r="IYD20"/>
      <c r="IYE20"/>
      <c r="IYF20"/>
      <c r="IYG20"/>
      <c r="IYH20"/>
      <c r="IYI20"/>
      <c r="IYJ20"/>
      <c r="IYK20"/>
      <c r="IYL20"/>
      <c r="IYM20"/>
      <c r="IYN20"/>
      <c r="IYO20"/>
      <c r="IYP20"/>
      <c r="IYQ20"/>
      <c r="IYR20"/>
      <c r="IYS20"/>
      <c r="IYT20"/>
      <c r="IYU20"/>
      <c r="IYV20"/>
      <c r="IYW20"/>
      <c r="IYX20"/>
      <c r="IYY20"/>
      <c r="IYZ20"/>
      <c r="IZA20"/>
      <c r="IZB20"/>
      <c r="IZC20"/>
      <c r="IZD20"/>
      <c r="IZE20"/>
      <c r="IZF20"/>
      <c r="IZG20"/>
      <c r="IZH20"/>
      <c r="IZI20"/>
      <c r="IZJ20"/>
      <c r="IZK20"/>
      <c r="IZL20"/>
      <c r="IZM20"/>
      <c r="IZN20"/>
      <c r="IZO20"/>
      <c r="IZP20"/>
      <c r="IZQ20"/>
      <c r="IZR20"/>
      <c r="IZS20"/>
      <c r="IZT20"/>
      <c r="IZU20"/>
      <c r="IZV20"/>
      <c r="IZW20"/>
      <c r="IZX20"/>
      <c r="IZY20"/>
      <c r="IZZ20"/>
      <c r="JAA20"/>
      <c r="JAB20"/>
      <c r="JAC20"/>
      <c r="JAD20"/>
      <c r="JAE20"/>
      <c r="JAF20"/>
      <c r="JAG20"/>
      <c r="JAH20"/>
      <c r="JAI20"/>
      <c r="JAJ20"/>
      <c r="JAK20"/>
      <c r="JAL20"/>
      <c r="JAM20"/>
      <c r="JAN20"/>
      <c r="JAO20"/>
      <c r="JAP20"/>
      <c r="JAQ20"/>
      <c r="JAR20"/>
      <c r="JAS20"/>
      <c r="JAT20"/>
      <c r="JAU20"/>
      <c r="JAV20"/>
      <c r="JAW20"/>
      <c r="JAX20"/>
      <c r="JAY20"/>
      <c r="JAZ20"/>
      <c r="JBA20"/>
      <c r="JBB20"/>
      <c r="JBC20"/>
      <c r="JBD20"/>
      <c r="JBE20"/>
      <c r="JBF20"/>
      <c r="JBG20"/>
      <c r="JBH20"/>
      <c r="JBI20"/>
      <c r="JBJ20"/>
      <c r="JBK20"/>
      <c r="JBL20"/>
      <c r="JBM20"/>
      <c r="JBN20"/>
      <c r="JBO20"/>
      <c r="JBP20"/>
      <c r="JBQ20"/>
      <c r="JBR20"/>
      <c r="JBS20"/>
      <c r="JBT20"/>
      <c r="JBU20"/>
      <c r="JBV20"/>
      <c r="JBW20"/>
      <c r="JBX20"/>
      <c r="JBY20"/>
      <c r="JBZ20"/>
      <c r="JCA20"/>
      <c r="JCB20"/>
      <c r="JCC20"/>
      <c r="JCD20"/>
      <c r="JCE20"/>
      <c r="JCF20"/>
      <c r="JCG20"/>
      <c r="JCH20"/>
      <c r="JCI20"/>
      <c r="JCJ20"/>
      <c r="JCK20"/>
      <c r="JCL20"/>
      <c r="JCM20"/>
      <c r="JCN20"/>
      <c r="JCO20"/>
      <c r="JCP20"/>
      <c r="JCQ20"/>
      <c r="JCR20"/>
      <c r="JCS20"/>
      <c r="JCT20"/>
      <c r="JCU20"/>
      <c r="JCV20"/>
      <c r="JCW20"/>
      <c r="JCX20"/>
      <c r="JCY20"/>
      <c r="JCZ20"/>
      <c r="JDA20"/>
      <c r="JDB20"/>
      <c r="JDC20"/>
      <c r="JDD20"/>
      <c r="JDE20"/>
      <c r="JDF20"/>
      <c r="JDG20"/>
      <c r="JDH20"/>
      <c r="JDI20"/>
      <c r="JDJ20"/>
      <c r="JDK20"/>
      <c r="JDL20"/>
      <c r="JDM20"/>
      <c r="JDN20"/>
      <c r="JDO20"/>
      <c r="JDP20"/>
      <c r="JDQ20"/>
      <c r="JDR20"/>
      <c r="JDS20"/>
      <c r="JDT20"/>
      <c r="JDU20"/>
      <c r="JDV20"/>
      <c r="JDW20"/>
      <c r="JDX20"/>
      <c r="JDY20"/>
      <c r="JDZ20"/>
      <c r="JEA20"/>
      <c r="JEB20"/>
      <c r="JEC20"/>
      <c r="JED20"/>
      <c r="JEE20"/>
      <c r="JEF20"/>
      <c r="JEG20"/>
      <c r="JEH20"/>
      <c r="JEI20"/>
      <c r="JEJ20"/>
      <c r="JEK20"/>
      <c r="JEL20"/>
      <c r="JEM20"/>
      <c r="JEN20"/>
      <c r="JEO20"/>
      <c r="JEP20"/>
      <c r="JEQ20"/>
      <c r="JER20"/>
      <c r="JES20"/>
      <c r="JET20"/>
      <c r="JEU20"/>
      <c r="JEV20"/>
      <c r="JEW20"/>
      <c r="JEX20"/>
      <c r="JEY20"/>
      <c r="JEZ20"/>
      <c r="JFA20"/>
      <c r="JFB20"/>
      <c r="JFC20"/>
      <c r="JFD20"/>
      <c r="JFE20"/>
      <c r="JFF20"/>
      <c r="JFG20"/>
      <c r="JFH20"/>
      <c r="JFI20"/>
      <c r="JFJ20"/>
      <c r="JFK20"/>
      <c r="JFL20"/>
      <c r="JFM20"/>
      <c r="JFN20"/>
      <c r="JFO20"/>
      <c r="JFP20"/>
      <c r="JFQ20"/>
      <c r="JFR20"/>
      <c r="JFS20"/>
      <c r="JFT20"/>
      <c r="JFU20"/>
      <c r="JFV20"/>
      <c r="JFW20"/>
      <c r="JFX20"/>
      <c r="JFY20"/>
      <c r="JFZ20"/>
      <c r="JGA20"/>
      <c r="JGB20"/>
      <c r="JGC20"/>
      <c r="JGD20"/>
      <c r="JGE20"/>
      <c r="JGF20"/>
      <c r="JGG20"/>
      <c r="JGH20"/>
      <c r="JGI20"/>
      <c r="JGJ20"/>
      <c r="JGK20"/>
      <c r="JGL20"/>
      <c r="JGM20"/>
      <c r="JGN20"/>
      <c r="JGO20"/>
      <c r="JGP20"/>
      <c r="JGQ20"/>
      <c r="JGR20"/>
      <c r="JGS20"/>
      <c r="JGT20"/>
      <c r="JGU20"/>
      <c r="JGV20"/>
      <c r="JGW20"/>
      <c r="JGX20"/>
      <c r="JGY20"/>
      <c r="JGZ20"/>
      <c r="JHA20"/>
      <c r="JHB20"/>
      <c r="JHC20"/>
      <c r="JHD20"/>
      <c r="JHE20"/>
      <c r="JHF20"/>
      <c r="JHG20"/>
      <c r="JHH20"/>
      <c r="JHI20"/>
      <c r="JHJ20"/>
      <c r="JHK20"/>
      <c r="JHL20"/>
      <c r="JHM20"/>
      <c r="JHN20"/>
      <c r="JHO20"/>
      <c r="JHP20"/>
      <c r="JHQ20"/>
      <c r="JHR20"/>
      <c r="JHS20"/>
      <c r="JHT20"/>
      <c r="JHU20"/>
      <c r="JHV20"/>
      <c r="JHW20"/>
      <c r="JHX20"/>
      <c r="JHY20"/>
      <c r="JHZ20"/>
      <c r="JIA20"/>
      <c r="JIB20"/>
      <c r="JIC20"/>
      <c r="JID20"/>
      <c r="JIE20"/>
      <c r="JIF20"/>
      <c r="JIG20"/>
      <c r="JIH20"/>
      <c r="JII20"/>
      <c r="JIJ20"/>
      <c r="JIK20"/>
      <c r="JIL20"/>
      <c r="JIM20"/>
      <c r="JIN20"/>
      <c r="JIO20"/>
      <c r="JIP20"/>
      <c r="JIQ20"/>
      <c r="JIR20"/>
      <c r="JIS20"/>
      <c r="JIT20"/>
      <c r="JIU20"/>
      <c r="JIV20"/>
      <c r="JIW20"/>
      <c r="JIX20"/>
      <c r="JIY20"/>
      <c r="JIZ20"/>
      <c r="JJA20"/>
      <c r="JJB20"/>
      <c r="JJC20"/>
      <c r="JJD20"/>
      <c r="JJE20"/>
      <c r="JJF20"/>
      <c r="JJG20"/>
      <c r="JJH20"/>
      <c r="JJI20"/>
      <c r="JJJ20"/>
      <c r="JJK20"/>
      <c r="JJL20"/>
      <c r="JJM20"/>
      <c r="JJN20"/>
      <c r="JJO20"/>
      <c r="JJP20"/>
      <c r="JJQ20"/>
      <c r="JJR20"/>
      <c r="JJS20"/>
      <c r="JJT20"/>
      <c r="JJU20"/>
      <c r="JJV20"/>
      <c r="JJW20"/>
      <c r="JJX20"/>
      <c r="JJY20"/>
      <c r="JJZ20"/>
      <c r="JKA20"/>
      <c r="JKB20"/>
      <c r="JKC20"/>
      <c r="JKD20"/>
      <c r="JKE20"/>
      <c r="JKF20"/>
      <c r="JKG20"/>
      <c r="JKH20"/>
      <c r="JKI20"/>
      <c r="JKJ20"/>
      <c r="JKK20"/>
      <c r="JKL20"/>
      <c r="JKM20"/>
      <c r="JKN20"/>
      <c r="JKO20"/>
      <c r="JKP20"/>
      <c r="JKQ20"/>
      <c r="JKR20"/>
      <c r="JKS20"/>
      <c r="JKT20"/>
      <c r="JKU20"/>
      <c r="JKV20"/>
      <c r="JKW20"/>
      <c r="JKX20"/>
      <c r="JKY20"/>
      <c r="JKZ20"/>
      <c r="JLA20"/>
      <c r="JLB20"/>
      <c r="JLC20"/>
      <c r="JLD20"/>
      <c r="JLE20"/>
      <c r="JLF20"/>
      <c r="JLG20"/>
      <c r="JLH20"/>
      <c r="JLI20"/>
      <c r="JLJ20"/>
      <c r="JLK20"/>
      <c r="JLL20"/>
      <c r="JLM20"/>
      <c r="JLN20"/>
      <c r="JLO20"/>
      <c r="JLP20"/>
      <c r="JLQ20"/>
      <c r="JLR20"/>
      <c r="JLS20"/>
      <c r="JLT20"/>
      <c r="JLU20"/>
      <c r="JLV20"/>
      <c r="JLW20"/>
      <c r="JLX20"/>
      <c r="JLY20"/>
      <c r="JLZ20"/>
      <c r="JMA20"/>
      <c r="JMB20"/>
      <c r="JMC20"/>
      <c r="JMD20"/>
      <c r="JME20"/>
      <c r="JMF20"/>
      <c r="JMG20"/>
      <c r="JMH20"/>
      <c r="JMI20"/>
      <c r="JMJ20"/>
      <c r="JMK20"/>
      <c r="JML20"/>
      <c r="JMM20"/>
      <c r="JMN20"/>
      <c r="JMO20"/>
      <c r="JMP20"/>
      <c r="JMQ20"/>
      <c r="JMR20"/>
      <c r="JMS20"/>
      <c r="JMT20"/>
      <c r="JMU20"/>
      <c r="JMV20"/>
      <c r="JMW20"/>
      <c r="JMX20"/>
      <c r="JMY20"/>
      <c r="JMZ20"/>
      <c r="JNA20"/>
      <c r="JNB20"/>
      <c r="JNC20"/>
      <c r="JND20"/>
      <c r="JNE20"/>
      <c r="JNF20"/>
      <c r="JNG20"/>
      <c r="JNH20"/>
      <c r="JNI20"/>
      <c r="JNJ20"/>
      <c r="JNK20"/>
      <c r="JNL20"/>
      <c r="JNM20"/>
      <c r="JNN20"/>
      <c r="JNO20"/>
      <c r="JNP20"/>
      <c r="JNQ20"/>
      <c r="JNR20"/>
      <c r="JNS20"/>
      <c r="JNT20"/>
      <c r="JNU20"/>
      <c r="JNV20"/>
      <c r="JNW20"/>
      <c r="JNX20"/>
      <c r="JNY20"/>
      <c r="JNZ20"/>
      <c r="JOA20"/>
      <c r="JOB20"/>
      <c r="JOC20"/>
      <c r="JOD20"/>
      <c r="JOE20"/>
      <c r="JOF20"/>
      <c r="JOG20"/>
      <c r="JOH20"/>
      <c r="JOI20"/>
      <c r="JOJ20"/>
      <c r="JOK20"/>
      <c r="JOL20"/>
      <c r="JOM20"/>
      <c r="JON20"/>
      <c r="JOO20"/>
      <c r="JOP20"/>
      <c r="JOQ20"/>
      <c r="JOR20"/>
      <c r="JOS20"/>
      <c r="JOT20"/>
      <c r="JOU20"/>
      <c r="JOV20"/>
      <c r="JOW20"/>
      <c r="JOX20"/>
      <c r="JOY20"/>
      <c r="JOZ20"/>
      <c r="JPA20"/>
      <c r="JPB20"/>
      <c r="JPC20"/>
      <c r="JPD20"/>
      <c r="JPE20"/>
      <c r="JPF20"/>
      <c r="JPG20"/>
      <c r="JPH20"/>
      <c r="JPI20"/>
      <c r="JPJ20"/>
      <c r="JPK20"/>
      <c r="JPL20"/>
      <c r="JPM20"/>
      <c r="JPN20"/>
      <c r="JPO20"/>
      <c r="JPP20"/>
      <c r="JPQ20"/>
      <c r="JPR20"/>
      <c r="JPS20"/>
      <c r="JPT20"/>
      <c r="JPU20"/>
      <c r="JPV20"/>
      <c r="JPW20"/>
      <c r="JPX20"/>
      <c r="JPY20"/>
      <c r="JPZ20"/>
      <c r="JQA20"/>
      <c r="JQB20"/>
      <c r="JQC20"/>
      <c r="JQD20"/>
      <c r="JQE20"/>
      <c r="JQF20"/>
      <c r="JQG20"/>
      <c r="JQH20"/>
      <c r="JQI20"/>
      <c r="JQJ20"/>
      <c r="JQK20"/>
      <c r="JQL20"/>
      <c r="JQM20"/>
      <c r="JQN20"/>
      <c r="JQO20"/>
      <c r="JQP20"/>
      <c r="JQQ20"/>
      <c r="JQR20"/>
      <c r="JQS20"/>
      <c r="JQT20"/>
      <c r="JQU20"/>
      <c r="JQV20"/>
      <c r="JQW20"/>
      <c r="JQX20"/>
      <c r="JQY20"/>
      <c r="JQZ20"/>
      <c r="JRA20"/>
      <c r="JRB20"/>
      <c r="JRC20"/>
      <c r="JRD20"/>
      <c r="JRE20"/>
      <c r="JRF20"/>
      <c r="JRG20"/>
      <c r="JRH20"/>
      <c r="JRI20"/>
      <c r="JRJ20"/>
      <c r="JRK20"/>
      <c r="JRL20"/>
      <c r="JRM20"/>
      <c r="JRN20"/>
      <c r="JRO20"/>
      <c r="JRP20"/>
      <c r="JRQ20"/>
      <c r="JRR20"/>
      <c r="JRS20"/>
      <c r="JRT20"/>
      <c r="JRU20"/>
      <c r="JRV20"/>
      <c r="JRW20"/>
      <c r="JRX20"/>
      <c r="JRY20"/>
      <c r="JRZ20"/>
      <c r="JSA20"/>
      <c r="JSB20"/>
      <c r="JSC20"/>
      <c r="JSD20"/>
      <c r="JSE20"/>
      <c r="JSF20"/>
      <c r="JSG20"/>
      <c r="JSH20"/>
      <c r="JSI20"/>
      <c r="JSJ20"/>
      <c r="JSK20"/>
      <c r="JSL20"/>
      <c r="JSM20"/>
      <c r="JSN20"/>
      <c r="JSO20"/>
      <c r="JSP20"/>
      <c r="JSQ20"/>
      <c r="JSR20"/>
      <c r="JSS20"/>
      <c r="JST20"/>
      <c r="JSU20"/>
      <c r="JSV20"/>
      <c r="JSW20"/>
      <c r="JSX20"/>
      <c r="JSY20"/>
      <c r="JSZ20"/>
      <c r="JTA20"/>
      <c r="JTB20"/>
      <c r="JTC20"/>
      <c r="JTD20"/>
      <c r="JTE20"/>
      <c r="JTF20"/>
      <c r="JTG20"/>
      <c r="JTH20"/>
      <c r="JTI20"/>
      <c r="JTJ20"/>
      <c r="JTK20"/>
      <c r="JTL20"/>
      <c r="JTM20"/>
      <c r="JTN20"/>
      <c r="JTO20"/>
      <c r="JTP20"/>
      <c r="JTQ20"/>
      <c r="JTR20"/>
      <c r="JTS20"/>
      <c r="JTT20"/>
      <c r="JTU20"/>
      <c r="JTV20"/>
      <c r="JTW20"/>
      <c r="JTX20"/>
      <c r="JTY20"/>
      <c r="JTZ20"/>
      <c r="JUA20"/>
      <c r="JUB20"/>
      <c r="JUC20"/>
      <c r="JUD20"/>
      <c r="JUE20"/>
      <c r="JUF20"/>
      <c r="JUG20"/>
      <c r="JUH20"/>
      <c r="JUI20"/>
      <c r="JUJ20"/>
      <c r="JUK20"/>
      <c r="JUL20"/>
      <c r="JUM20"/>
      <c r="JUN20"/>
      <c r="JUO20"/>
      <c r="JUP20"/>
      <c r="JUQ20"/>
      <c r="JUR20"/>
      <c r="JUS20"/>
      <c r="JUT20"/>
      <c r="JUU20"/>
      <c r="JUV20"/>
      <c r="JUW20"/>
      <c r="JUX20"/>
      <c r="JUY20"/>
      <c r="JUZ20"/>
      <c r="JVA20"/>
      <c r="JVB20"/>
      <c r="JVC20"/>
      <c r="JVD20"/>
      <c r="JVE20"/>
      <c r="JVF20"/>
      <c r="JVG20"/>
      <c r="JVH20"/>
      <c r="JVI20"/>
      <c r="JVJ20"/>
      <c r="JVK20"/>
      <c r="JVL20"/>
      <c r="JVM20"/>
      <c r="JVN20"/>
      <c r="JVO20"/>
      <c r="JVP20"/>
      <c r="JVQ20"/>
      <c r="JVR20"/>
      <c r="JVS20"/>
      <c r="JVT20"/>
      <c r="JVU20"/>
      <c r="JVV20"/>
      <c r="JVW20"/>
      <c r="JVX20"/>
      <c r="JVY20"/>
      <c r="JVZ20"/>
      <c r="JWA20"/>
      <c r="JWB20"/>
      <c r="JWC20"/>
      <c r="JWD20"/>
      <c r="JWE20"/>
      <c r="JWF20"/>
      <c r="JWG20"/>
      <c r="JWH20"/>
      <c r="JWI20"/>
      <c r="JWJ20"/>
      <c r="JWK20"/>
      <c r="JWL20"/>
      <c r="JWM20"/>
      <c r="JWN20"/>
      <c r="JWO20"/>
      <c r="JWP20"/>
      <c r="JWQ20"/>
      <c r="JWR20"/>
      <c r="JWS20"/>
      <c r="JWT20"/>
      <c r="JWU20"/>
      <c r="JWV20"/>
      <c r="JWW20"/>
      <c r="JWX20"/>
      <c r="JWY20"/>
      <c r="JWZ20"/>
      <c r="JXA20"/>
      <c r="JXB20"/>
      <c r="JXC20"/>
      <c r="JXD20"/>
      <c r="JXE20"/>
      <c r="JXF20"/>
      <c r="JXG20"/>
      <c r="JXH20"/>
      <c r="JXI20"/>
      <c r="JXJ20"/>
      <c r="JXK20"/>
      <c r="JXL20"/>
      <c r="JXM20"/>
      <c r="JXN20"/>
      <c r="JXO20"/>
      <c r="JXP20"/>
      <c r="JXQ20"/>
      <c r="JXR20"/>
      <c r="JXS20"/>
      <c r="JXT20"/>
      <c r="JXU20"/>
      <c r="JXV20"/>
      <c r="JXW20"/>
      <c r="JXX20"/>
      <c r="JXY20"/>
      <c r="JXZ20"/>
      <c r="JYA20"/>
      <c r="JYB20"/>
      <c r="JYC20"/>
      <c r="JYD20"/>
      <c r="JYE20"/>
      <c r="JYF20"/>
      <c r="JYG20"/>
      <c r="JYH20"/>
      <c r="JYI20"/>
      <c r="JYJ20"/>
      <c r="JYK20"/>
      <c r="JYL20"/>
      <c r="JYM20"/>
      <c r="JYN20"/>
      <c r="JYO20"/>
      <c r="JYP20"/>
      <c r="JYQ20"/>
      <c r="JYR20"/>
      <c r="JYS20"/>
      <c r="JYT20"/>
      <c r="JYU20"/>
      <c r="JYV20"/>
      <c r="JYW20"/>
      <c r="JYX20"/>
      <c r="JYY20"/>
      <c r="JYZ20"/>
      <c r="JZA20"/>
      <c r="JZB20"/>
      <c r="JZC20"/>
      <c r="JZD20"/>
      <c r="JZE20"/>
      <c r="JZF20"/>
      <c r="JZG20"/>
      <c r="JZH20"/>
      <c r="JZI20"/>
      <c r="JZJ20"/>
      <c r="JZK20"/>
      <c r="JZL20"/>
      <c r="JZM20"/>
      <c r="JZN20"/>
      <c r="JZO20"/>
      <c r="JZP20"/>
      <c r="JZQ20"/>
      <c r="JZR20"/>
      <c r="JZS20"/>
      <c r="JZT20"/>
      <c r="JZU20"/>
      <c r="JZV20"/>
      <c r="JZW20"/>
      <c r="JZX20"/>
      <c r="JZY20"/>
      <c r="JZZ20"/>
      <c r="KAA20"/>
      <c r="KAB20"/>
      <c r="KAC20"/>
      <c r="KAD20"/>
      <c r="KAE20"/>
      <c r="KAF20"/>
      <c r="KAG20"/>
      <c r="KAH20"/>
      <c r="KAI20"/>
      <c r="KAJ20"/>
      <c r="KAK20"/>
      <c r="KAL20"/>
      <c r="KAM20"/>
      <c r="KAN20"/>
      <c r="KAO20"/>
      <c r="KAP20"/>
      <c r="KAQ20"/>
      <c r="KAR20"/>
      <c r="KAS20"/>
      <c r="KAT20"/>
      <c r="KAU20"/>
      <c r="KAV20"/>
      <c r="KAW20"/>
      <c r="KAX20"/>
      <c r="KAY20"/>
      <c r="KAZ20"/>
      <c r="KBA20"/>
      <c r="KBB20"/>
      <c r="KBC20"/>
      <c r="KBD20"/>
      <c r="KBE20"/>
      <c r="KBF20"/>
      <c r="KBG20"/>
      <c r="KBH20"/>
      <c r="KBI20"/>
      <c r="KBJ20"/>
      <c r="KBK20"/>
      <c r="KBL20"/>
      <c r="KBM20"/>
      <c r="KBN20"/>
      <c r="KBO20"/>
      <c r="KBP20"/>
      <c r="KBQ20"/>
      <c r="KBR20"/>
      <c r="KBS20"/>
      <c r="KBT20"/>
      <c r="KBU20"/>
      <c r="KBV20"/>
      <c r="KBW20"/>
      <c r="KBX20"/>
      <c r="KBY20"/>
      <c r="KBZ20"/>
      <c r="KCA20"/>
      <c r="KCB20"/>
      <c r="KCC20"/>
      <c r="KCD20"/>
      <c r="KCE20"/>
      <c r="KCF20"/>
      <c r="KCG20"/>
      <c r="KCH20"/>
      <c r="KCI20"/>
      <c r="KCJ20"/>
      <c r="KCK20"/>
      <c r="KCL20"/>
      <c r="KCM20"/>
      <c r="KCN20"/>
      <c r="KCO20"/>
      <c r="KCP20"/>
      <c r="KCQ20"/>
      <c r="KCR20"/>
      <c r="KCS20"/>
      <c r="KCT20"/>
      <c r="KCU20"/>
      <c r="KCV20"/>
      <c r="KCW20"/>
      <c r="KCX20"/>
      <c r="KCY20"/>
      <c r="KCZ20"/>
      <c r="KDA20"/>
      <c r="KDB20"/>
      <c r="KDC20"/>
      <c r="KDD20"/>
      <c r="KDE20"/>
      <c r="KDF20"/>
      <c r="KDG20"/>
      <c r="KDH20"/>
      <c r="KDI20"/>
      <c r="KDJ20"/>
      <c r="KDK20"/>
      <c r="KDL20"/>
      <c r="KDM20"/>
      <c r="KDN20"/>
      <c r="KDO20"/>
      <c r="KDP20"/>
      <c r="KDQ20"/>
      <c r="KDR20"/>
      <c r="KDS20"/>
      <c r="KDT20"/>
      <c r="KDU20"/>
      <c r="KDV20"/>
      <c r="KDW20"/>
      <c r="KDX20"/>
      <c r="KDY20"/>
      <c r="KDZ20"/>
      <c r="KEA20"/>
      <c r="KEB20"/>
      <c r="KEC20"/>
      <c r="KED20"/>
      <c r="KEE20"/>
      <c r="KEF20"/>
      <c r="KEG20"/>
      <c r="KEH20"/>
      <c r="KEI20"/>
      <c r="KEJ20"/>
      <c r="KEK20"/>
      <c r="KEL20"/>
      <c r="KEM20"/>
      <c r="KEN20"/>
      <c r="KEO20"/>
      <c r="KEP20"/>
      <c r="KEQ20"/>
      <c r="KER20"/>
      <c r="KES20"/>
      <c r="KET20"/>
      <c r="KEU20"/>
      <c r="KEV20"/>
      <c r="KEW20"/>
      <c r="KEX20"/>
      <c r="KEY20"/>
      <c r="KEZ20"/>
      <c r="KFA20"/>
      <c r="KFB20"/>
      <c r="KFC20"/>
      <c r="KFD20"/>
      <c r="KFE20"/>
      <c r="KFF20"/>
      <c r="KFG20"/>
      <c r="KFH20"/>
      <c r="KFI20"/>
      <c r="KFJ20"/>
      <c r="KFK20"/>
      <c r="KFL20"/>
      <c r="KFM20"/>
      <c r="KFN20"/>
      <c r="KFO20"/>
      <c r="KFP20"/>
      <c r="KFQ20"/>
      <c r="KFR20"/>
      <c r="KFS20"/>
      <c r="KFT20"/>
      <c r="KFU20"/>
      <c r="KFV20"/>
      <c r="KFW20"/>
      <c r="KFX20"/>
      <c r="KFY20"/>
      <c r="KFZ20"/>
      <c r="KGA20"/>
      <c r="KGB20"/>
      <c r="KGC20"/>
      <c r="KGD20"/>
      <c r="KGE20"/>
      <c r="KGF20"/>
      <c r="KGG20"/>
      <c r="KGH20"/>
      <c r="KGI20"/>
      <c r="KGJ20"/>
      <c r="KGK20"/>
      <c r="KGL20"/>
      <c r="KGM20"/>
      <c r="KGN20"/>
      <c r="KGO20"/>
      <c r="KGP20"/>
      <c r="KGQ20"/>
      <c r="KGR20"/>
      <c r="KGS20"/>
      <c r="KGT20"/>
      <c r="KGU20"/>
      <c r="KGV20"/>
      <c r="KGW20"/>
      <c r="KGX20"/>
      <c r="KGY20"/>
      <c r="KGZ20"/>
      <c r="KHA20"/>
      <c r="KHB20"/>
      <c r="KHC20"/>
      <c r="KHD20"/>
      <c r="KHE20"/>
      <c r="KHF20"/>
      <c r="KHG20"/>
      <c r="KHH20"/>
      <c r="KHI20"/>
      <c r="KHJ20"/>
      <c r="KHK20"/>
      <c r="KHL20"/>
      <c r="KHM20"/>
      <c r="KHN20"/>
      <c r="KHO20"/>
      <c r="KHP20"/>
      <c r="KHQ20"/>
      <c r="KHR20"/>
      <c r="KHS20"/>
      <c r="KHT20"/>
      <c r="KHU20"/>
      <c r="KHV20"/>
      <c r="KHW20"/>
      <c r="KHX20"/>
      <c r="KHY20"/>
      <c r="KHZ20"/>
      <c r="KIA20"/>
      <c r="KIB20"/>
      <c r="KIC20"/>
      <c r="KID20"/>
      <c r="KIE20"/>
      <c r="KIF20"/>
      <c r="KIG20"/>
      <c r="KIH20"/>
      <c r="KII20"/>
      <c r="KIJ20"/>
      <c r="KIK20"/>
      <c r="KIL20"/>
      <c r="KIM20"/>
      <c r="KIN20"/>
      <c r="KIO20"/>
      <c r="KIP20"/>
      <c r="KIQ20"/>
      <c r="KIR20"/>
      <c r="KIS20"/>
      <c r="KIT20"/>
      <c r="KIU20"/>
      <c r="KIV20"/>
      <c r="KIW20"/>
      <c r="KIX20"/>
      <c r="KIY20"/>
      <c r="KIZ20"/>
      <c r="KJA20"/>
      <c r="KJB20"/>
      <c r="KJC20"/>
      <c r="KJD20"/>
      <c r="KJE20"/>
      <c r="KJF20"/>
      <c r="KJG20"/>
      <c r="KJH20"/>
      <c r="KJI20"/>
      <c r="KJJ20"/>
      <c r="KJK20"/>
      <c r="KJL20"/>
      <c r="KJM20"/>
      <c r="KJN20"/>
      <c r="KJO20"/>
      <c r="KJP20"/>
      <c r="KJQ20"/>
      <c r="KJR20"/>
      <c r="KJS20"/>
      <c r="KJT20"/>
      <c r="KJU20"/>
      <c r="KJV20"/>
      <c r="KJW20"/>
      <c r="KJX20"/>
      <c r="KJY20"/>
      <c r="KJZ20"/>
      <c r="KKA20"/>
      <c r="KKB20"/>
      <c r="KKC20"/>
      <c r="KKD20"/>
      <c r="KKE20"/>
      <c r="KKF20"/>
      <c r="KKG20"/>
      <c r="KKH20"/>
      <c r="KKI20"/>
      <c r="KKJ20"/>
      <c r="KKK20"/>
      <c r="KKL20"/>
      <c r="KKM20"/>
      <c r="KKN20"/>
      <c r="KKO20"/>
      <c r="KKP20"/>
      <c r="KKQ20"/>
      <c r="KKR20"/>
      <c r="KKS20"/>
      <c r="KKT20"/>
      <c r="KKU20"/>
      <c r="KKV20"/>
      <c r="KKW20"/>
      <c r="KKX20"/>
      <c r="KKY20"/>
      <c r="KKZ20"/>
      <c r="KLA20"/>
      <c r="KLB20"/>
      <c r="KLC20"/>
      <c r="KLD20"/>
      <c r="KLE20"/>
      <c r="KLF20"/>
      <c r="KLG20"/>
      <c r="KLH20"/>
      <c r="KLI20"/>
      <c r="KLJ20"/>
      <c r="KLK20"/>
      <c r="KLL20"/>
      <c r="KLM20"/>
      <c r="KLN20"/>
      <c r="KLO20"/>
      <c r="KLP20"/>
      <c r="KLQ20"/>
      <c r="KLR20"/>
      <c r="KLS20"/>
      <c r="KLT20"/>
      <c r="KLU20"/>
      <c r="KLV20"/>
      <c r="KLW20"/>
      <c r="KLX20"/>
      <c r="KLY20"/>
      <c r="KLZ20"/>
      <c r="KMA20"/>
      <c r="KMB20"/>
      <c r="KMC20"/>
      <c r="KMD20"/>
      <c r="KME20"/>
      <c r="KMF20"/>
      <c r="KMG20"/>
      <c r="KMH20"/>
      <c r="KMI20"/>
      <c r="KMJ20"/>
      <c r="KMK20"/>
      <c r="KML20"/>
      <c r="KMM20"/>
      <c r="KMN20"/>
      <c r="KMO20"/>
      <c r="KMP20"/>
      <c r="KMQ20"/>
      <c r="KMR20"/>
      <c r="KMS20"/>
      <c r="KMT20"/>
      <c r="KMU20"/>
      <c r="KMV20"/>
      <c r="KMW20"/>
      <c r="KMX20"/>
      <c r="KMY20"/>
      <c r="KMZ20"/>
      <c r="KNA20"/>
      <c r="KNB20"/>
      <c r="KNC20"/>
      <c r="KND20"/>
      <c r="KNE20"/>
      <c r="KNF20"/>
      <c r="KNG20"/>
      <c r="KNH20"/>
      <c r="KNI20"/>
      <c r="KNJ20"/>
      <c r="KNK20"/>
      <c r="KNL20"/>
      <c r="KNM20"/>
      <c r="KNN20"/>
      <c r="KNO20"/>
      <c r="KNP20"/>
      <c r="KNQ20"/>
      <c r="KNR20"/>
      <c r="KNS20"/>
      <c r="KNT20"/>
      <c r="KNU20"/>
      <c r="KNV20"/>
      <c r="KNW20"/>
      <c r="KNX20"/>
      <c r="KNY20"/>
      <c r="KNZ20"/>
      <c r="KOA20"/>
      <c r="KOB20"/>
      <c r="KOC20"/>
      <c r="KOD20"/>
      <c r="KOE20"/>
      <c r="KOF20"/>
      <c r="KOG20"/>
      <c r="KOH20"/>
      <c r="KOI20"/>
      <c r="KOJ20"/>
      <c r="KOK20"/>
      <c r="KOL20"/>
      <c r="KOM20"/>
      <c r="KON20"/>
      <c r="KOO20"/>
      <c r="KOP20"/>
      <c r="KOQ20"/>
      <c r="KOR20"/>
      <c r="KOS20"/>
      <c r="KOT20"/>
      <c r="KOU20"/>
      <c r="KOV20"/>
      <c r="KOW20"/>
      <c r="KOX20"/>
      <c r="KOY20"/>
      <c r="KOZ20"/>
      <c r="KPA20"/>
      <c r="KPB20"/>
      <c r="KPC20"/>
      <c r="KPD20"/>
      <c r="KPE20"/>
      <c r="KPF20"/>
      <c r="KPG20"/>
      <c r="KPH20"/>
      <c r="KPI20"/>
      <c r="KPJ20"/>
      <c r="KPK20"/>
      <c r="KPL20"/>
      <c r="KPM20"/>
      <c r="KPN20"/>
      <c r="KPO20"/>
      <c r="KPP20"/>
      <c r="KPQ20"/>
      <c r="KPR20"/>
      <c r="KPS20"/>
      <c r="KPT20"/>
      <c r="KPU20"/>
      <c r="KPV20"/>
      <c r="KPW20"/>
      <c r="KPX20"/>
      <c r="KPY20"/>
      <c r="KPZ20"/>
      <c r="KQA20"/>
      <c r="KQB20"/>
      <c r="KQC20"/>
      <c r="KQD20"/>
      <c r="KQE20"/>
      <c r="KQF20"/>
      <c r="KQG20"/>
      <c r="KQH20"/>
      <c r="KQI20"/>
      <c r="KQJ20"/>
      <c r="KQK20"/>
      <c r="KQL20"/>
      <c r="KQM20"/>
      <c r="KQN20"/>
      <c r="KQO20"/>
      <c r="KQP20"/>
      <c r="KQQ20"/>
      <c r="KQR20"/>
      <c r="KQS20"/>
      <c r="KQT20"/>
      <c r="KQU20"/>
      <c r="KQV20"/>
      <c r="KQW20"/>
      <c r="KQX20"/>
      <c r="KQY20"/>
      <c r="KQZ20"/>
      <c r="KRA20"/>
      <c r="KRB20"/>
      <c r="KRC20"/>
      <c r="KRD20"/>
      <c r="KRE20"/>
      <c r="KRF20"/>
      <c r="KRG20"/>
      <c r="KRH20"/>
      <c r="KRI20"/>
      <c r="KRJ20"/>
      <c r="KRK20"/>
      <c r="KRL20"/>
      <c r="KRM20"/>
      <c r="KRN20"/>
      <c r="KRO20"/>
      <c r="KRP20"/>
      <c r="KRQ20"/>
      <c r="KRR20"/>
      <c r="KRS20"/>
      <c r="KRT20"/>
      <c r="KRU20"/>
      <c r="KRV20"/>
      <c r="KRW20"/>
      <c r="KRX20"/>
      <c r="KRY20"/>
      <c r="KRZ20"/>
      <c r="KSA20"/>
      <c r="KSB20"/>
      <c r="KSC20"/>
      <c r="KSD20"/>
      <c r="KSE20"/>
      <c r="KSF20"/>
      <c r="KSG20"/>
      <c r="KSH20"/>
      <c r="KSI20"/>
      <c r="KSJ20"/>
      <c r="KSK20"/>
      <c r="KSL20"/>
      <c r="KSM20"/>
      <c r="KSN20"/>
      <c r="KSO20"/>
      <c r="KSP20"/>
      <c r="KSQ20"/>
      <c r="KSR20"/>
      <c r="KSS20"/>
      <c r="KST20"/>
      <c r="KSU20"/>
      <c r="KSV20"/>
      <c r="KSW20"/>
      <c r="KSX20"/>
      <c r="KSY20"/>
      <c r="KSZ20"/>
      <c r="KTA20"/>
      <c r="KTB20"/>
      <c r="KTC20"/>
      <c r="KTD20"/>
      <c r="KTE20"/>
      <c r="KTF20"/>
      <c r="KTG20"/>
      <c r="KTH20"/>
      <c r="KTI20"/>
      <c r="KTJ20"/>
      <c r="KTK20"/>
      <c r="KTL20"/>
      <c r="KTM20"/>
      <c r="KTN20"/>
      <c r="KTO20"/>
      <c r="KTP20"/>
      <c r="KTQ20"/>
      <c r="KTR20"/>
      <c r="KTS20"/>
      <c r="KTT20"/>
      <c r="KTU20"/>
      <c r="KTV20"/>
      <c r="KTW20"/>
      <c r="KTX20"/>
      <c r="KTY20"/>
      <c r="KTZ20"/>
      <c r="KUA20"/>
      <c r="KUB20"/>
      <c r="KUC20"/>
      <c r="KUD20"/>
      <c r="KUE20"/>
      <c r="KUF20"/>
      <c r="KUG20"/>
      <c r="KUH20"/>
      <c r="KUI20"/>
      <c r="KUJ20"/>
      <c r="KUK20"/>
      <c r="KUL20"/>
      <c r="KUM20"/>
      <c r="KUN20"/>
      <c r="KUO20"/>
      <c r="KUP20"/>
      <c r="KUQ20"/>
      <c r="KUR20"/>
      <c r="KUS20"/>
      <c r="KUT20"/>
      <c r="KUU20"/>
      <c r="KUV20"/>
      <c r="KUW20"/>
      <c r="KUX20"/>
      <c r="KUY20"/>
      <c r="KUZ20"/>
      <c r="KVA20"/>
      <c r="KVB20"/>
      <c r="KVC20"/>
      <c r="KVD20"/>
      <c r="KVE20"/>
      <c r="KVF20"/>
      <c r="KVG20"/>
      <c r="KVH20"/>
      <c r="KVI20"/>
      <c r="KVJ20"/>
      <c r="KVK20"/>
      <c r="KVL20"/>
      <c r="KVM20"/>
      <c r="KVN20"/>
      <c r="KVO20"/>
      <c r="KVP20"/>
      <c r="KVQ20"/>
      <c r="KVR20"/>
      <c r="KVS20"/>
      <c r="KVT20"/>
      <c r="KVU20"/>
      <c r="KVV20"/>
      <c r="KVW20"/>
      <c r="KVX20"/>
      <c r="KVY20"/>
      <c r="KVZ20"/>
      <c r="KWA20"/>
      <c r="KWB20"/>
      <c r="KWC20"/>
      <c r="KWD20"/>
      <c r="KWE20"/>
      <c r="KWF20"/>
      <c r="KWG20"/>
      <c r="KWH20"/>
      <c r="KWI20"/>
      <c r="KWJ20"/>
      <c r="KWK20"/>
      <c r="KWL20"/>
      <c r="KWM20"/>
      <c r="KWN20"/>
      <c r="KWO20"/>
      <c r="KWP20"/>
      <c r="KWQ20"/>
      <c r="KWR20"/>
      <c r="KWS20"/>
      <c r="KWT20"/>
      <c r="KWU20"/>
      <c r="KWV20"/>
      <c r="KWW20"/>
      <c r="KWX20"/>
      <c r="KWY20"/>
      <c r="KWZ20"/>
      <c r="KXA20"/>
      <c r="KXB20"/>
      <c r="KXC20"/>
      <c r="KXD20"/>
      <c r="KXE20"/>
      <c r="KXF20"/>
      <c r="KXG20"/>
      <c r="KXH20"/>
      <c r="KXI20"/>
      <c r="KXJ20"/>
      <c r="KXK20"/>
      <c r="KXL20"/>
      <c r="KXM20"/>
      <c r="KXN20"/>
      <c r="KXO20"/>
      <c r="KXP20"/>
      <c r="KXQ20"/>
      <c r="KXR20"/>
      <c r="KXS20"/>
      <c r="KXT20"/>
      <c r="KXU20"/>
      <c r="KXV20"/>
      <c r="KXW20"/>
      <c r="KXX20"/>
      <c r="KXY20"/>
      <c r="KXZ20"/>
      <c r="KYA20"/>
      <c r="KYB20"/>
      <c r="KYC20"/>
      <c r="KYD20"/>
      <c r="KYE20"/>
      <c r="KYF20"/>
      <c r="KYG20"/>
      <c r="KYH20"/>
      <c r="KYI20"/>
      <c r="KYJ20"/>
      <c r="KYK20"/>
      <c r="KYL20"/>
      <c r="KYM20"/>
      <c r="KYN20"/>
      <c r="KYO20"/>
      <c r="KYP20"/>
      <c r="KYQ20"/>
      <c r="KYR20"/>
      <c r="KYS20"/>
      <c r="KYT20"/>
      <c r="KYU20"/>
      <c r="KYV20"/>
      <c r="KYW20"/>
      <c r="KYX20"/>
      <c r="KYY20"/>
      <c r="KYZ20"/>
      <c r="KZA20"/>
      <c r="KZB20"/>
      <c r="KZC20"/>
      <c r="KZD20"/>
      <c r="KZE20"/>
      <c r="KZF20"/>
      <c r="KZG20"/>
      <c r="KZH20"/>
      <c r="KZI20"/>
      <c r="KZJ20"/>
      <c r="KZK20"/>
      <c r="KZL20"/>
      <c r="KZM20"/>
      <c r="KZN20"/>
      <c r="KZO20"/>
      <c r="KZP20"/>
      <c r="KZQ20"/>
      <c r="KZR20"/>
      <c r="KZS20"/>
      <c r="KZT20"/>
      <c r="KZU20"/>
      <c r="KZV20"/>
      <c r="KZW20"/>
      <c r="KZX20"/>
      <c r="KZY20"/>
      <c r="KZZ20"/>
      <c r="LAA20"/>
      <c r="LAB20"/>
      <c r="LAC20"/>
      <c r="LAD20"/>
      <c r="LAE20"/>
      <c r="LAF20"/>
      <c r="LAG20"/>
      <c r="LAH20"/>
      <c r="LAI20"/>
      <c r="LAJ20"/>
      <c r="LAK20"/>
      <c r="LAL20"/>
      <c r="LAM20"/>
      <c r="LAN20"/>
      <c r="LAO20"/>
      <c r="LAP20"/>
      <c r="LAQ20"/>
      <c r="LAR20"/>
      <c r="LAS20"/>
      <c r="LAT20"/>
      <c r="LAU20"/>
      <c r="LAV20"/>
      <c r="LAW20"/>
      <c r="LAX20"/>
      <c r="LAY20"/>
      <c r="LAZ20"/>
      <c r="LBA20"/>
      <c r="LBB20"/>
      <c r="LBC20"/>
      <c r="LBD20"/>
      <c r="LBE20"/>
      <c r="LBF20"/>
      <c r="LBG20"/>
      <c r="LBH20"/>
      <c r="LBI20"/>
      <c r="LBJ20"/>
      <c r="LBK20"/>
      <c r="LBL20"/>
      <c r="LBM20"/>
      <c r="LBN20"/>
      <c r="LBO20"/>
      <c r="LBP20"/>
      <c r="LBQ20"/>
      <c r="LBR20"/>
      <c r="LBS20"/>
      <c r="LBT20"/>
      <c r="LBU20"/>
      <c r="LBV20"/>
      <c r="LBW20"/>
      <c r="LBX20"/>
      <c r="LBY20"/>
      <c r="LBZ20"/>
      <c r="LCA20"/>
      <c r="LCB20"/>
      <c r="LCC20"/>
      <c r="LCD20"/>
      <c r="LCE20"/>
      <c r="LCF20"/>
      <c r="LCG20"/>
      <c r="LCH20"/>
      <c r="LCI20"/>
      <c r="LCJ20"/>
      <c r="LCK20"/>
      <c r="LCL20"/>
      <c r="LCM20"/>
      <c r="LCN20"/>
      <c r="LCO20"/>
      <c r="LCP20"/>
      <c r="LCQ20"/>
      <c r="LCR20"/>
      <c r="LCS20"/>
      <c r="LCT20"/>
      <c r="LCU20"/>
      <c r="LCV20"/>
      <c r="LCW20"/>
      <c r="LCX20"/>
      <c r="LCY20"/>
      <c r="LCZ20"/>
      <c r="LDA20"/>
      <c r="LDB20"/>
      <c r="LDC20"/>
      <c r="LDD20"/>
      <c r="LDE20"/>
      <c r="LDF20"/>
      <c r="LDG20"/>
      <c r="LDH20"/>
      <c r="LDI20"/>
      <c r="LDJ20"/>
      <c r="LDK20"/>
      <c r="LDL20"/>
      <c r="LDM20"/>
      <c r="LDN20"/>
      <c r="LDO20"/>
      <c r="LDP20"/>
      <c r="LDQ20"/>
      <c r="LDR20"/>
      <c r="LDS20"/>
      <c r="LDT20"/>
      <c r="LDU20"/>
      <c r="LDV20"/>
      <c r="LDW20"/>
      <c r="LDX20"/>
      <c r="LDY20"/>
      <c r="LDZ20"/>
      <c r="LEA20"/>
      <c r="LEB20"/>
      <c r="LEC20"/>
      <c r="LED20"/>
      <c r="LEE20"/>
      <c r="LEF20"/>
      <c r="LEG20"/>
      <c r="LEH20"/>
      <c r="LEI20"/>
      <c r="LEJ20"/>
      <c r="LEK20"/>
      <c r="LEL20"/>
      <c r="LEM20"/>
      <c r="LEN20"/>
      <c r="LEO20"/>
      <c r="LEP20"/>
      <c r="LEQ20"/>
      <c r="LER20"/>
      <c r="LES20"/>
      <c r="LET20"/>
      <c r="LEU20"/>
      <c r="LEV20"/>
      <c r="LEW20"/>
      <c r="LEX20"/>
      <c r="LEY20"/>
      <c r="LEZ20"/>
      <c r="LFA20"/>
      <c r="LFB20"/>
      <c r="LFC20"/>
      <c r="LFD20"/>
      <c r="LFE20"/>
      <c r="LFF20"/>
      <c r="LFG20"/>
      <c r="LFH20"/>
      <c r="LFI20"/>
      <c r="LFJ20"/>
      <c r="LFK20"/>
      <c r="LFL20"/>
      <c r="LFM20"/>
      <c r="LFN20"/>
      <c r="LFO20"/>
      <c r="LFP20"/>
      <c r="LFQ20"/>
      <c r="LFR20"/>
      <c r="LFS20"/>
      <c r="LFT20"/>
      <c r="LFU20"/>
      <c r="LFV20"/>
      <c r="LFW20"/>
      <c r="LFX20"/>
      <c r="LFY20"/>
      <c r="LFZ20"/>
      <c r="LGA20"/>
      <c r="LGB20"/>
      <c r="LGC20"/>
      <c r="LGD20"/>
      <c r="LGE20"/>
      <c r="LGF20"/>
      <c r="LGG20"/>
      <c r="LGH20"/>
      <c r="LGI20"/>
      <c r="LGJ20"/>
      <c r="LGK20"/>
      <c r="LGL20"/>
      <c r="LGM20"/>
      <c r="LGN20"/>
      <c r="LGO20"/>
      <c r="LGP20"/>
      <c r="LGQ20"/>
      <c r="LGR20"/>
      <c r="LGS20"/>
      <c r="LGT20"/>
      <c r="LGU20"/>
      <c r="LGV20"/>
      <c r="LGW20"/>
      <c r="LGX20"/>
      <c r="LGY20"/>
      <c r="LGZ20"/>
      <c r="LHA20"/>
      <c r="LHB20"/>
      <c r="LHC20"/>
      <c r="LHD20"/>
      <c r="LHE20"/>
      <c r="LHF20"/>
      <c r="LHG20"/>
      <c r="LHH20"/>
      <c r="LHI20"/>
      <c r="LHJ20"/>
      <c r="LHK20"/>
      <c r="LHL20"/>
      <c r="LHM20"/>
      <c r="LHN20"/>
      <c r="LHO20"/>
      <c r="LHP20"/>
      <c r="LHQ20"/>
      <c r="LHR20"/>
      <c r="LHS20"/>
      <c r="LHT20"/>
      <c r="LHU20"/>
      <c r="LHV20"/>
      <c r="LHW20"/>
      <c r="LHX20"/>
      <c r="LHY20"/>
      <c r="LHZ20"/>
      <c r="LIA20"/>
      <c r="LIB20"/>
      <c r="LIC20"/>
      <c r="LID20"/>
      <c r="LIE20"/>
      <c r="LIF20"/>
      <c r="LIG20"/>
      <c r="LIH20"/>
      <c r="LII20"/>
      <c r="LIJ20"/>
      <c r="LIK20"/>
      <c r="LIL20"/>
      <c r="LIM20"/>
      <c r="LIN20"/>
      <c r="LIO20"/>
      <c r="LIP20"/>
      <c r="LIQ20"/>
      <c r="LIR20"/>
      <c r="LIS20"/>
      <c r="LIT20"/>
      <c r="LIU20"/>
      <c r="LIV20"/>
      <c r="LIW20"/>
      <c r="LIX20"/>
      <c r="LIY20"/>
      <c r="LIZ20"/>
      <c r="LJA20"/>
      <c r="LJB20"/>
      <c r="LJC20"/>
      <c r="LJD20"/>
      <c r="LJE20"/>
      <c r="LJF20"/>
      <c r="LJG20"/>
      <c r="LJH20"/>
      <c r="LJI20"/>
      <c r="LJJ20"/>
      <c r="LJK20"/>
      <c r="LJL20"/>
      <c r="LJM20"/>
      <c r="LJN20"/>
      <c r="LJO20"/>
      <c r="LJP20"/>
      <c r="LJQ20"/>
      <c r="LJR20"/>
      <c r="LJS20"/>
      <c r="LJT20"/>
      <c r="LJU20"/>
      <c r="LJV20"/>
      <c r="LJW20"/>
      <c r="LJX20"/>
      <c r="LJY20"/>
      <c r="LJZ20"/>
      <c r="LKA20"/>
      <c r="LKB20"/>
      <c r="LKC20"/>
      <c r="LKD20"/>
      <c r="LKE20"/>
      <c r="LKF20"/>
      <c r="LKG20"/>
      <c r="LKH20"/>
      <c r="LKI20"/>
      <c r="LKJ20"/>
      <c r="LKK20"/>
      <c r="LKL20"/>
      <c r="LKM20"/>
      <c r="LKN20"/>
      <c r="LKO20"/>
      <c r="LKP20"/>
      <c r="LKQ20"/>
      <c r="LKR20"/>
      <c r="LKS20"/>
      <c r="LKT20"/>
      <c r="LKU20"/>
      <c r="LKV20"/>
      <c r="LKW20"/>
      <c r="LKX20"/>
      <c r="LKY20"/>
      <c r="LKZ20"/>
      <c r="LLA20"/>
      <c r="LLB20"/>
      <c r="LLC20"/>
      <c r="LLD20"/>
      <c r="LLE20"/>
      <c r="LLF20"/>
      <c r="LLG20"/>
      <c r="LLH20"/>
      <c r="LLI20"/>
      <c r="LLJ20"/>
      <c r="LLK20"/>
      <c r="LLL20"/>
      <c r="LLM20"/>
      <c r="LLN20"/>
      <c r="LLO20"/>
      <c r="LLP20"/>
      <c r="LLQ20"/>
      <c r="LLR20"/>
      <c r="LLS20"/>
      <c r="LLT20"/>
      <c r="LLU20"/>
      <c r="LLV20"/>
      <c r="LLW20"/>
      <c r="LLX20"/>
      <c r="LLY20"/>
      <c r="LLZ20"/>
      <c r="LMA20"/>
      <c r="LMB20"/>
      <c r="LMC20"/>
      <c r="LMD20"/>
      <c r="LME20"/>
      <c r="LMF20"/>
      <c r="LMG20"/>
      <c r="LMH20"/>
      <c r="LMI20"/>
      <c r="LMJ20"/>
      <c r="LMK20"/>
      <c r="LML20"/>
      <c r="LMM20"/>
      <c r="LMN20"/>
      <c r="LMO20"/>
      <c r="LMP20"/>
      <c r="LMQ20"/>
      <c r="LMR20"/>
      <c r="LMS20"/>
      <c r="LMT20"/>
      <c r="LMU20"/>
      <c r="LMV20"/>
      <c r="LMW20"/>
      <c r="LMX20"/>
      <c r="LMY20"/>
      <c r="LMZ20"/>
      <c r="LNA20"/>
      <c r="LNB20"/>
      <c r="LNC20"/>
      <c r="LND20"/>
      <c r="LNE20"/>
      <c r="LNF20"/>
      <c r="LNG20"/>
      <c r="LNH20"/>
      <c r="LNI20"/>
      <c r="LNJ20"/>
      <c r="LNK20"/>
      <c r="LNL20"/>
      <c r="LNM20"/>
      <c r="LNN20"/>
      <c r="LNO20"/>
      <c r="LNP20"/>
      <c r="LNQ20"/>
      <c r="LNR20"/>
      <c r="LNS20"/>
      <c r="LNT20"/>
      <c r="LNU20"/>
      <c r="LNV20"/>
      <c r="LNW20"/>
      <c r="LNX20"/>
      <c r="LNY20"/>
      <c r="LNZ20"/>
      <c r="LOA20"/>
      <c r="LOB20"/>
      <c r="LOC20"/>
      <c r="LOD20"/>
      <c r="LOE20"/>
      <c r="LOF20"/>
      <c r="LOG20"/>
      <c r="LOH20"/>
      <c r="LOI20"/>
      <c r="LOJ20"/>
      <c r="LOK20"/>
      <c r="LOL20"/>
      <c r="LOM20"/>
      <c r="LON20"/>
      <c r="LOO20"/>
      <c r="LOP20"/>
      <c r="LOQ20"/>
      <c r="LOR20"/>
      <c r="LOS20"/>
      <c r="LOT20"/>
      <c r="LOU20"/>
      <c r="LOV20"/>
      <c r="LOW20"/>
      <c r="LOX20"/>
      <c r="LOY20"/>
      <c r="LOZ20"/>
      <c r="LPA20"/>
      <c r="LPB20"/>
      <c r="LPC20"/>
      <c r="LPD20"/>
      <c r="LPE20"/>
      <c r="LPF20"/>
      <c r="LPG20"/>
      <c r="LPH20"/>
      <c r="LPI20"/>
      <c r="LPJ20"/>
      <c r="LPK20"/>
      <c r="LPL20"/>
      <c r="LPM20"/>
      <c r="LPN20"/>
      <c r="LPO20"/>
      <c r="LPP20"/>
      <c r="LPQ20"/>
      <c r="LPR20"/>
      <c r="LPS20"/>
      <c r="LPT20"/>
      <c r="LPU20"/>
      <c r="LPV20"/>
      <c r="LPW20"/>
      <c r="LPX20"/>
      <c r="LPY20"/>
      <c r="LPZ20"/>
      <c r="LQA20"/>
      <c r="LQB20"/>
      <c r="LQC20"/>
      <c r="LQD20"/>
      <c r="LQE20"/>
      <c r="LQF20"/>
      <c r="LQG20"/>
      <c r="LQH20"/>
      <c r="LQI20"/>
      <c r="LQJ20"/>
      <c r="LQK20"/>
      <c r="LQL20"/>
      <c r="LQM20"/>
      <c r="LQN20"/>
      <c r="LQO20"/>
      <c r="LQP20"/>
      <c r="LQQ20"/>
      <c r="LQR20"/>
      <c r="LQS20"/>
      <c r="LQT20"/>
      <c r="LQU20"/>
      <c r="LQV20"/>
      <c r="LQW20"/>
      <c r="LQX20"/>
      <c r="LQY20"/>
      <c r="LQZ20"/>
      <c r="LRA20"/>
      <c r="LRB20"/>
      <c r="LRC20"/>
      <c r="LRD20"/>
      <c r="LRE20"/>
      <c r="LRF20"/>
      <c r="LRG20"/>
      <c r="LRH20"/>
      <c r="LRI20"/>
      <c r="LRJ20"/>
      <c r="LRK20"/>
      <c r="LRL20"/>
      <c r="LRM20"/>
      <c r="LRN20"/>
      <c r="LRO20"/>
      <c r="LRP20"/>
      <c r="LRQ20"/>
      <c r="LRR20"/>
      <c r="LRS20"/>
      <c r="LRT20"/>
      <c r="LRU20"/>
      <c r="LRV20"/>
      <c r="LRW20"/>
      <c r="LRX20"/>
      <c r="LRY20"/>
      <c r="LRZ20"/>
      <c r="LSA20"/>
      <c r="LSB20"/>
      <c r="LSC20"/>
      <c r="LSD20"/>
      <c r="LSE20"/>
      <c r="LSF20"/>
      <c r="LSG20"/>
      <c r="LSH20"/>
      <c r="LSI20"/>
      <c r="LSJ20"/>
      <c r="LSK20"/>
      <c r="LSL20"/>
      <c r="LSM20"/>
      <c r="LSN20"/>
      <c r="LSO20"/>
      <c r="LSP20"/>
      <c r="LSQ20"/>
      <c r="LSR20"/>
      <c r="LSS20"/>
      <c r="LST20"/>
      <c r="LSU20"/>
      <c r="LSV20"/>
      <c r="LSW20"/>
      <c r="LSX20"/>
      <c r="LSY20"/>
      <c r="LSZ20"/>
      <c r="LTA20"/>
      <c r="LTB20"/>
      <c r="LTC20"/>
      <c r="LTD20"/>
      <c r="LTE20"/>
      <c r="LTF20"/>
      <c r="LTG20"/>
      <c r="LTH20"/>
      <c r="LTI20"/>
      <c r="LTJ20"/>
      <c r="LTK20"/>
      <c r="LTL20"/>
      <c r="LTM20"/>
      <c r="LTN20"/>
      <c r="LTO20"/>
      <c r="LTP20"/>
      <c r="LTQ20"/>
      <c r="LTR20"/>
      <c r="LTS20"/>
      <c r="LTT20"/>
      <c r="LTU20"/>
      <c r="LTV20"/>
      <c r="LTW20"/>
      <c r="LTX20"/>
      <c r="LTY20"/>
      <c r="LTZ20"/>
      <c r="LUA20"/>
      <c r="LUB20"/>
      <c r="LUC20"/>
      <c r="LUD20"/>
      <c r="LUE20"/>
      <c r="LUF20"/>
      <c r="LUG20"/>
      <c r="LUH20"/>
      <c r="LUI20"/>
      <c r="LUJ20"/>
      <c r="LUK20"/>
      <c r="LUL20"/>
      <c r="LUM20"/>
      <c r="LUN20"/>
      <c r="LUO20"/>
      <c r="LUP20"/>
      <c r="LUQ20"/>
      <c r="LUR20"/>
      <c r="LUS20"/>
      <c r="LUT20"/>
      <c r="LUU20"/>
      <c r="LUV20"/>
      <c r="LUW20"/>
      <c r="LUX20"/>
      <c r="LUY20"/>
      <c r="LUZ20"/>
      <c r="LVA20"/>
      <c r="LVB20"/>
      <c r="LVC20"/>
      <c r="LVD20"/>
      <c r="LVE20"/>
      <c r="LVF20"/>
      <c r="LVG20"/>
      <c r="LVH20"/>
      <c r="LVI20"/>
      <c r="LVJ20"/>
      <c r="LVK20"/>
      <c r="LVL20"/>
      <c r="LVM20"/>
      <c r="LVN20"/>
      <c r="LVO20"/>
      <c r="LVP20"/>
      <c r="LVQ20"/>
      <c r="LVR20"/>
      <c r="LVS20"/>
      <c r="LVT20"/>
      <c r="LVU20"/>
      <c r="LVV20"/>
      <c r="LVW20"/>
      <c r="LVX20"/>
      <c r="LVY20"/>
      <c r="LVZ20"/>
      <c r="LWA20"/>
      <c r="LWB20"/>
      <c r="LWC20"/>
      <c r="LWD20"/>
      <c r="LWE20"/>
      <c r="LWF20"/>
      <c r="LWG20"/>
      <c r="LWH20"/>
      <c r="LWI20"/>
      <c r="LWJ20"/>
      <c r="LWK20"/>
      <c r="LWL20"/>
      <c r="LWM20"/>
      <c r="LWN20"/>
      <c r="LWO20"/>
      <c r="LWP20"/>
      <c r="LWQ20"/>
      <c r="LWR20"/>
      <c r="LWS20"/>
      <c r="LWT20"/>
      <c r="LWU20"/>
      <c r="LWV20"/>
      <c r="LWW20"/>
      <c r="LWX20"/>
      <c r="LWY20"/>
      <c r="LWZ20"/>
      <c r="LXA20"/>
      <c r="LXB20"/>
      <c r="LXC20"/>
      <c r="LXD20"/>
      <c r="LXE20"/>
      <c r="LXF20"/>
      <c r="LXG20"/>
      <c r="LXH20"/>
      <c r="LXI20"/>
      <c r="LXJ20"/>
      <c r="LXK20"/>
      <c r="LXL20"/>
      <c r="LXM20"/>
      <c r="LXN20"/>
      <c r="LXO20"/>
      <c r="LXP20"/>
      <c r="LXQ20"/>
      <c r="LXR20"/>
      <c r="LXS20"/>
      <c r="LXT20"/>
      <c r="LXU20"/>
      <c r="LXV20"/>
      <c r="LXW20"/>
      <c r="LXX20"/>
      <c r="LXY20"/>
      <c r="LXZ20"/>
      <c r="LYA20"/>
      <c r="LYB20"/>
      <c r="LYC20"/>
      <c r="LYD20"/>
      <c r="LYE20"/>
      <c r="LYF20"/>
      <c r="LYG20"/>
      <c r="LYH20"/>
      <c r="LYI20"/>
      <c r="LYJ20"/>
      <c r="LYK20"/>
      <c r="LYL20"/>
      <c r="LYM20"/>
      <c r="LYN20"/>
      <c r="LYO20"/>
      <c r="LYP20"/>
      <c r="LYQ20"/>
      <c r="LYR20"/>
      <c r="LYS20"/>
      <c r="LYT20"/>
      <c r="LYU20"/>
      <c r="LYV20"/>
      <c r="LYW20"/>
      <c r="LYX20"/>
      <c r="LYY20"/>
      <c r="LYZ20"/>
      <c r="LZA20"/>
      <c r="LZB20"/>
      <c r="LZC20"/>
      <c r="LZD20"/>
      <c r="LZE20"/>
      <c r="LZF20"/>
      <c r="LZG20"/>
      <c r="LZH20"/>
      <c r="LZI20"/>
      <c r="LZJ20"/>
      <c r="LZK20"/>
      <c r="LZL20"/>
      <c r="LZM20"/>
      <c r="LZN20"/>
      <c r="LZO20"/>
      <c r="LZP20"/>
      <c r="LZQ20"/>
      <c r="LZR20"/>
      <c r="LZS20"/>
      <c r="LZT20"/>
      <c r="LZU20"/>
      <c r="LZV20"/>
      <c r="LZW20"/>
      <c r="LZX20"/>
      <c r="LZY20"/>
      <c r="LZZ20"/>
      <c r="MAA20"/>
      <c r="MAB20"/>
      <c r="MAC20"/>
      <c r="MAD20"/>
      <c r="MAE20"/>
      <c r="MAF20"/>
      <c r="MAG20"/>
      <c r="MAH20"/>
      <c r="MAI20"/>
      <c r="MAJ20"/>
      <c r="MAK20"/>
      <c r="MAL20"/>
      <c r="MAM20"/>
      <c r="MAN20"/>
      <c r="MAO20"/>
      <c r="MAP20"/>
      <c r="MAQ20"/>
      <c r="MAR20"/>
      <c r="MAS20"/>
      <c r="MAT20"/>
      <c r="MAU20"/>
      <c r="MAV20"/>
      <c r="MAW20"/>
      <c r="MAX20"/>
      <c r="MAY20"/>
      <c r="MAZ20"/>
      <c r="MBA20"/>
      <c r="MBB20"/>
      <c r="MBC20"/>
      <c r="MBD20"/>
      <c r="MBE20"/>
      <c r="MBF20"/>
      <c r="MBG20"/>
      <c r="MBH20"/>
      <c r="MBI20"/>
      <c r="MBJ20"/>
      <c r="MBK20"/>
      <c r="MBL20"/>
      <c r="MBM20"/>
      <c r="MBN20"/>
      <c r="MBO20"/>
      <c r="MBP20"/>
      <c r="MBQ20"/>
      <c r="MBR20"/>
      <c r="MBS20"/>
      <c r="MBT20"/>
      <c r="MBU20"/>
      <c r="MBV20"/>
      <c r="MBW20"/>
      <c r="MBX20"/>
      <c r="MBY20"/>
      <c r="MBZ20"/>
      <c r="MCA20"/>
      <c r="MCB20"/>
      <c r="MCC20"/>
      <c r="MCD20"/>
      <c r="MCE20"/>
      <c r="MCF20"/>
      <c r="MCG20"/>
      <c r="MCH20"/>
      <c r="MCI20"/>
      <c r="MCJ20"/>
      <c r="MCK20"/>
      <c r="MCL20"/>
      <c r="MCM20"/>
      <c r="MCN20"/>
      <c r="MCO20"/>
      <c r="MCP20"/>
      <c r="MCQ20"/>
      <c r="MCR20"/>
      <c r="MCS20"/>
      <c r="MCT20"/>
      <c r="MCU20"/>
      <c r="MCV20"/>
      <c r="MCW20"/>
      <c r="MCX20"/>
      <c r="MCY20"/>
      <c r="MCZ20"/>
      <c r="MDA20"/>
      <c r="MDB20"/>
      <c r="MDC20"/>
      <c r="MDD20"/>
      <c r="MDE20"/>
      <c r="MDF20"/>
      <c r="MDG20"/>
      <c r="MDH20"/>
      <c r="MDI20"/>
      <c r="MDJ20"/>
      <c r="MDK20"/>
      <c r="MDL20"/>
      <c r="MDM20"/>
      <c r="MDN20"/>
      <c r="MDO20"/>
      <c r="MDP20"/>
      <c r="MDQ20"/>
      <c r="MDR20"/>
      <c r="MDS20"/>
      <c r="MDT20"/>
      <c r="MDU20"/>
      <c r="MDV20"/>
      <c r="MDW20"/>
      <c r="MDX20"/>
      <c r="MDY20"/>
      <c r="MDZ20"/>
      <c r="MEA20"/>
      <c r="MEB20"/>
      <c r="MEC20"/>
      <c r="MED20"/>
      <c r="MEE20"/>
      <c r="MEF20"/>
      <c r="MEG20"/>
      <c r="MEH20"/>
      <c r="MEI20"/>
      <c r="MEJ20"/>
      <c r="MEK20"/>
      <c r="MEL20"/>
      <c r="MEM20"/>
      <c r="MEN20"/>
      <c r="MEO20"/>
      <c r="MEP20"/>
      <c r="MEQ20"/>
      <c r="MER20"/>
      <c r="MES20"/>
      <c r="MET20"/>
      <c r="MEU20"/>
      <c r="MEV20"/>
      <c r="MEW20"/>
      <c r="MEX20"/>
      <c r="MEY20"/>
      <c r="MEZ20"/>
      <c r="MFA20"/>
      <c r="MFB20"/>
      <c r="MFC20"/>
      <c r="MFD20"/>
      <c r="MFE20"/>
      <c r="MFF20"/>
      <c r="MFG20"/>
      <c r="MFH20"/>
      <c r="MFI20"/>
      <c r="MFJ20"/>
      <c r="MFK20"/>
      <c r="MFL20"/>
      <c r="MFM20"/>
      <c r="MFN20"/>
      <c r="MFO20"/>
      <c r="MFP20"/>
      <c r="MFQ20"/>
      <c r="MFR20"/>
      <c r="MFS20"/>
      <c r="MFT20"/>
      <c r="MFU20"/>
      <c r="MFV20"/>
      <c r="MFW20"/>
      <c r="MFX20"/>
      <c r="MFY20"/>
      <c r="MFZ20"/>
      <c r="MGA20"/>
      <c r="MGB20"/>
      <c r="MGC20"/>
      <c r="MGD20"/>
      <c r="MGE20"/>
      <c r="MGF20"/>
      <c r="MGG20"/>
      <c r="MGH20"/>
      <c r="MGI20"/>
      <c r="MGJ20"/>
      <c r="MGK20"/>
      <c r="MGL20"/>
      <c r="MGM20"/>
      <c r="MGN20"/>
      <c r="MGO20"/>
      <c r="MGP20"/>
      <c r="MGQ20"/>
      <c r="MGR20"/>
      <c r="MGS20"/>
      <c r="MGT20"/>
      <c r="MGU20"/>
      <c r="MGV20"/>
      <c r="MGW20"/>
      <c r="MGX20"/>
      <c r="MGY20"/>
      <c r="MGZ20"/>
      <c r="MHA20"/>
      <c r="MHB20"/>
      <c r="MHC20"/>
      <c r="MHD20"/>
      <c r="MHE20"/>
      <c r="MHF20"/>
      <c r="MHG20"/>
      <c r="MHH20"/>
      <c r="MHI20"/>
      <c r="MHJ20"/>
      <c r="MHK20"/>
      <c r="MHL20"/>
      <c r="MHM20"/>
      <c r="MHN20"/>
      <c r="MHO20"/>
      <c r="MHP20"/>
      <c r="MHQ20"/>
      <c r="MHR20"/>
      <c r="MHS20"/>
      <c r="MHT20"/>
      <c r="MHU20"/>
      <c r="MHV20"/>
      <c r="MHW20"/>
      <c r="MHX20"/>
      <c r="MHY20"/>
      <c r="MHZ20"/>
      <c r="MIA20"/>
      <c r="MIB20"/>
      <c r="MIC20"/>
      <c r="MID20"/>
      <c r="MIE20"/>
      <c r="MIF20"/>
      <c r="MIG20"/>
      <c r="MIH20"/>
      <c r="MII20"/>
      <c r="MIJ20"/>
      <c r="MIK20"/>
      <c r="MIL20"/>
      <c r="MIM20"/>
      <c r="MIN20"/>
      <c r="MIO20"/>
      <c r="MIP20"/>
      <c r="MIQ20"/>
      <c r="MIR20"/>
      <c r="MIS20"/>
      <c r="MIT20"/>
      <c r="MIU20"/>
      <c r="MIV20"/>
      <c r="MIW20"/>
      <c r="MIX20"/>
      <c r="MIY20"/>
      <c r="MIZ20"/>
      <c r="MJA20"/>
      <c r="MJB20"/>
      <c r="MJC20"/>
      <c r="MJD20"/>
      <c r="MJE20"/>
      <c r="MJF20"/>
      <c r="MJG20"/>
      <c r="MJH20"/>
      <c r="MJI20"/>
      <c r="MJJ20"/>
      <c r="MJK20"/>
      <c r="MJL20"/>
      <c r="MJM20"/>
      <c r="MJN20"/>
      <c r="MJO20"/>
      <c r="MJP20"/>
      <c r="MJQ20"/>
      <c r="MJR20"/>
      <c r="MJS20"/>
      <c r="MJT20"/>
      <c r="MJU20"/>
      <c r="MJV20"/>
      <c r="MJW20"/>
      <c r="MJX20"/>
      <c r="MJY20"/>
      <c r="MJZ20"/>
      <c r="MKA20"/>
      <c r="MKB20"/>
      <c r="MKC20"/>
      <c r="MKD20"/>
      <c r="MKE20"/>
      <c r="MKF20"/>
      <c r="MKG20"/>
      <c r="MKH20"/>
      <c r="MKI20"/>
      <c r="MKJ20"/>
      <c r="MKK20"/>
      <c r="MKL20"/>
      <c r="MKM20"/>
      <c r="MKN20"/>
      <c r="MKO20"/>
      <c r="MKP20"/>
      <c r="MKQ20"/>
      <c r="MKR20"/>
      <c r="MKS20"/>
      <c r="MKT20"/>
      <c r="MKU20"/>
      <c r="MKV20"/>
      <c r="MKW20"/>
      <c r="MKX20"/>
      <c r="MKY20"/>
      <c r="MKZ20"/>
      <c r="MLA20"/>
      <c r="MLB20"/>
      <c r="MLC20"/>
      <c r="MLD20"/>
      <c r="MLE20"/>
      <c r="MLF20"/>
      <c r="MLG20"/>
      <c r="MLH20"/>
      <c r="MLI20"/>
      <c r="MLJ20"/>
      <c r="MLK20"/>
      <c r="MLL20"/>
      <c r="MLM20"/>
      <c r="MLN20"/>
      <c r="MLO20"/>
      <c r="MLP20"/>
      <c r="MLQ20"/>
      <c r="MLR20"/>
      <c r="MLS20"/>
      <c r="MLT20"/>
      <c r="MLU20"/>
      <c r="MLV20"/>
      <c r="MLW20"/>
      <c r="MLX20"/>
      <c r="MLY20"/>
      <c r="MLZ20"/>
      <c r="MMA20"/>
      <c r="MMB20"/>
      <c r="MMC20"/>
      <c r="MMD20"/>
      <c r="MME20"/>
      <c r="MMF20"/>
      <c r="MMG20"/>
      <c r="MMH20"/>
      <c r="MMI20"/>
      <c r="MMJ20"/>
      <c r="MMK20"/>
      <c r="MML20"/>
      <c r="MMM20"/>
      <c r="MMN20"/>
      <c r="MMO20"/>
      <c r="MMP20"/>
      <c r="MMQ20"/>
      <c r="MMR20"/>
      <c r="MMS20"/>
      <c r="MMT20"/>
      <c r="MMU20"/>
      <c r="MMV20"/>
      <c r="MMW20"/>
      <c r="MMX20"/>
      <c r="MMY20"/>
      <c r="MMZ20"/>
      <c r="MNA20"/>
      <c r="MNB20"/>
      <c r="MNC20"/>
      <c r="MND20"/>
      <c r="MNE20"/>
      <c r="MNF20"/>
      <c r="MNG20"/>
      <c r="MNH20"/>
      <c r="MNI20"/>
      <c r="MNJ20"/>
      <c r="MNK20"/>
      <c r="MNL20"/>
      <c r="MNM20"/>
      <c r="MNN20"/>
      <c r="MNO20"/>
      <c r="MNP20"/>
      <c r="MNQ20"/>
      <c r="MNR20"/>
      <c r="MNS20"/>
      <c r="MNT20"/>
      <c r="MNU20"/>
      <c r="MNV20"/>
      <c r="MNW20"/>
      <c r="MNX20"/>
      <c r="MNY20"/>
      <c r="MNZ20"/>
      <c r="MOA20"/>
      <c r="MOB20"/>
      <c r="MOC20"/>
      <c r="MOD20"/>
      <c r="MOE20"/>
      <c r="MOF20"/>
      <c r="MOG20"/>
      <c r="MOH20"/>
      <c r="MOI20"/>
      <c r="MOJ20"/>
      <c r="MOK20"/>
      <c r="MOL20"/>
      <c r="MOM20"/>
      <c r="MON20"/>
      <c r="MOO20"/>
      <c r="MOP20"/>
      <c r="MOQ20"/>
      <c r="MOR20"/>
      <c r="MOS20"/>
      <c r="MOT20"/>
      <c r="MOU20"/>
      <c r="MOV20"/>
      <c r="MOW20"/>
      <c r="MOX20"/>
      <c r="MOY20"/>
      <c r="MOZ20"/>
      <c r="MPA20"/>
      <c r="MPB20"/>
      <c r="MPC20"/>
      <c r="MPD20"/>
      <c r="MPE20"/>
      <c r="MPF20"/>
      <c r="MPG20"/>
      <c r="MPH20"/>
      <c r="MPI20"/>
      <c r="MPJ20"/>
      <c r="MPK20"/>
      <c r="MPL20"/>
      <c r="MPM20"/>
      <c r="MPN20"/>
      <c r="MPO20"/>
      <c r="MPP20"/>
      <c r="MPQ20"/>
      <c r="MPR20"/>
      <c r="MPS20"/>
      <c r="MPT20"/>
      <c r="MPU20"/>
      <c r="MPV20"/>
      <c r="MPW20"/>
      <c r="MPX20"/>
      <c r="MPY20"/>
      <c r="MPZ20"/>
      <c r="MQA20"/>
      <c r="MQB20"/>
      <c r="MQC20"/>
      <c r="MQD20"/>
      <c r="MQE20"/>
      <c r="MQF20"/>
      <c r="MQG20"/>
      <c r="MQH20"/>
      <c r="MQI20"/>
      <c r="MQJ20"/>
      <c r="MQK20"/>
      <c r="MQL20"/>
      <c r="MQM20"/>
      <c r="MQN20"/>
      <c r="MQO20"/>
      <c r="MQP20"/>
      <c r="MQQ20"/>
      <c r="MQR20"/>
      <c r="MQS20"/>
      <c r="MQT20"/>
      <c r="MQU20"/>
      <c r="MQV20"/>
      <c r="MQW20"/>
      <c r="MQX20"/>
      <c r="MQY20"/>
      <c r="MQZ20"/>
      <c r="MRA20"/>
      <c r="MRB20"/>
      <c r="MRC20"/>
      <c r="MRD20"/>
      <c r="MRE20"/>
      <c r="MRF20"/>
      <c r="MRG20"/>
      <c r="MRH20"/>
      <c r="MRI20"/>
      <c r="MRJ20"/>
      <c r="MRK20"/>
      <c r="MRL20"/>
      <c r="MRM20"/>
      <c r="MRN20"/>
      <c r="MRO20"/>
      <c r="MRP20"/>
      <c r="MRQ20"/>
      <c r="MRR20"/>
      <c r="MRS20"/>
      <c r="MRT20"/>
      <c r="MRU20"/>
      <c r="MRV20"/>
      <c r="MRW20"/>
      <c r="MRX20"/>
      <c r="MRY20"/>
      <c r="MRZ20"/>
      <c r="MSA20"/>
      <c r="MSB20"/>
      <c r="MSC20"/>
      <c r="MSD20"/>
      <c r="MSE20"/>
      <c r="MSF20"/>
      <c r="MSG20"/>
      <c r="MSH20"/>
      <c r="MSI20"/>
      <c r="MSJ20"/>
      <c r="MSK20"/>
      <c r="MSL20"/>
      <c r="MSM20"/>
      <c r="MSN20"/>
      <c r="MSO20"/>
      <c r="MSP20"/>
      <c r="MSQ20"/>
      <c r="MSR20"/>
      <c r="MSS20"/>
      <c r="MST20"/>
      <c r="MSU20"/>
      <c r="MSV20"/>
      <c r="MSW20"/>
      <c r="MSX20"/>
      <c r="MSY20"/>
      <c r="MSZ20"/>
      <c r="MTA20"/>
      <c r="MTB20"/>
      <c r="MTC20"/>
      <c r="MTD20"/>
      <c r="MTE20"/>
      <c r="MTF20"/>
      <c r="MTG20"/>
      <c r="MTH20"/>
      <c r="MTI20"/>
      <c r="MTJ20"/>
      <c r="MTK20"/>
      <c r="MTL20"/>
      <c r="MTM20"/>
      <c r="MTN20"/>
      <c r="MTO20"/>
      <c r="MTP20"/>
      <c r="MTQ20"/>
      <c r="MTR20"/>
      <c r="MTS20"/>
      <c r="MTT20"/>
      <c r="MTU20"/>
      <c r="MTV20"/>
      <c r="MTW20"/>
      <c r="MTX20"/>
      <c r="MTY20"/>
      <c r="MTZ20"/>
      <c r="MUA20"/>
      <c r="MUB20"/>
      <c r="MUC20"/>
      <c r="MUD20"/>
      <c r="MUE20"/>
      <c r="MUF20"/>
      <c r="MUG20"/>
      <c r="MUH20"/>
      <c r="MUI20"/>
      <c r="MUJ20"/>
      <c r="MUK20"/>
      <c r="MUL20"/>
      <c r="MUM20"/>
      <c r="MUN20"/>
      <c r="MUO20"/>
      <c r="MUP20"/>
      <c r="MUQ20"/>
      <c r="MUR20"/>
      <c r="MUS20"/>
      <c r="MUT20"/>
      <c r="MUU20"/>
      <c r="MUV20"/>
      <c r="MUW20"/>
      <c r="MUX20"/>
      <c r="MUY20"/>
      <c r="MUZ20"/>
      <c r="MVA20"/>
      <c r="MVB20"/>
      <c r="MVC20"/>
      <c r="MVD20"/>
      <c r="MVE20"/>
      <c r="MVF20"/>
      <c r="MVG20"/>
      <c r="MVH20"/>
      <c r="MVI20"/>
      <c r="MVJ20"/>
      <c r="MVK20"/>
      <c r="MVL20"/>
      <c r="MVM20"/>
      <c r="MVN20"/>
      <c r="MVO20"/>
      <c r="MVP20"/>
      <c r="MVQ20"/>
      <c r="MVR20"/>
      <c r="MVS20"/>
      <c r="MVT20"/>
      <c r="MVU20"/>
      <c r="MVV20"/>
      <c r="MVW20"/>
      <c r="MVX20"/>
      <c r="MVY20"/>
      <c r="MVZ20"/>
      <c r="MWA20"/>
      <c r="MWB20"/>
      <c r="MWC20"/>
      <c r="MWD20"/>
      <c r="MWE20"/>
      <c r="MWF20"/>
      <c r="MWG20"/>
      <c r="MWH20"/>
      <c r="MWI20"/>
      <c r="MWJ20"/>
      <c r="MWK20"/>
      <c r="MWL20"/>
      <c r="MWM20"/>
      <c r="MWN20"/>
      <c r="MWO20"/>
      <c r="MWP20"/>
      <c r="MWQ20"/>
      <c r="MWR20"/>
      <c r="MWS20"/>
      <c r="MWT20"/>
      <c r="MWU20"/>
      <c r="MWV20"/>
      <c r="MWW20"/>
      <c r="MWX20"/>
      <c r="MWY20"/>
      <c r="MWZ20"/>
      <c r="MXA20"/>
      <c r="MXB20"/>
      <c r="MXC20"/>
      <c r="MXD20"/>
      <c r="MXE20"/>
      <c r="MXF20"/>
      <c r="MXG20"/>
      <c r="MXH20"/>
      <c r="MXI20"/>
      <c r="MXJ20"/>
      <c r="MXK20"/>
      <c r="MXL20"/>
      <c r="MXM20"/>
      <c r="MXN20"/>
      <c r="MXO20"/>
      <c r="MXP20"/>
      <c r="MXQ20"/>
      <c r="MXR20"/>
      <c r="MXS20"/>
      <c r="MXT20"/>
      <c r="MXU20"/>
      <c r="MXV20"/>
      <c r="MXW20"/>
      <c r="MXX20"/>
      <c r="MXY20"/>
      <c r="MXZ20"/>
      <c r="MYA20"/>
      <c r="MYB20"/>
      <c r="MYC20"/>
      <c r="MYD20"/>
      <c r="MYE20"/>
      <c r="MYF20"/>
      <c r="MYG20"/>
      <c r="MYH20"/>
      <c r="MYI20"/>
      <c r="MYJ20"/>
      <c r="MYK20"/>
      <c r="MYL20"/>
      <c r="MYM20"/>
      <c r="MYN20"/>
      <c r="MYO20"/>
      <c r="MYP20"/>
      <c r="MYQ20"/>
      <c r="MYR20"/>
      <c r="MYS20"/>
      <c r="MYT20"/>
      <c r="MYU20"/>
      <c r="MYV20"/>
      <c r="MYW20"/>
      <c r="MYX20"/>
      <c r="MYY20"/>
      <c r="MYZ20"/>
      <c r="MZA20"/>
      <c r="MZB20"/>
      <c r="MZC20"/>
      <c r="MZD20"/>
      <c r="MZE20"/>
      <c r="MZF20"/>
      <c r="MZG20"/>
      <c r="MZH20"/>
      <c r="MZI20"/>
      <c r="MZJ20"/>
      <c r="MZK20"/>
      <c r="MZL20"/>
      <c r="MZM20"/>
      <c r="MZN20"/>
      <c r="MZO20"/>
      <c r="MZP20"/>
      <c r="MZQ20"/>
      <c r="MZR20"/>
      <c r="MZS20"/>
      <c r="MZT20"/>
      <c r="MZU20"/>
      <c r="MZV20"/>
      <c r="MZW20"/>
      <c r="MZX20"/>
      <c r="MZY20"/>
      <c r="MZZ20"/>
      <c r="NAA20"/>
      <c r="NAB20"/>
      <c r="NAC20"/>
      <c r="NAD20"/>
      <c r="NAE20"/>
      <c r="NAF20"/>
      <c r="NAG20"/>
      <c r="NAH20"/>
      <c r="NAI20"/>
      <c r="NAJ20"/>
      <c r="NAK20"/>
      <c r="NAL20"/>
      <c r="NAM20"/>
      <c r="NAN20"/>
      <c r="NAO20"/>
      <c r="NAP20"/>
      <c r="NAQ20"/>
      <c r="NAR20"/>
      <c r="NAS20"/>
      <c r="NAT20"/>
      <c r="NAU20"/>
      <c r="NAV20"/>
      <c r="NAW20"/>
      <c r="NAX20"/>
      <c r="NAY20"/>
      <c r="NAZ20"/>
      <c r="NBA20"/>
      <c r="NBB20"/>
      <c r="NBC20"/>
      <c r="NBD20"/>
      <c r="NBE20"/>
      <c r="NBF20"/>
      <c r="NBG20"/>
      <c r="NBH20"/>
      <c r="NBI20"/>
      <c r="NBJ20"/>
      <c r="NBK20"/>
      <c r="NBL20"/>
      <c r="NBM20"/>
      <c r="NBN20"/>
      <c r="NBO20"/>
      <c r="NBP20"/>
      <c r="NBQ20"/>
      <c r="NBR20"/>
      <c r="NBS20"/>
      <c r="NBT20"/>
      <c r="NBU20"/>
      <c r="NBV20"/>
      <c r="NBW20"/>
      <c r="NBX20"/>
      <c r="NBY20"/>
      <c r="NBZ20"/>
      <c r="NCA20"/>
      <c r="NCB20"/>
      <c r="NCC20"/>
      <c r="NCD20"/>
      <c r="NCE20"/>
      <c r="NCF20"/>
      <c r="NCG20"/>
      <c r="NCH20"/>
      <c r="NCI20"/>
      <c r="NCJ20"/>
      <c r="NCK20"/>
      <c r="NCL20"/>
      <c r="NCM20"/>
      <c r="NCN20"/>
      <c r="NCO20"/>
      <c r="NCP20"/>
      <c r="NCQ20"/>
      <c r="NCR20"/>
      <c r="NCS20"/>
      <c r="NCT20"/>
      <c r="NCU20"/>
      <c r="NCV20"/>
      <c r="NCW20"/>
      <c r="NCX20"/>
      <c r="NCY20"/>
      <c r="NCZ20"/>
      <c r="NDA20"/>
      <c r="NDB20"/>
      <c r="NDC20"/>
      <c r="NDD20"/>
      <c r="NDE20"/>
      <c r="NDF20"/>
      <c r="NDG20"/>
      <c r="NDH20"/>
      <c r="NDI20"/>
      <c r="NDJ20"/>
      <c r="NDK20"/>
      <c r="NDL20"/>
      <c r="NDM20"/>
      <c r="NDN20"/>
      <c r="NDO20"/>
      <c r="NDP20"/>
      <c r="NDQ20"/>
      <c r="NDR20"/>
      <c r="NDS20"/>
      <c r="NDT20"/>
      <c r="NDU20"/>
      <c r="NDV20"/>
      <c r="NDW20"/>
      <c r="NDX20"/>
      <c r="NDY20"/>
      <c r="NDZ20"/>
      <c r="NEA20"/>
      <c r="NEB20"/>
      <c r="NEC20"/>
      <c r="NED20"/>
      <c r="NEE20"/>
      <c r="NEF20"/>
      <c r="NEG20"/>
      <c r="NEH20"/>
      <c r="NEI20"/>
      <c r="NEJ20"/>
      <c r="NEK20"/>
      <c r="NEL20"/>
      <c r="NEM20"/>
      <c r="NEN20"/>
      <c r="NEO20"/>
      <c r="NEP20"/>
      <c r="NEQ20"/>
      <c r="NER20"/>
      <c r="NES20"/>
      <c r="NET20"/>
      <c r="NEU20"/>
      <c r="NEV20"/>
      <c r="NEW20"/>
      <c r="NEX20"/>
      <c r="NEY20"/>
      <c r="NEZ20"/>
      <c r="NFA20"/>
      <c r="NFB20"/>
      <c r="NFC20"/>
      <c r="NFD20"/>
      <c r="NFE20"/>
      <c r="NFF20"/>
      <c r="NFG20"/>
      <c r="NFH20"/>
      <c r="NFI20"/>
      <c r="NFJ20"/>
      <c r="NFK20"/>
      <c r="NFL20"/>
      <c r="NFM20"/>
      <c r="NFN20"/>
      <c r="NFO20"/>
      <c r="NFP20"/>
      <c r="NFQ20"/>
      <c r="NFR20"/>
      <c r="NFS20"/>
      <c r="NFT20"/>
      <c r="NFU20"/>
      <c r="NFV20"/>
      <c r="NFW20"/>
      <c r="NFX20"/>
      <c r="NFY20"/>
      <c r="NFZ20"/>
      <c r="NGA20"/>
      <c r="NGB20"/>
      <c r="NGC20"/>
      <c r="NGD20"/>
      <c r="NGE20"/>
      <c r="NGF20"/>
      <c r="NGG20"/>
      <c r="NGH20"/>
      <c r="NGI20"/>
      <c r="NGJ20"/>
      <c r="NGK20"/>
      <c r="NGL20"/>
      <c r="NGM20"/>
      <c r="NGN20"/>
      <c r="NGO20"/>
      <c r="NGP20"/>
      <c r="NGQ20"/>
      <c r="NGR20"/>
      <c r="NGS20"/>
      <c r="NGT20"/>
      <c r="NGU20"/>
      <c r="NGV20"/>
      <c r="NGW20"/>
      <c r="NGX20"/>
      <c r="NGY20"/>
      <c r="NGZ20"/>
      <c r="NHA20"/>
      <c r="NHB20"/>
      <c r="NHC20"/>
      <c r="NHD20"/>
      <c r="NHE20"/>
      <c r="NHF20"/>
      <c r="NHG20"/>
      <c r="NHH20"/>
      <c r="NHI20"/>
      <c r="NHJ20"/>
      <c r="NHK20"/>
      <c r="NHL20"/>
      <c r="NHM20"/>
      <c r="NHN20"/>
      <c r="NHO20"/>
      <c r="NHP20"/>
      <c r="NHQ20"/>
      <c r="NHR20"/>
      <c r="NHS20"/>
      <c r="NHT20"/>
      <c r="NHU20"/>
      <c r="NHV20"/>
      <c r="NHW20"/>
      <c r="NHX20"/>
      <c r="NHY20"/>
      <c r="NHZ20"/>
      <c r="NIA20"/>
      <c r="NIB20"/>
      <c r="NIC20"/>
      <c r="NID20"/>
      <c r="NIE20"/>
      <c r="NIF20"/>
      <c r="NIG20"/>
      <c r="NIH20"/>
      <c r="NII20"/>
      <c r="NIJ20"/>
      <c r="NIK20"/>
      <c r="NIL20"/>
      <c r="NIM20"/>
      <c r="NIN20"/>
      <c r="NIO20"/>
      <c r="NIP20"/>
      <c r="NIQ20"/>
      <c r="NIR20"/>
      <c r="NIS20"/>
      <c r="NIT20"/>
      <c r="NIU20"/>
      <c r="NIV20"/>
      <c r="NIW20"/>
      <c r="NIX20"/>
      <c r="NIY20"/>
      <c r="NIZ20"/>
      <c r="NJA20"/>
      <c r="NJB20"/>
      <c r="NJC20"/>
      <c r="NJD20"/>
      <c r="NJE20"/>
      <c r="NJF20"/>
      <c r="NJG20"/>
      <c r="NJH20"/>
      <c r="NJI20"/>
      <c r="NJJ20"/>
      <c r="NJK20"/>
      <c r="NJL20"/>
      <c r="NJM20"/>
      <c r="NJN20"/>
      <c r="NJO20"/>
      <c r="NJP20"/>
      <c r="NJQ20"/>
      <c r="NJR20"/>
      <c r="NJS20"/>
      <c r="NJT20"/>
      <c r="NJU20"/>
      <c r="NJV20"/>
      <c r="NJW20"/>
      <c r="NJX20"/>
      <c r="NJY20"/>
      <c r="NJZ20"/>
      <c r="NKA20"/>
      <c r="NKB20"/>
      <c r="NKC20"/>
      <c r="NKD20"/>
      <c r="NKE20"/>
      <c r="NKF20"/>
      <c r="NKG20"/>
      <c r="NKH20"/>
      <c r="NKI20"/>
      <c r="NKJ20"/>
      <c r="NKK20"/>
      <c r="NKL20"/>
      <c r="NKM20"/>
      <c r="NKN20"/>
      <c r="NKO20"/>
      <c r="NKP20"/>
      <c r="NKQ20"/>
      <c r="NKR20"/>
      <c r="NKS20"/>
      <c r="NKT20"/>
      <c r="NKU20"/>
      <c r="NKV20"/>
      <c r="NKW20"/>
      <c r="NKX20"/>
      <c r="NKY20"/>
      <c r="NKZ20"/>
      <c r="NLA20"/>
      <c r="NLB20"/>
      <c r="NLC20"/>
      <c r="NLD20"/>
      <c r="NLE20"/>
      <c r="NLF20"/>
      <c r="NLG20"/>
      <c r="NLH20"/>
      <c r="NLI20"/>
      <c r="NLJ20"/>
      <c r="NLK20"/>
      <c r="NLL20"/>
      <c r="NLM20"/>
      <c r="NLN20"/>
      <c r="NLO20"/>
      <c r="NLP20"/>
      <c r="NLQ20"/>
      <c r="NLR20"/>
      <c r="NLS20"/>
      <c r="NLT20"/>
      <c r="NLU20"/>
      <c r="NLV20"/>
      <c r="NLW20"/>
      <c r="NLX20"/>
      <c r="NLY20"/>
      <c r="NLZ20"/>
      <c r="NMA20"/>
      <c r="NMB20"/>
      <c r="NMC20"/>
      <c r="NMD20"/>
      <c r="NME20"/>
      <c r="NMF20"/>
      <c r="NMG20"/>
      <c r="NMH20"/>
      <c r="NMI20"/>
      <c r="NMJ20"/>
      <c r="NMK20"/>
      <c r="NML20"/>
      <c r="NMM20"/>
      <c r="NMN20"/>
      <c r="NMO20"/>
      <c r="NMP20"/>
      <c r="NMQ20"/>
      <c r="NMR20"/>
      <c r="NMS20"/>
      <c r="NMT20"/>
      <c r="NMU20"/>
      <c r="NMV20"/>
      <c r="NMW20"/>
      <c r="NMX20"/>
      <c r="NMY20"/>
      <c r="NMZ20"/>
      <c r="NNA20"/>
      <c r="NNB20"/>
      <c r="NNC20"/>
      <c r="NND20"/>
      <c r="NNE20"/>
      <c r="NNF20"/>
      <c r="NNG20"/>
      <c r="NNH20"/>
      <c r="NNI20"/>
      <c r="NNJ20"/>
      <c r="NNK20"/>
      <c r="NNL20"/>
      <c r="NNM20"/>
      <c r="NNN20"/>
      <c r="NNO20"/>
      <c r="NNP20"/>
      <c r="NNQ20"/>
      <c r="NNR20"/>
      <c r="NNS20"/>
      <c r="NNT20"/>
      <c r="NNU20"/>
      <c r="NNV20"/>
      <c r="NNW20"/>
      <c r="NNX20"/>
      <c r="NNY20"/>
      <c r="NNZ20"/>
      <c r="NOA20"/>
      <c r="NOB20"/>
      <c r="NOC20"/>
      <c r="NOD20"/>
      <c r="NOE20"/>
      <c r="NOF20"/>
      <c r="NOG20"/>
      <c r="NOH20"/>
      <c r="NOI20"/>
      <c r="NOJ20"/>
      <c r="NOK20"/>
      <c r="NOL20"/>
      <c r="NOM20"/>
      <c r="NON20"/>
      <c r="NOO20"/>
      <c r="NOP20"/>
      <c r="NOQ20"/>
      <c r="NOR20"/>
      <c r="NOS20"/>
      <c r="NOT20"/>
      <c r="NOU20"/>
      <c r="NOV20"/>
      <c r="NOW20"/>
      <c r="NOX20"/>
      <c r="NOY20"/>
      <c r="NOZ20"/>
      <c r="NPA20"/>
      <c r="NPB20"/>
      <c r="NPC20"/>
      <c r="NPD20"/>
      <c r="NPE20"/>
      <c r="NPF20"/>
      <c r="NPG20"/>
      <c r="NPH20"/>
      <c r="NPI20"/>
      <c r="NPJ20"/>
      <c r="NPK20"/>
      <c r="NPL20"/>
      <c r="NPM20"/>
      <c r="NPN20"/>
      <c r="NPO20"/>
      <c r="NPP20"/>
      <c r="NPQ20"/>
      <c r="NPR20"/>
      <c r="NPS20"/>
      <c r="NPT20"/>
      <c r="NPU20"/>
      <c r="NPV20"/>
      <c r="NPW20"/>
      <c r="NPX20"/>
      <c r="NPY20"/>
      <c r="NPZ20"/>
      <c r="NQA20"/>
      <c r="NQB20"/>
      <c r="NQC20"/>
      <c r="NQD20"/>
      <c r="NQE20"/>
      <c r="NQF20"/>
      <c r="NQG20"/>
      <c r="NQH20"/>
      <c r="NQI20"/>
      <c r="NQJ20"/>
      <c r="NQK20"/>
      <c r="NQL20"/>
      <c r="NQM20"/>
      <c r="NQN20"/>
      <c r="NQO20"/>
      <c r="NQP20"/>
      <c r="NQQ20"/>
      <c r="NQR20"/>
      <c r="NQS20"/>
      <c r="NQT20"/>
      <c r="NQU20"/>
      <c r="NQV20"/>
      <c r="NQW20"/>
      <c r="NQX20"/>
      <c r="NQY20"/>
      <c r="NQZ20"/>
      <c r="NRA20"/>
      <c r="NRB20"/>
      <c r="NRC20"/>
      <c r="NRD20"/>
      <c r="NRE20"/>
      <c r="NRF20"/>
      <c r="NRG20"/>
      <c r="NRH20"/>
      <c r="NRI20"/>
      <c r="NRJ20"/>
      <c r="NRK20"/>
      <c r="NRL20"/>
      <c r="NRM20"/>
      <c r="NRN20"/>
      <c r="NRO20"/>
      <c r="NRP20"/>
      <c r="NRQ20"/>
      <c r="NRR20"/>
      <c r="NRS20"/>
      <c r="NRT20"/>
      <c r="NRU20"/>
      <c r="NRV20"/>
      <c r="NRW20"/>
      <c r="NRX20"/>
      <c r="NRY20"/>
      <c r="NRZ20"/>
      <c r="NSA20"/>
      <c r="NSB20"/>
      <c r="NSC20"/>
      <c r="NSD20"/>
      <c r="NSE20"/>
      <c r="NSF20"/>
      <c r="NSG20"/>
      <c r="NSH20"/>
      <c r="NSI20"/>
      <c r="NSJ20"/>
      <c r="NSK20"/>
      <c r="NSL20"/>
      <c r="NSM20"/>
      <c r="NSN20"/>
      <c r="NSO20"/>
      <c r="NSP20"/>
      <c r="NSQ20"/>
      <c r="NSR20"/>
      <c r="NSS20"/>
      <c r="NST20"/>
      <c r="NSU20"/>
      <c r="NSV20"/>
      <c r="NSW20"/>
      <c r="NSX20"/>
      <c r="NSY20"/>
      <c r="NSZ20"/>
      <c r="NTA20"/>
      <c r="NTB20"/>
      <c r="NTC20"/>
      <c r="NTD20"/>
      <c r="NTE20"/>
      <c r="NTF20"/>
      <c r="NTG20"/>
      <c r="NTH20"/>
      <c r="NTI20"/>
      <c r="NTJ20"/>
      <c r="NTK20"/>
      <c r="NTL20"/>
      <c r="NTM20"/>
      <c r="NTN20"/>
      <c r="NTO20"/>
      <c r="NTP20"/>
      <c r="NTQ20"/>
      <c r="NTR20"/>
      <c r="NTS20"/>
      <c r="NTT20"/>
      <c r="NTU20"/>
      <c r="NTV20"/>
      <c r="NTW20"/>
      <c r="NTX20"/>
      <c r="NTY20"/>
      <c r="NTZ20"/>
      <c r="NUA20"/>
      <c r="NUB20"/>
      <c r="NUC20"/>
      <c r="NUD20"/>
      <c r="NUE20"/>
      <c r="NUF20"/>
      <c r="NUG20"/>
      <c r="NUH20"/>
      <c r="NUI20"/>
      <c r="NUJ20"/>
      <c r="NUK20"/>
      <c r="NUL20"/>
      <c r="NUM20"/>
      <c r="NUN20"/>
      <c r="NUO20"/>
      <c r="NUP20"/>
      <c r="NUQ20"/>
      <c r="NUR20"/>
      <c r="NUS20"/>
      <c r="NUT20"/>
      <c r="NUU20"/>
      <c r="NUV20"/>
      <c r="NUW20"/>
      <c r="NUX20"/>
      <c r="NUY20"/>
      <c r="NUZ20"/>
      <c r="NVA20"/>
      <c r="NVB20"/>
      <c r="NVC20"/>
      <c r="NVD20"/>
      <c r="NVE20"/>
      <c r="NVF20"/>
      <c r="NVG20"/>
      <c r="NVH20"/>
      <c r="NVI20"/>
      <c r="NVJ20"/>
      <c r="NVK20"/>
      <c r="NVL20"/>
      <c r="NVM20"/>
      <c r="NVN20"/>
      <c r="NVO20"/>
      <c r="NVP20"/>
      <c r="NVQ20"/>
      <c r="NVR20"/>
      <c r="NVS20"/>
      <c r="NVT20"/>
      <c r="NVU20"/>
      <c r="NVV20"/>
      <c r="NVW20"/>
      <c r="NVX20"/>
      <c r="NVY20"/>
      <c r="NVZ20"/>
      <c r="NWA20"/>
      <c r="NWB20"/>
      <c r="NWC20"/>
      <c r="NWD20"/>
      <c r="NWE20"/>
      <c r="NWF20"/>
      <c r="NWG20"/>
      <c r="NWH20"/>
      <c r="NWI20"/>
      <c r="NWJ20"/>
      <c r="NWK20"/>
      <c r="NWL20"/>
      <c r="NWM20"/>
      <c r="NWN20"/>
      <c r="NWO20"/>
      <c r="NWP20"/>
      <c r="NWQ20"/>
      <c r="NWR20"/>
      <c r="NWS20"/>
      <c r="NWT20"/>
      <c r="NWU20"/>
      <c r="NWV20"/>
      <c r="NWW20"/>
      <c r="NWX20"/>
      <c r="NWY20"/>
      <c r="NWZ20"/>
      <c r="NXA20"/>
      <c r="NXB20"/>
      <c r="NXC20"/>
      <c r="NXD20"/>
      <c r="NXE20"/>
      <c r="NXF20"/>
      <c r="NXG20"/>
      <c r="NXH20"/>
      <c r="NXI20"/>
      <c r="NXJ20"/>
      <c r="NXK20"/>
      <c r="NXL20"/>
      <c r="NXM20"/>
      <c r="NXN20"/>
      <c r="NXO20"/>
      <c r="NXP20"/>
      <c r="NXQ20"/>
      <c r="NXR20"/>
      <c r="NXS20"/>
      <c r="NXT20"/>
      <c r="NXU20"/>
      <c r="NXV20"/>
      <c r="NXW20"/>
      <c r="NXX20"/>
      <c r="NXY20"/>
      <c r="NXZ20"/>
      <c r="NYA20"/>
      <c r="NYB20"/>
      <c r="NYC20"/>
      <c r="NYD20"/>
      <c r="NYE20"/>
      <c r="NYF20"/>
      <c r="NYG20"/>
      <c r="NYH20"/>
      <c r="NYI20"/>
      <c r="NYJ20"/>
      <c r="NYK20"/>
      <c r="NYL20"/>
      <c r="NYM20"/>
      <c r="NYN20"/>
      <c r="NYO20"/>
      <c r="NYP20"/>
      <c r="NYQ20"/>
      <c r="NYR20"/>
      <c r="NYS20"/>
      <c r="NYT20"/>
      <c r="NYU20"/>
      <c r="NYV20"/>
      <c r="NYW20"/>
      <c r="NYX20"/>
      <c r="NYY20"/>
      <c r="NYZ20"/>
      <c r="NZA20"/>
      <c r="NZB20"/>
      <c r="NZC20"/>
      <c r="NZD20"/>
      <c r="NZE20"/>
      <c r="NZF20"/>
      <c r="NZG20"/>
      <c r="NZH20"/>
      <c r="NZI20"/>
      <c r="NZJ20"/>
      <c r="NZK20"/>
      <c r="NZL20"/>
      <c r="NZM20"/>
      <c r="NZN20"/>
      <c r="NZO20"/>
      <c r="NZP20"/>
      <c r="NZQ20"/>
      <c r="NZR20"/>
      <c r="NZS20"/>
      <c r="NZT20"/>
      <c r="NZU20"/>
      <c r="NZV20"/>
      <c r="NZW20"/>
      <c r="NZX20"/>
      <c r="NZY20"/>
      <c r="NZZ20"/>
      <c r="OAA20"/>
      <c r="OAB20"/>
      <c r="OAC20"/>
      <c r="OAD20"/>
      <c r="OAE20"/>
      <c r="OAF20"/>
      <c r="OAG20"/>
      <c r="OAH20"/>
      <c r="OAI20"/>
      <c r="OAJ20"/>
      <c r="OAK20"/>
      <c r="OAL20"/>
      <c r="OAM20"/>
      <c r="OAN20"/>
      <c r="OAO20"/>
      <c r="OAP20"/>
      <c r="OAQ20"/>
      <c r="OAR20"/>
      <c r="OAS20"/>
      <c r="OAT20"/>
      <c r="OAU20"/>
      <c r="OAV20"/>
      <c r="OAW20"/>
      <c r="OAX20"/>
      <c r="OAY20"/>
      <c r="OAZ20"/>
      <c r="OBA20"/>
      <c r="OBB20"/>
      <c r="OBC20"/>
      <c r="OBD20"/>
      <c r="OBE20"/>
      <c r="OBF20"/>
      <c r="OBG20"/>
      <c r="OBH20"/>
      <c r="OBI20"/>
      <c r="OBJ20"/>
      <c r="OBK20"/>
      <c r="OBL20"/>
      <c r="OBM20"/>
      <c r="OBN20"/>
      <c r="OBO20"/>
      <c r="OBP20"/>
      <c r="OBQ20"/>
      <c r="OBR20"/>
      <c r="OBS20"/>
      <c r="OBT20"/>
      <c r="OBU20"/>
      <c r="OBV20"/>
      <c r="OBW20"/>
      <c r="OBX20"/>
      <c r="OBY20"/>
      <c r="OBZ20"/>
      <c r="OCA20"/>
      <c r="OCB20"/>
      <c r="OCC20"/>
      <c r="OCD20"/>
      <c r="OCE20"/>
      <c r="OCF20"/>
      <c r="OCG20"/>
      <c r="OCH20"/>
      <c r="OCI20"/>
      <c r="OCJ20"/>
      <c r="OCK20"/>
      <c r="OCL20"/>
      <c r="OCM20"/>
      <c r="OCN20"/>
      <c r="OCO20"/>
      <c r="OCP20"/>
      <c r="OCQ20"/>
      <c r="OCR20"/>
      <c r="OCS20"/>
      <c r="OCT20"/>
      <c r="OCU20"/>
      <c r="OCV20"/>
      <c r="OCW20"/>
      <c r="OCX20"/>
      <c r="OCY20"/>
      <c r="OCZ20"/>
      <c r="ODA20"/>
      <c r="ODB20"/>
      <c r="ODC20"/>
      <c r="ODD20"/>
      <c r="ODE20"/>
      <c r="ODF20"/>
      <c r="ODG20"/>
      <c r="ODH20"/>
      <c r="ODI20"/>
      <c r="ODJ20"/>
      <c r="ODK20"/>
      <c r="ODL20"/>
      <c r="ODM20"/>
      <c r="ODN20"/>
      <c r="ODO20"/>
      <c r="ODP20"/>
      <c r="ODQ20"/>
      <c r="ODR20"/>
      <c r="ODS20"/>
      <c r="ODT20"/>
      <c r="ODU20"/>
      <c r="ODV20"/>
      <c r="ODW20"/>
      <c r="ODX20"/>
      <c r="ODY20"/>
      <c r="ODZ20"/>
      <c r="OEA20"/>
      <c r="OEB20"/>
      <c r="OEC20"/>
      <c r="OED20"/>
      <c r="OEE20"/>
      <c r="OEF20"/>
      <c r="OEG20"/>
      <c r="OEH20"/>
      <c r="OEI20"/>
      <c r="OEJ20"/>
      <c r="OEK20"/>
      <c r="OEL20"/>
      <c r="OEM20"/>
      <c r="OEN20"/>
      <c r="OEO20"/>
      <c r="OEP20"/>
      <c r="OEQ20"/>
      <c r="OER20"/>
      <c r="OES20"/>
      <c r="OET20"/>
      <c r="OEU20"/>
      <c r="OEV20"/>
      <c r="OEW20"/>
      <c r="OEX20"/>
      <c r="OEY20"/>
      <c r="OEZ20"/>
      <c r="OFA20"/>
      <c r="OFB20"/>
      <c r="OFC20"/>
      <c r="OFD20"/>
      <c r="OFE20"/>
      <c r="OFF20"/>
      <c r="OFG20"/>
      <c r="OFH20"/>
      <c r="OFI20"/>
      <c r="OFJ20"/>
      <c r="OFK20"/>
      <c r="OFL20"/>
      <c r="OFM20"/>
      <c r="OFN20"/>
      <c r="OFO20"/>
      <c r="OFP20"/>
      <c r="OFQ20"/>
      <c r="OFR20"/>
      <c r="OFS20"/>
      <c r="OFT20"/>
      <c r="OFU20"/>
      <c r="OFV20"/>
      <c r="OFW20"/>
      <c r="OFX20"/>
      <c r="OFY20"/>
      <c r="OFZ20"/>
      <c r="OGA20"/>
      <c r="OGB20"/>
      <c r="OGC20"/>
      <c r="OGD20"/>
      <c r="OGE20"/>
      <c r="OGF20"/>
      <c r="OGG20"/>
      <c r="OGH20"/>
      <c r="OGI20"/>
      <c r="OGJ20"/>
      <c r="OGK20"/>
      <c r="OGL20"/>
      <c r="OGM20"/>
      <c r="OGN20"/>
      <c r="OGO20"/>
      <c r="OGP20"/>
      <c r="OGQ20"/>
      <c r="OGR20"/>
      <c r="OGS20"/>
      <c r="OGT20"/>
      <c r="OGU20"/>
      <c r="OGV20"/>
      <c r="OGW20"/>
      <c r="OGX20"/>
      <c r="OGY20"/>
      <c r="OGZ20"/>
      <c r="OHA20"/>
      <c r="OHB20"/>
      <c r="OHC20"/>
      <c r="OHD20"/>
      <c r="OHE20"/>
      <c r="OHF20"/>
      <c r="OHG20"/>
      <c r="OHH20"/>
      <c r="OHI20"/>
      <c r="OHJ20"/>
      <c r="OHK20"/>
      <c r="OHL20"/>
      <c r="OHM20"/>
      <c r="OHN20"/>
      <c r="OHO20"/>
      <c r="OHP20"/>
      <c r="OHQ20"/>
      <c r="OHR20"/>
      <c r="OHS20"/>
      <c r="OHT20"/>
      <c r="OHU20"/>
      <c r="OHV20"/>
      <c r="OHW20"/>
      <c r="OHX20"/>
      <c r="OHY20"/>
      <c r="OHZ20"/>
      <c r="OIA20"/>
      <c r="OIB20"/>
      <c r="OIC20"/>
      <c r="OID20"/>
      <c r="OIE20"/>
      <c r="OIF20"/>
      <c r="OIG20"/>
      <c r="OIH20"/>
      <c r="OII20"/>
      <c r="OIJ20"/>
      <c r="OIK20"/>
      <c r="OIL20"/>
      <c r="OIM20"/>
      <c r="OIN20"/>
      <c r="OIO20"/>
      <c r="OIP20"/>
      <c r="OIQ20"/>
      <c r="OIR20"/>
      <c r="OIS20"/>
      <c r="OIT20"/>
      <c r="OIU20"/>
      <c r="OIV20"/>
      <c r="OIW20"/>
      <c r="OIX20"/>
      <c r="OIY20"/>
      <c r="OIZ20"/>
      <c r="OJA20"/>
      <c r="OJB20"/>
      <c r="OJC20"/>
      <c r="OJD20"/>
      <c r="OJE20"/>
      <c r="OJF20"/>
      <c r="OJG20"/>
      <c r="OJH20"/>
      <c r="OJI20"/>
      <c r="OJJ20"/>
      <c r="OJK20"/>
      <c r="OJL20"/>
      <c r="OJM20"/>
      <c r="OJN20"/>
      <c r="OJO20"/>
      <c r="OJP20"/>
      <c r="OJQ20"/>
      <c r="OJR20"/>
      <c r="OJS20"/>
      <c r="OJT20"/>
      <c r="OJU20"/>
      <c r="OJV20"/>
      <c r="OJW20"/>
      <c r="OJX20"/>
      <c r="OJY20"/>
      <c r="OJZ20"/>
      <c r="OKA20"/>
      <c r="OKB20"/>
      <c r="OKC20"/>
      <c r="OKD20"/>
      <c r="OKE20"/>
      <c r="OKF20"/>
      <c r="OKG20"/>
      <c r="OKH20"/>
      <c r="OKI20"/>
      <c r="OKJ20"/>
      <c r="OKK20"/>
      <c r="OKL20"/>
      <c r="OKM20"/>
      <c r="OKN20"/>
      <c r="OKO20"/>
      <c r="OKP20"/>
      <c r="OKQ20"/>
      <c r="OKR20"/>
      <c r="OKS20"/>
      <c r="OKT20"/>
      <c r="OKU20"/>
      <c r="OKV20"/>
      <c r="OKW20"/>
      <c r="OKX20"/>
      <c r="OKY20"/>
      <c r="OKZ20"/>
      <c r="OLA20"/>
      <c r="OLB20"/>
      <c r="OLC20"/>
      <c r="OLD20"/>
      <c r="OLE20"/>
      <c r="OLF20"/>
      <c r="OLG20"/>
      <c r="OLH20"/>
      <c r="OLI20"/>
      <c r="OLJ20"/>
      <c r="OLK20"/>
      <c r="OLL20"/>
      <c r="OLM20"/>
      <c r="OLN20"/>
      <c r="OLO20"/>
      <c r="OLP20"/>
      <c r="OLQ20"/>
      <c r="OLR20"/>
      <c r="OLS20"/>
      <c r="OLT20"/>
      <c r="OLU20"/>
      <c r="OLV20"/>
      <c r="OLW20"/>
      <c r="OLX20"/>
      <c r="OLY20"/>
      <c r="OLZ20"/>
      <c r="OMA20"/>
      <c r="OMB20"/>
      <c r="OMC20"/>
      <c r="OMD20"/>
      <c r="OME20"/>
      <c r="OMF20"/>
      <c r="OMG20"/>
      <c r="OMH20"/>
      <c r="OMI20"/>
      <c r="OMJ20"/>
      <c r="OMK20"/>
      <c r="OML20"/>
      <c r="OMM20"/>
      <c r="OMN20"/>
      <c r="OMO20"/>
      <c r="OMP20"/>
      <c r="OMQ20"/>
      <c r="OMR20"/>
      <c r="OMS20"/>
      <c r="OMT20"/>
      <c r="OMU20"/>
      <c r="OMV20"/>
      <c r="OMW20"/>
      <c r="OMX20"/>
      <c r="OMY20"/>
      <c r="OMZ20"/>
      <c r="ONA20"/>
      <c r="ONB20"/>
      <c r="ONC20"/>
      <c r="OND20"/>
      <c r="ONE20"/>
      <c r="ONF20"/>
      <c r="ONG20"/>
      <c r="ONH20"/>
      <c r="ONI20"/>
      <c r="ONJ20"/>
      <c r="ONK20"/>
      <c r="ONL20"/>
      <c r="ONM20"/>
      <c r="ONN20"/>
      <c r="ONO20"/>
      <c r="ONP20"/>
      <c r="ONQ20"/>
      <c r="ONR20"/>
      <c r="ONS20"/>
      <c r="ONT20"/>
      <c r="ONU20"/>
      <c r="ONV20"/>
      <c r="ONW20"/>
      <c r="ONX20"/>
      <c r="ONY20"/>
      <c r="ONZ20"/>
      <c r="OOA20"/>
      <c r="OOB20"/>
      <c r="OOC20"/>
      <c r="OOD20"/>
      <c r="OOE20"/>
      <c r="OOF20"/>
      <c r="OOG20"/>
      <c r="OOH20"/>
      <c r="OOI20"/>
      <c r="OOJ20"/>
      <c r="OOK20"/>
      <c r="OOL20"/>
      <c r="OOM20"/>
      <c r="OON20"/>
      <c r="OOO20"/>
      <c r="OOP20"/>
      <c r="OOQ20"/>
      <c r="OOR20"/>
      <c r="OOS20"/>
      <c r="OOT20"/>
      <c r="OOU20"/>
      <c r="OOV20"/>
      <c r="OOW20"/>
      <c r="OOX20"/>
      <c r="OOY20"/>
      <c r="OOZ20"/>
      <c r="OPA20"/>
      <c r="OPB20"/>
      <c r="OPC20"/>
      <c r="OPD20"/>
      <c r="OPE20"/>
      <c r="OPF20"/>
      <c r="OPG20"/>
      <c r="OPH20"/>
      <c r="OPI20"/>
      <c r="OPJ20"/>
      <c r="OPK20"/>
      <c r="OPL20"/>
      <c r="OPM20"/>
      <c r="OPN20"/>
      <c r="OPO20"/>
      <c r="OPP20"/>
      <c r="OPQ20"/>
      <c r="OPR20"/>
      <c r="OPS20"/>
      <c r="OPT20"/>
      <c r="OPU20"/>
      <c r="OPV20"/>
      <c r="OPW20"/>
      <c r="OPX20"/>
      <c r="OPY20"/>
      <c r="OPZ20"/>
      <c r="OQA20"/>
      <c r="OQB20"/>
      <c r="OQC20"/>
      <c r="OQD20"/>
      <c r="OQE20"/>
      <c r="OQF20"/>
      <c r="OQG20"/>
      <c r="OQH20"/>
      <c r="OQI20"/>
      <c r="OQJ20"/>
      <c r="OQK20"/>
      <c r="OQL20"/>
      <c r="OQM20"/>
      <c r="OQN20"/>
      <c r="OQO20"/>
      <c r="OQP20"/>
      <c r="OQQ20"/>
      <c r="OQR20"/>
      <c r="OQS20"/>
      <c r="OQT20"/>
      <c r="OQU20"/>
      <c r="OQV20"/>
      <c r="OQW20"/>
      <c r="OQX20"/>
      <c r="OQY20"/>
      <c r="OQZ20"/>
      <c r="ORA20"/>
      <c r="ORB20"/>
      <c r="ORC20"/>
      <c r="ORD20"/>
      <c r="ORE20"/>
      <c r="ORF20"/>
      <c r="ORG20"/>
      <c r="ORH20"/>
      <c r="ORI20"/>
      <c r="ORJ20"/>
      <c r="ORK20"/>
      <c r="ORL20"/>
      <c r="ORM20"/>
      <c r="ORN20"/>
      <c r="ORO20"/>
      <c r="ORP20"/>
      <c r="ORQ20"/>
      <c r="ORR20"/>
      <c r="ORS20"/>
      <c r="ORT20"/>
      <c r="ORU20"/>
      <c r="ORV20"/>
      <c r="ORW20"/>
      <c r="ORX20"/>
      <c r="ORY20"/>
      <c r="ORZ20"/>
      <c r="OSA20"/>
      <c r="OSB20"/>
      <c r="OSC20"/>
      <c r="OSD20"/>
      <c r="OSE20"/>
      <c r="OSF20"/>
      <c r="OSG20"/>
      <c r="OSH20"/>
      <c r="OSI20"/>
      <c r="OSJ20"/>
      <c r="OSK20"/>
      <c r="OSL20"/>
      <c r="OSM20"/>
      <c r="OSN20"/>
      <c r="OSO20"/>
      <c r="OSP20"/>
      <c r="OSQ20"/>
      <c r="OSR20"/>
      <c r="OSS20"/>
      <c r="OST20"/>
      <c r="OSU20"/>
      <c r="OSV20"/>
      <c r="OSW20"/>
      <c r="OSX20"/>
      <c r="OSY20"/>
      <c r="OSZ20"/>
      <c r="OTA20"/>
      <c r="OTB20"/>
      <c r="OTC20"/>
      <c r="OTD20"/>
      <c r="OTE20"/>
      <c r="OTF20"/>
      <c r="OTG20"/>
      <c r="OTH20"/>
      <c r="OTI20"/>
      <c r="OTJ20"/>
      <c r="OTK20"/>
      <c r="OTL20"/>
      <c r="OTM20"/>
      <c r="OTN20"/>
      <c r="OTO20"/>
      <c r="OTP20"/>
      <c r="OTQ20"/>
      <c r="OTR20"/>
      <c r="OTS20"/>
      <c r="OTT20"/>
      <c r="OTU20"/>
      <c r="OTV20"/>
      <c r="OTW20"/>
      <c r="OTX20"/>
      <c r="OTY20"/>
      <c r="OTZ20"/>
      <c r="OUA20"/>
      <c r="OUB20"/>
      <c r="OUC20"/>
      <c r="OUD20"/>
      <c r="OUE20"/>
      <c r="OUF20"/>
      <c r="OUG20"/>
      <c r="OUH20"/>
      <c r="OUI20"/>
      <c r="OUJ20"/>
      <c r="OUK20"/>
      <c r="OUL20"/>
      <c r="OUM20"/>
      <c r="OUN20"/>
      <c r="OUO20"/>
      <c r="OUP20"/>
      <c r="OUQ20"/>
      <c r="OUR20"/>
      <c r="OUS20"/>
      <c r="OUT20"/>
      <c r="OUU20"/>
      <c r="OUV20"/>
      <c r="OUW20"/>
      <c r="OUX20"/>
      <c r="OUY20"/>
      <c r="OUZ20"/>
      <c r="OVA20"/>
      <c r="OVB20"/>
      <c r="OVC20"/>
      <c r="OVD20"/>
      <c r="OVE20"/>
      <c r="OVF20"/>
      <c r="OVG20"/>
      <c r="OVH20"/>
      <c r="OVI20"/>
      <c r="OVJ20"/>
      <c r="OVK20"/>
      <c r="OVL20"/>
      <c r="OVM20"/>
      <c r="OVN20"/>
      <c r="OVO20"/>
      <c r="OVP20"/>
      <c r="OVQ20"/>
      <c r="OVR20"/>
      <c r="OVS20"/>
      <c r="OVT20"/>
      <c r="OVU20"/>
      <c r="OVV20"/>
      <c r="OVW20"/>
      <c r="OVX20"/>
      <c r="OVY20"/>
      <c r="OVZ20"/>
      <c r="OWA20"/>
      <c r="OWB20"/>
      <c r="OWC20"/>
      <c r="OWD20"/>
      <c r="OWE20"/>
      <c r="OWF20"/>
      <c r="OWG20"/>
      <c r="OWH20"/>
      <c r="OWI20"/>
      <c r="OWJ20"/>
      <c r="OWK20"/>
      <c r="OWL20"/>
      <c r="OWM20"/>
      <c r="OWN20"/>
      <c r="OWO20"/>
      <c r="OWP20"/>
      <c r="OWQ20"/>
      <c r="OWR20"/>
      <c r="OWS20"/>
      <c r="OWT20"/>
      <c r="OWU20"/>
      <c r="OWV20"/>
      <c r="OWW20"/>
      <c r="OWX20"/>
      <c r="OWY20"/>
      <c r="OWZ20"/>
      <c r="OXA20"/>
      <c r="OXB20"/>
      <c r="OXC20"/>
      <c r="OXD20"/>
      <c r="OXE20"/>
      <c r="OXF20"/>
      <c r="OXG20"/>
      <c r="OXH20"/>
      <c r="OXI20"/>
      <c r="OXJ20"/>
      <c r="OXK20"/>
      <c r="OXL20"/>
      <c r="OXM20"/>
      <c r="OXN20"/>
      <c r="OXO20"/>
      <c r="OXP20"/>
      <c r="OXQ20"/>
      <c r="OXR20"/>
      <c r="OXS20"/>
      <c r="OXT20"/>
      <c r="OXU20"/>
      <c r="OXV20"/>
      <c r="OXW20"/>
      <c r="OXX20"/>
      <c r="OXY20"/>
      <c r="OXZ20"/>
      <c r="OYA20"/>
      <c r="OYB20"/>
      <c r="OYC20"/>
      <c r="OYD20"/>
      <c r="OYE20"/>
      <c r="OYF20"/>
      <c r="OYG20"/>
      <c r="OYH20"/>
      <c r="OYI20"/>
      <c r="OYJ20"/>
      <c r="OYK20"/>
      <c r="OYL20"/>
      <c r="OYM20"/>
      <c r="OYN20"/>
      <c r="OYO20"/>
      <c r="OYP20"/>
      <c r="OYQ20"/>
      <c r="OYR20"/>
      <c r="OYS20"/>
      <c r="OYT20"/>
      <c r="OYU20"/>
      <c r="OYV20"/>
      <c r="OYW20"/>
      <c r="OYX20"/>
      <c r="OYY20"/>
      <c r="OYZ20"/>
      <c r="OZA20"/>
      <c r="OZB20"/>
      <c r="OZC20"/>
      <c r="OZD20"/>
      <c r="OZE20"/>
      <c r="OZF20"/>
      <c r="OZG20"/>
      <c r="OZH20"/>
      <c r="OZI20"/>
      <c r="OZJ20"/>
      <c r="OZK20"/>
      <c r="OZL20"/>
      <c r="OZM20"/>
      <c r="OZN20"/>
      <c r="OZO20"/>
      <c r="OZP20"/>
      <c r="OZQ20"/>
      <c r="OZR20"/>
      <c r="OZS20"/>
      <c r="OZT20"/>
      <c r="OZU20"/>
      <c r="OZV20"/>
      <c r="OZW20"/>
      <c r="OZX20"/>
      <c r="OZY20"/>
      <c r="OZZ20"/>
      <c r="PAA20"/>
      <c r="PAB20"/>
      <c r="PAC20"/>
      <c r="PAD20"/>
      <c r="PAE20"/>
      <c r="PAF20"/>
      <c r="PAG20"/>
      <c r="PAH20"/>
      <c r="PAI20"/>
      <c r="PAJ20"/>
      <c r="PAK20"/>
      <c r="PAL20"/>
      <c r="PAM20"/>
      <c r="PAN20"/>
      <c r="PAO20"/>
      <c r="PAP20"/>
      <c r="PAQ20"/>
      <c r="PAR20"/>
      <c r="PAS20"/>
      <c r="PAT20"/>
      <c r="PAU20"/>
      <c r="PAV20"/>
      <c r="PAW20"/>
      <c r="PAX20"/>
      <c r="PAY20"/>
      <c r="PAZ20"/>
      <c r="PBA20"/>
      <c r="PBB20"/>
      <c r="PBC20"/>
      <c r="PBD20"/>
      <c r="PBE20"/>
      <c r="PBF20"/>
      <c r="PBG20"/>
      <c r="PBH20"/>
      <c r="PBI20"/>
      <c r="PBJ20"/>
      <c r="PBK20"/>
      <c r="PBL20"/>
      <c r="PBM20"/>
      <c r="PBN20"/>
      <c r="PBO20"/>
      <c r="PBP20"/>
      <c r="PBQ20"/>
      <c r="PBR20"/>
      <c r="PBS20"/>
      <c r="PBT20"/>
      <c r="PBU20"/>
      <c r="PBV20"/>
      <c r="PBW20"/>
      <c r="PBX20"/>
      <c r="PBY20"/>
      <c r="PBZ20"/>
      <c r="PCA20"/>
      <c r="PCB20"/>
      <c r="PCC20"/>
      <c r="PCD20"/>
      <c r="PCE20"/>
      <c r="PCF20"/>
      <c r="PCG20"/>
      <c r="PCH20"/>
      <c r="PCI20"/>
      <c r="PCJ20"/>
      <c r="PCK20"/>
      <c r="PCL20"/>
      <c r="PCM20"/>
      <c r="PCN20"/>
      <c r="PCO20"/>
      <c r="PCP20"/>
      <c r="PCQ20"/>
      <c r="PCR20"/>
      <c r="PCS20"/>
      <c r="PCT20"/>
      <c r="PCU20"/>
      <c r="PCV20"/>
      <c r="PCW20"/>
      <c r="PCX20"/>
      <c r="PCY20"/>
      <c r="PCZ20"/>
      <c r="PDA20"/>
      <c r="PDB20"/>
      <c r="PDC20"/>
      <c r="PDD20"/>
      <c r="PDE20"/>
      <c r="PDF20"/>
      <c r="PDG20"/>
      <c r="PDH20"/>
      <c r="PDI20"/>
      <c r="PDJ20"/>
      <c r="PDK20"/>
      <c r="PDL20"/>
      <c r="PDM20"/>
      <c r="PDN20"/>
      <c r="PDO20"/>
      <c r="PDP20"/>
      <c r="PDQ20"/>
      <c r="PDR20"/>
      <c r="PDS20"/>
      <c r="PDT20"/>
      <c r="PDU20"/>
      <c r="PDV20"/>
      <c r="PDW20"/>
      <c r="PDX20"/>
      <c r="PDY20"/>
      <c r="PDZ20"/>
      <c r="PEA20"/>
      <c r="PEB20"/>
      <c r="PEC20"/>
      <c r="PED20"/>
      <c r="PEE20"/>
      <c r="PEF20"/>
      <c r="PEG20"/>
      <c r="PEH20"/>
      <c r="PEI20"/>
      <c r="PEJ20"/>
      <c r="PEK20"/>
      <c r="PEL20"/>
      <c r="PEM20"/>
      <c r="PEN20"/>
      <c r="PEO20"/>
      <c r="PEP20"/>
      <c r="PEQ20"/>
      <c r="PER20"/>
      <c r="PES20"/>
      <c r="PET20"/>
      <c r="PEU20"/>
      <c r="PEV20"/>
      <c r="PEW20"/>
      <c r="PEX20"/>
      <c r="PEY20"/>
      <c r="PEZ20"/>
      <c r="PFA20"/>
      <c r="PFB20"/>
      <c r="PFC20"/>
      <c r="PFD20"/>
      <c r="PFE20"/>
      <c r="PFF20"/>
      <c r="PFG20"/>
      <c r="PFH20"/>
      <c r="PFI20"/>
      <c r="PFJ20"/>
      <c r="PFK20"/>
      <c r="PFL20"/>
      <c r="PFM20"/>
      <c r="PFN20"/>
      <c r="PFO20"/>
      <c r="PFP20"/>
      <c r="PFQ20"/>
      <c r="PFR20"/>
      <c r="PFS20"/>
      <c r="PFT20"/>
      <c r="PFU20"/>
      <c r="PFV20"/>
      <c r="PFW20"/>
      <c r="PFX20"/>
      <c r="PFY20"/>
      <c r="PFZ20"/>
      <c r="PGA20"/>
      <c r="PGB20"/>
      <c r="PGC20"/>
      <c r="PGD20"/>
      <c r="PGE20"/>
      <c r="PGF20"/>
      <c r="PGG20"/>
      <c r="PGH20"/>
      <c r="PGI20"/>
      <c r="PGJ20"/>
      <c r="PGK20"/>
      <c r="PGL20"/>
      <c r="PGM20"/>
      <c r="PGN20"/>
      <c r="PGO20"/>
      <c r="PGP20"/>
      <c r="PGQ20"/>
      <c r="PGR20"/>
      <c r="PGS20"/>
      <c r="PGT20"/>
      <c r="PGU20"/>
      <c r="PGV20"/>
      <c r="PGW20"/>
      <c r="PGX20"/>
      <c r="PGY20"/>
      <c r="PGZ20"/>
      <c r="PHA20"/>
      <c r="PHB20"/>
      <c r="PHC20"/>
      <c r="PHD20"/>
      <c r="PHE20"/>
      <c r="PHF20"/>
      <c r="PHG20"/>
      <c r="PHH20"/>
      <c r="PHI20"/>
      <c r="PHJ20"/>
      <c r="PHK20"/>
      <c r="PHL20"/>
      <c r="PHM20"/>
      <c r="PHN20"/>
      <c r="PHO20"/>
      <c r="PHP20"/>
      <c r="PHQ20"/>
      <c r="PHR20"/>
      <c r="PHS20"/>
      <c r="PHT20"/>
      <c r="PHU20"/>
      <c r="PHV20"/>
      <c r="PHW20"/>
      <c r="PHX20"/>
      <c r="PHY20"/>
      <c r="PHZ20"/>
      <c r="PIA20"/>
      <c r="PIB20"/>
      <c r="PIC20"/>
      <c r="PID20"/>
      <c r="PIE20"/>
      <c r="PIF20"/>
      <c r="PIG20"/>
      <c r="PIH20"/>
      <c r="PII20"/>
      <c r="PIJ20"/>
      <c r="PIK20"/>
      <c r="PIL20"/>
      <c r="PIM20"/>
      <c r="PIN20"/>
      <c r="PIO20"/>
      <c r="PIP20"/>
      <c r="PIQ20"/>
      <c r="PIR20"/>
      <c r="PIS20"/>
      <c r="PIT20"/>
      <c r="PIU20"/>
      <c r="PIV20"/>
      <c r="PIW20"/>
      <c r="PIX20"/>
      <c r="PIY20"/>
      <c r="PIZ20"/>
      <c r="PJA20"/>
      <c r="PJB20"/>
      <c r="PJC20"/>
      <c r="PJD20"/>
      <c r="PJE20"/>
      <c r="PJF20"/>
      <c r="PJG20"/>
      <c r="PJH20"/>
      <c r="PJI20"/>
      <c r="PJJ20"/>
      <c r="PJK20"/>
      <c r="PJL20"/>
      <c r="PJM20"/>
      <c r="PJN20"/>
      <c r="PJO20"/>
      <c r="PJP20"/>
      <c r="PJQ20"/>
      <c r="PJR20"/>
      <c r="PJS20"/>
      <c r="PJT20"/>
      <c r="PJU20"/>
      <c r="PJV20"/>
      <c r="PJW20"/>
      <c r="PJX20"/>
      <c r="PJY20"/>
      <c r="PJZ20"/>
      <c r="PKA20"/>
      <c r="PKB20"/>
      <c r="PKC20"/>
      <c r="PKD20"/>
      <c r="PKE20"/>
      <c r="PKF20"/>
      <c r="PKG20"/>
      <c r="PKH20"/>
      <c r="PKI20"/>
      <c r="PKJ20"/>
      <c r="PKK20"/>
      <c r="PKL20"/>
      <c r="PKM20"/>
      <c r="PKN20"/>
      <c r="PKO20"/>
      <c r="PKP20"/>
      <c r="PKQ20"/>
      <c r="PKR20"/>
      <c r="PKS20"/>
      <c r="PKT20"/>
      <c r="PKU20"/>
      <c r="PKV20"/>
      <c r="PKW20"/>
      <c r="PKX20"/>
      <c r="PKY20"/>
      <c r="PKZ20"/>
      <c r="PLA20"/>
      <c r="PLB20"/>
      <c r="PLC20"/>
      <c r="PLD20"/>
      <c r="PLE20"/>
      <c r="PLF20"/>
      <c r="PLG20"/>
      <c r="PLH20"/>
      <c r="PLI20"/>
      <c r="PLJ20"/>
      <c r="PLK20"/>
      <c r="PLL20"/>
      <c r="PLM20"/>
      <c r="PLN20"/>
      <c r="PLO20"/>
      <c r="PLP20"/>
      <c r="PLQ20"/>
      <c r="PLR20"/>
      <c r="PLS20"/>
      <c r="PLT20"/>
      <c r="PLU20"/>
      <c r="PLV20"/>
      <c r="PLW20"/>
      <c r="PLX20"/>
      <c r="PLY20"/>
      <c r="PLZ20"/>
      <c r="PMA20"/>
      <c r="PMB20"/>
      <c r="PMC20"/>
      <c r="PMD20"/>
      <c r="PME20"/>
      <c r="PMF20"/>
      <c r="PMG20"/>
      <c r="PMH20"/>
      <c r="PMI20"/>
      <c r="PMJ20"/>
      <c r="PMK20"/>
      <c r="PML20"/>
      <c r="PMM20"/>
      <c r="PMN20"/>
      <c r="PMO20"/>
      <c r="PMP20"/>
      <c r="PMQ20"/>
      <c r="PMR20"/>
      <c r="PMS20"/>
      <c r="PMT20"/>
      <c r="PMU20"/>
      <c r="PMV20"/>
      <c r="PMW20"/>
      <c r="PMX20"/>
      <c r="PMY20"/>
      <c r="PMZ20"/>
      <c r="PNA20"/>
      <c r="PNB20"/>
      <c r="PNC20"/>
      <c r="PND20"/>
      <c r="PNE20"/>
      <c r="PNF20"/>
      <c r="PNG20"/>
      <c r="PNH20"/>
      <c r="PNI20"/>
      <c r="PNJ20"/>
      <c r="PNK20"/>
      <c r="PNL20"/>
      <c r="PNM20"/>
      <c r="PNN20"/>
      <c r="PNO20"/>
      <c r="PNP20"/>
      <c r="PNQ20"/>
      <c r="PNR20"/>
      <c r="PNS20"/>
      <c r="PNT20"/>
      <c r="PNU20"/>
      <c r="PNV20"/>
      <c r="PNW20"/>
      <c r="PNX20"/>
      <c r="PNY20"/>
      <c r="PNZ20"/>
      <c r="POA20"/>
      <c r="POB20"/>
      <c r="POC20"/>
      <c r="POD20"/>
      <c r="POE20"/>
      <c r="POF20"/>
      <c r="POG20"/>
      <c r="POH20"/>
      <c r="POI20"/>
      <c r="POJ20"/>
      <c r="POK20"/>
      <c r="POL20"/>
      <c r="POM20"/>
      <c r="PON20"/>
      <c r="POO20"/>
      <c r="POP20"/>
      <c r="POQ20"/>
      <c r="POR20"/>
      <c r="POS20"/>
      <c r="POT20"/>
      <c r="POU20"/>
      <c r="POV20"/>
      <c r="POW20"/>
      <c r="POX20"/>
      <c r="POY20"/>
      <c r="POZ20"/>
      <c r="PPA20"/>
      <c r="PPB20"/>
      <c r="PPC20"/>
      <c r="PPD20"/>
      <c r="PPE20"/>
      <c r="PPF20"/>
      <c r="PPG20"/>
      <c r="PPH20"/>
      <c r="PPI20"/>
      <c r="PPJ20"/>
      <c r="PPK20"/>
      <c r="PPL20"/>
      <c r="PPM20"/>
      <c r="PPN20"/>
      <c r="PPO20"/>
      <c r="PPP20"/>
      <c r="PPQ20"/>
      <c r="PPR20"/>
      <c r="PPS20"/>
      <c r="PPT20"/>
      <c r="PPU20"/>
      <c r="PPV20"/>
      <c r="PPW20"/>
      <c r="PPX20"/>
      <c r="PPY20"/>
      <c r="PPZ20"/>
      <c r="PQA20"/>
      <c r="PQB20"/>
      <c r="PQC20"/>
      <c r="PQD20"/>
      <c r="PQE20"/>
      <c r="PQF20"/>
      <c r="PQG20"/>
      <c r="PQH20"/>
      <c r="PQI20"/>
      <c r="PQJ20"/>
      <c r="PQK20"/>
      <c r="PQL20"/>
      <c r="PQM20"/>
      <c r="PQN20"/>
      <c r="PQO20"/>
      <c r="PQP20"/>
      <c r="PQQ20"/>
      <c r="PQR20"/>
      <c r="PQS20"/>
      <c r="PQT20"/>
      <c r="PQU20"/>
      <c r="PQV20"/>
      <c r="PQW20"/>
      <c r="PQX20"/>
      <c r="PQY20"/>
      <c r="PQZ20"/>
      <c r="PRA20"/>
      <c r="PRB20"/>
      <c r="PRC20"/>
      <c r="PRD20"/>
      <c r="PRE20"/>
      <c r="PRF20"/>
      <c r="PRG20"/>
      <c r="PRH20"/>
      <c r="PRI20"/>
      <c r="PRJ20"/>
      <c r="PRK20"/>
      <c r="PRL20"/>
      <c r="PRM20"/>
      <c r="PRN20"/>
      <c r="PRO20"/>
      <c r="PRP20"/>
      <c r="PRQ20"/>
      <c r="PRR20"/>
      <c r="PRS20"/>
      <c r="PRT20"/>
      <c r="PRU20"/>
      <c r="PRV20"/>
      <c r="PRW20"/>
      <c r="PRX20"/>
      <c r="PRY20"/>
      <c r="PRZ20"/>
      <c r="PSA20"/>
      <c r="PSB20"/>
      <c r="PSC20"/>
      <c r="PSD20"/>
      <c r="PSE20"/>
      <c r="PSF20"/>
      <c r="PSG20"/>
      <c r="PSH20"/>
      <c r="PSI20"/>
      <c r="PSJ20"/>
      <c r="PSK20"/>
      <c r="PSL20"/>
      <c r="PSM20"/>
      <c r="PSN20"/>
      <c r="PSO20"/>
      <c r="PSP20"/>
      <c r="PSQ20"/>
      <c r="PSR20"/>
      <c r="PSS20"/>
      <c r="PST20"/>
      <c r="PSU20"/>
      <c r="PSV20"/>
      <c r="PSW20"/>
      <c r="PSX20"/>
      <c r="PSY20"/>
      <c r="PSZ20"/>
      <c r="PTA20"/>
      <c r="PTB20"/>
      <c r="PTC20"/>
      <c r="PTD20"/>
      <c r="PTE20"/>
      <c r="PTF20"/>
      <c r="PTG20"/>
      <c r="PTH20"/>
      <c r="PTI20"/>
      <c r="PTJ20"/>
      <c r="PTK20"/>
      <c r="PTL20"/>
      <c r="PTM20"/>
      <c r="PTN20"/>
      <c r="PTO20"/>
      <c r="PTP20"/>
      <c r="PTQ20"/>
      <c r="PTR20"/>
      <c r="PTS20"/>
      <c r="PTT20"/>
      <c r="PTU20"/>
      <c r="PTV20"/>
      <c r="PTW20"/>
      <c r="PTX20"/>
      <c r="PTY20"/>
      <c r="PTZ20"/>
      <c r="PUA20"/>
      <c r="PUB20"/>
      <c r="PUC20"/>
      <c r="PUD20"/>
      <c r="PUE20"/>
      <c r="PUF20"/>
      <c r="PUG20"/>
      <c r="PUH20"/>
      <c r="PUI20"/>
      <c r="PUJ20"/>
      <c r="PUK20"/>
      <c r="PUL20"/>
      <c r="PUM20"/>
      <c r="PUN20"/>
      <c r="PUO20"/>
      <c r="PUP20"/>
      <c r="PUQ20"/>
      <c r="PUR20"/>
      <c r="PUS20"/>
      <c r="PUT20"/>
      <c r="PUU20"/>
      <c r="PUV20"/>
      <c r="PUW20"/>
      <c r="PUX20"/>
      <c r="PUY20"/>
      <c r="PUZ20"/>
      <c r="PVA20"/>
      <c r="PVB20"/>
      <c r="PVC20"/>
      <c r="PVD20"/>
      <c r="PVE20"/>
      <c r="PVF20"/>
      <c r="PVG20"/>
      <c r="PVH20"/>
      <c r="PVI20"/>
      <c r="PVJ20"/>
      <c r="PVK20"/>
      <c r="PVL20"/>
      <c r="PVM20"/>
      <c r="PVN20"/>
      <c r="PVO20"/>
      <c r="PVP20"/>
      <c r="PVQ20"/>
      <c r="PVR20"/>
      <c r="PVS20"/>
      <c r="PVT20"/>
      <c r="PVU20"/>
      <c r="PVV20"/>
      <c r="PVW20"/>
      <c r="PVX20"/>
      <c r="PVY20"/>
      <c r="PVZ20"/>
      <c r="PWA20"/>
      <c r="PWB20"/>
      <c r="PWC20"/>
      <c r="PWD20"/>
      <c r="PWE20"/>
      <c r="PWF20"/>
      <c r="PWG20"/>
      <c r="PWH20"/>
      <c r="PWI20"/>
      <c r="PWJ20"/>
      <c r="PWK20"/>
      <c r="PWL20"/>
      <c r="PWM20"/>
      <c r="PWN20"/>
      <c r="PWO20"/>
      <c r="PWP20"/>
      <c r="PWQ20"/>
      <c r="PWR20"/>
      <c r="PWS20"/>
      <c r="PWT20"/>
      <c r="PWU20"/>
      <c r="PWV20"/>
      <c r="PWW20"/>
      <c r="PWX20"/>
      <c r="PWY20"/>
      <c r="PWZ20"/>
      <c r="PXA20"/>
      <c r="PXB20"/>
      <c r="PXC20"/>
      <c r="PXD20"/>
      <c r="PXE20"/>
      <c r="PXF20"/>
      <c r="PXG20"/>
      <c r="PXH20"/>
      <c r="PXI20"/>
      <c r="PXJ20"/>
      <c r="PXK20"/>
      <c r="PXL20"/>
      <c r="PXM20"/>
      <c r="PXN20"/>
      <c r="PXO20"/>
      <c r="PXP20"/>
      <c r="PXQ20"/>
      <c r="PXR20"/>
      <c r="PXS20"/>
      <c r="PXT20"/>
      <c r="PXU20"/>
      <c r="PXV20"/>
      <c r="PXW20"/>
      <c r="PXX20"/>
      <c r="PXY20"/>
      <c r="PXZ20"/>
      <c r="PYA20"/>
      <c r="PYB20"/>
      <c r="PYC20"/>
      <c r="PYD20"/>
      <c r="PYE20"/>
      <c r="PYF20"/>
      <c r="PYG20"/>
      <c r="PYH20"/>
      <c r="PYI20"/>
      <c r="PYJ20"/>
      <c r="PYK20"/>
      <c r="PYL20"/>
      <c r="PYM20"/>
      <c r="PYN20"/>
      <c r="PYO20"/>
      <c r="PYP20"/>
      <c r="PYQ20"/>
      <c r="PYR20"/>
      <c r="PYS20"/>
      <c r="PYT20"/>
      <c r="PYU20"/>
      <c r="PYV20"/>
      <c r="PYW20"/>
      <c r="PYX20"/>
      <c r="PYY20"/>
      <c r="PYZ20"/>
      <c r="PZA20"/>
      <c r="PZB20"/>
      <c r="PZC20"/>
      <c r="PZD20"/>
      <c r="PZE20"/>
      <c r="PZF20"/>
      <c r="PZG20"/>
      <c r="PZH20"/>
      <c r="PZI20"/>
      <c r="PZJ20"/>
      <c r="PZK20"/>
      <c r="PZL20"/>
      <c r="PZM20"/>
      <c r="PZN20"/>
      <c r="PZO20"/>
      <c r="PZP20"/>
      <c r="PZQ20"/>
      <c r="PZR20"/>
      <c r="PZS20"/>
      <c r="PZT20"/>
      <c r="PZU20"/>
      <c r="PZV20"/>
      <c r="PZW20"/>
      <c r="PZX20"/>
      <c r="PZY20"/>
      <c r="PZZ20"/>
      <c r="QAA20"/>
      <c r="QAB20"/>
      <c r="QAC20"/>
      <c r="QAD20"/>
      <c r="QAE20"/>
      <c r="QAF20"/>
      <c r="QAG20"/>
      <c r="QAH20"/>
      <c r="QAI20"/>
      <c r="QAJ20"/>
      <c r="QAK20"/>
      <c r="QAL20"/>
      <c r="QAM20"/>
      <c r="QAN20"/>
      <c r="QAO20"/>
      <c r="QAP20"/>
      <c r="QAQ20"/>
      <c r="QAR20"/>
      <c r="QAS20"/>
      <c r="QAT20"/>
      <c r="QAU20"/>
      <c r="QAV20"/>
      <c r="QAW20"/>
      <c r="QAX20"/>
      <c r="QAY20"/>
      <c r="QAZ20"/>
      <c r="QBA20"/>
      <c r="QBB20"/>
      <c r="QBC20"/>
      <c r="QBD20"/>
      <c r="QBE20"/>
      <c r="QBF20"/>
      <c r="QBG20"/>
      <c r="QBH20"/>
      <c r="QBI20"/>
      <c r="QBJ20"/>
      <c r="QBK20"/>
      <c r="QBL20"/>
      <c r="QBM20"/>
      <c r="QBN20"/>
      <c r="QBO20"/>
      <c r="QBP20"/>
      <c r="QBQ20"/>
      <c r="QBR20"/>
      <c r="QBS20"/>
      <c r="QBT20"/>
      <c r="QBU20"/>
      <c r="QBV20"/>
      <c r="QBW20"/>
      <c r="QBX20"/>
      <c r="QBY20"/>
      <c r="QBZ20"/>
      <c r="QCA20"/>
      <c r="QCB20"/>
      <c r="QCC20"/>
      <c r="QCD20"/>
      <c r="QCE20"/>
      <c r="QCF20"/>
      <c r="QCG20"/>
      <c r="QCH20"/>
      <c r="QCI20"/>
      <c r="QCJ20"/>
      <c r="QCK20"/>
      <c r="QCL20"/>
      <c r="QCM20"/>
      <c r="QCN20"/>
      <c r="QCO20"/>
      <c r="QCP20"/>
      <c r="QCQ20"/>
      <c r="QCR20"/>
      <c r="QCS20"/>
      <c r="QCT20"/>
      <c r="QCU20"/>
      <c r="QCV20"/>
      <c r="QCW20"/>
      <c r="QCX20"/>
      <c r="QCY20"/>
      <c r="QCZ20"/>
      <c r="QDA20"/>
      <c r="QDB20"/>
      <c r="QDC20"/>
      <c r="QDD20"/>
      <c r="QDE20"/>
      <c r="QDF20"/>
      <c r="QDG20"/>
      <c r="QDH20"/>
      <c r="QDI20"/>
      <c r="QDJ20"/>
      <c r="QDK20"/>
      <c r="QDL20"/>
      <c r="QDM20"/>
      <c r="QDN20"/>
      <c r="QDO20"/>
      <c r="QDP20"/>
      <c r="QDQ20"/>
      <c r="QDR20"/>
      <c r="QDS20"/>
      <c r="QDT20"/>
      <c r="QDU20"/>
      <c r="QDV20"/>
      <c r="QDW20"/>
      <c r="QDX20"/>
      <c r="QDY20"/>
      <c r="QDZ20"/>
      <c r="QEA20"/>
      <c r="QEB20"/>
      <c r="QEC20"/>
      <c r="QED20"/>
      <c r="QEE20"/>
      <c r="QEF20"/>
      <c r="QEG20"/>
      <c r="QEH20"/>
      <c r="QEI20"/>
      <c r="QEJ20"/>
      <c r="QEK20"/>
      <c r="QEL20"/>
      <c r="QEM20"/>
      <c r="QEN20"/>
      <c r="QEO20"/>
      <c r="QEP20"/>
      <c r="QEQ20"/>
      <c r="QER20"/>
      <c r="QES20"/>
      <c r="QET20"/>
      <c r="QEU20"/>
      <c r="QEV20"/>
      <c r="QEW20"/>
      <c r="QEX20"/>
      <c r="QEY20"/>
      <c r="QEZ20"/>
      <c r="QFA20"/>
      <c r="QFB20"/>
      <c r="QFC20"/>
      <c r="QFD20"/>
      <c r="QFE20"/>
      <c r="QFF20"/>
      <c r="QFG20"/>
      <c r="QFH20"/>
      <c r="QFI20"/>
      <c r="QFJ20"/>
      <c r="QFK20"/>
      <c r="QFL20"/>
      <c r="QFM20"/>
      <c r="QFN20"/>
      <c r="QFO20"/>
      <c r="QFP20"/>
      <c r="QFQ20"/>
      <c r="QFR20"/>
      <c r="QFS20"/>
      <c r="QFT20"/>
      <c r="QFU20"/>
      <c r="QFV20"/>
      <c r="QFW20"/>
      <c r="QFX20"/>
      <c r="QFY20"/>
      <c r="QFZ20"/>
      <c r="QGA20"/>
      <c r="QGB20"/>
      <c r="QGC20"/>
      <c r="QGD20"/>
      <c r="QGE20"/>
      <c r="QGF20"/>
      <c r="QGG20"/>
      <c r="QGH20"/>
      <c r="QGI20"/>
      <c r="QGJ20"/>
      <c r="QGK20"/>
      <c r="QGL20"/>
      <c r="QGM20"/>
      <c r="QGN20"/>
      <c r="QGO20"/>
      <c r="QGP20"/>
      <c r="QGQ20"/>
      <c r="QGR20"/>
      <c r="QGS20"/>
      <c r="QGT20"/>
      <c r="QGU20"/>
      <c r="QGV20"/>
      <c r="QGW20"/>
      <c r="QGX20"/>
      <c r="QGY20"/>
      <c r="QGZ20"/>
      <c r="QHA20"/>
      <c r="QHB20"/>
      <c r="QHC20"/>
      <c r="QHD20"/>
      <c r="QHE20"/>
      <c r="QHF20"/>
      <c r="QHG20"/>
      <c r="QHH20"/>
      <c r="QHI20"/>
      <c r="QHJ20"/>
      <c r="QHK20"/>
      <c r="QHL20"/>
      <c r="QHM20"/>
      <c r="QHN20"/>
      <c r="QHO20"/>
      <c r="QHP20"/>
      <c r="QHQ20"/>
      <c r="QHR20"/>
      <c r="QHS20"/>
      <c r="QHT20"/>
      <c r="QHU20"/>
      <c r="QHV20"/>
      <c r="QHW20"/>
      <c r="QHX20"/>
      <c r="QHY20"/>
      <c r="QHZ20"/>
      <c r="QIA20"/>
      <c r="QIB20"/>
      <c r="QIC20"/>
      <c r="QID20"/>
      <c r="QIE20"/>
      <c r="QIF20"/>
      <c r="QIG20"/>
      <c r="QIH20"/>
      <c r="QII20"/>
      <c r="QIJ20"/>
      <c r="QIK20"/>
      <c r="QIL20"/>
      <c r="QIM20"/>
      <c r="QIN20"/>
      <c r="QIO20"/>
      <c r="QIP20"/>
      <c r="QIQ20"/>
      <c r="QIR20"/>
      <c r="QIS20"/>
      <c r="QIT20"/>
      <c r="QIU20"/>
      <c r="QIV20"/>
      <c r="QIW20"/>
      <c r="QIX20"/>
      <c r="QIY20"/>
      <c r="QIZ20"/>
      <c r="QJA20"/>
      <c r="QJB20"/>
      <c r="QJC20"/>
      <c r="QJD20"/>
      <c r="QJE20"/>
      <c r="QJF20"/>
      <c r="QJG20"/>
      <c r="QJH20"/>
      <c r="QJI20"/>
      <c r="QJJ20"/>
      <c r="QJK20"/>
      <c r="QJL20"/>
      <c r="QJM20"/>
      <c r="QJN20"/>
      <c r="QJO20"/>
      <c r="QJP20"/>
      <c r="QJQ20"/>
      <c r="QJR20"/>
      <c r="QJS20"/>
      <c r="QJT20"/>
      <c r="QJU20"/>
      <c r="QJV20"/>
      <c r="QJW20"/>
      <c r="QJX20"/>
      <c r="QJY20"/>
      <c r="QJZ20"/>
      <c r="QKA20"/>
      <c r="QKB20"/>
      <c r="QKC20"/>
      <c r="QKD20"/>
      <c r="QKE20"/>
      <c r="QKF20"/>
      <c r="QKG20"/>
      <c r="QKH20"/>
      <c r="QKI20"/>
      <c r="QKJ20"/>
      <c r="QKK20"/>
      <c r="QKL20"/>
      <c r="QKM20"/>
      <c r="QKN20"/>
      <c r="QKO20"/>
      <c r="QKP20"/>
      <c r="QKQ20"/>
      <c r="QKR20"/>
      <c r="QKS20"/>
      <c r="QKT20"/>
      <c r="QKU20"/>
      <c r="QKV20"/>
      <c r="QKW20"/>
      <c r="QKX20"/>
      <c r="QKY20"/>
      <c r="QKZ20"/>
      <c r="QLA20"/>
      <c r="QLB20"/>
      <c r="QLC20"/>
      <c r="QLD20"/>
      <c r="QLE20"/>
      <c r="QLF20"/>
      <c r="QLG20"/>
      <c r="QLH20"/>
      <c r="QLI20"/>
      <c r="QLJ20"/>
      <c r="QLK20"/>
      <c r="QLL20"/>
      <c r="QLM20"/>
      <c r="QLN20"/>
      <c r="QLO20"/>
      <c r="QLP20"/>
      <c r="QLQ20"/>
      <c r="QLR20"/>
      <c r="QLS20"/>
      <c r="QLT20"/>
      <c r="QLU20"/>
      <c r="QLV20"/>
      <c r="QLW20"/>
      <c r="QLX20"/>
      <c r="QLY20"/>
      <c r="QLZ20"/>
      <c r="QMA20"/>
      <c r="QMB20"/>
      <c r="QMC20"/>
      <c r="QMD20"/>
      <c r="QME20"/>
      <c r="QMF20"/>
      <c r="QMG20"/>
      <c r="QMH20"/>
      <c r="QMI20"/>
      <c r="QMJ20"/>
      <c r="QMK20"/>
      <c r="QML20"/>
      <c r="QMM20"/>
      <c r="QMN20"/>
      <c r="QMO20"/>
      <c r="QMP20"/>
      <c r="QMQ20"/>
      <c r="QMR20"/>
      <c r="QMS20"/>
      <c r="QMT20"/>
      <c r="QMU20"/>
      <c r="QMV20"/>
      <c r="QMW20"/>
      <c r="QMX20"/>
      <c r="QMY20"/>
      <c r="QMZ20"/>
      <c r="QNA20"/>
      <c r="QNB20"/>
      <c r="QNC20"/>
      <c r="QND20"/>
      <c r="QNE20"/>
      <c r="QNF20"/>
      <c r="QNG20"/>
      <c r="QNH20"/>
      <c r="QNI20"/>
      <c r="QNJ20"/>
      <c r="QNK20"/>
      <c r="QNL20"/>
      <c r="QNM20"/>
      <c r="QNN20"/>
      <c r="QNO20"/>
      <c r="QNP20"/>
      <c r="QNQ20"/>
      <c r="QNR20"/>
      <c r="QNS20"/>
      <c r="QNT20"/>
      <c r="QNU20"/>
      <c r="QNV20"/>
      <c r="QNW20"/>
      <c r="QNX20"/>
      <c r="QNY20"/>
      <c r="QNZ20"/>
      <c r="QOA20"/>
      <c r="QOB20"/>
      <c r="QOC20"/>
      <c r="QOD20"/>
      <c r="QOE20"/>
      <c r="QOF20"/>
      <c r="QOG20"/>
      <c r="QOH20"/>
      <c r="QOI20"/>
      <c r="QOJ20"/>
      <c r="QOK20"/>
      <c r="QOL20"/>
      <c r="QOM20"/>
      <c r="QON20"/>
      <c r="QOO20"/>
      <c r="QOP20"/>
      <c r="QOQ20"/>
      <c r="QOR20"/>
      <c r="QOS20"/>
      <c r="QOT20"/>
      <c r="QOU20"/>
      <c r="QOV20"/>
      <c r="QOW20"/>
      <c r="QOX20"/>
      <c r="QOY20"/>
      <c r="QOZ20"/>
      <c r="QPA20"/>
      <c r="QPB20"/>
      <c r="QPC20"/>
      <c r="QPD20"/>
      <c r="QPE20"/>
      <c r="QPF20"/>
      <c r="QPG20"/>
      <c r="QPH20"/>
      <c r="QPI20"/>
      <c r="QPJ20"/>
      <c r="QPK20"/>
      <c r="QPL20"/>
      <c r="QPM20"/>
      <c r="QPN20"/>
      <c r="QPO20"/>
      <c r="QPP20"/>
      <c r="QPQ20"/>
      <c r="QPR20"/>
      <c r="QPS20"/>
      <c r="QPT20"/>
      <c r="QPU20"/>
      <c r="QPV20"/>
      <c r="QPW20"/>
      <c r="QPX20"/>
      <c r="QPY20"/>
      <c r="QPZ20"/>
      <c r="QQA20"/>
      <c r="QQB20"/>
      <c r="QQC20"/>
      <c r="QQD20"/>
      <c r="QQE20"/>
      <c r="QQF20"/>
      <c r="QQG20"/>
      <c r="QQH20"/>
      <c r="QQI20"/>
      <c r="QQJ20"/>
      <c r="QQK20"/>
      <c r="QQL20"/>
      <c r="QQM20"/>
      <c r="QQN20"/>
      <c r="QQO20"/>
      <c r="QQP20"/>
      <c r="QQQ20"/>
      <c r="QQR20"/>
      <c r="QQS20"/>
      <c r="QQT20"/>
      <c r="QQU20"/>
      <c r="QQV20"/>
      <c r="QQW20"/>
      <c r="QQX20"/>
      <c r="QQY20"/>
      <c r="QQZ20"/>
      <c r="QRA20"/>
      <c r="QRB20"/>
      <c r="QRC20"/>
      <c r="QRD20"/>
      <c r="QRE20"/>
      <c r="QRF20"/>
      <c r="QRG20"/>
      <c r="QRH20"/>
      <c r="QRI20"/>
      <c r="QRJ20"/>
      <c r="QRK20"/>
      <c r="QRL20"/>
      <c r="QRM20"/>
      <c r="QRN20"/>
      <c r="QRO20"/>
      <c r="QRP20"/>
      <c r="QRQ20"/>
      <c r="QRR20"/>
      <c r="QRS20"/>
      <c r="QRT20"/>
      <c r="QRU20"/>
      <c r="QRV20"/>
      <c r="QRW20"/>
      <c r="QRX20"/>
      <c r="QRY20"/>
      <c r="QRZ20"/>
      <c r="QSA20"/>
      <c r="QSB20"/>
      <c r="QSC20"/>
      <c r="QSD20"/>
      <c r="QSE20"/>
      <c r="QSF20"/>
      <c r="QSG20"/>
      <c r="QSH20"/>
      <c r="QSI20"/>
      <c r="QSJ20"/>
      <c r="QSK20"/>
      <c r="QSL20"/>
      <c r="QSM20"/>
      <c r="QSN20"/>
      <c r="QSO20"/>
      <c r="QSP20"/>
      <c r="QSQ20"/>
      <c r="QSR20"/>
      <c r="QSS20"/>
      <c r="QST20"/>
      <c r="QSU20"/>
      <c r="QSV20"/>
      <c r="QSW20"/>
      <c r="QSX20"/>
      <c r="QSY20"/>
      <c r="QSZ20"/>
      <c r="QTA20"/>
      <c r="QTB20"/>
      <c r="QTC20"/>
      <c r="QTD20"/>
      <c r="QTE20"/>
      <c r="QTF20"/>
      <c r="QTG20"/>
      <c r="QTH20"/>
      <c r="QTI20"/>
      <c r="QTJ20"/>
      <c r="QTK20"/>
      <c r="QTL20"/>
      <c r="QTM20"/>
      <c r="QTN20"/>
      <c r="QTO20"/>
      <c r="QTP20"/>
      <c r="QTQ20"/>
      <c r="QTR20"/>
      <c r="QTS20"/>
      <c r="QTT20"/>
      <c r="QTU20"/>
      <c r="QTV20"/>
      <c r="QTW20"/>
      <c r="QTX20"/>
      <c r="QTY20"/>
      <c r="QTZ20"/>
      <c r="QUA20"/>
      <c r="QUB20"/>
      <c r="QUC20"/>
      <c r="QUD20"/>
      <c r="QUE20"/>
      <c r="QUF20"/>
      <c r="QUG20"/>
      <c r="QUH20"/>
      <c r="QUI20"/>
      <c r="QUJ20"/>
      <c r="QUK20"/>
      <c r="QUL20"/>
      <c r="QUM20"/>
      <c r="QUN20"/>
      <c r="QUO20"/>
      <c r="QUP20"/>
      <c r="QUQ20"/>
      <c r="QUR20"/>
      <c r="QUS20"/>
      <c r="QUT20"/>
      <c r="QUU20"/>
      <c r="QUV20"/>
      <c r="QUW20"/>
      <c r="QUX20"/>
      <c r="QUY20"/>
      <c r="QUZ20"/>
      <c r="QVA20"/>
      <c r="QVB20"/>
      <c r="QVC20"/>
      <c r="QVD20"/>
      <c r="QVE20"/>
      <c r="QVF20"/>
      <c r="QVG20"/>
      <c r="QVH20"/>
      <c r="QVI20"/>
      <c r="QVJ20"/>
      <c r="QVK20"/>
      <c r="QVL20"/>
      <c r="QVM20"/>
      <c r="QVN20"/>
      <c r="QVO20"/>
      <c r="QVP20"/>
      <c r="QVQ20"/>
      <c r="QVR20"/>
      <c r="QVS20"/>
      <c r="QVT20"/>
      <c r="QVU20"/>
      <c r="QVV20"/>
      <c r="QVW20"/>
      <c r="QVX20"/>
      <c r="QVY20"/>
      <c r="QVZ20"/>
      <c r="QWA20"/>
      <c r="QWB20"/>
      <c r="QWC20"/>
      <c r="QWD20"/>
      <c r="QWE20"/>
      <c r="QWF20"/>
      <c r="QWG20"/>
      <c r="QWH20"/>
      <c r="QWI20"/>
      <c r="QWJ20"/>
      <c r="QWK20"/>
      <c r="QWL20"/>
      <c r="QWM20"/>
      <c r="QWN20"/>
      <c r="QWO20"/>
      <c r="QWP20"/>
      <c r="QWQ20"/>
      <c r="QWR20"/>
      <c r="QWS20"/>
      <c r="QWT20"/>
      <c r="QWU20"/>
      <c r="QWV20"/>
      <c r="QWW20"/>
      <c r="QWX20"/>
      <c r="QWY20"/>
      <c r="QWZ20"/>
      <c r="QXA20"/>
      <c r="QXB20"/>
      <c r="QXC20"/>
      <c r="QXD20"/>
      <c r="QXE20"/>
      <c r="QXF20"/>
      <c r="QXG20"/>
      <c r="QXH20"/>
      <c r="QXI20"/>
      <c r="QXJ20"/>
      <c r="QXK20"/>
      <c r="QXL20"/>
      <c r="QXM20"/>
      <c r="QXN20"/>
      <c r="QXO20"/>
      <c r="QXP20"/>
      <c r="QXQ20"/>
      <c r="QXR20"/>
      <c r="QXS20"/>
      <c r="QXT20"/>
      <c r="QXU20"/>
      <c r="QXV20"/>
      <c r="QXW20"/>
      <c r="QXX20"/>
      <c r="QXY20"/>
      <c r="QXZ20"/>
      <c r="QYA20"/>
      <c r="QYB20"/>
      <c r="QYC20"/>
      <c r="QYD20"/>
      <c r="QYE20"/>
      <c r="QYF20"/>
      <c r="QYG20"/>
      <c r="QYH20"/>
      <c r="QYI20"/>
      <c r="QYJ20"/>
      <c r="QYK20"/>
      <c r="QYL20"/>
      <c r="QYM20"/>
      <c r="QYN20"/>
      <c r="QYO20"/>
      <c r="QYP20"/>
      <c r="QYQ20"/>
      <c r="QYR20"/>
      <c r="QYS20"/>
      <c r="QYT20"/>
      <c r="QYU20"/>
      <c r="QYV20"/>
      <c r="QYW20"/>
      <c r="QYX20"/>
      <c r="QYY20"/>
      <c r="QYZ20"/>
      <c r="QZA20"/>
      <c r="QZB20"/>
      <c r="QZC20"/>
      <c r="QZD20"/>
      <c r="QZE20"/>
      <c r="QZF20"/>
      <c r="QZG20"/>
      <c r="QZH20"/>
      <c r="QZI20"/>
      <c r="QZJ20"/>
      <c r="QZK20"/>
      <c r="QZL20"/>
      <c r="QZM20"/>
      <c r="QZN20"/>
      <c r="QZO20"/>
      <c r="QZP20"/>
      <c r="QZQ20"/>
      <c r="QZR20"/>
      <c r="QZS20"/>
      <c r="QZT20"/>
      <c r="QZU20"/>
      <c r="QZV20"/>
      <c r="QZW20"/>
      <c r="QZX20"/>
      <c r="QZY20"/>
      <c r="QZZ20"/>
      <c r="RAA20"/>
      <c r="RAB20"/>
      <c r="RAC20"/>
      <c r="RAD20"/>
      <c r="RAE20"/>
      <c r="RAF20"/>
      <c r="RAG20"/>
      <c r="RAH20"/>
      <c r="RAI20"/>
      <c r="RAJ20"/>
      <c r="RAK20"/>
      <c r="RAL20"/>
      <c r="RAM20"/>
      <c r="RAN20"/>
      <c r="RAO20"/>
      <c r="RAP20"/>
      <c r="RAQ20"/>
      <c r="RAR20"/>
      <c r="RAS20"/>
      <c r="RAT20"/>
      <c r="RAU20"/>
      <c r="RAV20"/>
      <c r="RAW20"/>
      <c r="RAX20"/>
      <c r="RAY20"/>
      <c r="RAZ20"/>
      <c r="RBA20"/>
      <c r="RBB20"/>
      <c r="RBC20"/>
      <c r="RBD20"/>
      <c r="RBE20"/>
      <c r="RBF20"/>
      <c r="RBG20"/>
      <c r="RBH20"/>
      <c r="RBI20"/>
      <c r="RBJ20"/>
      <c r="RBK20"/>
      <c r="RBL20"/>
      <c r="RBM20"/>
      <c r="RBN20"/>
      <c r="RBO20"/>
      <c r="RBP20"/>
      <c r="RBQ20"/>
      <c r="RBR20"/>
      <c r="RBS20"/>
      <c r="RBT20"/>
      <c r="RBU20"/>
      <c r="RBV20"/>
      <c r="RBW20"/>
      <c r="RBX20"/>
      <c r="RBY20"/>
      <c r="RBZ20"/>
      <c r="RCA20"/>
      <c r="RCB20"/>
      <c r="RCC20"/>
      <c r="RCD20"/>
      <c r="RCE20"/>
      <c r="RCF20"/>
      <c r="RCG20"/>
      <c r="RCH20"/>
      <c r="RCI20"/>
      <c r="RCJ20"/>
      <c r="RCK20"/>
      <c r="RCL20"/>
      <c r="RCM20"/>
      <c r="RCN20"/>
      <c r="RCO20"/>
      <c r="RCP20"/>
      <c r="RCQ20"/>
      <c r="RCR20"/>
      <c r="RCS20"/>
      <c r="RCT20"/>
      <c r="RCU20"/>
      <c r="RCV20"/>
      <c r="RCW20"/>
      <c r="RCX20"/>
      <c r="RCY20"/>
      <c r="RCZ20"/>
      <c r="RDA20"/>
      <c r="RDB20"/>
      <c r="RDC20"/>
      <c r="RDD20"/>
      <c r="RDE20"/>
      <c r="RDF20"/>
      <c r="RDG20"/>
      <c r="RDH20"/>
      <c r="RDI20"/>
      <c r="RDJ20"/>
      <c r="RDK20"/>
      <c r="RDL20"/>
      <c r="RDM20"/>
      <c r="RDN20"/>
      <c r="RDO20"/>
      <c r="RDP20"/>
      <c r="RDQ20"/>
      <c r="RDR20"/>
      <c r="RDS20"/>
      <c r="RDT20"/>
      <c r="RDU20"/>
      <c r="RDV20"/>
      <c r="RDW20"/>
      <c r="RDX20"/>
      <c r="RDY20"/>
      <c r="RDZ20"/>
      <c r="REA20"/>
      <c r="REB20"/>
      <c r="REC20"/>
      <c r="RED20"/>
      <c r="REE20"/>
      <c r="REF20"/>
      <c r="REG20"/>
      <c r="REH20"/>
      <c r="REI20"/>
      <c r="REJ20"/>
      <c r="REK20"/>
      <c r="REL20"/>
      <c r="REM20"/>
      <c r="REN20"/>
      <c r="REO20"/>
      <c r="REP20"/>
      <c r="REQ20"/>
      <c r="RER20"/>
      <c r="RES20"/>
      <c r="RET20"/>
      <c r="REU20"/>
      <c r="REV20"/>
      <c r="REW20"/>
      <c r="REX20"/>
      <c r="REY20"/>
      <c r="REZ20"/>
      <c r="RFA20"/>
      <c r="RFB20"/>
      <c r="RFC20"/>
      <c r="RFD20"/>
      <c r="RFE20"/>
      <c r="RFF20"/>
      <c r="RFG20"/>
      <c r="RFH20"/>
      <c r="RFI20"/>
      <c r="RFJ20"/>
      <c r="RFK20"/>
      <c r="RFL20"/>
      <c r="RFM20"/>
      <c r="RFN20"/>
      <c r="RFO20"/>
      <c r="RFP20"/>
      <c r="RFQ20"/>
      <c r="RFR20"/>
      <c r="RFS20"/>
      <c r="RFT20"/>
      <c r="RFU20"/>
      <c r="RFV20"/>
      <c r="RFW20"/>
      <c r="RFX20"/>
      <c r="RFY20"/>
      <c r="RFZ20"/>
      <c r="RGA20"/>
      <c r="RGB20"/>
      <c r="RGC20"/>
      <c r="RGD20"/>
      <c r="RGE20"/>
      <c r="RGF20"/>
      <c r="RGG20"/>
      <c r="RGH20"/>
      <c r="RGI20"/>
      <c r="RGJ20"/>
      <c r="RGK20"/>
      <c r="RGL20"/>
      <c r="RGM20"/>
      <c r="RGN20"/>
      <c r="RGO20"/>
      <c r="RGP20"/>
      <c r="RGQ20"/>
      <c r="RGR20"/>
      <c r="RGS20"/>
      <c r="RGT20"/>
      <c r="RGU20"/>
      <c r="RGV20"/>
      <c r="RGW20"/>
      <c r="RGX20"/>
      <c r="RGY20"/>
      <c r="RGZ20"/>
      <c r="RHA20"/>
      <c r="RHB20"/>
      <c r="RHC20"/>
      <c r="RHD20"/>
      <c r="RHE20"/>
      <c r="RHF20"/>
      <c r="RHG20"/>
      <c r="RHH20"/>
      <c r="RHI20"/>
      <c r="RHJ20"/>
      <c r="RHK20"/>
      <c r="RHL20"/>
      <c r="RHM20"/>
      <c r="RHN20"/>
      <c r="RHO20"/>
      <c r="RHP20"/>
      <c r="RHQ20"/>
      <c r="RHR20"/>
      <c r="RHS20"/>
      <c r="RHT20"/>
      <c r="RHU20"/>
      <c r="RHV20"/>
      <c r="RHW20"/>
      <c r="RHX20"/>
      <c r="RHY20"/>
      <c r="RHZ20"/>
      <c r="RIA20"/>
      <c r="RIB20"/>
      <c r="RIC20"/>
      <c r="RID20"/>
      <c r="RIE20"/>
      <c r="RIF20"/>
      <c r="RIG20"/>
      <c r="RIH20"/>
      <c r="RII20"/>
      <c r="RIJ20"/>
      <c r="RIK20"/>
      <c r="RIL20"/>
      <c r="RIM20"/>
      <c r="RIN20"/>
      <c r="RIO20"/>
      <c r="RIP20"/>
      <c r="RIQ20"/>
      <c r="RIR20"/>
      <c r="RIS20"/>
      <c r="RIT20"/>
      <c r="RIU20"/>
      <c r="RIV20"/>
      <c r="RIW20"/>
      <c r="RIX20"/>
      <c r="RIY20"/>
      <c r="RIZ20"/>
      <c r="RJA20"/>
      <c r="RJB20"/>
      <c r="RJC20"/>
      <c r="RJD20"/>
      <c r="RJE20"/>
      <c r="RJF20"/>
      <c r="RJG20"/>
      <c r="RJH20"/>
      <c r="RJI20"/>
      <c r="RJJ20"/>
      <c r="RJK20"/>
      <c r="RJL20"/>
      <c r="RJM20"/>
      <c r="RJN20"/>
      <c r="RJO20"/>
      <c r="RJP20"/>
      <c r="RJQ20"/>
      <c r="RJR20"/>
      <c r="RJS20"/>
      <c r="RJT20"/>
      <c r="RJU20"/>
      <c r="RJV20"/>
      <c r="RJW20"/>
      <c r="RJX20"/>
      <c r="RJY20"/>
      <c r="RJZ20"/>
      <c r="RKA20"/>
      <c r="RKB20"/>
      <c r="RKC20"/>
      <c r="RKD20"/>
      <c r="RKE20"/>
      <c r="RKF20"/>
      <c r="RKG20"/>
      <c r="RKH20"/>
      <c r="RKI20"/>
      <c r="RKJ20"/>
      <c r="RKK20"/>
      <c r="RKL20"/>
      <c r="RKM20"/>
      <c r="RKN20"/>
      <c r="RKO20"/>
      <c r="RKP20"/>
      <c r="RKQ20"/>
      <c r="RKR20"/>
      <c r="RKS20"/>
      <c r="RKT20"/>
      <c r="RKU20"/>
      <c r="RKV20"/>
      <c r="RKW20"/>
      <c r="RKX20"/>
      <c r="RKY20"/>
      <c r="RKZ20"/>
      <c r="RLA20"/>
      <c r="RLB20"/>
      <c r="RLC20"/>
      <c r="RLD20"/>
      <c r="RLE20"/>
      <c r="RLF20"/>
      <c r="RLG20"/>
      <c r="RLH20"/>
      <c r="RLI20"/>
      <c r="RLJ20"/>
      <c r="RLK20"/>
      <c r="RLL20"/>
      <c r="RLM20"/>
      <c r="RLN20"/>
      <c r="RLO20"/>
      <c r="RLP20"/>
      <c r="RLQ20"/>
      <c r="RLR20"/>
      <c r="RLS20"/>
      <c r="RLT20"/>
      <c r="RLU20"/>
      <c r="RLV20"/>
      <c r="RLW20"/>
      <c r="RLX20"/>
      <c r="RLY20"/>
      <c r="RLZ20"/>
      <c r="RMA20"/>
      <c r="RMB20"/>
      <c r="RMC20"/>
      <c r="RMD20"/>
      <c r="RME20"/>
      <c r="RMF20"/>
      <c r="RMG20"/>
      <c r="RMH20"/>
      <c r="RMI20"/>
      <c r="RMJ20"/>
      <c r="RMK20"/>
      <c r="RML20"/>
      <c r="RMM20"/>
      <c r="RMN20"/>
      <c r="RMO20"/>
      <c r="RMP20"/>
      <c r="RMQ20"/>
      <c r="RMR20"/>
      <c r="RMS20"/>
      <c r="RMT20"/>
      <c r="RMU20"/>
      <c r="RMV20"/>
      <c r="RMW20"/>
      <c r="RMX20"/>
      <c r="RMY20"/>
      <c r="RMZ20"/>
      <c r="RNA20"/>
      <c r="RNB20"/>
      <c r="RNC20"/>
      <c r="RND20"/>
      <c r="RNE20"/>
      <c r="RNF20"/>
      <c r="RNG20"/>
      <c r="RNH20"/>
      <c r="RNI20"/>
      <c r="RNJ20"/>
      <c r="RNK20"/>
      <c r="RNL20"/>
      <c r="RNM20"/>
      <c r="RNN20"/>
      <c r="RNO20"/>
      <c r="RNP20"/>
      <c r="RNQ20"/>
      <c r="RNR20"/>
      <c r="RNS20"/>
      <c r="RNT20"/>
      <c r="RNU20"/>
      <c r="RNV20"/>
      <c r="RNW20"/>
      <c r="RNX20"/>
      <c r="RNY20"/>
      <c r="RNZ20"/>
      <c r="ROA20"/>
      <c r="ROB20"/>
      <c r="ROC20"/>
      <c r="ROD20"/>
      <c r="ROE20"/>
      <c r="ROF20"/>
      <c r="ROG20"/>
      <c r="ROH20"/>
      <c r="ROI20"/>
      <c r="ROJ20"/>
      <c r="ROK20"/>
      <c r="ROL20"/>
      <c r="ROM20"/>
      <c r="RON20"/>
      <c r="ROO20"/>
      <c r="ROP20"/>
      <c r="ROQ20"/>
      <c r="ROR20"/>
      <c r="ROS20"/>
      <c r="ROT20"/>
      <c r="ROU20"/>
      <c r="ROV20"/>
      <c r="ROW20"/>
      <c r="ROX20"/>
      <c r="ROY20"/>
      <c r="ROZ20"/>
      <c r="RPA20"/>
      <c r="RPB20"/>
      <c r="RPC20"/>
      <c r="RPD20"/>
      <c r="RPE20"/>
      <c r="RPF20"/>
      <c r="RPG20"/>
      <c r="RPH20"/>
      <c r="RPI20"/>
      <c r="RPJ20"/>
      <c r="RPK20"/>
      <c r="RPL20"/>
      <c r="RPM20"/>
      <c r="RPN20"/>
      <c r="RPO20"/>
      <c r="RPP20"/>
      <c r="RPQ20"/>
      <c r="RPR20"/>
      <c r="RPS20"/>
      <c r="RPT20"/>
      <c r="RPU20"/>
      <c r="RPV20"/>
      <c r="RPW20"/>
      <c r="RPX20"/>
      <c r="RPY20"/>
      <c r="RPZ20"/>
      <c r="RQA20"/>
      <c r="RQB20"/>
      <c r="RQC20"/>
      <c r="RQD20"/>
      <c r="RQE20"/>
      <c r="RQF20"/>
      <c r="RQG20"/>
      <c r="RQH20"/>
      <c r="RQI20"/>
      <c r="RQJ20"/>
      <c r="RQK20"/>
      <c r="RQL20"/>
      <c r="RQM20"/>
      <c r="RQN20"/>
      <c r="RQO20"/>
      <c r="RQP20"/>
      <c r="RQQ20"/>
      <c r="RQR20"/>
      <c r="RQS20"/>
      <c r="RQT20"/>
      <c r="RQU20"/>
      <c r="RQV20"/>
      <c r="RQW20"/>
      <c r="RQX20"/>
      <c r="RQY20"/>
      <c r="RQZ20"/>
      <c r="RRA20"/>
      <c r="RRB20"/>
      <c r="RRC20"/>
      <c r="RRD20"/>
      <c r="RRE20"/>
      <c r="RRF20"/>
      <c r="RRG20"/>
      <c r="RRH20"/>
      <c r="RRI20"/>
      <c r="RRJ20"/>
      <c r="RRK20"/>
      <c r="RRL20"/>
      <c r="RRM20"/>
      <c r="RRN20"/>
      <c r="RRO20"/>
      <c r="RRP20"/>
      <c r="RRQ20"/>
      <c r="RRR20"/>
      <c r="RRS20"/>
      <c r="RRT20"/>
      <c r="RRU20"/>
      <c r="RRV20"/>
      <c r="RRW20"/>
      <c r="RRX20"/>
      <c r="RRY20"/>
      <c r="RRZ20"/>
      <c r="RSA20"/>
      <c r="RSB20"/>
      <c r="RSC20"/>
      <c r="RSD20"/>
      <c r="RSE20"/>
      <c r="RSF20"/>
      <c r="RSG20"/>
      <c r="RSH20"/>
      <c r="RSI20"/>
      <c r="RSJ20"/>
      <c r="RSK20"/>
      <c r="RSL20"/>
      <c r="RSM20"/>
      <c r="RSN20"/>
      <c r="RSO20"/>
      <c r="RSP20"/>
      <c r="RSQ20"/>
      <c r="RSR20"/>
      <c r="RSS20"/>
      <c r="RST20"/>
      <c r="RSU20"/>
      <c r="RSV20"/>
      <c r="RSW20"/>
      <c r="RSX20"/>
      <c r="RSY20"/>
      <c r="RSZ20"/>
      <c r="RTA20"/>
      <c r="RTB20"/>
      <c r="RTC20"/>
      <c r="RTD20"/>
      <c r="RTE20"/>
      <c r="RTF20"/>
      <c r="RTG20"/>
      <c r="RTH20"/>
      <c r="RTI20"/>
      <c r="RTJ20"/>
      <c r="RTK20"/>
      <c r="RTL20"/>
      <c r="RTM20"/>
      <c r="RTN20"/>
      <c r="RTO20"/>
      <c r="RTP20"/>
      <c r="RTQ20"/>
      <c r="RTR20"/>
      <c r="RTS20"/>
      <c r="RTT20"/>
      <c r="RTU20"/>
      <c r="RTV20"/>
      <c r="RTW20"/>
      <c r="RTX20"/>
      <c r="RTY20"/>
      <c r="RTZ20"/>
      <c r="RUA20"/>
      <c r="RUB20"/>
      <c r="RUC20"/>
      <c r="RUD20"/>
      <c r="RUE20"/>
      <c r="RUF20"/>
      <c r="RUG20"/>
      <c r="RUH20"/>
      <c r="RUI20"/>
      <c r="RUJ20"/>
      <c r="RUK20"/>
      <c r="RUL20"/>
      <c r="RUM20"/>
      <c r="RUN20"/>
      <c r="RUO20"/>
      <c r="RUP20"/>
      <c r="RUQ20"/>
      <c r="RUR20"/>
      <c r="RUS20"/>
      <c r="RUT20"/>
      <c r="RUU20"/>
      <c r="RUV20"/>
      <c r="RUW20"/>
      <c r="RUX20"/>
      <c r="RUY20"/>
      <c r="RUZ20"/>
      <c r="RVA20"/>
      <c r="RVB20"/>
      <c r="RVC20"/>
      <c r="RVD20"/>
      <c r="RVE20"/>
      <c r="RVF20"/>
      <c r="RVG20"/>
      <c r="RVH20"/>
      <c r="RVI20"/>
      <c r="RVJ20"/>
      <c r="RVK20"/>
      <c r="RVL20"/>
      <c r="RVM20"/>
      <c r="RVN20"/>
      <c r="RVO20"/>
      <c r="RVP20"/>
      <c r="RVQ20"/>
      <c r="RVR20"/>
      <c r="RVS20"/>
      <c r="RVT20"/>
      <c r="RVU20"/>
      <c r="RVV20"/>
      <c r="RVW20"/>
      <c r="RVX20"/>
      <c r="RVY20"/>
      <c r="RVZ20"/>
      <c r="RWA20"/>
      <c r="RWB20"/>
      <c r="RWC20"/>
      <c r="RWD20"/>
      <c r="RWE20"/>
      <c r="RWF20"/>
      <c r="RWG20"/>
      <c r="RWH20"/>
      <c r="RWI20"/>
      <c r="RWJ20"/>
      <c r="RWK20"/>
      <c r="RWL20"/>
      <c r="RWM20"/>
      <c r="RWN20"/>
      <c r="RWO20"/>
      <c r="RWP20"/>
      <c r="RWQ20"/>
      <c r="RWR20"/>
      <c r="RWS20"/>
      <c r="RWT20"/>
      <c r="RWU20"/>
      <c r="RWV20"/>
      <c r="RWW20"/>
      <c r="RWX20"/>
      <c r="RWY20"/>
      <c r="RWZ20"/>
      <c r="RXA20"/>
      <c r="RXB20"/>
      <c r="RXC20"/>
      <c r="RXD20"/>
      <c r="RXE20"/>
      <c r="RXF20"/>
      <c r="RXG20"/>
      <c r="RXH20"/>
      <c r="RXI20"/>
      <c r="RXJ20"/>
      <c r="RXK20"/>
      <c r="RXL20"/>
      <c r="RXM20"/>
      <c r="RXN20"/>
      <c r="RXO20"/>
      <c r="RXP20"/>
      <c r="RXQ20"/>
      <c r="RXR20"/>
      <c r="RXS20"/>
      <c r="RXT20"/>
      <c r="RXU20"/>
      <c r="RXV20"/>
      <c r="RXW20"/>
      <c r="RXX20"/>
      <c r="RXY20"/>
      <c r="RXZ20"/>
      <c r="RYA20"/>
      <c r="RYB20"/>
      <c r="RYC20"/>
      <c r="RYD20"/>
      <c r="RYE20"/>
      <c r="RYF20"/>
      <c r="RYG20"/>
      <c r="RYH20"/>
      <c r="RYI20"/>
      <c r="RYJ20"/>
      <c r="RYK20"/>
      <c r="RYL20"/>
      <c r="RYM20"/>
      <c r="RYN20"/>
      <c r="RYO20"/>
      <c r="RYP20"/>
      <c r="RYQ20"/>
      <c r="RYR20"/>
      <c r="RYS20"/>
      <c r="RYT20"/>
      <c r="RYU20"/>
      <c r="RYV20"/>
      <c r="RYW20"/>
      <c r="RYX20"/>
      <c r="RYY20"/>
      <c r="RYZ20"/>
      <c r="RZA20"/>
      <c r="RZB20"/>
      <c r="RZC20"/>
      <c r="RZD20"/>
      <c r="RZE20"/>
      <c r="RZF20"/>
      <c r="RZG20"/>
      <c r="RZH20"/>
      <c r="RZI20"/>
      <c r="RZJ20"/>
      <c r="RZK20"/>
      <c r="RZL20"/>
      <c r="RZM20"/>
      <c r="RZN20"/>
      <c r="RZO20"/>
      <c r="RZP20"/>
      <c r="RZQ20"/>
      <c r="RZR20"/>
      <c r="RZS20"/>
      <c r="RZT20"/>
      <c r="RZU20"/>
      <c r="RZV20"/>
      <c r="RZW20"/>
      <c r="RZX20"/>
      <c r="RZY20"/>
      <c r="RZZ20"/>
      <c r="SAA20"/>
      <c r="SAB20"/>
      <c r="SAC20"/>
      <c r="SAD20"/>
      <c r="SAE20"/>
      <c r="SAF20"/>
      <c r="SAG20"/>
      <c r="SAH20"/>
      <c r="SAI20"/>
      <c r="SAJ20"/>
      <c r="SAK20"/>
      <c r="SAL20"/>
      <c r="SAM20"/>
      <c r="SAN20"/>
      <c r="SAO20"/>
      <c r="SAP20"/>
      <c r="SAQ20"/>
      <c r="SAR20"/>
      <c r="SAS20"/>
      <c r="SAT20"/>
      <c r="SAU20"/>
      <c r="SAV20"/>
      <c r="SAW20"/>
      <c r="SAX20"/>
      <c r="SAY20"/>
      <c r="SAZ20"/>
      <c r="SBA20"/>
      <c r="SBB20"/>
      <c r="SBC20"/>
      <c r="SBD20"/>
      <c r="SBE20"/>
      <c r="SBF20"/>
      <c r="SBG20"/>
      <c r="SBH20"/>
      <c r="SBI20"/>
      <c r="SBJ20"/>
      <c r="SBK20"/>
      <c r="SBL20"/>
      <c r="SBM20"/>
      <c r="SBN20"/>
      <c r="SBO20"/>
      <c r="SBP20"/>
      <c r="SBQ20"/>
      <c r="SBR20"/>
      <c r="SBS20"/>
      <c r="SBT20"/>
      <c r="SBU20"/>
      <c r="SBV20"/>
      <c r="SBW20"/>
      <c r="SBX20"/>
      <c r="SBY20"/>
      <c r="SBZ20"/>
      <c r="SCA20"/>
      <c r="SCB20"/>
      <c r="SCC20"/>
      <c r="SCD20"/>
      <c r="SCE20"/>
      <c r="SCF20"/>
      <c r="SCG20"/>
      <c r="SCH20"/>
      <c r="SCI20"/>
      <c r="SCJ20"/>
      <c r="SCK20"/>
      <c r="SCL20"/>
      <c r="SCM20"/>
      <c r="SCN20"/>
      <c r="SCO20"/>
      <c r="SCP20"/>
      <c r="SCQ20"/>
      <c r="SCR20"/>
      <c r="SCS20"/>
      <c r="SCT20"/>
      <c r="SCU20"/>
      <c r="SCV20"/>
      <c r="SCW20"/>
      <c r="SCX20"/>
      <c r="SCY20"/>
      <c r="SCZ20"/>
      <c r="SDA20"/>
      <c r="SDB20"/>
      <c r="SDC20"/>
      <c r="SDD20"/>
      <c r="SDE20"/>
      <c r="SDF20"/>
      <c r="SDG20"/>
      <c r="SDH20"/>
      <c r="SDI20"/>
      <c r="SDJ20"/>
      <c r="SDK20"/>
      <c r="SDL20"/>
      <c r="SDM20"/>
      <c r="SDN20"/>
      <c r="SDO20"/>
      <c r="SDP20"/>
      <c r="SDQ20"/>
      <c r="SDR20"/>
      <c r="SDS20"/>
      <c r="SDT20"/>
      <c r="SDU20"/>
      <c r="SDV20"/>
      <c r="SDW20"/>
      <c r="SDX20"/>
      <c r="SDY20"/>
      <c r="SDZ20"/>
      <c r="SEA20"/>
      <c r="SEB20"/>
      <c r="SEC20"/>
      <c r="SED20"/>
      <c r="SEE20"/>
      <c r="SEF20"/>
      <c r="SEG20"/>
      <c r="SEH20"/>
      <c r="SEI20"/>
      <c r="SEJ20"/>
      <c r="SEK20"/>
      <c r="SEL20"/>
      <c r="SEM20"/>
      <c r="SEN20"/>
      <c r="SEO20"/>
      <c r="SEP20"/>
      <c r="SEQ20"/>
      <c r="SER20"/>
      <c r="SES20"/>
      <c r="SET20"/>
      <c r="SEU20"/>
      <c r="SEV20"/>
      <c r="SEW20"/>
      <c r="SEX20"/>
      <c r="SEY20"/>
      <c r="SEZ20"/>
      <c r="SFA20"/>
      <c r="SFB20"/>
      <c r="SFC20"/>
      <c r="SFD20"/>
      <c r="SFE20"/>
      <c r="SFF20"/>
      <c r="SFG20"/>
      <c r="SFH20"/>
      <c r="SFI20"/>
      <c r="SFJ20"/>
      <c r="SFK20"/>
      <c r="SFL20"/>
      <c r="SFM20"/>
      <c r="SFN20"/>
      <c r="SFO20"/>
      <c r="SFP20"/>
      <c r="SFQ20"/>
      <c r="SFR20"/>
      <c r="SFS20"/>
      <c r="SFT20"/>
      <c r="SFU20"/>
      <c r="SFV20"/>
      <c r="SFW20"/>
      <c r="SFX20"/>
      <c r="SFY20"/>
      <c r="SFZ20"/>
      <c r="SGA20"/>
      <c r="SGB20"/>
      <c r="SGC20"/>
      <c r="SGD20"/>
      <c r="SGE20"/>
      <c r="SGF20"/>
      <c r="SGG20"/>
      <c r="SGH20"/>
      <c r="SGI20"/>
      <c r="SGJ20"/>
      <c r="SGK20"/>
      <c r="SGL20"/>
      <c r="SGM20"/>
      <c r="SGN20"/>
      <c r="SGO20"/>
      <c r="SGP20"/>
      <c r="SGQ20"/>
      <c r="SGR20"/>
      <c r="SGS20"/>
      <c r="SGT20"/>
      <c r="SGU20"/>
      <c r="SGV20"/>
      <c r="SGW20"/>
      <c r="SGX20"/>
      <c r="SGY20"/>
      <c r="SGZ20"/>
      <c r="SHA20"/>
      <c r="SHB20"/>
      <c r="SHC20"/>
      <c r="SHD20"/>
      <c r="SHE20"/>
      <c r="SHF20"/>
      <c r="SHG20"/>
      <c r="SHH20"/>
      <c r="SHI20"/>
      <c r="SHJ20"/>
      <c r="SHK20"/>
      <c r="SHL20"/>
      <c r="SHM20"/>
      <c r="SHN20"/>
      <c r="SHO20"/>
      <c r="SHP20"/>
      <c r="SHQ20"/>
      <c r="SHR20"/>
      <c r="SHS20"/>
      <c r="SHT20"/>
      <c r="SHU20"/>
      <c r="SHV20"/>
      <c r="SHW20"/>
      <c r="SHX20"/>
      <c r="SHY20"/>
      <c r="SHZ20"/>
      <c r="SIA20"/>
      <c r="SIB20"/>
      <c r="SIC20"/>
      <c r="SID20"/>
      <c r="SIE20"/>
      <c r="SIF20"/>
      <c r="SIG20"/>
      <c r="SIH20"/>
      <c r="SII20"/>
      <c r="SIJ20"/>
      <c r="SIK20"/>
      <c r="SIL20"/>
      <c r="SIM20"/>
      <c r="SIN20"/>
      <c r="SIO20"/>
      <c r="SIP20"/>
      <c r="SIQ20"/>
      <c r="SIR20"/>
      <c r="SIS20"/>
      <c r="SIT20"/>
      <c r="SIU20"/>
      <c r="SIV20"/>
      <c r="SIW20"/>
      <c r="SIX20"/>
      <c r="SIY20"/>
      <c r="SIZ20"/>
      <c r="SJA20"/>
      <c r="SJB20"/>
      <c r="SJC20"/>
      <c r="SJD20"/>
      <c r="SJE20"/>
      <c r="SJF20"/>
      <c r="SJG20"/>
      <c r="SJH20"/>
      <c r="SJI20"/>
      <c r="SJJ20"/>
      <c r="SJK20"/>
      <c r="SJL20"/>
      <c r="SJM20"/>
      <c r="SJN20"/>
      <c r="SJO20"/>
      <c r="SJP20"/>
      <c r="SJQ20"/>
      <c r="SJR20"/>
      <c r="SJS20"/>
      <c r="SJT20"/>
      <c r="SJU20"/>
      <c r="SJV20"/>
      <c r="SJW20"/>
      <c r="SJX20"/>
      <c r="SJY20"/>
      <c r="SJZ20"/>
      <c r="SKA20"/>
      <c r="SKB20"/>
      <c r="SKC20"/>
      <c r="SKD20"/>
      <c r="SKE20"/>
      <c r="SKF20"/>
      <c r="SKG20"/>
      <c r="SKH20"/>
      <c r="SKI20"/>
      <c r="SKJ20"/>
      <c r="SKK20"/>
      <c r="SKL20"/>
      <c r="SKM20"/>
      <c r="SKN20"/>
      <c r="SKO20"/>
      <c r="SKP20"/>
      <c r="SKQ20"/>
      <c r="SKR20"/>
      <c r="SKS20"/>
      <c r="SKT20"/>
      <c r="SKU20"/>
      <c r="SKV20"/>
      <c r="SKW20"/>
      <c r="SKX20"/>
      <c r="SKY20"/>
      <c r="SKZ20"/>
      <c r="SLA20"/>
      <c r="SLB20"/>
      <c r="SLC20"/>
      <c r="SLD20"/>
      <c r="SLE20"/>
      <c r="SLF20"/>
      <c r="SLG20"/>
      <c r="SLH20"/>
      <c r="SLI20"/>
      <c r="SLJ20"/>
      <c r="SLK20"/>
      <c r="SLL20"/>
      <c r="SLM20"/>
      <c r="SLN20"/>
      <c r="SLO20"/>
      <c r="SLP20"/>
      <c r="SLQ20"/>
      <c r="SLR20"/>
      <c r="SLS20"/>
      <c r="SLT20"/>
      <c r="SLU20"/>
      <c r="SLV20"/>
      <c r="SLW20"/>
      <c r="SLX20"/>
      <c r="SLY20"/>
      <c r="SLZ20"/>
      <c r="SMA20"/>
      <c r="SMB20"/>
      <c r="SMC20"/>
      <c r="SMD20"/>
      <c r="SME20"/>
      <c r="SMF20"/>
      <c r="SMG20"/>
      <c r="SMH20"/>
      <c r="SMI20"/>
      <c r="SMJ20"/>
      <c r="SMK20"/>
      <c r="SML20"/>
      <c r="SMM20"/>
      <c r="SMN20"/>
      <c r="SMO20"/>
      <c r="SMP20"/>
      <c r="SMQ20"/>
      <c r="SMR20"/>
      <c r="SMS20"/>
      <c r="SMT20"/>
      <c r="SMU20"/>
      <c r="SMV20"/>
      <c r="SMW20"/>
      <c r="SMX20"/>
      <c r="SMY20"/>
      <c r="SMZ20"/>
      <c r="SNA20"/>
      <c r="SNB20"/>
      <c r="SNC20"/>
      <c r="SND20"/>
      <c r="SNE20"/>
      <c r="SNF20"/>
      <c r="SNG20"/>
      <c r="SNH20"/>
      <c r="SNI20"/>
      <c r="SNJ20"/>
      <c r="SNK20"/>
      <c r="SNL20"/>
      <c r="SNM20"/>
      <c r="SNN20"/>
      <c r="SNO20"/>
      <c r="SNP20"/>
      <c r="SNQ20"/>
      <c r="SNR20"/>
      <c r="SNS20"/>
      <c r="SNT20"/>
      <c r="SNU20"/>
      <c r="SNV20"/>
      <c r="SNW20"/>
      <c r="SNX20"/>
      <c r="SNY20"/>
      <c r="SNZ20"/>
      <c r="SOA20"/>
      <c r="SOB20"/>
      <c r="SOC20"/>
      <c r="SOD20"/>
      <c r="SOE20"/>
      <c r="SOF20"/>
      <c r="SOG20"/>
      <c r="SOH20"/>
      <c r="SOI20"/>
      <c r="SOJ20"/>
      <c r="SOK20"/>
      <c r="SOL20"/>
      <c r="SOM20"/>
      <c r="SON20"/>
      <c r="SOO20"/>
      <c r="SOP20"/>
      <c r="SOQ20"/>
      <c r="SOR20"/>
      <c r="SOS20"/>
      <c r="SOT20"/>
      <c r="SOU20"/>
      <c r="SOV20"/>
      <c r="SOW20"/>
      <c r="SOX20"/>
      <c r="SOY20"/>
      <c r="SOZ20"/>
      <c r="SPA20"/>
      <c r="SPB20"/>
      <c r="SPC20"/>
      <c r="SPD20"/>
      <c r="SPE20"/>
      <c r="SPF20"/>
      <c r="SPG20"/>
      <c r="SPH20"/>
      <c r="SPI20"/>
      <c r="SPJ20"/>
      <c r="SPK20"/>
      <c r="SPL20"/>
      <c r="SPM20"/>
      <c r="SPN20"/>
      <c r="SPO20"/>
      <c r="SPP20"/>
      <c r="SPQ20"/>
      <c r="SPR20"/>
      <c r="SPS20"/>
      <c r="SPT20"/>
      <c r="SPU20"/>
      <c r="SPV20"/>
      <c r="SPW20"/>
      <c r="SPX20"/>
      <c r="SPY20"/>
      <c r="SPZ20"/>
      <c r="SQA20"/>
      <c r="SQB20"/>
      <c r="SQC20"/>
      <c r="SQD20"/>
      <c r="SQE20"/>
      <c r="SQF20"/>
      <c r="SQG20"/>
      <c r="SQH20"/>
      <c r="SQI20"/>
      <c r="SQJ20"/>
      <c r="SQK20"/>
      <c r="SQL20"/>
      <c r="SQM20"/>
      <c r="SQN20"/>
      <c r="SQO20"/>
      <c r="SQP20"/>
      <c r="SQQ20"/>
      <c r="SQR20"/>
      <c r="SQS20"/>
      <c r="SQT20"/>
      <c r="SQU20"/>
      <c r="SQV20"/>
      <c r="SQW20"/>
      <c r="SQX20"/>
      <c r="SQY20"/>
      <c r="SQZ20"/>
      <c r="SRA20"/>
      <c r="SRB20"/>
      <c r="SRC20"/>
      <c r="SRD20"/>
      <c r="SRE20"/>
      <c r="SRF20"/>
      <c r="SRG20"/>
      <c r="SRH20"/>
      <c r="SRI20"/>
      <c r="SRJ20"/>
      <c r="SRK20"/>
      <c r="SRL20"/>
      <c r="SRM20"/>
      <c r="SRN20"/>
      <c r="SRO20"/>
      <c r="SRP20"/>
      <c r="SRQ20"/>
      <c r="SRR20"/>
      <c r="SRS20"/>
      <c r="SRT20"/>
      <c r="SRU20"/>
      <c r="SRV20"/>
      <c r="SRW20"/>
      <c r="SRX20"/>
      <c r="SRY20"/>
      <c r="SRZ20"/>
      <c r="SSA20"/>
      <c r="SSB20"/>
      <c r="SSC20"/>
      <c r="SSD20"/>
      <c r="SSE20"/>
      <c r="SSF20"/>
      <c r="SSG20"/>
      <c r="SSH20"/>
      <c r="SSI20"/>
      <c r="SSJ20"/>
      <c r="SSK20"/>
      <c r="SSL20"/>
      <c r="SSM20"/>
      <c r="SSN20"/>
      <c r="SSO20"/>
      <c r="SSP20"/>
      <c r="SSQ20"/>
      <c r="SSR20"/>
      <c r="SSS20"/>
      <c r="SST20"/>
      <c r="SSU20"/>
      <c r="SSV20"/>
      <c r="SSW20"/>
      <c r="SSX20"/>
      <c r="SSY20"/>
      <c r="SSZ20"/>
      <c r="STA20"/>
      <c r="STB20"/>
      <c r="STC20"/>
      <c r="STD20"/>
      <c r="STE20"/>
      <c r="STF20"/>
      <c r="STG20"/>
      <c r="STH20"/>
      <c r="STI20"/>
      <c r="STJ20"/>
      <c r="STK20"/>
      <c r="STL20"/>
      <c r="STM20"/>
      <c r="STN20"/>
      <c r="STO20"/>
      <c r="STP20"/>
      <c r="STQ20"/>
      <c r="STR20"/>
      <c r="STS20"/>
      <c r="STT20"/>
      <c r="STU20"/>
      <c r="STV20"/>
      <c r="STW20"/>
      <c r="STX20"/>
      <c r="STY20"/>
      <c r="STZ20"/>
      <c r="SUA20"/>
      <c r="SUB20"/>
      <c r="SUC20"/>
      <c r="SUD20"/>
      <c r="SUE20"/>
      <c r="SUF20"/>
      <c r="SUG20"/>
      <c r="SUH20"/>
      <c r="SUI20"/>
      <c r="SUJ20"/>
      <c r="SUK20"/>
      <c r="SUL20"/>
      <c r="SUM20"/>
      <c r="SUN20"/>
      <c r="SUO20"/>
      <c r="SUP20"/>
      <c r="SUQ20"/>
      <c r="SUR20"/>
      <c r="SUS20"/>
      <c r="SUT20"/>
      <c r="SUU20"/>
      <c r="SUV20"/>
      <c r="SUW20"/>
      <c r="SUX20"/>
      <c r="SUY20"/>
      <c r="SUZ20"/>
      <c r="SVA20"/>
      <c r="SVB20"/>
      <c r="SVC20"/>
      <c r="SVD20"/>
      <c r="SVE20"/>
      <c r="SVF20"/>
      <c r="SVG20"/>
      <c r="SVH20"/>
      <c r="SVI20"/>
      <c r="SVJ20"/>
      <c r="SVK20"/>
      <c r="SVL20"/>
      <c r="SVM20"/>
      <c r="SVN20"/>
      <c r="SVO20"/>
      <c r="SVP20"/>
      <c r="SVQ20"/>
      <c r="SVR20"/>
      <c r="SVS20"/>
      <c r="SVT20"/>
      <c r="SVU20"/>
      <c r="SVV20"/>
      <c r="SVW20"/>
      <c r="SVX20"/>
      <c r="SVY20"/>
      <c r="SVZ20"/>
      <c r="SWA20"/>
      <c r="SWB20"/>
      <c r="SWC20"/>
      <c r="SWD20"/>
      <c r="SWE20"/>
      <c r="SWF20"/>
      <c r="SWG20"/>
      <c r="SWH20"/>
      <c r="SWI20"/>
      <c r="SWJ20"/>
      <c r="SWK20"/>
      <c r="SWL20"/>
      <c r="SWM20"/>
      <c r="SWN20"/>
      <c r="SWO20"/>
      <c r="SWP20"/>
      <c r="SWQ20"/>
      <c r="SWR20"/>
      <c r="SWS20"/>
      <c r="SWT20"/>
      <c r="SWU20"/>
      <c r="SWV20"/>
      <c r="SWW20"/>
      <c r="SWX20"/>
      <c r="SWY20"/>
      <c r="SWZ20"/>
      <c r="SXA20"/>
      <c r="SXB20"/>
      <c r="SXC20"/>
      <c r="SXD20"/>
      <c r="SXE20"/>
      <c r="SXF20"/>
      <c r="SXG20"/>
      <c r="SXH20"/>
      <c r="SXI20"/>
      <c r="SXJ20"/>
      <c r="SXK20"/>
      <c r="SXL20"/>
      <c r="SXM20"/>
      <c r="SXN20"/>
      <c r="SXO20"/>
      <c r="SXP20"/>
      <c r="SXQ20"/>
      <c r="SXR20"/>
      <c r="SXS20"/>
      <c r="SXT20"/>
      <c r="SXU20"/>
      <c r="SXV20"/>
      <c r="SXW20"/>
      <c r="SXX20"/>
      <c r="SXY20"/>
      <c r="SXZ20"/>
      <c r="SYA20"/>
      <c r="SYB20"/>
      <c r="SYC20"/>
      <c r="SYD20"/>
      <c r="SYE20"/>
      <c r="SYF20"/>
      <c r="SYG20"/>
      <c r="SYH20"/>
      <c r="SYI20"/>
      <c r="SYJ20"/>
      <c r="SYK20"/>
      <c r="SYL20"/>
      <c r="SYM20"/>
      <c r="SYN20"/>
      <c r="SYO20"/>
      <c r="SYP20"/>
      <c r="SYQ20"/>
      <c r="SYR20"/>
      <c r="SYS20"/>
      <c r="SYT20"/>
      <c r="SYU20"/>
      <c r="SYV20"/>
      <c r="SYW20"/>
      <c r="SYX20"/>
      <c r="SYY20"/>
      <c r="SYZ20"/>
      <c r="SZA20"/>
      <c r="SZB20"/>
      <c r="SZC20"/>
      <c r="SZD20"/>
      <c r="SZE20"/>
      <c r="SZF20"/>
      <c r="SZG20"/>
      <c r="SZH20"/>
      <c r="SZI20"/>
      <c r="SZJ20"/>
      <c r="SZK20"/>
      <c r="SZL20"/>
      <c r="SZM20"/>
      <c r="SZN20"/>
      <c r="SZO20"/>
      <c r="SZP20"/>
      <c r="SZQ20"/>
      <c r="SZR20"/>
      <c r="SZS20"/>
      <c r="SZT20"/>
      <c r="SZU20"/>
      <c r="SZV20"/>
      <c r="SZW20"/>
      <c r="SZX20"/>
      <c r="SZY20"/>
      <c r="SZZ20"/>
      <c r="TAA20"/>
      <c r="TAB20"/>
      <c r="TAC20"/>
      <c r="TAD20"/>
      <c r="TAE20"/>
      <c r="TAF20"/>
      <c r="TAG20"/>
      <c r="TAH20"/>
      <c r="TAI20"/>
      <c r="TAJ20"/>
      <c r="TAK20"/>
      <c r="TAL20"/>
      <c r="TAM20"/>
      <c r="TAN20"/>
      <c r="TAO20"/>
      <c r="TAP20"/>
      <c r="TAQ20"/>
      <c r="TAR20"/>
      <c r="TAS20"/>
      <c r="TAT20"/>
      <c r="TAU20"/>
      <c r="TAV20"/>
      <c r="TAW20"/>
      <c r="TAX20"/>
      <c r="TAY20"/>
      <c r="TAZ20"/>
      <c r="TBA20"/>
      <c r="TBB20"/>
      <c r="TBC20"/>
      <c r="TBD20"/>
      <c r="TBE20"/>
      <c r="TBF20"/>
      <c r="TBG20"/>
      <c r="TBH20"/>
      <c r="TBI20"/>
      <c r="TBJ20"/>
      <c r="TBK20"/>
      <c r="TBL20"/>
      <c r="TBM20"/>
      <c r="TBN20"/>
      <c r="TBO20"/>
      <c r="TBP20"/>
      <c r="TBQ20"/>
      <c r="TBR20"/>
      <c r="TBS20"/>
      <c r="TBT20"/>
      <c r="TBU20"/>
      <c r="TBV20"/>
      <c r="TBW20"/>
      <c r="TBX20"/>
      <c r="TBY20"/>
      <c r="TBZ20"/>
      <c r="TCA20"/>
      <c r="TCB20"/>
      <c r="TCC20"/>
      <c r="TCD20"/>
      <c r="TCE20"/>
      <c r="TCF20"/>
      <c r="TCG20"/>
      <c r="TCH20"/>
      <c r="TCI20"/>
      <c r="TCJ20"/>
      <c r="TCK20"/>
      <c r="TCL20"/>
      <c r="TCM20"/>
      <c r="TCN20"/>
      <c r="TCO20"/>
      <c r="TCP20"/>
      <c r="TCQ20"/>
      <c r="TCR20"/>
      <c r="TCS20"/>
      <c r="TCT20"/>
      <c r="TCU20"/>
      <c r="TCV20"/>
      <c r="TCW20"/>
      <c r="TCX20"/>
      <c r="TCY20"/>
      <c r="TCZ20"/>
      <c r="TDA20"/>
      <c r="TDB20"/>
      <c r="TDC20"/>
      <c r="TDD20"/>
      <c r="TDE20"/>
      <c r="TDF20"/>
      <c r="TDG20"/>
      <c r="TDH20"/>
      <c r="TDI20"/>
      <c r="TDJ20"/>
      <c r="TDK20"/>
      <c r="TDL20"/>
      <c r="TDM20"/>
      <c r="TDN20"/>
      <c r="TDO20"/>
      <c r="TDP20"/>
      <c r="TDQ20"/>
      <c r="TDR20"/>
      <c r="TDS20"/>
      <c r="TDT20"/>
      <c r="TDU20"/>
      <c r="TDV20"/>
      <c r="TDW20"/>
      <c r="TDX20"/>
      <c r="TDY20"/>
      <c r="TDZ20"/>
      <c r="TEA20"/>
      <c r="TEB20"/>
      <c r="TEC20"/>
      <c r="TED20"/>
      <c r="TEE20"/>
      <c r="TEF20"/>
      <c r="TEG20"/>
      <c r="TEH20"/>
      <c r="TEI20"/>
      <c r="TEJ20"/>
      <c r="TEK20"/>
      <c r="TEL20"/>
      <c r="TEM20"/>
      <c r="TEN20"/>
      <c r="TEO20"/>
      <c r="TEP20"/>
      <c r="TEQ20"/>
      <c r="TER20"/>
      <c r="TES20"/>
      <c r="TET20"/>
      <c r="TEU20"/>
      <c r="TEV20"/>
      <c r="TEW20"/>
      <c r="TEX20"/>
      <c r="TEY20"/>
      <c r="TEZ20"/>
      <c r="TFA20"/>
      <c r="TFB20"/>
      <c r="TFC20"/>
      <c r="TFD20"/>
      <c r="TFE20"/>
      <c r="TFF20"/>
      <c r="TFG20"/>
      <c r="TFH20"/>
      <c r="TFI20"/>
      <c r="TFJ20"/>
      <c r="TFK20"/>
      <c r="TFL20"/>
      <c r="TFM20"/>
      <c r="TFN20"/>
      <c r="TFO20"/>
      <c r="TFP20"/>
      <c r="TFQ20"/>
      <c r="TFR20"/>
      <c r="TFS20"/>
      <c r="TFT20"/>
      <c r="TFU20"/>
      <c r="TFV20"/>
      <c r="TFW20"/>
      <c r="TFX20"/>
      <c r="TFY20"/>
      <c r="TFZ20"/>
      <c r="TGA20"/>
      <c r="TGB20"/>
      <c r="TGC20"/>
      <c r="TGD20"/>
      <c r="TGE20"/>
      <c r="TGF20"/>
      <c r="TGG20"/>
      <c r="TGH20"/>
      <c r="TGI20"/>
      <c r="TGJ20"/>
      <c r="TGK20"/>
      <c r="TGL20"/>
      <c r="TGM20"/>
      <c r="TGN20"/>
      <c r="TGO20"/>
      <c r="TGP20"/>
      <c r="TGQ20"/>
      <c r="TGR20"/>
      <c r="TGS20"/>
      <c r="TGT20"/>
      <c r="TGU20"/>
      <c r="TGV20"/>
      <c r="TGW20"/>
      <c r="TGX20"/>
      <c r="TGY20"/>
      <c r="TGZ20"/>
      <c r="THA20"/>
      <c r="THB20"/>
      <c r="THC20"/>
      <c r="THD20"/>
      <c r="THE20"/>
      <c r="THF20"/>
      <c r="THG20"/>
      <c r="THH20"/>
      <c r="THI20"/>
      <c r="THJ20"/>
      <c r="THK20"/>
      <c r="THL20"/>
      <c r="THM20"/>
      <c r="THN20"/>
      <c r="THO20"/>
      <c r="THP20"/>
      <c r="THQ20"/>
      <c r="THR20"/>
      <c r="THS20"/>
      <c r="THT20"/>
      <c r="THU20"/>
      <c r="THV20"/>
      <c r="THW20"/>
      <c r="THX20"/>
      <c r="THY20"/>
      <c r="THZ20"/>
      <c r="TIA20"/>
      <c r="TIB20"/>
      <c r="TIC20"/>
      <c r="TID20"/>
      <c r="TIE20"/>
      <c r="TIF20"/>
      <c r="TIG20"/>
      <c r="TIH20"/>
      <c r="TII20"/>
      <c r="TIJ20"/>
      <c r="TIK20"/>
      <c r="TIL20"/>
      <c r="TIM20"/>
      <c r="TIN20"/>
      <c r="TIO20"/>
      <c r="TIP20"/>
      <c r="TIQ20"/>
      <c r="TIR20"/>
      <c r="TIS20"/>
      <c r="TIT20"/>
      <c r="TIU20"/>
      <c r="TIV20"/>
      <c r="TIW20"/>
      <c r="TIX20"/>
      <c r="TIY20"/>
      <c r="TIZ20"/>
      <c r="TJA20"/>
      <c r="TJB20"/>
      <c r="TJC20"/>
      <c r="TJD20"/>
      <c r="TJE20"/>
      <c r="TJF20"/>
      <c r="TJG20"/>
      <c r="TJH20"/>
      <c r="TJI20"/>
      <c r="TJJ20"/>
      <c r="TJK20"/>
      <c r="TJL20"/>
      <c r="TJM20"/>
      <c r="TJN20"/>
      <c r="TJO20"/>
      <c r="TJP20"/>
      <c r="TJQ20"/>
      <c r="TJR20"/>
      <c r="TJS20"/>
      <c r="TJT20"/>
      <c r="TJU20"/>
      <c r="TJV20"/>
      <c r="TJW20"/>
      <c r="TJX20"/>
      <c r="TJY20"/>
      <c r="TJZ20"/>
      <c r="TKA20"/>
      <c r="TKB20"/>
      <c r="TKC20"/>
      <c r="TKD20"/>
      <c r="TKE20"/>
      <c r="TKF20"/>
      <c r="TKG20"/>
      <c r="TKH20"/>
      <c r="TKI20"/>
      <c r="TKJ20"/>
      <c r="TKK20"/>
      <c r="TKL20"/>
      <c r="TKM20"/>
      <c r="TKN20"/>
      <c r="TKO20"/>
      <c r="TKP20"/>
      <c r="TKQ20"/>
      <c r="TKR20"/>
      <c r="TKS20"/>
      <c r="TKT20"/>
      <c r="TKU20"/>
      <c r="TKV20"/>
      <c r="TKW20"/>
      <c r="TKX20"/>
      <c r="TKY20"/>
      <c r="TKZ20"/>
      <c r="TLA20"/>
      <c r="TLB20"/>
      <c r="TLC20"/>
      <c r="TLD20"/>
      <c r="TLE20"/>
      <c r="TLF20"/>
      <c r="TLG20"/>
      <c r="TLH20"/>
      <c r="TLI20"/>
      <c r="TLJ20"/>
      <c r="TLK20"/>
      <c r="TLL20"/>
      <c r="TLM20"/>
      <c r="TLN20"/>
      <c r="TLO20"/>
      <c r="TLP20"/>
      <c r="TLQ20"/>
      <c r="TLR20"/>
      <c r="TLS20"/>
      <c r="TLT20"/>
      <c r="TLU20"/>
      <c r="TLV20"/>
      <c r="TLW20"/>
      <c r="TLX20"/>
      <c r="TLY20"/>
      <c r="TLZ20"/>
      <c r="TMA20"/>
      <c r="TMB20"/>
      <c r="TMC20"/>
      <c r="TMD20"/>
      <c r="TME20"/>
      <c r="TMF20"/>
      <c r="TMG20"/>
      <c r="TMH20"/>
      <c r="TMI20"/>
      <c r="TMJ20"/>
      <c r="TMK20"/>
      <c r="TML20"/>
      <c r="TMM20"/>
      <c r="TMN20"/>
      <c r="TMO20"/>
      <c r="TMP20"/>
      <c r="TMQ20"/>
      <c r="TMR20"/>
      <c r="TMS20"/>
      <c r="TMT20"/>
      <c r="TMU20"/>
      <c r="TMV20"/>
      <c r="TMW20"/>
      <c r="TMX20"/>
      <c r="TMY20"/>
      <c r="TMZ20"/>
      <c r="TNA20"/>
      <c r="TNB20"/>
      <c r="TNC20"/>
      <c r="TND20"/>
      <c r="TNE20"/>
      <c r="TNF20"/>
      <c r="TNG20"/>
      <c r="TNH20"/>
      <c r="TNI20"/>
      <c r="TNJ20"/>
      <c r="TNK20"/>
      <c r="TNL20"/>
      <c r="TNM20"/>
      <c r="TNN20"/>
      <c r="TNO20"/>
      <c r="TNP20"/>
      <c r="TNQ20"/>
      <c r="TNR20"/>
      <c r="TNS20"/>
      <c r="TNT20"/>
      <c r="TNU20"/>
      <c r="TNV20"/>
      <c r="TNW20"/>
      <c r="TNX20"/>
      <c r="TNY20"/>
      <c r="TNZ20"/>
      <c r="TOA20"/>
      <c r="TOB20"/>
      <c r="TOC20"/>
      <c r="TOD20"/>
      <c r="TOE20"/>
      <c r="TOF20"/>
      <c r="TOG20"/>
      <c r="TOH20"/>
      <c r="TOI20"/>
      <c r="TOJ20"/>
      <c r="TOK20"/>
      <c r="TOL20"/>
      <c r="TOM20"/>
      <c r="TON20"/>
      <c r="TOO20"/>
      <c r="TOP20"/>
      <c r="TOQ20"/>
      <c r="TOR20"/>
      <c r="TOS20"/>
      <c r="TOT20"/>
      <c r="TOU20"/>
      <c r="TOV20"/>
      <c r="TOW20"/>
      <c r="TOX20"/>
      <c r="TOY20"/>
      <c r="TOZ20"/>
      <c r="TPA20"/>
      <c r="TPB20"/>
      <c r="TPC20"/>
      <c r="TPD20"/>
      <c r="TPE20"/>
      <c r="TPF20"/>
      <c r="TPG20"/>
      <c r="TPH20"/>
      <c r="TPI20"/>
      <c r="TPJ20"/>
      <c r="TPK20"/>
      <c r="TPL20"/>
      <c r="TPM20"/>
      <c r="TPN20"/>
      <c r="TPO20"/>
      <c r="TPP20"/>
      <c r="TPQ20"/>
      <c r="TPR20"/>
      <c r="TPS20"/>
      <c r="TPT20"/>
      <c r="TPU20"/>
      <c r="TPV20"/>
      <c r="TPW20"/>
      <c r="TPX20"/>
      <c r="TPY20"/>
      <c r="TPZ20"/>
      <c r="TQA20"/>
      <c r="TQB20"/>
      <c r="TQC20"/>
      <c r="TQD20"/>
      <c r="TQE20"/>
      <c r="TQF20"/>
      <c r="TQG20"/>
      <c r="TQH20"/>
      <c r="TQI20"/>
      <c r="TQJ20"/>
      <c r="TQK20"/>
      <c r="TQL20"/>
      <c r="TQM20"/>
      <c r="TQN20"/>
      <c r="TQO20"/>
      <c r="TQP20"/>
      <c r="TQQ20"/>
      <c r="TQR20"/>
      <c r="TQS20"/>
      <c r="TQT20"/>
      <c r="TQU20"/>
      <c r="TQV20"/>
      <c r="TQW20"/>
      <c r="TQX20"/>
      <c r="TQY20"/>
      <c r="TQZ20"/>
      <c r="TRA20"/>
      <c r="TRB20"/>
      <c r="TRC20"/>
      <c r="TRD20"/>
      <c r="TRE20"/>
      <c r="TRF20"/>
      <c r="TRG20"/>
      <c r="TRH20"/>
      <c r="TRI20"/>
      <c r="TRJ20"/>
      <c r="TRK20"/>
      <c r="TRL20"/>
      <c r="TRM20"/>
      <c r="TRN20"/>
      <c r="TRO20"/>
      <c r="TRP20"/>
      <c r="TRQ20"/>
      <c r="TRR20"/>
      <c r="TRS20"/>
      <c r="TRT20"/>
      <c r="TRU20"/>
      <c r="TRV20"/>
      <c r="TRW20"/>
      <c r="TRX20"/>
      <c r="TRY20"/>
      <c r="TRZ20"/>
      <c r="TSA20"/>
      <c r="TSB20"/>
      <c r="TSC20"/>
      <c r="TSD20"/>
      <c r="TSE20"/>
      <c r="TSF20"/>
      <c r="TSG20"/>
      <c r="TSH20"/>
      <c r="TSI20"/>
      <c r="TSJ20"/>
      <c r="TSK20"/>
      <c r="TSL20"/>
      <c r="TSM20"/>
      <c r="TSN20"/>
      <c r="TSO20"/>
      <c r="TSP20"/>
      <c r="TSQ20"/>
      <c r="TSR20"/>
      <c r="TSS20"/>
      <c r="TST20"/>
      <c r="TSU20"/>
      <c r="TSV20"/>
      <c r="TSW20"/>
      <c r="TSX20"/>
      <c r="TSY20"/>
      <c r="TSZ20"/>
      <c r="TTA20"/>
      <c r="TTB20"/>
      <c r="TTC20"/>
      <c r="TTD20"/>
      <c r="TTE20"/>
      <c r="TTF20"/>
      <c r="TTG20"/>
      <c r="TTH20"/>
      <c r="TTI20"/>
      <c r="TTJ20"/>
      <c r="TTK20"/>
      <c r="TTL20"/>
      <c r="TTM20"/>
      <c r="TTN20"/>
      <c r="TTO20"/>
      <c r="TTP20"/>
      <c r="TTQ20"/>
      <c r="TTR20"/>
      <c r="TTS20"/>
      <c r="TTT20"/>
      <c r="TTU20"/>
      <c r="TTV20"/>
      <c r="TTW20"/>
      <c r="TTX20"/>
      <c r="TTY20"/>
      <c r="TTZ20"/>
      <c r="TUA20"/>
      <c r="TUB20"/>
      <c r="TUC20"/>
      <c r="TUD20"/>
      <c r="TUE20"/>
      <c r="TUF20"/>
      <c r="TUG20"/>
      <c r="TUH20"/>
      <c r="TUI20"/>
      <c r="TUJ20"/>
      <c r="TUK20"/>
      <c r="TUL20"/>
      <c r="TUM20"/>
      <c r="TUN20"/>
      <c r="TUO20"/>
      <c r="TUP20"/>
      <c r="TUQ20"/>
      <c r="TUR20"/>
      <c r="TUS20"/>
      <c r="TUT20"/>
      <c r="TUU20"/>
      <c r="TUV20"/>
      <c r="TUW20"/>
      <c r="TUX20"/>
      <c r="TUY20"/>
      <c r="TUZ20"/>
      <c r="TVA20"/>
      <c r="TVB20"/>
      <c r="TVC20"/>
      <c r="TVD20"/>
      <c r="TVE20"/>
      <c r="TVF20"/>
      <c r="TVG20"/>
      <c r="TVH20"/>
      <c r="TVI20"/>
      <c r="TVJ20"/>
      <c r="TVK20"/>
      <c r="TVL20"/>
      <c r="TVM20"/>
      <c r="TVN20"/>
      <c r="TVO20"/>
      <c r="TVP20"/>
      <c r="TVQ20"/>
      <c r="TVR20"/>
      <c r="TVS20"/>
      <c r="TVT20"/>
      <c r="TVU20"/>
      <c r="TVV20"/>
      <c r="TVW20"/>
      <c r="TVX20"/>
      <c r="TVY20"/>
      <c r="TVZ20"/>
      <c r="TWA20"/>
      <c r="TWB20"/>
      <c r="TWC20"/>
      <c r="TWD20"/>
      <c r="TWE20"/>
      <c r="TWF20"/>
      <c r="TWG20"/>
      <c r="TWH20"/>
      <c r="TWI20"/>
      <c r="TWJ20"/>
      <c r="TWK20"/>
      <c r="TWL20"/>
      <c r="TWM20"/>
      <c r="TWN20"/>
      <c r="TWO20"/>
      <c r="TWP20"/>
      <c r="TWQ20"/>
      <c r="TWR20"/>
      <c r="TWS20"/>
      <c r="TWT20"/>
      <c r="TWU20"/>
      <c r="TWV20"/>
      <c r="TWW20"/>
      <c r="TWX20"/>
      <c r="TWY20"/>
      <c r="TWZ20"/>
      <c r="TXA20"/>
      <c r="TXB20"/>
      <c r="TXC20"/>
      <c r="TXD20"/>
      <c r="TXE20"/>
      <c r="TXF20"/>
      <c r="TXG20"/>
      <c r="TXH20"/>
      <c r="TXI20"/>
      <c r="TXJ20"/>
      <c r="TXK20"/>
      <c r="TXL20"/>
      <c r="TXM20"/>
      <c r="TXN20"/>
      <c r="TXO20"/>
      <c r="TXP20"/>
      <c r="TXQ20"/>
      <c r="TXR20"/>
      <c r="TXS20"/>
      <c r="TXT20"/>
      <c r="TXU20"/>
      <c r="TXV20"/>
      <c r="TXW20"/>
      <c r="TXX20"/>
      <c r="TXY20"/>
      <c r="TXZ20"/>
      <c r="TYA20"/>
      <c r="TYB20"/>
      <c r="TYC20"/>
      <c r="TYD20"/>
      <c r="TYE20"/>
      <c r="TYF20"/>
      <c r="TYG20"/>
      <c r="TYH20"/>
      <c r="TYI20"/>
      <c r="TYJ20"/>
      <c r="TYK20"/>
      <c r="TYL20"/>
      <c r="TYM20"/>
      <c r="TYN20"/>
      <c r="TYO20"/>
      <c r="TYP20"/>
      <c r="TYQ20"/>
      <c r="TYR20"/>
      <c r="TYS20"/>
      <c r="TYT20"/>
      <c r="TYU20"/>
      <c r="TYV20"/>
      <c r="TYW20"/>
      <c r="TYX20"/>
      <c r="TYY20"/>
      <c r="TYZ20"/>
      <c r="TZA20"/>
      <c r="TZB20"/>
      <c r="TZC20"/>
      <c r="TZD20"/>
      <c r="TZE20"/>
      <c r="TZF20"/>
      <c r="TZG20"/>
      <c r="TZH20"/>
      <c r="TZI20"/>
      <c r="TZJ20"/>
      <c r="TZK20"/>
      <c r="TZL20"/>
      <c r="TZM20"/>
      <c r="TZN20"/>
      <c r="TZO20"/>
      <c r="TZP20"/>
      <c r="TZQ20"/>
      <c r="TZR20"/>
      <c r="TZS20"/>
      <c r="TZT20"/>
      <c r="TZU20"/>
      <c r="TZV20"/>
      <c r="TZW20"/>
      <c r="TZX20"/>
      <c r="TZY20"/>
      <c r="TZZ20"/>
      <c r="UAA20"/>
      <c r="UAB20"/>
      <c r="UAC20"/>
      <c r="UAD20"/>
      <c r="UAE20"/>
      <c r="UAF20"/>
      <c r="UAG20"/>
      <c r="UAH20"/>
      <c r="UAI20"/>
      <c r="UAJ20"/>
      <c r="UAK20"/>
      <c r="UAL20"/>
      <c r="UAM20"/>
      <c r="UAN20"/>
      <c r="UAO20"/>
      <c r="UAP20"/>
      <c r="UAQ20"/>
      <c r="UAR20"/>
      <c r="UAS20"/>
      <c r="UAT20"/>
      <c r="UAU20"/>
      <c r="UAV20"/>
      <c r="UAW20"/>
      <c r="UAX20"/>
      <c r="UAY20"/>
      <c r="UAZ20"/>
      <c r="UBA20"/>
      <c r="UBB20"/>
      <c r="UBC20"/>
      <c r="UBD20"/>
      <c r="UBE20"/>
      <c r="UBF20"/>
      <c r="UBG20"/>
      <c r="UBH20"/>
      <c r="UBI20"/>
      <c r="UBJ20"/>
      <c r="UBK20"/>
      <c r="UBL20"/>
      <c r="UBM20"/>
      <c r="UBN20"/>
      <c r="UBO20"/>
      <c r="UBP20"/>
      <c r="UBQ20"/>
      <c r="UBR20"/>
      <c r="UBS20"/>
      <c r="UBT20"/>
      <c r="UBU20"/>
      <c r="UBV20"/>
      <c r="UBW20"/>
      <c r="UBX20"/>
      <c r="UBY20"/>
      <c r="UBZ20"/>
      <c r="UCA20"/>
      <c r="UCB20"/>
      <c r="UCC20"/>
      <c r="UCD20"/>
      <c r="UCE20"/>
      <c r="UCF20"/>
      <c r="UCG20"/>
      <c r="UCH20"/>
      <c r="UCI20"/>
      <c r="UCJ20"/>
      <c r="UCK20"/>
      <c r="UCL20"/>
      <c r="UCM20"/>
      <c r="UCN20"/>
      <c r="UCO20"/>
      <c r="UCP20"/>
      <c r="UCQ20"/>
      <c r="UCR20"/>
      <c r="UCS20"/>
      <c r="UCT20"/>
      <c r="UCU20"/>
      <c r="UCV20"/>
      <c r="UCW20"/>
      <c r="UCX20"/>
      <c r="UCY20"/>
      <c r="UCZ20"/>
      <c r="UDA20"/>
      <c r="UDB20"/>
      <c r="UDC20"/>
      <c r="UDD20"/>
      <c r="UDE20"/>
      <c r="UDF20"/>
      <c r="UDG20"/>
      <c r="UDH20"/>
      <c r="UDI20"/>
      <c r="UDJ20"/>
      <c r="UDK20"/>
      <c r="UDL20"/>
      <c r="UDM20"/>
      <c r="UDN20"/>
      <c r="UDO20"/>
      <c r="UDP20"/>
      <c r="UDQ20"/>
      <c r="UDR20"/>
      <c r="UDS20"/>
      <c r="UDT20"/>
      <c r="UDU20"/>
      <c r="UDV20"/>
      <c r="UDW20"/>
      <c r="UDX20"/>
      <c r="UDY20"/>
      <c r="UDZ20"/>
      <c r="UEA20"/>
      <c r="UEB20"/>
      <c r="UEC20"/>
      <c r="UED20"/>
      <c r="UEE20"/>
      <c r="UEF20"/>
      <c r="UEG20"/>
      <c r="UEH20"/>
      <c r="UEI20"/>
      <c r="UEJ20"/>
      <c r="UEK20"/>
      <c r="UEL20"/>
      <c r="UEM20"/>
      <c r="UEN20"/>
      <c r="UEO20"/>
      <c r="UEP20"/>
      <c r="UEQ20"/>
      <c r="UER20"/>
      <c r="UES20"/>
      <c r="UET20"/>
      <c r="UEU20"/>
      <c r="UEV20"/>
      <c r="UEW20"/>
      <c r="UEX20"/>
      <c r="UEY20"/>
      <c r="UEZ20"/>
      <c r="UFA20"/>
      <c r="UFB20"/>
      <c r="UFC20"/>
      <c r="UFD20"/>
      <c r="UFE20"/>
      <c r="UFF20"/>
      <c r="UFG20"/>
      <c r="UFH20"/>
      <c r="UFI20"/>
      <c r="UFJ20"/>
      <c r="UFK20"/>
      <c r="UFL20"/>
      <c r="UFM20"/>
      <c r="UFN20"/>
      <c r="UFO20"/>
      <c r="UFP20"/>
      <c r="UFQ20"/>
      <c r="UFR20"/>
      <c r="UFS20"/>
      <c r="UFT20"/>
      <c r="UFU20"/>
      <c r="UFV20"/>
      <c r="UFW20"/>
      <c r="UFX20"/>
      <c r="UFY20"/>
      <c r="UFZ20"/>
      <c r="UGA20"/>
      <c r="UGB20"/>
      <c r="UGC20"/>
      <c r="UGD20"/>
      <c r="UGE20"/>
      <c r="UGF20"/>
      <c r="UGG20"/>
      <c r="UGH20"/>
      <c r="UGI20"/>
      <c r="UGJ20"/>
      <c r="UGK20"/>
      <c r="UGL20"/>
      <c r="UGM20"/>
      <c r="UGN20"/>
      <c r="UGO20"/>
      <c r="UGP20"/>
      <c r="UGQ20"/>
      <c r="UGR20"/>
      <c r="UGS20"/>
      <c r="UGT20"/>
      <c r="UGU20"/>
      <c r="UGV20"/>
      <c r="UGW20"/>
      <c r="UGX20"/>
      <c r="UGY20"/>
      <c r="UGZ20"/>
      <c r="UHA20"/>
      <c r="UHB20"/>
      <c r="UHC20"/>
      <c r="UHD20"/>
      <c r="UHE20"/>
      <c r="UHF20"/>
      <c r="UHG20"/>
      <c r="UHH20"/>
      <c r="UHI20"/>
      <c r="UHJ20"/>
      <c r="UHK20"/>
      <c r="UHL20"/>
      <c r="UHM20"/>
      <c r="UHN20"/>
      <c r="UHO20"/>
      <c r="UHP20"/>
      <c r="UHQ20"/>
      <c r="UHR20"/>
      <c r="UHS20"/>
      <c r="UHT20"/>
      <c r="UHU20"/>
      <c r="UHV20"/>
      <c r="UHW20"/>
      <c r="UHX20"/>
      <c r="UHY20"/>
      <c r="UHZ20"/>
      <c r="UIA20"/>
      <c r="UIB20"/>
      <c r="UIC20"/>
      <c r="UID20"/>
      <c r="UIE20"/>
      <c r="UIF20"/>
      <c r="UIG20"/>
      <c r="UIH20"/>
      <c r="UII20"/>
      <c r="UIJ20"/>
      <c r="UIK20"/>
      <c r="UIL20"/>
      <c r="UIM20"/>
      <c r="UIN20"/>
      <c r="UIO20"/>
      <c r="UIP20"/>
      <c r="UIQ20"/>
      <c r="UIR20"/>
      <c r="UIS20"/>
      <c r="UIT20"/>
      <c r="UIU20"/>
      <c r="UIV20"/>
      <c r="UIW20"/>
      <c r="UIX20"/>
      <c r="UIY20"/>
      <c r="UIZ20"/>
      <c r="UJA20"/>
      <c r="UJB20"/>
      <c r="UJC20"/>
      <c r="UJD20"/>
      <c r="UJE20"/>
      <c r="UJF20"/>
      <c r="UJG20"/>
      <c r="UJH20"/>
      <c r="UJI20"/>
      <c r="UJJ20"/>
      <c r="UJK20"/>
      <c r="UJL20"/>
      <c r="UJM20"/>
      <c r="UJN20"/>
      <c r="UJO20"/>
      <c r="UJP20"/>
      <c r="UJQ20"/>
      <c r="UJR20"/>
      <c r="UJS20"/>
      <c r="UJT20"/>
      <c r="UJU20"/>
      <c r="UJV20"/>
      <c r="UJW20"/>
      <c r="UJX20"/>
      <c r="UJY20"/>
      <c r="UJZ20"/>
      <c r="UKA20"/>
      <c r="UKB20"/>
      <c r="UKC20"/>
      <c r="UKD20"/>
      <c r="UKE20"/>
      <c r="UKF20"/>
      <c r="UKG20"/>
      <c r="UKH20"/>
      <c r="UKI20"/>
      <c r="UKJ20"/>
      <c r="UKK20"/>
      <c r="UKL20"/>
      <c r="UKM20"/>
      <c r="UKN20"/>
      <c r="UKO20"/>
      <c r="UKP20"/>
      <c r="UKQ20"/>
      <c r="UKR20"/>
      <c r="UKS20"/>
      <c r="UKT20"/>
      <c r="UKU20"/>
      <c r="UKV20"/>
      <c r="UKW20"/>
      <c r="UKX20"/>
      <c r="UKY20"/>
      <c r="UKZ20"/>
      <c r="ULA20"/>
      <c r="ULB20"/>
      <c r="ULC20"/>
      <c r="ULD20"/>
      <c r="ULE20"/>
      <c r="ULF20"/>
      <c r="ULG20"/>
      <c r="ULH20"/>
      <c r="ULI20"/>
      <c r="ULJ20"/>
      <c r="ULK20"/>
      <c r="ULL20"/>
      <c r="ULM20"/>
      <c r="ULN20"/>
      <c r="ULO20"/>
      <c r="ULP20"/>
      <c r="ULQ20"/>
      <c r="ULR20"/>
      <c r="ULS20"/>
      <c r="ULT20"/>
      <c r="ULU20"/>
      <c r="ULV20"/>
      <c r="ULW20"/>
      <c r="ULX20"/>
      <c r="ULY20"/>
      <c r="ULZ20"/>
      <c r="UMA20"/>
      <c r="UMB20"/>
      <c r="UMC20"/>
      <c r="UMD20"/>
      <c r="UME20"/>
      <c r="UMF20"/>
      <c r="UMG20"/>
      <c r="UMH20"/>
      <c r="UMI20"/>
      <c r="UMJ20"/>
      <c r="UMK20"/>
      <c r="UML20"/>
      <c r="UMM20"/>
      <c r="UMN20"/>
      <c r="UMO20"/>
      <c r="UMP20"/>
      <c r="UMQ20"/>
      <c r="UMR20"/>
      <c r="UMS20"/>
      <c r="UMT20"/>
      <c r="UMU20"/>
      <c r="UMV20"/>
      <c r="UMW20"/>
      <c r="UMX20"/>
      <c r="UMY20"/>
      <c r="UMZ20"/>
      <c r="UNA20"/>
      <c r="UNB20"/>
      <c r="UNC20"/>
      <c r="UND20"/>
      <c r="UNE20"/>
      <c r="UNF20"/>
      <c r="UNG20"/>
      <c r="UNH20"/>
      <c r="UNI20"/>
      <c r="UNJ20"/>
      <c r="UNK20"/>
      <c r="UNL20"/>
      <c r="UNM20"/>
      <c r="UNN20"/>
      <c r="UNO20"/>
      <c r="UNP20"/>
      <c r="UNQ20"/>
      <c r="UNR20"/>
      <c r="UNS20"/>
      <c r="UNT20"/>
      <c r="UNU20"/>
      <c r="UNV20"/>
      <c r="UNW20"/>
      <c r="UNX20"/>
      <c r="UNY20"/>
      <c r="UNZ20"/>
      <c r="UOA20"/>
      <c r="UOB20"/>
      <c r="UOC20"/>
      <c r="UOD20"/>
      <c r="UOE20"/>
      <c r="UOF20"/>
      <c r="UOG20"/>
      <c r="UOH20"/>
      <c r="UOI20"/>
      <c r="UOJ20"/>
      <c r="UOK20"/>
      <c r="UOL20"/>
      <c r="UOM20"/>
      <c r="UON20"/>
      <c r="UOO20"/>
      <c r="UOP20"/>
      <c r="UOQ20"/>
      <c r="UOR20"/>
      <c r="UOS20"/>
      <c r="UOT20"/>
      <c r="UOU20"/>
      <c r="UOV20"/>
      <c r="UOW20"/>
      <c r="UOX20"/>
      <c r="UOY20"/>
      <c r="UOZ20"/>
      <c r="UPA20"/>
      <c r="UPB20"/>
      <c r="UPC20"/>
      <c r="UPD20"/>
      <c r="UPE20"/>
      <c r="UPF20"/>
      <c r="UPG20"/>
      <c r="UPH20"/>
      <c r="UPI20"/>
      <c r="UPJ20"/>
      <c r="UPK20"/>
      <c r="UPL20"/>
      <c r="UPM20"/>
      <c r="UPN20"/>
      <c r="UPO20"/>
      <c r="UPP20"/>
      <c r="UPQ20"/>
      <c r="UPR20"/>
      <c r="UPS20"/>
      <c r="UPT20"/>
      <c r="UPU20"/>
      <c r="UPV20"/>
      <c r="UPW20"/>
      <c r="UPX20"/>
      <c r="UPY20"/>
      <c r="UPZ20"/>
      <c r="UQA20"/>
      <c r="UQB20"/>
      <c r="UQC20"/>
      <c r="UQD20"/>
      <c r="UQE20"/>
      <c r="UQF20"/>
      <c r="UQG20"/>
      <c r="UQH20"/>
      <c r="UQI20"/>
      <c r="UQJ20"/>
      <c r="UQK20"/>
      <c r="UQL20"/>
      <c r="UQM20"/>
      <c r="UQN20"/>
      <c r="UQO20"/>
      <c r="UQP20"/>
      <c r="UQQ20"/>
      <c r="UQR20"/>
      <c r="UQS20"/>
      <c r="UQT20"/>
      <c r="UQU20"/>
      <c r="UQV20"/>
      <c r="UQW20"/>
      <c r="UQX20"/>
      <c r="UQY20"/>
      <c r="UQZ20"/>
      <c r="URA20"/>
      <c r="URB20"/>
      <c r="URC20"/>
      <c r="URD20"/>
      <c r="URE20"/>
      <c r="URF20"/>
      <c r="URG20"/>
      <c r="URH20"/>
      <c r="URI20"/>
      <c r="URJ20"/>
      <c r="URK20"/>
      <c r="URL20"/>
      <c r="URM20"/>
      <c r="URN20"/>
      <c r="URO20"/>
      <c r="URP20"/>
      <c r="URQ20"/>
      <c r="URR20"/>
      <c r="URS20"/>
      <c r="URT20"/>
      <c r="URU20"/>
      <c r="URV20"/>
      <c r="URW20"/>
      <c r="URX20"/>
      <c r="URY20"/>
      <c r="URZ20"/>
      <c r="USA20"/>
      <c r="USB20"/>
      <c r="USC20"/>
      <c r="USD20"/>
      <c r="USE20"/>
      <c r="USF20"/>
      <c r="USG20"/>
      <c r="USH20"/>
      <c r="USI20"/>
      <c r="USJ20"/>
      <c r="USK20"/>
      <c r="USL20"/>
      <c r="USM20"/>
      <c r="USN20"/>
      <c r="USO20"/>
      <c r="USP20"/>
      <c r="USQ20"/>
      <c r="USR20"/>
      <c r="USS20"/>
      <c r="UST20"/>
      <c r="USU20"/>
      <c r="USV20"/>
      <c r="USW20"/>
      <c r="USX20"/>
      <c r="USY20"/>
      <c r="USZ20"/>
      <c r="UTA20"/>
      <c r="UTB20"/>
      <c r="UTC20"/>
      <c r="UTD20"/>
      <c r="UTE20"/>
      <c r="UTF20"/>
      <c r="UTG20"/>
      <c r="UTH20"/>
      <c r="UTI20"/>
      <c r="UTJ20"/>
      <c r="UTK20"/>
      <c r="UTL20"/>
      <c r="UTM20"/>
      <c r="UTN20"/>
      <c r="UTO20"/>
      <c r="UTP20"/>
      <c r="UTQ20"/>
      <c r="UTR20"/>
      <c r="UTS20"/>
      <c r="UTT20"/>
      <c r="UTU20"/>
      <c r="UTV20"/>
      <c r="UTW20"/>
      <c r="UTX20"/>
      <c r="UTY20"/>
      <c r="UTZ20"/>
      <c r="UUA20"/>
      <c r="UUB20"/>
      <c r="UUC20"/>
      <c r="UUD20"/>
      <c r="UUE20"/>
      <c r="UUF20"/>
      <c r="UUG20"/>
      <c r="UUH20"/>
      <c r="UUI20"/>
      <c r="UUJ20"/>
      <c r="UUK20"/>
      <c r="UUL20"/>
      <c r="UUM20"/>
      <c r="UUN20"/>
      <c r="UUO20"/>
      <c r="UUP20"/>
      <c r="UUQ20"/>
      <c r="UUR20"/>
      <c r="UUS20"/>
      <c r="UUT20"/>
      <c r="UUU20"/>
      <c r="UUV20"/>
      <c r="UUW20"/>
      <c r="UUX20"/>
      <c r="UUY20"/>
      <c r="UUZ20"/>
      <c r="UVA20"/>
      <c r="UVB20"/>
      <c r="UVC20"/>
      <c r="UVD20"/>
      <c r="UVE20"/>
      <c r="UVF20"/>
      <c r="UVG20"/>
      <c r="UVH20"/>
      <c r="UVI20"/>
      <c r="UVJ20"/>
      <c r="UVK20"/>
      <c r="UVL20"/>
      <c r="UVM20"/>
      <c r="UVN20"/>
      <c r="UVO20"/>
      <c r="UVP20"/>
      <c r="UVQ20"/>
      <c r="UVR20"/>
      <c r="UVS20"/>
      <c r="UVT20"/>
      <c r="UVU20"/>
      <c r="UVV20"/>
      <c r="UVW20"/>
      <c r="UVX20"/>
      <c r="UVY20"/>
      <c r="UVZ20"/>
      <c r="UWA20"/>
      <c r="UWB20"/>
      <c r="UWC20"/>
      <c r="UWD20"/>
      <c r="UWE20"/>
      <c r="UWF20"/>
      <c r="UWG20"/>
      <c r="UWH20"/>
      <c r="UWI20"/>
      <c r="UWJ20"/>
      <c r="UWK20"/>
      <c r="UWL20"/>
      <c r="UWM20"/>
      <c r="UWN20"/>
      <c r="UWO20"/>
      <c r="UWP20"/>
      <c r="UWQ20"/>
      <c r="UWR20"/>
      <c r="UWS20"/>
      <c r="UWT20"/>
      <c r="UWU20"/>
      <c r="UWV20"/>
      <c r="UWW20"/>
      <c r="UWX20"/>
      <c r="UWY20"/>
      <c r="UWZ20"/>
      <c r="UXA20"/>
      <c r="UXB20"/>
      <c r="UXC20"/>
      <c r="UXD20"/>
      <c r="UXE20"/>
      <c r="UXF20"/>
      <c r="UXG20"/>
      <c r="UXH20"/>
      <c r="UXI20"/>
      <c r="UXJ20"/>
      <c r="UXK20"/>
      <c r="UXL20"/>
      <c r="UXM20"/>
      <c r="UXN20"/>
      <c r="UXO20"/>
      <c r="UXP20"/>
      <c r="UXQ20"/>
      <c r="UXR20"/>
      <c r="UXS20"/>
      <c r="UXT20"/>
      <c r="UXU20"/>
      <c r="UXV20"/>
      <c r="UXW20"/>
      <c r="UXX20"/>
      <c r="UXY20"/>
      <c r="UXZ20"/>
      <c r="UYA20"/>
      <c r="UYB20"/>
      <c r="UYC20"/>
      <c r="UYD20"/>
      <c r="UYE20"/>
      <c r="UYF20"/>
      <c r="UYG20"/>
      <c r="UYH20"/>
      <c r="UYI20"/>
      <c r="UYJ20"/>
      <c r="UYK20"/>
      <c r="UYL20"/>
      <c r="UYM20"/>
      <c r="UYN20"/>
      <c r="UYO20"/>
      <c r="UYP20"/>
      <c r="UYQ20"/>
      <c r="UYR20"/>
      <c r="UYS20"/>
      <c r="UYT20"/>
      <c r="UYU20"/>
      <c r="UYV20"/>
      <c r="UYW20"/>
      <c r="UYX20"/>
      <c r="UYY20"/>
      <c r="UYZ20"/>
      <c r="UZA20"/>
      <c r="UZB20"/>
      <c r="UZC20"/>
      <c r="UZD20"/>
      <c r="UZE20"/>
      <c r="UZF20"/>
      <c r="UZG20"/>
      <c r="UZH20"/>
      <c r="UZI20"/>
      <c r="UZJ20"/>
      <c r="UZK20"/>
      <c r="UZL20"/>
      <c r="UZM20"/>
      <c r="UZN20"/>
      <c r="UZO20"/>
      <c r="UZP20"/>
      <c r="UZQ20"/>
      <c r="UZR20"/>
      <c r="UZS20"/>
      <c r="UZT20"/>
      <c r="UZU20"/>
      <c r="UZV20"/>
      <c r="UZW20"/>
      <c r="UZX20"/>
      <c r="UZY20"/>
      <c r="UZZ20"/>
      <c r="VAA20"/>
      <c r="VAB20"/>
      <c r="VAC20"/>
      <c r="VAD20"/>
      <c r="VAE20"/>
      <c r="VAF20"/>
      <c r="VAG20"/>
      <c r="VAH20"/>
      <c r="VAI20"/>
      <c r="VAJ20"/>
      <c r="VAK20"/>
      <c r="VAL20"/>
      <c r="VAM20"/>
      <c r="VAN20"/>
      <c r="VAO20"/>
      <c r="VAP20"/>
      <c r="VAQ20"/>
      <c r="VAR20"/>
      <c r="VAS20"/>
      <c r="VAT20"/>
      <c r="VAU20"/>
      <c r="VAV20"/>
      <c r="VAW20"/>
      <c r="VAX20"/>
      <c r="VAY20"/>
      <c r="VAZ20"/>
      <c r="VBA20"/>
      <c r="VBB20"/>
      <c r="VBC20"/>
      <c r="VBD20"/>
      <c r="VBE20"/>
      <c r="VBF20"/>
      <c r="VBG20"/>
      <c r="VBH20"/>
      <c r="VBI20"/>
      <c r="VBJ20"/>
      <c r="VBK20"/>
      <c r="VBL20"/>
      <c r="VBM20"/>
      <c r="VBN20"/>
      <c r="VBO20"/>
      <c r="VBP20"/>
      <c r="VBQ20"/>
      <c r="VBR20"/>
      <c r="VBS20"/>
      <c r="VBT20"/>
      <c r="VBU20"/>
      <c r="VBV20"/>
      <c r="VBW20"/>
      <c r="VBX20"/>
      <c r="VBY20"/>
      <c r="VBZ20"/>
      <c r="VCA20"/>
      <c r="VCB20"/>
      <c r="VCC20"/>
      <c r="VCD20"/>
      <c r="VCE20"/>
      <c r="VCF20"/>
      <c r="VCG20"/>
      <c r="VCH20"/>
      <c r="VCI20"/>
      <c r="VCJ20"/>
      <c r="VCK20"/>
      <c r="VCL20"/>
      <c r="VCM20"/>
      <c r="VCN20"/>
      <c r="VCO20"/>
      <c r="VCP20"/>
      <c r="VCQ20"/>
      <c r="VCR20"/>
      <c r="VCS20"/>
      <c r="VCT20"/>
      <c r="VCU20"/>
      <c r="VCV20"/>
      <c r="VCW20"/>
      <c r="VCX20"/>
      <c r="VCY20"/>
      <c r="VCZ20"/>
      <c r="VDA20"/>
      <c r="VDB20"/>
      <c r="VDC20"/>
      <c r="VDD20"/>
      <c r="VDE20"/>
      <c r="VDF20"/>
      <c r="VDG20"/>
      <c r="VDH20"/>
      <c r="VDI20"/>
      <c r="VDJ20"/>
      <c r="VDK20"/>
      <c r="VDL20"/>
      <c r="VDM20"/>
      <c r="VDN20"/>
      <c r="VDO20"/>
      <c r="VDP20"/>
      <c r="VDQ20"/>
      <c r="VDR20"/>
      <c r="VDS20"/>
      <c r="VDT20"/>
      <c r="VDU20"/>
      <c r="VDV20"/>
      <c r="VDW20"/>
      <c r="VDX20"/>
      <c r="VDY20"/>
      <c r="VDZ20"/>
      <c r="VEA20"/>
      <c r="VEB20"/>
      <c r="VEC20"/>
      <c r="VED20"/>
      <c r="VEE20"/>
      <c r="VEF20"/>
      <c r="VEG20"/>
      <c r="VEH20"/>
      <c r="VEI20"/>
      <c r="VEJ20"/>
      <c r="VEK20"/>
      <c r="VEL20"/>
      <c r="VEM20"/>
      <c r="VEN20"/>
      <c r="VEO20"/>
      <c r="VEP20"/>
      <c r="VEQ20"/>
      <c r="VER20"/>
      <c r="VES20"/>
      <c r="VET20"/>
      <c r="VEU20"/>
      <c r="VEV20"/>
      <c r="VEW20"/>
      <c r="VEX20"/>
      <c r="VEY20"/>
      <c r="VEZ20"/>
      <c r="VFA20"/>
      <c r="VFB20"/>
      <c r="VFC20"/>
      <c r="VFD20"/>
      <c r="VFE20"/>
      <c r="VFF20"/>
      <c r="VFG20"/>
      <c r="VFH20"/>
      <c r="VFI20"/>
      <c r="VFJ20"/>
      <c r="VFK20"/>
      <c r="VFL20"/>
      <c r="VFM20"/>
      <c r="VFN20"/>
      <c r="VFO20"/>
      <c r="VFP20"/>
      <c r="VFQ20"/>
      <c r="VFR20"/>
      <c r="VFS20"/>
      <c r="VFT20"/>
      <c r="VFU20"/>
      <c r="VFV20"/>
      <c r="VFW20"/>
      <c r="VFX20"/>
      <c r="VFY20"/>
      <c r="VFZ20"/>
      <c r="VGA20"/>
      <c r="VGB20"/>
      <c r="VGC20"/>
      <c r="VGD20"/>
      <c r="VGE20"/>
      <c r="VGF20"/>
      <c r="VGG20"/>
      <c r="VGH20"/>
      <c r="VGI20"/>
      <c r="VGJ20"/>
      <c r="VGK20"/>
      <c r="VGL20"/>
      <c r="VGM20"/>
      <c r="VGN20"/>
      <c r="VGO20"/>
      <c r="VGP20"/>
      <c r="VGQ20"/>
      <c r="VGR20"/>
      <c r="VGS20"/>
      <c r="VGT20"/>
      <c r="VGU20"/>
      <c r="VGV20"/>
      <c r="VGW20"/>
      <c r="VGX20"/>
      <c r="VGY20"/>
      <c r="VGZ20"/>
      <c r="VHA20"/>
      <c r="VHB20"/>
      <c r="VHC20"/>
      <c r="VHD20"/>
      <c r="VHE20"/>
      <c r="VHF20"/>
      <c r="VHG20"/>
      <c r="VHH20"/>
      <c r="VHI20"/>
      <c r="VHJ20"/>
      <c r="VHK20"/>
      <c r="VHL20"/>
      <c r="VHM20"/>
      <c r="VHN20"/>
      <c r="VHO20"/>
      <c r="VHP20"/>
      <c r="VHQ20"/>
      <c r="VHR20"/>
      <c r="VHS20"/>
      <c r="VHT20"/>
      <c r="VHU20"/>
      <c r="VHV20"/>
      <c r="VHW20"/>
      <c r="VHX20"/>
      <c r="VHY20"/>
      <c r="VHZ20"/>
      <c r="VIA20"/>
      <c r="VIB20"/>
      <c r="VIC20"/>
      <c r="VID20"/>
      <c r="VIE20"/>
      <c r="VIF20"/>
      <c r="VIG20"/>
      <c r="VIH20"/>
      <c r="VII20"/>
      <c r="VIJ20"/>
      <c r="VIK20"/>
      <c r="VIL20"/>
      <c r="VIM20"/>
      <c r="VIN20"/>
      <c r="VIO20"/>
      <c r="VIP20"/>
      <c r="VIQ20"/>
      <c r="VIR20"/>
      <c r="VIS20"/>
      <c r="VIT20"/>
      <c r="VIU20"/>
      <c r="VIV20"/>
      <c r="VIW20"/>
      <c r="VIX20"/>
      <c r="VIY20"/>
      <c r="VIZ20"/>
      <c r="VJA20"/>
      <c r="VJB20"/>
      <c r="VJC20"/>
      <c r="VJD20"/>
      <c r="VJE20"/>
      <c r="VJF20"/>
      <c r="VJG20"/>
      <c r="VJH20"/>
      <c r="VJI20"/>
      <c r="VJJ20"/>
      <c r="VJK20"/>
      <c r="VJL20"/>
      <c r="VJM20"/>
      <c r="VJN20"/>
      <c r="VJO20"/>
      <c r="VJP20"/>
      <c r="VJQ20"/>
      <c r="VJR20"/>
      <c r="VJS20"/>
      <c r="VJT20"/>
      <c r="VJU20"/>
      <c r="VJV20"/>
      <c r="VJW20"/>
      <c r="VJX20"/>
      <c r="VJY20"/>
      <c r="VJZ20"/>
      <c r="VKA20"/>
      <c r="VKB20"/>
      <c r="VKC20"/>
      <c r="VKD20"/>
      <c r="VKE20"/>
      <c r="VKF20"/>
      <c r="VKG20"/>
      <c r="VKH20"/>
      <c r="VKI20"/>
      <c r="VKJ20"/>
      <c r="VKK20"/>
      <c r="VKL20"/>
      <c r="VKM20"/>
      <c r="VKN20"/>
      <c r="VKO20"/>
      <c r="VKP20"/>
      <c r="VKQ20"/>
      <c r="VKR20"/>
      <c r="VKS20"/>
      <c r="VKT20"/>
      <c r="VKU20"/>
      <c r="VKV20"/>
      <c r="VKW20"/>
      <c r="VKX20"/>
      <c r="VKY20"/>
      <c r="VKZ20"/>
      <c r="VLA20"/>
      <c r="VLB20"/>
      <c r="VLC20"/>
      <c r="VLD20"/>
      <c r="VLE20"/>
      <c r="VLF20"/>
      <c r="VLG20"/>
      <c r="VLH20"/>
      <c r="VLI20"/>
      <c r="VLJ20"/>
      <c r="VLK20"/>
      <c r="VLL20"/>
      <c r="VLM20"/>
      <c r="VLN20"/>
      <c r="VLO20"/>
      <c r="VLP20"/>
      <c r="VLQ20"/>
      <c r="VLR20"/>
      <c r="VLS20"/>
      <c r="VLT20"/>
      <c r="VLU20"/>
      <c r="VLV20"/>
      <c r="VLW20"/>
      <c r="VLX20"/>
      <c r="VLY20"/>
      <c r="VLZ20"/>
      <c r="VMA20"/>
      <c r="VMB20"/>
      <c r="VMC20"/>
      <c r="VMD20"/>
      <c r="VME20"/>
      <c r="VMF20"/>
      <c r="VMG20"/>
      <c r="VMH20"/>
      <c r="VMI20"/>
      <c r="VMJ20"/>
      <c r="VMK20"/>
      <c r="VML20"/>
      <c r="VMM20"/>
      <c r="VMN20"/>
      <c r="VMO20"/>
      <c r="VMP20"/>
      <c r="VMQ20"/>
      <c r="VMR20"/>
      <c r="VMS20"/>
      <c r="VMT20"/>
      <c r="VMU20"/>
      <c r="VMV20"/>
      <c r="VMW20"/>
      <c r="VMX20"/>
      <c r="VMY20"/>
      <c r="VMZ20"/>
      <c r="VNA20"/>
      <c r="VNB20"/>
      <c r="VNC20"/>
      <c r="VND20"/>
      <c r="VNE20"/>
      <c r="VNF20"/>
      <c r="VNG20"/>
      <c r="VNH20"/>
      <c r="VNI20"/>
      <c r="VNJ20"/>
      <c r="VNK20"/>
      <c r="VNL20"/>
      <c r="VNM20"/>
      <c r="VNN20"/>
      <c r="VNO20"/>
      <c r="VNP20"/>
      <c r="VNQ20"/>
      <c r="VNR20"/>
      <c r="VNS20"/>
      <c r="VNT20"/>
      <c r="VNU20"/>
      <c r="VNV20"/>
      <c r="VNW20"/>
      <c r="VNX20"/>
      <c r="VNY20"/>
      <c r="VNZ20"/>
      <c r="VOA20"/>
      <c r="VOB20"/>
      <c r="VOC20"/>
      <c r="VOD20"/>
      <c r="VOE20"/>
      <c r="VOF20"/>
      <c r="VOG20"/>
      <c r="VOH20"/>
      <c r="VOI20"/>
      <c r="VOJ20"/>
      <c r="VOK20"/>
      <c r="VOL20"/>
      <c r="VOM20"/>
      <c r="VON20"/>
      <c r="VOO20"/>
      <c r="VOP20"/>
      <c r="VOQ20"/>
      <c r="VOR20"/>
      <c r="VOS20"/>
      <c r="VOT20"/>
      <c r="VOU20"/>
      <c r="VOV20"/>
      <c r="VOW20"/>
      <c r="VOX20"/>
      <c r="VOY20"/>
      <c r="VOZ20"/>
      <c r="VPA20"/>
      <c r="VPB20"/>
      <c r="VPC20"/>
      <c r="VPD20"/>
      <c r="VPE20"/>
      <c r="VPF20"/>
      <c r="VPG20"/>
      <c r="VPH20"/>
      <c r="VPI20"/>
      <c r="VPJ20"/>
      <c r="VPK20"/>
      <c r="VPL20"/>
      <c r="VPM20"/>
      <c r="VPN20"/>
      <c r="VPO20"/>
      <c r="VPP20"/>
      <c r="VPQ20"/>
      <c r="VPR20"/>
      <c r="VPS20"/>
      <c r="VPT20"/>
      <c r="VPU20"/>
      <c r="VPV20"/>
      <c r="VPW20"/>
      <c r="VPX20"/>
      <c r="VPY20"/>
      <c r="VPZ20"/>
      <c r="VQA20"/>
      <c r="VQB20"/>
      <c r="VQC20"/>
      <c r="VQD20"/>
      <c r="VQE20"/>
      <c r="VQF20"/>
      <c r="VQG20"/>
      <c r="VQH20"/>
      <c r="VQI20"/>
      <c r="VQJ20"/>
      <c r="VQK20"/>
      <c r="VQL20"/>
      <c r="VQM20"/>
      <c r="VQN20"/>
      <c r="VQO20"/>
      <c r="VQP20"/>
      <c r="VQQ20"/>
      <c r="VQR20"/>
      <c r="VQS20"/>
      <c r="VQT20"/>
      <c r="VQU20"/>
      <c r="VQV20"/>
      <c r="VQW20"/>
      <c r="VQX20"/>
      <c r="VQY20"/>
      <c r="VQZ20"/>
      <c r="VRA20"/>
      <c r="VRB20"/>
      <c r="VRC20"/>
      <c r="VRD20"/>
      <c r="VRE20"/>
      <c r="VRF20"/>
      <c r="VRG20"/>
      <c r="VRH20"/>
      <c r="VRI20"/>
      <c r="VRJ20"/>
      <c r="VRK20"/>
      <c r="VRL20"/>
      <c r="VRM20"/>
      <c r="VRN20"/>
      <c r="VRO20"/>
      <c r="VRP20"/>
      <c r="VRQ20"/>
      <c r="VRR20"/>
      <c r="VRS20"/>
      <c r="VRT20"/>
      <c r="VRU20"/>
      <c r="VRV20"/>
      <c r="VRW20"/>
      <c r="VRX20"/>
      <c r="VRY20"/>
      <c r="VRZ20"/>
      <c r="VSA20"/>
      <c r="VSB20"/>
      <c r="VSC20"/>
      <c r="VSD20"/>
      <c r="VSE20"/>
      <c r="VSF20"/>
      <c r="VSG20"/>
      <c r="VSH20"/>
      <c r="VSI20"/>
      <c r="VSJ20"/>
      <c r="VSK20"/>
      <c r="VSL20"/>
      <c r="VSM20"/>
      <c r="VSN20"/>
      <c r="VSO20"/>
      <c r="VSP20"/>
      <c r="VSQ20"/>
      <c r="VSR20"/>
      <c r="VSS20"/>
      <c r="VST20"/>
      <c r="VSU20"/>
      <c r="VSV20"/>
      <c r="VSW20"/>
      <c r="VSX20"/>
      <c r="VSY20"/>
      <c r="VSZ20"/>
      <c r="VTA20"/>
      <c r="VTB20"/>
      <c r="VTC20"/>
      <c r="VTD20"/>
      <c r="VTE20"/>
      <c r="VTF20"/>
      <c r="VTG20"/>
      <c r="VTH20"/>
      <c r="VTI20"/>
      <c r="VTJ20"/>
      <c r="VTK20"/>
      <c r="VTL20"/>
      <c r="VTM20"/>
      <c r="VTN20"/>
      <c r="VTO20"/>
      <c r="VTP20"/>
      <c r="VTQ20"/>
      <c r="VTR20"/>
      <c r="VTS20"/>
      <c r="VTT20"/>
      <c r="VTU20"/>
      <c r="VTV20"/>
      <c r="VTW20"/>
      <c r="VTX20"/>
      <c r="VTY20"/>
      <c r="VTZ20"/>
      <c r="VUA20"/>
      <c r="VUB20"/>
      <c r="VUC20"/>
      <c r="VUD20"/>
      <c r="VUE20"/>
      <c r="VUF20"/>
      <c r="VUG20"/>
      <c r="VUH20"/>
      <c r="VUI20"/>
      <c r="VUJ20"/>
      <c r="VUK20"/>
      <c r="VUL20"/>
      <c r="VUM20"/>
      <c r="VUN20"/>
      <c r="VUO20"/>
      <c r="VUP20"/>
      <c r="VUQ20"/>
      <c r="VUR20"/>
      <c r="VUS20"/>
      <c r="VUT20"/>
      <c r="VUU20"/>
      <c r="VUV20"/>
      <c r="VUW20"/>
      <c r="VUX20"/>
      <c r="VUY20"/>
      <c r="VUZ20"/>
      <c r="VVA20"/>
      <c r="VVB20"/>
      <c r="VVC20"/>
      <c r="VVD20"/>
      <c r="VVE20"/>
      <c r="VVF20"/>
      <c r="VVG20"/>
      <c r="VVH20"/>
      <c r="VVI20"/>
      <c r="VVJ20"/>
      <c r="VVK20"/>
      <c r="VVL20"/>
      <c r="VVM20"/>
      <c r="VVN20"/>
      <c r="VVO20"/>
      <c r="VVP20"/>
      <c r="VVQ20"/>
      <c r="VVR20"/>
      <c r="VVS20"/>
      <c r="VVT20"/>
      <c r="VVU20"/>
      <c r="VVV20"/>
      <c r="VVW20"/>
      <c r="VVX20"/>
      <c r="VVY20"/>
      <c r="VVZ20"/>
      <c r="VWA20"/>
      <c r="VWB20"/>
      <c r="VWC20"/>
      <c r="VWD20"/>
      <c r="VWE20"/>
      <c r="VWF20"/>
      <c r="VWG20"/>
      <c r="VWH20"/>
      <c r="VWI20"/>
      <c r="VWJ20"/>
      <c r="VWK20"/>
      <c r="VWL20"/>
      <c r="VWM20"/>
      <c r="VWN20"/>
      <c r="VWO20"/>
      <c r="VWP20"/>
      <c r="VWQ20"/>
      <c r="VWR20"/>
      <c r="VWS20"/>
      <c r="VWT20"/>
      <c r="VWU20"/>
      <c r="VWV20"/>
      <c r="VWW20"/>
      <c r="VWX20"/>
      <c r="VWY20"/>
      <c r="VWZ20"/>
      <c r="VXA20"/>
      <c r="VXB20"/>
      <c r="VXC20"/>
      <c r="VXD20"/>
      <c r="VXE20"/>
      <c r="VXF20"/>
      <c r="VXG20"/>
      <c r="VXH20"/>
      <c r="VXI20"/>
      <c r="VXJ20"/>
      <c r="VXK20"/>
      <c r="VXL20"/>
      <c r="VXM20"/>
      <c r="VXN20"/>
      <c r="VXO20"/>
      <c r="VXP20"/>
      <c r="VXQ20"/>
      <c r="VXR20"/>
      <c r="VXS20"/>
      <c r="VXT20"/>
      <c r="VXU20"/>
      <c r="VXV20"/>
      <c r="VXW20"/>
      <c r="VXX20"/>
      <c r="VXY20"/>
      <c r="VXZ20"/>
      <c r="VYA20"/>
      <c r="VYB20"/>
      <c r="VYC20"/>
      <c r="VYD20"/>
      <c r="VYE20"/>
      <c r="VYF20"/>
      <c r="VYG20"/>
      <c r="VYH20"/>
      <c r="VYI20"/>
      <c r="VYJ20"/>
      <c r="VYK20"/>
      <c r="VYL20"/>
      <c r="VYM20"/>
      <c r="VYN20"/>
      <c r="VYO20"/>
      <c r="VYP20"/>
      <c r="VYQ20"/>
      <c r="VYR20"/>
      <c r="VYS20"/>
      <c r="VYT20"/>
      <c r="VYU20"/>
      <c r="VYV20"/>
      <c r="VYW20"/>
      <c r="VYX20"/>
      <c r="VYY20"/>
      <c r="VYZ20"/>
      <c r="VZA20"/>
      <c r="VZB20"/>
      <c r="VZC20"/>
      <c r="VZD20"/>
      <c r="VZE20"/>
      <c r="VZF20"/>
      <c r="VZG20"/>
      <c r="VZH20"/>
      <c r="VZI20"/>
      <c r="VZJ20"/>
      <c r="VZK20"/>
      <c r="VZL20"/>
      <c r="VZM20"/>
      <c r="VZN20"/>
      <c r="VZO20"/>
      <c r="VZP20"/>
      <c r="VZQ20"/>
      <c r="VZR20"/>
      <c r="VZS20"/>
      <c r="VZT20"/>
      <c r="VZU20"/>
      <c r="VZV20"/>
      <c r="VZW20"/>
      <c r="VZX20"/>
      <c r="VZY20"/>
      <c r="VZZ20"/>
      <c r="WAA20"/>
      <c r="WAB20"/>
      <c r="WAC20"/>
      <c r="WAD20"/>
      <c r="WAE20"/>
      <c r="WAF20"/>
      <c r="WAG20"/>
      <c r="WAH20"/>
      <c r="WAI20"/>
      <c r="WAJ20"/>
      <c r="WAK20"/>
      <c r="WAL20"/>
      <c r="WAM20"/>
      <c r="WAN20"/>
      <c r="WAO20"/>
      <c r="WAP20"/>
      <c r="WAQ20"/>
      <c r="WAR20"/>
      <c r="WAS20"/>
      <c r="WAT20"/>
      <c r="WAU20"/>
      <c r="WAV20"/>
      <c r="WAW20"/>
      <c r="WAX20"/>
      <c r="WAY20"/>
      <c r="WAZ20"/>
      <c r="WBA20"/>
      <c r="WBB20"/>
      <c r="WBC20"/>
      <c r="WBD20"/>
      <c r="WBE20"/>
      <c r="WBF20"/>
      <c r="WBG20"/>
      <c r="WBH20"/>
      <c r="WBI20"/>
      <c r="WBJ20"/>
      <c r="WBK20"/>
      <c r="WBL20"/>
      <c r="WBM20"/>
      <c r="WBN20"/>
      <c r="WBO20"/>
      <c r="WBP20"/>
      <c r="WBQ20"/>
      <c r="WBR20"/>
      <c r="WBS20"/>
      <c r="WBT20"/>
      <c r="WBU20"/>
      <c r="WBV20"/>
      <c r="WBW20"/>
      <c r="WBX20"/>
      <c r="WBY20"/>
      <c r="WBZ20"/>
      <c r="WCA20"/>
      <c r="WCB20"/>
      <c r="WCC20"/>
      <c r="WCD20"/>
      <c r="WCE20"/>
      <c r="WCF20"/>
      <c r="WCG20"/>
      <c r="WCH20"/>
      <c r="WCI20"/>
      <c r="WCJ20"/>
      <c r="WCK20"/>
      <c r="WCL20"/>
      <c r="WCM20"/>
      <c r="WCN20"/>
      <c r="WCO20"/>
      <c r="WCP20"/>
      <c r="WCQ20"/>
      <c r="WCR20"/>
      <c r="WCS20"/>
      <c r="WCT20"/>
      <c r="WCU20"/>
      <c r="WCV20"/>
      <c r="WCW20"/>
      <c r="WCX20"/>
      <c r="WCY20"/>
      <c r="WCZ20"/>
      <c r="WDA20"/>
      <c r="WDB20"/>
      <c r="WDC20"/>
      <c r="WDD20"/>
      <c r="WDE20"/>
      <c r="WDF20"/>
      <c r="WDG20"/>
      <c r="WDH20"/>
      <c r="WDI20"/>
      <c r="WDJ20"/>
      <c r="WDK20"/>
      <c r="WDL20"/>
      <c r="WDM20"/>
      <c r="WDN20"/>
      <c r="WDO20"/>
      <c r="WDP20"/>
      <c r="WDQ20"/>
      <c r="WDR20"/>
      <c r="WDS20"/>
      <c r="WDT20"/>
      <c r="WDU20"/>
      <c r="WDV20"/>
      <c r="WDW20"/>
      <c r="WDX20"/>
      <c r="WDY20"/>
      <c r="WDZ20"/>
      <c r="WEA20"/>
      <c r="WEB20"/>
      <c r="WEC20"/>
      <c r="WED20"/>
      <c r="WEE20"/>
      <c r="WEF20"/>
      <c r="WEG20"/>
      <c r="WEH20"/>
      <c r="WEI20"/>
      <c r="WEJ20"/>
      <c r="WEK20"/>
      <c r="WEL20"/>
      <c r="WEM20"/>
      <c r="WEN20"/>
      <c r="WEO20"/>
      <c r="WEP20"/>
      <c r="WEQ20"/>
      <c r="WER20"/>
      <c r="WES20"/>
      <c r="WET20"/>
      <c r="WEU20"/>
      <c r="WEV20"/>
      <c r="WEW20"/>
      <c r="WEX20"/>
      <c r="WEY20"/>
      <c r="WEZ20"/>
      <c r="WFA20"/>
      <c r="WFB20"/>
      <c r="WFC20"/>
      <c r="WFD20"/>
      <c r="WFE20"/>
      <c r="WFF20"/>
      <c r="WFG20"/>
      <c r="WFH20"/>
      <c r="WFI20"/>
      <c r="WFJ20"/>
      <c r="WFK20"/>
      <c r="WFL20"/>
      <c r="WFM20"/>
      <c r="WFN20"/>
      <c r="WFO20"/>
      <c r="WFP20"/>
      <c r="WFQ20"/>
      <c r="WFR20"/>
      <c r="WFS20"/>
      <c r="WFT20"/>
      <c r="WFU20"/>
      <c r="WFV20"/>
      <c r="WFW20"/>
      <c r="WFX20"/>
      <c r="WFY20"/>
      <c r="WFZ20"/>
      <c r="WGA20"/>
      <c r="WGB20"/>
      <c r="WGC20"/>
      <c r="WGD20"/>
      <c r="WGE20"/>
      <c r="WGF20"/>
      <c r="WGG20"/>
      <c r="WGH20"/>
      <c r="WGI20"/>
      <c r="WGJ20"/>
      <c r="WGK20"/>
      <c r="WGL20"/>
      <c r="WGM20"/>
      <c r="WGN20"/>
      <c r="WGO20"/>
      <c r="WGP20"/>
      <c r="WGQ20"/>
      <c r="WGR20"/>
      <c r="WGS20"/>
      <c r="WGT20"/>
      <c r="WGU20"/>
      <c r="WGV20"/>
      <c r="WGW20"/>
      <c r="WGX20"/>
      <c r="WGY20"/>
      <c r="WGZ20"/>
      <c r="WHA20"/>
      <c r="WHB20"/>
      <c r="WHC20"/>
      <c r="WHD20"/>
      <c r="WHE20"/>
      <c r="WHF20"/>
      <c r="WHG20"/>
      <c r="WHH20"/>
      <c r="WHI20"/>
      <c r="WHJ20"/>
      <c r="WHK20"/>
      <c r="WHL20"/>
      <c r="WHM20"/>
      <c r="WHN20"/>
      <c r="WHO20"/>
      <c r="WHP20"/>
      <c r="WHQ20"/>
      <c r="WHR20"/>
      <c r="WHS20"/>
      <c r="WHT20"/>
      <c r="WHU20"/>
      <c r="WHV20"/>
      <c r="WHW20"/>
      <c r="WHX20"/>
      <c r="WHY20"/>
      <c r="WHZ20"/>
      <c r="WIA20"/>
      <c r="WIB20"/>
      <c r="WIC20"/>
      <c r="WID20"/>
      <c r="WIE20"/>
      <c r="WIF20"/>
      <c r="WIG20"/>
      <c r="WIH20"/>
      <c r="WII20"/>
      <c r="WIJ20"/>
      <c r="WIK20"/>
      <c r="WIL20"/>
      <c r="WIM20"/>
      <c r="WIN20"/>
      <c r="WIO20"/>
      <c r="WIP20"/>
      <c r="WIQ20"/>
      <c r="WIR20"/>
      <c r="WIS20"/>
      <c r="WIT20"/>
      <c r="WIU20"/>
      <c r="WIV20"/>
      <c r="WIW20"/>
      <c r="WIX20"/>
      <c r="WIY20"/>
      <c r="WIZ20"/>
      <c r="WJA20"/>
      <c r="WJB20"/>
      <c r="WJC20"/>
      <c r="WJD20"/>
      <c r="WJE20"/>
      <c r="WJF20"/>
      <c r="WJG20"/>
      <c r="WJH20"/>
      <c r="WJI20"/>
      <c r="WJJ20"/>
      <c r="WJK20"/>
      <c r="WJL20"/>
      <c r="WJM20"/>
      <c r="WJN20"/>
      <c r="WJO20"/>
      <c r="WJP20"/>
      <c r="WJQ20"/>
      <c r="WJR20"/>
      <c r="WJS20"/>
      <c r="WJT20"/>
      <c r="WJU20"/>
      <c r="WJV20"/>
      <c r="WJW20"/>
      <c r="WJX20"/>
      <c r="WJY20"/>
      <c r="WJZ20"/>
      <c r="WKA20"/>
      <c r="WKB20"/>
      <c r="WKC20"/>
      <c r="WKD20"/>
      <c r="WKE20"/>
      <c r="WKF20"/>
      <c r="WKG20"/>
      <c r="WKH20"/>
      <c r="WKI20"/>
      <c r="WKJ20"/>
      <c r="WKK20"/>
      <c r="WKL20"/>
      <c r="WKM20"/>
      <c r="WKN20"/>
      <c r="WKO20"/>
      <c r="WKP20"/>
      <c r="WKQ20"/>
      <c r="WKR20"/>
      <c r="WKS20"/>
      <c r="WKT20"/>
      <c r="WKU20"/>
      <c r="WKV20"/>
      <c r="WKW20"/>
      <c r="WKX20"/>
      <c r="WKY20"/>
      <c r="WKZ20"/>
      <c r="WLA20"/>
      <c r="WLB20"/>
      <c r="WLC20"/>
      <c r="WLD20"/>
      <c r="WLE20"/>
      <c r="WLF20"/>
      <c r="WLG20"/>
      <c r="WLH20"/>
      <c r="WLI20"/>
      <c r="WLJ20"/>
      <c r="WLK20"/>
      <c r="WLL20"/>
      <c r="WLM20"/>
      <c r="WLN20"/>
      <c r="WLO20"/>
      <c r="WLP20"/>
      <c r="WLQ20"/>
      <c r="WLR20"/>
      <c r="WLS20"/>
      <c r="WLT20"/>
      <c r="WLU20"/>
      <c r="WLV20"/>
      <c r="WLW20"/>
      <c r="WLX20"/>
      <c r="WLY20"/>
      <c r="WLZ20"/>
      <c r="WMA20"/>
      <c r="WMB20"/>
      <c r="WMC20"/>
      <c r="WMD20"/>
      <c r="WME20"/>
      <c r="WMF20"/>
      <c r="WMG20"/>
      <c r="WMH20"/>
      <c r="WMI20"/>
      <c r="WMJ20"/>
      <c r="WMK20"/>
      <c r="WML20"/>
      <c r="WMM20"/>
      <c r="WMN20"/>
      <c r="WMO20"/>
      <c r="WMP20"/>
      <c r="WMQ20"/>
      <c r="WMR20"/>
      <c r="WMS20"/>
      <c r="WMT20"/>
      <c r="WMU20"/>
      <c r="WMV20"/>
      <c r="WMW20"/>
      <c r="WMX20"/>
      <c r="WMY20"/>
      <c r="WMZ20"/>
      <c r="WNA20"/>
      <c r="WNB20"/>
      <c r="WNC20"/>
      <c r="WND20"/>
      <c r="WNE20"/>
      <c r="WNF20"/>
      <c r="WNG20"/>
      <c r="WNH20"/>
      <c r="WNI20"/>
      <c r="WNJ20"/>
      <c r="WNK20"/>
      <c r="WNL20"/>
      <c r="WNM20"/>
      <c r="WNN20"/>
      <c r="WNO20"/>
      <c r="WNP20"/>
      <c r="WNQ20"/>
      <c r="WNR20"/>
      <c r="WNS20"/>
      <c r="WNT20"/>
      <c r="WNU20"/>
      <c r="WNV20"/>
      <c r="WNW20"/>
      <c r="WNX20"/>
      <c r="WNY20"/>
      <c r="WNZ20"/>
      <c r="WOA20"/>
      <c r="WOB20"/>
      <c r="WOC20"/>
      <c r="WOD20"/>
      <c r="WOE20"/>
      <c r="WOF20"/>
      <c r="WOG20"/>
      <c r="WOH20"/>
      <c r="WOI20"/>
      <c r="WOJ20"/>
      <c r="WOK20"/>
      <c r="WOL20"/>
      <c r="WOM20"/>
      <c r="WON20"/>
      <c r="WOO20"/>
      <c r="WOP20"/>
      <c r="WOQ20"/>
      <c r="WOR20"/>
      <c r="WOS20"/>
      <c r="WOT20"/>
      <c r="WOU20"/>
      <c r="WOV20"/>
      <c r="WOW20"/>
      <c r="WOX20"/>
      <c r="WOY20"/>
      <c r="WOZ20"/>
      <c r="WPA20"/>
      <c r="WPB20"/>
      <c r="WPC20"/>
      <c r="WPD20"/>
      <c r="WPE20"/>
      <c r="WPF20"/>
      <c r="WPG20"/>
      <c r="WPH20"/>
      <c r="WPI20"/>
      <c r="WPJ20"/>
      <c r="WPK20"/>
      <c r="WPL20"/>
      <c r="WPM20"/>
      <c r="WPN20"/>
      <c r="WPO20"/>
      <c r="WPP20"/>
      <c r="WPQ20"/>
      <c r="WPR20"/>
      <c r="WPS20"/>
      <c r="WPT20"/>
      <c r="WPU20"/>
      <c r="WPV20"/>
      <c r="WPW20"/>
      <c r="WPX20"/>
      <c r="WPY20"/>
      <c r="WPZ20"/>
      <c r="WQA20"/>
      <c r="WQB20"/>
      <c r="WQC20"/>
      <c r="WQD20"/>
      <c r="WQE20"/>
      <c r="WQF20"/>
      <c r="WQG20"/>
      <c r="WQH20"/>
      <c r="WQI20"/>
      <c r="WQJ20"/>
      <c r="WQK20"/>
      <c r="WQL20"/>
      <c r="WQM20"/>
      <c r="WQN20"/>
      <c r="WQO20"/>
      <c r="WQP20"/>
      <c r="WQQ20"/>
      <c r="WQR20"/>
      <c r="WQS20"/>
      <c r="WQT20"/>
      <c r="WQU20"/>
      <c r="WQV20"/>
      <c r="WQW20"/>
      <c r="WQX20"/>
      <c r="WQY20"/>
      <c r="WQZ20"/>
      <c r="WRA20"/>
      <c r="WRB20"/>
      <c r="WRC20"/>
      <c r="WRD20"/>
      <c r="WRE20"/>
      <c r="WRF20"/>
      <c r="WRG20"/>
      <c r="WRH20"/>
      <c r="WRI20"/>
      <c r="WRJ20"/>
      <c r="WRK20"/>
      <c r="WRL20"/>
      <c r="WRM20"/>
      <c r="WRN20"/>
      <c r="WRO20"/>
      <c r="WRP20"/>
      <c r="WRQ20"/>
      <c r="WRR20"/>
      <c r="WRS20"/>
      <c r="WRT20"/>
      <c r="WRU20"/>
      <c r="WRV20"/>
      <c r="WRW20"/>
      <c r="WRX20"/>
      <c r="WRY20"/>
      <c r="WRZ20"/>
      <c r="WSA20"/>
      <c r="WSB20"/>
      <c r="WSC20"/>
      <c r="WSD20"/>
      <c r="WSE20"/>
      <c r="WSF20"/>
      <c r="WSG20"/>
      <c r="WSH20"/>
      <c r="WSI20"/>
      <c r="WSJ20"/>
      <c r="WSK20"/>
      <c r="WSL20"/>
      <c r="WSM20"/>
      <c r="WSN20"/>
      <c r="WSO20"/>
      <c r="WSP20"/>
      <c r="WSQ20"/>
      <c r="WSR20"/>
      <c r="WSS20"/>
      <c r="WST20"/>
      <c r="WSU20"/>
      <c r="WSV20"/>
      <c r="WSW20"/>
      <c r="WSX20"/>
      <c r="WSY20"/>
      <c r="WSZ20"/>
      <c r="WTA20"/>
      <c r="WTB20"/>
      <c r="WTC20"/>
      <c r="WTD20"/>
      <c r="WTE20"/>
      <c r="WTF20"/>
      <c r="WTG20"/>
      <c r="WTH20"/>
      <c r="WTI20"/>
      <c r="WTJ20"/>
      <c r="WTK20"/>
      <c r="WTL20"/>
      <c r="WTM20"/>
      <c r="WTN20"/>
      <c r="WTO20"/>
      <c r="WTP20"/>
      <c r="WTQ20"/>
      <c r="WTR20"/>
      <c r="WTS20"/>
      <c r="WTT20"/>
      <c r="WTU20"/>
      <c r="WTV20"/>
      <c r="WTW20"/>
      <c r="WTX20"/>
      <c r="WTY20"/>
      <c r="WTZ20"/>
      <c r="WUA20"/>
      <c r="WUB20"/>
      <c r="WUC20"/>
      <c r="WUD20"/>
      <c r="WUE20"/>
      <c r="WUF20"/>
      <c r="WUG20"/>
      <c r="WUH20"/>
      <c r="WUI20"/>
      <c r="WUJ20"/>
      <c r="WUK20"/>
      <c r="WUL20"/>
      <c r="WUM20"/>
      <c r="WUN20"/>
      <c r="WUO20"/>
      <c r="WUP20"/>
      <c r="WUQ20"/>
      <c r="WUR20"/>
      <c r="WUS20"/>
      <c r="WUT20"/>
      <c r="WUU20"/>
      <c r="WUV20"/>
      <c r="WUW20"/>
      <c r="WUX20"/>
      <c r="WUY20"/>
      <c r="WUZ20"/>
      <c r="WVA20"/>
      <c r="WVB20"/>
      <c r="WVC20"/>
      <c r="WVD20"/>
      <c r="WVE20"/>
      <c r="WVF20"/>
      <c r="WVG20"/>
      <c r="WVH20"/>
      <c r="WVI20"/>
      <c r="WVJ20"/>
      <c r="WVK20"/>
      <c r="WVL20"/>
      <c r="WVM20"/>
      <c r="WVN20"/>
      <c r="WVO20"/>
      <c r="WVP20"/>
      <c r="WVQ20"/>
      <c r="WVR20"/>
      <c r="WVS20"/>
      <c r="WVT20"/>
      <c r="WVU20"/>
      <c r="WVV20"/>
      <c r="WVW20"/>
      <c r="WVX20"/>
      <c r="WVY20"/>
      <c r="WVZ20"/>
      <c r="WWA20"/>
      <c r="WWB20"/>
      <c r="WWC20"/>
      <c r="WWD20"/>
      <c r="WWE20"/>
      <c r="WWF20"/>
      <c r="WWG20"/>
      <c r="WWH20"/>
      <c r="WWI20"/>
      <c r="WWJ20"/>
      <c r="WWK20"/>
      <c r="WWL20"/>
      <c r="WWM20"/>
      <c r="WWN20"/>
      <c r="WWO20"/>
      <c r="WWP20"/>
      <c r="WWQ20"/>
      <c r="WWR20"/>
      <c r="WWS20"/>
      <c r="WWT20"/>
      <c r="WWU20"/>
      <c r="WWV20"/>
      <c r="WWW20"/>
      <c r="WWX20"/>
      <c r="WWY20"/>
      <c r="WWZ20"/>
      <c r="WXA20"/>
      <c r="WXB20"/>
      <c r="WXC20"/>
      <c r="WXD20"/>
      <c r="WXE20"/>
      <c r="WXF20"/>
      <c r="WXG20"/>
      <c r="WXH20"/>
      <c r="WXI20"/>
      <c r="WXJ20"/>
      <c r="WXK20"/>
      <c r="WXL20"/>
      <c r="WXM20"/>
      <c r="WXN20"/>
      <c r="WXO20"/>
      <c r="WXP20"/>
      <c r="WXQ20"/>
      <c r="WXR20"/>
      <c r="WXS20"/>
      <c r="WXT20"/>
      <c r="WXU20"/>
      <c r="WXV20"/>
      <c r="WXW20"/>
      <c r="WXX20"/>
      <c r="WXY20"/>
      <c r="WXZ20"/>
      <c r="WYA20"/>
      <c r="WYB20"/>
      <c r="WYC20"/>
      <c r="WYD20"/>
      <c r="WYE20"/>
      <c r="WYF20"/>
      <c r="WYG20"/>
      <c r="WYH20"/>
      <c r="WYI20"/>
      <c r="WYJ20"/>
      <c r="WYK20"/>
      <c r="WYL20"/>
      <c r="WYM20"/>
      <c r="WYN20"/>
      <c r="WYO20"/>
      <c r="WYP20"/>
      <c r="WYQ20"/>
      <c r="WYR20"/>
      <c r="WYS20"/>
      <c r="WYT20"/>
      <c r="WYU20"/>
      <c r="WYV20"/>
      <c r="WYW20"/>
      <c r="WYX20"/>
      <c r="WYY20"/>
      <c r="WYZ20"/>
      <c r="WZA20"/>
      <c r="WZB20"/>
      <c r="WZC20"/>
      <c r="WZD20"/>
      <c r="WZE20"/>
      <c r="WZF20"/>
      <c r="WZG20"/>
      <c r="WZH20"/>
      <c r="WZI20"/>
      <c r="WZJ20"/>
      <c r="WZK20"/>
      <c r="WZL20"/>
      <c r="WZM20"/>
      <c r="WZN20"/>
      <c r="WZO20"/>
      <c r="WZP20"/>
      <c r="WZQ20"/>
      <c r="WZR20"/>
      <c r="WZS20"/>
      <c r="WZT20"/>
      <c r="WZU20"/>
      <c r="WZV20"/>
      <c r="WZW20"/>
      <c r="WZX20"/>
      <c r="WZY20"/>
      <c r="WZZ20"/>
      <c r="XAA20"/>
      <c r="XAB20"/>
      <c r="XAC20"/>
      <c r="XAD20"/>
      <c r="XAE20"/>
      <c r="XAF20"/>
      <c r="XAG20"/>
      <c r="XAH20"/>
      <c r="XAI20"/>
      <c r="XAJ20"/>
      <c r="XAK20"/>
      <c r="XAL20"/>
      <c r="XAM20"/>
      <c r="XAN20"/>
      <c r="XAO20"/>
      <c r="XAP20"/>
      <c r="XAQ20"/>
      <c r="XAR20"/>
      <c r="XAS20"/>
      <c r="XAT20"/>
      <c r="XAU20"/>
      <c r="XAV20"/>
      <c r="XAW20"/>
      <c r="XAX20"/>
      <c r="XAY20"/>
      <c r="XAZ20"/>
      <c r="XBA20"/>
      <c r="XBB20"/>
      <c r="XBC20"/>
      <c r="XBD20"/>
      <c r="XBE20"/>
      <c r="XBF20"/>
      <c r="XBG20"/>
      <c r="XBH20"/>
      <c r="XBI20"/>
      <c r="XBJ20"/>
      <c r="XBK20"/>
      <c r="XBL20"/>
      <c r="XBM20"/>
      <c r="XBN20"/>
      <c r="XBO20"/>
      <c r="XBP20"/>
      <c r="XBQ20"/>
      <c r="XBR20"/>
      <c r="XBS20"/>
      <c r="XBT20"/>
      <c r="XBU20"/>
      <c r="XBV20"/>
      <c r="XBW20"/>
      <c r="XBX20"/>
      <c r="XBY20"/>
      <c r="XBZ20"/>
      <c r="XCA20"/>
      <c r="XCB20"/>
      <c r="XCC20"/>
      <c r="XCD20"/>
      <c r="XCE20"/>
      <c r="XCF20"/>
      <c r="XCG20"/>
      <c r="XCH20"/>
      <c r="XCI20"/>
      <c r="XCJ20"/>
      <c r="XCK20"/>
      <c r="XCL20"/>
      <c r="XCM20"/>
      <c r="XCN20"/>
      <c r="XCO20"/>
      <c r="XCP20"/>
      <c r="XCQ20"/>
      <c r="XCR20"/>
      <c r="XCS20"/>
      <c r="XCT20"/>
      <c r="XCU20"/>
      <c r="XCV20"/>
      <c r="XCW20"/>
      <c r="XCX20"/>
      <c r="XCY20"/>
      <c r="XCZ20"/>
      <c r="XDA20"/>
      <c r="XDB20"/>
      <c r="XDC20"/>
      <c r="XDD20"/>
      <c r="XDE20"/>
      <c r="XDF20"/>
      <c r="XDG20"/>
      <c r="XDH20"/>
      <c r="XDI20"/>
      <c r="XDJ20"/>
      <c r="XDK20"/>
      <c r="XDL20"/>
      <c r="XDM20"/>
      <c r="XDN20"/>
      <c r="XDO20"/>
      <c r="XDP20"/>
      <c r="XDQ20"/>
      <c r="XDR20"/>
      <c r="XDS20"/>
      <c r="XDT20"/>
      <c r="XDU20"/>
      <c r="XDV20"/>
      <c r="XDW20"/>
      <c r="XDX20"/>
      <c r="XDY20"/>
      <c r="XDZ20"/>
      <c r="XEA20"/>
      <c r="XEB20"/>
      <c r="XEC20"/>
      <c r="XED20"/>
      <c r="XEE20"/>
      <c r="XEF20"/>
      <c r="XEG20"/>
      <c r="XEH20"/>
      <c r="XEI20"/>
      <c r="XEJ20"/>
      <c r="XEK20"/>
      <c r="XEL20"/>
      <c r="XEM20"/>
      <c r="XEN20"/>
      <c r="XEO20"/>
      <c r="XEP20"/>
      <c r="XEQ20"/>
      <c r="XER20"/>
      <c r="XES20"/>
      <c r="XET20"/>
      <c r="XEU20"/>
      <c r="XEV20"/>
      <c r="XEW20"/>
      <c r="XEX20"/>
      <c r="XEY20"/>
      <c r="XEZ20"/>
      <c r="XFA20"/>
      <c r="XFB20"/>
      <c r="XFC20"/>
    </row>
    <row r="21" spans="2:16383" s="89" customFormat="1" ht="36" customHeight="1" x14ac:dyDescent="0.25">
      <c r="B21" s="94" t="s">
        <v>355</v>
      </c>
      <c r="C21" s="70"/>
      <c r="D21" s="70"/>
      <c r="E21" s="70"/>
      <c r="F21" s="70"/>
      <c r="G21" s="70"/>
      <c r="H21" s="70"/>
      <c r="I21" s="70"/>
      <c r="J21" s="70"/>
      <c r="K21" s="70"/>
      <c r="L21" s="70"/>
      <c r="M21" s="70"/>
      <c r="N21" s="70"/>
      <c r="O21" s="70"/>
      <c r="P21" s="70"/>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c r="IW21"/>
      <c r="IX21"/>
      <c r="IY21"/>
      <c r="IZ21"/>
      <c r="JA21"/>
      <c r="JB21"/>
      <c r="JC21"/>
      <c r="JD21"/>
      <c r="JE21"/>
      <c r="JF21"/>
      <c r="JG21"/>
      <c r="JH21"/>
      <c r="JI21"/>
      <c r="JJ21"/>
      <c r="JK21"/>
      <c r="JL21"/>
      <c r="JM21"/>
      <c r="JN21"/>
      <c r="JO21"/>
      <c r="JP21"/>
      <c r="JQ21"/>
      <c r="JR21"/>
      <c r="JS21"/>
      <c r="JT21"/>
      <c r="JU21"/>
      <c r="JV21"/>
      <c r="JW21"/>
      <c r="JX21"/>
      <c r="JY21"/>
      <c r="JZ21"/>
      <c r="KA21"/>
      <c r="KB21"/>
      <c r="KC21"/>
      <c r="KD21"/>
      <c r="KE21"/>
      <c r="KF21"/>
      <c r="KG21"/>
      <c r="KH21"/>
      <c r="KI21"/>
      <c r="KJ21"/>
      <c r="KK21"/>
      <c r="KL21"/>
      <c r="KM21"/>
      <c r="KN21"/>
      <c r="KO21"/>
      <c r="KP21"/>
      <c r="KQ21"/>
      <c r="KR21"/>
      <c r="KS21"/>
      <c r="KT21"/>
      <c r="KU21"/>
      <c r="KV21"/>
      <c r="KW21"/>
      <c r="KX21"/>
      <c r="KY21"/>
      <c r="KZ21"/>
      <c r="LA21"/>
      <c r="LB21"/>
      <c r="LC21"/>
      <c r="LD21"/>
      <c r="LE21"/>
      <c r="LF21"/>
      <c r="LG21"/>
      <c r="LH21"/>
      <c r="LI21"/>
      <c r="LJ21"/>
      <c r="LK21"/>
      <c r="LL21"/>
      <c r="LM21"/>
      <c r="LN21"/>
      <c r="LO21"/>
      <c r="LP21"/>
      <c r="LQ21"/>
      <c r="LR21"/>
      <c r="LS21"/>
      <c r="LT21"/>
      <c r="LU21"/>
      <c r="LV21"/>
      <c r="LW21"/>
      <c r="LX21"/>
      <c r="LY21"/>
      <c r="LZ21"/>
      <c r="MA21"/>
      <c r="MB21"/>
      <c r="MC21"/>
      <c r="MD21"/>
      <c r="ME21"/>
      <c r="MF21"/>
      <c r="MG21"/>
      <c r="MH21"/>
      <c r="MI21"/>
      <c r="MJ21"/>
      <c r="MK21"/>
      <c r="ML21"/>
      <c r="MM21"/>
      <c r="MN21"/>
      <c r="MO21"/>
      <c r="MP21"/>
      <c r="MQ21"/>
      <c r="MR21"/>
      <c r="MS21"/>
      <c r="MT21"/>
      <c r="MU21"/>
      <c r="MV21"/>
      <c r="MW21"/>
      <c r="MX21"/>
      <c r="MY21"/>
      <c r="MZ21"/>
      <c r="NA21"/>
      <c r="NB21"/>
      <c r="NC21"/>
      <c r="ND21"/>
      <c r="NE21"/>
      <c r="NF21"/>
      <c r="NG21"/>
      <c r="NH21"/>
      <c r="NI21"/>
      <c r="NJ21"/>
      <c r="NK21"/>
      <c r="NL21"/>
      <c r="NM21"/>
      <c r="NN21"/>
      <c r="NO21"/>
      <c r="NP21"/>
      <c r="NQ21"/>
      <c r="NR21"/>
      <c r="NS21"/>
      <c r="NT21"/>
      <c r="NU21"/>
      <c r="NV21"/>
      <c r="NW21"/>
      <c r="NX21"/>
      <c r="NY21"/>
      <c r="NZ21"/>
      <c r="OA21"/>
      <c r="OB21"/>
      <c r="OC21"/>
      <c r="OD21"/>
      <c r="OE21"/>
      <c r="OF21"/>
      <c r="OG21"/>
      <c r="OH21"/>
      <c r="OI21"/>
      <c r="OJ21"/>
      <c r="OK21"/>
      <c r="OL21"/>
      <c r="OM21"/>
      <c r="ON21"/>
      <c r="OO21"/>
      <c r="OP21"/>
      <c r="OQ21"/>
      <c r="OR21"/>
      <c r="OS21"/>
      <c r="OT21"/>
      <c r="OU21"/>
      <c r="OV21"/>
      <c r="OW21"/>
      <c r="OX21"/>
      <c r="OY21"/>
      <c r="OZ21"/>
      <c r="PA21"/>
      <c r="PB21"/>
      <c r="PC21"/>
      <c r="PD21"/>
      <c r="PE21"/>
      <c r="PF21"/>
      <c r="PG21"/>
      <c r="PH21"/>
      <c r="PI21"/>
      <c r="PJ21"/>
      <c r="PK21"/>
      <c r="PL21"/>
      <c r="PM21"/>
      <c r="PN21"/>
      <c r="PO21"/>
      <c r="PP21"/>
      <c r="PQ21"/>
      <c r="PR21"/>
      <c r="PS21"/>
      <c r="PT21"/>
      <c r="PU21"/>
      <c r="PV21"/>
      <c r="PW21"/>
      <c r="PX21"/>
      <c r="PY21"/>
      <c r="PZ21"/>
      <c r="QA21"/>
      <c r="QB21"/>
      <c r="QC21"/>
      <c r="QD21"/>
      <c r="QE21"/>
      <c r="QF21"/>
      <c r="QG21"/>
      <c r="QH21"/>
      <c r="QI21"/>
      <c r="QJ21"/>
      <c r="QK21"/>
      <c r="QL21"/>
      <c r="QM21"/>
      <c r="QN21"/>
      <c r="QO21"/>
      <c r="QP21"/>
      <c r="QQ21"/>
      <c r="QR21"/>
      <c r="QS21"/>
      <c r="QT21"/>
      <c r="QU21"/>
      <c r="QV21"/>
      <c r="QW21"/>
      <c r="QX21"/>
      <c r="QY21"/>
      <c r="QZ21"/>
      <c r="RA21"/>
      <c r="RB21"/>
      <c r="RC21"/>
      <c r="RD21"/>
      <c r="RE21"/>
      <c r="RF21"/>
      <c r="RG21"/>
      <c r="RH21"/>
      <c r="RI21"/>
      <c r="RJ21"/>
      <c r="RK21"/>
      <c r="RL21"/>
      <c r="RM21"/>
      <c r="RN21"/>
      <c r="RO21"/>
      <c r="RP21"/>
      <c r="RQ21"/>
      <c r="RR21"/>
      <c r="RS21"/>
      <c r="RT21"/>
      <c r="RU21"/>
      <c r="RV21"/>
      <c r="RW21"/>
      <c r="RX21"/>
      <c r="RY21"/>
      <c r="RZ21"/>
      <c r="SA21"/>
      <c r="SB21"/>
      <c r="SC21"/>
      <c r="SD21"/>
      <c r="SE21"/>
      <c r="SF21"/>
      <c r="SG21"/>
      <c r="SH21"/>
      <c r="SI21"/>
      <c r="SJ21"/>
      <c r="SK21"/>
      <c r="SL21"/>
      <c r="SM21"/>
      <c r="SN21"/>
      <c r="SO21"/>
      <c r="SP21"/>
      <c r="SQ21"/>
      <c r="SR21"/>
      <c r="SS21"/>
      <c r="ST21"/>
      <c r="SU21"/>
      <c r="SV21"/>
      <c r="SW21"/>
      <c r="SX21"/>
      <c r="SY21"/>
      <c r="SZ21"/>
      <c r="TA21"/>
      <c r="TB21"/>
      <c r="TC21"/>
      <c r="TD21"/>
      <c r="TE21"/>
      <c r="TF21"/>
      <c r="TG21"/>
      <c r="TH21"/>
      <c r="TI21"/>
      <c r="TJ21"/>
      <c r="TK21"/>
      <c r="TL21"/>
      <c r="TM21"/>
      <c r="TN21"/>
      <c r="TO21"/>
      <c r="TP21"/>
      <c r="TQ21"/>
      <c r="TR21"/>
      <c r="TS21"/>
      <c r="TT21"/>
      <c r="TU21"/>
      <c r="TV21"/>
      <c r="TW21"/>
      <c r="TX21"/>
      <c r="TY21"/>
      <c r="TZ21"/>
      <c r="UA21"/>
      <c r="UB21"/>
      <c r="UC21"/>
      <c r="UD21"/>
      <c r="UE21"/>
      <c r="UF21"/>
      <c r="UG21"/>
      <c r="UH21"/>
      <c r="UI21"/>
      <c r="UJ21"/>
      <c r="UK21"/>
      <c r="UL21"/>
      <c r="UM21"/>
      <c r="UN21"/>
      <c r="UO21"/>
      <c r="UP21"/>
      <c r="UQ21"/>
      <c r="UR21"/>
      <c r="US21"/>
      <c r="UT21"/>
      <c r="UU21"/>
      <c r="UV21"/>
      <c r="UW21"/>
      <c r="UX21"/>
      <c r="UY21"/>
      <c r="UZ21"/>
      <c r="VA21"/>
      <c r="VB21"/>
      <c r="VC21"/>
      <c r="VD21"/>
      <c r="VE21"/>
      <c r="VF21"/>
      <c r="VG21"/>
      <c r="VH21"/>
      <c r="VI21"/>
      <c r="VJ21"/>
      <c r="VK21"/>
      <c r="VL21"/>
      <c r="VM21"/>
      <c r="VN21"/>
      <c r="VO21"/>
      <c r="VP21"/>
      <c r="VQ21"/>
      <c r="VR21"/>
      <c r="VS21"/>
      <c r="VT21"/>
      <c r="VU21"/>
      <c r="VV21"/>
      <c r="VW21"/>
      <c r="VX21"/>
      <c r="VY21"/>
      <c r="VZ21"/>
      <c r="WA21"/>
      <c r="WB21"/>
      <c r="WC21"/>
      <c r="WD21"/>
      <c r="WE21"/>
      <c r="WF21"/>
      <c r="WG21"/>
      <c r="WH21"/>
      <c r="WI21"/>
      <c r="WJ21"/>
      <c r="WK21"/>
      <c r="WL21"/>
      <c r="WM21"/>
      <c r="WN21"/>
      <c r="WO21"/>
      <c r="WP21"/>
      <c r="WQ21"/>
      <c r="WR21"/>
      <c r="WS21"/>
      <c r="WT21"/>
      <c r="WU21"/>
      <c r="WV21"/>
      <c r="WW21"/>
      <c r="WX21"/>
      <c r="WY21"/>
      <c r="WZ21"/>
      <c r="XA21"/>
      <c r="XB21"/>
      <c r="XC21"/>
      <c r="XD21"/>
      <c r="XE21"/>
      <c r="XF21"/>
      <c r="XG21"/>
      <c r="XH21"/>
      <c r="XI21"/>
      <c r="XJ21"/>
      <c r="XK21"/>
      <c r="XL21"/>
      <c r="XM21"/>
      <c r="XN21"/>
      <c r="XO21"/>
      <c r="XP21"/>
      <c r="XQ21"/>
      <c r="XR21"/>
      <c r="XS21"/>
      <c r="XT21"/>
      <c r="XU21"/>
      <c r="XV21"/>
      <c r="XW21"/>
      <c r="XX21"/>
      <c r="XY21"/>
      <c r="XZ21"/>
      <c r="YA21"/>
      <c r="YB21"/>
      <c r="YC21"/>
      <c r="YD21"/>
      <c r="YE21"/>
      <c r="YF21"/>
      <c r="YG21"/>
      <c r="YH21"/>
      <c r="YI21"/>
      <c r="YJ21"/>
      <c r="YK21"/>
      <c r="YL21"/>
      <c r="YM21"/>
      <c r="YN21"/>
      <c r="YO21"/>
      <c r="YP21"/>
      <c r="YQ21"/>
      <c r="YR21"/>
      <c r="YS21"/>
      <c r="YT21"/>
      <c r="YU21"/>
      <c r="YV21"/>
      <c r="YW21"/>
      <c r="YX21"/>
      <c r="YY21"/>
      <c r="YZ21"/>
      <c r="ZA21"/>
      <c r="ZB21"/>
      <c r="ZC21"/>
      <c r="ZD21"/>
      <c r="ZE21"/>
      <c r="ZF21"/>
      <c r="ZG21"/>
      <c r="ZH21"/>
      <c r="ZI21"/>
      <c r="ZJ21"/>
      <c r="ZK21"/>
      <c r="ZL21"/>
      <c r="ZM21"/>
      <c r="ZN21"/>
      <c r="ZO21"/>
      <c r="ZP21"/>
      <c r="ZQ21"/>
      <c r="ZR21"/>
      <c r="ZS21"/>
      <c r="ZT21"/>
      <c r="ZU21"/>
      <c r="ZV21"/>
      <c r="ZW21"/>
      <c r="ZX21"/>
      <c r="ZY21"/>
      <c r="ZZ21"/>
      <c r="AAA21"/>
      <c r="AAB21"/>
      <c r="AAC21"/>
      <c r="AAD21"/>
      <c r="AAE21"/>
      <c r="AAF21"/>
      <c r="AAG21"/>
      <c r="AAH21"/>
      <c r="AAI21"/>
      <c r="AAJ21"/>
      <c r="AAK21"/>
      <c r="AAL21"/>
      <c r="AAM21"/>
      <c r="AAN21"/>
      <c r="AAO21"/>
      <c r="AAP21"/>
      <c r="AAQ21"/>
      <c r="AAR21"/>
      <c r="AAS21"/>
      <c r="AAT21"/>
      <c r="AAU21"/>
      <c r="AAV21"/>
      <c r="AAW21"/>
      <c r="AAX21"/>
      <c r="AAY21"/>
      <c r="AAZ21"/>
      <c r="ABA21"/>
      <c r="ABB21"/>
      <c r="ABC21"/>
      <c r="ABD21"/>
      <c r="ABE21"/>
      <c r="ABF21"/>
      <c r="ABG21"/>
      <c r="ABH21"/>
      <c r="ABI21"/>
      <c r="ABJ21"/>
      <c r="ABK21"/>
      <c r="ABL21"/>
      <c r="ABM21"/>
      <c r="ABN21"/>
      <c r="ABO21"/>
      <c r="ABP21"/>
      <c r="ABQ21"/>
      <c r="ABR21"/>
      <c r="ABS21"/>
      <c r="ABT21"/>
      <c r="ABU21"/>
      <c r="ABV21"/>
      <c r="ABW21"/>
      <c r="ABX21"/>
      <c r="ABY21"/>
      <c r="ABZ21"/>
      <c r="ACA21"/>
      <c r="ACB21"/>
      <c r="ACC21"/>
      <c r="ACD21"/>
      <c r="ACE21"/>
      <c r="ACF21"/>
      <c r="ACG21"/>
      <c r="ACH21"/>
      <c r="ACI21"/>
      <c r="ACJ21"/>
      <c r="ACK21"/>
      <c r="ACL21"/>
      <c r="ACM21"/>
      <c r="ACN21"/>
      <c r="ACO21"/>
      <c r="ACP21"/>
      <c r="ACQ21"/>
      <c r="ACR21"/>
      <c r="ACS21"/>
      <c r="ACT21"/>
      <c r="ACU21"/>
      <c r="ACV21"/>
      <c r="ACW21"/>
      <c r="ACX21"/>
      <c r="ACY21"/>
      <c r="ACZ21"/>
      <c r="ADA21"/>
      <c r="ADB21"/>
      <c r="ADC21"/>
      <c r="ADD21"/>
      <c r="ADE21"/>
      <c r="ADF21"/>
      <c r="ADG21"/>
      <c r="ADH21"/>
      <c r="ADI21"/>
      <c r="ADJ21"/>
      <c r="ADK21"/>
      <c r="ADL21"/>
      <c r="ADM21"/>
      <c r="ADN21"/>
      <c r="ADO21"/>
      <c r="ADP21"/>
      <c r="ADQ21"/>
      <c r="ADR21"/>
      <c r="ADS21"/>
      <c r="ADT21"/>
      <c r="ADU21"/>
      <c r="ADV21"/>
      <c r="ADW21"/>
      <c r="ADX21"/>
      <c r="ADY21"/>
      <c r="ADZ21"/>
      <c r="AEA21"/>
      <c r="AEB21"/>
      <c r="AEC21"/>
      <c r="AED21"/>
      <c r="AEE21"/>
      <c r="AEF21"/>
      <c r="AEG21"/>
      <c r="AEH21"/>
      <c r="AEI21"/>
      <c r="AEJ21"/>
      <c r="AEK21"/>
      <c r="AEL21"/>
      <c r="AEM21"/>
      <c r="AEN21"/>
      <c r="AEO21"/>
      <c r="AEP21"/>
      <c r="AEQ21"/>
      <c r="AER21"/>
      <c r="AES21"/>
      <c r="AET21"/>
      <c r="AEU21"/>
      <c r="AEV21"/>
      <c r="AEW21"/>
      <c r="AEX21"/>
      <c r="AEY21"/>
      <c r="AEZ21"/>
      <c r="AFA21"/>
      <c r="AFB21"/>
      <c r="AFC21"/>
      <c r="AFD21"/>
      <c r="AFE21"/>
      <c r="AFF21"/>
      <c r="AFG21"/>
      <c r="AFH21"/>
      <c r="AFI21"/>
      <c r="AFJ21"/>
      <c r="AFK21"/>
      <c r="AFL21"/>
      <c r="AFM21"/>
      <c r="AFN21"/>
      <c r="AFO21"/>
      <c r="AFP21"/>
      <c r="AFQ21"/>
      <c r="AFR21"/>
      <c r="AFS21"/>
      <c r="AFT21"/>
      <c r="AFU21"/>
      <c r="AFV21"/>
      <c r="AFW21"/>
      <c r="AFX21"/>
      <c r="AFY21"/>
      <c r="AFZ21"/>
      <c r="AGA21"/>
      <c r="AGB21"/>
      <c r="AGC21"/>
      <c r="AGD21"/>
      <c r="AGE21"/>
      <c r="AGF21"/>
      <c r="AGG21"/>
      <c r="AGH21"/>
      <c r="AGI21"/>
      <c r="AGJ21"/>
      <c r="AGK21"/>
      <c r="AGL21"/>
      <c r="AGM21"/>
      <c r="AGN21"/>
      <c r="AGO21"/>
      <c r="AGP21"/>
      <c r="AGQ21"/>
      <c r="AGR21"/>
      <c r="AGS21"/>
      <c r="AGT21"/>
      <c r="AGU21"/>
      <c r="AGV21"/>
      <c r="AGW21"/>
      <c r="AGX21"/>
      <c r="AGY21"/>
      <c r="AGZ21"/>
      <c r="AHA21"/>
      <c r="AHB21"/>
      <c r="AHC21"/>
      <c r="AHD21"/>
      <c r="AHE21"/>
      <c r="AHF21"/>
      <c r="AHG21"/>
      <c r="AHH21"/>
      <c r="AHI21"/>
      <c r="AHJ21"/>
      <c r="AHK21"/>
      <c r="AHL21"/>
      <c r="AHM21"/>
      <c r="AHN21"/>
      <c r="AHO21"/>
      <c r="AHP21"/>
      <c r="AHQ21"/>
      <c r="AHR21"/>
      <c r="AHS21"/>
      <c r="AHT21"/>
      <c r="AHU21"/>
      <c r="AHV21"/>
      <c r="AHW21"/>
      <c r="AHX21"/>
      <c r="AHY21"/>
      <c r="AHZ21"/>
      <c r="AIA21"/>
      <c r="AIB21"/>
      <c r="AIC21"/>
      <c r="AID21"/>
      <c r="AIE21"/>
      <c r="AIF21"/>
      <c r="AIG21"/>
      <c r="AIH21"/>
      <c r="AII21"/>
      <c r="AIJ21"/>
      <c r="AIK21"/>
      <c r="AIL21"/>
      <c r="AIM21"/>
      <c r="AIN21"/>
      <c r="AIO21"/>
      <c r="AIP21"/>
      <c r="AIQ21"/>
      <c r="AIR21"/>
      <c r="AIS21"/>
      <c r="AIT21"/>
      <c r="AIU21"/>
      <c r="AIV21"/>
      <c r="AIW21"/>
      <c r="AIX21"/>
      <c r="AIY21"/>
      <c r="AIZ21"/>
      <c r="AJA21"/>
      <c r="AJB21"/>
      <c r="AJC21"/>
      <c r="AJD21"/>
      <c r="AJE21"/>
      <c r="AJF21"/>
      <c r="AJG21"/>
      <c r="AJH21"/>
      <c r="AJI21"/>
      <c r="AJJ21"/>
      <c r="AJK21"/>
      <c r="AJL21"/>
      <c r="AJM21"/>
      <c r="AJN21"/>
      <c r="AJO21"/>
      <c r="AJP21"/>
      <c r="AJQ21"/>
      <c r="AJR21"/>
      <c r="AJS21"/>
      <c r="AJT21"/>
      <c r="AJU21"/>
      <c r="AJV21"/>
      <c r="AJW21"/>
      <c r="AJX21"/>
      <c r="AJY21"/>
      <c r="AJZ21"/>
      <c r="AKA21"/>
      <c r="AKB21"/>
      <c r="AKC21"/>
      <c r="AKD21"/>
      <c r="AKE21"/>
      <c r="AKF21"/>
      <c r="AKG21"/>
      <c r="AKH21"/>
      <c r="AKI21"/>
      <c r="AKJ21"/>
      <c r="AKK21"/>
      <c r="AKL21"/>
      <c r="AKM21"/>
      <c r="AKN21"/>
      <c r="AKO21"/>
      <c r="AKP21"/>
      <c r="AKQ21"/>
      <c r="AKR21"/>
      <c r="AKS21"/>
      <c r="AKT21"/>
      <c r="AKU21"/>
      <c r="AKV21"/>
      <c r="AKW21"/>
      <c r="AKX21"/>
      <c r="AKY21"/>
      <c r="AKZ21"/>
      <c r="ALA21"/>
      <c r="ALB21"/>
      <c r="ALC21"/>
      <c r="ALD21"/>
      <c r="ALE21"/>
      <c r="ALF21"/>
      <c r="ALG21"/>
      <c r="ALH21"/>
      <c r="ALI21"/>
      <c r="ALJ21"/>
      <c r="ALK21"/>
      <c r="ALL21"/>
      <c r="ALM21"/>
      <c r="ALN21"/>
      <c r="ALO21"/>
      <c r="ALP21"/>
      <c r="ALQ21"/>
      <c r="ALR21"/>
      <c r="ALS21"/>
      <c r="ALT21"/>
      <c r="ALU21"/>
      <c r="ALV21"/>
      <c r="ALW21"/>
      <c r="ALX21"/>
      <c r="ALY21"/>
      <c r="ALZ21"/>
      <c r="AMA21"/>
      <c r="AMB21"/>
      <c r="AMC21"/>
      <c r="AMD21"/>
      <c r="AME21"/>
      <c r="AMF21"/>
      <c r="AMG21"/>
      <c r="AMH21"/>
      <c r="AMI21"/>
      <c r="AMJ21"/>
      <c r="AMK21"/>
      <c r="AML21"/>
      <c r="AMM21"/>
      <c r="AMN21"/>
      <c r="AMO21"/>
      <c r="AMP21"/>
      <c r="AMQ21"/>
      <c r="AMR21"/>
      <c r="AMS21"/>
      <c r="AMT21"/>
      <c r="AMU21"/>
      <c r="AMV21"/>
      <c r="AMW21"/>
      <c r="AMX21"/>
      <c r="AMY21"/>
      <c r="AMZ21"/>
      <c r="ANA21"/>
      <c r="ANB21"/>
      <c r="ANC21"/>
      <c r="AND21"/>
      <c r="ANE21"/>
      <c r="ANF21"/>
      <c r="ANG21"/>
      <c r="ANH21"/>
      <c r="ANI21"/>
      <c r="ANJ21"/>
      <c r="ANK21"/>
      <c r="ANL21"/>
      <c r="ANM21"/>
      <c r="ANN21"/>
      <c r="ANO21"/>
      <c r="ANP21"/>
      <c r="ANQ21"/>
      <c r="ANR21"/>
      <c r="ANS21"/>
      <c r="ANT21"/>
      <c r="ANU21"/>
      <c r="ANV21"/>
      <c r="ANW21"/>
      <c r="ANX21"/>
      <c r="ANY21"/>
      <c r="ANZ21"/>
      <c r="AOA21"/>
      <c r="AOB21"/>
      <c r="AOC21"/>
      <c r="AOD21"/>
      <c r="AOE21"/>
      <c r="AOF21"/>
      <c r="AOG21"/>
      <c r="AOH21"/>
      <c r="AOI21"/>
      <c r="AOJ21"/>
      <c r="AOK21"/>
      <c r="AOL21"/>
      <c r="AOM21"/>
      <c r="AON21"/>
      <c r="AOO21"/>
      <c r="AOP21"/>
      <c r="AOQ21"/>
      <c r="AOR21"/>
      <c r="AOS21"/>
      <c r="AOT21"/>
      <c r="AOU21"/>
      <c r="AOV21"/>
      <c r="AOW21"/>
      <c r="AOX21"/>
      <c r="AOY21"/>
      <c r="AOZ21"/>
      <c r="APA21"/>
      <c r="APB21"/>
      <c r="APC21"/>
      <c r="APD21"/>
      <c r="APE21"/>
      <c r="APF21"/>
      <c r="APG21"/>
      <c r="APH21"/>
      <c r="API21"/>
      <c r="APJ21"/>
      <c r="APK21"/>
      <c r="APL21"/>
      <c r="APM21"/>
      <c r="APN21"/>
      <c r="APO21"/>
      <c r="APP21"/>
      <c r="APQ21"/>
      <c r="APR21"/>
      <c r="APS21"/>
      <c r="APT21"/>
      <c r="APU21"/>
      <c r="APV21"/>
      <c r="APW21"/>
      <c r="APX21"/>
      <c r="APY21"/>
      <c r="APZ21"/>
      <c r="AQA21"/>
      <c r="AQB21"/>
      <c r="AQC21"/>
      <c r="AQD21"/>
      <c r="AQE21"/>
      <c r="AQF21"/>
      <c r="AQG21"/>
      <c r="AQH21"/>
      <c r="AQI21"/>
      <c r="AQJ21"/>
      <c r="AQK21"/>
      <c r="AQL21"/>
      <c r="AQM21"/>
      <c r="AQN21"/>
      <c r="AQO21"/>
      <c r="AQP21"/>
      <c r="AQQ21"/>
      <c r="AQR21"/>
      <c r="AQS21"/>
      <c r="AQT21"/>
      <c r="AQU21"/>
      <c r="AQV21"/>
      <c r="AQW21"/>
      <c r="AQX21"/>
      <c r="AQY21"/>
      <c r="AQZ21"/>
      <c r="ARA21"/>
      <c r="ARB21"/>
      <c r="ARC21"/>
      <c r="ARD21"/>
      <c r="ARE21"/>
      <c r="ARF21"/>
      <c r="ARG21"/>
      <c r="ARH21"/>
      <c r="ARI21"/>
      <c r="ARJ21"/>
      <c r="ARK21"/>
      <c r="ARL21"/>
      <c r="ARM21"/>
      <c r="ARN21"/>
      <c r="ARO21"/>
      <c r="ARP21"/>
      <c r="ARQ21"/>
      <c r="ARR21"/>
      <c r="ARS21"/>
      <c r="ART21"/>
      <c r="ARU21"/>
      <c r="ARV21"/>
      <c r="ARW21"/>
      <c r="ARX21"/>
      <c r="ARY21"/>
      <c r="ARZ21"/>
      <c r="ASA21"/>
      <c r="ASB21"/>
      <c r="ASC21"/>
      <c r="ASD21"/>
      <c r="ASE21"/>
      <c r="ASF21"/>
      <c r="ASG21"/>
      <c r="ASH21"/>
      <c r="ASI21"/>
      <c r="ASJ21"/>
      <c r="ASK21"/>
      <c r="ASL21"/>
      <c r="ASM21"/>
      <c r="ASN21"/>
      <c r="ASO21"/>
      <c r="ASP21"/>
      <c r="ASQ21"/>
      <c r="ASR21"/>
      <c r="ASS21"/>
      <c r="AST21"/>
      <c r="ASU21"/>
      <c r="ASV21"/>
      <c r="ASW21"/>
      <c r="ASX21"/>
      <c r="ASY21"/>
      <c r="ASZ21"/>
      <c r="ATA21"/>
      <c r="ATB21"/>
      <c r="ATC21"/>
      <c r="ATD21"/>
      <c r="ATE21"/>
      <c r="ATF21"/>
      <c r="ATG21"/>
      <c r="ATH21"/>
      <c r="ATI21"/>
      <c r="ATJ21"/>
      <c r="ATK21"/>
      <c r="ATL21"/>
      <c r="ATM21"/>
      <c r="ATN21"/>
      <c r="ATO21"/>
      <c r="ATP21"/>
      <c r="ATQ21"/>
      <c r="ATR21"/>
      <c r="ATS21"/>
      <c r="ATT21"/>
      <c r="ATU21"/>
      <c r="ATV21"/>
      <c r="ATW21"/>
      <c r="ATX21"/>
      <c r="ATY21"/>
      <c r="ATZ21"/>
      <c r="AUA21"/>
      <c r="AUB21"/>
      <c r="AUC21"/>
      <c r="AUD21"/>
      <c r="AUE21"/>
      <c r="AUF21"/>
      <c r="AUG21"/>
      <c r="AUH21"/>
      <c r="AUI21"/>
      <c r="AUJ21"/>
      <c r="AUK21"/>
      <c r="AUL21"/>
      <c r="AUM21"/>
      <c r="AUN21"/>
      <c r="AUO21"/>
      <c r="AUP21"/>
      <c r="AUQ21"/>
      <c r="AUR21"/>
      <c r="AUS21"/>
      <c r="AUT21"/>
      <c r="AUU21"/>
      <c r="AUV21"/>
      <c r="AUW21"/>
      <c r="AUX21"/>
      <c r="AUY21"/>
      <c r="AUZ21"/>
      <c r="AVA21"/>
      <c r="AVB21"/>
      <c r="AVC21"/>
      <c r="AVD21"/>
      <c r="AVE21"/>
      <c r="AVF21"/>
      <c r="AVG21"/>
      <c r="AVH21"/>
      <c r="AVI21"/>
      <c r="AVJ21"/>
      <c r="AVK21"/>
      <c r="AVL21"/>
      <c r="AVM21"/>
      <c r="AVN21"/>
      <c r="AVO21"/>
      <c r="AVP21"/>
      <c r="AVQ21"/>
      <c r="AVR21"/>
      <c r="AVS21"/>
      <c r="AVT21"/>
      <c r="AVU21"/>
      <c r="AVV21"/>
      <c r="AVW21"/>
      <c r="AVX21"/>
      <c r="AVY21"/>
      <c r="AVZ21"/>
      <c r="AWA21"/>
      <c r="AWB21"/>
      <c r="AWC21"/>
      <c r="AWD21"/>
      <c r="AWE21"/>
      <c r="AWF21"/>
      <c r="AWG21"/>
      <c r="AWH21"/>
      <c r="AWI21"/>
      <c r="AWJ21"/>
      <c r="AWK21"/>
      <c r="AWL21"/>
      <c r="AWM21"/>
      <c r="AWN21"/>
      <c r="AWO21"/>
      <c r="AWP21"/>
      <c r="AWQ21"/>
      <c r="AWR21"/>
      <c r="AWS21"/>
      <c r="AWT21"/>
      <c r="AWU21"/>
      <c r="AWV21"/>
      <c r="AWW21"/>
      <c r="AWX21"/>
      <c r="AWY21"/>
      <c r="AWZ21"/>
      <c r="AXA21"/>
      <c r="AXB21"/>
      <c r="AXC21"/>
      <c r="AXD21"/>
      <c r="AXE21"/>
      <c r="AXF21"/>
      <c r="AXG21"/>
      <c r="AXH21"/>
      <c r="AXI21"/>
      <c r="AXJ21"/>
      <c r="AXK21"/>
      <c r="AXL21"/>
      <c r="AXM21"/>
      <c r="AXN21"/>
      <c r="AXO21"/>
      <c r="AXP21"/>
      <c r="AXQ21"/>
      <c r="AXR21"/>
      <c r="AXS21"/>
      <c r="AXT21"/>
      <c r="AXU21"/>
      <c r="AXV21"/>
      <c r="AXW21"/>
      <c r="AXX21"/>
      <c r="AXY21"/>
      <c r="AXZ21"/>
      <c r="AYA21"/>
      <c r="AYB21"/>
      <c r="AYC21"/>
      <c r="AYD21"/>
      <c r="AYE21"/>
      <c r="AYF21"/>
      <c r="AYG21"/>
      <c r="AYH21"/>
      <c r="AYI21"/>
      <c r="AYJ21"/>
      <c r="AYK21"/>
      <c r="AYL21"/>
      <c r="AYM21"/>
      <c r="AYN21"/>
      <c r="AYO21"/>
      <c r="AYP21"/>
      <c r="AYQ21"/>
      <c r="AYR21"/>
      <c r="AYS21"/>
      <c r="AYT21"/>
      <c r="AYU21"/>
      <c r="AYV21"/>
      <c r="AYW21"/>
      <c r="AYX21"/>
      <c r="AYY21"/>
      <c r="AYZ21"/>
      <c r="AZA21"/>
      <c r="AZB21"/>
      <c r="AZC21"/>
      <c r="AZD21"/>
      <c r="AZE21"/>
      <c r="AZF21"/>
      <c r="AZG21"/>
      <c r="AZH21"/>
      <c r="AZI21"/>
      <c r="AZJ21"/>
      <c r="AZK21"/>
      <c r="AZL21"/>
      <c r="AZM21"/>
      <c r="AZN21"/>
      <c r="AZO21"/>
      <c r="AZP21"/>
      <c r="AZQ21"/>
      <c r="AZR21"/>
      <c r="AZS21"/>
      <c r="AZT21"/>
      <c r="AZU21"/>
      <c r="AZV21"/>
      <c r="AZW21"/>
      <c r="AZX21"/>
      <c r="AZY21"/>
      <c r="AZZ21"/>
      <c r="BAA21"/>
      <c r="BAB21"/>
      <c r="BAC21"/>
      <c r="BAD21"/>
      <c r="BAE21"/>
      <c r="BAF21"/>
      <c r="BAG21"/>
      <c r="BAH21"/>
      <c r="BAI21"/>
      <c r="BAJ21"/>
      <c r="BAK21"/>
      <c r="BAL21"/>
      <c r="BAM21"/>
      <c r="BAN21"/>
      <c r="BAO21"/>
      <c r="BAP21"/>
      <c r="BAQ21"/>
      <c r="BAR21"/>
      <c r="BAS21"/>
      <c r="BAT21"/>
      <c r="BAU21"/>
      <c r="BAV21"/>
      <c r="BAW21"/>
      <c r="BAX21"/>
      <c r="BAY21"/>
      <c r="BAZ21"/>
      <c r="BBA21"/>
      <c r="BBB21"/>
      <c r="BBC21"/>
      <c r="BBD21"/>
      <c r="BBE21"/>
      <c r="BBF21"/>
      <c r="BBG21"/>
      <c r="BBH21"/>
      <c r="BBI21"/>
      <c r="BBJ21"/>
      <c r="BBK21"/>
      <c r="BBL21"/>
      <c r="BBM21"/>
      <c r="BBN21"/>
      <c r="BBO21"/>
      <c r="BBP21"/>
      <c r="BBQ21"/>
      <c r="BBR21"/>
      <c r="BBS21"/>
      <c r="BBT21"/>
      <c r="BBU21"/>
      <c r="BBV21"/>
      <c r="BBW21"/>
      <c r="BBX21"/>
      <c r="BBY21"/>
      <c r="BBZ21"/>
      <c r="BCA21"/>
      <c r="BCB21"/>
      <c r="BCC21"/>
      <c r="BCD21"/>
      <c r="BCE21"/>
      <c r="BCF21"/>
      <c r="BCG21"/>
      <c r="BCH21"/>
      <c r="BCI21"/>
      <c r="BCJ21"/>
      <c r="BCK21"/>
      <c r="BCL21"/>
      <c r="BCM21"/>
      <c r="BCN21"/>
      <c r="BCO21"/>
      <c r="BCP21"/>
      <c r="BCQ21"/>
      <c r="BCR21"/>
      <c r="BCS21"/>
      <c r="BCT21"/>
      <c r="BCU21"/>
      <c r="BCV21"/>
      <c r="BCW21"/>
      <c r="BCX21"/>
      <c r="BCY21"/>
      <c r="BCZ21"/>
      <c r="BDA21"/>
      <c r="BDB21"/>
      <c r="BDC21"/>
      <c r="BDD21"/>
      <c r="BDE21"/>
      <c r="BDF21"/>
      <c r="BDG21"/>
      <c r="BDH21"/>
      <c r="BDI21"/>
      <c r="BDJ21"/>
      <c r="BDK21"/>
      <c r="BDL21"/>
      <c r="BDM21"/>
      <c r="BDN21"/>
      <c r="BDO21"/>
      <c r="BDP21"/>
      <c r="BDQ21"/>
      <c r="BDR21"/>
      <c r="BDS21"/>
      <c r="BDT21"/>
      <c r="BDU21"/>
      <c r="BDV21"/>
      <c r="BDW21"/>
      <c r="BDX21"/>
      <c r="BDY21"/>
      <c r="BDZ21"/>
      <c r="BEA21"/>
      <c r="BEB21"/>
      <c r="BEC21"/>
      <c r="BED21"/>
      <c r="BEE21"/>
      <c r="BEF21"/>
      <c r="BEG21"/>
      <c r="BEH21"/>
      <c r="BEI21"/>
      <c r="BEJ21"/>
      <c r="BEK21"/>
      <c r="BEL21"/>
      <c r="BEM21"/>
      <c r="BEN21"/>
      <c r="BEO21"/>
      <c r="BEP21"/>
      <c r="BEQ21"/>
      <c r="BER21"/>
      <c r="BES21"/>
      <c r="BET21"/>
      <c r="BEU21"/>
      <c r="BEV21"/>
      <c r="BEW21"/>
      <c r="BEX21"/>
      <c r="BEY21"/>
      <c r="BEZ21"/>
      <c r="BFA21"/>
      <c r="BFB21"/>
      <c r="BFC21"/>
      <c r="BFD21"/>
      <c r="BFE21"/>
      <c r="BFF21"/>
      <c r="BFG21"/>
      <c r="BFH21"/>
      <c r="BFI21"/>
      <c r="BFJ21"/>
      <c r="BFK21"/>
      <c r="BFL21"/>
      <c r="BFM21"/>
      <c r="BFN21"/>
      <c r="BFO21"/>
      <c r="BFP21"/>
      <c r="BFQ21"/>
      <c r="BFR21"/>
      <c r="BFS21"/>
      <c r="BFT21"/>
      <c r="BFU21"/>
      <c r="BFV21"/>
      <c r="BFW21"/>
      <c r="BFX21"/>
      <c r="BFY21"/>
      <c r="BFZ21"/>
      <c r="BGA21"/>
      <c r="BGB21"/>
      <c r="BGC21"/>
      <c r="BGD21"/>
      <c r="BGE21"/>
      <c r="BGF21"/>
      <c r="BGG21"/>
      <c r="BGH21"/>
      <c r="BGI21"/>
      <c r="BGJ21"/>
      <c r="BGK21"/>
      <c r="BGL21"/>
      <c r="BGM21"/>
      <c r="BGN21"/>
      <c r="BGO21"/>
      <c r="BGP21"/>
      <c r="BGQ21"/>
      <c r="BGR21"/>
      <c r="BGS21"/>
      <c r="BGT21"/>
      <c r="BGU21"/>
      <c r="BGV21"/>
      <c r="BGW21"/>
      <c r="BGX21"/>
      <c r="BGY21"/>
      <c r="BGZ21"/>
      <c r="BHA21"/>
      <c r="BHB21"/>
      <c r="BHC21"/>
      <c r="BHD21"/>
      <c r="BHE21"/>
      <c r="BHF21"/>
      <c r="BHG21"/>
      <c r="BHH21"/>
      <c r="BHI21"/>
      <c r="BHJ21"/>
      <c r="BHK21"/>
      <c r="BHL21"/>
      <c r="BHM21"/>
      <c r="BHN21"/>
      <c r="BHO21"/>
      <c r="BHP21"/>
      <c r="BHQ21"/>
      <c r="BHR21"/>
      <c r="BHS21"/>
      <c r="BHT21"/>
      <c r="BHU21"/>
      <c r="BHV21"/>
      <c r="BHW21"/>
      <c r="BHX21"/>
      <c r="BHY21"/>
      <c r="BHZ21"/>
      <c r="BIA21"/>
      <c r="BIB21"/>
      <c r="BIC21"/>
      <c r="BID21"/>
      <c r="BIE21"/>
      <c r="BIF21"/>
      <c r="BIG21"/>
      <c r="BIH21"/>
      <c r="BII21"/>
      <c r="BIJ21"/>
      <c r="BIK21"/>
      <c r="BIL21"/>
      <c r="BIM21"/>
      <c r="BIN21"/>
      <c r="BIO21"/>
      <c r="BIP21"/>
      <c r="BIQ21"/>
      <c r="BIR21"/>
      <c r="BIS21"/>
      <c r="BIT21"/>
      <c r="BIU21"/>
      <c r="BIV21"/>
      <c r="BIW21"/>
      <c r="BIX21"/>
      <c r="BIY21"/>
      <c r="BIZ21"/>
      <c r="BJA21"/>
      <c r="BJB21"/>
      <c r="BJC21"/>
      <c r="BJD21"/>
      <c r="BJE21"/>
      <c r="BJF21"/>
      <c r="BJG21"/>
      <c r="BJH21"/>
      <c r="BJI21"/>
      <c r="BJJ21"/>
      <c r="BJK21"/>
      <c r="BJL21"/>
      <c r="BJM21"/>
      <c r="BJN21"/>
      <c r="BJO21"/>
      <c r="BJP21"/>
      <c r="BJQ21"/>
      <c r="BJR21"/>
      <c r="BJS21"/>
      <c r="BJT21"/>
      <c r="BJU21"/>
      <c r="BJV21"/>
      <c r="BJW21"/>
      <c r="BJX21"/>
      <c r="BJY21"/>
      <c r="BJZ21"/>
      <c r="BKA21"/>
      <c r="BKB21"/>
      <c r="BKC21"/>
      <c r="BKD21"/>
      <c r="BKE21"/>
      <c r="BKF21"/>
      <c r="BKG21"/>
      <c r="BKH21"/>
      <c r="BKI21"/>
      <c r="BKJ21"/>
      <c r="BKK21"/>
      <c r="BKL21"/>
      <c r="BKM21"/>
      <c r="BKN21"/>
      <c r="BKO21"/>
      <c r="BKP21"/>
      <c r="BKQ21"/>
      <c r="BKR21"/>
      <c r="BKS21"/>
      <c r="BKT21"/>
      <c r="BKU21"/>
      <c r="BKV21"/>
      <c r="BKW21"/>
      <c r="BKX21"/>
      <c r="BKY21"/>
      <c r="BKZ21"/>
      <c r="BLA21"/>
      <c r="BLB21"/>
      <c r="BLC21"/>
      <c r="BLD21"/>
      <c r="BLE21"/>
      <c r="BLF21"/>
      <c r="BLG21"/>
      <c r="BLH21"/>
      <c r="BLI21"/>
      <c r="BLJ21"/>
      <c r="BLK21"/>
      <c r="BLL21"/>
      <c r="BLM21"/>
      <c r="BLN21"/>
      <c r="BLO21"/>
      <c r="BLP21"/>
      <c r="BLQ21"/>
      <c r="BLR21"/>
      <c r="BLS21"/>
      <c r="BLT21"/>
      <c r="BLU21"/>
      <c r="BLV21"/>
      <c r="BLW21"/>
      <c r="BLX21"/>
      <c r="BLY21"/>
      <c r="BLZ21"/>
      <c r="BMA21"/>
      <c r="BMB21"/>
      <c r="BMC21"/>
      <c r="BMD21"/>
      <c r="BME21"/>
      <c r="BMF21"/>
      <c r="BMG21"/>
      <c r="BMH21"/>
      <c r="BMI21"/>
      <c r="BMJ21"/>
      <c r="BMK21"/>
      <c r="BML21"/>
      <c r="BMM21"/>
      <c r="BMN21"/>
      <c r="BMO21"/>
      <c r="BMP21"/>
      <c r="BMQ21"/>
      <c r="BMR21"/>
      <c r="BMS21"/>
      <c r="BMT21"/>
      <c r="BMU21"/>
      <c r="BMV21"/>
      <c r="BMW21"/>
      <c r="BMX21"/>
      <c r="BMY21"/>
      <c r="BMZ21"/>
      <c r="BNA21"/>
      <c r="BNB21"/>
      <c r="BNC21"/>
      <c r="BND21"/>
      <c r="BNE21"/>
      <c r="BNF21"/>
      <c r="BNG21"/>
      <c r="BNH21"/>
      <c r="BNI21"/>
      <c r="BNJ21"/>
      <c r="BNK21"/>
      <c r="BNL21"/>
      <c r="BNM21"/>
      <c r="BNN21"/>
      <c r="BNO21"/>
      <c r="BNP21"/>
      <c r="BNQ21"/>
      <c r="BNR21"/>
      <c r="BNS21"/>
      <c r="BNT21"/>
      <c r="BNU21"/>
      <c r="BNV21"/>
      <c r="BNW21"/>
      <c r="BNX21"/>
      <c r="BNY21"/>
      <c r="BNZ21"/>
      <c r="BOA21"/>
      <c r="BOB21"/>
      <c r="BOC21"/>
      <c r="BOD21"/>
      <c r="BOE21"/>
      <c r="BOF21"/>
      <c r="BOG21"/>
      <c r="BOH21"/>
      <c r="BOI21"/>
      <c r="BOJ21"/>
      <c r="BOK21"/>
      <c r="BOL21"/>
      <c r="BOM21"/>
      <c r="BON21"/>
      <c r="BOO21"/>
      <c r="BOP21"/>
      <c r="BOQ21"/>
      <c r="BOR21"/>
      <c r="BOS21"/>
      <c r="BOT21"/>
      <c r="BOU21"/>
      <c r="BOV21"/>
      <c r="BOW21"/>
      <c r="BOX21"/>
      <c r="BOY21"/>
      <c r="BOZ21"/>
      <c r="BPA21"/>
      <c r="BPB21"/>
      <c r="BPC21"/>
      <c r="BPD21"/>
      <c r="BPE21"/>
      <c r="BPF21"/>
      <c r="BPG21"/>
      <c r="BPH21"/>
      <c r="BPI21"/>
      <c r="BPJ21"/>
      <c r="BPK21"/>
      <c r="BPL21"/>
      <c r="BPM21"/>
      <c r="BPN21"/>
      <c r="BPO21"/>
      <c r="BPP21"/>
      <c r="BPQ21"/>
      <c r="BPR21"/>
      <c r="BPS21"/>
      <c r="BPT21"/>
      <c r="BPU21"/>
      <c r="BPV21"/>
      <c r="BPW21"/>
      <c r="BPX21"/>
      <c r="BPY21"/>
      <c r="BPZ21"/>
      <c r="BQA21"/>
      <c r="BQB21"/>
      <c r="BQC21"/>
      <c r="BQD21"/>
      <c r="BQE21"/>
      <c r="BQF21"/>
      <c r="BQG21"/>
      <c r="BQH21"/>
      <c r="BQI21"/>
      <c r="BQJ21"/>
      <c r="BQK21"/>
      <c r="BQL21"/>
      <c r="BQM21"/>
      <c r="BQN21"/>
      <c r="BQO21"/>
      <c r="BQP21"/>
      <c r="BQQ21"/>
      <c r="BQR21"/>
      <c r="BQS21"/>
      <c r="BQT21"/>
      <c r="BQU21"/>
      <c r="BQV21"/>
      <c r="BQW21"/>
      <c r="BQX21"/>
      <c r="BQY21"/>
      <c r="BQZ21"/>
      <c r="BRA21"/>
      <c r="BRB21"/>
      <c r="BRC21"/>
      <c r="BRD21"/>
      <c r="BRE21"/>
      <c r="BRF21"/>
      <c r="BRG21"/>
      <c r="BRH21"/>
      <c r="BRI21"/>
      <c r="BRJ21"/>
      <c r="BRK21"/>
      <c r="BRL21"/>
      <c r="BRM21"/>
      <c r="BRN21"/>
      <c r="BRO21"/>
      <c r="BRP21"/>
      <c r="BRQ21"/>
      <c r="BRR21"/>
      <c r="BRS21"/>
      <c r="BRT21"/>
      <c r="BRU21"/>
      <c r="BRV21"/>
      <c r="BRW21"/>
      <c r="BRX21"/>
      <c r="BRY21"/>
      <c r="BRZ21"/>
      <c r="BSA21"/>
      <c r="BSB21"/>
      <c r="BSC21"/>
      <c r="BSD21"/>
      <c r="BSE21"/>
      <c r="BSF21"/>
      <c r="BSG21"/>
      <c r="BSH21"/>
      <c r="BSI21"/>
      <c r="BSJ21"/>
      <c r="BSK21"/>
      <c r="BSL21"/>
      <c r="BSM21"/>
      <c r="BSN21"/>
      <c r="BSO21"/>
      <c r="BSP21"/>
      <c r="BSQ21"/>
      <c r="BSR21"/>
      <c r="BSS21"/>
      <c r="BST21"/>
      <c r="BSU21"/>
      <c r="BSV21"/>
      <c r="BSW21"/>
      <c r="BSX21"/>
      <c r="BSY21"/>
      <c r="BSZ21"/>
      <c r="BTA21"/>
      <c r="BTB21"/>
      <c r="BTC21"/>
      <c r="BTD21"/>
      <c r="BTE21"/>
      <c r="BTF21"/>
      <c r="BTG21"/>
      <c r="BTH21"/>
      <c r="BTI21"/>
      <c r="BTJ21"/>
      <c r="BTK21"/>
      <c r="BTL21"/>
      <c r="BTM21"/>
      <c r="BTN21"/>
      <c r="BTO21"/>
      <c r="BTP21"/>
      <c r="BTQ21"/>
      <c r="BTR21"/>
      <c r="BTS21"/>
      <c r="BTT21"/>
      <c r="BTU21"/>
      <c r="BTV21"/>
      <c r="BTW21"/>
      <c r="BTX21"/>
      <c r="BTY21"/>
      <c r="BTZ21"/>
      <c r="BUA21"/>
      <c r="BUB21"/>
      <c r="BUC21"/>
      <c r="BUD21"/>
      <c r="BUE21"/>
      <c r="BUF21"/>
      <c r="BUG21"/>
      <c r="BUH21"/>
      <c r="BUI21"/>
      <c r="BUJ21"/>
      <c r="BUK21"/>
      <c r="BUL21"/>
      <c r="BUM21"/>
      <c r="BUN21"/>
      <c r="BUO21"/>
      <c r="BUP21"/>
      <c r="BUQ21"/>
      <c r="BUR21"/>
      <c r="BUS21"/>
      <c r="BUT21"/>
      <c r="BUU21"/>
      <c r="BUV21"/>
      <c r="BUW21"/>
      <c r="BUX21"/>
      <c r="BUY21"/>
      <c r="BUZ21"/>
      <c r="BVA21"/>
      <c r="BVB21"/>
      <c r="BVC21"/>
      <c r="BVD21"/>
      <c r="BVE21"/>
      <c r="BVF21"/>
      <c r="BVG21"/>
      <c r="BVH21"/>
      <c r="BVI21"/>
      <c r="BVJ21"/>
      <c r="BVK21"/>
      <c r="BVL21"/>
      <c r="BVM21"/>
      <c r="BVN21"/>
      <c r="BVO21"/>
      <c r="BVP21"/>
      <c r="BVQ21"/>
      <c r="BVR21"/>
      <c r="BVS21"/>
      <c r="BVT21"/>
      <c r="BVU21"/>
      <c r="BVV21"/>
      <c r="BVW21"/>
      <c r="BVX21"/>
      <c r="BVY21"/>
      <c r="BVZ21"/>
      <c r="BWA21"/>
      <c r="BWB21"/>
      <c r="BWC21"/>
      <c r="BWD21"/>
      <c r="BWE21"/>
      <c r="BWF21"/>
      <c r="BWG21"/>
      <c r="BWH21"/>
      <c r="BWI21"/>
      <c r="BWJ21"/>
      <c r="BWK21"/>
      <c r="BWL21"/>
      <c r="BWM21"/>
      <c r="BWN21"/>
      <c r="BWO21"/>
      <c r="BWP21"/>
      <c r="BWQ21"/>
      <c r="BWR21"/>
      <c r="BWS21"/>
      <c r="BWT21"/>
      <c r="BWU21"/>
      <c r="BWV21"/>
      <c r="BWW21"/>
      <c r="BWX21"/>
      <c r="BWY21"/>
      <c r="BWZ21"/>
      <c r="BXA21"/>
      <c r="BXB21"/>
      <c r="BXC21"/>
      <c r="BXD21"/>
      <c r="BXE21"/>
      <c r="BXF21"/>
      <c r="BXG21"/>
      <c r="BXH21"/>
      <c r="BXI21"/>
      <c r="BXJ21"/>
      <c r="BXK21"/>
      <c r="BXL21"/>
      <c r="BXM21"/>
      <c r="BXN21"/>
      <c r="BXO21"/>
      <c r="BXP21"/>
      <c r="BXQ21"/>
      <c r="BXR21"/>
      <c r="BXS21"/>
      <c r="BXT21"/>
      <c r="BXU21"/>
      <c r="BXV21"/>
      <c r="BXW21"/>
      <c r="BXX21"/>
      <c r="BXY21"/>
      <c r="BXZ21"/>
      <c r="BYA21"/>
      <c r="BYB21"/>
      <c r="BYC21"/>
      <c r="BYD21"/>
      <c r="BYE21"/>
      <c r="BYF21"/>
      <c r="BYG21"/>
      <c r="BYH21"/>
      <c r="BYI21"/>
      <c r="BYJ21"/>
      <c r="BYK21"/>
      <c r="BYL21"/>
      <c r="BYM21"/>
      <c r="BYN21"/>
      <c r="BYO21"/>
      <c r="BYP21"/>
      <c r="BYQ21"/>
      <c r="BYR21"/>
      <c r="BYS21"/>
      <c r="BYT21"/>
      <c r="BYU21"/>
      <c r="BYV21"/>
      <c r="BYW21"/>
      <c r="BYX21"/>
      <c r="BYY21"/>
      <c r="BYZ21"/>
      <c r="BZA21"/>
      <c r="BZB21"/>
      <c r="BZC21"/>
      <c r="BZD21"/>
      <c r="BZE21"/>
      <c r="BZF21"/>
      <c r="BZG21"/>
      <c r="BZH21"/>
      <c r="BZI21"/>
      <c r="BZJ21"/>
      <c r="BZK21"/>
      <c r="BZL21"/>
      <c r="BZM21"/>
      <c r="BZN21"/>
      <c r="BZO21"/>
      <c r="BZP21"/>
      <c r="BZQ21"/>
      <c r="BZR21"/>
      <c r="BZS21"/>
      <c r="BZT21"/>
      <c r="BZU21"/>
      <c r="BZV21"/>
      <c r="BZW21"/>
      <c r="BZX21"/>
      <c r="BZY21"/>
      <c r="BZZ21"/>
      <c r="CAA21"/>
      <c r="CAB21"/>
      <c r="CAC21"/>
      <c r="CAD21"/>
      <c r="CAE21"/>
      <c r="CAF21"/>
      <c r="CAG21"/>
      <c r="CAH21"/>
      <c r="CAI21"/>
      <c r="CAJ21"/>
      <c r="CAK21"/>
      <c r="CAL21"/>
      <c r="CAM21"/>
      <c r="CAN21"/>
      <c r="CAO21"/>
      <c r="CAP21"/>
      <c r="CAQ21"/>
      <c r="CAR21"/>
      <c r="CAS21"/>
      <c r="CAT21"/>
      <c r="CAU21"/>
      <c r="CAV21"/>
      <c r="CAW21"/>
      <c r="CAX21"/>
      <c r="CAY21"/>
      <c r="CAZ21"/>
      <c r="CBA21"/>
      <c r="CBB21"/>
      <c r="CBC21"/>
      <c r="CBD21"/>
      <c r="CBE21"/>
      <c r="CBF21"/>
      <c r="CBG21"/>
      <c r="CBH21"/>
      <c r="CBI21"/>
      <c r="CBJ21"/>
      <c r="CBK21"/>
      <c r="CBL21"/>
      <c r="CBM21"/>
      <c r="CBN21"/>
      <c r="CBO21"/>
      <c r="CBP21"/>
      <c r="CBQ21"/>
      <c r="CBR21"/>
      <c r="CBS21"/>
      <c r="CBT21"/>
      <c r="CBU21"/>
      <c r="CBV21"/>
      <c r="CBW21"/>
      <c r="CBX21"/>
      <c r="CBY21"/>
      <c r="CBZ21"/>
      <c r="CCA21"/>
      <c r="CCB21"/>
      <c r="CCC21"/>
      <c r="CCD21"/>
      <c r="CCE21"/>
      <c r="CCF21"/>
      <c r="CCG21"/>
      <c r="CCH21"/>
      <c r="CCI21"/>
      <c r="CCJ21"/>
      <c r="CCK21"/>
      <c r="CCL21"/>
      <c r="CCM21"/>
      <c r="CCN21"/>
      <c r="CCO21"/>
      <c r="CCP21"/>
      <c r="CCQ21"/>
      <c r="CCR21"/>
      <c r="CCS21"/>
      <c r="CCT21"/>
      <c r="CCU21"/>
      <c r="CCV21"/>
      <c r="CCW21"/>
      <c r="CCX21"/>
      <c r="CCY21"/>
      <c r="CCZ21"/>
      <c r="CDA21"/>
      <c r="CDB21"/>
      <c r="CDC21"/>
      <c r="CDD21"/>
      <c r="CDE21"/>
      <c r="CDF21"/>
      <c r="CDG21"/>
      <c r="CDH21"/>
      <c r="CDI21"/>
      <c r="CDJ21"/>
      <c r="CDK21"/>
      <c r="CDL21"/>
      <c r="CDM21"/>
      <c r="CDN21"/>
      <c r="CDO21"/>
      <c r="CDP21"/>
      <c r="CDQ21"/>
      <c r="CDR21"/>
      <c r="CDS21"/>
      <c r="CDT21"/>
      <c r="CDU21"/>
      <c r="CDV21"/>
      <c r="CDW21"/>
      <c r="CDX21"/>
      <c r="CDY21"/>
      <c r="CDZ21"/>
      <c r="CEA21"/>
      <c r="CEB21"/>
      <c r="CEC21"/>
      <c r="CED21"/>
      <c r="CEE21"/>
      <c r="CEF21"/>
      <c r="CEG21"/>
      <c r="CEH21"/>
      <c r="CEI21"/>
      <c r="CEJ21"/>
      <c r="CEK21"/>
      <c r="CEL21"/>
      <c r="CEM21"/>
      <c r="CEN21"/>
      <c r="CEO21"/>
      <c r="CEP21"/>
      <c r="CEQ21"/>
      <c r="CER21"/>
      <c r="CES21"/>
      <c r="CET21"/>
      <c r="CEU21"/>
      <c r="CEV21"/>
      <c r="CEW21"/>
      <c r="CEX21"/>
      <c r="CEY21"/>
      <c r="CEZ21"/>
      <c r="CFA21"/>
      <c r="CFB21"/>
      <c r="CFC21"/>
      <c r="CFD21"/>
      <c r="CFE21"/>
      <c r="CFF21"/>
      <c r="CFG21"/>
      <c r="CFH21"/>
      <c r="CFI21"/>
      <c r="CFJ21"/>
      <c r="CFK21"/>
      <c r="CFL21"/>
      <c r="CFM21"/>
      <c r="CFN21"/>
      <c r="CFO21"/>
      <c r="CFP21"/>
      <c r="CFQ21"/>
      <c r="CFR21"/>
      <c r="CFS21"/>
      <c r="CFT21"/>
      <c r="CFU21"/>
      <c r="CFV21"/>
      <c r="CFW21"/>
      <c r="CFX21"/>
      <c r="CFY21"/>
      <c r="CFZ21"/>
      <c r="CGA21"/>
      <c r="CGB21"/>
      <c r="CGC21"/>
      <c r="CGD21"/>
      <c r="CGE21"/>
      <c r="CGF21"/>
      <c r="CGG21"/>
      <c r="CGH21"/>
      <c r="CGI21"/>
      <c r="CGJ21"/>
      <c r="CGK21"/>
      <c r="CGL21"/>
      <c r="CGM21"/>
      <c r="CGN21"/>
      <c r="CGO21"/>
      <c r="CGP21"/>
      <c r="CGQ21"/>
      <c r="CGR21"/>
      <c r="CGS21"/>
      <c r="CGT21"/>
      <c r="CGU21"/>
      <c r="CGV21"/>
      <c r="CGW21"/>
      <c r="CGX21"/>
      <c r="CGY21"/>
      <c r="CGZ21"/>
      <c r="CHA21"/>
      <c r="CHB21"/>
      <c r="CHC21"/>
      <c r="CHD21"/>
      <c r="CHE21"/>
      <c r="CHF21"/>
      <c r="CHG21"/>
      <c r="CHH21"/>
      <c r="CHI21"/>
      <c r="CHJ21"/>
      <c r="CHK21"/>
      <c r="CHL21"/>
      <c r="CHM21"/>
      <c r="CHN21"/>
      <c r="CHO21"/>
      <c r="CHP21"/>
      <c r="CHQ21"/>
      <c r="CHR21"/>
      <c r="CHS21"/>
      <c r="CHT21"/>
      <c r="CHU21"/>
      <c r="CHV21"/>
      <c r="CHW21"/>
      <c r="CHX21"/>
      <c r="CHY21"/>
      <c r="CHZ21"/>
      <c r="CIA21"/>
      <c r="CIB21"/>
      <c r="CIC21"/>
      <c r="CID21"/>
      <c r="CIE21"/>
      <c r="CIF21"/>
      <c r="CIG21"/>
      <c r="CIH21"/>
      <c r="CII21"/>
      <c r="CIJ21"/>
      <c r="CIK21"/>
      <c r="CIL21"/>
      <c r="CIM21"/>
      <c r="CIN21"/>
      <c r="CIO21"/>
      <c r="CIP21"/>
      <c r="CIQ21"/>
      <c r="CIR21"/>
      <c r="CIS21"/>
      <c r="CIT21"/>
      <c r="CIU21"/>
      <c r="CIV21"/>
      <c r="CIW21"/>
      <c r="CIX21"/>
      <c r="CIY21"/>
      <c r="CIZ21"/>
      <c r="CJA21"/>
      <c r="CJB21"/>
      <c r="CJC21"/>
      <c r="CJD21"/>
      <c r="CJE21"/>
      <c r="CJF21"/>
      <c r="CJG21"/>
      <c r="CJH21"/>
      <c r="CJI21"/>
      <c r="CJJ21"/>
      <c r="CJK21"/>
      <c r="CJL21"/>
      <c r="CJM21"/>
      <c r="CJN21"/>
      <c r="CJO21"/>
      <c r="CJP21"/>
      <c r="CJQ21"/>
      <c r="CJR21"/>
      <c r="CJS21"/>
      <c r="CJT21"/>
      <c r="CJU21"/>
      <c r="CJV21"/>
      <c r="CJW21"/>
      <c r="CJX21"/>
      <c r="CJY21"/>
      <c r="CJZ21"/>
      <c r="CKA21"/>
      <c r="CKB21"/>
      <c r="CKC21"/>
      <c r="CKD21"/>
      <c r="CKE21"/>
      <c r="CKF21"/>
      <c r="CKG21"/>
      <c r="CKH21"/>
      <c r="CKI21"/>
      <c r="CKJ21"/>
      <c r="CKK21"/>
      <c r="CKL21"/>
      <c r="CKM21"/>
      <c r="CKN21"/>
      <c r="CKO21"/>
      <c r="CKP21"/>
      <c r="CKQ21"/>
      <c r="CKR21"/>
      <c r="CKS21"/>
      <c r="CKT21"/>
      <c r="CKU21"/>
      <c r="CKV21"/>
      <c r="CKW21"/>
      <c r="CKX21"/>
      <c r="CKY21"/>
      <c r="CKZ21"/>
      <c r="CLA21"/>
      <c r="CLB21"/>
      <c r="CLC21"/>
      <c r="CLD21"/>
      <c r="CLE21"/>
      <c r="CLF21"/>
      <c r="CLG21"/>
      <c r="CLH21"/>
      <c r="CLI21"/>
      <c r="CLJ21"/>
      <c r="CLK21"/>
      <c r="CLL21"/>
      <c r="CLM21"/>
      <c r="CLN21"/>
      <c r="CLO21"/>
      <c r="CLP21"/>
      <c r="CLQ21"/>
      <c r="CLR21"/>
      <c r="CLS21"/>
      <c r="CLT21"/>
      <c r="CLU21"/>
      <c r="CLV21"/>
      <c r="CLW21"/>
      <c r="CLX21"/>
      <c r="CLY21"/>
      <c r="CLZ21"/>
      <c r="CMA21"/>
      <c r="CMB21"/>
      <c r="CMC21"/>
      <c r="CMD21"/>
      <c r="CME21"/>
      <c r="CMF21"/>
      <c r="CMG21"/>
      <c r="CMH21"/>
      <c r="CMI21"/>
      <c r="CMJ21"/>
      <c r="CMK21"/>
      <c r="CML21"/>
      <c r="CMM21"/>
      <c r="CMN21"/>
      <c r="CMO21"/>
      <c r="CMP21"/>
      <c r="CMQ21"/>
      <c r="CMR21"/>
      <c r="CMS21"/>
      <c r="CMT21"/>
      <c r="CMU21"/>
      <c r="CMV21"/>
      <c r="CMW21"/>
      <c r="CMX21"/>
      <c r="CMY21"/>
      <c r="CMZ21"/>
      <c r="CNA21"/>
      <c r="CNB21"/>
      <c r="CNC21"/>
      <c r="CND21"/>
      <c r="CNE21"/>
      <c r="CNF21"/>
      <c r="CNG21"/>
      <c r="CNH21"/>
      <c r="CNI21"/>
      <c r="CNJ21"/>
      <c r="CNK21"/>
      <c r="CNL21"/>
      <c r="CNM21"/>
      <c r="CNN21"/>
      <c r="CNO21"/>
      <c r="CNP21"/>
      <c r="CNQ21"/>
      <c r="CNR21"/>
      <c r="CNS21"/>
      <c r="CNT21"/>
      <c r="CNU21"/>
      <c r="CNV21"/>
      <c r="CNW21"/>
      <c r="CNX21"/>
      <c r="CNY21"/>
      <c r="CNZ21"/>
      <c r="COA21"/>
      <c r="COB21"/>
      <c r="COC21"/>
      <c r="COD21"/>
      <c r="COE21"/>
      <c r="COF21"/>
      <c r="COG21"/>
      <c r="COH21"/>
      <c r="COI21"/>
      <c r="COJ21"/>
      <c r="COK21"/>
      <c r="COL21"/>
      <c r="COM21"/>
      <c r="CON21"/>
      <c r="COO21"/>
      <c r="COP21"/>
      <c r="COQ21"/>
      <c r="COR21"/>
      <c r="COS21"/>
      <c r="COT21"/>
      <c r="COU21"/>
      <c r="COV21"/>
      <c r="COW21"/>
      <c r="COX21"/>
      <c r="COY21"/>
      <c r="COZ21"/>
      <c r="CPA21"/>
      <c r="CPB21"/>
      <c r="CPC21"/>
      <c r="CPD21"/>
      <c r="CPE21"/>
      <c r="CPF21"/>
      <c r="CPG21"/>
      <c r="CPH21"/>
      <c r="CPI21"/>
      <c r="CPJ21"/>
      <c r="CPK21"/>
      <c r="CPL21"/>
      <c r="CPM21"/>
      <c r="CPN21"/>
      <c r="CPO21"/>
      <c r="CPP21"/>
      <c r="CPQ21"/>
      <c r="CPR21"/>
      <c r="CPS21"/>
      <c r="CPT21"/>
      <c r="CPU21"/>
      <c r="CPV21"/>
      <c r="CPW21"/>
      <c r="CPX21"/>
      <c r="CPY21"/>
      <c r="CPZ21"/>
      <c r="CQA21"/>
      <c r="CQB21"/>
      <c r="CQC21"/>
      <c r="CQD21"/>
      <c r="CQE21"/>
      <c r="CQF21"/>
      <c r="CQG21"/>
      <c r="CQH21"/>
      <c r="CQI21"/>
      <c r="CQJ21"/>
      <c r="CQK21"/>
      <c r="CQL21"/>
      <c r="CQM21"/>
      <c r="CQN21"/>
      <c r="CQO21"/>
      <c r="CQP21"/>
      <c r="CQQ21"/>
      <c r="CQR21"/>
      <c r="CQS21"/>
      <c r="CQT21"/>
      <c r="CQU21"/>
      <c r="CQV21"/>
      <c r="CQW21"/>
      <c r="CQX21"/>
      <c r="CQY21"/>
      <c r="CQZ21"/>
      <c r="CRA21"/>
      <c r="CRB21"/>
      <c r="CRC21"/>
      <c r="CRD21"/>
      <c r="CRE21"/>
      <c r="CRF21"/>
      <c r="CRG21"/>
      <c r="CRH21"/>
      <c r="CRI21"/>
      <c r="CRJ21"/>
      <c r="CRK21"/>
      <c r="CRL21"/>
      <c r="CRM21"/>
      <c r="CRN21"/>
      <c r="CRO21"/>
      <c r="CRP21"/>
      <c r="CRQ21"/>
      <c r="CRR21"/>
      <c r="CRS21"/>
      <c r="CRT21"/>
      <c r="CRU21"/>
      <c r="CRV21"/>
      <c r="CRW21"/>
      <c r="CRX21"/>
      <c r="CRY21"/>
      <c r="CRZ21"/>
      <c r="CSA21"/>
      <c r="CSB21"/>
      <c r="CSC21"/>
      <c r="CSD21"/>
      <c r="CSE21"/>
      <c r="CSF21"/>
      <c r="CSG21"/>
      <c r="CSH21"/>
      <c r="CSI21"/>
      <c r="CSJ21"/>
      <c r="CSK21"/>
      <c r="CSL21"/>
      <c r="CSM21"/>
      <c r="CSN21"/>
      <c r="CSO21"/>
      <c r="CSP21"/>
      <c r="CSQ21"/>
      <c r="CSR21"/>
      <c r="CSS21"/>
      <c r="CST21"/>
      <c r="CSU21"/>
      <c r="CSV21"/>
      <c r="CSW21"/>
      <c r="CSX21"/>
      <c r="CSY21"/>
      <c r="CSZ21"/>
      <c r="CTA21"/>
      <c r="CTB21"/>
      <c r="CTC21"/>
      <c r="CTD21"/>
      <c r="CTE21"/>
      <c r="CTF21"/>
      <c r="CTG21"/>
      <c r="CTH21"/>
      <c r="CTI21"/>
      <c r="CTJ21"/>
      <c r="CTK21"/>
      <c r="CTL21"/>
      <c r="CTM21"/>
      <c r="CTN21"/>
      <c r="CTO21"/>
      <c r="CTP21"/>
      <c r="CTQ21"/>
      <c r="CTR21"/>
      <c r="CTS21"/>
      <c r="CTT21"/>
      <c r="CTU21"/>
      <c r="CTV21"/>
      <c r="CTW21"/>
      <c r="CTX21"/>
      <c r="CTY21"/>
      <c r="CTZ21"/>
      <c r="CUA21"/>
      <c r="CUB21"/>
      <c r="CUC21"/>
      <c r="CUD21"/>
      <c r="CUE21"/>
      <c r="CUF21"/>
      <c r="CUG21"/>
      <c r="CUH21"/>
      <c r="CUI21"/>
      <c r="CUJ21"/>
      <c r="CUK21"/>
      <c r="CUL21"/>
      <c r="CUM21"/>
      <c r="CUN21"/>
      <c r="CUO21"/>
      <c r="CUP21"/>
      <c r="CUQ21"/>
      <c r="CUR21"/>
      <c r="CUS21"/>
      <c r="CUT21"/>
      <c r="CUU21"/>
      <c r="CUV21"/>
      <c r="CUW21"/>
      <c r="CUX21"/>
      <c r="CUY21"/>
      <c r="CUZ21"/>
      <c r="CVA21"/>
      <c r="CVB21"/>
      <c r="CVC21"/>
      <c r="CVD21"/>
      <c r="CVE21"/>
      <c r="CVF21"/>
      <c r="CVG21"/>
      <c r="CVH21"/>
      <c r="CVI21"/>
      <c r="CVJ21"/>
      <c r="CVK21"/>
      <c r="CVL21"/>
      <c r="CVM21"/>
      <c r="CVN21"/>
      <c r="CVO21"/>
      <c r="CVP21"/>
      <c r="CVQ21"/>
      <c r="CVR21"/>
      <c r="CVS21"/>
      <c r="CVT21"/>
      <c r="CVU21"/>
      <c r="CVV21"/>
      <c r="CVW21"/>
      <c r="CVX21"/>
      <c r="CVY21"/>
      <c r="CVZ21"/>
      <c r="CWA21"/>
      <c r="CWB21"/>
      <c r="CWC21"/>
      <c r="CWD21"/>
      <c r="CWE21"/>
      <c r="CWF21"/>
      <c r="CWG21"/>
      <c r="CWH21"/>
      <c r="CWI21"/>
      <c r="CWJ21"/>
      <c r="CWK21"/>
      <c r="CWL21"/>
      <c r="CWM21"/>
      <c r="CWN21"/>
      <c r="CWO21"/>
      <c r="CWP21"/>
      <c r="CWQ21"/>
      <c r="CWR21"/>
      <c r="CWS21"/>
      <c r="CWT21"/>
      <c r="CWU21"/>
      <c r="CWV21"/>
      <c r="CWW21"/>
      <c r="CWX21"/>
      <c r="CWY21"/>
      <c r="CWZ21"/>
      <c r="CXA21"/>
      <c r="CXB21"/>
      <c r="CXC21"/>
      <c r="CXD21"/>
      <c r="CXE21"/>
      <c r="CXF21"/>
      <c r="CXG21"/>
      <c r="CXH21"/>
      <c r="CXI21"/>
      <c r="CXJ21"/>
      <c r="CXK21"/>
      <c r="CXL21"/>
      <c r="CXM21"/>
      <c r="CXN21"/>
      <c r="CXO21"/>
      <c r="CXP21"/>
      <c r="CXQ21"/>
      <c r="CXR21"/>
      <c r="CXS21"/>
      <c r="CXT21"/>
      <c r="CXU21"/>
      <c r="CXV21"/>
      <c r="CXW21"/>
      <c r="CXX21"/>
      <c r="CXY21"/>
      <c r="CXZ21"/>
      <c r="CYA21"/>
      <c r="CYB21"/>
      <c r="CYC21"/>
      <c r="CYD21"/>
      <c r="CYE21"/>
      <c r="CYF21"/>
      <c r="CYG21"/>
      <c r="CYH21"/>
      <c r="CYI21"/>
      <c r="CYJ21"/>
      <c r="CYK21"/>
      <c r="CYL21"/>
      <c r="CYM21"/>
      <c r="CYN21"/>
      <c r="CYO21"/>
      <c r="CYP21"/>
      <c r="CYQ21"/>
      <c r="CYR21"/>
      <c r="CYS21"/>
      <c r="CYT21"/>
      <c r="CYU21"/>
      <c r="CYV21"/>
      <c r="CYW21"/>
      <c r="CYX21"/>
      <c r="CYY21"/>
      <c r="CYZ21"/>
      <c r="CZA21"/>
      <c r="CZB21"/>
      <c r="CZC21"/>
      <c r="CZD21"/>
      <c r="CZE21"/>
      <c r="CZF21"/>
      <c r="CZG21"/>
      <c r="CZH21"/>
      <c r="CZI21"/>
      <c r="CZJ21"/>
      <c r="CZK21"/>
      <c r="CZL21"/>
      <c r="CZM21"/>
      <c r="CZN21"/>
      <c r="CZO21"/>
      <c r="CZP21"/>
      <c r="CZQ21"/>
      <c r="CZR21"/>
      <c r="CZS21"/>
      <c r="CZT21"/>
      <c r="CZU21"/>
      <c r="CZV21"/>
      <c r="CZW21"/>
      <c r="CZX21"/>
      <c r="CZY21"/>
      <c r="CZZ21"/>
      <c r="DAA21"/>
      <c r="DAB21"/>
      <c r="DAC21"/>
      <c r="DAD21"/>
      <c r="DAE21"/>
      <c r="DAF21"/>
      <c r="DAG21"/>
      <c r="DAH21"/>
      <c r="DAI21"/>
      <c r="DAJ21"/>
      <c r="DAK21"/>
      <c r="DAL21"/>
      <c r="DAM21"/>
      <c r="DAN21"/>
      <c r="DAO21"/>
      <c r="DAP21"/>
      <c r="DAQ21"/>
      <c r="DAR21"/>
      <c r="DAS21"/>
      <c r="DAT21"/>
      <c r="DAU21"/>
      <c r="DAV21"/>
      <c r="DAW21"/>
      <c r="DAX21"/>
      <c r="DAY21"/>
      <c r="DAZ21"/>
      <c r="DBA21"/>
      <c r="DBB21"/>
      <c r="DBC21"/>
      <c r="DBD21"/>
      <c r="DBE21"/>
      <c r="DBF21"/>
      <c r="DBG21"/>
      <c r="DBH21"/>
      <c r="DBI21"/>
      <c r="DBJ21"/>
      <c r="DBK21"/>
      <c r="DBL21"/>
      <c r="DBM21"/>
      <c r="DBN21"/>
      <c r="DBO21"/>
      <c r="DBP21"/>
      <c r="DBQ21"/>
      <c r="DBR21"/>
      <c r="DBS21"/>
      <c r="DBT21"/>
      <c r="DBU21"/>
      <c r="DBV21"/>
      <c r="DBW21"/>
      <c r="DBX21"/>
      <c r="DBY21"/>
      <c r="DBZ21"/>
      <c r="DCA21"/>
      <c r="DCB21"/>
      <c r="DCC21"/>
      <c r="DCD21"/>
      <c r="DCE21"/>
      <c r="DCF21"/>
      <c r="DCG21"/>
      <c r="DCH21"/>
      <c r="DCI21"/>
      <c r="DCJ21"/>
      <c r="DCK21"/>
      <c r="DCL21"/>
      <c r="DCM21"/>
      <c r="DCN21"/>
      <c r="DCO21"/>
      <c r="DCP21"/>
      <c r="DCQ21"/>
      <c r="DCR21"/>
      <c r="DCS21"/>
      <c r="DCT21"/>
      <c r="DCU21"/>
      <c r="DCV21"/>
      <c r="DCW21"/>
      <c r="DCX21"/>
      <c r="DCY21"/>
      <c r="DCZ21"/>
      <c r="DDA21"/>
      <c r="DDB21"/>
      <c r="DDC21"/>
      <c r="DDD21"/>
      <c r="DDE21"/>
      <c r="DDF21"/>
      <c r="DDG21"/>
      <c r="DDH21"/>
      <c r="DDI21"/>
      <c r="DDJ21"/>
      <c r="DDK21"/>
      <c r="DDL21"/>
      <c r="DDM21"/>
      <c r="DDN21"/>
      <c r="DDO21"/>
      <c r="DDP21"/>
      <c r="DDQ21"/>
      <c r="DDR21"/>
      <c r="DDS21"/>
      <c r="DDT21"/>
      <c r="DDU21"/>
      <c r="DDV21"/>
      <c r="DDW21"/>
      <c r="DDX21"/>
      <c r="DDY21"/>
      <c r="DDZ21"/>
      <c r="DEA21"/>
      <c r="DEB21"/>
      <c r="DEC21"/>
      <c r="DED21"/>
      <c r="DEE21"/>
      <c r="DEF21"/>
      <c r="DEG21"/>
      <c r="DEH21"/>
      <c r="DEI21"/>
      <c r="DEJ21"/>
      <c r="DEK21"/>
      <c r="DEL21"/>
      <c r="DEM21"/>
      <c r="DEN21"/>
      <c r="DEO21"/>
      <c r="DEP21"/>
      <c r="DEQ21"/>
      <c r="DER21"/>
      <c r="DES21"/>
      <c r="DET21"/>
      <c r="DEU21"/>
      <c r="DEV21"/>
      <c r="DEW21"/>
      <c r="DEX21"/>
      <c r="DEY21"/>
      <c r="DEZ21"/>
      <c r="DFA21"/>
      <c r="DFB21"/>
      <c r="DFC21"/>
      <c r="DFD21"/>
      <c r="DFE21"/>
      <c r="DFF21"/>
      <c r="DFG21"/>
      <c r="DFH21"/>
      <c r="DFI21"/>
      <c r="DFJ21"/>
      <c r="DFK21"/>
      <c r="DFL21"/>
      <c r="DFM21"/>
      <c r="DFN21"/>
      <c r="DFO21"/>
      <c r="DFP21"/>
      <c r="DFQ21"/>
      <c r="DFR21"/>
      <c r="DFS21"/>
      <c r="DFT21"/>
      <c r="DFU21"/>
      <c r="DFV21"/>
      <c r="DFW21"/>
      <c r="DFX21"/>
      <c r="DFY21"/>
      <c r="DFZ21"/>
      <c r="DGA21"/>
      <c r="DGB21"/>
      <c r="DGC21"/>
      <c r="DGD21"/>
      <c r="DGE21"/>
      <c r="DGF21"/>
      <c r="DGG21"/>
      <c r="DGH21"/>
      <c r="DGI21"/>
      <c r="DGJ21"/>
      <c r="DGK21"/>
      <c r="DGL21"/>
      <c r="DGM21"/>
      <c r="DGN21"/>
      <c r="DGO21"/>
      <c r="DGP21"/>
      <c r="DGQ21"/>
      <c r="DGR21"/>
      <c r="DGS21"/>
      <c r="DGT21"/>
      <c r="DGU21"/>
      <c r="DGV21"/>
      <c r="DGW21"/>
      <c r="DGX21"/>
      <c r="DGY21"/>
      <c r="DGZ21"/>
      <c r="DHA21"/>
      <c r="DHB21"/>
      <c r="DHC21"/>
      <c r="DHD21"/>
      <c r="DHE21"/>
      <c r="DHF21"/>
      <c r="DHG21"/>
      <c r="DHH21"/>
      <c r="DHI21"/>
      <c r="DHJ21"/>
      <c r="DHK21"/>
      <c r="DHL21"/>
      <c r="DHM21"/>
      <c r="DHN21"/>
      <c r="DHO21"/>
      <c r="DHP21"/>
      <c r="DHQ21"/>
      <c r="DHR21"/>
      <c r="DHS21"/>
      <c r="DHT21"/>
      <c r="DHU21"/>
      <c r="DHV21"/>
      <c r="DHW21"/>
      <c r="DHX21"/>
      <c r="DHY21"/>
      <c r="DHZ21"/>
      <c r="DIA21"/>
      <c r="DIB21"/>
      <c r="DIC21"/>
      <c r="DID21"/>
      <c r="DIE21"/>
      <c r="DIF21"/>
      <c r="DIG21"/>
      <c r="DIH21"/>
      <c r="DII21"/>
      <c r="DIJ21"/>
      <c r="DIK21"/>
      <c r="DIL21"/>
      <c r="DIM21"/>
      <c r="DIN21"/>
      <c r="DIO21"/>
      <c r="DIP21"/>
      <c r="DIQ21"/>
      <c r="DIR21"/>
      <c r="DIS21"/>
      <c r="DIT21"/>
      <c r="DIU21"/>
      <c r="DIV21"/>
      <c r="DIW21"/>
      <c r="DIX21"/>
      <c r="DIY21"/>
      <c r="DIZ21"/>
      <c r="DJA21"/>
      <c r="DJB21"/>
      <c r="DJC21"/>
      <c r="DJD21"/>
      <c r="DJE21"/>
      <c r="DJF21"/>
      <c r="DJG21"/>
      <c r="DJH21"/>
      <c r="DJI21"/>
      <c r="DJJ21"/>
      <c r="DJK21"/>
      <c r="DJL21"/>
      <c r="DJM21"/>
      <c r="DJN21"/>
      <c r="DJO21"/>
      <c r="DJP21"/>
      <c r="DJQ21"/>
      <c r="DJR21"/>
      <c r="DJS21"/>
      <c r="DJT21"/>
      <c r="DJU21"/>
      <c r="DJV21"/>
      <c r="DJW21"/>
      <c r="DJX21"/>
      <c r="DJY21"/>
      <c r="DJZ21"/>
      <c r="DKA21"/>
      <c r="DKB21"/>
      <c r="DKC21"/>
      <c r="DKD21"/>
      <c r="DKE21"/>
      <c r="DKF21"/>
      <c r="DKG21"/>
      <c r="DKH21"/>
      <c r="DKI21"/>
      <c r="DKJ21"/>
      <c r="DKK21"/>
      <c r="DKL21"/>
      <c r="DKM21"/>
      <c r="DKN21"/>
      <c r="DKO21"/>
      <c r="DKP21"/>
      <c r="DKQ21"/>
      <c r="DKR21"/>
      <c r="DKS21"/>
      <c r="DKT21"/>
      <c r="DKU21"/>
      <c r="DKV21"/>
      <c r="DKW21"/>
      <c r="DKX21"/>
      <c r="DKY21"/>
      <c r="DKZ21"/>
      <c r="DLA21"/>
      <c r="DLB21"/>
      <c r="DLC21"/>
      <c r="DLD21"/>
      <c r="DLE21"/>
      <c r="DLF21"/>
      <c r="DLG21"/>
      <c r="DLH21"/>
      <c r="DLI21"/>
      <c r="DLJ21"/>
      <c r="DLK21"/>
      <c r="DLL21"/>
      <c r="DLM21"/>
      <c r="DLN21"/>
      <c r="DLO21"/>
      <c r="DLP21"/>
      <c r="DLQ21"/>
      <c r="DLR21"/>
      <c r="DLS21"/>
      <c r="DLT21"/>
      <c r="DLU21"/>
      <c r="DLV21"/>
      <c r="DLW21"/>
      <c r="DLX21"/>
      <c r="DLY21"/>
      <c r="DLZ21"/>
      <c r="DMA21"/>
      <c r="DMB21"/>
      <c r="DMC21"/>
      <c r="DMD21"/>
      <c r="DME21"/>
      <c r="DMF21"/>
      <c r="DMG21"/>
      <c r="DMH21"/>
      <c r="DMI21"/>
      <c r="DMJ21"/>
      <c r="DMK21"/>
      <c r="DML21"/>
      <c r="DMM21"/>
      <c r="DMN21"/>
      <c r="DMO21"/>
      <c r="DMP21"/>
      <c r="DMQ21"/>
      <c r="DMR21"/>
      <c r="DMS21"/>
      <c r="DMT21"/>
      <c r="DMU21"/>
      <c r="DMV21"/>
      <c r="DMW21"/>
      <c r="DMX21"/>
      <c r="DMY21"/>
      <c r="DMZ21"/>
      <c r="DNA21"/>
      <c r="DNB21"/>
      <c r="DNC21"/>
      <c r="DND21"/>
      <c r="DNE21"/>
      <c r="DNF21"/>
      <c r="DNG21"/>
      <c r="DNH21"/>
      <c r="DNI21"/>
      <c r="DNJ21"/>
      <c r="DNK21"/>
      <c r="DNL21"/>
      <c r="DNM21"/>
      <c r="DNN21"/>
      <c r="DNO21"/>
      <c r="DNP21"/>
      <c r="DNQ21"/>
      <c r="DNR21"/>
      <c r="DNS21"/>
      <c r="DNT21"/>
      <c r="DNU21"/>
      <c r="DNV21"/>
      <c r="DNW21"/>
      <c r="DNX21"/>
      <c r="DNY21"/>
      <c r="DNZ21"/>
      <c r="DOA21"/>
      <c r="DOB21"/>
      <c r="DOC21"/>
      <c r="DOD21"/>
      <c r="DOE21"/>
      <c r="DOF21"/>
      <c r="DOG21"/>
      <c r="DOH21"/>
      <c r="DOI21"/>
      <c r="DOJ21"/>
      <c r="DOK21"/>
      <c r="DOL21"/>
      <c r="DOM21"/>
      <c r="DON21"/>
      <c r="DOO21"/>
      <c r="DOP21"/>
      <c r="DOQ21"/>
      <c r="DOR21"/>
      <c r="DOS21"/>
      <c r="DOT21"/>
      <c r="DOU21"/>
      <c r="DOV21"/>
      <c r="DOW21"/>
      <c r="DOX21"/>
      <c r="DOY21"/>
      <c r="DOZ21"/>
      <c r="DPA21"/>
      <c r="DPB21"/>
      <c r="DPC21"/>
      <c r="DPD21"/>
      <c r="DPE21"/>
      <c r="DPF21"/>
      <c r="DPG21"/>
      <c r="DPH21"/>
      <c r="DPI21"/>
      <c r="DPJ21"/>
      <c r="DPK21"/>
      <c r="DPL21"/>
      <c r="DPM21"/>
      <c r="DPN21"/>
      <c r="DPO21"/>
      <c r="DPP21"/>
      <c r="DPQ21"/>
      <c r="DPR21"/>
      <c r="DPS21"/>
      <c r="DPT21"/>
      <c r="DPU21"/>
      <c r="DPV21"/>
      <c r="DPW21"/>
      <c r="DPX21"/>
      <c r="DPY21"/>
      <c r="DPZ21"/>
      <c r="DQA21"/>
      <c r="DQB21"/>
      <c r="DQC21"/>
      <c r="DQD21"/>
      <c r="DQE21"/>
      <c r="DQF21"/>
      <c r="DQG21"/>
      <c r="DQH21"/>
      <c r="DQI21"/>
      <c r="DQJ21"/>
      <c r="DQK21"/>
      <c r="DQL21"/>
      <c r="DQM21"/>
      <c r="DQN21"/>
      <c r="DQO21"/>
      <c r="DQP21"/>
      <c r="DQQ21"/>
      <c r="DQR21"/>
      <c r="DQS21"/>
      <c r="DQT21"/>
      <c r="DQU21"/>
      <c r="DQV21"/>
      <c r="DQW21"/>
      <c r="DQX21"/>
      <c r="DQY21"/>
      <c r="DQZ21"/>
      <c r="DRA21"/>
      <c r="DRB21"/>
      <c r="DRC21"/>
      <c r="DRD21"/>
      <c r="DRE21"/>
      <c r="DRF21"/>
      <c r="DRG21"/>
      <c r="DRH21"/>
      <c r="DRI21"/>
      <c r="DRJ21"/>
      <c r="DRK21"/>
      <c r="DRL21"/>
      <c r="DRM21"/>
      <c r="DRN21"/>
      <c r="DRO21"/>
      <c r="DRP21"/>
      <c r="DRQ21"/>
      <c r="DRR21"/>
      <c r="DRS21"/>
      <c r="DRT21"/>
      <c r="DRU21"/>
      <c r="DRV21"/>
      <c r="DRW21"/>
      <c r="DRX21"/>
      <c r="DRY21"/>
      <c r="DRZ21"/>
      <c r="DSA21"/>
      <c r="DSB21"/>
      <c r="DSC21"/>
      <c r="DSD21"/>
      <c r="DSE21"/>
      <c r="DSF21"/>
      <c r="DSG21"/>
      <c r="DSH21"/>
      <c r="DSI21"/>
      <c r="DSJ21"/>
      <c r="DSK21"/>
      <c r="DSL21"/>
      <c r="DSM21"/>
      <c r="DSN21"/>
      <c r="DSO21"/>
      <c r="DSP21"/>
      <c r="DSQ21"/>
      <c r="DSR21"/>
      <c r="DSS21"/>
      <c r="DST21"/>
      <c r="DSU21"/>
      <c r="DSV21"/>
      <c r="DSW21"/>
      <c r="DSX21"/>
      <c r="DSY21"/>
      <c r="DSZ21"/>
      <c r="DTA21"/>
      <c r="DTB21"/>
      <c r="DTC21"/>
      <c r="DTD21"/>
      <c r="DTE21"/>
      <c r="DTF21"/>
      <c r="DTG21"/>
      <c r="DTH21"/>
      <c r="DTI21"/>
      <c r="DTJ21"/>
      <c r="DTK21"/>
      <c r="DTL21"/>
      <c r="DTM21"/>
      <c r="DTN21"/>
      <c r="DTO21"/>
      <c r="DTP21"/>
      <c r="DTQ21"/>
      <c r="DTR21"/>
      <c r="DTS21"/>
      <c r="DTT21"/>
      <c r="DTU21"/>
      <c r="DTV21"/>
      <c r="DTW21"/>
      <c r="DTX21"/>
      <c r="DTY21"/>
      <c r="DTZ21"/>
      <c r="DUA21"/>
      <c r="DUB21"/>
      <c r="DUC21"/>
      <c r="DUD21"/>
      <c r="DUE21"/>
      <c r="DUF21"/>
      <c r="DUG21"/>
      <c r="DUH21"/>
      <c r="DUI21"/>
      <c r="DUJ21"/>
      <c r="DUK21"/>
      <c r="DUL21"/>
      <c r="DUM21"/>
      <c r="DUN21"/>
      <c r="DUO21"/>
      <c r="DUP21"/>
      <c r="DUQ21"/>
      <c r="DUR21"/>
      <c r="DUS21"/>
      <c r="DUT21"/>
      <c r="DUU21"/>
      <c r="DUV21"/>
      <c r="DUW21"/>
      <c r="DUX21"/>
      <c r="DUY21"/>
      <c r="DUZ21"/>
      <c r="DVA21"/>
      <c r="DVB21"/>
      <c r="DVC21"/>
      <c r="DVD21"/>
      <c r="DVE21"/>
      <c r="DVF21"/>
      <c r="DVG21"/>
      <c r="DVH21"/>
      <c r="DVI21"/>
      <c r="DVJ21"/>
      <c r="DVK21"/>
      <c r="DVL21"/>
      <c r="DVM21"/>
      <c r="DVN21"/>
      <c r="DVO21"/>
      <c r="DVP21"/>
      <c r="DVQ21"/>
      <c r="DVR21"/>
      <c r="DVS21"/>
      <c r="DVT21"/>
      <c r="DVU21"/>
      <c r="DVV21"/>
      <c r="DVW21"/>
      <c r="DVX21"/>
      <c r="DVY21"/>
      <c r="DVZ21"/>
      <c r="DWA21"/>
      <c r="DWB21"/>
      <c r="DWC21"/>
      <c r="DWD21"/>
      <c r="DWE21"/>
      <c r="DWF21"/>
      <c r="DWG21"/>
      <c r="DWH21"/>
      <c r="DWI21"/>
      <c r="DWJ21"/>
      <c r="DWK21"/>
      <c r="DWL21"/>
      <c r="DWM21"/>
      <c r="DWN21"/>
      <c r="DWO21"/>
      <c r="DWP21"/>
      <c r="DWQ21"/>
      <c r="DWR21"/>
      <c r="DWS21"/>
      <c r="DWT21"/>
      <c r="DWU21"/>
      <c r="DWV21"/>
      <c r="DWW21"/>
      <c r="DWX21"/>
      <c r="DWY21"/>
      <c r="DWZ21"/>
      <c r="DXA21"/>
      <c r="DXB21"/>
      <c r="DXC21"/>
      <c r="DXD21"/>
      <c r="DXE21"/>
      <c r="DXF21"/>
      <c r="DXG21"/>
      <c r="DXH21"/>
      <c r="DXI21"/>
      <c r="DXJ21"/>
      <c r="DXK21"/>
      <c r="DXL21"/>
      <c r="DXM21"/>
      <c r="DXN21"/>
      <c r="DXO21"/>
      <c r="DXP21"/>
      <c r="DXQ21"/>
      <c r="DXR21"/>
      <c r="DXS21"/>
      <c r="DXT21"/>
      <c r="DXU21"/>
      <c r="DXV21"/>
      <c r="DXW21"/>
      <c r="DXX21"/>
      <c r="DXY21"/>
      <c r="DXZ21"/>
      <c r="DYA21"/>
      <c r="DYB21"/>
      <c r="DYC21"/>
      <c r="DYD21"/>
      <c r="DYE21"/>
      <c r="DYF21"/>
      <c r="DYG21"/>
      <c r="DYH21"/>
      <c r="DYI21"/>
      <c r="DYJ21"/>
      <c r="DYK21"/>
      <c r="DYL21"/>
      <c r="DYM21"/>
      <c r="DYN21"/>
      <c r="DYO21"/>
      <c r="DYP21"/>
      <c r="DYQ21"/>
      <c r="DYR21"/>
      <c r="DYS21"/>
      <c r="DYT21"/>
      <c r="DYU21"/>
      <c r="DYV21"/>
      <c r="DYW21"/>
      <c r="DYX21"/>
      <c r="DYY21"/>
      <c r="DYZ21"/>
      <c r="DZA21"/>
      <c r="DZB21"/>
      <c r="DZC21"/>
      <c r="DZD21"/>
      <c r="DZE21"/>
      <c r="DZF21"/>
      <c r="DZG21"/>
      <c r="DZH21"/>
      <c r="DZI21"/>
      <c r="DZJ21"/>
      <c r="DZK21"/>
      <c r="DZL21"/>
      <c r="DZM21"/>
      <c r="DZN21"/>
      <c r="DZO21"/>
      <c r="DZP21"/>
      <c r="DZQ21"/>
      <c r="DZR21"/>
      <c r="DZS21"/>
      <c r="DZT21"/>
      <c r="DZU21"/>
      <c r="DZV21"/>
      <c r="DZW21"/>
      <c r="DZX21"/>
      <c r="DZY21"/>
      <c r="DZZ21"/>
      <c r="EAA21"/>
      <c r="EAB21"/>
      <c r="EAC21"/>
      <c r="EAD21"/>
      <c r="EAE21"/>
      <c r="EAF21"/>
      <c r="EAG21"/>
      <c r="EAH21"/>
      <c r="EAI21"/>
      <c r="EAJ21"/>
      <c r="EAK21"/>
      <c r="EAL21"/>
      <c r="EAM21"/>
      <c r="EAN21"/>
      <c r="EAO21"/>
      <c r="EAP21"/>
      <c r="EAQ21"/>
      <c r="EAR21"/>
      <c r="EAS21"/>
      <c r="EAT21"/>
      <c r="EAU21"/>
      <c r="EAV21"/>
      <c r="EAW21"/>
      <c r="EAX21"/>
      <c r="EAY21"/>
      <c r="EAZ21"/>
      <c r="EBA21"/>
      <c r="EBB21"/>
      <c r="EBC21"/>
      <c r="EBD21"/>
      <c r="EBE21"/>
      <c r="EBF21"/>
      <c r="EBG21"/>
      <c r="EBH21"/>
      <c r="EBI21"/>
      <c r="EBJ21"/>
      <c r="EBK21"/>
      <c r="EBL21"/>
      <c r="EBM21"/>
      <c r="EBN21"/>
      <c r="EBO21"/>
      <c r="EBP21"/>
      <c r="EBQ21"/>
      <c r="EBR21"/>
      <c r="EBS21"/>
      <c r="EBT21"/>
      <c r="EBU21"/>
      <c r="EBV21"/>
      <c r="EBW21"/>
      <c r="EBX21"/>
      <c r="EBY21"/>
      <c r="EBZ21"/>
      <c r="ECA21"/>
      <c r="ECB21"/>
      <c r="ECC21"/>
      <c r="ECD21"/>
      <c r="ECE21"/>
      <c r="ECF21"/>
      <c r="ECG21"/>
      <c r="ECH21"/>
      <c r="ECI21"/>
      <c r="ECJ21"/>
      <c r="ECK21"/>
      <c r="ECL21"/>
      <c r="ECM21"/>
      <c r="ECN21"/>
      <c r="ECO21"/>
      <c r="ECP21"/>
      <c r="ECQ21"/>
      <c r="ECR21"/>
      <c r="ECS21"/>
      <c r="ECT21"/>
      <c r="ECU21"/>
      <c r="ECV21"/>
      <c r="ECW21"/>
      <c r="ECX21"/>
      <c r="ECY21"/>
      <c r="ECZ21"/>
      <c r="EDA21"/>
      <c r="EDB21"/>
      <c r="EDC21"/>
      <c r="EDD21"/>
      <c r="EDE21"/>
      <c r="EDF21"/>
      <c r="EDG21"/>
      <c r="EDH21"/>
      <c r="EDI21"/>
      <c r="EDJ21"/>
      <c r="EDK21"/>
      <c r="EDL21"/>
      <c r="EDM21"/>
      <c r="EDN21"/>
      <c r="EDO21"/>
      <c r="EDP21"/>
      <c r="EDQ21"/>
      <c r="EDR21"/>
      <c r="EDS21"/>
      <c r="EDT21"/>
      <c r="EDU21"/>
      <c r="EDV21"/>
      <c r="EDW21"/>
      <c r="EDX21"/>
      <c r="EDY21"/>
      <c r="EDZ21"/>
      <c r="EEA21"/>
      <c r="EEB21"/>
      <c r="EEC21"/>
      <c r="EED21"/>
      <c r="EEE21"/>
      <c r="EEF21"/>
      <c r="EEG21"/>
      <c r="EEH21"/>
      <c r="EEI21"/>
      <c r="EEJ21"/>
      <c r="EEK21"/>
      <c r="EEL21"/>
      <c r="EEM21"/>
      <c r="EEN21"/>
      <c r="EEO21"/>
      <c r="EEP21"/>
      <c r="EEQ21"/>
      <c r="EER21"/>
      <c r="EES21"/>
      <c r="EET21"/>
      <c r="EEU21"/>
      <c r="EEV21"/>
      <c r="EEW21"/>
      <c r="EEX21"/>
      <c r="EEY21"/>
      <c r="EEZ21"/>
      <c r="EFA21"/>
      <c r="EFB21"/>
      <c r="EFC21"/>
      <c r="EFD21"/>
      <c r="EFE21"/>
      <c r="EFF21"/>
      <c r="EFG21"/>
      <c r="EFH21"/>
      <c r="EFI21"/>
      <c r="EFJ21"/>
      <c r="EFK21"/>
      <c r="EFL21"/>
      <c r="EFM21"/>
      <c r="EFN21"/>
      <c r="EFO21"/>
      <c r="EFP21"/>
      <c r="EFQ21"/>
      <c r="EFR21"/>
      <c r="EFS21"/>
      <c r="EFT21"/>
      <c r="EFU21"/>
      <c r="EFV21"/>
      <c r="EFW21"/>
      <c r="EFX21"/>
      <c r="EFY21"/>
      <c r="EFZ21"/>
      <c r="EGA21"/>
      <c r="EGB21"/>
      <c r="EGC21"/>
      <c r="EGD21"/>
      <c r="EGE21"/>
      <c r="EGF21"/>
      <c r="EGG21"/>
      <c r="EGH21"/>
      <c r="EGI21"/>
      <c r="EGJ21"/>
      <c r="EGK21"/>
      <c r="EGL21"/>
      <c r="EGM21"/>
      <c r="EGN21"/>
      <c r="EGO21"/>
      <c r="EGP21"/>
      <c r="EGQ21"/>
      <c r="EGR21"/>
      <c r="EGS21"/>
      <c r="EGT21"/>
      <c r="EGU21"/>
      <c r="EGV21"/>
      <c r="EGW21"/>
      <c r="EGX21"/>
      <c r="EGY21"/>
      <c r="EGZ21"/>
      <c r="EHA21"/>
      <c r="EHB21"/>
      <c r="EHC21"/>
      <c r="EHD21"/>
      <c r="EHE21"/>
      <c r="EHF21"/>
      <c r="EHG21"/>
      <c r="EHH21"/>
      <c r="EHI21"/>
      <c r="EHJ21"/>
      <c r="EHK21"/>
      <c r="EHL21"/>
      <c r="EHM21"/>
      <c r="EHN21"/>
      <c r="EHO21"/>
      <c r="EHP21"/>
      <c r="EHQ21"/>
      <c r="EHR21"/>
      <c r="EHS21"/>
      <c r="EHT21"/>
      <c r="EHU21"/>
      <c r="EHV21"/>
      <c r="EHW21"/>
      <c r="EHX21"/>
      <c r="EHY21"/>
      <c r="EHZ21"/>
      <c r="EIA21"/>
      <c r="EIB21"/>
      <c r="EIC21"/>
      <c r="EID21"/>
      <c r="EIE21"/>
      <c r="EIF21"/>
      <c r="EIG21"/>
      <c r="EIH21"/>
      <c r="EII21"/>
      <c r="EIJ21"/>
      <c r="EIK21"/>
      <c r="EIL21"/>
      <c r="EIM21"/>
      <c r="EIN21"/>
      <c r="EIO21"/>
      <c r="EIP21"/>
      <c r="EIQ21"/>
      <c r="EIR21"/>
      <c r="EIS21"/>
      <c r="EIT21"/>
      <c r="EIU21"/>
      <c r="EIV21"/>
      <c r="EIW21"/>
      <c r="EIX21"/>
      <c r="EIY21"/>
      <c r="EIZ21"/>
      <c r="EJA21"/>
      <c r="EJB21"/>
      <c r="EJC21"/>
      <c r="EJD21"/>
      <c r="EJE21"/>
      <c r="EJF21"/>
      <c r="EJG21"/>
      <c r="EJH21"/>
      <c r="EJI21"/>
      <c r="EJJ21"/>
      <c r="EJK21"/>
      <c r="EJL21"/>
      <c r="EJM21"/>
      <c r="EJN21"/>
      <c r="EJO21"/>
      <c r="EJP21"/>
      <c r="EJQ21"/>
      <c r="EJR21"/>
      <c r="EJS21"/>
      <c r="EJT21"/>
      <c r="EJU21"/>
      <c r="EJV21"/>
      <c r="EJW21"/>
      <c r="EJX21"/>
      <c r="EJY21"/>
      <c r="EJZ21"/>
      <c r="EKA21"/>
      <c r="EKB21"/>
      <c r="EKC21"/>
      <c r="EKD21"/>
      <c r="EKE21"/>
      <c r="EKF21"/>
      <c r="EKG21"/>
      <c r="EKH21"/>
      <c r="EKI21"/>
      <c r="EKJ21"/>
      <c r="EKK21"/>
      <c r="EKL21"/>
      <c r="EKM21"/>
      <c r="EKN21"/>
      <c r="EKO21"/>
      <c r="EKP21"/>
      <c r="EKQ21"/>
      <c r="EKR21"/>
      <c r="EKS21"/>
      <c r="EKT21"/>
      <c r="EKU21"/>
      <c r="EKV21"/>
      <c r="EKW21"/>
      <c r="EKX21"/>
      <c r="EKY21"/>
      <c r="EKZ21"/>
      <c r="ELA21"/>
      <c r="ELB21"/>
      <c r="ELC21"/>
      <c r="ELD21"/>
      <c r="ELE21"/>
      <c r="ELF21"/>
      <c r="ELG21"/>
      <c r="ELH21"/>
      <c r="ELI21"/>
      <c r="ELJ21"/>
      <c r="ELK21"/>
      <c r="ELL21"/>
      <c r="ELM21"/>
      <c r="ELN21"/>
      <c r="ELO21"/>
      <c r="ELP21"/>
      <c r="ELQ21"/>
      <c r="ELR21"/>
      <c r="ELS21"/>
      <c r="ELT21"/>
      <c r="ELU21"/>
      <c r="ELV21"/>
      <c r="ELW21"/>
      <c r="ELX21"/>
      <c r="ELY21"/>
      <c r="ELZ21"/>
      <c r="EMA21"/>
      <c r="EMB21"/>
      <c r="EMC21"/>
      <c r="EMD21"/>
      <c r="EME21"/>
      <c r="EMF21"/>
      <c r="EMG21"/>
      <c r="EMH21"/>
      <c r="EMI21"/>
      <c r="EMJ21"/>
      <c r="EMK21"/>
      <c r="EML21"/>
      <c r="EMM21"/>
      <c r="EMN21"/>
      <c r="EMO21"/>
      <c r="EMP21"/>
      <c r="EMQ21"/>
      <c r="EMR21"/>
      <c r="EMS21"/>
      <c r="EMT21"/>
      <c r="EMU21"/>
      <c r="EMV21"/>
      <c r="EMW21"/>
      <c r="EMX21"/>
      <c r="EMY21"/>
      <c r="EMZ21"/>
      <c r="ENA21"/>
      <c r="ENB21"/>
      <c r="ENC21"/>
      <c r="END21"/>
      <c r="ENE21"/>
      <c r="ENF21"/>
      <c r="ENG21"/>
      <c r="ENH21"/>
      <c r="ENI21"/>
      <c r="ENJ21"/>
      <c r="ENK21"/>
      <c r="ENL21"/>
      <c r="ENM21"/>
      <c r="ENN21"/>
      <c r="ENO21"/>
      <c r="ENP21"/>
      <c r="ENQ21"/>
      <c r="ENR21"/>
      <c r="ENS21"/>
      <c r="ENT21"/>
      <c r="ENU21"/>
      <c r="ENV21"/>
      <c r="ENW21"/>
      <c r="ENX21"/>
      <c r="ENY21"/>
      <c r="ENZ21"/>
      <c r="EOA21"/>
      <c r="EOB21"/>
      <c r="EOC21"/>
      <c r="EOD21"/>
      <c r="EOE21"/>
      <c r="EOF21"/>
      <c r="EOG21"/>
      <c r="EOH21"/>
      <c r="EOI21"/>
      <c r="EOJ21"/>
      <c r="EOK21"/>
      <c r="EOL21"/>
      <c r="EOM21"/>
      <c r="EON21"/>
      <c r="EOO21"/>
      <c r="EOP21"/>
      <c r="EOQ21"/>
      <c r="EOR21"/>
      <c r="EOS21"/>
      <c r="EOT21"/>
      <c r="EOU21"/>
      <c r="EOV21"/>
      <c r="EOW21"/>
      <c r="EOX21"/>
      <c r="EOY21"/>
      <c r="EOZ21"/>
      <c r="EPA21"/>
      <c r="EPB21"/>
      <c r="EPC21"/>
      <c r="EPD21"/>
      <c r="EPE21"/>
      <c r="EPF21"/>
      <c r="EPG21"/>
      <c r="EPH21"/>
      <c r="EPI21"/>
      <c r="EPJ21"/>
      <c r="EPK21"/>
      <c r="EPL21"/>
      <c r="EPM21"/>
      <c r="EPN21"/>
      <c r="EPO21"/>
      <c r="EPP21"/>
      <c r="EPQ21"/>
      <c r="EPR21"/>
      <c r="EPS21"/>
      <c r="EPT21"/>
      <c r="EPU21"/>
      <c r="EPV21"/>
      <c r="EPW21"/>
      <c r="EPX21"/>
      <c r="EPY21"/>
      <c r="EPZ21"/>
      <c r="EQA21"/>
      <c r="EQB21"/>
      <c r="EQC21"/>
      <c r="EQD21"/>
      <c r="EQE21"/>
      <c r="EQF21"/>
      <c r="EQG21"/>
      <c r="EQH21"/>
      <c r="EQI21"/>
      <c r="EQJ21"/>
      <c r="EQK21"/>
      <c r="EQL21"/>
      <c r="EQM21"/>
      <c r="EQN21"/>
      <c r="EQO21"/>
      <c r="EQP21"/>
      <c r="EQQ21"/>
      <c r="EQR21"/>
      <c r="EQS21"/>
      <c r="EQT21"/>
      <c r="EQU21"/>
      <c r="EQV21"/>
      <c r="EQW21"/>
      <c r="EQX21"/>
      <c r="EQY21"/>
      <c r="EQZ21"/>
      <c r="ERA21"/>
      <c r="ERB21"/>
      <c r="ERC21"/>
      <c r="ERD21"/>
      <c r="ERE21"/>
      <c r="ERF21"/>
      <c r="ERG21"/>
      <c r="ERH21"/>
      <c r="ERI21"/>
      <c r="ERJ21"/>
      <c r="ERK21"/>
      <c r="ERL21"/>
      <c r="ERM21"/>
      <c r="ERN21"/>
      <c r="ERO21"/>
      <c r="ERP21"/>
      <c r="ERQ21"/>
      <c r="ERR21"/>
      <c r="ERS21"/>
      <c r="ERT21"/>
      <c r="ERU21"/>
      <c r="ERV21"/>
      <c r="ERW21"/>
      <c r="ERX21"/>
      <c r="ERY21"/>
      <c r="ERZ21"/>
      <c r="ESA21"/>
      <c r="ESB21"/>
      <c r="ESC21"/>
      <c r="ESD21"/>
      <c r="ESE21"/>
      <c r="ESF21"/>
      <c r="ESG21"/>
      <c r="ESH21"/>
      <c r="ESI21"/>
      <c r="ESJ21"/>
      <c r="ESK21"/>
      <c r="ESL21"/>
      <c r="ESM21"/>
      <c r="ESN21"/>
      <c r="ESO21"/>
      <c r="ESP21"/>
      <c r="ESQ21"/>
      <c r="ESR21"/>
      <c r="ESS21"/>
      <c r="EST21"/>
      <c r="ESU21"/>
      <c r="ESV21"/>
      <c r="ESW21"/>
      <c r="ESX21"/>
      <c r="ESY21"/>
      <c r="ESZ21"/>
      <c r="ETA21"/>
      <c r="ETB21"/>
      <c r="ETC21"/>
      <c r="ETD21"/>
      <c r="ETE21"/>
      <c r="ETF21"/>
      <c r="ETG21"/>
      <c r="ETH21"/>
      <c r="ETI21"/>
      <c r="ETJ21"/>
      <c r="ETK21"/>
      <c r="ETL21"/>
      <c r="ETM21"/>
      <c r="ETN21"/>
      <c r="ETO21"/>
      <c r="ETP21"/>
      <c r="ETQ21"/>
      <c r="ETR21"/>
      <c r="ETS21"/>
      <c r="ETT21"/>
      <c r="ETU21"/>
      <c r="ETV21"/>
      <c r="ETW21"/>
      <c r="ETX21"/>
      <c r="ETY21"/>
      <c r="ETZ21"/>
      <c r="EUA21"/>
      <c r="EUB21"/>
      <c r="EUC21"/>
      <c r="EUD21"/>
      <c r="EUE21"/>
      <c r="EUF21"/>
      <c r="EUG21"/>
      <c r="EUH21"/>
      <c r="EUI21"/>
      <c r="EUJ21"/>
      <c r="EUK21"/>
      <c r="EUL21"/>
      <c r="EUM21"/>
      <c r="EUN21"/>
      <c r="EUO21"/>
      <c r="EUP21"/>
      <c r="EUQ21"/>
      <c r="EUR21"/>
      <c r="EUS21"/>
      <c r="EUT21"/>
      <c r="EUU21"/>
      <c r="EUV21"/>
      <c r="EUW21"/>
      <c r="EUX21"/>
      <c r="EUY21"/>
      <c r="EUZ21"/>
      <c r="EVA21"/>
      <c r="EVB21"/>
      <c r="EVC21"/>
      <c r="EVD21"/>
      <c r="EVE21"/>
      <c r="EVF21"/>
      <c r="EVG21"/>
      <c r="EVH21"/>
      <c r="EVI21"/>
      <c r="EVJ21"/>
      <c r="EVK21"/>
      <c r="EVL21"/>
      <c r="EVM21"/>
      <c r="EVN21"/>
      <c r="EVO21"/>
      <c r="EVP21"/>
      <c r="EVQ21"/>
      <c r="EVR21"/>
      <c r="EVS21"/>
      <c r="EVT21"/>
      <c r="EVU21"/>
      <c r="EVV21"/>
      <c r="EVW21"/>
      <c r="EVX21"/>
      <c r="EVY21"/>
      <c r="EVZ21"/>
      <c r="EWA21"/>
      <c r="EWB21"/>
      <c r="EWC21"/>
      <c r="EWD21"/>
      <c r="EWE21"/>
      <c r="EWF21"/>
      <c r="EWG21"/>
      <c r="EWH21"/>
      <c r="EWI21"/>
      <c r="EWJ21"/>
      <c r="EWK21"/>
      <c r="EWL21"/>
      <c r="EWM21"/>
      <c r="EWN21"/>
      <c r="EWO21"/>
      <c r="EWP21"/>
      <c r="EWQ21"/>
      <c r="EWR21"/>
      <c r="EWS21"/>
      <c r="EWT21"/>
      <c r="EWU21"/>
      <c r="EWV21"/>
      <c r="EWW21"/>
      <c r="EWX21"/>
      <c r="EWY21"/>
      <c r="EWZ21"/>
      <c r="EXA21"/>
      <c r="EXB21"/>
      <c r="EXC21"/>
      <c r="EXD21"/>
      <c r="EXE21"/>
      <c r="EXF21"/>
      <c r="EXG21"/>
      <c r="EXH21"/>
      <c r="EXI21"/>
      <c r="EXJ21"/>
      <c r="EXK21"/>
      <c r="EXL21"/>
      <c r="EXM21"/>
      <c r="EXN21"/>
      <c r="EXO21"/>
      <c r="EXP21"/>
      <c r="EXQ21"/>
      <c r="EXR21"/>
      <c r="EXS21"/>
      <c r="EXT21"/>
      <c r="EXU21"/>
      <c r="EXV21"/>
      <c r="EXW21"/>
      <c r="EXX21"/>
      <c r="EXY21"/>
      <c r="EXZ21"/>
      <c r="EYA21"/>
      <c r="EYB21"/>
      <c r="EYC21"/>
      <c r="EYD21"/>
      <c r="EYE21"/>
      <c r="EYF21"/>
      <c r="EYG21"/>
      <c r="EYH21"/>
      <c r="EYI21"/>
      <c r="EYJ21"/>
      <c r="EYK21"/>
      <c r="EYL21"/>
      <c r="EYM21"/>
      <c r="EYN21"/>
      <c r="EYO21"/>
      <c r="EYP21"/>
      <c r="EYQ21"/>
      <c r="EYR21"/>
      <c r="EYS21"/>
      <c r="EYT21"/>
      <c r="EYU21"/>
      <c r="EYV21"/>
      <c r="EYW21"/>
      <c r="EYX21"/>
      <c r="EYY21"/>
      <c r="EYZ21"/>
      <c r="EZA21"/>
      <c r="EZB21"/>
      <c r="EZC21"/>
      <c r="EZD21"/>
      <c r="EZE21"/>
      <c r="EZF21"/>
      <c r="EZG21"/>
      <c r="EZH21"/>
      <c r="EZI21"/>
      <c r="EZJ21"/>
      <c r="EZK21"/>
      <c r="EZL21"/>
      <c r="EZM21"/>
      <c r="EZN21"/>
      <c r="EZO21"/>
      <c r="EZP21"/>
      <c r="EZQ21"/>
      <c r="EZR21"/>
      <c r="EZS21"/>
      <c r="EZT21"/>
      <c r="EZU21"/>
      <c r="EZV21"/>
      <c r="EZW21"/>
      <c r="EZX21"/>
      <c r="EZY21"/>
      <c r="EZZ21"/>
      <c r="FAA21"/>
      <c r="FAB21"/>
      <c r="FAC21"/>
      <c r="FAD21"/>
      <c r="FAE21"/>
      <c r="FAF21"/>
      <c r="FAG21"/>
      <c r="FAH21"/>
      <c r="FAI21"/>
      <c r="FAJ21"/>
      <c r="FAK21"/>
      <c r="FAL21"/>
      <c r="FAM21"/>
      <c r="FAN21"/>
      <c r="FAO21"/>
      <c r="FAP21"/>
      <c r="FAQ21"/>
      <c r="FAR21"/>
      <c r="FAS21"/>
      <c r="FAT21"/>
      <c r="FAU21"/>
      <c r="FAV21"/>
      <c r="FAW21"/>
      <c r="FAX21"/>
      <c r="FAY21"/>
      <c r="FAZ21"/>
      <c r="FBA21"/>
      <c r="FBB21"/>
      <c r="FBC21"/>
      <c r="FBD21"/>
      <c r="FBE21"/>
      <c r="FBF21"/>
      <c r="FBG21"/>
      <c r="FBH21"/>
      <c r="FBI21"/>
      <c r="FBJ21"/>
      <c r="FBK21"/>
      <c r="FBL21"/>
      <c r="FBM21"/>
      <c r="FBN21"/>
      <c r="FBO21"/>
      <c r="FBP21"/>
      <c r="FBQ21"/>
      <c r="FBR21"/>
      <c r="FBS21"/>
      <c r="FBT21"/>
      <c r="FBU21"/>
      <c r="FBV21"/>
      <c r="FBW21"/>
      <c r="FBX21"/>
      <c r="FBY21"/>
      <c r="FBZ21"/>
      <c r="FCA21"/>
      <c r="FCB21"/>
      <c r="FCC21"/>
      <c r="FCD21"/>
      <c r="FCE21"/>
      <c r="FCF21"/>
      <c r="FCG21"/>
      <c r="FCH21"/>
      <c r="FCI21"/>
      <c r="FCJ21"/>
      <c r="FCK21"/>
      <c r="FCL21"/>
      <c r="FCM21"/>
      <c r="FCN21"/>
      <c r="FCO21"/>
      <c r="FCP21"/>
      <c r="FCQ21"/>
      <c r="FCR21"/>
      <c r="FCS21"/>
      <c r="FCT21"/>
      <c r="FCU21"/>
      <c r="FCV21"/>
      <c r="FCW21"/>
      <c r="FCX21"/>
      <c r="FCY21"/>
      <c r="FCZ21"/>
      <c r="FDA21"/>
      <c r="FDB21"/>
      <c r="FDC21"/>
      <c r="FDD21"/>
      <c r="FDE21"/>
      <c r="FDF21"/>
      <c r="FDG21"/>
      <c r="FDH21"/>
      <c r="FDI21"/>
      <c r="FDJ21"/>
      <c r="FDK21"/>
      <c r="FDL21"/>
      <c r="FDM21"/>
      <c r="FDN21"/>
      <c r="FDO21"/>
      <c r="FDP21"/>
      <c r="FDQ21"/>
      <c r="FDR21"/>
      <c r="FDS21"/>
      <c r="FDT21"/>
      <c r="FDU21"/>
      <c r="FDV21"/>
      <c r="FDW21"/>
      <c r="FDX21"/>
      <c r="FDY21"/>
      <c r="FDZ21"/>
      <c r="FEA21"/>
      <c r="FEB21"/>
      <c r="FEC21"/>
      <c r="FED21"/>
      <c r="FEE21"/>
      <c r="FEF21"/>
      <c r="FEG21"/>
      <c r="FEH21"/>
      <c r="FEI21"/>
      <c r="FEJ21"/>
      <c r="FEK21"/>
      <c r="FEL21"/>
      <c r="FEM21"/>
      <c r="FEN21"/>
      <c r="FEO21"/>
      <c r="FEP21"/>
      <c r="FEQ21"/>
      <c r="FER21"/>
      <c r="FES21"/>
      <c r="FET21"/>
      <c r="FEU21"/>
      <c r="FEV21"/>
      <c r="FEW21"/>
      <c r="FEX21"/>
      <c r="FEY21"/>
      <c r="FEZ21"/>
      <c r="FFA21"/>
      <c r="FFB21"/>
      <c r="FFC21"/>
      <c r="FFD21"/>
      <c r="FFE21"/>
      <c r="FFF21"/>
      <c r="FFG21"/>
      <c r="FFH21"/>
      <c r="FFI21"/>
      <c r="FFJ21"/>
      <c r="FFK21"/>
      <c r="FFL21"/>
      <c r="FFM21"/>
      <c r="FFN21"/>
      <c r="FFO21"/>
      <c r="FFP21"/>
      <c r="FFQ21"/>
      <c r="FFR21"/>
      <c r="FFS21"/>
      <c r="FFT21"/>
      <c r="FFU21"/>
      <c r="FFV21"/>
      <c r="FFW21"/>
      <c r="FFX21"/>
      <c r="FFY21"/>
      <c r="FFZ21"/>
      <c r="FGA21"/>
      <c r="FGB21"/>
      <c r="FGC21"/>
      <c r="FGD21"/>
      <c r="FGE21"/>
      <c r="FGF21"/>
      <c r="FGG21"/>
      <c r="FGH21"/>
      <c r="FGI21"/>
      <c r="FGJ21"/>
      <c r="FGK21"/>
      <c r="FGL21"/>
      <c r="FGM21"/>
      <c r="FGN21"/>
      <c r="FGO21"/>
      <c r="FGP21"/>
      <c r="FGQ21"/>
      <c r="FGR21"/>
      <c r="FGS21"/>
      <c r="FGT21"/>
      <c r="FGU21"/>
      <c r="FGV21"/>
      <c r="FGW21"/>
      <c r="FGX21"/>
      <c r="FGY21"/>
      <c r="FGZ21"/>
      <c r="FHA21"/>
      <c r="FHB21"/>
      <c r="FHC21"/>
      <c r="FHD21"/>
      <c r="FHE21"/>
      <c r="FHF21"/>
      <c r="FHG21"/>
      <c r="FHH21"/>
      <c r="FHI21"/>
      <c r="FHJ21"/>
      <c r="FHK21"/>
      <c r="FHL21"/>
      <c r="FHM21"/>
      <c r="FHN21"/>
      <c r="FHO21"/>
      <c r="FHP21"/>
      <c r="FHQ21"/>
      <c r="FHR21"/>
      <c r="FHS21"/>
      <c r="FHT21"/>
      <c r="FHU21"/>
      <c r="FHV21"/>
      <c r="FHW21"/>
      <c r="FHX21"/>
      <c r="FHY21"/>
      <c r="FHZ21"/>
      <c r="FIA21"/>
      <c r="FIB21"/>
      <c r="FIC21"/>
      <c r="FID21"/>
      <c r="FIE21"/>
      <c r="FIF21"/>
      <c r="FIG21"/>
      <c r="FIH21"/>
      <c r="FII21"/>
      <c r="FIJ21"/>
      <c r="FIK21"/>
      <c r="FIL21"/>
      <c r="FIM21"/>
      <c r="FIN21"/>
      <c r="FIO21"/>
      <c r="FIP21"/>
      <c r="FIQ21"/>
      <c r="FIR21"/>
      <c r="FIS21"/>
      <c r="FIT21"/>
      <c r="FIU21"/>
      <c r="FIV21"/>
      <c r="FIW21"/>
      <c r="FIX21"/>
      <c r="FIY21"/>
      <c r="FIZ21"/>
      <c r="FJA21"/>
      <c r="FJB21"/>
      <c r="FJC21"/>
      <c r="FJD21"/>
      <c r="FJE21"/>
      <c r="FJF21"/>
      <c r="FJG21"/>
      <c r="FJH21"/>
      <c r="FJI21"/>
      <c r="FJJ21"/>
      <c r="FJK21"/>
      <c r="FJL21"/>
      <c r="FJM21"/>
      <c r="FJN21"/>
      <c r="FJO21"/>
      <c r="FJP21"/>
      <c r="FJQ21"/>
      <c r="FJR21"/>
      <c r="FJS21"/>
      <c r="FJT21"/>
      <c r="FJU21"/>
      <c r="FJV21"/>
      <c r="FJW21"/>
      <c r="FJX21"/>
      <c r="FJY21"/>
      <c r="FJZ21"/>
      <c r="FKA21"/>
      <c r="FKB21"/>
      <c r="FKC21"/>
      <c r="FKD21"/>
      <c r="FKE21"/>
      <c r="FKF21"/>
      <c r="FKG21"/>
      <c r="FKH21"/>
      <c r="FKI21"/>
      <c r="FKJ21"/>
      <c r="FKK21"/>
      <c r="FKL21"/>
      <c r="FKM21"/>
      <c r="FKN21"/>
      <c r="FKO21"/>
      <c r="FKP21"/>
      <c r="FKQ21"/>
      <c r="FKR21"/>
      <c r="FKS21"/>
      <c r="FKT21"/>
      <c r="FKU21"/>
      <c r="FKV21"/>
      <c r="FKW21"/>
      <c r="FKX21"/>
      <c r="FKY21"/>
      <c r="FKZ21"/>
      <c r="FLA21"/>
      <c r="FLB21"/>
      <c r="FLC21"/>
      <c r="FLD21"/>
      <c r="FLE21"/>
      <c r="FLF21"/>
      <c r="FLG21"/>
      <c r="FLH21"/>
      <c r="FLI21"/>
      <c r="FLJ21"/>
      <c r="FLK21"/>
      <c r="FLL21"/>
      <c r="FLM21"/>
      <c r="FLN21"/>
      <c r="FLO21"/>
      <c r="FLP21"/>
      <c r="FLQ21"/>
      <c r="FLR21"/>
      <c r="FLS21"/>
      <c r="FLT21"/>
      <c r="FLU21"/>
      <c r="FLV21"/>
      <c r="FLW21"/>
      <c r="FLX21"/>
      <c r="FLY21"/>
      <c r="FLZ21"/>
      <c r="FMA21"/>
      <c r="FMB21"/>
      <c r="FMC21"/>
      <c r="FMD21"/>
      <c r="FME21"/>
      <c r="FMF21"/>
      <c r="FMG21"/>
      <c r="FMH21"/>
      <c r="FMI21"/>
      <c r="FMJ21"/>
      <c r="FMK21"/>
      <c r="FML21"/>
      <c r="FMM21"/>
      <c r="FMN21"/>
      <c r="FMO21"/>
      <c r="FMP21"/>
      <c r="FMQ21"/>
      <c r="FMR21"/>
      <c r="FMS21"/>
      <c r="FMT21"/>
      <c r="FMU21"/>
      <c r="FMV21"/>
      <c r="FMW21"/>
      <c r="FMX21"/>
      <c r="FMY21"/>
      <c r="FMZ21"/>
      <c r="FNA21"/>
      <c r="FNB21"/>
      <c r="FNC21"/>
      <c r="FND21"/>
      <c r="FNE21"/>
      <c r="FNF21"/>
      <c r="FNG21"/>
      <c r="FNH21"/>
      <c r="FNI21"/>
      <c r="FNJ21"/>
      <c r="FNK21"/>
      <c r="FNL21"/>
      <c r="FNM21"/>
      <c r="FNN21"/>
      <c r="FNO21"/>
      <c r="FNP21"/>
      <c r="FNQ21"/>
      <c r="FNR21"/>
      <c r="FNS21"/>
      <c r="FNT21"/>
      <c r="FNU21"/>
      <c r="FNV21"/>
      <c r="FNW21"/>
      <c r="FNX21"/>
      <c r="FNY21"/>
      <c r="FNZ21"/>
      <c r="FOA21"/>
      <c r="FOB21"/>
      <c r="FOC21"/>
      <c r="FOD21"/>
      <c r="FOE21"/>
      <c r="FOF21"/>
      <c r="FOG21"/>
      <c r="FOH21"/>
      <c r="FOI21"/>
      <c r="FOJ21"/>
      <c r="FOK21"/>
      <c r="FOL21"/>
      <c r="FOM21"/>
      <c r="FON21"/>
      <c r="FOO21"/>
      <c r="FOP21"/>
      <c r="FOQ21"/>
      <c r="FOR21"/>
      <c r="FOS21"/>
      <c r="FOT21"/>
      <c r="FOU21"/>
      <c r="FOV21"/>
      <c r="FOW21"/>
      <c r="FOX21"/>
      <c r="FOY21"/>
      <c r="FOZ21"/>
      <c r="FPA21"/>
      <c r="FPB21"/>
      <c r="FPC21"/>
      <c r="FPD21"/>
      <c r="FPE21"/>
      <c r="FPF21"/>
      <c r="FPG21"/>
      <c r="FPH21"/>
      <c r="FPI21"/>
      <c r="FPJ21"/>
      <c r="FPK21"/>
      <c r="FPL21"/>
      <c r="FPM21"/>
      <c r="FPN21"/>
      <c r="FPO21"/>
      <c r="FPP21"/>
      <c r="FPQ21"/>
      <c r="FPR21"/>
      <c r="FPS21"/>
      <c r="FPT21"/>
      <c r="FPU21"/>
      <c r="FPV21"/>
      <c r="FPW21"/>
      <c r="FPX21"/>
      <c r="FPY21"/>
      <c r="FPZ21"/>
      <c r="FQA21"/>
      <c r="FQB21"/>
      <c r="FQC21"/>
      <c r="FQD21"/>
      <c r="FQE21"/>
      <c r="FQF21"/>
      <c r="FQG21"/>
      <c r="FQH21"/>
      <c r="FQI21"/>
      <c r="FQJ21"/>
      <c r="FQK21"/>
      <c r="FQL21"/>
      <c r="FQM21"/>
      <c r="FQN21"/>
      <c r="FQO21"/>
      <c r="FQP21"/>
      <c r="FQQ21"/>
      <c r="FQR21"/>
      <c r="FQS21"/>
      <c r="FQT21"/>
      <c r="FQU21"/>
      <c r="FQV21"/>
      <c r="FQW21"/>
      <c r="FQX21"/>
      <c r="FQY21"/>
      <c r="FQZ21"/>
      <c r="FRA21"/>
      <c r="FRB21"/>
      <c r="FRC21"/>
      <c r="FRD21"/>
      <c r="FRE21"/>
      <c r="FRF21"/>
      <c r="FRG21"/>
      <c r="FRH21"/>
      <c r="FRI21"/>
      <c r="FRJ21"/>
      <c r="FRK21"/>
      <c r="FRL21"/>
      <c r="FRM21"/>
      <c r="FRN21"/>
      <c r="FRO21"/>
      <c r="FRP21"/>
      <c r="FRQ21"/>
      <c r="FRR21"/>
      <c r="FRS21"/>
      <c r="FRT21"/>
      <c r="FRU21"/>
      <c r="FRV21"/>
      <c r="FRW21"/>
      <c r="FRX21"/>
      <c r="FRY21"/>
      <c r="FRZ21"/>
      <c r="FSA21"/>
      <c r="FSB21"/>
      <c r="FSC21"/>
      <c r="FSD21"/>
      <c r="FSE21"/>
      <c r="FSF21"/>
      <c r="FSG21"/>
      <c r="FSH21"/>
      <c r="FSI21"/>
      <c r="FSJ21"/>
      <c r="FSK21"/>
      <c r="FSL21"/>
      <c r="FSM21"/>
      <c r="FSN21"/>
      <c r="FSO21"/>
      <c r="FSP21"/>
      <c r="FSQ21"/>
      <c r="FSR21"/>
      <c r="FSS21"/>
      <c r="FST21"/>
      <c r="FSU21"/>
      <c r="FSV21"/>
      <c r="FSW21"/>
      <c r="FSX21"/>
      <c r="FSY21"/>
      <c r="FSZ21"/>
      <c r="FTA21"/>
      <c r="FTB21"/>
      <c r="FTC21"/>
      <c r="FTD21"/>
      <c r="FTE21"/>
      <c r="FTF21"/>
      <c r="FTG21"/>
      <c r="FTH21"/>
      <c r="FTI21"/>
      <c r="FTJ21"/>
      <c r="FTK21"/>
      <c r="FTL21"/>
      <c r="FTM21"/>
      <c r="FTN21"/>
      <c r="FTO21"/>
      <c r="FTP21"/>
      <c r="FTQ21"/>
      <c r="FTR21"/>
      <c r="FTS21"/>
      <c r="FTT21"/>
      <c r="FTU21"/>
      <c r="FTV21"/>
      <c r="FTW21"/>
      <c r="FTX21"/>
      <c r="FTY21"/>
      <c r="FTZ21"/>
      <c r="FUA21"/>
      <c r="FUB21"/>
      <c r="FUC21"/>
      <c r="FUD21"/>
      <c r="FUE21"/>
      <c r="FUF21"/>
      <c r="FUG21"/>
      <c r="FUH21"/>
      <c r="FUI21"/>
      <c r="FUJ21"/>
      <c r="FUK21"/>
      <c r="FUL21"/>
      <c r="FUM21"/>
      <c r="FUN21"/>
      <c r="FUO21"/>
      <c r="FUP21"/>
      <c r="FUQ21"/>
      <c r="FUR21"/>
      <c r="FUS21"/>
      <c r="FUT21"/>
      <c r="FUU21"/>
      <c r="FUV21"/>
      <c r="FUW21"/>
      <c r="FUX21"/>
      <c r="FUY21"/>
      <c r="FUZ21"/>
      <c r="FVA21"/>
      <c r="FVB21"/>
      <c r="FVC21"/>
      <c r="FVD21"/>
      <c r="FVE21"/>
      <c r="FVF21"/>
      <c r="FVG21"/>
      <c r="FVH21"/>
      <c r="FVI21"/>
      <c r="FVJ21"/>
      <c r="FVK21"/>
      <c r="FVL21"/>
      <c r="FVM21"/>
      <c r="FVN21"/>
      <c r="FVO21"/>
      <c r="FVP21"/>
      <c r="FVQ21"/>
      <c r="FVR21"/>
      <c r="FVS21"/>
      <c r="FVT21"/>
      <c r="FVU21"/>
      <c r="FVV21"/>
      <c r="FVW21"/>
      <c r="FVX21"/>
      <c r="FVY21"/>
      <c r="FVZ21"/>
      <c r="FWA21"/>
      <c r="FWB21"/>
      <c r="FWC21"/>
      <c r="FWD21"/>
      <c r="FWE21"/>
      <c r="FWF21"/>
      <c r="FWG21"/>
      <c r="FWH21"/>
      <c r="FWI21"/>
      <c r="FWJ21"/>
      <c r="FWK21"/>
      <c r="FWL21"/>
      <c r="FWM21"/>
      <c r="FWN21"/>
      <c r="FWO21"/>
      <c r="FWP21"/>
      <c r="FWQ21"/>
      <c r="FWR21"/>
      <c r="FWS21"/>
      <c r="FWT21"/>
      <c r="FWU21"/>
      <c r="FWV21"/>
      <c r="FWW21"/>
      <c r="FWX21"/>
      <c r="FWY21"/>
      <c r="FWZ21"/>
      <c r="FXA21"/>
      <c r="FXB21"/>
      <c r="FXC21"/>
      <c r="FXD21"/>
      <c r="FXE21"/>
      <c r="FXF21"/>
      <c r="FXG21"/>
      <c r="FXH21"/>
      <c r="FXI21"/>
      <c r="FXJ21"/>
      <c r="FXK21"/>
      <c r="FXL21"/>
      <c r="FXM21"/>
      <c r="FXN21"/>
      <c r="FXO21"/>
      <c r="FXP21"/>
      <c r="FXQ21"/>
      <c r="FXR21"/>
      <c r="FXS21"/>
      <c r="FXT21"/>
      <c r="FXU21"/>
      <c r="FXV21"/>
      <c r="FXW21"/>
      <c r="FXX21"/>
      <c r="FXY21"/>
      <c r="FXZ21"/>
      <c r="FYA21"/>
      <c r="FYB21"/>
      <c r="FYC21"/>
      <c r="FYD21"/>
      <c r="FYE21"/>
      <c r="FYF21"/>
      <c r="FYG21"/>
      <c r="FYH21"/>
      <c r="FYI21"/>
      <c r="FYJ21"/>
      <c r="FYK21"/>
      <c r="FYL21"/>
      <c r="FYM21"/>
      <c r="FYN21"/>
      <c r="FYO21"/>
      <c r="FYP21"/>
      <c r="FYQ21"/>
      <c r="FYR21"/>
      <c r="FYS21"/>
      <c r="FYT21"/>
      <c r="FYU21"/>
      <c r="FYV21"/>
      <c r="FYW21"/>
      <c r="FYX21"/>
      <c r="FYY21"/>
      <c r="FYZ21"/>
      <c r="FZA21"/>
      <c r="FZB21"/>
      <c r="FZC21"/>
      <c r="FZD21"/>
      <c r="FZE21"/>
      <c r="FZF21"/>
      <c r="FZG21"/>
      <c r="FZH21"/>
      <c r="FZI21"/>
      <c r="FZJ21"/>
      <c r="FZK21"/>
      <c r="FZL21"/>
      <c r="FZM21"/>
      <c r="FZN21"/>
      <c r="FZO21"/>
      <c r="FZP21"/>
      <c r="FZQ21"/>
      <c r="FZR21"/>
      <c r="FZS21"/>
      <c r="FZT21"/>
      <c r="FZU21"/>
      <c r="FZV21"/>
      <c r="FZW21"/>
      <c r="FZX21"/>
      <c r="FZY21"/>
      <c r="FZZ21"/>
      <c r="GAA21"/>
      <c r="GAB21"/>
      <c r="GAC21"/>
      <c r="GAD21"/>
      <c r="GAE21"/>
      <c r="GAF21"/>
      <c r="GAG21"/>
      <c r="GAH21"/>
      <c r="GAI21"/>
      <c r="GAJ21"/>
      <c r="GAK21"/>
      <c r="GAL21"/>
      <c r="GAM21"/>
      <c r="GAN21"/>
      <c r="GAO21"/>
      <c r="GAP21"/>
      <c r="GAQ21"/>
      <c r="GAR21"/>
      <c r="GAS21"/>
      <c r="GAT21"/>
      <c r="GAU21"/>
      <c r="GAV21"/>
      <c r="GAW21"/>
      <c r="GAX21"/>
      <c r="GAY21"/>
      <c r="GAZ21"/>
      <c r="GBA21"/>
      <c r="GBB21"/>
      <c r="GBC21"/>
      <c r="GBD21"/>
      <c r="GBE21"/>
      <c r="GBF21"/>
      <c r="GBG21"/>
      <c r="GBH21"/>
      <c r="GBI21"/>
      <c r="GBJ21"/>
      <c r="GBK21"/>
      <c r="GBL21"/>
      <c r="GBM21"/>
      <c r="GBN21"/>
      <c r="GBO21"/>
      <c r="GBP21"/>
      <c r="GBQ21"/>
      <c r="GBR21"/>
      <c r="GBS21"/>
      <c r="GBT21"/>
      <c r="GBU21"/>
      <c r="GBV21"/>
      <c r="GBW21"/>
      <c r="GBX21"/>
      <c r="GBY21"/>
      <c r="GBZ21"/>
      <c r="GCA21"/>
      <c r="GCB21"/>
      <c r="GCC21"/>
      <c r="GCD21"/>
      <c r="GCE21"/>
      <c r="GCF21"/>
      <c r="GCG21"/>
      <c r="GCH21"/>
      <c r="GCI21"/>
      <c r="GCJ21"/>
      <c r="GCK21"/>
      <c r="GCL21"/>
      <c r="GCM21"/>
      <c r="GCN21"/>
      <c r="GCO21"/>
      <c r="GCP21"/>
      <c r="GCQ21"/>
      <c r="GCR21"/>
      <c r="GCS21"/>
      <c r="GCT21"/>
      <c r="GCU21"/>
      <c r="GCV21"/>
      <c r="GCW21"/>
      <c r="GCX21"/>
      <c r="GCY21"/>
      <c r="GCZ21"/>
      <c r="GDA21"/>
      <c r="GDB21"/>
      <c r="GDC21"/>
      <c r="GDD21"/>
      <c r="GDE21"/>
      <c r="GDF21"/>
      <c r="GDG21"/>
      <c r="GDH21"/>
      <c r="GDI21"/>
      <c r="GDJ21"/>
      <c r="GDK21"/>
      <c r="GDL21"/>
      <c r="GDM21"/>
      <c r="GDN21"/>
      <c r="GDO21"/>
      <c r="GDP21"/>
      <c r="GDQ21"/>
      <c r="GDR21"/>
      <c r="GDS21"/>
      <c r="GDT21"/>
      <c r="GDU21"/>
      <c r="GDV21"/>
      <c r="GDW21"/>
      <c r="GDX21"/>
      <c r="GDY21"/>
      <c r="GDZ21"/>
      <c r="GEA21"/>
      <c r="GEB21"/>
      <c r="GEC21"/>
      <c r="GED21"/>
      <c r="GEE21"/>
      <c r="GEF21"/>
      <c r="GEG21"/>
      <c r="GEH21"/>
      <c r="GEI21"/>
      <c r="GEJ21"/>
      <c r="GEK21"/>
      <c r="GEL21"/>
      <c r="GEM21"/>
      <c r="GEN21"/>
      <c r="GEO21"/>
      <c r="GEP21"/>
      <c r="GEQ21"/>
      <c r="GER21"/>
      <c r="GES21"/>
      <c r="GET21"/>
      <c r="GEU21"/>
      <c r="GEV21"/>
      <c r="GEW21"/>
      <c r="GEX21"/>
      <c r="GEY21"/>
      <c r="GEZ21"/>
      <c r="GFA21"/>
      <c r="GFB21"/>
      <c r="GFC21"/>
      <c r="GFD21"/>
      <c r="GFE21"/>
      <c r="GFF21"/>
      <c r="GFG21"/>
      <c r="GFH21"/>
      <c r="GFI21"/>
      <c r="GFJ21"/>
      <c r="GFK21"/>
      <c r="GFL21"/>
      <c r="GFM21"/>
      <c r="GFN21"/>
      <c r="GFO21"/>
      <c r="GFP21"/>
      <c r="GFQ21"/>
      <c r="GFR21"/>
      <c r="GFS21"/>
      <c r="GFT21"/>
      <c r="GFU21"/>
      <c r="GFV21"/>
      <c r="GFW21"/>
      <c r="GFX21"/>
      <c r="GFY21"/>
      <c r="GFZ21"/>
      <c r="GGA21"/>
      <c r="GGB21"/>
      <c r="GGC21"/>
      <c r="GGD21"/>
      <c r="GGE21"/>
      <c r="GGF21"/>
      <c r="GGG21"/>
      <c r="GGH21"/>
      <c r="GGI21"/>
      <c r="GGJ21"/>
      <c r="GGK21"/>
      <c r="GGL21"/>
      <c r="GGM21"/>
      <c r="GGN21"/>
      <c r="GGO21"/>
      <c r="GGP21"/>
      <c r="GGQ21"/>
      <c r="GGR21"/>
      <c r="GGS21"/>
      <c r="GGT21"/>
      <c r="GGU21"/>
      <c r="GGV21"/>
      <c r="GGW21"/>
      <c r="GGX21"/>
      <c r="GGY21"/>
      <c r="GGZ21"/>
      <c r="GHA21"/>
      <c r="GHB21"/>
      <c r="GHC21"/>
      <c r="GHD21"/>
      <c r="GHE21"/>
      <c r="GHF21"/>
      <c r="GHG21"/>
      <c r="GHH21"/>
      <c r="GHI21"/>
      <c r="GHJ21"/>
      <c r="GHK21"/>
      <c r="GHL21"/>
      <c r="GHM21"/>
      <c r="GHN21"/>
      <c r="GHO21"/>
      <c r="GHP21"/>
      <c r="GHQ21"/>
      <c r="GHR21"/>
      <c r="GHS21"/>
      <c r="GHT21"/>
      <c r="GHU21"/>
      <c r="GHV21"/>
      <c r="GHW21"/>
      <c r="GHX21"/>
      <c r="GHY21"/>
      <c r="GHZ21"/>
      <c r="GIA21"/>
      <c r="GIB21"/>
      <c r="GIC21"/>
      <c r="GID21"/>
      <c r="GIE21"/>
      <c r="GIF21"/>
      <c r="GIG21"/>
      <c r="GIH21"/>
      <c r="GII21"/>
      <c r="GIJ21"/>
      <c r="GIK21"/>
      <c r="GIL21"/>
      <c r="GIM21"/>
      <c r="GIN21"/>
      <c r="GIO21"/>
      <c r="GIP21"/>
      <c r="GIQ21"/>
      <c r="GIR21"/>
      <c r="GIS21"/>
      <c r="GIT21"/>
      <c r="GIU21"/>
      <c r="GIV21"/>
      <c r="GIW21"/>
      <c r="GIX21"/>
      <c r="GIY21"/>
      <c r="GIZ21"/>
      <c r="GJA21"/>
      <c r="GJB21"/>
      <c r="GJC21"/>
      <c r="GJD21"/>
      <c r="GJE21"/>
      <c r="GJF21"/>
      <c r="GJG21"/>
      <c r="GJH21"/>
      <c r="GJI21"/>
      <c r="GJJ21"/>
      <c r="GJK21"/>
      <c r="GJL21"/>
      <c r="GJM21"/>
      <c r="GJN21"/>
      <c r="GJO21"/>
      <c r="GJP21"/>
      <c r="GJQ21"/>
      <c r="GJR21"/>
      <c r="GJS21"/>
      <c r="GJT21"/>
      <c r="GJU21"/>
      <c r="GJV21"/>
      <c r="GJW21"/>
      <c r="GJX21"/>
      <c r="GJY21"/>
      <c r="GJZ21"/>
      <c r="GKA21"/>
      <c r="GKB21"/>
      <c r="GKC21"/>
      <c r="GKD21"/>
      <c r="GKE21"/>
      <c r="GKF21"/>
      <c r="GKG21"/>
      <c r="GKH21"/>
      <c r="GKI21"/>
      <c r="GKJ21"/>
      <c r="GKK21"/>
      <c r="GKL21"/>
      <c r="GKM21"/>
      <c r="GKN21"/>
      <c r="GKO21"/>
      <c r="GKP21"/>
      <c r="GKQ21"/>
      <c r="GKR21"/>
      <c r="GKS21"/>
      <c r="GKT21"/>
      <c r="GKU21"/>
      <c r="GKV21"/>
      <c r="GKW21"/>
      <c r="GKX21"/>
      <c r="GKY21"/>
      <c r="GKZ21"/>
      <c r="GLA21"/>
      <c r="GLB21"/>
      <c r="GLC21"/>
      <c r="GLD21"/>
      <c r="GLE21"/>
      <c r="GLF21"/>
      <c r="GLG21"/>
      <c r="GLH21"/>
      <c r="GLI21"/>
      <c r="GLJ21"/>
      <c r="GLK21"/>
      <c r="GLL21"/>
      <c r="GLM21"/>
      <c r="GLN21"/>
      <c r="GLO21"/>
      <c r="GLP21"/>
      <c r="GLQ21"/>
      <c r="GLR21"/>
      <c r="GLS21"/>
      <c r="GLT21"/>
      <c r="GLU21"/>
      <c r="GLV21"/>
      <c r="GLW21"/>
      <c r="GLX21"/>
      <c r="GLY21"/>
      <c r="GLZ21"/>
      <c r="GMA21"/>
      <c r="GMB21"/>
      <c r="GMC21"/>
      <c r="GMD21"/>
      <c r="GME21"/>
      <c r="GMF21"/>
      <c r="GMG21"/>
      <c r="GMH21"/>
      <c r="GMI21"/>
      <c r="GMJ21"/>
      <c r="GMK21"/>
      <c r="GML21"/>
      <c r="GMM21"/>
      <c r="GMN21"/>
      <c r="GMO21"/>
      <c r="GMP21"/>
      <c r="GMQ21"/>
      <c r="GMR21"/>
      <c r="GMS21"/>
      <c r="GMT21"/>
      <c r="GMU21"/>
      <c r="GMV21"/>
      <c r="GMW21"/>
      <c r="GMX21"/>
      <c r="GMY21"/>
      <c r="GMZ21"/>
      <c r="GNA21"/>
      <c r="GNB21"/>
      <c r="GNC21"/>
      <c r="GND21"/>
      <c r="GNE21"/>
      <c r="GNF21"/>
      <c r="GNG21"/>
      <c r="GNH21"/>
      <c r="GNI21"/>
      <c r="GNJ21"/>
      <c r="GNK21"/>
      <c r="GNL21"/>
      <c r="GNM21"/>
      <c r="GNN21"/>
      <c r="GNO21"/>
      <c r="GNP21"/>
      <c r="GNQ21"/>
      <c r="GNR21"/>
      <c r="GNS21"/>
      <c r="GNT21"/>
      <c r="GNU21"/>
      <c r="GNV21"/>
      <c r="GNW21"/>
      <c r="GNX21"/>
      <c r="GNY21"/>
      <c r="GNZ21"/>
      <c r="GOA21"/>
      <c r="GOB21"/>
      <c r="GOC21"/>
      <c r="GOD21"/>
      <c r="GOE21"/>
      <c r="GOF21"/>
      <c r="GOG21"/>
      <c r="GOH21"/>
      <c r="GOI21"/>
      <c r="GOJ21"/>
      <c r="GOK21"/>
      <c r="GOL21"/>
      <c r="GOM21"/>
      <c r="GON21"/>
      <c r="GOO21"/>
      <c r="GOP21"/>
      <c r="GOQ21"/>
      <c r="GOR21"/>
      <c r="GOS21"/>
      <c r="GOT21"/>
      <c r="GOU21"/>
      <c r="GOV21"/>
      <c r="GOW21"/>
      <c r="GOX21"/>
      <c r="GOY21"/>
      <c r="GOZ21"/>
      <c r="GPA21"/>
      <c r="GPB21"/>
      <c r="GPC21"/>
      <c r="GPD21"/>
      <c r="GPE21"/>
      <c r="GPF21"/>
      <c r="GPG21"/>
      <c r="GPH21"/>
      <c r="GPI21"/>
      <c r="GPJ21"/>
      <c r="GPK21"/>
      <c r="GPL21"/>
      <c r="GPM21"/>
      <c r="GPN21"/>
      <c r="GPO21"/>
      <c r="GPP21"/>
      <c r="GPQ21"/>
      <c r="GPR21"/>
      <c r="GPS21"/>
      <c r="GPT21"/>
      <c r="GPU21"/>
      <c r="GPV21"/>
      <c r="GPW21"/>
      <c r="GPX21"/>
      <c r="GPY21"/>
      <c r="GPZ21"/>
      <c r="GQA21"/>
      <c r="GQB21"/>
      <c r="GQC21"/>
      <c r="GQD21"/>
      <c r="GQE21"/>
      <c r="GQF21"/>
      <c r="GQG21"/>
      <c r="GQH21"/>
      <c r="GQI21"/>
      <c r="GQJ21"/>
      <c r="GQK21"/>
      <c r="GQL21"/>
      <c r="GQM21"/>
      <c r="GQN21"/>
      <c r="GQO21"/>
      <c r="GQP21"/>
      <c r="GQQ21"/>
      <c r="GQR21"/>
      <c r="GQS21"/>
      <c r="GQT21"/>
      <c r="GQU21"/>
      <c r="GQV21"/>
      <c r="GQW21"/>
      <c r="GQX21"/>
      <c r="GQY21"/>
      <c r="GQZ21"/>
      <c r="GRA21"/>
      <c r="GRB21"/>
      <c r="GRC21"/>
      <c r="GRD21"/>
      <c r="GRE21"/>
      <c r="GRF21"/>
      <c r="GRG21"/>
      <c r="GRH21"/>
      <c r="GRI21"/>
      <c r="GRJ21"/>
      <c r="GRK21"/>
      <c r="GRL21"/>
      <c r="GRM21"/>
      <c r="GRN21"/>
      <c r="GRO21"/>
      <c r="GRP21"/>
      <c r="GRQ21"/>
      <c r="GRR21"/>
      <c r="GRS21"/>
      <c r="GRT21"/>
      <c r="GRU21"/>
      <c r="GRV21"/>
      <c r="GRW21"/>
      <c r="GRX21"/>
      <c r="GRY21"/>
      <c r="GRZ21"/>
      <c r="GSA21"/>
      <c r="GSB21"/>
      <c r="GSC21"/>
      <c r="GSD21"/>
      <c r="GSE21"/>
      <c r="GSF21"/>
      <c r="GSG21"/>
      <c r="GSH21"/>
      <c r="GSI21"/>
      <c r="GSJ21"/>
      <c r="GSK21"/>
      <c r="GSL21"/>
      <c r="GSM21"/>
      <c r="GSN21"/>
      <c r="GSO21"/>
      <c r="GSP21"/>
      <c r="GSQ21"/>
      <c r="GSR21"/>
      <c r="GSS21"/>
      <c r="GST21"/>
      <c r="GSU21"/>
      <c r="GSV21"/>
      <c r="GSW21"/>
      <c r="GSX21"/>
      <c r="GSY21"/>
      <c r="GSZ21"/>
      <c r="GTA21"/>
      <c r="GTB21"/>
      <c r="GTC21"/>
      <c r="GTD21"/>
      <c r="GTE21"/>
      <c r="GTF21"/>
      <c r="GTG21"/>
      <c r="GTH21"/>
      <c r="GTI21"/>
      <c r="GTJ21"/>
      <c r="GTK21"/>
      <c r="GTL21"/>
      <c r="GTM21"/>
      <c r="GTN21"/>
      <c r="GTO21"/>
      <c r="GTP21"/>
      <c r="GTQ21"/>
      <c r="GTR21"/>
      <c r="GTS21"/>
      <c r="GTT21"/>
      <c r="GTU21"/>
      <c r="GTV21"/>
      <c r="GTW21"/>
      <c r="GTX21"/>
      <c r="GTY21"/>
      <c r="GTZ21"/>
      <c r="GUA21"/>
      <c r="GUB21"/>
      <c r="GUC21"/>
      <c r="GUD21"/>
      <c r="GUE21"/>
      <c r="GUF21"/>
      <c r="GUG21"/>
      <c r="GUH21"/>
      <c r="GUI21"/>
      <c r="GUJ21"/>
      <c r="GUK21"/>
      <c r="GUL21"/>
      <c r="GUM21"/>
      <c r="GUN21"/>
      <c r="GUO21"/>
      <c r="GUP21"/>
      <c r="GUQ21"/>
      <c r="GUR21"/>
      <c r="GUS21"/>
      <c r="GUT21"/>
      <c r="GUU21"/>
      <c r="GUV21"/>
      <c r="GUW21"/>
      <c r="GUX21"/>
      <c r="GUY21"/>
      <c r="GUZ21"/>
      <c r="GVA21"/>
      <c r="GVB21"/>
      <c r="GVC21"/>
      <c r="GVD21"/>
      <c r="GVE21"/>
      <c r="GVF21"/>
      <c r="GVG21"/>
      <c r="GVH21"/>
      <c r="GVI21"/>
      <c r="GVJ21"/>
      <c r="GVK21"/>
      <c r="GVL21"/>
      <c r="GVM21"/>
      <c r="GVN21"/>
      <c r="GVO21"/>
      <c r="GVP21"/>
      <c r="GVQ21"/>
      <c r="GVR21"/>
      <c r="GVS21"/>
      <c r="GVT21"/>
      <c r="GVU21"/>
      <c r="GVV21"/>
      <c r="GVW21"/>
      <c r="GVX21"/>
      <c r="GVY21"/>
      <c r="GVZ21"/>
      <c r="GWA21"/>
      <c r="GWB21"/>
      <c r="GWC21"/>
      <c r="GWD21"/>
      <c r="GWE21"/>
      <c r="GWF21"/>
      <c r="GWG21"/>
      <c r="GWH21"/>
      <c r="GWI21"/>
      <c r="GWJ21"/>
      <c r="GWK21"/>
      <c r="GWL21"/>
      <c r="GWM21"/>
      <c r="GWN21"/>
      <c r="GWO21"/>
      <c r="GWP21"/>
      <c r="GWQ21"/>
      <c r="GWR21"/>
      <c r="GWS21"/>
      <c r="GWT21"/>
      <c r="GWU21"/>
      <c r="GWV21"/>
      <c r="GWW21"/>
      <c r="GWX21"/>
      <c r="GWY21"/>
      <c r="GWZ21"/>
      <c r="GXA21"/>
      <c r="GXB21"/>
      <c r="GXC21"/>
      <c r="GXD21"/>
      <c r="GXE21"/>
      <c r="GXF21"/>
      <c r="GXG21"/>
      <c r="GXH21"/>
      <c r="GXI21"/>
      <c r="GXJ21"/>
      <c r="GXK21"/>
      <c r="GXL21"/>
      <c r="GXM21"/>
      <c r="GXN21"/>
      <c r="GXO21"/>
      <c r="GXP21"/>
      <c r="GXQ21"/>
      <c r="GXR21"/>
      <c r="GXS21"/>
      <c r="GXT21"/>
      <c r="GXU21"/>
      <c r="GXV21"/>
      <c r="GXW21"/>
      <c r="GXX21"/>
      <c r="GXY21"/>
      <c r="GXZ21"/>
      <c r="GYA21"/>
      <c r="GYB21"/>
      <c r="GYC21"/>
      <c r="GYD21"/>
      <c r="GYE21"/>
      <c r="GYF21"/>
      <c r="GYG21"/>
      <c r="GYH21"/>
      <c r="GYI21"/>
      <c r="GYJ21"/>
      <c r="GYK21"/>
      <c r="GYL21"/>
      <c r="GYM21"/>
      <c r="GYN21"/>
      <c r="GYO21"/>
      <c r="GYP21"/>
      <c r="GYQ21"/>
      <c r="GYR21"/>
      <c r="GYS21"/>
      <c r="GYT21"/>
      <c r="GYU21"/>
      <c r="GYV21"/>
      <c r="GYW21"/>
      <c r="GYX21"/>
      <c r="GYY21"/>
      <c r="GYZ21"/>
      <c r="GZA21"/>
      <c r="GZB21"/>
      <c r="GZC21"/>
      <c r="GZD21"/>
      <c r="GZE21"/>
      <c r="GZF21"/>
      <c r="GZG21"/>
      <c r="GZH21"/>
      <c r="GZI21"/>
      <c r="GZJ21"/>
      <c r="GZK21"/>
      <c r="GZL21"/>
      <c r="GZM21"/>
      <c r="GZN21"/>
      <c r="GZO21"/>
      <c r="GZP21"/>
      <c r="GZQ21"/>
      <c r="GZR21"/>
      <c r="GZS21"/>
      <c r="GZT21"/>
      <c r="GZU21"/>
      <c r="GZV21"/>
      <c r="GZW21"/>
      <c r="GZX21"/>
      <c r="GZY21"/>
      <c r="GZZ21"/>
      <c r="HAA21"/>
      <c r="HAB21"/>
      <c r="HAC21"/>
      <c r="HAD21"/>
      <c r="HAE21"/>
      <c r="HAF21"/>
      <c r="HAG21"/>
      <c r="HAH21"/>
      <c r="HAI21"/>
      <c r="HAJ21"/>
      <c r="HAK21"/>
      <c r="HAL21"/>
      <c r="HAM21"/>
      <c r="HAN21"/>
      <c r="HAO21"/>
      <c r="HAP21"/>
      <c r="HAQ21"/>
      <c r="HAR21"/>
      <c r="HAS21"/>
      <c r="HAT21"/>
      <c r="HAU21"/>
      <c r="HAV21"/>
      <c r="HAW21"/>
      <c r="HAX21"/>
      <c r="HAY21"/>
      <c r="HAZ21"/>
      <c r="HBA21"/>
      <c r="HBB21"/>
      <c r="HBC21"/>
      <c r="HBD21"/>
      <c r="HBE21"/>
      <c r="HBF21"/>
      <c r="HBG21"/>
      <c r="HBH21"/>
      <c r="HBI21"/>
      <c r="HBJ21"/>
      <c r="HBK21"/>
      <c r="HBL21"/>
      <c r="HBM21"/>
      <c r="HBN21"/>
      <c r="HBO21"/>
      <c r="HBP21"/>
      <c r="HBQ21"/>
      <c r="HBR21"/>
      <c r="HBS21"/>
      <c r="HBT21"/>
      <c r="HBU21"/>
      <c r="HBV21"/>
      <c r="HBW21"/>
      <c r="HBX21"/>
      <c r="HBY21"/>
      <c r="HBZ21"/>
      <c r="HCA21"/>
      <c r="HCB21"/>
      <c r="HCC21"/>
      <c r="HCD21"/>
      <c r="HCE21"/>
      <c r="HCF21"/>
      <c r="HCG21"/>
      <c r="HCH21"/>
      <c r="HCI21"/>
      <c r="HCJ21"/>
      <c r="HCK21"/>
      <c r="HCL21"/>
      <c r="HCM21"/>
      <c r="HCN21"/>
      <c r="HCO21"/>
      <c r="HCP21"/>
      <c r="HCQ21"/>
      <c r="HCR21"/>
      <c r="HCS21"/>
      <c r="HCT21"/>
      <c r="HCU21"/>
      <c r="HCV21"/>
      <c r="HCW21"/>
      <c r="HCX21"/>
      <c r="HCY21"/>
      <c r="HCZ21"/>
      <c r="HDA21"/>
      <c r="HDB21"/>
      <c r="HDC21"/>
      <c r="HDD21"/>
      <c r="HDE21"/>
      <c r="HDF21"/>
      <c r="HDG21"/>
      <c r="HDH21"/>
      <c r="HDI21"/>
      <c r="HDJ21"/>
      <c r="HDK21"/>
      <c r="HDL21"/>
      <c r="HDM21"/>
      <c r="HDN21"/>
      <c r="HDO21"/>
      <c r="HDP21"/>
      <c r="HDQ21"/>
      <c r="HDR21"/>
      <c r="HDS21"/>
      <c r="HDT21"/>
      <c r="HDU21"/>
      <c r="HDV21"/>
      <c r="HDW21"/>
      <c r="HDX21"/>
      <c r="HDY21"/>
      <c r="HDZ21"/>
      <c r="HEA21"/>
      <c r="HEB21"/>
      <c r="HEC21"/>
      <c r="HED21"/>
      <c r="HEE21"/>
      <c r="HEF21"/>
      <c r="HEG21"/>
      <c r="HEH21"/>
      <c r="HEI21"/>
      <c r="HEJ21"/>
      <c r="HEK21"/>
      <c r="HEL21"/>
      <c r="HEM21"/>
      <c r="HEN21"/>
      <c r="HEO21"/>
      <c r="HEP21"/>
      <c r="HEQ21"/>
      <c r="HER21"/>
      <c r="HES21"/>
      <c r="HET21"/>
      <c r="HEU21"/>
      <c r="HEV21"/>
      <c r="HEW21"/>
      <c r="HEX21"/>
      <c r="HEY21"/>
      <c r="HEZ21"/>
      <c r="HFA21"/>
      <c r="HFB21"/>
      <c r="HFC21"/>
      <c r="HFD21"/>
      <c r="HFE21"/>
      <c r="HFF21"/>
      <c r="HFG21"/>
      <c r="HFH21"/>
      <c r="HFI21"/>
      <c r="HFJ21"/>
      <c r="HFK21"/>
      <c r="HFL21"/>
      <c r="HFM21"/>
      <c r="HFN21"/>
      <c r="HFO21"/>
      <c r="HFP21"/>
      <c r="HFQ21"/>
      <c r="HFR21"/>
      <c r="HFS21"/>
      <c r="HFT21"/>
      <c r="HFU21"/>
      <c r="HFV21"/>
      <c r="HFW21"/>
      <c r="HFX21"/>
      <c r="HFY21"/>
      <c r="HFZ21"/>
      <c r="HGA21"/>
      <c r="HGB21"/>
      <c r="HGC21"/>
      <c r="HGD21"/>
      <c r="HGE21"/>
      <c r="HGF21"/>
      <c r="HGG21"/>
      <c r="HGH21"/>
      <c r="HGI21"/>
      <c r="HGJ21"/>
      <c r="HGK21"/>
      <c r="HGL21"/>
      <c r="HGM21"/>
      <c r="HGN21"/>
      <c r="HGO21"/>
      <c r="HGP21"/>
      <c r="HGQ21"/>
      <c r="HGR21"/>
      <c r="HGS21"/>
      <c r="HGT21"/>
      <c r="HGU21"/>
      <c r="HGV21"/>
      <c r="HGW21"/>
      <c r="HGX21"/>
      <c r="HGY21"/>
      <c r="HGZ21"/>
      <c r="HHA21"/>
      <c r="HHB21"/>
      <c r="HHC21"/>
      <c r="HHD21"/>
      <c r="HHE21"/>
      <c r="HHF21"/>
      <c r="HHG21"/>
      <c r="HHH21"/>
      <c r="HHI21"/>
      <c r="HHJ21"/>
      <c r="HHK21"/>
      <c r="HHL21"/>
      <c r="HHM21"/>
      <c r="HHN21"/>
      <c r="HHO21"/>
      <c r="HHP21"/>
      <c r="HHQ21"/>
      <c r="HHR21"/>
      <c r="HHS21"/>
      <c r="HHT21"/>
      <c r="HHU21"/>
      <c r="HHV21"/>
      <c r="HHW21"/>
      <c r="HHX21"/>
      <c r="HHY21"/>
      <c r="HHZ21"/>
      <c r="HIA21"/>
      <c r="HIB21"/>
      <c r="HIC21"/>
      <c r="HID21"/>
      <c r="HIE21"/>
      <c r="HIF21"/>
      <c r="HIG21"/>
      <c r="HIH21"/>
      <c r="HII21"/>
      <c r="HIJ21"/>
      <c r="HIK21"/>
      <c r="HIL21"/>
      <c r="HIM21"/>
      <c r="HIN21"/>
      <c r="HIO21"/>
      <c r="HIP21"/>
      <c r="HIQ21"/>
      <c r="HIR21"/>
      <c r="HIS21"/>
      <c r="HIT21"/>
      <c r="HIU21"/>
      <c r="HIV21"/>
      <c r="HIW21"/>
      <c r="HIX21"/>
      <c r="HIY21"/>
      <c r="HIZ21"/>
      <c r="HJA21"/>
      <c r="HJB21"/>
      <c r="HJC21"/>
      <c r="HJD21"/>
      <c r="HJE21"/>
      <c r="HJF21"/>
      <c r="HJG21"/>
      <c r="HJH21"/>
      <c r="HJI21"/>
      <c r="HJJ21"/>
      <c r="HJK21"/>
      <c r="HJL21"/>
      <c r="HJM21"/>
      <c r="HJN21"/>
      <c r="HJO21"/>
      <c r="HJP21"/>
      <c r="HJQ21"/>
      <c r="HJR21"/>
      <c r="HJS21"/>
      <c r="HJT21"/>
      <c r="HJU21"/>
      <c r="HJV21"/>
      <c r="HJW21"/>
      <c r="HJX21"/>
      <c r="HJY21"/>
      <c r="HJZ21"/>
      <c r="HKA21"/>
      <c r="HKB21"/>
      <c r="HKC21"/>
      <c r="HKD21"/>
      <c r="HKE21"/>
      <c r="HKF21"/>
      <c r="HKG21"/>
      <c r="HKH21"/>
      <c r="HKI21"/>
      <c r="HKJ21"/>
      <c r="HKK21"/>
      <c r="HKL21"/>
      <c r="HKM21"/>
      <c r="HKN21"/>
      <c r="HKO21"/>
      <c r="HKP21"/>
      <c r="HKQ21"/>
      <c r="HKR21"/>
      <c r="HKS21"/>
      <c r="HKT21"/>
      <c r="HKU21"/>
      <c r="HKV21"/>
      <c r="HKW21"/>
      <c r="HKX21"/>
      <c r="HKY21"/>
      <c r="HKZ21"/>
      <c r="HLA21"/>
      <c r="HLB21"/>
      <c r="HLC21"/>
      <c r="HLD21"/>
      <c r="HLE21"/>
      <c r="HLF21"/>
      <c r="HLG21"/>
      <c r="HLH21"/>
      <c r="HLI21"/>
      <c r="HLJ21"/>
      <c r="HLK21"/>
      <c r="HLL21"/>
      <c r="HLM21"/>
      <c r="HLN21"/>
      <c r="HLO21"/>
      <c r="HLP21"/>
      <c r="HLQ21"/>
      <c r="HLR21"/>
      <c r="HLS21"/>
      <c r="HLT21"/>
      <c r="HLU21"/>
      <c r="HLV21"/>
      <c r="HLW21"/>
      <c r="HLX21"/>
      <c r="HLY21"/>
      <c r="HLZ21"/>
      <c r="HMA21"/>
      <c r="HMB21"/>
      <c r="HMC21"/>
      <c r="HMD21"/>
      <c r="HME21"/>
      <c r="HMF21"/>
      <c r="HMG21"/>
      <c r="HMH21"/>
      <c r="HMI21"/>
      <c r="HMJ21"/>
      <c r="HMK21"/>
      <c r="HML21"/>
      <c r="HMM21"/>
      <c r="HMN21"/>
      <c r="HMO21"/>
      <c r="HMP21"/>
      <c r="HMQ21"/>
      <c r="HMR21"/>
      <c r="HMS21"/>
      <c r="HMT21"/>
      <c r="HMU21"/>
      <c r="HMV21"/>
      <c r="HMW21"/>
      <c r="HMX21"/>
      <c r="HMY21"/>
      <c r="HMZ21"/>
      <c r="HNA21"/>
      <c r="HNB21"/>
      <c r="HNC21"/>
      <c r="HND21"/>
      <c r="HNE21"/>
      <c r="HNF21"/>
      <c r="HNG21"/>
      <c r="HNH21"/>
      <c r="HNI21"/>
      <c r="HNJ21"/>
      <c r="HNK21"/>
      <c r="HNL21"/>
      <c r="HNM21"/>
      <c r="HNN21"/>
      <c r="HNO21"/>
      <c r="HNP21"/>
      <c r="HNQ21"/>
      <c r="HNR21"/>
      <c r="HNS21"/>
      <c r="HNT21"/>
      <c r="HNU21"/>
      <c r="HNV21"/>
      <c r="HNW21"/>
      <c r="HNX21"/>
      <c r="HNY21"/>
      <c r="HNZ21"/>
      <c r="HOA21"/>
      <c r="HOB21"/>
      <c r="HOC21"/>
      <c r="HOD21"/>
      <c r="HOE21"/>
      <c r="HOF21"/>
      <c r="HOG21"/>
      <c r="HOH21"/>
      <c r="HOI21"/>
      <c r="HOJ21"/>
      <c r="HOK21"/>
      <c r="HOL21"/>
      <c r="HOM21"/>
      <c r="HON21"/>
      <c r="HOO21"/>
      <c r="HOP21"/>
      <c r="HOQ21"/>
      <c r="HOR21"/>
      <c r="HOS21"/>
      <c r="HOT21"/>
      <c r="HOU21"/>
      <c r="HOV21"/>
      <c r="HOW21"/>
      <c r="HOX21"/>
      <c r="HOY21"/>
      <c r="HOZ21"/>
      <c r="HPA21"/>
      <c r="HPB21"/>
      <c r="HPC21"/>
      <c r="HPD21"/>
      <c r="HPE21"/>
      <c r="HPF21"/>
      <c r="HPG21"/>
      <c r="HPH21"/>
      <c r="HPI21"/>
      <c r="HPJ21"/>
      <c r="HPK21"/>
      <c r="HPL21"/>
      <c r="HPM21"/>
      <c r="HPN21"/>
      <c r="HPO21"/>
      <c r="HPP21"/>
      <c r="HPQ21"/>
      <c r="HPR21"/>
      <c r="HPS21"/>
      <c r="HPT21"/>
      <c r="HPU21"/>
      <c r="HPV21"/>
      <c r="HPW21"/>
      <c r="HPX21"/>
      <c r="HPY21"/>
      <c r="HPZ21"/>
      <c r="HQA21"/>
      <c r="HQB21"/>
      <c r="HQC21"/>
      <c r="HQD21"/>
      <c r="HQE21"/>
      <c r="HQF21"/>
      <c r="HQG21"/>
      <c r="HQH21"/>
      <c r="HQI21"/>
      <c r="HQJ21"/>
      <c r="HQK21"/>
      <c r="HQL21"/>
      <c r="HQM21"/>
      <c r="HQN21"/>
      <c r="HQO21"/>
      <c r="HQP21"/>
      <c r="HQQ21"/>
      <c r="HQR21"/>
      <c r="HQS21"/>
      <c r="HQT21"/>
      <c r="HQU21"/>
      <c r="HQV21"/>
      <c r="HQW21"/>
      <c r="HQX21"/>
      <c r="HQY21"/>
      <c r="HQZ21"/>
      <c r="HRA21"/>
      <c r="HRB21"/>
      <c r="HRC21"/>
      <c r="HRD21"/>
      <c r="HRE21"/>
      <c r="HRF21"/>
      <c r="HRG21"/>
      <c r="HRH21"/>
      <c r="HRI21"/>
      <c r="HRJ21"/>
      <c r="HRK21"/>
      <c r="HRL21"/>
      <c r="HRM21"/>
      <c r="HRN21"/>
      <c r="HRO21"/>
      <c r="HRP21"/>
      <c r="HRQ21"/>
      <c r="HRR21"/>
      <c r="HRS21"/>
      <c r="HRT21"/>
      <c r="HRU21"/>
      <c r="HRV21"/>
      <c r="HRW21"/>
      <c r="HRX21"/>
      <c r="HRY21"/>
      <c r="HRZ21"/>
      <c r="HSA21"/>
      <c r="HSB21"/>
      <c r="HSC21"/>
      <c r="HSD21"/>
      <c r="HSE21"/>
      <c r="HSF21"/>
      <c r="HSG21"/>
      <c r="HSH21"/>
      <c r="HSI21"/>
      <c r="HSJ21"/>
      <c r="HSK21"/>
      <c r="HSL21"/>
      <c r="HSM21"/>
      <c r="HSN21"/>
      <c r="HSO21"/>
      <c r="HSP21"/>
      <c r="HSQ21"/>
      <c r="HSR21"/>
      <c r="HSS21"/>
      <c r="HST21"/>
      <c r="HSU21"/>
      <c r="HSV21"/>
      <c r="HSW21"/>
      <c r="HSX21"/>
      <c r="HSY21"/>
      <c r="HSZ21"/>
      <c r="HTA21"/>
      <c r="HTB21"/>
      <c r="HTC21"/>
      <c r="HTD21"/>
      <c r="HTE21"/>
      <c r="HTF21"/>
      <c r="HTG21"/>
      <c r="HTH21"/>
      <c r="HTI21"/>
      <c r="HTJ21"/>
      <c r="HTK21"/>
      <c r="HTL21"/>
      <c r="HTM21"/>
      <c r="HTN21"/>
      <c r="HTO21"/>
      <c r="HTP21"/>
      <c r="HTQ21"/>
      <c r="HTR21"/>
      <c r="HTS21"/>
      <c r="HTT21"/>
      <c r="HTU21"/>
      <c r="HTV21"/>
      <c r="HTW21"/>
      <c r="HTX21"/>
      <c r="HTY21"/>
      <c r="HTZ21"/>
      <c r="HUA21"/>
      <c r="HUB21"/>
      <c r="HUC21"/>
      <c r="HUD21"/>
      <c r="HUE21"/>
      <c r="HUF21"/>
      <c r="HUG21"/>
      <c r="HUH21"/>
      <c r="HUI21"/>
      <c r="HUJ21"/>
      <c r="HUK21"/>
      <c r="HUL21"/>
      <c r="HUM21"/>
      <c r="HUN21"/>
      <c r="HUO21"/>
      <c r="HUP21"/>
      <c r="HUQ21"/>
      <c r="HUR21"/>
      <c r="HUS21"/>
      <c r="HUT21"/>
      <c r="HUU21"/>
      <c r="HUV21"/>
      <c r="HUW21"/>
      <c r="HUX21"/>
      <c r="HUY21"/>
      <c r="HUZ21"/>
      <c r="HVA21"/>
      <c r="HVB21"/>
      <c r="HVC21"/>
      <c r="HVD21"/>
      <c r="HVE21"/>
      <c r="HVF21"/>
      <c r="HVG21"/>
      <c r="HVH21"/>
      <c r="HVI21"/>
      <c r="HVJ21"/>
      <c r="HVK21"/>
      <c r="HVL21"/>
      <c r="HVM21"/>
      <c r="HVN21"/>
      <c r="HVO21"/>
      <c r="HVP21"/>
      <c r="HVQ21"/>
      <c r="HVR21"/>
      <c r="HVS21"/>
      <c r="HVT21"/>
      <c r="HVU21"/>
      <c r="HVV21"/>
      <c r="HVW21"/>
      <c r="HVX21"/>
      <c r="HVY21"/>
      <c r="HVZ21"/>
      <c r="HWA21"/>
      <c r="HWB21"/>
      <c r="HWC21"/>
      <c r="HWD21"/>
      <c r="HWE21"/>
      <c r="HWF21"/>
      <c r="HWG21"/>
      <c r="HWH21"/>
      <c r="HWI21"/>
      <c r="HWJ21"/>
      <c r="HWK21"/>
      <c r="HWL21"/>
      <c r="HWM21"/>
      <c r="HWN21"/>
      <c r="HWO21"/>
      <c r="HWP21"/>
      <c r="HWQ21"/>
      <c r="HWR21"/>
      <c r="HWS21"/>
      <c r="HWT21"/>
      <c r="HWU21"/>
      <c r="HWV21"/>
      <c r="HWW21"/>
      <c r="HWX21"/>
      <c r="HWY21"/>
      <c r="HWZ21"/>
      <c r="HXA21"/>
      <c r="HXB21"/>
      <c r="HXC21"/>
      <c r="HXD21"/>
      <c r="HXE21"/>
      <c r="HXF21"/>
      <c r="HXG21"/>
      <c r="HXH21"/>
      <c r="HXI21"/>
      <c r="HXJ21"/>
      <c r="HXK21"/>
      <c r="HXL21"/>
      <c r="HXM21"/>
      <c r="HXN21"/>
      <c r="HXO21"/>
      <c r="HXP21"/>
      <c r="HXQ21"/>
      <c r="HXR21"/>
      <c r="HXS21"/>
      <c r="HXT21"/>
      <c r="HXU21"/>
      <c r="HXV21"/>
      <c r="HXW21"/>
      <c r="HXX21"/>
      <c r="HXY21"/>
      <c r="HXZ21"/>
      <c r="HYA21"/>
      <c r="HYB21"/>
      <c r="HYC21"/>
      <c r="HYD21"/>
      <c r="HYE21"/>
      <c r="HYF21"/>
      <c r="HYG21"/>
      <c r="HYH21"/>
      <c r="HYI21"/>
      <c r="HYJ21"/>
      <c r="HYK21"/>
      <c r="HYL21"/>
      <c r="HYM21"/>
      <c r="HYN21"/>
      <c r="HYO21"/>
      <c r="HYP21"/>
      <c r="HYQ21"/>
      <c r="HYR21"/>
      <c r="HYS21"/>
      <c r="HYT21"/>
      <c r="HYU21"/>
      <c r="HYV21"/>
      <c r="HYW21"/>
      <c r="HYX21"/>
      <c r="HYY21"/>
      <c r="HYZ21"/>
      <c r="HZA21"/>
      <c r="HZB21"/>
      <c r="HZC21"/>
      <c r="HZD21"/>
      <c r="HZE21"/>
      <c r="HZF21"/>
      <c r="HZG21"/>
      <c r="HZH21"/>
      <c r="HZI21"/>
      <c r="HZJ21"/>
      <c r="HZK21"/>
      <c r="HZL21"/>
      <c r="HZM21"/>
      <c r="HZN21"/>
      <c r="HZO21"/>
      <c r="HZP21"/>
      <c r="HZQ21"/>
      <c r="HZR21"/>
      <c r="HZS21"/>
      <c r="HZT21"/>
      <c r="HZU21"/>
      <c r="HZV21"/>
      <c r="HZW21"/>
      <c r="HZX21"/>
      <c r="HZY21"/>
      <c r="HZZ21"/>
      <c r="IAA21"/>
      <c r="IAB21"/>
      <c r="IAC21"/>
      <c r="IAD21"/>
      <c r="IAE21"/>
      <c r="IAF21"/>
      <c r="IAG21"/>
      <c r="IAH21"/>
      <c r="IAI21"/>
      <c r="IAJ21"/>
      <c r="IAK21"/>
      <c r="IAL21"/>
      <c r="IAM21"/>
      <c r="IAN21"/>
      <c r="IAO21"/>
      <c r="IAP21"/>
      <c r="IAQ21"/>
      <c r="IAR21"/>
      <c r="IAS21"/>
      <c r="IAT21"/>
      <c r="IAU21"/>
      <c r="IAV21"/>
      <c r="IAW21"/>
      <c r="IAX21"/>
      <c r="IAY21"/>
      <c r="IAZ21"/>
      <c r="IBA21"/>
      <c r="IBB21"/>
      <c r="IBC21"/>
      <c r="IBD21"/>
      <c r="IBE21"/>
      <c r="IBF21"/>
      <c r="IBG21"/>
      <c r="IBH21"/>
      <c r="IBI21"/>
      <c r="IBJ21"/>
      <c r="IBK21"/>
      <c r="IBL21"/>
      <c r="IBM21"/>
      <c r="IBN21"/>
      <c r="IBO21"/>
      <c r="IBP21"/>
      <c r="IBQ21"/>
      <c r="IBR21"/>
      <c r="IBS21"/>
      <c r="IBT21"/>
      <c r="IBU21"/>
      <c r="IBV21"/>
      <c r="IBW21"/>
      <c r="IBX21"/>
      <c r="IBY21"/>
      <c r="IBZ21"/>
      <c r="ICA21"/>
      <c r="ICB21"/>
      <c r="ICC21"/>
      <c r="ICD21"/>
      <c r="ICE21"/>
      <c r="ICF21"/>
      <c r="ICG21"/>
      <c r="ICH21"/>
      <c r="ICI21"/>
      <c r="ICJ21"/>
      <c r="ICK21"/>
      <c r="ICL21"/>
      <c r="ICM21"/>
      <c r="ICN21"/>
      <c r="ICO21"/>
      <c r="ICP21"/>
      <c r="ICQ21"/>
      <c r="ICR21"/>
      <c r="ICS21"/>
      <c r="ICT21"/>
      <c r="ICU21"/>
      <c r="ICV21"/>
      <c r="ICW21"/>
      <c r="ICX21"/>
      <c r="ICY21"/>
      <c r="ICZ21"/>
      <c r="IDA21"/>
      <c r="IDB21"/>
      <c r="IDC21"/>
      <c r="IDD21"/>
      <c r="IDE21"/>
      <c r="IDF21"/>
      <c r="IDG21"/>
      <c r="IDH21"/>
      <c r="IDI21"/>
      <c r="IDJ21"/>
      <c r="IDK21"/>
      <c r="IDL21"/>
      <c r="IDM21"/>
      <c r="IDN21"/>
      <c r="IDO21"/>
      <c r="IDP21"/>
      <c r="IDQ21"/>
      <c r="IDR21"/>
      <c r="IDS21"/>
      <c r="IDT21"/>
      <c r="IDU21"/>
      <c r="IDV21"/>
      <c r="IDW21"/>
      <c r="IDX21"/>
      <c r="IDY21"/>
      <c r="IDZ21"/>
      <c r="IEA21"/>
      <c r="IEB21"/>
      <c r="IEC21"/>
      <c r="IED21"/>
      <c r="IEE21"/>
      <c r="IEF21"/>
      <c r="IEG21"/>
      <c r="IEH21"/>
      <c r="IEI21"/>
      <c r="IEJ21"/>
      <c r="IEK21"/>
      <c r="IEL21"/>
      <c r="IEM21"/>
      <c r="IEN21"/>
      <c r="IEO21"/>
      <c r="IEP21"/>
      <c r="IEQ21"/>
      <c r="IER21"/>
      <c r="IES21"/>
      <c r="IET21"/>
      <c r="IEU21"/>
      <c r="IEV21"/>
      <c r="IEW21"/>
      <c r="IEX21"/>
      <c r="IEY21"/>
      <c r="IEZ21"/>
      <c r="IFA21"/>
      <c r="IFB21"/>
      <c r="IFC21"/>
      <c r="IFD21"/>
      <c r="IFE21"/>
      <c r="IFF21"/>
      <c r="IFG21"/>
      <c r="IFH21"/>
      <c r="IFI21"/>
      <c r="IFJ21"/>
      <c r="IFK21"/>
      <c r="IFL21"/>
      <c r="IFM21"/>
      <c r="IFN21"/>
      <c r="IFO21"/>
      <c r="IFP21"/>
      <c r="IFQ21"/>
      <c r="IFR21"/>
      <c r="IFS21"/>
      <c r="IFT21"/>
      <c r="IFU21"/>
      <c r="IFV21"/>
      <c r="IFW21"/>
      <c r="IFX21"/>
      <c r="IFY21"/>
      <c r="IFZ21"/>
      <c r="IGA21"/>
      <c r="IGB21"/>
      <c r="IGC21"/>
      <c r="IGD21"/>
      <c r="IGE21"/>
      <c r="IGF21"/>
      <c r="IGG21"/>
      <c r="IGH21"/>
      <c r="IGI21"/>
      <c r="IGJ21"/>
      <c r="IGK21"/>
      <c r="IGL21"/>
      <c r="IGM21"/>
      <c r="IGN21"/>
      <c r="IGO21"/>
      <c r="IGP21"/>
      <c r="IGQ21"/>
      <c r="IGR21"/>
      <c r="IGS21"/>
      <c r="IGT21"/>
      <c r="IGU21"/>
      <c r="IGV21"/>
      <c r="IGW21"/>
      <c r="IGX21"/>
      <c r="IGY21"/>
      <c r="IGZ21"/>
      <c r="IHA21"/>
      <c r="IHB21"/>
      <c r="IHC21"/>
      <c r="IHD21"/>
      <c r="IHE21"/>
      <c r="IHF21"/>
      <c r="IHG21"/>
      <c r="IHH21"/>
      <c r="IHI21"/>
      <c r="IHJ21"/>
      <c r="IHK21"/>
      <c r="IHL21"/>
      <c r="IHM21"/>
      <c r="IHN21"/>
      <c r="IHO21"/>
      <c r="IHP21"/>
      <c r="IHQ21"/>
      <c r="IHR21"/>
      <c r="IHS21"/>
      <c r="IHT21"/>
      <c r="IHU21"/>
      <c r="IHV21"/>
      <c r="IHW21"/>
      <c r="IHX21"/>
      <c r="IHY21"/>
      <c r="IHZ21"/>
      <c r="IIA21"/>
      <c r="IIB21"/>
      <c r="IIC21"/>
      <c r="IID21"/>
      <c r="IIE21"/>
      <c r="IIF21"/>
      <c r="IIG21"/>
      <c r="IIH21"/>
      <c r="III21"/>
      <c r="IIJ21"/>
      <c r="IIK21"/>
      <c r="IIL21"/>
      <c r="IIM21"/>
      <c r="IIN21"/>
      <c r="IIO21"/>
      <c r="IIP21"/>
      <c r="IIQ21"/>
      <c r="IIR21"/>
      <c r="IIS21"/>
      <c r="IIT21"/>
      <c r="IIU21"/>
      <c r="IIV21"/>
      <c r="IIW21"/>
      <c r="IIX21"/>
      <c r="IIY21"/>
      <c r="IIZ21"/>
      <c r="IJA21"/>
      <c r="IJB21"/>
      <c r="IJC21"/>
      <c r="IJD21"/>
      <c r="IJE21"/>
      <c r="IJF21"/>
      <c r="IJG21"/>
      <c r="IJH21"/>
      <c r="IJI21"/>
      <c r="IJJ21"/>
      <c r="IJK21"/>
      <c r="IJL21"/>
      <c r="IJM21"/>
      <c r="IJN21"/>
      <c r="IJO21"/>
      <c r="IJP21"/>
      <c r="IJQ21"/>
      <c r="IJR21"/>
      <c r="IJS21"/>
      <c r="IJT21"/>
      <c r="IJU21"/>
      <c r="IJV21"/>
      <c r="IJW21"/>
      <c r="IJX21"/>
      <c r="IJY21"/>
      <c r="IJZ21"/>
      <c r="IKA21"/>
      <c r="IKB21"/>
      <c r="IKC21"/>
      <c r="IKD21"/>
      <c r="IKE21"/>
      <c r="IKF21"/>
      <c r="IKG21"/>
      <c r="IKH21"/>
      <c r="IKI21"/>
      <c r="IKJ21"/>
      <c r="IKK21"/>
      <c r="IKL21"/>
      <c r="IKM21"/>
      <c r="IKN21"/>
      <c r="IKO21"/>
      <c r="IKP21"/>
      <c r="IKQ21"/>
      <c r="IKR21"/>
      <c r="IKS21"/>
      <c r="IKT21"/>
      <c r="IKU21"/>
      <c r="IKV21"/>
      <c r="IKW21"/>
      <c r="IKX21"/>
      <c r="IKY21"/>
      <c r="IKZ21"/>
      <c r="ILA21"/>
      <c r="ILB21"/>
      <c r="ILC21"/>
      <c r="ILD21"/>
      <c r="ILE21"/>
      <c r="ILF21"/>
      <c r="ILG21"/>
      <c r="ILH21"/>
      <c r="ILI21"/>
      <c r="ILJ21"/>
      <c r="ILK21"/>
      <c r="ILL21"/>
      <c r="ILM21"/>
      <c r="ILN21"/>
      <c r="ILO21"/>
      <c r="ILP21"/>
      <c r="ILQ21"/>
      <c r="ILR21"/>
      <c r="ILS21"/>
      <c r="ILT21"/>
      <c r="ILU21"/>
      <c r="ILV21"/>
      <c r="ILW21"/>
      <c r="ILX21"/>
      <c r="ILY21"/>
      <c r="ILZ21"/>
      <c r="IMA21"/>
      <c r="IMB21"/>
      <c r="IMC21"/>
      <c r="IMD21"/>
      <c r="IME21"/>
      <c r="IMF21"/>
      <c r="IMG21"/>
      <c r="IMH21"/>
      <c r="IMI21"/>
      <c r="IMJ21"/>
      <c r="IMK21"/>
      <c r="IML21"/>
      <c r="IMM21"/>
      <c r="IMN21"/>
      <c r="IMO21"/>
      <c r="IMP21"/>
      <c r="IMQ21"/>
      <c r="IMR21"/>
      <c r="IMS21"/>
      <c r="IMT21"/>
      <c r="IMU21"/>
      <c r="IMV21"/>
      <c r="IMW21"/>
      <c r="IMX21"/>
      <c r="IMY21"/>
      <c r="IMZ21"/>
      <c r="INA21"/>
      <c r="INB21"/>
      <c r="INC21"/>
      <c r="IND21"/>
      <c r="INE21"/>
      <c r="INF21"/>
      <c r="ING21"/>
      <c r="INH21"/>
      <c r="INI21"/>
      <c r="INJ21"/>
      <c r="INK21"/>
      <c r="INL21"/>
      <c r="INM21"/>
      <c r="INN21"/>
      <c r="INO21"/>
      <c r="INP21"/>
      <c r="INQ21"/>
      <c r="INR21"/>
      <c r="INS21"/>
      <c r="INT21"/>
      <c r="INU21"/>
      <c r="INV21"/>
      <c r="INW21"/>
      <c r="INX21"/>
      <c r="INY21"/>
      <c r="INZ21"/>
      <c r="IOA21"/>
      <c r="IOB21"/>
      <c r="IOC21"/>
      <c r="IOD21"/>
      <c r="IOE21"/>
      <c r="IOF21"/>
      <c r="IOG21"/>
      <c r="IOH21"/>
      <c r="IOI21"/>
      <c r="IOJ21"/>
      <c r="IOK21"/>
      <c r="IOL21"/>
      <c r="IOM21"/>
      <c r="ION21"/>
      <c r="IOO21"/>
      <c r="IOP21"/>
      <c r="IOQ21"/>
      <c r="IOR21"/>
      <c r="IOS21"/>
      <c r="IOT21"/>
      <c r="IOU21"/>
      <c r="IOV21"/>
      <c r="IOW21"/>
      <c r="IOX21"/>
      <c r="IOY21"/>
      <c r="IOZ21"/>
      <c r="IPA21"/>
      <c r="IPB21"/>
      <c r="IPC21"/>
      <c r="IPD21"/>
      <c r="IPE21"/>
      <c r="IPF21"/>
      <c r="IPG21"/>
      <c r="IPH21"/>
      <c r="IPI21"/>
      <c r="IPJ21"/>
      <c r="IPK21"/>
      <c r="IPL21"/>
      <c r="IPM21"/>
      <c r="IPN21"/>
      <c r="IPO21"/>
      <c r="IPP21"/>
      <c r="IPQ21"/>
      <c r="IPR21"/>
      <c r="IPS21"/>
      <c r="IPT21"/>
      <c r="IPU21"/>
      <c r="IPV21"/>
      <c r="IPW21"/>
      <c r="IPX21"/>
      <c r="IPY21"/>
      <c r="IPZ21"/>
      <c r="IQA21"/>
      <c r="IQB21"/>
      <c r="IQC21"/>
      <c r="IQD21"/>
      <c r="IQE21"/>
      <c r="IQF21"/>
      <c r="IQG21"/>
      <c r="IQH21"/>
      <c r="IQI21"/>
      <c r="IQJ21"/>
      <c r="IQK21"/>
      <c r="IQL21"/>
      <c r="IQM21"/>
      <c r="IQN21"/>
      <c r="IQO21"/>
      <c r="IQP21"/>
      <c r="IQQ21"/>
      <c r="IQR21"/>
      <c r="IQS21"/>
      <c r="IQT21"/>
      <c r="IQU21"/>
      <c r="IQV21"/>
      <c r="IQW21"/>
      <c r="IQX21"/>
      <c r="IQY21"/>
      <c r="IQZ21"/>
      <c r="IRA21"/>
      <c r="IRB21"/>
      <c r="IRC21"/>
      <c r="IRD21"/>
      <c r="IRE21"/>
      <c r="IRF21"/>
      <c r="IRG21"/>
      <c r="IRH21"/>
      <c r="IRI21"/>
      <c r="IRJ21"/>
      <c r="IRK21"/>
      <c r="IRL21"/>
      <c r="IRM21"/>
      <c r="IRN21"/>
      <c r="IRO21"/>
      <c r="IRP21"/>
      <c r="IRQ21"/>
      <c r="IRR21"/>
      <c r="IRS21"/>
      <c r="IRT21"/>
      <c r="IRU21"/>
      <c r="IRV21"/>
      <c r="IRW21"/>
      <c r="IRX21"/>
      <c r="IRY21"/>
      <c r="IRZ21"/>
      <c r="ISA21"/>
      <c r="ISB21"/>
      <c r="ISC21"/>
      <c r="ISD21"/>
      <c r="ISE21"/>
      <c r="ISF21"/>
      <c r="ISG21"/>
      <c r="ISH21"/>
      <c r="ISI21"/>
      <c r="ISJ21"/>
      <c r="ISK21"/>
      <c r="ISL21"/>
      <c r="ISM21"/>
      <c r="ISN21"/>
      <c r="ISO21"/>
      <c r="ISP21"/>
      <c r="ISQ21"/>
      <c r="ISR21"/>
      <c r="ISS21"/>
      <c r="IST21"/>
      <c r="ISU21"/>
      <c r="ISV21"/>
      <c r="ISW21"/>
      <c r="ISX21"/>
      <c r="ISY21"/>
      <c r="ISZ21"/>
      <c r="ITA21"/>
      <c r="ITB21"/>
      <c r="ITC21"/>
      <c r="ITD21"/>
      <c r="ITE21"/>
      <c r="ITF21"/>
      <c r="ITG21"/>
      <c r="ITH21"/>
      <c r="ITI21"/>
      <c r="ITJ21"/>
      <c r="ITK21"/>
      <c r="ITL21"/>
      <c r="ITM21"/>
      <c r="ITN21"/>
      <c r="ITO21"/>
      <c r="ITP21"/>
      <c r="ITQ21"/>
      <c r="ITR21"/>
      <c r="ITS21"/>
      <c r="ITT21"/>
      <c r="ITU21"/>
      <c r="ITV21"/>
      <c r="ITW21"/>
      <c r="ITX21"/>
      <c r="ITY21"/>
      <c r="ITZ21"/>
      <c r="IUA21"/>
      <c r="IUB21"/>
      <c r="IUC21"/>
      <c r="IUD21"/>
      <c r="IUE21"/>
      <c r="IUF21"/>
      <c r="IUG21"/>
      <c r="IUH21"/>
      <c r="IUI21"/>
      <c r="IUJ21"/>
      <c r="IUK21"/>
      <c r="IUL21"/>
      <c r="IUM21"/>
      <c r="IUN21"/>
      <c r="IUO21"/>
      <c r="IUP21"/>
      <c r="IUQ21"/>
      <c r="IUR21"/>
      <c r="IUS21"/>
      <c r="IUT21"/>
      <c r="IUU21"/>
      <c r="IUV21"/>
      <c r="IUW21"/>
      <c r="IUX21"/>
      <c r="IUY21"/>
      <c r="IUZ21"/>
      <c r="IVA21"/>
      <c r="IVB21"/>
      <c r="IVC21"/>
      <c r="IVD21"/>
      <c r="IVE21"/>
      <c r="IVF21"/>
      <c r="IVG21"/>
      <c r="IVH21"/>
      <c r="IVI21"/>
      <c r="IVJ21"/>
      <c r="IVK21"/>
      <c r="IVL21"/>
      <c r="IVM21"/>
      <c r="IVN21"/>
      <c r="IVO21"/>
      <c r="IVP21"/>
      <c r="IVQ21"/>
      <c r="IVR21"/>
      <c r="IVS21"/>
      <c r="IVT21"/>
      <c r="IVU21"/>
      <c r="IVV21"/>
      <c r="IVW21"/>
      <c r="IVX21"/>
      <c r="IVY21"/>
      <c r="IVZ21"/>
      <c r="IWA21"/>
      <c r="IWB21"/>
      <c r="IWC21"/>
      <c r="IWD21"/>
      <c r="IWE21"/>
      <c r="IWF21"/>
      <c r="IWG21"/>
      <c r="IWH21"/>
      <c r="IWI21"/>
      <c r="IWJ21"/>
      <c r="IWK21"/>
      <c r="IWL21"/>
      <c r="IWM21"/>
      <c r="IWN21"/>
      <c r="IWO21"/>
      <c r="IWP21"/>
      <c r="IWQ21"/>
      <c r="IWR21"/>
      <c r="IWS21"/>
      <c r="IWT21"/>
      <c r="IWU21"/>
      <c r="IWV21"/>
      <c r="IWW21"/>
      <c r="IWX21"/>
      <c r="IWY21"/>
      <c r="IWZ21"/>
      <c r="IXA21"/>
      <c r="IXB21"/>
      <c r="IXC21"/>
      <c r="IXD21"/>
      <c r="IXE21"/>
      <c r="IXF21"/>
      <c r="IXG21"/>
      <c r="IXH21"/>
      <c r="IXI21"/>
      <c r="IXJ21"/>
      <c r="IXK21"/>
      <c r="IXL21"/>
      <c r="IXM21"/>
      <c r="IXN21"/>
      <c r="IXO21"/>
      <c r="IXP21"/>
      <c r="IXQ21"/>
      <c r="IXR21"/>
      <c r="IXS21"/>
      <c r="IXT21"/>
      <c r="IXU21"/>
      <c r="IXV21"/>
      <c r="IXW21"/>
      <c r="IXX21"/>
      <c r="IXY21"/>
      <c r="IXZ21"/>
      <c r="IYA21"/>
      <c r="IYB21"/>
      <c r="IYC21"/>
      <c r="IYD21"/>
      <c r="IYE21"/>
      <c r="IYF21"/>
      <c r="IYG21"/>
      <c r="IYH21"/>
      <c r="IYI21"/>
      <c r="IYJ21"/>
      <c r="IYK21"/>
      <c r="IYL21"/>
      <c r="IYM21"/>
      <c r="IYN21"/>
      <c r="IYO21"/>
      <c r="IYP21"/>
      <c r="IYQ21"/>
      <c r="IYR21"/>
      <c r="IYS21"/>
      <c r="IYT21"/>
      <c r="IYU21"/>
      <c r="IYV21"/>
      <c r="IYW21"/>
      <c r="IYX21"/>
      <c r="IYY21"/>
      <c r="IYZ21"/>
      <c r="IZA21"/>
      <c r="IZB21"/>
      <c r="IZC21"/>
      <c r="IZD21"/>
      <c r="IZE21"/>
      <c r="IZF21"/>
      <c r="IZG21"/>
      <c r="IZH21"/>
      <c r="IZI21"/>
      <c r="IZJ21"/>
      <c r="IZK21"/>
      <c r="IZL21"/>
      <c r="IZM21"/>
      <c r="IZN21"/>
      <c r="IZO21"/>
      <c r="IZP21"/>
      <c r="IZQ21"/>
      <c r="IZR21"/>
      <c r="IZS21"/>
      <c r="IZT21"/>
      <c r="IZU21"/>
      <c r="IZV21"/>
      <c r="IZW21"/>
      <c r="IZX21"/>
      <c r="IZY21"/>
      <c r="IZZ21"/>
      <c r="JAA21"/>
      <c r="JAB21"/>
      <c r="JAC21"/>
      <c r="JAD21"/>
      <c r="JAE21"/>
      <c r="JAF21"/>
      <c r="JAG21"/>
      <c r="JAH21"/>
      <c r="JAI21"/>
      <c r="JAJ21"/>
      <c r="JAK21"/>
      <c r="JAL21"/>
      <c r="JAM21"/>
      <c r="JAN21"/>
      <c r="JAO21"/>
      <c r="JAP21"/>
      <c r="JAQ21"/>
      <c r="JAR21"/>
      <c r="JAS21"/>
      <c r="JAT21"/>
      <c r="JAU21"/>
      <c r="JAV21"/>
      <c r="JAW21"/>
      <c r="JAX21"/>
      <c r="JAY21"/>
      <c r="JAZ21"/>
      <c r="JBA21"/>
      <c r="JBB21"/>
      <c r="JBC21"/>
      <c r="JBD21"/>
      <c r="JBE21"/>
      <c r="JBF21"/>
      <c r="JBG21"/>
      <c r="JBH21"/>
      <c r="JBI21"/>
      <c r="JBJ21"/>
      <c r="JBK21"/>
      <c r="JBL21"/>
      <c r="JBM21"/>
      <c r="JBN21"/>
      <c r="JBO21"/>
      <c r="JBP21"/>
      <c r="JBQ21"/>
      <c r="JBR21"/>
      <c r="JBS21"/>
      <c r="JBT21"/>
      <c r="JBU21"/>
      <c r="JBV21"/>
      <c r="JBW21"/>
      <c r="JBX21"/>
      <c r="JBY21"/>
      <c r="JBZ21"/>
      <c r="JCA21"/>
      <c r="JCB21"/>
      <c r="JCC21"/>
      <c r="JCD21"/>
      <c r="JCE21"/>
      <c r="JCF21"/>
      <c r="JCG21"/>
      <c r="JCH21"/>
      <c r="JCI21"/>
      <c r="JCJ21"/>
      <c r="JCK21"/>
      <c r="JCL21"/>
      <c r="JCM21"/>
      <c r="JCN21"/>
      <c r="JCO21"/>
      <c r="JCP21"/>
      <c r="JCQ21"/>
      <c r="JCR21"/>
      <c r="JCS21"/>
      <c r="JCT21"/>
      <c r="JCU21"/>
      <c r="JCV21"/>
      <c r="JCW21"/>
      <c r="JCX21"/>
      <c r="JCY21"/>
      <c r="JCZ21"/>
      <c r="JDA21"/>
      <c r="JDB21"/>
      <c r="JDC21"/>
      <c r="JDD21"/>
      <c r="JDE21"/>
      <c r="JDF21"/>
      <c r="JDG21"/>
      <c r="JDH21"/>
      <c r="JDI21"/>
      <c r="JDJ21"/>
      <c r="JDK21"/>
      <c r="JDL21"/>
      <c r="JDM21"/>
      <c r="JDN21"/>
      <c r="JDO21"/>
      <c r="JDP21"/>
      <c r="JDQ21"/>
      <c r="JDR21"/>
      <c r="JDS21"/>
      <c r="JDT21"/>
      <c r="JDU21"/>
      <c r="JDV21"/>
      <c r="JDW21"/>
      <c r="JDX21"/>
      <c r="JDY21"/>
      <c r="JDZ21"/>
      <c r="JEA21"/>
      <c r="JEB21"/>
      <c r="JEC21"/>
      <c r="JED21"/>
      <c r="JEE21"/>
      <c r="JEF21"/>
      <c r="JEG21"/>
      <c r="JEH21"/>
      <c r="JEI21"/>
      <c r="JEJ21"/>
      <c r="JEK21"/>
      <c r="JEL21"/>
      <c r="JEM21"/>
      <c r="JEN21"/>
      <c r="JEO21"/>
      <c r="JEP21"/>
      <c r="JEQ21"/>
      <c r="JER21"/>
      <c r="JES21"/>
      <c r="JET21"/>
      <c r="JEU21"/>
      <c r="JEV21"/>
      <c r="JEW21"/>
      <c r="JEX21"/>
      <c r="JEY21"/>
      <c r="JEZ21"/>
      <c r="JFA21"/>
      <c r="JFB21"/>
      <c r="JFC21"/>
      <c r="JFD21"/>
      <c r="JFE21"/>
      <c r="JFF21"/>
      <c r="JFG21"/>
      <c r="JFH21"/>
      <c r="JFI21"/>
      <c r="JFJ21"/>
      <c r="JFK21"/>
      <c r="JFL21"/>
      <c r="JFM21"/>
      <c r="JFN21"/>
      <c r="JFO21"/>
      <c r="JFP21"/>
      <c r="JFQ21"/>
      <c r="JFR21"/>
      <c r="JFS21"/>
      <c r="JFT21"/>
      <c r="JFU21"/>
      <c r="JFV21"/>
      <c r="JFW21"/>
      <c r="JFX21"/>
      <c r="JFY21"/>
      <c r="JFZ21"/>
      <c r="JGA21"/>
      <c r="JGB21"/>
      <c r="JGC21"/>
      <c r="JGD21"/>
      <c r="JGE21"/>
      <c r="JGF21"/>
      <c r="JGG21"/>
      <c r="JGH21"/>
      <c r="JGI21"/>
      <c r="JGJ21"/>
      <c r="JGK21"/>
      <c r="JGL21"/>
      <c r="JGM21"/>
      <c r="JGN21"/>
      <c r="JGO21"/>
      <c r="JGP21"/>
      <c r="JGQ21"/>
      <c r="JGR21"/>
      <c r="JGS21"/>
      <c r="JGT21"/>
      <c r="JGU21"/>
      <c r="JGV21"/>
      <c r="JGW21"/>
      <c r="JGX21"/>
      <c r="JGY21"/>
      <c r="JGZ21"/>
      <c r="JHA21"/>
      <c r="JHB21"/>
      <c r="JHC21"/>
      <c r="JHD21"/>
      <c r="JHE21"/>
      <c r="JHF21"/>
      <c r="JHG21"/>
      <c r="JHH21"/>
      <c r="JHI21"/>
      <c r="JHJ21"/>
      <c r="JHK21"/>
      <c r="JHL21"/>
      <c r="JHM21"/>
      <c r="JHN21"/>
      <c r="JHO21"/>
      <c r="JHP21"/>
      <c r="JHQ21"/>
      <c r="JHR21"/>
      <c r="JHS21"/>
      <c r="JHT21"/>
      <c r="JHU21"/>
      <c r="JHV21"/>
      <c r="JHW21"/>
      <c r="JHX21"/>
      <c r="JHY21"/>
      <c r="JHZ21"/>
      <c r="JIA21"/>
      <c r="JIB21"/>
      <c r="JIC21"/>
      <c r="JID21"/>
      <c r="JIE21"/>
      <c r="JIF21"/>
      <c r="JIG21"/>
      <c r="JIH21"/>
      <c r="JII21"/>
      <c r="JIJ21"/>
      <c r="JIK21"/>
      <c r="JIL21"/>
      <c r="JIM21"/>
      <c r="JIN21"/>
      <c r="JIO21"/>
      <c r="JIP21"/>
      <c r="JIQ21"/>
      <c r="JIR21"/>
      <c r="JIS21"/>
      <c r="JIT21"/>
      <c r="JIU21"/>
      <c r="JIV21"/>
      <c r="JIW21"/>
      <c r="JIX21"/>
      <c r="JIY21"/>
      <c r="JIZ21"/>
      <c r="JJA21"/>
      <c r="JJB21"/>
      <c r="JJC21"/>
      <c r="JJD21"/>
      <c r="JJE21"/>
      <c r="JJF21"/>
      <c r="JJG21"/>
      <c r="JJH21"/>
      <c r="JJI21"/>
      <c r="JJJ21"/>
      <c r="JJK21"/>
      <c r="JJL21"/>
      <c r="JJM21"/>
      <c r="JJN21"/>
      <c r="JJO21"/>
      <c r="JJP21"/>
      <c r="JJQ21"/>
      <c r="JJR21"/>
      <c r="JJS21"/>
      <c r="JJT21"/>
      <c r="JJU21"/>
      <c r="JJV21"/>
      <c r="JJW21"/>
      <c r="JJX21"/>
      <c r="JJY21"/>
      <c r="JJZ21"/>
      <c r="JKA21"/>
      <c r="JKB21"/>
      <c r="JKC21"/>
      <c r="JKD21"/>
      <c r="JKE21"/>
      <c r="JKF21"/>
      <c r="JKG21"/>
      <c r="JKH21"/>
      <c r="JKI21"/>
      <c r="JKJ21"/>
      <c r="JKK21"/>
      <c r="JKL21"/>
      <c r="JKM21"/>
      <c r="JKN21"/>
      <c r="JKO21"/>
      <c r="JKP21"/>
      <c r="JKQ21"/>
      <c r="JKR21"/>
      <c r="JKS21"/>
      <c r="JKT21"/>
      <c r="JKU21"/>
      <c r="JKV21"/>
      <c r="JKW21"/>
      <c r="JKX21"/>
      <c r="JKY21"/>
      <c r="JKZ21"/>
      <c r="JLA21"/>
      <c r="JLB21"/>
      <c r="JLC21"/>
      <c r="JLD21"/>
      <c r="JLE21"/>
      <c r="JLF21"/>
      <c r="JLG21"/>
      <c r="JLH21"/>
      <c r="JLI21"/>
      <c r="JLJ21"/>
      <c r="JLK21"/>
      <c r="JLL21"/>
      <c r="JLM21"/>
      <c r="JLN21"/>
      <c r="JLO21"/>
      <c r="JLP21"/>
      <c r="JLQ21"/>
      <c r="JLR21"/>
      <c r="JLS21"/>
      <c r="JLT21"/>
      <c r="JLU21"/>
      <c r="JLV21"/>
      <c r="JLW21"/>
      <c r="JLX21"/>
      <c r="JLY21"/>
      <c r="JLZ21"/>
      <c r="JMA21"/>
      <c r="JMB21"/>
      <c r="JMC21"/>
      <c r="JMD21"/>
      <c r="JME21"/>
      <c r="JMF21"/>
      <c r="JMG21"/>
      <c r="JMH21"/>
      <c r="JMI21"/>
      <c r="JMJ21"/>
      <c r="JMK21"/>
      <c r="JML21"/>
      <c r="JMM21"/>
      <c r="JMN21"/>
      <c r="JMO21"/>
      <c r="JMP21"/>
      <c r="JMQ21"/>
      <c r="JMR21"/>
      <c r="JMS21"/>
      <c r="JMT21"/>
      <c r="JMU21"/>
      <c r="JMV21"/>
      <c r="JMW21"/>
      <c r="JMX21"/>
      <c r="JMY21"/>
      <c r="JMZ21"/>
      <c r="JNA21"/>
      <c r="JNB21"/>
      <c r="JNC21"/>
      <c r="JND21"/>
      <c r="JNE21"/>
      <c r="JNF21"/>
      <c r="JNG21"/>
      <c r="JNH21"/>
      <c r="JNI21"/>
      <c r="JNJ21"/>
      <c r="JNK21"/>
      <c r="JNL21"/>
      <c r="JNM21"/>
      <c r="JNN21"/>
      <c r="JNO21"/>
      <c r="JNP21"/>
      <c r="JNQ21"/>
      <c r="JNR21"/>
      <c r="JNS21"/>
      <c r="JNT21"/>
      <c r="JNU21"/>
      <c r="JNV21"/>
      <c r="JNW21"/>
      <c r="JNX21"/>
      <c r="JNY21"/>
      <c r="JNZ21"/>
      <c r="JOA21"/>
      <c r="JOB21"/>
      <c r="JOC21"/>
      <c r="JOD21"/>
      <c r="JOE21"/>
      <c r="JOF21"/>
      <c r="JOG21"/>
      <c r="JOH21"/>
      <c r="JOI21"/>
      <c r="JOJ21"/>
      <c r="JOK21"/>
      <c r="JOL21"/>
      <c r="JOM21"/>
      <c r="JON21"/>
      <c r="JOO21"/>
      <c r="JOP21"/>
      <c r="JOQ21"/>
      <c r="JOR21"/>
      <c r="JOS21"/>
      <c r="JOT21"/>
      <c r="JOU21"/>
      <c r="JOV21"/>
      <c r="JOW21"/>
      <c r="JOX21"/>
      <c r="JOY21"/>
      <c r="JOZ21"/>
      <c r="JPA21"/>
      <c r="JPB21"/>
      <c r="JPC21"/>
      <c r="JPD21"/>
      <c r="JPE21"/>
      <c r="JPF21"/>
      <c r="JPG21"/>
      <c r="JPH21"/>
      <c r="JPI21"/>
      <c r="JPJ21"/>
      <c r="JPK21"/>
      <c r="JPL21"/>
      <c r="JPM21"/>
      <c r="JPN21"/>
      <c r="JPO21"/>
      <c r="JPP21"/>
      <c r="JPQ21"/>
      <c r="JPR21"/>
      <c r="JPS21"/>
      <c r="JPT21"/>
      <c r="JPU21"/>
      <c r="JPV21"/>
      <c r="JPW21"/>
      <c r="JPX21"/>
      <c r="JPY21"/>
      <c r="JPZ21"/>
      <c r="JQA21"/>
      <c r="JQB21"/>
      <c r="JQC21"/>
      <c r="JQD21"/>
      <c r="JQE21"/>
      <c r="JQF21"/>
      <c r="JQG21"/>
      <c r="JQH21"/>
      <c r="JQI21"/>
      <c r="JQJ21"/>
      <c r="JQK21"/>
      <c r="JQL21"/>
      <c r="JQM21"/>
      <c r="JQN21"/>
      <c r="JQO21"/>
      <c r="JQP21"/>
      <c r="JQQ21"/>
      <c r="JQR21"/>
      <c r="JQS21"/>
      <c r="JQT21"/>
      <c r="JQU21"/>
      <c r="JQV21"/>
      <c r="JQW21"/>
      <c r="JQX21"/>
      <c r="JQY21"/>
      <c r="JQZ21"/>
      <c r="JRA21"/>
      <c r="JRB21"/>
      <c r="JRC21"/>
      <c r="JRD21"/>
      <c r="JRE21"/>
      <c r="JRF21"/>
      <c r="JRG21"/>
      <c r="JRH21"/>
      <c r="JRI21"/>
      <c r="JRJ21"/>
      <c r="JRK21"/>
      <c r="JRL21"/>
      <c r="JRM21"/>
      <c r="JRN21"/>
      <c r="JRO21"/>
      <c r="JRP21"/>
      <c r="JRQ21"/>
      <c r="JRR21"/>
      <c r="JRS21"/>
      <c r="JRT21"/>
      <c r="JRU21"/>
      <c r="JRV21"/>
      <c r="JRW21"/>
      <c r="JRX21"/>
      <c r="JRY21"/>
      <c r="JRZ21"/>
      <c r="JSA21"/>
      <c r="JSB21"/>
      <c r="JSC21"/>
      <c r="JSD21"/>
      <c r="JSE21"/>
      <c r="JSF21"/>
      <c r="JSG21"/>
      <c r="JSH21"/>
      <c r="JSI21"/>
      <c r="JSJ21"/>
      <c r="JSK21"/>
      <c r="JSL21"/>
      <c r="JSM21"/>
      <c r="JSN21"/>
      <c r="JSO21"/>
      <c r="JSP21"/>
      <c r="JSQ21"/>
      <c r="JSR21"/>
      <c r="JSS21"/>
      <c r="JST21"/>
      <c r="JSU21"/>
      <c r="JSV21"/>
      <c r="JSW21"/>
      <c r="JSX21"/>
      <c r="JSY21"/>
      <c r="JSZ21"/>
      <c r="JTA21"/>
      <c r="JTB21"/>
      <c r="JTC21"/>
      <c r="JTD21"/>
      <c r="JTE21"/>
      <c r="JTF21"/>
      <c r="JTG21"/>
      <c r="JTH21"/>
      <c r="JTI21"/>
      <c r="JTJ21"/>
      <c r="JTK21"/>
      <c r="JTL21"/>
      <c r="JTM21"/>
      <c r="JTN21"/>
      <c r="JTO21"/>
      <c r="JTP21"/>
      <c r="JTQ21"/>
      <c r="JTR21"/>
      <c r="JTS21"/>
      <c r="JTT21"/>
      <c r="JTU21"/>
      <c r="JTV21"/>
      <c r="JTW21"/>
      <c r="JTX21"/>
      <c r="JTY21"/>
      <c r="JTZ21"/>
      <c r="JUA21"/>
      <c r="JUB21"/>
      <c r="JUC21"/>
      <c r="JUD21"/>
      <c r="JUE21"/>
      <c r="JUF21"/>
      <c r="JUG21"/>
      <c r="JUH21"/>
      <c r="JUI21"/>
      <c r="JUJ21"/>
      <c r="JUK21"/>
      <c r="JUL21"/>
      <c r="JUM21"/>
      <c r="JUN21"/>
      <c r="JUO21"/>
      <c r="JUP21"/>
      <c r="JUQ21"/>
      <c r="JUR21"/>
      <c r="JUS21"/>
      <c r="JUT21"/>
      <c r="JUU21"/>
      <c r="JUV21"/>
      <c r="JUW21"/>
      <c r="JUX21"/>
      <c r="JUY21"/>
      <c r="JUZ21"/>
      <c r="JVA21"/>
      <c r="JVB21"/>
      <c r="JVC21"/>
      <c r="JVD21"/>
      <c r="JVE21"/>
      <c r="JVF21"/>
      <c r="JVG21"/>
      <c r="JVH21"/>
      <c r="JVI21"/>
      <c r="JVJ21"/>
      <c r="JVK21"/>
      <c r="JVL21"/>
      <c r="JVM21"/>
      <c r="JVN21"/>
      <c r="JVO21"/>
      <c r="JVP21"/>
      <c r="JVQ21"/>
      <c r="JVR21"/>
      <c r="JVS21"/>
      <c r="JVT21"/>
      <c r="JVU21"/>
      <c r="JVV21"/>
      <c r="JVW21"/>
      <c r="JVX21"/>
      <c r="JVY21"/>
      <c r="JVZ21"/>
      <c r="JWA21"/>
      <c r="JWB21"/>
      <c r="JWC21"/>
      <c r="JWD21"/>
      <c r="JWE21"/>
      <c r="JWF21"/>
      <c r="JWG21"/>
      <c r="JWH21"/>
      <c r="JWI21"/>
      <c r="JWJ21"/>
      <c r="JWK21"/>
      <c r="JWL21"/>
      <c r="JWM21"/>
      <c r="JWN21"/>
      <c r="JWO21"/>
      <c r="JWP21"/>
      <c r="JWQ21"/>
      <c r="JWR21"/>
      <c r="JWS21"/>
      <c r="JWT21"/>
      <c r="JWU21"/>
      <c r="JWV21"/>
      <c r="JWW21"/>
      <c r="JWX21"/>
      <c r="JWY21"/>
      <c r="JWZ21"/>
      <c r="JXA21"/>
      <c r="JXB21"/>
      <c r="JXC21"/>
      <c r="JXD21"/>
      <c r="JXE21"/>
      <c r="JXF21"/>
      <c r="JXG21"/>
      <c r="JXH21"/>
      <c r="JXI21"/>
      <c r="JXJ21"/>
      <c r="JXK21"/>
      <c r="JXL21"/>
      <c r="JXM21"/>
      <c r="JXN21"/>
      <c r="JXO21"/>
      <c r="JXP21"/>
      <c r="JXQ21"/>
      <c r="JXR21"/>
      <c r="JXS21"/>
      <c r="JXT21"/>
      <c r="JXU21"/>
      <c r="JXV21"/>
      <c r="JXW21"/>
      <c r="JXX21"/>
      <c r="JXY21"/>
      <c r="JXZ21"/>
      <c r="JYA21"/>
      <c r="JYB21"/>
      <c r="JYC21"/>
      <c r="JYD21"/>
      <c r="JYE21"/>
      <c r="JYF21"/>
      <c r="JYG21"/>
      <c r="JYH21"/>
      <c r="JYI21"/>
      <c r="JYJ21"/>
      <c r="JYK21"/>
      <c r="JYL21"/>
      <c r="JYM21"/>
      <c r="JYN21"/>
      <c r="JYO21"/>
      <c r="JYP21"/>
      <c r="JYQ21"/>
      <c r="JYR21"/>
      <c r="JYS21"/>
      <c r="JYT21"/>
      <c r="JYU21"/>
      <c r="JYV21"/>
      <c r="JYW21"/>
      <c r="JYX21"/>
      <c r="JYY21"/>
      <c r="JYZ21"/>
      <c r="JZA21"/>
      <c r="JZB21"/>
      <c r="JZC21"/>
      <c r="JZD21"/>
      <c r="JZE21"/>
      <c r="JZF21"/>
      <c r="JZG21"/>
      <c r="JZH21"/>
      <c r="JZI21"/>
      <c r="JZJ21"/>
      <c r="JZK21"/>
      <c r="JZL21"/>
      <c r="JZM21"/>
      <c r="JZN21"/>
      <c r="JZO21"/>
      <c r="JZP21"/>
      <c r="JZQ21"/>
      <c r="JZR21"/>
      <c r="JZS21"/>
      <c r="JZT21"/>
      <c r="JZU21"/>
      <c r="JZV21"/>
      <c r="JZW21"/>
      <c r="JZX21"/>
      <c r="JZY21"/>
      <c r="JZZ21"/>
      <c r="KAA21"/>
      <c r="KAB21"/>
      <c r="KAC21"/>
      <c r="KAD21"/>
      <c r="KAE21"/>
      <c r="KAF21"/>
      <c r="KAG21"/>
      <c r="KAH21"/>
      <c r="KAI21"/>
      <c r="KAJ21"/>
      <c r="KAK21"/>
      <c r="KAL21"/>
      <c r="KAM21"/>
      <c r="KAN21"/>
      <c r="KAO21"/>
      <c r="KAP21"/>
      <c r="KAQ21"/>
      <c r="KAR21"/>
      <c r="KAS21"/>
      <c r="KAT21"/>
      <c r="KAU21"/>
      <c r="KAV21"/>
      <c r="KAW21"/>
      <c r="KAX21"/>
      <c r="KAY21"/>
      <c r="KAZ21"/>
      <c r="KBA21"/>
      <c r="KBB21"/>
      <c r="KBC21"/>
      <c r="KBD21"/>
      <c r="KBE21"/>
      <c r="KBF21"/>
      <c r="KBG21"/>
      <c r="KBH21"/>
      <c r="KBI21"/>
      <c r="KBJ21"/>
      <c r="KBK21"/>
      <c r="KBL21"/>
      <c r="KBM21"/>
      <c r="KBN21"/>
      <c r="KBO21"/>
      <c r="KBP21"/>
      <c r="KBQ21"/>
      <c r="KBR21"/>
      <c r="KBS21"/>
      <c r="KBT21"/>
      <c r="KBU21"/>
      <c r="KBV21"/>
      <c r="KBW21"/>
      <c r="KBX21"/>
      <c r="KBY21"/>
      <c r="KBZ21"/>
      <c r="KCA21"/>
      <c r="KCB21"/>
      <c r="KCC21"/>
      <c r="KCD21"/>
      <c r="KCE21"/>
      <c r="KCF21"/>
      <c r="KCG21"/>
      <c r="KCH21"/>
      <c r="KCI21"/>
      <c r="KCJ21"/>
      <c r="KCK21"/>
      <c r="KCL21"/>
      <c r="KCM21"/>
      <c r="KCN21"/>
      <c r="KCO21"/>
      <c r="KCP21"/>
      <c r="KCQ21"/>
      <c r="KCR21"/>
      <c r="KCS21"/>
      <c r="KCT21"/>
      <c r="KCU21"/>
      <c r="KCV21"/>
      <c r="KCW21"/>
      <c r="KCX21"/>
      <c r="KCY21"/>
      <c r="KCZ21"/>
      <c r="KDA21"/>
      <c r="KDB21"/>
      <c r="KDC21"/>
      <c r="KDD21"/>
      <c r="KDE21"/>
      <c r="KDF21"/>
      <c r="KDG21"/>
      <c r="KDH21"/>
      <c r="KDI21"/>
      <c r="KDJ21"/>
      <c r="KDK21"/>
      <c r="KDL21"/>
      <c r="KDM21"/>
      <c r="KDN21"/>
      <c r="KDO21"/>
      <c r="KDP21"/>
      <c r="KDQ21"/>
      <c r="KDR21"/>
      <c r="KDS21"/>
      <c r="KDT21"/>
      <c r="KDU21"/>
      <c r="KDV21"/>
      <c r="KDW21"/>
      <c r="KDX21"/>
      <c r="KDY21"/>
      <c r="KDZ21"/>
      <c r="KEA21"/>
      <c r="KEB21"/>
      <c r="KEC21"/>
      <c r="KED21"/>
      <c r="KEE21"/>
      <c r="KEF21"/>
      <c r="KEG21"/>
      <c r="KEH21"/>
      <c r="KEI21"/>
      <c r="KEJ21"/>
      <c r="KEK21"/>
      <c r="KEL21"/>
      <c r="KEM21"/>
      <c r="KEN21"/>
      <c r="KEO21"/>
      <c r="KEP21"/>
      <c r="KEQ21"/>
      <c r="KER21"/>
      <c r="KES21"/>
      <c r="KET21"/>
      <c r="KEU21"/>
      <c r="KEV21"/>
      <c r="KEW21"/>
      <c r="KEX21"/>
      <c r="KEY21"/>
      <c r="KEZ21"/>
      <c r="KFA21"/>
      <c r="KFB21"/>
      <c r="KFC21"/>
      <c r="KFD21"/>
      <c r="KFE21"/>
      <c r="KFF21"/>
      <c r="KFG21"/>
      <c r="KFH21"/>
      <c r="KFI21"/>
      <c r="KFJ21"/>
      <c r="KFK21"/>
      <c r="KFL21"/>
      <c r="KFM21"/>
      <c r="KFN21"/>
      <c r="KFO21"/>
      <c r="KFP21"/>
      <c r="KFQ21"/>
      <c r="KFR21"/>
      <c r="KFS21"/>
      <c r="KFT21"/>
      <c r="KFU21"/>
      <c r="KFV21"/>
      <c r="KFW21"/>
      <c r="KFX21"/>
      <c r="KFY21"/>
      <c r="KFZ21"/>
      <c r="KGA21"/>
      <c r="KGB21"/>
      <c r="KGC21"/>
      <c r="KGD21"/>
      <c r="KGE21"/>
      <c r="KGF21"/>
      <c r="KGG21"/>
      <c r="KGH21"/>
      <c r="KGI21"/>
      <c r="KGJ21"/>
      <c r="KGK21"/>
      <c r="KGL21"/>
      <c r="KGM21"/>
      <c r="KGN21"/>
      <c r="KGO21"/>
      <c r="KGP21"/>
      <c r="KGQ21"/>
      <c r="KGR21"/>
      <c r="KGS21"/>
      <c r="KGT21"/>
      <c r="KGU21"/>
      <c r="KGV21"/>
      <c r="KGW21"/>
      <c r="KGX21"/>
      <c r="KGY21"/>
      <c r="KGZ21"/>
      <c r="KHA21"/>
      <c r="KHB21"/>
      <c r="KHC21"/>
      <c r="KHD21"/>
      <c r="KHE21"/>
      <c r="KHF21"/>
      <c r="KHG21"/>
      <c r="KHH21"/>
      <c r="KHI21"/>
      <c r="KHJ21"/>
      <c r="KHK21"/>
      <c r="KHL21"/>
      <c r="KHM21"/>
      <c r="KHN21"/>
      <c r="KHO21"/>
      <c r="KHP21"/>
      <c r="KHQ21"/>
      <c r="KHR21"/>
      <c r="KHS21"/>
      <c r="KHT21"/>
      <c r="KHU21"/>
      <c r="KHV21"/>
      <c r="KHW21"/>
      <c r="KHX21"/>
      <c r="KHY21"/>
      <c r="KHZ21"/>
      <c r="KIA21"/>
      <c r="KIB21"/>
      <c r="KIC21"/>
      <c r="KID21"/>
      <c r="KIE21"/>
      <c r="KIF21"/>
      <c r="KIG21"/>
      <c r="KIH21"/>
      <c r="KII21"/>
      <c r="KIJ21"/>
      <c r="KIK21"/>
      <c r="KIL21"/>
      <c r="KIM21"/>
      <c r="KIN21"/>
      <c r="KIO21"/>
      <c r="KIP21"/>
      <c r="KIQ21"/>
      <c r="KIR21"/>
      <c r="KIS21"/>
      <c r="KIT21"/>
      <c r="KIU21"/>
      <c r="KIV21"/>
      <c r="KIW21"/>
      <c r="KIX21"/>
      <c r="KIY21"/>
      <c r="KIZ21"/>
      <c r="KJA21"/>
      <c r="KJB21"/>
      <c r="KJC21"/>
      <c r="KJD21"/>
      <c r="KJE21"/>
      <c r="KJF21"/>
      <c r="KJG21"/>
      <c r="KJH21"/>
      <c r="KJI21"/>
      <c r="KJJ21"/>
      <c r="KJK21"/>
      <c r="KJL21"/>
      <c r="KJM21"/>
      <c r="KJN21"/>
      <c r="KJO21"/>
      <c r="KJP21"/>
      <c r="KJQ21"/>
      <c r="KJR21"/>
      <c r="KJS21"/>
      <c r="KJT21"/>
      <c r="KJU21"/>
      <c r="KJV21"/>
      <c r="KJW21"/>
      <c r="KJX21"/>
      <c r="KJY21"/>
      <c r="KJZ21"/>
      <c r="KKA21"/>
      <c r="KKB21"/>
      <c r="KKC21"/>
      <c r="KKD21"/>
      <c r="KKE21"/>
      <c r="KKF21"/>
      <c r="KKG21"/>
      <c r="KKH21"/>
      <c r="KKI21"/>
      <c r="KKJ21"/>
      <c r="KKK21"/>
      <c r="KKL21"/>
      <c r="KKM21"/>
      <c r="KKN21"/>
      <c r="KKO21"/>
      <c r="KKP21"/>
      <c r="KKQ21"/>
      <c r="KKR21"/>
      <c r="KKS21"/>
      <c r="KKT21"/>
      <c r="KKU21"/>
      <c r="KKV21"/>
      <c r="KKW21"/>
      <c r="KKX21"/>
      <c r="KKY21"/>
      <c r="KKZ21"/>
      <c r="KLA21"/>
      <c r="KLB21"/>
      <c r="KLC21"/>
      <c r="KLD21"/>
      <c r="KLE21"/>
      <c r="KLF21"/>
      <c r="KLG21"/>
      <c r="KLH21"/>
      <c r="KLI21"/>
      <c r="KLJ21"/>
      <c r="KLK21"/>
      <c r="KLL21"/>
      <c r="KLM21"/>
      <c r="KLN21"/>
      <c r="KLO21"/>
      <c r="KLP21"/>
      <c r="KLQ21"/>
      <c r="KLR21"/>
      <c r="KLS21"/>
      <c r="KLT21"/>
      <c r="KLU21"/>
      <c r="KLV21"/>
      <c r="KLW21"/>
      <c r="KLX21"/>
      <c r="KLY21"/>
      <c r="KLZ21"/>
      <c r="KMA21"/>
      <c r="KMB21"/>
      <c r="KMC21"/>
      <c r="KMD21"/>
      <c r="KME21"/>
      <c r="KMF21"/>
      <c r="KMG21"/>
      <c r="KMH21"/>
      <c r="KMI21"/>
      <c r="KMJ21"/>
      <c r="KMK21"/>
      <c r="KML21"/>
      <c r="KMM21"/>
      <c r="KMN21"/>
      <c r="KMO21"/>
      <c r="KMP21"/>
      <c r="KMQ21"/>
      <c r="KMR21"/>
      <c r="KMS21"/>
      <c r="KMT21"/>
      <c r="KMU21"/>
      <c r="KMV21"/>
      <c r="KMW21"/>
      <c r="KMX21"/>
      <c r="KMY21"/>
      <c r="KMZ21"/>
      <c r="KNA21"/>
      <c r="KNB21"/>
      <c r="KNC21"/>
      <c r="KND21"/>
      <c r="KNE21"/>
      <c r="KNF21"/>
      <c r="KNG21"/>
      <c r="KNH21"/>
      <c r="KNI21"/>
      <c r="KNJ21"/>
      <c r="KNK21"/>
      <c r="KNL21"/>
      <c r="KNM21"/>
      <c r="KNN21"/>
      <c r="KNO21"/>
      <c r="KNP21"/>
      <c r="KNQ21"/>
      <c r="KNR21"/>
      <c r="KNS21"/>
      <c r="KNT21"/>
      <c r="KNU21"/>
      <c r="KNV21"/>
      <c r="KNW21"/>
      <c r="KNX21"/>
      <c r="KNY21"/>
      <c r="KNZ21"/>
      <c r="KOA21"/>
      <c r="KOB21"/>
      <c r="KOC21"/>
      <c r="KOD21"/>
      <c r="KOE21"/>
      <c r="KOF21"/>
      <c r="KOG21"/>
      <c r="KOH21"/>
      <c r="KOI21"/>
      <c r="KOJ21"/>
      <c r="KOK21"/>
      <c r="KOL21"/>
      <c r="KOM21"/>
      <c r="KON21"/>
      <c r="KOO21"/>
      <c r="KOP21"/>
      <c r="KOQ21"/>
      <c r="KOR21"/>
      <c r="KOS21"/>
      <c r="KOT21"/>
      <c r="KOU21"/>
      <c r="KOV21"/>
      <c r="KOW21"/>
      <c r="KOX21"/>
      <c r="KOY21"/>
      <c r="KOZ21"/>
      <c r="KPA21"/>
      <c r="KPB21"/>
      <c r="KPC21"/>
      <c r="KPD21"/>
      <c r="KPE21"/>
      <c r="KPF21"/>
      <c r="KPG21"/>
      <c r="KPH21"/>
      <c r="KPI21"/>
      <c r="KPJ21"/>
      <c r="KPK21"/>
      <c r="KPL21"/>
      <c r="KPM21"/>
      <c r="KPN21"/>
      <c r="KPO21"/>
      <c r="KPP21"/>
      <c r="KPQ21"/>
      <c r="KPR21"/>
      <c r="KPS21"/>
      <c r="KPT21"/>
      <c r="KPU21"/>
      <c r="KPV21"/>
      <c r="KPW21"/>
      <c r="KPX21"/>
      <c r="KPY21"/>
      <c r="KPZ21"/>
      <c r="KQA21"/>
      <c r="KQB21"/>
      <c r="KQC21"/>
      <c r="KQD21"/>
      <c r="KQE21"/>
      <c r="KQF21"/>
      <c r="KQG21"/>
      <c r="KQH21"/>
      <c r="KQI21"/>
      <c r="KQJ21"/>
      <c r="KQK21"/>
      <c r="KQL21"/>
      <c r="KQM21"/>
      <c r="KQN21"/>
      <c r="KQO21"/>
      <c r="KQP21"/>
      <c r="KQQ21"/>
      <c r="KQR21"/>
      <c r="KQS21"/>
      <c r="KQT21"/>
      <c r="KQU21"/>
      <c r="KQV21"/>
      <c r="KQW21"/>
      <c r="KQX21"/>
      <c r="KQY21"/>
      <c r="KQZ21"/>
      <c r="KRA21"/>
      <c r="KRB21"/>
      <c r="KRC21"/>
      <c r="KRD21"/>
      <c r="KRE21"/>
      <c r="KRF21"/>
      <c r="KRG21"/>
      <c r="KRH21"/>
      <c r="KRI21"/>
      <c r="KRJ21"/>
      <c r="KRK21"/>
      <c r="KRL21"/>
      <c r="KRM21"/>
      <c r="KRN21"/>
      <c r="KRO21"/>
      <c r="KRP21"/>
      <c r="KRQ21"/>
      <c r="KRR21"/>
      <c r="KRS21"/>
      <c r="KRT21"/>
      <c r="KRU21"/>
      <c r="KRV21"/>
      <c r="KRW21"/>
      <c r="KRX21"/>
      <c r="KRY21"/>
      <c r="KRZ21"/>
      <c r="KSA21"/>
      <c r="KSB21"/>
      <c r="KSC21"/>
      <c r="KSD21"/>
      <c r="KSE21"/>
      <c r="KSF21"/>
      <c r="KSG21"/>
      <c r="KSH21"/>
      <c r="KSI21"/>
      <c r="KSJ21"/>
      <c r="KSK21"/>
      <c r="KSL21"/>
      <c r="KSM21"/>
      <c r="KSN21"/>
      <c r="KSO21"/>
      <c r="KSP21"/>
      <c r="KSQ21"/>
      <c r="KSR21"/>
      <c r="KSS21"/>
      <c r="KST21"/>
      <c r="KSU21"/>
      <c r="KSV21"/>
      <c r="KSW21"/>
      <c r="KSX21"/>
      <c r="KSY21"/>
      <c r="KSZ21"/>
      <c r="KTA21"/>
      <c r="KTB21"/>
      <c r="KTC21"/>
      <c r="KTD21"/>
      <c r="KTE21"/>
      <c r="KTF21"/>
      <c r="KTG21"/>
      <c r="KTH21"/>
      <c r="KTI21"/>
      <c r="KTJ21"/>
      <c r="KTK21"/>
      <c r="KTL21"/>
      <c r="KTM21"/>
      <c r="KTN21"/>
      <c r="KTO21"/>
      <c r="KTP21"/>
      <c r="KTQ21"/>
      <c r="KTR21"/>
      <c r="KTS21"/>
      <c r="KTT21"/>
      <c r="KTU21"/>
      <c r="KTV21"/>
      <c r="KTW21"/>
      <c r="KTX21"/>
      <c r="KTY21"/>
      <c r="KTZ21"/>
      <c r="KUA21"/>
      <c r="KUB21"/>
      <c r="KUC21"/>
      <c r="KUD21"/>
      <c r="KUE21"/>
      <c r="KUF21"/>
      <c r="KUG21"/>
      <c r="KUH21"/>
      <c r="KUI21"/>
      <c r="KUJ21"/>
      <c r="KUK21"/>
      <c r="KUL21"/>
      <c r="KUM21"/>
      <c r="KUN21"/>
      <c r="KUO21"/>
      <c r="KUP21"/>
      <c r="KUQ21"/>
      <c r="KUR21"/>
      <c r="KUS21"/>
      <c r="KUT21"/>
      <c r="KUU21"/>
      <c r="KUV21"/>
      <c r="KUW21"/>
      <c r="KUX21"/>
      <c r="KUY21"/>
      <c r="KUZ21"/>
      <c r="KVA21"/>
      <c r="KVB21"/>
      <c r="KVC21"/>
      <c r="KVD21"/>
      <c r="KVE21"/>
      <c r="KVF21"/>
      <c r="KVG21"/>
      <c r="KVH21"/>
      <c r="KVI21"/>
      <c r="KVJ21"/>
      <c r="KVK21"/>
      <c r="KVL21"/>
      <c r="KVM21"/>
      <c r="KVN21"/>
      <c r="KVO21"/>
      <c r="KVP21"/>
      <c r="KVQ21"/>
      <c r="KVR21"/>
      <c r="KVS21"/>
      <c r="KVT21"/>
      <c r="KVU21"/>
      <c r="KVV21"/>
      <c r="KVW21"/>
      <c r="KVX21"/>
      <c r="KVY21"/>
      <c r="KVZ21"/>
      <c r="KWA21"/>
      <c r="KWB21"/>
      <c r="KWC21"/>
      <c r="KWD21"/>
      <c r="KWE21"/>
      <c r="KWF21"/>
      <c r="KWG21"/>
      <c r="KWH21"/>
      <c r="KWI21"/>
      <c r="KWJ21"/>
      <c r="KWK21"/>
      <c r="KWL21"/>
      <c r="KWM21"/>
      <c r="KWN21"/>
      <c r="KWO21"/>
      <c r="KWP21"/>
      <c r="KWQ21"/>
      <c r="KWR21"/>
      <c r="KWS21"/>
      <c r="KWT21"/>
      <c r="KWU21"/>
      <c r="KWV21"/>
      <c r="KWW21"/>
      <c r="KWX21"/>
      <c r="KWY21"/>
      <c r="KWZ21"/>
      <c r="KXA21"/>
      <c r="KXB21"/>
      <c r="KXC21"/>
      <c r="KXD21"/>
      <c r="KXE21"/>
      <c r="KXF21"/>
      <c r="KXG21"/>
      <c r="KXH21"/>
      <c r="KXI21"/>
      <c r="KXJ21"/>
      <c r="KXK21"/>
      <c r="KXL21"/>
      <c r="KXM21"/>
      <c r="KXN21"/>
      <c r="KXO21"/>
      <c r="KXP21"/>
      <c r="KXQ21"/>
      <c r="KXR21"/>
      <c r="KXS21"/>
      <c r="KXT21"/>
      <c r="KXU21"/>
      <c r="KXV21"/>
      <c r="KXW21"/>
      <c r="KXX21"/>
      <c r="KXY21"/>
      <c r="KXZ21"/>
      <c r="KYA21"/>
      <c r="KYB21"/>
      <c r="KYC21"/>
      <c r="KYD21"/>
      <c r="KYE21"/>
      <c r="KYF21"/>
      <c r="KYG21"/>
      <c r="KYH21"/>
      <c r="KYI21"/>
      <c r="KYJ21"/>
      <c r="KYK21"/>
      <c r="KYL21"/>
      <c r="KYM21"/>
      <c r="KYN21"/>
      <c r="KYO21"/>
      <c r="KYP21"/>
      <c r="KYQ21"/>
      <c r="KYR21"/>
      <c r="KYS21"/>
      <c r="KYT21"/>
      <c r="KYU21"/>
      <c r="KYV21"/>
      <c r="KYW21"/>
      <c r="KYX21"/>
      <c r="KYY21"/>
      <c r="KYZ21"/>
      <c r="KZA21"/>
      <c r="KZB21"/>
      <c r="KZC21"/>
      <c r="KZD21"/>
      <c r="KZE21"/>
      <c r="KZF21"/>
      <c r="KZG21"/>
      <c r="KZH21"/>
      <c r="KZI21"/>
      <c r="KZJ21"/>
      <c r="KZK21"/>
      <c r="KZL21"/>
      <c r="KZM21"/>
      <c r="KZN21"/>
      <c r="KZO21"/>
      <c r="KZP21"/>
      <c r="KZQ21"/>
      <c r="KZR21"/>
      <c r="KZS21"/>
      <c r="KZT21"/>
      <c r="KZU21"/>
      <c r="KZV21"/>
      <c r="KZW21"/>
      <c r="KZX21"/>
      <c r="KZY21"/>
      <c r="KZZ21"/>
      <c r="LAA21"/>
      <c r="LAB21"/>
      <c r="LAC21"/>
      <c r="LAD21"/>
      <c r="LAE21"/>
      <c r="LAF21"/>
      <c r="LAG21"/>
      <c r="LAH21"/>
      <c r="LAI21"/>
      <c r="LAJ21"/>
      <c r="LAK21"/>
      <c r="LAL21"/>
      <c r="LAM21"/>
      <c r="LAN21"/>
      <c r="LAO21"/>
      <c r="LAP21"/>
      <c r="LAQ21"/>
      <c r="LAR21"/>
      <c r="LAS21"/>
      <c r="LAT21"/>
      <c r="LAU21"/>
      <c r="LAV21"/>
      <c r="LAW21"/>
      <c r="LAX21"/>
      <c r="LAY21"/>
      <c r="LAZ21"/>
      <c r="LBA21"/>
      <c r="LBB21"/>
      <c r="LBC21"/>
      <c r="LBD21"/>
      <c r="LBE21"/>
      <c r="LBF21"/>
      <c r="LBG21"/>
      <c r="LBH21"/>
      <c r="LBI21"/>
      <c r="LBJ21"/>
      <c r="LBK21"/>
      <c r="LBL21"/>
      <c r="LBM21"/>
      <c r="LBN21"/>
      <c r="LBO21"/>
      <c r="LBP21"/>
      <c r="LBQ21"/>
      <c r="LBR21"/>
      <c r="LBS21"/>
      <c r="LBT21"/>
      <c r="LBU21"/>
      <c r="LBV21"/>
      <c r="LBW21"/>
      <c r="LBX21"/>
      <c r="LBY21"/>
      <c r="LBZ21"/>
      <c r="LCA21"/>
      <c r="LCB21"/>
      <c r="LCC21"/>
      <c r="LCD21"/>
      <c r="LCE21"/>
      <c r="LCF21"/>
      <c r="LCG21"/>
      <c r="LCH21"/>
      <c r="LCI21"/>
      <c r="LCJ21"/>
      <c r="LCK21"/>
      <c r="LCL21"/>
      <c r="LCM21"/>
      <c r="LCN21"/>
      <c r="LCO21"/>
      <c r="LCP21"/>
      <c r="LCQ21"/>
      <c r="LCR21"/>
      <c r="LCS21"/>
      <c r="LCT21"/>
      <c r="LCU21"/>
      <c r="LCV21"/>
      <c r="LCW21"/>
      <c r="LCX21"/>
      <c r="LCY21"/>
      <c r="LCZ21"/>
      <c r="LDA21"/>
      <c r="LDB21"/>
      <c r="LDC21"/>
      <c r="LDD21"/>
      <c r="LDE21"/>
      <c r="LDF21"/>
      <c r="LDG21"/>
      <c r="LDH21"/>
      <c r="LDI21"/>
      <c r="LDJ21"/>
      <c r="LDK21"/>
      <c r="LDL21"/>
      <c r="LDM21"/>
      <c r="LDN21"/>
      <c r="LDO21"/>
      <c r="LDP21"/>
      <c r="LDQ21"/>
      <c r="LDR21"/>
      <c r="LDS21"/>
      <c r="LDT21"/>
      <c r="LDU21"/>
      <c r="LDV21"/>
      <c r="LDW21"/>
      <c r="LDX21"/>
      <c r="LDY21"/>
      <c r="LDZ21"/>
      <c r="LEA21"/>
      <c r="LEB21"/>
      <c r="LEC21"/>
      <c r="LED21"/>
      <c r="LEE21"/>
      <c r="LEF21"/>
      <c r="LEG21"/>
      <c r="LEH21"/>
      <c r="LEI21"/>
      <c r="LEJ21"/>
      <c r="LEK21"/>
      <c r="LEL21"/>
      <c r="LEM21"/>
      <c r="LEN21"/>
      <c r="LEO21"/>
      <c r="LEP21"/>
      <c r="LEQ21"/>
      <c r="LER21"/>
      <c r="LES21"/>
      <c r="LET21"/>
      <c r="LEU21"/>
      <c r="LEV21"/>
      <c r="LEW21"/>
      <c r="LEX21"/>
      <c r="LEY21"/>
      <c r="LEZ21"/>
      <c r="LFA21"/>
      <c r="LFB21"/>
      <c r="LFC21"/>
      <c r="LFD21"/>
      <c r="LFE21"/>
      <c r="LFF21"/>
      <c r="LFG21"/>
      <c r="LFH21"/>
      <c r="LFI21"/>
      <c r="LFJ21"/>
      <c r="LFK21"/>
      <c r="LFL21"/>
      <c r="LFM21"/>
      <c r="LFN21"/>
      <c r="LFO21"/>
      <c r="LFP21"/>
      <c r="LFQ21"/>
      <c r="LFR21"/>
      <c r="LFS21"/>
      <c r="LFT21"/>
      <c r="LFU21"/>
      <c r="LFV21"/>
      <c r="LFW21"/>
      <c r="LFX21"/>
      <c r="LFY21"/>
      <c r="LFZ21"/>
      <c r="LGA21"/>
      <c r="LGB21"/>
      <c r="LGC21"/>
      <c r="LGD21"/>
      <c r="LGE21"/>
      <c r="LGF21"/>
      <c r="LGG21"/>
      <c r="LGH21"/>
      <c r="LGI21"/>
      <c r="LGJ21"/>
      <c r="LGK21"/>
      <c r="LGL21"/>
      <c r="LGM21"/>
      <c r="LGN21"/>
      <c r="LGO21"/>
      <c r="LGP21"/>
      <c r="LGQ21"/>
      <c r="LGR21"/>
      <c r="LGS21"/>
      <c r="LGT21"/>
      <c r="LGU21"/>
      <c r="LGV21"/>
      <c r="LGW21"/>
      <c r="LGX21"/>
      <c r="LGY21"/>
      <c r="LGZ21"/>
      <c r="LHA21"/>
      <c r="LHB21"/>
      <c r="LHC21"/>
      <c r="LHD21"/>
      <c r="LHE21"/>
      <c r="LHF21"/>
      <c r="LHG21"/>
      <c r="LHH21"/>
      <c r="LHI21"/>
      <c r="LHJ21"/>
      <c r="LHK21"/>
      <c r="LHL21"/>
      <c r="LHM21"/>
      <c r="LHN21"/>
      <c r="LHO21"/>
      <c r="LHP21"/>
      <c r="LHQ21"/>
      <c r="LHR21"/>
      <c r="LHS21"/>
      <c r="LHT21"/>
      <c r="LHU21"/>
      <c r="LHV21"/>
      <c r="LHW21"/>
      <c r="LHX21"/>
      <c r="LHY21"/>
      <c r="LHZ21"/>
      <c r="LIA21"/>
      <c r="LIB21"/>
      <c r="LIC21"/>
      <c r="LID21"/>
      <c r="LIE21"/>
      <c r="LIF21"/>
      <c r="LIG21"/>
      <c r="LIH21"/>
      <c r="LII21"/>
      <c r="LIJ21"/>
      <c r="LIK21"/>
      <c r="LIL21"/>
      <c r="LIM21"/>
      <c r="LIN21"/>
      <c r="LIO21"/>
      <c r="LIP21"/>
      <c r="LIQ21"/>
      <c r="LIR21"/>
      <c r="LIS21"/>
      <c r="LIT21"/>
      <c r="LIU21"/>
      <c r="LIV21"/>
      <c r="LIW21"/>
      <c r="LIX21"/>
      <c r="LIY21"/>
      <c r="LIZ21"/>
      <c r="LJA21"/>
      <c r="LJB21"/>
      <c r="LJC21"/>
      <c r="LJD21"/>
      <c r="LJE21"/>
      <c r="LJF21"/>
      <c r="LJG21"/>
      <c r="LJH21"/>
      <c r="LJI21"/>
      <c r="LJJ21"/>
      <c r="LJK21"/>
      <c r="LJL21"/>
      <c r="LJM21"/>
      <c r="LJN21"/>
      <c r="LJO21"/>
      <c r="LJP21"/>
      <c r="LJQ21"/>
      <c r="LJR21"/>
      <c r="LJS21"/>
      <c r="LJT21"/>
      <c r="LJU21"/>
      <c r="LJV21"/>
      <c r="LJW21"/>
      <c r="LJX21"/>
      <c r="LJY21"/>
      <c r="LJZ21"/>
      <c r="LKA21"/>
      <c r="LKB21"/>
      <c r="LKC21"/>
      <c r="LKD21"/>
      <c r="LKE21"/>
      <c r="LKF21"/>
      <c r="LKG21"/>
      <c r="LKH21"/>
      <c r="LKI21"/>
      <c r="LKJ21"/>
      <c r="LKK21"/>
      <c r="LKL21"/>
      <c r="LKM21"/>
      <c r="LKN21"/>
      <c r="LKO21"/>
      <c r="LKP21"/>
      <c r="LKQ21"/>
      <c r="LKR21"/>
      <c r="LKS21"/>
      <c r="LKT21"/>
      <c r="LKU21"/>
      <c r="LKV21"/>
      <c r="LKW21"/>
      <c r="LKX21"/>
      <c r="LKY21"/>
      <c r="LKZ21"/>
      <c r="LLA21"/>
      <c r="LLB21"/>
      <c r="LLC21"/>
      <c r="LLD21"/>
      <c r="LLE21"/>
      <c r="LLF21"/>
      <c r="LLG21"/>
      <c r="LLH21"/>
      <c r="LLI21"/>
      <c r="LLJ21"/>
      <c r="LLK21"/>
      <c r="LLL21"/>
      <c r="LLM21"/>
      <c r="LLN21"/>
      <c r="LLO21"/>
      <c r="LLP21"/>
      <c r="LLQ21"/>
      <c r="LLR21"/>
      <c r="LLS21"/>
      <c r="LLT21"/>
      <c r="LLU21"/>
      <c r="LLV21"/>
      <c r="LLW21"/>
      <c r="LLX21"/>
      <c r="LLY21"/>
      <c r="LLZ21"/>
      <c r="LMA21"/>
      <c r="LMB21"/>
      <c r="LMC21"/>
      <c r="LMD21"/>
      <c r="LME21"/>
      <c r="LMF21"/>
      <c r="LMG21"/>
      <c r="LMH21"/>
      <c r="LMI21"/>
      <c r="LMJ21"/>
      <c r="LMK21"/>
      <c r="LML21"/>
      <c r="LMM21"/>
      <c r="LMN21"/>
      <c r="LMO21"/>
      <c r="LMP21"/>
      <c r="LMQ21"/>
      <c r="LMR21"/>
      <c r="LMS21"/>
      <c r="LMT21"/>
      <c r="LMU21"/>
      <c r="LMV21"/>
      <c r="LMW21"/>
      <c r="LMX21"/>
      <c r="LMY21"/>
      <c r="LMZ21"/>
      <c r="LNA21"/>
      <c r="LNB21"/>
      <c r="LNC21"/>
      <c r="LND21"/>
      <c r="LNE21"/>
      <c r="LNF21"/>
      <c r="LNG21"/>
      <c r="LNH21"/>
      <c r="LNI21"/>
      <c r="LNJ21"/>
      <c r="LNK21"/>
      <c r="LNL21"/>
      <c r="LNM21"/>
      <c r="LNN21"/>
      <c r="LNO21"/>
      <c r="LNP21"/>
      <c r="LNQ21"/>
      <c r="LNR21"/>
      <c r="LNS21"/>
      <c r="LNT21"/>
      <c r="LNU21"/>
      <c r="LNV21"/>
      <c r="LNW21"/>
      <c r="LNX21"/>
      <c r="LNY21"/>
      <c r="LNZ21"/>
      <c r="LOA21"/>
      <c r="LOB21"/>
      <c r="LOC21"/>
      <c r="LOD21"/>
      <c r="LOE21"/>
      <c r="LOF21"/>
      <c r="LOG21"/>
      <c r="LOH21"/>
      <c r="LOI21"/>
      <c r="LOJ21"/>
      <c r="LOK21"/>
      <c r="LOL21"/>
      <c r="LOM21"/>
      <c r="LON21"/>
      <c r="LOO21"/>
      <c r="LOP21"/>
      <c r="LOQ21"/>
      <c r="LOR21"/>
      <c r="LOS21"/>
      <c r="LOT21"/>
      <c r="LOU21"/>
      <c r="LOV21"/>
      <c r="LOW21"/>
      <c r="LOX21"/>
      <c r="LOY21"/>
      <c r="LOZ21"/>
      <c r="LPA21"/>
      <c r="LPB21"/>
      <c r="LPC21"/>
      <c r="LPD21"/>
      <c r="LPE21"/>
      <c r="LPF21"/>
      <c r="LPG21"/>
      <c r="LPH21"/>
      <c r="LPI21"/>
      <c r="LPJ21"/>
      <c r="LPK21"/>
      <c r="LPL21"/>
      <c r="LPM21"/>
      <c r="LPN21"/>
      <c r="LPO21"/>
      <c r="LPP21"/>
      <c r="LPQ21"/>
      <c r="LPR21"/>
      <c r="LPS21"/>
      <c r="LPT21"/>
      <c r="LPU21"/>
      <c r="LPV21"/>
      <c r="LPW21"/>
      <c r="LPX21"/>
      <c r="LPY21"/>
      <c r="LPZ21"/>
      <c r="LQA21"/>
      <c r="LQB21"/>
      <c r="LQC21"/>
      <c r="LQD21"/>
      <c r="LQE21"/>
      <c r="LQF21"/>
      <c r="LQG21"/>
      <c r="LQH21"/>
      <c r="LQI21"/>
      <c r="LQJ21"/>
      <c r="LQK21"/>
      <c r="LQL21"/>
      <c r="LQM21"/>
      <c r="LQN21"/>
      <c r="LQO21"/>
      <c r="LQP21"/>
      <c r="LQQ21"/>
      <c r="LQR21"/>
      <c r="LQS21"/>
      <c r="LQT21"/>
      <c r="LQU21"/>
      <c r="LQV21"/>
      <c r="LQW21"/>
      <c r="LQX21"/>
      <c r="LQY21"/>
      <c r="LQZ21"/>
      <c r="LRA21"/>
      <c r="LRB21"/>
      <c r="LRC21"/>
      <c r="LRD21"/>
      <c r="LRE21"/>
      <c r="LRF21"/>
      <c r="LRG21"/>
      <c r="LRH21"/>
      <c r="LRI21"/>
      <c r="LRJ21"/>
      <c r="LRK21"/>
      <c r="LRL21"/>
      <c r="LRM21"/>
      <c r="LRN21"/>
      <c r="LRO21"/>
      <c r="LRP21"/>
      <c r="LRQ21"/>
      <c r="LRR21"/>
      <c r="LRS21"/>
      <c r="LRT21"/>
      <c r="LRU21"/>
      <c r="LRV21"/>
      <c r="LRW21"/>
      <c r="LRX21"/>
      <c r="LRY21"/>
      <c r="LRZ21"/>
      <c r="LSA21"/>
      <c r="LSB21"/>
      <c r="LSC21"/>
      <c r="LSD21"/>
      <c r="LSE21"/>
      <c r="LSF21"/>
      <c r="LSG21"/>
      <c r="LSH21"/>
      <c r="LSI21"/>
      <c r="LSJ21"/>
      <c r="LSK21"/>
      <c r="LSL21"/>
      <c r="LSM21"/>
      <c r="LSN21"/>
      <c r="LSO21"/>
      <c r="LSP21"/>
      <c r="LSQ21"/>
      <c r="LSR21"/>
      <c r="LSS21"/>
      <c r="LST21"/>
      <c r="LSU21"/>
      <c r="LSV21"/>
      <c r="LSW21"/>
      <c r="LSX21"/>
      <c r="LSY21"/>
      <c r="LSZ21"/>
      <c r="LTA21"/>
      <c r="LTB21"/>
      <c r="LTC21"/>
      <c r="LTD21"/>
      <c r="LTE21"/>
      <c r="LTF21"/>
      <c r="LTG21"/>
      <c r="LTH21"/>
      <c r="LTI21"/>
      <c r="LTJ21"/>
      <c r="LTK21"/>
      <c r="LTL21"/>
      <c r="LTM21"/>
      <c r="LTN21"/>
      <c r="LTO21"/>
      <c r="LTP21"/>
      <c r="LTQ21"/>
      <c r="LTR21"/>
      <c r="LTS21"/>
      <c r="LTT21"/>
      <c r="LTU21"/>
      <c r="LTV21"/>
      <c r="LTW21"/>
      <c r="LTX21"/>
      <c r="LTY21"/>
      <c r="LTZ21"/>
      <c r="LUA21"/>
      <c r="LUB21"/>
      <c r="LUC21"/>
      <c r="LUD21"/>
      <c r="LUE21"/>
      <c r="LUF21"/>
      <c r="LUG21"/>
      <c r="LUH21"/>
      <c r="LUI21"/>
      <c r="LUJ21"/>
      <c r="LUK21"/>
      <c r="LUL21"/>
      <c r="LUM21"/>
      <c r="LUN21"/>
      <c r="LUO21"/>
      <c r="LUP21"/>
      <c r="LUQ21"/>
      <c r="LUR21"/>
      <c r="LUS21"/>
      <c r="LUT21"/>
      <c r="LUU21"/>
      <c r="LUV21"/>
      <c r="LUW21"/>
      <c r="LUX21"/>
      <c r="LUY21"/>
      <c r="LUZ21"/>
      <c r="LVA21"/>
      <c r="LVB21"/>
      <c r="LVC21"/>
      <c r="LVD21"/>
      <c r="LVE21"/>
      <c r="LVF21"/>
      <c r="LVG21"/>
      <c r="LVH21"/>
      <c r="LVI21"/>
      <c r="LVJ21"/>
      <c r="LVK21"/>
      <c r="LVL21"/>
      <c r="LVM21"/>
      <c r="LVN21"/>
      <c r="LVO21"/>
      <c r="LVP21"/>
      <c r="LVQ21"/>
      <c r="LVR21"/>
      <c r="LVS21"/>
      <c r="LVT21"/>
      <c r="LVU21"/>
      <c r="LVV21"/>
      <c r="LVW21"/>
      <c r="LVX21"/>
      <c r="LVY21"/>
      <c r="LVZ21"/>
      <c r="LWA21"/>
      <c r="LWB21"/>
      <c r="LWC21"/>
      <c r="LWD21"/>
      <c r="LWE21"/>
      <c r="LWF21"/>
      <c r="LWG21"/>
      <c r="LWH21"/>
      <c r="LWI21"/>
      <c r="LWJ21"/>
      <c r="LWK21"/>
      <c r="LWL21"/>
      <c r="LWM21"/>
      <c r="LWN21"/>
      <c r="LWO21"/>
      <c r="LWP21"/>
      <c r="LWQ21"/>
      <c r="LWR21"/>
      <c r="LWS21"/>
      <c r="LWT21"/>
      <c r="LWU21"/>
      <c r="LWV21"/>
      <c r="LWW21"/>
      <c r="LWX21"/>
      <c r="LWY21"/>
      <c r="LWZ21"/>
      <c r="LXA21"/>
      <c r="LXB21"/>
      <c r="LXC21"/>
      <c r="LXD21"/>
      <c r="LXE21"/>
      <c r="LXF21"/>
      <c r="LXG21"/>
      <c r="LXH21"/>
      <c r="LXI21"/>
      <c r="LXJ21"/>
      <c r="LXK21"/>
      <c r="LXL21"/>
      <c r="LXM21"/>
      <c r="LXN21"/>
      <c r="LXO21"/>
      <c r="LXP21"/>
      <c r="LXQ21"/>
      <c r="LXR21"/>
      <c r="LXS21"/>
      <c r="LXT21"/>
      <c r="LXU21"/>
      <c r="LXV21"/>
      <c r="LXW21"/>
      <c r="LXX21"/>
      <c r="LXY21"/>
      <c r="LXZ21"/>
      <c r="LYA21"/>
      <c r="LYB21"/>
      <c r="LYC21"/>
      <c r="LYD21"/>
      <c r="LYE21"/>
      <c r="LYF21"/>
      <c r="LYG21"/>
      <c r="LYH21"/>
      <c r="LYI21"/>
      <c r="LYJ21"/>
      <c r="LYK21"/>
      <c r="LYL21"/>
      <c r="LYM21"/>
      <c r="LYN21"/>
      <c r="LYO21"/>
      <c r="LYP21"/>
      <c r="LYQ21"/>
      <c r="LYR21"/>
      <c r="LYS21"/>
      <c r="LYT21"/>
      <c r="LYU21"/>
      <c r="LYV21"/>
      <c r="LYW21"/>
      <c r="LYX21"/>
      <c r="LYY21"/>
      <c r="LYZ21"/>
      <c r="LZA21"/>
      <c r="LZB21"/>
      <c r="LZC21"/>
      <c r="LZD21"/>
      <c r="LZE21"/>
      <c r="LZF21"/>
      <c r="LZG21"/>
      <c r="LZH21"/>
      <c r="LZI21"/>
      <c r="LZJ21"/>
      <c r="LZK21"/>
      <c r="LZL21"/>
      <c r="LZM21"/>
      <c r="LZN21"/>
      <c r="LZO21"/>
      <c r="LZP21"/>
      <c r="LZQ21"/>
      <c r="LZR21"/>
      <c r="LZS21"/>
      <c r="LZT21"/>
      <c r="LZU21"/>
      <c r="LZV21"/>
      <c r="LZW21"/>
      <c r="LZX21"/>
      <c r="LZY21"/>
      <c r="LZZ21"/>
      <c r="MAA21"/>
      <c r="MAB21"/>
      <c r="MAC21"/>
      <c r="MAD21"/>
      <c r="MAE21"/>
      <c r="MAF21"/>
      <c r="MAG21"/>
      <c r="MAH21"/>
      <c r="MAI21"/>
      <c r="MAJ21"/>
      <c r="MAK21"/>
      <c r="MAL21"/>
      <c r="MAM21"/>
      <c r="MAN21"/>
      <c r="MAO21"/>
      <c r="MAP21"/>
      <c r="MAQ21"/>
      <c r="MAR21"/>
      <c r="MAS21"/>
      <c r="MAT21"/>
      <c r="MAU21"/>
      <c r="MAV21"/>
      <c r="MAW21"/>
      <c r="MAX21"/>
      <c r="MAY21"/>
      <c r="MAZ21"/>
      <c r="MBA21"/>
      <c r="MBB21"/>
      <c r="MBC21"/>
      <c r="MBD21"/>
      <c r="MBE21"/>
      <c r="MBF21"/>
      <c r="MBG21"/>
      <c r="MBH21"/>
      <c r="MBI21"/>
      <c r="MBJ21"/>
      <c r="MBK21"/>
      <c r="MBL21"/>
      <c r="MBM21"/>
      <c r="MBN21"/>
      <c r="MBO21"/>
      <c r="MBP21"/>
      <c r="MBQ21"/>
      <c r="MBR21"/>
      <c r="MBS21"/>
      <c r="MBT21"/>
      <c r="MBU21"/>
      <c r="MBV21"/>
      <c r="MBW21"/>
      <c r="MBX21"/>
      <c r="MBY21"/>
      <c r="MBZ21"/>
      <c r="MCA21"/>
      <c r="MCB21"/>
      <c r="MCC21"/>
      <c r="MCD21"/>
      <c r="MCE21"/>
      <c r="MCF21"/>
      <c r="MCG21"/>
      <c r="MCH21"/>
      <c r="MCI21"/>
      <c r="MCJ21"/>
      <c r="MCK21"/>
      <c r="MCL21"/>
      <c r="MCM21"/>
      <c r="MCN21"/>
      <c r="MCO21"/>
      <c r="MCP21"/>
      <c r="MCQ21"/>
      <c r="MCR21"/>
      <c r="MCS21"/>
      <c r="MCT21"/>
      <c r="MCU21"/>
      <c r="MCV21"/>
      <c r="MCW21"/>
      <c r="MCX21"/>
      <c r="MCY21"/>
      <c r="MCZ21"/>
      <c r="MDA21"/>
      <c r="MDB21"/>
      <c r="MDC21"/>
      <c r="MDD21"/>
      <c r="MDE21"/>
      <c r="MDF21"/>
      <c r="MDG21"/>
      <c r="MDH21"/>
      <c r="MDI21"/>
      <c r="MDJ21"/>
      <c r="MDK21"/>
      <c r="MDL21"/>
      <c r="MDM21"/>
      <c r="MDN21"/>
      <c r="MDO21"/>
      <c r="MDP21"/>
      <c r="MDQ21"/>
      <c r="MDR21"/>
      <c r="MDS21"/>
      <c r="MDT21"/>
      <c r="MDU21"/>
      <c r="MDV21"/>
      <c r="MDW21"/>
      <c r="MDX21"/>
      <c r="MDY21"/>
      <c r="MDZ21"/>
      <c r="MEA21"/>
      <c r="MEB21"/>
      <c r="MEC21"/>
      <c r="MED21"/>
      <c r="MEE21"/>
      <c r="MEF21"/>
      <c r="MEG21"/>
      <c r="MEH21"/>
      <c r="MEI21"/>
      <c r="MEJ21"/>
      <c r="MEK21"/>
      <c r="MEL21"/>
      <c r="MEM21"/>
      <c r="MEN21"/>
      <c r="MEO21"/>
      <c r="MEP21"/>
      <c r="MEQ21"/>
      <c r="MER21"/>
      <c r="MES21"/>
      <c r="MET21"/>
      <c r="MEU21"/>
      <c r="MEV21"/>
      <c r="MEW21"/>
      <c r="MEX21"/>
      <c r="MEY21"/>
      <c r="MEZ21"/>
      <c r="MFA21"/>
      <c r="MFB21"/>
      <c r="MFC21"/>
      <c r="MFD21"/>
      <c r="MFE21"/>
      <c r="MFF21"/>
      <c r="MFG21"/>
      <c r="MFH21"/>
      <c r="MFI21"/>
      <c r="MFJ21"/>
      <c r="MFK21"/>
      <c r="MFL21"/>
      <c r="MFM21"/>
      <c r="MFN21"/>
      <c r="MFO21"/>
      <c r="MFP21"/>
      <c r="MFQ21"/>
      <c r="MFR21"/>
      <c r="MFS21"/>
      <c r="MFT21"/>
      <c r="MFU21"/>
      <c r="MFV21"/>
      <c r="MFW21"/>
      <c r="MFX21"/>
      <c r="MFY21"/>
      <c r="MFZ21"/>
      <c r="MGA21"/>
      <c r="MGB21"/>
      <c r="MGC21"/>
      <c r="MGD21"/>
      <c r="MGE21"/>
      <c r="MGF21"/>
      <c r="MGG21"/>
      <c r="MGH21"/>
      <c r="MGI21"/>
      <c r="MGJ21"/>
      <c r="MGK21"/>
      <c r="MGL21"/>
      <c r="MGM21"/>
      <c r="MGN21"/>
      <c r="MGO21"/>
      <c r="MGP21"/>
      <c r="MGQ21"/>
      <c r="MGR21"/>
      <c r="MGS21"/>
      <c r="MGT21"/>
      <c r="MGU21"/>
      <c r="MGV21"/>
      <c r="MGW21"/>
      <c r="MGX21"/>
      <c r="MGY21"/>
      <c r="MGZ21"/>
      <c r="MHA21"/>
      <c r="MHB21"/>
      <c r="MHC21"/>
      <c r="MHD21"/>
      <c r="MHE21"/>
      <c r="MHF21"/>
      <c r="MHG21"/>
      <c r="MHH21"/>
      <c r="MHI21"/>
      <c r="MHJ21"/>
      <c r="MHK21"/>
      <c r="MHL21"/>
      <c r="MHM21"/>
      <c r="MHN21"/>
      <c r="MHO21"/>
      <c r="MHP21"/>
      <c r="MHQ21"/>
      <c r="MHR21"/>
      <c r="MHS21"/>
      <c r="MHT21"/>
      <c r="MHU21"/>
      <c r="MHV21"/>
      <c r="MHW21"/>
      <c r="MHX21"/>
      <c r="MHY21"/>
      <c r="MHZ21"/>
      <c r="MIA21"/>
      <c r="MIB21"/>
      <c r="MIC21"/>
      <c r="MID21"/>
      <c r="MIE21"/>
      <c r="MIF21"/>
      <c r="MIG21"/>
      <c r="MIH21"/>
      <c r="MII21"/>
      <c r="MIJ21"/>
      <c r="MIK21"/>
      <c r="MIL21"/>
      <c r="MIM21"/>
      <c r="MIN21"/>
      <c r="MIO21"/>
      <c r="MIP21"/>
      <c r="MIQ21"/>
      <c r="MIR21"/>
      <c r="MIS21"/>
      <c r="MIT21"/>
      <c r="MIU21"/>
      <c r="MIV21"/>
      <c r="MIW21"/>
      <c r="MIX21"/>
      <c r="MIY21"/>
      <c r="MIZ21"/>
      <c r="MJA21"/>
      <c r="MJB21"/>
      <c r="MJC21"/>
      <c r="MJD21"/>
      <c r="MJE21"/>
      <c r="MJF21"/>
      <c r="MJG21"/>
      <c r="MJH21"/>
      <c r="MJI21"/>
      <c r="MJJ21"/>
      <c r="MJK21"/>
      <c r="MJL21"/>
      <c r="MJM21"/>
      <c r="MJN21"/>
      <c r="MJO21"/>
      <c r="MJP21"/>
      <c r="MJQ21"/>
      <c r="MJR21"/>
      <c r="MJS21"/>
      <c r="MJT21"/>
      <c r="MJU21"/>
      <c r="MJV21"/>
      <c r="MJW21"/>
      <c r="MJX21"/>
      <c r="MJY21"/>
      <c r="MJZ21"/>
      <c r="MKA21"/>
      <c r="MKB21"/>
      <c r="MKC21"/>
      <c r="MKD21"/>
      <c r="MKE21"/>
      <c r="MKF21"/>
      <c r="MKG21"/>
      <c r="MKH21"/>
      <c r="MKI21"/>
      <c r="MKJ21"/>
      <c r="MKK21"/>
      <c r="MKL21"/>
      <c r="MKM21"/>
      <c r="MKN21"/>
      <c r="MKO21"/>
      <c r="MKP21"/>
      <c r="MKQ21"/>
      <c r="MKR21"/>
      <c r="MKS21"/>
      <c r="MKT21"/>
      <c r="MKU21"/>
      <c r="MKV21"/>
      <c r="MKW21"/>
      <c r="MKX21"/>
      <c r="MKY21"/>
      <c r="MKZ21"/>
      <c r="MLA21"/>
      <c r="MLB21"/>
      <c r="MLC21"/>
      <c r="MLD21"/>
      <c r="MLE21"/>
      <c r="MLF21"/>
      <c r="MLG21"/>
      <c r="MLH21"/>
      <c r="MLI21"/>
      <c r="MLJ21"/>
      <c r="MLK21"/>
      <c r="MLL21"/>
      <c r="MLM21"/>
      <c r="MLN21"/>
      <c r="MLO21"/>
      <c r="MLP21"/>
      <c r="MLQ21"/>
      <c r="MLR21"/>
      <c r="MLS21"/>
      <c r="MLT21"/>
      <c r="MLU21"/>
      <c r="MLV21"/>
      <c r="MLW21"/>
      <c r="MLX21"/>
      <c r="MLY21"/>
      <c r="MLZ21"/>
      <c r="MMA21"/>
      <c r="MMB21"/>
      <c r="MMC21"/>
      <c r="MMD21"/>
      <c r="MME21"/>
      <c r="MMF21"/>
      <c r="MMG21"/>
      <c r="MMH21"/>
      <c r="MMI21"/>
      <c r="MMJ21"/>
      <c r="MMK21"/>
      <c r="MML21"/>
      <c r="MMM21"/>
      <c r="MMN21"/>
      <c r="MMO21"/>
      <c r="MMP21"/>
      <c r="MMQ21"/>
      <c r="MMR21"/>
      <c r="MMS21"/>
      <c r="MMT21"/>
      <c r="MMU21"/>
      <c r="MMV21"/>
      <c r="MMW21"/>
      <c r="MMX21"/>
      <c r="MMY21"/>
      <c r="MMZ21"/>
      <c r="MNA21"/>
      <c r="MNB21"/>
      <c r="MNC21"/>
      <c r="MND21"/>
      <c r="MNE21"/>
      <c r="MNF21"/>
      <c r="MNG21"/>
      <c r="MNH21"/>
      <c r="MNI21"/>
      <c r="MNJ21"/>
      <c r="MNK21"/>
      <c r="MNL21"/>
      <c r="MNM21"/>
      <c r="MNN21"/>
      <c r="MNO21"/>
      <c r="MNP21"/>
      <c r="MNQ21"/>
      <c r="MNR21"/>
      <c r="MNS21"/>
      <c r="MNT21"/>
      <c r="MNU21"/>
      <c r="MNV21"/>
      <c r="MNW21"/>
      <c r="MNX21"/>
      <c r="MNY21"/>
      <c r="MNZ21"/>
      <c r="MOA21"/>
      <c r="MOB21"/>
      <c r="MOC21"/>
      <c r="MOD21"/>
      <c r="MOE21"/>
      <c r="MOF21"/>
      <c r="MOG21"/>
      <c r="MOH21"/>
      <c r="MOI21"/>
      <c r="MOJ21"/>
      <c r="MOK21"/>
      <c r="MOL21"/>
      <c r="MOM21"/>
      <c r="MON21"/>
      <c r="MOO21"/>
      <c r="MOP21"/>
      <c r="MOQ21"/>
      <c r="MOR21"/>
      <c r="MOS21"/>
      <c r="MOT21"/>
      <c r="MOU21"/>
      <c r="MOV21"/>
      <c r="MOW21"/>
      <c r="MOX21"/>
      <c r="MOY21"/>
      <c r="MOZ21"/>
      <c r="MPA21"/>
      <c r="MPB21"/>
      <c r="MPC21"/>
      <c r="MPD21"/>
      <c r="MPE21"/>
      <c r="MPF21"/>
      <c r="MPG21"/>
      <c r="MPH21"/>
      <c r="MPI21"/>
      <c r="MPJ21"/>
      <c r="MPK21"/>
      <c r="MPL21"/>
      <c r="MPM21"/>
      <c r="MPN21"/>
      <c r="MPO21"/>
      <c r="MPP21"/>
      <c r="MPQ21"/>
      <c r="MPR21"/>
      <c r="MPS21"/>
      <c r="MPT21"/>
      <c r="MPU21"/>
      <c r="MPV21"/>
      <c r="MPW21"/>
      <c r="MPX21"/>
      <c r="MPY21"/>
      <c r="MPZ21"/>
      <c r="MQA21"/>
      <c r="MQB21"/>
      <c r="MQC21"/>
      <c r="MQD21"/>
      <c r="MQE21"/>
      <c r="MQF21"/>
      <c r="MQG21"/>
      <c r="MQH21"/>
      <c r="MQI21"/>
      <c r="MQJ21"/>
      <c r="MQK21"/>
      <c r="MQL21"/>
      <c r="MQM21"/>
      <c r="MQN21"/>
      <c r="MQO21"/>
      <c r="MQP21"/>
      <c r="MQQ21"/>
      <c r="MQR21"/>
      <c r="MQS21"/>
      <c r="MQT21"/>
      <c r="MQU21"/>
      <c r="MQV21"/>
      <c r="MQW21"/>
      <c r="MQX21"/>
      <c r="MQY21"/>
      <c r="MQZ21"/>
      <c r="MRA21"/>
      <c r="MRB21"/>
      <c r="MRC21"/>
      <c r="MRD21"/>
      <c r="MRE21"/>
      <c r="MRF21"/>
      <c r="MRG21"/>
      <c r="MRH21"/>
      <c r="MRI21"/>
      <c r="MRJ21"/>
      <c r="MRK21"/>
      <c r="MRL21"/>
      <c r="MRM21"/>
      <c r="MRN21"/>
      <c r="MRO21"/>
      <c r="MRP21"/>
      <c r="MRQ21"/>
      <c r="MRR21"/>
      <c r="MRS21"/>
      <c r="MRT21"/>
      <c r="MRU21"/>
      <c r="MRV21"/>
      <c r="MRW21"/>
      <c r="MRX21"/>
      <c r="MRY21"/>
      <c r="MRZ21"/>
      <c r="MSA21"/>
      <c r="MSB21"/>
      <c r="MSC21"/>
      <c r="MSD21"/>
      <c r="MSE21"/>
      <c r="MSF21"/>
      <c r="MSG21"/>
      <c r="MSH21"/>
      <c r="MSI21"/>
      <c r="MSJ21"/>
      <c r="MSK21"/>
      <c r="MSL21"/>
      <c r="MSM21"/>
      <c r="MSN21"/>
      <c r="MSO21"/>
      <c r="MSP21"/>
      <c r="MSQ21"/>
      <c r="MSR21"/>
      <c r="MSS21"/>
      <c r="MST21"/>
      <c r="MSU21"/>
      <c r="MSV21"/>
      <c r="MSW21"/>
      <c r="MSX21"/>
      <c r="MSY21"/>
      <c r="MSZ21"/>
      <c r="MTA21"/>
      <c r="MTB21"/>
      <c r="MTC21"/>
      <c r="MTD21"/>
      <c r="MTE21"/>
      <c r="MTF21"/>
      <c r="MTG21"/>
      <c r="MTH21"/>
      <c r="MTI21"/>
      <c r="MTJ21"/>
      <c r="MTK21"/>
      <c r="MTL21"/>
      <c r="MTM21"/>
      <c r="MTN21"/>
      <c r="MTO21"/>
      <c r="MTP21"/>
      <c r="MTQ21"/>
      <c r="MTR21"/>
      <c r="MTS21"/>
      <c r="MTT21"/>
      <c r="MTU21"/>
      <c r="MTV21"/>
      <c r="MTW21"/>
      <c r="MTX21"/>
      <c r="MTY21"/>
      <c r="MTZ21"/>
      <c r="MUA21"/>
      <c r="MUB21"/>
      <c r="MUC21"/>
      <c r="MUD21"/>
      <c r="MUE21"/>
      <c r="MUF21"/>
      <c r="MUG21"/>
      <c r="MUH21"/>
      <c r="MUI21"/>
      <c r="MUJ21"/>
      <c r="MUK21"/>
      <c r="MUL21"/>
      <c r="MUM21"/>
      <c r="MUN21"/>
      <c r="MUO21"/>
      <c r="MUP21"/>
      <c r="MUQ21"/>
      <c r="MUR21"/>
      <c r="MUS21"/>
      <c r="MUT21"/>
      <c r="MUU21"/>
      <c r="MUV21"/>
      <c r="MUW21"/>
      <c r="MUX21"/>
      <c r="MUY21"/>
      <c r="MUZ21"/>
      <c r="MVA21"/>
      <c r="MVB21"/>
      <c r="MVC21"/>
      <c r="MVD21"/>
      <c r="MVE21"/>
      <c r="MVF21"/>
      <c r="MVG21"/>
      <c r="MVH21"/>
      <c r="MVI21"/>
      <c r="MVJ21"/>
      <c r="MVK21"/>
      <c r="MVL21"/>
      <c r="MVM21"/>
      <c r="MVN21"/>
      <c r="MVO21"/>
      <c r="MVP21"/>
      <c r="MVQ21"/>
      <c r="MVR21"/>
      <c r="MVS21"/>
      <c r="MVT21"/>
      <c r="MVU21"/>
      <c r="MVV21"/>
      <c r="MVW21"/>
      <c r="MVX21"/>
      <c r="MVY21"/>
      <c r="MVZ21"/>
      <c r="MWA21"/>
      <c r="MWB21"/>
      <c r="MWC21"/>
      <c r="MWD21"/>
      <c r="MWE21"/>
      <c r="MWF21"/>
      <c r="MWG21"/>
      <c r="MWH21"/>
      <c r="MWI21"/>
      <c r="MWJ21"/>
      <c r="MWK21"/>
      <c r="MWL21"/>
      <c r="MWM21"/>
      <c r="MWN21"/>
      <c r="MWO21"/>
      <c r="MWP21"/>
      <c r="MWQ21"/>
      <c r="MWR21"/>
      <c r="MWS21"/>
      <c r="MWT21"/>
      <c r="MWU21"/>
      <c r="MWV21"/>
      <c r="MWW21"/>
      <c r="MWX21"/>
      <c r="MWY21"/>
      <c r="MWZ21"/>
      <c r="MXA21"/>
      <c r="MXB21"/>
      <c r="MXC21"/>
      <c r="MXD21"/>
      <c r="MXE21"/>
      <c r="MXF21"/>
      <c r="MXG21"/>
      <c r="MXH21"/>
      <c r="MXI21"/>
      <c r="MXJ21"/>
      <c r="MXK21"/>
      <c r="MXL21"/>
      <c r="MXM21"/>
      <c r="MXN21"/>
      <c r="MXO21"/>
      <c r="MXP21"/>
      <c r="MXQ21"/>
      <c r="MXR21"/>
      <c r="MXS21"/>
      <c r="MXT21"/>
      <c r="MXU21"/>
      <c r="MXV21"/>
      <c r="MXW21"/>
      <c r="MXX21"/>
      <c r="MXY21"/>
      <c r="MXZ21"/>
      <c r="MYA21"/>
      <c r="MYB21"/>
      <c r="MYC21"/>
      <c r="MYD21"/>
      <c r="MYE21"/>
      <c r="MYF21"/>
      <c r="MYG21"/>
      <c r="MYH21"/>
      <c r="MYI21"/>
      <c r="MYJ21"/>
      <c r="MYK21"/>
      <c r="MYL21"/>
      <c r="MYM21"/>
      <c r="MYN21"/>
      <c r="MYO21"/>
      <c r="MYP21"/>
      <c r="MYQ21"/>
      <c r="MYR21"/>
      <c r="MYS21"/>
      <c r="MYT21"/>
      <c r="MYU21"/>
      <c r="MYV21"/>
      <c r="MYW21"/>
      <c r="MYX21"/>
      <c r="MYY21"/>
      <c r="MYZ21"/>
      <c r="MZA21"/>
      <c r="MZB21"/>
      <c r="MZC21"/>
      <c r="MZD21"/>
      <c r="MZE21"/>
      <c r="MZF21"/>
      <c r="MZG21"/>
      <c r="MZH21"/>
      <c r="MZI21"/>
      <c r="MZJ21"/>
      <c r="MZK21"/>
      <c r="MZL21"/>
      <c r="MZM21"/>
      <c r="MZN21"/>
      <c r="MZO21"/>
      <c r="MZP21"/>
      <c r="MZQ21"/>
      <c r="MZR21"/>
      <c r="MZS21"/>
      <c r="MZT21"/>
      <c r="MZU21"/>
      <c r="MZV21"/>
      <c r="MZW21"/>
      <c r="MZX21"/>
      <c r="MZY21"/>
      <c r="MZZ21"/>
      <c r="NAA21"/>
      <c r="NAB21"/>
      <c r="NAC21"/>
      <c r="NAD21"/>
      <c r="NAE21"/>
      <c r="NAF21"/>
      <c r="NAG21"/>
      <c r="NAH21"/>
      <c r="NAI21"/>
      <c r="NAJ21"/>
      <c r="NAK21"/>
      <c r="NAL21"/>
      <c r="NAM21"/>
      <c r="NAN21"/>
      <c r="NAO21"/>
      <c r="NAP21"/>
      <c r="NAQ21"/>
      <c r="NAR21"/>
      <c r="NAS21"/>
      <c r="NAT21"/>
      <c r="NAU21"/>
      <c r="NAV21"/>
      <c r="NAW21"/>
      <c r="NAX21"/>
      <c r="NAY21"/>
      <c r="NAZ21"/>
      <c r="NBA21"/>
      <c r="NBB21"/>
      <c r="NBC21"/>
      <c r="NBD21"/>
      <c r="NBE21"/>
      <c r="NBF21"/>
      <c r="NBG21"/>
      <c r="NBH21"/>
      <c r="NBI21"/>
      <c r="NBJ21"/>
      <c r="NBK21"/>
      <c r="NBL21"/>
      <c r="NBM21"/>
      <c r="NBN21"/>
      <c r="NBO21"/>
      <c r="NBP21"/>
      <c r="NBQ21"/>
      <c r="NBR21"/>
      <c r="NBS21"/>
      <c r="NBT21"/>
      <c r="NBU21"/>
      <c r="NBV21"/>
      <c r="NBW21"/>
      <c r="NBX21"/>
      <c r="NBY21"/>
      <c r="NBZ21"/>
      <c r="NCA21"/>
      <c r="NCB21"/>
      <c r="NCC21"/>
      <c r="NCD21"/>
      <c r="NCE21"/>
      <c r="NCF21"/>
      <c r="NCG21"/>
      <c r="NCH21"/>
      <c r="NCI21"/>
      <c r="NCJ21"/>
      <c r="NCK21"/>
      <c r="NCL21"/>
      <c r="NCM21"/>
      <c r="NCN21"/>
      <c r="NCO21"/>
      <c r="NCP21"/>
      <c r="NCQ21"/>
      <c r="NCR21"/>
      <c r="NCS21"/>
      <c r="NCT21"/>
      <c r="NCU21"/>
      <c r="NCV21"/>
      <c r="NCW21"/>
      <c r="NCX21"/>
      <c r="NCY21"/>
      <c r="NCZ21"/>
      <c r="NDA21"/>
      <c r="NDB21"/>
      <c r="NDC21"/>
      <c r="NDD21"/>
      <c r="NDE21"/>
      <c r="NDF21"/>
      <c r="NDG21"/>
      <c r="NDH21"/>
      <c r="NDI21"/>
      <c r="NDJ21"/>
      <c r="NDK21"/>
      <c r="NDL21"/>
      <c r="NDM21"/>
      <c r="NDN21"/>
      <c r="NDO21"/>
      <c r="NDP21"/>
      <c r="NDQ21"/>
      <c r="NDR21"/>
      <c r="NDS21"/>
      <c r="NDT21"/>
      <c r="NDU21"/>
      <c r="NDV21"/>
      <c r="NDW21"/>
      <c r="NDX21"/>
      <c r="NDY21"/>
      <c r="NDZ21"/>
      <c r="NEA21"/>
      <c r="NEB21"/>
      <c r="NEC21"/>
      <c r="NED21"/>
      <c r="NEE21"/>
      <c r="NEF21"/>
      <c r="NEG21"/>
      <c r="NEH21"/>
      <c r="NEI21"/>
      <c r="NEJ21"/>
      <c r="NEK21"/>
      <c r="NEL21"/>
      <c r="NEM21"/>
      <c r="NEN21"/>
      <c r="NEO21"/>
      <c r="NEP21"/>
      <c r="NEQ21"/>
      <c r="NER21"/>
      <c r="NES21"/>
      <c r="NET21"/>
      <c r="NEU21"/>
      <c r="NEV21"/>
      <c r="NEW21"/>
      <c r="NEX21"/>
      <c r="NEY21"/>
      <c r="NEZ21"/>
      <c r="NFA21"/>
      <c r="NFB21"/>
      <c r="NFC21"/>
      <c r="NFD21"/>
      <c r="NFE21"/>
      <c r="NFF21"/>
      <c r="NFG21"/>
      <c r="NFH21"/>
      <c r="NFI21"/>
      <c r="NFJ21"/>
      <c r="NFK21"/>
      <c r="NFL21"/>
      <c r="NFM21"/>
      <c r="NFN21"/>
      <c r="NFO21"/>
      <c r="NFP21"/>
      <c r="NFQ21"/>
      <c r="NFR21"/>
      <c r="NFS21"/>
      <c r="NFT21"/>
      <c r="NFU21"/>
      <c r="NFV21"/>
      <c r="NFW21"/>
      <c r="NFX21"/>
      <c r="NFY21"/>
      <c r="NFZ21"/>
      <c r="NGA21"/>
      <c r="NGB21"/>
      <c r="NGC21"/>
      <c r="NGD21"/>
      <c r="NGE21"/>
      <c r="NGF21"/>
      <c r="NGG21"/>
      <c r="NGH21"/>
      <c r="NGI21"/>
      <c r="NGJ21"/>
      <c r="NGK21"/>
      <c r="NGL21"/>
      <c r="NGM21"/>
      <c r="NGN21"/>
      <c r="NGO21"/>
      <c r="NGP21"/>
      <c r="NGQ21"/>
      <c r="NGR21"/>
      <c r="NGS21"/>
      <c r="NGT21"/>
      <c r="NGU21"/>
      <c r="NGV21"/>
      <c r="NGW21"/>
      <c r="NGX21"/>
      <c r="NGY21"/>
      <c r="NGZ21"/>
      <c r="NHA21"/>
      <c r="NHB21"/>
      <c r="NHC21"/>
      <c r="NHD21"/>
      <c r="NHE21"/>
      <c r="NHF21"/>
      <c r="NHG21"/>
      <c r="NHH21"/>
      <c r="NHI21"/>
      <c r="NHJ21"/>
      <c r="NHK21"/>
      <c r="NHL21"/>
      <c r="NHM21"/>
      <c r="NHN21"/>
      <c r="NHO21"/>
      <c r="NHP21"/>
      <c r="NHQ21"/>
      <c r="NHR21"/>
      <c r="NHS21"/>
      <c r="NHT21"/>
      <c r="NHU21"/>
      <c r="NHV21"/>
      <c r="NHW21"/>
      <c r="NHX21"/>
      <c r="NHY21"/>
      <c r="NHZ21"/>
      <c r="NIA21"/>
      <c r="NIB21"/>
      <c r="NIC21"/>
      <c r="NID21"/>
      <c r="NIE21"/>
      <c r="NIF21"/>
      <c r="NIG21"/>
      <c r="NIH21"/>
      <c r="NII21"/>
      <c r="NIJ21"/>
      <c r="NIK21"/>
      <c r="NIL21"/>
      <c r="NIM21"/>
      <c r="NIN21"/>
      <c r="NIO21"/>
      <c r="NIP21"/>
      <c r="NIQ21"/>
      <c r="NIR21"/>
      <c r="NIS21"/>
      <c r="NIT21"/>
      <c r="NIU21"/>
      <c r="NIV21"/>
      <c r="NIW21"/>
      <c r="NIX21"/>
      <c r="NIY21"/>
      <c r="NIZ21"/>
      <c r="NJA21"/>
      <c r="NJB21"/>
      <c r="NJC21"/>
      <c r="NJD21"/>
      <c r="NJE21"/>
      <c r="NJF21"/>
      <c r="NJG21"/>
      <c r="NJH21"/>
      <c r="NJI21"/>
      <c r="NJJ21"/>
      <c r="NJK21"/>
      <c r="NJL21"/>
      <c r="NJM21"/>
      <c r="NJN21"/>
      <c r="NJO21"/>
      <c r="NJP21"/>
      <c r="NJQ21"/>
      <c r="NJR21"/>
      <c r="NJS21"/>
      <c r="NJT21"/>
      <c r="NJU21"/>
      <c r="NJV21"/>
      <c r="NJW21"/>
      <c r="NJX21"/>
      <c r="NJY21"/>
      <c r="NJZ21"/>
      <c r="NKA21"/>
      <c r="NKB21"/>
      <c r="NKC21"/>
      <c r="NKD21"/>
      <c r="NKE21"/>
      <c r="NKF21"/>
      <c r="NKG21"/>
      <c r="NKH21"/>
      <c r="NKI21"/>
      <c r="NKJ21"/>
      <c r="NKK21"/>
      <c r="NKL21"/>
      <c r="NKM21"/>
      <c r="NKN21"/>
      <c r="NKO21"/>
      <c r="NKP21"/>
      <c r="NKQ21"/>
      <c r="NKR21"/>
      <c r="NKS21"/>
      <c r="NKT21"/>
      <c r="NKU21"/>
      <c r="NKV21"/>
      <c r="NKW21"/>
      <c r="NKX21"/>
      <c r="NKY21"/>
      <c r="NKZ21"/>
      <c r="NLA21"/>
      <c r="NLB21"/>
      <c r="NLC21"/>
      <c r="NLD21"/>
      <c r="NLE21"/>
      <c r="NLF21"/>
      <c r="NLG21"/>
      <c r="NLH21"/>
      <c r="NLI21"/>
      <c r="NLJ21"/>
      <c r="NLK21"/>
      <c r="NLL21"/>
      <c r="NLM21"/>
      <c r="NLN21"/>
      <c r="NLO21"/>
      <c r="NLP21"/>
      <c r="NLQ21"/>
      <c r="NLR21"/>
      <c r="NLS21"/>
      <c r="NLT21"/>
      <c r="NLU21"/>
      <c r="NLV21"/>
      <c r="NLW21"/>
      <c r="NLX21"/>
      <c r="NLY21"/>
      <c r="NLZ21"/>
      <c r="NMA21"/>
      <c r="NMB21"/>
      <c r="NMC21"/>
      <c r="NMD21"/>
      <c r="NME21"/>
      <c r="NMF21"/>
      <c r="NMG21"/>
      <c r="NMH21"/>
      <c r="NMI21"/>
      <c r="NMJ21"/>
      <c r="NMK21"/>
      <c r="NML21"/>
      <c r="NMM21"/>
      <c r="NMN21"/>
      <c r="NMO21"/>
      <c r="NMP21"/>
      <c r="NMQ21"/>
      <c r="NMR21"/>
      <c r="NMS21"/>
      <c r="NMT21"/>
      <c r="NMU21"/>
      <c r="NMV21"/>
      <c r="NMW21"/>
      <c r="NMX21"/>
      <c r="NMY21"/>
      <c r="NMZ21"/>
      <c r="NNA21"/>
      <c r="NNB21"/>
      <c r="NNC21"/>
      <c r="NND21"/>
      <c r="NNE21"/>
      <c r="NNF21"/>
      <c r="NNG21"/>
      <c r="NNH21"/>
      <c r="NNI21"/>
      <c r="NNJ21"/>
      <c r="NNK21"/>
      <c r="NNL21"/>
      <c r="NNM21"/>
      <c r="NNN21"/>
      <c r="NNO21"/>
      <c r="NNP21"/>
      <c r="NNQ21"/>
      <c r="NNR21"/>
      <c r="NNS21"/>
      <c r="NNT21"/>
      <c r="NNU21"/>
      <c r="NNV21"/>
      <c r="NNW21"/>
      <c r="NNX21"/>
      <c r="NNY21"/>
      <c r="NNZ21"/>
      <c r="NOA21"/>
      <c r="NOB21"/>
      <c r="NOC21"/>
      <c r="NOD21"/>
      <c r="NOE21"/>
      <c r="NOF21"/>
      <c r="NOG21"/>
      <c r="NOH21"/>
      <c r="NOI21"/>
      <c r="NOJ21"/>
      <c r="NOK21"/>
      <c r="NOL21"/>
      <c r="NOM21"/>
      <c r="NON21"/>
      <c r="NOO21"/>
      <c r="NOP21"/>
      <c r="NOQ21"/>
      <c r="NOR21"/>
      <c r="NOS21"/>
      <c r="NOT21"/>
      <c r="NOU21"/>
      <c r="NOV21"/>
      <c r="NOW21"/>
      <c r="NOX21"/>
      <c r="NOY21"/>
      <c r="NOZ21"/>
      <c r="NPA21"/>
      <c r="NPB21"/>
      <c r="NPC21"/>
      <c r="NPD21"/>
      <c r="NPE21"/>
      <c r="NPF21"/>
      <c r="NPG21"/>
      <c r="NPH21"/>
      <c r="NPI21"/>
      <c r="NPJ21"/>
      <c r="NPK21"/>
      <c r="NPL21"/>
      <c r="NPM21"/>
      <c r="NPN21"/>
      <c r="NPO21"/>
      <c r="NPP21"/>
      <c r="NPQ21"/>
      <c r="NPR21"/>
      <c r="NPS21"/>
      <c r="NPT21"/>
      <c r="NPU21"/>
      <c r="NPV21"/>
      <c r="NPW21"/>
      <c r="NPX21"/>
      <c r="NPY21"/>
      <c r="NPZ21"/>
      <c r="NQA21"/>
      <c r="NQB21"/>
      <c r="NQC21"/>
      <c r="NQD21"/>
      <c r="NQE21"/>
      <c r="NQF21"/>
      <c r="NQG21"/>
      <c r="NQH21"/>
      <c r="NQI21"/>
      <c r="NQJ21"/>
      <c r="NQK21"/>
      <c r="NQL21"/>
      <c r="NQM21"/>
      <c r="NQN21"/>
      <c r="NQO21"/>
      <c r="NQP21"/>
      <c r="NQQ21"/>
      <c r="NQR21"/>
      <c r="NQS21"/>
      <c r="NQT21"/>
      <c r="NQU21"/>
      <c r="NQV21"/>
      <c r="NQW21"/>
      <c r="NQX21"/>
      <c r="NQY21"/>
      <c r="NQZ21"/>
      <c r="NRA21"/>
      <c r="NRB21"/>
      <c r="NRC21"/>
      <c r="NRD21"/>
      <c r="NRE21"/>
      <c r="NRF21"/>
      <c r="NRG21"/>
      <c r="NRH21"/>
      <c r="NRI21"/>
      <c r="NRJ21"/>
      <c r="NRK21"/>
      <c r="NRL21"/>
      <c r="NRM21"/>
      <c r="NRN21"/>
      <c r="NRO21"/>
      <c r="NRP21"/>
      <c r="NRQ21"/>
      <c r="NRR21"/>
      <c r="NRS21"/>
      <c r="NRT21"/>
      <c r="NRU21"/>
      <c r="NRV21"/>
      <c r="NRW21"/>
      <c r="NRX21"/>
      <c r="NRY21"/>
      <c r="NRZ21"/>
      <c r="NSA21"/>
      <c r="NSB21"/>
      <c r="NSC21"/>
      <c r="NSD21"/>
      <c r="NSE21"/>
      <c r="NSF21"/>
      <c r="NSG21"/>
      <c r="NSH21"/>
      <c r="NSI21"/>
      <c r="NSJ21"/>
      <c r="NSK21"/>
      <c r="NSL21"/>
      <c r="NSM21"/>
      <c r="NSN21"/>
      <c r="NSO21"/>
      <c r="NSP21"/>
      <c r="NSQ21"/>
      <c r="NSR21"/>
      <c r="NSS21"/>
      <c r="NST21"/>
      <c r="NSU21"/>
      <c r="NSV21"/>
      <c r="NSW21"/>
      <c r="NSX21"/>
      <c r="NSY21"/>
      <c r="NSZ21"/>
      <c r="NTA21"/>
      <c r="NTB21"/>
      <c r="NTC21"/>
      <c r="NTD21"/>
      <c r="NTE21"/>
      <c r="NTF21"/>
      <c r="NTG21"/>
      <c r="NTH21"/>
      <c r="NTI21"/>
      <c r="NTJ21"/>
      <c r="NTK21"/>
      <c r="NTL21"/>
      <c r="NTM21"/>
      <c r="NTN21"/>
      <c r="NTO21"/>
      <c r="NTP21"/>
      <c r="NTQ21"/>
      <c r="NTR21"/>
      <c r="NTS21"/>
      <c r="NTT21"/>
      <c r="NTU21"/>
      <c r="NTV21"/>
      <c r="NTW21"/>
      <c r="NTX21"/>
      <c r="NTY21"/>
      <c r="NTZ21"/>
      <c r="NUA21"/>
      <c r="NUB21"/>
      <c r="NUC21"/>
      <c r="NUD21"/>
      <c r="NUE21"/>
      <c r="NUF21"/>
      <c r="NUG21"/>
      <c r="NUH21"/>
      <c r="NUI21"/>
      <c r="NUJ21"/>
      <c r="NUK21"/>
      <c r="NUL21"/>
      <c r="NUM21"/>
      <c r="NUN21"/>
      <c r="NUO21"/>
      <c r="NUP21"/>
      <c r="NUQ21"/>
      <c r="NUR21"/>
      <c r="NUS21"/>
      <c r="NUT21"/>
      <c r="NUU21"/>
      <c r="NUV21"/>
      <c r="NUW21"/>
      <c r="NUX21"/>
      <c r="NUY21"/>
      <c r="NUZ21"/>
      <c r="NVA21"/>
      <c r="NVB21"/>
      <c r="NVC21"/>
      <c r="NVD21"/>
      <c r="NVE21"/>
      <c r="NVF21"/>
      <c r="NVG21"/>
      <c r="NVH21"/>
      <c r="NVI21"/>
      <c r="NVJ21"/>
      <c r="NVK21"/>
      <c r="NVL21"/>
      <c r="NVM21"/>
      <c r="NVN21"/>
      <c r="NVO21"/>
      <c r="NVP21"/>
      <c r="NVQ21"/>
      <c r="NVR21"/>
      <c r="NVS21"/>
      <c r="NVT21"/>
      <c r="NVU21"/>
      <c r="NVV21"/>
      <c r="NVW21"/>
      <c r="NVX21"/>
      <c r="NVY21"/>
      <c r="NVZ21"/>
      <c r="NWA21"/>
      <c r="NWB21"/>
      <c r="NWC21"/>
      <c r="NWD21"/>
      <c r="NWE21"/>
      <c r="NWF21"/>
      <c r="NWG21"/>
      <c r="NWH21"/>
      <c r="NWI21"/>
      <c r="NWJ21"/>
      <c r="NWK21"/>
      <c r="NWL21"/>
      <c r="NWM21"/>
      <c r="NWN21"/>
      <c r="NWO21"/>
      <c r="NWP21"/>
      <c r="NWQ21"/>
      <c r="NWR21"/>
      <c r="NWS21"/>
      <c r="NWT21"/>
      <c r="NWU21"/>
      <c r="NWV21"/>
      <c r="NWW21"/>
      <c r="NWX21"/>
      <c r="NWY21"/>
      <c r="NWZ21"/>
      <c r="NXA21"/>
      <c r="NXB21"/>
      <c r="NXC21"/>
      <c r="NXD21"/>
      <c r="NXE21"/>
      <c r="NXF21"/>
      <c r="NXG21"/>
      <c r="NXH21"/>
      <c r="NXI21"/>
      <c r="NXJ21"/>
      <c r="NXK21"/>
      <c r="NXL21"/>
      <c r="NXM21"/>
      <c r="NXN21"/>
      <c r="NXO21"/>
      <c r="NXP21"/>
      <c r="NXQ21"/>
      <c r="NXR21"/>
      <c r="NXS21"/>
      <c r="NXT21"/>
      <c r="NXU21"/>
      <c r="NXV21"/>
      <c r="NXW21"/>
      <c r="NXX21"/>
      <c r="NXY21"/>
      <c r="NXZ21"/>
      <c r="NYA21"/>
      <c r="NYB21"/>
      <c r="NYC21"/>
      <c r="NYD21"/>
      <c r="NYE21"/>
      <c r="NYF21"/>
      <c r="NYG21"/>
      <c r="NYH21"/>
      <c r="NYI21"/>
      <c r="NYJ21"/>
      <c r="NYK21"/>
      <c r="NYL21"/>
      <c r="NYM21"/>
      <c r="NYN21"/>
      <c r="NYO21"/>
      <c r="NYP21"/>
      <c r="NYQ21"/>
      <c r="NYR21"/>
      <c r="NYS21"/>
      <c r="NYT21"/>
      <c r="NYU21"/>
      <c r="NYV21"/>
      <c r="NYW21"/>
      <c r="NYX21"/>
      <c r="NYY21"/>
      <c r="NYZ21"/>
      <c r="NZA21"/>
      <c r="NZB21"/>
      <c r="NZC21"/>
      <c r="NZD21"/>
      <c r="NZE21"/>
      <c r="NZF21"/>
      <c r="NZG21"/>
      <c r="NZH21"/>
      <c r="NZI21"/>
      <c r="NZJ21"/>
      <c r="NZK21"/>
      <c r="NZL21"/>
      <c r="NZM21"/>
      <c r="NZN21"/>
      <c r="NZO21"/>
      <c r="NZP21"/>
      <c r="NZQ21"/>
      <c r="NZR21"/>
      <c r="NZS21"/>
      <c r="NZT21"/>
      <c r="NZU21"/>
      <c r="NZV21"/>
      <c r="NZW21"/>
      <c r="NZX21"/>
      <c r="NZY21"/>
      <c r="NZZ21"/>
      <c r="OAA21"/>
      <c r="OAB21"/>
      <c r="OAC21"/>
      <c r="OAD21"/>
      <c r="OAE21"/>
      <c r="OAF21"/>
      <c r="OAG21"/>
      <c r="OAH21"/>
      <c r="OAI21"/>
      <c r="OAJ21"/>
      <c r="OAK21"/>
      <c r="OAL21"/>
      <c r="OAM21"/>
      <c r="OAN21"/>
      <c r="OAO21"/>
      <c r="OAP21"/>
      <c r="OAQ21"/>
      <c r="OAR21"/>
      <c r="OAS21"/>
      <c r="OAT21"/>
      <c r="OAU21"/>
      <c r="OAV21"/>
      <c r="OAW21"/>
      <c r="OAX21"/>
      <c r="OAY21"/>
      <c r="OAZ21"/>
      <c r="OBA21"/>
      <c r="OBB21"/>
      <c r="OBC21"/>
      <c r="OBD21"/>
      <c r="OBE21"/>
      <c r="OBF21"/>
      <c r="OBG21"/>
      <c r="OBH21"/>
      <c r="OBI21"/>
      <c r="OBJ21"/>
      <c r="OBK21"/>
      <c r="OBL21"/>
      <c r="OBM21"/>
      <c r="OBN21"/>
      <c r="OBO21"/>
      <c r="OBP21"/>
      <c r="OBQ21"/>
      <c r="OBR21"/>
      <c r="OBS21"/>
      <c r="OBT21"/>
      <c r="OBU21"/>
      <c r="OBV21"/>
      <c r="OBW21"/>
      <c r="OBX21"/>
      <c r="OBY21"/>
      <c r="OBZ21"/>
      <c r="OCA21"/>
      <c r="OCB21"/>
      <c r="OCC21"/>
      <c r="OCD21"/>
      <c r="OCE21"/>
      <c r="OCF21"/>
      <c r="OCG21"/>
      <c r="OCH21"/>
      <c r="OCI21"/>
      <c r="OCJ21"/>
      <c r="OCK21"/>
      <c r="OCL21"/>
      <c r="OCM21"/>
      <c r="OCN21"/>
      <c r="OCO21"/>
      <c r="OCP21"/>
      <c r="OCQ21"/>
      <c r="OCR21"/>
      <c r="OCS21"/>
      <c r="OCT21"/>
      <c r="OCU21"/>
      <c r="OCV21"/>
      <c r="OCW21"/>
      <c r="OCX21"/>
      <c r="OCY21"/>
      <c r="OCZ21"/>
      <c r="ODA21"/>
      <c r="ODB21"/>
      <c r="ODC21"/>
      <c r="ODD21"/>
      <c r="ODE21"/>
      <c r="ODF21"/>
      <c r="ODG21"/>
      <c r="ODH21"/>
      <c r="ODI21"/>
      <c r="ODJ21"/>
      <c r="ODK21"/>
      <c r="ODL21"/>
      <c r="ODM21"/>
      <c r="ODN21"/>
      <c r="ODO21"/>
      <c r="ODP21"/>
      <c r="ODQ21"/>
      <c r="ODR21"/>
      <c r="ODS21"/>
      <c r="ODT21"/>
      <c r="ODU21"/>
      <c r="ODV21"/>
      <c r="ODW21"/>
      <c r="ODX21"/>
      <c r="ODY21"/>
      <c r="ODZ21"/>
      <c r="OEA21"/>
      <c r="OEB21"/>
      <c r="OEC21"/>
      <c r="OED21"/>
      <c r="OEE21"/>
      <c r="OEF21"/>
      <c r="OEG21"/>
      <c r="OEH21"/>
      <c r="OEI21"/>
      <c r="OEJ21"/>
      <c r="OEK21"/>
      <c r="OEL21"/>
      <c r="OEM21"/>
      <c r="OEN21"/>
      <c r="OEO21"/>
      <c r="OEP21"/>
      <c r="OEQ21"/>
      <c r="OER21"/>
      <c r="OES21"/>
      <c r="OET21"/>
      <c r="OEU21"/>
      <c r="OEV21"/>
      <c r="OEW21"/>
      <c r="OEX21"/>
      <c r="OEY21"/>
      <c r="OEZ21"/>
      <c r="OFA21"/>
      <c r="OFB21"/>
      <c r="OFC21"/>
      <c r="OFD21"/>
      <c r="OFE21"/>
      <c r="OFF21"/>
      <c r="OFG21"/>
      <c r="OFH21"/>
      <c r="OFI21"/>
      <c r="OFJ21"/>
      <c r="OFK21"/>
      <c r="OFL21"/>
      <c r="OFM21"/>
      <c r="OFN21"/>
      <c r="OFO21"/>
      <c r="OFP21"/>
      <c r="OFQ21"/>
      <c r="OFR21"/>
      <c r="OFS21"/>
      <c r="OFT21"/>
      <c r="OFU21"/>
      <c r="OFV21"/>
      <c r="OFW21"/>
      <c r="OFX21"/>
      <c r="OFY21"/>
      <c r="OFZ21"/>
      <c r="OGA21"/>
      <c r="OGB21"/>
      <c r="OGC21"/>
      <c r="OGD21"/>
      <c r="OGE21"/>
      <c r="OGF21"/>
      <c r="OGG21"/>
      <c r="OGH21"/>
      <c r="OGI21"/>
      <c r="OGJ21"/>
      <c r="OGK21"/>
      <c r="OGL21"/>
      <c r="OGM21"/>
      <c r="OGN21"/>
      <c r="OGO21"/>
      <c r="OGP21"/>
      <c r="OGQ21"/>
      <c r="OGR21"/>
      <c r="OGS21"/>
      <c r="OGT21"/>
      <c r="OGU21"/>
      <c r="OGV21"/>
      <c r="OGW21"/>
      <c r="OGX21"/>
      <c r="OGY21"/>
      <c r="OGZ21"/>
      <c r="OHA21"/>
      <c r="OHB21"/>
      <c r="OHC21"/>
      <c r="OHD21"/>
      <c r="OHE21"/>
      <c r="OHF21"/>
      <c r="OHG21"/>
      <c r="OHH21"/>
      <c r="OHI21"/>
      <c r="OHJ21"/>
      <c r="OHK21"/>
      <c r="OHL21"/>
      <c r="OHM21"/>
      <c r="OHN21"/>
      <c r="OHO21"/>
      <c r="OHP21"/>
      <c r="OHQ21"/>
      <c r="OHR21"/>
      <c r="OHS21"/>
      <c r="OHT21"/>
      <c r="OHU21"/>
      <c r="OHV21"/>
      <c r="OHW21"/>
      <c r="OHX21"/>
      <c r="OHY21"/>
      <c r="OHZ21"/>
      <c r="OIA21"/>
      <c r="OIB21"/>
      <c r="OIC21"/>
      <c r="OID21"/>
      <c r="OIE21"/>
      <c r="OIF21"/>
      <c r="OIG21"/>
      <c r="OIH21"/>
      <c r="OII21"/>
      <c r="OIJ21"/>
      <c r="OIK21"/>
      <c r="OIL21"/>
      <c r="OIM21"/>
      <c r="OIN21"/>
      <c r="OIO21"/>
      <c r="OIP21"/>
      <c r="OIQ21"/>
      <c r="OIR21"/>
      <c r="OIS21"/>
      <c r="OIT21"/>
      <c r="OIU21"/>
      <c r="OIV21"/>
      <c r="OIW21"/>
      <c r="OIX21"/>
      <c r="OIY21"/>
      <c r="OIZ21"/>
      <c r="OJA21"/>
      <c r="OJB21"/>
      <c r="OJC21"/>
      <c r="OJD21"/>
      <c r="OJE21"/>
      <c r="OJF21"/>
      <c r="OJG21"/>
      <c r="OJH21"/>
      <c r="OJI21"/>
      <c r="OJJ21"/>
      <c r="OJK21"/>
      <c r="OJL21"/>
      <c r="OJM21"/>
      <c r="OJN21"/>
      <c r="OJO21"/>
      <c r="OJP21"/>
      <c r="OJQ21"/>
      <c r="OJR21"/>
      <c r="OJS21"/>
      <c r="OJT21"/>
      <c r="OJU21"/>
      <c r="OJV21"/>
      <c r="OJW21"/>
      <c r="OJX21"/>
      <c r="OJY21"/>
      <c r="OJZ21"/>
      <c r="OKA21"/>
      <c r="OKB21"/>
      <c r="OKC21"/>
      <c r="OKD21"/>
      <c r="OKE21"/>
      <c r="OKF21"/>
      <c r="OKG21"/>
      <c r="OKH21"/>
      <c r="OKI21"/>
      <c r="OKJ21"/>
      <c r="OKK21"/>
      <c r="OKL21"/>
      <c r="OKM21"/>
      <c r="OKN21"/>
      <c r="OKO21"/>
      <c r="OKP21"/>
      <c r="OKQ21"/>
      <c r="OKR21"/>
      <c r="OKS21"/>
      <c r="OKT21"/>
      <c r="OKU21"/>
      <c r="OKV21"/>
      <c r="OKW21"/>
      <c r="OKX21"/>
      <c r="OKY21"/>
      <c r="OKZ21"/>
      <c r="OLA21"/>
      <c r="OLB21"/>
      <c r="OLC21"/>
      <c r="OLD21"/>
      <c r="OLE21"/>
      <c r="OLF21"/>
      <c r="OLG21"/>
      <c r="OLH21"/>
      <c r="OLI21"/>
      <c r="OLJ21"/>
      <c r="OLK21"/>
      <c r="OLL21"/>
      <c r="OLM21"/>
      <c r="OLN21"/>
      <c r="OLO21"/>
      <c r="OLP21"/>
      <c r="OLQ21"/>
      <c r="OLR21"/>
      <c r="OLS21"/>
      <c r="OLT21"/>
      <c r="OLU21"/>
      <c r="OLV21"/>
      <c r="OLW21"/>
      <c r="OLX21"/>
      <c r="OLY21"/>
      <c r="OLZ21"/>
      <c r="OMA21"/>
      <c r="OMB21"/>
      <c r="OMC21"/>
      <c r="OMD21"/>
      <c r="OME21"/>
      <c r="OMF21"/>
      <c r="OMG21"/>
      <c r="OMH21"/>
      <c r="OMI21"/>
      <c r="OMJ21"/>
      <c r="OMK21"/>
      <c r="OML21"/>
      <c r="OMM21"/>
      <c r="OMN21"/>
      <c r="OMO21"/>
      <c r="OMP21"/>
      <c r="OMQ21"/>
      <c r="OMR21"/>
      <c r="OMS21"/>
      <c r="OMT21"/>
      <c r="OMU21"/>
      <c r="OMV21"/>
      <c r="OMW21"/>
      <c r="OMX21"/>
      <c r="OMY21"/>
      <c r="OMZ21"/>
      <c r="ONA21"/>
      <c r="ONB21"/>
      <c r="ONC21"/>
      <c r="OND21"/>
      <c r="ONE21"/>
      <c r="ONF21"/>
      <c r="ONG21"/>
      <c r="ONH21"/>
      <c r="ONI21"/>
      <c r="ONJ21"/>
      <c r="ONK21"/>
      <c r="ONL21"/>
      <c r="ONM21"/>
      <c r="ONN21"/>
      <c r="ONO21"/>
      <c r="ONP21"/>
      <c r="ONQ21"/>
      <c r="ONR21"/>
      <c r="ONS21"/>
      <c r="ONT21"/>
      <c r="ONU21"/>
      <c r="ONV21"/>
      <c r="ONW21"/>
      <c r="ONX21"/>
      <c r="ONY21"/>
      <c r="ONZ21"/>
      <c r="OOA21"/>
      <c r="OOB21"/>
      <c r="OOC21"/>
      <c r="OOD21"/>
      <c r="OOE21"/>
      <c r="OOF21"/>
      <c r="OOG21"/>
      <c r="OOH21"/>
      <c r="OOI21"/>
      <c r="OOJ21"/>
      <c r="OOK21"/>
      <c r="OOL21"/>
      <c r="OOM21"/>
      <c r="OON21"/>
      <c r="OOO21"/>
      <c r="OOP21"/>
      <c r="OOQ21"/>
      <c r="OOR21"/>
      <c r="OOS21"/>
      <c r="OOT21"/>
      <c r="OOU21"/>
      <c r="OOV21"/>
      <c r="OOW21"/>
      <c r="OOX21"/>
      <c r="OOY21"/>
      <c r="OOZ21"/>
      <c r="OPA21"/>
      <c r="OPB21"/>
      <c r="OPC21"/>
      <c r="OPD21"/>
      <c r="OPE21"/>
      <c r="OPF21"/>
      <c r="OPG21"/>
      <c r="OPH21"/>
      <c r="OPI21"/>
      <c r="OPJ21"/>
      <c r="OPK21"/>
      <c r="OPL21"/>
      <c r="OPM21"/>
      <c r="OPN21"/>
      <c r="OPO21"/>
      <c r="OPP21"/>
      <c r="OPQ21"/>
      <c r="OPR21"/>
      <c r="OPS21"/>
      <c r="OPT21"/>
      <c r="OPU21"/>
      <c r="OPV21"/>
      <c r="OPW21"/>
      <c r="OPX21"/>
      <c r="OPY21"/>
      <c r="OPZ21"/>
      <c r="OQA21"/>
      <c r="OQB21"/>
      <c r="OQC21"/>
      <c r="OQD21"/>
      <c r="OQE21"/>
      <c r="OQF21"/>
      <c r="OQG21"/>
      <c r="OQH21"/>
      <c r="OQI21"/>
      <c r="OQJ21"/>
      <c r="OQK21"/>
      <c r="OQL21"/>
      <c r="OQM21"/>
      <c r="OQN21"/>
      <c r="OQO21"/>
      <c r="OQP21"/>
      <c r="OQQ21"/>
      <c r="OQR21"/>
      <c r="OQS21"/>
      <c r="OQT21"/>
      <c r="OQU21"/>
      <c r="OQV21"/>
      <c r="OQW21"/>
      <c r="OQX21"/>
      <c r="OQY21"/>
      <c r="OQZ21"/>
      <c r="ORA21"/>
      <c r="ORB21"/>
      <c r="ORC21"/>
      <c r="ORD21"/>
      <c r="ORE21"/>
      <c r="ORF21"/>
      <c r="ORG21"/>
      <c r="ORH21"/>
      <c r="ORI21"/>
      <c r="ORJ21"/>
      <c r="ORK21"/>
      <c r="ORL21"/>
      <c r="ORM21"/>
      <c r="ORN21"/>
      <c r="ORO21"/>
      <c r="ORP21"/>
      <c r="ORQ21"/>
      <c r="ORR21"/>
      <c r="ORS21"/>
      <c r="ORT21"/>
      <c r="ORU21"/>
      <c r="ORV21"/>
      <c r="ORW21"/>
      <c r="ORX21"/>
      <c r="ORY21"/>
      <c r="ORZ21"/>
      <c r="OSA21"/>
      <c r="OSB21"/>
      <c r="OSC21"/>
      <c r="OSD21"/>
      <c r="OSE21"/>
      <c r="OSF21"/>
      <c r="OSG21"/>
      <c r="OSH21"/>
      <c r="OSI21"/>
      <c r="OSJ21"/>
      <c r="OSK21"/>
      <c r="OSL21"/>
      <c r="OSM21"/>
      <c r="OSN21"/>
      <c r="OSO21"/>
      <c r="OSP21"/>
      <c r="OSQ21"/>
      <c r="OSR21"/>
      <c r="OSS21"/>
      <c r="OST21"/>
      <c r="OSU21"/>
      <c r="OSV21"/>
      <c r="OSW21"/>
      <c r="OSX21"/>
      <c r="OSY21"/>
      <c r="OSZ21"/>
      <c r="OTA21"/>
      <c r="OTB21"/>
      <c r="OTC21"/>
      <c r="OTD21"/>
      <c r="OTE21"/>
      <c r="OTF21"/>
      <c r="OTG21"/>
      <c r="OTH21"/>
      <c r="OTI21"/>
      <c r="OTJ21"/>
      <c r="OTK21"/>
      <c r="OTL21"/>
      <c r="OTM21"/>
      <c r="OTN21"/>
      <c r="OTO21"/>
      <c r="OTP21"/>
      <c r="OTQ21"/>
      <c r="OTR21"/>
      <c r="OTS21"/>
      <c r="OTT21"/>
      <c r="OTU21"/>
      <c r="OTV21"/>
      <c r="OTW21"/>
      <c r="OTX21"/>
      <c r="OTY21"/>
      <c r="OTZ21"/>
      <c r="OUA21"/>
      <c r="OUB21"/>
      <c r="OUC21"/>
      <c r="OUD21"/>
      <c r="OUE21"/>
      <c r="OUF21"/>
      <c r="OUG21"/>
      <c r="OUH21"/>
      <c r="OUI21"/>
      <c r="OUJ21"/>
      <c r="OUK21"/>
      <c r="OUL21"/>
      <c r="OUM21"/>
      <c r="OUN21"/>
      <c r="OUO21"/>
      <c r="OUP21"/>
      <c r="OUQ21"/>
      <c r="OUR21"/>
      <c r="OUS21"/>
      <c r="OUT21"/>
      <c r="OUU21"/>
      <c r="OUV21"/>
      <c r="OUW21"/>
      <c r="OUX21"/>
      <c r="OUY21"/>
      <c r="OUZ21"/>
      <c r="OVA21"/>
      <c r="OVB21"/>
      <c r="OVC21"/>
      <c r="OVD21"/>
      <c r="OVE21"/>
      <c r="OVF21"/>
      <c r="OVG21"/>
      <c r="OVH21"/>
      <c r="OVI21"/>
      <c r="OVJ21"/>
      <c r="OVK21"/>
      <c r="OVL21"/>
      <c r="OVM21"/>
      <c r="OVN21"/>
      <c r="OVO21"/>
      <c r="OVP21"/>
      <c r="OVQ21"/>
      <c r="OVR21"/>
      <c r="OVS21"/>
      <c r="OVT21"/>
      <c r="OVU21"/>
      <c r="OVV21"/>
      <c r="OVW21"/>
      <c r="OVX21"/>
      <c r="OVY21"/>
      <c r="OVZ21"/>
      <c r="OWA21"/>
      <c r="OWB21"/>
      <c r="OWC21"/>
      <c r="OWD21"/>
      <c r="OWE21"/>
      <c r="OWF21"/>
      <c r="OWG21"/>
      <c r="OWH21"/>
      <c r="OWI21"/>
      <c r="OWJ21"/>
      <c r="OWK21"/>
      <c r="OWL21"/>
      <c r="OWM21"/>
      <c r="OWN21"/>
      <c r="OWO21"/>
      <c r="OWP21"/>
      <c r="OWQ21"/>
      <c r="OWR21"/>
      <c r="OWS21"/>
      <c r="OWT21"/>
      <c r="OWU21"/>
      <c r="OWV21"/>
      <c r="OWW21"/>
      <c r="OWX21"/>
      <c r="OWY21"/>
      <c r="OWZ21"/>
      <c r="OXA21"/>
      <c r="OXB21"/>
      <c r="OXC21"/>
      <c r="OXD21"/>
      <c r="OXE21"/>
      <c r="OXF21"/>
      <c r="OXG21"/>
      <c r="OXH21"/>
      <c r="OXI21"/>
      <c r="OXJ21"/>
      <c r="OXK21"/>
      <c r="OXL21"/>
      <c r="OXM21"/>
      <c r="OXN21"/>
      <c r="OXO21"/>
      <c r="OXP21"/>
      <c r="OXQ21"/>
      <c r="OXR21"/>
      <c r="OXS21"/>
      <c r="OXT21"/>
      <c r="OXU21"/>
      <c r="OXV21"/>
      <c r="OXW21"/>
      <c r="OXX21"/>
      <c r="OXY21"/>
      <c r="OXZ21"/>
      <c r="OYA21"/>
      <c r="OYB21"/>
      <c r="OYC21"/>
      <c r="OYD21"/>
      <c r="OYE21"/>
      <c r="OYF21"/>
      <c r="OYG21"/>
      <c r="OYH21"/>
      <c r="OYI21"/>
      <c r="OYJ21"/>
      <c r="OYK21"/>
      <c r="OYL21"/>
      <c r="OYM21"/>
      <c r="OYN21"/>
      <c r="OYO21"/>
      <c r="OYP21"/>
      <c r="OYQ21"/>
      <c r="OYR21"/>
      <c r="OYS21"/>
      <c r="OYT21"/>
      <c r="OYU21"/>
      <c r="OYV21"/>
      <c r="OYW21"/>
      <c r="OYX21"/>
      <c r="OYY21"/>
      <c r="OYZ21"/>
      <c r="OZA21"/>
      <c r="OZB21"/>
      <c r="OZC21"/>
      <c r="OZD21"/>
      <c r="OZE21"/>
      <c r="OZF21"/>
      <c r="OZG21"/>
      <c r="OZH21"/>
      <c r="OZI21"/>
      <c r="OZJ21"/>
      <c r="OZK21"/>
      <c r="OZL21"/>
      <c r="OZM21"/>
      <c r="OZN21"/>
      <c r="OZO21"/>
      <c r="OZP21"/>
      <c r="OZQ21"/>
      <c r="OZR21"/>
      <c r="OZS21"/>
      <c r="OZT21"/>
      <c r="OZU21"/>
      <c r="OZV21"/>
      <c r="OZW21"/>
      <c r="OZX21"/>
      <c r="OZY21"/>
      <c r="OZZ21"/>
      <c r="PAA21"/>
      <c r="PAB21"/>
      <c r="PAC21"/>
      <c r="PAD21"/>
      <c r="PAE21"/>
      <c r="PAF21"/>
      <c r="PAG21"/>
      <c r="PAH21"/>
      <c r="PAI21"/>
      <c r="PAJ21"/>
      <c r="PAK21"/>
      <c r="PAL21"/>
      <c r="PAM21"/>
      <c r="PAN21"/>
      <c r="PAO21"/>
      <c r="PAP21"/>
      <c r="PAQ21"/>
      <c r="PAR21"/>
      <c r="PAS21"/>
      <c r="PAT21"/>
      <c r="PAU21"/>
      <c r="PAV21"/>
      <c r="PAW21"/>
      <c r="PAX21"/>
      <c r="PAY21"/>
      <c r="PAZ21"/>
      <c r="PBA21"/>
      <c r="PBB21"/>
      <c r="PBC21"/>
      <c r="PBD21"/>
      <c r="PBE21"/>
      <c r="PBF21"/>
      <c r="PBG21"/>
      <c r="PBH21"/>
      <c r="PBI21"/>
      <c r="PBJ21"/>
      <c r="PBK21"/>
      <c r="PBL21"/>
      <c r="PBM21"/>
      <c r="PBN21"/>
      <c r="PBO21"/>
      <c r="PBP21"/>
      <c r="PBQ21"/>
      <c r="PBR21"/>
      <c r="PBS21"/>
      <c r="PBT21"/>
      <c r="PBU21"/>
      <c r="PBV21"/>
      <c r="PBW21"/>
      <c r="PBX21"/>
      <c r="PBY21"/>
      <c r="PBZ21"/>
      <c r="PCA21"/>
      <c r="PCB21"/>
      <c r="PCC21"/>
      <c r="PCD21"/>
      <c r="PCE21"/>
      <c r="PCF21"/>
      <c r="PCG21"/>
      <c r="PCH21"/>
      <c r="PCI21"/>
      <c r="PCJ21"/>
      <c r="PCK21"/>
      <c r="PCL21"/>
      <c r="PCM21"/>
      <c r="PCN21"/>
      <c r="PCO21"/>
      <c r="PCP21"/>
      <c r="PCQ21"/>
      <c r="PCR21"/>
      <c r="PCS21"/>
      <c r="PCT21"/>
      <c r="PCU21"/>
      <c r="PCV21"/>
      <c r="PCW21"/>
      <c r="PCX21"/>
      <c r="PCY21"/>
      <c r="PCZ21"/>
      <c r="PDA21"/>
      <c r="PDB21"/>
      <c r="PDC21"/>
      <c r="PDD21"/>
      <c r="PDE21"/>
      <c r="PDF21"/>
      <c r="PDG21"/>
      <c r="PDH21"/>
      <c r="PDI21"/>
      <c r="PDJ21"/>
      <c r="PDK21"/>
      <c r="PDL21"/>
      <c r="PDM21"/>
      <c r="PDN21"/>
      <c r="PDO21"/>
      <c r="PDP21"/>
      <c r="PDQ21"/>
      <c r="PDR21"/>
      <c r="PDS21"/>
      <c r="PDT21"/>
      <c r="PDU21"/>
      <c r="PDV21"/>
      <c r="PDW21"/>
      <c r="PDX21"/>
      <c r="PDY21"/>
      <c r="PDZ21"/>
      <c r="PEA21"/>
      <c r="PEB21"/>
      <c r="PEC21"/>
      <c r="PED21"/>
      <c r="PEE21"/>
      <c r="PEF21"/>
      <c r="PEG21"/>
      <c r="PEH21"/>
      <c r="PEI21"/>
      <c r="PEJ21"/>
      <c r="PEK21"/>
      <c r="PEL21"/>
      <c r="PEM21"/>
      <c r="PEN21"/>
      <c r="PEO21"/>
      <c r="PEP21"/>
      <c r="PEQ21"/>
      <c r="PER21"/>
      <c r="PES21"/>
      <c r="PET21"/>
      <c r="PEU21"/>
      <c r="PEV21"/>
      <c r="PEW21"/>
      <c r="PEX21"/>
      <c r="PEY21"/>
      <c r="PEZ21"/>
      <c r="PFA21"/>
      <c r="PFB21"/>
      <c r="PFC21"/>
      <c r="PFD21"/>
      <c r="PFE21"/>
      <c r="PFF21"/>
      <c r="PFG21"/>
      <c r="PFH21"/>
      <c r="PFI21"/>
      <c r="PFJ21"/>
      <c r="PFK21"/>
      <c r="PFL21"/>
      <c r="PFM21"/>
      <c r="PFN21"/>
      <c r="PFO21"/>
      <c r="PFP21"/>
      <c r="PFQ21"/>
      <c r="PFR21"/>
      <c r="PFS21"/>
      <c r="PFT21"/>
      <c r="PFU21"/>
      <c r="PFV21"/>
      <c r="PFW21"/>
      <c r="PFX21"/>
      <c r="PFY21"/>
      <c r="PFZ21"/>
      <c r="PGA21"/>
      <c r="PGB21"/>
      <c r="PGC21"/>
      <c r="PGD21"/>
      <c r="PGE21"/>
      <c r="PGF21"/>
      <c r="PGG21"/>
      <c r="PGH21"/>
      <c r="PGI21"/>
      <c r="PGJ21"/>
      <c r="PGK21"/>
      <c r="PGL21"/>
      <c r="PGM21"/>
      <c r="PGN21"/>
      <c r="PGO21"/>
      <c r="PGP21"/>
      <c r="PGQ21"/>
      <c r="PGR21"/>
      <c r="PGS21"/>
      <c r="PGT21"/>
      <c r="PGU21"/>
      <c r="PGV21"/>
      <c r="PGW21"/>
      <c r="PGX21"/>
      <c r="PGY21"/>
      <c r="PGZ21"/>
      <c r="PHA21"/>
      <c r="PHB21"/>
      <c r="PHC21"/>
      <c r="PHD21"/>
      <c r="PHE21"/>
      <c r="PHF21"/>
      <c r="PHG21"/>
      <c r="PHH21"/>
      <c r="PHI21"/>
      <c r="PHJ21"/>
      <c r="PHK21"/>
      <c r="PHL21"/>
      <c r="PHM21"/>
      <c r="PHN21"/>
      <c r="PHO21"/>
      <c r="PHP21"/>
      <c r="PHQ21"/>
      <c r="PHR21"/>
      <c r="PHS21"/>
      <c r="PHT21"/>
      <c r="PHU21"/>
      <c r="PHV21"/>
      <c r="PHW21"/>
      <c r="PHX21"/>
      <c r="PHY21"/>
      <c r="PHZ21"/>
      <c r="PIA21"/>
      <c r="PIB21"/>
      <c r="PIC21"/>
      <c r="PID21"/>
      <c r="PIE21"/>
      <c r="PIF21"/>
      <c r="PIG21"/>
      <c r="PIH21"/>
      <c r="PII21"/>
      <c r="PIJ21"/>
      <c r="PIK21"/>
      <c r="PIL21"/>
      <c r="PIM21"/>
      <c r="PIN21"/>
      <c r="PIO21"/>
      <c r="PIP21"/>
      <c r="PIQ21"/>
      <c r="PIR21"/>
      <c r="PIS21"/>
      <c r="PIT21"/>
      <c r="PIU21"/>
      <c r="PIV21"/>
      <c r="PIW21"/>
      <c r="PIX21"/>
      <c r="PIY21"/>
      <c r="PIZ21"/>
      <c r="PJA21"/>
      <c r="PJB21"/>
      <c r="PJC21"/>
      <c r="PJD21"/>
      <c r="PJE21"/>
      <c r="PJF21"/>
      <c r="PJG21"/>
      <c r="PJH21"/>
      <c r="PJI21"/>
      <c r="PJJ21"/>
      <c r="PJK21"/>
      <c r="PJL21"/>
      <c r="PJM21"/>
      <c r="PJN21"/>
      <c r="PJO21"/>
      <c r="PJP21"/>
      <c r="PJQ21"/>
      <c r="PJR21"/>
      <c r="PJS21"/>
      <c r="PJT21"/>
      <c r="PJU21"/>
      <c r="PJV21"/>
      <c r="PJW21"/>
      <c r="PJX21"/>
      <c r="PJY21"/>
      <c r="PJZ21"/>
      <c r="PKA21"/>
      <c r="PKB21"/>
      <c r="PKC21"/>
      <c r="PKD21"/>
      <c r="PKE21"/>
      <c r="PKF21"/>
      <c r="PKG21"/>
      <c r="PKH21"/>
      <c r="PKI21"/>
      <c r="PKJ21"/>
      <c r="PKK21"/>
      <c r="PKL21"/>
      <c r="PKM21"/>
      <c r="PKN21"/>
      <c r="PKO21"/>
      <c r="PKP21"/>
      <c r="PKQ21"/>
      <c r="PKR21"/>
      <c r="PKS21"/>
      <c r="PKT21"/>
      <c r="PKU21"/>
      <c r="PKV21"/>
      <c r="PKW21"/>
      <c r="PKX21"/>
      <c r="PKY21"/>
      <c r="PKZ21"/>
      <c r="PLA21"/>
      <c r="PLB21"/>
      <c r="PLC21"/>
      <c r="PLD21"/>
      <c r="PLE21"/>
      <c r="PLF21"/>
      <c r="PLG21"/>
      <c r="PLH21"/>
      <c r="PLI21"/>
      <c r="PLJ21"/>
      <c r="PLK21"/>
      <c r="PLL21"/>
      <c r="PLM21"/>
      <c r="PLN21"/>
      <c r="PLO21"/>
      <c r="PLP21"/>
      <c r="PLQ21"/>
      <c r="PLR21"/>
      <c r="PLS21"/>
      <c r="PLT21"/>
      <c r="PLU21"/>
      <c r="PLV21"/>
      <c r="PLW21"/>
      <c r="PLX21"/>
      <c r="PLY21"/>
      <c r="PLZ21"/>
      <c r="PMA21"/>
      <c r="PMB21"/>
      <c r="PMC21"/>
      <c r="PMD21"/>
      <c r="PME21"/>
      <c r="PMF21"/>
      <c r="PMG21"/>
      <c r="PMH21"/>
      <c r="PMI21"/>
      <c r="PMJ21"/>
      <c r="PMK21"/>
      <c r="PML21"/>
      <c r="PMM21"/>
      <c r="PMN21"/>
      <c r="PMO21"/>
      <c r="PMP21"/>
      <c r="PMQ21"/>
      <c r="PMR21"/>
      <c r="PMS21"/>
      <c r="PMT21"/>
      <c r="PMU21"/>
      <c r="PMV21"/>
      <c r="PMW21"/>
      <c r="PMX21"/>
      <c r="PMY21"/>
      <c r="PMZ21"/>
      <c r="PNA21"/>
      <c r="PNB21"/>
      <c r="PNC21"/>
      <c r="PND21"/>
      <c r="PNE21"/>
      <c r="PNF21"/>
      <c r="PNG21"/>
      <c r="PNH21"/>
      <c r="PNI21"/>
      <c r="PNJ21"/>
      <c r="PNK21"/>
      <c r="PNL21"/>
      <c r="PNM21"/>
      <c r="PNN21"/>
      <c r="PNO21"/>
      <c r="PNP21"/>
      <c r="PNQ21"/>
      <c r="PNR21"/>
      <c r="PNS21"/>
      <c r="PNT21"/>
      <c r="PNU21"/>
      <c r="PNV21"/>
      <c r="PNW21"/>
      <c r="PNX21"/>
      <c r="PNY21"/>
      <c r="PNZ21"/>
      <c r="POA21"/>
      <c r="POB21"/>
      <c r="POC21"/>
      <c r="POD21"/>
      <c r="POE21"/>
      <c r="POF21"/>
      <c r="POG21"/>
      <c r="POH21"/>
      <c r="POI21"/>
      <c r="POJ21"/>
      <c r="POK21"/>
      <c r="POL21"/>
      <c r="POM21"/>
      <c r="PON21"/>
      <c r="POO21"/>
      <c r="POP21"/>
      <c r="POQ21"/>
      <c r="POR21"/>
      <c r="POS21"/>
      <c r="POT21"/>
      <c r="POU21"/>
      <c r="POV21"/>
      <c r="POW21"/>
      <c r="POX21"/>
      <c r="POY21"/>
      <c r="POZ21"/>
      <c r="PPA21"/>
      <c r="PPB21"/>
      <c r="PPC21"/>
      <c r="PPD21"/>
      <c r="PPE21"/>
      <c r="PPF21"/>
      <c r="PPG21"/>
      <c r="PPH21"/>
      <c r="PPI21"/>
      <c r="PPJ21"/>
      <c r="PPK21"/>
      <c r="PPL21"/>
      <c r="PPM21"/>
      <c r="PPN21"/>
      <c r="PPO21"/>
      <c r="PPP21"/>
      <c r="PPQ21"/>
      <c r="PPR21"/>
      <c r="PPS21"/>
      <c r="PPT21"/>
      <c r="PPU21"/>
      <c r="PPV21"/>
      <c r="PPW21"/>
      <c r="PPX21"/>
      <c r="PPY21"/>
      <c r="PPZ21"/>
      <c r="PQA21"/>
      <c r="PQB21"/>
      <c r="PQC21"/>
      <c r="PQD21"/>
      <c r="PQE21"/>
      <c r="PQF21"/>
      <c r="PQG21"/>
      <c r="PQH21"/>
      <c r="PQI21"/>
      <c r="PQJ21"/>
      <c r="PQK21"/>
      <c r="PQL21"/>
      <c r="PQM21"/>
      <c r="PQN21"/>
      <c r="PQO21"/>
      <c r="PQP21"/>
      <c r="PQQ21"/>
      <c r="PQR21"/>
      <c r="PQS21"/>
      <c r="PQT21"/>
      <c r="PQU21"/>
      <c r="PQV21"/>
      <c r="PQW21"/>
      <c r="PQX21"/>
      <c r="PQY21"/>
      <c r="PQZ21"/>
      <c r="PRA21"/>
      <c r="PRB21"/>
      <c r="PRC21"/>
      <c r="PRD21"/>
      <c r="PRE21"/>
      <c r="PRF21"/>
      <c r="PRG21"/>
      <c r="PRH21"/>
      <c r="PRI21"/>
      <c r="PRJ21"/>
      <c r="PRK21"/>
      <c r="PRL21"/>
      <c r="PRM21"/>
      <c r="PRN21"/>
      <c r="PRO21"/>
      <c r="PRP21"/>
      <c r="PRQ21"/>
      <c r="PRR21"/>
      <c r="PRS21"/>
      <c r="PRT21"/>
      <c r="PRU21"/>
      <c r="PRV21"/>
      <c r="PRW21"/>
      <c r="PRX21"/>
      <c r="PRY21"/>
      <c r="PRZ21"/>
      <c r="PSA21"/>
      <c r="PSB21"/>
      <c r="PSC21"/>
      <c r="PSD21"/>
      <c r="PSE21"/>
      <c r="PSF21"/>
      <c r="PSG21"/>
      <c r="PSH21"/>
      <c r="PSI21"/>
      <c r="PSJ21"/>
      <c r="PSK21"/>
      <c r="PSL21"/>
      <c r="PSM21"/>
      <c r="PSN21"/>
      <c r="PSO21"/>
      <c r="PSP21"/>
      <c r="PSQ21"/>
      <c r="PSR21"/>
      <c r="PSS21"/>
      <c r="PST21"/>
      <c r="PSU21"/>
      <c r="PSV21"/>
      <c r="PSW21"/>
      <c r="PSX21"/>
      <c r="PSY21"/>
      <c r="PSZ21"/>
      <c r="PTA21"/>
      <c r="PTB21"/>
      <c r="PTC21"/>
      <c r="PTD21"/>
      <c r="PTE21"/>
      <c r="PTF21"/>
      <c r="PTG21"/>
      <c r="PTH21"/>
      <c r="PTI21"/>
      <c r="PTJ21"/>
      <c r="PTK21"/>
      <c r="PTL21"/>
      <c r="PTM21"/>
      <c r="PTN21"/>
      <c r="PTO21"/>
      <c r="PTP21"/>
      <c r="PTQ21"/>
      <c r="PTR21"/>
      <c r="PTS21"/>
      <c r="PTT21"/>
      <c r="PTU21"/>
      <c r="PTV21"/>
      <c r="PTW21"/>
      <c r="PTX21"/>
      <c r="PTY21"/>
      <c r="PTZ21"/>
      <c r="PUA21"/>
      <c r="PUB21"/>
      <c r="PUC21"/>
      <c r="PUD21"/>
      <c r="PUE21"/>
      <c r="PUF21"/>
      <c r="PUG21"/>
      <c r="PUH21"/>
      <c r="PUI21"/>
      <c r="PUJ21"/>
      <c r="PUK21"/>
      <c r="PUL21"/>
      <c r="PUM21"/>
      <c r="PUN21"/>
      <c r="PUO21"/>
      <c r="PUP21"/>
      <c r="PUQ21"/>
      <c r="PUR21"/>
      <c r="PUS21"/>
      <c r="PUT21"/>
      <c r="PUU21"/>
      <c r="PUV21"/>
      <c r="PUW21"/>
      <c r="PUX21"/>
      <c r="PUY21"/>
      <c r="PUZ21"/>
      <c r="PVA21"/>
      <c r="PVB21"/>
      <c r="PVC21"/>
      <c r="PVD21"/>
      <c r="PVE21"/>
      <c r="PVF21"/>
      <c r="PVG21"/>
      <c r="PVH21"/>
      <c r="PVI21"/>
      <c r="PVJ21"/>
      <c r="PVK21"/>
      <c r="PVL21"/>
      <c r="PVM21"/>
      <c r="PVN21"/>
      <c r="PVO21"/>
      <c r="PVP21"/>
      <c r="PVQ21"/>
      <c r="PVR21"/>
      <c r="PVS21"/>
      <c r="PVT21"/>
      <c r="PVU21"/>
      <c r="PVV21"/>
      <c r="PVW21"/>
      <c r="PVX21"/>
      <c r="PVY21"/>
      <c r="PVZ21"/>
      <c r="PWA21"/>
      <c r="PWB21"/>
      <c r="PWC21"/>
      <c r="PWD21"/>
      <c r="PWE21"/>
      <c r="PWF21"/>
      <c r="PWG21"/>
      <c r="PWH21"/>
      <c r="PWI21"/>
      <c r="PWJ21"/>
      <c r="PWK21"/>
      <c r="PWL21"/>
      <c r="PWM21"/>
      <c r="PWN21"/>
      <c r="PWO21"/>
      <c r="PWP21"/>
      <c r="PWQ21"/>
      <c r="PWR21"/>
      <c r="PWS21"/>
      <c r="PWT21"/>
      <c r="PWU21"/>
      <c r="PWV21"/>
      <c r="PWW21"/>
      <c r="PWX21"/>
      <c r="PWY21"/>
      <c r="PWZ21"/>
      <c r="PXA21"/>
      <c r="PXB21"/>
      <c r="PXC21"/>
      <c r="PXD21"/>
      <c r="PXE21"/>
      <c r="PXF21"/>
      <c r="PXG21"/>
      <c r="PXH21"/>
      <c r="PXI21"/>
      <c r="PXJ21"/>
      <c r="PXK21"/>
      <c r="PXL21"/>
      <c r="PXM21"/>
      <c r="PXN21"/>
      <c r="PXO21"/>
      <c r="PXP21"/>
      <c r="PXQ21"/>
      <c r="PXR21"/>
      <c r="PXS21"/>
      <c r="PXT21"/>
      <c r="PXU21"/>
      <c r="PXV21"/>
      <c r="PXW21"/>
      <c r="PXX21"/>
      <c r="PXY21"/>
      <c r="PXZ21"/>
      <c r="PYA21"/>
      <c r="PYB21"/>
      <c r="PYC21"/>
      <c r="PYD21"/>
      <c r="PYE21"/>
      <c r="PYF21"/>
      <c r="PYG21"/>
      <c r="PYH21"/>
      <c r="PYI21"/>
      <c r="PYJ21"/>
      <c r="PYK21"/>
      <c r="PYL21"/>
      <c r="PYM21"/>
      <c r="PYN21"/>
      <c r="PYO21"/>
      <c r="PYP21"/>
      <c r="PYQ21"/>
      <c r="PYR21"/>
      <c r="PYS21"/>
      <c r="PYT21"/>
      <c r="PYU21"/>
      <c r="PYV21"/>
      <c r="PYW21"/>
      <c r="PYX21"/>
      <c r="PYY21"/>
      <c r="PYZ21"/>
      <c r="PZA21"/>
      <c r="PZB21"/>
      <c r="PZC21"/>
      <c r="PZD21"/>
      <c r="PZE21"/>
      <c r="PZF21"/>
      <c r="PZG21"/>
      <c r="PZH21"/>
      <c r="PZI21"/>
      <c r="PZJ21"/>
      <c r="PZK21"/>
      <c r="PZL21"/>
      <c r="PZM21"/>
      <c r="PZN21"/>
      <c r="PZO21"/>
      <c r="PZP21"/>
      <c r="PZQ21"/>
      <c r="PZR21"/>
      <c r="PZS21"/>
      <c r="PZT21"/>
      <c r="PZU21"/>
      <c r="PZV21"/>
      <c r="PZW21"/>
      <c r="PZX21"/>
      <c r="PZY21"/>
      <c r="PZZ21"/>
      <c r="QAA21"/>
      <c r="QAB21"/>
      <c r="QAC21"/>
      <c r="QAD21"/>
      <c r="QAE21"/>
      <c r="QAF21"/>
      <c r="QAG21"/>
      <c r="QAH21"/>
      <c r="QAI21"/>
      <c r="QAJ21"/>
      <c r="QAK21"/>
      <c r="QAL21"/>
      <c r="QAM21"/>
      <c r="QAN21"/>
      <c r="QAO21"/>
      <c r="QAP21"/>
      <c r="QAQ21"/>
      <c r="QAR21"/>
      <c r="QAS21"/>
      <c r="QAT21"/>
      <c r="QAU21"/>
      <c r="QAV21"/>
      <c r="QAW21"/>
      <c r="QAX21"/>
      <c r="QAY21"/>
      <c r="QAZ21"/>
      <c r="QBA21"/>
      <c r="QBB21"/>
      <c r="QBC21"/>
      <c r="QBD21"/>
      <c r="QBE21"/>
      <c r="QBF21"/>
      <c r="QBG21"/>
      <c r="QBH21"/>
      <c r="QBI21"/>
      <c r="QBJ21"/>
      <c r="QBK21"/>
      <c r="QBL21"/>
      <c r="QBM21"/>
      <c r="QBN21"/>
      <c r="QBO21"/>
      <c r="QBP21"/>
      <c r="QBQ21"/>
      <c r="QBR21"/>
      <c r="QBS21"/>
      <c r="QBT21"/>
      <c r="QBU21"/>
      <c r="QBV21"/>
      <c r="QBW21"/>
      <c r="QBX21"/>
      <c r="QBY21"/>
      <c r="QBZ21"/>
      <c r="QCA21"/>
      <c r="QCB21"/>
      <c r="QCC21"/>
      <c r="QCD21"/>
      <c r="QCE21"/>
      <c r="QCF21"/>
      <c r="QCG21"/>
      <c r="QCH21"/>
      <c r="QCI21"/>
      <c r="QCJ21"/>
      <c r="QCK21"/>
      <c r="QCL21"/>
      <c r="QCM21"/>
      <c r="QCN21"/>
      <c r="QCO21"/>
      <c r="QCP21"/>
      <c r="QCQ21"/>
      <c r="QCR21"/>
      <c r="QCS21"/>
      <c r="QCT21"/>
      <c r="QCU21"/>
      <c r="QCV21"/>
      <c r="QCW21"/>
      <c r="QCX21"/>
      <c r="QCY21"/>
      <c r="QCZ21"/>
      <c r="QDA21"/>
      <c r="QDB21"/>
      <c r="QDC21"/>
      <c r="QDD21"/>
      <c r="QDE21"/>
      <c r="QDF21"/>
      <c r="QDG21"/>
      <c r="QDH21"/>
      <c r="QDI21"/>
      <c r="QDJ21"/>
      <c r="QDK21"/>
      <c r="QDL21"/>
      <c r="QDM21"/>
      <c r="QDN21"/>
      <c r="QDO21"/>
      <c r="QDP21"/>
      <c r="QDQ21"/>
      <c r="QDR21"/>
      <c r="QDS21"/>
      <c r="QDT21"/>
      <c r="QDU21"/>
      <c r="QDV21"/>
      <c r="QDW21"/>
      <c r="QDX21"/>
      <c r="QDY21"/>
      <c r="QDZ21"/>
      <c r="QEA21"/>
      <c r="QEB21"/>
      <c r="QEC21"/>
      <c r="QED21"/>
      <c r="QEE21"/>
      <c r="QEF21"/>
      <c r="QEG21"/>
      <c r="QEH21"/>
      <c r="QEI21"/>
      <c r="QEJ21"/>
      <c r="QEK21"/>
      <c r="QEL21"/>
      <c r="QEM21"/>
      <c r="QEN21"/>
      <c r="QEO21"/>
      <c r="QEP21"/>
      <c r="QEQ21"/>
      <c r="QER21"/>
      <c r="QES21"/>
      <c r="QET21"/>
      <c r="QEU21"/>
      <c r="QEV21"/>
      <c r="QEW21"/>
      <c r="QEX21"/>
      <c r="QEY21"/>
      <c r="QEZ21"/>
      <c r="QFA21"/>
      <c r="QFB21"/>
      <c r="QFC21"/>
      <c r="QFD21"/>
      <c r="QFE21"/>
      <c r="QFF21"/>
      <c r="QFG21"/>
      <c r="QFH21"/>
      <c r="QFI21"/>
      <c r="QFJ21"/>
      <c r="QFK21"/>
      <c r="QFL21"/>
      <c r="QFM21"/>
      <c r="QFN21"/>
      <c r="QFO21"/>
      <c r="QFP21"/>
      <c r="QFQ21"/>
      <c r="QFR21"/>
      <c r="QFS21"/>
      <c r="QFT21"/>
      <c r="QFU21"/>
      <c r="QFV21"/>
      <c r="QFW21"/>
      <c r="QFX21"/>
      <c r="QFY21"/>
      <c r="QFZ21"/>
      <c r="QGA21"/>
      <c r="QGB21"/>
      <c r="QGC21"/>
      <c r="QGD21"/>
      <c r="QGE21"/>
      <c r="QGF21"/>
      <c r="QGG21"/>
      <c r="QGH21"/>
      <c r="QGI21"/>
      <c r="QGJ21"/>
      <c r="QGK21"/>
      <c r="QGL21"/>
      <c r="QGM21"/>
      <c r="QGN21"/>
      <c r="QGO21"/>
      <c r="QGP21"/>
      <c r="QGQ21"/>
      <c r="QGR21"/>
      <c r="QGS21"/>
      <c r="QGT21"/>
      <c r="QGU21"/>
      <c r="QGV21"/>
      <c r="QGW21"/>
      <c r="QGX21"/>
      <c r="QGY21"/>
      <c r="QGZ21"/>
      <c r="QHA21"/>
      <c r="QHB21"/>
      <c r="QHC21"/>
      <c r="QHD21"/>
      <c r="QHE21"/>
      <c r="QHF21"/>
      <c r="QHG21"/>
      <c r="QHH21"/>
      <c r="QHI21"/>
      <c r="QHJ21"/>
      <c r="QHK21"/>
      <c r="QHL21"/>
      <c r="QHM21"/>
      <c r="QHN21"/>
      <c r="QHO21"/>
      <c r="QHP21"/>
      <c r="QHQ21"/>
      <c r="QHR21"/>
      <c r="QHS21"/>
      <c r="QHT21"/>
      <c r="QHU21"/>
      <c r="QHV21"/>
      <c r="QHW21"/>
      <c r="QHX21"/>
      <c r="QHY21"/>
      <c r="QHZ21"/>
      <c r="QIA21"/>
      <c r="QIB21"/>
      <c r="QIC21"/>
      <c r="QID21"/>
      <c r="QIE21"/>
      <c r="QIF21"/>
      <c r="QIG21"/>
      <c r="QIH21"/>
      <c r="QII21"/>
      <c r="QIJ21"/>
      <c r="QIK21"/>
      <c r="QIL21"/>
      <c r="QIM21"/>
      <c r="QIN21"/>
      <c r="QIO21"/>
      <c r="QIP21"/>
      <c r="QIQ21"/>
      <c r="QIR21"/>
      <c r="QIS21"/>
      <c r="QIT21"/>
      <c r="QIU21"/>
      <c r="QIV21"/>
      <c r="QIW21"/>
      <c r="QIX21"/>
      <c r="QIY21"/>
      <c r="QIZ21"/>
      <c r="QJA21"/>
      <c r="QJB21"/>
      <c r="QJC21"/>
      <c r="QJD21"/>
      <c r="QJE21"/>
      <c r="QJF21"/>
      <c r="QJG21"/>
      <c r="QJH21"/>
      <c r="QJI21"/>
      <c r="QJJ21"/>
      <c r="QJK21"/>
      <c r="QJL21"/>
      <c r="QJM21"/>
      <c r="QJN21"/>
      <c r="QJO21"/>
      <c r="QJP21"/>
      <c r="QJQ21"/>
      <c r="QJR21"/>
      <c r="QJS21"/>
      <c r="QJT21"/>
      <c r="QJU21"/>
      <c r="QJV21"/>
      <c r="QJW21"/>
      <c r="QJX21"/>
      <c r="QJY21"/>
      <c r="QJZ21"/>
      <c r="QKA21"/>
      <c r="QKB21"/>
      <c r="QKC21"/>
      <c r="QKD21"/>
      <c r="QKE21"/>
      <c r="QKF21"/>
      <c r="QKG21"/>
      <c r="QKH21"/>
      <c r="QKI21"/>
      <c r="QKJ21"/>
      <c r="QKK21"/>
      <c r="QKL21"/>
      <c r="QKM21"/>
      <c r="QKN21"/>
      <c r="QKO21"/>
      <c r="QKP21"/>
      <c r="QKQ21"/>
      <c r="QKR21"/>
      <c r="QKS21"/>
      <c r="QKT21"/>
      <c r="QKU21"/>
      <c r="QKV21"/>
      <c r="QKW21"/>
      <c r="QKX21"/>
      <c r="QKY21"/>
      <c r="QKZ21"/>
      <c r="QLA21"/>
      <c r="QLB21"/>
      <c r="QLC21"/>
      <c r="QLD21"/>
      <c r="QLE21"/>
      <c r="QLF21"/>
      <c r="QLG21"/>
      <c r="QLH21"/>
      <c r="QLI21"/>
      <c r="QLJ21"/>
      <c r="QLK21"/>
      <c r="QLL21"/>
      <c r="QLM21"/>
      <c r="QLN21"/>
      <c r="QLO21"/>
      <c r="QLP21"/>
      <c r="QLQ21"/>
      <c r="QLR21"/>
      <c r="QLS21"/>
      <c r="QLT21"/>
      <c r="QLU21"/>
      <c r="QLV21"/>
      <c r="QLW21"/>
      <c r="QLX21"/>
      <c r="QLY21"/>
      <c r="QLZ21"/>
      <c r="QMA21"/>
      <c r="QMB21"/>
      <c r="QMC21"/>
      <c r="QMD21"/>
      <c r="QME21"/>
      <c r="QMF21"/>
      <c r="QMG21"/>
      <c r="QMH21"/>
      <c r="QMI21"/>
      <c r="QMJ21"/>
      <c r="QMK21"/>
      <c r="QML21"/>
      <c r="QMM21"/>
      <c r="QMN21"/>
      <c r="QMO21"/>
      <c r="QMP21"/>
      <c r="QMQ21"/>
      <c r="QMR21"/>
      <c r="QMS21"/>
      <c r="QMT21"/>
      <c r="QMU21"/>
      <c r="QMV21"/>
      <c r="QMW21"/>
      <c r="QMX21"/>
      <c r="QMY21"/>
      <c r="QMZ21"/>
      <c r="QNA21"/>
      <c r="QNB21"/>
      <c r="QNC21"/>
      <c r="QND21"/>
      <c r="QNE21"/>
      <c r="QNF21"/>
      <c r="QNG21"/>
      <c r="QNH21"/>
      <c r="QNI21"/>
      <c r="QNJ21"/>
      <c r="QNK21"/>
      <c r="QNL21"/>
      <c r="QNM21"/>
      <c r="QNN21"/>
      <c r="QNO21"/>
      <c r="QNP21"/>
      <c r="QNQ21"/>
      <c r="QNR21"/>
      <c r="QNS21"/>
      <c r="QNT21"/>
      <c r="QNU21"/>
      <c r="QNV21"/>
      <c r="QNW21"/>
      <c r="QNX21"/>
      <c r="QNY21"/>
      <c r="QNZ21"/>
      <c r="QOA21"/>
      <c r="QOB21"/>
      <c r="QOC21"/>
      <c r="QOD21"/>
      <c r="QOE21"/>
      <c r="QOF21"/>
      <c r="QOG21"/>
      <c r="QOH21"/>
      <c r="QOI21"/>
      <c r="QOJ21"/>
      <c r="QOK21"/>
      <c r="QOL21"/>
      <c r="QOM21"/>
      <c r="QON21"/>
      <c r="QOO21"/>
      <c r="QOP21"/>
      <c r="QOQ21"/>
      <c r="QOR21"/>
      <c r="QOS21"/>
      <c r="QOT21"/>
      <c r="QOU21"/>
      <c r="QOV21"/>
      <c r="QOW21"/>
      <c r="QOX21"/>
      <c r="QOY21"/>
      <c r="QOZ21"/>
      <c r="QPA21"/>
      <c r="QPB21"/>
      <c r="QPC21"/>
      <c r="QPD21"/>
      <c r="QPE21"/>
      <c r="QPF21"/>
      <c r="QPG21"/>
      <c r="QPH21"/>
      <c r="QPI21"/>
      <c r="QPJ21"/>
      <c r="QPK21"/>
      <c r="QPL21"/>
      <c r="QPM21"/>
      <c r="QPN21"/>
      <c r="QPO21"/>
      <c r="QPP21"/>
      <c r="QPQ21"/>
      <c r="QPR21"/>
      <c r="QPS21"/>
      <c r="QPT21"/>
      <c r="QPU21"/>
      <c r="QPV21"/>
      <c r="QPW21"/>
      <c r="QPX21"/>
      <c r="QPY21"/>
      <c r="QPZ21"/>
      <c r="QQA21"/>
      <c r="QQB21"/>
      <c r="QQC21"/>
      <c r="QQD21"/>
      <c r="QQE21"/>
      <c r="QQF21"/>
      <c r="QQG21"/>
      <c r="QQH21"/>
      <c r="QQI21"/>
      <c r="QQJ21"/>
      <c r="QQK21"/>
      <c r="QQL21"/>
      <c r="QQM21"/>
      <c r="QQN21"/>
      <c r="QQO21"/>
      <c r="QQP21"/>
      <c r="QQQ21"/>
      <c r="QQR21"/>
      <c r="QQS21"/>
      <c r="QQT21"/>
      <c r="QQU21"/>
      <c r="QQV21"/>
      <c r="QQW21"/>
      <c r="QQX21"/>
      <c r="QQY21"/>
      <c r="QQZ21"/>
      <c r="QRA21"/>
      <c r="QRB21"/>
      <c r="QRC21"/>
      <c r="QRD21"/>
      <c r="QRE21"/>
      <c r="QRF21"/>
      <c r="QRG21"/>
      <c r="QRH21"/>
      <c r="QRI21"/>
      <c r="QRJ21"/>
      <c r="QRK21"/>
      <c r="QRL21"/>
      <c r="QRM21"/>
      <c r="QRN21"/>
      <c r="QRO21"/>
      <c r="QRP21"/>
      <c r="QRQ21"/>
      <c r="QRR21"/>
      <c r="QRS21"/>
      <c r="QRT21"/>
      <c r="QRU21"/>
      <c r="QRV21"/>
      <c r="QRW21"/>
      <c r="QRX21"/>
      <c r="QRY21"/>
      <c r="QRZ21"/>
      <c r="QSA21"/>
      <c r="QSB21"/>
      <c r="QSC21"/>
      <c r="QSD21"/>
      <c r="QSE21"/>
      <c r="QSF21"/>
      <c r="QSG21"/>
      <c r="QSH21"/>
      <c r="QSI21"/>
      <c r="QSJ21"/>
      <c r="QSK21"/>
      <c r="QSL21"/>
      <c r="QSM21"/>
      <c r="QSN21"/>
      <c r="QSO21"/>
      <c r="QSP21"/>
      <c r="QSQ21"/>
      <c r="QSR21"/>
      <c r="QSS21"/>
      <c r="QST21"/>
      <c r="QSU21"/>
      <c r="QSV21"/>
      <c r="QSW21"/>
      <c r="QSX21"/>
      <c r="QSY21"/>
      <c r="QSZ21"/>
      <c r="QTA21"/>
      <c r="QTB21"/>
      <c r="QTC21"/>
      <c r="QTD21"/>
      <c r="QTE21"/>
      <c r="QTF21"/>
      <c r="QTG21"/>
      <c r="QTH21"/>
      <c r="QTI21"/>
      <c r="QTJ21"/>
      <c r="QTK21"/>
      <c r="QTL21"/>
      <c r="QTM21"/>
      <c r="QTN21"/>
      <c r="QTO21"/>
      <c r="QTP21"/>
      <c r="QTQ21"/>
      <c r="QTR21"/>
      <c r="QTS21"/>
      <c r="QTT21"/>
      <c r="QTU21"/>
      <c r="QTV21"/>
      <c r="QTW21"/>
      <c r="QTX21"/>
      <c r="QTY21"/>
      <c r="QTZ21"/>
      <c r="QUA21"/>
      <c r="QUB21"/>
      <c r="QUC21"/>
      <c r="QUD21"/>
      <c r="QUE21"/>
      <c r="QUF21"/>
      <c r="QUG21"/>
      <c r="QUH21"/>
      <c r="QUI21"/>
      <c r="QUJ21"/>
      <c r="QUK21"/>
      <c r="QUL21"/>
      <c r="QUM21"/>
      <c r="QUN21"/>
      <c r="QUO21"/>
      <c r="QUP21"/>
      <c r="QUQ21"/>
      <c r="QUR21"/>
      <c r="QUS21"/>
      <c r="QUT21"/>
      <c r="QUU21"/>
      <c r="QUV21"/>
      <c r="QUW21"/>
      <c r="QUX21"/>
      <c r="QUY21"/>
      <c r="QUZ21"/>
      <c r="QVA21"/>
      <c r="QVB21"/>
      <c r="QVC21"/>
      <c r="QVD21"/>
      <c r="QVE21"/>
      <c r="QVF21"/>
      <c r="QVG21"/>
      <c r="QVH21"/>
      <c r="QVI21"/>
      <c r="QVJ21"/>
      <c r="QVK21"/>
      <c r="QVL21"/>
      <c r="QVM21"/>
      <c r="QVN21"/>
      <c r="QVO21"/>
      <c r="QVP21"/>
      <c r="QVQ21"/>
      <c r="QVR21"/>
      <c r="QVS21"/>
      <c r="QVT21"/>
      <c r="QVU21"/>
      <c r="QVV21"/>
      <c r="QVW21"/>
      <c r="QVX21"/>
      <c r="QVY21"/>
      <c r="QVZ21"/>
      <c r="QWA21"/>
      <c r="QWB21"/>
      <c r="QWC21"/>
      <c r="QWD21"/>
      <c r="QWE21"/>
      <c r="QWF21"/>
      <c r="QWG21"/>
      <c r="QWH21"/>
      <c r="QWI21"/>
      <c r="QWJ21"/>
      <c r="QWK21"/>
      <c r="QWL21"/>
      <c r="QWM21"/>
      <c r="QWN21"/>
      <c r="QWO21"/>
      <c r="QWP21"/>
      <c r="QWQ21"/>
      <c r="QWR21"/>
      <c r="QWS21"/>
      <c r="QWT21"/>
      <c r="QWU21"/>
      <c r="QWV21"/>
      <c r="QWW21"/>
      <c r="QWX21"/>
      <c r="QWY21"/>
      <c r="QWZ21"/>
      <c r="QXA21"/>
      <c r="QXB21"/>
      <c r="QXC21"/>
      <c r="QXD21"/>
      <c r="QXE21"/>
      <c r="QXF21"/>
      <c r="QXG21"/>
      <c r="QXH21"/>
      <c r="QXI21"/>
      <c r="QXJ21"/>
      <c r="QXK21"/>
      <c r="QXL21"/>
      <c r="QXM21"/>
      <c r="QXN21"/>
      <c r="QXO21"/>
      <c r="QXP21"/>
      <c r="QXQ21"/>
      <c r="QXR21"/>
      <c r="QXS21"/>
      <c r="QXT21"/>
      <c r="QXU21"/>
      <c r="QXV21"/>
      <c r="QXW21"/>
      <c r="QXX21"/>
      <c r="QXY21"/>
      <c r="QXZ21"/>
      <c r="QYA21"/>
      <c r="QYB21"/>
      <c r="QYC21"/>
      <c r="QYD21"/>
      <c r="QYE21"/>
      <c r="QYF21"/>
      <c r="QYG21"/>
      <c r="QYH21"/>
      <c r="QYI21"/>
      <c r="QYJ21"/>
      <c r="QYK21"/>
      <c r="QYL21"/>
      <c r="QYM21"/>
      <c r="QYN21"/>
      <c r="QYO21"/>
      <c r="QYP21"/>
      <c r="QYQ21"/>
      <c r="QYR21"/>
      <c r="QYS21"/>
      <c r="QYT21"/>
      <c r="QYU21"/>
      <c r="QYV21"/>
      <c r="QYW21"/>
      <c r="QYX21"/>
      <c r="QYY21"/>
      <c r="QYZ21"/>
      <c r="QZA21"/>
      <c r="QZB21"/>
      <c r="QZC21"/>
      <c r="QZD21"/>
      <c r="QZE21"/>
      <c r="QZF21"/>
      <c r="QZG21"/>
      <c r="QZH21"/>
      <c r="QZI21"/>
      <c r="QZJ21"/>
      <c r="QZK21"/>
      <c r="QZL21"/>
      <c r="QZM21"/>
      <c r="QZN21"/>
      <c r="QZO21"/>
      <c r="QZP21"/>
      <c r="QZQ21"/>
      <c r="QZR21"/>
      <c r="QZS21"/>
      <c r="QZT21"/>
      <c r="QZU21"/>
      <c r="QZV21"/>
      <c r="QZW21"/>
      <c r="QZX21"/>
      <c r="QZY21"/>
      <c r="QZZ21"/>
      <c r="RAA21"/>
      <c r="RAB21"/>
      <c r="RAC21"/>
      <c r="RAD21"/>
      <c r="RAE21"/>
      <c r="RAF21"/>
      <c r="RAG21"/>
      <c r="RAH21"/>
      <c r="RAI21"/>
      <c r="RAJ21"/>
      <c r="RAK21"/>
      <c r="RAL21"/>
      <c r="RAM21"/>
      <c r="RAN21"/>
      <c r="RAO21"/>
      <c r="RAP21"/>
      <c r="RAQ21"/>
      <c r="RAR21"/>
      <c r="RAS21"/>
      <c r="RAT21"/>
      <c r="RAU21"/>
      <c r="RAV21"/>
      <c r="RAW21"/>
      <c r="RAX21"/>
      <c r="RAY21"/>
      <c r="RAZ21"/>
      <c r="RBA21"/>
      <c r="RBB21"/>
      <c r="RBC21"/>
      <c r="RBD21"/>
      <c r="RBE21"/>
      <c r="RBF21"/>
      <c r="RBG21"/>
      <c r="RBH21"/>
      <c r="RBI21"/>
      <c r="RBJ21"/>
      <c r="RBK21"/>
      <c r="RBL21"/>
      <c r="RBM21"/>
      <c r="RBN21"/>
      <c r="RBO21"/>
      <c r="RBP21"/>
      <c r="RBQ21"/>
      <c r="RBR21"/>
      <c r="RBS21"/>
      <c r="RBT21"/>
      <c r="RBU21"/>
      <c r="RBV21"/>
      <c r="RBW21"/>
      <c r="RBX21"/>
      <c r="RBY21"/>
      <c r="RBZ21"/>
      <c r="RCA21"/>
      <c r="RCB21"/>
      <c r="RCC21"/>
      <c r="RCD21"/>
      <c r="RCE21"/>
      <c r="RCF21"/>
      <c r="RCG21"/>
      <c r="RCH21"/>
      <c r="RCI21"/>
      <c r="RCJ21"/>
      <c r="RCK21"/>
      <c r="RCL21"/>
      <c r="RCM21"/>
      <c r="RCN21"/>
      <c r="RCO21"/>
      <c r="RCP21"/>
      <c r="RCQ21"/>
      <c r="RCR21"/>
      <c r="RCS21"/>
      <c r="RCT21"/>
      <c r="RCU21"/>
      <c r="RCV21"/>
      <c r="RCW21"/>
      <c r="RCX21"/>
      <c r="RCY21"/>
      <c r="RCZ21"/>
      <c r="RDA21"/>
      <c r="RDB21"/>
      <c r="RDC21"/>
      <c r="RDD21"/>
      <c r="RDE21"/>
      <c r="RDF21"/>
      <c r="RDG21"/>
      <c r="RDH21"/>
      <c r="RDI21"/>
      <c r="RDJ21"/>
      <c r="RDK21"/>
      <c r="RDL21"/>
      <c r="RDM21"/>
      <c r="RDN21"/>
      <c r="RDO21"/>
      <c r="RDP21"/>
      <c r="RDQ21"/>
      <c r="RDR21"/>
      <c r="RDS21"/>
      <c r="RDT21"/>
      <c r="RDU21"/>
      <c r="RDV21"/>
      <c r="RDW21"/>
      <c r="RDX21"/>
      <c r="RDY21"/>
      <c r="RDZ21"/>
      <c r="REA21"/>
      <c r="REB21"/>
      <c r="REC21"/>
      <c r="RED21"/>
      <c r="REE21"/>
      <c r="REF21"/>
      <c r="REG21"/>
      <c r="REH21"/>
      <c r="REI21"/>
      <c r="REJ21"/>
      <c r="REK21"/>
      <c r="REL21"/>
      <c r="REM21"/>
      <c r="REN21"/>
      <c r="REO21"/>
      <c r="REP21"/>
      <c r="REQ21"/>
      <c r="RER21"/>
      <c r="RES21"/>
      <c r="RET21"/>
      <c r="REU21"/>
      <c r="REV21"/>
      <c r="REW21"/>
      <c r="REX21"/>
      <c r="REY21"/>
      <c r="REZ21"/>
      <c r="RFA21"/>
      <c r="RFB21"/>
      <c r="RFC21"/>
      <c r="RFD21"/>
      <c r="RFE21"/>
      <c r="RFF21"/>
      <c r="RFG21"/>
      <c r="RFH21"/>
      <c r="RFI21"/>
      <c r="RFJ21"/>
      <c r="RFK21"/>
      <c r="RFL21"/>
      <c r="RFM21"/>
      <c r="RFN21"/>
      <c r="RFO21"/>
      <c r="RFP21"/>
      <c r="RFQ21"/>
      <c r="RFR21"/>
      <c r="RFS21"/>
      <c r="RFT21"/>
      <c r="RFU21"/>
      <c r="RFV21"/>
      <c r="RFW21"/>
      <c r="RFX21"/>
      <c r="RFY21"/>
      <c r="RFZ21"/>
      <c r="RGA21"/>
      <c r="RGB21"/>
      <c r="RGC21"/>
      <c r="RGD21"/>
      <c r="RGE21"/>
      <c r="RGF21"/>
      <c r="RGG21"/>
      <c r="RGH21"/>
      <c r="RGI21"/>
      <c r="RGJ21"/>
      <c r="RGK21"/>
      <c r="RGL21"/>
      <c r="RGM21"/>
      <c r="RGN21"/>
      <c r="RGO21"/>
      <c r="RGP21"/>
      <c r="RGQ21"/>
      <c r="RGR21"/>
      <c r="RGS21"/>
      <c r="RGT21"/>
      <c r="RGU21"/>
      <c r="RGV21"/>
      <c r="RGW21"/>
      <c r="RGX21"/>
      <c r="RGY21"/>
      <c r="RGZ21"/>
      <c r="RHA21"/>
      <c r="RHB21"/>
      <c r="RHC21"/>
      <c r="RHD21"/>
      <c r="RHE21"/>
      <c r="RHF21"/>
      <c r="RHG21"/>
      <c r="RHH21"/>
      <c r="RHI21"/>
      <c r="RHJ21"/>
      <c r="RHK21"/>
      <c r="RHL21"/>
      <c r="RHM21"/>
      <c r="RHN21"/>
      <c r="RHO21"/>
      <c r="RHP21"/>
      <c r="RHQ21"/>
      <c r="RHR21"/>
      <c r="RHS21"/>
      <c r="RHT21"/>
      <c r="RHU21"/>
      <c r="RHV21"/>
      <c r="RHW21"/>
      <c r="RHX21"/>
      <c r="RHY21"/>
      <c r="RHZ21"/>
      <c r="RIA21"/>
      <c r="RIB21"/>
      <c r="RIC21"/>
      <c r="RID21"/>
      <c r="RIE21"/>
      <c r="RIF21"/>
      <c r="RIG21"/>
      <c r="RIH21"/>
      <c r="RII21"/>
      <c r="RIJ21"/>
      <c r="RIK21"/>
      <c r="RIL21"/>
      <c r="RIM21"/>
      <c r="RIN21"/>
      <c r="RIO21"/>
      <c r="RIP21"/>
      <c r="RIQ21"/>
      <c r="RIR21"/>
      <c r="RIS21"/>
      <c r="RIT21"/>
      <c r="RIU21"/>
      <c r="RIV21"/>
      <c r="RIW21"/>
      <c r="RIX21"/>
      <c r="RIY21"/>
      <c r="RIZ21"/>
      <c r="RJA21"/>
      <c r="RJB21"/>
      <c r="RJC21"/>
      <c r="RJD21"/>
      <c r="RJE21"/>
      <c r="RJF21"/>
      <c r="RJG21"/>
      <c r="RJH21"/>
      <c r="RJI21"/>
      <c r="RJJ21"/>
      <c r="RJK21"/>
      <c r="RJL21"/>
      <c r="RJM21"/>
      <c r="RJN21"/>
      <c r="RJO21"/>
      <c r="RJP21"/>
      <c r="RJQ21"/>
      <c r="RJR21"/>
      <c r="RJS21"/>
      <c r="RJT21"/>
      <c r="RJU21"/>
      <c r="RJV21"/>
      <c r="RJW21"/>
      <c r="RJX21"/>
      <c r="RJY21"/>
      <c r="RJZ21"/>
      <c r="RKA21"/>
      <c r="RKB21"/>
      <c r="RKC21"/>
      <c r="RKD21"/>
      <c r="RKE21"/>
      <c r="RKF21"/>
      <c r="RKG21"/>
      <c r="RKH21"/>
      <c r="RKI21"/>
      <c r="RKJ21"/>
      <c r="RKK21"/>
      <c r="RKL21"/>
      <c r="RKM21"/>
      <c r="RKN21"/>
      <c r="RKO21"/>
      <c r="RKP21"/>
      <c r="RKQ21"/>
      <c r="RKR21"/>
      <c r="RKS21"/>
      <c r="RKT21"/>
      <c r="RKU21"/>
      <c r="RKV21"/>
      <c r="RKW21"/>
      <c r="RKX21"/>
      <c r="RKY21"/>
      <c r="RKZ21"/>
      <c r="RLA21"/>
      <c r="RLB21"/>
      <c r="RLC21"/>
      <c r="RLD21"/>
      <c r="RLE21"/>
      <c r="RLF21"/>
      <c r="RLG21"/>
      <c r="RLH21"/>
      <c r="RLI21"/>
      <c r="RLJ21"/>
      <c r="RLK21"/>
      <c r="RLL21"/>
      <c r="RLM21"/>
      <c r="RLN21"/>
      <c r="RLO21"/>
      <c r="RLP21"/>
      <c r="RLQ21"/>
      <c r="RLR21"/>
      <c r="RLS21"/>
      <c r="RLT21"/>
      <c r="RLU21"/>
      <c r="RLV21"/>
      <c r="RLW21"/>
      <c r="RLX21"/>
      <c r="RLY21"/>
      <c r="RLZ21"/>
      <c r="RMA21"/>
      <c r="RMB21"/>
      <c r="RMC21"/>
      <c r="RMD21"/>
      <c r="RME21"/>
      <c r="RMF21"/>
      <c r="RMG21"/>
      <c r="RMH21"/>
      <c r="RMI21"/>
      <c r="RMJ21"/>
      <c r="RMK21"/>
      <c r="RML21"/>
      <c r="RMM21"/>
      <c r="RMN21"/>
      <c r="RMO21"/>
      <c r="RMP21"/>
      <c r="RMQ21"/>
      <c r="RMR21"/>
      <c r="RMS21"/>
      <c r="RMT21"/>
      <c r="RMU21"/>
      <c r="RMV21"/>
      <c r="RMW21"/>
      <c r="RMX21"/>
      <c r="RMY21"/>
      <c r="RMZ21"/>
      <c r="RNA21"/>
      <c r="RNB21"/>
      <c r="RNC21"/>
      <c r="RND21"/>
      <c r="RNE21"/>
      <c r="RNF21"/>
      <c r="RNG21"/>
      <c r="RNH21"/>
      <c r="RNI21"/>
      <c r="RNJ21"/>
      <c r="RNK21"/>
      <c r="RNL21"/>
      <c r="RNM21"/>
      <c r="RNN21"/>
      <c r="RNO21"/>
      <c r="RNP21"/>
      <c r="RNQ21"/>
      <c r="RNR21"/>
      <c r="RNS21"/>
      <c r="RNT21"/>
      <c r="RNU21"/>
      <c r="RNV21"/>
      <c r="RNW21"/>
      <c r="RNX21"/>
      <c r="RNY21"/>
      <c r="RNZ21"/>
      <c r="ROA21"/>
      <c r="ROB21"/>
      <c r="ROC21"/>
      <c r="ROD21"/>
      <c r="ROE21"/>
      <c r="ROF21"/>
      <c r="ROG21"/>
      <c r="ROH21"/>
      <c r="ROI21"/>
      <c r="ROJ21"/>
      <c r="ROK21"/>
      <c r="ROL21"/>
      <c r="ROM21"/>
      <c r="RON21"/>
      <c r="ROO21"/>
      <c r="ROP21"/>
      <c r="ROQ21"/>
      <c r="ROR21"/>
      <c r="ROS21"/>
      <c r="ROT21"/>
      <c r="ROU21"/>
      <c r="ROV21"/>
      <c r="ROW21"/>
      <c r="ROX21"/>
      <c r="ROY21"/>
      <c r="ROZ21"/>
      <c r="RPA21"/>
      <c r="RPB21"/>
      <c r="RPC21"/>
      <c r="RPD21"/>
      <c r="RPE21"/>
      <c r="RPF21"/>
      <c r="RPG21"/>
      <c r="RPH21"/>
      <c r="RPI21"/>
      <c r="RPJ21"/>
      <c r="RPK21"/>
      <c r="RPL21"/>
      <c r="RPM21"/>
      <c r="RPN21"/>
      <c r="RPO21"/>
      <c r="RPP21"/>
      <c r="RPQ21"/>
      <c r="RPR21"/>
      <c r="RPS21"/>
      <c r="RPT21"/>
      <c r="RPU21"/>
      <c r="RPV21"/>
      <c r="RPW21"/>
      <c r="RPX21"/>
      <c r="RPY21"/>
      <c r="RPZ21"/>
      <c r="RQA21"/>
      <c r="RQB21"/>
      <c r="RQC21"/>
      <c r="RQD21"/>
      <c r="RQE21"/>
      <c r="RQF21"/>
      <c r="RQG21"/>
      <c r="RQH21"/>
      <c r="RQI21"/>
      <c r="RQJ21"/>
      <c r="RQK21"/>
      <c r="RQL21"/>
      <c r="RQM21"/>
      <c r="RQN21"/>
      <c r="RQO21"/>
      <c r="RQP21"/>
      <c r="RQQ21"/>
      <c r="RQR21"/>
      <c r="RQS21"/>
      <c r="RQT21"/>
      <c r="RQU21"/>
      <c r="RQV21"/>
      <c r="RQW21"/>
      <c r="RQX21"/>
      <c r="RQY21"/>
      <c r="RQZ21"/>
      <c r="RRA21"/>
      <c r="RRB21"/>
      <c r="RRC21"/>
      <c r="RRD21"/>
      <c r="RRE21"/>
      <c r="RRF21"/>
      <c r="RRG21"/>
      <c r="RRH21"/>
      <c r="RRI21"/>
      <c r="RRJ21"/>
      <c r="RRK21"/>
      <c r="RRL21"/>
      <c r="RRM21"/>
      <c r="RRN21"/>
      <c r="RRO21"/>
      <c r="RRP21"/>
      <c r="RRQ21"/>
      <c r="RRR21"/>
      <c r="RRS21"/>
      <c r="RRT21"/>
      <c r="RRU21"/>
      <c r="RRV21"/>
      <c r="RRW21"/>
      <c r="RRX21"/>
      <c r="RRY21"/>
      <c r="RRZ21"/>
      <c r="RSA21"/>
      <c r="RSB21"/>
      <c r="RSC21"/>
      <c r="RSD21"/>
      <c r="RSE21"/>
      <c r="RSF21"/>
      <c r="RSG21"/>
      <c r="RSH21"/>
      <c r="RSI21"/>
      <c r="RSJ21"/>
      <c r="RSK21"/>
      <c r="RSL21"/>
      <c r="RSM21"/>
      <c r="RSN21"/>
      <c r="RSO21"/>
      <c r="RSP21"/>
      <c r="RSQ21"/>
      <c r="RSR21"/>
      <c r="RSS21"/>
      <c r="RST21"/>
      <c r="RSU21"/>
      <c r="RSV21"/>
      <c r="RSW21"/>
      <c r="RSX21"/>
      <c r="RSY21"/>
      <c r="RSZ21"/>
      <c r="RTA21"/>
      <c r="RTB21"/>
      <c r="RTC21"/>
      <c r="RTD21"/>
      <c r="RTE21"/>
      <c r="RTF21"/>
      <c r="RTG21"/>
      <c r="RTH21"/>
      <c r="RTI21"/>
      <c r="RTJ21"/>
      <c r="RTK21"/>
      <c r="RTL21"/>
      <c r="RTM21"/>
      <c r="RTN21"/>
      <c r="RTO21"/>
      <c r="RTP21"/>
      <c r="RTQ21"/>
      <c r="RTR21"/>
      <c r="RTS21"/>
      <c r="RTT21"/>
      <c r="RTU21"/>
      <c r="RTV21"/>
      <c r="RTW21"/>
      <c r="RTX21"/>
      <c r="RTY21"/>
      <c r="RTZ21"/>
      <c r="RUA21"/>
      <c r="RUB21"/>
      <c r="RUC21"/>
      <c r="RUD21"/>
      <c r="RUE21"/>
      <c r="RUF21"/>
      <c r="RUG21"/>
      <c r="RUH21"/>
      <c r="RUI21"/>
      <c r="RUJ21"/>
      <c r="RUK21"/>
      <c r="RUL21"/>
      <c r="RUM21"/>
      <c r="RUN21"/>
      <c r="RUO21"/>
      <c r="RUP21"/>
      <c r="RUQ21"/>
      <c r="RUR21"/>
      <c r="RUS21"/>
      <c r="RUT21"/>
      <c r="RUU21"/>
      <c r="RUV21"/>
      <c r="RUW21"/>
      <c r="RUX21"/>
      <c r="RUY21"/>
      <c r="RUZ21"/>
      <c r="RVA21"/>
      <c r="RVB21"/>
      <c r="RVC21"/>
      <c r="RVD21"/>
      <c r="RVE21"/>
      <c r="RVF21"/>
      <c r="RVG21"/>
      <c r="RVH21"/>
      <c r="RVI21"/>
      <c r="RVJ21"/>
      <c r="RVK21"/>
      <c r="RVL21"/>
      <c r="RVM21"/>
      <c r="RVN21"/>
      <c r="RVO21"/>
      <c r="RVP21"/>
      <c r="RVQ21"/>
      <c r="RVR21"/>
      <c r="RVS21"/>
      <c r="RVT21"/>
      <c r="RVU21"/>
      <c r="RVV21"/>
      <c r="RVW21"/>
      <c r="RVX21"/>
      <c r="RVY21"/>
      <c r="RVZ21"/>
      <c r="RWA21"/>
      <c r="RWB21"/>
      <c r="RWC21"/>
      <c r="RWD21"/>
      <c r="RWE21"/>
      <c r="RWF21"/>
      <c r="RWG21"/>
      <c r="RWH21"/>
      <c r="RWI21"/>
      <c r="RWJ21"/>
      <c r="RWK21"/>
      <c r="RWL21"/>
      <c r="RWM21"/>
      <c r="RWN21"/>
      <c r="RWO21"/>
      <c r="RWP21"/>
      <c r="RWQ21"/>
      <c r="RWR21"/>
      <c r="RWS21"/>
      <c r="RWT21"/>
      <c r="RWU21"/>
      <c r="RWV21"/>
      <c r="RWW21"/>
      <c r="RWX21"/>
      <c r="RWY21"/>
      <c r="RWZ21"/>
      <c r="RXA21"/>
      <c r="RXB21"/>
      <c r="RXC21"/>
      <c r="RXD21"/>
      <c r="RXE21"/>
      <c r="RXF21"/>
      <c r="RXG21"/>
      <c r="RXH21"/>
      <c r="RXI21"/>
      <c r="RXJ21"/>
      <c r="RXK21"/>
      <c r="RXL21"/>
      <c r="RXM21"/>
      <c r="RXN21"/>
      <c r="RXO21"/>
      <c r="RXP21"/>
      <c r="RXQ21"/>
      <c r="RXR21"/>
      <c r="RXS21"/>
      <c r="RXT21"/>
      <c r="RXU21"/>
      <c r="RXV21"/>
      <c r="RXW21"/>
      <c r="RXX21"/>
      <c r="RXY21"/>
      <c r="RXZ21"/>
      <c r="RYA21"/>
      <c r="RYB21"/>
      <c r="RYC21"/>
      <c r="RYD21"/>
      <c r="RYE21"/>
      <c r="RYF21"/>
      <c r="RYG21"/>
      <c r="RYH21"/>
      <c r="RYI21"/>
      <c r="RYJ21"/>
      <c r="RYK21"/>
      <c r="RYL21"/>
      <c r="RYM21"/>
      <c r="RYN21"/>
      <c r="RYO21"/>
      <c r="RYP21"/>
      <c r="RYQ21"/>
      <c r="RYR21"/>
      <c r="RYS21"/>
      <c r="RYT21"/>
      <c r="RYU21"/>
      <c r="RYV21"/>
      <c r="RYW21"/>
      <c r="RYX21"/>
      <c r="RYY21"/>
      <c r="RYZ21"/>
      <c r="RZA21"/>
      <c r="RZB21"/>
      <c r="RZC21"/>
      <c r="RZD21"/>
      <c r="RZE21"/>
      <c r="RZF21"/>
      <c r="RZG21"/>
      <c r="RZH21"/>
      <c r="RZI21"/>
      <c r="RZJ21"/>
      <c r="RZK21"/>
      <c r="RZL21"/>
      <c r="RZM21"/>
      <c r="RZN21"/>
      <c r="RZO21"/>
      <c r="RZP21"/>
      <c r="RZQ21"/>
      <c r="RZR21"/>
      <c r="RZS21"/>
      <c r="RZT21"/>
      <c r="RZU21"/>
      <c r="RZV21"/>
      <c r="RZW21"/>
      <c r="RZX21"/>
      <c r="RZY21"/>
      <c r="RZZ21"/>
      <c r="SAA21"/>
      <c r="SAB21"/>
      <c r="SAC21"/>
      <c r="SAD21"/>
      <c r="SAE21"/>
      <c r="SAF21"/>
      <c r="SAG21"/>
      <c r="SAH21"/>
      <c r="SAI21"/>
      <c r="SAJ21"/>
      <c r="SAK21"/>
      <c r="SAL21"/>
      <c r="SAM21"/>
      <c r="SAN21"/>
      <c r="SAO21"/>
      <c r="SAP21"/>
      <c r="SAQ21"/>
      <c r="SAR21"/>
      <c r="SAS21"/>
      <c r="SAT21"/>
      <c r="SAU21"/>
      <c r="SAV21"/>
      <c r="SAW21"/>
      <c r="SAX21"/>
      <c r="SAY21"/>
      <c r="SAZ21"/>
      <c r="SBA21"/>
      <c r="SBB21"/>
      <c r="SBC21"/>
      <c r="SBD21"/>
      <c r="SBE21"/>
      <c r="SBF21"/>
      <c r="SBG21"/>
      <c r="SBH21"/>
      <c r="SBI21"/>
      <c r="SBJ21"/>
      <c r="SBK21"/>
      <c r="SBL21"/>
      <c r="SBM21"/>
      <c r="SBN21"/>
      <c r="SBO21"/>
      <c r="SBP21"/>
      <c r="SBQ21"/>
      <c r="SBR21"/>
      <c r="SBS21"/>
      <c r="SBT21"/>
      <c r="SBU21"/>
      <c r="SBV21"/>
      <c r="SBW21"/>
      <c r="SBX21"/>
      <c r="SBY21"/>
      <c r="SBZ21"/>
      <c r="SCA21"/>
      <c r="SCB21"/>
      <c r="SCC21"/>
      <c r="SCD21"/>
      <c r="SCE21"/>
      <c r="SCF21"/>
      <c r="SCG21"/>
      <c r="SCH21"/>
      <c r="SCI21"/>
      <c r="SCJ21"/>
      <c r="SCK21"/>
      <c r="SCL21"/>
      <c r="SCM21"/>
      <c r="SCN21"/>
      <c r="SCO21"/>
      <c r="SCP21"/>
      <c r="SCQ21"/>
      <c r="SCR21"/>
      <c r="SCS21"/>
      <c r="SCT21"/>
      <c r="SCU21"/>
      <c r="SCV21"/>
      <c r="SCW21"/>
      <c r="SCX21"/>
      <c r="SCY21"/>
      <c r="SCZ21"/>
      <c r="SDA21"/>
      <c r="SDB21"/>
      <c r="SDC21"/>
      <c r="SDD21"/>
      <c r="SDE21"/>
      <c r="SDF21"/>
      <c r="SDG21"/>
      <c r="SDH21"/>
      <c r="SDI21"/>
      <c r="SDJ21"/>
      <c r="SDK21"/>
      <c r="SDL21"/>
      <c r="SDM21"/>
      <c r="SDN21"/>
      <c r="SDO21"/>
      <c r="SDP21"/>
      <c r="SDQ21"/>
      <c r="SDR21"/>
      <c r="SDS21"/>
      <c r="SDT21"/>
      <c r="SDU21"/>
      <c r="SDV21"/>
      <c r="SDW21"/>
      <c r="SDX21"/>
      <c r="SDY21"/>
      <c r="SDZ21"/>
      <c r="SEA21"/>
      <c r="SEB21"/>
      <c r="SEC21"/>
      <c r="SED21"/>
      <c r="SEE21"/>
      <c r="SEF21"/>
      <c r="SEG21"/>
      <c r="SEH21"/>
      <c r="SEI21"/>
      <c r="SEJ21"/>
      <c r="SEK21"/>
      <c r="SEL21"/>
      <c r="SEM21"/>
      <c r="SEN21"/>
      <c r="SEO21"/>
      <c r="SEP21"/>
      <c r="SEQ21"/>
      <c r="SER21"/>
      <c r="SES21"/>
      <c r="SET21"/>
      <c r="SEU21"/>
      <c r="SEV21"/>
      <c r="SEW21"/>
      <c r="SEX21"/>
      <c r="SEY21"/>
      <c r="SEZ21"/>
      <c r="SFA21"/>
      <c r="SFB21"/>
      <c r="SFC21"/>
      <c r="SFD21"/>
      <c r="SFE21"/>
      <c r="SFF21"/>
      <c r="SFG21"/>
      <c r="SFH21"/>
      <c r="SFI21"/>
      <c r="SFJ21"/>
      <c r="SFK21"/>
      <c r="SFL21"/>
      <c r="SFM21"/>
      <c r="SFN21"/>
      <c r="SFO21"/>
      <c r="SFP21"/>
      <c r="SFQ21"/>
      <c r="SFR21"/>
      <c r="SFS21"/>
      <c r="SFT21"/>
      <c r="SFU21"/>
      <c r="SFV21"/>
      <c r="SFW21"/>
      <c r="SFX21"/>
      <c r="SFY21"/>
      <c r="SFZ21"/>
      <c r="SGA21"/>
      <c r="SGB21"/>
      <c r="SGC21"/>
      <c r="SGD21"/>
      <c r="SGE21"/>
      <c r="SGF21"/>
      <c r="SGG21"/>
      <c r="SGH21"/>
      <c r="SGI21"/>
      <c r="SGJ21"/>
      <c r="SGK21"/>
      <c r="SGL21"/>
      <c r="SGM21"/>
      <c r="SGN21"/>
      <c r="SGO21"/>
      <c r="SGP21"/>
      <c r="SGQ21"/>
      <c r="SGR21"/>
      <c r="SGS21"/>
      <c r="SGT21"/>
      <c r="SGU21"/>
      <c r="SGV21"/>
      <c r="SGW21"/>
      <c r="SGX21"/>
      <c r="SGY21"/>
      <c r="SGZ21"/>
      <c r="SHA21"/>
      <c r="SHB21"/>
      <c r="SHC21"/>
      <c r="SHD21"/>
      <c r="SHE21"/>
      <c r="SHF21"/>
      <c r="SHG21"/>
      <c r="SHH21"/>
      <c r="SHI21"/>
      <c r="SHJ21"/>
      <c r="SHK21"/>
      <c r="SHL21"/>
      <c r="SHM21"/>
      <c r="SHN21"/>
      <c r="SHO21"/>
      <c r="SHP21"/>
      <c r="SHQ21"/>
      <c r="SHR21"/>
      <c r="SHS21"/>
      <c r="SHT21"/>
      <c r="SHU21"/>
      <c r="SHV21"/>
      <c r="SHW21"/>
      <c r="SHX21"/>
      <c r="SHY21"/>
      <c r="SHZ21"/>
      <c r="SIA21"/>
      <c r="SIB21"/>
      <c r="SIC21"/>
      <c r="SID21"/>
      <c r="SIE21"/>
      <c r="SIF21"/>
      <c r="SIG21"/>
      <c r="SIH21"/>
      <c r="SII21"/>
      <c r="SIJ21"/>
      <c r="SIK21"/>
      <c r="SIL21"/>
      <c r="SIM21"/>
      <c r="SIN21"/>
      <c r="SIO21"/>
      <c r="SIP21"/>
      <c r="SIQ21"/>
      <c r="SIR21"/>
      <c r="SIS21"/>
      <c r="SIT21"/>
      <c r="SIU21"/>
      <c r="SIV21"/>
      <c r="SIW21"/>
      <c r="SIX21"/>
      <c r="SIY21"/>
      <c r="SIZ21"/>
      <c r="SJA21"/>
      <c r="SJB21"/>
      <c r="SJC21"/>
      <c r="SJD21"/>
      <c r="SJE21"/>
      <c r="SJF21"/>
      <c r="SJG21"/>
      <c r="SJH21"/>
      <c r="SJI21"/>
      <c r="SJJ21"/>
      <c r="SJK21"/>
      <c r="SJL21"/>
      <c r="SJM21"/>
      <c r="SJN21"/>
      <c r="SJO21"/>
      <c r="SJP21"/>
      <c r="SJQ21"/>
      <c r="SJR21"/>
      <c r="SJS21"/>
      <c r="SJT21"/>
      <c r="SJU21"/>
      <c r="SJV21"/>
      <c r="SJW21"/>
      <c r="SJX21"/>
      <c r="SJY21"/>
      <c r="SJZ21"/>
      <c r="SKA21"/>
      <c r="SKB21"/>
      <c r="SKC21"/>
      <c r="SKD21"/>
      <c r="SKE21"/>
      <c r="SKF21"/>
      <c r="SKG21"/>
      <c r="SKH21"/>
      <c r="SKI21"/>
      <c r="SKJ21"/>
      <c r="SKK21"/>
      <c r="SKL21"/>
      <c r="SKM21"/>
      <c r="SKN21"/>
      <c r="SKO21"/>
      <c r="SKP21"/>
      <c r="SKQ21"/>
      <c r="SKR21"/>
      <c r="SKS21"/>
      <c r="SKT21"/>
      <c r="SKU21"/>
      <c r="SKV21"/>
      <c r="SKW21"/>
      <c r="SKX21"/>
      <c r="SKY21"/>
      <c r="SKZ21"/>
      <c r="SLA21"/>
      <c r="SLB21"/>
      <c r="SLC21"/>
      <c r="SLD21"/>
      <c r="SLE21"/>
      <c r="SLF21"/>
      <c r="SLG21"/>
      <c r="SLH21"/>
      <c r="SLI21"/>
      <c r="SLJ21"/>
      <c r="SLK21"/>
      <c r="SLL21"/>
      <c r="SLM21"/>
      <c r="SLN21"/>
      <c r="SLO21"/>
      <c r="SLP21"/>
      <c r="SLQ21"/>
      <c r="SLR21"/>
      <c r="SLS21"/>
      <c r="SLT21"/>
      <c r="SLU21"/>
      <c r="SLV21"/>
      <c r="SLW21"/>
      <c r="SLX21"/>
      <c r="SLY21"/>
      <c r="SLZ21"/>
      <c r="SMA21"/>
      <c r="SMB21"/>
      <c r="SMC21"/>
      <c r="SMD21"/>
      <c r="SME21"/>
      <c r="SMF21"/>
      <c r="SMG21"/>
      <c r="SMH21"/>
      <c r="SMI21"/>
      <c r="SMJ21"/>
      <c r="SMK21"/>
      <c r="SML21"/>
      <c r="SMM21"/>
      <c r="SMN21"/>
      <c r="SMO21"/>
      <c r="SMP21"/>
      <c r="SMQ21"/>
      <c r="SMR21"/>
      <c r="SMS21"/>
      <c r="SMT21"/>
      <c r="SMU21"/>
      <c r="SMV21"/>
      <c r="SMW21"/>
      <c r="SMX21"/>
      <c r="SMY21"/>
      <c r="SMZ21"/>
      <c r="SNA21"/>
      <c r="SNB21"/>
      <c r="SNC21"/>
      <c r="SND21"/>
      <c r="SNE21"/>
      <c r="SNF21"/>
      <c r="SNG21"/>
      <c r="SNH21"/>
      <c r="SNI21"/>
      <c r="SNJ21"/>
      <c r="SNK21"/>
      <c r="SNL21"/>
      <c r="SNM21"/>
      <c r="SNN21"/>
      <c r="SNO21"/>
      <c r="SNP21"/>
      <c r="SNQ21"/>
      <c r="SNR21"/>
      <c r="SNS21"/>
      <c r="SNT21"/>
      <c r="SNU21"/>
      <c r="SNV21"/>
      <c r="SNW21"/>
      <c r="SNX21"/>
      <c r="SNY21"/>
      <c r="SNZ21"/>
      <c r="SOA21"/>
      <c r="SOB21"/>
      <c r="SOC21"/>
      <c r="SOD21"/>
      <c r="SOE21"/>
      <c r="SOF21"/>
      <c r="SOG21"/>
      <c r="SOH21"/>
      <c r="SOI21"/>
      <c r="SOJ21"/>
      <c r="SOK21"/>
      <c r="SOL21"/>
      <c r="SOM21"/>
      <c r="SON21"/>
      <c r="SOO21"/>
      <c r="SOP21"/>
      <c r="SOQ21"/>
      <c r="SOR21"/>
      <c r="SOS21"/>
      <c r="SOT21"/>
      <c r="SOU21"/>
      <c r="SOV21"/>
      <c r="SOW21"/>
      <c r="SOX21"/>
      <c r="SOY21"/>
      <c r="SOZ21"/>
      <c r="SPA21"/>
      <c r="SPB21"/>
      <c r="SPC21"/>
      <c r="SPD21"/>
      <c r="SPE21"/>
      <c r="SPF21"/>
      <c r="SPG21"/>
      <c r="SPH21"/>
      <c r="SPI21"/>
      <c r="SPJ21"/>
      <c r="SPK21"/>
      <c r="SPL21"/>
      <c r="SPM21"/>
      <c r="SPN21"/>
      <c r="SPO21"/>
      <c r="SPP21"/>
      <c r="SPQ21"/>
      <c r="SPR21"/>
      <c r="SPS21"/>
      <c r="SPT21"/>
      <c r="SPU21"/>
      <c r="SPV21"/>
      <c r="SPW21"/>
      <c r="SPX21"/>
      <c r="SPY21"/>
      <c r="SPZ21"/>
      <c r="SQA21"/>
      <c r="SQB21"/>
      <c r="SQC21"/>
      <c r="SQD21"/>
      <c r="SQE21"/>
      <c r="SQF21"/>
      <c r="SQG21"/>
      <c r="SQH21"/>
      <c r="SQI21"/>
      <c r="SQJ21"/>
      <c r="SQK21"/>
      <c r="SQL21"/>
      <c r="SQM21"/>
      <c r="SQN21"/>
      <c r="SQO21"/>
      <c r="SQP21"/>
      <c r="SQQ21"/>
      <c r="SQR21"/>
      <c r="SQS21"/>
      <c r="SQT21"/>
      <c r="SQU21"/>
      <c r="SQV21"/>
      <c r="SQW21"/>
      <c r="SQX21"/>
      <c r="SQY21"/>
      <c r="SQZ21"/>
      <c r="SRA21"/>
      <c r="SRB21"/>
      <c r="SRC21"/>
      <c r="SRD21"/>
      <c r="SRE21"/>
      <c r="SRF21"/>
      <c r="SRG21"/>
      <c r="SRH21"/>
      <c r="SRI21"/>
      <c r="SRJ21"/>
      <c r="SRK21"/>
      <c r="SRL21"/>
      <c r="SRM21"/>
      <c r="SRN21"/>
      <c r="SRO21"/>
      <c r="SRP21"/>
      <c r="SRQ21"/>
      <c r="SRR21"/>
      <c r="SRS21"/>
      <c r="SRT21"/>
      <c r="SRU21"/>
      <c r="SRV21"/>
      <c r="SRW21"/>
      <c r="SRX21"/>
      <c r="SRY21"/>
      <c r="SRZ21"/>
      <c r="SSA21"/>
      <c r="SSB21"/>
      <c r="SSC21"/>
      <c r="SSD21"/>
      <c r="SSE21"/>
      <c r="SSF21"/>
      <c r="SSG21"/>
      <c r="SSH21"/>
      <c r="SSI21"/>
      <c r="SSJ21"/>
      <c r="SSK21"/>
      <c r="SSL21"/>
      <c r="SSM21"/>
      <c r="SSN21"/>
      <c r="SSO21"/>
      <c r="SSP21"/>
      <c r="SSQ21"/>
      <c r="SSR21"/>
      <c r="SSS21"/>
      <c r="SST21"/>
      <c r="SSU21"/>
      <c r="SSV21"/>
      <c r="SSW21"/>
      <c r="SSX21"/>
      <c r="SSY21"/>
      <c r="SSZ21"/>
      <c r="STA21"/>
      <c r="STB21"/>
      <c r="STC21"/>
      <c r="STD21"/>
      <c r="STE21"/>
      <c r="STF21"/>
      <c r="STG21"/>
      <c r="STH21"/>
      <c r="STI21"/>
      <c r="STJ21"/>
      <c r="STK21"/>
      <c r="STL21"/>
      <c r="STM21"/>
      <c r="STN21"/>
      <c r="STO21"/>
      <c r="STP21"/>
      <c r="STQ21"/>
      <c r="STR21"/>
      <c r="STS21"/>
      <c r="STT21"/>
      <c r="STU21"/>
      <c r="STV21"/>
      <c r="STW21"/>
      <c r="STX21"/>
      <c r="STY21"/>
      <c r="STZ21"/>
      <c r="SUA21"/>
      <c r="SUB21"/>
      <c r="SUC21"/>
      <c r="SUD21"/>
      <c r="SUE21"/>
      <c r="SUF21"/>
      <c r="SUG21"/>
      <c r="SUH21"/>
      <c r="SUI21"/>
      <c r="SUJ21"/>
      <c r="SUK21"/>
      <c r="SUL21"/>
      <c r="SUM21"/>
      <c r="SUN21"/>
      <c r="SUO21"/>
      <c r="SUP21"/>
      <c r="SUQ21"/>
      <c r="SUR21"/>
      <c r="SUS21"/>
      <c r="SUT21"/>
      <c r="SUU21"/>
      <c r="SUV21"/>
      <c r="SUW21"/>
      <c r="SUX21"/>
      <c r="SUY21"/>
      <c r="SUZ21"/>
      <c r="SVA21"/>
      <c r="SVB21"/>
      <c r="SVC21"/>
      <c r="SVD21"/>
      <c r="SVE21"/>
      <c r="SVF21"/>
      <c r="SVG21"/>
      <c r="SVH21"/>
      <c r="SVI21"/>
      <c r="SVJ21"/>
      <c r="SVK21"/>
      <c r="SVL21"/>
      <c r="SVM21"/>
      <c r="SVN21"/>
      <c r="SVO21"/>
      <c r="SVP21"/>
      <c r="SVQ21"/>
      <c r="SVR21"/>
      <c r="SVS21"/>
      <c r="SVT21"/>
      <c r="SVU21"/>
      <c r="SVV21"/>
      <c r="SVW21"/>
      <c r="SVX21"/>
      <c r="SVY21"/>
      <c r="SVZ21"/>
      <c r="SWA21"/>
      <c r="SWB21"/>
      <c r="SWC21"/>
      <c r="SWD21"/>
      <c r="SWE21"/>
      <c r="SWF21"/>
      <c r="SWG21"/>
      <c r="SWH21"/>
      <c r="SWI21"/>
      <c r="SWJ21"/>
      <c r="SWK21"/>
      <c r="SWL21"/>
      <c r="SWM21"/>
      <c r="SWN21"/>
      <c r="SWO21"/>
      <c r="SWP21"/>
      <c r="SWQ21"/>
      <c r="SWR21"/>
      <c r="SWS21"/>
      <c r="SWT21"/>
      <c r="SWU21"/>
      <c r="SWV21"/>
      <c r="SWW21"/>
      <c r="SWX21"/>
      <c r="SWY21"/>
      <c r="SWZ21"/>
      <c r="SXA21"/>
      <c r="SXB21"/>
      <c r="SXC21"/>
      <c r="SXD21"/>
      <c r="SXE21"/>
      <c r="SXF21"/>
      <c r="SXG21"/>
      <c r="SXH21"/>
      <c r="SXI21"/>
      <c r="SXJ21"/>
      <c r="SXK21"/>
      <c r="SXL21"/>
      <c r="SXM21"/>
      <c r="SXN21"/>
      <c r="SXO21"/>
      <c r="SXP21"/>
      <c r="SXQ21"/>
      <c r="SXR21"/>
      <c r="SXS21"/>
      <c r="SXT21"/>
      <c r="SXU21"/>
      <c r="SXV21"/>
      <c r="SXW21"/>
      <c r="SXX21"/>
      <c r="SXY21"/>
      <c r="SXZ21"/>
      <c r="SYA21"/>
      <c r="SYB21"/>
      <c r="SYC21"/>
      <c r="SYD21"/>
      <c r="SYE21"/>
      <c r="SYF21"/>
      <c r="SYG21"/>
      <c r="SYH21"/>
      <c r="SYI21"/>
      <c r="SYJ21"/>
      <c r="SYK21"/>
      <c r="SYL21"/>
      <c r="SYM21"/>
      <c r="SYN21"/>
      <c r="SYO21"/>
      <c r="SYP21"/>
      <c r="SYQ21"/>
      <c r="SYR21"/>
      <c r="SYS21"/>
      <c r="SYT21"/>
      <c r="SYU21"/>
      <c r="SYV21"/>
      <c r="SYW21"/>
      <c r="SYX21"/>
      <c r="SYY21"/>
      <c r="SYZ21"/>
      <c r="SZA21"/>
      <c r="SZB21"/>
      <c r="SZC21"/>
      <c r="SZD21"/>
      <c r="SZE21"/>
      <c r="SZF21"/>
      <c r="SZG21"/>
      <c r="SZH21"/>
      <c r="SZI21"/>
      <c r="SZJ21"/>
      <c r="SZK21"/>
      <c r="SZL21"/>
      <c r="SZM21"/>
      <c r="SZN21"/>
      <c r="SZO21"/>
      <c r="SZP21"/>
      <c r="SZQ21"/>
      <c r="SZR21"/>
      <c r="SZS21"/>
      <c r="SZT21"/>
      <c r="SZU21"/>
      <c r="SZV21"/>
      <c r="SZW21"/>
      <c r="SZX21"/>
      <c r="SZY21"/>
      <c r="SZZ21"/>
      <c r="TAA21"/>
      <c r="TAB21"/>
      <c r="TAC21"/>
      <c r="TAD21"/>
      <c r="TAE21"/>
      <c r="TAF21"/>
      <c r="TAG21"/>
      <c r="TAH21"/>
      <c r="TAI21"/>
      <c r="TAJ21"/>
      <c r="TAK21"/>
      <c r="TAL21"/>
      <c r="TAM21"/>
      <c r="TAN21"/>
      <c r="TAO21"/>
      <c r="TAP21"/>
      <c r="TAQ21"/>
      <c r="TAR21"/>
      <c r="TAS21"/>
      <c r="TAT21"/>
      <c r="TAU21"/>
      <c r="TAV21"/>
      <c r="TAW21"/>
      <c r="TAX21"/>
      <c r="TAY21"/>
      <c r="TAZ21"/>
      <c r="TBA21"/>
      <c r="TBB21"/>
      <c r="TBC21"/>
      <c r="TBD21"/>
      <c r="TBE21"/>
      <c r="TBF21"/>
      <c r="TBG21"/>
      <c r="TBH21"/>
      <c r="TBI21"/>
      <c r="TBJ21"/>
      <c r="TBK21"/>
      <c r="TBL21"/>
      <c r="TBM21"/>
      <c r="TBN21"/>
      <c r="TBO21"/>
      <c r="TBP21"/>
      <c r="TBQ21"/>
      <c r="TBR21"/>
      <c r="TBS21"/>
      <c r="TBT21"/>
      <c r="TBU21"/>
      <c r="TBV21"/>
      <c r="TBW21"/>
      <c r="TBX21"/>
      <c r="TBY21"/>
      <c r="TBZ21"/>
      <c r="TCA21"/>
      <c r="TCB21"/>
      <c r="TCC21"/>
      <c r="TCD21"/>
      <c r="TCE21"/>
      <c r="TCF21"/>
      <c r="TCG21"/>
      <c r="TCH21"/>
      <c r="TCI21"/>
      <c r="TCJ21"/>
      <c r="TCK21"/>
      <c r="TCL21"/>
      <c r="TCM21"/>
      <c r="TCN21"/>
      <c r="TCO21"/>
      <c r="TCP21"/>
      <c r="TCQ21"/>
      <c r="TCR21"/>
      <c r="TCS21"/>
      <c r="TCT21"/>
      <c r="TCU21"/>
      <c r="TCV21"/>
      <c r="TCW21"/>
      <c r="TCX21"/>
      <c r="TCY21"/>
      <c r="TCZ21"/>
      <c r="TDA21"/>
      <c r="TDB21"/>
      <c r="TDC21"/>
      <c r="TDD21"/>
      <c r="TDE21"/>
      <c r="TDF21"/>
      <c r="TDG21"/>
      <c r="TDH21"/>
      <c r="TDI21"/>
      <c r="TDJ21"/>
      <c r="TDK21"/>
      <c r="TDL21"/>
      <c r="TDM21"/>
      <c r="TDN21"/>
      <c r="TDO21"/>
      <c r="TDP21"/>
      <c r="TDQ21"/>
      <c r="TDR21"/>
      <c r="TDS21"/>
      <c r="TDT21"/>
      <c r="TDU21"/>
      <c r="TDV21"/>
      <c r="TDW21"/>
      <c r="TDX21"/>
      <c r="TDY21"/>
      <c r="TDZ21"/>
      <c r="TEA21"/>
      <c r="TEB21"/>
      <c r="TEC21"/>
      <c r="TED21"/>
      <c r="TEE21"/>
      <c r="TEF21"/>
      <c r="TEG21"/>
      <c r="TEH21"/>
      <c r="TEI21"/>
      <c r="TEJ21"/>
      <c r="TEK21"/>
      <c r="TEL21"/>
      <c r="TEM21"/>
      <c r="TEN21"/>
      <c r="TEO21"/>
      <c r="TEP21"/>
      <c r="TEQ21"/>
      <c r="TER21"/>
      <c r="TES21"/>
      <c r="TET21"/>
      <c r="TEU21"/>
      <c r="TEV21"/>
      <c r="TEW21"/>
      <c r="TEX21"/>
      <c r="TEY21"/>
      <c r="TEZ21"/>
      <c r="TFA21"/>
      <c r="TFB21"/>
      <c r="TFC21"/>
      <c r="TFD21"/>
      <c r="TFE21"/>
      <c r="TFF21"/>
      <c r="TFG21"/>
      <c r="TFH21"/>
      <c r="TFI21"/>
      <c r="TFJ21"/>
      <c r="TFK21"/>
      <c r="TFL21"/>
      <c r="TFM21"/>
      <c r="TFN21"/>
      <c r="TFO21"/>
      <c r="TFP21"/>
      <c r="TFQ21"/>
      <c r="TFR21"/>
      <c r="TFS21"/>
      <c r="TFT21"/>
      <c r="TFU21"/>
      <c r="TFV21"/>
      <c r="TFW21"/>
      <c r="TFX21"/>
      <c r="TFY21"/>
      <c r="TFZ21"/>
      <c r="TGA21"/>
      <c r="TGB21"/>
      <c r="TGC21"/>
      <c r="TGD21"/>
      <c r="TGE21"/>
      <c r="TGF21"/>
      <c r="TGG21"/>
      <c r="TGH21"/>
      <c r="TGI21"/>
      <c r="TGJ21"/>
      <c r="TGK21"/>
      <c r="TGL21"/>
      <c r="TGM21"/>
      <c r="TGN21"/>
      <c r="TGO21"/>
      <c r="TGP21"/>
      <c r="TGQ21"/>
      <c r="TGR21"/>
      <c r="TGS21"/>
      <c r="TGT21"/>
      <c r="TGU21"/>
      <c r="TGV21"/>
      <c r="TGW21"/>
      <c r="TGX21"/>
      <c r="TGY21"/>
      <c r="TGZ21"/>
      <c r="THA21"/>
      <c r="THB21"/>
      <c r="THC21"/>
      <c r="THD21"/>
      <c r="THE21"/>
      <c r="THF21"/>
      <c r="THG21"/>
      <c r="THH21"/>
      <c r="THI21"/>
      <c r="THJ21"/>
      <c r="THK21"/>
      <c r="THL21"/>
      <c r="THM21"/>
      <c r="THN21"/>
      <c r="THO21"/>
      <c r="THP21"/>
      <c r="THQ21"/>
      <c r="THR21"/>
      <c r="THS21"/>
      <c r="THT21"/>
      <c r="THU21"/>
      <c r="THV21"/>
      <c r="THW21"/>
      <c r="THX21"/>
      <c r="THY21"/>
      <c r="THZ21"/>
      <c r="TIA21"/>
      <c r="TIB21"/>
      <c r="TIC21"/>
      <c r="TID21"/>
      <c r="TIE21"/>
      <c r="TIF21"/>
      <c r="TIG21"/>
      <c r="TIH21"/>
      <c r="TII21"/>
      <c r="TIJ21"/>
      <c r="TIK21"/>
      <c r="TIL21"/>
      <c r="TIM21"/>
      <c r="TIN21"/>
      <c r="TIO21"/>
      <c r="TIP21"/>
      <c r="TIQ21"/>
      <c r="TIR21"/>
      <c r="TIS21"/>
      <c r="TIT21"/>
      <c r="TIU21"/>
      <c r="TIV21"/>
      <c r="TIW21"/>
      <c r="TIX21"/>
      <c r="TIY21"/>
      <c r="TIZ21"/>
      <c r="TJA21"/>
      <c r="TJB21"/>
      <c r="TJC21"/>
      <c r="TJD21"/>
      <c r="TJE21"/>
      <c r="TJF21"/>
      <c r="TJG21"/>
      <c r="TJH21"/>
      <c r="TJI21"/>
      <c r="TJJ21"/>
      <c r="TJK21"/>
      <c r="TJL21"/>
      <c r="TJM21"/>
      <c r="TJN21"/>
      <c r="TJO21"/>
      <c r="TJP21"/>
      <c r="TJQ21"/>
      <c r="TJR21"/>
      <c r="TJS21"/>
      <c r="TJT21"/>
      <c r="TJU21"/>
      <c r="TJV21"/>
      <c r="TJW21"/>
      <c r="TJX21"/>
      <c r="TJY21"/>
      <c r="TJZ21"/>
      <c r="TKA21"/>
      <c r="TKB21"/>
      <c r="TKC21"/>
      <c r="TKD21"/>
      <c r="TKE21"/>
      <c r="TKF21"/>
      <c r="TKG21"/>
      <c r="TKH21"/>
      <c r="TKI21"/>
      <c r="TKJ21"/>
      <c r="TKK21"/>
      <c r="TKL21"/>
      <c r="TKM21"/>
      <c r="TKN21"/>
      <c r="TKO21"/>
      <c r="TKP21"/>
      <c r="TKQ21"/>
      <c r="TKR21"/>
      <c r="TKS21"/>
      <c r="TKT21"/>
      <c r="TKU21"/>
      <c r="TKV21"/>
      <c r="TKW21"/>
      <c r="TKX21"/>
      <c r="TKY21"/>
      <c r="TKZ21"/>
      <c r="TLA21"/>
      <c r="TLB21"/>
      <c r="TLC21"/>
      <c r="TLD21"/>
      <c r="TLE21"/>
      <c r="TLF21"/>
      <c r="TLG21"/>
      <c r="TLH21"/>
      <c r="TLI21"/>
      <c r="TLJ21"/>
      <c r="TLK21"/>
      <c r="TLL21"/>
      <c r="TLM21"/>
      <c r="TLN21"/>
      <c r="TLO21"/>
      <c r="TLP21"/>
      <c r="TLQ21"/>
      <c r="TLR21"/>
      <c r="TLS21"/>
      <c r="TLT21"/>
      <c r="TLU21"/>
      <c r="TLV21"/>
      <c r="TLW21"/>
      <c r="TLX21"/>
      <c r="TLY21"/>
      <c r="TLZ21"/>
      <c r="TMA21"/>
      <c r="TMB21"/>
      <c r="TMC21"/>
      <c r="TMD21"/>
      <c r="TME21"/>
      <c r="TMF21"/>
      <c r="TMG21"/>
      <c r="TMH21"/>
      <c r="TMI21"/>
      <c r="TMJ21"/>
      <c r="TMK21"/>
      <c r="TML21"/>
      <c r="TMM21"/>
      <c r="TMN21"/>
      <c r="TMO21"/>
      <c r="TMP21"/>
      <c r="TMQ21"/>
      <c r="TMR21"/>
      <c r="TMS21"/>
      <c r="TMT21"/>
      <c r="TMU21"/>
      <c r="TMV21"/>
      <c r="TMW21"/>
      <c r="TMX21"/>
      <c r="TMY21"/>
      <c r="TMZ21"/>
      <c r="TNA21"/>
      <c r="TNB21"/>
      <c r="TNC21"/>
      <c r="TND21"/>
      <c r="TNE21"/>
      <c r="TNF21"/>
      <c r="TNG21"/>
      <c r="TNH21"/>
      <c r="TNI21"/>
      <c r="TNJ21"/>
      <c r="TNK21"/>
      <c r="TNL21"/>
      <c r="TNM21"/>
      <c r="TNN21"/>
      <c r="TNO21"/>
      <c r="TNP21"/>
      <c r="TNQ21"/>
      <c r="TNR21"/>
      <c r="TNS21"/>
      <c r="TNT21"/>
      <c r="TNU21"/>
      <c r="TNV21"/>
      <c r="TNW21"/>
      <c r="TNX21"/>
      <c r="TNY21"/>
      <c r="TNZ21"/>
      <c r="TOA21"/>
      <c r="TOB21"/>
      <c r="TOC21"/>
      <c r="TOD21"/>
      <c r="TOE21"/>
      <c r="TOF21"/>
      <c r="TOG21"/>
      <c r="TOH21"/>
      <c r="TOI21"/>
      <c r="TOJ21"/>
      <c r="TOK21"/>
      <c r="TOL21"/>
      <c r="TOM21"/>
      <c r="TON21"/>
      <c r="TOO21"/>
      <c r="TOP21"/>
      <c r="TOQ21"/>
      <c r="TOR21"/>
      <c r="TOS21"/>
      <c r="TOT21"/>
      <c r="TOU21"/>
      <c r="TOV21"/>
      <c r="TOW21"/>
      <c r="TOX21"/>
      <c r="TOY21"/>
      <c r="TOZ21"/>
      <c r="TPA21"/>
      <c r="TPB21"/>
      <c r="TPC21"/>
      <c r="TPD21"/>
      <c r="TPE21"/>
      <c r="TPF21"/>
      <c r="TPG21"/>
      <c r="TPH21"/>
      <c r="TPI21"/>
      <c r="TPJ21"/>
      <c r="TPK21"/>
      <c r="TPL21"/>
      <c r="TPM21"/>
      <c r="TPN21"/>
      <c r="TPO21"/>
      <c r="TPP21"/>
      <c r="TPQ21"/>
      <c r="TPR21"/>
      <c r="TPS21"/>
      <c r="TPT21"/>
      <c r="TPU21"/>
      <c r="TPV21"/>
      <c r="TPW21"/>
      <c r="TPX21"/>
      <c r="TPY21"/>
      <c r="TPZ21"/>
      <c r="TQA21"/>
      <c r="TQB21"/>
      <c r="TQC21"/>
      <c r="TQD21"/>
      <c r="TQE21"/>
      <c r="TQF21"/>
      <c r="TQG21"/>
      <c r="TQH21"/>
      <c r="TQI21"/>
      <c r="TQJ21"/>
      <c r="TQK21"/>
      <c r="TQL21"/>
      <c r="TQM21"/>
      <c r="TQN21"/>
      <c r="TQO21"/>
      <c r="TQP21"/>
      <c r="TQQ21"/>
      <c r="TQR21"/>
      <c r="TQS21"/>
      <c r="TQT21"/>
      <c r="TQU21"/>
      <c r="TQV21"/>
      <c r="TQW21"/>
      <c r="TQX21"/>
      <c r="TQY21"/>
      <c r="TQZ21"/>
      <c r="TRA21"/>
      <c r="TRB21"/>
      <c r="TRC21"/>
      <c r="TRD21"/>
      <c r="TRE21"/>
      <c r="TRF21"/>
      <c r="TRG21"/>
      <c r="TRH21"/>
      <c r="TRI21"/>
      <c r="TRJ21"/>
      <c r="TRK21"/>
      <c r="TRL21"/>
      <c r="TRM21"/>
      <c r="TRN21"/>
      <c r="TRO21"/>
      <c r="TRP21"/>
      <c r="TRQ21"/>
      <c r="TRR21"/>
      <c r="TRS21"/>
      <c r="TRT21"/>
      <c r="TRU21"/>
      <c r="TRV21"/>
      <c r="TRW21"/>
      <c r="TRX21"/>
      <c r="TRY21"/>
      <c r="TRZ21"/>
      <c r="TSA21"/>
      <c r="TSB21"/>
      <c r="TSC21"/>
      <c r="TSD21"/>
      <c r="TSE21"/>
      <c r="TSF21"/>
      <c r="TSG21"/>
      <c r="TSH21"/>
      <c r="TSI21"/>
      <c r="TSJ21"/>
      <c r="TSK21"/>
      <c r="TSL21"/>
      <c r="TSM21"/>
      <c r="TSN21"/>
      <c r="TSO21"/>
      <c r="TSP21"/>
      <c r="TSQ21"/>
      <c r="TSR21"/>
      <c r="TSS21"/>
      <c r="TST21"/>
      <c r="TSU21"/>
      <c r="TSV21"/>
      <c r="TSW21"/>
      <c r="TSX21"/>
      <c r="TSY21"/>
      <c r="TSZ21"/>
      <c r="TTA21"/>
      <c r="TTB21"/>
      <c r="TTC21"/>
      <c r="TTD21"/>
      <c r="TTE21"/>
      <c r="TTF21"/>
      <c r="TTG21"/>
      <c r="TTH21"/>
      <c r="TTI21"/>
      <c r="TTJ21"/>
      <c r="TTK21"/>
      <c r="TTL21"/>
      <c r="TTM21"/>
      <c r="TTN21"/>
      <c r="TTO21"/>
      <c r="TTP21"/>
      <c r="TTQ21"/>
      <c r="TTR21"/>
      <c r="TTS21"/>
      <c r="TTT21"/>
      <c r="TTU21"/>
      <c r="TTV21"/>
      <c r="TTW21"/>
      <c r="TTX21"/>
      <c r="TTY21"/>
      <c r="TTZ21"/>
      <c r="TUA21"/>
      <c r="TUB21"/>
      <c r="TUC21"/>
      <c r="TUD21"/>
      <c r="TUE21"/>
      <c r="TUF21"/>
      <c r="TUG21"/>
      <c r="TUH21"/>
      <c r="TUI21"/>
      <c r="TUJ21"/>
      <c r="TUK21"/>
      <c r="TUL21"/>
      <c r="TUM21"/>
      <c r="TUN21"/>
      <c r="TUO21"/>
      <c r="TUP21"/>
      <c r="TUQ21"/>
      <c r="TUR21"/>
      <c r="TUS21"/>
      <c r="TUT21"/>
      <c r="TUU21"/>
      <c r="TUV21"/>
      <c r="TUW21"/>
      <c r="TUX21"/>
      <c r="TUY21"/>
      <c r="TUZ21"/>
      <c r="TVA21"/>
      <c r="TVB21"/>
      <c r="TVC21"/>
      <c r="TVD21"/>
      <c r="TVE21"/>
      <c r="TVF21"/>
      <c r="TVG21"/>
      <c r="TVH21"/>
      <c r="TVI21"/>
      <c r="TVJ21"/>
      <c r="TVK21"/>
      <c r="TVL21"/>
      <c r="TVM21"/>
      <c r="TVN21"/>
      <c r="TVO21"/>
      <c r="TVP21"/>
      <c r="TVQ21"/>
      <c r="TVR21"/>
      <c r="TVS21"/>
      <c r="TVT21"/>
      <c r="TVU21"/>
      <c r="TVV21"/>
      <c r="TVW21"/>
      <c r="TVX21"/>
      <c r="TVY21"/>
      <c r="TVZ21"/>
      <c r="TWA21"/>
      <c r="TWB21"/>
      <c r="TWC21"/>
      <c r="TWD21"/>
      <c r="TWE21"/>
      <c r="TWF21"/>
      <c r="TWG21"/>
      <c r="TWH21"/>
      <c r="TWI21"/>
      <c r="TWJ21"/>
      <c r="TWK21"/>
      <c r="TWL21"/>
      <c r="TWM21"/>
      <c r="TWN21"/>
      <c r="TWO21"/>
      <c r="TWP21"/>
      <c r="TWQ21"/>
      <c r="TWR21"/>
      <c r="TWS21"/>
      <c r="TWT21"/>
      <c r="TWU21"/>
      <c r="TWV21"/>
      <c r="TWW21"/>
      <c r="TWX21"/>
      <c r="TWY21"/>
      <c r="TWZ21"/>
      <c r="TXA21"/>
      <c r="TXB21"/>
      <c r="TXC21"/>
      <c r="TXD21"/>
      <c r="TXE21"/>
      <c r="TXF21"/>
      <c r="TXG21"/>
      <c r="TXH21"/>
      <c r="TXI21"/>
      <c r="TXJ21"/>
      <c r="TXK21"/>
      <c r="TXL21"/>
      <c r="TXM21"/>
      <c r="TXN21"/>
      <c r="TXO21"/>
      <c r="TXP21"/>
      <c r="TXQ21"/>
      <c r="TXR21"/>
      <c r="TXS21"/>
      <c r="TXT21"/>
      <c r="TXU21"/>
      <c r="TXV21"/>
      <c r="TXW21"/>
      <c r="TXX21"/>
      <c r="TXY21"/>
      <c r="TXZ21"/>
      <c r="TYA21"/>
      <c r="TYB21"/>
      <c r="TYC21"/>
      <c r="TYD21"/>
      <c r="TYE21"/>
      <c r="TYF21"/>
      <c r="TYG21"/>
      <c r="TYH21"/>
      <c r="TYI21"/>
      <c r="TYJ21"/>
      <c r="TYK21"/>
      <c r="TYL21"/>
      <c r="TYM21"/>
      <c r="TYN21"/>
      <c r="TYO21"/>
      <c r="TYP21"/>
      <c r="TYQ21"/>
      <c r="TYR21"/>
      <c r="TYS21"/>
      <c r="TYT21"/>
      <c r="TYU21"/>
      <c r="TYV21"/>
      <c r="TYW21"/>
      <c r="TYX21"/>
      <c r="TYY21"/>
      <c r="TYZ21"/>
      <c r="TZA21"/>
      <c r="TZB21"/>
      <c r="TZC21"/>
      <c r="TZD21"/>
      <c r="TZE21"/>
      <c r="TZF21"/>
      <c r="TZG21"/>
      <c r="TZH21"/>
      <c r="TZI21"/>
      <c r="TZJ21"/>
      <c r="TZK21"/>
      <c r="TZL21"/>
      <c r="TZM21"/>
      <c r="TZN21"/>
      <c r="TZO21"/>
      <c r="TZP21"/>
      <c r="TZQ21"/>
      <c r="TZR21"/>
      <c r="TZS21"/>
      <c r="TZT21"/>
      <c r="TZU21"/>
      <c r="TZV21"/>
      <c r="TZW21"/>
      <c r="TZX21"/>
      <c r="TZY21"/>
      <c r="TZZ21"/>
      <c r="UAA21"/>
      <c r="UAB21"/>
      <c r="UAC21"/>
      <c r="UAD21"/>
      <c r="UAE21"/>
      <c r="UAF21"/>
      <c r="UAG21"/>
      <c r="UAH21"/>
      <c r="UAI21"/>
      <c r="UAJ21"/>
      <c r="UAK21"/>
      <c r="UAL21"/>
      <c r="UAM21"/>
      <c r="UAN21"/>
      <c r="UAO21"/>
      <c r="UAP21"/>
      <c r="UAQ21"/>
      <c r="UAR21"/>
      <c r="UAS21"/>
      <c r="UAT21"/>
      <c r="UAU21"/>
      <c r="UAV21"/>
      <c r="UAW21"/>
      <c r="UAX21"/>
      <c r="UAY21"/>
      <c r="UAZ21"/>
      <c r="UBA21"/>
      <c r="UBB21"/>
      <c r="UBC21"/>
      <c r="UBD21"/>
      <c r="UBE21"/>
      <c r="UBF21"/>
      <c r="UBG21"/>
      <c r="UBH21"/>
      <c r="UBI21"/>
      <c r="UBJ21"/>
      <c r="UBK21"/>
      <c r="UBL21"/>
      <c r="UBM21"/>
      <c r="UBN21"/>
      <c r="UBO21"/>
      <c r="UBP21"/>
      <c r="UBQ21"/>
      <c r="UBR21"/>
      <c r="UBS21"/>
      <c r="UBT21"/>
      <c r="UBU21"/>
      <c r="UBV21"/>
      <c r="UBW21"/>
      <c r="UBX21"/>
      <c r="UBY21"/>
      <c r="UBZ21"/>
      <c r="UCA21"/>
      <c r="UCB21"/>
      <c r="UCC21"/>
      <c r="UCD21"/>
      <c r="UCE21"/>
      <c r="UCF21"/>
      <c r="UCG21"/>
      <c r="UCH21"/>
      <c r="UCI21"/>
      <c r="UCJ21"/>
      <c r="UCK21"/>
      <c r="UCL21"/>
      <c r="UCM21"/>
      <c r="UCN21"/>
      <c r="UCO21"/>
      <c r="UCP21"/>
      <c r="UCQ21"/>
      <c r="UCR21"/>
      <c r="UCS21"/>
      <c r="UCT21"/>
      <c r="UCU21"/>
      <c r="UCV21"/>
      <c r="UCW21"/>
      <c r="UCX21"/>
      <c r="UCY21"/>
      <c r="UCZ21"/>
      <c r="UDA21"/>
      <c r="UDB21"/>
      <c r="UDC21"/>
      <c r="UDD21"/>
      <c r="UDE21"/>
      <c r="UDF21"/>
      <c r="UDG21"/>
      <c r="UDH21"/>
      <c r="UDI21"/>
      <c r="UDJ21"/>
      <c r="UDK21"/>
      <c r="UDL21"/>
      <c r="UDM21"/>
      <c r="UDN21"/>
      <c r="UDO21"/>
      <c r="UDP21"/>
      <c r="UDQ21"/>
      <c r="UDR21"/>
      <c r="UDS21"/>
      <c r="UDT21"/>
      <c r="UDU21"/>
      <c r="UDV21"/>
      <c r="UDW21"/>
      <c r="UDX21"/>
      <c r="UDY21"/>
      <c r="UDZ21"/>
      <c r="UEA21"/>
      <c r="UEB21"/>
      <c r="UEC21"/>
      <c r="UED21"/>
      <c r="UEE21"/>
      <c r="UEF21"/>
      <c r="UEG21"/>
      <c r="UEH21"/>
      <c r="UEI21"/>
      <c r="UEJ21"/>
      <c r="UEK21"/>
      <c r="UEL21"/>
      <c r="UEM21"/>
      <c r="UEN21"/>
      <c r="UEO21"/>
      <c r="UEP21"/>
      <c r="UEQ21"/>
      <c r="UER21"/>
      <c r="UES21"/>
      <c r="UET21"/>
      <c r="UEU21"/>
      <c r="UEV21"/>
      <c r="UEW21"/>
      <c r="UEX21"/>
      <c r="UEY21"/>
      <c r="UEZ21"/>
      <c r="UFA21"/>
      <c r="UFB21"/>
      <c r="UFC21"/>
      <c r="UFD21"/>
      <c r="UFE21"/>
      <c r="UFF21"/>
      <c r="UFG21"/>
      <c r="UFH21"/>
      <c r="UFI21"/>
      <c r="UFJ21"/>
      <c r="UFK21"/>
      <c r="UFL21"/>
      <c r="UFM21"/>
      <c r="UFN21"/>
      <c r="UFO21"/>
      <c r="UFP21"/>
      <c r="UFQ21"/>
      <c r="UFR21"/>
      <c r="UFS21"/>
      <c r="UFT21"/>
      <c r="UFU21"/>
      <c r="UFV21"/>
      <c r="UFW21"/>
      <c r="UFX21"/>
      <c r="UFY21"/>
      <c r="UFZ21"/>
      <c r="UGA21"/>
      <c r="UGB21"/>
      <c r="UGC21"/>
      <c r="UGD21"/>
      <c r="UGE21"/>
      <c r="UGF21"/>
      <c r="UGG21"/>
      <c r="UGH21"/>
      <c r="UGI21"/>
      <c r="UGJ21"/>
      <c r="UGK21"/>
      <c r="UGL21"/>
      <c r="UGM21"/>
      <c r="UGN21"/>
      <c r="UGO21"/>
      <c r="UGP21"/>
      <c r="UGQ21"/>
      <c r="UGR21"/>
      <c r="UGS21"/>
      <c r="UGT21"/>
      <c r="UGU21"/>
      <c r="UGV21"/>
      <c r="UGW21"/>
      <c r="UGX21"/>
      <c r="UGY21"/>
      <c r="UGZ21"/>
      <c r="UHA21"/>
      <c r="UHB21"/>
      <c r="UHC21"/>
      <c r="UHD21"/>
      <c r="UHE21"/>
      <c r="UHF21"/>
      <c r="UHG21"/>
      <c r="UHH21"/>
      <c r="UHI21"/>
      <c r="UHJ21"/>
      <c r="UHK21"/>
      <c r="UHL21"/>
      <c r="UHM21"/>
      <c r="UHN21"/>
      <c r="UHO21"/>
      <c r="UHP21"/>
      <c r="UHQ21"/>
      <c r="UHR21"/>
      <c r="UHS21"/>
      <c r="UHT21"/>
      <c r="UHU21"/>
      <c r="UHV21"/>
      <c r="UHW21"/>
      <c r="UHX21"/>
      <c r="UHY21"/>
      <c r="UHZ21"/>
      <c r="UIA21"/>
      <c r="UIB21"/>
      <c r="UIC21"/>
      <c r="UID21"/>
      <c r="UIE21"/>
      <c r="UIF21"/>
      <c r="UIG21"/>
      <c r="UIH21"/>
      <c r="UII21"/>
      <c r="UIJ21"/>
      <c r="UIK21"/>
      <c r="UIL21"/>
      <c r="UIM21"/>
      <c r="UIN21"/>
      <c r="UIO21"/>
      <c r="UIP21"/>
      <c r="UIQ21"/>
      <c r="UIR21"/>
      <c r="UIS21"/>
      <c r="UIT21"/>
      <c r="UIU21"/>
      <c r="UIV21"/>
      <c r="UIW21"/>
      <c r="UIX21"/>
      <c r="UIY21"/>
      <c r="UIZ21"/>
      <c r="UJA21"/>
      <c r="UJB21"/>
      <c r="UJC21"/>
      <c r="UJD21"/>
      <c r="UJE21"/>
      <c r="UJF21"/>
      <c r="UJG21"/>
      <c r="UJH21"/>
      <c r="UJI21"/>
      <c r="UJJ21"/>
      <c r="UJK21"/>
      <c r="UJL21"/>
      <c r="UJM21"/>
      <c r="UJN21"/>
      <c r="UJO21"/>
      <c r="UJP21"/>
      <c r="UJQ21"/>
      <c r="UJR21"/>
      <c r="UJS21"/>
      <c r="UJT21"/>
      <c r="UJU21"/>
      <c r="UJV21"/>
      <c r="UJW21"/>
      <c r="UJX21"/>
      <c r="UJY21"/>
      <c r="UJZ21"/>
      <c r="UKA21"/>
      <c r="UKB21"/>
      <c r="UKC21"/>
      <c r="UKD21"/>
      <c r="UKE21"/>
      <c r="UKF21"/>
      <c r="UKG21"/>
      <c r="UKH21"/>
      <c r="UKI21"/>
      <c r="UKJ21"/>
      <c r="UKK21"/>
      <c r="UKL21"/>
      <c r="UKM21"/>
      <c r="UKN21"/>
      <c r="UKO21"/>
      <c r="UKP21"/>
      <c r="UKQ21"/>
      <c r="UKR21"/>
      <c r="UKS21"/>
      <c r="UKT21"/>
      <c r="UKU21"/>
      <c r="UKV21"/>
      <c r="UKW21"/>
      <c r="UKX21"/>
      <c r="UKY21"/>
      <c r="UKZ21"/>
      <c r="ULA21"/>
      <c r="ULB21"/>
      <c r="ULC21"/>
      <c r="ULD21"/>
      <c r="ULE21"/>
      <c r="ULF21"/>
      <c r="ULG21"/>
      <c r="ULH21"/>
      <c r="ULI21"/>
      <c r="ULJ21"/>
      <c r="ULK21"/>
      <c r="ULL21"/>
      <c r="ULM21"/>
      <c r="ULN21"/>
      <c r="ULO21"/>
      <c r="ULP21"/>
      <c r="ULQ21"/>
      <c r="ULR21"/>
      <c r="ULS21"/>
      <c r="ULT21"/>
      <c r="ULU21"/>
      <c r="ULV21"/>
      <c r="ULW21"/>
      <c r="ULX21"/>
      <c r="ULY21"/>
      <c r="ULZ21"/>
      <c r="UMA21"/>
      <c r="UMB21"/>
      <c r="UMC21"/>
      <c r="UMD21"/>
      <c r="UME21"/>
      <c r="UMF21"/>
      <c r="UMG21"/>
      <c r="UMH21"/>
      <c r="UMI21"/>
      <c r="UMJ21"/>
      <c r="UMK21"/>
      <c r="UML21"/>
      <c r="UMM21"/>
      <c r="UMN21"/>
      <c r="UMO21"/>
      <c r="UMP21"/>
      <c r="UMQ21"/>
      <c r="UMR21"/>
      <c r="UMS21"/>
      <c r="UMT21"/>
      <c r="UMU21"/>
      <c r="UMV21"/>
      <c r="UMW21"/>
      <c r="UMX21"/>
      <c r="UMY21"/>
      <c r="UMZ21"/>
      <c r="UNA21"/>
      <c r="UNB21"/>
      <c r="UNC21"/>
      <c r="UND21"/>
      <c r="UNE21"/>
      <c r="UNF21"/>
      <c r="UNG21"/>
      <c r="UNH21"/>
      <c r="UNI21"/>
      <c r="UNJ21"/>
      <c r="UNK21"/>
      <c r="UNL21"/>
      <c r="UNM21"/>
      <c r="UNN21"/>
      <c r="UNO21"/>
      <c r="UNP21"/>
      <c r="UNQ21"/>
      <c r="UNR21"/>
      <c r="UNS21"/>
      <c r="UNT21"/>
      <c r="UNU21"/>
      <c r="UNV21"/>
      <c r="UNW21"/>
      <c r="UNX21"/>
      <c r="UNY21"/>
      <c r="UNZ21"/>
      <c r="UOA21"/>
      <c r="UOB21"/>
      <c r="UOC21"/>
      <c r="UOD21"/>
      <c r="UOE21"/>
      <c r="UOF21"/>
      <c r="UOG21"/>
      <c r="UOH21"/>
      <c r="UOI21"/>
      <c r="UOJ21"/>
      <c r="UOK21"/>
      <c r="UOL21"/>
      <c r="UOM21"/>
      <c r="UON21"/>
      <c r="UOO21"/>
      <c r="UOP21"/>
      <c r="UOQ21"/>
      <c r="UOR21"/>
      <c r="UOS21"/>
      <c r="UOT21"/>
      <c r="UOU21"/>
      <c r="UOV21"/>
      <c r="UOW21"/>
      <c r="UOX21"/>
      <c r="UOY21"/>
      <c r="UOZ21"/>
      <c r="UPA21"/>
      <c r="UPB21"/>
      <c r="UPC21"/>
      <c r="UPD21"/>
      <c r="UPE21"/>
      <c r="UPF21"/>
      <c r="UPG21"/>
      <c r="UPH21"/>
      <c r="UPI21"/>
      <c r="UPJ21"/>
      <c r="UPK21"/>
      <c r="UPL21"/>
      <c r="UPM21"/>
      <c r="UPN21"/>
      <c r="UPO21"/>
      <c r="UPP21"/>
      <c r="UPQ21"/>
      <c r="UPR21"/>
      <c r="UPS21"/>
      <c r="UPT21"/>
      <c r="UPU21"/>
      <c r="UPV21"/>
      <c r="UPW21"/>
      <c r="UPX21"/>
      <c r="UPY21"/>
      <c r="UPZ21"/>
      <c r="UQA21"/>
      <c r="UQB21"/>
      <c r="UQC21"/>
      <c r="UQD21"/>
      <c r="UQE21"/>
      <c r="UQF21"/>
      <c r="UQG21"/>
      <c r="UQH21"/>
      <c r="UQI21"/>
      <c r="UQJ21"/>
      <c r="UQK21"/>
      <c r="UQL21"/>
      <c r="UQM21"/>
      <c r="UQN21"/>
      <c r="UQO21"/>
      <c r="UQP21"/>
      <c r="UQQ21"/>
      <c r="UQR21"/>
      <c r="UQS21"/>
      <c r="UQT21"/>
      <c r="UQU21"/>
      <c r="UQV21"/>
      <c r="UQW21"/>
      <c r="UQX21"/>
      <c r="UQY21"/>
      <c r="UQZ21"/>
      <c r="URA21"/>
      <c r="URB21"/>
      <c r="URC21"/>
      <c r="URD21"/>
      <c r="URE21"/>
      <c r="URF21"/>
      <c r="URG21"/>
      <c r="URH21"/>
      <c r="URI21"/>
      <c r="URJ21"/>
      <c r="URK21"/>
      <c r="URL21"/>
      <c r="URM21"/>
      <c r="URN21"/>
      <c r="URO21"/>
      <c r="URP21"/>
      <c r="URQ21"/>
      <c r="URR21"/>
      <c r="URS21"/>
      <c r="URT21"/>
      <c r="URU21"/>
      <c r="URV21"/>
      <c r="URW21"/>
      <c r="URX21"/>
      <c r="URY21"/>
      <c r="URZ21"/>
      <c r="USA21"/>
      <c r="USB21"/>
      <c r="USC21"/>
      <c r="USD21"/>
      <c r="USE21"/>
      <c r="USF21"/>
      <c r="USG21"/>
      <c r="USH21"/>
      <c r="USI21"/>
      <c r="USJ21"/>
      <c r="USK21"/>
      <c r="USL21"/>
      <c r="USM21"/>
      <c r="USN21"/>
      <c r="USO21"/>
      <c r="USP21"/>
      <c r="USQ21"/>
      <c r="USR21"/>
      <c r="USS21"/>
      <c r="UST21"/>
      <c r="USU21"/>
      <c r="USV21"/>
      <c r="USW21"/>
      <c r="USX21"/>
      <c r="USY21"/>
      <c r="USZ21"/>
      <c r="UTA21"/>
      <c r="UTB21"/>
      <c r="UTC21"/>
      <c r="UTD21"/>
      <c r="UTE21"/>
      <c r="UTF21"/>
      <c r="UTG21"/>
      <c r="UTH21"/>
      <c r="UTI21"/>
      <c r="UTJ21"/>
      <c r="UTK21"/>
      <c r="UTL21"/>
      <c r="UTM21"/>
      <c r="UTN21"/>
      <c r="UTO21"/>
      <c r="UTP21"/>
      <c r="UTQ21"/>
      <c r="UTR21"/>
      <c r="UTS21"/>
      <c r="UTT21"/>
      <c r="UTU21"/>
      <c r="UTV21"/>
      <c r="UTW21"/>
      <c r="UTX21"/>
      <c r="UTY21"/>
      <c r="UTZ21"/>
      <c r="UUA21"/>
      <c r="UUB21"/>
      <c r="UUC21"/>
      <c r="UUD21"/>
      <c r="UUE21"/>
      <c r="UUF21"/>
      <c r="UUG21"/>
      <c r="UUH21"/>
      <c r="UUI21"/>
      <c r="UUJ21"/>
      <c r="UUK21"/>
      <c r="UUL21"/>
      <c r="UUM21"/>
      <c r="UUN21"/>
      <c r="UUO21"/>
      <c r="UUP21"/>
      <c r="UUQ21"/>
      <c r="UUR21"/>
      <c r="UUS21"/>
      <c r="UUT21"/>
      <c r="UUU21"/>
      <c r="UUV21"/>
      <c r="UUW21"/>
      <c r="UUX21"/>
      <c r="UUY21"/>
      <c r="UUZ21"/>
      <c r="UVA21"/>
      <c r="UVB21"/>
      <c r="UVC21"/>
      <c r="UVD21"/>
      <c r="UVE21"/>
      <c r="UVF21"/>
      <c r="UVG21"/>
      <c r="UVH21"/>
      <c r="UVI21"/>
      <c r="UVJ21"/>
      <c r="UVK21"/>
      <c r="UVL21"/>
      <c r="UVM21"/>
      <c r="UVN21"/>
      <c r="UVO21"/>
      <c r="UVP21"/>
      <c r="UVQ21"/>
      <c r="UVR21"/>
      <c r="UVS21"/>
      <c r="UVT21"/>
      <c r="UVU21"/>
      <c r="UVV21"/>
      <c r="UVW21"/>
      <c r="UVX21"/>
      <c r="UVY21"/>
      <c r="UVZ21"/>
      <c r="UWA21"/>
      <c r="UWB21"/>
      <c r="UWC21"/>
      <c r="UWD21"/>
      <c r="UWE21"/>
      <c r="UWF21"/>
      <c r="UWG21"/>
      <c r="UWH21"/>
      <c r="UWI21"/>
      <c r="UWJ21"/>
      <c r="UWK21"/>
      <c r="UWL21"/>
      <c r="UWM21"/>
      <c r="UWN21"/>
      <c r="UWO21"/>
      <c r="UWP21"/>
      <c r="UWQ21"/>
      <c r="UWR21"/>
      <c r="UWS21"/>
      <c r="UWT21"/>
      <c r="UWU21"/>
      <c r="UWV21"/>
      <c r="UWW21"/>
      <c r="UWX21"/>
      <c r="UWY21"/>
      <c r="UWZ21"/>
      <c r="UXA21"/>
      <c r="UXB21"/>
      <c r="UXC21"/>
      <c r="UXD21"/>
      <c r="UXE21"/>
      <c r="UXF21"/>
      <c r="UXG21"/>
      <c r="UXH21"/>
      <c r="UXI21"/>
      <c r="UXJ21"/>
      <c r="UXK21"/>
      <c r="UXL21"/>
      <c r="UXM21"/>
      <c r="UXN21"/>
      <c r="UXO21"/>
      <c r="UXP21"/>
      <c r="UXQ21"/>
      <c r="UXR21"/>
      <c r="UXS21"/>
      <c r="UXT21"/>
      <c r="UXU21"/>
      <c r="UXV21"/>
      <c r="UXW21"/>
      <c r="UXX21"/>
      <c r="UXY21"/>
      <c r="UXZ21"/>
      <c r="UYA21"/>
      <c r="UYB21"/>
      <c r="UYC21"/>
      <c r="UYD21"/>
      <c r="UYE21"/>
      <c r="UYF21"/>
      <c r="UYG21"/>
      <c r="UYH21"/>
      <c r="UYI21"/>
      <c r="UYJ21"/>
      <c r="UYK21"/>
      <c r="UYL21"/>
      <c r="UYM21"/>
      <c r="UYN21"/>
      <c r="UYO21"/>
      <c r="UYP21"/>
      <c r="UYQ21"/>
      <c r="UYR21"/>
      <c r="UYS21"/>
      <c r="UYT21"/>
      <c r="UYU21"/>
      <c r="UYV21"/>
      <c r="UYW21"/>
      <c r="UYX21"/>
      <c r="UYY21"/>
      <c r="UYZ21"/>
      <c r="UZA21"/>
      <c r="UZB21"/>
      <c r="UZC21"/>
      <c r="UZD21"/>
      <c r="UZE21"/>
      <c r="UZF21"/>
      <c r="UZG21"/>
      <c r="UZH21"/>
      <c r="UZI21"/>
      <c r="UZJ21"/>
      <c r="UZK21"/>
      <c r="UZL21"/>
      <c r="UZM21"/>
      <c r="UZN21"/>
      <c r="UZO21"/>
      <c r="UZP21"/>
      <c r="UZQ21"/>
      <c r="UZR21"/>
      <c r="UZS21"/>
      <c r="UZT21"/>
      <c r="UZU21"/>
      <c r="UZV21"/>
      <c r="UZW21"/>
      <c r="UZX21"/>
      <c r="UZY21"/>
      <c r="UZZ21"/>
      <c r="VAA21"/>
      <c r="VAB21"/>
      <c r="VAC21"/>
      <c r="VAD21"/>
      <c r="VAE21"/>
      <c r="VAF21"/>
      <c r="VAG21"/>
      <c r="VAH21"/>
      <c r="VAI21"/>
      <c r="VAJ21"/>
      <c r="VAK21"/>
      <c r="VAL21"/>
      <c r="VAM21"/>
      <c r="VAN21"/>
      <c r="VAO21"/>
      <c r="VAP21"/>
      <c r="VAQ21"/>
      <c r="VAR21"/>
      <c r="VAS21"/>
      <c r="VAT21"/>
      <c r="VAU21"/>
      <c r="VAV21"/>
      <c r="VAW21"/>
      <c r="VAX21"/>
      <c r="VAY21"/>
      <c r="VAZ21"/>
      <c r="VBA21"/>
      <c r="VBB21"/>
      <c r="VBC21"/>
      <c r="VBD21"/>
      <c r="VBE21"/>
      <c r="VBF21"/>
      <c r="VBG21"/>
      <c r="VBH21"/>
      <c r="VBI21"/>
      <c r="VBJ21"/>
      <c r="VBK21"/>
      <c r="VBL21"/>
      <c r="VBM21"/>
      <c r="VBN21"/>
      <c r="VBO21"/>
      <c r="VBP21"/>
      <c r="VBQ21"/>
      <c r="VBR21"/>
      <c r="VBS21"/>
      <c r="VBT21"/>
      <c r="VBU21"/>
      <c r="VBV21"/>
      <c r="VBW21"/>
      <c r="VBX21"/>
      <c r="VBY21"/>
      <c r="VBZ21"/>
      <c r="VCA21"/>
      <c r="VCB21"/>
      <c r="VCC21"/>
      <c r="VCD21"/>
      <c r="VCE21"/>
      <c r="VCF21"/>
      <c r="VCG21"/>
      <c r="VCH21"/>
      <c r="VCI21"/>
      <c r="VCJ21"/>
      <c r="VCK21"/>
      <c r="VCL21"/>
      <c r="VCM21"/>
      <c r="VCN21"/>
      <c r="VCO21"/>
      <c r="VCP21"/>
      <c r="VCQ21"/>
      <c r="VCR21"/>
      <c r="VCS21"/>
      <c r="VCT21"/>
      <c r="VCU21"/>
      <c r="VCV21"/>
      <c r="VCW21"/>
      <c r="VCX21"/>
      <c r="VCY21"/>
      <c r="VCZ21"/>
      <c r="VDA21"/>
      <c r="VDB21"/>
      <c r="VDC21"/>
      <c r="VDD21"/>
      <c r="VDE21"/>
      <c r="VDF21"/>
      <c r="VDG21"/>
      <c r="VDH21"/>
      <c r="VDI21"/>
      <c r="VDJ21"/>
      <c r="VDK21"/>
      <c r="VDL21"/>
      <c r="VDM21"/>
      <c r="VDN21"/>
      <c r="VDO21"/>
      <c r="VDP21"/>
      <c r="VDQ21"/>
      <c r="VDR21"/>
      <c r="VDS21"/>
      <c r="VDT21"/>
      <c r="VDU21"/>
      <c r="VDV21"/>
      <c r="VDW21"/>
      <c r="VDX21"/>
      <c r="VDY21"/>
      <c r="VDZ21"/>
      <c r="VEA21"/>
      <c r="VEB21"/>
      <c r="VEC21"/>
      <c r="VED21"/>
      <c r="VEE21"/>
      <c r="VEF21"/>
      <c r="VEG21"/>
      <c r="VEH21"/>
      <c r="VEI21"/>
      <c r="VEJ21"/>
      <c r="VEK21"/>
      <c r="VEL21"/>
      <c r="VEM21"/>
      <c r="VEN21"/>
      <c r="VEO21"/>
      <c r="VEP21"/>
      <c r="VEQ21"/>
      <c r="VER21"/>
      <c r="VES21"/>
      <c r="VET21"/>
      <c r="VEU21"/>
      <c r="VEV21"/>
      <c r="VEW21"/>
      <c r="VEX21"/>
      <c r="VEY21"/>
      <c r="VEZ21"/>
      <c r="VFA21"/>
      <c r="VFB21"/>
      <c r="VFC21"/>
      <c r="VFD21"/>
      <c r="VFE21"/>
      <c r="VFF21"/>
      <c r="VFG21"/>
      <c r="VFH21"/>
      <c r="VFI21"/>
      <c r="VFJ21"/>
      <c r="VFK21"/>
      <c r="VFL21"/>
      <c r="VFM21"/>
      <c r="VFN21"/>
      <c r="VFO21"/>
      <c r="VFP21"/>
      <c r="VFQ21"/>
      <c r="VFR21"/>
      <c r="VFS21"/>
      <c r="VFT21"/>
      <c r="VFU21"/>
      <c r="VFV21"/>
      <c r="VFW21"/>
      <c r="VFX21"/>
      <c r="VFY21"/>
      <c r="VFZ21"/>
      <c r="VGA21"/>
      <c r="VGB21"/>
      <c r="VGC21"/>
      <c r="VGD21"/>
      <c r="VGE21"/>
      <c r="VGF21"/>
      <c r="VGG21"/>
      <c r="VGH21"/>
      <c r="VGI21"/>
      <c r="VGJ21"/>
      <c r="VGK21"/>
      <c r="VGL21"/>
      <c r="VGM21"/>
      <c r="VGN21"/>
      <c r="VGO21"/>
      <c r="VGP21"/>
      <c r="VGQ21"/>
      <c r="VGR21"/>
      <c r="VGS21"/>
      <c r="VGT21"/>
      <c r="VGU21"/>
      <c r="VGV21"/>
      <c r="VGW21"/>
      <c r="VGX21"/>
      <c r="VGY21"/>
      <c r="VGZ21"/>
      <c r="VHA21"/>
      <c r="VHB21"/>
      <c r="VHC21"/>
      <c r="VHD21"/>
      <c r="VHE21"/>
      <c r="VHF21"/>
      <c r="VHG21"/>
      <c r="VHH21"/>
      <c r="VHI21"/>
      <c r="VHJ21"/>
      <c r="VHK21"/>
      <c r="VHL21"/>
      <c r="VHM21"/>
      <c r="VHN21"/>
      <c r="VHO21"/>
      <c r="VHP21"/>
      <c r="VHQ21"/>
      <c r="VHR21"/>
      <c r="VHS21"/>
      <c r="VHT21"/>
      <c r="VHU21"/>
      <c r="VHV21"/>
      <c r="VHW21"/>
      <c r="VHX21"/>
      <c r="VHY21"/>
      <c r="VHZ21"/>
      <c r="VIA21"/>
      <c r="VIB21"/>
      <c r="VIC21"/>
      <c r="VID21"/>
      <c r="VIE21"/>
      <c r="VIF21"/>
      <c r="VIG21"/>
      <c r="VIH21"/>
      <c r="VII21"/>
      <c r="VIJ21"/>
      <c r="VIK21"/>
      <c r="VIL21"/>
      <c r="VIM21"/>
      <c r="VIN21"/>
      <c r="VIO21"/>
      <c r="VIP21"/>
      <c r="VIQ21"/>
      <c r="VIR21"/>
      <c r="VIS21"/>
      <c r="VIT21"/>
      <c r="VIU21"/>
      <c r="VIV21"/>
      <c r="VIW21"/>
      <c r="VIX21"/>
      <c r="VIY21"/>
      <c r="VIZ21"/>
      <c r="VJA21"/>
      <c r="VJB21"/>
      <c r="VJC21"/>
      <c r="VJD21"/>
      <c r="VJE21"/>
      <c r="VJF21"/>
      <c r="VJG21"/>
      <c r="VJH21"/>
      <c r="VJI21"/>
      <c r="VJJ21"/>
      <c r="VJK21"/>
      <c r="VJL21"/>
      <c r="VJM21"/>
      <c r="VJN21"/>
      <c r="VJO21"/>
      <c r="VJP21"/>
      <c r="VJQ21"/>
      <c r="VJR21"/>
      <c r="VJS21"/>
      <c r="VJT21"/>
      <c r="VJU21"/>
      <c r="VJV21"/>
      <c r="VJW21"/>
      <c r="VJX21"/>
      <c r="VJY21"/>
      <c r="VJZ21"/>
      <c r="VKA21"/>
      <c r="VKB21"/>
      <c r="VKC21"/>
      <c r="VKD21"/>
      <c r="VKE21"/>
      <c r="VKF21"/>
      <c r="VKG21"/>
      <c r="VKH21"/>
      <c r="VKI21"/>
      <c r="VKJ21"/>
      <c r="VKK21"/>
      <c r="VKL21"/>
      <c r="VKM21"/>
      <c r="VKN21"/>
      <c r="VKO21"/>
      <c r="VKP21"/>
      <c r="VKQ21"/>
      <c r="VKR21"/>
      <c r="VKS21"/>
      <c r="VKT21"/>
      <c r="VKU21"/>
      <c r="VKV21"/>
      <c r="VKW21"/>
      <c r="VKX21"/>
      <c r="VKY21"/>
      <c r="VKZ21"/>
      <c r="VLA21"/>
      <c r="VLB21"/>
      <c r="VLC21"/>
      <c r="VLD21"/>
      <c r="VLE21"/>
      <c r="VLF21"/>
      <c r="VLG21"/>
      <c r="VLH21"/>
      <c r="VLI21"/>
      <c r="VLJ21"/>
      <c r="VLK21"/>
      <c r="VLL21"/>
      <c r="VLM21"/>
      <c r="VLN21"/>
      <c r="VLO21"/>
      <c r="VLP21"/>
      <c r="VLQ21"/>
      <c r="VLR21"/>
      <c r="VLS21"/>
      <c r="VLT21"/>
      <c r="VLU21"/>
      <c r="VLV21"/>
      <c r="VLW21"/>
      <c r="VLX21"/>
      <c r="VLY21"/>
      <c r="VLZ21"/>
      <c r="VMA21"/>
      <c r="VMB21"/>
      <c r="VMC21"/>
      <c r="VMD21"/>
      <c r="VME21"/>
      <c r="VMF21"/>
      <c r="VMG21"/>
      <c r="VMH21"/>
      <c r="VMI21"/>
      <c r="VMJ21"/>
      <c r="VMK21"/>
      <c r="VML21"/>
      <c r="VMM21"/>
      <c r="VMN21"/>
      <c r="VMO21"/>
      <c r="VMP21"/>
      <c r="VMQ21"/>
      <c r="VMR21"/>
      <c r="VMS21"/>
      <c r="VMT21"/>
      <c r="VMU21"/>
      <c r="VMV21"/>
      <c r="VMW21"/>
      <c r="VMX21"/>
      <c r="VMY21"/>
      <c r="VMZ21"/>
      <c r="VNA21"/>
      <c r="VNB21"/>
      <c r="VNC21"/>
      <c r="VND21"/>
      <c r="VNE21"/>
      <c r="VNF21"/>
      <c r="VNG21"/>
      <c r="VNH21"/>
      <c r="VNI21"/>
      <c r="VNJ21"/>
      <c r="VNK21"/>
      <c r="VNL21"/>
      <c r="VNM21"/>
      <c r="VNN21"/>
      <c r="VNO21"/>
      <c r="VNP21"/>
      <c r="VNQ21"/>
      <c r="VNR21"/>
      <c r="VNS21"/>
      <c r="VNT21"/>
      <c r="VNU21"/>
      <c r="VNV21"/>
      <c r="VNW21"/>
      <c r="VNX21"/>
      <c r="VNY21"/>
      <c r="VNZ21"/>
      <c r="VOA21"/>
      <c r="VOB21"/>
      <c r="VOC21"/>
      <c r="VOD21"/>
      <c r="VOE21"/>
      <c r="VOF21"/>
      <c r="VOG21"/>
      <c r="VOH21"/>
      <c r="VOI21"/>
      <c r="VOJ21"/>
      <c r="VOK21"/>
      <c r="VOL21"/>
      <c r="VOM21"/>
      <c r="VON21"/>
      <c r="VOO21"/>
      <c r="VOP21"/>
      <c r="VOQ21"/>
      <c r="VOR21"/>
      <c r="VOS21"/>
      <c r="VOT21"/>
      <c r="VOU21"/>
      <c r="VOV21"/>
      <c r="VOW21"/>
      <c r="VOX21"/>
      <c r="VOY21"/>
      <c r="VOZ21"/>
      <c r="VPA21"/>
      <c r="VPB21"/>
      <c r="VPC21"/>
      <c r="VPD21"/>
      <c r="VPE21"/>
      <c r="VPF21"/>
      <c r="VPG21"/>
      <c r="VPH21"/>
      <c r="VPI21"/>
      <c r="VPJ21"/>
      <c r="VPK21"/>
      <c r="VPL21"/>
      <c r="VPM21"/>
      <c r="VPN21"/>
      <c r="VPO21"/>
      <c r="VPP21"/>
      <c r="VPQ21"/>
      <c r="VPR21"/>
      <c r="VPS21"/>
      <c r="VPT21"/>
      <c r="VPU21"/>
      <c r="VPV21"/>
      <c r="VPW21"/>
      <c r="VPX21"/>
      <c r="VPY21"/>
      <c r="VPZ21"/>
      <c r="VQA21"/>
      <c r="VQB21"/>
      <c r="VQC21"/>
      <c r="VQD21"/>
      <c r="VQE21"/>
      <c r="VQF21"/>
      <c r="VQG21"/>
      <c r="VQH21"/>
      <c r="VQI21"/>
      <c r="VQJ21"/>
      <c r="VQK21"/>
      <c r="VQL21"/>
      <c r="VQM21"/>
      <c r="VQN21"/>
      <c r="VQO21"/>
      <c r="VQP21"/>
      <c r="VQQ21"/>
      <c r="VQR21"/>
      <c r="VQS21"/>
      <c r="VQT21"/>
      <c r="VQU21"/>
      <c r="VQV21"/>
      <c r="VQW21"/>
      <c r="VQX21"/>
      <c r="VQY21"/>
      <c r="VQZ21"/>
      <c r="VRA21"/>
      <c r="VRB21"/>
      <c r="VRC21"/>
      <c r="VRD21"/>
      <c r="VRE21"/>
      <c r="VRF21"/>
      <c r="VRG21"/>
      <c r="VRH21"/>
      <c r="VRI21"/>
      <c r="VRJ21"/>
      <c r="VRK21"/>
      <c r="VRL21"/>
      <c r="VRM21"/>
      <c r="VRN21"/>
      <c r="VRO21"/>
      <c r="VRP21"/>
      <c r="VRQ21"/>
      <c r="VRR21"/>
      <c r="VRS21"/>
      <c r="VRT21"/>
      <c r="VRU21"/>
      <c r="VRV21"/>
      <c r="VRW21"/>
      <c r="VRX21"/>
      <c r="VRY21"/>
      <c r="VRZ21"/>
      <c r="VSA21"/>
      <c r="VSB21"/>
      <c r="VSC21"/>
      <c r="VSD21"/>
      <c r="VSE21"/>
      <c r="VSF21"/>
      <c r="VSG21"/>
      <c r="VSH21"/>
      <c r="VSI21"/>
      <c r="VSJ21"/>
      <c r="VSK21"/>
      <c r="VSL21"/>
      <c r="VSM21"/>
      <c r="VSN21"/>
      <c r="VSO21"/>
      <c r="VSP21"/>
      <c r="VSQ21"/>
      <c r="VSR21"/>
      <c r="VSS21"/>
      <c r="VST21"/>
      <c r="VSU21"/>
      <c r="VSV21"/>
      <c r="VSW21"/>
      <c r="VSX21"/>
      <c r="VSY21"/>
      <c r="VSZ21"/>
      <c r="VTA21"/>
      <c r="VTB21"/>
      <c r="VTC21"/>
      <c r="VTD21"/>
      <c r="VTE21"/>
      <c r="VTF21"/>
      <c r="VTG21"/>
      <c r="VTH21"/>
      <c r="VTI21"/>
      <c r="VTJ21"/>
      <c r="VTK21"/>
      <c r="VTL21"/>
      <c r="VTM21"/>
      <c r="VTN21"/>
      <c r="VTO21"/>
      <c r="VTP21"/>
      <c r="VTQ21"/>
      <c r="VTR21"/>
      <c r="VTS21"/>
      <c r="VTT21"/>
      <c r="VTU21"/>
      <c r="VTV21"/>
      <c r="VTW21"/>
      <c r="VTX21"/>
      <c r="VTY21"/>
      <c r="VTZ21"/>
      <c r="VUA21"/>
      <c r="VUB21"/>
      <c r="VUC21"/>
      <c r="VUD21"/>
      <c r="VUE21"/>
      <c r="VUF21"/>
      <c r="VUG21"/>
      <c r="VUH21"/>
      <c r="VUI21"/>
      <c r="VUJ21"/>
      <c r="VUK21"/>
      <c r="VUL21"/>
      <c r="VUM21"/>
      <c r="VUN21"/>
      <c r="VUO21"/>
      <c r="VUP21"/>
      <c r="VUQ21"/>
      <c r="VUR21"/>
      <c r="VUS21"/>
      <c r="VUT21"/>
      <c r="VUU21"/>
      <c r="VUV21"/>
      <c r="VUW21"/>
      <c r="VUX21"/>
      <c r="VUY21"/>
      <c r="VUZ21"/>
      <c r="VVA21"/>
      <c r="VVB21"/>
      <c r="VVC21"/>
      <c r="VVD21"/>
      <c r="VVE21"/>
      <c r="VVF21"/>
      <c r="VVG21"/>
      <c r="VVH21"/>
      <c r="VVI21"/>
      <c r="VVJ21"/>
      <c r="VVK21"/>
      <c r="VVL21"/>
      <c r="VVM21"/>
      <c r="VVN21"/>
      <c r="VVO21"/>
      <c r="VVP21"/>
      <c r="VVQ21"/>
      <c r="VVR21"/>
      <c r="VVS21"/>
      <c r="VVT21"/>
      <c r="VVU21"/>
      <c r="VVV21"/>
      <c r="VVW21"/>
      <c r="VVX21"/>
      <c r="VVY21"/>
      <c r="VVZ21"/>
      <c r="VWA21"/>
      <c r="VWB21"/>
      <c r="VWC21"/>
      <c r="VWD21"/>
      <c r="VWE21"/>
      <c r="VWF21"/>
      <c r="VWG21"/>
      <c r="VWH21"/>
      <c r="VWI21"/>
      <c r="VWJ21"/>
      <c r="VWK21"/>
      <c r="VWL21"/>
      <c r="VWM21"/>
      <c r="VWN21"/>
      <c r="VWO21"/>
      <c r="VWP21"/>
      <c r="VWQ21"/>
      <c r="VWR21"/>
      <c r="VWS21"/>
      <c r="VWT21"/>
      <c r="VWU21"/>
      <c r="VWV21"/>
      <c r="VWW21"/>
      <c r="VWX21"/>
      <c r="VWY21"/>
      <c r="VWZ21"/>
      <c r="VXA21"/>
      <c r="VXB21"/>
      <c r="VXC21"/>
      <c r="VXD21"/>
      <c r="VXE21"/>
      <c r="VXF21"/>
      <c r="VXG21"/>
      <c r="VXH21"/>
      <c r="VXI21"/>
      <c r="VXJ21"/>
      <c r="VXK21"/>
      <c r="VXL21"/>
      <c r="VXM21"/>
      <c r="VXN21"/>
      <c r="VXO21"/>
      <c r="VXP21"/>
      <c r="VXQ21"/>
      <c r="VXR21"/>
      <c r="VXS21"/>
      <c r="VXT21"/>
      <c r="VXU21"/>
      <c r="VXV21"/>
      <c r="VXW21"/>
      <c r="VXX21"/>
      <c r="VXY21"/>
      <c r="VXZ21"/>
      <c r="VYA21"/>
      <c r="VYB21"/>
      <c r="VYC21"/>
      <c r="VYD21"/>
      <c r="VYE21"/>
      <c r="VYF21"/>
      <c r="VYG21"/>
      <c r="VYH21"/>
      <c r="VYI21"/>
      <c r="VYJ21"/>
      <c r="VYK21"/>
      <c r="VYL21"/>
      <c r="VYM21"/>
      <c r="VYN21"/>
      <c r="VYO21"/>
      <c r="VYP21"/>
      <c r="VYQ21"/>
      <c r="VYR21"/>
      <c r="VYS21"/>
      <c r="VYT21"/>
      <c r="VYU21"/>
      <c r="VYV21"/>
      <c r="VYW21"/>
      <c r="VYX21"/>
      <c r="VYY21"/>
      <c r="VYZ21"/>
      <c r="VZA21"/>
      <c r="VZB21"/>
      <c r="VZC21"/>
      <c r="VZD21"/>
      <c r="VZE21"/>
      <c r="VZF21"/>
      <c r="VZG21"/>
      <c r="VZH21"/>
      <c r="VZI21"/>
      <c r="VZJ21"/>
      <c r="VZK21"/>
      <c r="VZL21"/>
      <c r="VZM21"/>
      <c r="VZN21"/>
      <c r="VZO21"/>
      <c r="VZP21"/>
      <c r="VZQ21"/>
      <c r="VZR21"/>
      <c r="VZS21"/>
      <c r="VZT21"/>
      <c r="VZU21"/>
      <c r="VZV21"/>
      <c r="VZW21"/>
      <c r="VZX21"/>
      <c r="VZY21"/>
      <c r="VZZ21"/>
      <c r="WAA21"/>
      <c r="WAB21"/>
      <c r="WAC21"/>
      <c r="WAD21"/>
      <c r="WAE21"/>
      <c r="WAF21"/>
      <c r="WAG21"/>
      <c r="WAH21"/>
      <c r="WAI21"/>
      <c r="WAJ21"/>
      <c r="WAK21"/>
      <c r="WAL21"/>
      <c r="WAM21"/>
      <c r="WAN21"/>
      <c r="WAO21"/>
      <c r="WAP21"/>
      <c r="WAQ21"/>
      <c r="WAR21"/>
      <c r="WAS21"/>
      <c r="WAT21"/>
      <c r="WAU21"/>
      <c r="WAV21"/>
      <c r="WAW21"/>
      <c r="WAX21"/>
      <c r="WAY21"/>
      <c r="WAZ21"/>
      <c r="WBA21"/>
      <c r="WBB21"/>
      <c r="WBC21"/>
      <c r="WBD21"/>
      <c r="WBE21"/>
      <c r="WBF21"/>
      <c r="WBG21"/>
      <c r="WBH21"/>
      <c r="WBI21"/>
      <c r="WBJ21"/>
      <c r="WBK21"/>
      <c r="WBL21"/>
      <c r="WBM21"/>
      <c r="WBN21"/>
      <c r="WBO21"/>
      <c r="WBP21"/>
      <c r="WBQ21"/>
      <c r="WBR21"/>
      <c r="WBS21"/>
      <c r="WBT21"/>
      <c r="WBU21"/>
      <c r="WBV21"/>
      <c r="WBW21"/>
      <c r="WBX21"/>
      <c r="WBY21"/>
      <c r="WBZ21"/>
      <c r="WCA21"/>
      <c r="WCB21"/>
      <c r="WCC21"/>
      <c r="WCD21"/>
      <c r="WCE21"/>
      <c r="WCF21"/>
      <c r="WCG21"/>
      <c r="WCH21"/>
      <c r="WCI21"/>
      <c r="WCJ21"/>
      <c r="WCK21"/>
      <c r="WCL21"/>
      <c r="WCM21"/>
      <c r="WCN21"/>
      <c r="WCO21"/>
      <c r="WCP21"/>
      <c r="WCQ21"/>
      <c r="WCR21"/>
      <c r="WCS21"/>
      <c r="WCT21"/>
      <c r="WCU21"/>
      <c r="WCV21"/>
      <c r="WCW21"/>
      <c r="WCX21"/>
      <c r="WCY21"/>
      <c r="WCZ21"/>
      <c r="WDA21"/>
      <c r="WDB21"/>
      <c r="WDC21"/>
      <c r="WDD21"/>
      <c r="WDE21"/>
      <c r="WDF21"/>
      <c r="WDG21"/>
      <c r="WDH21"/>
      <c r="WDI21"/>
      <c r="WDJ21"/>
      <c r="WDK21"/>
      <c r="WDL21"/>
      <c r="WDM21"/>
      <c r="WDN21"/>
      <c r="WDO21"/>
      <c r="WDP21"/>
      <c r="WDQ21"/>
      <c r="WDR21"/>
      <c r="WDS21"/>
      <c r="WDT21"/>
      <c r="WDU21"/>
      <c r="WDV21"/>
      <c r="WDW21"/>
      <c r="WDX21"/>
      <c r="WDY21"/>
      <c r="WDZ21"/>
      <c r="WEA21"/>
      <c r="WEB21"/>
      <c r="WEC21"/>
      <c r="WED21"/>
      <c r="WEE21"/>
      <c r="WEF21"/>
      <c r="WEG21"/>
      <c r="WEH21"/>
      <c r="WEI21"/>
      <c r="WEJ21"/>
      <c r="WEK21"/>
      <c r="WEL21"/>
      <c r="WEM21"/>
      <c r="WEN21"/>
      <c r="WEO21"/>
      <c r="WEP21"/>
      <c r="WEQ21"/>
      <c r="WER21"/>
      <c r="WES21"/>
      <c r="WET21"/>
      <c r="WEU21"/>
      <c r="WEV21"/>
      <c r="WEW21"/>
      <c r="WEX21"/>
      <c r="WEY21"/>
      <c r="WEZ21"/>
      <c r="WFA21"/>
      <c r="WFB21"/>
      <c r="WFC21"/>
      <c r="WFD21"/>
      <c r="WFE21"/>
      <c r="WFF21"/>
      <c r="WFG21"/>
      <c r="WFH21"/>
      <c r="WFI21"/>
      <c r="WFJ21"/>
      <c r="WFK21"/>
      <c r="WFL21"/>
      <c r="WFM21"/>
      <c r="WFN21"/>
      <c r="WFO21"/>
      <c r="WFP21"/>
      <c r="WFQ21"/>
      <c r="WFR21"/>
      <c r="WFS21"/>
      <c r="WFT21"/>
      <c r="WFU21"/>
      <c r="WFV21"/>
      <c r="WFW21"/>
      <c r="WFX21"/>
      <c r="WFY21"/>
      <c r="WFZ21"/>
      <c r="WGA21"/>
      <c r="WGB21"/>
      <c r="WGC21"/>
      <c r="WGD21"/>
      <c r="WGE21"/>
      <c r="WGF21"/>
      <c r="WGG21"/>
      <c r="WGH21"/>
      <c r="WGI21"/>
      <c r="WGJ21"/>
      <c r="WGK21"/>
      <c r="WGL21"/>
      <c r="WGM21"/>
      <c r="WGN21"/>
      <c r="WGO21"/>
      <c r="WGP21"/>
      <c r="WGQ21"/>
      <c r="WGR21"/>
      <c r="WGS21"/>
      <c r="WGT21"/>
      <c r="WGU21"/>
      <c r="WGV21"/>
      <c r="WGW21"/>
      <c r="WGX21"/>
      <c r="WGY21"/>
      <c r="WGZ21"/>
      <c r="WHA21"/>
      <c r="WHB21"/>
      <c r="WHC21"/>
      <c r="WHD21"/>
      <c r="WHE21"/>
      <c r="WHF21"/>
      <c r="WHG21"/>
      <c r="WHH21"/>
      <c r="WHI21"/>
      <c r="WHJ21"/>
      <c r="WHK21"/>
      <c r="WHL21"/>
      <c r="WHM21"/>
      <c r="WHN21"/>
      <c r="WHO21"/>
      <c r="WHP21"/>
      <c r="WHQ21"/>
      <c r="WHR21"/>
      <c r="WHS21"/>
      <c r="WHT21"/>
      <c r="WHU21"/>
      <c r="WHV21"/>
      <c r="WHW21"/>
      <c r="WHX21"/>
      <c r="WHY21"/>
      <c r="WHZ21"/>
      <c r="WIA21"/>
      <c r="WIB21"/>
      <c r="WIC21"/>
      <c r="WID21"/>
      <c r="WIE21"/>
      <c r="WIF21"/>
      <c r="WIG21"/>
      <c r="WIH21"/>
      <c r="WII21"/>
      <c r="WIJ21"/>
      <c r="WIK21"/>
      <c r="WIL21"/>
      <c r="WIM21"/>
      <c r="WIN21"/>
      <c r="WIO21"/>
      <c r="WIP21"/>
      <c r="WIQ21"/>
      <c r="WIR21"/>
      <c r="WIS21"/>
      <c r="WIT21"/>
      <c r="WIU21"/>
      <c r="WIV21"/>
      <c r="WIW21"/>
      <c r="WIX21"/>
      <c r="WIY21"/>
      <c r="WIZ21"/>
      <c r="WJA21"/>
      <c r="WJB21"/>
      <c r="WJC21"/>
      <c r="WJD21"/>
      <c r="WJE21"/>
      <c r="WJF21"/>
      <c r="WJG21"/>
      <c r="WJH21"/>
      <c r="WJI21"/>
      <c r="WJJ21"/>
      <c r="WJK21"/>
      <c r="WJL21"/>
      <c r="WJM21"/>
      <c r="WJN21"/>
      <c r="WJO21"/>
      <c r="WJP21"/>
      <c r="WJQ21"/>
      <c r="WJR21"/>
      <c r="WJS21"/>
      <c r="WJT21"/>
      <c r="WJU21"/>
      <c r="WJV21"/>
      <c r="WJW21"/>
      <c r="WJX21"/>
      <c r="WJY21"/>
      <c r="WJZ21"/>
      <c r="WKA21"/>
      <c r="WKB21"/>
      <c r="WKC21"/>
      <c r="WKD21"/>
      <c r="WKE21"/>
      <c r="WKF21"/>
      <c r="WKG21"/>
      <c r="WKH21"/>
      <c r="WKI21"/>
      <c r="WKJ21"/>
      <c r="WKK21"/>
      <c r="WKL21"/>
      <c r="WKM21"/>
      <c r="WKN21"/>
      <c r="WKO21"/>
      <c r="WKP21"/>
      <c r="WKQ21"/>
      <c r="WKR21"/>
      <c r="WKS21"/>
      <c r="WKT21"/>
      <c r="WKU21"/>
      <c r="WKV21"/>
      <c r="WKW21"/>
      <c r="WKX21"/>
      <c r="WKY21"/>
      <c r="WKZ21"/>
      <c r="WLA21"/>
      <c r="WLB21"/>
      <c r="WLC21"/>
      <c r="WLD21"/>
      <c r="WLE21"/>
      <c r="WLF21"/>
      <c r="WLG21"/>
      <c r="WLH21"/>
      <c r="WLI21"/>
      <c r="WLJ21"/>
      <c r="WLK21"/>
      <c r="WLL21"/>
      <c r="WLM21"/>
      <c r="WLN21"/>
      <c r="WLO21"/>
      <c r="WLP21"/>
      <c r="WLQ21"/>
      <c r="WLR21"/>
      <c r="WLS21"/>
      <c r="WLT21"/>
      <c r="WLU21"/>
      <c r="WLV21"/>
      <c r="WLW21"/>
      <c r="WLX21"/>
      <c r="WLY21"/>
      <c r="WLZ21"/>
      <c r="WMA21"/>
      <c r="WMB21"/>
      <c r="WMC21"/>
      <c r="WMD21"/>
      <c r="WME21"/>
      <c r="WMF21"/>
      <c r="WMG21"/>
      <c r="WMH21"/>
      <c r="WMI21"/>
      <c r="WMJ21"/>
      <c r="WMK21"/>
      <c r="WML21"/>
      <c r="WMM21"/>
      <c r="WMN21"/>
      <c r="WMO21"/>
      <c r="WMP21"/>
      <c r="WMQ21"/>
      <c r="WMR21"/>
      <c r="WMS21"/>
      <c r="WMT21"/>
      <c r="WMU21"/>
      <c r="WMV21"/>
      <c r="WMW21"/>
      <c r="WMX21"/>
      <c r="WMY21"/>
      <c r="WMZ21"/>
      <c r="WNA21"/>
      <c r="WNB21"/>
      <c r="WNC21"/>
      <c r="WND21"/>
      <c r="WNE21"/>
      <c r="WNF21"/>
      <c r="WNG21"/>
      <c r="WNH21"/>
      <c r="WNI21"/>
      <c r="WNJ21"/>
      <c r="WNK21"/>
      <c r="WNL21"/>
      <c r="WNM21"/>
      <c r="WNN21"/>
      <c r="WNO21"/>
      <c r="WNP21"/>
      <c r="WNQ21"/>
      <c r="WNR21"/>
      <c r="WNS21"/>
      <c r="WNT21"/>
      <c r="WNU21"/>
      <c r="WNV21"/>
      <c r="WNW21"/>
      <c r="WNX21"/>
      <c r="WNY21"/>
      <c r="WNZ21"/>
      <c r="WOA21"/>
      <c r="WOB21"/>
      <c r="WOC21"/>
      <c r="WOD21"/>
      <c r="WOE21"/>
      <c r="WOF21"/>
      <c r="WOG21"/>
      <c r="WOH21"/>
      <c r="WOI21"/>
      <c r="WOJ21"/>
      <c r="WOK21"/>
      <c r="WOL21"/>
      <c r="WOM21"/>
      <c r="WON21"/>
      <c r="WOO21"/>
      <c r="WOP21"/>
      <c r="WOQ21"/>
      <c r="WOR21"/>
      <c r="WOS21"/>
      <c r="WOT21"/>
      <c r="WOU21"/>
      <c r="WOV21"/>
      <c r="WOW21"/>
      <c r="WOX21"/>
      <c r="WOY21"/>
      <c r="WOZ21"/>
      <c r="WPA21"/>
      <c r="WPB21"/>
      <c r="WPC21"/>
      <c r="WPD21"/>
      <c r="WPE21"/>
      <c r="WPF21"/>
      <c r="WPG21"/>
      <c r="WPH21"/>
      <c r="WPI21"/>
      <c r="WPJ21"/>
      <c r="WPK21"/>
      <c r="WPL21"/>
      <c r="WPM21"/>
      <c r="WPN21"/>
      <c r="WPO21"/>
      <c r="WPP21"/>
      <c r="WPQ21"/>
      <c r="WPR21"/>
      <c r="WPS21"/>
      <c r="WPT21"/>
      <c r="WPU21"/>
      <c r="WPV21"/>
      <c r="WPW21"/>
      <c r="WPX21"/>
      <c r="WPY21"/>
      <c r="WPZ21"/>
      <c r="WQA21"/>
      <c r="WQB21"/>
      <c r="WQC21"/>
      <c r="WQD21"/>
      <c r="WQE21"/>
      <c r="WQF21"/>
      <c r="WQG21"/>
      <c r="WQH21"/>
      <c r="WQI21"/>
      <c r="WQJ21"/>
      <c r="WQK21"/>
      <c r="WQL21"/>
      <c r="WQM21"/>
      <c r="WQN21"/>
      <c r="WQO21"/>
      <c r="WQP21"/>
      <c r="WQQ21"/>
      <c r="WQR21"/>
      <c r="WQS21"/>
      <c r="WQT21"/>
      <c r="WQU21"/>
      <c r="WQV21"/>
      <c r="WQW21"/>
      <c r="WQX21"/>
      <c r="WQY21"/>
      <c r="WQZ21"/>
      <c r="WRA21"/>
      <c r="WRB21"/>
      <c r="WRC21"/>
      <c r="WRD21"/>
      <c r="WRE21"/>
      <c r="WRF21"/>
      <c r="WRG21"/>
      <c r="WRH21"/>
      <c r="WRI21"/>
      <c r="WRJ21"/>
      <c r="WRK21"/>
      <c r="WRL21"/>
      <c r="WRM21"/>
      <c r="WRN21"/>
      <c r="WRO21"/>
      <c r="WRP21"/>
      <c r="WRQ21"/>
      <c r="WRR21"/>
      <c r="WRS21"/>
      <c r="WRT21"/>
      <c r="WRU21"/>
      <c r="WRV21"/>
      <c r="WRW21"/>
      <c r="WRX21"/>
      <c r="WRY21"/>
      <c r="WRZ21"/>
      <c r="WSA21"/>
      <c r="WSB21"/>
      <c r="WSC21"/>
      <c r="WSD21"/>
      <c r="WSE21"/>
      <c r="WSF21"/>
      <c r="WSG21"/>
      <c r="WSH21"/>
      <c r="WSI21"/>
      <c r="WSJ21"/>
      <c r="WSK21"/>
      <c r="WSL21"/>
      <c r="WSM21"/>
      <c r="WSN21"/>
      <c r="WSO21"/>
      <c r="WSP21"/>
      <c r="WSQ21"/>
      <c r="WSR21"/>
      <c r="WSS21"/>
      <c r="WST21"/>
      <c r="WSU21"/>
      <c r="WSV21"/>
      <c r="WSW21"/>
      <c r="WSX21"/>
      <c r="WSY21"/>
      <c r="WSZ21"/>
      <c r="WTA21"/>
      <c r="WTB21"/>
      <c r="WTC21"/>
      <c r="WTD21"/>
      <c r="WTE21"/>
      <c r="WTF21"/>
      <c r="WTG21"/>
      <c r="WTH21"/>
      <c r="WTI21"/>
      <c r="WTJ21"/>
      <c r="WTK21"/>
      <c r="WTL21"/>
      <c r="WTM21"/>
      <c r="WTN21"/>
      <c r="WTO21"/>
      <c r="WTP21"/>
      <c r="WTQ21"/>
      <c r="WTR21"/>
      <c r="WTS21"/>
      <c r="WTT21"/>
      <c r="WTU21"/>
      <c r="WTV21"/>
      <c r="WTW21"/>
      <c r="WTX21"/>
      <c r="WTY21"/>
      <c r="WTZ21"/>
      <c r="WUA21"/>
      <c r="WUB21"/>
      <c r="WUC21"/>
      <c r="WUD21"/>
      <c r="WUE21"/>
      <c r="WUF21"/>
      <c r="WUG21"/>
      <c r="WUH21"/>
      <c r="WUI21"/>
      <c r="WUJ21"/>
      <c r="WUK21"/>
      <c r="WUL21"/>
      <c r="WUM21"/>
      <c r="WUN21"/>
      <c r="WUO21"/>
      <c r="WUP21"/>
      <c r="WUQ21"/>
      <c r="WUR21"/>
      <c r="WUS21"/>
      <c r="WUT21"/>
      <c r="WUU21"/>
      <c r="WUV21"/>
      <c r="WUW21"/>
      <c r="WUX21"/>
      <c r="WUY21"/>
      <c r="WUZ21"/>
      <c r="WVA21"/>
      <c r="WVB21"/>
      <c r="WVC21"/>
      <c r="WVD21"/>
      <c r="WVE21"/>
      <c r="WVF21"/>
      <c r="WVG21"/>
      <c r="WVH21"/>
      <c r="WVI21"/>
      <c r="WVJ21"/>
      <c r="WVK21"/>
      <c r="WVL21"/>
      <c r="WVM21"/>
      <c r="WVN21"/>
      <c r="WVO21"/>
      <c r="WVP21"/>
      <c r="WVQ21"/>
      <c r="WVR21"/>
      <c r="WVS21"/>
      <c r="WVT21"/>
      <c r="WVU21"/>
      <c r="WVV21"/>
      <c r="WVW21"/>
      <c r="WVX21"/>
      <c r="WVY21"/>
      <c r="WVZ21"/>
      <c r="WWA21"/>
      <c r="WWB21"/>
      <c r="WWC21"/>
      <c r="WWD21"/>
      <c r="WWE21"/>
      <c r="WWF21"/>
      <c r="WWG21"/>
      <c r="WWH21"/>
      <c r="WWI21"/>
      <c r="WWJ21"/>
      <c r="WWK21"/>
      <c r="WWL21"/>
      <c r="WWM21"/>
      <c r="WWN21"/>
      <c r="WWO21"/>
      <c r="WWP21"/>
      <c r="WWQ21"/>
      <c r="WWR21"/>
      <c r="WWS21"/>
      <c r="WWT21"/>
      <c r="WWU21"/>
      <c r="WWV21"/>
      <c r="WWW21"/>
      <c r="WWX21"/>
      <c r="WWY21"/>
      <c r="WWZ21"/>
      <c r="WXA21"/>
      <c r="WXB21"/>
      <c r="WXC21"/>
      <c r="WXD21"/>
      <c r="WXE21"/>
      <c r="WXF21"/>
      <c r="WXG21"/>
      <c r="WXH21"/>
      <c r="WXI21"/>
      <c r="WXJ21"/>
      <c r="WXK21"/>
      <c r="WXL21"/>
      <c r="WXM21"/>
      <c r="WXN21"/>
      <c r="WXO21"/>
      <c r="WXP21"/>
      <c r="WXQ21"/>
      <c r="WXR21"/>
      <c r="WXS21"/>
      <c r="WXT21"/>
      <c r="WXU21"/>
      <c r="WXV21"/>
      <c r="WXW21"/>
      <c r="WXX21"/>
      <c r="WXY21"/>
      <c r="WXZ21"/>
      <c r="WYA21"/>
      <c r="WYB21"/>
      <c r="WYC21"/>
      <c r="WYD21"/>
      <c r="WYE21"/>
      <c r="WYF21"/>
      <c r="WYG21"/>
      <c r="WYH21"/>
      <c r="WYI21"/>
      <c r="WYJ21"/>
      <c r="WYK21"/>
      <c r="WYL21"/>
      <c r="WYM21"/>
      <c r="WYN21"/>
      <c r="WYO21"/>
      <c r="WYP21"/>
      <c r="WYQ21"/>
      <c r="WYR21"/>
      <c r="WYS21"/>
      <c r="WYT21"/>
      <c r="WYU21"/>
      <c r="WYV21"/>
      <c r="WYW21"/>
      <c r="WYX21"/>
      <c r="WYY21"/>
      <c r="WYZ21"/>
      <c r="WZA21"/>
      <c r="WZB21"/>
      <c r="WZC21"/>
      <c r="WZD21"/>
      <c r="WZE21"/>
      <c r="WZF21"/>
      <c r="WZG21"/>
      <c r="WZH21"/>
      <c r="WZI21"/>
      <c r="WZJ21"/>
      <c r="WZK21"/>
      <c r="WZL21"/>
      <c r="WZM21"/>
      <c r="WZN21"/>
      <c r="WZO21"/>
      <c r="WZP21"/>
      <c r="WZQ21"/>
      <c r="WZR21"/>
      <c r="WZS21"/>
      <c r="WZT21"/>
      <c r="WZU21"/>
      <c r="WZV21"/>
      <c r="WZW21"/>
      <c r="WZX21"/>
      <c r="WZY21"/>
      <c r="WZZ21"/>
      <c r="XAA21"/>
      <c r="XAB21"/>
      <c r="XAC21"/>
      <c r="XAD21"/>
      <c r="XAE21"/>
      <c r="XAF21"/>
      <c r="XAG21"/>
      <c r="XAH21"/>
      <c r="XAI21"/>
      <c r="XAJ21"/>
      <c r="XAK21"/>
      <c r="XAL21"/>
      <c r="XAM21"/>
      <c r="XAN21"/>
      <c r="XAO21"/>
      <c r="XAP21"/>
      <c r="XAQ21"/>
      <c r="XAR21"/>
      <c r="XAS21"/>
      <c r="XAT21"/>
      <c r="XAU21"/>
      <c r="XAV21"/>
      <c r="XAW21"/>
      <c r="XAX21"/>
      <c r="XAY21"/>
      <c r="XAZ21"/>
      <c r="XBA21"/>
      <c r="XBB21"/>
      <c r="XBC21"/>
      <c r="XBD21"/>
      <c r="XBE21"/>
      <c r="XBF21"/>
      <c r="XBG21"/>
      <c r="XBH21"/>
      <c r="XBI21"/>
      <c r="XBJ21"/>
      <c r="XBK21"/>
      <c r="XBL21"/>
      <c r="XBM21"/>
      <c r="XBN21"/>
      <c r="XBO21"/>
      <c r="XBP21"/>
      <c r="XBQ21"/>
      <c r="XBR21"/>
      <c r="XBS21"/>
      <c r="XBT21"/>
      <c r="XBU21"/>
      <c r="XBV21"/>
      <c r="XBW21"/>
      <c r="XBX21"/>
      <c r="XBY21"/>
      <c r="XBZ21"/>
      <c r="XCA21"/>
      <c r="XCB21"/>
      <c r="XCC21"/>
      <c r="XCD21"/>
      <c r="XCE21"/>
      <c r="XCF21"/>
      <c r="XCG21"/>
      <c r="XCH21"/>
      <c r="XCI21"/>
      <c r="XCJ21"/>
      <c r="XCK21"/>
      <c r="XCL21"/>
      <c r="XCM21"/>
      <c r="XCN21"/>
      <c r="XCO21"/>
      <c r="XCP21"/>
      <c r="XCQ21"/>
      <c r="XCR21"/>
      <c r="XCS21"/>
      <c r="XCT21"/>
      <c r="XCU21"/>
      <c r="XCV21"/>
      <c r="XCW21"/>
      <c r="XCX21"/>
      <c r="XCY21"/>
      <c r="XCZ21"/>
      <c r="XDA21"/>
      <c r="XDB21"/>
      <c r="XDC21"/>
      <c r="XDD21"/>
      <c r="XDE21"/>
      <c r="XDF21"/>
      <c r="XDG21"/>
      <c r="XDH21"/>
      <c r="XDI21"/>
      <c r="XDJ21"/>
      <c r="XDK21"/>
      <c r="XDL21"/>
      <c r="XDM21"/>
      <c r="XDN21"/>
      <c r="XDO21"/>
      <c r="XDP21"/>
      <c r="XDQ21"/>
      <c r="XDR21"/>
      <c r="XDS21"/>
      <c r="XDT21"/>
      <c r="XDU21"/>
      <c r="XDV21"/>
      <c r="XDW21"/>
      <c r="XDX21"/>
      <c r="XDY21"/>
      <c r="XDZ21"/>
      <c r="XEA21"/>
      <c r="XEB21"/>
      <c r="XEC21"/>
      <c r="XED21"/>
      <c r="XEE21"/>
      <c r="XEF21"/>
      <c r="XEG21"/>
      <c r="XEH21"/>
      <c r="XEI21"/>
      <c r="XEJ21"/>
      <c r="XEK21"/>
      <c r="XEL21"/>
      <c r="XEM21"/>
      <c r="XEN21"/>
      <c r="XEO21"/>
      <c r="XEP21"/>
      <c r="XEQ21"/>
      <c r="XER21"/>
      <c r="XES21"/>
      <c r="XET21"/>
      <c r="XEU21"/>
      <c r="XEV21"/>
      <c r="XEW21"/>
      <c r="XEX21"/>
      <c r="XEY21"/>
      <c r="XEZ21"/>
      <c r="XFA21"/>
      <c r="XFB21"/>
      <c r="XFC21"/>
    </row>
    <row r="22" spans="2:16383" s="89" customFormat="1" ht="38.25" customHeight="1" x14ac:dyDescent="0.25">
      <c r="B22" s="94" t="s">
        <v>356</v>
      </c>
      <c r="C22" s="70"/>
      <c r="D22" s="70"/>
      <c r="E22" s="70"/>
      <c r="F22" s="70"/>
      <c r="G22" s="70"/>
      <c r="H22" s="70"/>
      <c r="I22" s="70"/>
      <c r="J22" s="70"/>
      <c r="K22" s="70"/>
      <c r="L22" s="70"/>
      <c r="M22" s="70"/>
      <c r="N22" s="70"/>
      <c r="O22" s="70"/>
      <c r="P22" s="70"/>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c r="IW22"/>
      <c r="IX22"/>
      <c r="IY22"/>
      <c r="IZ22"/>
      <c r="JA22"/>
      <c r="JB22"/>
      <c r="JC22"/>
      <c r="JD22"/>
      <c r="JE22"/>
      <c r="JF22"/>
      <c r="JG22"/>
      <c r="JH22"/>
      <c r="JI22"/>
      <c r="JJ22"/>
      <c r="JK22"/>
      <c r="JL22"/>
      <c r="JM22"/>
      <c r="JN22"/>
      <c r="JO22"/>
      <c r="JP22"/>
      <c r="JQ22"/>
      <c r="JR22"/>
      <c r="JS22"/>
      <c r="JT22"/>
      <c r="JU22"/>
      <c r="JV22"/>
      <c r="JW22"/>
      <c r="JX22"/>
      <c r="JY22"/>
      <c r="JZ22"/>
      <c r="KA22"/>
      <c r="KB22"/>
      <c r="KC22"/>
      <c r="KD22"/>
      <c r="KE22"/>
      <c r="KF22"/>
      <c r="KG22"/>
      <c r="KH22"/>
      <c r="KI22"/>
      <c r="KJ22"/>
      <c r="KK22"/>
      <c r="KL22"/>
      <c r="KM22"/>
      <c r="KN22"/>
      <c r="KO22"/>
      <c r="KP22"/>
      <c r="KQ22"/>
      <c r="KR22"/>
      <c r="KS22"/>
      <c r="KT22"/>
      <c r="KU22"/>
      <c r="KV22"/>
      <c r="KW22"/>
      <c r="KX22"/>
      <c r="KY22"/>
      <c r="KZ22"/>
      <c r="LA22"/>
      <c r="LB22"/>
      <c r="LC22"/>
      <c r="LD22"/>
      <c r="LE22"/>
      <c r="LF22"/>
      <c r="LG22"/>
      <c r="LH22"/>
      <c r="LI22"/>
      <c r="LJ22"/>
      <c r="LK22"/>
      <c r="LL22"/>
      <c r="LM22"/>
      <c r="LN22"/>
      <c r="LO22"/>
      <c r="LP22"/>
      <c r="LQ22"/>
      <c r="LR22"/>
      <c r="LS22"/>
      <c r="LT22"/>
      <c r="LU22"/>
      <c r="LV22"/>
      <c r="LW22"/>
      <c r="LX22"/>
      <c r="LY22"/>
      <c r="LZ22"/>
      <c r="MA22"/>
      <c r="MB22"/>
      <c r="MC22"/>
      <c r="MD22"/>
      <c r="ME22"/>
      <c r="MF22"/>
      <c r="MG22"/>
      <c r="MH22"/>
      <c r="MI22"/>
      <c r="MJ22"/>
      <c r="MK22"/>
      <c r="ML22"/>
      <c r="MM22"/>
      <c r="MN22"/>
      <c r="MO22"/>
      <c r="MP22"/>
      <c r="MQ22"/>
      <c r="MR22"/>
      <c r="MS22"/>
      <c r="MT22"/>
      <c r="MU22"/>
      <c r="MV22"/>
      <c r="MW22"/>
      <c r="MX22"/>
      <c r="MY22"/>
      <c r="MZ22"/>
      <c r="NA22"/>
      <c r="NB22"/>
      <c r="NC22"/>
      <c r="ND22"/>
      <c r="NE22"/>
      <c r="NF22"/>
      <c r="NG22"/>
      <c r="NH22"/>
      <c r="NI22"/>
      <c r="NJ22"/>
      <c r="NK22"/>
      <c r="NL22"/>
      <c r="NM22"/>
      <c r="NN22"/>
      <c r="NO22"/>
      <c r="NP22"/>
      <c r="NQ22"/>
      <c r="NR22"/>
      <c r="NS22"/>
      <c r="NT22"/>
      <c r="NU22"/>
      <c r="NV22"/>
      <c r="NW22"/>
      <c r="NX22"/>
      <c r="NY22"/>
      <c r="NZ22"/>
      <c r="OA22"/>
      <c r="OB22"/>
      <c r="OC22"/>
      <c r="OD22"/>
      <c r="OE22"/>
      <c r="OF22"/>
      <c r="OG22"/>
      <c r="OH22"/>
      <c r="OI22"/>
      <c r="OJ22"/>
      <c r="OK22"/>
      <c r="OL22"/>
      <c r="OM22"/>
      <c r="ON22"/>
      <c r="OO22"/>
      <c r="OP22"/>
      <c r="OQ22"/>
      <c r="OR22"/>
      <c r="OS22"/>
      <c r="OT22"/>
      <c r="OU22"/>
      <c r="OV22"/>
      <c r="OW22"/>
      <c r="OX22"/>
      <c r="OY22"/>
      <c r="OZ22"/>
      <c r="PA22"/>
      <c r="PB22"/>
      <c r="PC22"/>
      <c r="PD22"/>
      <c r="PE22"/>
      <c r="PF22"/>
      <c r="PG22"/>
      <c r="PH22"/>
      <c r="PI22"/>
      <c r="PJ22"/>
      <c r="PK22"/>
      <c r="PL22"/>
      <c r="PM22"/>
      <c r="PN22"/>
      <c r="PO22"/>
      <c r="PP22"/>
      <c r="PQ22"/>
      <c r="PR22"/>
      <c r="PS22"/>
      <c r="PT22"/>
      <c r="PU22"/>
      <c r="PV22"/>
      <c r="PW22"/>
      <c r="PX22"/>
      <c r="PY22"/>
      <c r="PZ22"/>
      <c r="QA22"/>
      <c r="QB22"/>
      <c r="QC22"/>
      <c r="QD22"/>
      <c r="QE22"/>
      <c r="QF22"/>
      <c r="QG22"/>
      <c r="QH22"/>
      <c r="QI22"/>
      <c r="QJ22"/>
      <c r="QK22"/>
      <c r="QL22"/>
      <c r="QM22"/>
      <c r="QN22"/>
      <c r="QO22"/>
      <c r="QP22"/>
      <c r="QQ22"/>
      <c r="QR22"/>
      <c r="QS22"/>
      <c r="QT22"/>
      <c r="QU22"/>
      <c r="QV22"/>
      <c r="QW22"/>
      <c r="QX22"/>
      <c r="QY22"/>
      <c r="QZ22"/>
      <c r="RA22"/>
      <c r="RB22"/>
      <c r="RC22"/>
      <c r="RD22"/>
      <c r="RE22"/>
      <c r="RF22"/>
      <c r="RG22"/>
      <c r="RH22"/>
      <c r="RI22"/>
      <c r="RJ22"/>
      <c r="RK22"/>
      <c r="RL22"/>
      <c r="RM22"/>
      <c r="RN22"/>
      <c r="RO22"/>
      <c r="RP22"/>
      <c r="RQ22"/>
      <c r="RR22"/>
      <c r="RS22"/>
      <c r="RT22"/>
      <c r="RU22"/>
      <c r="RV22"/>
      <c r="RW22"/>
      <c r="RX22"/>
      <c r="RY22"/>
      <c r="RZ22"/>
      <c r="SA22"/>
      <c r="SB22"/>
      <c r="SC22"/>
      <c r="SD22"/>
      <c r="SE22"/>
      <c r="SF22"/>
      <c r="SG22"/>
      <c r="SH22"/>
      <c r="SI22"/>
      <c r="SJ22"/>
      <c r="SK22"/>
      <c r="SL22"/>
      <c r="SM22"/>
      <c r="SN22"/>
      <c r="SO22"/>
      <c r="SP22"/>
      <c r="SQ22"/>
      <c r="SR22"/>
      <c r="SS22"/>
      <c r="ST22"/>
      <c r="SU22"/>
      <c r="SV22"/>
      <c r="SW22"/>
      <c r="SX22"/>
      <c r="SY22"/>
      <c r="SZ22"/>
      <c r="TA22"/>
      <c r="TB22"/>
      <c r="TC22"/>
      <c r="TD22"/>
      <c r="TE22"/>
      <c r="TF22"/>
      <c r="TG22"/>
      <c r="TH22"/>
      <c r="TI22"/>
      <c r="TJ22"/>
      <c r="TK22"/>
      <c r="TL22"/>
      <c r="TM22"/>
      <c r="TN22"/>
      <c r="TO22"/>
      <c r="TP22"/>
      <c r="TQ22"/>
      <c r="TR22"/>
      <c r="TS22"/>
      <c r="TT22"/>
      <c r="TU22"/>
      <c r="TV22"/>
      <c r="TW22"/>
      <c r="TX22"/>
      <c r="TY22"/>
      <c r="TZ22"/>
      <c r="UA22"/>
      <c r="UB22"/>
      <c r="UC22"/>
      <c r="UD22"/>
      <c r="UE22"/>
      <c r="UF22"/>
      <c r="UG22"/>
      <c r="UH22"/>
      <c r="UI22"/>
      <c r="UJ22"/>
      <c r="UK22"/>
      <c r="UL22"/>
      <c r="UM22"/>
      <c r="UN22"/>
      <c r="UO22"/>
      <c r="UP22"/>
      <c r="UQ22"/>
      <c r="UR22"/>
      <c r="US22"/>
      <c r="UT22"/>
      <c r="UU22"/>
      <c r="UV22"/>
      <c r="UW22"/>
      <c r="UX22"/>
      <c r="UY22"/>
      <c r="UZ22"/>
      <c r="VA22"/>
      <c r="VB22"/>
      <c r="VC22"/>
      <c r="VD22"/>
      <c r="VE22"/>
      <c r="VF22"/>
      <c r="VG22"/>
      <c r="VH22"/>
      <c r="VI22"/>
      <c r="VJ22"/>
      <c r="VK22"/>
      <c r="VL22"/>
      <c r="VM22"/>
      <c r="VN22"/>
      <c r="VO22"/>
      <c r="VP22"/>
      <c r="VQ22"/>
      <c r="VR22"/>
      <c r="VS22"/>
      <c r="VT22"/>
      <c r="VU22"/>
      <c r="VV22"/>
      <c r="VW22"/>
      <c r="VX22"/>
      <c r="VY22"/>
      <c r="VZ22"/>
      <c r="WA22"/>
      <c r="WB22"/>
      <c r="WC22"/>
      <c r="WD22"/>
      <c r="WE22"/>
      <c r="WF22"/>
      <c r="WG22"/>
      <c r="WH22"/>
      <c r="WI22"/>
      <c r="WJ22"/>
      <c r="WK22"/>
      <c r="WL22"/>
      <c r="WM22"/>
      <c r="WN22"/>
      <c r="WO22"/>
      <c r="WP22"/>
      <c r="WQ22"/>
      <c r="WR22"/>
      <c r="WS22"/>
      <c r="WT22"/>
      <c r="WU22"/>
      <c r="WV22"/>
      <c r="WW22"/>
      <c r="WX22"/>
      <c r="WY22"/>
      <c r="WZ22"/>
      <c r="XA22"/>
      <c r="XB22"/>
      <c r="XC22"/>
      <c r="XD22"/>
      <c r="XE22"/>
      <c r="XF22"/>
      <c r="XG22"/>
      <c r="XH22"/>
      <c r="XI22"/>
      <c r="XJ22"/>
      <c r="XK22"/>
      <c r="XL22"/>
      <c r="XM22"/>
      <c r="XN22"/>
      <c r="XO22"/>
      <c r="XP22"/>
      <c r="XQ22"/>
      <c r="XR22"/>
      <c r="XS22"/>
      <c r="XT22"/>
      <c r="XU22"/>
      <c r="XV22"/>
      <c r="XW22"/>
      <c r="XX22"/>
      <c r="XY22"/>
      <c r="XZ22"/>
      <c r="YA22"/>
      <c r="YB22"/>
      <c r="YC22"/>
      <c r="YD22"/>
      <c r="YE22"/>
      <c r="YF22"/>
      <c r="YG22"/>
      <c r="YH22"/>
      <c r="YI22"/>
      <c r="YJ22"/>
      <c r="YK22"/>
      <c r="YL22"/>
      <c r="YM22"/>
      <c r="YN22"/>
      <c r="YO22"/>
      <c r="YP22"/>
      <c r="YQ22"/>
      <c r="YR22"/>
      <c r="YS22"/>
      <c r="YT22"/>
      <c r="YU22"/>
      <c r="YV22"/>
      <c r="YW22"/>
      <c r="YX22"/>
      <c r="YY22"/>
      <c r="YZ22"/>
      <c r="ZA22"/>
      <c r="ZB22"/>
      <c r="ZC22"/>
      <c r="ZD22"/>
      <c r="ZE22"/>
      <c r="ZF22"/>
      <c r="ZG22"/>
      <c r="ZH22"/>
      <c r="ZI22"/>
      <c r="ZJ22"/>
      <c r="ZK22"/>
      <c r="ZL22"/>
      <c r="ZM22"/>
      <c r="ZN22"/>
      <c r="ZO22"/>
      <c r="ZP22"/>
      <c r="ZQ22"/>
      <c r="ZR22"/>
      <c r="ZS22"/>
      <c r="ZT22"/>
      <c r="ZU22"/>
      <c r="ZV22"/>
      <c r="ZW22"/>
      <c r="ZX22"/>
      <c r="ZY22"/>
      <c r="ZZ22"/>
      <c r="AAA22"/>
      <c r="AAB22"/>
      <c r="AAC22"/>
      <c r="AAD22"/>
      <c r="AAE22"/>
      <c r="AAF22"/>
      <c r="AAG22"/>
      <c r="AAH22"/>
      <c r="AAI22"/>
      <c r="AAJ22"/>
      <c r="AAK22"/>
      <c r="AAL22"/>
      <c r="AAM22"/>
      <c r="AAN22"/>
      <c r="AAO22"/>
      <c r="AAP22"/>
      <c r="AAQ22"/>
      <c r="AAR22"/>
      <c r="AAS22"/>
      <c r="AAT22"/>
      <c r="AAU22"/>
      <c r="AAV22"/>
      <c r="AAW22"/>
      <c r="AAX22"/>
      <c r="AAY22"/>
      <c r="AAZ22"/>
      <c r="ABA22"/>
      <c r="ABB22"/>
      <c r="ABC22"/>
      <c r="ABD22"/>
      <c r="ABE22"/>
      <c r="ABF22"/>
      <c r="ABG22"/>
      <c r="ABH22"/>
      <c r="ABI22"/>
      <c r="ABJ22"/>
      <c r="ABK22"/>
      <c r="ABL22"/>
      <c r="ABM22"/>
      <c r="ABN22"/>
      <c r="ABO22"/>
      <c r="ABP22"/>
      <c r="ABQ22"/>
      <c r="ABR22"/>
      <c r="ABS22"/>
      <c r="ABT22"/>
      <c r="ABU22"/>
      <c r="ABV22"/>
      <c r="ABW22"/>
      <c r="ABX22"/>
      <c r="ABY22"/>
      <c r="ABZ22"/>
      <c r="ACA22"/>
      <c r="ACB22"/>
      <c r="ACC22"/>
      <c r="ACD22"/>
      <c r="ACE22"/>
      <c r="ACF22"/>
      <c r="ACG22"/>
      <c r="ACH22"/>
      <c r="ACI22"/>
      <c r="ACJ22"/>
      <c r="ACK22"/>
      <c r="ACL22"/>
      <c r="ACM22"/>
      <c r="ACN22"/>
      <c r="ACO22"/>
      <c r="ACP22"/>
      <c r="ACQ22"/>
      <c r="ACR22"/>
      <c r="ACS22"/>
      <c r="ACT22"/>
      <c r="ACU22"/>
      <c r="ACV22"/>
      <c r="ACW22"/>
      <c r="ACX22"/>
      <c r="ACY22"/>
      <c r="ACZ22"/>
      <c r="ADA22"/>
      <c r="ADB22"/>
      <c r="ADC22"/>
      <c r="ADD22"/>
      <c r="ADE22"/>
      <c r="ADF22"/>
      <c r="ADG22"/>
      <c r="ADH22"/>
      <c r="ADI22"/>
      <c r="ADJ22"/>
      <c r="ADK22"/>
      <c r="ADL22"/>
      <c r="ADM22"/>
      <c r="ADN22"/>
      <c r="ADO22"/>
      <c r="ADP22"/>
      <c r="ADQ22"/>
      <c r="ADR22"/>
      <c r="ADS22"/>
      <c r="ADT22"/>
      <c r="ADU22"/>
      <c r="ADV22"/>
      <c r="ADW22"/>
      <c r="ADX22"/>
      <c r="ADY22"/>
      <c r="ADZ22"/>
      <c r="AEA22"/>
      <c r="AEB22"/>
      <c r="AEC22"/>
      <c r="AED22"/>
      <c r="AEE22"/>
      <c r="AEF22"/>
      <c r="AEG22"/>
      <c r="AEH22"/>
      <c r="AEI22"/>
      <c r="AEJ22"/>
      <c r="AEK22"/>
      <c r="AEL22"/>
      <c r="AEM22"/>
      <c r="AEN22"/>
      <c r="AEO22"/>
      <c r="AEP22"/>
      <c r="AEQ22"/>
      <c r="AER22"/>
      <c r="AES22"/>
      <c r="AET22"/>
      <c r="AEU22"/>
      <c r="AEV22"/>
      <c r="AEW22"/>
      <c r="AEX22"/>
      <c r="AEY22"/>
      <c r="AEZ22"/>
      <c r="AFA22"/>
      <c r="AFB22"/>
      <c r="AFC22"/>
      <c r="AFD22"/>
      <c r="AFE22"/>
      <c r="AFF22"/>
      <c r="AFG22"/>
      <c r="AFH22"/>
      <c r="AFI22"/>
      <c r="AFJ22"/>
      <c r="AFK22"/>
      <c r="AFL22"/>
      <c r="AFM22"/>
      <c r="AFN22"/>
      <c r="AFO22"/>
      <c r="AFP22"/>
      <c r="AFQ22"/>
      <c r="AFR22"/>
      <c r="AFS22"/>
      <c r="AFT22"/>
      <c r="AFU22"/>
      <c r="AFV22"/>
      <c r="AFW22"/>
      <c r="AFX22"/>
      <c r="AFY22"/>
      <c r="AFZ22"/>
      <c r="AGA22"/>
      <c r="AGB22"/>
      <c r="AGC22"/>
      <c r="AGD22"/>
      <c r="AGE22"/>
      <c r="AGF22"/>
      <c r="AGG22"/>
      <c r="AGH22"/>
      <c r="AGI22"/>
      <c r="AGJ22"/>
      <c r="AGK22"/>
      <c r="AGL22"/>
      <c r="AGM22"/>
      <c r="AGN22"/>
      <c r="AGO22"/>
      <c r="AGP22"/>
      <c r="AGQ22"/>
      <c r="AGR22"/>
      <c r="AGS22"/>
      <c r="AGT22"/>
      <c r="AGU22"/>
      <c r="AGV22"/>
      <c r="AGW22"/>
      <c r="AGX22"/>
      <c r="AGY22"/>
      <c r="AGZ22"/>
      <c r="AHA22"/>
      <c r="AHB22"/>
      <c r="AHC22"/>
      <c r="AHD22"/>
      <c r="AHE22"/>
      <c r="AHF22"/>
      <c r="AHG22"/>
      <c r="AHH22"/>
      <c r="AHI22"/>
      <c r="AHJ22"/>
      <c r="AHK22"/>
      <c r="AHL22"/>
      <c r="AHM22"/>
      <c r="AHN22"/>
      <c r="AHO22"/>
      <c r="AHP22"/>
      <c r="AHQ22"/>
      <c r="AHR22"/>
      <c r="AHS22"/>
      <c r="AHT22"/>
      <c r="AHU22"/>
      <c r="AHV22"/>
      <c r="AHW22"/>
      <c r="AHX22"/>
      <c r="AHY22"/>
      <c r="AHZ22"/>
      <c r="AIA22"/>
      <c r="AIB22"/>
      <c r="AIC22"/>
      <c r="AID22"/>
      <c r="AIE22"/>
      <c r="AIF22"/>
      <c r="AIG22"/>
      <c r="AIH22"/>
      <c r="AII22"/>
      <c r="AIJ22"/>
      <c r="AIK22"/>
      <c r="AIL22"/>
      <c r="AIM22"/>
      <c r="AIN22"/>
      <c r="AIO22"/>
      <c r="AIP22"/>
      <c r="AIQ22"/>
      <c r="AIR22"/>
      <c r="AIS22"/>
      <c r="AIT22"/>
      <c r="AIU22"/>
      <c r="AIV22"/>
      <c r="AIW22"/>
      <c r="AIX22"/>
      <c r="AIY22"/>
      <c r="AIZ22"/>
      <c r="AJA22"/>
      <c r="AJB22"/>
      <c r="AJC22"/>
      <c r="AJD22"/>
      <c r="AJE22"/>
      <c r="AJF22"/>
      <c r="AJG22"/>
      <c r="AJH22"/>
      <c r="AJI22"/>
      <c r="AJJ22"/>
      <c r="AJK22"/>
      <c r="AJL22"/>
      <c r="AJM22"/>
      <c r="AJN22"/>
      <c r="AJO22"/>
      <c r="AJP22"/>
      <c r="AJQ22"/>
      <c r="AJR22"/>
      <c r="AJS22"/>
      <c r="AJT22"/>
      <c r="AJU22"/>
      <c r="AJV22"/>
      <c r="AJW22"/>
      <c r="AJX22"/>
      <c r="AJY22"/>
      <c r="AJZ22"/>
      <c r="AKA22"/>
      <c r="AKB22"/>
      <c r="AKC22"/>
      <c r="AKD22"/>
      <c r="AKE22"/>
      <c r="AKF22"/>
      <c r="AKG22"/>
      <c r="AKH22"/>
      <c r="AKI22"/>
      <c r="AKJ22"/>
      <c r="AKK22"/>
      <c r="AKL22"/>
      <c r="AKM22"/>
      <c r="AKN22"/>
      <c r="AKO22"/>
      <c r="AKP22"/>
      <c r="AKQ22"/>
      <c r="AKR22"/>
      <c r="AKS22"/>
      <c r="AKT22"/>
      <c r="AKU22"/>
      <c r="AKV22"/>
      <c r="AKW22"/>
      <c r="AKX22"/>
      <c r="AKY22"/>
      <c r="AKZ22"/>
      <c r="ALA22"/>
      <c r="ALB22"/>
      <c r="ALC22"/>
      <c r="ALD22"/>
      <c r="ALE22"/>
      <c r="ALF22"/>
      <c r="ALG22"/>
      <c r="ALH22"/>
      <c r="ALI22"/>
      <c r="ALJ22"/>
      <c r="ALK22"/>
      <c r="ALL22"/>
      <c r="ALM22"/>
      <c r="ALN22"/>
      <c r="ALO22"/>
      <c r="ALP22"/>
      <c r="ALQ22"/>
      <c r="ALR22"/>
      <c r="ALS22"/>
      <c r="ALT22"/>
      <c r="ALU22"/>
      <c r="ALV22"/>
      <c r="ALW22"/>
      <c r="ALX22"/>
      <c r="ALY22"/>
      <c r="ALZ22"/>
      <c r="AMA22"/>
      <c r="AMB22"/>
      <c r="AMC22"/>
      <c r="AMD22"/>
      <c r="AME22"/>
      <c r="AMF22"/>
      <c r="AMG22"/>
      <c r="AMH22"/>
      <c r="AMI22"/>
      <c r="AMJ22"/>
      <c r="AMK22"/>
      <c r="AML22"/>
      <c r="AMM22"/>
      <c r="AMN22"/>
      <c r="AMO22"/>
      <c r="AMP22"/>
      <c r="AMQ22"/>
      <c r="AMR22"/>
      <c r="AMS22"/>
      <c r="AMT22"/>
      <c r="AMU22"/>
      <c r="AMV22"/>
      <c r="AMW22"/>
      <c r="AMX22"/>
      <c r="AMY22"/>
      <c r="AMZ22"/>
      <c r="ANA22"/>
      <c r="ANB22"/>
      <c r="ANC22"/>
      <c r="AND22"/>
      <c r="ANE22"/>
      <c r="ANF22"/>
      <c r="ANG22"/>
      <c r="ANH22"/>
      <c r="ANI22"/>
      <c r="ANJ22"/>
      <c r="ANK22"/>
      <c r="ANL22"/>
      <c r="ANM22"/>
      <c r="ANN22"/>
      <c r="ANO22"/>
      <c r="ANP22"/>
      <c r="ANQ22"/>
      <c r="ANR22"/>
      <c r="ANS22"/>
      <c r="ANT22"/>
      <c r="ANU22"/>
      <c r="ANV22"/>
      <c r="ANW22"/>
      <c r="ANX22"/>
      <c r="ANY22"/>
      <c r="ANZ22"/>
      <c r="AOA22"/>
      <c r="AOB22"/>
      <c r="AOC22"/>
      <c r="AOD22"/>
      <c r="AOE22"/>
      <c r="AOF22"/>
      <c r="AOG22"/>
      <c r="AOH22"/>
      <c r="AOI22"/>
      <c r="AOJ22"/>
      <c r="AOK22"/>
      <c r="AOL22"/>
      <c r="AOM22"/>
      <c r="AON22"/>
      <c r="AOO22"/>
      <c r="AOP22"/>
      <c r="AOQ22"/>
      <c r="AOR22"/>
      <c r="AOS22"/>
      <c r="AOT22"/>
      <c r="AOU22"/>
      <c r="AOV22"/>
      <c r="AOW22"/>
      <c r="AOX22"/>
      <c r="AOY22"/>
      <c r="AOZ22"/>
      <c r="APA22"/>
      <c r="APB22"/>
      <c r="APC22"/>
      <c r="APD22"/>
      <c r="APE22"/>
      <c r="APF22"/>
      <c r="APG22"/>
      <c r="APH22"/>
      <c r="API22"/>
      <c r="APJ22"/>
      <c r="APK22"/>
      <c r="APL22"/>
      <c r="APM22"/>
      <c r="APN22"/>
      <c r="APO22"/>
      <c r="APP22"/>
      <c r="APQ22"/>
      <c r="APR22"/>
      <c r="APS22"/>
      <c r="APT22"/>
      <c r="APU22"/>
      <c r="APV22"/>
      <c r="APW22"/>
      <c r="APX22"/>
      <c r="APY22"/>
      <c r="APZ22"/>
      <c r="AQA22"/>
      <c r="AQB22"/>
      <c r="AQC22"/>
      <c r="AQD22"/>
      <c r="AQE22"/>
      <c r="AQF22"/>
      <c r="AQG22"/>
      <c r="AQH22"/>
      <c r="AQI22"/>
      <c r="AQJ22"/>
      <c r="AQK22"/>
      <c r="AQL22"/>
      <c r="AQM22"/>
      <c r="AQN22"/>
      <c r="AQO22"/>
      <c r="AQP22"/>
      <c r="AQQ22"/>
      <c r="AQR22"/>
      <c r="AQS22"/>
      <c r="AQT22"/>
      <c r="AQU22"/>
      <c r="AQV22"/>
      <c r="AQW22"/>
      <c r="AQX22"/>
      <c r="AQY22"/>
      <c r="AQZ22"/>
      <c r="ARA22"/>
      <c r="ARB22"/>
      <c r="ARC22"/>
      <c r="ARD22"/>
      <c r="ARE22"/>
      <c r="ARF22"/>
      <c r="ARG22"/>
      <c r="ARH22"/>
      <c r="ARI22"/>
      <c r="ARJ22"/>
      <c r="ARK22"/>
      <c r="ARL22"/>
      <c r="ARM22"/>
      <c r="ARN22"/>
      <c r="ARO22"/>
      <c r="ARP22"/>
      <c r="ARQ22"/>
      <c r="ARR22"/>
      <c r="ARS22"/>
      <c r="ART22"/>
      <c r="ARU22"/>
      <c r="ARV22"/>
      <c r="ARW22"/>
      <c r="ARX22"/>
      <c r="ARY22"/>
      <c r="ARZ22"/>
      <c r="ASA22"/>
      <c r="ASB22"/>
      <c r="ASC22"/>
      <c r="ASD22"/>
      <c r="ASE22"/>
      <c r="ASF22"/>
      <c r="ASG22"/>
      <c r="ASH22"/>
      <c r="ASI22"/>
      <c r="ASJ22"/>
      <c r="ASK22"/>
      <c r="ASL22"/>
      <c r="ASM22"/>
      <c r="ASN22"/>
      <c r="ASO22"/>
      <c r="ASP22"/>
      <c r="ASQ22"/>
      <c r="ASR22"/>
      <c r="ASS22"/>
      <c r="AST22"/>
      <c r="ASU22"/>
      <c r="ASV22"/>
      <c r="ASW22"/>
      <c r="ASX22"/>
      <c r="ASY22"/>
      <c r="ASZ22"/>
      <c r="ATA22"/>
      <c r="ATB22"/>
      <c r="ATC22"/>
      <c r="ATD22"/>
      <c r="ATE22"/>
      <c r="ATF22"/>
      <c r="ATG22"/>
      <c r="ATH22"/>
      <c r="ATI22"/>
      <c r="ATJ22"/>
      <c r="ATK22"/>
      <c r="ATL22"/>
      <c r="ATM22"/>
      <c r="ATN22"/>
      <c r="ATO22"/>
      <c r="ATP22"/>
      <c r="ATQ22"/>
      <c r="ATR22"/>
      <c r="ATS22"/>
      <c r="ATT22"/>
      <c r="ATU22"/>
      <c r="ATV22"/>
      <c r="ATW22"/>
      <c r="ATX22"/>
      <c r="ATY22"/>
      <c r="ATZ22"/>
      <c r="AUA22"/>
      <c r="AUB22"/>
      <c r="AUC22"/>
      <c r="AUD22"/>
      <c r="AUE22"/>
      <c r="AUF22"/>
      <c r="AUG22"/>
      <c r="AUH22"/>
      <c r="AUI22"/>
      <c r="AUJ22"/>
      <c r="AUK22"/>
      <c r="AUL22"/>
      <c r="AUM22"/>
      <c r="AUN22"/>
      <c r="AUO22"/>
      <c r="AUP22"/>
      <c r="AUQ22"/>
      <c r="AUR22"/>
      <c r="AUS22"/>
      <c r="AUT22"/>
      <c r="AUU22"/>
      <c r="AUV22"/>
      <c r="AUW22"/>
      <c r="AUX22"/>
      <c r="AUY22"/>
      <c r="AUZ22"/>
      <c r="AVA22"/>
      <c r="AVB22"/>
      <c r="AVC22"/>
      <c r="AVD22"/>
      <c r="AVE22"/>
      <c r="AVF22"/>
      <c r="AVG22"/>
      <c r="AVH22"/>
      <c r="AVI22"/>
      <c r="AVJ22"/>
      <c r="AVK22"/>
      <c r="AVL22"/>
      <c r="AVM22"/>
      <c r="AVN22"/>
      <c r="AVO22"/>
      <c r="AVP22"/>
      <c r="AVQ22"/>
      <c r="AVR22"/>
      <c r="AVS22"/>
      <c r="AVT22"/>
      <c r="AVU22"/>
      <c r="AVV22"/>
      <c r="AVW22"/>
      <c r="AVX22"/>
      <c r="AVY22"/>
      <c r="AVZ22"/>
      <c r="AWA22"/>
      <c r="AWB22"/>
      <c r="AWC22"/>
      <c r="AWD22"/>
      <c r="AWE22"/>
      <c r="AWF22"/>
      <c r="AWG22"/>
      <c r="AWH22"/>
      <c r="AWI22"/>
      <c r="AWJ22"/>
      <c r="AWK22"/>
      <c r="AWL22"/>
      <c r="AWM22"/>
      <c r="AWN22"/>
      <c r="AWO22"/>
      <c r="AWP22"/>
      <c r="AWQ22"/>
      <c r="AWR22"/>
      <c r="AWS22"/>
      <c r="AWT22"/>
      <c r="AWU22"/>
      <c r="AWV22"/>
      <c r="AWW22"/>
      <c r="AWX22"/>
      <c r="AWY22"/>
      <c r="AWZ22"/>
      <c r="AXA22"/>
      <c r="AXB22"/>
      <c r="AXC22"/>
      <c r="AXD22"/>
      <c r="AXE22"/>
      <c r="AXF22"/>
      <c r="AXG22"/>
      <c r="AXH22"/>
      <c r="AXI22"/>
      <c r="AXJ22"/>
      <c r="AXK22"/>
      <c r="AXL22"/>
      <c r="AXM22"/>
      <c r="AXN22"/>
      <c r="AXO22"/>
      <c r="AXP22"/>
      <c r="AXQ22"/>
      <c r="AXR22"/>
      <c r="AXS22"/>
      <c r="AXT22"/>
      <c r="AXU22"/>
      <c r="AXV22"/>
      <c r="AXW22"/>
      <c r="AXX22"/>
      <c r="AXY22"/>
      <c r="AXZ22"/>
      <c r="AYA22"/>
      <c r="AYB22"/>
      <c r="AYC22"/>
      <c r="AYD22"/>
      <c r="AYE22"/>
      <c r="AYF22"/>
      <c r="AYG22"/>
      <c r="AYH22"/>
      <c r="AYI22"/>
      <c r="AYJ22"/>
      <c r="AYK22"/>
      <c r="AYL22"/>
      <c r="AYM22"/>
      <c r="AYN22"/>
      <c r="AYO22"/>
      <c r="AYP22"/>
      <c r="AYQ22"/>
      <c r="AYR22"/>
      <c r="AYS22"/>
      <c r="AYT22"/>
      <c r="AYU22"/>
      <c r="AYV22"/>
      <c r="AYW22"/>
      <c r="AYX22"/>
      <c r="AYY22"/>
      <c r="AYZ22"/>
      <c r="AZA22"/>
      <c r="AZB22"/>
      <c r="AZC22"/>
      <c r="AZD22"/>
      <c r="AZE22"/>
      <c r="AZF22"/>
      <c r="AZG22"/>
      <c r="AZH22"/>
      <c r="AZI22"/>
      <c r="AZJ22"/>
      <c r="AZK22"/>
      <c r="AZL22"/>
      <c r="AZM22"/>
      <c r="AZN22"/>
      <c r="AZO22"/>
      <c r="AZP22"/>
      <c r="AZQ22"/>
      <c r="AZR22"/>
      <c r="AZS22"/>
      <c r="AZT22"/>
      <c r="AZU22"/>
      <c r="AZV22"/>
      <c r="AZW22"/>
      <c r="AZX22"/>
      <c r="AZY22"/>
      <c r="AZZ22"/>
      <c r="BAA22"/>
      <c r="BAB22"/>
      <c r="BAC22"/>
      <c r="BAD22"/>
      <c r="BAE22"/>
      <c r="BAF22"/>
      <c r="BAG22"/>
      <c r="BAH22"/>
      <c r="BAI22"/>
      <c r="BAJ22"/>
      <c r="BAK22"/>
      <c r="BAL22"/>
      <c r="BAM22"/>
      <c r="BAN22"/>
      <c r="BAO22"/>
      <c r="BAP22"/>
      <c r="BAQ22"/>
      <c r="BAR22"/>
      <c r="BAS22"/>
      <c r="BAT22"/>
      <c r="BAU22"/>
      <c r="BAV22"/>
      <c r="BAW22"/>
      <c r="BAX22"/>
      <c r="BAY22"/>
      <c r="BAZ22"/>
      <c r="BBA22"/>
      <c r="BBB22"/>
      <c r="BBC22"/>
      <c r="BBD22"/>
      <c r="BBE22"/>
      <c r="BBF22"/>
      <c r="BBG22"/>
      <c r="BBH22"/>
      <c r="BBI22"/>
      <c r="BBJ22"/>
      <c r="BBK22"/>
      <c r="BBL22"/>
      <c r="BBM22"/>
      <c r="BBN22"/>
      <c r="BBO22"/>
      <c r="BBP22"/>
      <c r="BBQ22"/>
      <c r="BBR22"/>
      <c r="BBS22"/>
      <c r="BBT22"/>
      <c r="BBU22"/>
      <c r="BBV22"/>
      <c r="BBW22"/>
      <c r="BBX22"/>
      <c r="BBY22"/>
      <c r="BBZ22"/>
      <c r="BCA22"/>
      <c r="BCB22"/>
      <c r="BCC22"/>
      <c r="BCD22"/>
      <c r="BCE22"/>
      <c r="BCF22"/>
      <c r="BCG22"/>
      <c r="BCH22"/>
      <c r="BCI22"/>
      <c r="BCJ22"/>
      <c r="BCK22"/>
      <c r="BCL22"/>
      <c r="BCM22"/>
      <c r="BCN22"/>
      <c r="BCO22"/>
      <c r="BCP22"/>
      <c r="BCQ22"/>
      <c r="BCR22"/>
      <c r="BCS22"/>
      <c r="BCT22"/>
      <c r="BCU22"/>
      <c r="BCV22"/>
      <c r="BCW22"/>
      <c r="BCX22"/>
      <c r="BCY22"/>
      <c r="BCZ22"/>
      <c r="BDA22"/>
      <c r="BDB22"/>
      <c r="BDC22"/>
      <c r="BDD22"/>
      <c r="BDE22"/>
      <c r="BDF22"/>
      <c r="BDG22"/>
      <c r="BDH22"/>
      <c r="BDI22"/>
      <c r="BDJ22"/>
      <c r="BDK22"/>
      <c r="BDL22"/>
      <c r="BDM22"/>
      <c r="BDN22"/>
      <c r="BDO22"/>
      <c r="BDP22"/>
      <c r="BDQ22"/>
      <c r="BDR22"/>
      <c r="BDS22"/>
      <c r="BDT22"/>
      <c r="BDU22"/>
      <c r="BDV22"/>
      <c r="BDW22"/>
      <c r="BDX22"/>
      <c r="BDY22"/>
      <c r="BDZ22"/>
      <c r="BEA22"/>
      <c r="BEB22"/>
      <c r="BEC22"/>
      <c r="BED22"/>
      <c r="BEE22"/>
      <c r="BEF22"/>
      <c r="BEG22"/>
      <c r="BEH22"/>
      <c r="BEI22"/>
      <c r="BEJ22"/>
      <c r="BEK22"/>
      <c r="BEL22"/>
      <c r="BEM22"/>
      <c r="BEN22"/>
      <c r="BEO22"/>
      <c r="BEP22"/>
      <c r="BEQ22"/>
      <c r="BER22"/>
      <c r="BES22"/>
      <c r="BET22"/>
      <c r="BEU22"/>
      <c r="BEV22"/>
      <c r="BEW22"/>
      <c r="BEX22"/>
      <c r="BEY22"/>
      <c r="BEZ22"/>
      <c r="BFA22"/>
      <c r="BFB22"/>
      <c r="BFC22"/>
      <c r="BFD22"/>
      <c r="BFE22"/>
      <c r="BFF22"/>
      <c r="BFG22"/>
      <c r="BFH22"/>
      <c r="BFI22"/>
      <c r="BFJ22"/>
      <c r="BFK22"/>
      <c r="BFL22"/>
      <c r="BFM22"/>
      <c r="BFN22"/>
      <c r="BFO22"/>
      <c r="BFP22"/>
      <c r="BFQ22"/>
      <c r="BFR22"/>
      <c r="BFS22"/>
      <c r="BFT22"/>
      <c r="BFU22"/>
      <c r="BFV22"/>
      <c r="BFW22"/>
      <c r="BFX22"/>
      <c r="BFY22"/>
      <c r="BFZ22"/>
      <c r="BGA22"/>
      <c r="BGB22"/>
      <c r="BGC22"/>
      <c r="BGD22"/>
      <c r="BGE22"/>
      <c r="BGF22"/>
      <c r="BGG22"/>
      <c r="BGH22"/>
      <c r="BGI22"/>
      <c r="BGJ22"/>
      <c r="BGK22"/>
      <c r="BGL22"/>
      <c r="BGM22"/>
      <c r="BGN22"/>
      <c r="BGO22"/>
      <c r="BGP22"/>
      <c r="BGQ22"/>
      <c r="BGR22"/>
      <c r="BGS22"/>
      <c r="BGT22"/>
      <c r="BGU22"/>
      <c r="BGV22"/>
      <c r="BGW22"/>
      <c r="BGX22"/>
      <c r="BGY22"/>
      <c r="BGZ22"/>
      <c r="BHA22"/>
      <c r="BHB22"/>
      <c r="BHC22"/>
      <c r="BHD22"/>
      <c r="BHE22"/>
      <c r="BHF22"/>
      <c r="BHG22"/>
      <c r="BHH22"/>
      <c r="BHI22"/>
      <c r="BHJ22"/>
      <c r="BHK22"/>
      <c r="BHL22"/>
      <c r="BHM22"/>
      <c r="BHN22"/>
      <c r="BHO22"/>
      <c r="BHP22"/>
      <c r="BHQ22"/>
      <c r="BHR22"/>
      <c r="BHS22"/>
      <c r="BHT22"/>
      <c r="BHU22"/>
      <c r="BHV22"/>
      <c r="BHW22"/>
      <c r="BHX22"/>
      <c r="BHY22"/>
      <c r="BHZ22"/>
      <c r="BIA22"/>
      <c r="BIB22"/>
      <c r="BIC22"/>
      <c r="BID22"/>
      <c r="BIE22"/>
      <c r="BIF22"/>
      <c r="BIG22"/>
      <c r="BIH22"/>
      <c r="BII22"/>
      <c r="BIJ22"/>
      <c r="BIK22"/>
      <c r="BIL22"/>
      <c r="BIM22"/>
      <c r="BIN22"/>
      <c r="BIO22"/>
      <c r="BIP22"/>
      <c r="BIQ22"/>
      <c r="BIR22"/>
      <c r="BIS22"/>
      <c r="BIT22"/>
      <c r="BIU22"/>
      <c r="BIV22"/>
      <c r="BIW22"/>
      <c r="BIX22"/>
      <c r="BIY22"/>
      <c r="BIZ22"/>
      <c r="BJA22"/>
      <c r="BJB22"/>
      <c r="BJC22"/>
      <c r="BJD22"/>
      <c r="BJE22"/>
      <c r="BJF22"/>
      <c r="BJG22"/>
      <c r="BJH22"/>
      <c r="BJI22"/>
      <c r="BJJ22"/>
      <c r="BJK22"/>
      <c r="BJL22"/>
      <c r="BJM22"/>
      <c r="BJN22"/>
      <c r="BJO22"/>
      <c r="BJP22"/>
      <c r="BJQ22"/>
      <c r="BJR22"/>
      <c r="BJS22"/>
      <c r="BJT22"/>
      <c r="BJU22"/>
      <c r="BJV22"/>
      <c r="BJW22"/>
      <c r="BJX22"/>
      <c r="BJY22"/>
      <c r="BJZ22"/>
      <c r="BKA22"/>
      <c r="BKB22"/>
      <c r="BKC22"/>
      <c r="BKD22"/>
      <c r="BKE22"/>
      <c r="BKF22"/>
      <c r="BKG22"/>
      <c r="BKH22"/>
      <c r="BKI22"/>
      <c r="BKJ22"/>
      <c r="BKK22"/>
      <c r="BKL22"/>
      <c r="BKM22"/>
      <c r="BKN22"/>
      <c r="BKO22"/>
      <c r="BKP22"/>
      <c r="BKQ22"/>
      <c r="BKR22"/>
      <c r="BKS22"/>
      <c r="BKT22"/>
      <c r="BKU22"/>
      <c r="BKV22"/>
      <c r="BKW22"/>
      <c r="BKX22"/>
      <c r="BKY22"/>
      <c r="BKZ22"/>
      <c r="BLA22"/>
      <c r="BLB22"/>
      <c r="BLC22"/>
      <c r="BLD22"/>
      <c r="BLE22"/>
      <c r="BLF22"/>
      <c r="BLG22"/>
      <c r="BLH22"/>
      <c r="BLI22"/>
      <c r="BLJ22"/>
      <c r="BLK22"/>
      <c r="BLL22"/>
      <c r="BLM22"/>
      <c r="BLN22"/>
      <c r="BLO22"/>
      <c r="BLP22"/>
      <c r="BLQ22"/>
      <c r="BLR22"/>
      <c r="BLS22"/>
      <c r="BLT22"/>
      <c r="BLU22"/>
      <c r="BLV22"/>
      <c r="BLW22"/>
      <c r="BLX22"/>
      <c r="BLY22"/>
      <c r="BLZ22"/>
      <c r="BMA22"/>
      <c r="BMB22"/>
      <c r="BMC22"/>
      <c r="BMD22"/>
      <c r="BME22"/>
      <c r="BMF22"/>
      <c r="BMG22"/>
      <c r="BMH22"/>
      <c r="BMI22"/>
      <c r="BMJ22"/>
      <c r="BMK22"/>
      <c r="BML22"/>
      <c r="BMM22"/>
      <c r="BMN22"/>
      <c r="BMO22"/>
      <c r="BMP22"/>
      <c r="BMQ22"/>
      <c r="BMR22"/>
      <c r="BMS22"/>
      <c r="BMT22"/>
      <c r="BMU22"/>
      <c r="BMV22"/>
      <c r="BMW22"/>
      <c r="BMX22"/>
      <c r="BMY22"/>
      <c r="BMZ22"/>
      <c r="BNA22"/>
      <c r="BNB22"/>
      <c r="BNC22"/>
      <c r="BND22"/>
      <c r="BNE22"/>
      <c r="BNF22"/>
      <c r="BNG22"/>
      <c r="BNH22"/>
      <c r="BNI22"/>
      <c r="BNJ22"/>
      <c r="BNK22"/>
      <c r="BNL22"/>
      <c r="BNM22"/>
      <c r="BNN22"/>
      <c r="BNO22"/>
      <c r="BNP22"/>
      <c r="BNQ22"/>
      <c r="BNR22"/>
      <c r="BNS22"/>
      <c r="BNT22"/>
      <c r="BNU22"/>
      <c r="BNV22"/>
      <c r="BNW22"/>
      <c r="BNX22"/>
      <c r="BNY22"/>
      <c r="BNZ22"/>
      <c r="BOA22"/>
      <c r="BOB22"/>
      <c r="BOC22"/>
      <c r="BOD22"/>
      <c r="BOE22"/>
      <c r="BOF22"/>
      <c r="BOG22"/>
      <c r="BOH22"/>
      <c r="BOI22"/>
      <c r="BOJ22"/>
      <c r="BOK22"/>
      <c r="BOL22"/>
      <c r="BOM22"/>
      <c r="BON22"/>
      <c r="BOO22"/>
      <c r="BOP22"/>
      <c r="BOQ22"/>
      <c r="BOR22"/>
      <c r="BOS22"/>
      <c r="BOT22"/>
      <c r="BOU22"/>
      <c r="BOV22"/>
      <c r="BOW22"/>
      <c r="BOX22"/>
      <c r="BOY22"/>
      <c r="BOZ22"/>
      <c r="BPA22"/>
      <c r="BPB22"/>
      <c r="BPC22"/>
      <c r="BPD22"/>
      <c r="BPE22"/>
      <c r="BPF22"/>
      <c r="BPG22"/>
      <c r="BPH22"/>
      <c r="BPI22"/>
      <c r="BPJ22"/>
      <c r="BPK22"/>
      <c r="BPL22"/>
      <c r="BPM22"/>
      <c r="BPN22"/>
      <c r="BPO22"/>
      <c r="BPP22"/>
      <c r="BPQ22"/>
      <c r="BPR22"/>
      <c r="BPS22"/>
      <c r="BPT22"/>
      <c r="BPU22"/>
      <c r="BPV22"/>
      <c r="BPW22"/>
      <c r="BPX22"/>
      <c r="BPY22"/>
      <c r="BPZ22"/>
      <c r="BQA22"/>
      <c r="BQB22"/>
      <c r="BQC22"/>
      <c r="BQD22"/>
      <c r="BQE22"/>
      <c r="BQF22"/>
      <c r="BQG22"/>
      <c r="BQH22"/>
      <c r="BQI22"/>
      <c r="BQJ22"/>
      <c r="BQK22"/>
      <c r="BQL22"/>
      <c r="BQM22"/>
      <c r="BQN22"/>
      <c r="BQO22"/>
      <c r="BQP22"/>
      <c r="BQQ22"/>
      <c r="BQR22"/>
      <c r="BQS22"/>
      <c r="BQT22"/>
      <c r="BQU22"/>
      <c r="BQV22"/>
      <c r="BQW22"/>
      <c r="BQX22"/>
      <c r="BQY22"/>
      <c r="BQZ22"/>
      <c r="BRA22"/>
      <c r="BRB22"/>
      <c r="BRC22"/>
      <c r="BRD22"/>
      <c r="BRE22"/>
      <c r="BRF22"/>
      <c r="BRG22"/>
      <c r="BRH22"/>
      <c r="BRI22"/>
      <c r="BRJ22"/>
      <c r="BRK22"/>
      <c r="BRL22"/>
      <c r="BRM22"/>
      <c r="BRN22"/>
      <c r="BRO22"/>
      <c r="BRP22"/>
      <c r="BRQ22"/>
      <c r="BRR22"/>
      <c r="BRS22"/>
      <c r="BRT22"/>
      <c r="BRU22"/>
      <c r="BRV22"/>
      <c r="BRW22"/>
      <c r="BRX22"/>
      <c r="BRY22"/>
      <c r="BRZ22"/>
      <c r="BSA22"/>
      <c r="BSB22"/>
      <c r="BSC22"/>
      <c r="BSD22"/>
      <c r="BSE22"/>
      <c r="BSF22"/>
      <c r="BSG22"/>
      <c r="BSH22"/>
      <c r="BSI22"/>
      <c r="BSJ22"/>
      <c r="BSK22"/>
      <c r="BSL22"/>
      <c r="BSM22"/>
      <c r="BSN22"/>
      <c r="BSO22"/>
      <c r="BSP22"/>
      <c r="BSQ22"/>
      <c r="BSR22"/>
      <c r="BSS22"/>
      <c r="BST22"/>
      <c r="BSU22"/>
      <c r="BSV22"/>
      <c r="BSW22"/>
      <c r="BSX22"/>
      <c r="BSY22"/>
      <c r="BSZ22"/>
      <c r="BTA22"/>
      <c r="BTB22"/>
      <c r="BTC22"/>
      <c r="BTD22"/>
      <c r="BTE22"/>
      <c r="BTF22"/>
      <c r="BTG22"/>
      <c r="BTH22"/>
      <c r="BTI22"/>
      <c r="BTJ22"/>
      <c r="BTK22"/>
      <c r="BTL22"/>
      <c r="BTM22"/>
      <c r="BTN22"/>
      <c r="BTO22"/>
      <c r="BTP22"/>
      <c r="BTQ22"/>
      <c r="BTR22"/>
      <c r="BTS22"/>
      <c r="BTT22"/>
      <c r="BTU22"/>
      <c r="BTV22"/>
      <c r="BTW22"/>
      <c r="BTX22"/>
      <c r="BTY22"/>
      <c r="BTZ22"/>
      <c r="BUA22"/>
      <c r="BUB22"/>
      <c r="BUC22"/>
      <c r="BUD22"/>
      <c r="BUE22"/>
      <c r="BUF22"/>
      <c r="BUG22"/>
      <c r="BUH22"/>
      <c r="BUI22"/>
      <c r="BUJ22"/>
      <c r="BUK22"/>
      <c r="BUL22"/>
      <c r="BUM22"/>
      <c r="BUN22"/>
      <c r="BUO22"/>
      <c r="BUP22"/>
      <c r="BUQ22"/>
      <c r="BUR22"/>
      <c r="BUS22"/>
      <c r="BUT22"/>
      <c r="BUU22"/>
      <c r="BUV22"/>
      <c r="BUW22"/>
      <c r="BUX22"/>
      <c r="BUY22"/>
      <c r="BUZ22"/>
      <c r="BVA22"/>
      <c r="BVB22"/>
      <c r="BVC22"/>
      <c r="BVD22"/>
      <c r="BVE22"/>
      <c r="BVF22"/>
      <c r="BVG22"/>
      <c r="BVH22"/>
      <c r="BVI22"/>
      <c r="BVJ22"/>
      <c r="BVK22"/>
      <c r="BVL22"/>
      <c r="BVM22"/>
      <c r="BVN22"/>
      <c r="BVO22"/>
      <c r="BVP22"/>
      <c r="BVQ22"/>
      <c r="BVR22"/>
      <c r="BVS22"/>
      <c r="BVT22"/>
      <c r="BVU22"/>
      <c r="BVV22"/>
      <c r="BVW22"/>
      <c r="BVX22"/>
      <c r="BVY22"/>
      <c r="BVZ22"/>
      <c r="BWA22"/>
      <c r="BWB22"/>
      <c r="BWC22"/>
      <c r="BWD22"/>
      <c r="BWE22"/>
      <c r="BWF22"/>
      <c r="BWG22"/>
      <c r="BWH22"/>
      <c r="BWI22"/>
      <c r="BWJ22"/>
      <c r="BWK22"/>
      <c r="BWL22"/>
      <c r="BWM22"/>
      <c r="BWN22"/>
      <c r="BWO22"/>
      <c r="BWP22"/>
      <c r="BWQ22"/>
      <c r="BWR22"/>
      <c r="BWS22"/>
      <c r="BWT22"/>
      <c r="BWU22"/>
      <c r="BWV22"/>
      <c r="BWW22"/>
      <c r="BWX22"/>
      <c r="BWY22"/>
      <c r="BWZ22"/>
      <c r="BXA22"/>
      <c r="BXB22"/>
      <c r="BXC22"/>
      <c r="BXD22"/>
      <c r="BXE22"/>
      <c r="BXF22"/>
      <c r="BXG22"/>
      <c r="BXH22"/>
      <c r="BXI22"/>
      <c r="BXJ22"/>
      <c r="BXK22"/>
      <c r="BXL22"/>
      <c r="BXM22"/>
      <c r="BXN22"/>
      <c r="BXO22"/>
      <c r="BXP22"/>
      <c r="BXQ22"/>
      <c r="BXR22"/>
      <c r="BXS22"/>
      <c r="BXT22"/>
      <c r="BXU22"/>
      <c r="BXV22"/>
      <c r="BXW22"/>
      <c r="BXX22"/>
      <c r="BXY22"/>
      <c r="BXZ22"/>
      <c r="BYA22"/>
      <c r="BYB22"/>
      <c r="BYC22"/>
      <c r="BYD22"/>
      <c r="BYE22"/>
      <c r="BYF22"/>
      <c r="BYG22"/>
      <c r="BYH22"/>
      <c r="BYI22"/>
      <c r="BYJ22"/>
      <c r="BYK22"/>
      <c r="BYL22"/>
      <c r="BYM22"/>
      <c r="BYN22"/>
      <c r="BYO22"/>
      <c r="BYP22"/>
      <c r="BYQ22"/>
      <c r="BYR22"/>
      <c r="BYS22"/>
      <c r="BYT22"/>
      <c r="BYU22"/>
      <c r="BYV22"/>
      <c r="BYW22"/>
      <c r="BYX22"/>
      <c r="BYY22"/>
      <c r="BYZ22"/>
      <c r="BZA22"/>
      <c r="BZB22"/>
      <c r="BZC22"/>
      <c r="BZD22"/>
      <c r="BZE22"/>
      <c r="BZF22"/>
      <c r="BZG22"/>
      <c r="BZH22"/>
      <c r="BZI22"/>
      <c r="BZJ22"/>
      <c r="BZK22"/>
      <c r="BZL22"/>
      <c r="BZM22"/>
      <c r="BZN22"/>
      <c r="BZO22"/>
      <c r="BZP22"/>
      <c r="BZQ22"/>
      <c r="BZR22"/>
      <c r="BZS22"/>
      <c r="BZT22"/>
      <c r="BZU22"/>
      <c r="BZV22"/>
      <c r="BZW22"/>
      <c r="BZX22"/>
      <c r="BZY22"/>
      <c r="BZZ22"/>
      <c r="CAA22"/>
      <c r="CAB22"/>
      <c r="CAC22"/>
      <c r="CAD22"/>
      <c r="CAE22"/>
      <c r="CAF22"/>
      <c r="CAG22"/>
      <c r="CAH22"/>
      <c r="CAI22"/>
      <c r="CAJ22"/>
      <c r="CAK22"/>
      <c r="CAL22"/>
      <c r="CAM22"/>
      <c r="CAN22"/>
      <c r="CAO22"/>
      <c r="CAP22"/>
      <c r="CAQ22"/>
      <c r="CAR22"/>
      <c r="CAS22"/>
      <c r="CAT22"/>
      <c r="CAU22"/>
      <c r="CAV22"/>
      <c r="CAW22"/>
      <c r="CAX22"/>
      <c r="CAY22"/>
      <c r="CAZ22"/>
      <c r="CBA22"/>
      <c r="CBB22"/>
      <c r="CBC22"/>
      <c r="CBD22"/>
      <c r="CBE22"/>
      <c r="CBF22"/>
      <c r="CBG22"/>
      <c r="CBH22"/>
      <c r="CBI22"/>
      <c r="CBJ22"/>
      <c r="CBK22"/>
      <c r="CBL22"/>
      <c r="CBM22"/>
      <c r="CBN22"/>
      <c r="CBO22"/>
      <c r="CBP22"/>
      <c r="CBQ22"/>
      <c r="CBR22"/>
      <c r="CBS22"/>
      <c r="CBT22"/>
      <c r="CBU22"/>
      <c r="CBV22"/>
      <c r="CBW22"/>
      <c r="CBX22"/>
      <c r="CBY22"/>
      <c r="CBZ22"/>
      <c r="CCA22"/>
      <c r="CCB22"/>
      <c r="CCC22"/>
      <c r="CCD22"/>
      <c r="CCE22"/>
      <c r="CCF22"/>
      <c r="CCG22"/>
      <c r="CCH22"/>
      <c r="CCI22"/>
      <c r="CCJ22"/>
      <c r="CCK22"/>
      <c r="CCL22"/>
      <c r="CCM22"/>
      <c r="CCN22"/>
      <c r="CCO22"/>
      <c r="CCP22"/>
      <c r="CCQ22"/>
      <c r="CCR22"/>
      <c r="CCS22"/>
      <c r="CCT22"/>
      <c r="CCU22"/>
      <c r="CCV22"/>
      <c r="CCW22"/>
      <c r="CCX22"/>
      <c r="CCY22"/>
      <c r="CCZ22"/>
      <c r="CDA22"/>
      <c r="CDB22"/>
      <c r="CDC22"/>
      <c r="CDD22"/>
      <c r="CDE22"/>
      <c r="CDF22"/>
      <c r="CDG22"/>
      <c r="CDH22"/>
      <c r="CDI22"/>
      <c r="CDJ22"/>
      <c r="CDK22"/>
      <c r="CDL22"/>
      <c r="CDM22"/>
      <c r="CDN22"/>
      <c r="CDO22"/>
      <c r="CDP22"/>
      <c r="CDQ22"/>
      <c r="CDR22"/>
      <c r="CDS22"/>
      <c r="CDT22"/>
      <c r="CDU22"/>
      <c r="CDV22"/>
      <c r="CDW22"/>
      <c r="CDX22"/>
      <c r="CDY22"/>
      <c r="CDZ22"/>
      <c r="CEA22"/>
      <c r="CEB22"/>
      <c r="CEC22"/>
      <c r="CED22"/>
      <c r="CEE22"/>
      <c r="CEF22"/>
      <c r="CEG22"/>
      <c r="CEH22"/>
      <c r="CEI22"/>
      <c r="CEJ22"/>
      <c r="CEK22"/>
      <c r="CEL22"/>
      <c r="CEM22"/>
      <c r="CEN22"/>
      <c r="CEO22"/>
      <c r="CEP22"/>
      <c r="CEQ22"/>
      <c r="CER22"/>
      <c r="CES22"/>
      <c r="CET22"/>
      <c r="CEU22"/>
      <c r="CEV22"/>
      <c r="CEW22"/>
      <c r="CEX22"/>
      <c r="CEY22"/>
      <c r="CEZ22"/>
      <c r="CFA22"/>
      <c r="CFB22"/>
      <c r="CFC22"/>
      <c r="CFD22"/>
      <c r="CFE22"/>
      <c r="CFF22"/>
      <c r="CFG22"/>
      <c r="CFH22"/>
      <c r="CFI22"/>
      <c r="CFJ22"/>
      <c r="CFK22"/>
      <c r="CFL22"/>
      <c r="CFM22"/>
      <c r="CFN22"/>
      <c r="CFO22"/>
      <c r="CFP22"/>
      <c r="CFQ22"/>
      <c r="CFR22"/>
      <c r="CFS22"/>
      <c r="CFT22"/>
      <c r="CFU22"/>
      <c r="CFV22"/>
      <c r="CFW22"/>
      <c r="CFX22"/>
      <c r="CFY22"/>
      <c r="CFZ22"/>
      <c r="CGA22"/>
      <c r="CGB22"/>
      <c r="CGC22"/>
      <c r="CGD22"/>
      <c r="CGE22"/>
      <c r="CGF22"/>
      <c r="CGG22"/>
      <c r="CGH22"/>
      <c r="CGI22"/>
      <c r="CGJ22"/>
      <c r="CGK22"/>
      <c r="CGL22"/>
      <c r="CGM22"/>
      <c r="CGN22"/>
      <c r="CGO22"/>
      <c r="CGP22"/>
      <c r="CGQ22"/>
      <c r="CGR22"/>
      <c r="CGS22"/>
      <c r="CGT22"/>
      <c r="CGU22"/>
      <c r="CGV22"/>
      <c r="CGW22"/>
      <c r="CGX22"/>
      <c r="CGY22"/>
      <c r="CGZ22"/>
      <c r="CHA22"/>
      <c r="CHB22"/>
      <c r="CHC22"/>
      <c r="CHD22"/>
      <c r="CHE22"/>
      <c r="CHF22"/>
      <c r="CHG22"/>
      <c r="CHH22"/>
      <c r="CHI22"/>
      <c r="CHJ22"/>
      <c r="CHK22"/>
      <c r="CHL22"/>
      <c r="CHM22"/>
      <c r="CHN22"/>
      <c r="CHO22"/>
      <c r="CHP22"/>
      <c r="CHQ22"/>
      <c r="CHR22"/>
      <c r="CHS22"/>
      <c r="CHT22"/>
      <c r="CHU22"/>
      <c r="CHV22"/>
      <c r="CHW22"/>
      <c r="CHX22"/>
      <c r="CHY22"/>
      <c r="CHZ22"/>
      <c r="CIA22"/>
      <c r="CIB22"/>
      <c r="CIC22"/>
      <c r="CID22"/>
      <c r="CIE22"/>
      <c r="CIF22"/>
      <c r="CIG22"/>
      <c r="CIH22"/>
      <c r="CII22"/>
      <c r="CIJ22"/>
      <c r="CIK22"/>
      <c r="CIL22"/>
      <c r="CIM22"/>
      <c r="CIN22"/>
      <c r="CIO22"/>
      <c r="CIP22"/>
      <c r="CIQ22"/>
      <c r="CIR22"/>
      <c r="CIS22"/>
      <c r="CIT22"/>
      <c r="CIU22"/>
      <c r="CIV22"/>
      <c r="CIW22"/>
      <c r="CIX22"/>
      <c r="CIY22"/>
      <c r="CIZ22"/>
      <c r="CJA22"/>
      <c r="CJB22"/>
      <c r="CJC22"/>
      <c r="CJD22"/>
      <c r="CJE22"/>
      <c r="CJF22"/>
      <c r="CJG22"/>
      <c r="CJH22"/>
      <c r="CJI22"/>
      <c r="CJJ22"/>
      <c r="CJK22"/>
      <c r="CJL22"/>
      <c r="CJM22"/>
      <c r="CJN22"/>
      <c r="CJO22"/>
      <c r="CJP22"/>
      <c r="CJQ22"/>
      <c r="CJR22"/>
      <c r="CJS22"/>
      <c r="CJT22"/>
      <c r="CJU22"/>
      <c r="CJV22"/>
      <c r="CJW22"/>
      <c r="CJX22"/>
      <c r="CJY22"/>
      <c r="CJZ22"/>
      <c r="CKA22"/>
      <c r="CKB22"/>
      <c r="CKC22"/>
      <c r="CKD22"/>
      <c r="CKE22"/>
      <c r="CKF22"/>
      <c r="CKG22"/>
      <c r="CKH22"/>
      <c r="CKI22"/>
      <c r="CKJ22"/>
      <c r="CKK22"/>
      <c r="CKL22"/>
      <c r="CKM22"/>
      <c r="CKN22"/>
      <c r="CKO22"/>
      <c r="CKP22"/>
      <c r="CKQ22"/>
      <c r="CKR22"/>
      <c r="CKS22"/>
      <c r="CKT22"/>
      <c r="CKU22"/>
      <c r="CKV22"/>
      <c r="CKW22"/>
      <c r="CKX22"/>
      <c r="CKY22"/>
      <c r="CKZ22"/>
      <c r="CLA22"/>
      <c r="CLB22"/>
      <c r="CLC22"/>
      <c r="CLD22"/>
      <c r="CLE22"/>
      <c r="CLF22"/>
      <c r="CLG22"/>
      <c r="CLH22"/>
      <c r="CLI22"/>
      <c r="CLJ22"/>
      <c r="CLK22"/>
      <c r="CLL22"/>
      <c r="CLM22"/>
      <c r="CLN22"/>
      <c r="CLO22"/>
      <c r="CLP22"/>
      <c r="CLQ22"/>
      <c r="CLR22"/>
      <c r="CLS22"/>
      <c r="CLT22"/>
      <c r="CLU22"/>
      <c r="CLV22"/>
      <c r="CLW22"/>
      <c r="CLX22"/>
      <c r="CLY22"/>
      <c r="CLZ22"/>
      <c r="CMA22"/>
      <c r="CMB22"/>
      <c r="CMC22"/>
      <c r="CMD22"/>
      <c r="CME22"/>
      <c r="CMF22"/>
      <c r="CMG22"/>
      <c r="CMH22"/>
      <c r="CMI22"/>
      <c r="CMJ22"/>
      <c r="CMK22"/>
      <c r="CML22"/>
      <c r="CMM22"/>
      <c r="CMN22"/>
      <c r="CMO22"/>
      <c r="CMP22"/>
      <c r="CMQ22"/>
      <c r="CMR22"/>
      <c r="CMS22"/>
      <c r="CMT22"/>
      <c r="CMU22"/>
      <c r="CMV22"/>
      <c r="CMW22"/>
      <c r="CMX22"/>
      <c r="CMY22"/>
      <c r="CMZ22"/>
      <c r="CNA22"/>
      <c r="CNB22"/>
      <c r="CNC22"/>
      <c r="CND22"/>
      <c r="CNE22"/>
      <c r="CNF22"/>
      <c r="CNG22"/>
      <c r="CNH22"/>
      <c r="CNI22"/>
      <c r="CNJ22"/>
      <c r="CNK22"/>
      <c r="CNL22"/>
      <c r="CNM22"/>
      <c r="CNN22"/>
      <c r="CNO22"/>
      <c r="CNP22"/>
      <c r="CNQ22"/>
      <c r="CNR22"/>
      <c r="CNS22"/>
      <c r="CNT22"/>
      <c r="CNU22"/>
      <c r="CNV22"/>
      <c r="CNW22"/>
      <c r="CNX22"/>
      <c r="CNY22"/>
      <c r="CNZ22"/>
      <c r="COA22"/>
      <c r="COB22"/>
      <c r="COC22"/>
      <c r="COD22"/>
      <c r="COE22"/>
      <c r="COF22"/>
      <c r="COG22"/>
      <c r="COH22"/>
      <c r="COI22"/>
      <c r="COJ22"/>
      <c r="COK22"/>
      <c r="COL22"/>
      <c r="COM22"/>
      <c r="CON22"/>
      <c r="COO22"/>
      <c r="COP22"/>
      <c r="COQ22"/>
      <c r="COR22"/>
      <c r="COS22"/>
      <c r="COT22"/>
      <c r="COU22"/>
      <c r="COV22"/>
      <c r="COW22"/>
      <c r="COX22"/>
      <c r="COY22"/>
      <c r="COZ22"/>
      <c r="CPA22"/>
      <c r="CPB22"/>
      <c r="CPC22"/>
      <c r="CPD22"/>
      <c r="CPE22"/>
      <c r="CPF22"/>
      <c r="CPG22"/>
      <c r="CPH22"/>
      <c r="CPI22"/>
      <c r="CPJ22"/>
      <c r="CPK22"/>
      <c r="CPL22"/>
      <c r="CPM22"/>
      <c r="CPN22"/>
      <c r="CPO22"/>
      <c r="CPP22"/>
      <c r="CPQ22"/>
      <c r="CPR22"/>
      <c r="CPS22"/>
      <c r="CPT22"/>
      <c r="CPU22"/>
      <c r="CPV22"/>
      <c r="CPW22"/>
      <c r="CPX22"/>
      <c r="CPY22"/>
      <c r="CPZ22"/>
      <c r="CQA22"/>
      <c r="CQB22"/>
      <c r="CQC22"/>
      <c r="CQD22"/>
      <c r="CQE22"/>
      <c r="CQF22"/>
      <c r="CQG22"/>
      <c r="CQH22"/>
      <c r="CQI22"/>
      <c r="CQJ22"/>
      <c r="CQK22"/>
      <c r="CQL22"/>
      <c r="CQM22"/>
      <c r="CQN22"/>
      <c r="CQO22"/>
      <c r="CQP22"/>
      <c r="CQQ22"/>
      <c r="CQR22"/>
      <c r="CQS22"/>
      <c r="CQT22"/>
      <c r="CQU22"/>
      <c r="CQV22"/>
      <c r="CQW22"/>
      <c r="CQX22"/>
      <c r="CQY22"/>
      <c r="CQZ22"/>
      <c r="CRA22"/>
      <c r="CRB22"/>
      <c r="CRC22"/>
      <c r="CRD22"/>
      <c r="CRE22"/>
      <c r="CRF22"/>
      <c r="CRG22"/>
      <c r="CRH22"/>
      <c r="CRI22"/>
      <c r="CRJ22"/>
      <c r="CRK22"/>
      <c r="CRL22"/>
      <c r="CRM22"/>
      <c r="CRN22"/>
      <c r="CRO22"/>
      <c r="CRP22"/>
      <c r="CRQ22"/>
      <c r="CRR22"/>
      <c r="CRS22"/>
      <c r="CRT22"/>
      <c r="CRU22"/>
      <c r="CRV22"/>
      <c r="CRW22"/>
      <c r="CRX22"/>
      <c r="CRY22"/>
      <c r="CRZ22"/>
      <c r="CSA22"/>
      <c r="CSB22"/>
      <c r="CSC22"/>
      <c r="CSD22"/>
      <c r="CSE22"/>
      <c r="CSF22"/>
      <c r="CSG22"/>
      <c r="CSH22"/>
      <c r="CSI22"/>
      <c r="CSJ22"/>
      <c r="CSK22"/>
      <c r="CSL22"/>
      <c r="CSM22"/>
      <c r="CSN22"/>
      <c r="CSO22"/>
      <c r="CSP22"/>
      <c r="CSQ22"/>
      <c r="CSR22"/>
      <c r="CSS22"/>
      <c r="CST22"/>
      <c r="CSU22"/>
      <c r="CSV22"/>
      <c r="CSW22"/>
      <c r="CSX22"/>
      <c r="CSY22"/>
      <c r="CSZ22"/>
      <c r="CTA22"/>
      <c r="CTB22"/>
      <c r="CTC22"/>
      <c r="CTD22"/>
      <c r="CTE22"/>
      <c r="CTF22"/>
      <c r="CTG22"/>
      <c r="CTH22"/>
      <c r="CTI22"/>
      <c r="CTJ22"/>
      <c r="CTK22"/>
      <c r="CTL22"/>
      <c r="CTM22"/>
      <c r="CTN22"/>
      <c r="CTO22"/>
      <c r="CTP22"/>
      <c r="CTQ22"/>
      <c r="CTR22"/>
      <c r="CTS22"/>
      <c r="CTT22"/>
      <c r="CTU22"/>
      <c r="CTV22"/>
      <c r="CTW22"/>
      <c r="CTX22"/>
      <c r="CTY22"/>
      <c r="CTZ22"/>
      <c r="CUA22"/>
      <c r="CUB22"/>
      <c r="CUC22"/>
      <c r="CUD22"/>
      <c r="CUE22"/>
      <c r="CUF22"/>
      <c r="CUG22"/>
      <c r="CUH22"/>
      <c r="CUI22"/>
      <c r="CUJ22"/>
      <c r="CUK22"/>
      <c r="CUL22"/>
      <c r="CUM22"/>
      <c r="CUN22"/>
      <c r="CUO22"/>
      <c r="CUP22"/>
      <c r="CUQ22"/>
      <c r="CUR22"/>
      <c r="CUS22"/>
      <c r="CUT22"/>
      <c r="CUU22"/>
      <c r="CUV22"/>
      <c r="CUW22"/>
      <c r="CUX22"/>
      <c r="CUY22"/>
      <c r="CUZ22"/>
      <c r="CVA22"/>
      <c r="CVB22"/>
      <c r="CVC22"/>
      <c r="CVD22"/>
      <c r="CVE22"/>
      <c r="CVF22"/>
      <c r="CVG22"/>
      <c r="CVH22"/>
      <c r="CVI22"/>
      <c r="CVJ22"/>
      <c r="CVK22"/>
      <c r="CVL22"/>
      <c r="CVM22"/>
      <c r="CVN22"/>
      <c r="CVO22"/>
      <c r="CVP22"/>
      <c r="CVQ22"/>
      <c r="CVR22"/>
      <c r="CVS22"/>
      <c r="CVT22"/>
      <c r="CVU22"/>
      <c r="CVV22"/>
      <c r="CVW22"/>
      <c r="CVX22"/>
      <c r="CVY22"/>
      <c r="CVZ22"/>
      <c r="CWA22"/>
      <c r="CWB22"/>
      <c r="CWC22"/>
      <c r="CWD22"/>
      <c r="CWE22"/>
      <c r="CWF22"/>
      <c r="CWG22"/>
      <c r="CWH22"/>
      <c r="CWI22"/>
      <c r="CWJ22"/>
      <c r="CWK22"/>
      <c r="CWL22"/>
      <c r="CWM22"/>
      <c r="CWN22"/>
      <c r="CWO22"/>
      <c r="CWP22"/>
      <c r="CWQ22"/>
      <c r="CWR22"/>
      <c r="CWS22"/>
      <c r="CWT22"/>
      <c r="CWU22"/>
      <c r="CWV22"/>
      <c r="CWW22"/>
      <c r="CWX22"/>
      <c r="CWY22"/>
      <c r="CWZ22"/>
      <c r="CXA22"/>
      <c r="CXB22"/>
      <c r="CXC22"/>
      <c r="CXD22"/>
      <c r="CXE22"/>
      <c r="CXF22"/>
      <c r="CXG22"/>
      <c r="CXH22"/>
      <c r="CXI22"/>
      <c r="CXJ22"/>
      <c r="CXK22"/>
      <c r="CXL22"/>
      <c r="CXM22"/>
      <c r="CXN22"/>
      <c r="CXO22"/>
      <c r="CXP22"/>
      <c r="CXQ22"/>
      <c r="CXR22"/>
      <c r="CXS22"/>
      <c r="CXT22"/>
      <c r="CXU22"/>
      <c r="CXV22"/>
      <c r="CXW22"/>
      <c r="CXX22"/>
      <c r="CXY22"/>
      <c r="CXZ22"/>
      <c r="CYA22"/>
      <c r="CYB22"/>
      <c r="CYC22"/>
      <c r="CYD22"/>
      <c r="CYE22"/>
      <c r="CYF22"/>
      <c r="CYG22"/>
      <c r="CYH22"/>
      <c r="CYI22"/>
      <c r="CYJ22"/>
      <c r="CYK22"/>
      <c r="CYL22"/>
      <c r="CYM22"/>
      <c r="CYN22"/>
      <c r="CYO22"/>
      <c r="CYP22"/>
      <c r="CYQ22"/>
      <c r="CYR22"/>
      <c r="CYS22"/>
      <c r="CYT22"/>
      <c r="CYU22"/>
      <c r="CYV22"/>
      <c r="CYW22"/>
      <c r="CYX22"/>
      <c r="CYY22"/>
      <c r="CYZ22"/>
      <c r="CZA22"/>
      <c r="CZB22"/>
      <c r="CZC22"/>
      <c r="CZD22"/>
      <c r="CZE22"/>
      <c r="CZF22"/>
      <c r="CZG22"/>
      <c r="CZH22"/>
      <c r="CZI22"/>
      <c r="CZJ22"/>
      <c r="CZK22"/>
      <c r="CZL22"/>
      <c r="CZM22"/>
      <c r="CZN22"/>
      <c r="CZO22"/>
      <c r="CZP22"/>
      <c r="CZQ22"/>
      <c r="CZR22"/>
      <c r="CZS22"/>
      <c r="CZT22"/>
      <c r="CZU22"/>
      <c r="CZV22"/>
      <c r="CZW22"/>
      <c r="CZX22"/>
      <c r="CZY22"/>
      <c r="CZZ22"/>
      <c r="DAA22"/>
      <c r="DAB22"/>
      <c r="DAC22"/>
      <c r="DAD22"/>
      <c r="DAE22"/>
      <c r="DAF22"/>
      <c r="DAG22"/>
      <c r="DAH22"/>
      <c r="DAI22"/>
      <c r="DAJ22"/>
      <c r="DAK22"/>
      <c r="DAL22"/>
      <c r="DAM22"/>
      <c r="DAN22"/>
      <c r="DAO22"/>
      <c r="DAP22"/>
      <c r="DAQ22"/>
      <c r="DAR22"/>
      <c r="DAS22"/>
      <c r="DAT22"/>
      <c r="DAU22"/>
      <c r="DAV22"/>
      <c r="DAW22"/>
      <c r="DAX22"/>
      <c r="DAY22"/>
      <c r="DAZ22"/>
      <c r="DBA22"/>
      <c r="DBB22"/>
      <c r="DBC22"/>
      <c r="DBD22"/>
      <c r="DBE22"/>
      <c r="DBF22"/>
      <c r="DBG22"/>
      <c r="DBH22"/>
      <c r="DBI22"/>
      <c r="DBJ22"/>
      <c r="DBK22"/>
      <c r="DBL22"/>
      <c r="DBM22"/>
      <c r="DBN22"/>
      <c r="DBO22"/>
      <c r="DBP22"/>
      <c r="DBQ22"/>
      <c r="DBR22"/>
      <c r="DBS22"/>
      <c r="DBT22"/>
      <c r="DBU22"/>
      <c r="DBV22"/>
      <c r="DBW22"/>
      <c r="DBX22"/>
      <c r="DBY22"/>
      <c r="DBZ22"/>
      <c r="DCA22"/>
      <c r="DCB22"/>
      <c r="DCC22"/>
      <c r="DCD22"/>
      <c r="DCE22"/>
      <c r="DCF22"/>
      <c r="DCG22"/>
      <c r="DCH22"/>
      <c r="DCI22"/>
      <c r="DCJ22"/>
      <c r="DCK22"/>
      <c r="DCL22"/>
      <c r="DCM22"/>
      <c r="DCN22"/>
      <c r="DCO22"/>
      <c r="DCP22"/>
      <c r="DCQ22"/>
      <c r="DCR22"/>
      <c r="DCS22"/>
      <c r="DCT22"/>
      <c r="DCU22"/>
      <c r="DCV22"/>
      <c r="DCW22"/>
      <c r="DCX22"/>
      <c r="DCY22"/>
      <c r="DCZ22"/>
      <c r="DDA22"/>
      <c r="DDB22"/>
      <c r="DDC22"/>
      <c r="DDD22"/>
      <c r="DDE22"/>
      <c r="DDF22"/>
      <c r="DDG22"/>
      <c r="DDH22"/>
      <c r="DDI22"/>
      <c r="DDJ22"/>
      <c r="DDK22"/>
      <c r="DDL22"/>
      <c r="DDM22"/>
      <c r="DDN22"/>
      <c r="DDO22"/>
      <c r="DDP22"/>
      <c r="DDQ22"/>
      <c r="DDR22"/>
      <c r="DDS22"/>
      <c r="DDT22"/>
      <c r="DDU22"/>
      <c r="DDV22"/>
      <c r="DDW22"/>
      <c r="DDX22"/>
      <c r="DDY22"/>
      <c r="DDZ22"/>
      <c r="DEA22"/>
      <c r="DEB22"/>
      <c r="DEC22"/>
      <c r="DED22"/>
      <c r="DEE22"/>
      <c r="DEF22"/>
      <c r="DEG22"/>
      <c r="DEH22"/>
      <c r="DEI22"/>
      <c r="DEJ22"/>
      <c r="DEK22"/>
      <c r="DEL22"/>
      <c r="DEM22"/>
      <c r="DEN22"/>
      <c r="DEO22"/>
      <c r="DEP22"/>
      <c r="DEQ22"/>
      <c r="DER22"/>
      <c r="DES22"/>
      <c r="DET22"/>
      <c r="DEU22"/>
      <c r="DEV22"/>
      <c r="DEW22"/>
      <c r="DEX22"/>
      <c r="DEY22"/>
      <c r="DEZ22"/>
      <c r="DFA22"/>
      <c r="DFB22"/>
      <c r="DFC22"/>
      <c r="DFD22"/>
      <c r="DFE22"/>
      <c r="DFF22"/>
      <c r="DFG22"/>
      <c r="DFH22"/>
      <c r="DFI22"/>
      <c r="DFJ22"/>
      <c r="DFK22"/>
      <c r="DFL22"/>
      <c r="DFM22"/>
      <c r="DFN22"/>
      <c r="DFO22"/>
      <c r="DFP22"/>
      <c r="DFQ22"/>
      <c r="DFR22"/>
      <c r="DFS22"/>
      <c r="DFT22"/>
      <c r="DFU22"/>
      <c r="DFV22"/>
      <c r="DFW22"/>
      <c r="DFX22"/>
      <c r="DFY22"/>
      <c r="DFZ22"/>
      <c r="DGA22"/>
      <c r="DGB22"/>
      <c r="DGC22"/>
      <c r="DGD22"/>
      <c r="DGE22"/>
      <c r="DGF22"/>
      <c r="DGG22"/>
      <c r="DGH22"/>
      <c r="DGI22"/>
      <c r="DGJ22"/>
      <c r="DGK22"/>
      <c r="DGL22"/>
      <c r="DGM22"/>
      <c r="DGN22"/>
      <c r="DGO22"/>
      <c r="DGP22"/>
      <c r="DGQ22"/>
      <c r="DGR22"/>
      <c r="DGS22"/>
      <c r="DGT22"/>
      <c r="DGU22"/>
      <c r="DGV22"/>
      <c r="DGW22"/>
      <c r="DGX22"/>
      <c r="DGY22"/>
      <c r="DGZ22"/>
      <c r="DHA22"/>
      <c r="DHB22"/>
      <c r="DHC22"/>
      <c r="DHD22"/>
      <c r="DHE22"/>
      <c r="DHF22"/>
      <c r="DHG22"/>
      <c r="DHH22"/>
      <c r="DHI22"/>
      <c r="DHJ22"/>
      <c r="DHK22"/>
      <c r="DHL22"/>
      <c r="DHM22"/>
      <c r="DHN22"/>
      <c r="DHO22"/>
      <c r="DHP22"/>
      <c r="DHQ22"/>
      <c r="DHR22"/>
      <c r="DHS22"/>
      <c r="DHT22"/>
      <c r="DHU22"/>
      <c r="DHV22"/>
      <c r="DHW22"/>
      <c r="DHX22"/>
      <c r="DHY22"/>
      <c r="DHZ22"/>
      <c r="DIA22"/>
      <c r="DIB22"/>
      <c r="DIC22"/>
      <c r="DID22"/>
      <c r="DIE22"/>
      <c r="DIF22"/>
      <c r="DIG22"/>
      <c r="DIH22"/>
      <c r="DII22"/>
      <c r="DIJ22"/>
      <c r="DIK22"/>
      <c r="DIL22"/>
      <c r="DIM22"/>
      <c r="DIN22"/>
      <c r="DIO22"/>
      <c r="DIP22"/>
      <c r="DIQ22"/>
      <c r="DIR22"/>
      <c r="DIS22"/>
      <c r="DIT22"/>
      <c r="DIU22"/>
      <c r="DIV22"/>
      <c r="DIW22"/>
      <c r="DIX22"/>
      <c r="DIY22"/>
      <c r="DIZ22"/>
      <c r="DJA22"/>
      <c r="DJB22"/>
      <c r="DJC22"/>
      <c r="DJD22"/>
      <c r="DJE22"/>
      <c r="DJF22"/>
      <c r="DJG22"/>
      <c r="DJH22"/>
      <c r="DJI22"/>
      <c r="DJJ22"/>
      <c r="DJK22"/>
      <c r="DJL22"/>
      <c r="DJM22"/>
      <c r="DJN22"/>
      <c r="DJO22"/>
      <c r="DJP22"/>
      <c r="DJQ22"/>
      <c r="DJR22"/>
      <c r="DJS22"/>
      <c r="DJT22"/>
      <c r="DJU22"/>
      <c r="DJV22"/>
      <c r="DJW22"/>
      <c r="DJX22"/>
      <c r="DJY22"/>
      <c r="DJZ22"/>
      <c r="DKA22"/>
      <c r="DKB22"/>
      <c r="DKC22"/>
      <c r="DKD22"/>
      <c r="DKE22"/>
      <c r="DKF22"/>
      <c r="DKG22"/>
      <c r="DKH22"/>
      <c r="DKI22"/>
      <c r="DKJ22"/>
      <c r="DKK22"/>
      <c r="DKL22"/>
      <c r="DKM22"/>
      <c r="DKN22"/>
      <c r="DKO22"/>
      <c r="DKP22"/>
      <c r="DKQ22"/>
      <c r="DKR22"/>
      <c r="DKS22"/>
      <c r="DKT22"/>
      <c r="DKU22"/>
      <c r="DKV22"/>
      <c r="DKW22"/>
      <c r="DKX22"/>
      <c r="DKY22"/>
      <c r="DKZ22"/>
      <c r="DLA22"/>
      <c r="DLB22"/>
      <c r="DLC22"/>
      <c r="DLD22"/>
      <c r="DLE22"/>
      <c r="DLF22"/>
      <c r="DLG22"/>
      <c r="DLH22"/>
      <c r="DLI22"/>
      <c r="DLJ22"/>
      <c r="DLK22"/>
      <c r="DLL22"/>
      <c r="DLM22"/>
      <c r="DLN22"/>
      <c r="DLO22"/>
      <c r="DLP22"/>
      <c r="DLQ22"/>
      <c r="DLR22"/>
      <c r="DLS22"/>
      <c r="DLT22"/>
      <c r="DLU22"/>
      <c r="DLV22"/>
      <c r="DLW22"/>
      <c r="DLX22"/>
      <c r="DLY22"/>
      <c r="DLZ22"/>
      <c r="DMA22"/>
      <c r="DMB22"/>
      <c r="DMC22"/>
      <c r="DMD22"/>
      <c r="DME22"/>
      <c r="DMF22"/>
      <c r="DMG22"/>
      <c r="DMH22"/>
      <c r="DMI22"/>
      <c r="DMJ22"/>
      <c r="DMK22"/>
      <c r="DML22"/>
      <c r="DMM22"/>
      <c r="DMN22"/>
      <c r="DMO22"/>
      <c r="DMP22"/>
      <c r="DMQ22"/>
      <c r="DMR22"/>
      <c r="DMS22"/>
      <c r="DMT22"/>
      <c r="DMU22"/>
      <c r="DMV22"/>
      <c r="DMW22"/>
      <c r="DMX22"/>
      <c r="DMY22"/>
      <c r="DMZ22"/>
      <c r="DNA22"/>
      <c r="DNB22"/>
      <c r="DNC22"/>
      <c r="DND22"/>
      <c r="DNE22"/>
      <c r="DNF22"/>
      <c r="DNG22"/>
      <c r="DNH22"/>
      <c r="DNI22"/>
      <c r="DNJ22"/>
      <c r="DNK22"/>
      <c r="DNL22"/>
      <c r="DNM22"/>
      <c r="DNN22"/>
      <c r="DNO22"/>
      <c r="DNP22"/>
      <c r="DNQ22"/>
      <c r="DNR22"/>
      <c r="DNS22"/>
      <c r="DNT22"/>
      <c r="DNU22"/>
      <c r="DNV22"/>
      <c r="DNW22"/>
      <c r="DNX22"/>
      <c r="DNY22"/>
      <c r="DNZ22"/>
      <c r="DOA22"/>
      <c r="DOB22"/>
      <c r="DOC22"/>
      <c r="DOD22"/>
      <c r="DOE22"/>
      <c r="DOF22"/>
      <c r="DOG22"/>
      <c r="DOH22"/>
      <c r="DOI22"/>
      <c r="DOJ22"/>
      <c r="DOK22"/>
      <c r="DOL22"/>
      <c r="DOM22"/>
      <c r="DON22"/>
      <c r="DOO22"/>
      <c r="DOP22"/>
      <c r="DOQ22"/>
      <c r="DOR22"/>
      <c r="DOS22"/>
      <c r="DOT22"/>
      <c r="DOU22"/>
      <c r="DOV22"/>
      <c r="DOW22"/>
      <c r="DOX22"/>
      <c r="DOY22"/>
      <c r="DOZ22"/>
      <c r="DPA22"/>
      <c r="DPB22"/>
      <c r="DPC22"/>
      <c r="DPD22"/>
      <c r="DPE22"/>
      <c r="DPF22"/>
      <c r="DPG22"/>
      <c r="DPH22"/>
      <c r="DPI22"/>
      <c r="DPJ22"/>
      <c r="DPK22"/>
      <c r="DPL22"/>
      <c r="DPM22"/>
      <c r="DPN22"/>
      <c r="DPO22"/>
      <c r="DPP22"/>
      <c r="DPQ22"/>
      <c r="DPR22"/>
      <c r="DPS22"/>
      <c r="DPT22"/>
      <c r="DPU22"/>
      <c r="DPV22"/>
      <c r="DPW22"/>
      <c r="DPX22"/>
      <c r="DPY22"/>
      <c r="DPZ22"/>
      <c r="DQA22"/>
      <c r="DQB22"/>
      <c r="DQC22"/>
      <c r="DQD22"/>
      <c r="DQE22"/>
      <c r="DQF22"/>
      <c r="DQG22"/>
      <c r="DQH22"/>
      <c r="DQI22"/>
      <c r="DQJ22"/>
      <c r="DQK22"/>
      <c r="DQL22"/>
      <c r="DQM22"/>
      <c r="DQN22"/>
      <c r="DQO22"/>
      <c r="DQP22"/>
      <c r="DQQ22"/>
      <c r="DQR22"/>
      <c r="DQS22"/>
      <c r="DQT22"/>
      <c r="DQU22"/>
      <c r="DQV22"/>
      <c r="DQW22"/>
      <c r="DQX22"/>
      <c r="DQY22"/>
      <c r="DQZ22"/>
      <c r="DRA22"/>
      <c r="DRB22"/>
      <c r="DRC22"/>
      <c r="DRD22"/>
      <c r="DRE22"/>
      <c r="DRF22"/>
      <c r="DRG22"/>
      <c r="DRH22"/>
      <c r="DRI22"/>
      <c r="DRJ22"/>
      <c r="DRK22"/>
      <c r="DRL22"/>
      <c r="DRM22"/>
      <c r="DRN22"/>
      <c r="DRO22"/>
      <c r="DRP22"/>
      <c r="DRQ22"/>
      <c r="DRR22"/>
      <c r="DRS22"/>
      <c r="DRT22"/>
      <c r="DRU22"/>
      <c r="DRV22"/>
      <c r="DRW22"/>
      <c r="DRX22"/>
      <c r="DRY22"/>
      <c r="DRZ22"/>
      <c r="DSA22"/>
      <c r="DSB22"/>
      <c r="DSC22"/>
      <c r="DSD22"/>
      <c r="DSE22"/>
      <c r="DSF22"/>
      <c r="DSG22"/>
      <c r="DSH22"/>
      <c r="DSI22"/>
      <c r="DSJ22"/>
      <c r="DSK22"/>
      <c r="DSL22"/>
      <c r="DSM22"/>
      <c r="DSN22"/>
      <c r="DSO22"/>
      <c r="DSP22"/>
      <c r="DSQ22"/>
      <c r="DSR22"/>
      <c r="DSS22"/>
      <c r="DST22"/>
      <c r="DSU22"/>
      <c r="DSV22"/>
      <c r="DSW22"/>
      <c r="DSX22"/>
      <c r="DSY22"/>
      <c r="DSZ22"/>
      <c r="DTA22"/>
      <c r="DTB22"/>
      <c r="DTC22"/>
      <c r="DTD22"/>
      <c r="DTE22"/>
      <c r="DTF22"/>
      <c r="DTG22"/>
      <c r="DTH22"/>
      <c r="DTI22"/>
      <c r="DTJ22"/>
      <c r="DTK22"/>
      <c r="DTL22"/>
      <c r="DTM22"/>
      <c r="DTN22"/>
      <c r="DTO22"/>
      <c r="DTP22"/>
      <c r="DTQ22"/>
      <c r="DTR22"/>
      <c r="DTS22"/>
      <c r="DTT22"/>
      <c r="DTU22"/>
      <c r="DTV22"/>
      <c r="DTW22"/>
      <c r="DTX22"/>
      <c r="DTY22"/>
      <c r="DTZ22"/>
      <c r="DUA22"/>
      <c r="DUB22"/>
      <c r="DUC22"/>
      <c r="DUD22"/>
      <c r="DUE22"/>
      <c r="DUF22"/>
      <c r="DUG22"/>
      <c r="DUH22"/>
      <c r="DUI22"/>
      <c r="DUJ22"/>
      <c r="DUK22"/>
      <c r="DUL22"/>
      <c r="DUM22"/>
      <c r="DUN22"/>
      <c r="DUO22"/>
      <c r="DUP22"/>
      <c r="DUQ22"/>
      <c r="DUR22"/>
      <c r="DUS22"/>
      <c r="DUT22"/>
      <c r="DUU22"/>
      <c r="DUV22"/>
      <c r="DUW22"/>
      <c r="DUX22"/>
      <c r="DUY22"/>
      <c r="DUZ22"/>
      <c r="DVA22"/>
      <c r="DVB22"/>
      <c r="DVC22"/>
      <c r="DVD22"/>
      <c r="DVE22"/>
      <c r="DVF22"/>
      <c r="DVG22"/>
      <c r="DVH22"/>
      <c r="DVI22"/>
      <c r="DVJ22"/>
      <c r="DVK22"/>
      <c r="DVL22"/>
      <c r="DVM22"/>
      <c r="DVN22"/>
      <c r="DVO22"/>
      <c r="DVP22"/>
      <c r="DVQ22"/>
      <c r="DVR22"/>
      <c r="DVS22"/>
      <c r="DVT22"/>
      <c r="DVU22"/>
      <c r="DVV22"/>
      <c r="DVW22"/>
      <c r="DVX22"/>
      <c r="DVY22"/>
      <c r="DVZ22"/>
      <c r="DWA22"/>
      <c r="DWB22"/>
      <c r="DWC22"/>
      <c r="DWD22"/>
      <c r="DWE22"/>
      <c r="DWF22"/>
      <c r="DWG22"/>
      <c r="DWH22"/>
      <c r="DWI22"/>
      <c r="DWJ22"/>
      <c r="DWK22"/>
      <c r="DWL22"/>
      <c r="DWM22"/>
      <c r="DWN22"/>
      <c r="DWO22"/>
      <c r="DWP22"/>
      <c r="DWQ22"/>
      <c r="DWR22"/>
      <c r="DWS22"/>
      <c r="DWT22"/>
      <c r="DWU22"/>
      <c r="DWV22"/>
      <c r="DWW22"/>
      <c r="DWX22"/>
      <c r="DWY22"/>
      <c r="DWZ22"/>
      <c r="DXA22"/>
      <c r="DXB22"/>
      <c r="DXC22"/>
      <c r="DXD22"/>
      <c r="DXE22"/>
      <c r="DXF22"/>
      <c r="DXG22"/>
      <c r="DXH22"/>
      <c r="DXI22"/>
      <c r="DXJ22"/>
      <c r="DXK22"/>
      <c r="DXL22"/>
      <c r="DXM22"/>
      <c r="DXN22"/>
      <c r="DXO22"/>
      <c r="DXP22"/>
      <c r="DXQ22"/>
      <c r="DXR22"/>
      <c r="DXS22"/>
      <c r="DXT22"/>
      <c r="DXU22"/>
      <c r="DXV22"/>
      <c r="DXW22"/>
      <c r="DXX22"/>
      <c r="DXY22"/>
      <c r="DXZ22"/>
      <c r="DYA22"/>
      <c r="DYB22"/>
      <c r="DYC22"/>
      <c r="DYD22"/>
      <c r="DYE22"/>
      <c r="DYF22"/>
      <c r="DYG22"/>
      <c r="DYH22"/>
      <c r="DYI22"/>
      <c r="DYJ22"/>
      <c r="DYK22"/>
      <c r="DYL22"/>
      <c r="DYM22"/>
      <c r="DYN22"/>
      <c r="DYO22"/>
      <c r="DYP22"/>
      <c r="DYQ22"/>
      <c r="DYR22"/>
      <c r="DYS22"/>
      <c r="DYT22"/>
      <c r="DYU22"/>
      <c r="DYV22"/>
      <c r="DYW22"/>
      <c r="DYX22"/>
      <c r="DYY22"/>
      <c r="DYZ22"/>
      <c r="DZA22"/>
      <c r="DZB22"/>
      <c r="DZC22"/>
      <c r="DZD22"/>
      <c r="DZE22"/>
      <c r="DZF22"/>
      <c r="DZG22"/>
      <c r="DZH22"/>
      <c r="DZI22"/>
      <c r="DZJ22"/>
      <c r="DZK22"/>
      <c r="DZL22"/>
      <c r="DZM22"/>
      <c r="DZN22"/>
      <c r="DZO22"/>
      <c r="DZP22"/>
      <c r="DZQ22"/>
      <c r="DZR22"/>
      <c r="DZS22"/>
      <c r="DZT22"/>
      <c r="DZU22"/>
      <c r="DZV22"/>
      <c r="DZW22"/>
      <c r="DZX22"/>
      <c r="DZY22"/>
      <c r="DZZ22"/>
      <c r="EAA22"/>
      <c r="EAB22"/>
      <c r="EAC22"/>
      <c r="EAD22"/>
      <c r="EAE22"/>
      <c r="EAF22"/>
      <c r="EAG22"/>
      <c r="EAH22"/>
      <c r="EAI22"/>
      <c r="EAJ22"/>
      <c r="EAK22"/>
      <c r="EAL22"/>
      <c r="EAM22"/>
      <c r="EAN22"/>
      <c r="EAO22"/>
      <c r="EAP22"/>
      <c r="EAQ22"/>
      <c r="EAR22"/>
      <c r="EAS22"/>
      <c r="EAT22"/>
      <c r="EAU22"/>
      <c r="EAV22"/>
      <c r="EAW22"/>
      <c r="EAX22"/>
      <c r="EAY22"/>
      <c r="EAZ22"/>
      <c r="EBA22"/>
      <c r="EBB22"/>
      <c r="EBC22"/>
      <c r="EBD22"/>
      <c r="EBE22"/>
      <c r="EBF22"/>
      <c r="EBG22"/>
      <c r="EBH22"/>
      <c r="EBI22"/>
      <c r="EBJ22"/>
      <c r="EBK22"/>
      <c r="EBL22"/>
      <c r="EBM22"/>
      <c r="EBN22"/>
      <c r="EBO22"/>
      <c r="EBP22"/>
      <c r="EBQ22"/>
      <c r="EBR22"/>
      <c r="EBS22"/>
      <c r="EBT22"/>
      <c r="EBU22"/>
      <c r="EBV22"/>
      <c r="EBW22"/>
      <c r="EBX22"/>
      <c r="EBY22"/>
      <c r="EBZ22"/>
      <c r="ECA22"/>
      <c r="ECB22"/>
      <c r="ECC22"/>
      <c r="ECD22"/>
      <c r="ECE22"/>
      <c r="ECF22"/>
      <c r="ECG22"/>
      <c r="ECH22"/>
      <c r="ECI22"/>
      <c r="ECJ22"/>
      <c r="ECK22"/>
      <c r="ECL22"/>
      <c r="ECM22"/>
      <c r="ECN22"/>
      <c r="ECO22"/>
      <c r="ECP22"/>
      <c r="ECQ22"/>
      <c r="ECR22"/>
      <c r="ECS22"/>
      <c r="ECT22"/>
      <c r="ECU22"/>
      <c r="ECV22"/>
      <c r="ECW22"/>
      <c r="ECX22"/>
      <c r="ECY22"/>
      <c r="ECZ22"/>
      <c r="EDA22"/>
      <c r="EDB22"/>
      <c r="EDC22"/>
      <c r="EDD22"/>
      <c r="EDE22"/>
      <c r="EDF22"/>
      <c r="EDG22"/>
      <c r="EDH22"/>
      <c r="EDI22"/>
      <c r="EDJ22"/>
      <c r="EDK22"/>
      <c r="EDL22"/>
      <c r="EDM22"/>
      <c r="EDN22"/>
      <c r="EDO22"/>
      <c r="EDP22"/>
      <c r="EDQ22"/>
      <c r="EDR22"/>
      <c r="EDS22"/>
      <c r="EDT22"/>
      <c r="EDU22"/>
      <c r="EDV22"/>
      <c r="EDW22"/>
      <c r="EDX22"/>
      <c r="EDY22"/>
      <c r="EDZ22"/>
      <c r="EEA22"/>
      <c r="EEB22"/>
      <c r="EEC22"/>
      <c r="EED22"/>
      <c r="EEE22"/>
      <c r="EEF22"/>
      <c r="EEG22"/>
      <c r="EEH22"/>
      <c r="EEI22"/>
      <c r="EEJ22"/>
      <c r="EEK22"/>
      <c r="EEL22"/>
      <c r="EEM22"/>
      <c r="EEN22"/>
      <c r="EEO22"/>
      <c r="EEP22"/>
      <c r="EEQ22"/>
      <c r="EER22"/>
      <c r="EES22"/>
      <c r="EET22"/>
      <c r="EEU22"/>
      <c r="EEV22"/>
      <c r="EEW22"/>
      <c r="EEX22"/>
      <c r="EEY22"/>
      <c r="EEZ22"/>
      <c r="EFA22"/>
      <c r="EFB22"/>
      <c r="EFC22"/>
      <c r="EFD22"/>
      <c r="EFE22"/>
      <c r="EFF22"/>
      <c r="EFG22"/>
      <c r="EFH22"/>
      <c r="EFI22"/>
      <c r="EFJ22"/>
      <c r="EFK22"/>
      <c r="EFL22"/>
      <c r="EFM22"/>
      <c r="EFN22"/>
      <c r="EFO22"/>
      <c r="EFP22"/>
      <c r="EFQ22"/>
      <c r="EFR22"/>
      <c r="EFS22"/>
      <c r="EFT22"/>
      <c r="EFU22"/>
      <c r="EFV22"/>
      <c r="EFW22"/>
      <c r="EFX22"/>
      <c r="EFY22"/>
      <c r="EFZ22"/>
      <c r="EGA22"/>
      <c r="EGB22"/>
      <c r="EGC22"/>
      <c r="EGD22"/>
      <c r="EGE22"/>
      <c r="EGF22"/>
      <c r="EGG22"/>
      <c r="EGH22"/>
      <c r="EGI22"/>
      <c r="EGJ22"/>
      <c r="EGK22"/>
      <c r="EGL22"/>
      <c r="EGM22"/>
      <c r="EGN22"/>
      <c r="EGO22"/>
      <c r="EGP22"/>
      <c r="EGQ22"/>
      <c r="EGR22"/>
      <c r="EGS22"/>
      <c r="EGT22"/>
      <c r="EGU22"/>
      <c r="EGV22"/>
      <c r="EGW22"/>
      <c r="EGX22"/>
      <c r="EGY22"/>
      <c r="EGZ22"/>
      <c r="EHA22"/>
      <c r="EHB22"/>
      <c r="EHC22"/>
      <c r="EHD22"/>
      <c r="EHE22"/>
      <c r="EHF22"/>
      <c r="EHG22"/>
      <c r="EHH22"/>
      <c r="EHI22"/>
      <c r="EHJ22"/>
      <c r="EHK22"/>
      <c r="EHL22"/>
      <c r="EHM22"/>
      <c r="EHN22"/>
      <c r="EHO22"/>
      <c r="EHP22"/>
      <c r="EHQ22"/>
      <c r="EHR22"/>
      <c r="EHS22"/>
      <c r="EHT22"/>
      <c r="EHU22"/>
      <c r="EHV22"/>
      <c r="EHW22"/>
      <c r="EHX22"/>
      <c r="EHY22"/>
      <c r="EHZ22"/>
      <c r="EIA22"/>
      <c r="EIB22"/>
      <c r="EIC22"/>
      <c r="EID22"/>
      <c r="EIE22"/>
      <c r="EIF22"/>
      <c r="EIG22"/>
      <c r="EIH22"/>
      <c r="EII22"/>
      <c r="EIJ22"/>
      <c r="EIK22"/>
      <c r="EIL22"/>
      <c r="EIM22"/>
      <c r="EIN22"/>
      <c r="EIO22"/>
      <c r="EIP22"/>
      <c r="EIQ22"/>
      <c r="EIR22"/>
      <c r="EIS22"/>
      <c r="EIT22"/>
      <c r="EIU22"/>
      <c r="EIV22"/>
      <c r="EIW22"/>
      <c r="EIX22"/>
      <c r="EIY22"/>
      <c r="EIZ22"/>
      <c r="EJA22"/>
      <c r="EJB22"/>
      <c r="EJC22"/>
      <c r="EJD22"/>
      <c r="EJE22"/>
      <c r="EJF22"/>
      <c r="EJG22"/>
      <c r="EJH22"/>
      <c r="EJI22"/>
      <c r="EJJ22"/>
      <c r="EJK22"/>
      <c r="EJL22"/>
      <c r="EJM22"/>
      <c r="EJN22"/>
      <c r="EJO22"/>
      <c r="EJP22"/>
      <c r="EJQ22"/>
      <c r="EJR22"/>
      <c r="EJS22"/>
      <c r="EJT22"/>
      <c r="EJU22"/>
      <c r="EJV22"/>
      <c r="EJW22"/>
      <c r="EJX22"/>
      <c r="EJY22"/>
      <c r="EJZ22"/>
      <c r="EKA22"/>
      <c r="EKB22"/>
      <c r="EKC22"/>
      <c r="EKD22"/>
      <c r="EKE22"/>
      <c r="EKF22"/>
      <c r="EKG22"/>
      <c r="EKH22"/>
      <c r="EKI22"/>
      <c r="EKJ22"/>
      <c r="EKK22"/>
      <c r="EKL22"/>
      <c r="EKM22"/>
      <c r="EKN22"/>
      <c r="EKO22"/>
      <c r="EKP22"/>
      <c r="EKQ22"/>
      <c r="EKR22"/>
      <c r="EKS22"/>
      <c r="EKT22"/>
      <c r="EKU22"/>
      <c r="EKV22"/>
      <c r="EKW22"/>
      <c r="EKX22"/>
      <c r="EKY22"/>
      <c r="EKZ22"/>
      <c r="ELA22"/>
      <c r="ELB22"/>
      <c r="ELC22"/>
      <c r="ELD22"/>
      <c r="ELE22"/>
      <c r="ELF22"/>
      <c r="ELG22"/>
      <c r="ELH22"/>
      <c r="ELI22"/>
      <c r="ELJ22"/>
      <c r="ELK22"/>
      <c r="ELL22"/>
      <c r="ELM22"/>
      <c r="ELN22"/>
      <c r="ELO22"/>
      <c r="ELP22"/>
      <c r="ELQ22"/>
      <c r="ELR22"/>
      <c r="ELS22"/>
      <c r="ELT22"/>
      <c r="ELU22"/>
      <c r="ELV22"/>
      <c r="ELW22"/>
      <c r="ELX22"/>
      <c r="ELY22"/>
      <c r="ELZ22"/>
      <c r="EMA22"/>
      <c r="EMB22"/>
      <c r="EMC22"/>
      <c r="EMD22"/>
      <c r="EME22"/>
      <c r="EMF22"/>
      <c r="EMG22"/>
      <c r="EMH22"/>
      <c r="EMI22"/>
      <c r="EMJ22"/>
      <c r="EMK22"/>
      <c r="EML22"/>
      <c r="EMM22"/>
      <c r="EMN22"/>
      <c r="EMO22"/>
      <c r="EMP22"/>
      <c r="EMQ22"/>
      <c r="EMR22"/>
      <c r="EMS22"/>
      <c r="EMT22"/>
      <c r="EMU22"/>
      <c r="EMV22"/>
      <c r="EMW22"/>
      <c r="EMX22"/>
      <c r="EMY22"/>
      <c r="EMZ22"/>
      <c r="ENA22"/>
      <c r="ENB22"/>
      <c r="ENC22"/>
      <c r="END22"/>
      <c r="ENE22"/>
      <c r="ENF22"/>
      <c r="ENG22"/>
      <c r="ENH22"/>
      <c r="ENI22"/>
      <c r="ENJ22"/>
      <c r="ENK22"/>
      <c r="ENL22"/>
      <c r="ENM22"/>
      <c r="ENN22"/>
      <c r="ENO22"/>
      <c r="ENP22"/>
      <c r="ENQ22"/>
      <c r="ENR22"/>
      <c r="ENS22"/>
      <c r="ENT22"/>
      <c r="ENU22"/>
      <c r="ENV22"/>
      <c r="ENW22"/>
      <c r="ENX22"/>
      <c r="ENY22"/>
      <c r="ENZ22"/>
      <c r="EOA22"/>
      <c r="EOB22"/>
      <c r="EOC22"/>
      <c r="EOD22"/>
      <c r="EOE22"/>
      <c r="EOF22"/>
      <c r="EOG22"/>
      <c r="EOH22"/>
      <c r="EOI22"/>
      <c r="EOJ22"/>
      <c r="EOK22"/>
      <c r="EOL22"/>
      <c r="EOM22"/>
      <c r="EON22"/>
      <c r="EOO22"/>
      <c r="EOP22"/>
      <c r="EOQ22"/>
      <c r="EOR22"/>
      <c r="EOS22"/>
      <c r="EOT22"/>
      <c r="EOU22"/>
      <c r="EOV22"/>
      <c r="EOW22"/>
      <c r="EOX22"/>
      <c r="EOY22"/>
      <c r="EOZ22"/>
      <c r="EPA22"/>
      <c r="EPB22"/>
      <c r="EPC22"/>
      <c r="EPD22"/>
      <c r="EPE22"/>
      <c r="EPF22"/>
      <c r="EPG22"/>
      <c r="EPH22"/>
      <c r="EPI22"/>
      <c r="EPJ22"/>
      <c r="EPK22"/>
      <c r="EPL22"/>
      <c r="EPM22"/>
      <c r="EPN22"/>
      <c r="EPO22"/>
      <c r="EPP22"/>
      <c r="EPQ22"/>
      <c r="EPR22"/>
      <c r="EPS22"/>
      <c r="EPT22"/>
      <c r="EPU22"/>
      <c r="EPV22"/>
      <c r="EPW22"/>
      <c r="EPX22"/>
      <c r="EPY22"/>
      <c r="EPZ22"/>
      <c r="EQA22"/>
      <c r="EQB22"/>
      <c r="EQC22"/>
      <c r="EQD22"/>
      <c r="EQE22"/>
      <c r="EQF22"/>
      <c r="EQG22"/>
      <c r="EQH22"/>
      <c r="EQI22"/>
      <c r="EQJ22"/>
      <c r="EQK22"/>
      <c r="EQL22"/>
      <c r="EQM22"/>
      <c r="EQN22"/>
      <c r="EQO22"/>
      <c r="EQP22"/>
      <c r="EQQ22"/>
      <c r="EQR22"/>
      <c r="EQS22"/>
      <c r="EQT22"/>
      <c r="EQU22"/>
      <c r="EQV22"/>
      <c r="EQW22"/>
      <c r="EQX22"/>
      <c r="EQY22"/>
      <c r="EQZ22"/>
      <c r="ERA22"/>
      <c r="ERB22"/>
      <c r="ERC22"/>
      <c r="ERD22"/>
      <c r="ERE22"/>
      <c r="ERF22"/>
      <c r="ERG22"/>
      <c r="ERH22"/>
      <c r="ERI22"/>
      <c r="ERJ22"/>
      <c r="ERK22"/>
      <c r="ERL22"/>
      <c r="ERM22"/>
      <c r="ERN22"/>
      <c r="ERO22"/>
      <c r="ERP22"/>
      <c r="ERQ22"/>
      <c r="ERR22"/>
      <c r="ERS22"/>
      <c r="ERT22"/>
      <c r="ERU22"/>
      <c r="ERV22"/>
      <c r="ERW22"/>
      <c r="ERX22"/>
      <c r="ERY22"/>
      <c r="ERZ22"/>
      <c r="ESA22"/>
      <c r="ESB22"/>
      <c r="ESC22"/>
      <c r="ESD22"/>
      <c r="ESE22"/>
      <c r="ESF22"/>
      <c r="ESG22"/>
      <c r="ESH22"/>
      <c r="ESI22"/>
      <c r="ESJ22"/>
      <c r="ESK22"/>
      <c r="ESL22"/>
      <c r="ESM22"/>
      <c r="ESN22"/>
      <c r="ESO22"/>
      <c r="ESP22"/>
      <c r="ESQ22"/>
      <c r="ESR22"/>
      <c r="ESS22"/>
      <c r="EST22"/>
      <c r="ESU22"/>
      <c r="ESV22"/>
      <c r="ESW22"/>
      <c r="ESX22"/>
      <c r="ESY22"/>
      <c r="ESZ22"/>
      <c r="ETA22"/>
      <c r="ETB22"/>
      <c r="ETC22"/>
      <c r="ETD22"/>
      <c r="ETE22"/>
      <c r="ETF22"/>
      <c r="ETG22"/>
      <c r="ETH22"/>
      <c r="ETI22"/>
      <c r="ETJ22"/>
      <c r="ETK22"/>
      <c r="ETL22"/>
      <c r="ETM22"/>
      <c r="ETN22"/>
      <c r="ETO22"/>
      <c r="ETP22"/>
      <c r="ETQ22"/>
      <c r="ETR22"/>
      <c r="ETS22"/>
      <c r="ETT22"/>
      <c r="ETU22"/>
      <c r="ETV22"/>
      <c r="ETW22"/>
      <c r="ETX22"/>
      <c r="ETY22"/>
      <c r="ETZ22"/>
      <c r="EUA22"/>
      <c r="EUB22"/>
      <c r="EUC22"/>
      <c r="EUD22"/>
      <c r="EUE22"/>
      <c r="EUF22"/>
      <c r="EUG22"/>
      <c r="EUH22"/>
      <c r="EUI22"/>
      <c r="EUJ22"/>
      <c r="EUK22"/>
      <c r="EUL22"/>
      <c r="EUM22"/>
      <c r="EUN22"/>
      <c r="EUO22"/>
      <c r="EUP22"/>
      <c r="EUQ22"/>
      <c r="EUR22"/>
      <c r="EUS22"/>
      <c r="EUT22"/>
      <c r="EUU22"/>
      <c r="EUV22"/>
      <c r="EUW22"/>
      <c r="EUX22"/>
      <c r="EUY22"/>
      <c r="EUZ22"/>
      <c r="EVA22"/>
      <c r="EVB22"/>
      <c r="EVC22"/>
      <c r="EVD22"/>
      <c r="EVE22"/>
      <c r="EVF22"/>
      <c r="EVG22"/>
      <c r="EVH22"/>
      <c r="EVI22"/>
      <c r="EVJ22"/>
      <c r="EVK22"/>
      <c r="EVL22"/>
      <c r="EVM22"/>
      <c r="EVN22"/>
      <c r="EVO22"/>
      <c r="EVP22"/>
      <c r="EVQ22"/>
      <c r="EVR22"/>
      <c r="EVS22"/>
      <c r="EVT22"/>
      <c r="EVU22"/>
      <c r="EVV22"/>
      <c r="EVW22"/>
      <c r="EVX22"/>
      <c r="EVY22"/>
      <c r="EVZ22"/>
      <c r="EWA22"/>
      <c r="EWB22"/>
      <c r="EWC22"/>
      <c r="EWD22"/>
      <c r="EWE22"/>
      <c r="EWF22"/>
      <c r="EWG22"/>
      <c r="EWH22"/>
      <c r="EWI22"/>
      <c r="EWJ22"/>
      <c r="EWK22"/>
      <c r="EWL22"/>
      <c r="EWM22"/>
      <c r="EWN22"/>
      <c r="EWO22"/>
      <c r="EWP22"/>
      <c r="EWQ22"/>
      <c r="EWR22"/>
      <c r="EWS22"/>
      <c r="EWT22"/>
      <c r="EWU22"/>
      <c r="EWV22"/>
      <c r="EWW22"/>
      <c r="EWX22"/>
      <c r="EWY22"/>
      <c r="EWZ22"/>
      <c r="EXA22"/>
      <c r="EXB22"/>
      <c r="EXC22"/>
      <c r="EXD22"/>
      <c r="EXE22"/>
      <c r="EXF22"/>
      <c r="EXG22"/>
      <c r="EXH22"/>
      <c r="EXI22"/>
      <c r="EXJ22"/>
      <c r="EXK22"/>
      <c r="EXL22"/>
      <c r="EXM22"/>
      <c r="EXN22"/>
      <c r="EXO22"/>
      <c r="EXP22"/>
      <c r="EXQ22"/>
      <c r="EXR22"/>
      <c r="EXS22"/>
      <c r="EXT22"/>
      <c r="EXU22"/>
      <c r="EXV22"/>
      <c r="EXW22"/>
      <c r="EXX22"/>
      <c r="EXY22"/>
      <c r="EXZ22"/>
      <c r="EYA22"/>
      <c r="EYB22"/>
      <c r="EYC22"/>
      <c r="EYD22"/>
      <c r="EYE22"/>
      <c r="EYF22"/>
      <c r="EYG22"/>
      <c r="EYH22"/>
      <c r="EYI22"/>
      <c r="EYJ22"/>
      <c r="EYK22"/>
      <c r="EYL22"/>
      <c r="EYM22"/>
      <c r="EYN22"/>
      <c r="EYO22"/>
      <c r="EYP22"/>
      <c r="EYQ22"/>
      <c r="EYR22"/>
      <c r="EYS22"/>
      <c r="EYT22"/>
      <c r="EYU22"/>
      <c r="EYV22"/>
      <c r="EYW22"/>
      <c r="EYX22"/>
      <c r="EYY22"/>
      <c r="EYZ22"/>
      <c r="EZA22"/>
      <c r="EZB22"/>
      <c r="EZC22"/>
      <c r="EZD22"/>
      <c r="EZE22"/>
      <c r="EZF22"/>
      <c r="EZG22"/>
      <c r="EZH22"/>
      <c r="EZI22"/>
      <c r="EZJ22"/>
      <c r="EZK22"/>
      <c r="EZL22"/>
      <c r="EZM22"/>
      <c r="EZN22"/>
      <c r="EZO22"/>
      <c r="EZP22"/>
      <c r="EZQ22"/>
      <c r="EZR22"/>
      <c r="EZS22"/>
      <c r="EZT22"/>
      <c r="EZU22"/>
      <c r="EZV22"/>
      <c r="EZW22"/>
      <c r="EZX22"/>
      <c r="EZY22"/>
      <c r="EZZ22"/>
      <c r="FAA22"/>
      <c r="FAB22"/>
      <c r="FAC22"/>
      <c r="FAD22"/>
      <c r="FAE22"/>
      <c r="FAF22"/>
      <c r="FAG22"/>
      <c r="FAH22"/>
      <c r="FAI22"/>
      <c r="FAJ22"/>
      <c r="FAK22"/>
      <c r="FAL22"/>
      <c r="FAM22"/>
      <c r="FAN22"/>
      <c r="FAO22"/>
      <c r="FAP22"/>
      <c r="FAQ22"/>
      <c r="FAR22"/>
      <c r="FAS22"/>
      <c r="FAT22"/>
      <c r="FAU22"/>
      <c r="FAV22"/>
      <c r="FAW22"/>
      <c r="FAX22"/>
      <c r="FAY22"/>
      <c r="FAZ22"/>
      <c r="FBA22"/>
      <c r="FBB22"/>
      <c r="FBC22"/>
      <c r="FBD22"/>
      <c r="FBE22"/>
      <c r="FBF22"/>
      <c r="FBG22"/>
      <c r="FBH22"/>
      <c r="FBI22"/>
      <c r="FBJ22"/>
      <c r="FBK22"/>
      <c r="FBL22"/>
      <c r="FBM22"/>
      <c r="FBN22"/>
      <c r="FBO22"/>
      <c r="FBP22"/>
      <c r="FBQ22"/>
      <c r="FBR22"/>
      <c r="FBS22"/>
      <c r="FBT22"/>
      <c r="FBU22"/>
      <c r="FBV22"/>
      <c r="FBW22"/>
      <c r="FBX22"/>
      <c r="FBY22"/>
      <c r="FBZ22"/>
      <c r="FCA22"/>
      <c r="FCB22"/>
      <c r="FCC22"/>
      <c r="FCD22"/>
      <c r="FCE22"/>
      <c r="FCF22"/>
      <c r="FCG22"/>
      <c r="FCH22"/>
      <c r="FCI22"/>
      <c r="FCJ22"/>
      <c r="FCK22"/>
      <c r="FCL22"/>
      <c r="FCM22"/>
      <c r="FCN22"/>
      <c r="FCO22"/>
      <c r="FCP22"/>
      <c r="FCQ22"/>
      <c r="FCR22"/>
      <c r="FCS22"/>
      <c r="FCT22"/>
      <c r="FCU22"/>
      <c r="FCV22"/>
      <c r="FCW22"/>
      <c r="FCX22"/>
      <c r="FCY22"/>
      <c r="FCZ22"/>
      <c r="FDA22"/>
      <c r="FDB22"/>
      <c r="FDC22"/>
      <c r="FDD22"/>
      <c r="FDE22"/>
      <c r="FDF22"/>
      <c r="FDG22"/>
      <c r="FDH22"/>
      <c r="FDI22"/>
      <c r="FDJ22"/>
      <c r="FDK22"/>
      <c r="FDL22"/>
      <c r="FDM22"/>
      <c r="FDN22"/>
      <c r="FDO22"/>
      <c r="FDP22"/>
      <c r="FDQ22"/>
      <c r="FDR22"/>
      <c r="FDS22"/>
      <c r="FDT22"/>
      <c r="FDU22"/>
      <c r="FDV22"/>
      <c r="FDW22"/>
      <c r="FDX22"/>
      <c r="FDY22"/>
      <c r="FDZ22"/>
      <c r="FEA22"/>
      <c r="FEB22"/>
      <c r="FEC22"/>
      <c r="FED22"/>
      <c r="FEE22"/>
      <c r="FEF22"/>
      <c r="FEG22"/>
      <c r="FEH22"/>
      <c r="FEI22"/>
      <c r="FEJ22"/>
      <c r="FEK22"/>
      <c r="FEL22"/>
      <c r="FEM22"/>
      <c r="FEN22"/>
      <c r="FEO22"/>
      <c r="FEP22"/>
      <c r="FEQ22"/>
      <c r="FER22"/>
      <c r="FES22"/>
      <c r="FET22"/>
      <c r="FEU22"/>
      <c r="FEV22"/>
      <c r="FEW22"/>
      <c r="FEX22"/>
      <c r="FEY22"/>
      <c r="FEZ22"/>
      <c r="FFA22"/>
      <c r="FFB22"/>
      <c r="FFC22"/>
      <c r="FFD22"/>
      <c r="FFE22"/>
      <c r="FFF22"/>
      <c r="FFG22"/>
      <c r="FFH22"/>
      <c r="FFI22"/>
      <c r="FFJ22"/>
      <c r="FFK22"/>
      <c r="FFL22"/>
      <c r="FFM22"/>
      <c r="FFN22"/>
      <c r="FFO22"/>
      <c r="FFP22"/>
      <c r="FFQ22"/>
      <c r="FFR22"/>
      <c r="FFS22"/>
      <c r="FFT22"/>
      <c r="FFU22"/>
      <c r="FFV22"/>
      <c r="FFW22"/>
      <c r="FFX22"/>
      <c r="FFY22"/>
      <c r="FFZ22"/>
      <c r="FGA22"/>
      <c r="FGB22"/>
      <c r="FGC22"/>
      <c r="FGD22"/>
      <c r="FGE22"/>
      <c r="FGF22"/>
      <c r="FGG22"/>
      <c r="FGH22"/>
      <c r="FGI22"/>
      <c r="FGJ22"/>
      <c r="FGK22"/>
      <c r="FGL22"/>
      <c r="FGM22"/>
      <c r="FGN22"/>
      <c r="FGO22"/>
      <c r="FGP22"/>
      <c r="FGQ22"/>
      <c r="FGR22"/>
      <c r="FGS22"/>
      <c r="FGT22"/>
      <c r="FGU22"/>
      <c r="FGV22"/>
      <c r="FGW22"/>
      <c r="FGX22"/>
      <c r="FGY22"/>
      <c r="FGZ22"/>
      <c r="FHA22"/>
      <c r="FHB22"/>
      <c r="FHC22"/>
      <c r="FHD22"/>
      <c r="FHE22"/>
      <c r="FHF22"/>
      <c r="FHG22"/>
      <c r="FHH22"/>
      <c r="FHI22"/>
      <c r="FHJ22"/>
      <c r="FHK22"/>
      <c r="FHL22"/>
      <c r="FHM22"/>
      <c r="FHN22"/>
      <c r="FHO22"/>
      <c r="FHP22"/>
      <c r="FHQ22"/>
      <c r="FHR22"/>
      <c r="FHS22"/>
      <c r="FHT22"/>
      <c r="FHU22"/>
      <c r="FHV22"/>
      <c r="FHW22"/>
      <c r="FHX22"/>
      <c r="FHY22"/>
      <c r="FHZ22"/>
      <c r="FIA22"/>
      <c r="FIB22"/>
      <c r="FIC22"/>
      <c r="FID22"/>
      <c r="FIE22"/>
      <c r="FIF22"/>
      <c r="FIG22"/>
      <c r="FIH22"/>
      <c r="FII22"/>
      <c r="FIJ22"/>
      <c r="FIK22"/>
      <c r="FIL22"/>
      <c r="FIM22"/>
      <c r="FIN22"/>
      <c r="FIO22"/>
      <c r="FIP22"/>
      <c r="FIQ22"/>
      <c r="FIR22"/>
      <c r="FIS22"/>
      <c r="FIT22"/>
      <c r="FIU22"/>
      <c r="FIV22"/>
      <c r="FIW22"/>
      <c r="FIX22"/>
      <c r="FIY22"/>
      <c r="FIZ22"/>
      <c r="FJA22"/>
      <c r="FJB22"/>
      <c r="FJC22"/>
      <c r="FJD22"/>
      <c r="FJE22"/>
      <c r="FJF22"/>
      <c r="FJG22"/>
      <c r="FJH22"/>
      <c r="FJI22"/>
      <c r="FJJ22"/>
      <c r="FJK22"/>
      <c r="FJL22"/>
      <c r="FJM22"/>
      <c r="FJN22"/>
      <c r="FJO22"/>
      <c r="FJP22"/>
      <c r="FJQ22"/>
      <c r="FJR22"/>
      <c r="FJS22"/>
      <c r="FJT22"/>
      <c r="FJU22"/>
      <c r="FJV22"/>
      <c r="FJW22"/>
      <c r="FJX22"/>
      <c r="FJY22"/>
      <c r="FJZ22"/>
      <c r="FKA22"/>
      <c r="FKB22"/>
      <c r="FKC22"/>
      <c r="FKD22"/>
      <c r="FKE22"/>
      <c r="FKF22"/>
      <c r="FKG22"/>
      <c r="FKH22"/>
      <c r="FKI22"/>
      <c r="FKJ22"/>
      <c r="FKK22"/>
      <c r="FKL22"/>
      <c r="FKM22"/>
      <c r="FKN22"/>
      <c r="FKO22"/>
      <c r="FKP22"/>
      <c r="FKQ22"/>
      <c r="FKR22"/>
      <c r="FKS22"/>
      <c r="FKT22"/>
      <c r="FKU22"/>
      <c r="FKV22"/>
      <c r="FKW22"/>
      <c r="FKX22"/>
      <c r="FKY22"/>
      <c r="FKZ22"/>
      <c r="FLA22"/>
      <c r="FLB22"/>
      <c r="FLC22"/>
      <c r="FLD22"/>
      <c r="FLE22"/>
      <c r="FLF22"/>
      <c r="FLG22"/>
      <c r="FLH22"/>
      <c r="FLI22"/>
      <c r="FLJ22"/>
      <c r="FLK22"/>
      <c r="FLL22"/>
      <c r="FLM22"/>
      <c r="FLN22"/>
      <c r="FLO22"/>
      <c r="FLP22"/>
      <c r="FLQ22"/>
      <c r="FLR22"/>
      <c r="FLS22"/>
      <c r="FLT22"/>
      <c r="FLU22"/>
      <c r="FLV22"/>
      <c r="FLW22"/>
      <c r="FLX22"/>
      <c r="FLY22"/>
      <c r="FLZ22"/>
      <c r="FMA22"/>
      <c r="FMB22"/>
      <c r="FMC22"/>
      <c r="FMD22"/>
      <c r="FME22"/>
      <c r="FMF22"/>
      <c r="FMG22"/>
      <c r="FMH22"/>
      <c r="FMI22"/>
      <c r="FMJ22"/>
      <c r="FMK22"/>
      <c r="FML22"/>
      <c r="FMM22"/>
      <c r="FMN22"/>
      <c r="FMO22"/>
      <c r="FMP22"/>
      <c r="FMQ22"/>
      <c r="FMR22"/>
      <c r="FMS22"/>
      <c r="FMT22"/>
      <c r="FMU22"/>
      <c r="FMV22"/>
      <c r="FMW22"/>
      <c r="FMX22"/>
      <c r="FMY22"/>
      <c r="FMZ22"/>
      <c r="FNA22"/>
      <c r="FNB22"/>
      <c r="FNC22"/>
      <c r="FND22"/>
      <c r="FNE22"/>
      <c r="FNF22"/>
      <c r="FNG22"/>
      <c r="FNH22"/>
      <c r="FNI22"/>
      <c r="FNJ22"/>
      <c r="FNK22"/>
      <c r="FNL22"/>
      <c r="FNM22"/>
      <c r="FNN22"/>
      <c r="FNO22"/>
      <c r="FNP22"/>
      <c r="FNQ22"/>
      <c r="FNR22"/>
      <c r="FNS22"/>
      <c r="FNT22"/>
      <c r="FNU22"/>
      <c r="FNV22"/>
      <c r="FNW22"/>
      <c r="FNX22"/>
      <c r="FNY22"/>
      <c r="FNZ22"/>
      <c r="FOA22"/>
      <c r="FOB22"/>
      <c r="FOC22"/>
      <c r="FOD22"/>
      <c r="FOE22"/>
      <c r="FOF22"/>
      <c r="FOG22"/>
      <c r="FOH22"/>
      <c r="FOI22"/>
      <c r="FOJ22"/>
      <c r="FOK22"/>
      <c r="FOL22"/>
      <c r="FOM22"/>
      <c r="FON22"/>
      <c r="FOO22"/>
      <c r="FOP22"/>
      <c r="FOQ22"/>
      <c r="FOR22"/>
      <c r="FOS22"/>
      <c r="FOT22"/>
      <c r="FOU22"/>
      <c r="FOV22"/>
      <c r="FOW22"/>
      <c r="FOX22"/>
      <c r="FOY22"/>
      <c r="FOZ22"/>
      <c r="FPA22"/>
      <c r="FPB22"/>
      <c r="FPC22"/>
      <c r="FPD22"/>
      <c r="FPE22"/>
      <c r="FPF22"/>
      <c r="FPG22"/>
      <c r="FPH22"/>
      <c r="FPI22"/>
      <c r="FPJ22"/>
      <c r="FPK22"/>
      <c r="FPL22"/>
      <c r="FPM22"/>
      <c r="FPN22"/>
      <c r="FPO22"/>
      <c r="FPP22"/>
      <c r="FPQ22"/>
      <c r="FPR22"/>
      <c r="FPS22"/>
      <c r="FPT22"/>
      <c r="FPU22"/>
      <c r="FPV22"/>
      <c r="FPW22"/>
      <c r="FPX22"/>
      <c r="FPY22"/>
      <c r="FPZ22"/>
      <c r="FQA22"/>
      <c r="FQB22"/>
      <c r="FQC22"/>
      <c r="FQD22"/>
      <c r="FQE22"/>
      <c r="FQF22"/>
      <c r="FQG22"/>
      <c r="FQH22"/>
      <c r="FQI22"/>
      <c r="FQJ22"/>
      <c r="FQK22"/>
      <c r="FQL22"/>
      <c r="FQM22"/>
      <c r="FQN22"/>
      <c r="FQO22"/>
      <c r="FQP22"/>
      <c r="FQQ22"/>
      <c r="FQR22"/>
      <c r="FQS22"/>
      <c r="FQT22"/>
      <c r="FQU22"/>
      <c r="FQV22"/>
      <c r="FQW22"/>
      <c r="FQX22"/>
      <c r="FQY22"/>
      <c r="FQZ22"/>
      <c r="FRA22"/>
      <c r="FRB22"/>
      <c r="FRC22"/>
      <c r="FRD22"/>
      <c r="FRE22"/>
      <c r="FRF22"/>
      <c r="FRG22"/>
      <c r="FRH22"/>
      <c r="FRI22"/>
      <c r="FRJ22"/>
      <c r="FRK22"/>
      <c r="FRL22"/>
      <c r="FRM22"/>
      <c r="FRN22"/>
      <c r="FRO22"/>
      <c r="FRP22"/>
      <c r="FRQ22"/>
      <c r="FRR22"/>
      <c r="FRS22"/>
      <c r="FRT22"/>
      <c r="FRU22"/>
      <c r="FRV22"/>
      <c r="FRW22"/>
      <c r="FRX22"/>
      <c r="FRY22"/>
      <c r="FRZ22"/>
      <c r="FSA22"/>
      <c r="FSB22"/>
      <c r="FSC22"/>
      <c r="FSD22"/>
      <c r="FSE22"/>
      <c r="FSF22"/>
      <c r="FSG22"/>
      <c r="FSH22"/>
      <c r="FSI22"/>
      <c r="FSJ22"/>
      <c r="FSK22"/>
      <c r="FSL22"/>
      <c r="FSM22"/>
      <c r="FSN22"/>
      <c r="FSO22"/>
      <c r="FSP22"/>
      <c r="FSQ22"/>
      <c r="FSR22"/>
      <c r="FSS22"/>
      <c r="FST22"/>
      <c r="FSU22"/>
      <c r="FSV22"/>
      <c r="FSW22"/>
      <c r="FSX22"/>
      <c r="FSY22"/>
      <c r="FSZ22"/>
      <c r="FTA22"/>
      <c r="FTB22"/>
      <c r="FTC22"/>
      <c r="FTD22"/>
      <c r="FTE22"/>
      <c r="FTF22"/>
      <c r="FTG22"/>
      <c r="FTH22"/>
      <c r="FTI22"/>
      <c r="FTJ22"/>
      <c r="FTK22"/>
      <c r="FTL22"/>
      <c r="FTM22"/>
      <c r="FTN22"/>
      <c r="FTO22"/>
      <c r="FTP22"/>
      <c r="FTQ22"/>
      <c r="FTR22"/>
      <c r="FTS22"/>
      <c r="FTT22"/>
      <c r="FTU22"/>
      <c r="FTV22"/>
      <c r="FTW22"/>
      <c r="FTX22"/>
      <c r="FTY22"/>
      <c r="FTZ22"/>
      <c r="FUA22"/>
      <c r="FUB22"/>
      <c r="FUC22"/>
      <c r="FUD22"/>
      <c r="FUE22"/>
      <c r="FUF22"/>
      <c r="FUG22"/>
      <c r="FUH22"/>
      <c r="FUI22"/>
      <c r="FUJ22"/>
      <c r="FUK22"/>
      <c r="FUL22"/>
      <c r="FUM22"/>
      <c r="FUN22"/>
      <c r="FUO22"/>
      <c r="FUP22"/>
      <c r="FUQ22"/>
      <c r="FUR22"/>
      <c r="FUS22"/>
      <c r="FUT22"/>
      <c r="FUU22"/>
      <c r="FUV22"/>
      <c r="FUW22"/>
      <c r="FUX22"/>
      <c r="FUY22"/>
      <c r="FUZ22"/>
      <c r="FVA22"/>
      <c r="FVB22"/>
      <c r="FVC22"/>
      <c r="FVD22"/>
      <c r="FVE22"/>
      <c r="FVF22"/>
      <c r="FVG22"/>
      <c r="FVH22"/>
      <c r="FVI22"/>
      <c r="FVJ22"/>
      <c r="FVK22"/>
      <c r="FVL22"/>
      <c r="FVM22"/>
      <c r="FVN22"/>
      <c r="FVO22"/>
      <c r="FVP22"/>
      <c r="FVQ22"/>
      <c r="FVR22"/>
      <c r="FVS22"/>
      <c r="FVT22"/>
      <c r="FVU22"/>
      <c r="FVV22"/>
      <c r="FVW22"/>
      <c r="FVX22"/>
      <c r="FVY22"/>
      <c r="FVZ22"/>
      <c r="FWA22"/>
      <c r="FWB22"/>
      <c r="FWC22"/>
      <c r="FWD22"/>
      <c r="FWE22"/>
      <c r="FWF22"/>
      <c r="FWG22"/>
      <c r="FWH22"/>
      <c r="FWI22"/>
      <c r="FWJ22"/>
      <c r="FWK22"/>
      <c r="FWL22"/>
      <c r="FWM22"/>
      <c r="FWN22"/>
      <c r="FWO22"/>
      <c r="FWP22"/>
      <c r="FWQ22"/>
      <c r="FWR22"/>
      <c r="FWS22"/>
      <c r="FWT22"/>
      <c r="FWU22"/>
      <c r="FWV22"/>
      <c r="FWW22"/>
      <c r="FWX22"/>
      <c r="FWY22"/>
      <c r="FWZ22"/>
      <c r="FXA22"/>
      <c r="FXB22"/>
      <c r="FXC22"/>
      <c r="FXD22"/>
      <c r="FXE22"/>
      <c r="FXF22"/>
      <c r="FXG22"/>
      <c r="FXH22"/>
      <c r="FXI22"/>
      <c r="FXJ22"/>
      <c r="FXK22"/>
      <c r="FXL22"/>
      <c r="FXM22"/>
      <c r="FXN22"/>
      <c r="FXO22"/>
      <c r="FXP22"/>
      <c r="FXQ22"/>
      <c r="FXR22"/>
      <c r="FXS22"/>
      <c r="FXT22"/>
      <c r="FXU22"/>
      <c r="FXV22"/>
      <c r="FXW22"/>
      <c r="FXX22"/>
      <c r="FXY22"/>
      <c r="FXZ22"/>
      <c r="FYA22"/>
      <c r="FYB22"/>
      <c r="FYC22"/>
      <c r="FYD22"/>
      <c r="FYE22"/>
      <c r="FYF22"/>
      <c r="FYG22"/>
      <c r="FYH22"/>
      <c r="FYI22"/>
      <c r="FYJ22"/>
      <c r="FYK22"/>
      <c r="FYL22"/>
      <c r="FYM22"/>
      <c r="FYN22"/>
      <c r="FYO22"/>
      <c r="FYP22"/>
      <c r="FYQ22"/>
      <c r="FYR22"/>
      <c r="FYS22"/>
      <c r="FYT22"/>
      <c r="FYU22"/>
      <c r="FYV22"/>
      <c r="FYW22"/>
      <c r="FYX22"/>
      <c r="FYY22"/>
      <c r="FYZ22"/>
      <c r="FZA22"/>
      <c r="FZB22"/>
      <c r="FZC22"/>
      <c r="FZD22"/>
      <c r="FZE22"/>
      <c r="FZF22"/>
      <c r="FZG22"/>
      <c r="FZH22"/>
      <c r="FZI22"/>
      <c r="FZJ22"/>
      <c r="FZK22"/>
      <c r="FZL22"/>
      <c r="FZM22"/>
      <c r="FZN22"/>
      <c r="FZO22"/>
      <c r="FZP22"/>
      <c r="FZQ22"/>
      <c r="FZR22"/>
      <c r="FZS22"/>
      <c r="FZT22"/>
      <c r="FZU22"/>
      <c r="FZV22"/>
      <c r="FZW22"/>
      <c r="FZX22"/>
      <c r="FZY22"/>
      <c r="FZZ22"/>
      <c r="GAA22"/>
      <c r="GAB22"/>
      <c r="GAC22"/>
      <c r="GAD22"/>
      <c r="GAE22"/>
      <c r="GAF22"/>
      <c r="GAG22"/>
      <c r="GAH22"/>
      <c r="GAI22"/>
      <c r="GAJ22"/>
      <c r="GAK22"/>
      <c r="GAL22"/>
      <c r="GAM22"/>
      <c r="GAN22"/>
      <c r="GAO22"/>
      <c r="GAP22"/>
      <c r="GAQ22"/>
      <c r="GAR22"/>
      <c r="GAS22"/>
      <c r="GAT22"/>
      <c r="GAU22"/>
      <c r="GAV22"/>
      <c r="GAW22"/>
      <c r="GAX22"/>
      <c r="GAY22"/>
      <c r="GAZ22"/>
      <c r="GBA22"/>
      <c r="GBB22"/>
      <c r="GBC22"/>
      <c r="GBD22"/>
      <c r="GBE22"/>
      <c r="GBF22"/>
      <c r="GBG22"/>
      <c r="GBH22"/>
      <c r="GBI22"/>
      <c r="GBJ22"/>
      <c r="GBK22"/>
      <c r="GBL22"/>
      <c r="GBM22"/>
      <c r="GBN22"/>
      <c r="GBO22"/>
      <c r="GBP22"/>
      <c r="GBQ22"/>
      <c r="GBR22"/>
      <c r="GBS22"/>
      <c r="GBT22"/>
      <c r="GBU22"/>
      <c r="GBV22"/>
      <c r="GBW22"/>
      <c r="GBX22"/>
      <c r="GBY22"/>
      <c r="GBZ22"/>
      <c r="GCA22"/>
      <c r="GCB22"/>
      <c r="GCC22"/>
      <c r="GCD22"/>
      <c r="GCE22"/>
      <c r="GCF22"/>
      <c r="GCG22"/>
      <c r="GCH22"/>
      <c r="GCI22"/>
      <c r="GCJ22"/>
      <c r="GCK22"/>
      <c r="GCL22"/>
      <c r="GCM22"/>
      <c r="GCN22"/>
      <c r="GCO22"/>
      <c r="GCP22"/>
      <c r="GCQ22"/>
      <c r="GCR22"/>
      <c r="GCS22"/>
      <c r="GCT22"/>
      <c r="GCU22"/>
      <c r="GCV22"/>
      <c r="GCW22"/>
      <c r="GCX22"/>
      <c r="GCY22"/>
      <c r="GCZ22"/>
      <c r="GDA22"/>
      <c r="GDB22"/>
      <c r="GDC22"/>
      <c r="GDD22"/>
      <c r="GDE22"/>
      <c r="GDF22"/>
      <c r="GDG22"/>
      <c r="GDH22"/>
      <c r="GDI22"/>
      <c r="GDJ22"/>
      <c r="GDK22"/>
      <c r="GDL22"/>
      <c r="GDM22"/>
      <c r="GDN22"/>
      <c r="GDO22"/>
      <c r="GDP22"/>
      <c r="GDQ22"/>
      <c r="GDR22"/>
      <c r="GDS22"/>
      <c r="GDT22"/>
      <c r="GDU22"/>
      <c r="GDV22"/>
      <c r="GDW22"/>
      <c r="GDX22"/>
      <c r="GDY22"/>
      <c r="GDZ22"/>
      <c r="GEA22"/>
      <c r="GEB22"/>
      <c r="GEC22"/>
      <c r="GED22"/>
      <c r="GEE22"/>
      <c r="GEF22"/>
      <c r="GEG22"/>
      <c r="GEH22"/>
      <c r="GEI22"/>
      <c r="GEJ22"/>
      <c r="GEK22"/>
      <c r="GEL22"/>
      <c r="GEM22"/>
      <c r="GEN22"/>
      <c r="GEO22"/>
      <c r="GEP22"/>
      <c r="GEQ22"/>
      <c r="GER22"/>
      <c r="GES22"/>
      <c r="GET22"/>
      <c r="GEU22"/>
      <c r="GEV22"/>
      <c r="GEW22"/>
      <c r="GEX22"/>
      <c r="GEY22"/>
      <c r="GEZ22"/>
      <c r="GFA22"/>
      <c r="GFB22"/>
      <c r="GFC22"/>
      <c r="GFD22"/>
      <c r="GFE22"/>
      <c r="GFF22"/>
      <c r="GFG22"/>
      <c r="GFH22"/>
      <c r="GFI22"/>
      <c r="GFJ22"/>
      <c r="GFK22"/>
      <c r="GFL22"/>
      <c r="GFM22"/>
      <c r="GFN22"/>
      <c r="GFO22"/>
      <c r="GFP22"/>
      <c r="GFQ22"/>
      <c r="GFR22"/>
      <c r="GFS22"/>
      <c r="GFT22"/>
      <c r="GFU22"/>
      <c r="GFV22"/>
      <c r="GFW22"/>
      <c r="GFX22"/>
      <c r="GFY22"/>
      <c r="GFZ22"/>
      <c r="GGA22"/>
      <c r="GGB22"/>
      <c r="GGC22"/>
      <c r="GGD22"/>
      <c r="GGE22"/>
      <c r="GGF22"/>
      <c r="GGG22"/>
      <c r="GGH22"/>
      <c r="GGI22"/>
      <c r="GGJ22"/>
      <c r="GGK22"/>
      <c r="GGL22"/>
      <c r="GGM22"/>
      <c r="GGN22"/>
      <c r="GGO22"/>
      <c r="GGP22"/>
      <c r="GGQ22"/>
      <c r="GGR22"/>
      <c r="GGS22"/>
      <c r="GGT22"/>
      <c r="GGU22"/>
      <c r="GGV22"/>
      <c r="GGW22"/>
      <c r="GGX22"/>
      <c r="GGY22"/>
      <c r="GGZ22"/>
      <c r="GHA22"/>
      <c r="GHB22"/>
      <c r="GHC22"/>
      <c r="GHD22"/>
      <c r="GHE22"/>
      <c r="GHF22"/>
      <c r="GHG22"/>
      <c r="GHH22"/>
      <c r="GHI22"/>
      <c r="GHJ22"/>
      <c r="GHK22"/>
      <c r="GHL22"/>
      <c r="GHM22"/>
      <c r="GHN22"/>
      <c r="GHO22"/>
      <c r="GHP22"/>
      <c r="GHQ22"/>
      <c r="GHR22"/>
      <c r="GHS22"/>
      <c r="GHT22"/>
      <c r="GHU22"/>
      <c r="GHV22"/>
      <c r="GHW22"/>
      <c r="GHX22"/>
      <c r="GHY22"/>
      <c r="GHZ22"/>
      <c r="GIA22"/>
      <c r="GIB22"/>
      <c r="GIC22"/>
      <c r="GID22"/>
      <c r="GIE22"/>
      <c r="GIF22"/>
      <c r="GIG22"/>
      <c r="GIH22"/>
      <c r="GII22"/>
      <c r="GIJ22"/>
      <c r="GIK22"/>
      <c r="GIL22"/>
      <c r="GIM22"/>
      <c r="GIN22"/>
      <c r="GIO22"/>
      <c r="GIP22"/>
      <c r="GIQ22"/>
      <c r="GIR22"/>
      <c r="GIS22"/>
      <c r="GIT22"/>
      <c r="GIU22"/>
      <c r="GIV22"/>
      <c r="GIW22"/>
      <c r="GIX22"/>
      <c r="GIY22"/>
      <c r="GIZ22"/>
      <c r="GJA22"/>
      <c r="GJB22"/>
      <c r="GJC22"/>
      <c r="GJD22"/>
      <c r="GJE22"/>
      <c r="GJF22"/>
      <c r="GJG22"/>
      <c r="GJH22"/>
      <c r="GJI22"/>
      <c r="GJJ22"/>
      <c r="GJK22"/>
      <c r="GJL22"/>
      <c r="GJM22"/>
      <c r="GJN22"/>
      <c r="GJO22"/>
      <c r="GJP22"/>
      <c r="GJQ22"/>
      <c r="GJR22"/>
      <c r="GJS22"/>
      <c r="GJT22"/>
      <c r="GJU22"/>
      <c r="GJV22"/>
      <c r="GJW22"/>
      <c r="GJX22"/>
      <c r="GJY22"/>
      <c r="GJZ22"/>
      <c r="GKA22"/>
      <c r="GKB22"/>
      <c r="GKC22"/>
      <c r="GKD22"/>
      <c r="GKE22"/>
      <c r="GKF22"/>
      <c r="GKG22"/>
      <c r="GKH22"/>
      <c r="GKI22"/>
      <c r="GKJ22"/>
      <c r="GKK22"/>
      <c r="GKL22"/>
      <c r="GKM22"/>
      <c r="GKN22"/>
      <c r="GKO22"/>
      <c r="GKP22"/>
      <c r="GKQ22"/>
      <c r="GKR22"/>
      <c r="GKS22"/>
      <c r="GKT22"/>
      <c r="GKU22"/>
      <c r="GKV22"/>
      <c r="GKW22"/>
      <c r="GKX22"/>
      <c r="GKY22"/>
      <c r="GKZ22"/>
      <c r="GLA22"/>
      <c r="GLB22"/>
      <c r="GLC22"/>
      <c r="GLD22"/>
      <c r="GLE22"/>
      <c r="GLF22"/>
      <c r="GLG22"/>
      <c r="GLH22"/>
      <c r="GLI22"/>
      <c r="GLJ22"/>
      <c r="GLK22"/>
      <c r="GLL22"/>
      <c r="GLM22"/>
      <c r="GLN22"/>
      <c r="GLO22"/>
      <c r="GLP22"/>
      <c r="GLQ22"/>
      <c r="GLR22"/>
      <c r="GLS22"/>
      <c r="GLT22"/>
      <c r="GLU22"/>
      <c r="GLV22"/>
      <c r="GLW22"/>
      <c r="GLX22"/>
      <c r="GLY22"/>
      <c r="GLZ22"/>
      <c r="GMA22"/>
      <c r="GMB22"/>
      <c r="GMC22"/>
      <c r="GMD22"/>
      <c r="GME22"/>
      <c r="GMF22"/>
      <c r="GMG22"/>
      <c r="GMH22"/>
      <c r="GMI22"/>
      <c r="GMJ22"/>
      <c r="GMK22"/>
      <c r="GML22"/>
      <c r="GMM22"/>
      <c r="GMN22"/>
      <c r="GMO22"/>
      <c r="GMP22"/>
      <c r="GMQ22"/>
      <c r="GMR22"/>
      <c r="GMS22"/>
      <c r="GMT22"/>
      <c r="GMU22"/>
      <c r="GMV22"/>
      <c r="GMW22"/>
      <c r="GMX22"/>
      <c r="GMY22"/>
      <c r="GMZ22"/>
      <c r="GNA22"/>
      <c r="GNB22"/>
      <c r="GNC22"/>
      <c r="GND22"/>
      <c r="GNE22"/>
      <c r="GNF22"/>
      <c r="GNG22"/>
      <c r="GNH22"/>
      <c r="GNI22"/>
      <c r="GNJ22"/>
      <c r="GNK22"/>
      <c r="GNL22"/>
      <c r="GNM22"/>
      <c r="GNN22"/>
      <c r="GNO22"/>
      <c r="GNP22"/>
      <c r="GNQ22"/>
      <c r="GNR22"/>
      <c r="GNS22"/>
      <c r="GNT22"/>
      <c r="GNU22"/>
      <c r="GNV22"/>
      <c r="GNW22"/>
      <c r="GNX22"/>
      <c r="GNY22"/>
      <c r="GNZ22"/>
      <c r="GOA22"/>
      <c r="GOB22"/>
      <c r="GOC22"/>
      <c r="GOD22"/>
      <c r="GOE22"/>
      <c r="GOF22"/>
      <c r="GOG22"/>
      <c r="GOH22"/>
      <c r="GOI22"/>
      <c r="GOJ22"/>
      <c r="GOK22"/>
      <c r="GOL22"/>
      <c r="GOM22"/>
      <c r="GON22"/>
      <c r="GOO22"/>
      <c r="GOP22"/>
      <c r="GOQ22"/>
      <c r="GOR22"/>
      <c r="GOS22"/>
      <c r="GOT22"/>
      <c r="GOU22"/>
      <c r="GOV22"/>
      <c r="GOW22"/>
      <c r="GOX22"/>
      <c r="GOY22"/>
      <c r="GOZ22"/>
      <c r="GPA22"/>
      <c r="GPB22"/>
      <c r="GPC22"/>
      <c r="GPD22"/>
      <c r="GPE22"/>
      <c r="GPF22"/>
      <c r="GPG22"/>
      <c r="GPH22"/>
      <c r="GPI22"/>
      <c r="GPJ22"/>
      <c r="GPK22"/>
      <c r="GPL22"/>
      <c r="GPM22"/>
      <c r="GPN22"/>
      <c r="GPO22"/>
      <c r="GPP22"/>
      <c r="GPQ22"/>
      <c r="GPR22"/>
      <c r="GPS22"/>
      <c r="GPT22"/>
      <c r="GPU22"/>
      <c r="GPV22"/>
      <c r="GPW22"/>
      <c r="GPX22"/>
      <c r="GPY22"/>
      <c r="GPZ22"/>
      <c r="GQA22"/>
      <c r="GQB22"/>
      <c r="GQC22"/>
      <c r="GQD22"/>
      <c r="GQE22"/>
      <c r="GQF22"/>
      <c r="GQG22"/>
      <c r="GQH22"/>
      <c r="GQI22"/>
      <c r="GQJ22"/>
      <c r="GQK22"/>
      <c r="GQL22"/>
      <c r="GQM22"/>
      <c r="GQN22"/>
      <c r="GQO22"/>
      <c r="GQP22"/>
      <c r="GQQ22"/>
      <c r="GQR22"/>
      <c r="GQS22"/>
      <c r="GQT22"/>
      <c r="GQU22"/>
      <c r="GQV22"/>
      <c r="GQW22"/>
      <c r="GQX22"/>
      <c r="GQY22"/>
      <c r="GQZ22"/>
      <c r="GRA22"/>
      <c r="GRB22"/>
      <c r="GRC22"/>
      <c r="GRD22"/>
      <c r="GRE22"/>
      <c r="GRF22"/>
      <c r="GRG22"/>
      <c r="GRH22"/>
      <c r="GRI22"/>
      <c r="GRJ22"/>
      <c r="GRK22"/>
      <c r="GRL22"/>
      <c r="GRM22"/>
      <c r="GRN22"/>
      <c r="GRO22"/>
      <c r="GRP22"/>
      <c r="GRQ22"/>
      <c r="GRR22"/>
      <c r="GRS22"/>
      <c r="GRT22"/>
      <c r="GRU22"/>
      <c r="GRV22"/>
      <c r="GRW22"/>
      <c r="GRX22"/>
      <c r="GRY22"/>
      <c r="GRZ22"/>
      <c r="GSA22"/>
      <c r="GSB22"/>
      <c r="GSC22"/>
      <c r="GSD22"/>
      <c r="GSE22"/>
      <c r="GSF22"/>
      <c r="GSG22"/>
      <c r="GSH22"/>
      <c r="GSI22"/>
      <c r="GSJ22"/>
      <c r="GSK22"/>
      <c r="GSL22"/>
      <c r="GSM22"/>
      <c r="GSN22"/>
      <c r="GSO22"/>
      <c r="GSP22"/>
      <c r="GSQ22"/>
      <c r="GSR22"/>
      <c r="GSS22"/>
      <c r="GST22"/>
      <c r="GSU22"/>
      <c r="GSV22"/>
      <c r="GSW22"/>
      <c r="GSX22"/>
      <c r="GSY22"/>
      <c r="GSZ22"/>
      <c r="GTA22"/>
      <c r="GTB22"/>
      <c r="GTC22"/>
      <c r="GTD22"/>
      <c r="GTE22"/>
      <c r="GTF22"/>
      <c r="GTG22"/>
      <c r="GTH22"/>
      <c r="GTI22"/>
      <c r="GTJ22"/>
      <c r="GTK22"/>
      <c r="GTL22"/>
      <c r="GTM22"/>
      <c r="GTN22"/>
      <c r="GTO22"/>
      <c r="GTP22"/>
      <c r="GTQ22"/>
      <c r="GTR22"/>
      <c r="GTS22"/>
      <c r="GTT22"/>
      <c r="GTU22"/>
      <c r="GTV22"/>
      <c r="GTW22"/>
      <c r="GTX22"/>
      <c r="GTY22"/>
      <c r="GTZ22"/>
      <c r="GUA22"/>
      <c r="GUB22"/>
      <c r="GUC22"/>
      <c r="GUD22"/>
      <c r="GUE22"/>
      <c r="GUF22"/>
      <c r="GUG22"/>
      <c r="GUH22"/>
      <c r="GUI22"/>
      <c r="GUJ22"/>
      <c r="GUK22"/>
      <c r="GUL22"/>
      <c r="GUM22"/>
      <c r="GUN22"/>
      <c r="GUO22"/>
      <c r="GUP22"/>
      <c r="GUQ22"/>
      <c r="GUR22"/>
      <c r="GUS22"/>
      <c r="GUT22"/>
      <c r="GUU22"/>
      <c r="GUV22"/>
      <c r="GUW22"/>
      <c r="GUX22"/>
      <c r="GUY22"/>
      <c r="GUZ22"/>
      <c r="GVA22"/>
      <c r="GVB22"/>
      <c r="GVC22"/>
      <c r="GVD22"/>
      <c r="GVE22"/>
      <c r="GVF22"/>
      <c r="GVG22"/>
      <c r="GVH22"/>
      <c r="GVI22"/>
      <c r="GVJ22"/>
      <c r="GVK22"/>
      <c r="GVL22"/>
      <c r="GVM22"/>
      <c r="GVN22"/>
      <c r="GVO22"/>
      <c r="GVP22"/>
      <c r="GVQ22"/>
      <c r="GVR22"/>
      <c r="GVS22"/>
      <c r="GVT22"/>
      <c r="GVU22"/>
      <c r="GVV22"/>
      <c r="GVW22"/>
      <c r="GVX22"/>
      <c r="GVY22"/>
      <c r="GVZ22"/>
      <c r="GWA22"/>
      <c r="GWB22"/>
      <c r="GWC22"/>
      <c r="GWD22"/>
      <c r="GWE22"/>
      <c r="GWF22"/>
      <c r="GWG22"/>
      <c r="GWH22"/>
      <c r="GWI22"/>
      <c r="GWJ22"/>
      <c r="GWK22"/>
      <c r="GWL22"/>
      <c r="GWM22"/>
      <c r="GWN22"/>
      <c r="GWO22"/>
      <c r="GWP22"/>
      <c r="GWQ22"/>
      <c r="GWR22"/>
      <c r="GWS22"/>
      <c r="GWT22"/>
      <c r="GWU22"/>
      <c r="GWV22"/>
      <c r="GWW22"/>
      <c r="GWX22"/>
      <c r="GWY22"/>
      <c r="GWZ22"/>
      <c r="GXA22"/>
      <c r="GXB22"/>
      <c r="GXC22"/>
      <c r="GXD22"/>
      <c r="GXE22"/>
      <c r="GXF22"/>
      <c r="GXG22"/>
      <c r="GXH22"/>
      <c r="GXI22"/>
      <c r="GXJ22"/>
      <c r="GXK22"/>
      <c r="GXL22"/>
      <c r="GXM22"/>
      <c r="GXN22"/>
      <c r="GXO22"/>
      <c r="GXP22"/>
      <c r="GXQ22"/>
      <c r="GXR22"/>
      <c r="GXS22"/>
      <c r="GXT22"/>
      <c r="GXU22"/>
      <c r="GXV22"/>
      <c r="GXW22"/>
      <c r="GXX22"/>
      <c r="GXY22"/>
      <c r="GXZ22"/>
      <c r="GYA22"/>
      <c r="GYB22"/>
      <c r="GYC22"/>
      <c r="GYD22"/>
      <c r="GYE22"/>
      <c r="GYF22"/>
      <c r="GYG22"/>
      <c r="GYH22"/>
      <c r="GYI22"/>
      <c r="GYJ22"/>
      <c r="GYK22"/>
      <c r="GYL22"/>
      <c r="GYM22"/>
      <c r="GYN22"/>
      <c r="GYO22"/>
      <c r="GYP22"/>
      <c r="GYQ22"/>
      <c r="GYR22"/>
      <c r="GYS22"/>
      <c r="GYT22"/>
      <c r="GYU22"/>
      <c r="GYV22"/>
      <c r="GYW22"/>
      <c r="GYX22"/>
      <c r="GYY22"/>
      <c r="GYZ22"/>
      <c r="GZA22"/>
      <c r="GZB22"/>
      <c r="GZC22"/>
      <c r="GZD22"/>
      <c r="GZE22"/>
      <c r="GZF22"/>
      <c r="GZG22"/>
      <c r="GZH22"/>
      <c r="GZI22"/>
      <c r="GZJ22"/>
      <c r="GZK22"/>
      <c r="GZL22"/>
      <c r="GZM22"/>
      <c r="GZN22"/>
      <c r="GZO22"/>
      <c r="GZP22"/>
      <c r="GZQ22"/>
      <c r="GZR22"/>
      <c r="GZS22"/>
      <c r="GZT22"/>
      <c r="GZU22"/>
      <c r="GZV22"/>
      <c r="GZW22"/>
      <c r="GZX22"/>
      <c r="GZY22"/>
      <c r="GZZ22"/>
      <c r="HAA22"/>
      <c r="HAB22"/>
      <c r="HAC22"/>
      <c r="HAD22"/>
      <c r="HAE22"/>
      <c r="HAF22"/>
      <c r="HAG22"/>
      <c r="HAH22"/>
      <c r="HAI22"/>
      <c r="HAJ22"/>
      <c r="HAK22"/>
      <c r="HAL22"/>
      <c r="HAM22"/>
      <c r="HAN22"/>
      <c r="HAO22"/>
      <c r="HAP22"/>
      <c r="HAQ22"/>
      <c r="HAR22"/>
      <c r="HAS22"/>
      <c r="HAT22"/>
      <c r="HAU22"/>
      <c r="HAV22"/>
      <c r="HAW22"/>
      <c r="HAX22"/>
      <c r="HAY22"/>
      <c r="HAZ22"/>
      <c r="HBA22"/>
      <c r="HBB22"/>
      <c r="HBC22"/>
      <c r="HBD22"/>
      <c r="HBE22"/>
      <c r="HBF22"/>
      <c r="HBG22"/>
      <c r="HBH22"/>
      <c r="HBI22"/>
      <c r="HBJ22"/>
      <c r="HBK22"/>
      <c r="HBL22"/>
      <c r="HBM22"/>
      <c r="HBN22"/>
      <c r="HBO22"/>
      <c r="HBP22"/>
      <c r="HBQ22"/>
      <c r="HBR22"/>
      <c r="HBS22"/>
      <c r="HBT22"/>
      <c r="HBU22"/>
      <c r="HBV22"/>
      <c r="HBW22"/>
      <c r="HBX22"/>
      <c r="HBY22"/>
      <c r="HBZ22"/>
      <c r="HCA22"/>
      <c r="HCB22"/>
      <c r="HCC22"/>
      <c r="HCD22"/>
      <c r="HCE22"/>
      <c r="HCF22"/>
      <c r="HCG22"/>
      <c r="HCH22"/>
      <c r="HCI22"/>
      <c r="HCJ22"/>
      <c r="HCK22"/>
      <c r="HCL22"/>
      <c r="HCM22"/>
      <c r="HCN22"/>
      <c r="HCO22"/>
      <c r="HCP22"/>
      <c r="HCQ22"/>
      <c r="HCR22"/>
      <c r="HCS22"/>
      <c r="HCT22"/>
      <c r="HCU22"/>
      <c r="HCV22"/>
      <c r="HCW22"/>
      <c r="HCX22"/>
      <c r="HCY22"/>
      <c r="HCZ22"/>
      <c r="HDA22"/>
      <c r="HDB22"/>
      <c r="HDC22"/>
      <c r="HDD22"/>
      <c r="HDE22"/>
      <c r="HDF22"/>
      <c r="HDG22"/>
      <c r="HDH22"/>
      <c r="HDI22"/>
      <c r="HDJ22"/>
      <c r="HDK22"/>
      <c r="HDL22"/>
      <c r="HDM22"/>
      <c r="HDN22"/>
      <c r="HDO22"/>
      <c r="HDP22"/>
      <c r="HDQ22"/>
      <c r="HDR22"/>
      <c r="HDS22"/>
      <c r="HDT22"/>
      <c r="HDU22"/>
      <c r="HDV22"/>
      <c r="HDW22"/>
      <c r="HDX22"/>
      <c r="HDY22"/>
      <c r="HDZ22"/>
      <c r="HEA22"/>
      <c r="HEB22"/>
      <c r="HEC22"/>
      <c r="HED22"/>
      <c r="HEE22"/>
      <c r="HEF22"/>
      <c r="HEG22"/>
      <c r="HEH22"/>
      <c r="HEI22"/>
      <c r="HEJ22"/>
      <c r="HEK22"/>
      <c r="HEL22"/>
      <c r="HEM22"/>
      <c r="HEN22"/>
      <c r="HEO22"/>
      <c r="HEP22"/>
      <c r="HEQ22"/>
      <c r="HER22"/>
      <c r="HES22"/>
      <c r="HET22"/>
      <c r="HEU22"/>
      <c r="HEV22"/>
      <c r="HEW22"/>
      <c r="HEX22"/>
      <c r="HEY22"/>
      <c r="HEZ22"/>
      <c r="HFA22"/>
      <c r="HFB22"/>
      <c r="HFC22"/>
      <c r="HFD22"/>
      <c r="HFE22"/>
      <c r="HFF22"/>
      <c r="HFG22"/>
      <c r="HFH22"/>
      <c r="HFI22"/>
      <c r="HFJ22"/>
      <c r="HFK22"/>
      <c r="HFL22"/>
      <c r="HFM22"/>
      <c r="HFN22"/>
      <c r="HFO22"/>
      <c r="HFP22"/>
      <c r="HFQ22"/>
      <c r="HFR22"/>
      <c r="HFS22"/>
      <c r="HFT22"/>
      <c r="HFU22"/>
      <c r="HFV22"/>
      <c r="HFW22"/>
      <c r="HFX22"/>
      <c r="HFY22"/>
      <c r="HFZ22"/>
      <c r="HGA22"/>
      <c r="HGB22"/>
      <c r="HGC22"/>
      <c r="HGD22"/>
      <c r="HGE22"/>
      <c r="HGF22"/>
      <c r="HGG22"/>
      <c r="HGH22"/>
      <c r="HGI22"/>
      <c r="HGJ22"/>
      <c r="HGK22"/>
      <c r="HGL22"/>
      <c r="HGM22"/>
      <c r="HGN22"/>
      <c r="HGO22"/>
      <c r="HGP22"/>
      <c r="HGQ22"/>
      <c r="HGR22"/>
      <c r="HGS22"/>
      <c r="HGT22"/>
      <c r="HGU22"/>
      <c r="HGV22"/>
      <c r="HGW22"/>
      <c r="HGX22"/>
      <c r="HGY22"/>
      <c r="HGZ22"/>
      <c r="HHA22"/>
      <c r="HHB22"/>
      <c r="HHC22"/>
      <c r="HHD22"/>
      <c r="HHE22"/>
      <c r="HHF22"/>
      <c r="HHG22"/>
      <c r="HHH22"/>
      <c r="HHI22"/>
      <c r="HHJ22"/>
      <c r="HHK22"/>
      <c r="HHL22"/>
      <c r="HHM22"/>
      <c r="HHN22"/>
      <c r="HHO22"/>
      <c r="HHP22"/>
      <c r="HHQ22"/>
      <c r="HHR22"/>
      <c r="HHS22"/>
      <c r="HHT22"/>
      <c r="HHU22"/>
      <c r="HHV22"/>
      <c r="HHW22"/>
      <c r="HHX22"/>
      <c r="HHY22"/>
      <c r="HHZ22"/>
      <c r="HIA22"/>
      <c r="HIB22"/>
      <c r="HIC22"/>
      <c r="HID22"/>
      <c r="HIE22"/>
      <c r="HIF22"/>
      <c r="HIG22"/>
      <c r="HIH22"/>
      <c r="HII22"/>
      <c r="HIJ22"/>
      <c r="HIK22"/>
      <c r="HIL22"/>
      <c r="HIM22"/>
      <c r="HIN22"/>
      <c r="HIO22"/>
      <c r="HIP22"/>
      <c r="HIQ22"/>
      <c r="HIR22"/>
      <c r="HIS22"/>
      <c r="HIT22"/>
      <c r="HIU22"/>
      <c r="HIV22"/>
      <c r="HIW22"/>
      <c r="HIX22"/>
      <c r="HIY22"/>
      <c r="HIZ22"/>
      <c r="HJA22"/>
      <c r="HJB22"/>
      <c r="HJC22"/>
      <c r="HJD22"/>
      <c r="HJE22"/>
      <c r="HJF22"/>
      <c r="HJG22"/>
      <c r="HJH22"/>
      <c r="HJI22"/>
      <c r="HJJ22"/>
      <c r="HJK22"/>
      <c r="HJL22"/>
      <c r="HJM22"/>
      <c r="HJN22"/>
      <c r="HJO22"/>
      <c r="HJP22"/>
      <c r="HJQ22"/>
      <c r="HJR22"/>
      <c r="HJS22"/>
      <c r="HJT22"/>
      <c r="HJU22"/>
      <c r="HJV22"/>
      <c r="HJW22"/>
      <c r="HJX22"/>
      <c r="HJY22"/>
      <c r="HJZ22"/>
      <c r="HKA22"/>
      <c r="HKB22"/>
      <c r="HKC22"/>
      <c r="HKD22"/>
      <c r="HKE22"/>
      <c r="HKF22"/>
      <c r="HKG22"/>
      <c r="HKH22"/>
      <c r="HKI22"/>
      <c r="HKJ22"/>
      <c r="HKK22"/>
      <c r="HKL22"/>
      <c r="HKM22"/>
      <c r="HKN22"/>
      <c r="HKO22"/>
      <c r="HKP22"/>
      <c r="HKQ22"/>
      <c r="HKR22"/>
      <c r="HKS22"/>
      <c r="HKT22"/>
      <c r="HKU22"/>
      <c r="HKV22"/>
      <c r="HKW22"/>
      <c r="HKX22"/>
      <c r="HKY22"/>
      <c r="HKZ22"/>
      <c r="HLA22"/>
      <c r="HLB22"/>
      <c r="HLC22"/>
      <c r="HLD22"/>
      <c r="HLE22"/>
      <c r="HLF22"/>
      <c r="HLG22"/>
      <c r="HLH22"/>
      <c r="HLI22"/>
      <c r="HLJ22"/>
      <c r="HLK22"/>
      <c r="HLL22"/>
      <c r="HLM22"/>
      <c r="HLN22"/>
      <c r="HLO22"/>
      <c r="HLP22"/>
      <c r="HLQ22"/>
      <c r="HLR22"/>
      <c r="HLS22"/>
      <c r="HLT22"/>
      <c r="HLU22"/>
      <c r="HLV22"/>
      <c r="HLW22"/>
      <c r="HLX22"/>
      <c r="HLY22"/>
      <c r="HLZ22"/>
      <c r="HMA22"/>
      <c r="HMB22"/>
      <c r="HMC22"/>
      <c r="HMD22"/>
      <c r="HME22"/>
      <c r="HMF22"/>
      <c r="HMG22"/>
      <c r="HMH22"/>
      <c r="HMI22"/>
      <c r="HMJ22"/>
      <c r="HMK22"/>
      <c r="HML22"/>
      <c r="HMM22"/>
      <c r="HMN22"/>
      <c r="HMO22"/>
      <c r="HMP22"/>
      <c r="HMQ22"/>
      <c r="HMR22"/>
      <c r="HMS22"/>
      <c r="HMT22"/>
      <c r="HMU22"/>
      <c r="HMV22"/>
      <c r="HMW22"/>
      <c r="HMX22"/>
      <c r="HMY22"/>
      <c r="HMZ22"/>
      <c r="HNA22"/>
      <c r="HNB22"/>
      <c r="HNC22"/>
      <c r="HND22"/>
      <c r="HNE22"/>
      <c r="HNF22"/>
      <c r="HNG22"/>
      <c r="HNH22"/>
      <c r="HNI22"/>
      <c r="HNJ22"/>
      <c r="HNK22"/>
      <c r="HNL22"/>
      <c r="HNM22"/>
      <c r="HNN22"/>
      <c r="HNO22"/>
      <c r="HNP22"/>
      <c r="HNQ22"/>
      <c r="HNR22"/>
      <c r="HNS22"/>
      <c r="HNT22"/>
      <c r="HNU22"/>
      <c r="HNV22"/>
      <c r="HNW22"/>
      <c r="HNX22"/>
      <c r="HNY22"/>
      <c r="HNZ22"/>
      <c r="HOA22"/>
      <c r="HOB22"/>
      <c r="HOC22"/>
      <c r="HOD22"/>
      <c r="HOE22"/>
      <c r="HOF22"/>
      <c r="HOG22"/>
      <c r="HOH22"/>
      <c r="HOI22"/>
      <c r="HOJ22"/>
      <c r="HOK22"/>
      <c r="HOL22"/>
      <c r="HOM22"/>
      <c r="HON22"/>
      <c r="HOO22"/>
      <c r="HOP22"/>
      <c r="HOQ22"/>
      <c r="HOR22"/>
      <c r="HOS22"/>
      <c r="HOT22"/>
      <c r="HOU22"/>
      <c r="HOV22"/>
      <c r="HOW22"/>
      <c r="HOX22"/>
      <c r="HOY22"/>
      <c r="HOZ22"/>
      <c r="HPA22"/>
      <c r="HPB22"/>
      <c r="HPC22"/>
      <c r="HPD22"/>
      <c r="HPE22"/>
      <c r="HPF22"/>
      <c r="HPG22"/>
      <c r="HPH22"/>
      <c r="HPI22"/>
      <c r="HPJ22"/>
      <c r="HPK22"/>
      <c r="HPL22"/>
      <c r="HPM22"/>
      <c r="HPN22"/>
      <c r="HPO22"/>
      <c r="HPP22"/>
      <c r="HPQ22"/>
      <c r="HPR22"/>
      <c r="HPS22"/>
      <c r="HPT22"/>
      <c r="HPU22"/>
      <c r="HPV22"/>
      <c r="HPW22"/>
      <c r="HPX22"/>
      <c r="HPY22"/>
      <c r="HPZ22"/>
      <c r="HQA22"/>
      <c r="HQB22"/>
      <c r="HQC22"/>
      <c r="HQD22"/>
      <c r="HQE22"/>
      <c r="HQF22"/>
      <c r="HQG22"/>
      <c r="HQH22"/>
      <c r="HQI22"/>
      <c r="HQJ22"/>
      <c r="HQK22"/>
      <c r="HQL22"/>
      <c r="HQM22"/>
      <c r="HQN22"/>
      <c r="HQO22"/>
      <c r="HQP22"/>
      <c r="HQQ22"/>
      <c r="HQR22"/>
      <c r="HQS22"/>
      <c r="HQT22"/>
      <c r="HQU22"/>
      <c r="HQV22"/>
      <c r="HQW22"/>
      <c r="HQX22"/>
      <c r="HQY22"/>
      <c r="HQZ22"/>
      <c r="HRA22"/>
      <c r="HRB22"/>
      <c r="HRC22"/>
      <c r="HRD22"/>
      <c r="HRE22"/>
      <c r="HRF22"/>
      <c r="HRG22"/>
      <c r="HRH22"/>
      <c r="HRI22"/>
      <c r="HRJ22"/>
      <c r="HRK22"/>
      <c r="HRL22"/>
      <c r="HRM22"/>
      <c r="HRN22"/>
      <c r="HRO22"/>
      <c r="HRP22"/>
      <c r="HRQ22"/>
      <c r="HRR22"/>
      <c r="HRS22"/>
      <c r="HRT22"/>
      <c r="HRU22"/>
      <c r="HRV22"/>
      <c r="HRW22"/>
      <c r="HRX22"/>
      <c r="HRY22"/>
      <c r="HRZ22"/>
      <c r="HSA22"/>
      <c r="HSB22"/>
      <c r="HSC22"/>
      <c r="HSD22"/>
      <c r="HSE22"/>
      <c r="HSF22"/>
      <c r="HSG22"/>
      <c r="HSH22"/>
      <c r="HSI22"/>
      <c r="HSJ22"/>
      <c r="HSK22"/>
      <c r="HSL22"/>
      <c r="HSM22"/>
      <c r="HSN22"/>
      <c r="HSO22"/>
      <c r="HSP22"/>
      <c r="HSQ22"/>
      <c r="HSR22"/>
      <c r="HSS22"/>
      <c r="HST22"/>
      <c r="HSU22"/>
      <c r="HSV22"/>
      <c r="HSW22"/>
      <c r="HSX22"/>
      <c r="HSY22"/>
      <c r="HSZ22"/>
      <c r="HTA22"/>
      <c r="HTB22"/>
      <c r="HTC22"/>
      <c r="HTD22"/>
      <c r="HTE22"/>
      <c r="HTF22"/>
      <c r="HTG22"/>
      <c r="HTH22"/>
      <c r="HTI22"/>
      <c r="HTJ22"/>
      <c r="HTK22"/>
      <c r="HTL22"/>
      <c r="HTM22"/>
      <c r="HTN22"/>
      <c r="HTO22"/>
      <c r="HTP22"/>
      <c r="HTQ22"/>
      <c r="HTR22"/>
      <c r="HTS22"/>
      <c r="HTT22"/>
      <c r="HTU22"/>
      <c r="HTV22"/>
      <c r="HTW22"/>
      <c r="HTX22"/>
      <c r="HTY22"/>
      <c r="HTZ22"/>
      <c r="HUA22"/>
      <c r="HUB22"/>
      <c r="HUC22"/>
      <c r="HUD22"/>
      <c r="HUE22"/>
      <c r="HUF22"/>
      <c r="HUG22"/>
      <c r="HUH22"/>
      <c r="HUI22"/>
      <c r="HUJ22"/>
      <c r="HUK22"/>
      <c r="HUL22"/>
      <c r="HUM22"/>
      <c r="HUN22"/>
      <c r="HUO22"/>
      <c r="HUP22"/>
      <c r="HUQ22"/>
      <c r="HUR22"/>
      <c r="HUS22"/>
      <c r="HUT22"/>
      <c r="HUU22"/>
      <c r="HUV22"/>
      <c r="HUW22"/>
      <c r="HUX22"/>
      <c r="HUY22"/>
      <c r="HUZ22"/>
      <c r="HVA22"/>
      <c r="HVB22"/>
      <c r="HVC22"/>
      <c r="HVD22"/>
      <c r="HVE22"/>
      <c r="HVF22"/>
      <c r="HVG22"/>
      <c r="HVH22"/>
      <c r="HVI22"/>
      <c r="HVJ22"/>
      <c r="HVK22"/>
      <c r="HVL22"/>
      <c r="HVM22"/>
      <c r="HVN22"/>
      <c r="HVO22"/>
      <c r="HVP22"/>
      <c r="HVQ22"/>
      <c r="HVR22"/>
      <c r="HVS22"/>
      <c r="HVT22"/>
      <c r="HVU22"/>
      <c r="HVV22"/>
      <c r="HVW22"/>
      <c r="HVX22"/>
      <c r="HVY22"/>
      <c r="HVZ22"/>
      <c r="HWA22"/>
      <c r="HWB22"/>
      <c r="HWC22"/>
      <c r="HWD22"/>
      <c r="HWE22"/>
      <c r="HWF22"/>
      <c r="HWG22"/>
      <c r="HWH22"/>
      <c r="HWI22"/>
      <c r="HWJ22"/>
      <c r="HWK22"/>
      <c r="HWL22"/>
      <c r="HWM22"/>
      <c r="HWN22"/>
      <c r="HWO22"/>
      <c r="HWP22"/>
      <c r="HWQ22"/>
      <c r="HWR22"/>
      <c r="HWS22"/>
      <c r="HWT22"/>
      <c r="HWU22"/>
      <c r="HWV22"/>
      <c r="HWW22"/>
      <c r="HWX22"/>
      <c r="HWY22"/>
      <c r="HWZ22"/>
      <c r="HXA22"/>
      <c r="HXB22"/>
      <c r="HXC22"/>
      <c r="HXD22"/>
      <c r="HXE22"/>
      <c r="HXF22"/>
      <c r="HXG22"/>
      <c r="HXH22"/>
      <c r="HXI22"/>
      <c r="HXJ22"/>
      <c r="HXK22"/>
      <c r="HXL22"/>
      <c r="HXM22"/>
      <c r="HXN22"/>
      <c r="HXO22"/>
      <c r="HXP22"/>
      <c r="HXQ22"/>
      <c r="HXR22"/>
      <c r="HXS22"/>
      <c r="HXT22"/>
      <c r="HXU22"/>
      <c r="HXV22"/>
      <c r="HXW22"/>
      <c r="HXX22"/>
      <c r="HXY22"/>
      <c r="HXZ22"/>
      <c r="HYA22"/>
      <c r="HYB22"/>
      <c r="HYC22"/>
      <c r="HYD22"/>
      <c r="HYE22"/>
      <c r="HYF22"/>
      <c r="HYG22"/>
      <c r="HYH22"/>
      <c r="HYI22"/>
      <c r="HYJ22"/>
      <c r="HYK22"/>
      <c r="HYL22"/>
      <c r="HYM22"/>
      <c r="HYN22"/>
      <c r="HYO22"/>
      <c r="HYP22"/>
      <c r="HYQ22"/>
      <c r="HYR22"/>
      <c r="HYS22"/>
      <c r="HYT22"/>
      <c r="HYU22"/>
      <c r="HYV22"/>
      <c r="HYW22"/>
      <c r="HYX22"/>
      <c r="HYY22"/>
      <c r="HYZ22"/>
      <c r="HZA22"/>
      <c r="HZB22"/>
      <c r="HZC22"/>
      <c r="HZD22"/>
      <c r="HZE22"/>
      <c r="HZF22"/>
      <c r="HZG22"/>
      <c r="HZH22"/>
      <c r="HZI22"/>
      <c r="HZJ22"/>
      <c r="HZK22"/>
      <c r="HZL22"/>
      <c r="HZM22"/>
      <c r="HZN22"/>
      <c r="HZO22"/>
      <c r="HZP22"/>
      <c r="HZQ22"/>
      <c r="HZR22"/>
      <c r="HZS22"/>
      <c r="HZT22"/>
      <c r="HZU22"/>
      <c r="HZV22"/>
      <c r="HZW22"/>
      <c r="HZX22"/>
      <c r="HZY22"/>
      <c r="HZZ22"/>
      <c r="IAA22"/>
      <c r="IAB22"/>
      <c r="IAC22"/>
      <c r="IAD22"/>
      <c r="IAE22"/>
      <c r="IAF22"/>
      <c r="IAG22"/>
      <c r="IAH22"/>
      <c r="IAI22"/>
      <c r="IAJ22"/>
      <c r="IAK22"/>
      <c r="IAL22"/>
      <c r="IAM22"/>
      <c r="IAN22"/>
      <c r="IAO22"/>
      <c r="IAP22"/>
      <c r="IAQ22"/>
      <c r="IAR22"/>
      <c r="IAS22"/>
      <c r="IAT22"/>
      <c r="IAU22"/>
      <c r="IAV22"/>
      <c r="IAW22"/>
      <c r="IAX22"/>
      <c r="IAY22"/>
      <c r="IAZ22"/>
      <c r="IBA22"/>
      <c r="IBB22"/>
      <c r="IBC22"/>
      <c r="IBD22"/>
      <c r="IBE22"/>
      <c r="IBF22"/>
      <c r="IBG22"/>
      <c r="IBH22"/>
      <c r="IBI22"/>
      <c r="IBJ22"/>
      <c r="IBK22"/>
      <c r="IBL22"/>
      <c r="IBM22"/>
      <c r="IBN22"/>
      <c r="IBO22"/>
      <c r="IBP22"/>
      <c r="IBQ22"/>
      <c r="IBR22"/>
      <c r="IBS22"/>
      <c r="IBT22"/>
      <c r="IBU22"/>
      <c r="IBV22"/>
      <c r="IBW22"/>
      <c r="IBX22"/>
      <c r="IBY22"/>
      <c r="IBZ22"/>
      <c r="ICA22"/>
      <c r="ICB22"/>
      <c r="ICC22"/>
      <c r="ICD22"/>
      <c r="ICE22"/>
      <c r="ICF22"/>
      <c r="ICG22"/>
      <c r="ICH22"/>
      <c r="ICI22"/>
      <c r="ICJ22"/>
      <c r="ICK22"/>
      <c r="ICL22"/>
      <c r="ICM22"/>
      <c r="ICN22"/>
      <c r="ICO22"/>
      <c r="ICP22"/>
      <c r="ICQ22"/>
      <c r="ICR22"/>
      <c r="ICS22"/>
      <c r="ICT22"/>
      <c r="ICU22"/>
      <c r="ICV22"/>
      <c r="ICW22"/>
      <c r="ICX22"/>
      <c r="ICY22"/>
      <c r="ICZ22"/>
      <c r="IDA22"/>
      <c r="IDB22"/>
      <c r="IDC22"/>
      <c r="IDD22"/>
      <c r="IDE22"/>
      <c r="IDF22"/>
      <c r="IDG22"/>
      <c r="IDH22"/>
      <c r="IDI22"/>
      <c r="IDJ22"/>
      <c r="IDK22"/>
      <c r="IDL22"/>
      <c r="IDM22"/>
      <c r="IDN22"/>
      <c r="IDO22"/>
      <c r="IDP22"/>
      <c r="IDQ22"/>
      <c r="IDR22"/>
      <c r="IDS22"/>
      <c r="IDT22"/>
      <c r="IDU22"/>
      <c r="IDV22"/>
      <c r="IDW22"/>
      <c r="IDX22"/>
      <c r="IDY22"/>
      <c r="IDZ22"/>
      <c r="IEA22"/>
      <c r="IEB22"/>
      <c r="IEC22"/>
      <c r="IED22"/>
      <c r="IEE22"/>
      <c r="IEF22"/>
      <c r="IEG22"/>
      <c r="IEH22"/>
      <c r="IEI22"/>
      <c r="IEJ22"/>
      <c r="IEK22"/>
      <c r="IEL22"/>
      <c r="IEM22"/>
      <c r="IEN22"/>
      <c r="IEO22"/>
      <c r="IEP22"/>
      <c r="IEQ22"/>
      <c r="IER22"/>
      <c r="IES22"/>
      <c r="IET22"/>
      <c r="IEU22"/>
      <c r="IEV22"/>
      <c r="IEW22"/>
      <c r="IEX22"/>
      <c r="IEY22"/>
      <c r="IEZ22"/>
      <c r="IFA22"/>
      <c r="IFB22"/>
      <c r="IFC22"/>
      <c r="IFD22"/>
      <c r="IFE22"/>
      <c r="IFF22"/>
      <c r="IFG22"/>
      <c r="IFH22"/>
      <c r="IFI22"/>
      <c r="IFJ22"/>
      <c r="IFK22"/>
      <c r="IFL22"/>
      <c r="IFM22"/>
      <c r="IFN22"/>
      <c r="IFO22"/>
      <c r="IFP22"/>
      <c r="IFQ22"/>
      <c r="IFR22"/>
      <c r="IFS22"/>
      <c r="IFT22"/>
      <c r="IFU22"/>
      <c r="IFV22"/>
      <c r="IFW22"/>
      <c r="IFX22"/>
      <c r="IFY22"/>
      <c r="IFZ22"/>
      <c r="IGA22"/>
      <c r="IGB22"/>
      <c r="IGC22"/>
      <c r="IGD22"/>
      <c r="IGE22"/>
      <c r="IGF22"/>
      <c r="IGG22"/>
      <c r="IGH22"/>
      <c r="IGI22"/>
      <c r="IGJ22"/>
      <c r="IGK22"/>
      <c r="IGL22"/>
      <c r="IGM22"/>
      <c r="IGN22"/>
      <c r="IGO22"/>
      <c r="IGP22"/>
      <c r="IGQ22"/>
      <c r="IGR22"/>
      <c r="IGS22"/>
      <c r="IGT22"/>
      <c r="IGU22"/>
      <c r="IGV22"/>
      <c r="IGW22"/>
      <c r="IGX22"/>
      <c r="IGY22"/>
      <c r="IGZ22"/>
      <c r="IHA22"/>
      <c r="IHB22"/>
      <c r="IHC22"/>
      <c r="IHD22"/>
      <c r="IHE22"/>
      <c r="IHF22"/>
      <c r="IHG22"/>
      <c r="IHH22"/>
      <c r="IHI22"/>
      <c r="IHJ22"/>
      <c r="IHK22"/>
      <c r="IHL22"/>
      <c r="IHM22"/>
      <c r="IHN22"/>
      <c r="IHO22"/>
      <c r="IHP22"/>
      <c r="IHQ22"/>
      <c r="IHR22"/>
      <c r="IHS22"/>
      <c r="IHT22"/>
      <c r="IHU22"/>
      <c r="IHV22"/>
      <c r="IHW22"/>
      <c r="IHX22"/>
      <c r="IHY22"/>
      <c r="IHZ22"/>
      <c r="IIA22"/>
      <c r="IIB22"/>
      <c r="IIC22"/>
      <c r="IID22"/>
      <c r="IIE22"/>
      <c r="IIF22"/>
      <c r="IIG22"/>
      <c r="IIH22"/>
      <c r="III22"/>
      <c r="IIJ22"/>
      <c r="IIK22"/>
      <c r="IIL22"/>
      <c r="IIM22"/>
      <c r="IIN22"/>
      <c r="IIO22"/>
      <c r="IIP22"/>
      <c r="IIQ22"/>
      <c r="IIR22"/>
      <c r="IIS22"/>
      <c r="IIT22"/>
      <c r="IIU22"/>
      <c r="IIV22"/>
      <c r="IIW22"/>
      <c r="IIX22"/>
      <c r="IIY22"/>
      <c r="IIZ22"/>
      <c r="IJA22"/>
      <c r="IJB22"/>
      <c r="IJC22"/>
      <c r="IJD22"/>
      <c r="IJE22"/>
      <c r="IJF22"/>
      <c r="IJG22"/>
      <c r="IJH22"/>
      <c r="IJI22"/>
      <c r="IJJ22"/>
      <c r="IJK22"/>
      <c r="IJL22"/>
      <c r="IJM22"/>
      <c r="IJN22"/>
      <c r="IJO22"/>
      <c r="IJP22"/>
      <c r="IJQ22"/>
      <c r="IJR22"/>
      <c r="IJS22"/>
      <c r="IJT22"/>
      <c r="IJU22"/>
      <c r="IJV22"/>
      <c r="IJW22"/>
      <c r="IJX22"/>
      <c r="IJY22"/>
      <c r="IJZ22"/>
      <c r="IKA22"/>
      <c r="IKB22"/>
      <c r="IKC22"/>
      <c r="IKD22"/>
      <c r="IKE22"/>
      <c r="IKF22"/>
      <c r="IKG22"/>
      <c r="IKH22"/>
      <c r="IKI22"/>
      <c r="IKJ22"/>
      <c r="IKK22"/>
      <c r="IKL22"/>
      <c r="IKM22"/>
      <c r="IKN22"/>
      <c r="IKO22"/>
      <c r="IKP22"/>
      <c r="IKQ22"/>
      <c r="IKR22"/>
      <c r="IKS22"/>
      <c r="IKT22"/>
      <c r="IKU22"/>
      <c r="IKV22"/>
      <c r="IKW22"/>
      <c r="IKX22"/>
      <c r="IKY22"/>
      <c r="IKZ22"/>
      <c r="ILA22"/>
      <c r="ILB22"/>
      <c r="ILC22"/>
      <c r="ILD22"/>
      <c r="ILE22"/>
      <c r="ILF22"/>
      <c r="ILG22"/>
      <c r="ILH22"/>
      <c r="ILI22"/>
      <c r="ILJ22"/>
      <c r="ILK22"/>
      <c r="ILL22"/>
      <c r="ILM22"/>
      <c r="ILN22"/>
      <c r="ILO22"/>
      <c r="ILP22"/>
      <c r="ILQ22"/>
      <c r="ILR22"/>
      <c r="ILS22"/>
      <c r="ILT22"/>
      <c r="ILU22"/>
      <c r="ILV22"/>
      <c r="ILW22"/>
      <c r="ILX22"/>
      <c r="ILY22"/>
      <c r="ILZ22"/>
      <c r="IMA22"/>
      <c r="IMB22"/>
      <c r="IMC22"/>
      <c r="IMD22"/>
      <c r="IME22"/>
      <c r="IMF22"/>
      <c r="IMG22"/>
      <c r="IMH22"/>
      <c r="IMI22"/>
      <c r="IMJ22"/>
      <c r="IMK22"/>
      <c r="IML22"/>
      <c r="IMM22"/>
      <c r="IMN22"/>
      <c r="IMO22"/>
      <c r="IMP22"/>
      <c r="IMQ22"/>
      <c r="IMR22"/>
      <c r="IMS22"/>
      <c r="IMT22"/>
      <c r="IMU22"/>
      <c r="IMV22"/>
      <c r="IMW22"/>
      <c r="IMX22"/>
      <c r="IMY22"/>
      <c r="IMZ22"/>
      <c r="INA22"/>
      <c r="INB22"/>
      <c r="INC22"/>
      <c r="IND22"/>
      <c r="INE22"/>
      <c r="INF22"/>
      <c r="ING22"/>
      <c r="INH22"/>
      <c r="INI22"/>
      <c r="INJ22"/>
      <c r="INK22"/>
      <c r="INL22"/>
      <c r="INM22"/>
      <c r="INN22"/>
      <c r="INO22"/>
      <c r="INP22"/>
      <c r="INQ22"/>
      <c r="INR22"/>
      <c r="INS22"/>
      <c r="INT22"/>
      <c r="INU22"/>
      <c r="INV22"/>
      <c r="INW22"/>
      <c r="INX22"/>
      <c r="INY22"/>
      <c r="INZ22"/>
      <c r="IOA22"/>
      <c r="IOB22"/>
      <c r="IOC22"/>
      <c r="IOD22"/>
      <c r="IOE22"/>
      <c r="IOF22"/>
      <c r="IOG22"/>
      <c r="IOH22"/>
      <c r="IOI22"/>
      <c r="IOJ22"/>
      <c r="IOK22"/>
      <c r="IOL22"/>
      <c r="IOM22"/>
      <c r="ION22"/>
      <c r="IOO22"/>
      <c r="IOP22"/>
      <c r="IOQ22"/>
      <c r="IOR22"/>
      <c r="IOS22"/>
      <c r="IOT22"/>
      <c r="IOU22"/>
      <c r="IOV22"/>
      <c r="IOW22"/>
      <c r="IOX22"/>
      <c r="IOY22"/>
      <c r="IOZ22"/>
      <c r="IPA22"/>
      <c r="IPB22"/>
      <c r="IPC22"/>
      <c r="IPD22"/>
      <c r="IPE22"/>
      <c r="IPF22"/>
      <c r="IPG22"/>
      <c r="IPH22"/>
      <c r="IPI22"/>
      <c r="IPJ22"/>
      <c r="IPK22"/>
      <c r="IPL22"/>
      <c r="IPM22"/>
      <c r="IPN22"/>
      <c r="IPO22"/>
      <c r="IPP22"/>
      <c r="IPQ22"/>
      <c r="IPR22"/>
      <c r="IPS22"/>
      <c r="IPT22"/>
      <c r="IPU22"/>
      <c r="IPV22"/>
      <c r="IPW22"/>
      <c r="IPX22"/>
      <c r="IPY22"/>
      <c r="IPZ22"/>
      <c r="IQA22"/>
      <c r="IQB22"/>
      <c r="IQC22"/>
      <c r="IQD22"/>
      <c r="IQE22"/>
      <c r="IQF22"/>
      <c r="IQG22"/>
      <c r="IQH22"/>
      <c r="IQI22"/>
      <c r="IQJ22"/>
      <c r="IQK22"/>
      <c r="IQL22"/>
      <c r="IQM22"/>
      <c r="IQN22"/>
      <c r="IQO22"/>
      <c r="IQP22"/>
      <c r="IQQ22"/>
      <c r="IQR22"/>
      <c r="IQS22"/>
      <c r="IQT22"/>
      <c r="IQU22"/>
      <c r="IQV22"/>
      <c r="IQW22"/>
      <c r="IQX22"/>
      <c r="IQY22"/>
      <c r="IQZ22"/>
      <c r="IRA22"/>
      <c r="IRB22"/>
      <c r="IRC22"/>
      <c r="IRD22"/>
      <c r="IRE22"/>
      <c r="IRF22"/>
      <c r="IRG22"/>
      <c r="IRH22"/>
      <c r="IRI22"/>
      <c r="IRJ22"/>
      <c r="IRK22"/>
      <c r="IRL22"/>
      <c r="IRM22"/>
      <c r="IRN22"/>
      <c r="IRO22"/>
      <c r="IRP22"/>
      <c r="IRQ22"/>
      <c r="IRR22"/>
      <c r="IRS22"/>
      <c r="IRT22"/>
      <c r="IRU22"/>
      <c r="IRV22"/>
      <c r="IRW22"/>
      <c r="IRX22"/>
      <c r="IRY22"/>
      <c r="IRZ22"/>
      <c r="ISA22"/>
      <c r="ISB22"/>
      <c r="ISC22"/>
      <c r="ISD22"/>
      <c r="ISE22"/>
      <c r="ISF22"/>
      <c r="ISG22"/>
      <c r="ISH22"/>
      <c r="ISI22"/>
      <c r="ISJ22"/>
      <c r="ISK22"/>
      <c r="ISL22"/>
      <c r="ISM22"/>
      <c r="ISN22"/>
      <c r="ISO22"/>
      <c r="ISP22"/>
      <c r="ISQ22"/>
      <c r="ISR22"/>
      <c r="ISS22"/>
      <c r="IST22"/>
      <c r="ISU22"/>
      <c r="ISV22"/>
      <c r="ISW22"/>
      <c r="ISX22"/>
      <c r="ISY22"/>
      <c r="ISZ22"/>
      <c r="ITA22"/>
      <c r="ITB22"/>
      <c r="ITC22"/>
      <c r="ITD22"/>
      <c r="ITE22"/>
      <c r="ITF22"/>
      <c r="ITG22"/>
      <c r="ITH22"/>
      <c r="ITI22"/>
      <c r="ITJ22"/>
      <c r="ITK22"/>
      <c r="ITL22"/>
      <c r="ITM22"/>
      <c r="ITN22"/>
      <c r="ITO22"/>
      <c r="ITP22"/>
      <c r="ITQ22"/>
      <c r="ITR22"/>
      <c r="ITS22"/>
      <c r="ITT22"/>
      <c r="ITU22"/>
      <c r="ITV22"/>
      <c r="ITW22"/>
      <c r="ITX22"/>
      <c r="ITY22"/>
      <c r="ITZ22"/>
      <c r="IUA22"/>
      <c r="IUB22"/>
      <c r="IUC22"/>
      <c r="IUD22"/>
      <c r="IUE22"/>
      <c r="IUF22"/>
      <c r="IUG22"/>
      <c r="IUH22"/>
      <c r="IUI22"/>
      <c r="IUJ22"/>
      <c r="IUK22"/>
      <c r="IUL22"/>
      <c r="IUM22"/>
      <c r="IUN22"/>
      <c r="IUO22"/>
      <c r="IUP22"/>
      <c r="IUQ22"/>
      <c r="IUR22"/>
      <c r="IUS22"/>
      <c r="IUT22"/>
      <c r="IUU22"/>
      <c r="IUV22"/>
      <c r="IUW22"/>
      <c r="IUX22"/>
      <c r="IUY22"/>
      <c r="IUZ22"/>
      <c r="IVA22"/>
      <c r="IVB22"/>
      <c r="IVC22"/>
      <c r="IVD22"/>
      <c r="IVE22"/>
      <c r="IVF22"/>
      <c r="IVG22"/>
      <c r="IVH22"/>
      <c r="IVI22"/>
      <c r="IVJ22"/>
      <c r="IVK22"/>
      <c r="IVL22"/>
      <c r="IVM22"/>
      <c r="IVN22"/>
      <c r="IVO22"/>
      <c r="IVP22"/>
      <c r="IVQ22"/>
      <c r="IVR22"/>
      <c r="IVS22"/>
      <c r="IVT22"/>
      <c r="IVU22"/>
      <c r="IVV22"/>
      <c r="IVW22"/>
      <c r="IVX22"/>
      <c r="IVY22"/>
      <c r="IVZ22"/>
      <c r="IWA22"/>
      <c r="IWB22"/>
      <c r="IWC22"/>
      <c r="IWD22"/>
      <c r="IWE22"/>
      <c r="IWF22"/>
      <c r="IWG22"/>
      <c r="IWH22"/>
      <c r="IWI22"/>
      <c r="IWJ22"/>
      <c r="IWK22"/>
      <c r="IWL22"/>
      <c r="IWM22"/>
      <c r="IWN22"/>
      <c r="IWO22"/>
      <c r="IWP22"/>
      <c r="IWQ22"/>
      <c r="IWR22"/>
      <c r="IWS22"/>
      <c r="IWT22"/>
      <c r="IWU22"/>
      <c r="IWV22"/>
      <c r="IWW22"/>
      <c r="IWX22"/>
      <c r="IWY22"/>
      <c r="IWZ22"/>
      <c r="IXA22"/>
      <c r="IXB22"/>
      <c r="IXC22"/>
      <c r="IXD22"/>
      <c r="IXE22"/>
      <c r="IXF22"/>
      <c r="IXG22"/>
      <c r="IXH22"/>
      <c r="IXI22"/>
      <c r="IXJ22"/>
      <c r="IXK22"/>
      <c r="IXL22"/>
      <c r="IXM22"/>
      <c r="IXN22"/>
      <c r="IXO22"/>
      <c r="IXP22"/>
      <c r="IXQ22"/>
      <c r="IXR22"/>
      <c r="IXS22"/>
      <c r="IXT22"/>
      <c r="IXU22"/>
      <c r="IXV22"/>
      <c r="IXW22"/>
      <c r="IXX22"/>
      <c r="IXY22"/>
      <c r="IXZ22"/>
      <c r="IYA22"/>
      <c r="IYB22"/>
      <c r="IYC22"/>
      <c r="IYD22"/>
      <c r="IYE22"/>
      <c r="IYF22"/>
      <c r="IYG22"/>
      <c r="IYH22"/>
      <c r="IYI22"/>
      <c r="IYJ22"/>
      <c r="IYK22"/>
      <c r="IYL22"/>
      <c r="IYM22"/>
      <c r="IYN22"/>
      <c r="IYO22"/>
      <c r="IYP22"/>
      <c r="IYQ22"/>
      <c r="IYR22"/>
      <c r="IYS22"/>
      <c r="IYT22"/>
      <c r="IYU22"/>
      <c r="IYV22"/>
      <c r="IYW22"/>
      <c r="IYX22"/>
      <c r="IYY22"/>
      <c r="IYZ22"/>
      <c r="IZA22"/>
      <c r="IZB22"/>
      <c r="IZC22"/>
      <c r="IZD22"/>
      <c r="IZE22"/>
      <c r="IZF22"/>
      <c r="IZG22"/>
      <c r="IZH22"/>
      <c r="IZI22"/>
      <c r="IZJ22"/>
      <c r="IZK22"/>
      <c r="IZL22"/>
      <c r="IZM22"/>
      <c r="IZN22"/>
      <c r="IZO22"/>
      <c r="IZP22"/>
      <c r="IZQ22"/>
      <c r="IZR22"/>
      <c r="IZS22"/>
      <c r="IZT22"/>
      <c r="IZU22"/>
      <c r="IZV22"/>
      <c r="IZW22"/>
      <c r="IZX22"/>
      <c r="IZY22"/>
      <c r="IZZ22"/>
      <c r="JAA22"/>
      <c r="JAB22"/>
      <c r="JAC22"/>
      <c r="JAD22"/>
      <c r="JAE22"/>
      <c r="JAF22"/>
      <c r="JAG22"/>
      <c r="JAH22"/>
      <c r="JAI22"/>
      <c r="JAJ22"/>
      <c r="JAK22"/>
      <c r="JAL22"/>
      <c r="JAM22"/>
      <c r="JAN22"/>
      <c r="JAO22"/>
      <c r="JAP22"/>
      <c r="JAQ22"/>
      <c r="JAR22"/>
      <c r="JAS22"/>
      <c r="JAT22"/>
      <c r="JAU22"/>
      <c r="JAV22"/>
      <c r="JAW22"/>
      <c r="JAX22"/>
      <c r="JAY22"/>
      <c r="JAZ22"/>
      <c r="JBA22"/>
      <c r="JBB22"/>
      <c r="JBC22"/>
      <c r="JBD22"/>
      <c r="JBE22"/>
      <c r="JBF22"/>
      <c r="JBG22"/>
      <c r="JBH22"/>
      <c r="JBI22"/>
      <c r="JBJ22"/>
      <c r="JBK22"/>
      <c r="JBL22"/>
      <c r="JBM22"/>
      <c r="JBN22"/>
      <c r="JBO22"/>
      <c r="JBP22"/>
      <c r="JBQ22"/>
      <c r="JBR22"/>
      <c r="JBS22"/>
      <c r="JBT22"/>
      <c r="JBU22"/>
      <c r="JBV22"/>
      <c r="JBW22"/>
      <c r="JBX22"/>
      <c r="JBY22"/>
      <c r="JBZ22"/>
      <c r="JCA22"/>
      <c r="JCB22"/>
      <c r="JCC22"/>
      <c r="JCD22"/>
      <c r="JCE22"/>
      <c r="JCF22"/>
      <c r="JCG22"/>
      <c r="JCH22"/>
      <c r="JCI22"/>
      <c r="JCJ22"/>
      <c r="JCK22"/>
      <c r="JCL22"/>
      <c r="JCM22"/>
      <c r="JCN22"/>
      <c r="JCO22"/>
      <c r="JCP22"/>
      <c r="JCQ22"/>
      <c r="JCR22"/>
      <c r="JCS22"/>
      <c r="JCT22"/>
      <c r="JCU22"/>
      <c r="JCV22"/>
      <c r="JCW22"/>
      <c r="JCX22"/>
      <c r="JCY22"/>
      <c r="JCZ22"/>
      <c r="JDA22"/>
      <c r="JDB22"/>
      <c r="JDC22"/>
      <c r="JDD22"/>
      <c r="JDE22"/>
      <c r="JDF22"/>
      <c r="JDG22"/>
      <c r="JDH22"/>
      <c r="JDI22"/>
      <c r="JDJ22"/>
      <c r="JDK22"/>
      <c r="JDL22"/>
      <c r="JDM22"/>
      <c r="JDN22"/>
      <c r="JDO22"/>
      <c r="JDP22"/>
      <c r="JDQ22"/>
      <c r="JDR22"/>
      <c r="JDS22"/>
      <c r="JDT22"/>
      <c r="JDU22"/>
      <c r="JDV22"/>
      <c r="JDW22"/>
      <c r="JDX22"/>
      <c r="JDY22"/>
      <c r="JDZ22"/>
      <c r="JEA22"/>
      <c r="JEB22"/>
      <c r="JEC22"/>
      <c r="JED22"/>
      <c r="JEE22"/>
      <c r="JEF22"/>
      <c r="JEG22"/>
      <c r="JEH22"/>
      <c r="JEI22"/>
      <c r="JEJ22"/>
      <c r="JEK22"/>
      <c r="JEL22"/>
      <c r="JEM22"/>
      <c r="JEN22"/>
      <c r="JEO22"/>
      <c r="JEP22"/>
      <c r="JEQ22"/>
      <c r="JER22"/>
      <c r="JES22"/>
      <c r="JET22"/>
      <c r="JEU22"/>
      <c r="JEV22"/>
      <c r="JEW22"/>
      <c r="JEX22"/>
      <c r="JEY22"/>
      <c r="JEZ22"/>
      <c r="JFA22"/>
      <c r="JFB22"/>
      <c r="JFC22"/>
      <c r="JFD22"/>
      <c r="JFE22"/>
      <c r="JFF22"/>
      <c r="JFG22"/>
      <c r="JFH22"/>
      <c r="JFI22"/>
      <c r="JFJ22"/>
      <c r="JFK22"/>
      <c r="JFL22"/>
      <c r="JFM22"/>
      <c r="JFN22"/>
      <c r="JFO22"/>
      <c r="JFP22"/>
      <c r="JFQ22"/>
      <c r="JFR22"/>
      <c r="JFS22"/>
      <c r="JFT22"/>
      <c r="JFU22"/>
      <c r="JFV22"/>
      <c r="JFW22"/>
      <c r="JFX22"/>
      <c r="JFY22"/>
      <c r="JFZ22"/>
      <c r="JGA22"/>
      <c r="JGB22"/>
      <c r="JGC22"/>
      <c r="JGD22"/>
      <c r="JGE22"/>
      <c r="JGF22"/>
      <c r="JGG22"/>
      <c r="JGH22"/>
      <c r="JGI22"/>
      <c r="JGJ22"/>
      <c r="JGK22"/>
      <c r="JGL22"/>
      <c r="JGM22"/>
      <c r="JGN22"/>
      <c r="JGO22"/>
      <c r="JGP22"/>
      <c r="JGQ22"/>
      <c r="JGR22"/>
      <c r="JGS22"/>
      <c r="JGT22"/>
      <c r="JGU22"/>
      <c r="JGV22"/>
      <c r="JGW22"/>
      <c r="JGX22"/>
      <c r="JGY22"/>
      <c r="JGZ22"/>
      <c r="JHA22"/>
      <c r="JHB22"/>
      <c r="JHC22"/>
      <c r="JHD22"/>
      <c r="JHE22"/>
      <c r="JHF22"/>
      <c r="JHG22"/>
      <c r="JHH22"/>
      <c r="JHI22"/>
      <c r="JHJ22"/>
      <c r="JHK22"/>
      <c r="JHL22"/>
      <c r="JHM22"/>
      <c r="JHN22"/>
      <c r="JHO22"/>
      <c r="JHP22"/>
      <c r="JHQ22"/>
      <c r="JHR22"/>
      <c r="JHS22"/>
      <c r="JHT22"/>
      <c r="JHU22"/>
      <c r="JHV22"/>
      <c r="JHW22"/>
      <c r="JHX22"/>
      <c r="JHY22"/>
      <c r="JHZ22"/>
      <c r="JIA22"/>
      <c r="JIB22"/>
      <c r="JIC22"/>
      <c r="JID22"/>
      <c r="JIE22"/>
      <c r="JIF22"/>
      <c r="JIG22"/>
      <c r="JIH22"/>
      <c r="JII22"/>
      <c r="JIJ22"/>
      <c r="JIK22"/>
      <c r="JIL22"/>
      <c r="JIM22"/>
      <c r="JIN22"/>
      <c r="JIO22"/>
      <c r="JIP22"/>
      <c r="JIQ22"/>
      <c r="JIR22"/>
      <c r="JIS22"/>
      <c r="JIT22"/>
      <c r="JIU22"/>
      <c r="JIV22"/>
      <c r="JIW22"/>
      <c r="JIX22"/>
      <c r="JIY22"/>
      <c r="JIZ22"/>
      <c r="JJA22"/>
      <c r="JJB22"/>
      <c r="JJC22"/>
      <c r="JJD22"/>
      <c r="JJE22"/>
      <c r="JJF22"/>
      <c r="JJG22"/>
      <c r="JJH22"/>
      <c r="JJI22"/>
      <c r="JJJ22"/>
      <c r="JJK22"/>
      <c r="JJL22"/>
      <c r="JJM22"/>
      <c r="JJN22"/>
      <c r="JJO22"/>
      <c r="JJP22"/>
      <c r="JJQ22"/>
      <c r="JJR22"/>
      <c r="JJS22"/>
      <c r="JJT22"/>
      <c r="JJU22"/>
      <c r="JJV22"/>
      <c r="JJW22"/>
      <c r="JJX22"/>
      <c r="JJY22"/>
      <c r="JJZ22"/>
      <c r="JKA22"/>
      <c r="JKB22"/>
      <c r="JKC22"/>
      <c r="JKD22"/>
      <c r="JKE22"/>
      <c r="JKF22"/>
      <c r="JKG22"/>
      <c r="JKH22"/>
      <c r="JKI22"/>
      <c r="JKJ22"/>
      <c r="JKK22"/>
      <c r="JKL22"/>
      <c r="JKM22"/>
      <c r="JKN22"/>
      <c r="JKO22"/>
      <c r="JKP22"/>
      <c r="JKQ22"/>
      <c r="JKR22"/>
      <c r="JKS22"/>
      <c r="JKT22"/>
      <c r="JKU22"/>
      <c r="JKV22"/>
      <c r="JKW22"/>
      <c r="JKX22"/>
      <c r="JKY22"/>
      <c r="JKZ22"/>
      <c r="JLA22"/>
      <c r="JLB22"/>
      <c r="JLC22"/>
      <c r="JLD22"/>
      <c r="JLE22"/>
      <c r="JLF22"/>
      <c r="JLG22"/>
      <c r="JLH22"/>
      <c r="JLI22"/>
      <c r="JLJ22"/>
      <c r="JLK22"/>
      <c r="JLL22"/>
      <c r="JLM22"/>
      <c r="JLN22"/>
      <c r="JLO22"/>
      <c r="JLP22"/>
      <c r="JLQ22"/>
      <c r="JLR22"/>
      <c r="JLS22"/>
      <c r="JLT22"/>
      <c r="JLU22"/>
      <c r="JLV22"/>
      <c r="JLW22"/>
      <c r="JLX22"/>
      <c r="JLY22"/>
      <c r="JLZ22"/>
      <c r="JMA22"/>
      <c r="JMB22"/>
      <c r="JMC22"/>
      <c r="JMD22"/>
      <c r="JME22"/>
      <c r="JMF22"/>
      <c r="JMG22"/>
      <c r="JMH22"/>
      <c r="JMI22"/>
      <c r="JMJ22"/>
      <c r="JMK22"/>
      <c r="JML22"/>
      <c r="JMM22"/>
      <c r="JMN22"/>
      <c r="JMO22"/>
      <c r="JMP22"/>
      <c r="JMQ22"/>
      <c r="JMR22"/>
      <c r="JMS22"/>
      <c r="JMT22"/>
      <c r="JMU22"/>
      <c r="JMV22"/>
      <c r="JMW22"/>
      <c r="JMX22"/>
      <c r="JMY22"/>
      <c r="JMZ22"/>
      <c r="JNA22"/>
      <c r="JNB22"/>
      <c r="JNC22"/>
      <c r="JND22"/>
      <c r="JNE22"/>
      <c r="JNF22"/>
      <c r="JNG22"/>
      <c r="JNH22"/>
      <c r="JNI22"/>
      <c r="JNJ22"/>
      <c r="JNK22"/>
      <c r="JNL22"/>
      <c r="JNM22"/>
      <c r="JNN22"/>
      <c r="JNO22"/>
      <c r="JNP22"/>
      <c r="JNQ22"/>
      <c r="JNR22"/>
      <c r="JNS22"/>
      <c r="JNT22"/>
      <c r="JNU22"/>
      <c r="JNV22"/>
      <c r="JNW22"/>
      <c r="JNX22"/>
      <c r="JNY22"/>
      <c r="JNZ22"/>
      <c r="JOA22"/>
      <c r="JOB22"/>
      <c r="JOC22"/>
      <c r="JOD22"/>
      <c r="JOE22"/>
      <c r="JOF22"/>
      <c r="JOG22"/>
      <c r="JOH22"/>
      <c r="JOI22"/>
      <c r="JOJ22"/>
      <c r="JOK22"/>
      <c r="JOL22"/>
      <c r="JOM22"/>
      <c r="JON22"/>
      <c r="JOO22"/>
      <c r="JOP22"/>
      <c r="JOQ22"/>
      <c r="JOR22"/>
      <c r="JOS22"/>
      <c r="JOT22"/>
      <c r="JOU22"/>
      <c r="JOV22"/>
      <c r="JOW22"/>
      <c r="JOX22"/>
      <c r="JOY22"/>
      <c r="JOZ22"/>
      <c r="JPA22"/>
      <c r="JPB22"/>
      <c r="JPC22"/>
      <c r="JPD22"/>
      <c r="JPE22"/>
      <c r="JPF22"/>
      <c r="JPG22"/>
      <c r="JPH22"/>
      <c r="JPI22"/>
      <c r="JPJ22"/>
      <c r="JPK22"/>
      <c r="JPL22"/>
      <c r="JPM22"/>
      <c r="JPN22"/>
      <c r="JPO22"/>
      <c r="JPP22"/>
      <c r="JPQ22"/>
      <c r="JPR22"/>
      <c r="JPS22"/>
      <c r="JPT22"/>
      <c r="JPU22"/>
      <c r="JPV22"/>
      <c r="JPW22"/>
      <c r="JPX22"/>
      <c r="JPY22"/>
      <c r="JPZ22"/>
      <c r="JQA22"/>
      <c r="JQB22"/>
      <c r="JQC22"/>
      <c r="JQD22"/>
      <c r="JQE22"/>
      <c r="JQF22"/>
      <c r="JQG22"/>
      <c r="JQH22"/>
      <c r="JQI22"/>
      <c r="JQJ22"/>
      <c r="JQK22"/>
      <c r="JQL22"/>
      <c r="JQM22"/>
      <c r="JQN22"/>
      <c r="JQO22"/>
      <c r="JQP22"/>
      <c r="JQQ22"/>
      <c r="JQR22"/>
      <c r="JQS22"/>
      <c r="JQT22"/>
      <c r="JQU22"/>
      <c r="JQV22"/>
      <c r="JQW22"/>
      <c r="JQX22"/>
      <c r="JQY22"/>
      <c r="JQZ22"/>
      <c r="JRA22"/>
      <c r="JRB22"/>
      <c r="JRC22"/>
      <c r="JRD22"/>
      <c r="JRE22"/>
      <c r="JRF22"/>
      <c r="JRG22"/>
      <c r="JRH22"/>
      <c r="JRI22"/>
      <c r="JRJ22"/>
      <c r="JRK22"/>
      <c r="JRL22"/>
      <c r="JRM22"/>
      <c r="JRN22"/>
      <c r="JRO22"/>
      <c r="JRP22"/>
      <c r="JRQ22"/>
      <c r="JRR22"/>
      <c r="JRS22"/>
      <c r="JRT22"/>
      <c r="JRU22"/>
      <c r="JRV22"/>
      <c r="JRW22"/>
      <c r="JRX22"/>
      <c r="JRY22"/>
      <c r="JRZ22"/>
      <c r="JSA22"/>
      <c r="JSB22"/>
      <c r="JSC22"/>
      <c r="JSD22"/>
      <c r="JSE22"/>
      <c r="JSF22"/>
      <c r="JSG22"/>
      <c r="JSH22"/>
      <c r="JSI22"/>
      <c r="JSJ22"/>
      <c r="JSK22"/>
      <c r="JSL22"/>
      <c r="JSM22"/>
      <c r="JSN22"/>
      <c r="JSO22"/>
      <c r="JSP22"/>
      <c r="JSQ22"/>
      <c r="JSR22"/>
      <c r="JSS22"/>
      <c r="JST22"/>
      <c r="JSU22"/>
      <c r="JSV22"/>
      <c r="JSW22"/>
      <c r="JSX22"/>
      <c r="JSY22"/>
      <c r="JSZ22"/>
      <c r="JTA22"/>
      <c r="JTB22"/>
      <c r="JTC22"/>
      <c r="JTD22"/>
      <c r="JTE22"/>
      <c r="JTF22"/>
      <c r="JTG22"/>
      <c r="JTH22"/>
      <c r="JTI22"/>
      <c r="JTJ22"/>
      <c r="JTK22"/>
      <c r="JTL22"/>
      <c r="JTM22"/>
      <c r="JTN22"/>
      <c r="JTO22"/>
      <c r="JTP22"/>
      <c r="JTQ22"/>
      <c r="JTR22"/>
      <c r="JTS22"/>
      <c r="JTT22"/>
      <c r="JTU22"/>
      <c r="JTV22"/>
      <c r="JTW22"/>
      <c r="JTX22"/>
      <c r="JTY22"/>
      <c r="JTZ22"/>
      <c r="JUA22"/>
      <c r="JUB22"/>
      <c r="JUC22"/>
      <c r="JUD22"/>
      <c r="JUE22"/>
      <c r="JUF22"/>
      <c r="JUG22"/>
      <c r="JUH22"/>
      <c r="JUI22"/>
      <c r="JUJ22"/>
      <c r="JUK22"/>
      <c r="JUL22"/>
      <c r="JUM22"/>
      <c r="JUN22"/>
      <c r="JUO22"/>
      <c r="JUP22"/>
      <c r="JUQ22"/>
      <c r="JUR22"/>
      <c r="JUS22"/>
      <c r="JUT22"/>
      <c r="JUU22"/>
      <c r="JUV22"/>
      <c r="JUW22"/>
      <c r="JUX22"/>
      <c r="JUY22"/>
      <c r="JUZ22"/>
      <c r="JVA22"/>
      <c r="JVB22"/>
      <c r="JVC22"/>
      <c r="JVD22"/>
      <c r="JVE22"/>
      <c r="JVF22"/>
      <c r="JVG22"/>
      <c r="JVH22"/>
      <c r="JVI22"/>
      <c r="JVJ22"/>
      <c r="JVK22"/>
      <c r="JVL22"/>
      <c r="JVM22"/>
      <c r="JVN22"/>
      <c r="JVO22"/>
      <c r="JVP22"/>
      <c r="JVQ22"/>
      <c r="JVR22"/>
      <c r="JVS22"/>
      <c r="JVT22"/>
      <c r="JVU22"/>
      <c r="JVV22"/>
      <c r="JVW22"/>
      <c r="JVX22"/>
      <c r="JVY22"/>
      <c r="JVZ22"/>
      <c r="JWA22"/>
      <c r="JWB22"/>
      <c r="JWC22"/>
      <c r="JWD22"/>
      <c r="JWE22"/>
      <c r="JWF22"/>
      <c r="JWG22"/>
      <c r="JWH22"/>
      <c r="JWI22"/>
      <c r="JWJ22"/>
      <c r="JWK22"/>
      <c r="JWL22"/>
      <c r="JWM22"/>
      <c r="JWN22"/>
      <c r="JWO22"/>
      <c r="JWP22"/>
      <c r="JWQ22"/>
      <c r="JWR22"/>
      <c r="JWS22"/>
      <c r="JWT22"/>
      <c r="JWU22"/>
      <c r="JWV22"/>
      <c r="JWW22"/>
      <c r="JWX22"/>
      <c r="JWY22"/>
      <c r="JWZ22"/>
      <c r="JXA22"/>
      <c r="JXB22"/>
      <c r="JXC22"/>
      <c r="JXD22"/>
      <c r="JXE22"/>
      <c r="JXF22"/>
      <c r="JXG22"/>
      <c r="JXH22"/>
      <c r="JXI22"/>
      <c r="JXJ22"/>
      <c r="JXK22"/>
      <c r="JXL22"/>
      <c r="JXM22"/>
      <c r="JXN22"/>
      <c r="JXO22"/>
      <c r="JXP22"/>
      <c r="JXQ22"/>
      <c r="JXR22"/>
      <c r="JXS22"/>
      <c r="JXT22"/>
      <c r="JXU22"/>
      <c r="JXV22"/>
      <c r="JXW22"/>
      <c r="JXX22"/>
      <c r="JXY22"/>
      <c r="JXZ22"/>
      <c r="JYA22"/>
      <c r="JYB22"/>
      <c r="JYC22"/>
      <c r="JYD22"/>
      <c r="JYE22"/>
      <c r="JYF22"/>
      <c r="JYG22"/>
      <c r="JYH22"/>
      <c r="JYI22"/>
      <c r="JYJ22"/>
      <c r="JYK22"/>
      <c r="JYL22"/>
      <c r="JYM22"/>
      <c r="JYN22"/>
      <c r="JYO22"/>
      <c r="JYP22"/>
      <c r="JYQ22"/>
      <c r="JYR22"/>
      <c r="JYS22"/>
      <c r="JYT22"/>
      <c r="JYU22"/>
      <c r="JYV22"/>
      <c r="JYW22"/>
      <c r="JYX22"/>
      <c r="JYY22"/>
      <c r="JYZ22"/>
      <c r="JZA22"/>
      <c r="JZB22"/>
      <c r="JZC22"/>
      <c r="JZD22"/>
      <c r="JZE22"/>
      <c r="JZF22"/>
      <c r="JZG22"/>
      <c r="JZH22"/>
      <c r="JZI22"/>
      <c r="JZJ22"/>
      <c r="JZK22"/>
      <c r="JZL22"/>
      <c r="JZM22"/>
      <c r="JZN22"/>
      <c r="JZO22"/>
      <c r="JZP22"/>
      <c r="JZQ22"/>
      <c r="JZR22"/>
      <c r="JZS22"/>
      <c r="JZT22"/>
      <c r="JZU22"/>
      <c r="JZV22"/>
      <c r="JZW22"/>
      <c r="JZX22"/>
      <c r="JZY22"/>
      <c r="JZZ22"/>
      <c r="KAA22"/>
      <c r="KAB22"/>
      <c r="KAC22"/>
      <c r="KAD22"/>
      <c r="KAE22"/>
      <c r="KAF22"/>
      <c r="KAG22"/>
      <c r="KAH22"/>
      <c r="KAI22"/>
      <c r="KAJ22"/>
      <c r="KAK22"/>
      <c r="KAL22"/>
      <c r="KAM22"/>
      <c r="KAN22"/>
      <c r="KAO22"/>
      <c r="KAP22"/>
      <c r="KAQ22"/>
      <c r="KAR22"/>
      <c r="KAS22"/>
      <c r="KAT22"/>
      <c r="KAU22"/>
      <c r="KAV22"/>
      <c r="KAW22"/>
      <c r="KAX22"/>
      <c r="KAY22"/>
      <c r="KAZ22"/>
      <c r="KBA22"/>
      <c r="KBB22"/>
      <c r="KBC22"/>
      <c r="KBD22"/>
      <c r="KBE22"/>
      <c r="KBF22"/>
      <c r="KBG22"/>
      <c r="KBH22"/>
      <c r="KBI22"/>
      <c r="KBJ22"/>
      <c r="KBK22"/>
      <c r="KBL22"/>
      <c r="KBM22"/>
      <c r="KBN22"/>
      <c r="KBO22"/>
      <c r="KBP22"/>
      <c r="KBQ22"/>
      <c r="KBR22"/>
      <c r="KBS22"/>
      <c r="KBT22"/>
      <c r="KBU22"/>
      <c r="KBV22"/>
      <c r="KBW22"/>
      <c r="KBX22"/>
      <c r="KBY22"/>
      <c r="KBZ22"/>
      <c r="KCA22"/>
      <c r="KCB22"/>
      <c r="KCC22"/>
      <c r="KCD22"/>
      <c r="KCE22"/>
      <c r="KCF22"/>
      <c r="KCG22"/>
      <c r="KCH22"/>
      <c r="KCI22"/>
      <c r="KCJ22"/>
      <c r="KCK22"/>
      <c r="KCL22"/>
      <c r="KCM22"/>
      <c r="KCN22"/>
      <c r="KCO22"/>
      <c r="KCP22"/>
      <c r="KCQ22"/>
      <c r="KCR22"/>
      <c r="KCS22"/>
      <c r="KCT22"/>
      <c r="KCU22"/>
      <c r="KCV22"/>
      <c r="KCW22"/>
      <c r="KCX22"/>
      <c r="KCY22"/>
      <c r="KCZ22"/>
      <c r="KDA22"/>
      <c r="KDB22"/>
      <c r="KDC22"/>
      <c r="KDD22"/>
      <c r="KDE22"/>
      <c r="KDF22"/>
      <c r="KDG22"/>
      <c r="KDH22"/>
      <c r="KDI22"/>
      <c r="KDJ22"/>
      <c r="KDK22"/>
      <c r="KDL22"/>
      <c r="KDM22"/>
      <c r="KDN22"/>
      <c r="KDO22"/>
      <c r="KDP22"/>
      <c r="KDQ22"/>
      <c r="KDR22"/>
      <c r="KDS22"/>
      <c r="KDT22"/>
      <c r="KDU22"/>
      <c r="KDV22"/>
      <c r="KDW22"/>
      <c r="KDX22"/>
      <c r="KDY22"/>
      <c r="KDZ22"/>
      <c r="KEA22"/>
      <c r="KEB22"/>
      <c r="KEC22"/>
      <c r="KED22"/>
      <c r="KEE22"/>
      <c r="KEF22"/>
      <c r="KEG22"/>
      <c r="KEH22"/>
      <c r="KEI22"/>
      <c r="KEJ22"/>
      <c r="KEK22"/>
      <c r="KEL22"/>
      <c r="KEM22"/>
      <c r="KEN22"/>
      <c r="KEO22"/>
      <c r="KEP22"/>
      <c r="KEQ22"/>
      <c r="KER22"/>
      <c r="KES22"/>
      <c r="KET22"/>
      <c r="KEU22"/>
      <c r="KEV22"/>
      <c r="KEW22"/>
      <c r="KEX22"/>
      <c r="KEY22"/>
      <c r="KEZ22"/>
      <c r="KFA22"/>
      <c r="KFB22"/>
      <c r="KFC22"/>
      <c r="KFD22"/>
      <c r="KFE22"/>
      <c r="KFF22"/>
      <c r="KFG22"/>
      <c r="KFH22"/>
      <c r="KFI22"/>
      <c r="KFJ22"/>
      <c r="KFK22"/>
      <c r="KFL22"/>
      <c r="KFM22"/>
      <c r="KFN22"/>
      <c r="KFO22"/>
      <c r="KFP22"/>
      <c r="KFQ22"/>
      <c r="KFR22"/>
      <c r="KFS22"/>
      <c r="KFT22"/>
      <c r="KFU22"/>
      <c r="KFV22"/>
      <c r="KFW22"/>
      <c r="KFX22"/>
      <c r="KFY22"/>
      <c r="KFZ22"/>
      <c r="KGA22"/>
      <c r="KGB22"/>
      <c r="KGC22"/>
      <c r="KGD22"/>
      <c r="KGE22"/>
      <c r="KGF22"/>
      <c r="KGG22"/>
      <c r="KGH22"/>
      <c r="KGI22"/>
      <c r="KGJ22"/>
      <c r="KGK22"/>
      <c r="KGL22"/>
      <c r="KGM22"/>
      <c r="KGN22"/>
      <c r="KGO22"/>
      <c r="KGP22"/>
      <c r="KGQ22"/>
      <c r="KGR22"/>
      <c r="KGS22"/>
      <c r="KGT22"/>
      <c r="KGU22"/>
      <c r="KGV22"/>
      <c r="KGW22"/>
      <c r="KGX22"/>
      <c r="KGY22"/>
      <c r="KGZ22"/>
      <c r="KHA22"/>
      <c r="KHB22"/>
      <c r="KHC22"/>
      <c r="KHD22"/>
      <c r="KHE22"/>
      <c r="KHF22"/>
      <c r="KHG22"/>
      <c r="KHH22"/>
      <c r="KHI22"/>
      <c r="KHJ22"/>
      <c r="KHK22"/>
      <c r="KHL22"/>
      <c r="KHM22"/>
      <c r="KHN22"/>
      <c r="KHO22"/>
      <c r="KHP22"/>
      <c r="KHQ22"/>
      <c r="KHR22"/>
      <c r="KHS22"/>
      <c r="KHT22"/>
      <c r="KHU22"/>
      <c r="KHV22"/>
      <c r="KHW22"/>
      <c r="KHX22"/>
      <c r="KHY22"/>
      <c r="KHZ22"/>
      <c r="KIA22"/>
      <c r="KIB22"/>
      <c r="KIC22"/>
      <c r="KID22"/>
      <c r="KIE22"/>
      <c r="KIF22"/>
      <c r="KIG22"/>
      <c r="KIH22"/>
      <c r="KII22"/>
      <c r="KIJ22"/>
      <c r="KIK22"/>
      <c r="KIL22"/>
      <c r="KIM22"/>
      <c r="KIN22"/>
      <c r="KIO22"/>
      <c r="KIP22"/>
      <c r="KIQ22"/>
      <c r="KIR22"/>
      <c r="KIS22"/>
      <c r="KIT22"/>
      <c r="KIU22"/>
      <c r="KIV22"/>
      <c r="KIW22"/>
      <c r="KIX22"/>
      <c r="KIY22"/>
      <c r="KIZ22"/>
      <c r="KJA22"/>
      <c r="KJB22"/>
      <c r="KJC22"/>
      <c r="KJD22"/>
      <c r="KJE22"/>
      <c r="KJF22"/>
      <c r="KJG22"/>
      <c r="KJH22"/>
      <c r="KJI22"/>
      <c r="KJJ22"/>
      <c r="KJK22"/>
      <c r="KJL22"/>
      <c r="KJM22"/>
      <c r="KJN22"/>
      <c r="KJO22"/>
      <c r="KJP22"/>
      <c r="KJQ22"/>
      <c r="KJR22"/>
      <c r="KJS22"/>
      <c r="KJT22"/>
      <c r="KJU22"/>
      <c r="KJV22"/>
      <c r="KJW22"/>
      <c r="KJX22"/>
      <c r="KJY22"/>
      <c r="KJZ22"/>
      <c r="KKA22"/>
      <c r="KKB22"/>
      <c r="KKC22"/>
      <c r="KKD22"/>
      <c r="KKE22"/>
      <c r="KKF22"/>
      <c r="KKG22"/>
      <c r="KKH22"/>
      <c r="KKI22"/>
      <c r="KKJ22"/>
      <c r="KKK22"/>
      <c r="KKL22"/>
      <c r="KKM22"/>
      <c r="KKN22"/>
      <c r="KKO22"/>
      <c r="KKP22"/>
      <c r="KKQ22"/>
      <c r="KKR22"/>
      <c r="KKS22"/>
      <c r="KKT22"/>
      <c r="KKU22"/>
      <c r="KKV22"/>
      <c r="KKW22"/>
      <c r="KKX22"/>
      <c r="KKY22"/>
      <c r="KKZ22"/>
      <c r="KLA22"/>
      <c r="KLB22"/>
      <c r="KLC22"/>
      <c r="KLD22"/>
      <c r="KLE22"/>
      <c r="KLF22"/>
      <c r="KLG22"/>
      <c r="KLH22"/>
      <c r="KLI22"/>
      <c r="KLJ22"/>
      <c r="KLK22"/>
      <c r="KLL22"/>
      <c r="KLM22"/>
      <c r="KLN22"/>
      <c r="KLO22"/>
      <c r="KLP22"/>
      <c r="KLQ22"/>
      <c r="KLR22"/>
      <c r="KLS22"/>
      <c r="KLT22"/>
      <c r="KLU22"/>
      <c r="KLV22"/>
      <c r="KLW22"/>
      <c r="KLX22"/>
      <c r="KLY22"/>
      <c r="KLZ22"/>
      <c r="KMA22"/>
      <c r="KMB22"/>
      <c r="KMC22"/>
      <c r="KMD22"/>
      <c r="KME22"/>
      <c r="KMF22"/>
      <c r="KMG22"/>
      <c r="KMH22"/>
      <c r="KMI22"/>
      <c r="KMJ22"/>
      <c r="KMK22"/>
      <c r="KML22"/>
      <c r="KMM22"/>
      <c r="KMN22"/>
      <c r="KMO22"/>
      <c r="KMP22"/>
      <c r="KMQ22"/>
      <c r="KMR22"/>
      <c r="KMS22"/>
      <c r="KMT22"/>
      <c r="KMU22"/>
      <c r="KMV22"/>
      <c r="KMW22"/>
      <c r="KMX22"/>
      <c r="KMY22"/>
      <c r="KMZ22"/>
      <c r="KNA22"/>
      <c r="KNB22"/>
      <c r="KNC22"/>
      <c r="KND22"/>
      <c r="KNE22"/>
      <c r="KNF22"/>
      <c r="KNG22"/>
      <c r="KNH22"/>
      <c r="KNI22"/>
      <c r="KNJ22"/>
      <c r="KNK22"/>
      <c r="KNL22"/>
      <c r="KNM22"/>
      <c r="KNN22"/>
      <c r="KNO22"/>
      <c r="KNP22"/>
      <c r="KNQ22"/>
      <c r="KNR22"/>
      <c r="KNS22"/>
      <c r="KNT22"/>
      <c r="KNU22"/>
      <c r="KNV22"/>
      <c r="KNW22"/>
      <c r="KNX22"/>
      <c r="KNY22"/>
      <c r="KNZ22"/>
      <c r="KOA22"/>
      <c r="KOB22"/>
      <c r="KOC22"/>
      <c r="KOD22"/>
      <c r="KOE22"/>
      <c r="KOF22"/>
      <c r="KOG22"/>
      <c r="KOH22"/>
      <c r="KOI22"/>
      <c r="KOJ22"/>
      <c r="KOK22"/>
      <c r="KOL22"/>
      <c r="KOM22"/>
      <c r="KON22"/>
      <c r="KOO22"/>
      <c r="KOP22"/>
      <c r="KOQ22"/>
      <c r="KOR22"/>
      <c r="KOS22"/>
      <c r="KOT22"/>
      <c r="KOU22"/>
      <c r="KOV22"/>
      <c r="KOW22"/>
      <c r="KOX22"/>
      <c r="KOY22"/>
      <c r="KOZ22"/>
      <c r="KPA22"/>
      <c r="KPB22"/>
      <c r="KPC22"/>
      <c r="KPD22"/>
      <c r="KPE22"/>
      <c r="KPF22"/>
      <c r="KPG22"/>
      <c r="KPH22"/>
      <c r="KPI22"/>
      <c r="KPJ22"/>
      <c r="KPK22"/>
      <c r="KPL22"/>
      <c r="KPM22"/>
      <c r="KPN22"/>
      <c r="KPO22"/>
      <c r="KPP22"/>
      <c r="KPQ22"/>
      <c r="KPR22"/>
      <c r="KPS22"/>
      <c r="KPT22"/>
      <c r="KPU22"/>
      <c r="KPV22"/>
      <c r="KPW22"/>
      <c r="KPX22"/>
      <c r="KPY22"/>
      <c r="KPZ22"/>
      <c r="KQA22"/>
      <c r="KQB22"/>
      <c r="KQC22"/>
      <c r="KQD22"/>
      <c r="KQE22"/>
      <c r="KQF22"/>
      <c r="KQG22"/>
      <c r="KQH22"/>
      <c r="KQI22"/>
      <c r="KQJ22"/>
      <c r="KQK22"/>
      <c r="KQL22"/>
      <c r="KQM22"/>
      <c r="KQN22"/>
      <c r="KQO22"/>
      <c r="KQP22"/>
      <c r="KQQ22"/>
      <c r="KQR22"/>
      <c r="KQS22"/>
      <c r="KQT22"/>
      <c r="KQU22"/>
      <c r="KQV22"/>
      <c r="KQW22"/>
      <c r="KQX22"/>
      <c r="KQY22"/>
      <c r="KQZ22"/>
      <c r="KRA22"/>
      <c r="KRB22"/>
      <c r="KRC22"/>
      <c r="KRD22"/>
      <c r="KRE22"/>
      <c r="KRF22"/>
      <c r="KRG22"/>
      <c r="KRH22"/>
      <c r="KRI22"/>
      <c r="KRJ22"/>
      <c r="KRK22"/>
      <c r="KRL22"/>
      <c r="KRM22"/>
      <c r="KRN22"/>
      <c r="KRO22"/>
      <c r="KRP22"/>
      <c r="KRQ22"/>
      <c r="KRR22"/>
      <c r="KRS22"/>
      <c r="KRT22"/>
      <c r="KRU22"/>
      <c r="KRV22"/>
      <c r="KRW22"/>
      <c r="KRX22"/>
      <c r="KRY22"/>
      <c r="KRZ22"/>
      <c r="KSA22"/>
      <c r="KSB22"/>
      <c r="KSC22"/>
      <c r="KSD22"/>
      <c r="KSE22"/>
      <c r="KSF22"/>
      <c r="KSG22"/>
      <c r="KSH22"/>
      <c r="KSI22"/>
      <c r="KSJ22"/>
      <c r="KSK22"/>
      <c r="KSL22"/>
      <c r="KSM22"/>
      <c r="KSN22"/>
      <c r="KSO22"/>
      <c r="KSP22"/>
      <c r="KSQ22"/>
      <c r="KSR22"/>
      <c r="KSS22"/>
      <c r="KST22"/>
      <c r="KSU22"/>
      <c r="KSV22"/>
      <c r="KSW22"/>
      <c r="KSX22"/>
      <c r="KSY22"/>
      <c r="KSZ22"/>
      <c r="KTA22"/>
      <c r="KTB22"/>
      <c r="KTC22"/>
      <c r="KTD22"/>
      <c r="KTE22"/>
      <c r="KTF22"/>
      <c r="KTG22"/>
      <c r="KTH22"/>
      <c r="KTI22"/>
      <c r="KTJ22"/>
      <c r="KTK22"/>
      <c r="KTL22"/>
      <c r="KTM22"/>
      <c r="KTN22"/>
      <c r="KTO22"/>
      <c r="KTP22"/>
      <c r="KTQ22"/>
      <c r="KTR22"/>
      <c r="KTS22"/>
      <c r="KTT22"/>
      <c r="KTU22"/>
      <c r="KTV22"/>
      <c r="KTW22"/>
      <c r="KTX22"/>
      <c r="KTY22"/>
      <c r="KTZ22"/>
      <c r="KUA22"/>
      <c r="KUB22"/>
      <c r="KUC22"/>
      <c r="KUD22"/>
      <c r="KUE22"/>
      <c r="KUF22"/>
      <c r="KUG22"/>
      <c r="KUH22"/>
      <c r="KUI22"/>
      <c r="KUJ22"/>
      <c r="KUK22"/>
      <c r="KUL22"/>
      <c r="KUM22"/>
      <c r="KUN22"/>
      <c r="KUO22"/>
      <c r="KUP22"/>
      <c r="KUQ22"/>
      <c r="KUR22"/>
      <c r="KUS22"/>
      <c r="KUT22"/>
      <c r="KUU22"/>
      <c r="KUV22"/>
      <c r="KUW22"/>
      <c r="KUX22"/>
      <c r="KUY22"/>
      <c r="KUZ22"/>
      <c r="KVA22"/>
      <c r="KVB22"/>
      <c r="KVC22"/>
      <c r="KVD22"/>
      <c r="KVE22"/>
      <c r="KVF22"/>
      <c r="KVG22"/>
      <c r="KVH22"/>
      <c r="KVI22"/>
      <c r="KVJ22"/>
      <c r="KVK22"/>
      <c r="KVL22"/>
      <c r="KVM22"/>
      <c r="KVN22"/>
      <c r="KVO22"/>
      <c r="KVP22"/>
      <c r="KVQ22"/>
      <c r="KVR22"/>
      <c r="KVS22"/>
      <c r="KVT22"/>
      <c r="KVU22"/>
      <c r="KVV22"/>
      <c r="KVW22"/>
      <c r="KVX22"/>
      <c r="KVY22"/>
      <c r="KVZ22"/>
      <c r="KWA22"/>
      <c r="KWB22"/>
      <c r="KWC22"/>
      <c r="KWD22"/>
      <c r="KWE22"/>
      <c r="KWF22"/>
      <c r="KWG22"/>
      <c r="KWH22"/>
      <c r="KWI22"/>
      <c r="KWJ22"/>
      <c r="KWK22"/>
      <c r="KWL22"/>
      <c r="KWM22"/>
      <c r="KWN22"/>
      <c r="KWO22"/>
      <c r="KWP22"/>
      <c r="KWQ22"/>
      <c r="KWR22"/>
      <c r="KWS22"/>
      <c r="KWT22"/>
      <c r="KWU22"/>
      <c r="KWV22"/>
      <c r="KWW22"/>
      <c r="KWX22"/>
      <c r="KWY22"/>
      <c r="KWZ22"/>
      <c r="KXA22"/>
      <c r="KXB22"/>
      <c r="KXC22"/>
      <c r="KXD22"/>
      <c r="KXE22"/>
      <c r="KXF22"/>
      <c r="KXG22"/>
      <c r="KXH22"/>
      <c r="KXI22"/>
      <c r="KXJ22"/>
      <c r="KXK22"/>
      <c r="KXL22"/>
      <c r="KXM22"/>
      <c r="KXN22"/>
      <c r="KXO22"/>
      <c r="KXP22"/>
      <c r="KXQ22"/>
      <c r="KXR22"/>
      <c r="KXS22"/>
      <c r="KXT22"/>
      <c r="KXU22"/>
      <c r="KXV22"/>
      <c r="KXW22"/>
      <c r="KXX22"/>
      <c r="KXY22"/>
      <c r="KXZ22"/>
      <c r="KYA22"/>
      <c r="KYB22"/>
      <c r="KYC22"/>
      <c r="KYD22"/>
      <c r="KYE22"/>
      <c r="KYF22"/>
      <c r="KYG22"/>
      <c r="KYH22"/>
      <c r="KYI22"/>
      <c r="KYJ22"/>
      <c r="KYK22"/>
      <c r="KYL22"/>
      <c r="KYM22"/>
      <c r="KYN22"/>
      <c r="KYO22"/>
      <c r="KYP22"/>
      <c r="KYQ22"/>
      <c r="KYR22"/>
      <c r="KYS22"/>
      <c r="KYT22"/>
      <c r="KYU22"/>
      <c r="KYV22"/>
      <c r="KYW22"/>
      <c r="KYX22"/>
      <c r="KYY22"/>
      <c r="KYZ22"/>
      <c r="KZA22"/>
      <c r="KZB22"/>
      <c r="KZC22"/>
      <c r="KZD22"/>
      <c r="KZE22"/>
      <c r="KZF22"/>
      <c r="KZG22"/>
      <c r="KZH22"/>
      <c r="KZI22"/>
      <c r="KZJ22"/>
      <c r="KZK22"/>
      <c r="KZL22"/>
      <c r="KZM22"/>
      <c r="KZN22"/>
      <c r="KZO22"/>
      <c r="KZP22"/>
      <c r="KZQ22"/>
      <c r="KZR22"/>
      <c r="KZS22"/>
      <c r="KZT22"/>
      <c r="KZU22"/>
      <c r="KZV22"/>
      <c r="KZW22"/>
      <c r="KZX22"/>
      <c r="KZY22"/>
      <c r="KZZ22"/>
      <c r="LAA22"/>
      <c r="LAB22"/>
      <c r="LAC22"/>
      <c r="LAD22"/>
      <c r="LAE22"/>
      <c r="LAF22"/>
      <c r="LAG22"/>
      <c r="LAH22"/>
      <c r="LAI22"/>
      <c r="LAJ22"/>
      <c r="LAK22"/>
      <c r="LAL22"/>
      <c r="LAM22"/>
      <c r="LAN22"/>
      <c r="LAO22"/>
      <c r="LAP22"/>
      <c r="LAQ22"/>
      <c r="LAR22"/>
      <c r="LAS22"/>
      <c r="LAT22"/>
      <c r="LAU22"/>
      <c r="LAV22"/>
      <c r="LAW22"/>
      <c r="LAX22"/>
      <c r="LAY22"/>
      <c r="LAZ22"/>
      <c r="LBA22"/>
      <c r="LBB22"/>
      <c r="LBC22"/>
      <c r="LBD22"/>
      <c r="LBE22"/>
      <c r="LBF22"/>
      <c r="LBG22"/>
      <c r="LBH22"/>
      <c r="LBI22"/>
      <c r="LBJ22"/>
      <c r="LBK22"/>
      <c r="LBL22"/>
      <c r="LBM22"/>
      <c r="LBN22"/>
      <c r="LBO22"/>
      <c r="LBP22"/>
      <c r="LBQ22"/>
      <c r="LBR22"/>
      <c r="LBS22"/>
      <c r="LBT22"/>
      <c r="LBU22"/>
      <c r="LBV22"/>
      <c r="LBW22"/>
      <c r="LBX22"/>
      <c r="LBY22"/>
      <c r="LBZ22"/>
      <c r="LCA22"/>
      <c r="LCB22"/>
      <c r="LCC22"/>
      <c r="LCD22"/>
      <c r="LCE22"/>
      <c r="LCF22"/>
      <c r="LCG22"/>
      <c r="LCH22"/>
      <c r="LCI22"/>
      <c r="LCJ22"/>
      <c r="LCK22"/>
      <c r="LCL22"/>
      <c r="LCM22"/>
      <c r="LCN22"/>
      <c r="LCO22"/>
      <c r="LCP22"/>
      <c r="LCQ22"/>
      <c r="LCR22"/>
      <c r="LCS22"/>
      <c r="LCT22"/>
      <c r="LCU22"/>
      <c r="LCV22"/>
      <c r="LCW22"/>
      <c r="LCX22"/>
      <c r="LCY22"/>
      <c r="LCZ22"/>
      <c r="LDA22"/>
      <c r="LDB22"/>
      <c r="LDC22"/>
      <c r="LDD22"/>
      <c r="LDE22"/>
      <c r="LDF22"/>
      <c r="LDG22"/>
      <c r="LDH22"/>
      <c r="LDI22"/>
      <c r="LDJ22"/>
      <c r="LDK22"/>
      <c r="LDL22"/>
      <c r="LDM22"/>
      <c r="LDN22"/>
      <c r="LDO22"/>
      <c r="LDP22"/>
      <c r="LDQ22"/>
      <c r="LDR22"/>
      <c r="LDS22"/>
      <c r="LDT22"/>
      <c r="LDU22"/>
      <c r="LDV22"/>
      <c r="LDW22"/>
      <c r="LDX22"/>
      <c r="LDY22"/>
      <c r="LDZ22"/>
      <c r="LEA22"/>
      <c r="LEB22"/>
      <c r="LEC22"/>
      <c r="LED22"/>
      <c r="LEE22"/>
      <c r="LEF22"/>
      <c r="LEG22"/>
      <c r="LEH22"/>
      <c r="LEI22"/>
      <c r="LEJ22"/>
      <c r="LEK22"/>
      <c r="LEL22"/>
      <c r="LEM22"/>
      <c r="LEN22"/>
      <c r="LEO22"/>
      <c r="LEP22"/>
      <c r="LEQ22"/>
      <c r="LER22"/>
      <c r="LES22"/>
      <c r="LET22"/>
      <c r="LEU22"/>
      <c r="LEV22"/>
      <c r="LEW22"/>
      <c r="LEX22"/>
      <c r="LEY22"/>
      <c r="LEZ22"/>
      <c r="LFA22"/>
      <c r="LFB22"/>
      <c r="LFC22"/>
      <c r="LFD22"/>
      <c r="LFE22"/>
      <c r="LFF22"/>
      <c r="LFG22"/>
      <c r="LFH22"/>
      <c r="LFI22"/>
      <c r="LFJ22"/>
      <c r="LFK22"/>
      <c r="LFL22"/>
      <c r="LFM22"/>
      <c r="LFN22"/>
      <c r="LFO22"/>
      <c r="LFP22"/>
      <c r="LFQ22"/>
      <c r="LFR22"/>
      <c r="LFS22"/>
      <c r="LFT22"/>
      <c r="LFU22"/>
      <c r="LFV22"/>
      <c r="LFW22"/>
      <c r="LFX22"/>
      <c r="LFY22"/>
      <c r="LFZ22"/>
      <c r="LGA22"/>
      <c r="LGB22"/>
      <c r="LGC22"/>
      <c r="LGD22"/>
      <c r="LGE22"/>
      <c r="LGF22"/>
      <c r="LGG22"/>
      <c r="LGH22"/>
      <c r="LGI22"/>
      <c r="LGJ22"/>
      <c r="LGK22"/>
      <c r="LGL22"/>
      <c r="LGM22"/>
      <c r="LGN22"/>
      <c r="LGO22"/>
      <c r="LGP22"/>
      <c r="LGQ22"/>
      <c r="LGR22"/>
      <c r="LGS22"/>
      <c r="LGT22"/>
      <c r="LGU22"/>
      <c r="LGV22"/>
      <c r="LGW22"/>
      <c r="LGX22"/>
      <c r="LGY22"/>
      <c r="LGZ22"/>
      <c r="LHA22"/>
      <c r="LHB22"/>
      <c r="LHC22"/>
      <c r="LHD22"/>
      <c r="LHE22"/>
      <c r="LHF22"/>
      <c r="LHG22"/>
      <c r="LHH22"/>
      <c r="LHI22"/>
      <c r="LHJ22"/>
      <c r="LHK22"/>
      <c r="LHL22"/>
      <c r="LHM22"/>
      <c r="LHN22"/>
      <c r="LHO22"/>
      <c r="LHP22"/>
      <c r="LHQ22"/>
      <c r="LHR22"/>
      <c r="LHS22"/>
      <c r="LHT22"/>
      <c r="LHU22"/>
      <c r="LHV22"/>
      <c r="LHW22"/>
      <c r="LHX22"/>
      <c r="LHY22"/>
      <c r="LHZ22"/>
      <c r="LIA22"/>
      <c r="LIB22"/>
      <c r="LIC22"/>
      <c r="LID22"/>
      <c r="LIE22"/>
      <c r="LIF22"/>
      <c r="LIG22"/>
      <c r="LIH22"/>
      <c r="LII22"/>
      <c r="LIJ22"/>
      <c r="LIK22"/>
      <c r="LIL22"/>
      <c r="LIM22"/>
      <c r="LIN22"/>
      <c r="LIO22"/>
      <c r="LIP22"/>
      <c r="LIQ22"/>
      <c r="LIR22"/>
      <c r="LIS22"/>
      <c r="LIT22"/>
      <c r="LIU22"/>
      <c r="LIV22"/>
      <c r="LIW22"/>
      <c r="LIX22"/>
      <c r="LIY22"/>
      <c r="LIZ22"/>
      <c r="LJA22"/>
      <c r="LJB22"/>
      <c r="LJC22"/>
      <c r="LJD22"/>
      <c r="LJE22"/>
      <c r="LJF22"/>
      <c r="LJG22"/>
      <c r="LJH22"/>
      <c r="LJI22"/>
      <c r="LJJ22"/>
      <c r="LJK22"/>
      <c r="LJL22"/>
      <c r="LJM22"/>
      <c r="LJN22"/>
      <c r="LJO22"/>
      <c r="LJP22"/>
      <c r="LJQ22"/>
      <c r="LJR22"/>
      <c r="LJS22"/>
      <c r="LJT22"/>
      <c r="LJU22"/>
      <c r="LJV22"/>
      <c r="LJW22"/>
      <c r="LJX22"/>
      <c r="LJY22"/>
      <c r="LJZ22"/>
      <c r="LKA22"/>
      <c r="LKB22"/>
      <c r="LKC22"/>
      <c r="LKD22"/>
      <c r="LKE22"/>
      <c r="LKF22"/>
      <c r="LKG22"/>
      <c r="LKH22"/>
      <c r="LKI22"/>
      <c r="LKJ22"/>
      <c r="LKK22"/>
      <c r="LKL22"/>
      <c r="LKM22"/>
      <c r="LKN22"/>
      <c r="LKO22"/>
      <c r="LKP22"/>
      <c r="LKQ22"/>
      <c r="LKR22"/>
      <c r="LKS22"/>
      <c r="LKT22"/>
      <c r="LKU22"/>
      <c r="LKV22"/>
      <c r="LKW22"/>
      <c r="LKX22"/>
      <c r="LKY22"/>
      <c r="LKZ22"/>
      <c r="LLA22"/>
      <c r="LLB22"/>
      <c r="LLC22"/>
      <c r="LLD22"/>
      <c r="LLE22"/>
      <c r="LLF22"/>
      <c r="LLG22"/>
      <c r="LLH22"/>
      <c r="LLI22"/>
      <c r="LLJ22"/>
      <c r="LLK22"/>
      <c r="LLL22"/>
      <c r="LLM22"/>
      <c r="LLN22"/>
      <c r="LLO22"/>
      <c r="LLP22"/>
      <c r="LLQ22"/>
      <c r="LLR22"/>
      <c r="LLS22"/>
      <c r="LLT22"/>
      <c r="LLU22"/>
      <c r="LLV22"/>
      <c r="LLW22"/>
      <c r="LLX22"/>
      <c r="LLY22"/>
      <c r="LLZ22"/>
      <c r="LMA22"/>
      <c r="LMB22"/>
      <c r="LMC22"/>
      <c r="LMD22"/>
      <c r="LME22"/>
      <c r="LMF22"/>
      <c r="LMG22"/>
      <c r="LMH22"/>
      <c r="LMI22"/>
      <c r="LMJ22"/>
      <c r="LMK22"/>
      <c r="LML22"/>
      <c r="LMM22"/>
      <c r="LMN22"/>
      <c r="LMO22"/>
      <c r="LMP22"/>
      <c r="LMQ22"/>
      <c r="LMR22"/>
      <c r="LMS22"/>
      <c r="LMT22"/>
      <c r="LMU22"/>
      <c r="LMV22"/>
      <c r="LMW22"/>
      <c r="LMX22"/>
      <c r="LMY22"/>
      <c r="LMZ22"/>
      <c r="LNA22"/>
      <c r="LNB22"/>
      <c r="LNC22"/>
      <c r="LND22"/>
      <c r="LNE22"/>
      <c r="LNF22"/>
      <c r="LNG22"/>
      <c r="LNH22"/>
      <c r="LNI22"/>
      <c r="LNJ22"/>
      <c r="LNK22"/>
      <c r="LNL22"/>
      <c r="LNM22"/>
      <c r="LNN22"/>
      <c r="LNO22"/>
      <c r="LNP22"/>
      <c r="LNQ22"/>
      <c r="LNR22"/>
      <c r="LNS22"/>
      <c r="LNT22"/>
      <c r="LNU22"/>
      <c r="LNV22"/>
      <c r="LNW22"/>
      <c r="LNX22"/>
      <c r="LNY22"/>
      <c r="LNZ22"/>
      <c r="LOA22"/>
      <c r="LOB22"/>
      <c r="LOC22"/>
      <c r="LOD22"/>
      <c r="LOE22"/>
      <c r="LOF22"/>
      <c r="LOG22"/>
      <c r="LOH22"/>
      <c r="LOI22"/>
      <c r="LOJ22"/>
      <c r="LOK22"/>
      <c r="LOL22"/>
      <c r="LOM22"/>
      <c r="LON22"/>
      <c r="LOO22"/>
      <c r="LOP22"/>
      <c r="LOQ22"/>
      <c r="LOR22"/>
      <c r="LOS22"/>
      <c r="LOT22"/>
      <c r="LOU22"/>
      <c r="LOV22"/>
      <c r="LOW22"/>
      <c r="LOX22"/>
      <c r="LOY22"/>
      <c r="LOZ22"/>
      <c r="LPA22"/>
      <c r="LPB22"/>
      <c r="LPC22"/>
      <c r="LPD22"/>
      <c r="LPE22"/>
      <c r="LPF22"/>
      <c r="LPG22"/>
      <c r="LPH22"/>
      <c r="LPI22"/>
      <c r="LPJ22"/>
      <c r="LPK22"/>
      <c r="LPL22"/>
      <c r="LPM22"/>
      <c r="LPN22"/>
      <c r="LPO22"/>
      <c r="LPP22"/>
      <c r="LPQ22"/>
      <c r="LPR22"/>
      <c r="LPS22"/>
      <c r="LPT22"/>
      <c r="LPU22"/>
      <c r="LPV22"/>
      <c r="LPW22"/>
      <c r="LPX22"/>
      <c r="LPY22"/>
      <c r="LPZ22"/>
      <c r="LQA22"/>
      <c r="LQB22"/>
      <c r="LQC22"/>
      <c r="LQD22"/>
      <c r="LQE22"/>
      <c r="LQF22"/>
      <c r="LQG22"/>
      <c r="LQH22"/>
      <c r="LQI22"/>
      <c r="LQJ22"/>
      <c r="LQK22"/>
      <c r="LQL22"/>
      <c r="LQM22"/>
      <c r="LQN22"/>
      <c r="LQO22"/>
      <c r="LQP22"/>
      <c r="LQQ22"/>
      <c r="LQR22"/>
      <c r="LQS22"/>
      <c r="LQT22"/>
      <c r="LQU22"/>
      <c r="LQV22"/>
      <c r="LQW22"/>
      <c r="LQX22"/>
      <c r="LQY22"/>
      <c r="LQZ22"/>
      <c r="LRA22"/>
      <c r="LRB22"/>
      <c r="LRC22"/>
      <c r="LRD22"/>
      <c r="LRE22"/>
      <c r="LRF22"/>
      <c r="LRG22"/>
      <c r="LRH22"/>
      <c r="LRI22"/>
      <c r="LRJ22"/>
      <c r="LRK22"/>
      <c r="LRL22"/>
      <c r="LRM22"/>
      <c r="LRN22"/>
      <c r="LRO22"/>
      <c r="LRP22"/>
      <c r="LRQ22"/>
      <c r="LRR22"/>
      <c r="LRS22"/>
      <c r="LRT22"/>
      <c r="LRU22"/>
      <c r="LRV22"/>
      <c r="LRW22"/>
      <c r="LRX22"/>
      <c r="LRY22"/>
      <c r="LRZ22"/>
      <c r="LSA22"/>
      <c r="LSB22"/>
      <c r="LSC22"/>
      <c r="LSD22"/>
      <c r="LSE22"/>
      <c r="LSF22"/>
      <c r="LSG22"/>
      <c r="LSH22"/>
      <c r="LSI22"/>
      <c r="LSJ22"/>
      <c r="LSK22"/>
      <c r="LSL22"/>
      <c r="LSM22"/>
      <c r="LSN22"/>
      <c r="LSO22"/>
      <c r="LSP22"/>
      <c r="LSQ22"/>
      <c r="LSR22"/>
      <c r="LSS22"/>
      <c r="LST22"/>
      <c r="LSU22"/>
      <c r="LSV22"/>
      <c r="LSW22"/>
      <c r="LSX22"/>
      <c r="LSY22"/>
      <c r="LSZ22"/>
      <c r="LTA22"/>
      <c r="LTB22"/>
      <c r="LTC22"/>
      <c r="LTD22"/>
      <c r="LTE22"/>
      <c r="LTF22"/>
      <c r="LTG22"/>
      <c r="LTH22"/>
      <c r="LTI22"/>
      <c r="LTJ22"/>
      <c r="LTK22"/>
      <c r="LTL22"/>
      <c r="LTM22"/>
      <c r="LTN22"/>
      <c r="LTO22"/>
      <c r="LTP22"/>
      <c r="LTQ22"/>
      <c r="LTR22"/>
      <c r="LTS22"/>
      <c r="LTT22"/>
      <c r="LTU22"/>
      <c r="LTV22"/>
      <c r="LTW22"/>
      <c r="LTX22"/>
      <c r="LTY22"/>
      <c r="LTZ22"/>
      <c r="LUA22"/>
      <c r="LUB22"/>
      <c r="LUC22"/>
      <c r="LUD22"/>
      <c r="LUE22"/>
      <c r="LUF22"/>
      <c r="LUG22"/>
      <c r="LUH22"/>
      <c r="LUI22"/>
      <c r="LUJ22"/>
      <c r="LUK22"/>
      <c r="LUL22"/>
      <c r="LUM22"/>
      <c r="LUN22"/>
      <c r="LUO22"/>
      <c r="LUP22"/>
      <c r="LUQ22"/>
      <c r="LUR22"/>
      <c r="LUS22"/>
      <c r="LUT22"/>
      <c r="LUU22"/>
      <c r="LUV22"/>
      <c r="LUW22"/>
      <c r="LUX22"/>
      <c r="LUY22"/>
      <c r="LUZ22"/>
      <c r="LVA22"/>
      <c r="LVB22"/>
      <c r="LVC22"/>
      <c r="LVD22"/>
      <c r="LVE22"/>
      <c r="LVF22"/>
      <c r="LVG22"/>
      <c r="LVH22"/>
      <c r="LVI22"/>
      <c r="LVJ22"/>
      <c r="LVK22"/>
      <c r="LVL22"/>
      <c r="LVM22"/>
      <c r="LVN22"/>
      <c r="LVO22"/>
      <c r="LVP22"/>
      <c r="LVQ22"/>
      <c r="LVR22"/>
      <c r="LVS22"/>
      <c r="LVT22"/>
      <c r="LVU22"/>
      <c r="LVV22"/>
      <c r="LVW22"/>
      <c r="LVX22"/>
      <c r="LVY22"/>
      <c r="LVZ22"/>
      <c r="LWA22"/>
      <c r="LWB22"/>
      <c r="LWC22"/>
      <c r="LWD22"/>
      <c r="LWE22"/>
      <c r="LWF22"/>
      <c r="LWG22"/>
      <c r="LWH22"/>
      <c r="LWI22"/>
      <c r="LWJ22"/>
      <c r="LWK22"/>
      <c r="LWL22"/>
      <c r="LWM22"/>
      <c r="LWN22"/>
      <c r="LWO22"/>
      <c r="LWP22"/>
      <c r="LWQ22"/>
      <c r="LWR22"/>
      <c r="LWS22"/>
      <c r="LWT22"/>
      <c r="LWU22"/>
      <c r="LWV22"/>
      <c r="LWW22"/>
      <c r="LWX22"/>
      <c r="LWY22"/>
      <c r="LWZ22"/>
      <c r="LXA22"/>
      <c r="LXB22"/>
      <c r="LXC22"/>
      <c r="LXD22"/>
      <c r="LXE22"/>
      <c r="LXF22"/>
      <c r="LXG22"/>
      <c r="LXH22"/>
      <c r="LXI22"/>
      <c r="LXJ22"/>
      <c r="LXK22"/>
      <c r="LXL22"/>
      <c r="LXM22"/>
      <c r="LXN22"/>
      <c r="LXO22"/>
      <c r="LXP22"/>
      <c r="LXQ22"/>
      <c r="LXR22"/>
      <c r="LXS22"/>
      <c r="LXT22"/>
      <c r="LXU22"/>
      <c r="LXV22"/>
      <c r="LXW22"/>
      <c r="LXX22"/>
      <c r="LXY22"/>
      <c r="LXZ22"/>
      <c r="LYA22"/>
      <c r="LYB22"/>
      <c r="LYC22"/>
      <c r="LYD22"/>
      <c r="LYE22"/>
      <c r="LYF22"/>
      <c r="LYG22"/>
      <c r="LYH22"/>
      <c r="LYI22"/>
      <c r="LYJ22"/>
      <c r="LYK22"/>
      <c r="LYL22"/>
      <c r="LYM22"/>
      <c r="LYN22"/>
      <c r="LYO22"/>
      <c r="LYP22"/>
      <c r="LYQ22"/>
      <c r="LYR22"/>
      <c r="LYS22"/>
      <c r="LYT22"/>
      <c r="LYU22"/>
      <c r="LYV22"/>
      <c r="LYW22"/>
      <c r="LYX22"/>
      <c r="LYY22"/>
      <c r="LYZ22"/>
      <c r="LZA22"/>
      <c r="LZB22"/>
      <c r="LZC22"/>
      <c r="LZD22"/>
      <c r="LZE22"/>
      <c r="LZF22"/>
      <c r="LZG22"/>
      <c r="LZH22"/>
      <c r="LZI22"/>
      <c r="LZJ22"/>
      <c r="LZK22"/>
      <c r="LZL22"/>
      <c r="LZM22"/>
      <c r="LZN22"/>
      <c r="LZO22"/>
      <c r="LZP22"/>
      <c r="LZQ22"/>
      <c r="LZR22"/>
      <c r="LZS22"/>
      <c r="LZT22"/>
      <c r="LZU22"/>
      <c r="LZV22"/>
      <c r="LZW22"/>
      <c r="LZX22"/>
      <c r="LZY22"/>
      <c r="LZZ22"/>
      <c r="MAA22"/>
      <c r="MAB22"/>
      <c r="MAC22"/>
      <c r="MAD22"/>
      <c r="MAE22"/>
      <c r="MAF22"/>
      <c r="MAG22"/>
      <c r="MAH22"/>
      <c r="MAI22"/>
      <c r="MAJ22"/>
      <c r="MAK22"/>
      <c r="MAL22"/>
      <c r="MAM22"/>
      <c r="MAN22"/>
      <c r="MAO22"/>
      <c r="MAP22"/>
      <c r="MAQ22"/>
      <c r="MAR22"/>
      <c r="MAS22"/>
      <c r="MAT22"/>
      <c r="MAU22"/>
      <c r="MAV22"/>
      <c r="MAW22"/>
      <c r="MAX22"/>
      <c r="MAY22"/>
      <c r="MAZ22"/>
      <c r="MBA22"/>
      <c r="MBB22"/>
      <c r="MBC22"/>
      <c r="MBD22"/>
      <c r="MBE22"/>
      <c r="MBF22"/>
      <c r="MBG22"/>
      <c r="MBH22"/>
      <c r="MBI22"/>
      <c r="MBJ22"/>
      <c r="MBK22"/>
      <c r="MBL22"/>
      <c r="MBM22"/>
      <c r="MBN22"/>
      <c r="MBO22"/>
      <c r="MBP22"/>
      <c r="MBQ22"/>
      <c r="MBR22"/>
      <c r="MBS22"/>
      <c r="MBT22"/>
      <c r="MBU22"/>
      <c r="MBV22"/>
      <c r="MBW22"/>
      <c r="MBX22"/>
      <c r="MBY22"/>
      <c r="MBZ22"/>
      <c r="MCA22"/>
      <c r="MCB22"/>
      <c r="MCC22"/>
      <c r="MCD22"/>
      <c r="MCE22"/>
      <c r="MCF22"/>
      <c r="MCG22"/>
      <c r="MCH22"/>
      <c r="MCI22"/>
      <c r="MCJ22"/>
      <c r="MCK22"/>
      <c r="MCL22"/>
      <c r="MCM22"/>
      <c r="MCN22"/>
      <c r="MCO22"/>
      <c r="MCP22"/>
      <c r="MCQ22"/>
      <c r="MCR22"/>
      <c r="MCS22"/>
      <c r="MCT22"/>
      <c r="MCU22"/>
      <c r="MCV22"/>
      <c r="MCW22"/>
      <c r="MCX22"/>
      <c r="MCY22"/>
      <c r="MCZ22"/>
      <c r="MDA22"/>
      <c r="MDB22"/>
      <c r="MDC22"/>
      <c r="MDD22"/>
      <c r="MDE22"/>
      <c r="MDF22"/>
      <c r="MDG22"/>
      <c r="MDH22"/>
      <c r="MDI22"/>
      <c r="MDJ22"/>
      <c r="MDK22"/>
      <c r="MDL22"/>
      <c r="MDM22"/>
      <c r="MDN22"/>
      <c r="MDO22"/>
      <c r="MDP22"/>
      <c r="MDQ22"/>
      <c r="MDR22"/>
      <c r="MDS22"/>
      <c r="MDT22"/>
      <c r="MDU22"/>
      <c r="MDV22"/>
      <c r="MDW22"/>
      <c r="MDX22"/>
      <c r="MDY22"/>
      <c r="MDZ22"/>
      <c r="MEA22"/>
      <c r="MEB22"/>
      <c r="MEC22"/>
      <c r="MED22"/>
      <c r="MEE22"/>
      <c r="MEF22"/>
      <c r="MEG22"/>
      <c r="MEH22"/>
      <c r="MEI22"/>
      <c r="MEJ22"/>
      <c r="MEK22"/>
      <c r="MEL22"/>
      <c r="MEM22"/>
      <c r="MEN22"/>
      <c r="MEO22"/>
      <c r="MEP22"/>
      <c r="MEQ22"/>
      <c r="MER22"/>
      <c r="MES22"/>
      <c r="MET22"/>
      <c r="MEU22"/>
      <c r="MEV22"/>
      <c r="MEW22"/>
      <c r="MEX22"/>
      <c r="MEY22"/>
      <c r="MEZ22"/>
      <c r="MFA22"/>
      <c r="MFB22"/>
      <c r="MFC22"/>
      <c r="MFD22"/>
      <c r="MFE22"/>
      <c r="MFF22"/>
      <c r="MFG22"/>
      <c r="MFH22"/>
      <c r="MFI22"/>
      <c r="MFJ22"/>
      <c r="MFK22"/>
      <c r="MFL22"/>
      <c r="MFM22"/>
      <c r="MFN22"/>
      <c r="MFO22"/>
      <c r="MFP22"/>
      <c r="MFQ22"/>
      <c r="MFR22"/>
      <c r="MFS22"/>
      <c r="MFT22"/>
      <c r="MFU22"/>
      <c r="MFV22"/>
      <c r="MFW22"/>
      <c r="MFX22"/>
      <c r="MFY22"/>
      <c r="MFZ22"/>
      <c r="MGA22"/>
      <c r="MGB22"/>
      <c r="MGC22"/>
      <c r="MGD22"/>
      <c r="MGE22"/>
      <c r="MGF22"/>
      <c r="MGG22"/>
      <c r="MGH22"/>
      <c r="MGI22"/>
      <c r="MGJ22"/>
      <c r="MGK22"/>
      <c r="MGL22"/>
      <c r="MGM22"/>
      <c r="MGN22"/>
      <c r="MGO22"/>
      <c r="MGP22"/>
      <c r="MGQ22"/>
      <c r="MGR22"/>
      <c r="MGS22"/>
      <c r="MGT22"/>
      <c r="MGU22"/>
      <c r="MGV22"/>
      <c r="MGW22"/>
      <c r="MGX22"/>
      <c r="MGY22"/>
      <c r="MGZ22"/>
      <c r="MHA22"/>
      <c r="MHB22"/>
      <c r="MHC22"/>
      <c r="MHD22"/>
      <c r="MHE22"/>
      <c r="MHF22"/>
      <c r="MHG22"/>
      <c r="MHH22"/>
      <c r="MHI22"/>
      <c r="MHJ22"/>
      <c r="MHK22"/>
      <c r="MHL22"/>
      <c r="MHM22"/>
      <c r="MHN22"/>
      <c r="MHO22"/>
      <c r="MHP22"/>
      <c r="MHQ22"/>
      <c r="MHR22"/>
      <c r="MHS22"/>
      <c r="MHT22"/>
      <c r="MHU22"/>
      <c r="MHV22"/>
      <c r="MHW22"/>
      <c r="MHX22"/>
      <c r="MHY22"/>
      <c r="MHZ22"/>
      <c r="MIA22"/>
      <c r="MIB22"/>
      <c r="MIC22"/>
      <c r="MID22"/>
      <c r="MIE22"/>
      <c r="MIF22"/>
      <c r="MIG22"/>
      <c r="MIH22"/>
      <c r="MII22"/>
      <c r="MIJ22"/>
      <c r="MIK22"/>
      <c r="MIL22"/>
      <c r="MIM22"/>
      <c r="MIN22"/>
      <c r="MIO22"/>
      <c r="MIP22"/>
      <c r="MIQ22"/>
      <c r="MIR22"/>
      <c r="MIS22"/>
      <c r="MIT22"/>
      <c r="MIU22"/>
      <c r="MIV22"/>
      <c r="MIW22"/>
      <c r="MIX22"/>
      <c r="MIY22"/>
      <c r="MIZ22"/>
      <c r="MJA22"/>
      <c r="MJB22"/>
      <c r="MJC22"/>
      <c r="MJD22"/>
      <c r="MJE22"/>
      <c r="MJF22"/>
      <c r="MJG22"/>
      <c r="MJH22"/>
      <c r="MJI22"/>
      <c r="MJJ22"/>
      <c r="MJK22"/>
      <c r="MJL22"/>
      <c r="MJM22"/>
      <c r="MJN22"/>
      <c r="MJO22"/>
      <c r="MJP22"/>
      <c r="MJQ22"/>
      <c r="MJR22"/>
      <c r="MJS22"/>
      <c r="MJT22"/>
      <c r="MJU22"/>
      <c r="MJV22"/>
      <c r="MJW22"/>
      <c r="MJX22"/>
      <c r="MJY22"/>
      <c r="MJZ22"/>
      <c r="MKA22"/>
      <c r="MKB22"/>
      <c r="MKC22"/>
      <c r="MKD22"/>
      <c r="MKE22"/>
      <c r="MKF22"/>
      <c r="MKG22"/>
      <c r="MKH22"/>
      <c r="MKI22"/>
      <c r="MKJ22"/>
      <c r="MKK22"/>
      <c r="MKL22"/>
      <c r="MKM22"/>
      <c r="MKN22"/>
      <c r="MKO22"/>
      <c r="MKP22"/>
      <c r="MKQ22"/>
      <c r="MKR22"/>
      <c r="MKS22"/>
      <c r="MKT22"/>
      <c r="MKU22"/>
      <c r="MKV22"/>
      <c r="MKW22"/>
      <c r="MKX22"/>
      <c r="MKY22"/>
      <c r="MKZ22"/>
      <c r="MLA22"/>
      <c r="MLB22"/>
      <c r="MLC22"/>
      <c r="MLD22"/>
      <c r="MLE22"/>
      <c r="MLF22"/>
      <c r="MLG22"/>
      <c r="MLH22"/>
      <c r="MLI22"/>
      <c r="MLJ22"/>
      <c r="MLK22"/>
      <c r="MLL22"/>
      <c r="MLM22"/>
      <c r="MLN22"/>
      <c r="MLO22"/>
      <c r="MLP22"/>
      <c r="MLQ22"/>
      <c r="MLR22"/>
      <c r="MLS22"/>
      <c r="MLT22"/>
      <c r="MLU22"/>
      <c r="MLV22"/>
      <c r="MLW22"/>
      <c r="MLX22"/>
      <c r="MLY22"/>
      <c r="MLZ22"/>
      <c r="MMA22"/>
      <c r="MMB22"/>
      <c r="MMC22"/>
      <c r="MMD22"/>
      <c r="MME22"/>
      <c r="MMF22"/>
      <c r="MMG22"/>
      <c r="MMH22"/>
      <c r="MMI22"/>
      <c r="MMJ22"/>
      <c r="MMK22"/>
      <c r="MML22"/>
      <c r="MMM22"/>
      <c r="MMN22"/>
      <c r="MMO22"/>
      <c r="MMP22"/>
      <c r="MMQ22"/>
      <c r="MMR22"/>
      <c r="MMS22"/>
      <c r="MMT22"/>
      <c r="MMU22"/>
      <c r="MMV22"/>
      <c r="MMW22"/>
      <c r="MMX22"/>
      <c r="MMY22"/>
      <c r="MMZ22"/>
      <c r="MNA22"/>
      <c r="MNB22"/>
      <c r="MNC22"/>
      <c r="MND22"/>
      <c r="MNE22"/>
      <c r="MNF22"/>
      <c r="MNG22"/>
      <c r="MNH22"/>
      <c r="MNI22"/>
      <c r="MNJ22"/>
      <c r="MNK22"/>
      <c r="MNL22"/>
      <c r="MNM22"/>
      <c r="MNN22"/>
      <c r="MNO22"/>
      <c r="MNP22"/>
      <c r="MNQ22"/>
      <c r="MNR22"/>
      <c r="MNS22"/>
      <c r="MNT22"/>
      <c r="MNU22"/>
      <c r="MNV22"/>
      <c r="MNW22"/>
      <c r="MNX22"/>
      <c r="MNY22"/>
      <c r="MNZ22"/>
      <c r="MOA22"/>
      <c r="MOB22"/>
      <c r="MOC22"/>
      <c r="MOD22"/>
      <c r="MOE22"/>
      <c r="MOF22"/>
      <c r="MOG22"/>
      <c r="MOH22"/>
      <c r="MOI22"/>
      <c r="MOJ22"/>
      <c r="MOK22"/>
      <c r="MOL22"/>
      <c r="MOM22"/>
      <c r="MON22"/>
      <c r="MOO22"/>
      <c r="MOP22"/>
      <c r="MOQ22"/>
      <c r="MOR22"/>
      <c r="MOS22"/>
      <c r="MOT22"/>
      <c r="MOU22"/>
      <c r="MOV22"/>
      <c r="MOW22"/>
      <c r="MOX22"/>
      <c r="MOY22"/>
      <c r="MOZ22"/>
      <c r="MPA22"/>
      <c r="MPB22"/>
      <c r="MPC22"/>
      <c r="MPD22"/>
      <c r="MPE22"/>
      <c r="MPF22"/>
      <c r="MPG22"/>
      <c r="MPH22"/>
      <c r="MPI22"/>
      <c r="MPJ22"/>
      <c r="MPK22"/>
      <c r="MPL22"/>
      <c r="MPM22"/>
      <c r="MPN22"/>
      <c r="MPO22"/>
      <c r="MPP22"/>
      <c r="MPQ22"/>
      <c r="MPR22"/>
      <c r="MPS22"/>
      <c r="MPT22"/>
      <c r="MPU22"/>
      <c r="MPV22"/>
      <c r="MPW22"/>
      <c r="MPX22"/>
      <c r="MPY22"/>
      <c r="MPZ22"/>
      <c r="MQA22"/>
      <c r="MQB22"/>
      <c r="MQC22"/>
      <c r="MQD22"/>
      <c r="MQE22"/>
      <c r="MQF22"/>
      <c r="MQG22"/>
      <c r="MQH22"/>
      <c r="MQI22"/>
      <c r="MQJ22"/>
      <c r="MQK22"/>
      <c r="MQL22"/>
      <c r="MQM22"/>
      <c r="MQN22"/>
      <c r="MQO22"/>
      <c r="MQP22"/>
      <c r="MQQ22"/>
      <c r="MQR22"/>
      <c r="MQS22"/>
      <c r="MQT22"/>
      <c r="MQU22"/>
      <c r="MQV22"/>
      <c r="MQW22"/>
      <c r="MQX22"/>
      <c r="MQY22"/>
      <c r="MQZ22"/>
      <c r="MRA22"/>
      <c r="MRB22"/>
      <c r="MRC22"/>
      <c r="MRD22"/>
      <c r="MRE22"/>
      <c r="MRF22"/>
      <c r="MRG22"/>
      <c r="MRH22"/>
      <c r="MRI22"/>
      <c r="MRJ22"/>
      <c r="MRK22"/>
      <c r="MRL22"/>
      <c r="MRM22"/>
      <c r="MRN22"/>
      <c r="MRO22"/>
      <c r="MRP22"/>
      <c r="MRQ22"/>
      <c r="MRR22"/>
      <c r="MRS22"/>
      <c r="MRT22"/>
      <c r="MRU22"/>
      <c r="MRV22"/>
      <c r="MRW22"/>
      <c r="MRX22"/>
      <c r="MRY22"/>
      <c r="MRZ22"/>
      <c r="MSA22"/>
      <c r="MSB22"/>
      <c r="MSC22"/>
      <c r="MSD22"/>
      <c r="MSE22"/>
      <c r="MSF22"/>
      <c r="MSG22"/>
      <c r="MSH22"/>
      <c r="MSI22"/>
      <c r="MSJ22"/>
      <c r="MSK22"/>
      <c r="MSL22"/>
      <c r="MSM22"/>
      <c r="MSN22"/>
      <c r="MSO22"/>
      <c r="MSP22"/>
      <c r="MSQ22"/>
      <c r="MSR22"/>
      <c r="MSS22"/>
      <c r="MST22"/>
      <c r="MSU22"/>
      <c r="MSV22"/>
      <c r="MSW22"/>
      <c r="MSX22"/>
      <c r="MSY22"/>
      <c r="MSZ22"/>
      <c r="MTA22"/>
      <c r="MTB22"/>
      <c r="MTC22"/>
      <c r="MTD22"/>
      <c r="MTE22"/>
      <c r="MTF22"/>
      <c r="MTG22"/>
      <c r="MTH22"/>
      <c r="MTI22"/>
      <c r="MTJ22"/>
      <c r="MTK22"/>
      <c r="MTL22"/>
      <c r="MTM22"/>
      <c r="MTN22"/>
      <c r="MTO22"/>
      <c r="MTP22"/>
      <c r="MTQ22"/>
      <c r="MTR22"/>
      <c r="MTS22"/>
      <c r="MTT22"/>
      <c r="MTU22"/>
      <c r="MTV22"/>
      <c r="MTW22"/>
      <c r="MTX22"/>
      <c r="MTY22"/>
      <c r="MTZ22"/>
      <c r="MUA22"/>
      <c r="MUB22"/>
      <c r="MUC22"/>
      <c r="MUD22"/>
      <c r="MUE22"/>
      <c r="MUF22"/>
      <c r="MUG22"/>
      <c r="MUH22"/>
      <c r="MUI22"/>
      <c r="MUJ22"/>
      <c r="MUK22"/>
      <c r="MUL22"/>
      <c r="MUM22"/>
      <c r="MUN22"/>
      <c r="MUO22"/>
      <c r="MUP22"/>
      <c r="MUQ22"/>
      <c r="MUR22"/>
      <c r="MUS22"/>
      <c r="MUT22"/>
      <c r="MUU22"/>
      <c r="MUV22"/>
      <c r="MUW22"/>
      <c r="MUX22"/>
      <c r="MUY22"/>
      <c r="MUZ22"/>
      <c r="MVA22"/>
      <c r="MVB22"/>
      <c r="MVC22"/>
      <c r="MVD22"/>
      <c r="MVE22"/>
      <c r="MVF22"/>
      <c r="MVG22"/>
      <c r="MVH22"/>
      <c r="MVI22"/>
      <c r="MVJ22"/>
      <c r="MVK22"/>
      <c r="MVL22"/>
      <c r="MVM22"/>
      <c r="MVN22"/>
      <c r="MVO22"/>
      <c r="MVP22"/>
      <c r="MVQ22"/>
      <c r="MVR22"/>
      <c r="MVS22"/>
      <c r="MVT22"/>
      <c r="MVU22"/>
      <c r="MVV22"/>
      <c r="MVW22"/>
      <c r="MVX22"/>
      <c r="MVY22"/>
      <c r="MVZ22"/>
      <c r="MWA22"/>
      <c r="MWB22"/>
      <c r="MWC22"/>
      <c r="MWD22"/>
      <c r="MWE22"/>
      <c r="MWF22"/>
      <c r="MWG22"/>
      <c r="MWH22"/>
      <c r="MWI22"/>
      <c r="MWJ22"/>
      <c r="MWK22"/>
      <c r="MWL22"/>
      <c r="MWM22"/>
      <c r="MWN22"/>
      <c r="MWO22"/>
      <c r="MWP22"/>
      <c r="MWQ22"/>
      <c r="MWR22"/>
      <c r="MWS22"/>
      <c r="MWT22"/>
      <c r="MWU22"/>
      <c r="MWV22"/>
      <c r="MWW22"/>
      <c r="MWX22"/>
      <c r="MWY22"/>
      <c r="MWZ22"/>
      <c r="MXA22"/>
      <c r="MXB22"/>
      <c r="MXC22"/>
      <c r="MXD22"/>
      <c r="MXE22"/>
      <c r="MXF22"/>
      <c r="MXG22"/>
      <c r="MXH22"/>
      <c r="MXI22"/>
      <c r="MXJ22"/>
      <c r="MXK22"/>
      <c r="MXL22"/>
      <c r="MXM22"/>
      <c r="MXN22"/>
      <c r="MXO22"/>
      <c r="MXP22"/>
      <c r="MXQ22"/>
      <c r="MXR22"/>
      <c r="MXS22"/>
      <c r="MXT22"/>
      <c r="MXU22"/>
      <c r="MXV22"/>
      <c r="MXW22"/>
      <c r="MXX22"/>
      <c r="MXY22"/>
      <c r="MXZ22"/>
      <c r="MYA22"/>
      <c r="MYB22"/>
      <c r="MYC22"/>
      <c r="MYD22"/>
      <c r="MYE22"/>
      <c r="MYF22"/>
      <c r="MYG22"/>
      <c r="MYH22"/>
      <c r="MYI22"/>
      <c r="MYJ22"/>
      <c r="MYK22"/>
      <c r="MYL22"/>
      <c r="MYM22"/>
      <c r="MYN22"/>
      <c r="MYO22"/>
      <c r="MYP22"/>
      <c r="MYQ22"/>
      <c r="MYR22"/>
      <c r="MYS22"/>
      <c r="MYT22"/>
      <c r="MYU22"/>
      <c r="MYV22"/>
      <c r="MYW22"/>
      <c r="MYX22"/>
      <c r="MYY22"/>
      <c r="MYZ22"/>
      <c r="MZA22"/>
      <c r="MZB22"/>
      <c r="MZC22"/>
      <c r="MZD22"/>
      <c r="MZE22"/>
      <c r="MZF22"/>
      <c r="MZG22"/>
      <c r="MZH22"/>
      <c r="MZI22"/>
      <c r="MZJ22"/>
      <c r="MZK22"/>
      <c r="MZL22"/>
      <c r="MZM22"/>
      <c r="MZN22"/>
      <c r="MZO22"/>
      <c r="MZP22"/>
      <c r="MZQ22"/>
      <c r="MZR22"/>
      <c r="MZS22"/>
      <c r="MZT22"/>
      <c r="MZU22"/>
      <c r="MZV22"/>
      <c r="MZW22"/>
      <c r="MZX22"/>
      <c r="MZY22"/>
      <c r="MZZ22"/>
      <c r="NAA22"/>
      <c r="NAB22"/>
      <c r="NAC22"/>
      <c r="NAD22"/>
      <c r="NAE22"/>
      <c r="NAF22"/>
      <c r="NAG22"/>
      <c r="NAH22"/>
      <c r="NAI22"/>
      <c r="NAJ22"/>
      <c r="NAK22"/>
      <c r="NAL22"/>
      <c r="NAM22"/>
      <c r="NAN22"/>
      <c r="NAO22"/>
      <c r="NAP22"/>
      <c r="NAQ22"/>
      <c r="NAR22"/>
      <c r="NAS22"/>
      <c r="NAT22"/>
      <c r="NAU22"/>
      <c r="NAV22"/>
      <c r="NAW22"/>
      <c r="NAX22"/>
      <c r="NAY22"/>
      <c r="NAZ22"/>
      <c r="NBA22"/>
      <c r="NBB22"/>
      <c r="NBC22"/>
      <c r="NBD22"/>
      <c r="NBE22"/>
      <c r="NBF22"/>
      <c r="NBG22"/>
      <c r="NBH22"/>
      <c r="NBI22"/>
      <c r="NBJ22"/>
      <c r="NBK22"/>
      <c r="NBL22"/>
      <c r="NBM22"/>
      <c r="NBN22"/>
      <c r="NBO22"/>
      <c r="NBP22"/>
      <c r="NBQ22"/>
      <c r="NBR22"/>
      <c r="NBS22"/>
      <c r="NBT22"/>
      <c r="NBU22"/>
      <c r="NBV22"/>
      <c r="NBW22"/>
      <c r="NBX22"/>
      <c r="NBY22"/>
      <c r="NBZ22"/>
      <c r="NCA22"/>
      <c r="NCB22"/>
      <c r="NCC22"/>
      <c r="NCD22"/>
      <c r="NCE22"/>
      <c r="NCF22"/>
      <c r="NCG22"/>
      <c r="NCH22"/>
      <c r="NCI22"/>
      <c r="NCJ22"/>
      <c r="NCK22"/>
      <c r="NCL22"/>
      <c r="NCM22"/>
      <c r="NCN22"/>
      <c r="NCO22"/>
      <c r="NCP22"/>
      <c r="NCQ22"/>
      <c r="NCR22"/>
      <c r="NCS22"/>
      <c r="NCT22"/>
      <c r="NCU22"/>
      <c r="NCV22"/>
      <c r="NCW22"/>
      <c r="NCX22"/>
      <c r="NCY22"/>
      <c r="NCZ22"/>
      <c r="NDA22"/>
      <c r="NDB22"/>
      <c r="NDC22"/>
      <c r="NDD22"/>
      <c r="NDE22"/>
      <c r="NDF22"/>
      <c r="NDG22"/>
      <c r="NDH22"/>
      <c r="NDI22"/>
      <c r="NDJ22"/>
      <c r="NDK22"/>
      <c r="NDL22"/>
      <c r="NDM22"/>
      <c r="NDN22"/>
      <c r="NDO22"/>
      <c r="NDP22"/>
      <c r="NDQ22"/>
      <c r="NDR22"/>
      <c r="NDS22"/>
      <c r="NDT22"/>
      <c r="NDU22"/>
      <c r="NDV22"/>
      <c r="NDW22"/>
      <c r="NDX22"/>
      <c r="NDY22"/>
      <c r="NDZ22"/>
      <c r="NEA22"/>
      <c r="NEB22"/>
      <c r="NEC22"/>
      <c r="NED22"/>
      <c r="NEE22"/>
      <c r="NEF22"/>
      <c r="NEG22"/>
      <c r="NEH22"/>
      <c r="NEI22"/>
      <c r="NEJ22"/>
      <c r="NEK22"/>
      <c r="NEL22"/>
      <c r="NEM22"/>
      <c r="NEN22"/>
      <c r="NEO22"/>
      <c r="NEP22"/>
      <c r="NEQ22"/>
      <c r="NER22"/>
      <c r="NES22"/>
      <c r="NET22"/>
      <c r="NEU22"/>
      <c r="NEV22"/>
      <c r="NEW22"/>
      <c r="NEX22"/>
      <c r="NEY22"/>
      <c r="NEZ22"/>
      <c r="NFA22"/>
      <c r="NFB22"/>
      <c r="NFC22"/>
      <c r="NFD22"/>
      <c r="NFE22"/>
      <c r="NFF22"/>
      <c r="NFG22"/>
      <c r="NFH22"/>
      <c r="NFI22"/>
      <c r="NFJ22"/>
      <c r="NFK22"/>
      <c r="NFL22"/>
      <c r="NFM22"/>
      <c r="NFN22"/>
      <c r="NFO22"/>
      <c r="NFP22"/>
      <c r="NFQ22"/>
      <c r="NFR22"/>
      <c r="NFS22"/>
      <c r="NFT22"/>
      <c r="NFU22"/>
      <c r="NFV22"/>
      <c r="NFW22"/>
      <c r="NFX22"/>
      <c r="NFY22"/>
      <c r="NFZ22"/>
      <c r="NGA22"/>
      <c r="NGB22"/>
      <c r="NGC22"/>
      <c r="NGD22"/>
      <c r="NGE22"/>
      <c r="NGF22"/>
      <c r="NGG22"/>
      <c r="NGH22"/>
      <c r="NGI22"/>
      <c r="NGJ22"/>
      <c r="NGK22"/>
      <c r="NGL22"/>
      <c r="NGM22"/>
      <c r="NGN22"/>
      <c r="NGO22"/>
      <c r="NGP22"/>
      <c r="NGQ22"/>
      <c r="NGR22"/>
      <c r="NGS22"/>
      <c r="NGT22"/>
      <c r="NGU22"/>
      <c r="NGV22"/>
      <c r="NGW22"/>
      <c r="NGX22"/>
      <c r="NGY22"/>
      <c r="NGZ22"/>
      <c r="NHA22"/>
      <c r="NHB22"/>
      <c r="NHC22"/>
      <c r="NHD22"/>
      <c r="NHE22"/>
      <c r="NHF22"/>
      <c r="NHG22"/>
      <c r="NHH22"/>
      <c r="NHI22"/>
      <c r="NHJ22"/>
      <c r="NHK22"/>
      <c r="NHL22"/>
      <c r="NHM22"/>
      <c r="NHN22"/>
      <c r="NHO22"/>
      <c r="NHP22"/>
      <c r="NHQ22"/>
      <c r="NHR22"/>
      <c r="NHS22"/>
      <c r="NHT22"/>
      <c r="NHU22"/>
      <c r="NHV22"/>
      <c r="NHW22"/>
      <c r="NHX22"/>
      <c r="NHY22"/>
      <c r="NHZ22"/>
      <c r="NIA22"/>
      <c r="NIB22"/>
      <c r="NIC22"/>
      <c r="NID22"/>
      <c r="NIE22"/>
      <c r="NIF22"/>
      <c r="NIG22"/>
      <c r="NIH22"/>
      <c r="NII22"/>
      <c r="NIJ22"/>
      <c r="NIK22"/>
      <c r="NIL22"/>
      <c r="NIM22"/>
      <c r="NIN22"/>
      <c r="NIO22"/>
      <c r="NIP22"/>
      <c r="NIQ22"/>
      <c r="NIR22"/>
      <c r="NIS22"/>
      <c r="NIT22"/>
      <c r="NIU22"/>
      <c r="NIV22"/>
      <c r="NIW22"/>
      <c r="NIX22"/>
      <c r="NIY22"/>
      <c r="NIZ22"/>
      <c r="NJA22"/>
      <c r="NJB22"/>
      <c r="NJC22"/>
      <c r="NJD22"/>
      <c r="NJE22"/>
      <c r="NJF22"/>
      <c r="NJG22"/>
      <c r="NJH22"/>
      <c r="NJI22"/>
      <c r="NJJ22"/>
      <c r="NJK22"/>
      <c r="NJL22"/>
      <c r="NJM22"/>
      <c r="NJN22"/>
      <c r="NJO22"/>
      <c r="NJP22"/>
      <c r="NJQ22"/>
      <c r="NJR22"/>
      <c r="NJS22"/>
      <c r="NJT22"/>
      <c r="NJU22"/>
      <c r="NJV22"/>
      <c r="NJW22"/>
      <c r="NJX22"/>
      <c r="NJY22"/>
      <c r="NJZ22"/>
      <c r="NKA22"/>
      <c r="NKB22"/>
      <c r="NKC22"/>
      <c r="NKD22"/>
      <c r="NKE22"/>
      <c r="NKF22"/>
      <c r="NKG22"/>
      <c r="NKH22"/>
      <c r="NKI22"/>
      <c r="NKJ22"/>
      <c r="NKK22"/>
      <c r="NKL22"/>
      <c r="NKM22"/>
      <c r="NKN22"/>
      <c r="NKO22"/>
      <c r="NKP22"/>
      <c r="NKQ22"/>
      <c r="NKR22"/>
      <c r="NKS22"/>
      <c r="NKT22"/>
      <c r="NKU22"/>
      <c r="NKV22"/>
      <c r="NKW22"/>
      <c r="NKX22"/>
      <c r="NKY22"/>
      <c r="NKZ22"/>
      <c r="NLA22"/>
      <c r="NLB22"/>
      <c r="NLC22"/>
      <c r="NLD22"/>
      <c r="NLE22"/>
      <c r="NLF22"/>
      <c r="NLG22"/>
      <c r="NLH22"/>
      <c r="NLI22"/>
      <c r="NLJ22"/>
      <c r="NLK22"/>
      <c r="NLL22"/>
      <c r="NLM22"/>
      <c r="NLN22"/>
      <c r="NLO22"/>
      <c r="NLP22"/>
      <c r="NLQ22"/>
      <c r="NLR22"/>
      <c r="NLS22"/>
      <c r="NLT22"/>
      <c r="NLU22"/>
      <c r="NLV22"/>
      <c r="NLW22"/>
      <c r="NLX22"/>
      <c r="NLY22"/>
      <c r="NLZ22"/>
      <c r="NMA22"/>
      <c r="NMB22"/>
      <c r="NMC22"/>
      <c r="NMD22"/>
      <c r="NME22"/>
      <c r="NMF22"/>
      <c r="NMG22"/>
      <c r="NMH22"/>
      <c r="NMI22"/>
      <c r="NMJ22"/>
      <c r="NMK22"/>
      <c r="NML22"/>
      <c r="NMM22"/>
      <c r="NMN22"/>
      <c r="NMO22"/>
      <c r="NMP22"/>
      <c r="NMQ22"/>
      <c r="NMR22"/>
      <c r="NMS22"/>
      <c r="NMT22"/>
      <c r="NMU22"/>
      <c r="NMV22"/>
      <c r="NMW22"/>
      <c r="NMX22"/>
      <c r="NMY22"/>
      <c r="NMZ22"/>
      <c r="NNA22"/>
      <c r="NNB22"/>
      <c r="NNC22"/>
      <c r="NND22"/>
      <c r="NNE22"/>
      <c r="NNF22"/>
      <c r="NNG22"/>
      <c r="NNH22"/>
      <c r="NNI22"/>
      <c r="NNJ22"/>
      <c r="NNK22"/>
      <c r="NNL22"/>
      <c r="NNM22"/>
      <c r="NNN22"/>
      <c r="NNO22"/>
      <c r="NNP22"/>
      <c r="NNQ22"/>
      <c r="NNR22"/>
      <c r="NNS22"/>
      <c r="NNT22"/>
      <c r="NNU22"/>
      <c r="NNV22"/>
      <c r="NNW22"/>
      <c r="NNX22"/>
      <c r="NNY22"/>
      <c r="NNZ22"/>
      <c r="NOA22"/>
      <c r="NOB22"/>
      <c r="NOC22"/>
      <c r="NOD22"/>
      <c r="NOE22"/>
      <c r="NOF22"/>
      <c r="NOG22"/>
      <c r="NOH22"/>
      <c r="NOI22"/>
      <c r="NOJ22"/>
      <c r="NOK22"/>
      <c r="NOL22"/>
      <c r="NOM22"/>
      <c r="NON22"/>
      <c r="NOO22"/>
      <c r="NOP22"/>
      <c r="NOQ22"/>
      <c r="NOR22"/>
      <c r="NOS22"/>
      <c r="NOT22"/>
      <c r="NOU22"/>
      <c r="NOV22"/>
      <c r="NOW22"/>
      <c r="NOX22"/>
      <c r="NOY22"/>
      <c r="NOZ22"/>
      <c r="NPA22"/>
      <c r="NPB22"/>
      <c r="NPC22"/>
      <c r="NPD22"/>
      <c r="NPE22"/>
      <c r="NPF22"/>
      <c r="NPG22"/>
      <c r="NPH22"/>
      <c r="NPI22"/>
      <c r="NPJ22"/>
      <c r="NPK22"/>
      <c r="NPL22"/>
      <c r="NPM22"/>
      <c r="NPN22"/>
      <c r="NPO22"/>
      <c r="NPP22"/>
      <c r="NPQ22"/>
      <c r="NPR22"/>
      <c r="NPS22"/>
      <c r="NPT22"/>
      <c r="NPU22"/>
      <c r="NPV22"/>
      <c r="NPW22"/>
      <c r="NPX22"/>
      <c r="NPY22"/>
      <c r="NPZ22"/>
      <c r="NQA22"/>
      <c r="NQB22"/>
      <c r="NQC22"/>
      <c r="NQD22"/>
      <c r="NQE22"/>
      <c r="NQF22"/>
      <c r="NQG22"/>
      <c r="NQH22"/>
      <c r="NQI22"/>
      <c r="NQJ22"/>
      <c r="NQK22"/>
      <c r="NQL22"/>
      <c r="NQM22"/>
      <c r="NQN22"/>
      <c r="NQO22"/>
      <c r="NQP22"/>
      <c r="NQQ22"/>
      <c r="NQR22"/>
      <c r="NQS22"/>
      <c r="NQT22"/>
      <c r="NQU22"/>
      <c r="NQV22"/>
      <c r="NQW22"/>
      <c r="NQX22"/>
      <c r="NQY22"/>
      <c r="NQZ22"/>
      <c r="NRA22"/>
      <c r="NRB22"/>
      <c r="NRC22"/>
      <c r="NRD22"/>
      <c r="NRE22"/>
      <c r="NRF22"/>
      <c r="NRG22"/>
      <c r="NRH22"/>
      <c r="NRI22"/>
      <c r="NRJ22"/>
      <c r="NRK22"/>
      <c r="NRL22"/>
      <c r="NRM22"/>
      <c r="NRN22"/>
      <c r="NRO22"/>
      <c r="NRP22"/>
      <c r="NRQ22"/>
      <c r="NRR22"/>
      <c r="NRS22"/>
      <c r="NRT22"/>
      <c r="NRU22"/>
      <c r="NRV22"/>
      <c r="NRW22"/>
      <c r="NRX22"/>
      <c r="NRY22"/>
      <c r="NRZ22"/>
      <c r="NSA22"/>
      <c r="NSB22"/>
      <c r="NSC22"/>
      <c r="NSD22"/>
      <c r="NSE22"/>
      <c r="NSF22"/>
      <c r="NSG22"/>
      <c r="NSH22"/>
      <c r="NSI22"/>
      <c r="NSJ22"/>
      <c r="NSK22"/>
      <c r="NSL22"/>
      <c r="NSM22"/>
      <c r="NSN22"/>
      <c r="NSO22"/>
      <c r="NSP22"/>
      <c r="NSQ22"/>
      <c r="NSR22"/>
      <c r="NSS22"/>
      <c r="NST22"/>
      <c r="NSU22"/>
      <c r="NSV22"/>
      <c r="NSW22"/>
      <c r="NSX22"/>
      <c r="NSY22"/>
      <c r="NSZ22"/>
      <c r="NTA22"/>
      <c r="NTB22"/>
      <c r="NTC22"/>
      <c r="NTD22"/>
      <c r="NTE22"/>
      <c r="NTF22"/>
      <c r="NTG22"/>
      <c r="NTH22"/>
      <c r="NTI22"/>
      <c r="NTJ22"/>
      <c r="NTK22"/>
      <c r="NTL22"/>
      <c r="NTM22"/>
      <c r="NTN22"/>
      <c r="NTO22"/>
      <c r="NTP22"/>
      <c r="NTQ22"/>
      <c r="NTR22"/>
      <c r="NTS22"/>
      <c r="NTT22"/>
      <c r="NTU22"/>
      <c r="NTV22"/>
      <c r="NTW22"/>
      <c r="NTX22"/>
      <c r="NTY22"/>
      <c r="NTZ22"/>
      <c r="NUA22"/>
      <c r="NUB22"/>
      <c r="NUC22"/>
      <c r="NUD22"/>
      <c r="NUE22"/>
      <c r="NUF22"/>
      <c r="NUG22"/>
      <c r="NUH22"/>
      <c r="NUI22"/>
      <c r="NUJ22"/>
      <c r="NUK22"/>
      <c r="NUL22"/>
      <c r="NUM22"/>
      <c r="NUN22"/>
      <c r="NUO22"/>
      <c r="NUP22"/>
      <c r="NUQ22"/>
      <c r="NUR22"/>
      <c r="NUS22"/>
      <c r="NUT22"/>
      <c r="NUU22"/>
      <c r="NUV22"/>
      <c r="NUW22"/>
      <c r="NUX22"/>
      <c r="NUY22"/>
      <c r="NUZ22"/>
      <c r="NVA22"/>
      <c r="NVB22"/>
      <c r="NVC22"/>
      <c r="NVD22"/>
      <c r="NVE22"/>
      <c r="NVF22"/>
      <c r="NVG22"/>
      <c r="NVH22"/>
      <c r="NVI22"/>
      <c r="NVJ22"/>
      <c r="NVK22"/>
      <c r="NVL22"/>
      <c r="NVM22"/>
      <c r="NVN22"/>
      <c r="NVO22"/>
      <c r="NVP22"/>
      <c r="NVQ22"/>
      <c r="NVR22"/>
      <c r="NVS22"/>
      <c r="NVT22"/>
      <c r="NVU22"/>
      <c r="NVV22"/>
      <c r="NVW22"/>
      <c r="NVX22"/>
      <c r="NVY22"/>
      <c r="NVZ22"/>
      <c r="NWA22"/>
      <c r="NWB22"/>
      <c r="NWC22"/>
      <c r="NWD22"/>
      <c r="NWE22"/>
      <c r="NWF22"/>
      <c r="NWG22"/>
      <c r="NWH22"/>
      <c r="NWI22"/>
      <c r="NWJ22"/>
      <c r="NWK22"/>
      <c r="NWL22"/>
      <c r="NWM22"/>
      <c r="NWN22"/>
      <c r="NWO22"/>
      <c r="NWP22"/>
      <c r="NWQ22"/>
      <c r="NWR22"/>
      <c r="NWS22"/>
      <c r="NWT22"/>
      <c r="NWU22"/>
      <c r="NWV22"/>
      <c r="NWW22"/>
      <c r="NWX22"/>
      <c r="NWY22"/>
      <c r="NWZ22"/>
      <c r="NXA22"/>
      <c r="NXB22"/>
      <c r="NXC22"/>
      <c r="NXD22"/>
      <c r="NXE22"/>
      <c r="NXF22"/>
      <c r="NXG22"/>
      <c r="NXH22"/>
      <c r="NXI22"/>
      <c r="NXJ22"/>
      <c r="NXK22"/>
      <c r="NXL22"/>
      <c r="NXM22"/>
      <c r="NXN22"/>
      <c r="NXO22"/>
      <c r="NXP22"/>
      <c r="NXQ22"/>
      <c r="NXR22"/>
      <c r="NXS22"/>
      <c r="NXT22"/>
      <c r="NXU22"/>
      <c r="NXV22"/>
      <c r="NXW22"/>
      <c r="NXX22"/>
      <c r="NXY22"/>
      <c r="NXZ22"/>
      <c r="NYA22"/>
      <c r="NYB22"/>
      <c r="NYC22"/>
      <c r="NYD22"/>
      <c r="NYE22"/>
      <c r="NYF22"/>
      <c r="NYG22"/>
      <c r="NYH22"/>
      <c r="NYI22"/>
      <c r="NYJ22"/>
      <c r="NYK22"/>
      <c r="NYL22"/>
      <c r="NYM22"/>
      <c r="NYN22"/>
      <c r="NYO22"/>
      <c r="NYP22"/>
      <c r="NYQ22"/>
      <c r="NYR22"/>
      <c r="NYS22"/>
      <c r="NYT22"/>
      <c r="NYU22"/>
      <c r="NYV22"/>
      <c r="NYW22"/>
      <c r="NYX22"/>
      <c r="NYY22"/>
      <c r="NYZ22"/>
      <c r="NZA22"/>
      <c r="NZB22"/>
      <c r="NZC22"/>
      <c r="NZD22"/>
      <c r="NZE22"/>
      <c r="NZF22"/>
      <c r="NZG22"/>
      <c r="NZH22"/>
      <c r="NZI22"/>
      <c r="NZJ22"/>
      <c r="NZK22"/>
      <c r="NZL22"/>
      <c r="NZM22"/>
      <c r="NZN22"/>
      <c r="NZO22"/>
      <c r="NZP22"/>
      <c r="NZQ22"/>
      <c r="NZR22"/>
      <c r="NZS22"/>
      <c r="NZT22"/>
      <c r="NZU22"/>
      <c r="NZV22"/>
      <c r="NZW22"/>
      <c r="NZX22"/>
      <c r="NZY22"/>
      <c r="NZZ22"/>
      <c r="OAA22"/>
      <c r="OAB22"/>
      <c r="OAC22"/>
      <c r="OAD22"/>
      <c r="OAE22"/>
      <c r="OAF22"/>
      <c r="OAG22"/>
      <c r="OAH22"/>
      <c r="OAI22"/>
      <c r="OAJ22"/>
      <c r="OAK22"/>
      <c r="OAL22"/>
      <c r="OAM22"/>
      <c r="OAN22"/>
      <c r="OAO22"/>
      <c r="OAP22"/>
      <c r="OAQ22"/>
      <c r="OAR22"/>
      <c r="OAS22"/>
      <c r="OAT22"/>
      <c r="OAU22"/>
      <c r="OAV22"/>
      <c r="OAW22"/>
      <c r="OAX22"/>
      <c r="OAY22"/>
      <c r="OAZ22"/>
      <c r="OBA22"/>
      <c r="OBB22"/>
      <c r="OBC22"/>
      <c r="OBD22"/>
      <c r="OBE22"/>
      <c r="OBF22"/>
      <c r="OBG22"/>
      <c r="OBH22"/>
      <c r="OBI22"/>
      <c r="OBJ22"/>
      <c r="OBK22"/>
      <c r="OBL22"/>
      <c r="OBM22"/>
      <c r="OBN22"/>
      <c r="OBO22"/>
      <c r="OBP22"/>
      <c r="OBQ22"/>
      <c r="OBR22"/>
      <c r="OBS22"/>
      <c r="OBT22"/>
      <c r="OBU22"/>
      <c r="OBV22"/>
      <c r="OBW22"/>
      <c r="OBX22"/>
      <c r="OBY22"/>
      <c r="OBZ22"/>
      <c r="OCA22"/>
      <c r="OCB22"/>
      <c r="OCC22"/>
      <c r="OCD22"/>
      <c r="OCE22"/>
      <c r="OCF22"/>
      <c r="OCG22"/>
      <c r="OCH22"/>
      <c r="OCI22"/>
      <c r="OCJ22"/>
      <c r="OCK22"/>
      <c r="OCL22"/>
      <c r="OCM22"/>
      <c r="OCN22"/>
      <c r="OCO22"/>
      <c r="OCP22"/>
      <c r="OCQ22"/>
      <c r="OCR22"/>
      <c r="OCS22"/>
      <c r="OCT22"/>
      <c r="OCU22"/>
      <c r="OCV22"/>
      <c r="OCW22"/>
      <c r="OCX22"/>
      <c r="OCY22"/>
      <c r="OCZ22"/>
      <c r="ODA22"/>
      <c r="ODB22"/>
      <c r="ODC22"/>
      <c r="ODD22"/>
      <c r="ODE22"/>
      <c r="ODF22"/>
      <c r="ODG22"/>
      <c r="ODH22"/>
      <c r="ODI22"/>
      <c r="ODJ22"/>
      <c r="ODK22"/>
      <c r="ODL22"/>
      <c r="ODM22"/>
      <c r="ODN22"/>
      <c r="ODO22"/>
      <c r="ODP22"/>
      <c r="ODQ22"/>
      <c r="ODR22"/>
      <c r="ODS22"/>
      <c r="ODT22"/>
      <c r="ODU22"/>
      <c r="ODV22"/>
      <c r="ODW22"/>
      <c r="ODX22"/>
      <c r="ODY22"/>
      <c r="ODZ22"/>
      <c r="OEA22"/>
      <c r="OEB22"/>
      <c r="OEC22"/>
      <c r="OED22"/>
      <c r="OEE22"/>
      <c r="OEF22"/>
      <c r="OEG22"/>
      <c r="OEH22"/>
      <c r="OEI22"/>
      <c r="OEJ22"/>
      <c r="OEK22"/>
      <c r="OEL22"/>
      <c r="OEM22"/>
      <c r="OEN22"/>
      <c r="OEO22"/>
      <c r="OEP22"/>
      <c r="OEQ22"/>
      <c r="OER22"/>
      <c r="OES22"/>
      <c r="OET22"/>
      <c r="OEU22"/>
      <c r="OEV22"/>
      <c r="OEW22"/>
      <c r="OEX22"/>
      <c r="OEY22"/>
      <c r="OEZ22"/>
      <c r="OFA22"/>
      <c r="OFB22"/>
      <c r="OFC22"/>
      <c r="OFD22"/>
      <c r="OFE22"/>
      <c r="OFF22"/>
      <c r="OFG22"/>
      <c r="OFH22"/>
      <c r="OFI22"/>
      <c r="OFJ22"/>
      <c r="OFK22"/>
      <c r="OFL22"/>
      <c r="OFM22"/>
      <c r="OFN22"/>
      <c r="OFO22"/>
      <c r="OFP22"/>
      <c r="OFQ22"/>
      <c r="OFR22"/>
      <c r="OFS22"/>
      <c r="OFT22"/>
      <c r="OFU22"/>
      <c r="OFV22"/>
      <c r="OFW22"/>
      <c r="OFX22"/>
      <c r="OFY22"/>
      <c r="OFZ22"/>
      <c r="OGA22"/>
      <c r="OGB22"/>
      <c r="OGC22"/>
      <c r="OGD22"/>
      <c r="OGE22"/>
      <c r="OGF22"/>
      <c r="OGG22"/>
      <c r="OGH22"/>
      <c r="OGI22"/>
      <c r="OGJ22"/>
      <c r="OGK22"/>
      <c r="OGL22"/>
      <c r="OGM22"/>
      <c r="OGN22"/>
      <c r="OGO22"/>
      <c r="OGP22"/>
      <c r="OGQ22"/>
      <c r="OGR22"/>
      <c r="OGS22"/>
      <c r="OGT22"/>
      <c r="OGU22"/>
      <c r="OGV22"/>
      <c r="OGW22"/>
      <c r="OGX22"/>
      <c r="OGY22"/>
      <c r="OGZ22"/>
      <c r="OHA22"/>
      <c r="OHB22"/>
      <c r="OHC22"/>
      <c r="OHD22"/>
      <c r="OHE22"/>
      <c r="OHF22"/>
      <c r="OHG22"/>
      <c r="OHH22"/>
      <c r="OHI22"/>
      <c r="OHJ22"/>
      <c r="OHK22"/>
      <c r="OHL22"/>
      <c r="OHM22"/>
      <c r="OHN22"/>
      <c r="OHO22"/>
      <c r="OHP22"/>
      <c r="OHQ22"/>
      <c r="OHR22"/>
      <c r="OHS22"/>
      <c r="OHT22"/>
      <c r="OHU22"/>
      <c r="OHV22"/>
      <c r="OHW22"/>
      <c r="OHX22"/>
      <c r="OHY22"/>
      <c r="OHZ22"/>
      <c r="OIA22"/>
      <c r="OIB22"/>
      <c r="OIC22"/>
      <c r="OID22"/>
      <c r="OIE22"/>
      <c r="OIF22"/>
      <c r="OIG22"/>
      <c r="OIH22"/>
      <c r="OII22"/>
      <c r="OIJ22"/>
      <c r="OIK22"/>
      <c r="OIL22"/>
      <c r="OIM22"/>
      <c r="OIN22"/>
      <c r="OIO22"/>
      <c r="OIP22"/>
      <c r="OIQ22"/>
      <c r="OIR22"/>
      <c r="OIS22"/>
      <c r="OIT22"/>
      <c r="OIU22"/>
      <c r="OIV22"/>
      <c r="OIW22"/>
      <c r="OIX22"/>
      <c r="OIY22"/>
      <c r="OIZ22"/>
      <c r="OJA22"/>
      <c r="OJB22"/>
      <c r="OJC22"/>
      <c r="OJD22"/>
      <c r="OJE22"/>
      <c r="OJF22"/>
      <c r="OJG22"/>
      <c r="OJH22"/>
      <c r="OJI22"/>
      <c r="OJJ22"/>
      <c r="OJK22"/>
      <c r="OJL22"/>
      <c r="OJM22"/>
      <c r="OJN22"/>
      <c r="OJO22"/>
      <c r="OJP22"/>
      <c r="OJQ22"/>
      <c r="OJR22"/>
      <c r="OJS22"/>
      <c r="OJT22"/>
      <c r="OJU22"/>
      <c r="OJV22"/>
      <c r="OJW22"/>
      <c r="OJX22"/>
      <c r="OJY22"/>
      <c r="OJZ22"/>
      <c r="OKA22"/>
      <c r="OKB22"/>
      <c r="OKC22"/>
      <c r="OKD22"/>
      <c r="OKE22"/>
      <c r="OKF22"/>
      <c r="OKG22"/>
      <c r="OKH22"/>
      <c r="OKI22"/>
      <c r="OKJ22"/>
      <c r="OKK22"/>
      <c r="OKL22"/>
      <c r="OKM22"/>
      <c r="OKN22"/>
      <c r="OKO22"/>
      <c r="OKP22"/>
      <c r="OKQ22"/>
      <c r="OKR22"/>
      <c r="OKS22"/>
      <c r="OKT22"/>
      <c r="OKU22"/>
      <c r="OKV22"/>
      <c r="OKW22"/>
      <c r="OKX22"/>
      <c r="OKY22"/>
      <c r="OKZ22"/>
      <c r="OLA22"/>
      <c r="OLB22"/>
      <c r="OLC22"/>
      <c r="OLD22"/>
      <c r="OLE22"/>
      <c r="OLF22"/>
      <c r="OLG22"/>
      <c r="OLH22"/>
      <c r="OLI22"/>
      <c r="OLJ22"/>
      <c r="OLK22"/>
      <c r="OLL22"/>
      <c r="OLM22"/>
      <c r="OLN22"/>
      <c r="OLO22"/>
      <c r="OLP22"/>
      <c r="OLQ22"/>
      <c r="OLR22"/>
      <c r="OLS22"/>
      <c r="OLT22"/>
      <c r="OLU22"/>
      <c r="OLV22"/>
      <c r="OLW22"/>
      <c r="OLX22"/>
      <c r="OLY22"/>
      <c r="OLZ22"/>
      <c r="OMA22"/>
      <c r="OMB22"/>
      <c r="OMC22"/>
      <c r="OMD22"/>
      <c r="OME22"/>
      <c r="OMF22"/>
      <c r="OMG22"/>
      <c r="OMH22"/>
      <c r="OMI22"/>
      <c r="OMJ22"/>
      <c r="OMK22"/>
      <c r="OML22"/>
      <c r="OMM22"/>
      <c r="OMN22"/>
      <c r="OMO22"/>
      <c r="OMP22"/>
      <c r="OMQ22"/>
      <c r="OMR22"/>
      <c r="OMS22"/>
      <c r="OMT22"/>
      <c r="OMU22"/>
      <c r="OMV22"/>
      <c r="OMW22"/>
      <c r="OMX22"/>
      <c r="OMY22"/>
      <c r="OMZ22"/>
      <c r="ONA22"/>
      <c r="ONB22"/>
      <c r="ONC22"/>
      <c r="OND22"/>
      <c r="ONE22"/>
      <c r="ONF22"/>
      <c r="ONG22"/>
      <c r="ONH22"/>
      <c r="ONI22"/>
      <c r="ONJ22"/>
      <c r="ONK22"/>
      <c r="ONL22"/>
      <c r="ONM22"/>
      <c r="ONN22"/>
      <c r="ONO22"/>
      <c r="ONP22"/>
      <c r="ONQ22"/>
      <c r="ONR22"/>
      <c r="ONS22"/>
      <c r="ONT22"/>
      <c r="ONU22"/>
      <c r="ONV22"/>
      <c r="ONW22"/>
      <c r="ONX22"/>
      <c r="ONY22"/>
      <c r="ONZ22"/>
      <c r="OOA22"/>
      <c r="OOB22"/>
      <c r="OOC22"/>
      <c r="OOD22"/>
      <c r="OOE22"/>
      <c r="OOF22"/>
      <c r="OOG22"/>
      <c r="OOH22"/>
      <c r="OOI22"/>
      <c r="OOJ22"/>
      <c r="OOK22"/>
      <c r="OOL22"/>
      <c r="OOM22"/>
      <c r="OON22"/>
      <c r="OOO22"/>
      <c r="OOP22"/>
      <c r="OOQ22"/>
      <c r="OOR22"/>
      <c r="OOS22"/>
      <c r="OOT22"/>
      <c r="OOU22"/>
      <c r="OOV22"/>
      <c r="OOW22"/>
      <c r="OOX22"/>
      <c r="OOY22"/>
      <c r="OOZ22"/>
      <c r="OPA22"/>
      <c r="OPB22"/>
      <c r="OPC22"/>
      <c r="OPD22"/>
      <c r="OPE22"/>
      <c r="OPF22"/>
      <c r="OPG22"/>
      <c r="OPH22"/>
      <c r="OPI22"/>
      <c r="OPJ22"/>
      <c r="OPK22"/>
      <c r="OPL22"/>
      <c r="OPM22"/>
      <c r="OPN22"/>
      <c r="OPO22"/>
      <c r="OPP22"/>
      <c r="OPQ22"/>
      <c r="OPR22"/>
      <c r="OPS22"/>
      <c r="OPT22"/>
      <c r="OPU22"/>
      <c r="OPV22"/>
      <c r="OPW22"/>
      <c r="OPX22"/>
      <c r="OPY22"/>
      <c r="OPZ22"/>
      <c r="OQA22"/>
      <c r="OQB22"/>
      <c r="OQC22"/>
      <c r="OQD22"/>
      <c r="OQE22"/>
      <c r="OQF22"/>
      <c r="OQG22"/>
      <c r="OQH22"/>
      <c r="OQI22"/>
      <c r="OQJ22"/>
      <c r="OQK22"/>
      <c r="OQL22"/>
      <c r="OQM22"/>
      <c r="OQN22"/>
      <c r="OQO22"/>
      <c r="OQP22"/>
      <c r="OQQ22"/>
      <c r="OQR22"/>
      <c r="OQS22"/>
      <c r="OQT22"/>
      <c r="OQU22"/>
      <c r="OQV22"/>
      <c r="OQW22"/>
      <c r="OQX22"/>
      <c r="OQY22"/>
      <c r="OQZ22"/>
      <c r="ORA22"/>
      <c r="ORB22"/>
      <c r="ORC22"/>
      <c r="ORD22"/>
      <c r="ORE22"/>
      <c r="ORF22"/>
      <c r="ORG22"/>
      <c r="ORH22"/>
      <c r="ORI22"/>
      <c r="ORJ22"/>
      <c r="ORK22"/>
      <c r="ORL22"/>
      <c r="ORM22"/>
      <c r="ORN22"/>
      <c r="ORO22"/>
      <c r="ORP22"/>
      <c r="ORQ22"/>
      <c r="ORR22"/>
      <c r="ORS22"/>
      <c r="ORT22"/>
      <c r="ORU22"/>
      <c r="ORV22"/>
      <c r="ORW22"/>
      <c r="ORX22"/>
      <c r="ORY22"/>
      <c r="ORZ22"/>
      <c r="OSA22"/>
      <c r="OSB22"/>
      <c r="OSC22"/>
      <c r="OSD22"/>
      <c r="OSE22"/>
      <c r="OSF22"/>
      <c r="OSG22"/>
      <c r="OSH22"/>
      <c r="OSI22"/>
      <c r="OSJ22"/>
      <c r="OSK22"/>
      <c r="OSL22"/>
      <c r="OSM22"/>
      <c r="OSN22"/>
      <c r="OSO22"/>
      <c r="OSP22"/>
      <c r="OSQ22"/>
      <c r="OSR22"/>
      <c r="OSS22"/>
      <c r="OST22"/>
      <c r="OSU22"/>
      <c r="OSV22"/>
      <c r="OSW22"/>
      <c r="OSX22"/>
      <c r="OSY22"/>
      <c r="OSZ22"/>
      <c r="OTA22"/>
      <c r="OTB22"/>
      <c r="OTC22"/>
      <c r="OTD22"/>
      <c r="OTE22"/>
      <c r="OTF22"/>
      <c r="OTG22"/>
      <c r="OTH22"/>
      <c r="OTI22"/>
      <c r="OTJ22"/>
      <c r="OTK22"/>
      <c r="OTL22"/>
      <c r="OTM22"/>
      <c r="OTN22"/>
      <c r="OTO22"/>
      <c r="OTP22"/>
      <c r="OTQ22"/>
      <c r="OTR22"/>
      <c r="OTS22"/>
      <c r="OTT22"/>
      <c r="OTU22"/>
      <c r="OTV22"/>
      <c r="OTW22"/>
      <c r="OTX22"/>
      <c r="OTY22"/>
      <c r="OTZ22"/>
      <c r="OUA22"/>
      <c r="OUB22"/>
      <c r="OUC22"/>
      <c r="OUD22"/>
      <c r="OUE22"/>
      <c r="OUF22"/>
      <c r="OUG22"/>
      <c r="OUH22"/>
      <c r="OUI22"/>
      <c r="OUJ22"/>
      <c r="OUK22"/>
      <c r="OUL22"/>
      <c r="OUM22"/>
      <c r="OUN22"/>
      <c r="OUO22"/>
      <c r="OUP22"/>
      <c r="OUQ22"/>
      <c r="OUR22"/>
      <c r="OUS22"/>
      <c r="OUT22"/>
      <c r="OUU22"/>
      <c r="OUV22"/>
      <c r="OUW22"/>
      <c r="OUX22"/>
      <c r="OUY22"/>
      <c r="OUZ22"/>
      <c r="OVA22"/>
      <c r="OVB22"/>
      <c r="OVC22"/>
      <c r="OVD22"/>
      <c r="OVE22"/>
      <c r="OVF22"/>
      <c r="OVG22"/>
      <c r="OVH22"/>
      <c r="OVI22"/>
      <c r="OVJ22"/>
      <c r="OVK22"/>
      <c r="OVL22"/>
      <c r="OVM22"/>
      <c r="OVN22"/>
      <c r="OVO22"/>
      <c r="OVP22"/>
      <c r="OVQ22"/>
      <c r="OVR22"/>
      <c r="OVS22"/>
      <c r="OVT22"/>
      <c r="OVU22"/>
      <c r="OVV22"/>
      <c r="OVW22"/>
      <c r="OVX22"/>
      <c r="OVY22"/>
      <c r="OVZ22"/>
      <c r="OWA22"/>
      <c r="OWB22"/>
      <c r="OWC22"/>
      <c r="OWD22"/>
      <c r="OWE22"/>
      <c r="OWF22"/>
      <c r="OWG22"/>
      <c r="OWH22"/>
      <c r="OWI22"/>
      <c r="OWJ22"/>
      <c r="OWK22"/>
      <c r="OWL22"/>
      <c r="OWM22"/>
      <c r="OWN22"/>
      <c r="OWO22"/>
      <c r="OWP22"/>
      <c r="OWQ22"/>
      <c r="OWR22"/>
      <c r="OWS22"/>
      <c r="OWT22"/>
      <c r="OWU22"/>
      <c r="OWV22"/>
      <c r="OWW22"/>
      <c r="OWX22"/>
      <c r="OWY22"/>
      <c r="OWZ22"/>
      <c r="OXA22"/>
      <c r="OXB22"/>
      <c r="OXC22"/>
      <c r="OXD22"/>
      <c r="OXE22"/>
      <c r="OXF22"/>
      <c r="OXG22"/>
      <c r="OXH22"/>
      <c r="OXI22"/>
      <c r="OXJ22"/>
      <c r="OXK22"/>
      <c r="OXL22"/>
      <c r="OXM22"/>
      <c r="OXN22"/>
      <c r="OXO22"/>
      <c r="OXP22"/>
      <c r="OXQ22"/>
      <c r="OXR22"/>
      <c r="OXS22"/>
      <c r="OXT22"/>
      <c r="OXU22"/>
      <c r="OXV22"/>
      <c r="OXW22"/>
      <c r="OXX22"/>
      <c r="OXY22"/>
      <c r="OXZ22"/>
      <c r="OYA22"/>
      <c r="OYB22"/>
      <c r="OYC22"/>
      <c r="OYD22"/>
      <c r="OYE22"/>
      <c r="OYF22"/>
      <c r="OYG22"/>
      <c r="OYH22"/>
      <c r="OYI22"/>
      <c r="OYJ22"/>
      <c r="OYK22"/>
      <c r="OYL22"/>
      <c r="OYM22"/>
      <c r="OYN22"/>
      <c r="OYO22"/>
      <c r="OYP22"/>
      <c r="OYQ22"/>
      <c r="OYR22"/>
      <c r="OYS22"/>
      <c r="OYT22"/>
      <c r="OYU22"/>
      <c r="OYV22"/>
      <c r="OYW22"/>
      <c r="OYX22"/>
      <c r="OYY22"/>
      <c r="OYZ22"/>
      <c r="OZA22"/>
      <c r="OZB22"/>
      <c r="OZC22"/>
      <c r="OZD22"/>
      <c r="OZE22"/>
      <c r="OZF22"/>
      <c r="OZG22"/>
      <c r="OZH22"/>
      <c r="OZI22"/>
      <c r="OZJ22"/>
      <c r="OZK22"/>
      <c r="OZL22"/>
      <c r="OZM22"/>
      <c r="OZN22"/>
      <c r="OZO22"/>
      <c r="OZP22"/>
      <c r="OZQ22"/>
      <c r="OZR22"/>
      <c r="OZS22"/>
      <c r="OZT22"/>
      <c r="OZU22"/>
      <c r="OZV22"/>
      <c r="OZW22"/>
      <c r="OZX22"/>
      <c r="OZY22"/>
      <c r="OZZ22"/>
      <c r="PAA22"/>
      <c r="PAB22"/>
      <c r="PAC22"/>
      <c r="PAD22"/>
      <c r="PAE22"/>
      <c r="PAF22"/>
      <c r="PAG22"/>
      <c r="PAH22"/>
      <c r="PAI22"/>
      <c r="PAJ22"/>
      <c r="PAK22"/>
      <c r="PAL22"/>
      <c r="PAM22"/>
      <c r="PAN22"/>
      <c r="PAO22"/>
      <c r="PAP22"/>
      <c r="PAQ22"/>
      <c r="PAR22"/>
      <c r="PAS22"/>
      <c r="PAT22"/>
      <c r="PAU22"/>
      <c r="PAV22"/>
      <c r="PAW22"/>
      <c r="PAX22"/>
      <c r="PAY22"/>
      <c r="PAZ22"/>
      <c r="PBA22"/>
      <c r="PBB22"/>
      <c r="PBC22"/>
      <c r="PBD22"/>
      <c r="PBE22"/>
      <c r="PBF22"/>
      <c r="PBG22"/>
      <c r="PBH22"/>
      <c r="PBI22"/>
      <c r="PBJ22"/>
      <c r="PBK22"/>
      <c r="PBL22"/>
      <c r="PBM22"/>
      <c r="PBN22"/>
      <c r="PBO22"/>
      <c r="PBP22"/>
      <c r="PBQ22"/>
      <c r="PBR22"/>
      <c r="PBS22"/>
      <c r="PBT22"/>
      <c r="PBU22"/>
      <c r="PBV22"/>
      <c r="PBW22"/>
      <c r="PBX22"/>
      <c r="PBY22"/>
      <c r="PBZ22"/>
      <c r="PCA22"/>
      <c r="PCB22"/>
      <c r="PCC22"/>
      <c r="PCD22"/>
      <c r="PCE22"/>
      <c r="PCF22"/>
      <c r="PCG22"/>
      <c r="PCH22"/>
      <c r="PCI22"/>
      <c r="PCJ22"/>
      <c r="PCK22"/>
      <c r="PCL22"/>
      <c r="PCM22"/>
      <c r="PCN22"/>
      <c r="PCO22"/>
      <c r="PCP22"/>
      <c r="PCQ22"/>
      <c r="PCR22"/>
      <c r="PCS22"/>
      <c r="PCT22"/>
      <c r="PCU22"/>
      <c r="PCV22"/>
      <c r="PCW22"/>
      <c r="PCX22"/>
      <c r="PCY22"/>
      <c r="PCZ22"/>
      <c r="PDA22"/>
      <c r="PDB22"/>
      <c r="PDC22"/>
      <c r="PDD22"/>
      <c r="PDE22"/>
      <c r="PDF22"/>
      <c r="PDG22"/>
      <c r="PDH22"/>
      <c r="PDI22"/>
      <c r="PDJ22"/>
      <c r="PDK22"/>
      <c r="PDL22"/>
      <c r="PDM22"/>
      <c r="PDN22"/>
      <c r="PDO22"/>
      <c r="PDP22"/>
      <c r="PDQ22"/>
      <c r="PDR22"/>
      <c r="PDS22"/>
      <c r="PDT22"/>
      <c r="PDU22"/>
      <c r="PDV22"/>
      <c r="PDW22"/>
      <c r="PDX22"/>
      <c r="PDY22"/>
      <c r="PDZ22"/>
      <c r="PEA22"/>
      <c r="PEB22"/>
      <c r="PEC22"/>
      <c r="PED22"/>
      <c r="PEE22"/>
      <c r="PEF22"/>
      <c r="PEG22"/>
      <c r="PEH22"/>
      <c r="PEI22"/>
      <c r="PEJ22"/>
      <c r="PEK22"/>
      <c r="PEL22"/>
      <c r="PEM22"/>
      <c r="PEN22"/>
      <c r="PEO22"/>
      <c r="PEP22"/>
      <c r="PEQ22"/>
      <c r="PER22"/>
      <c r="PES22"/>
      <c r="PET22"/>
      <c r="PEU22"/>
      <c r="PEV22"/>
      <c r="PEW22"/>
      <c r="PEX22"/>
      <c r="PEY22"/>
      <c r="PEZ22"/>
      <c r="PFA22"/>
      <c r="PFB22"/>
      <c r="PFC22"/>
      <c r="PFD22"/>
      <c r="PFE22"/>
      <c r="PFF22"/>
      <c r="PFG22"/>
      <c r="PFH22"/>
      <c r="PFI22"/>
      <c r="PFJ22"/>
      <c r="PFK22"/>
      <c r="PFL22"/>
      <c r="PFM22"/>
      <c r="PFN22"/>
      <c r="PFO22"/>
      <c r="PFP22"/>
      <c r="PFQ22"/>
      <c r="PFR22"/>
      <c r="PFS22"/>
      <c r="PFT22"/>
      <c r="PFU22"/>
      <c r="PFV22"/>
      <c r="PFW22"/>
      <c r="PFX22"/>
      <c r="PFY22"/>
      <c r="PFZ22"/>
      <c r="PGA22"/>
      <c r="PGB22"/>
      <c r="PGC22"/>
      <c r="PGD22"/>
      <c r="PGE22"/>
      <c r="PGF22"/>
      <c r="PGG22"/>
      <c r="PGH22"/>
      <c r="PGI22"/>
      <c r="PGJ22"/>
      <c r="PGK22"/>
      <c r="PGL22"/>
      <c r="PGM22"/>
      <c r="PGN22"/>
      <c r="PGO22"/>
      <c r="PGP22"/>
      <c r="PGQ22"/>
      <c r="PGR22"/>
      <c r="PGS22"/>
      <c r="PGT22"/>
      <c r="PGU22"/>
      <c r="PGV22"/>
      <c r="PGW22"/>
      <c r="PGX22"/>
      <c r="PGY22"/>
      <c r="PGZ22"/>
      <c r="PHA22"/>
      <c r="PHB22"/>
      <c r="PHC22"/>
      <c r="PHD22"/>
      <c r="PHE22"/>
      <c r="PHF22"/>
      <c r="PHG22"/>
      <c r="PHH22"/>
      <c r="PHI22"/>
      <c r="PHJ22"/>
      <c r="PHK22"/>
      <c r="PHL22"/>
      <c r="PHM22"/>
      <c r="PHN22"/>
      <c r="PHO22"/>
      <c r="PHP22"/>
      <c r="PHQ22"/>
      <c r="PHR22"/>
      <c r="PHS22"/>
      <c r="PHT22"/>
      <c r="PHU22"/>
      <c r="PHV22"/>
      <c r="PHW22"/>
      <c r="PHX22"/>
      <c r="PHY22"/>
      <c r="PHZ22"/>
      <c r="PIA22"/>
      <c r="PIB22"/>
      <c r="PIC22"/>
      <c r="PID22"/>
      <c r="PIE22"/>
      <c r="PIF22"/>
      <c r="PIG22"/>
      <c r="PIH22"/>
      <c r="PII22"/>
      <c r="PIJ22"/>
      <c r="PIK22"/>
      <c r="PIL22"/>
      <c r="PIM22"/>
      <c r="PIN22"/>
      <c r="PIO22"/>
      <c r="PIP22"/>
      <c r="PIQ22"/>
      <c r="PIR22"/>
      <c r="PIS22"/>
      <c r="PIT22"/>
      <c r="PIU22"/>
      <c r="PIV22"/>
      <c r="PIW22"/>
      <c r="PIX22"/>
      <c r="PIY22"/>
      <c r="PIZ22"/>
      <c r="PJA22"/>
      <c r="PJB22"/>
      <c r="PJC22"/>
      <c r="PJD22"/>
      <c r="PJE22"/>
      <c r="PJF22"/>
      <c r="PJG22"/>
      <c r="PJH22"/>
      <c r="PJI22"/>
      <c r="PJJ22"/>
      <c r="PJK22"/>
      <c r="PJL22"/>
      <c r="PJM22"/>
      <c r="PJN22"/>
      <c r="PJO22"/>
      <c r="PJP22"/>
      <c r="PJQ22"/>
      <c r="PJR22"/>
      <c r="PJS22"/>
      <c r="PJT22"/>
      <c r="PJU22"/>
      <c r="PJV22"/>
      <c r="PJW22"/>
      <c r="PJX22"/>
      <c r="PJY22"/>
      <c r="PJZ22"/>
      <c r="PKA22"/>
      <c r="PKB22"/>
      <c r="PKC22"/>
      <c r="PKD22"/>
      <c r="PKE22"/>
      <c r="PKF22"/>
      <c r="PKG22"/>
      <c r="PKH22"/>
      <c r="PKI22"/>
      <c r="PKJ22"/>
      <c r="PKK22"/>
      <c r="PKL22"/>
      <c r="PKM22"/>
      <c r="PKN22"/>
      <c r="PKO22"/>
      <c r="PKP22"/>
      <c r="PKQ22"/>
      <c r="PKR22"/>
      <c r="PKS22"/>
      <c r="PKT22"/>
      <c r="PKU22"/>
      <c r="PKV22"/>
      <c r="PKW22"/>
      <c r="PKX22"/>
      <c r="PKY22"/>
      <c r="PKZ22"/>
      <c r="PLA22"/>
      <c r="PLB22"/>
      <c r="PLC22"/>
      <c r="PLD22"/>
      <c r="PLE22"/>
      <c r="PLF22"/>
      <c r="PLG22"/>
      <c r="PLH22"/>
      <c r="PLI22"/>
      <c r="PLJ22"/>
      <c r="PLK22"/>
      <c r="PLL22"/>
      <c r="PLM22"/>
      <c r="PLN22"/>
      <c r="PLO22"/>
      <c r="PLP22"/>
      <c r="PLQ22"/>
      <c r="PLR22"/>
      <c r="PLS22"/>
      <c r="PLT22"/>
      <c r="PLU22"/>
      <c r="PLV22"/>
      <c r="PLW22"/>
      <c r="PLX22"/>
      <c r="PLY22"/>
      <c r="PLZ22"/>
      <c r="PMA22"/>
      <c r="PMB22"/>
      <c r="PMC22"/>
      <c r="PMD22"/>
      <c r="PME22"/>
      <c r="PMF22"/>
      <c r="PMG22"/>
      <c r="PMH22"/>
      <c r="PMI22"/>
      <c r="PMJ22"/>
      <c r="PMK22"/>
      <c r="PML22"/>
      <c r="PMM22"/>
      <c r="PMN22"/>
      <c r="PMO22"/>
      <c r="PMP22"/>
      <c r="PMQ22"/>
      <c r="PMR22"/>
      <c r="PMS22"/>
      <c r="PMT22"/>
      <c r="PMU22"/>
      <c r="PMV22"/>
      <c r="PMW22"/>
      <c r="PMX22"/>
      <c r="PMY22"/>
      <c r="PMZ22"/>
      <c r="PNA22"/>
      <c r="PNB22"/>
      <c r="PNC22"/>
      <c r="PND22"/>
      <c r="PNE22"/>
      <c r="PNF22"/>
      <c r="PNG22"/>
      <c r="PNH22"/>
      <c r="PNI22"/>
      <c r="PNJ22"/>
      <c r="PNK22"/>
      <c r="PNL22"/>
      <c r="PNM22"/>
      <c r="PNN22"/>
      <c r="PNO22"/>
      <c r="PNP22"/>
      <c r="PNQ22"/>
      <c r="PNR22"/>
      <c r="PNS22"/>
      <c r="PNT22"/>
      <c r="PNU22"/>
      <c r="PNV22"/>
      <c r="PNW22"/>
      <c r="PNX22"/>
      <c r="PNY22"/>
      <c r="PNZ22"/>
      <c r="POA22"/>
      <c r="POB22"/>
      <c r="POC22"/>
      <c r="POD22"/>
      <c r="POE22"/>
      <c r="POF22"/>
      <c r="POG22"/>
      <c r="POH22"/>
      <c r="POI22"/>
      <c r="POJ22"/>
      <c r="POK22"/>
      <c r="POL22"/>
      <c r="POM22"/>
      <c r="PON22"/>
      <c r="POO22"/>
      <c r="POP22"/>
      <c r="POQ22"/>
      <c r="POR22"/>
      <c r="POS22"/>
      <c r="POT22"/>
      <c r="POU22"/>
      <c r="POV22"/>
      <c r="POW22"/>
      <c r="POX22"/>
      <c r="POY22"/>
      <c r="POZ22"/>
      <c r="PPA22"/>
      <c r="PPB22"/>
      <c r="PPC22"/>
      <c r="PPD22"/>
      <c r="PPE22"/>
      <c r="PPF22"/>
      <c r="PPG22"/>
      <c r="PPH22"/>
      <c r="PPI22"/>
      <c r="PPJ22"/>
      <c r="PPK22"/>
      <c r="PPL22"/>
      <c r="PPM22"/>
      <c r="PPN22"/>
      <c r="PPO22"/>
      <c r="PPP22"/>
      <c r="PPQ22"/>
      <c r="PPR22"/>
      <c r="PPS22"/>
      <c r="PPT22"/>
      <c r="PPU22"/>
      <c r="PPV22"/>
      <c r="PPW22"/>
      <c r="PPX22"/>
      <c r="PPY22"/>
      <c r="PPZ22"/>
      <c r="PQA22"/>
      <c r="PQB22"/>
      <c r="PQC22"/>
      <c r="PQD22"/>
      <c r="PQE22"/>
      <c r="PQF22"/>
      <c r="PQG22"/>
      <c r="PQH22"/>
      <c r="PQI22"/>
      <c r="PQJ22"/>
      <c r="PQK22"/>
      <c r="PQL22"/>
      <c r="PQM22"/>
      <c r="PQN22"/>
      <c r="PQO22"/>
      <c r="PQP22"/>
      <c r="PQQ22"/>
      <c r="PQR22"/>
      <c r="PQS22"/>
      <c r="PQT22"/>
      <c r="PQU22"/>
      <c r="PQV22"/>
      <c r="PQW22"/>
      <c r="PQX22"/>
      <c r="PQY22"/>
      <c r="PQZ22"/>
      <c r="PRA22"/>
      <c r="PRB22"/>
      <c r="PRC22"/>
      <c r="PRD22"/>
      <c r="PRE22"/>
      <c r="PRF22"/>
      <c r="PRG22"/>
      <c r="PRH22"/>
      <c r="PRI22"/>
      <c r="PRJ22"/>
      <c r="PRK22"/>
      <c r="PRL22"/>
      <c r="PRM22"/>
      <c r="PRN22"/>
      <c r="PRO22"/>
      <c r="PRP22"/>
      <c r="PRQ22"/>
      <c r="PRR22"/>
      <c r="PRS22"/>
      <c r="PRT22"/>
      <c r="PRU22"/>
      <c r="PRV22"/>
      <c r="PRW22"/>
      <c r="PRX22"/>
      <c r="PRY22"/>
      <c r="PRZ22"/>
      <c r="PSA22"/>
      <c r="PSB22"/>
      <c r="PSC22"/>
      <c r="PSD22"/>
      <c r="PSE22"/>
      <c r="PSF22"/>
      <c r="PSG22"/>
      <c r="PSH22"/>
      <c r="PSI22"/>
      <c r="PSJ22"/>
      <c r="PSK22"/>
      <c r="PSL22"/>
      <c r="PSM22"/>
      <c r="PSN22"/>
      <c r="PSO22"/>
      <c r="PSP22"/>
      <c r="PSQ22"/>
      <c r="PSR22"/>
      <c r="PSS22"/>
      <c r="PST22"/>
      <c r="PSU22"/>
      <c r="PSV22"/>
      <c r="PSW22"/>
      <c r="PSX22"/>
      <c r="PSY22"/>
      <c r="PSZ22"/>
      <c r="PTA22"/>
      <c r="PTB22"/>
      <c r="PTC22"/>
      <c r="PTD22"/>
      <c r="PTE22"/>
      <c r="PTF22"/>
      <c r="PTG22"/>
      <c r="PTH22"/>
      <c r="PTI22"/>
      <c r="PTJ22"/>
      <c r="PTK22"/>
      <c r="PTL22"/>
      <c r="PTM22"/>
      <c r="PTN22"/>
      <c r="PTO22"/>
      <c r="PTP22"/>
      <c r="PTQ22"/>
      <c r="PTR22"/>
      <c r="PTS22"/>
      <c r="PTT22"/>
      <c r="PTU22"/>
      <c r="PTV22"/>
      <c r="PTW22"/>
      <c r="PTX22"/>
      <c r="PTY22"/>
      <c r="PTZ22"/>
      <c r="PUA22"/>
      <c r="PUB22"/>
      <c r="PUC22"/>
      <c r="PUD22"/>
      <c r="PUE22"/>
      <c r="PUF22"/>
      <c r="PUG22"/>
      <c r="PUH22"/>
      <c r="PUI22"/>
      <c r="PUJ22"/>
      <c r="PUK22"/>
      <c r="PUL22"/>
      <c r="PUM22"/>
      <c r="PUN22"/>
      <c r="PUO22"/>
      <c r="PUP22"/>
      <c r="PUQ22"/>
      <c r="PUR22"/>
      <c r="PUS22"/>
      <c r="PUT22"/>
      <c r="PUU22"/>
      <c r="PUV22"/>
      <c r="PUW22"/>
      <c r="PUX22"/>
      <c r="PUY22"/>
      <c r="PUZ22"/>
      <c r="PVA22"/>
      <c r="PVB22"/>
      <c r="PVC22"/>
      <c r="PVD22"/>
      <c r="PVE22"/>
      <c r="PVF22"/>
      <c r="PVG22"/>
      <c r="PVH22"/>
      <c r="PVI22"/>
      <c r="PVJ22"/>
      <c r="PVK22"/>
      <c r="PVL22"/>
      <c r="PVM22"/>
      <c r="PVN22"/>
      <c r="PVO22"/>
      <c r="PVP22"/>
      <c r="PVQ22"/>
      <c r="PVR22"/>
      <c r="PVS22"/>
      <c r="PVT22"/>
      <c r="PVU22"/>
      <c r="PVV22"/>
      <c r="PVW22"/>
      <c r="PVX22"/>
      <c r="PVY22"/>
      <c r="PVZ22"/>
      <c r="PWA22"/>
      <c r="PWB22"/>
      <c r="PWC22"/>
      <c r="PWD22"/>
      <c r="PWE22"/>
      <c r="PWF22"/>
      <c r="PWG22"/>
      <c r="PWH22"/>
      <c r="PWI22"/>
      <c r="PWJ22"/>
      <c r="PWK22"/>
      <c r="PWL22"/>
      <c r="PWM22"/>
      <c r="PWN22"/>
      <c r="PWO22"/>
      <c r="PWP22"/>
      <c r="PWQ22"/>
      <c r="PWR22"/>
      <c r="PWS22"/>
      <c r="PWT22"/>
      <c r="PWU22"/>
      <c r="PWV22"/>
      <c r="PWW22"/>
      <c r="PWX22"/>
      <c r="PWY22"/>
      <c r="PWZ22"/>
      <c r="PXA22"/>
      <c r="PXB22"/>
      <c r="PXC22"/>
      <c r="PXD22"/>
      <c r="PXE22"/>
      <c r="PXF22"/>
      <c r="PXG22"/>
      <c r="PXH22"/>
      <c r="PXI22"/>
      <c r="PXJ22"/>
      <c r="PXK22"/>
      <c r="PXL22"/>
      <c r="PXM22"/>
      <c r="PXN22"/>
      <c r="PXO22"/>
      <c r="PXP22"/>
      <c r="PXQ22"/>
      <c r="PXR22"/>
      <c r="PXS22"/>
      <c r="PXT22"/>
      <c r="PXU22"/>
      <c r="PXV22"/>
      <c r="PXW22"/>
      <c r="PXX22"/>
      <c r="PXY22"/>
      <c r="PXZ22"/>
      <c r="PYA22"/>
      <c r="PYB22"/>
      <c r="PYC22"/>
      <c r="PYD22"/>
      <c r="PYE22"/>
      <c r="PYF22"/>
      <c r="PYG22"/>
      <c r="PYH22"/>
      <c r="PYI22"/>
      <c r="PYJ22"/>
      <c r="PYK22"/>
      <c r="PYL22"/>
      <c r="PYM22"/>
      <c r="PYN22"/>
      <c r="PYO22"/>
      <c r="PYP22"/>
      <c r="PYQ22"/>
      <c r="PYR22"/>
      <c r="PYS22"/>
      <c r="PYT22"/>
      <c r="PYU22"/>
      <c r="PYV22"/>
      <c r="PYW22"/>
      <c r="PYX22"/>
      <c r="PYY22"/>
      <c r="PYZ22"/>
      <c r="PZA22"/>
      <c r="PZB22"/>
      <c r="PZC22"/>
      <c r="PZD22"/>
      <c r="PZE22"/>
      <c r="PZF22"/>
      <c r="PZG22"/>
      <c r="PZH22"/>
      <c r="PZI22"/>
      <c r="PZJ22"/>
      <c r="PZK22"/>
      <c r="PZL22"/>
      <c r="PZM22"/>
      <c r="PZN22"/>
      <c r="PZO22"/>
      <c r="PZP22"/>
      <c r="PZQ22"/>
      <c r="PZR22"/>
      <c r="PZS22"/>
      <c r="PZT22"/>
      <c r="PZU22"/>
      <c r="PZV22"/>
      <c r="PZW22"/>
      <c r="PZX22"/>
      <c r="PZY22"/>
      <c r="PZZ22"/>
      <c r="QAA22"/>
      <c r="QAB22"/>
      <c r="QAC22"/>
      <c r="QAD22"/>
      <c r="QAE22"/>
      <c r="QAF22"/>
      <c r="QAG22"/>
      <c r="QAH22"/>
      <c r="QAI22"/>
      <c r="QAJ22"/>
      <c r="QAK22"/>
      <c r="QAL22"/>
      <c r="QAM22"/>
      <c r="QAN22"/>
      <c r="QAO22"/>
      <c r="QAP22"/>
      <c r="QAQ22"/>
      <c r="QAR22"/>
      <c r="QAS22"/>
      <c r="QAT22"/>
      <c r="QAU22"/>
      <c r="QAV22"/>
      <c r="QAW22"/>
      <c r="QAX22"/>
      <c r="QAY22"/>
      <c r="QAZ22"/>
      <c r="QBA22"/>
      <c r="QBB22"/>
      <c r="QBC22"/>
      <c r="QBD22"/>
      <c r="QBE22"/>
      <c r="QBF22"/>
      <c r="QBG22"/>
      <c r="QBH22"/>
      <c r="QBI22"/>
      <c r="QBJ22"/>
      <c r="QBK22"/>
      <c r="QBL22"/>
      <c r="QBM22"/>
      <c r="QBN22"/>
      <c r="QBO22"/>
      <c r="QBP22"/>
      <c r="QBQ22"/>
      <c r="QBR22"/>
      <c r="QBS22"/>
      <c r="QBT22"/>
      <c r="QBU22"/>
      <c r="QBV22"/>
      <c r="QBW22"/>
      <c r="QBX22"/>
      <c r="QBY22"/>
      <c r="QBZ22"/>
      <c r="QCA22"/>
      <c r="QCB22"/>
      <c r="QCC22"/>
      <c r="QCD22"/>
      <c r="QCE22"/>
      <c r="QCF22"/>
      <c r="QCG22"/>
      <c r="QCH22"/>
      <c r="QCI22"/>
      <c r="QCJ22"/>
      <c r="QCK22"/>
      <c r="QCL22"/>
      <c r="QCM22"/>
      <c r="QCN22"/>
      <c r="QCO22"/>
      <c r="QCP22"/>
      <c r="QCQ22"/>
      <c r="QCR22"/>
      <c r="QCS22"/>
      <c r="QCT22"/>
      <c r="QCU22"/>
      <c r="QCV22"/>
      <c r="QCW22"/>
      <c r="QCX22"/>
      <c r="QCY22"/>
      <c r="QCZ22"/>
      <c r="QDA22"/>
      <c r="QDB22"/>
      <c r="QDC22"/>
      <c r="QDD22"/>
      <c r="QDE22"/>
      <c r="QDF22"/>
      <c r="QDG22"/>
      <c r="QDH22"/>
      <c r="QDI22"/>
      <c r="QDJ22"/>
      <c r="QDK22"/>
      <c r="QDL22"/>
      <c r="QDM22"/>
      <c r="QDN22"/>
      <c r="QDO22"/>
      <c r="QDP22"/>
      <c r="QDQ22"/>
      <c r="QDR22"/>
      <c r="QDS22"/>
      <c r="QDT22"/>
      <c r="QDU22"/>
      <c r="QDV22"/>
      <c r="QDW22"/>
      <c r="QDX22"/>
      <c r="QDY22"/>
      <c r="QDZ22"/>
      <c r="QEA22"/>
      <c r="QEB22"/>
      <c r="QEC22"/>
      <c r="QED22"/>
      <c r="QEE22"/>
      <c r="QEF22"/>
      <c r="QEG22"/>
      <c r="QEH22"/>
      <c r="QEI22"/>
      <c r="QEJ22"/>
      <c r="QEK22"/>
      <c r="QEL22"/>
      <c r="QEM22"/>
      <c r="QEN22"/>
      <c r="QEO22"/>
      <c r="QEP22"/>
      <c r="QEQ22"/>
      <c r="QER22"/>
      <c r="QES22"/>
      <c r="QET22"/>
      <c r="QEU22"/>
      <c r="QEV22"/>
      <c r="QEW22"/>
      <c r="QEX22"/>
      <c r="QEY22"/>
      <c r="QEZ22"/>
      <c r="QFA22"/>
      <c r="QFB22"/>
      <c r="QFC22"/>
      <c r="QFD22"/>
      <c r="QFE22"/>
      <c r="QFF22"/>
      <c r="QFG22"/>
      <c r="QFH22"/>
      <c r="QFI22"/>
      <c r="QFJ22"/>
      <c r="QFK22"/>
      <c r="QFL22"/>
      <c r="QFM22"/>
      <c r="QFN22"/>
      <c r="QFO22"/>
      <c r="QFP22"/>
      <c r="QFQ22"/>
      <c r="QFR22"/>
      <c r="QFS22"/>
      <c r="QFT22"/>
      <c r="QFU22"/>
      <c r="QFV22"/>
      <c r="QFW22"/>
      <c r="QFX22"/>
      <c r="QFY22"/>
      <c r="QFZ22"/>
      <c r="QGA22"/>
      <c r="QGB22"/>
      <c r="QGC22"/>
      <c r="QGD22"/>
      <c r="QGE22"/>
      <c r="QGF22"/>
      <c r="QGG22"/>
      <c r="QGH22"/>
      <c r="QGI22"/>
      <c r="QGJ22"/>
      <c r="QGK22"/>
      <c r="QGL22"/>
      <c r="QGM22"/>
      <c r="QGN22"/>
      <c r="QGO22"/>
      <c r="QGP22"/>
      <c r="QGQ22"/>
      <c r="QGR22"/>
      <c r="QGS22"/>
      <c r="QGT22"/>
      <c r="QGU22"/>
      <c r="QGV22"/>
      <c r="QGW22"/>
      <c r="QGX22"/>
      <c r="QGY22"/>
      <c r="QGZ22"/>
      <c r="QHA22"/>
      <c r="QHB22"/>
      <c r="QHC22"/>
      <c r="QHD22"/>
      <c r="QHE22"/>
      <c r="QHF22"/>
      <c r="QHG22"/>
      <c r="QHH22"/>
      <c r="QHI22"/>
      <c r="QHJ22"/>
      <c r="QHK22"/>
      <c r="QHL22"/>
      <c r="QHM22"/>
      <c r="QHN22"/>
      <c r="QHO22"/>
      <c r="QHP22"/>
      <c r="QHQ22"/>
      <c r="QHR22"/>
      <c r="QHS22"/>
      <c r="QHT22"/>
      <c r="QHU22"/>
      <c r="QHV22"/>
      <c r="QHW22"/>
      <c r="QHX22"/>
      <c r="QHY22"/>
      <c r="QHZ22"/>
      <c r="QIA22"/>
      <c r="QIB22"/>
      <c r="QIC22"/>
      <c r="QID22"/>
      <c r="QIE22"/>
      <c r="QIF22"/>
      <c r="QIG22"/>
      <c r="QIH22"/>
      <c r="QII22"/>
      <c r="QIJ22"/>
      <c r="QIK22"/>
      <c r="QIL22"/>
      <c r="QIM22"/>
      <c r="QIN22"/>
      <c r="QIO22"/>
      <c r="QIP22"/>
      <c r="QIQ22"/>
      <c r="QIR22"/>
      <c r="QIS22"/>
      <c r="QIT22"/>
      <c r="QIU22"/>
      <c r="QIV22"/>
      <c r="QIW22"/>
      <c r="QIX22"/>
      <c r="QIY22"/>
      <c r="QIZ22"/>
      <c r="QJA22"/>
      <c r="QJB22"/>
      <c r="QJC22"/>
      <c r="QJD22"/>
      <c r="QJE22"/>
      <c r="QJF22"/>
      <c r="QJG22"/>
      <c r="QJH22"/>
      <c r="QJI22"/>
      <c r="QJJ22"/>
      <c r="QJK22"/>
      <c r="QJL22"/>
      <c r="QJM22"/>
      <c r="QJN22"/>
      <c r="QJO22"/>
      <c r="QJP22"/>
      <c r="QJQ22"/>
      <c r="QJR22"/>
      <c r="QJS22"/>
      <c r="QJT22"/>
      <c r="QJU22"/>
      <c r="QJV22"/>
      <c r="QJW22"/>
      <c r="QJX22"/>
      <c r="QJY22"/>
      <c r="QJZ22"/>
      <c r="QKA22"/>
      <c r="QKB22"/>
      <c r="QKC22"/>
      <c r="QKD22"/>
      <c r="QKE22"/>
      <c r="QKF22"/>
      <c r="QKG22"/>
      <c r="QKH22"/>
      <c r="QKI22"/>
      <c r="QKJ22"/>
      <c r="QKK22"/>
      <c r="QKL22"/>
      <c r="QKM22"/>
      <c r="QKN22"/>
      <c r="QKO22"/>
      <c r="QKP22"/>
      <c r="QKQ22"/>
      <c r="QKR22"/>
      <c r="QKS22"/>
      <c r="QKT22"/>
      <c r="QKU22"/>
      <c r="QKV22"/>
      <c r="QKW22"/>
      <c r="QKX22"/>
      <c r="QKY22"/>
      <c r="QKZ22"/>
      <c r="QLA22"/>
      <c r="QLB22"/>
      <c r="QLC22"/>
      <c r="QLD22"/>
      <c r="QLE22"/>
      <c r="QLF22"/>
      <c r="QLG22"/>
      <c r="QLH22"/>
      <c r="QLI22"/>
      <c r="QLJ22"/>
      <c r="QLK22"/>
      <c r="QLL22"/>
      <c r="QLM22"/>
      <c r="QLN22"/>
      <c r="QLO22"/>
      <c r="QLP22"/>
      <c r="QLQ22"/>
      <c r="QLR22"/>
      <c r="QLS22"/>
      <c r="QLT22"/>
      <c r="QLU22"/>
      <c r="QLV22"/>
      <c r="QLW22"/>
      <c r="QLX22"/>
      <c r="QLY22"/>
      <c r="QLZ22"/>
      <c r="QMA22"/>
      <c r="QMB22"/>
      <c r="QMC22"/>
      <c r="QMD22"/>
      <c r="QME22"/>
      <c r="QMF22"/>
      <c r="QMG22"/>
      <c r="QMH22"/>
      <c r="QMI22"/>
      <c r="QMJ22"/>
      <c r="QMK22"/>
      <c r="QML22"/>
      <c r="QMM22"/>
      <c r="QMN22"/>
      <c r="QMO22"/>
      <c r="QMP22"/>
      <c r="QMQ22"/>
      <c r="QMR22"/>
      <c r="QMS22"/>
      <c r="QMT22"/>
      <c r="QMU22"/>
      <c r="QMV22"/>
      <c r="QMW22"/>
      <c r="QMX22"/>
      <c r="QMY22"/>
      <c r="QMZ22"/>
      <c r="QNA22"/>
      <c r="QNB22"/>
      <c r="QNC22"/>
      <c r="QND22"/>
      <c r="QNE22"/>
      <c r="QNF22"/>
      <c r="QNG22"/>
      <c r="QNH22"/>
      <c r="QNI22"/>
      <c r="QNJ22"/>
      <c r="QNK22"/>
      <c r="QNL22"/>
      <c r="QNM22"/>
      <c r="QNN22"/>
      <c r="QNO22"/>
      <c r="QNP22"/>
      <c r="QNQ22"/>
      <c r="QNR22"/>
      <c r="QNS22"/>
      <c r="QNT22"/>
      <c r="QNU22"/>
      <c r="QNV22"/>
      <c r="QNW22"/>
      <c r="QNX22"/>
      <c r="QNY22"/>
      <c r="QNZ22"/>
      <c r="QOA22"/>
      <c r="QOB22"/>
      <c r="QOC22"/>
      <c r="QOD22"/>
      <c r="QOE22"/>
      <c r="QOF22"/>
      <c r="QOG22"/>
      <c r="QOH22"/>
      <c r="QOI22"/>
      <c r="QOJ22"/>
      <c r="QOK22"/>
      <c r="QOL22"/>
      <c r="QOM22"/>
      <c r="QON22"/>
      <c r="QOO22"/>
      <c r="QOP22"/>
      <c r="QOQ22"/>
      <c r="QOR22"/>
      <c r="QOS22"/>
      <c r="QOT22"/>
      <c r="QOU22"/>
      <c r="QOV22"/>
      <c r="QOW22"/>
      <c r="QOX22"/>
      <c r="QOY22"/>
      <c r="QOZ22"/>
      <c r="QPA22"/>
      <c r="QPB22"/>
      <c r="QPC22"/>
      <c r="QPD22"/>
      <c r="QPE22"/>
      <c r="QPF22"/>
      <c r="QPG22"/>
      <c r="QPH22"/>
      <c r="QPI22"/>
      <c r="QPJ22"/>
      <c r="QPK22"/>
      <c r="QPL22"/>
      <c r="QPM22"/>
      <c r="QPN22"/>
      <c r="QPO22"/>
      <c r="QPP22"/>
      <c r="QPQ22"/>
      <c r="QPR22"/>
      <c r="QPS22"/>
      <c r="QPT22"/>
      <c r="QPU22"/>
      <c r="QPV22"/>
      <c r="QPW22"/>
      <c r="QPX22"/>
      <c r="QPY22"/>
      <c r="QPZ22"/>
      <c r="QQA22"/>
      <c r="QQB22"/>
      <c r="QQC22"/>
      <c r="QQD22"/>
      <c r="QQE22"/>
      <c r="QQF22"/>
      <c r="QQG22"/>
      <c r="QQH22"/>
      <c r="QQI22"/>
      <c r="QQJ22"/>
      <c r="QQK22"/>
      <c r="QQL22"/>
      <c r="QQM22"/>
      <c r="QQN22"/>
      <c r="QQO22"/>
      <c r="QQP22"/>
      <c r="QQQ22"/>
      <c r="QQR22"/>
      <c r="QQS22"/>
      <c r="QQT22"/>
      <c r="QQU22"/>
      <c r="QQV22"/>
      <c r="QQW22"/>
      <c r="QQX22"/>
      <c r="QQY22"/>
      <c r="QQZ22"/>
      <c r="QRA22"/>
      <c r="QRB22"/>
      <c r="QRC22"/>
      <c r="QRD22"/>
      <c r="QRE22"/>
      <c r="QRF22"/>
      <c r="QRG22"/>
      <c r="QRH22"/>
      <c r="QRI22"/>
      <c r="QRJ22"/>
      <c r="QRK22"/>
      <c r="QRL22"/>
      <c r="QRM22"/>
      <c r="QRN22"/>
      <c r="QRO22"/>
      <c r="QRP22"/>
      <c r="QRQ22"/>
      <c r="QRR22"/>
      <c r="QRS22"/>
      <c r="QRT22"/>
      <c r="QRU22"/>
      <c r="QRV22"/>
      <c r="QRW22"/>
      <c r="QRX22"/>
      <c r="QRY22"/>
      <c r="QRZ22"/>
      <c r="QSA22"/>
      <c r="QSB22"/>
      <c r="QSC22"/>
      <c r="QSD22"/>
      <c r="QSE22"/>
      <c r="QSF22"/>
      <c r="QSG22"/>
      <c r="QSH22"/>
      <c r="QSI22"/>
      <c r="QSJ22"/>
      <c r="QSK22"/>
      <c r="QSL22"/>
      <c r="QSM22"/>
      <c r="QSN22"/>
      <c r="QSO22"/>
      <c r="QSP22"/>
      <c r="QSQ22"/>
      <c r="QSR22"/>
      <c r="QSS22"/>
      <c r="QST22"/>
      <c r="QSU22"/>
      <c r="QSV22"/>
      <c r="QSW22"/>
      <c r="QSX22"/>
      <c r="QSY22"/>
      <c r="QSZ22"/>
      <c r="QTA22"/>
      <c r="QTB22"/>
      <c r="QTC22"/>
      <c r="QTD22"/>
      <c r="QTE22"/>
      <c r="QTF22"/>
      <c r="QTG22"/>
      <c r="QTH22"/>
      <c r="QTI22"/>
      <c r="QTJ22"/>
      <c r="QTK22"/>
      <c r="QTL22"/>
      <c r="QTM22"/>
      <c r="QTN22"/>
      <c r="QTO22"/>
      <c r="QTP22"/>
      <c r="QTQ22"/>
      <c r="QTR22"/>
      <c r="QTS22"/>
      <c r="QTT22"/>
      <c r="QTU22"/>
      <c r="QTV22"/>
      <c r="QTW22"/>
      <c r="QTX22"/>
      <c r="QTY22"/>
      <c r="QTZ22"/>
      <c r="QUA22"/>
      <c r="QUB22"/>
      <c r="QUC22"/>
      <c r="QUD22"/>
      <c r="QUE22"/>
      <c r="QUF22"/>
      <c r="QUG22"/>
      <c r="QUH22"/>
      <c r="QUI22"/>
      <c r="QUJ22"/>
      <c r="QUK22"/>
      <c r="QUL22"/>
      <c r="QUM22"/>
      <c r="QUN22"/>
      <c r="QUO22"/>
      <c r="QUP22"/>
      <c r="QUQ22"/>
      <c r="QUR22"/>
      <c r="QUS22"/>
      <c r="QUT22"/>
      <c r="QUU22"/>
      <c r="QUV22"/>
      <c r="QUW22"/>
      <c r="QUX22"/>
      <c r="QUY22"/>
      <c r="QUZ22"/>
      <c r="QVA22"/>
      <c r="QVB22"/>
      <c r="QVC22"/>
      <c r="QVD22"/>
      <c r="QVE22"/>
      <c r="QVF22"/>
      <c r="QVG22"/>
      <c r="QVH22"/>
      <c r="QVI22"/>
      <c r="QVJ22"/>
      <c r="QVK22"/>
      <c r="QVL22"/>
      <c r="QVM22"/>
      <c r="QVN22"/>
      <c r="QVO22"/>
      <c r="QVP22"/>
      <c r="QVQ22"/>
      <c r="QVR22"/>
      <c r="QVS22"/>
      <c r="QVT22"/>
      <c r="QVU22"/>
      <c r="QVV22"/>
      <c r="QVW22"/>
      <c r="QVX22"/>
      <c r="QVY22"/>
      <c r="QVZ22"/>
      <c r="QWA22"/>
      <c r="QWB22"/>
      <c r="QWC22"/>
      <c r="QWD22"/>
      <c r="QWE22"/>
      <c r="QWF22"/>
      <c r="QWG22"/>
      <c r="QWH22"/>
      <c r="QWI22"/>
      <c r="QWJ22"/>
      <c r="QWK22"/>
      <c r="QWL22"/>
      <c r="QWM22"/>
      <c r="QWN22"/>
      <c r="QWO22"/>
      <c r="QWP22"/>
      <c r="QWQ22"/>
      <c r="QWR22"/>
      <c r="QWS22"/>
      <c r="QWT22"/>
      <c r="QWU22"/>
      <c r="QWV22"/>
      <c r="QWW22"/>
      <c r="QWX22"/>
      <c r="QWY22"/>
      <c r="QWZ22"/>
      <c r="QXA22"/>
      <c r="QXB22"/>
      <c r="QXC22"/>
      <c r="QXD22"/>
      <c r="QXE22"/>
      <c r="QXF22"/>
      <c r="QXG22"/>
      <c r="QXH22"/>
      <c r="QXI22"/>
      <c r="QXJ22"/>
      <c r="QXK22"/>
      <c r="QXL22"/>
      <c r="QXM22"/>
      <c r="QXN22"/>
      <c r="QXO22"/>
      <c r="QXP22"/>
      <c r="QXQ22"/>
      <c r="QXR22"/>
      <c r="QXS22"/>
      <c r="QXT22"/>
      <c r="QXU22"/>
      <c r="QXV22"/>
      <c r="QXW22"/>
      <c r="QXX22"/>
      <c r="QXY22"/>
      <c r="QXZ22"/>
      <c r="QYA22"/>
      <c r="QYB22"/>
      <c r="QYC22"/>
      <c r="QYD22"/>
      <c r="QYE22"/>
      <c r="QYF22"/>
      <c r="QYG22"/>
      <c r="QYH22"/>
      <c r="QYI22"/>
      <c r="QYJ22"/>
      <c r="QYK22"/>
      <c r="QYL22"/>
      <c r="QYM22"/>
      <c r="QYN22"/>
      <c r="QYO22"/>
      <c r="QYP22"/>
      <c r="QYQ22"/>
      <c r="QYR22"/>
      <c r="QYS22"/>
      <c r="QYT22"/>
      <c r="QYU22"/>
      <c r="QYV22"/>
      <c r="QYW22"/>
      <c r="QYX22"/>
      <c r="QYY22"/>
      <c r="QYZ22"/>
      <c r="QZA22"/>
      <c r="QZB22"/>
      <c r="QZC22"/>
      <c r="QZD22"/>
      <c r="QZE22"/>
      <c r="QZF22"/>
      <c r="QZG22"/>
      <c r="QZH22"/>
      <c r="QZI22"/>
      <c r="QZJ22"/>
      <c r="QZK22"/>
      <c r="QZL22"/>
      <c r="QZM22"/>
      <c r="QZN22"/>
      <c r="QZO22"/>
      <c r="QZP22"/>
      <c r="QZQ22"/>
      <c r="QZR22"/>
      <c r="QZS22"/>
      <c r="QZT22"/>
      <c r="QZU22"/>
      <c r="QZV22"/>
      <c r="QZW22"/>
      <c r="QZX22"/>
      <c r="QZY22"/>
      <c r="QZZ22"/>
      <c r="RAA22"/>
      <c r="RAB22"/>
      <c r="RAC22"/>
      <c r="RAD22"/>
      <c r="RAE22"/>
      <c r="RAF22"/>
      <c r="RAG22"/>
      <c r="RAH22"/>
      <c r="RAI22"/>
      <c r="RAJ22"/>
      <c r="RAK22"/>
      <c r="RAL22"/>
      <c r="RAM22"/>
      <c r="RAN22"/>
      <c r="RAO22"/>
      <c r="RAP22"/>
      <c r="RAQ22"/>
      <c r="RAR22"/>
      <c r="RAS22"/>
      <c r="RAT22"/>
      <c r="RAU22"/>
      <c r="RAV22"/>
      <c r="RAW22"/>
      <c r="RAX22"/>
      <c r="RAY22"/>
      <c r="RAZ22"/>
      <c r="RBA22"/>
      <c r="RBB22"/>
      <c r="RBC22"/>
      <c r="RBD22"/>
      <c r="RBE22"/>
      <c r="RBF22"/>
      <c r="RBG22"/>
      <c r="RBH22"/>
      <c r="RBI22"/>
      <c r="RBJ22"/>
      <c r="RBK22"/>
      <c r="RBL22"/>
      <c r="RBM22"/>
      <c r="RBN22"/>
      <c r="RBO22"/>
      <c r="RBP22"/>
      <c r="RBQ22"/>
      <c r="RBR22"/>
      <c r="RBS22"/>
      <c r="RBT22"/>
      <c r="RBU22"/>
      <c r="RBV22"/>
      <c r="RBW22"/>
      <c r="RBX22"/>
      <c r="RBY22"/>
      <c r="RBZ22"/>
      <c r="RCA22"/>
      <c r="RCB22"/>
      <c r="RCC22"/>
      <c r="RCD22"/>
      <c r="RCE22"/>
      <c r="RCF22"/>
      <c r="RCG22"/>
      <c r="RCH22"/>
      <c r="RCI22"/>
      <c r="RCJ22"/>
      <c r="RCK22"/>
      <c r="RCL22"/>
      <c r="RCM22"/>
      <c r="RCN22"/>
      <c r="RCO22"/>
      <c r="RCP22"/>
      <c r="RCQ22"/>
      <c r="RCR22"/>
      <c r="RCS22"/>
      <c r="RCT22"/>
      <c r="RCU22"/>
      <c r="RCV22"/>
      <c r="RCW22"/>
      <c r="RCX22"/>
      <c r="RCY22"/>
      <c r="RCZ22"/>
      <c r="RDA22"/>
      <c r="RDB22"/>
      <c r="RDC22"/>
      <c r="RDD22"/>
      <c r="RDE22"/>
      <c r="RDF22"/>
      <c r="RDG22"/>
      <c r="RDH22"/>
      <c r="RDI22"/>
      <c r="RDJ22"/>
      <c r="RDK22"/>
      <c r="RDL22"/>
      <c r="RDM22"/>
      <c r="RDN22"/>
      <c r="RDO22"/>
      <c r="RDP22"/>
      <c r="RDQ22"/>
      <c r="RDR22"/>
      <c r="RDS22"/>
      <c r="RDT22"/>
      <c r="RDU22"/>
      <c r="RDV22"/>
      <c r="RDW22"/>
      <c r="RDX22"/>
      <c r="RDY22"/>
      <c r="RDZ22"/>
      <c r="REA22"/>
      <c r="REB22"/>
      <c r="REC22"/>
      <c r="RED22"/>
      <c r="REE22"/>
      <c r="REF22"/>
      <c r="REG22"/>
      <c r="REH22"/>
      <c r="REI22"/>
      <c r="REJ22"/>
      <c r="REK22"/>
      <c r="REL22"/>
      <c r="REM22"/>
      <c r="REN22"/>
      <c r="REO22"/>
      <c r="REP22"/>
      <c r="REQ22"/>
      <c r="RER22"/>
      <c r="RES22"/>
      <c r="RET22"/>
      <c r="REU22"/>
      <c r="REV22"/>
      <c r="REW22"/>
      <c r="REX22"/>
      <c r="REY22"/>
      <c r="REZ22"/>
      <c r="RFA22"/>
      <c r="RFB22"/>
      <c r="RFC22"/>
      <c r="RFD22"/>
      <c r="RFE22"/>
      <c r="RFF22"/>
      <c r="RFG22"/>
      <c r="RFH22"/>
      <c r="RFI22"/>
      <c r="RFJ22"/>
      <c r="RFK22"/>
      <c r="RFL22"/>
      <c r="RFM22"/>
      <c r="RFN22"/>
      <c r="RFO22"/>
      <c r="RFP22"/>
      <c r="RFQ22"/>
      <c r="RFR22"/>
      <c r="RFS22"/>
      <c r="RFT22"/>
      <c r="RFU22"/>
      <c r="RFV22"/>
      <c r="RFW22"/>
      <c r="RFX22"/>
      <c r="RFY22"/>
      <c r="RFZ22"/>
      <c r="RGA22"/>
      <c r="RGB22"/>
      <c r="RGC22"/>
      <c r="RGD22"/>
      <c r="RGE22"/>
      <c r="RGF22"/>
      <c r="RGG22"/>
      <c r="RGH22"/>
      <c r="RGI22"/>
      <c r="RGJ22"/>
      <c r="RGK22"/>
      <c r="RGL22"/>
      <c r="RGM22"/>
      <c r="RGN22"/>
      <c r="RGO22"/>
      <c r="RGP22"/>
      <c r="RGQ22"/>
      <c r="RGR22"/>
      <c r="RGS22"/>
      <c r="RGT22"/>
      <c r="RGU22"/>
      <c r="RGV22"/>
      <c r="RGW22"/>
      <c r="RGX22"/>
      <c r="RGY22"/>
      <c r="RGZ22"/>
      <c r="RHA22"/>
      <c r="RHB22"/>
      <c r="RHC22"/>
      <c r="RHD22"/>
      <c r="RHE22"/>
      <c r="RHF22"/>
      <c r="RHG22"/>
      <c r="RHH22"/>
      <c r="RHI22"/>
      <c r="RHJ22"/>
      <c r="RHK22"/>
      <c r="RHL22"/>
      <c r="RHM22"/>
      <c r="RHN22"/>
      <c r="RHO22"/>
      <c r="RHP22"/>
      <c r="RHQ22"/>
      <c r="RHR22"/>
      <c r="RHS22"/>
      <c r="RHT22"/>
      <c r="RHU22"/>
      <c r="RHV22"/>
      <c r="RHW22"/>
      <c r="RHX22"/>
      <c r="RHY22"/>
      <c r="RHZ22"/>
      <c r="RIA22"/>
      <c r="RIB22"/>
      <c r="RIC22"/>
      <c r="RID22"/>
      <c r="RIE22"/>
      <c r="RIF22"/>
      <c r="RIG22"/>
      <c r="RIH22"/>
      <c r="RII22"/>
      <c r="RIJ22"/>
      <c r="RIK22"/>
      <c r="RIL22"/>
      <c r="RIM22"/>
      <c r="RIN22"/>
      <c r="RIO22"/>
      <c r="RIP22"/>
      <c r="RIQ22"/>
      <c r="RIR22"/>
      <c r="RIS22"/>
      <c r="RIT22"/>
      <c r="RIU22"/>
      <c r="RIV22"/>
      <c r="RIW22"/>
      <c r="RIX22"/>
      <c r="RIY22"/>
      <c r="RIZ22"/>
      <c r="RJA22"/>
      <c r="RJB22"/>
      <c r="RJC22"/>
      <c r="RJD22"/>
      <c r="RJE22"/>
      <c r="RJF22"/>
      <c r="RJG22"/>
      <c r="RJH22"/>
      <c r="RJI22"/>
      <c r="RJJ22"/>
      <c r="RJK22"/>
      <c r="RJL22"/>
      <c r="RJM22"/>
      <c r="RJN22"/>
      <c r="RJO22"/>
      <c r="RJP22"/>
      <c r="RJQ22"/>
      <c r="RJR22"/>
      <c r="RJS22"/>
      <c r="RJT22"/>
      <c r="RJU22"/>
      <c r="RJV22"/>
      <c r="RJW22"/>
      <c r="RJX22"/>
      <c r="RJY22"/>
      <c r="RJZ22"/>
      <c r="RKA22"/>
      <c r="RKB22"/>
      <c r="RKC22"/>
      <c r="RKD22"/>
      <c r="RKE22"/>
      <c r="RKF22"/>
      <c r="RKG22"/>
      <c r="RKH22"/>
      <c r="RKI22"/>
      <c r="RKJ22"/>
      <c r="RKK22"/>
      <c r="RKL22"/>
      <c r="RKM22"/>
      <c r="RKN22"/>
      <c r="RKO22"/>
      <c r="RKP22"/>
      <c r="RKQ22"/>
      <c r="RKR22"/>
      <c r="RKS22"/>
      <c r="RKT22"/>
      <c r="RKU22"/>
      <c r="RKV22"/>
      <c r="RKW22"/>
      <c r="RKX22"/>
      <c r="RKY22"/>
      <c r="RKZ22"/>
      <c r="RLA22"/>
      <c r="RLB22"/>
      <c r="RLC22"/>
      <c r="RLD22"/>
      <c r="RLE22"/>
      <c r="RLF22"/>
      <c r="RLG22"/>
      <c r="RLH22"/>
      <c r="RLI22"/>
      <c r="RLJ22"/>
      <c r="RLK22"/>
      <c r="RLL22"/>
      <c r="RLM22"/>
      <c r="RLN22"/>
      <c r="RLO22"/>
      <c r="RLP22"/>
      <c r="RLQ22"/>
      <c r="RLR22"/>
      <c r="RLS22"/>
      <c r="RLT22"/>
      <c r="RLU22"/>
      <c r="RLV22"/>
      <c r="RLW22"/>
      <c r="RLX22"/>
      <c r="RLY22"/>
      <c r="RLZ22"/>
      <c r="RMA22"/>
      <c r="RMB22"/>
      <c r="RMC22"/>
      <c r="RMD22"/>
      <c r="RME22"/>
      <c r="RMF22"/>
      <c r="RMG22"/>
      <c r="RMH22"/>
      <c r="RMI22"/>
      <c r="RMJ22"/>
      <c r="RMK22"/>
      <c r="RML22"/>
      <c r="RMM22"/>
      <c r="RMN22"/>
      <c r="RMO22"/>
      <c r="RMP22"/>
      <c r="RMQ22"/>
      <c r="RMR22"/>
      <c r="RMS22"/>
      <c r="RMT22"/>
      <c r="RMU22"/>
      <c r="RMV22"/>
      <c r="RMW22"/>
      <c r="RMX22"/>
      <c r="RMY22"/>
      <c r="RMZ22"/>
      <c r="RNA22"/>
      <c r="RNB22"/>
      <c r="RNC22"/>
      <c r="RND22"/>
      <c r="RNE22"/>
      <c r="RNF22"/>
      <c r="RNG22"/>
      <c r="RNH22"/>
      <c r="RNI22"/>
      <c r="RNJ22"/>
      <c r="RNK22"/>
      <c r="RNL22"/>
      <c r="RNM22"/>
      <c r="RNN22"/>
      <c r="RNO22"/>
      <c r="RNP22"/>
      <c r="RNQ22"/>
      <c r="RNR22"/>
      <c r="RNS22"/>
      <c r="RNT22"/>
      <c r="RNU22"/>
      <c r="RNV22"/>
      <c r="RNW22"/>
      <c r="RNX22"/>
      <c r="RNY22"/>
      <c r="RNZ22"/>
      <c r="ROA22"/>
      <c r="ROB22"/>
      <c r="ROC22"/>
      <c r="ROD22"/>
      <c r="ROE22"/>
      <c r="ROF22"/>
      <c r="ROG22"/>
      <c r="ROH22"/>
      <c r="ROI22"/>
      <c r="ROJ22"/>
      <c r="ROK22"/>
      <c r="ROL22"/>
      <c r="ROM22"/>
      <c r="RON22"/>
      <c r="ROO22"/>
      <c r="ROP22"/>
      <c r="ROQ22"/>
      <c r="ROR22"/>
      <c r="ROS22"/>
      <c r="ROT22"/>
      <c r="ROU22"/>
      <c r="ROV22"/>
      <c r="ROW22"/>
      <c r="ROX22"/>
      <c r="ROY22"/>
      <c r="ROZ22"/>
      <c r="RPA22"/>
      <c r="RPB22"/>
      <c r="RPC22"/>
      <c r="RPD22"/>
      <c r="RPE22"/>
      <c r="RPF22"/>
      <c r="RPG22"/>
      <c r="RPH22"/>
      <c r="RPI22"/>
      <c r="RPJ22"/>
      <c r="RPK22"/>
      <c r="RPL22"/>
      <c r="RPM22"/>
      <c r="RPN22"/>
      <c r="RPO22"/>
      <c r="RPP22"/>
      <c r="RPQ22"/>
      <c r="RPR22"/>
      <c r="RPS22"/>
      <c r="RPT22"/>
      <c r="RPU22"/>
      <c r="RPV22"/>
      <c r="RPW22"/>
      <c r="RPX22"/>
      <c r="RPY22"/>
      <c r="RPZ22"/>
      <c r="RQA22"/>
      <c r="RQB22"/>
      <c r="RQC22"/>
      <c r="RQD22"/>
      <c r="RQE22"/>
      <c r="RQF22"/>
      <c r="RQG22"/>
      <c r="RQH22"/>
      <c r="RQI22"/>
      <c r="RQJ22"/>
      <c r="RQK22"/>
      <c r="RQL22"/>
      <c r="RQM22"/>
      <c r="RQN22"/>
      <c r="RQO22"/>
      <c r="RQP22"/>
      <c r="RQQ22"/>
      <c r="RQR22"/>
      <c r="RQS22"/>
      <c r="RQT22"/>
      <c r="RQU22"/>
      <c r="RQV22"/>
      <c r="RQW22"/>
      <c r="RQX22"/>
      <c r="RQY22"/>
      <c r="RQZ22"/>
      <c r="RRA22"/>
      <c r="RRB22"/>
      <c r="RRC22"/>
      <c r="RRD22"/>
      <c r="RRE22"/>
      <c r="RRF22"/>
      <c r="RRG22"/>
      <c r="RRH22"/>
      <c r="RRI22"/>
      <c r="RRJ22"/>
      <c r="RRK22"/>
      <c r="RRL22"/>
      <c r="RRM22"/>
      <c r="RRN22"/>
      <c r="RRO22"/>
      <c r="RRP22"/>
      <c r="RRQ22"/>
      <c r="RRR22"/>
      <c r="RRS22"/>
      <c r="RRT22"/>
      <c r="RRU22"/>
      <c r="RRV22"/>
      <c r="RRW22"/>
      <c r="RRX22"/>
      <c r="RRY22"/>
      <c r="RRZ22"/>
      <c r="RSA22"/>
      <c r="RSB22"/>
      <c r="RSC22"/>
      <c r="RSD22"/>
      <c r="RSE22"/>
      <c r="RSF22"/>
      <c r="RSG22"/>
      <c r="RSH22"/>
      <c r="RSI22"/>
      <c r="RSJ22"/>
      <c r="RSK22"/>
      <c r="RSL22"/>
      <c r="RSM22"/>
      <c r="RSN22"/>
      <c r="RSO22"/>
      <c r="RSP22"/>
      <c r="RSQ22"/>
      <c r="RSR22"/>
      <c r="RSS22"/>
      <c r="RST22"/>
      <c r="RSU22"/>
      <c r="RSV22"/>
      <c r="RSW22"/>
      <c r="RSX22"/>
      <c r="RSY22"/>
      <c r="RSZ22"/>
      <c r="RTA22"/>
      <c r="RTB22"/>
      <c r="RTC22"/>
      <c r="RTD22"/>
      <c r="RTE22"/>
      <c r="RTF22"/>
      <c r="RTG22"/>
      <c r="RTH22"/>
      <c r="RTI22"/>
      <c r="RTJ22"/>
      <c r="RTK22"/>
      <c r="RTL22"/>
      <c r="RTM22"/>
      <c r="RTN22"/>
      <c r="RTO22"/>
      <c r="RTP22"/>
      <c r="RTQ22"/>
      <c r="RTR22"/>
      <c r="RTS22"/>
      <c r="RTT22"/>
      <c r="RTU22"/>
      <c r="RTV22"/>
      <c r="RTW22"/>
      <c r="RTX22"/>
      <c r="RTY22"/>
      <c r="RTZ22"/>
      <c r="RUA22"/>
      <c r="RUB22"/>
      <c r="RUC22"/>
      <c r="RUD22"/>
      <c r="RUE22"/>
      <c r="RUF22"/>
      <c r="RUG22"/>
      <c r="RUH22"/>
      <c r="RUI22"/>
      <c r="RUJ22"/>
      <c r="RUK22"/>
      <c r="RUL22"/>
      <c r="RUM22"/>
      <c r="RUN22"/>
      <c r="RUO22"/>
      <c r="RUP22"/>
      <c r="RUQ22"/>
      <c r="RUR22"/>
      <c r="RUS22"/>
      <c r="RUT22"/>
      <c r="RUU22"/>
      <c r="RUV22"/>
      <c r="RUW22"/>
      <c r="RUX22"/>
      <c r="RUY22"/>
      <c r="RUZ22"/>
      <c r="RVA22"/>
      <c r="RVB22"/>
      <c r="RVC22"/>
      <c r="RVD22"/>
      <c r="RVE22"/>
      <c r="RVF22"/>
      <c r="RVG22"/>
      <c r="RVH22"/>
      <c r="RVI22"/>
      <c r="RVJ22"/>
      <c r="RVK22"/>
      <c r="RVL22"/>
      <c r="RVM22"/>
      <c r="RVN22"/>
      <c r="RVO22"/>
      <c r="RVP22"/>
      <c r="RVQ22"/>
      <c r="RVR22"/>
      <c r="RVS22"/>
      <c r="RVT22"/>
      <c r="RVU22"/>
      <c r="RVV22"/>
      <c r="RVW22"/>
      <c r="RVX22"/>
      <c r="RVY22"/>
      <c r="RVZ22"/>
      <c r="RWA22"/>
      <c r="RWB22"/>
      <c r="RWC22"/>
      <c r="RWD22"/>
      <c r="RWE22"/>
      <c r="RWF22"/>
      <c r="RWG22"/>
      <c r="RWH22"/>
      <c r="RWI22"/>
      <c r="RWJ22"/>
      <c r="RWK22"/>
      <c r="RWL22"/>
      <c r="RWM22"/>
      <c r="RWN22"/>
      <c r="RWO22"/>
      <c r="RWP22"/>
      <c r="RWQ22"/>
      <c r="RWR22"/>
      <c r="RWS22"/>
      <c r="RWT22"/>
      <c r="RWU22"/>
      <c r="RWV22"/>
      <c r="RWW22"/>
      <c r="RWX22"/>
      <c r="RWY22"/>
      <c r="RWZ22"/>
      <c r="RXA22"/>
      <c r="RXB22"/>
      <c r="RXC22"/>
      <c r="RXD22"/>
      <c r="RXE22"/>
      <c r="RXF22"/>
      <c r="RXG22"/>
      <c r="RXH22"/>
      <c r="RXI22"/>
      <c r="RXJ22"/>
      <c r="RXK22"/>
      <c r="RXL22"/>
      <c r="RXM22"/>
      <c r="RXN22"/>
      <c r="RXO22"/>
      <c r="RXP22"/>
      <c r="RXQ22"/>
      <c r="RXR22"/>
      <c r="RXS22"/>
      <c r="RXT22"/>
      <c r="RXU22"/>
      <c r="RXV22"/>
      <c r="RXW22"/>
      <c r="RXX22"/>
      <c r="RXY22"/>
      <c r="RXZ22"/>
      <c r="RYA22"/>
      <c r="RYB22"/>
      <c r="RYC22"/>
      <c r="RYD22"/>
      <c r="RYE22"/>
      <c r="RYF22"/>
      <c r="RYG22"/>
      <c r="RYH22"/>
      <c r="RYI22"/>
      <c r="RYJ22"/>
      <c r="RYK22"/>
      <c r="RYL22"/>
      <c r="RYM22"/>
      <c r="RYN22"/>
      <c r="RYO22"/>
      <c r="RYP22"/>
      <c r="RYQ22"/>
      <c r="RYR22"/>
      <c r="RYS22"/>
      <c r="RYT22"/>
      <c r="RYU22"/>
      <c r="RYV22"/>
      <c r="RYW22"/>
      <c r="RYX22"/>
      <c r="RYY22"/>
      <c r="RYZ22"/>
      <c r="RZA22"/>
      <c r="RZB22"/>
      <c r="RZC22"/>
      <c r="RZD22"/>
      <c r="RZE22"/>
      <c r="RZF22"/>
      <c r="RZG22"/>
      <c r="RZH22"/>
      <c r="RZI22"/>
      <c r="RZJ22"/>
      <c r="RZK22"/>
      <c r="RZL22"/>
      <c r="RZM22"/>
      <c r="RZN22"/>
      <c r="RZO22"/>
      <c r="RZP22"/>
      <c r="RZQ22"/>
      <c r="RZR22"/>
      <c r="RZS22"/>
      <c r="RZT22"/>
      <c r="RZU22"/>
      <c r="RZV22"/>
      <c r="RZW22"/>
      <c r="RZX22"/>
      <c r="RZY22"/>
      <c r="RZZ22"/>
      <c r="SAA22"/>
      <c r="SAB22"/>
      <c r="SAC22"/>
      <c r="SAD22"/>
      <c r="SAE22"/>
      <c r="SAF22"/>
      <c r="SAG22"/>
      <c r="SAH22"/>
      <c r="SAI22"/>
      <c r="SAJ22"/>
      <c r="SAK22"/>
      <c r="SAL22"/>
      <c r="SAM22"/>
      <c r="SAN22"/>
      <c r="SAO22"/>
      <c r="SAP22"/>
      <c r="SAQ22"/>
      <c r="SAR22"/>
      <c r="SAS22"/>
      <c r="SAT22"/>
      <c r="SAU22"/>
      <c r="SAV22"/>
      <c r="SAW22"/>
      <c r="SAX22"/>
      <c r="SAY22"/>
      <c r="SAZ22"/>
      <c r="SBA22"/>
      <c r="SBB22"/>
      <c r="SBC22"/>
      <c r="SBD22"/>
      <c r="SBE22"/>
      <c r="SBF22"/>
      <c r="SBG22"/>
      <c r="SBH22"/>
      <c r="SBI22"/>
      <c r="SBJ22"/>
      <c r="SBK22"/>
      <c r="SBL22"/>
      <c r="SBM22"/>
      <c r="SBN22"/>
      <c r="SBO22"/>
      <c r="SBP22"/>
      <c r="SBQ22"/>
      <c r="SBR22"/>
      <c r="SBS22"/>
      <c r="SBT22"/>
      <c r="SBU22"/>
      <c r="SBV22"/>
      <c r="SBW22"/>
      <c r="SBX22"/>
      <c r="SBY22"/>
      <c r="SBZ22"/>
      <c r="SCA22"/>
      <c r="SCB22"/>
      <c r="SCC22"/>
      <c r="SCD22"/>
      <c r="SCE22"/>
      <c r="SCF22"/>
      <c r="SCG22"/>
      <c r="SCH22"/>
      <c r="SCI22"/>
      <c r="SCJ22"/>
      <c r="SCK22"/>
      <c r="SCL22"/>
      <c r="SCM22"/>
      <c r="SCN22"/>
      <c r="SCO22"/>
      <c r="SCP22"/>
      <c r="SCQ22"/>
      <c r="SCR22"/>
      <c r="SCS22"/>
      <c r="SCT22"/>
      <c r="SCU22"/>
      <c r="SCV22"/>
      <c r="SCW22"/>
      <c r="SCX22"/>
      <c r="SCY22"/>
      <c r="SCZ22"/>
      <c r="SDA22"/>
      <c r="SDB22"/>
      <c r="SDC22"/>
      <c r="SDD22"/>
      <c r="SDE22"/>
      <c r="SDF22"/>
      <c r="SDG22"/>
      <c r="SDH22"/>
      <c r="SDI22"/>
      <c r="SDJ22"/>
      <c r="SDK22"/>
      <c r="SDL22"/>
      <c r="SDM22"/>
      <c r="SDN22"/>
      <c r="SDO22"/>
      <c r="SDP22"/>
      <c r="SDQ22"/>
      <c r="SDR22"/>
      <c r="SDS22"/>
      <c r="SDT22"/>
      <c r="SDU22"/>
      <c r="SDV22"/>
      <c r="SDW22"/>
      <c r="SDX22"/>
      <c r="SDY22"/>
      <c r="SDZ22"/>
      <c r="SEA22"/>
      <c r="SEB22"/>
      <c r="SEC22"/>
      <c r="SED22"/>
      <c r="SEE22"/>
      <c r="SEF22"/>
      <c r="SEG22"/>
      <c r="SEH22"/>
      <c r="SEI22"/>
      <c r="SEJ22"/>
      <c r="SEK22"/>
      <c r="SEL22"/>
      <c r="SEM22"/>
      <c r="SEN22"/>
      <c r="SEO22"/>
      <c r="SEP22"/>
      <c r="SEQ22"/>
      <c r="SER22"/>
      <c r="SES22"/>
      <c r="SET22"/>
      <c r="SEU22"/>
      <c r="SEV22"/>
      <c r="SEW22"/>
      <c r="SEX22"/>
      <c r="SEY22"/>
      <c r="SEZ22"/>
      <c r="SFA22"/>
      <c r="SFB22"/>
      <c r="SFC22"/>
      <c r="SFD22"/>
      <c r="SFE22"/>
      <c r="SFF22"/>
      <c r="SFG22"/>
      <c r="SFH22"/>
      <c r="SFI22"/>
      <c r="SFJ22"/>
      <c r="SFK22"/>
      <c r="SFL22"/>
      <c r="SFM22"/>
      <c r="SFN22"/>
      <c r="SFO22"/>
      <c r="SFP22"/>
      <c r="SFQ22"/>
      <c r="SFR22"/>
      <c r="SFS22"/>
      <c r="SFT22"/>
      <c r="SFU22"/>
      <c r="SFV22"/>
      <c r="SFW22"/>
      <c r="SFX22"/>
      <c r="SFY22"/>
      <c r="SFZ22"/>
      <c r="SGA22"/>
      <c r="SGB22"/>
      <c r="SGC22"/>
      <c r="SGD22"/>
      <c r="SGE22"/>
      <c r="SGF22"/>
      <c r="SGG22"/>
      <c r="SGH22"/>
      <c r="SGI22"/>
      <c r="SGJ22"/>
      <c r="SGK22"/>
      <c r="SGL22"/>
      <c r="SGM22"/>
      <c r="SGN22"/>
      <c r="SGO22"/>
      <c r="SGP22"/>
      <c r="SGQ22"/>
      <c r="SGR22"/>
      <c r="SGS22"/>
      <c r="SGT22"/>
      <c r="SGU22"/>
      <c r="SGV22"/>
      <c r="SGW22"/>
      <c r="SGX22"/>
      <c r="SGY22"/>
      <c r="SGZ22"/>
      <c r="SHA22"/>
      <c r="SHB22"/>
      <c r="SHC22"/>
      <c r="SHD22"/>
      <c r="SHE22"/>
      <c r="SHF22"/>
      <c r="SHG22"/>
      <c r="SHH22"/>
      <c r="SHI22"/>
      <c r="SHJ22"/>
      <c r="SHK22"/>
      <c r="SHL22"/>
      <c r="SHM22"/>
      <c r="SHN22"/>
      <c r="SHO22"/>
      <c r="SHP22"/>
      <c r="SHQ22"/>
      <c r="SHR22"/>
      <c r="SHS22"/>
      <c r="SHT22"/>
      <c r="SHU22"/>
      <c r="SHV22"/>
      <c r="SHW22"/>
      <c r="SHX22"/>
      <c r="SHY22"/>
      <c r="SHZ22"/>
      <c r="SIA22"/>
      <c r="SIB22"/>
      <c r="SIC22"/>
      <c r="SID22"/>
      <c r="SIE22"/>
      <c r="SIF22"/>
      <c r="SIG22"/>
      <c r="SIH22"/>
      <c r="SII22"/>
      <c r="SIJ22"/>
      <c r="SIK22"/>
      <c r="SIL22"/>
      <c r="SIM22"/>
      <c r="SIN22"/>
      <c r="SIO22"/>
      <c r="SIP22"/>
      <c r="SIQ22"/>
      <c r="SIR22"/>
      <c r="SIS22"/>
      <c r="SIT22"/>
      <c r="SIU22"/>
      <c r="SIV22"/>
      <c r="SIW22"/>
      <c r="SIX22"/>
      <c r="SIY22"/>
      <c r="SIZ22"/>
      <c r="SJA22"/>
      <c r="SJB22"/>
      <c r="SJC22"/>
      <c r="SJD22"/>
      <c r="SJE22"/>
      <c r="SJF22"/>
      <c r="SJG22"/>
      <c r="SJH22"/>
      <c r="SJI22"/>
      <c r="SJJ22"/>
      <c r="SJK22"/>
      <c r="SJL22"/>
      <c r="SJM22"/>
      <c r="SJN22"/>
      <c r="SJO22"/>
      <c r="SJP22"/>
      <c r="SJQ22"/>
      <c r="SJR22"/>
      <c r="SJS22"/>
      <c r="SJT22"/>
      <c r="SJU22"/>
      <c r="SJV22"/>
      <c r="SJW22"/>
      <c r="SJX22"/>
      <c r="SJY22"/>
      <c r="SJZ22"/>
      <c r="SKA22"/>
      <c r="SKB22"/>
      <c r="SKC22"/>
      <c r="SKD22"/>
      <c r="SKE22"/>
      <c r="SKF22"/>
      <c r="SKG22"/>
      <c r="SKH22"/>
      <c r="SKI22"/>
      <c r="SKJ22"/>
      <c r="SKK22"/>
      <c r="SKL22"/>
      <c r="SKM22"/>
      <c r="SKN22"/>
      <c r="SKO22"/>
      <c r="SKP22"/>
      <c r="SKQ22"/>
      <c r="SKR22"/>
      <c r="SKS22"/>
      <c r="SKT22"/>
      <c r="SKU22"/>
      <c r="SKV22"/>
      <c r="SKW22"/>
      <c r="SKX22"/>
      <c r="SKY22"/>
      <c r="SKZ22"/>
      <c r="SLA22"/>
      <c r="SLB22"/>
      <c r="SLC22"/>
      <c r="SLD22"/>
      <c r="SLE22"/>
      <c r="SLF22"/>
      <c r="SLG22"/>
      <c r="SLH22"/>
      <c r="SLI22"/>
      <c r="SLJ22"/>
      <c r="SLK22"/>
      <c r="SLL22"/>
      <c r="SLM22"/>
      <c r="SLN22"/>
      <c r="SLO22"/>
      <c r="SLP22"/>
      <c r="SLQ22"/>
      <c r="SLR22"/>
      <c r="SLS22"/>
      <c r="SLT22"/>
      <c r="SLU22"/>
      <c r="SLV22"/>
      <c r="SLW22"/>
      <c r="SLX22"/>
      <c r="SLY22"/>
      <c r="SLZ22"/>
      <c r="SMA22"/>
      <c r="SMB22"/>
      <c r="SMC22"/>
      <c r="SMD22"/>
      <c r="SME22"/>
      <c r="SMF22"/>
      <c r="SMG22"/>
      <c r="SMH22"/>
      <c r="SMI22"/>
      <c r="SMJ22"/>
      <c r="SMK22"/>
      <c r="SML22"/>
      <c r="SMM22"/>
      <c r="SMN22"/>
      <c r="SMO22"/>
      <c r="SMP22"/>
      <c r="SMQ22"/>
      <c r="SMR22"/>
      <c r="SMS22"/>
      <c r="SMT22"/>
      <c r="SMU22"/>
      <c r="SMV22"/>
      <c r="SMW22"/>
      <c r="SMX22"/>
      <c r="SMY22"/>
      <c r="SMZ22"/>
      <c r="SNA22"/>
      <c r="SNB22"/>
      <c r="SNC22"/>
      <c r="SND22"/>
      <c r="SNE22"/>
      <c r="SNF22"/>
      <c r="SNG22"/>
      <c r="SNH22"/>
      <c r="SNI22"/>
      <c r="SNJ22"/>
      <c r="SNK22"/>
      <c r="SNL22"/>
      <c r="SNM22"/>
      <c r="SNN22"/>
      <c r="SNO22"/>
      <c r="SNP22"/>
      <c r="SNQ22"/>
      <c r="SNR22"/>
      <c r="SNS22"/>
      <c r="SNT22"/>
      <c r="SNU22"/>
      <c r="SNV22"/>
      <c r="SNW22"/>
      <c r="SNX22"/>
      <c r="SNY22"/>
      <c r="SNZ22"/>
      <c r="SOA22"/>
      <c r="SOB22"/>
      <c r="SOC22"/>
      <c r="SOD22"/>
      <c r="SOE22"/>
      <c r="SOF22"/>
      <c r="SOG22"/>
      <c r="SOH22"/>
      <c r="SOI22"/>
      <c r="SOJ22"/>
      <c r="SOK22"/>
      <c r="SOL22"/>
      <c r="SOM22"/>
      <c r="SON22"/>
      <c r="SOO22"/>
      <c r="SOP22"/>
      <c r="SOQ22"/>
      <c r="SOR22"/>
      <c r="SOS22"/>
      <c r="SOT22"/>
      <c r="SOU22"/>
      <c r="SOV22"/>
      <c r="SOW22"/>
      <c r="SOX22"/>
      <c r="SOY22"/>
      <c r="SOZ22"/>
      <c r="SPA22"/>
      <c r="SPB22"/>
      <c r="SPC22"/>
      <c r="SPD22"/>
      <c r="SPE22"/>
      <c r="SPF22"/>
      <c r="SPG22"/>
      <c r="SPH22"/>
      <c r="SPI22"/>
      <c r="SPJ22"/>
      <c r="SPK22"/>
      <c r="SPL22"/>
      <c r="SPM22"/>
      <c r="SPN22"/>
      <c r="SPO22"/>
      <c r="SPP22"/>
      <c r="SPQ22"/>
      <c r="SPR22"/>
      <c r="SPS22"/>
      <c r="SPT22"/>
      <c r="SPU22"/>
      <c r="SPV22"/>
      <c r="SPW22"/>
      <c r="SPX22"/>
      <c r="SPY22"/>
      <c r="SPZ22"/>
      <c r="SQA22"/>
      <c r="SQB22"/>
      <c r="SQC22"/>
      <c r="SQD22"/>
      <c r="SQE22"/>
      <c r="SQF22"/>
      <c r="SQG22"/>
      <c r="SQH22"/>
      <c r="SQI22"/>
      <c r="SQJ22"/>
      <c r="SQK22"/>
      <c r="SQL22"/>
      <c r="SQM22"/>
      <c r="SQN22"/>
      <c r="SQO22"/>
      <c r="SQP22"/>
      <c r="SQQ22"/>
      <c r="SQR22"/>
      <c r="SQS22"/>
      <c r="SQT22"/>
      <c r="SQU22"/>
      <c r="SQV22"/>
      <c r="SQW22"/>
      <c r="SQX22"/>
      <c r="SQY22"/>
      <c r="SQZ22"/>
      <c r="SRA22"/>
      <c r="SRB22"/>
      <c r="SRC22"/>
      <c r="SRD22"/>
      <c r="SRE22"/>
      <c r="SRF22"/>
      <c r="SRG22"/>
      <c r="SRH22"/>
      <c r="SRI22"/>
      <c r="SRJ22"/>
      <c r="SRK22"/>
      <c r="SRL22"/>
      <c r="SRM22"/>
      <c r="SRN22"/>
      <c r="SRO22"/>
      <c r="SRP22"/>
      <c r="SRQ22"/>
      <c r="SRR22"/>
      <c r="SRS22"/>
      <c r="SRT22"/>
      <c r="SRU22"/>
      <c r="SRV22"/>
      <c r="SRW22"/>
      <c r="SRX22"/>
      <c r="SRY22"/>
      <c r="SRZ22"/>
      <c r="SSA22"/>
      <c r="SSB22"/>
      <c r="SSC22"/>
      <c r="SSD22"/>
      <c r="SSE22"/>
      <c r="SSF22"/>
      <c r="SSG22"/>
      <c r="SSH22"/>
      <c r="SSI22"/>
      <c r="SSJ22"/>
      <c r="SSK22"/>
      <c r="SSL22"/>
      <c r="SSM22"/>
      <c r="SSN22"/>
      <c r="SSO22"/>
      <c r="SSP22"/>
      <c r="SSQ22"/>
      <c r="SSR22"/>
      <c r="SSS22"/>
      <c r="SST22"/>
      <c r="SSU22"/>
      <c r="SSV22"/>
      <c r="SSW22"/>
      <c r="SSX22"/>
      <c r="SSY22"/>
      <c r="SSZ22"/>
      <c r="STA22"/>
      <c r="STB22"/>
      <c r="STC22"/>
      <c r="STD22"/>
      <c r="STE22"/>
      <c r="STF22"/>
      <c r="STG22"/>
      <c r="STH22"/>
      <c r="STI22"/>
      <c r="STJ22"/>
      <c r="STK22"/>
      <c r="STL22"/>
      <c r="STM22"/>
      <c r="STN22"/>
      <c r="STO22"/>
      <c r="STP22"/>
      <c r="STQ22"/>
      <c r="STR22"/>
      <c r="STS22"/>
      <c r="STT22"/>
      <c r="STU22"/>
      <c r="STV22"/>
      <c r="STW22"/>
      <c r="STX22"/>
      <c r="STY22"/>
      <c r="STZ22"/>
      <c r="SUA22"/>
      <c r="SUB22"/>
      <c r="SUC22"/>
      <c r="SUD22"/>
      <c r="SUE22"/>
      <c r="SUF22"/>
      <c r="SUG22"/>
      <c r="SUH22"/>
      <c r="SUI22"/>
      <c r="SUJ22"/>
      <c r="SUK22"/>
      <c r="SUL22"/>
      <c r="SUM22"/>
      <c r="SUN22"/>
      <c r="SUO22"/>
      <c r="SUP22"/>
      <c r="SUQ22"/>
      <c r="SUR22"/>
      <c r="SUS22"/>
      <c r="SUT22"/>
      <c r="SUU22"/>
      <c r="SUV22"/>
      <c r="SUW22"/>
      <c r="SUX22"/>
      <c r="SUY22"/>
      <c r="SUZ22"/>
      <c r="SVA22"/>
      <c r="SVB22"/>
      <c r="SVC22"/>
      <c r="SVD22"/>
      <c r="SVE22"/>
      <c r="SVF22"/>
      <c r="SVG22"/>
      <c r="SVH22"/>
      <c r="SVI22"/>
      <c r="SVJ22"/>
      <c r="SVK22"/>
      <c r="SVL22"/>
      <c r="SVM22"/>
      <c r="SVN22"/>
      <c r="SVO22"/>
      <c r="SVP22"/>
      <c r="SVQ22"/>
      <c r="SVR22"/>
      <c r="SVS22"/>
      <c r="SVT22"/>
      <c r="SVU22"/>
      <c r="SVV22"/>
      <c r="SVW22"/>
      <c r="SVX22"/>
      <c r="SVY22"/>
      <c r="SVZ22"/>
      <c r="SWA22"/>
      <c r="SWB22"/>
      <c r="SWC22"/>
      <c r="SWD22"/>
      <c r="SWE22"/>
      <c r="SWF22"/>
      <c r="SWG22"/>
      <c r="SWH22"/>
      <c r="SWI22"/>
      <c r="SWJ22"/>
      <c r="SWK22"/>
      <c r="SWL22"/>
      <c r="SWM22"/>
      <c r="SWN22"/>
      <c r="SWO22"/>
      <c r="SWP22"/>
      <c r="SWQ22"/>
      <c r="SWR22"/>
      <c r="SWS22"/>
      <c r="SWT22"/>
      <c r="SWU22"/>
      <c r="SWV22"/>
      <c r="SWW22"/>
      <c r="SWX22"/>
      <c r="SWY22"/>
      <c r="SWZ22"/>
      <c r="SXA22"/>
      <c r="SXB22"/>
      <c r="SXC22"/>
      <c r="SXD22"/>
      <c r="SXE22"/>
      <c r="SXF22"/>
      <c r="SXG22"/>
      <c r="SXH22"/>
      <c r="SXI22"/>
      <c r="SXJ22"/>
      <c r="SXK22"/>
      <c r="SXL22"/>
      <c r="SXM22"/>
      <c r="SXN22"/>
      <c r="SXO22"/>
      <c r="SXP22"/>
      <c r="SXQ22"/>
      <c r="SXR22"/>
      <c r="SXS22"/>
      <c r="SXT22"/>
      <c r="SXU22"/>
      <c r="SXV22"/>
      <c r="SXW22"/>
      <c r="SXX22"/>
      <c r="SXY22"/>
      <c r="SXZ22"/>
      <c r="SYA22"/>
      <c r="SYB22"/>
      <c r="SYC22"/>
      <c r="SYD22"/>
      <c r="SYE22"/>
      <c r="SYF22"/>
      <c r="SYG22"/>
      <c r="SYH22"/>
      <c r="SYI22"/>
      <c r="SYJ22"/>
      <c r="SYK22"/>
      <c r="SYL22"/>
      <c r="SYM22"/>
      <c r="SYN22"/>
      <c r="SYO22"/>
      <c r="SYP22"/>
      <c r="SYQ22"/>
      <c r="SYR22"/>
      <c r="SYS22"/>
      <c r="SYT22"/>
      <c r="SYU22"/>
      <c r="SYV22"/>
      <c r="SYW22"/>
      <c r="SYX22"/>
      <c r="SYY22"/>
      <c r="SYZ22"/>
      <c r="SZA22"/>
      <c r="SZB22"/>
      <c r="SZC22"/>
      <c r="SZD22"/>
      <c r="SZE22"/>
      <c r="SZF22"/>
      <c r="SZG22"/>
      <c r="SZH22"/>
      <c r="SZI22"/>
      <c r="SZJ22"/>
      <c r="SZK22"/>
      <c r="SZL22"/>
      <c r="SZM22"/>
      <c r="SZN22"/>
      <c r="SZO22"/>
      <c r="SZP22"/>
      <c r="SZQ22"/>
      <c r="SZR22"/>
      <c r="SZS22"/>
      <c r="SZT22"/>
      <c r="SZU22"/>
      <c r="SZV22"/>
      <c r="SZW22"/>
      <c r="SZX22"/>
      <c r="SZY22"/>
      <c r="SZZ22"/>
      <c r="TAA22"/>
      <c r="TAB22"/>
      <c r="TAC22"/>
      <c r="TAD22"/>
      <c r="TAE22"/>
      <c r="TAF22"/>
      <c r="TAG22"/>
      <c r="TAH22"/>
      <c r="TAI22"/>
      <c r="TAJ22"/>
      <c r="TAK22"/>
      <c r="TAL22"/>
      <c r="TAM22"/>
      <c r="TAN22"/>
      <c r="TAO22"/>
      <c r="TAP22"/>
      <c r="TAQ22"/>
      <c r="TAR22"/>
      <c r="TAS22"/>
      <c r="TAT22"/>
      <c r="TAU22"/>
      <c r="TAV22"/>
      <c r="TAW22"/>
      <c r="TAX22"/>
      <c r="TAY22"/>
      <c r="TAZ22"/>
      <c r="TBA22"/>
      <c r="TBB22"/>
      <c r="TBC22"/>
      <c r="TBD22"/>
      <c r="TBE22"/>
      <c r="TBF22"/>
      <c r="TBG22"/>
      <c r="TBH22"/>
      <c r="TBI22"/>
      <c r="TBJ22"/>
      <c r="TBK22"/>
      <c r="TBL22"/>
      <c r="TBM22"/>
      <c r="TBN22"/>
      <c r="TBO22"/>
      <c r="TBP22"/>
      <c r="TBQ22"/>
      <c r="TBR22"/>
      <c r="TBS22"/>
      <c r="TBT22"/>
      <c r="TBU22"/>
      <c r="TBV22"/>
      <c r="TBW22"/>
      <c r="TBX22"/>
      <c r="TBY22"/>
      <c r="TBZ22"/>
      <c r="TCA22"/>
      <c r="TCB22"/>
      <c r="TCC22"/>
      <c r="TCD22"/>
      <c r="TCE22"/>
      <c r="TCF22"/>
      <c r="TCG22"/>
      <c r="TCH22"/>
      <c r="TCI22"/>
      <c r="TCJ22"/>
      <c r="TCK22"/>
      <c r="TCL22"/>
      <c r="TCM22"/>
      <c r="TCN22"/>
      <c r="TCO22"/>
      <c r="TCP22"/>
      <c r="TCQ22"/>
      <c r="TCR22"/>
      <c r="TCS22"/>
      <c r="TCT22"/>
      <c r="TCU22"/>
      <c r="TCV22"/>
      <c r="TCW22"/>
      <c r="TCX22"/>
      <c r="TCY22"/>
      <c r="TCZ22"/>
      <c r="TDA22"/>
      <c r="TDB22"/>
      <c r="TDC22"/>
      <c r="TDD22"/>
      <c r="TDE22"/>
      <c r="TDF22"/>
      <c r="TDG22"/>
      <c r="TDH22"/>
      <c r="TDI22"/>
      <c r="TDJ22"/>
      <c r="TDK22"/>
      <c r="TDL22"/>
      <c r="TDM22"/>
      <c r="TDN22"/>
      <c r="TDO22"/>
      <c r="TDP22"/>
      <c r="TDQ22"/>
      <c r="TDR22"/>
      <c r="TDS22"/>
      <c r="TDT22"/>
      <c r="TDU22"/>
      <c r="TDV22"/>
      <c r="TDW22"/>
      <c r="TDX22"/>
      <c r="TDY22"/>
      <c r="TDZ22"/>
      <c r="TEA22"/>
      <c r="TEB22"/>
      <c r="TEC22"/>
      <c r="TED22"/>
      <c r="TEE22"/>
      <c r="TEF22"/>
      <c r="TEG22"/>
      <c r="TEH22"/>
      <c r="TEI22"/>
      <c r="TEJ22"/>
      <c r="TEK22"/>
      <c r="TEL22"/>
      <c r="TEM22"/>
      <c r="TEN22"/>
      <c r="TEO22"/>
      <c r="TEP22"/>
      <c r="TEQ22"/>
      <c r="TER22"/>
      <c r="TES22"/>
      <c r="TET22"/>
      <c r="TEU22"/>
      <c r="TEV22"/>
      <c r="TEW22"/>
      <c r="TEX22"/>
      <c r="TEY22"/>
      <c r="TEZ22"/>
      <c r="TFA22"/>
      <c r="TFB22"/>
      <c r="TFC22"/>
      <c r="TFD22"/>
      <c r="TFE22"/>
      <c r="TFF22"/>
      <c r="TFG22"/>
      <c r="TFH22"/>
      <c r="TFI22"/>
      <c r="TFJ22"/>
      <c r="TFK22"/>
      <c r="TFL22"/>
      <c r="TFM22"/>
      <c r="TFN22"/>
      <c r="TFO22"/>
      <c r="TFP22"/>
      <c r="TFQ22"/>
      <c r="TFR22"/>
      <c r="TFS22"/>
      <c r="TFT22"/>
      <c r="TFU22"/>
      <c r="TFV22"/>
      <c r="TFW22"/>
      <c r="TFX22"/>
      <c r="TFY22"/>
      <c r="TFZ22"/>
      <c r="TGA22"/>
      <c r="TGB22"/>
      <c r="TGC22"/>
      <c r="TGD22"/>
      <c r="TGE22"/>
      <c r="TGF22"/>
      <c r="TGG22"/>
      <c r="TGH22"/>
      <c r="TGI22"/>
      <c r="TGJ22"/>
      <c r="TGK22"/>
      <c r="TGL22"/>
      <c r="TGM22"/>
      <c r="TGN22"/>
      <c r="TGO22"/>
      <c r="TGP22"/>
      <c r="TGQ22"/>
      <c r="TGR22"/>
      <c r="TGS22"/>
      <c r="TGT22"/>
      <c r="TGU22"/>
      <c r="TGV22"/>
      <c r="TGW22"/>
      <c r="TGX22"/>
      <c r="TGY22"/>
      <c r="TGZ22"/>
      <c r="THA22"/>
      <c r="THB22"/>
      <c r="THC22"/>
      <c r="THD22"/>
      <c r="THE22"/>
      <c r="THF22"/>
      <c r="THG22"/>
      <c r="THH22"/>
      <c r="THI22"/>
      <c r="THJ22"/>
      <c r="THK22"/>
      <c r="THL22"/>
      <c r="THM22"/>
      <c r="THN22"/>
      <c r="THO22"/>
      <c r="THP22"/>
      <c r="THQ22"/>
      <c r="THR22"/>
      <c r="THS22"/>
      <c r="THT22"/>
      <c r="THU22"/>
      <c r="THV22"/>
      <c r="THW22"/>
      <c r="THX22"/>
      <c r="THY22"/>
      <c r="THZ22"/>
      <c r="TIA22"/>
      <c r="TIB22"/>
      <c r="TIC22"/>
      <c r="TID22"/>
      <c r="TIE22"/>
      <c r="TIF22"/>
      <c r="TIG22"/>
      <c r="TIH22"/>
      <c r="TII22"/>
      <c r="TIJ22"/>
      <c r="TIK22"/>
      <c r="TIL22"/>
      <c r="TIM22"/>
      <c r="TIN22"/>
      <c r="TIO22"/>
      <c r="TIP22"/>
      <c r="TIQ22"/>
      <c r="TIR22"/>
      <c r="TIS22"/>
      <c r="TIT22"/>
      <c r="TIU22"/>
      <c r="TIV22"/>
      <c r="TIW22"/>
      <c r="TIX22"/>
      <c r="TIY22"/>
      <c r="TIZ22"/>
      <c r="TJA22"/>
      <c r="TJB22"/>
      <c r="TJC22"/>
      <c r="TJD22"/>
      <c r="TJE22"/>
      <c r="TJF22"/>
      <c r="TJG22"/>
      <c r="TJH22"/>
      <c r="TJI22"/>
      <c r="TJJ22"/>
      <c r="TJK22"/>
      <c r="TJL22"/>
      <c r="TJM22"/>
      <c r="TJN22"/>
      <c r="TJO22"/>
      <c r="TJP22"/>
      <c r="TJQ22"/>
      <c r="TJR22"/>
      <c r="TJS22"/>
      <c r="TJT22"/>
      <c r="TJU22"/>
      <c r="TJV22"/>
      <c r="TJW22"/>
      <c r="TJX22"/>
      <c r="TJY22"/>
      <c r="TJZ22"/>
      <c r="TKA22"/>
      <c r="TKB22"/>
      <c r="TKC22"/>
      <c r="TKD22"/>
      <c r="TKE22"/>
      <c r="TKF22"/>
      <c r="TKG22"/>
      <c r="TKH22"/>
      <c r="TKI22"/>
      <c r="TKJ22"/>
      <c r="TKK22"/>
      <c r="TKL22"/>
      <c r="TKM22"/>
      <c r="TKN22"/>
      <c r="TKO22"/>
      <c r="TKP22"/>
      <c r="TKQ22"/>
      <c r="TKR22"/>
      <c r="TKS22"/>
      <c r="TKT22"/>
      <c r="TKU22"/>
      <c r="TKV22"/>
      <c r="TKW22"/>
      <c r="TKX22"/>
      <c r="TKY22"/>
      <c r="TKZ22"/>
      <c r="TLA22"/>
      <c r="TLB22"/>
      <c r="TLC22"/>
      <c r="TLD22"/>
      <c r="TLE22"/>
      <c r="TLF22"/>
      <c r="TLG22"/>
      <c r="TLH22"/>
      <c r="TLI22"/>
      <c r="TLJ22"/>
      <c r="TLK22"/>
      <c r="TLL22"/>
      <c r="TLM22"/>
      <c r="TLN22"/>
      <c r="TLO22"/>
      <c r="TLP22"/>
      <c r="TLQ22"/>
      <c r="TLR22"/>
      <c r="TLS22"/>
      <c r="TLT22"/>
      <c r="TLU22"/>
      <c r="TLV22"/>
      <c r="TLW22"/>
      <c r="TLX22"/>
      <c r="TLY22"/>
      <c r="TLZ22"/>
      <c r="TMA22"/>
      <c r="TMB22"/>
      <c r="TMC22"/>
      <c r="TMD22"/>
      <c r="TME22"/>
      <c r="TMF22"/>
      <c r="TMG22"/>
      <c r="TMH22"/>
      <c r="TMI22"/>
      <c r="TMJ22"/>
      <c r="TMK22"/>
      <c r="TML22"/>
      <c r="TMM22"/>
      <c r="TMN22"/>
      <c r="TMO22"/>
      <c r="TMP22"/>
      <c r="TMQ22"/>
      <c r="TMR22"/>
      <c r="TMS22"/>
      <c r="TMT22"/>
      <c r="TMU22"/>
      <c r="TMV22"/>
      <c r="TMW22"/>
      <c r="TMX22"/>
      <c r="TMY22"/>
      <c r="TMZ22"/>
      <c r="TNA22"/>
      <c r="TNB22"/>
      <c r="TNC22"/>
      <c r="TND22"/>
      <c r="TNE22"/>
      <c r="TNF22"/>
      <c r="TNG22"/>
      <c r="TNH22"/>
      <c r="TNI22"/>
      <c r="TNJ22"/>
      <c r="TNK22"/>
      <c r="TNL22"/>
      <c r="TNM22"/>
      <c r="TNN22"/>
      <c r="TNO22"/>
      <c r="TNP22"/>
      <c r="TNQ22"/>
      <c r="TNR22"/>
      <c r="TNS22"/>
      <c r="TNT22"/>
      <c r="TNU22"/>
      <c r="TNV22"/>
      <c r="TNW22"/>
      <c r="TNX22"/>
      <c r="TNY22"/>
      <c r="TNZ22"/>
      <c r="TOA22"/>
      <c r="TOB22"/>
      <c r="TOC22"/>
      <c r="TOD22"/>
      <c r="TOE22"/>
      <c r="TOF22"/>
      <c r="TOG22"/>
      <c r="TOH22"/>
      <c r="TOI22"/>
      <c r="TOJ22"/>
      <c r="TOK22"/>
      <c r="TOL22"/>
      <c r="TOM22"/>
      <c r="TON22"/>
      <c r="TOO22"/>
      <c r="TOP22"/>
      <c r="TOQ22"/>
      <c r="TOR22"/>
      <c r="TOS22"/>
      <c r="TOT22"/>
      <c r="TOU22"/>
      <c r="TOV22"/>
      <c r="TOW22"/>
      <c r="TOX22"/>
      <c r="TOY22"/>
      <c r="TOZ22"/>
      <c r="TPA22"/>
      <c r="TPB22"/>
      <c r="TPC22"/>
      <c r="TPD22"/>
      <c r="TPE22"/>
      <c r="TPF22"/>
      <c r="TPG22"/>
      <c r="TPH22"/>
      <c r="TPI22"/>
      <c r="TPJ22"/>
      <c r="TPK22"/>
      <c r="TPL22"/>
      <c r="TPM22"/>
      <c r="TPN22"/>
      <c r="TPO22"/>
      <c r="TPP22"/>
      <c r="TPQ22"/>
      <c r="TPR22"/>
      <c r="TPS22"/>
      <c r="TPT22"/>
      <c r="TPU22"/>
      <c r="TPV22"/>
      <c r="TPW22"/>
      <c r="TPX22"/>
      <c r="TPY22"/>
      <c r="TPZ22"/>
      <c r="TQA22"/>
      <c r="TQB22"/>
      <c r="TQC22"/>
      <c r="TQD22"/>
      <c r="TQE22"/>
      <c r="TQF22"/>
      <c r="TQG22"/>
      <c r="TQH22"/>
      <c r="TQI22"/>
      <c r="TQJ22"/>
      <c r="TQK22"/>
      <c r="TQL22"/>
      <c r="TQM22"/>
      <c r="TQN22"/>
      <c r="TQO22"/>
      <c r="TQP22"/>
      <c r="TQQ22"/>
      <c r="TQR22"/>
      <c r="TQS22"/>
      <c r="TQT22"/>
      <c r="TQU22"/>
      <c r="TQV22"/>
      <c r="TQW22"/>
      <c r="TQX22"/>
      <c r="TQY22"/>
      <c r="TQZ22"/>
      <c r="TRA22"/>
      <c r="TRB22"/>
      <c r="TRC22"/>
      <c r="TRD22"/>
      <c r="TRE22"/>
      <c r="TRF22"/>
      <c r="TRG22"/>
      <c r="TRH22"/>
      <c r="TRI22"/>
      <c r="TRJ22"/>
      <c r="TRK22"/>
      <c r="TRL22"/>
      <c r="TRM22"/>
      <c r="TRN22"/>
      <c r="TRO22"/>
      <c r="TRP22"/>
      <c r="TRQ22"/>
      <c r="TRR22"/>
      <c r="TRS22"/>
      <c r="TRT22"/>
      <c r="TRU22"/>
      <c r="TRV22"/>
      <c r="TRW22"/>
      <c r="TRX22"/>
      <c r="TRY22"/>
      <c r="TRZ22"/>
      <c r="TSA22"/>
      <c r="TSB22"/>
      <c r="TSC22"/>
      <c r="TSD22"/>
      <c r="TSE22"/>
      <c r="TSF22"/>
      <c r="TSG22"/>
      <c r="TSH22"/>
      <c r="TSI22"/>
      <c r="TSJ22"/>
      <c r="TSK22"/>
      <c r="TSL22"/>
      <c r="TSM22"/>
      <c r="TSN22"/>
      <c r="TSO22"/>
      <c r="TSP22"/>
      <c r="TSQ22"/>
      <c r="TSR22"/>
      <c r="TSS22"/>
      <c r="TST22"/>
      <c r="TSU22"/>
      <c r="TSV22"/>
      <c r="TSW22"/>
      <c r="TSX22"/>
      <c r="TSY22"/>
      <c r="TSZ22"/>
      <c r="TTA22"/>
      <c r="TTB22"/>
      <c r="TTC22"/>
      <c r="TTD22"/>
      <c r="TTE22"/>
      <c r="TTF22"/>
      <c r="TTG22"/>
      <c r="TTH22"/>
      <c r="TTI22"/>
      <c r="TTJ22"/>
      <c r="TTK22"/>
      <c r="TTL22"/>
      <c r="TTM22"/>
      <c r="TTN22"/>
      <c r="TTO22"/>
      <c r="TTP22"/>
      <c r="TTQ22"/>
      <c r="TTR22"/>
      <c r="TTS22"/>
      <c r="TTT22"/>
      <c r="TTU22"/>
      <c r="TTV22"/>
      <c r="TTW22"/>
      <c r="TTX22"/>
      <c r="TTY22"/>
      <c r="TTZ22"/>
      <c r="TUA22"/>
      <c r="TUB22"/>
      <c r="TUC22"/>
      <c r="TUD22"/>
      <c r="TUE22"/>
      <c r="TUF22"/>
      <c r="TUG22"/>
      <c r="TUH22"/>
      <c r="TUI22"/>
      <c r="TUJ22"/>
      <c r="TUK22"/>
      <c r="TUL22"/>
      <c r="TUM22"/>
      <c r="TUN22"/>
      <c r="TUO22"/>
      <c r="TUP22"/>
      <c r="TUQ22"/>
      <c r="TUR22"/>
      <c r="TUS22"/>
      <c r="TUT22"/>
      <c r="TUU22"/>
      <c r="TUV22"/>
      <c r="TUW22"/>
      <c r="TUX22"/>
      <c r="TUY22"/>
      <c r="TUZ22"/>
      <c r="TVA22"/>
      <c r="TVB22"/>
      <c r="TVC22"/>
      <c r="TVD22"/>
      <c r="TVE22"/>
      <c r="TVF22"/>
      <c r="TVG22"/>
      <c r="TVH22"/>
      <c r="TVI22"/>
      <c r="TVJ22"/>
      <c r="TVK22"/>
      <c r="TVL22"/>
      <c r="TVM22"/>
      <c r="TVN22"/>
      <c r="TVO22"/>
      <c r="TVP22"/>
      <c r="TVQ22"/>
      <c r="TVR22"/>
      <c r="TVS22"/>
      <c r="TVT22"/>
      <c r="TVU22"/>
      <c r="TVV22"/>
      <c r="TVW22"/>
      <c r="TVX22"/>
      <c r="TVY22"/>
      <c r="TVZ22"/>
      <c r="TWA22"/>
      <c r="TWB22"/>
      <c r="TWC22"/>
      <c r="TWD22"/>
      <c r="TWE22"/>
      <c r="TWF22"/>
      <c r="TWG22"/>
      <c r="TWH22"/>
      <c r="TWI22"/>
      <c r="TWJ22"/>
      <c r="TWK22"/>
      <c r="TWL22"/>
      <c r="TWM22"/>
      <c r="TWN22"/>
      <c r="TWO22"/>
      <c r="TWP22"/>
      <c r="TWQ22"/>
      <c r="TWR22"/>
      <c r="TWS22"/>
      <c r="TWT22"/>
      <c r="TWU22"/>
      <c r="TWV22"/>
      <c r="TWW22"/>
      <c r="TWX22"/>
      <c r="TWY22"/>
      <c r="TWZ22"/>
      <c r="TXA22"/>
      <c r="TXB22"/>
      <c r="TXC22"/>
      <c r="TXD22"/>
      <c r="TXE22"/>
      <c r="TXF22"/>
      <c r="TXG22"/>
      <c r="TXH22"/>
      <c r="TXI22"/>
      <c r="TXJ22"/>
      <c r="TXK22"/>
      <c r="TXL22"/>
      <c r="TXM22"/>
      <c r="TXN22"/>
      <c r="TXO22"/>
      <c r="TXP22"/>
      <c r="TXQ22"/>
      <c r="TXR22"/>
      <c r="TXS22"/>
      <c r="TXT22"/>
      <c r="TXU22"/>
      <c r="TXV22"/>
      <c r="TXW22"/>
      <c r="TXX22"/>
      <c r="TXY22"/>
      <c r="TXZ22"/>
      <c r="TYA22"/>
      <c r="TYB22"/>
      <c r="TYC22"/>
      <c r="TYD22"/>
      <c r="TYE22"/>
      <c r="TYF22"/>
      <c r="TYG22"/>
      <c r="TYH22"/>
      <c r="TYI22"/>
      <c r="TYJ22"/>
      <c r="TYK22"/>
      <c r="TYL22"/>
      <c r="TYM22"/>
      <c r="TYN22"/>
      <c r="TYO22"/>
      <c r="TYP22"/>
      <c r="TYQ22"/>
      <c r="TYR22"/>
      <c r="TYS22"/>
      <c r="TYT22"/>
      <c r="TYU22"/>
      <c r="TYV22"/>
      <c r="TYW22"/>
      <c r="TYX22"/>
      <c r="TYY22"/>
      <c r="TYZ22"/>
      <c r="TZA22"/>
      <c r="TZB22"/>
      <c r="TZC22"/>
      <c r="TZD22"/>
      <c r="TZE22"/>
      <c r="TZF22"/>
      <c r="TZG22"/>
      <c r="TZH22"/>
      <c r="TZI22"/>
      <c r="TZJ22"/>
      <c r="TZK22"/>
      <c r="TZL22"/>
      <c r="TZM22"/>
      <c r="TZN22"/>
      <c r="TZO22"/>
      <c r="TZP22"/>
      <c r="TZQ22"/>
      <c r="TZR22"/>
      <c r="TZS22"/>
      <c r="TZT22"/>
      <c r="TZU22"/>
      <c r="TZV22"/>
      <c r="TZW22"/>
      <c r="TZX22"/>
      <c r="TZY22"/>
      <c r="TZZ22"/>
      <c r="UAA22"/>
      <c r="UAB22"/>
      <c r="UAC22"/>
      <c r="UAD22"/>
      <c r="UAE22"/>
      <c r="UAF22"/>
      <c r="UAG22"/>
      <c r="UAH22"/>
      <c r="UAI22"/>
      <c r="UAJ22"/>
      <c r="UAK22"/>
      <c r="UAL22"/>
      <c r="UAM22"/>
      <c r="UAN22"/>
      <c r="UAO22"/>
      <c r="UAP22"/>
      <c r="UAQ22"/>
      <c r="UAR22"/>
      <c r="UAS22"/>
      <c r="UAT22"/>
      <c r="UAU22"/>
      <c r="UAV22"/>
      <c r="UAW22"/>
      <c r="UAX22"/>
      <c r="UAY22"/>
      <c r="UAZ22"/>
      <c r="UBA22"/>
      <c r="UBB22"/>
      <c r="UBC22"/>
      <c r="UBD22"/>
      <c r="UBE22"/>
      <c r="UBF22"/>
      <c r="UBG22"/>
      <c r="UBH22"/>
      <c r="UBI22"/>
      <c r="UBJ22"/>
      <c r="UBK22"/>
      <c r="UBL22"/>
      <c r="UBM22"/>
      <c r="UBN22"/>
      <c r="UBO22"/>
      <c r="UBP22"/>
      <c r="UBQ22"/>
      <c r="UBR22"/>
      <c r="UBS22"/>
      <c r="UBT22"/>
      <c r="UBU22"/>
      <c r="UBV22"/>
      <c r="UBW22"/>
      <c r="UBX22"/>
      <c r="UBY22"/>
      <c r="UBZ22"/>
      <c r="UCA22"/>
      <c r="UCB22"/>
      <c r="UCC22"/>
      <c r="UCD22"/>
      <c r="UCE22"/>
      <c r="UCF22"/>
      <c r="UCG22"/>
      <c r="UCH22"/>
      <c r="UCI22"/>
      <c r="UCJ22"/>
      <c r="UCK22"/>
      <c r="UCL22"/>
      <c r="UCM22"/>
      <c r="UCN22"/>
      <c r="UCO22"/>
      <c r="UCP22"/>
      <c r="UCQ22"/>
      <c r="UCR22"/>
      <c r="UCS22"/>
      <c r="UCT22"/>
      <c r="UCU22"/>
      <c r="UCV22"/>
      <c r="UCW22"/>
      <c r="UCX22"/>
      <c r="UCY22"/>
      <c r="UCZ22"/>
      <c r="UDA22"/>
      <c r="UDB22"/>
      <c r="UDC22"/>
      <c r="UDD22"/>
      <c r="UDE22"/>
      <c r="UDF22"/>
      <c r="UDG22"/>
      <c r="UDH22"/>
      <c r="UDI22"/>
      <c r="UDJ22"/>
      <c r="UDK22"/>
      <c r="UDL22"/>
      <c r="UDM22"/>
      <c r="UDN22"/>
      <c r="UDO22"/>
      <c r="UDP22"/>
      <c r="UDQ22"/>
      <c r="UDR22"/>
      <c r="UDS22"/>
      <c r="UDT22"/>
      <c r="UDU22"/>
      <c r="UDV22"/>
      <c r="UDW22"/>
      <c r="UDX22"/>
      <c r="UDY22"/>
      <c r="UDZ22"/>
      <c r="UEA22"/>
      <c r="UEB22"/>
      <c r="UEC22"/>
      <c r="UED22"/>
      <c r="UEE22"/>
      <c r="UEF22"/>
      <c r="UEG22"/>
      <c r="UEH22"/>
      <c r="UEI22"/>
      <c r="UEJ22"/>
      <c r="UEK22"/>
      <c r="UEL22"/>
      <c r="UEM22"/>
      <c r="UEN22"/>
      <c r="UEO22"/>
      <c r="UEP22"/>
      <c r="UEQ22"/>
      <c r="UER22"/>
      <c r="UES22"/>
      <c r="UET22"/>
      <c r="UEU22"/>
      <c r="UEV22"/>
      <c r="UEW22"/>
      <c r="UEX22"/>
      <c r="UEY22"/>
      <c r="UEZ22"/>
      <c r="UFA22"/>
      <c r="UFB22"/>
      <c r="UFC22"/>
      <c r="UFD22"/>
      <c r="UFE22"/>
      <c r="UFF22"/>
      <c r="UFG22"/>
      <c r="UFH22"/>
      <c r="UFI22"/>
      <c r="UFJ22"/>
      <c r="UFK22"/>
      <c r="UFL22"/>
      <c r="UFM22"/>
      <c r="UFN22"/>
      <c r="UFO22"/>
      <c r="UFP22"/>
      <c r="UFQ22"/>
      <c r="UFR22"/>
      <c r="UFS22"/>
      <c r="UFT22"/>
      <c r="UFU22"/>
      <c r="UFV22"/>
      <c r="UFW22"/>
      <c r="UFX22"/>
      <c r="UFY22"/>
      <c r="UFZ22"/>
      <c r="UGA22"/>
      <c r="UGB22"/>
      <c r="UGC22"/>
      <c r="UGD22"/>
      <c r="UGE22"/>
      <c r="UGF22"/>
      <c r="UGG22"/>
      <c r="UGH22"/>
      <c r="UGI22"/>
      <c r="UGJ22"/>
      <c r="UGK22"/>
      <c r="UGL22"/>
      <c r="UGM22"/>
      <c r="UGN22"/>
      <c r="UGO22"/>
      <c r="UGP22"/>
      <c r="UGQ22"/>
      <c r="UGR22"/>
      <c r="UGS22"/>
      <c r="UGT22"/>
      <c r="UGU22"/>
      <c r="UGV22"/>
      <c r="UGW22"/>
      <c r="UGX22"/>
      <c r="UGY22"/>
      <c r="UGZ22"/>
      <c r="UHA22"/>
      <c r="UHB22"/>
      <c r="UHC22"/>
      <c r="UHD22"/>
      <c r="UHE22"/>
      <c r="UHF22"/>
      <c r="UHG22"/>
      <c r="UHH22"/>
      <c r="UHI22"/>
      <c r="UHJ22"/>
      <c r="UHK22"/>
      <c r="UHL22"/>
      <c r="UHM22"/>
      <c r="UHN22"/>
      <c r="UHO22"/>
      <c r="UHP22"/>
      <c r="UHQ22"/>
      <c r="UHR22"/>
      <c r="UHS22"/>
      <c r="UHT22"/>
      <c r="UHU22"/>
      <c r="UHV22"/>
      <c r="UHW22"/>
      <c r="UHX22"/>
      <c r="UHY22"/>
      <c r="UHZ22"/>
      <c r="UIA22"/>
      <c r="UIB22"/>
      <c r="UIC22"/>
      <c r="UID22"/>
      <c r="UIE22"/>
      <c r="UIF22"/>
      <c r="UIG22"/>
      <c r="UIH22"/>
      <c r="UII22"/>
      <c r="UIJ22"/>
      <c r="UIK22"/>
      <c r="UIL22"/>
      <c r="UIM22"/>
      <c r="UIN22"/>
      <c r="UIO22"/>
      <c r="UIP22"/>
      <c r="UIQ22"/>
      <c r="UIR22"/>
      <c r="UIS22"/>
      <c r="UIT22"/>
      <c r="UIU22"/>
      <c r="UIV22"/>
      <c r="UIW22"/>
      <c r="UIX22"/>
      <c r="UIY22"/>
      <c r="UIZ22"/>
      <c r="UJA22"/>
      <c r="UJB22"/>
      <c r="UJC22"/>
      <c r="UJD22"/>
      <c r="UJE22"/>
      <c r="UJF22"/>
      <c r="UJG22"/>
      <c r="UJH22"/>
      <c r="UJI22"/>
      <c r="UJJ22"/>
      <c r="UJK22"/>
      <c r="UJL22"/>
      <c r="UJM22"/>
      <c r="UJN22"/>
      <c r="UJO22"/>
      <c r="UJP22"/>
      <c r="UJQ22"/>
      <c r="UJR22"/>
      <c r="UJS22"/>
      <c r="UJT22"/>
      <c r="UJU22"/>
      <c r="UJV22"/>
      <c r="UJW22"/>
      <c r="UJX22"/>
      <c r="UJY22"/>
      <c r="UJZ22"/>
      <c r="UKA22"/>
      <c r="UKB22"/>
      <c r="UKC22"/>
      <c r="UKD22"/>
      <c r="UKE22"/>
      <c r="UKF22"/>
      <c r="UKG22"/>
      <c r="UKH22"/>
      <c r="UKI22"/>
      <c r="UKJ22"/>
      <c r="UKK22"/>
      <c r="UKL22"/>
      <c r="UKM22"/>
      <c r="UKN22"/>
      <c r="UKO22"/>
      <c r="UKP22"/>
      <c r="UKQ22"/>
      <c r="UKR22"/>
      <c r="UKS22"/>
      <c r="UKT22"/>
      <c r="UKU22"/>
      <c r="UKV22"/>
      <c r="UKW22"/>
      <c r="UKX22"/>
      <c r="UKY22"/>
      <c r="UKZ22"/>
      <c r="ULA22"/>
      <c r="ULB22"/>
      <c r="ULC22"/>
      <c r="ULD22"/>
      <c r="ULE22"/>
      <c r="ULF22"/>
      <c r="ULG22"/>
      <c r="ULH22"/>
      <c r="ULI22"/>
      <c r="ULJ22"/>
      <c r="ULK22"/>
      <c r="ULL22"/>
      <c r="ULM22"/>
      <c r="ULN22"/>
      <c r="ULO22"/>
      <c r="ULP22"/>
      <c r="ULQ22"/>
      <c r="ULR22"/>
      <c r="ULS22"/>
      <c r="ULT22"/>
      <c r="ULU22"/>
      <c r="ULV22"/>
      <c r="ULW22"/>
      <c r="ULX22"/>
      <c r="ULY22"/>
      <c r="ULZ22"/>
      <c r="UMA22"/>
      <c r="UMB22"/>
      <c r="UMC22"/>
      <c r="UMD22"/>
      <c r="UME22"/>
      <c r="UMF22"/>
      <c r="UMG22"/>
      <c r="UMH22"/>
      <c r="UMI22"/>
      <c r="UMJ22"/>
      <c r="UMK22"/>
      <c r="UML22"/>
      <c r="UMM22"/>
      <c r="UMN22"/>
      <c r="UMO22"/>
      <c r="UMP22"/>
      <c r="UMQ22"/>
      <c r="UMR22"/>
      <c r="UMS22"/>
      <c r="UMT22"/>
      <c r="UMU22"/>
      <c r="UMV22"/>
      <c r="UMW22"/>
      <c r="UMX22"/>
      <c r="UMY22"/>
      <c r="UMZ22"/>
      <c r="UNA22"/>
      <c r="UNB22"/>
      <c r="UNC22"/>
      <c r="UND22"/>
      <c r="UNE22"/>
      <c r="UNF22"/>
      <c r="UNG22"/>
      <c r="UNH22"/>
      <c r="UNI22"/>
      <c r="UNJ22"/>
      <c r="UNK22"/>
      <c r="UNL22"/>
      <c r="UNM22"/>
      <c r="UNN22"/>
      <c r="UNO22"/>
      <c r="UNP22"/>
      <c r="UNQ22"/>
      <c r="UNR22"/>
      <c r="UNS22"/>
      <c r="UNT22"/>
      <c r="UNU22"/>
      <c r="UNV22"/>
      <c r="UNW22"/>
      <c r="UNX22"/>
      <c r="UNY22"/>
      <c r="UNZ22"/>
      <c r="UOA22"/>
      <c r="UOB22"/>
      <c r="UOC22"/>
      <c r="UOD22"/>
      <c r="UOE22"/>
      <c r="UOF22"/>
      <c r="UOG22"/>
      <c r="UOH22"/>
      <c r="UOI22"/>
      <c r="UOJ22"/>
      <c r="UOK22"/>
      <c r="UOL22"/>
      <c r="UOM22"/>
      <c r="UON22"/>
      <c r="UOO22"/>
      <c r="UOP22"/>
      <c r="UOQ22"/>
      <c r="UOR22"/>
      <c r="UOS22"/>
      <c r="UOT22"/>
      <c r="UOU22"/>
      <c r="UOV22"/>
      <c r="UOW22"/>
      <c r="UOX22"/>
      <c r="UOY22"/>
      <c r="UOZ22"/>
      <c r="UPA22"/>
      <c r="UPB22"/>
      <c r="UPC22"/>
      <c r="UPD22"/>
      <c r="UPE22"/>
      <c r="UPF22"/>
      <c r="UPG22"/>
      <c r="UPH22"/>
      <c r="UPI22"/>
      <c r="UPJ22"/>
      <c r="UPK22"/>
      <c r="UPL22"/>
      <c r="UPM22"/>
      <c r="UPN22"/>
      <c r="UPO22"/>
      <c r="UPP22"/>
      <c r="UPQ22"/>
      <c r="UPR22"/>
      <c r="UPS22"/>
      <c r="UPT22"/>
      <c r="UPU22"/>
      <c r="UPV22"/>
      <c r="UPW22"/>
      <c r="UPX22"/>
      <c r="UPY22"/>
      <c r="UPZ22"/>
      <c r="UQA22"/>
      <c r="UQB22"/>
      <c r="UQC22"/>
      <c r="UQD22"/>
      <c r="UQE22"/>
      <c r="UQF22"/>
      <c r="UQG22"/>
      <c r="UQH22"/>
      <c r="UQI22"/>
      <c r="UQJ22"/>
      <c r="UQK22"/>
      <c r="UQL22"/>
      <c r="UQM22"/>
      <c r="UQN22"/>
      <c r="UQO22"/>
      <c r="UQP22"/>
      <c r="UQQ22"/>
      <c r="UQR22"/>
      <c r="UQS22"/>
      <c r="UQT22"/>
      <c r="UQU22"/>
      <c r="UQV22"/>
      <c r="UQW22"/>
      <c r="UQX22"/>
      <c r="UQY22"/>
      <c r="UQZ22"/>
      <c r="URA22"/>
      <c r="URB22"/>
      <c r="URC22"/>
      <c r="URD22"/>
      <c r="URE22"/>
      <c r="URF22"/>
      <c r="URG22"/>
      <c r="URH22"/>
      <c r="URI22"/>
      <c r="URJ22"/>
      <c r="URK22"/>
      <c r="URL22"/>
      <c r="URM22"/>
      <c r="URN22"/>
      <c r="URO22"/>
      <c r="URP22"/>
      <c r="URQ22"/>
      <c r="URR22"/>
      <c r="URS22"/>
      <c r="URT22"/>
      <c r="URU22"/>
      <c r="URV22"/>
      <c r="URW22"/>
      <c r="URX22"/>
      <c r="URY22"/>
      <c r="URZ22"/>
      <c r="USA22"/>
      <c r="USB22"/>
      <c r="USC22"/>
      <c r="USD22"/>
      <c r="USE22"/>
      <c r="USF22"/>
      <c r="USG22"/>
      <c r="USH22"/>
      <c r="USI22"/>
      <c r="USJ22"/>
      <c r="USK22"/>
      <c r="USL22"/>
      <c r="USM22"/>
      <c r="USN22"/>
      <c r="USO22"/>
      <c r="USP22"/>
      <c r="USQ22"/>
      <c r="USR22"/>
      <c r="USS22"/>
      <c r="UST22"/>
      <c r="USU22"/>
      <c r="USV22"/>
      <c r="USW22"/>
      <c r="USX22"/>
      <c r="USY22"/>
      <c r="USZ22"/>
      <c r="UTA22"/>
      <c r="UTB22"/>
      <c r="UTC22"/>
      <c r="UTD22"/>
      <c r="UTE22"/>
      <c r="UTF22"/>
      <c r="UTG22"/>
      <c r="UTH22"/>
      <c r="UTI22"/>
      <c r="UTJ22"/>
      <c r="UTK22"/>
      <c r="UTL22"/>
      <c r="UTM22"/>
      <c r="UTN22"/>
      <c r="UTO22"/>
      <c r="UTP22"/>
      <c r="UTQ22"/>
      <c r="UTR22"/>
      <c r="UTS22"/>
      <c r="UTT22"/>
      <c r="UTU22"/>
      <c r="UTV22"/>
      <c r="UTW22"/>
      <c r="UTX22"/>
      <c r="UTY22"/>
      <c r="UTZ22"/>
      <c r="UUA22"/>
      <c r="UUB22"/>
      <c r="UUC22"/>
      <c r="UUD22"/>
      <c r="UUE22"/>
      <c r="UUF22"/>
      <c r="UUG22"/>
      <c r="UUH22"/>
      <c r="UUI22"/>
      <c r="UUJ22"/>
      <c r="UUK22"/>
      <c r="UUL22"/>
      <c r="UUM22"/>
      <c r="UUN22"/>
      <c r="UUO22"/>
      <c r="UUP22"/>
      <c r="UUQ22"/>
      <c r="UUR22"/>
      <c r="UUS22"/>
      <c r="UUT22"/>
      <c r="UUU22"/>
      <c r="UUV22"/>
      <c r="UUW22"/>
      <c r="UUX22"/>
      <c r="UUY22"/>
      <c r="UUZ22"/>
      <c r="UVA22"/>
      <c r="UVB22"/>
      <c r="UVC22"/>
      <c r="UVD22"/>
      <c r="UVE22"/>
      <c r="UVF22"/>
      <c r="UVG22"/>
      <c r="UVH22"/>
      <c r="UVI22"/>
      <c r="UVJ22"/>
      <c r="UVK22"/>
      <c r="UVL22"/>
      <c r="UVM22"/>
      <c r="UVN22"/>
      <c r="UVO22"/>
      <c r="UVP22"/>
      <c r="UVQ22"/>
      <c r="UVR22"/>
      <c r="UVS22"/>
      <c r="UVT22"/>
      <c r="UVU22"/>
      <c r="UVV22"/>
      <c r="UVW22"/>
      <c r="UVX22"/>
      <c r="UVY22"/>
      <c r="UVZ22"/>
      <c r="UWA22"/>
      <c r="UWB22"/>
      <c r="UWC22"/>
      <c r="UWD22"/>
      <c r="UWE22"/>
      <c r="UWF22"/>
      <c r="UWG22"/>
      <c r="UWH22"/>
      <c r="UWI22"/>
      <c r="UWJ22"/>
      <c r="UWK22"/>
      <c r="UWL22"/>
      <c r="UWM22"/>
      <c r="UWN22"/>
      <c r="UWO22"/>
      <c r="UWP22"/>
      <c r="UWQ22"/>
      <c r="UWR22"/>
      <c r="UWS22"/>
      <c r="UWT22"/>
      <c r="UWU22"/>
      <c r="UWV22"/>
      <c r="UWW22"/>
      <c r="UWX22"/>
      <c r="UWY22"/>
      <c r="UWZ22"/>
      <c r="UXA22"/>
      <c r="UXB22"/>
      <c r="UXC22"/>
      <c r="UXD22"/>
      <c r="UXE22"/>
      <c r="UXF22"/>
      <c r="UXG22"/>
      <c r="UXH22"/>
      <c r="UXI22"/>
      <c r="UXJ22"/>
      <c r="UXK22"/>
      <c r="UXL22"/>
      <c r="UXM22"/>
      <c r="UXN22"/>
      <c r="UXO22"/>
      <c r="UXP22"/>
      <c r="UXQ22"/>
      <c r="UXR22"/>
      <c r="UXS22"/>
      <c r="UXT22"/>
      <c r="UXU22"/>
      <c r="UXV22"/>
      <c r="UXW22"/>
      <c r="UXX22"/>
      <c r="UXY22"/>
      <c r="UXZ22"/>
      <c r="UYA22"/>
      <c r="UYB22"/>
      <c r="UYC22"/>
      <c r="UYD22"/>
      <c r="UYE22"/>
      <c r="UYF22"/>
      <c r="UYG22"/>
      <c r="UYH22"/>
      <c r="UYI22"/>
      <c r="UYJ22"/>
      <c r="UYK22"/>
      <c r="UYL22"/>
      <c r="UYM22"/>
      <c r="UYN22"/>
      <c r="UYO22"/>
      <c r="UYP22"/>
      <c r="UYQ22"/>
      <c r="UYR22"/>
      <c r="UYS22"/>
      <c r="UYT22"/>
      <c r="UYU22"/>
      <c r="UYV22"/>
      <c r="UYW22"/>
      <c r="UYX22"/>
      <c r="UYY22"/>
      <c r="UYZ22"/>
      <c r="UZA22"/>
      <c r="UZB22"/>
      <c r="UZC22"/>
      <c r="UZD22"/>
      <c r="UZE22"/>
      <c r="UZF22"/>
      <c r="UZG22"/>
      <c r="UZH22"/>
      <c r="UZI22"/>
      <c r="UZJ22"/>
      <c r="UZK22"/>
      <c r="UZL22"/>
      <c r="UZM22"/>
      <c r="UZN22"/>
      <c r="UZO22"/>
      <c r="UZP22"/>
      <c r="UZQ22"/>
      <c r="UZR22"/>
      <c r="UZS22"/>
      <c r="UZT22"/>
      <c r="UZU22"/>
      <c r="UZV22"/>
      <c r="UZW22"/>
      <c r="UZX22"/>
      <c r="UZY22"/>
      <c r="UZZ22"/>
      <c r="VAA22"/>
      <c r="VAB22"/>
      <c r="VAC22"/>
      <c r="VAD22"/>
      <c r="VAE22"/>
      <c r="VAF22"/>
      <c r="VAG22"/>
      <c r="VAH22"/>
      <c r="VAI22"/>
      <c r="VAJ22"/>
      <c r="VAK22"/>
      <c r="VAL22"/>
      <c r="VAM22"/>
      <c r="VAN22"/>
      <c r="VAO22"/>
      <c r="VAP22"/>
      <c r="VAQ22"/>
      <c r="VAR22"/>
      <c r="VAS22"/>
      <c r="VAT22"/>
      <c r="VAU22"/>
      <c r="VAV22"/>
      <c r="VAW22"/>
      <c r="VAX22"/>
      <c r="VAY22"/>
      <c r="VAZ22"/>
      <c r="VBA22"/>
      <c r="VBB22"/>
      <c r="VBC22"/>
      <c r="VBD22"/>
      <c r="VBE22"/>
      <c r="VBF22"/>
      <c r="VBG22"/>
      <c r="VBH22"/>
      <c r="VBI22"/>
      <c r="VBJ22"/>
      <c r="VBK22"/>
      <c r="VBL22"/>
      <c r="VBM22"/>
      <c r="VBN22"/>
      <c r="VBO22"/>
      <c r="VBP22"/>
      <c r="VBQ22"/>
      <c r="VBR22"/>
      <c r="VBS22"/>
      <c r="VBT22"/>
      <c r="VBU22"/>
      <c r="VBV22"/>
      <c r="VBW22"/>
      <c r="VBX22"/>
      <c r="VBY22"/>
      <c r="VBZ22"/>
      <c r="VCA22"/>
      <c r="VCB22"/>
      <c r="VCC22"/>
      <c r="VCD22"/>
      <c r="VCE22"/>
      <c r="VCF22"/>
      <c r="VCG22"/>
      <c r="VCH22"/>
      <c r="VCI22"/>
      <c r="VCJ22"/>
      <c r="VCK22"/>
      <c r="VCL22"/>
      <c r="VCM22"/>
      <c r="VCN22"/>
      <c r="VCO22"/>
      <c r="VCP22"/>
      <c r="VCQ22"/>
      <c r="VCR22"/>
      <c r="VCS22"/>
      <c r="VCT22"/>
      <c r="VCU22"/>
      <c r="VCV22"/>
      <c r="VCW22"/>
      <c r="VCX22"/>
      <c r="VCY22"/>
      <c r="VCZ22"/>
      <c r="VDA22"/>
      <c r="VDB22"/>
      <c r="VDC22"/>
      <c r="VDD22"/>
      <c r="VDE22"/>
      <c r="VDF22"/>
      <c r="VDG22"/>
      <c r="VDH22"/>
      <c r="VDI22"/>
      <c r="VDJ22"/>
      <c r="VDK22"/>
      <c r="VDL22"/>
      <c r="VDM22"/>
      <c r="VDN22"/>
      <c r="VDO22"/>
      <c r="VDP22"/>
      <c r="VDQ22"/>
      <c r="VDR22"/>
      <c r="VDS22"/>
      <c r="VDT22"/>
      <c r="VDU22"/>
      <c r="VDV22"/>
      <c r="VDW22"/>
      <c r="VDX22"/>
      <c r="VDY22"/>
      <c r="VDZ22"/>
      <c r="VEA22"/>
      <c r="VEB22"/>
      <c r="VEC22"/>
      <c r="VED22"/>
      <c r="VEE22"/>
      <c r="VEF22"/>
      <c r="VEG22"/>
      <c r="VEH22"/>
      <c r="VEI22"/>
      <c r="VEJ22"/>
      <c r="VEK22"/>
      <c r="VEL22"/>
      <c r="VEM22"/>
      <c r="VEN22"/>
      <c r="VEO22"/>
      <c r="VEP22"/>
      <c r="VEQ22"/>
      <c r="VER22"/>
      <c r="VES22"/>
      <c r="VET22"/>
      <c r="VEU22"/>
      <c r="VEV22"/>
      <c r="VEW22"/>
      <c r="VEX22"/>
      <c r="VEY22"/>
      <c r="VEZ22"/>
      <c r="VFA22"/>
      <c r="VFB22"/>
      <c r="VFC22"/>
      <c r="VFD22"/>
      <c r="VFE22"/>
      <c r="VFF22"/>
      <c r="VFG22"/>
      <c r="VFH22"/>
      <c r="VFI22"/>
      <c r="VFJ22"/>
      <c r="VFK22"/>
      <c r="VFL22"/>
      <c r="VFM22"/>
      <c r="VFN22"/>
      <c r="VFO22"/>
      <c r="VFP22"/>
      <c r="VFQ22"/>
      <c r="VFR22"/>
      <c r="VFS22"/>
      <c r="VFT22"/>
      <c r="VFU22"/>
      <c r="VFV22"/>
      <c r="VFW22"/>
      <c r="VFX22"/>
      <c r="VFY22"/>
      <c r="VFZ22"/>
      <c r="VGA22"/>
      <c r="VGB22"/>
      <c r="VGC22"/>
      <c r="VGD22"/>
      <c r="VGE22"/>
      <c r="VGF22"/>
      <c r="VGG22"/>
      <c r="VGH22"/>
      <c r="VGI22"/>
      <c r="VGJ22"/>
      <c r="VGK22"/>
      <c r="VGL22"/>
      <c r="VGM22"/>
      <c r="VGN22"/>
      <c r="VGO22"/>
      <c r="VGP22"/>
      <c r="VGQ22"/>
      <c r="VGR22"/>
      <c r="VGS22"/>
      <c r="VGT22"/>
      <c r="VGU22"/>
      <c r="VGV22"/>
      <c r="VGW22"/>
      <c r="VGX22"/>
      <c r="VGY22"/>
      <c r="VGZ22"/>
      <c r="VHA22"/>
      <c r="VHB22"/>
      <c r="VHC22"/>
      <c r="VHD22"/>
      <c r="VHE22"/>
      <c r="VHF22"/>
      <c r="VHG22"/>
      <c r="VHH22"/>
      <c r="VHI22"/>
      <c r="VHJ22"/>
      <c r="VHK22"/>
      <c r="VHL22"/>
      <c r="VHM22"/>
      <c r="VHN22"/>
      <c r="VHO22"/>
      <c r="VHP22"/>
      <c r="VHQ22"/>
      <c r="VHR22"/>
      <c r="VHS22"/>
      <c r="VHT22"/>
      <c r="VHU22"/>
      <c r="VHV22"/>
      <c r="VHW22"/>
      <c r="VHX22"/>
      <c r="VHY22"/>
      <c r="VHZ22"/>
      <c r="VIA22"/>
      <c r="VIB22"/>
      <c r="VIC22"/>
      <c r="VID22"/>
      <c r="VIE22"/>
      <c r="VIF22"/>
      <c r="VIG22"/>
      <c r="VIH22"/>
      <c r="VII22"/>
      <c r="VIJ22"/>
      <c r="VIK22"/>
      <c r="VIL22"/>
      <c r="VIM22"/>
      <c r="VIN22"/>
      <c r="VIO22"/>
      <c r="VIP22"/>
      <c r="VIQ22"/>
      <c r="VIR22"/>
      <c r="VIS22"/>
      <c r="VIT22"/>
      <c r="VIU22"/>
      <c r="VIV22"/>
      <c r="VIW22"/>
      <c r="VIX22"/>
      <c r="VIY22"/>
      <c r="VIZ22"/>
      <c r="VJA22"/>
      <c r="VJB22"/>
      <c r="VJC22"/>
      <c r="VJD22"/>
      <c r="VJE22"/>
      <c r="VJF22"/>
      <c r="VJG22"/>
      <c r="VJH22"/>
      <c r="VJI22"/>
      <c r="VJJ22"/>
      <c r="VJK22"/>
      <c r="VJL22"/>
      <c r="VJM22"/>
      <c r="VJN22"/>
      <c r="VJO22"/>
      <c r="VJP22"/>
      <c r="VJQ22"/>
      <c r="VJR22"/>
      <c r="VJS22"/>
      <c r="VJT22"/>
      <c r="VJU22"/>
      <c r="VJV22"/>
      <c r="VJW22"/>
      <c r="VJX22"/>
      <c r="VJY22"/>
      <c r="VJZ22"/>
      <c r="VKA22"/>
      <c r="VKB22"/>
      <c r="VKC22"/>
      <c r="VKD22"/>
      <c r="VKE22"/>
      <c r="VKF22"/>
      <c r="VKG22"/>
      <c r="VKH22"/>
      <c r="VKI22"/>
      <c r="VKJ22"/>
      <c r="VKK22"/>
      <c r="VKL22"/>
      <c r="VKM22"/>
      <c r="VKN22"/>
      <c r="VKO22"/>
      <c r="VKP22"/>
      <c r="VKQ22"/>
      <c r="VKR22"/>
      <c r="VKS22"/>
      <c r="VKT22"/>
      <c r="VKU22"/>
      <c r="VKV22"/>
      <c r="VKW22"/>
      <c r="VKX22"/>
      <c r="VKY22"/>
      <c r="VKZ22"/>
      <c r="VLA22"/>
      <c r="VLB22"/>
      <c r="VLC22"/>
      <c r="VLD22"/>
      <c r="VLE22"/>
      <c r="VLF22"/>
      <c r="VLG22"/>
      <c r="VLH22"/>
      <c r="VLI22"/>
      <c r="VLJ22"/>
      <c r="VLK22"/>
      <c r="VLL22"/>
      <c r="VLM22"/>
      <c r="VLN22"/>
      <c r="VLO22"/>
      <c r="VLP22"/>
      <c r="VLQ22"/>
      <c r="VLR22"/>
      <c r="VLS22"/>
      <c r="VLT22"/>
      <c r="VLU22"/>
      <c r="VLV22"/>
      <c r="VLW22"/>
      <c r="VLX22"/>
      <c r="VLY22"/>
      <c r="VLZ22"/>
      <c r="VMA22"/>
      <c r="VMB22"/>
      <c r="VMC22"/>
      <c r="VMD22"/>
      <c r="VME22"/>
      <c r="VMF22"/>
      <c r="VMG22"/>
      <c r="VMH22"/>
      <c r="VMI22"/>
      <c r="VMJ22"/>
      <c r="VMK22"/>
      <c r="VML22"/>
      <c r="VMM22"/>
      <c r="VMN22"/>
      <c r="VMO22"/>
      <c r="VMP22"/>
      <c r="VMQ22"/>
      <c r="VMR22"/>
      <c r="VMS22"/>
      <c r="VMT22"/>
      <c r="VMU22"/>
      <c r="VMV22"/>
      <c r="VMW22"/>
      <c r="VMX22"/>
      <c r="VMY22"/>
      <c r="VMZ22"/>
      <c r="VNA22"/>
      <c r="VNB22"/>
      <c r="VNC22"/>
      <c r="VND22"/>
      <c r="VNE22"/>
      <c r="VNF22"/>
      <c r="VNG22"/>
      <c r="VNH22"/>
      <c r="VNI22"/>
      <c r="VNJ22"/>
      <c r="VNK22"/>
      <c r="VNL22"/>
      <c r="VNM22"/>
      <c r="VNN22"/>
      <c r="VNO22"/>
      <c r="VNP22"/>
      <c r="VNQ22"/>
      <c r="VNR22"/>
      <c r="VNS22"/>
      <c r="VNT22"/>
      <c r="VNU22"/>
      <c r="VNV22"/>
      <c r="VNW22"/>
      <c r="VNX22"/>
      <c r="VNY22"/>
      <c r="VNZ22"/>
      <c r="VOA22"/>
      <c r="VOB22"/>
      <c r="VOC22"/>
      <c r="VOD22"/>
      <c r="VOE22"/>
      <c r="VOF22"/>
      <c r="VOG22"/>
      <c r="VOH22"/>
      <c r="VOI22"/>
      <c r="VOJ22"/>
      <c r="VOK22"/>
      <c r="VOL22"/>
      <c r="VOM22"/>
      <c r="VON22"/>
      <c r="VOO22"/>
      <c r="VOP22"/>
      <c r="VOQ22"/>
      <c r="VOR22"/>
      <c r="VOS22"/>
      <c r="VOT22"/>
      <c r="VOU22"/>
      <c r="VOV22"/>
      <c r="VOW22"/>
      <c r="VOX22"/>
      <c r="VOY22"/>
      <c r="VOZ22"/>
      <c r="VPA22"/>
      <c r="VPB22"/>
      <c r="VPC22"/>
      <c r="VPD22"/>
      <c r="VPE22"/>
      <c r="VPF22"/>
      <c r="VPG22"/>
      <c r="VPH22"/>
      <c r="VPI22"/>
      <c r="VPJ22"/>
      <c r="VPK22"/>
      <c r="VPL22"/>
      <c r="VPM22"/>
      <c r="VPN22"/>
      <c r="VPO22"/>
      <c r="VPP22"/>
      <c r="VPQ22"/>
      <c r="VPR22"/>
      <c r="VPS22"/>
      <c r="VPT22"/>
      <c r="VPU22"/>
      <c r="VPV22"/>
      <c r="VPW22"/>
      <c r="VPX22"/>
      <c r="VPY22"/>
      <c r="VPZ22"/>
      <c r="VQA22"/>
      <c r="VQB22"/>
      <c r="VQC22"/>
      <c r="VQD22"/>
      <c r="VQE22"/>
      <c r="VQF22"/>
      <c r="VQG22"/>
      <c r="VQH22"/>
      <c r="VQI22"/>
      <c r="VQJ22"/>
      <c r="VQK22"/>
      <c r="VQL22"/>
      <c r="VQM22"/>
      <c r="VQN22"/>
      <c r="VQO22"/>
      <c r="VQP22"/>
      <c r="VQQ22"/>
      <c r="VQR22"/>
      <c r="VQS22"/>
      <c r="VQT22"/>
      <c r="VQU22"/>
      <c r="VQV22"/>
      <c r="VQW22"/>
      <c r="VQX22"/>
      <c r="VQY22"/>
      <c r="VQZ22"/>
      <c r="VRA22"/>
      <c r="VRB22"/>
      <c r="VRC22"/>
      <c r="VRD22"/>
      <c r="VRE22"/>
      <c r="VRF22"/>
      <c r="VRG22"/>
      <c r="VRH22"/>
      <c r="VRI22"/>
      <c r="VRJ22"/>
      <c r="VRK22"/>
      <c r="VRL22"/>
      <c r="VRM22"/>
      <c r="VRN22"/>
      <c r="VRO22"/>
      <c r="VRP22"/>
      <c r="VRQ22"/>
      <c r="VRR22"/>
      <c r="VRS22"/>
      <c r="VRT22"/>
      <c r="VRU22"/>
      <c r="VRV22"/>
      <c r="VRW22"/>
      <c r="VRX22"/>
      <c r="VRY22"/>
      <c r="VRZ22"/>
      <c r="VSA22"/>
      <c r="VSB22"/>
      <c r="VSC22"/>
      <c r="VSD22"/>
      <c r="VSE22"/>
      <c r="VSF22"/>
      <c r="VSG22"/>
      <c r="VSH22"/>
      <c r="VSI22"/>
      <c r="VSJ22"/>
      <c r="VSK22"/>
      <c r="VSL22"/>
      <c r="VSM22"/>
      <c r="VSN22"/>
      <c r="VSO22"/>
      <c r="VSP22"/>
      <c r="VSQ22"/>
      <c r="VSR22"/>
      <c r="VSS22"/>
      <c r="VST22"/>
      <c r="VSU22"/>
      <c r="VSV22"/>
      <c r="VSW22"/>
      <c r="VSX22"/>
      <c r="VSY22"/>
      <c r="VSZ22"/>
      <c r="VTA22"/>
      <c r="VTB22"/>
      <c r="VTC22"/>
      <c r="VTD22"/>
      <c r="VTE22"/>
      <c r="VTF22"/>
      <c r="VTG22"/>
      <c r="VTH22"/>
      <c r="VTI22"/>
      <c r="VTJ22"/>
      <c r="VTK22"/>
      <c r="VTL22"/>
      <c r="VTM22"/>
      <c r="VTN22"/>
      <c r="VTO22"/>
      <c r="VTP22"/>
      <c r="VTQ22"/>
      <c r="VTR22"/>
      <c r="VTS22"/>
      <c r="VTT22"/>
      <c r="VTU22"/>
      <c r="VTV22"/>
      <c r="VTW22"/>
      <c r="VTX22"/>
      <c r="VTY22"/>
      <c r="VTZ22"/>
      <c r="VUA22"/>
      <c r="VUB22"/>
      <c r="VUC22"/>
      <c r="VUD22"/>
      <c r="VUE22"/>
      <c r="VUF22"/>
      <c r="VUG22"/>
      <c r="VUH22"/>
      <c r="VUI22"/>
      <c r="VUJ22"/>
      <c r="VUK22"/>
      <c r="VUL22"/>
      <c r="VUM22"/>
      <c r="VUN22"/>
      <c r="VUO22"/>
      <c r="VUP22"/>
      <c r="VUQ22"/>
      <c r="VUR22"/>
      <c r="VUS22"/>
      <c r="VUT22"/>
      <c r="VUU22"/>
      <c r="VUV22"/>
      <c r="VUW22"/>
      <c r="VUX22"/>
      <c r="VUY22"/>
      <c r="VUZ22"/>
      <c r="VVA22"/>
      <c r="VVB22"/>
      <c r="VVC22"/>
      <c r="VVD22"/>
      <c r="VVE22"/>
      <c r="VVF22"/>
      <c r="VVG22"/>
      <c r="VVH22"/>
      <c r="VVI22"/>
      <c r="VVJ22"/>
      <c r="VVK22"/>
      <c r="VVL22"/>
      <c r="VVM22"/>
      <c r="VVN22"/>
      <c r="VVO22"/>
      <c r="VVP22"/>
      <c r="VVQ22"/>
      <c r="VVR22"/>
      <c r="VVS22"/>
      <c r="VVT22"/>
      <c r="VVU22"/>
      <c r="VVV22"/>
      <c r="VVW22"/>
      <c r="VVX22"/>
      <c r="VVY22"/>
      <c r="VVZ22"/>
      <c r="VWA22"/>
      <c r="VWB22"/>
      <c r="VWC22"/>
      <c r="VWD22"/>
      <c r="VWE22"/>
      <c r="VWF22"/>
      <c r="VWG22"/>
      <c r="VWH22"/>
      <c r="VWI22"/>
      <c r="VWJ22"/>
      <c r="VWK22"/>
      <c r="VWL22"/>
      <c r="VWM22"/>
      <c r="VWN22"/>
      <c r="VWO22"/>
      <c r="VWP22"/>
      <c r="VWQ22"/>
      <c r="VWR22"/>
      <c r="VWS22"/>
      <c r="VWT22"/>
      <c r="VWU22"/>
      <c r="VWV22"/>
      <c r="VWW22"/>
      <c r="VWX22"/>
      <c r="VWY22"/>
      <c r="VWZ22"/>
      <c r="VXA22"/>
      <c r="VXB22"/>
      <c r="VXC22"/>
      <c r="VXD22"/>
      <c r="VXE22"/>
      <c r="VXF22"/>
      <c r="VXG22"/>
      <c r="VXH22"/>
      <c r="VXI22"/>
      <c r="VXJ22"/>
      <c r="VXK22"/>
      <c r="VXL22"/>
      <c r="VXM22"/>
      <c r="VXN22"/>
      <c r="VXO22"/>
      <c r="VXP22"/>
      <c r="VXQ22"/>
      <c r="VXR22"/>
      <c r="VXS22"/>
      <c r="VXT22"/>
      <c r="VXU22"/>
      <c r="VXV22"/>
      <c r="VXW22"/>
      <c r="VXX22"/>
      <c r="VXY22"/>
      <c r="VXZ22"/>
      <c r="VYA22"/>
      <c r="VYB22"/>
      <c r="VYC22"/>
      <c r="VYD22"/>
      <c r="VYE22"/>
      <c r="VYF22"/>
      <c r="VYG22"/>
      <c r="VYH22"/>
      <c r="VYI22"/>
      <c r="VYJ22"/>
      <c r="VYK22"/>
      <c r="VYL22"/>
      <c r="VYM22"/>
      <c r="VYN22"/>
      <c r="VYO22"/>
      <c r="VYP22"/>
      <c r="VYQ22"/>
      <c r="VYR22"/>
      <c r="VYS22"/>
      <c r="VYT22"/>
      <c r="VYU22"/>
      <c r="VYV22"/>
      <c r="VYW22"/>
      <c r="VYX22"/>
      <c r="VYY22"/>
      <c r="VYZ22"/>
      <c r="VZA22"/>
      <c r="VZB22"/>
      <c r="VZC22"/>
      <c r="VZD22"/>
      <c r="VZE22"/>
      <c r="VZF22"/>
      <c r="VZG22"/>
      <c r="VZH22"/>
      <c r="VZI22"/>
      <c r="VZJ22"/>
      <c r="VZK22"/>
      <c r="VZL22"/>
      <c r="VZM22"/>
      <c r="VZN22"/>
      <c r="VZO22"/>
      <c r="VZP22"/>
      <c r="VZQ22"/>
      <c r="VZR22"/>
      <c r="VZS22"/>
      <c r="VZT22"/>
      <c r="VZU22"/>
      <c r="VZV22"/>
      <c r="VZW22"/>
      <c r="VZX22"/>
      <c r="VZY22"/>
      <c r="VZZ22"/>
      <c r="WAA22"/>
      <c r="WAB22"/>
      <c r="WAC22"/>
      <c r="WAD22"/>
      <c r="WAE22"/>
      <c r="WAF22"/>
      <c r="WAG22"/>
      <c r="WAH22"/>
      <c r="WAI22"/>
      <c r="WAJ22"/>
      <c r="WAK22"/>
      <c r="WAL22"/>
      <c r="WAM22"/>
      <c r="WAN22"/>
      <c r="WAO22"/>
      <c r="WAP22"/>
      <c r="WAQ22"/>
      <c r="WAR22"/>
      <c r="WAS22"/>
      <c r="WAT22"/>
      <c r="WAU22"/>
      <c r="WAV22"/>
      <c r="WAW22"/>
      <c r="WAX22"/>
      <c r="WAY22"/>
      <c r="WAZ22"/>
      <c r="WBA22"/>
      <c r="WBB22"/>
      <c r="WBC22"/>
      <c r="WBD22"/>
      <c r="WBE22"/>
      <c r="WBF22"/>
      <c r="WBG22"/>
      <c r="WBH22"/>
      <c r="WBI22"/>
      <c r="WBJ22"/>
      <c r="WBK22"/>
      <c r="WBL22"/>
      <c r="WBM22"/>
      <c r="WBN22"/>
      <c r="WBO22"/>
      <c r="WBP22"/>
      <c r="WBQ22"/>
      <c r="WBR22"/>
      <c r="WBS22"/>
      <c r="WBT22"/>
      <c r="WBU22"/>
      <c r="WBV22"/>
      <c r="WBW22"/>
      <c r="WBX22"/>
      <c r="WBY22"/>
      <c r="WBZ22"/>
      <c r="WCA22"/>
      <c r="WCB22"/>
      <c r="WCC22"/>
      <c r="WCD22"/>
      <c r="WCE22"/>
      <c r="WCF22"/>
      <c r="WCG22"/>
      <c r="WCH22"/>
      <c r="WCI22"/>
      <c r="WCJ22"/>
      <c r="WCK22"/>
      <c r="WCL22"/>
      <c r="WCM22"/>
      <c r="WCN22"/>
      <c r="WCO22"/>
      <c r="WCP22"/>
      <c r="WCQ22"/>
      <c r="WCR22"/>
      <c r="WCS22"/>
      <c r="WCT22"/>
      <c r="WCU22"/>
      <c r="WCV22"/>
      <c r="WCW22"/>
      <c r="WCX22"/>
      <c r="WCY22"/>
      <c r="WCZ22"/>
      <c r="WDA22"/>
      <c r="WDB22"/>
      <c r="WDC22"/>
      <c r="WDD22"/>
      <c r="WDE22"/>
      <c r="WDF22"/>
      <c r="WDG22"/>
      <c r="WDH22"/>
      <c r="WDI22"/>
      <c r="WDJ22"/>
      <c r="WDK22"/>
      <c r="WDL22"/>
      <c r="WDM22"/>
      <c r="WDN22"/>
      <c r="WDO22"/>
      <c r="WDP22"/>
      <c r="WDQ22"/>
      <c r="WDR22"/>
      <c r="WDS22"/>
      <c r="WDT22"/>
      <c r="WDU22"/>
      <c r="WDV22"/>
      <c r="WDW22"/>
      <c r="WDX22"/>
      <c r="WDY22"/>
      <c r="WDZ22"/>
      <c r="WEA22"/>
      <c r="WEB22"/>
      <c r="WEC22"/>
      <c r="WED22"/>
      <c r="WEE22"/>
      <c r="WEF22"/>
      <c r="WEG22"/>
      <c r="WEH22"/>
      <c r="WEI22"/>
      <c r="WEJ22"/>
      <c r="WEK22"/>
      <c r="WEL22"/>
      <c r="WEM22"/>
      <c r="WEN22"/>
      <c r="WEO22"/>
      <c r="WEP22"/>
      <c r="WEQ22"/>
      <c r="WER22"/>
      <c r="WES22"/>
      <c r="WET22"/>
      <c r="WEU22"/>
      <c r="WEV22"/>
      <c r="WEW22"/>
      <c r="WEX22"/>
      <c r="WEY22"/>
      <c r="WEZ22"/>
      <c r="WFA22"/>
      <c r="WFB22"/>
      <c r="WFC22"/>
      <c r="WFD22"/>
      <c r="WFE22"/>
      <c r="WFF22"/>
      <c r="WFG22"/>
      <c r="WFH22"/>
      <c r="WFI22"/>
      <c r="WFJ22"/>
      <c r="WFK22"/>
      <c r="WFL22"/>
      <c r="WFM22"/>
      <c r="WFN22"/>
      <c r="WFO22"/>
      <c r="WFP22"/>
      <c r="WFQ22"/>
      <c r="WFR22"/>
      <c r="WFS22"/>
      <c r="WFT22"/>
      <c r="WFU22"/>
      <c r="WFV22"/>
      <c r="WFW22"/>
      <c r="WFX22"/>
      <c r="WFY22"/>
      <c r="WFZ22"/>
      <c r="WGA22"/>
      <c r="WGB22"/>
      <c r="WGC22"/>
      <c r="WGD22"/>
      <c r="WGE22"/>
      <c r="WGF22"/>
      <c r="WGG22"/>
      <c r="WGH22"/>
      <c r="WGI22"/>
      <c r="WGJ22"/>
      <c r="WGK22"/>
      <c r="WGL22"/>
      <c r="WGM22"/>
      <c r="WGN22"/>
      <c r="WGO22"/>
      <c r="WGP22"/>
      <c r="WGQ22"/>
      <c r="WGR22"/>
      <c r="WGS22"/>
      <c r="WGT22"/>
      <c r="WGU22"/>
      <c r="WGV22"/>
      <c r="WGW22"/>
      <c r="WGX22"/>
      <c r="WGY22"/>
      <c r="WGZ22"/>
      <c r="WHA22"/>
      <c r="WHB22"/>
      <c r="WHC22"/>
      <c r="WHD22"/>
      <c r="WHE22"/>
      <c r="WHF22"/>
      <c r="WHG22"/>
      <c r="WHH22"/>
      <c r="WHI22"/>
      <c r="WHJ22"/>
      <c r="WHK22"/>
      <c r="WHL22"/>
      <c r="WHM22"/>
      <c r="WHN22"/>
      <c r="WHO22"/>
      <c r="WHP22"/>
      <c r="WHQ22"/>
      <c r="WHR22"/>
      <c r="WHS22"/>
      <c r="WHT22"/>
      <c r="WHU22"/>
      <c r="WHV22"/>
      <c r="WHW22"/>
      <c r="WHX22"/>
      <c r="WHY22"/>
      <c r="WHZ22"/>
      <c r="WIA22"/>
      <c r="WIB22"/>
      <c r="WIC22"/>
      <c r="WID22"/>
      <c r="WIE22"/>
      <c r="WIF22"/>
      <c r="WIG22"/>
      <c r="WIH22"/>
      <c r="WII22"/>
      <c r="WIJ22"/>
      <c r="WIK22"/>
      <c r="WIL22"/>
      <c r="WIM22"/>
      <c r="WIN22"/>
      <c r="WIO22"/>
      <c r="WIP22"/>
      <c r="WIQ22"/>
      <c r="WIR22"/>
      <c r="WIS22"/>
      <c r="WIT22"/>
      <c r="WIU22"/>
      <c r="WIV22"/>
      <c r="WIW22"/>
      <c r="WIX22"/>
      <c r="WIY22"/>
      <c r="WIZ22"/>
      <c r="WJA22"/>
      <c r="WJB22"/>
      <c r="WJC22"/>
      <c r="WJD22"/>
      <c r="WJE22"/>
      <c r="WJF22"/>
      <c r="WJG22"/>
      <c r="WJH22"/>
      <c r="WJI22"/>
      <c r="WJJ22"/>
      <c r="WJK22"/>
      <c r="WJL22"/>
      <c r="WJM22"/>
      <c r="WJN22"/>
      <c r="WJO22"/>
      <c r="WJP22"/>
      <c r="WJQ22"/>
      <c r="WJR22"/>
      <c r="WJS22"/>
      <c r="WJT22"/>
      <c r="WJU22"/>
      <c r="WJV22"/>
      <c r="WJW22"/>
      <c r="WJX22"/>
      <c r="WJY22"/>
      <c r="WJZ22"/>
      <c r="WKA22"/>
      <c r="WKB22"/>
      <c r="WKC22"/>
      <c r="WKD22"/>
      <c r="WKE22"/>
      <c r="WKF22"/>
      <c r="WKG22"/>
      <c r="WKH22"/>
      <c r="WKI22"/>
      <c r="WKJ22"/>
      <c r="WKK22"/>
      <c r="WKL22"/>
      <c r="WKM22"/>
      <c r="WKN22"/>
      <c r="WKO22"/>
      <c r="WKP22"/>
      <c r="WKQ22"/>
      <c r="WKR22"/>
      <c r="WKS22"/>
      <c r="WKT22"/>
      <c r="WKU22"/>
      <c r="WKV22"/>
      <c r="WKW22"/>
      <c r="WKX22"/>
      <c r="WKY22"/>
      <c r="WKZ22"/>
      <c r="WLA22"/>
      <c r="WLB22"/>
      <c r="WLC22"/>
      <c r="WLD22"/>
      <c r="WLE22"/>
      <c r="WLF22"/>
      <c r="WLG22"/>
      <c r="WLH22"/>
      <c r="WLI22"/>
      <c r="WLJ22"/>
      <c r="WLK22"/>
      <c r="WLL22"/>
      <c r="WLM22"/>
      <c r="WLN22"/>
      <c r="WLO22"/>
      <c r="WLP22"/>
      <c r="WLQ22"/>
      <c r="WLR22"/>
      <c r="WLS22"/>
      <c r="WLT22"/>
      <c r="WLU22"/>
      <c r="WLV22"/>
      <c r="WLW22"/>
      <c r="WLX22"/>
      <c r="WLY22"/>
      <c r="WLZ22"/>
      <c r="WMA22"/>
      <c r="WMB22"/>
      <c r="WMC22"/>
      <c r="WMD22"/>
      <c r="WME22"/>
      <c r="WMF22"/>
      <c r="WMG22"/>
      <c r="WMH22"/>
      <c r="WMI22"/>
      <c r="WMJ22"/>
      <c r="WMK22"/>
      <c r="WML22"/>
      <c r="WMM22"/>
      <c r="WMN22"/>
      <c r="WMO22"/>
      <c r="WMP22"/>
      <c r="WMQ22"/>
      <c r="WMR22"/>
      <c r="WMS22"/>
      <c r="WMT22"/>
      <c r="WMU22"/>
      <c r="WMV22"/>
      <c r="WMW22"/>
      <c r="WMX22"/>
      <c r="WMY22"/>
      <c r="WMZ22"/>
      <c r="WNA22"/>
      <c r="WNB22"/>
      <c r="WNC22"/>
      <c r="WND22"/>
      <c r="WNE22"/>
      <c r="WNF22"/>
      <c r="WNG22"/>
      <c r="WNH22"/>
      <c r="WNI22"/>
      <c r="WNJ22"/>
      <c r="WNK22"/>
      <c r="WNL22"/>
      <c r="WNM22"/>
      <c r="WNN22"/>
      <c r="WNO22"/>
      <c r="WNP22"/>
      <c r="WNQ22"/>
      <c r="WNR22"/>
      <c r="WNS22"/>
      <c r="WNT22"/>
      <c r="WNU22"/>
      <c r="WNV22"/>
      <c r="WNW22"/>
      <c r="WNX22"/>
      <c r="WNY22"/>
      <c r="WNZ22"/>
      <c r="WOA22"/>
      <c r="WOB22"/>
      <c r="WOC22"/>
      <c r="WOD22"/>
      <c r="WOE22"/>
      <c r="WOF22"/>
      <c r="WOG22"/>
      <c r="WOH22"/>
      <c r="WOI22"/>
      <c r="WOJ22"/>
      <c r="WOK22"/>
      <c r="WOL22"/>
      <c r="WOM22"/>
      <c r="WON22"/>
      <c r="WOO22"/>
      <c r="WOP22"/>
      <c r="WOQ22"/>
      <c r="WOR22"/>
      <c r="WOS22"/>
      <c r="WOT22"/>
      <c r="WOU22"/>
      <c r="WOV22"/>
      <c r="WOW22"/>
      <c r="WOX22"/>
      <c r="WOY22"/>
      <c r="WOZ22"/>
      <c r="WPA22"/>
      <c r="WPB22"/>
      <c r="WPC22"/>
      <c r="WPD22"/>
      <c r="WPE22"/>
      <c r="WPF22"/>
      <c r="WPG22"/>
      <c r="WPH22"/>
      <c r="WPI22"/>
      <c r="WPJ22"/>
      <c r="WPK22"/>
      <c r="WPL22"/>
      <c r="WPM22"/>
      <c r="WPN22"/>
      <c r="WPO22"/>
      <c r="WPP22"/>
      <c r="WPQ22"/>
      <c r="WPR22"/>
      <c r="WPS22"/>
      <c r="WPT22"/>
      <c r="WPU22"/>
      <c r="WPV22"/>
      <c r="WPW22"/>
      <c r="WPX22"/>
      <c r="WPY22"/>
      <c r="WPZ22"/>
      <c r="WQA22"/>
      <c r="WQB22"/>
      <c r="WQC22"/>
      <c r="WQD22"/>
      <c r="WQE22"/>
      <c r="WQF22"/>
      <c r="WQG22"/>
      <c r="WQH22"/>
      <c r="WQI22"/>
      <c r="WQJ22"/>
      <c r="WQK22"/>
      <c r="WQL22"/>
      <c r="WQM22"/>
      <c r="WQN22"/>
      <c r="WQO22"/>
      <c r="WQP22"/>
      <c r="WQQ22"/>
      <c r="WQR22"/>
      <c r="WQS22"/>
      <c r="WQT22"/>
      <c r="WQU22"/>
      <c r="WQV22"/>
      <c r="WQW22"/>
      <c r="WQX22"/>
      <c r="WQY22"/>
      <c r="WQZ22"/>
      <c r="WRA22"/>
      <c r="WRB22"/>
      <c r="WRC22"/>
      <c r="WRD22"/>
      <c r="WRE22"/>
      <c r="WRF22"/>
      <c r="WRG22"/>
      <c r="WRH22"/>
      <c r="WRI22"/>
      <c r="WRJ22"/>
      <c r="WRK22"/>
      <c r="WRL22"/>
      <c r="WRM22"/>
      <c r="WRN22"/>
      <c r="WRO22"/>
      <c r="WRP22"/>
      <c r="WRQ22"/>
      <c r="WRR22"/>
      <c r="WRS22"/>
      <c r="WRT22"/>
      <c r="WRU22"/>
      <c r="WRV22"/>
      <c r="WRW22"/>
      <c r="WRX22"/>
      <c r="WRY22"/>
      <c r="WRZ22"/>
      <c r="WSA22"/>
      <c r="WSB22"/>
      <c r="WSC22"/>
      <c r="WSD22"/>
      <c r="WSE22"/>
      <c r="WSF22"/>
      <c r="WSG22"/>
      <c r="WSH22"/>
      <c r="WSI22"/>
      <c r="WSJ22"/>
      <c r="WSK22"/>
      <c r="WSL22"/>
      <c r="WSM22"/>
      <c r="WSN22"/>
      <c r="WSO22"/>
      <c r="WSP22"/>
      <c r="WSQ22"/>
      <c r="WSR22"/>
      <c r="WSS22"/>
      <c r="WST22"/>
      <c r="WSU22"/>
      <c r="WSV22"/>
      <c r="WSW22"/>
      <c r="WSX22"/>
      <c r="WSY22"/>
      <c r="WSZ22"/>
      <c r="WTA22"/>
      <c r="WTB22"/>
      <c r="WTC22"/>
      <c r="WTD22"/>
      <c r="WTE22"/>
      <c r="WTF22"/>
      <c r="WTG22"/>
      <c r="WTH22"/>
      <c r="WTI22"/>
      <c r="WTJ22"/>
      <c r="WTK22"/>
      <c r="WTL22"/>
      <c r="WTM22"/>
      <c r="WTN22"/>
      <c r="WTO22"/>
      <c r="WTP22"/>
      <c r="WTQ22"/>
      <c r="WTR22"/>
      <c r="WTS22"/>
      <c r="WTT22"/>
      <c r="WTU22"/>
      <c r="WTV22"/>
      <c r="WTW22"/>
      <c r="WTX22"/>
      <c r="WTY22"/>
      <c r="WTZ22"/>
      <c r="WUA22"/>
      <c r="WUB22"/>
      <c r="WUC22"/>
      <c r="WUD22"/>
      <c r="WUE22"/>
      <c r="WUF22"/>
      <c r="WUG22"/>
      <c r="WUH22"/>
      <c r="WUI22"/>
      <c r="WUJ22"/>
      <c r="WUK22"/>
      <c r="WUL22"/>
      <c r="WUM22"/>
      <c r="WUN22"/>
      <c r="WUO22"/>
      <c r="WUP22"/>
      <c r="WUQ22"/>
      <c r="WUR22"/>
      <c r="WUS22"/>
      <c r="WUT22"/>
      <c r="WUU22"/>
      <c r="WUV22"/>
      <c r="WUW22"/>
      <c r="WUX22"/>
      <c r="WUY22"/>
      <c r="WUZ22"/>
      <c r="WVA22"/>
      <c r="WVB22"/>
      <c r="WVC22"/>
      <c r="WVD22"/>
      <c r="WVE22"/>
      <c r="WVF22"/>
      <c r="WVG22"/>
      <c r="WVH22"/>
      <c r="WVI22"/>
      <c r="WVJ22"/>
      <c r="WVK22"/>
      <c r="WVL22"/>
      <c r="WVM22"/>
      <c r="WVN22"/>
      <c r="WVO22"/>
      <c r="WVP22"/>
      <c r="WVQ22"/>
      <c r="WVR22"/>
      <c r="WVS22"/>
      <c r="WVT22"/>
      <c r="WVU22"/>
      <c r="WVV22"/>
      <c r="WVW22"/>
      <c r="WVX22"/>
      <c r="WVY22"/>
      <c r="WVZ22"/>
      <c r="WWA22"/>
      <c r="WWB22"/>
      <c r="WWC22"/>
      <c r="WWD22"/>
      <c r="WWE22"/>
      <c r="WWF22"/>
      <c r="WWG22"/>
      <c r="WWH22"/>
      <c r="WWI22"/>
      <c r="WWJ22"/>
      <c r="WWK22"/>
      <c r="WWL22"/>
      <c r="WWM22"/>
      <c r="WWN22"/>
      <c r="WWO22"/>
      <c r="WWP22"/>
      <c r="WWQ22"/>
      <c r="WWR22"/>
      <c r="WWS22"/>
      <c r="WWT22"/>
      <c r="WWU22"/>
      <c r="WWV22"/>
      <c r="WWW22"/>
      <c r="WWX22"/>
      <c r="WWY22"/>
      <c r="WWZ22"/>
      <c r="WXA22"/>
      <c r="WXB22"/>
      <c r="WXC22"/>
      <c r="WXD22"/>
      <c r="WXE22"/>
      <c r="WXF22"/>
      <c r="WXG22"/>
      <c r="WXH22"/>
      <c r="WXI22"/>
      <c r="WXJ22"/>
      <c r="WXK22"/>
      <c r="WXL22"/>
      <c r="WXM22"/>
      <c r="WXN22"/>
      <c r="WXO22"/>
      <c r="WXP22"/>
      <c r="WXQ22"/>
      <c r="WXR22"/>
      <c r="WXS22"/>
      <c r="WXT22"/>
      <c r="WXU22"/>
      <c r="WXV22"/>
      <c r="WXW22"/>
      <c r="WXX22"/>
      <c r="WXY22"/>
      <c r="WXZ22"/>
      <c r="WYA22"/>
      <c r="WYB22"/>
      <c r="WYC22"/>
      <c r="WYD22"/>
      <c r="WYE22"/>
      <c r="WYF22"/>
      <c r="WYG22"/>
      <c r="WYH22"/>
      <c r="WYI22"/>
      <c r="WYJ22"/>
      <c r="WYK22"/>
      <c r="WYL22"/>
      <c r="WYM22"/>
      <c r="WYN22"/>
      <c r="WYO22"/>
      <c r="WYP22"/>
      <c r="WYQ22"/>
      <c r="WYR22"/>
      <c r="WYS22"/>
      <c r="WYT22"/>
      <c r="WYU22"/>
      <c r="WYV22"/>
      <c r="WYW22"/>
      <c r="WYX22"/>
      <c r="WYY22"/>
      <c r="WYZ22"/>
      <c r="WZA22"/>
      <c r="WZB22"/>
      <c r="WZC22"/>
      <c r="WZD22"/>
      <c r="WZE22"/>
      <c r="WZF22"/>
      <c r="WZG22"/>
      <c r="WZH22"/>
      <c r="WZI22"/>
      <c r="WZJ22"/>
      <c r="WZK22"/>
      <c r="WZL22"/>
      <c r="WZM22"/>
      <c r="WZN22"/>
      <c r="WZO22"/>
      <c r="WZP22"/>
      <c r="WZQ22"/>
      <c r="WZR22"/>
      <c r="WZS22"/>
      <c r="WZT22"/>
      <c r="WZU22"/>
      <c r="WZV22"/>
      <c r="WZW22"/>
      <c r="WZX22"/>
      <c r="WZY22"/>
      <c r="WZZ22"/>
      <c r="XAA22"/>
      <c r="XAB22"/>
      <c r="XAC22"/>
      <c r="XAD22"/>
      <c r="XAE22"/>
      <c r="XAF22"/>
      <c r="XAG22"/>
      <c r="XAH22"/>
      <c r="XAI22"/>
      <c r="XAJ22"/>
      <c r="XAK22"/>
      <c r="XAL22"/>
      <c r="XAM22"/>
      <c r="XAN22"/>
      <c r="XAO22"/>
      <c r="XAP22"/>
      <c r="XAQ22"/>
      <c r="XAR22"/>
      <c r="XAS22"/>
      <c r="XAT22"/>
      <c r="XAU22"/>
      <c r="XAV22"/>
      <c r="XAW22"/>
      <c r="XAX22"/>
      <c r="XAY22"/>
      <c r="XAZ22"/>
      <c r="XBA22"/>
      <c r="XBB22"/>
      <c r="XBC22"/>
      <c r="XBD22"/>
      <c r="XBE22"/>
      <c r="XBF22"/>
      <c r="XBG22"/>
      <c r="XBH22"/>
      <c r="XBI22"/>
      <c r="XBJ22"/>
      <c r="XBK22"/>
      <c r="XBL22"/>
      <c r="XBM22"/>
      <c r="XBN22"/>
      <c r="XBO22"/>
      <c r="XBP22"/>
      <c r="XBQ22"/>
      <c r="XBR22"/>
      <c r="XBS22"/>
      <c r="XBT22"/>
      <c r="XBU22"/>
      <c r="XBV22"/>
      <c r="XBW22"/>
      <c r="XBX22"/>
      <c r="XBY22"/>
      <c r="XBZ22"/>
      <c r="XCA22"/>
      <c r="XCB22"/>
      <c r="XCC22"/>
      <c r="XCD22"/>
      <c r="XCE22"/>
      <c r="XCF22"/>
      <c r="XCG22"/>
      <c r="XCH22"/>
      <c r="XCI22"/>
      <c r="XCJ22"/>
      <c r="XCK22"/>
      <c r="XCL22"/>
      <c r="XCM22"/>
      <c r="XCN22"/>
      <c r="XCO22"/>
      <c r="XCP22"/>
      <c r="XCQ22"/>
      <c r="XCR22"/>
      <c r="XCS22"/>
      <c r="XCT22"/>
      <c r="XCU22"/>
      <c r="XCV22"/>
      <c r="XCW22"/>
      <c r="XCX22"/>
      <c r="XCY22"/>
      <c r="XCZ22"/>
      <c r="XDA22"/>
      <c r="XDB22"/>
      <c r="XDC22"/>
      <c r="XDD22"/>
      <c r="XDE22"/>
      <c r="XDF22"/>
      <c r="XDG22"/>
      <c r="XDH22"/>
      <c r="XDI22"/>
      <c r="XDJ22"/>
      <c r="XDK22"/>
      <c r="XDL22"/>
      <c r="XDM22"/>
      <c r="XDN22"/>
      <c r="XDO22"/>
      <c r="XDP22"/>
      <c r="XDQ22"/>
      <c r="XDR22"/>
      <c r="XDS22"/>
      <c r="XDT22"/>
      <c r="XDU22"/>
      <c r="XDV22"/>
      <c r="XDW22"/>
      <c r="XDX22"/>
      <c r="XDY22"/>
      <c r="XDZ22"/>
      <c r="XEA22"/>
      <c r="XEB22"/>
      <c r="XEC22"/>
      <c r="XED22"/>
      <c r="XEE22"/>
      <c r="XEF22"/>
      <c r="XEG22"/>
      <c r="XEH22"/>
      <c r="XEI22"/>
      <c r="XEJ22"/>
      <c r="XEK22"/>
      <c r="XEL22"/>
      <c r="XEM22"/>
      <c r="XEN22"/>
      <c r="XEO22"/>
      <c r="XEP22"/>
      <c r="XEQ22"/>
      <c r="XER22"/>
      <c r="XES22"/>
      <c r="XET22"/>
      <c r="XEU22"/>
      <c r="XEV22"/>
      <c r="XEW22"/>
      <c r="XEX22"/>
      <c r="XEY22"/>
      <c r="XEZ22"/>
      <c r="XFA22"/>
      <c r="XFB22"/>
      <c r="XFC22"/>
    </row>
    <row r="23" spans="2:16383" s="89" customFormat="1" ht="36" customHeight="1" x14ac:dyDescent="0.25">
      <c r="B23" s="94" t="s">
        <v>357</v>
      </c>
      <c r="C23" s="70"/>
      <c r="D23" s="70"/>
      <c r="E23" s="70"/>
      <c r="F23" s="70"/>
      <c r="G23" s="70"/>
      <c r="H23" s="70"/>
      <c r="I23" s="70"/>
      <c r="J23" s="70"/>
      <c r="K23" s="70"/>
      <c r="L23" s="70"/>
      <c r="M23" s="70"/>
      <c r="N23" s="70"/>
      <c r="O23" s="70"/>
      <c r="P23" s="70"/>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c r="IW23"/>
      <c r="IX23"/>
      <c r="IY23"/>
      <c r="IZ23"/>
      <c r="JA23"/>
      <c r="JB23"/>
      <c r="JC23"/>
      <c r="JD23"/>
      <c r="JE23"/>
      <c r="JF23"/>
      <c r="JG23"/>
      <c r="JH23"/>
      <c r="JI23"/>
      <c r="JJ23"/>
      <c r="JK23"/>
      <c r="JL23"/>
      <c r="JM23"/>
      <c r="JN23"/>
      <c r="JO23"/>
      <c r="JP23"/>
      <c r="JQ23"/>
      <c r="JR23"/>
      <c r="JS23"/>
      <c r="JT23"/>
      <c r="JU23"/>
      <c r="JV23"/>
      <c r="JW23"/>
      <c r="JX23"/>
      <c r="JY23"/>
      <c r="JZ23"/>
      <c r="KA23"/>
      <c r="KB23"/>
      <c r="KC23"/>
      <c r="KD23"/>
      <c r="KE23"/>
      <c r="KF23"/>
      <c r="KG23"/>
      <c r="KH23"/>
      <c r="KI23"/>
      <c r="KJ23"/>
      <c r="KK23"/>
      <c r="KL23"/>
      <c r="KM23"/>
      <c r="KN23"/>
      <c r="KO23"/>
      <c r="KP23"/>
      <c r="KQ23"/>
      <c r="KR23"/>
      <c r="KS23"/>
      <c r="KT23"/>
      <c r="KU23"/>
      <c r="KV23"/>
      <c r="KW23"/>
      <c r="KX23"/>
      <c r="KY23"/>
      <c r="KZ23"/>
      <c r="LA23"/>
      <c r="LB23"/>
      <c r="LC23"/>
      <c r="LD23"/>
      <c r="LE23"/>
      <c r="LF23"/>
      <c r="LG23"/>
      <c r="LH23"/>
      <c r="LI23"/>
      <c r="LJ23"/>
      <c r="LK23"/>
      <c r="LL23"/>
      <c r="LM23"/>
      <c r="LN23"/>
      <c r="LO23"/>
      <c r="LP23"/>
      <c r="LQ23"/>
      <c r="LR23"/>
      <c r="LS23"/>
      <c r="LT23"/>
      <c r="LU23"/>
      <c r="LV23"/>
      <c r="LW23"/>
      <c r="LX23"/>
      <c r="LY23"/>
      <c r="LZ23"/>
      <c r="MA23"/>
      <c r="MB23"/>
      <c r="MC23"/>
      <c r="MD23"/>
      <c r="ME23"/>
      <c r="MF23"/>
      <c r="MG23"/>
      <c r="MH23"/>
      <c r="MI23"/>
      <c r="MJ23"/>
      <c r="MK23"/>
      <c r="ML23"/>
      <c r="MM23"/>
      <c r="MN23"/>
      <c r="MO23"/>
      <c r="MP23"/>
      <c r="MQ23"/>
      <c r="MR23"/>
      <c r="MS23"/>
      <c r="MT23"/>
      <c r="MU23"/>
      <c r="MV23"/>
      <c r="MW23"/>
      <c r="MX23"/>
      <c r="MY23"/>
      <c r="MZ23"/>
      <c r="NA23"/>
      <c r="NB23"/>
      <c r="NC23"/>
      <c r="ND23"/>
      <c r="NE23"/>
      <c r="NF23"/>
      <c r="NG23"/>
      <c r="NH23"/>
      <c r="NI23"/>
      <c r="NJ23"/>
      <c r="NK23"/>
      <c r="NL23"/>
      <c r="NM23"/>
      <c r="NN23"/>
      <c r="NO23"/>
      <c r="NP23"/>
      <c r="NQ23"/>
      <c r="NR23"/>
      <c r="NS23"/>
      <c r="NT23"/>
      <c r="NU23"/>
      <c r="NV23"/>
      <c r="NW23"/>
      <c r="NX23"/>
      <c r="NY23"/>
      <c r="NZ23"/>
      <c r="OA23"/>
      <c r="OB23"/>
      <c r="OC23"/>
      <c r="OD23"/>
      <c r="OE23"/>
      <c r="OF23"/>
      <c r="OG23"/>
      <c r="OH23"/>
      <c r="OI23"/>
      <c r="OJ23"/>
      <c r="OK23"/>
      <c r="OL23"/>
      <c r="OM23"/>
      <c r="ON23"/>
      <c r="OO23"/>
      <c r="OP23"/>
      <c r="OQ23"/>
      <c r="OR23"/>
      <c r="OS23"/>
      <c r="OT23"/>
      <c r="OU23"/>
      <c r="OV23"/>
      <c r="OW23"/>
      <c r="OX23"/>
      <c r="OY23"/>
      <c r="OZ23"/>
      <c r="PA23"/>
      <c r="PB23"/>
      <c r="PC23"/>
      <c r="PD23"/>
      <c r="PE23"/>
      <c r="PF23"/>
      <c r="PG23"/>
      <c r="PH23"/>
      <c r="PI23"/>
      <c r="PJ23"/>
      <c r="PK23"/>
      <c r="PL23"/>
      <c r="PM23"/>
      <c r="PN23"/>
      <c r="PO23"/>
      <c r="PP23"/>
      <c r="PQ23"/>
      <c r="PR23"/>
      <c r="PS23"/>
      <c r="PT23"/>
      <c r="PU23"/>
      <c r="PV23"/>
      <c r="PW23"/>
      <c r="PX23"/>
      <c r="PY23"/>
      <c r="PZ23"/>
      <c r="QA23"/>
      <c r="QB23"/>
      <c r="QC23"/>
      <c r="QD23"/>
      <c r="QE23"/>
      <c r="QF23"/>
      <c r="QG23"/>
      <c r="QH23"/>
      <c r="QI23"/>
      <c r="QJ23"/>
      <c r="QK23"/>
      <c r="QL23"/>
      <c r="QM23"/>
      <c r="QN23"/>
      <c r="QO23"/>
      <c r="QP23"/>
      <c r="QQ23"/>
      <c r="QR23"/>
      <c r="QS23"/>
      <c r="QT23"/>
      <c r="QU23"/>
      <c r="QV23"/>
      <c r="QW23"/>
      <c r="QX23"/>
      <c r="QY23"/>
      <c r="QZ23"/>
      <c r="RA23"/>
      <c r="RB23"/>
      <c r="RC23"/>
      <c r="RD23"/>
      <c r="RE23"/>
      <c r="RF23"/>
      <c r="RG23"/>
      <c r="RH23"/>
      <c r="RI23"/>
      <c r="RJ23"/>
      <c r="RK23"/>
      <c r="RL23"/>
      <c r="RM23"/>
      <c r="RN23"/>
      <c r="RO23"/>
      <c r="RP23"/>
      <c r="RQ23"/>
      <c r="RR23"/>
      <c r="RS23"/>
      <c r="RT23"/>
      <c r="RU23"/>
      <c r="RV23"/>
      <c r="RW23"/>
      <c r="RX23"/>
      <c r="RY23"/>
      <c r="RZ23"/>
      <c r="SA23"/>
      <c r="SB23"/>
      <c r="SC23"/>
      <c r="SD23"/>
      <c r="SE23"/>
      <c r="SF23"/>
      <c r="SG23"/>
      <c r="SH23"/>
      <c r="SI23"/>
      <c r="SJ23"/>
      <c r="SK23"/>
      <c r="SL23"/>
      <c r="SM23"/>
      <c r="SN23"/>
      <c r="SO23"/>
      <c r="SP23"/>
      <c r="SQ23"/>
      <c r="SR23"/>
      <c r="SS23"/>
      <c r="ST23"/>
      <c r="SU23"/>
      <c r="SV23"/>
      <c r="SW23"/>
      <c r="SX23"/>
      <c r="SY23"/>
      <c r="SZ23"/>
      <c r="TA23"/>
      <c r="TB23"/>
      <c r="TC23"/>
      <c r="TD23"/>
      <c r="TE23"/>
      <c r="TF23"/>
      <c r="TG23"/>
      <c r="TH23"/>
      <c r="TI23"/>
      <c r="TJ23"/>
      <c r="TK23"/>
      <c r="TL23"/>
      <c r="TM23"/>
      <c r="TN23"/>
      <c r="TO23"/>
      <c r="TP23"/>
      <c r="TQ23"/>
      <c r="TR23"/>
      <c r="TS23"/>
      <c r="TT23"/>
      <c r="TU23"/>
      <c r="TV23"/>
      <c r="TW23"/>
      <c r="TX23"/>
      <c r="TY23"/>
      <c r="TZ23"/>
      <c r="UA23"/>
      <c r="UB23"/>
      <c r="UC23"/>
      <c r="UD23"/>
      <c r="UE23"/>
      <c r="UF23"/>
      <c r="UG23"/>
      <c r="UH23"/>
      <c r="UI23"/>
      <c r="UJ23"/>
      <c r="UK23"/>
      <c r="UL23"/>
      <c r="UM23"/>
      <c r="UN23"/>
      <c r="UO23"/>
      <c r="UP23"/>
      <c r="UQ23"/>
      <c r="UR23"/>
      <c r="US23"/>
      <c r="UT23"/>
      <c r="UU23"/>
      <c r="UV23"/>
      <c r="UW23"/>
      <c r="UX23"/>
      <c r="UY23"/>
      <c r="UZ23"/>
      <c r="VA23"/>
      <c r="VB23"/>
      <c r="VC23"/>
      <c r="VD23"/>
      <c r="VE23"/>
      <c r="VF23"/>
      <c r="VG23"/>
      <c r="VH23"/>
      <c r="VI23"/>
      <c r="VJ23"/>
      <c r="VK23"/>
      <c r="VL23"/>
      <c r="VM23"/>
      <c r="VN23"/>
      <c r="VO23"/>
      <c r="VP23"/>
      <c r="VQ23"/>
      <c r="VR23"/>
      <c r="VS23"/>
      <c r="VT23"/>
      <c r="VU23"/>
      <c r="VV23"/>
      <c r="VW23"/>
      <c r="VX23"/>
      <c r="VY23"/>
      <c r="VZ23"/>
      <c r="WA23"/>
      <c r="WB23"/>
      <c r="WC23"/>
      <c r="WD23"/>
      <c r="WE23"/>
      <c r="WF23"/>
      <c r="WG23"/>
      <c r="WH23"/>
      <c r="WI23"/>
      <c r="WJ23"/>
      <c r="WK23"/>
      <c r="WL23"/>
      <c r="WM23"/>
      <c r="WN23"/>
      <c r="WO23"/>
      <c r="WP23"/>
      <c r="WQ23"/>
      <c r="WR23"/>
      <c r="WS23"/>
      <c r="WT23"/>
      <c r="WU23"/>
      <c r="WV23"/>
      <c r="WW23"/>
      <c r="WX23"/>
      <c r="WY23"/>
      <c r="WZ23"/>
      <c r="XA23"/>
      <c r="XB23"/>
      <c r="XC23"/>
      <c r="XD23"/>
      <c r="XE23"/>
      <c r="XF23"/>
      <c r="XG23"/>
      <c r="XH23"/>
      <c r="XI23"/>
      <c r="XJ23"/>
      <c r="XK23"/>
      <c r="XL23"/>
      <c r="XM23"/>
      <c r="XN23"/>
      <c r="XO23"/>
      <c r="XP23"/>
      <c r="XQ23"/>
      <c r="XR23"/>
      <c r="XS23"/>
      <c r="XT23"/>
      <c r="XU23"/>
      <c r="XV23"/>
      <c r="XW23"/>
      <c r="XX23"/>
      <c r="XY23"/>
      <c r="XZ23"/>
      <c r="YA23"/>
      <c r="YB23"/>
      <c r="YC23"/>
      <c r="YD23"/>
      <c r="YE23"/>
      <c r="YF23"/>
      <c r="YG23"/>
      <c r="YH23"/>
      <c r="YI23"/>
      <c r="YJ23"/>
      <c r="YK23"/>
      <c r="YL23"/>
      <c r="YM23"/>
      <c r="YN23"/>
      <c r="YO23"/>
      <c r="YP23"/>
      <c r="YQ23"/>
      <c r="YR23"/>
      <c r="YS23"/>
      <c r="YT23"/>
      <c r="YU23"/>
      <c r="YV23"/>
      <c r="YW23"/>
      <c r="YX23"/>
      <c r="YY23"/>
      <c r="YZ23"/>
      <c r="ZA23"/>
      <c r="ZB23"/>
      <c r="ZC23"/>
      <c r="ZD23"/>
      <c r="ZE23"/>
      <c r="ZF23"/>
      <c r="ZG23"/>
      <c r="ZH23"/>
      <c r="ZI23"/>
      <c r="ZJ23"/>
      <c r="ZK23"/>
      <c r="ZL23"/>
      <c r="ZM23"/>
      <c r="ZN23"/>
      <c r="ZO23"/>
      <c r="ZP23"/>
      <c r="ZQ23"/>
      <c r="ZR23"/>
      <c r="ZS23"/>
      <c r="ZT23"/>
      <c r="ZU23"/>
      <c r="ZV23"/>
      <c r="ZW23"/>
      <c r="ZX23"/>
      <c r="ZY23"/>
      <c r="ZZ23"/>
      <c r="AAA23"/>
      <c r="AAB23"/>
      <c r="AAC23"/>
      <c r="AAD23"/>
      <c r="AAE23"/>
      <c r="AAF23"/>
      <c r="AAG23"/>
      <c r="AAH23"/>
      <c r="AAI23"/>
      <c r="AAJ23"/>
      <c r="AAK23"/>
      <c r="AAL23"/>
      <c r="AAM23"/>
      <c r="AAN23"/>
      <c r="AAO23"/>
      <c r="AAP23"/>
      <c r="AAQ23"/>
      <c r="AAR23"/>
      <c r="AAS23"/>
      <c r="AAT23"/>
      <c r="AAU23"/>
      <c r="AAV23"/>
      <c r="AAW23"/>
      <c r="AAX23"/>
      <c r="AAY23"/>
      <c r="AAZ23"/>
      <c r="ABA23"/>
      <c r="ABB23"/>
      <c r="ABC23"/>
      <c r="ABD23"/>
      <c r="ABE23"/>
      <c r="ABF23"/>
      <c r="ABG23"/>
      <c r="ABH23"/>
      <c r="ABI23"/>
      <c r="ABJ23"/>
      <c r="ABK23"/>
      <c r="ABL23"/>
      <c r="ABM23"/>
      <c r="ABN23"/>
      <c r="ABO23"/>
      <c r="ABP23"/>
      <c r="ABQ23"/>
      <c r="ABR23"/>
      <c r="ABS23"/>
      <c r="ABT23"/>
      <c r="ABU23"/>
      <c r="ABV23"/>
      <c r="ABW23"/>
      <c r="ABX23"/>
      <c r="ABY23"/>
      <c r="ABZ23"/>
      <c r="ACA23"/>
      <c r="ACB23"/>
      <c r="ACC23"/>
      <c r="ACD23"/>
      <c r="ACE23"/>
      <c r="ACF23"/>
      <c r="ACG23"/>
      <c r="ACH23"/>
      <c r="ACI23"/>
      <c r="ACJ23"/>
      <c r="ACK23"/>
      <c r="ACL23"/>
      <c r="ACM23"/>
      <c r="ACN23"/>
      <c r="ACO23"/>
      <c r="ACP23"/>
      <c r="ACQ23"/>
      <c r="ACR23"/>
      <c r="ACS23"/>
      <c r="ACT23"/>
      <c r="ACU23"/>
      <c r="ACV23"/>
      <c r="ACW23"/>
      <c r="ACX23"/>
      <c r="ACY23"/>
      <c r="ACZ23"/>
      <c r="ADA23"/>
      <c r="ADB23"/>
      <c r="ADC23"/>
      <c r="ADD23"/>
      <c r="ADE23"/>
      <c r="ADF23"/>
      <c r="ADG23"/>
      <c r="ADH23"/>
      <c r="ADI23"/>
      <c r="ADJ23"/>
      <c r="ADK23"/>
      <c r="ADL23"/>
      <c r="ADM23"/>
      <c r="ADN23"/>
      <c r="ADO23"/>
      <c r="ADP23"/>
      <c r="ADQ23"/>
      <c r="ADR23"/>
      <c r="ADS23"/>
      <c r="ADT23"/>
      <c r="ADU23"/>
      <c r="ADV23"/>
      <c r="ADW23"/>
      <c r="ADX23"/>
      <c r="ADY23"/>
      <c r="ADZ23"/>
      <c r="AEA23"/>
      <c r="AEB23"/>
      <c r="AEC23"/>
      <c r="AED23"/>
      <c r="AEE23"/>
      <c r="AEF23"/>
      <c r="AEG23"/>
      <c r="AEH23"/>
      <c r="AEI23"/>
      <c r="AEJ23"/>
      <c r="AEK23"/>
      <c r="AEL23"/>
      <c r="AEM23"/>
      <c r="AEN23"/>
      <c r="AEO23"/>
      <c r="AEP23"/>
      <c r="AEQ23"/>
      <c r="AER23"/>
      <c r="AES23"/>
      <c r="AET23"/>
      <c r="AEU23"/>
      <c r="AEV23"/>
      <c r="AEW23"/>
      <c r="AEX23"/>
      <c r="AEY23"/>
      <c r="AEZ23"/>
      <c r="AFA23"/>
      <c r="AFB23"/>
      <c r="AFC23"/>
      <c r="AFD23"/>
      <c r="AFE23"/>
      <c r="AFF23"/>
      <c r="AFG23"/>
      <c r="AFH23"/>
      <c r="AFI23"/>
      <c r="AFJ23"/>
      <c r="AFK23"/>
      <c r="AFL23"/>
      <c r="AFM23"/>
      <c r="AFN23"/>
      <c r="AFO23"/>
      <c r="AFP23"/>
      <c r="AFQ23"/>
      <c r="AFR23"/>
      <c r="AFS23"/>
      <c r="AFT23"/>
      <c r="AFU23"/>
      <c r="AFV23"/>
      <c r="AFW23"/>
      <c r="AFX23"/>
      <c r="AFY23"/>
      <c r="AFZ23"/>
      <c r="AGA23"/>
      <c r="AGB23"/>
      <c r="AGC23"/>
      <c r="AGD23"/>
      <c r="AGE23"/>
      <c r="AGF23"/>
      <c r="AGG23"/>
      <c r="AGH23"/>
      <c r="AGI23"/>
      <c r="AGJ23"/>
      <c r="AGK23"/>
      <c r="AGL23"/>
      <c r="AGM23"/>
      <c r="AGN23"/>
      <c r="AGO23"/>
      <c r="AGP23"/>
      <c r="AGQ23"/>
      <c r="AGR23"/>
      <c r="AGS23"/>
      <c r="AGT23"/>
      <c r="AGU23"/>
      <c r="AGV23"/>
      <c r="AGW23"/>
      <c r="AGX23"/>
      <c r="AGY23"/>
      <c r="AGZ23"/>
      <c r="AHA23"/>
      <c r="AHB23"/>
      <c r="AHC23"/>
      <c r="AHD23"/>
      <c r="AHE23"/>
      <c r="AHF23"/>
      <c r="AHG23"/>
      <c r="AHH23"/>
      <c r="AHI23"/>
      <c r="AHJ23"/>
      <c r="AHK23"/>
      <c r="AHL23"/>
      <c r="AHM23"/>
      <c r="AHN23"/>
      <c r="AHO23"/>
      <c r="AHP23"/>
      <c r="AHQ23"/>
      <c r="AHR23"/>
      <c r="AHS23"/>
      <c r="AHT23"/>
      <c r="AHU23"/>
      <c r="AHV23"/>
      <c r="AHW23"/>
      <c r="AHX23"/>
      <c r="AHY23"/>
      <c r="AHZ23"/>
      <c r="AIA23"/>
      <c r="AIB23"/>
      <c r="AIC23"/>
      <c r="AID23"/>
      <c r="AIE23"/>
      <c r="AIF23"/>
      <c r="AIG23"/>
      <c r="AIH23"/>
      <c r="AII23"/>
      <c r="AIJ23"/>
      <c r="AIK23"/>
      <c r="AIL23"/>
      <c r="AIM23"/>
      <c r="AIN23"/>
      <c r="AIO23"/>
      <c r="AIP23"/>
      <c r="AIQ23"/>
      <c r="AIR23"/>
      <c r="AIS23"/>
      <c r="AIT23"/>
      <c r="AIU23"/>
      <c r="AIV23"/>
      <c r="AIW23"/>
      <c r="AIX23"/>
      <c r="AIY23"/>
      <c r="AIZ23"/>
      <c r="AJA23"/>
      <c r="AJB23"/>
      <c r="AJC23"/>
      <c r="AJD23"/>
      <c r="AJE23"/>
      <c r="AJF23"/>
      <c r="AJG23"/>
      <c r="AJH23"/>
      <c r="AJI23"/>
      <c r="AJJ23"/>
      <c r="AJK23"/>
      <c r="AJL23"/>
      <c r="AJM23"/>
      <c r="AJN23"/>
      <c r="AJO23"/>
      <c r="AJP23"/>
      <c r="AJQ23"/>
      <c r="AJR23"/>
      <c r="AJS23"/>
      <c r="AJT23"/>
      <c r="AJU23"/>
      <c r="AJV23"/>
      <c r="AJW23"/>
      <c r="AJX23"/>
      <c r="AJY23"/>
      <c r="AJZ23"/>
      <c r="AKA23"/>
      <c r="AKB23"/>
      <c r="AKC23"/>
      <c r="AKD23"/>
      <c r="AKE23"/>
      <c r="AKF23"/>
      <c r="AKG23"/>
      <c r="AKH23"/>
      <c r="AKI23"/>
      <c r="AKJ23"/>
      <c r="AKK23"/>
      <c r="AKL23"/>
      <c r="AKM23"/>
      <c r="AKN23"/>
      <c r="AKO23"/>
      <c r="AKP23"/>
      <c r="AKQ23"/>
      <c r="AKR23"/>
      <c r="AKS23"/>
      <c r="AKT23"/>
      <c r="AKU23"/>
      <c r="AKV23"/>
      <c r="AKW23"/>
      <c r="AKX23"/>
      <c r="AKY23"/>
      <c r="AKZ23"/>
      <c r="ALA23"/>
      <c r="ALB23"/>
      <c r="ALC23"/>
      <c r="ALD23"/>
      <c r="ALE23"/>
      <c r="ALF23"/>
      <c r="ALG23"/>
      <c r="ALH23"/>
      <c r="ALI23"/>
      <c r="ALJ23"/>
      <c r="ALK23"/>
      <c r="ALL23"/>
      <c r="ALM23"/>
      <c r="ALN23"/>
      <c r="ALO23"/>
      <c r="ALP23"/>
      <c r="ALQ23"/>
      <c r="ALR23"/>
      <c r="ALS23"/>
      <c r="ALT23"/>
      <c r="ALU23"/>
      <c r="ALV23"/>
      <c r="ALW23"/>
      <c r="ALX23"/>
      <c r="ALY23"/>
      <c r="ALZ23"/>
      <c r="AMA23"/>
      <c r="AMB23"/>
      <c r="AMC23"/>
      <c r="AMD23"/>
      <c r="AME23"/>
      <c r="AMF23"/>
      <c r="AMG23"/>
      <c r="AMH23"/>
      <c r="AMI23"/>
      <c r="AMJ23"/>
      <c r="AMK23"/>
      <c r="AML23"/>
      <c r="AMM23"/>
      <c r="AMN23"/>
      <c r="AMO23"/>
      <c r="AMP23"/>
      <c r="AMQ23"/>
      <c r="AMR23"/>
      <c r="AMS23"/>
      <c r="AMT23"/>
      <c r="AMU23"/>
      <c r="AMV23"/>
      <c r="AMW23"/>
      <c r="AMX23"/>
      <c r="AMY23"/>
      <c r="AMZ23"/>
      <c r="ANA23"/>
      <c r="ANB23"/>
      <c r="ANC23"/>
      <c r="AND23"/>
      <c r="ANE23"/>
      <c r="ANF23"/>
      <c r="ANG23"/>
      <c r="ANH23"/>
      <c r="ANI23"/>
      <c r="ANJ23"/>
      <c r="ANK23"/>
      <c r="ANL23"/>
      <c r="ANM23"/>
      <c r="ANN23"/>
      <c r="ANO23"/>
      <c r="ANP23"/>
      <c r="ANQ23"/>
      <c r="ANR23"/>
      <c r="ANS23"/>
      <c r="ANT23"/>
      <c r="ANU23"/>
      <c r="ANV23"/>
      <c r="ANW23"/>
      <c r="ANX23"/>
      <c r="ANY23"/>
      <c r="ANZ23"/>
      <c r="AOA23"/>
      <c r="AOB23"/>
      <c r="AOC23"/>
      <c r="AOD23"/>
      <c r="AOE23"/>
      <c r="AOF23"/>
      <c r="AOG23"/>
      <c r="AOH23"/>
      <c r="AOI23"/>
      <c r="AOJ23"/>
      <c r="AOK23"/>
      <c r="AOL23"/>
      <c r="AOM23"/>
      <c r="AON23"/>
      <c r="AOO23"/>
      <c r="AOP23"/>
      <c r="AOQ23"/>
      <c r="AOR23"/>
      <c r="AOS23"/>
      <c r="AOT23"/>
      <c r="AOU23"/>
      <c r="AOV23"/>
      <c r="AOW23"/>
      <c r="AOX23"/>
      <c r="AOY23"/>
      <c r="AOZ23"/>
      <c r="APA23"/>
      <c r="APB23"/>
      <c r="APC23"/>
      <c r="APD23"/>
      <c r="APE23"/>
      <c r="APF23"/>
      <c r="APG23"/>
      <c r="APH23"/>
      <c r="API23"/>
      <c r="APJ23"/>
      <c r="APK23"/>
      <c r="APL23"/>
      <c r="APM23"/>
      <c r="APN23"/>
      <c r="APO23"/>
      <c r="APP23"/>
      <c r="APQ23"/>
      <c r="APR23"/>
      <c r="APS23"/>
      <c r="APT23"/>
      <c r="APU23"/>
      <c r="APV23"/>
      <c r="APW23"/>
      <c r="APX23"/>
      <c r="APY23"/>
      <c r="APZ23"/>
      <c r="AQA23"/>
      <c r="AQB23"/>
      <c r="AQC23"/>
      <c r="AQD23"/>
      <c r="AQE23"/>
      <c r="AQF23"/>
      <c r="AQG23"/>
      <c r="AQH23"/>
      <c r="AQI23"/>
      <c r="AQJ23"/>
      <c r="AQK23"/>
      <c r="AQL23"/>
      <c r="AQM23"/>
      <c r="AQN23"/>
      <c r="AQO23"/>
      <c r="AQP23"/>
      <c r="AQQ23"/>
      <c r="AQR23"/>
      <c r="AQS23"/>
      <c r="AQT23"/>
      <c r="AQU23"/>
      <c r="AQV23"/>
      <c r="AQW23"/>
      <c r="AQX23"/>
      <c r="AQY23"/>
      <c r="AQZ23"/>
      <c r="ARA23"/>
      <c r="ARB23"/>
      <c r="ARC23"/>
      <c r="ARD23"/>
      <c r="ARE23"/>
      <c r="ARF23"/>
      <c r="ARG23"/>
      <c r="ARH23"/>
      <c r="ARI23"/>
      <c r="ARJ23"/>
      <c r="ARK23"/>
      <c r="ARL23"/>
      <c r="ARM23"/>
      <c r="ARN23"/>
      <c r="ARO23"/>
      <c r="ARP23"/>
      <c r="ARQ23"/>
      <c r="ARR23"/>
      <c r="ARS23"/>
      <c r="ART23"/>
      <c r="ARU23"/>
      <c r="ARV23"/>
      <c r="ARW23"/>
      <c r="ARX23"/>
      <c r="ARY23"/>
      <c r="ARZ23"/>
      <c r="ASA23"/>
      <c r="ASB23"/>
      <c r="ASC23"/>
      <c r="ASD23"/>
      <c r="ASE23"/>
      <c r="ASF23"/>
      <c r="ASG23"/>
      <c r="ASH23"/>
      <c r="ASI23"/>
      <c r="ASJ23"/>
      <c r="ASK23"/>
      <c r="ASL23"/>
      <c r="ASM23"/>
      <c r="ASN23"/>
      <c r="ASO23"/>
      <c r="ASP23"/>
      <c r="ASQ23"/>
      <c r="ASR23"/>
      <c r="ASS23"/>
      <c r="AST23"/>
      <c r="ASU23"/>
      <c r="ASV23"/>
      <c r="ASW23"/>
      <c r="ASX23"/>
      <c r="ASY23"/>
      <c r="ASZ23"/>
      <c r="ATA23"/>
      <c r="ATB23"/>
      <c r="ATC23"/>
      <c r="ATD23"/>
      <c r="ATE23"/>
      <c r="ATF23"/>
      <c r="ATG23"/>
      <c r="ATH23"/>
      <c r="ATI23"/>
      <c r="ATJ23"/>
      <c r="ATK23"/>
      <c r="ATL23"/>
      <c r="ATM23"/>
      <c r="ATN23"/>
      <c r="ATO23"/>
      <c r="ATP23"/>
      <c r="ATQ23"/>
      <c r="ATR23"/>
      <c r="ATS23"/>
      <c r="ATT23"/>
      <c r="ATU23"/>
      <c r="ATV23"/>
      <c r="ATW23"/>
      <c r="ATX23"/>
      <c r="ATY23"/>
      <c r="ATZ23"/>
      <c r="AUA23"/>
      <c r="AUB23"/>
      <c r="AUC23"/>
      <c r="AUD23"/>
      <c r="AUE23"/>
      <c r="AUF23"/>
      <c r="AUG23"/>
      <c r="AUH23"/>
      <c r="AUI23"/>
      <c r="AUJ23"/>
      <c r="AUK23"/>
      <c r="AUL23"/>
      <c r="AUM23"/>
      <c r="AUN23"/>
      <c r="AUO23"/>
      <c r="AUP23"/>
      <c r="AUQ23"/>
      <c r="AUR23"/>
      <c r="AUS23"/>
      <c r="AUT23"/>
      <c r="AUU23"/>
      <c r="AUV23"/>
      <c r="AUW23"/>
      <c r="AUX23"/>
      <c r="AUY23"/>
      <c r="AUZ23"/>
      <c r="AVA23"/>
      <c r="AVB23"/>
      <c r="AVC23"/>
      <c r="AVD23"/>
      <c r="AVE23"/>
      <c r="AVF23"/>
      <c r="AVG23"/>
      <c r="AVH23"/>
      <c r="AVI23"/>
      <c r="AVJ23"/>
      <c r="AVK23"/>
      <c r="AVL23"/>
      <c r="AVM23"/>
      <c r="AVN23"/>
      <c r="AVO23"/>
      <c r="AVP23"/>
      <c r="AVQ23"/>
      <c r="AVR23"/>
      <c r="AVS23"/>
      <c r="AVT23"/>
      <c r="AVU23"/>
      <c r="AVV23"/>
      <c r="AVW23"/>
      <c r="AVX23"/>
      <c r="AVY23"/>
      <c r="AVZ23"/>
      <c r="AWA23"/>
      <c r="AWB23"/>
      <c r="AWC23"/>
      <c r="AWD23"/>
      <c r="AWE23"/>
      <c r="AWF23"/>
      <c r="AWG23"/>
      <c r="AWH23"/>
      <c r="AWI23"/>
      <c r="AWJ23"/>
      <c r="AWK23"/>
      <c r="AWL23"/>
      <c r="AWM23"/>
      <c r="AWN23"/>
      <c r="AWO23"/>
      <c r="AWP23"/>
      <c r="AWQ23"/>
      <c r="AWR23"/>
      <c r="AWS23"/>
      <c r="AWT23"/>
      <c r="AWU23"/>
      <c r="AWV23"/>
      <c r="AWW23"/>
      <c r="AWX23"/>
      <c r="AWY23"/>
      <c r="AWZ23"/>
      <c r="AXA23"/>
      <c r="AXB23"/>
      <c r="AXC23"/>
      <c r="AXD23"/>
      <c r="AXE23"/>
      <c r="AXF23"/>
      <c r="AXG23"/>
      <c r="AXH23"/>
      <c r="AXI23"/>
      <c r="AXJ23"/>
      <c r="AXK23"/>
      <c r="AXL23"/>
      <c r="AXM23"/>
      <c r="AXN23"/>
      <c r="AXO23"/>
      <c r="AXP23"/>
      <c r="AXQ23"/>
      <c r="AXR23"/>
      <c r="AXS23"/>
      <c r="AXT23"/>
      <c r="AXU23"/>
      <c r="AXV23"/>
      <c r="AXW23"/>
      <c r="AXX23"/>
      <c r="AXY23"/>
      <c r="AXZ23"/>
      <c r="AYA23"/>
      <c r="AYB23"/>
      <c r="AYC23"/>
      <c r="AYD23"/>
      <c r="AYE23"/>
      <c r="AYF23"/>
      <c r="AYG23"/>
      <c r="AYH23"/>
      <c r="AYI23"/>
      <c r="AYJ23"/>
      <c r="AYK23"/>
      <c r="AYL23"/>
      <c r="AYM23"/>
      <c r="AYN23"/>
      <c r="AYO23"/>
      <c r="AYP23"/>
      <c r="AYQ23"/>
      <c r="AYR23"/>
      <c r="AYS23"/>
      <c r="AYT23"/>
      <c r="AYU23"/>
      <c r="AYV23"/>
      <c r="AYW23"/>
      <c r="AYX23"/>
      <c r="AYY23"/>
      <c r="AYZ23"/>
      <c r="AZA23"/>
      <c r="AZB23"/>
      <c r="AZC23"/>
      <c r="AZD23"/>
      <c r="AZE23"/>
      <c r="AZF23"/>
      <c r="AZG23"/>
      <c r="AZH23"/>
      <c r="AZI23"/>
      <c r="AZJ23"/>
      <c r="AZK23"/>
      <c r="AZL23"/>
      <c r="AZM23"/>
      <c r="AZN23"/>
      <c r="AZO23"/>
      <c r="AZP23"/>
      <c r="AZQ23"/>
      <c r="AZR23"/>
      <c r="AZS23"/>
      <c r="AZT23"/>
      <c r="AZU23"/>
      <c r="AZV23"/>
      <c r="AZW23"/>
      <c r="AZX23"/>
      <c r="AZY23"/>
      <c r="AZZ23"/>
      <c r="BAA23"/>
      <c r="BAB23"/>
      <c r="BAC23"/>
      <c r="BAD23"/>
      <c r="BAE23"/>
      <c r="BAF23"/>
      <c r="BAG23"/>
      <c r="BAH23"/>
      <c r="BAI23"/>
      <c r="BAJ23"/>
      <c r="BAK23"/>
      <c r="BAL23"/>
      <c r="BAM23"/>
      <c r="BAN23"/>
      <c r="BAO23"/>
      <c r="BAP23"/>
      <c r="BAQ23"/>
      <c r="BAR23"/>
      <c r="BAS23"/>
      <c r="BAT23"/>
      <c r="BAU23"/>
      <c r="BAV23"/>
      <c r="BAW23"/>
      <c r="BAX23"/>
      <c r="BAY23"/>
      <c r="BAZ23"/>
      <c r="BBA23"/>
      <c r="BBB23"/>
      <c r="BBC23"/>
      <c r="BBD23"/>
      <c r="BBE23"/>
      <c r="BBF23"/>
      <c r="BBG23"/>
      <c r="BBH23"/>
      <c r="BBI23"/>
      <c r="BBJ23"/>
      <c r="BBK23"/>
      <c r="BBL23"/>
      <c r="BBM23"/>
      <c r="BBN23"/>
      <c r="BBO23"/>
      <c r="BBP23"/>
      <c r="BBQ23"/>
      <c r="BBR23"/>
      <c r="BBS23"/>
      <c r="BBT23"/>
      <c r="BBU23"/>
      <c r="BBV23"/>
      <c r="BBW23"/>
      <c r="BBX23"/>
      <c r="BBY23"/>
      <c r="BBZ23"/>
      <c r="BCA23"/>
      <c r="BCB23"/>
      <c r="BCC23"/>
      <c r="BCD23"/>
      <c r="BCE23"/>
      <c r="BCF23"/>
      <c r="BCG23"/>
      <c r="BCH23"/>
      <c r="BCI23"/>
      <c r="BCJ23"/>
      <c r="BCK23"/>
      <c r="BCL23"/>
      <c r="BCM23"/>
      <c r="BCN23"/>
      <c r="BCO23"/>
      <c r="BCP23"/>
      <c r="BCQ23"/>
      <c r="BCR23"/>
      <c r="BCS23"/>
      <c r="BCT23"/>
      <c r="BCU23"/>
      <c r="BCV23"/>
      <c r="BCW23"/>
      <c r="BCX23"/>
      <c r="BCY23"/>
      <c r="BCZ23"/>
      <c r="BDA23"/>
      <c r="BDB23"/>
      <c r="BDC23"/>
      <c r="BDD23"/>
      <c r="BDE23"/>
      <c r="BDF23"/>
      <c r="BDG23"/>
      <c r="BDH23"/>
      <c r="BDI23"/>
      <c r="BDJ23"/>
      <c r="BDK23"/>
      <c r="BDL23"/>
      <c r="BDM23"/>
      <c r="BDN23"/>
      <c r="BDO23"/>
      <c r="BDP23"/>
      <c r="BDQ23"/>
      <c r="BDR23"/>
      <c r="BDS23"/>
      <c r="BDT23"/>
      <c r="BDU23"/>
      <c r="BDV23"/>
      <c r="BDW23"/>
      <c r="BDX23"/>
      <c r="BDY23"/>
      <c r="BDZ23"/>
      <c r="BEA23"/>
      <c r="BEB23"/>
      <c r="BEC23"/>
      <c r="BED23"/>
      <c r="BEE23"/>
      <c r="BEF23"/>
      <c r="BEG23"/>
      <c r="BEH23"/>
      <c r="BEI23"/>
      <c r="BEJ23"/>
      <c r="BEK23"/>
      <c r="BEL23"/>
      <c r="BEM23"/>
      <c r="BEN23"/>
      <c r="BEO23"/>
      <c r="BEP23"/>
      <c r="BEQ23"/>
      <c r="BER23"/>
      <c r="BES23"/>
      <c r="BET23"/>
      <c r="BEU23"/>
      <c r="BEV23"/>
      <c r="BEW23"/>
      <c r="BEX23"/>
      <c r="BEY23"/>
      <c r="BEZ23"/>
      <c r="BFA23"/>
      <c r="BFB23"/>
      <c r="BFC23"/>
      <c r="BFD23"/>
      <c r="BFE23"/>
      <c r="BFF23"/>
      <c r="BFG23"/>
      <c r="BFH23"/>
      <c r="BFI23"/>
      <c r="BFJ23"/>
      <c r="BFK23"/>
      <c r="BFL23"/>
      <c r="BFM23"/>
      <c r="BFN23"/>
      <c r="BFO23"/>
      <c r="BFP23"/>
      <c r="BFQ23"/>
      <c r="BFR23"/>
      <c r="BFS23"/>
      <c r="BFT23"/>
      <c r="BFU23"/>
      <c r="BFV23"/>
      <c r="BFW23"/>
      <c r="BFX23"/>
      <c r="BFY23"/>
      <c r="BFZ23"/>
      <c r="BGA23"/>
      <c r="BGB23"/>
      <c r="BGC23"/>
      <c r="BGD23"/>
      <c r="BGE23"/>
      <c r="BGF23"/>
      <c r="BGG23"/>
      <c r="BGH23"/>
      <c r="BGI23"/>
      <c r="BGJ23"/>
      <c r="BGK23"/>
      <c r="BGL23"/>
      <c r="BGM23"/>
      <c r="BGN23"/>
      <c r="BGO23"/>
      <c r="BGP23"/>
      <c r="BGQ23"/>
      <c r="BGR23"/>
      <c r="BGS23"/>
      <c r="BGT23"/>
      <c r="BGU23"/>
      <c r="BGV23"/>
      <c r="BGW23"/>
      <c r="BGX23"/>
      <c r="BGY23"/>
      <c r="BGZ23"/>
      <c r="BHA23"/>
      <c r="BHB23"/>
      <c r="BHC23"/>
      <c r="BHD23"/>
      <c r="BHE23"/>
      <c r="BHF23"/>
      <c r="BHG23"/>
      <c r="BHH23"/>
      <c r="BHI23"/>
      <c r="BHJ23"/>
      <c r="BHK23"/>
      <c r="BHL23"/>
      <c r="BHM23"/>
      <c r="BHN23"/>
      <c r="BHO23"/>
      <c r="BHP23"/>
      <c r="BHQ23"/>
      <c r="BHR23"/>
      <c r="BHS23"/>
      <c r="BHT23"/>
      <c r="BHU23"/>
      <c r="BHV23"/>
      <c r="BHW23"/>
      <c r="BHX23"/>
      <c r="BHY23"/>
      <c r="BHZ23"/>
      <c r="BIA23"/>
      <c r="BIB23"/>
      <c r="BIC23"/>
      <c r="BID23"/>
      <c r="BIE23"/>
      <c r="BIF23"/>
      <c r="BIG23"/>
      <c r="BIH23"/>
      <c r="BII23"/>
      <c r="BIJ23"/>
      <c r="BIK23"/>
      <c r="BIL23"/>
      <c r="BIM23"/>
      <c r="BIN23"/>
      <c r="BIO23"/>
      <c r="BIP23"/>
      <c r="BIQ23"/>
      <c r="BIR23"/>
      <c r="BIS23"/>
      <c r="BIT23"/>
      <c r="BIU23"/>
      <c r="BIV23"/>
      <c r="BIW23"/>
      <c r="BIX23"/>
      <c r="BIY23"/>
      <c r="BIZ23"/>
      <c r="BJA23"/>
      <c r="BJB23"/>
      <c r="BJC23"/>
      <c r="BJD23"/>
      <c r="BJE23"/>
      <c r="BJF23"/>
      <c r="BJG23"/>
      <c r="BJH23"/>
      <c r="BJI23"/>
      <c r="BJJ23"/>
      <c r="BJK23"/>
      <c r="BJL23"/>
      <c r="BJM23"/>
      <c r="BJN23"/>
      <c r="BJO23"/>
      <c r="BJP23"/>
      <c r="BJQ23"/>
      <c r="BJR23"/>
      <c r="BJS23"/>
      <c r="BJT23"/>
      <c r="BJU23"/>
      <c r="BJV23"/>
      <c r="BJW23"/>
      <c r="BJX23"/>
      <c r="BJY23"/>
      <c r="BJZ23"/>
      <c r="BKA23"/>
      <c r="BKB23"/>
      <c r="BKC23"/>
      <c r="BKD23"/>
      <c r="BKE23"/>
      <c r="BKF23"/>
      <c r="BKG23"/>
      <c r="BKH23"/>
      <c r="BKI23"/>
      <c r="BKJ23"/>
      <c r="BKK23"/>
      <c r="BKL23"/>
      <c r="BKM23"/>
      <c r="BKN23"/>
      <c r="BKO23"/>
      <c r="BKP23"/>
      <c r="BKQ23"/>
      <c r="BKR23"/>
      <c r="BKS23"/>
      <c r="BKT23"/>
      <c r="BKU23"/>
      <c r="BKV23"/>
      <c r="BKW23"/>
      <c r="BKX23"/>
      <c r="BKY23"/>
      <c r="BKZ23"/>
      <c r="BLA23"/>
      <c r="BLB23"/>
      <c r="BLC23"/>
      <c r="BLD23"/>
      <c r="BLE23"/>
      <c r="BLF23"/>
      <c r="BLG23"/>
      <c r="BLH23"/>
      <c r="BLI23"/>
      <c r="BLJ23"/>
      <c r="BLK23"/>
      <c r="BLL23"/>
      <c r="BLM23"/>
      <c r="BLN23"/>
      <c r="BLO23"/>
      <c r="BLP23"/>
      <c r="BLQ23"/>
      <c r="BLR23"/>
      <c r="BLS23"/>
      <c r="BLT23"/>
      <c r="BLU23"/>
      <c r="BLV23"/>
      <c r="BLW23"/>
      <c r="BLX23"/>
      <c r="BLY23"/>
      <c r="BLZ23"/>
      <c r="BMA23"/>
      <c r="BMB23"/>
      <c r="BMC23"/>
      <c r="BMD23"/>
      <c r="BME23"/>
      <c r="BMF23"/>
      <c r="BMG23"/>
      <c r="BMH23"/>
      <c r="BMI23"/>
      <c r="BMJ23"/>
      <c r="BMK23"/>
      <c r="BML23"/>
      <c r="BMM23"/>
      <c r="BMN23"/>
      <c r="BMO23"/>
      <c r="BMP23"/>
      <c r="BMQ23"/>
      <c r="BMR23"/>
      <c r="BMS23"/>
      <c r="BMT23"/>
      <c r="BMU23"/>
      <c r="BMV23"/>
      <c r="BMW23"/>
      <c r="BMX23"/>
      <c r="BMY23"/>
      <c r="BMZ23"/>
      <c r="BNA23"/>
      <c r="BNB23"/>
      <c r="BNC23"/>
      <c r="BND23"/>
      <c r="BNE23"/>
      <c r="BNF23"/>
      <c r="BNG23"/>
      <c r="BNH23"/>
      <c r="BNI23"/>
      <c r="BNJ23"/>
      <c r="BNK23"/>
      <c r="BNL23"/>
      <c r="BNM23"/>
      <c r="BNN23"/>
      <c r="BNO23"/>
      <c r="BNP23"/>
      <c r="BNQ23"/>
      <c r="BNR23"/>
      <c r="BNS23"/>
      <c r="BNT23"/>
      <c r="BNU23"/>
      <c r="BNV23"/>
      <c r="BNW23"/>
      <c r="BNX23"/>
      <c r="BNY23"/>
      <c r="BNZ23"/>
      <c r="BOA23"/>
      <c r="BOB23"/>
      <c r="BOC23"/>
      <c r="BOD23"/>
      <c r="BOE23"/>
      <c r="BOF23"/>
      <c r="BOG23"/>
      <c r="BOH23"/>
      <c r="BOI23"/>
      <c r="BOJ23"/>
      <c r="BOK23"/>
      <c r="BOL23"/>
      <c r="BOM23"/>
      <c r="BON23"/>
      <c r="BOO23"/>
      <c r="BOP23"/>
      <c r="BOQ23"/>
      <c r="BOR23"/>
      <c r="BOS23"/>
      <c r="BOT23"/>
      <c r="BOU23"/>
      <c r="BOV23"/>
      <c r="BOW23"/>
      <c r="BOX23"/>
      <c r="BOY23"/>
      <c r="BOZ23"/>
      <c r="BPA23"/>
      <c r="BPB23"/>
      <c r="BPC23"/>
      <c r="BPD23"/>
      <c r="BPE23"/>
      <c r="BPF23"/>
      <c r="BPG23"/>
      <c r="BPH23"/>
      <c r="BPI23"/>
      <c r="BPJ23"/>
      <c r="BPK23"/>
      <c r="BPL23"/>
      <c r="BPM23"/>
      <c r="BPN23"/>
      <c r="BPO23"/>
      <c r="BPP23"/>
      <c r="BPQ23"/>
      <c r="BPR23"/>
      <c r="BPS23"/>
      <c r="BPT23"/>
      <c r="BPU23"/>
      <c r="BPV23"/>
      <c r="BPW23"/>
      <c r="BPX23"/>
      <c r="BPY23"/>
      <c r="BPZ23"/>
      <c r="BQA23"/>
      <c r="BQB23"/>
      <c r="BQC23"/>
      <c r="BQD23"/>
      <c r="BQE23"/>
      <c r="BQF23"/>
      <c r="BQG23"/>
      <c r="BQH23"/>
      <c r="BQI23"/>
      <c r="BQJ23"/>
      <c r="BQK23"/>
      <c r="BQL23"/>
      <c r="BQM23"/>
      <c r="BQN23"/>
      <c r="BQO23"/>
      <c r="BQP23"/>
      <c r="BQQ23"/>
      <c r="BQR23"/>
      <c r="BQS23"/>
      <c r="BQT23"/>
      <c r="BQU23"/>
      <c r="BQV23"/>
      <c r="BQW23"/>
      <c r="BQX23"/>
      <c r="BQY23"/>
      <c r="BQZ23"/>
      <c r="BRA23"/>
      <c r="BRB23"/>
      <c r="BRC23"/>
      <c r="BRD23"/>
      <c r="BRE23"/>
      <c r="BRF23"/>
      <c r="BRG23"/>
      <c r="BRH23"/>
      <c r="BRI23"/>
      <c r="BRJ23"/>
      <c r="BRK23"/>
      <c r="BRL23"/>
      <c r="BRM23"/>
      <c r="BRN23"/>
      <c r="BRO23"/>
      <c r="BRP23"/>
      <c r="BRQ23"/>
      <c r="BRR23"/>
      <c r="BRS23"/>
      <c r="BRT23"/>
      <c r="BRU23"/>
      <c r="BRV23"/>
      <c r="BRW23"/>
      <c r="BRX23"/>
      <c r="BRY23"/>
      <c r="BRZ23"/>
      <c r="BSA23"/>
      <c r="BSB23"/>
      <c r="BSC23"/>
      <c r="BSD23"/>
      <c r="BSE23"/>
      <c r="BSF23"/>
      <c r="BSG23"/>
      <c r="BSH23"/>
      <c r="BSI23"/>
      <c r="BSJ23"/>
      <c r="BSK23"/>
      <c r="BSL23"/>
      <c r="BSM23"/>
      <c r="BSN23"/>
      <c r="BSO23"/>
      <c r="BSP23"/>
      <c r="BSQ23"/>
      <c r="BSR23"/>
      <c r="BSS23"/>
      <c r="BST23"/>
      <c r="BSU23"/>
      <c r="BSV23"/>
      <c r="BSW23"/>
      <c r="BSX23"/>
      <c r="BSY23"/>
      <c r="BSZ23"/>
      <c r="BTA23"/>
      <c r="BTB23"/>
      <c r="BTC23"/>
      <c r="BTD23"/>
      <c r="BTE23"/>
      <c r="BTF23"/>
      <c r="BTG23"/>
      <c r="BTH23"/>
      <c r="BTI23"/>
      <c r="BTJ23"/>
      <c r="BTK23"/>
      <c r="BTL23"/>
      <c r="BTM23"/>
      <c r="BTN23"/>
      <c r="BTO23"/>
      <c r="BTP23"/>
      <c r="BTQ23"/>
      <c r="BTR23"/>
      <c r="BTS23"/>
      <c r="BTT23"/>
      <c r="BTU23"/>
      <c r="BTV23"/>
      <c r="BTW23"/>
      <c r="BTX23"/>
      <c r="BTY23"/>
      <c r="BTZ23"/>
      <c r="BUA23"/>
      <c r="BUB23"/>
      <c r="BUC23"/>
      <c r="BUD23"/>
      <c r="BUE23"/>
      <c r="BUF23"/>
      <c r="BUG23"/>
      <c r="BUH23"/>
      <c r="BUI23"/>
      <c r="BUJ23"/>
      <c r="BUK23"/>
      <c r="BUL23"/>
      <c r="BUM23"/>
      <c r="BUN23"/>
      <c r="BUO23"/>
      <c r="BUP23"/>
      <c r="BUQ23"/>
      <c r="BUR23"/>
      <c r="BUS23"/>
      <c r="BUT23"/>
      <c r="BUU23"/>
      <c r="BUV23"/>
      <c r="BUW23"/>
      <c r="BUX23"/>
      <c r="BUY23"/>
      <c r="BUZ23"/>
      <c r="BVA23"/>
      <c r="BVB23"/>
      <c r="BVC23"/>
      <c r="BVD23"/>
      <c r="BVE23"/>
      <c r="BVF23"/>
      <c r="BVG23"/>
      <c r="BVH23"/>
      <c r="BVI23"/>
      <c r="BVJ23"/>
      <c r="BVK23"/>
      <c r="BVL23"/>
      <c r="BVM23"/>
      <c r="BVN23"/>
      <c r="BVO23"/>
      <c r="BVP23"/>
      <c r="BVQ23"/>
      <c r="BVR23"/>
      <c r="BVS23"/>
      <c r="BVT23"/>
      <c r="BVU23"/>
      <c r="BVV23"/>
      <c r="BVW23"/>
      <c r="BVX23"/>
      <c r="BVY23"/>
      <c r="BVZ23"/>
      <c r="BWA23"/>
      <c r="BWB23"/>
      <c r="BWC23"/>
      <c r="BWD23"/>
      <c r="BWE23"/>
      <c r="BWF23"/>
      <c r="BWG23"/>
      <c r="BWH23"/>
      <c r="BWI23"/>
      <c r="BWJ23"/>
      <c r="BWK23"/>
      <c r="BWL23"/>
      <c r="BWM23"/>
      <c r="BWN23"/>
      <c r="BWO23"/>
      <c r="BWP23"/>
      <c r="BWQ23"/>
      <c r="BWR23"/>
      <c r="BWS23"/>
      <c r="BWT23"/>
      <c r="BWU23"/>
      <c r="BWV23"/>
      <c r="BWW23"/>
      <c r="BWX23"/>
      <c r="BWY23"/>
      <c r="BWZ23"/>
      <c r="BXA23"/>
      <c r="BXB23"/>
      <c r="BXC23"/>
      <c r="BXD23"/>
      <c r="BXE23"/>
      <c r="BXF23"/>
      <c r="BXG23"/>
      <c r="BXH23"/>
      <c r="BXI23"/>
      <c r="BXJ23"/>
      <c r="BXK23"/>
      <c r="BXL23"/>
      <c r="BXM23"/>
      <c r="BXN23"/>
      <c r="BXO23"/>
      <c r="BXP23"/>
      <c r="BXQ23"/>
      <c r="BXR23"/>
      <c r="BXS23"/>
      <c r="BXT23"/>
      <c r="BXU23"/>
      <c r="BXV23"/>
      <c r="BXW23"/>
      <c r="BXX23"/>
      <c r="BXY23"/>
      <c r="BXZ23"/>
      <c r="BYA23"/>
      <c r="BYB23"/>
      <c r="BYC23"/>
      <c r="BYD23"/>
      <c r="BYE23"/>
      <c r="BYF23"/>
      <c r="BYG23"/>
      <c r="BYH23"/>
      <c r="BYI23"/>
      <c r="BYJ23"/>
      <c r="BYK23"/>
      <c r="BYL23"/>
      <c r="BYM23"/>
      <c r="BYN23"/>
      <c r="BYO23"/>
      <c r="BYP23"/>
      <c r="BYQ23"/>
      <c r="BYR23"/>
      <c r="BYS23"/>
      <c r="BYT23"/>
      <c r="BYU23"/>
      <c r="BYV23"/>
      <c r="BYW23"/>
      <c r="BYX23"/>
      <c r="BYY23"/>
      <c r="BYZ23"/>
      <c r="BZA23"/>
      <c r="BZB23"/>
      <c r="BZC23"/>
      <c r="BZD23"/>
      <c r="BZE23"/>
      <c r="BZF23"/>
      <c r="BZG23"/>
      <c r="BZH23"/>
      <c r="BZI23"/>
      <c r="BZJ23"/>
      <c r="BZK23"/>
      <c r="BZL23"/>
      <c r="BZM23"/>
      <c r="BZN23"/>
      <c r="BZO23"/>
      <c r="BZP23"/>
      <c r="BZQ23"/>
      <c r="BZR23"/>
      <c r="BZS23"/>
      <c r="BZT23"/>
      <c r="BZU23"/>
      <c r="BZV23"/>
      <c r="BZW23"/>
      <c r="BZX23"/>
      <c r="BZY23"/>
      <c r="BZZ23"/>
      <c r="CAA23"/>
      <c r="CAB23"/>
      <c r="CAC23"/>
      <c r="CAD23"/>
      <c r="CAE23"/>
      <c r="CAF23"/>
      <c r="CAG23"/>
      <c r="CAH23"/>
      <c r="CAI23"/>
      <c r="CAJ23"/>
      <c r="CAK23"/>
      <c r="CAL23"/>
      <c r="CAM23"/>
      <c r="CAN23"/>
      <c r="CAO23"/>
      <c r="CAP23"/>
      <c r="CAQ23"/>
      <c r="CAR23"/>
      <c r="CAS23"/>
      <c r="CAT23"/>
      <c r="CAU23"/>
      <c r="CAV23"/>
      <c r="CAW23"/>
      <c r="CAX23"/>
      <c r="CAY23"/>
      <c r="CAZ23"/>
      <c r="CBA23"/>
      <c r="CBB23"/>
      <c r="CBC23"/>
      <c r="CBD23"/>
      <c r="CBE23"/>
      <c r="CBF23"/>
      <c r="CBG23"/>
      <c r="CBH23"/>
      <c r="CBI23"/>
      <c r="CBJ23"/>
      <c r="CBK23"/>
      <c r="CBL23"/>
      <c r="CBM23"/>
      <c r="CBN23"/>
      <c r="CBO23"/>
      <c r="CBP23"/>
      <c r="CBQ23"/>
      <c r="CBR23"/>
      <c r="CBS23"/>
      <c r="CBT23"/>
      <c r="CBU23"/>
      <c r="CBV23"/>
      <c r="CBW23"/>
      <c r="CBX23"/>
      <c r="CBY23"/>
      <c r="CBZ23"/>
      <c r="CCA23"/>
      <c r="CCB23"/>
      <c r="CCC23"/>
      <c r="CCD23"/>
      <c r="CCE23"/>
      <c r="CCF23"/>
      <c r="CCG23"/>
      <c r="CCH23"/>
      <c r="CCI23"/>
      <c r="CCJ23"/>
      <c r="CCK23"/>
      <c r="CCL23"/>
      <c r="CCM23"/>
      <c r="CCN23"/>
      <c r="CCO23"/>
      <c r="CCP23"/>
      <c r="CCQ23"/>
      <c r="CCR23"/>
      <c r="CCS23"/>
      <c r="CCT23"/>
      <c r="CCU23"/>
      <c r="CCV23"/>
      <c r="CCW23"/>
      <c r="CCX23"/>
      <c r="CCY23"/>
      <c r="CCZ23"/>
      <c r="CDA23"/>
      <c r="CDB23"/>
      <c r="CDC23"/>
      <c r="CDD23"/>
      <c r="CDE23"/>
      <c r="CDF23"/>
      <c r="CDG23"/>
      <c r="CDH23"/>
      <c r="CDI23"/>
      <c r="CDJ23"/>
      <c r="CDK23"/>
      <c r="CDL23"/>
      <c r="CDM23"/>
      <c r="CDN23"/>
      <c r="CDO23"/>
      <c r="CDP23"/>
      <c r="CDQ23"/>
      <c r="CDR23"/>
      <c r="CDS23"/>
      <c r="CDT23"/>
      <c r="CDU23"/>
      <c r="CDV23"/>
      <c r="CDW23"/>
      <c r="CDX23"/>
      <c r="CDY23"/>
      <c r="CDZ23"/>
      <c r="CEA23"/>
      <c r="CEB23"/>
      <c r="CEC23"/>
      <c r="CED23"/>
      <c r="CEE23"/>
      <c r="CEF23"/>
      <c r="CEG23"/>
      <c r="CEH23"/>
      <c r="CEI23"/>
      <c r="CEJ23"/>
      <c r="CEK23"/>
      <c r="CEL23"/>
      <c r="CEM23"/>
      <c r="CEN23"/>
      <c r="CEO23"/>
      <c r="CEP23"/>
      <c r="CEQ23"/>
      <c r="CER23"/>
      <c r="CES23"/>
      <c r="CET23"/>
      <c r="CEU23"/>
      <c r="CEV23"/>
      <c r="CEW23"/>
      <c r="CEX23"/>
      <c r="CEY23"/>
      <c r="CEZ23"/>
      <c r="CFA23"/>
      <c r="CFB23"/>
      <c r="CFC23"/>
      <c r="CFD23"/>
      <c r="CFE23"/>
      <c r="CFF23"/>
      <c r="CFG23"/>
      <c r="CFH23"/>
      <c r="CFI23"/>
      <c r="CFJ23"/>
      <c r="CFK23"/>
      <c r="CFL23"/>
      <c r="CFM23"/>
      <c r="CFN23"/>
      <c r="CFO23"/>
      <c r="CFP23"/>
      <c r="CFQ23"/>
      <c r="CFR23"/>
      <c r="CFS23"/>
      <c r="CFT23"/>
      <c r="CFU23"/>
      <c r="CFV23"/>
      <c r="CFW23"/>
      <c r="CFX23"/>
      <c r="CFY23"/>
      <c r="CFZ23"/>
      <c r="CGA23"/>
      <c r="CGB23"/>
      <c r="CGC23"/>
      <c r="CGD23"/>
      <c r="CGE23"/>
      <c r="CGF23"/>
      <c r="CGG23"/>
      <c r="CGH23"/>
      <c r="CGI23"/>
      <c r="CGJ23"/>
      <c r="CGK23"/>
      <c r="CGL23"/>
      <c r="CGM23"/>
      <c r="CGN23"/>
      <c r="CGO23"/>
      <c r="CGP23"/>
      <c r="CGQ23"/>
      <c r="CGR23"/>
      <c r="CGS23"/>
      <c r="CGT23"/>
      <c r="CGU23"/>
      <c r="CGV23"/>
      <c r="CGW23"/>
      <c r="CGX23"/>
      <c r="CGY23"/>
      <c r="CGZ23"/>
      <c r="CHA23"/>
      <c r="CHB23"/>
      <c r="CHC23"/>
      <c r="CHD23"/>
      <c r="CHE23"/>
      <c r="CHF23"/>
      <c r="CHG23"/>
      <c r="CHH23"/>
      <c r="CHI23"/>
      <c r="CHJ23"/>
      <c r="CHK23"/>
      <c r="CHL23"/>
      <c r="CHM23"/>
      <c r="CHN23"/>
      <c r="CHO23"/>
      <c r="CHP23"/>
      <c r="CHQ23"/>
      <c r="CHR23"/>
      <c r="CHS23"/>
      <c r="CHT23"/>
      <c r="CHU23"/>
      <c r="CHV23"/>
      <c r="CHW23"/>
      <c r="CHX23"/>
      <c r="CHY23"/>
      <c r="CHZ23"/>
      <c r="CIA23"/>
      <c r="CIB23"/>
      <c r="CIC23"/>
      <c r="CID23"/>
      <c r="CIE23"/>
      <c r="CIF23"/>
      <c r="CIG23"/>
      <c r="CIH23"/>
      <c r="CII23"/>
      <c r="CIJ23"/>
      <c r="CIK23"/>
      <c r="CIL23"/>
      <c r="CIM23"/>
      <c r="CIN23"/>
      <c r="CIO23"/>
      <c r="CIP23"/>
      <c r="CIQ23"/>
      <c r="CIR23"/>
      <c r="CIS23"/>
      <c r="CIT23"/>
      <c r="CIU23"/>
      <c r="CIV23"/>
      <c r="CIW23"/>
      <c r="CIX23"/>
      <c r="CIY23"/>
      <c r="CIZ23"/>
      <c r="CJA23"/>
      <c r="CJB23"/>
      <c r="CJC23"/>
      <c r="CJD23"/>
      <c r="CJE23"/>
      <c r="CJF23"/>
      <c r="CJG23"/>
      <c r="CJH23"/>
      <c r="CJI23"/>
      <c r="CJJ23"/>
      <c r="CJK23"/>
      <c r="CJL23"/>
      <c r="CJM23"/>
      <c r="CJN23"/>
      <c r="CJO23"/>
      <c r="CJP23"/>
      <c r="CJQ23"/>
      <c r="CJR23"/>
      <c r="CJS23"/>
      <c r="CJT23"/>
      <c r="CJU23"/>
      <c r="CJV23"/>
      <c r="CJW23"/>
      <c r="CJX23"/>
      <c r="CJY23"/>
      <c r="CJZ23"/>
      <c r="CKA23"/>
      <c r="CKB23"/>
      <c r="CKC23"/>
      <c r="CKD23"/>
      <c r="CKE23"/>
      <c r="CKF23"/>
      <c r="CKG23"/>
      <c r="CKH23"/>
      <c r="CKI23"/>
      <c r="CKJ23"/>
      <c r="CKK23"/>
      <c r="CKL23"/>
      <c r="CKM23"/>
      <c r="CKN23"/>
      <c r="CKO23"/>
      <c r="CKP23"/>
      <c r="CKQ23"/>
      <c r="CKR23"/>
      <c r="CKS23"/>
      <c r="CKT23"/>
      <c r="CKU23"/>
      <c r="CKV23"/>
      <c r="CKW23"/>
      <c r="CKX23"/>
      <c r="CKY23"/>
      <c r="CKZ23"/>
      <c r="CLA23"/>
      <c r="CLB23"/>
      <c r="CLC23"/>
      <c r="CLD23"/>
      <c r="CLE23"/>
      <c r="CLF23"/>
      <c r="CLG23"/>
      <c r="CLH23"/>
      <c r="CLI23"/>
      <c r="CLJ23"/>
      <c r="CLK23"/>
      <c r="CLL23"/>
      <c r="CLM23"/>
      <c r="CLN23"/>
      <c r="CLO23"/>
      <c r="CLP23"/>
      <c r="CLQ23"/>
      <c r="CLR23"/>
      <c r="CLS23"/>
      <c r="CLT23"/>
      <c r="CLU23"/>
      <c r="CLV23"/>
      <c r="CLW23"/>
      <c r="CLX23"/>
      <c r="CLY23"/>
      <c r="CLZ23"/>
      <c r="CMA23"/>
      <c r="CMB23"/>
      <c r="CMC23"/>
      <c r="CMD23"/>
      <c r="CME23"/>
      <c r="CMF23"/>
      <c r="CMG23"/>
      <c r="CMH23"/>
      <c r="CMI23"/>
      <c r="CMJ23"/>
      <c r="CMK23"/>
      <c r="CML23"/>
      <c r="CMM23"/>
      <c r="CMN23"/>
      <c r="CMO23"/>
      <c r="CMP23"/>
      <c r="CMQ23"/>
      <c r="CMR23"/>
      <c r="CMS23"/>
      <c r="CMT23"/>
      <c r="CMU23"/>
      <c r="CMV23"/>
      <c r="CMW23"/>
      <c r="CMX23"/>
      <c r="CMY23"/>
      <c r="CMZ23"/>
      <c r="CNA23"/>
      <c r="CNB23"/>
      <c r="CNC23"/>
      <c r="CND23"/>
      <c r="CNE23"/>
      <c r="CNF23"/>
      <c r="CNG23"/>
      <c r="CNH23"/>
      <c r="CNI23"/>
      <c r="CNJ23"/>
      <c r="CNK23"/>
      <c r="CNL23"/>
      <c r="CNM23"/>
      <c r="CNN23"/>
      <c r="CNO23"/>
      <c r="CNP23"/>
      <c r="CNQ23"/>
      <c r="CNR23"/>
      <c r="CNS23"/>
      <c r="CNT23"/>
      <c r="CNU23"/>
      <c r="CNV23"/>
      <c r="CNW23"/>
      <c r="CNX23"/>
      <c r="CNY23"/>
      <c r="CNZ23"/>
      <c r="COA23"/>
      <c r="COB23"/>
      <c r="COC23"/>
      <c r="COD23"/>
      <c r="COE23"/>
      <c r="COF23"/>
      <c r="COG23"/>
      <c r="COH23"/>
      <c r="COI23"/>
      <c r="COJ23"/>
      <c r="COK23"/>
      <c r="COL23"/>
      <c r="COM23"/>
      <c r="CON23"/>
      <c r="COO23"/>
      <c r="COP23"/>
      <c r="COQ23"/>
      <c r="COR23"/>
      <c r="COS23"/>
      <c r="COT23"/>
      <c r="COU23"/>
      <c r="COV23"/>
      <c r="COW23"/>
      <c r="COX23"/>
      <c r="COY23"/>
      <c r="COZ23"/>
      <c r="CPA23"/>
      <c r="CPB23"/>
      <c r="CPC23"/>
      <c r="CPD23"/>
      <c r="CPE23"/>
      <c r="CPF23"/>
      <c r="CPG23"/>
      <c r="CPH23"/>
      <c r="CPI23"/>
      <c r="CPJ23"/>
      <c r="CPK23"/>
      <c r="CPL23"/>
      <c r="CPM23"/>
      <c r="CPN23"/>
      <c r="CPO23"/>
      <c r="CPP23"/>
      <c r="CPQ23"/>
      <c r="CPR23"/>
      <c r="CPS23"/>
      <c r="CPT23"/>
      <c r="CPU23"/>
      <c r="CPV23"/>
      <c r="CPW23"/>
      <c r="CPX23"/>
      <c r="CPY23"/>
      <c r="CPZ23"/>
      <c r="CQA23"/>
      <c r="CQB23"/>
      <c r="CQC23"/>
      <c r="CQD23"/>
      <c r="CQE23"/>
      <c r="CQF23"/>
      <c r="CQG23"/>
      <c r="CQH23"/>
      <c r="CQI23"/>
      <c r="CQJ23"/>
      <c r="CQK23"/>
      <c r="CQL23"/>
      <c r="CQM23"/>
      <c r="CQN23"/>
      <c r="CQO23"/>
      <c r="CQP23"/>
      <c r="CQQ23"/>
      <c r="CQR23"/>
      <c r="CQS23"/>
      <c r="CQT23"/>
      <c r="CQU23"/>
      <c r="CQV23"/>
      <c r="CQW23"/>
      <c r="CQX23"/>
      <c r="CQY23"/>
      <c r="CQZ23"/>
      <c r="CRA23"/>
      <c r="CRB23"/>
      <c r="CRC23"/>
      <c r="CRD23"/>
      <c r="CRE23"/>
      <c r="CRF23"/>
      <c r="CRG23"/>
      <c r="CRH23"/>
      <c r="CRI23"/>
      <c r="CRJ23"/>
      <c r="CRK23"/>
      <c r="CRL23"/>
      <c r="CRM23"/>
      <c r="CRN23"/>
      <c r="CRO23"/>
      <c r="CRP23"/>
      <c r="CRQ23"/>
      <c r="CRR23"/>
      <c r="CRS23"/>
      <c r="CRT23"/>
      <c r="CRU23"/>
      <c r="CRV23"/>
      <c r="CRW23"/>
      <c r="CRX23"/>
      <c r="CRY23"/>
      <c r="CRZ23"/>
      <c r="CSA23"/>
      <c r="CSB23"/>
      <c r="CSC23"/>
      <c r="CSD23"/>
      <c r="CSE23"/>
      <c r="CSF23"/>
      <c r="CSG23"/>
      <c r="CSH23"/>
      <c r="CSI23"/>
      <c r="CSJ23"/>
      <c r="CSK23"/>
      <c r="CSL23"/>
      <c r="CSM23"/>
      <c r="CSN23"/>
      <c r="CSO23"/>
      <c r="CSP23"/>
      <c r="CSQ23"/>
      <c r="CSR23"/>
      <c r="CSS23"/>
      <c r="CST23"/>
      <c r="CSU23"/>
      <c r="CSV23"/>
      <c r="CSW23"/>
      <c r="CSX23"/>
      <c r="CSY23"/>
      <c r="CSZ23"/>
      <c r="CTA23"/>
      <c r="CTB23"/>
      <c r="CTC23"/>
      <c r="CTD23"/>
      <c r="CTE23"/>
      <c r="CTF23"/>
      <c r="CTG23"/>
      <c r="CTH23"/>
      <c r="CTI23"/>
      <c r="CTJ23"/>
      <c r="CTK23"/>
      <c r="CTL23"/>
      <c r="CTM23"/>
      <c r="CTN23"/>
      <c r="CTO23"/>
      <c r="CTP23"/>
      <c r="CTQ23"/>
      <c r="CTR23"/>
      <c r="CTS23"/>
      <c r="CTT23"/>
      <c r="CTU23"/>
      <c r="CTV23"/>
      <c r="CTW23"/>
      <c r="CTX23"/>
      <c r="CTY23"/>
      <c r="CTZ23"/>
      <c r="CUA23"/>
      <c r="CUB23"/>
      <c r="CUC23"/>
      <c r="CUD23"/>
      <c r="CUE23"/>
      <c r="CUF23"/>
      <c r="CUG23"/>
      <c r="CUH23"/>
      <c r="CUI23"/>
      <c r="CUJ23"/>
      <c r="CUK23"/>
      <c r="CUL23"/>
      <c r="CUM23"/>
      <c r="CUN23"/>
      <c r="CUO23"/>
      <c r="CUP23"/>
      <c r="CUQ23"/>
      <c r="CUR23"/>
      <c r="CUS23"/>
      <c r="CUT23"/>
      <c r="CUU23"/>
      <c r="CUV23"/>
      <c r="CUW23"/>
      <c r="CUX23"/>
      <c r="CUY23"/>
      <c r="CUZ23"/>
      <c r="CVA23"/>
      <c r="CVB23"/>
      <c r="CVC23"/>
      <c r="CVD23"/>
      <c r="CVE23"/>
      <c r="CVF23"/>
      <c r="CVG23"/>
      <c r="CVH23"/>
      <c r="CVI23"/>
      <c r="CVJ23"/>
      <c r="CVK23"/>
      <c r="CVL23"/>
      <c r="CVM23"/>
      <c r="CVN23"/>
      <c r="CVO23"/>
      <c r="CVP23"/>
      <c r="CVQ23"/>
      <c r="CVR23"/>
      <c r="CVS23"/>
      <c r="CVT23"/>
      <c r="CVU23"/>
      <c r="CVV23"/>
      <c r="CVW23"/>
      <c r="CVX23"/>
      <c r="CVY23"/>
      <c r="CVZ23"/>
      <c r="CWA23"/>
      <c r="CWB23"/>
      <c r="CWC23"/>
      <c r="CWD23"/>
      <c r="CWE23"/>
      <c r="CWF23"/>
      <c r="CWG23"/>
      <c r="CWH23"/>
      <c r="CWI23"/>
      <c r="CWJ23"/>
      <c r="CWK23"/>
      <c r="CWL23"/>
      <c r="CWM23"/>
      <c r="CWN23"/>
      <c r="CWO23"/>
      <c r="CWP23"/>
      <c r="CWQ23"/>
      <c r="CWR23"/>
      <c r="CWS23"/>
      <c r="CWT23"/>
      <c r="CWU23"/>
      <c r="CWV23"/>
      <c r="CWW23"/>
      <c r="CWX23"/>
      <c r="CWY23"/>
      <c r="CWZ23"/>
      <c r="CXA23"/>
      <c r="CXB23"/>
      <c r="CXC23"/>
      <c r="CXD23"/>
      <c r="CXE23"/>
      <c r="CXF23"/>
      <c r="CXG23"/>
      <c r="CXH23"/>
      <c r="CXI23"/>
      <c r="CXJ23"/>
      <c r="CXK23"/>
      <c r="CXL23"/>
      <c r="CXM23"/>
      <c r="CXN23"/>
      <c r="CXO23"/>
      <c r="CXP23"/>
      <c r="CXQ23"/>
      <c r="CXR23"/>
      <c r="CXS23"/>
      <c r="CXT23"/>
      <c r="CXU23"/>
      <c r="CXV23"/>
      <c r="CXW23"/>
      <c r="CXX23"/>
      <c r="CXY23"/>
      <c r="CXZ23"/>
      <c r="CYA23"/>
      <c r="CYB23"/>
      <c r="CYC23"/>
      <c r="CYD23"/>
      <c r="CYE23"/>
      <c r="CYF23"/>
      <c r="CYG23"/>
      <c r="CYH23"/>
      <c r="CYI23"/>
      <c r="CYJ23"/>
      <c r="CYK23"/>
      <c r="CYL23"/>
      <c r="CYM23"/>
      <c r="CYN23"/>
      <c r="CYO23"/>
      <c r="CYP23"/>
      <c r="CYQ23"/>
      <c r="CYR23"/>
      <c r="CYS23"/>
      <c r="CYT23"/>
      <c r="CYU23"/>
      <c r="CYV23"/>
      <c r="CYW23"/>
      <c r="CYX23"/>
      <c r="CYY23"/>
      <c r="CYZ23"/>
      <c r="CZA23"/>
      <c r="CZB23"/>
      <c r="CZC23"/>
      <c r="CZD23"/>
      <c r="CZE23"/>
      <c r="CZF23"/>
      <c r="CZG23"/>
      <c r="CZH23"/>
      <c r="CZI23"/>
      <c r="CZJ23"/>
      <c r="CZK23"/>
      <c r="CZL23"/>
      <c r="CZM23"/>
      <c r="CZN23"/>
      <c r="CZO23"/>
      <c r="CZP23"/>
      <c r="CZQ23"/>
      <c r="CZR23"/>
      <c r="CZS23"/>
      <c r="CZT23"/>
      <c r="CZU23"/>
      <c r="CZV23"/>
      <c r="CZW23"/>
      <c r="CZX23"/>
      <c r="CZY23"/>
      <c r="CZZ23"/>
      <c r="DAA23"/>
      <c r="DAB23"/>
      <c r="DAC23"/>
      <c r="DAD23"/>
      <c r="DAE23"/>
      <c r="DAF23"/>
      <c r="DAG23"/>
      <c r="DAH23"/>
      <c r="DAI23"/>
      <c r="DAJ23"/>
      <c r="DAK23"/>
      <c r="DAL23"/>
      <c r="DAM23"/>
      <c r="DAN23"/>
      <c r="DAO23"/>
      <c r="DAP23"/>
      <c r="DAQ23"/>
      <c r="DAR23"/>
      <c r="DAS23"/>
      <c r="DAT23"/>
      <c r="DAU23"/>
      <c r="DAV23"/>
      <c r="DAW23"/>
      <c r="DAX23"/>
      <c r="DAY23"/>
      <c r="DAZ23"/>
      <c r="DBA23"/>
      <c r="DBB23"/>
      <c r="DBC23"/>
      <c r="DBD23"/>
      <c r="DBE23"/>
      <c r="DBF23"/>
      <c r="DBG23"/>
      <c r="DBH23"/>
      <c r="DBI23"/>
      <c r="DBJ23"/>
      <c r="DBK23"/>
      <c r="DBL23"/>
      <c r="DBM23"/>
      <c r="DBN23"/>
      <c r="DBO23"/>
      <c r="DBP23"/>
      <c r="DBQ23"/>
      <c r="DBR23"/>
      <c r="DBS23"/>
      <c r="DBT23"/>
      <c r="DBU23"/>
      <c r="DBV23"/>
      <c r="DBW23"/>
      <c r="DBX23"/>
      <c r="DBY23"/>
      <c r="DBZ23"/>
      <c r="DCA23"/>
      <c r="DCB23"/>
      <c r="DCC23"/>
      <c r="DCD23"/>
      <c r="DCE23"/>
      <c r="DCF23"/>
      <c r="DCG23"/>
      <c r="DCH23"/>
      <c r="DCI23"/>
      <c r="DCJ23"/>
      <c r="DCK23"/>
      <c r="DCL23"/>
      <c r="DCM23"/>
      <c r="DCN23"/>
      <c r="DCO23"/>
      <c r="DCP23"/>
      <c r="DCQ23"/>
      <c r="DCR23"/>
      <c r="DCS23"/>
      <c r="DCT23"/>
      <c r="DCU23"/>
      <c r="DCV23"/>
      <c r="DCW23"/>
      <c r="DCX23"/>
      <c r="DCY23"/>
      <c r="DCZ23"/>
      <c r="DDA23"/>
      <c r="DDB23"/>
      <c r="DDC23"/>
      <c r="DDD23"/>
      <c r="DDE23"/>
      <c r="DDF23"/>
      <c r="DDG23"/>
      <c r="DDH23"/>
      <c r="DDI23"/>
      <c r="DDJ23"/>
      <c r="DDK23"/>
      <c r="DDL23"/>
      <c r="DDM23"/>
      <c r="DDN23"/>
      <c r="DDO23"/>
      <c r="DDP23"/>
      <c r="DDQ23"/>
      <c r="DDR23"/>
      <c r="DDS23"/>
      <c r="DDT23"/>
      <c r="DDU23"/>
      <c r="DDV23"/>
      <c r="DDW23"/>
      <c r="DDX23"/>
      <c r="DDY23"/>
      <c r="DDZ23"/>
      <c r="DEA23"/>
      <c r="DEB23"/>
      <c r="DEC23"/>
      <c r="DED23"/>
      <c r="DEE23"/>
      <c r="DEF23"/>
      <c r="DEG23"/>
      <c r="DEH23"/>
      <c r="DEI23"/>
      <c r="DEJ23"/>
      <c r="DEK23"/>
      <c r="DEL23"/>
      <c r="DEM23"/>
      <c r="DEN23"/>
      <c r="DEO23"/>
      <c r="DEP23"/>
      <c r="DEQ23"/>
      <c r="DER23"/>
      <c r="DES23"/>
      <c r="DET23"/>
      <c r="DEU23"/>
      <c r="DEV23"/>
      <c r="DEW23"/>
      <c r="DEX23"/>
      <c r="DEY23"/>
      <c r="DEZ23"/>
      <c r="DFA23"/>
      <c r="DFB23"/>
      <c r="DFC23"/>
      <c r="DFD23"/>
      <c r="DFE23"/>
      <c r="DFF23"/>
      <c r="DFG23"/>
      <c r="DFH23"/>
      <c r="DFI23"/>
      <c r="DFJ23"/>
      <c r="DFK23"/>
      <c r="DFL23"/>
      <c r="DFM23"/>
      <c r="DFN23"/>
      <c r="DFO23"/>
      <c r="DFP23"/>
      <c r="DFQ23"/>
      <c r="DFR23"/>
      <c r="DFS23"/>
      <c r="DFT23"/>
      <c r="DFU23"/>
      <c r="DFV23"/>
      <c r="DFW23"/>
      <c r="DFX23"/>
      <c r="DFY23"/>
      <c r="DFZ23"/>
      <c r="DGA23"/>
      <c r="DGB23"/>
      <c r="DGC23"/>
      <c r="DGD23"/>
      <c r="DGE23"/>
      <c r="DGF23"/>
      <c r="DGG23"/>
      <c r="DGH23"/>
      <c r="DGI23"/>
      <c r="DGJ23"/>
      <c r="DGK23"/>
      <c r="DGL23"/>
      <c r="DGM23"/>
      <c r="DGN23"/>
      <c r="DGO23"/>
      <c r="DGP23"/>
      <c r="DGQ23"/>
      <c r="DGR23"/>
      <c r="DGS23"/>
      <c r="DGT23"/>
      <c r="DGU23"/>
      <c r="DGV23"/>
      <c r="DGW23"/>
      <c r="DGX23"/>
      <c r="DGY23"/>
      <c r="DGZ23"/>
      <c r="DHA23"/>
      <c r="DHB23"/>
      <c r="DHC23"/>
      <c r="DHD23"/>
      <c r="DHE23"/>
      <c r="DHF23"/>
      <c r="DHG23"/>
      <c r="DHH23"/>
      <c r="DHI23"/>
      <c r="DHJ23"/>
      <c r="DHK23"/>
      <c r="DHL23"/>
      <c r="DHM23"/>
      <c r="DHN23"/>
      <c r="DHO23"/>
      <c r="DHP23"/>
      <c r="DHQ23"/>
      <c r="DHR23"/>
      <c r="DHS23"/>
      <c r="DHT23"/>
      <c r="DHU23"/>
      <c r="DHV23"/>
      <c r="DHW23"/>
      <c r="DHX23"/>
      <c r="DHY23"/>
      <c r="DHZ23"/>
      <c r="DIA23"/>
      <c r="DIB23"/>
      <c r="DIC23"/>
      <c r="DID23"/>
      <c r="DIE23"/>
      <c r="DIF23"/>
      <c r="DIG23"/>
      <c r="DIH23"/>
      <c r="DII23"/>
      <c r="DIJ23"/>
      <c r="DIK23"/>
      <c r="DIL23"/>
      <c r="DIM23"/>
      <c r="DIN23"/>
      <c r="DIO23"/>
      <c r="DIP23"/>
      <c r="DIQ23"/>
      <c r="DIR23"/>
      <c r="DIS23"/>
      <c r="DIT23"/>
      <c r="DIU23"/>
      <c r="DIV23"/>
      <c r="DIW23"/>
      <c r="DIX23"/>
      <c r="DIY23"/>
      <c r="DIZ23"/>
      <c r="DJA23"/>
      <c r="DJB23"/>
      <c r="DJC23"/>
      <c r="DJD23"/>
      <c r="DJE23"/>
      <c r="DJF23"/>
      <c r="DJG23"/>
      <c r="DJH23"/>
      <c r="DJI23"/>
      <c r="DJJ23"/>
      <c r="DJK23"/>
      <c r="DJL23"/>
      <c r="DJM23"/>
      <c r="DJN23"/>
      <c r="DJO23"/>
      <c r="DJP23"/>
      <c r="DJQ23"/>
      <c r="DJR23"/>
      <c r="DJS23"/>
      <c r="DJT23"/>
      <c r="DJU23"/>
      <c r="DJV23"/>
      <c r="DJW23"/>
      <c r="DJX23"/>
      <c r="DJY23"/>
      <c r="DJZ23"/>
      <c r="DKA23"/>
      <c r="DKB23"/>
      <c r="DKC23"/>
      <c r="DKD23"/>
      <c r="DKE23"/>
      <c r="DKF23"/>
      <c r="DKG23"/>
      <c r="DKH23"/>
      <c r="DKI23"/>
      <c r="DKJ23"/>
      <c r="DKK23"/>
      <c r="DKL23"/>
      <c r="DKM23"/>
      <c r="DKN23"/>
      <c r="DKO23"/>
      <c r="DKP23"/>
      <c r="DKQ23"/>
      <c r="DKR23"/>
      <c r="DKS23"/>
      <c r="DKT23"/>
      <c r="DKU23"/>
      <c r="DKV23"/>
      <c r="DKW23"/>
      <c r="DKX23"/>
      <c r="DKY23"/>
      <c r="DKZ23"/>
      <c r="DLA23"/>
      <c r="DLB23"/>
      <c r="DLC23"/>
      <c r="DLD23"/>
      <c r="DLE23"/>
      <c r="DLF23"/>
      <c r="DLG23"/>
      <c r="DLH23"/>
      <c r="DLI23"/>
      <c r="DLJ23"/>
      <c r="DLK23"/>
      <c r="DLL23"/>
      <c r="DLM23"/>
      <c r="DLN23"/>
      <c r="DLO23"/>
      <c r="DLP23"/>
      <c r="DLQ23"/>
      <c r="DLR23"/>
      <c r="DLS23"/>
      <c r="DLT23"/>
      <c r="DLU23"/>
      <c r="DLV23"/>
      <c r="DLW23"/>
      <c r="DLX23"/>
      <c r="DLY23"/>
      <c r="DLZ23"/>
      <c r="DMA23"/>
      <c r="DMB23"/>
      <c r="DMC23"/>
      <c r="DMD23"/>
      <c r="DME23"/>
      <c r="DMF23"/>
      <c r="DMG23"/>
      <c r="DMH23"/>
      <c r="DMI23"/>
      <c r="DMJ23"/>
      <c r="DMK23"/>
      <c r="DML23"/>
      <c r="DMM23"/>
      <c r="DMN23"/>
      <c r="DMO23"/>
      <c r="DMP23"/>
      <c r="DMQ23"/>
      <c r="DMR23"/>
      <c r="DMS23"/>
      <c r="DMT23"/>
      <c r="DMU23"/>
      <c r="DMV23"/>
      <c r="DMW23"/>
      <c r="DMX23"/>
      <c r="DMY23"/>
      <c r="DMZ23"/>
      <c r="DNA23"/>
      <c r="DNB23"/>
      <c r="DNC23"/>
      <c r="DND23"/>
      <c r="DNE23"/>
      <c r="DNF23"/>
      <c r="DNG23"/>
      <c r="DNH23"/>
      <c r="DNI23"/>
      <c r="DNJ23"/>
      <c r="DNK23"/>
      <c r="DNL23"/>
      <c r="DNM23"/>
      <c r="DNN23"/>
      <c r="DNO23"/>
      <c r="DNP23"/>
      <c r="DNQ23"/>
      <c r="DNR23"/>
      <c r="DNS23"/>
      <c r="DNT23"/>
      <c r="DNU23"/>
      <c r="DNV23"/>
      <c r="DNW23"/>
      <c r="DNX23"/>
      <c r="DNY23"/>
      <c r="DNZ23"/>
      <c r="DOA23"/>
      <c r="DOB23"/>
      <c r="DOC23"/>
      <c r="DOD23"/>
      <c r="DOE23"/>
      <c r="DOF23"/>
      <c r="DOG23"/>
      <c r="DOH23"/>
      <c r="DOI23"/>
      <c r="DOJ23"/>
      <c r="DOK23"/>
      <c r="DOL23"/>
      <c r="DOM23"/>
      <c r="DON23"/>
      <c r="DOO23"/>
      <c r="DOP23"/>
      <c r="DOQ23"/>
      <c r="DOR23"/>
      <c r="DOS23"/>
      <c r="DOT23"/>
      <c r="DOU23"/>
      <c r="DOV23"/>
      <c r="DOW23"/>
      <c r="DOX23"/>
      <c r="DOY23"/>
      <c r="DOZ23"/>
      <c r="DPA23"/>
      <c r="DPB23"/>
      <c r="DPC23"/>
      <c r="DPD23"/>
      <c r="DPE23"/>
      <c r="DPF23"/>
      <c r="DPG23"/>
      <c r="DPH23"/>
      <c r="DPI23"/>
      <c r="DPJ23"/>
      <c r="DPK23"/>
      <c r="DPL23"/>
      <c r="DPM23"/>
      <c r="DPN23"/>
      <c r="DPO23"/>
      <c r="DPP23"/>
      <c r="DPQ23"/>
      <c r="DPR23"/>
      <c r="DPS23"/>
      <c r="DPT23"/>
      <c r="DPU23"/>
      <c r="DPV23"/>
      <c r="DPW23"/>
      <c r="DPX23"/>
      <c r="DPY23"/>
      <c r="DPZ23"/>
      <c r="DQA23"/>
      <c r="DQB23"/>
      <c r="DQC23"/>
      <c r="DQD23"/>
      <c r="DQE23"/>
      <c r="DQF23"/>
      <c r="DQG23"/>
      <c r="DQH23"/>
      <c r="DQI23"/>
      <c r="DQJ23"/>
      <c r="DQK23"/>
      <c r="DQL23"/>
      <c r="DQM23"/>
      <c r="DQN23"/>
      <c r="DQO23"/>
      <c r="DQP23"/>
      <c r="DQQ23"/>
      <c r="DQR23"/>
      <c r="DQS23"/>
      <c r="DQT23"/>
      <c r="DQU23"/>
      <c r="DQV23"/>
      <c r="DQW23"/>
      <c r="DQX23"/>
      <c r="DQY23"/>
      <c r="DQZ23"/>
      <c r="DRA23"/>
      <c r="DRB23"/>
      <c r="DRC23"/>
      <c r="DRD23"/>
      <c r="DRE23"/>
      <c r="DRF23"/>
      <c r="DRG23"/>
      <c r="DRH23"/>
      <c r="DRI23"/>
      <c r="DRJ23"/>
      <c r="DRK23"/>
      <c r="DRL23"/>
      <c r="DRM23"/>
      <c r="DRN23"/>
      <c r="DRO23"/>
      <c r="DRP23"/>
      <c r="DRQ23"/>
      <c r="DRR23"/>
      <c r="DRS23"/>
      <c r="DRT23"/>
      <c r="DRU23"/>
      <c r="DRV23"/>
      <c r="DRW23"/>
      <c r="DRX23"/>
      <c r="DRY23"/>
      <c r="DRZ23"/>
      <c r="DSA23"/>
      <c r="DSB23"/>
      <c r="DSC23"/>
      <c r="DSD23"/>
      <c r="DSE23"/>
      <c r="DSF23"/>
      <c r="DSG23"/>
      <c r="DSH23"/>
      <c r="DSI23"/>
      <c r="DSJ23"/>
      <c r="DSK23"/>
      <c r="DSL23"/>
      <c r="DSM23"/>
      <c r="DSN23"/>
      <c r="DSO23"/>
      <c r="DSP23"/>
      <c r="DSQ23"/>
      <c r="DSR23"/>
      <c r="DSS23"/>
      <c r="DST23"/>
      <c r="DSU23"/>
      <c r="DSV23"/>
      <c r="DSW23"/>
      <c r="DSX23"/>
      <c r="DSY23"/>
      <c r="DSZ23"/>
      <c r="DTA23"/>
      <c r="DTB23"/>
      <c r="DTC23"/>
      <c r="DTD23"/>
      <c r="DTE23"/>
      <c r="DTF23"/>
      <c r="DTG23"/>
      <c r="DTH23"/>
      <c r="DTI23"/>
      <c r="DTJ23"/>
      <c r="DTK23"/>
      <c r="DTL23"/>
      <c r="DTM23"/>
      <c r="DTN23"/>
      <c r="DTO23"/>
      <c r="DTP23"/>
      <c r="DTQ23"/>
      <c r="DTR23"/>
      <c r="DTS23"/>
      <c r="DTT23"/>
      <c r="DTU23"/>
      <c r="DTV23"/>
      <c r="DTW23"/>
      <c r="DTX23"/>
      <c r="DTY23"/>
      <c r="DTZ23"/>
      <c r="DUA23"/>
      <c r="DUB23"/>
      <c r="DUC23"/>
      <c r="DUD23"/>
      <c r="DUE23"/>
      <c r="DUF23"/>
      <c r="DUG23"/>
      <c r="DUH23"/>
      <c r="DUI23"/>
      <c r="DUJ23"/>
      <c r="DUK23"/>
      <c r="DUL23"/>
      <c r="DUM23"/>
      <c r="DUN23"/>
      <c r="DUO23"/>
      <c r="DUP23"/>
      <c r="DUQ23"/>
      <c r="DUR23"/>
      <c r="DUS23"/>
      <c r="DUT23"/>
      <c r="DUU23"/>
      <c r="DUV23"/>
      <c r="DUW23"/>
      <c r="DUX23"/>
      <c r="DUY23"/>
      <c r="DUZ23"/>
      <c r="DVA23"/>
      <c r="DVB23"/>
      <c r="DVC23"/>
      <c r="DVD23"/>
      <c r="DVE23"/>
      <c r="DVF23"/>
      <c r="DVG23"/>
      <c r="DVH23"/>
      <c r="DVI23"/>
      <c r="DVJ23"/>
      <c r="DVK23"/>
      <c r="DVL23"/>
      <c r="DVM23"/>
      <c r="DVN23"/>
      <c r="DVO23"/>
      <c r="DVP23"/>
      <c r="DVQ23"/>
      <c r="DVR23"/>
      <c r="DVS23"/>
      <c r="DVT23"/>
      <c r="DVU23"/>
      <c r="DVV23"/>
      <c r="DVW23"/>
      <c r="DVX23"/>
      <c r="DVY23"/>
      <c r="DVZ23"/>
      <c r="DWA23"/>
      <c r="DWB23"/>
      <c r="DWC23"/>
      <c r="DWD23"/>
      <c r="DWE23"/>
      <c r="DWF23"/>
      <c r="DWG23"/>
      <c r="DWH23"/>
      <c r="DWI23"/>
      <c r="DWJ23"/>
      <c r="DWK23"/>
      <c r="DWL23"/>
      <c r="DWM23"/>
      <c r="DWN23"/>
      <c r="DWO23"/>
      <c r="DWP23"/>
      <c r="DWQ23"/>
      <c r="DWR23"/>
      <c r="DWS23"/>
      <c r="DWT23"/>
      <c r="DWU23"/>
      <c r="DWV23"/>
      <c r="DWW23"/>
      <c r="DWX23"/>
      <c r="DWY23"/>
      <c r="DWZ23"/>
      <c r="DXA23"/>
      <c r="DXB23"/>
      <c r="DXC23"/>
      <c r="DXD23"/>
      <c r="DXE23"/>
      <c r="DXF23"/>
      <c r="DXG23"/>
      <c r="DXH23"/>
      <c r="DXI23"/>
      <c r="DXJ23"/>
      <c r="DXK23"/>
      <c r="DXL23"/>
      <c r="DXM23"/>
      <c r="DXN23"/>
      <c r="DXO23"/>
      <c r="DXP23"/>
      <c r="DXQ23"/>
      <c r="DXR23"/>
      <c r="DXS23"/>
      <c r="DXT23"/>
      <c r="DXU23"/>
      <c r="DXV23"/>
      <c r="DXW23"/>
      <c r="DXX23"/>
      <c r="DXY23"/>
      <c r="DXZ23"/>
      <c r="DYA23"/>
      <c r="DYB23"/>
      <c r="DYC23"/>
      <c r="DYD23"/>
      <c r="DYE23"/>
      <c r="DYF23"/>
      <c r="DYG23"/>
      <c r="DYH23"/>
      <c r="DYI23"/>
      <c r="DYJ23"/>
      <c r="DYK23"/>
      <c r="DYL23"/>
      <c r="DYM23"/>
      <c r="DYN23"/>
      <c r="DYO23"/>
      <c r="DYP23"/>
      <c r="DYQ23"/>
      <c r="DYR23"/>
      <c r="DYS23"/>
      <c r="DYT23"/>
      <c r="DYU23"/>
      <c r="DYV23"/>
      <c r="DYW23"/>
      <c r="DYX23"/>
      <c r="DYY23"/>
      <c r="DYZ23"/>
      <c r="DZA23"/>
      <c r="DZB23"/>
      <c r="DZC23"/>
      <c r="DZD23"/>
      <c r="DZE23"/>
      <c r="DZF23"/>
      <c r="DZG23"/>
      <c r="DZH23"/>
      <c r="DZI23"/>
      <c r="DZJ23"/>
      <c r="DZK23"/>
      <c r="DZL23"/>
      <c r="DZM23"/>
      <c r="DZN23"/>
      <c r="DZO23"/>
      <c r="DZP23"/>
      <c r="DZQ23"/>
      <c r="DZR23"/>
      <c r="DZS23"/>
      <c r="DZT23"/>
      <c r="DZU23"/>
      <c r="DZV23"/>
      <c r="DZW23"/>
      <c r="DZX23"/>
      <c r="DZY23"/>
      <c r="DZZ23"/>
      <c r="EAA23"/>
      <c r="EAB23"/>
      <c r="EAC23"/>
      <c r="EAD23"/>
      <c r="EAE23"/>
      <c r="EAF23"/>
      <c r="EAG23"/>
      <c r="EAH23"/>
      <c r="EAI23"/>
      <c r="EAJ23"/>
      <c r="EAK23"/>
      <c r="EAL23"/>
      <c r="EAM23"/>
      <c r="EAN23"/>
      <c r="EAO23"/>
      <c r="EAP23"/>
      <c r="EAQ23"/>
      <c r="EAR23"/>
      <c r="EAS23"/>
      <c r="EAT23"/>
      <c r="EAU23"/>
      <c r="EAV23"/>
      <c r="EAW23"/>
      <c r="EAX23"/>
      <c r="EAY23"/>
      <c r="EAZ23"/>
      <c r="EBA23"/>
      <c r="EBB23"/>
      <c r="EBC23"/>
      <c r="EBD23"/>
      <c r="EBE23"/>
      <c r="EBF23"/>
      <c r="EBG23"/>
      <c r="EBH23"/>
      <c r="EBI23"/>
      <c r="EBJ23"/>
      <c r="EBK23"/>
      <c r="EBL23"/>
      <c r="EBM23"/>
      <c r="EBN23"/>
      <c r="EBO23"/>
      <c r="EBP23"/>
      <c r="EBQ23"/>
      <c r="EBR23"/>
      <c r="EBS23"/>
      <c r="EBT23"/>
      <c r="EBU23"/>
      <c r="EBV23"/>
      <c r="EBW23"/>
      <c r="EBX23"/>
      <c r="EBY23"/>
      <c r="EBZ23"/>
      <c r="ECA23"/>
      <c r="ECB23"/>
      <c r="ECC23"/>
      <c r="ECD23"/>
      <c r="ECE23"/>
      <c r="ECF23"/>
      <c r="ECG23"/>
      <c r="ECH23"/>
      <c r="ECI23"/>
      <c r="ECJ23"/>
      <c r="ECK23"/>
      <c r="ECL23"/>
      <c r="ECM23"/>
      <c r="ECN23"/>
      <c r="ECO23"/>
      <c r="ECP23"/>
      <c r="ECQ23"/>
      <c r="ECR23"/>
      <c r="ECS23"/>
      <c r="ECT23"/>
      <c r="ECU23"/>
      <c r="ECV23"/>
      <c r="ECW23"/>
      <c r="ECX23"/>
      <c r="ECY23"/>
      <c r="ECZ23"/>
      <c r="EDA23"/>
      <c r="EDB23"/>
      <c r="EDC23"/>
      <c r="EDD23"/>
      <c r="EDE23"/>
      <c r="EDF23"/>
      <c r="EDG23"/>
      <c r="EDH23"/>
      <c r="EDI23"/>
      <c r="EDJ23"/>
      <c r="EDK23"/>
      <c r="EDL23"/>
      <c r="EDM23"/>
      <c r="EDN23"/>
      <c r="EDO23"/>
      <c r="EDP23"/>
      <c r="EDQ23"/>
      <c r="EDR23"/>
      <c r="EDS23"/>
      <c r="EDT23"/>
      <c r="EDU23"/>
      <c r="EDV23"/>
      <c r="EDW23"/>
      <c r="EDX23"/>
      <c r="EDY23"/>
      <c r="EDZ23"/>
      <c r="EEA23"/>
      <c r="EEB23"/>
      <c r="EEC23"/>
      <c r="EED23"/>
      <c r="EEE23"/>
      <c r="EEF23"/>
      <c r="EEG23"/>
      <c r="EEH23"/>
      <c r="EEI23"/>
      <c r="EEJ23"/>
      <c r="EEK23"/>
      <c r="EEL23"/>
      <c r="EEM23"/>
      <c r="EEN23"/>
      <c r="EEO23"/>
      <c r="EEP23"/>
      <c r="EEQ23"/>
      <c r="EER23"/>
      <c r="EES23"/>
      <c r="EET23"/>
      <c r="EEU23"/>
      <c r="EEV23"/>
      <c r="EEW23"/>
      <c r="EEX23"/>
      <c r="EEY23"/>
      <c r="EEZ23"/>
      <c r="EFA23"/>
      <c r="EFB23"/>
      <c r="EFC23"/>
      <c r="EFD23"/>
      <c r="EFE23"/>
      <c r="EFF23"/>
      <c r="EFG23"/>
      <c r="EFH23"/>
      <c r="EFI23"/>
      <c r="EFJ23"/>
      <c r="EFK23"/>
      <c r="EFL23"/>
      <c r="EFM23"/>
      <c r="EFN23"/>
      <c r="EFO23"/>
      <c r="EFP23"/>
      <c r="EFQ23"/>
      <c r="EFR23"/>
      <c r="EFS23"/>
      <c r="EFT23"/>
      <c r="EFU23"/>
      <c r="EFV23"/>
      <c r="EFW23"/>
      <c r="EFX23"/>
      <c r="EFY23"/>
      <c r="EFZ23"/>
      <c r="EGA23"/>
      <c r="EGB23"/>
      <c r="EGC23"/>
      <c r="EGD23"/>
      <c r="EGE23"/>
      <c r="EGF23"/>
      <c r="EGG23"/>
      <c r="EGH23"/>
      <c r="EGI23"/>
      <c r="EGJ23"/>
      <c r="EGK23"/>
      <c r="EGL23"/>
      <c r="EGM23"/>
      <c r="EGN23"/>
      <c r="EGO23"/>
      <c r="EGP23"/>
      <c r="EGQ23"/>
      <c r="EGR23"/>
      <c r="EGS23"/>
      <c r="EGT23"/>
      <c r="EGU23"/>
      <c r="EGV23"/>
      <c r="EGW23"/>
      <c r="EGX23"/>
      <c r="EGY23"/>
      <c r="EGZ23"/>
      <c r="EHA23"/>
      <c r="EHB23"/>
      <c r="EHC23"/>
      <c r="EHD23"/>
      <c r="EHE23"/>
      <c r="EHF23"/>
      <c r="EHG23"/>
      <c r="EHH23"/>
      <c r="EHI23"/>
      <c r="EHJ23"/>
      <c r="EHK23"/>
      <c r="EHL23"/>
      <c r="EHM23"/>
      <c r="EHN23"/>
      <c r="EHO23"/>
      <c r="EHP23"/>
      <c r="EHQ23"/>
      <c r="EHR23"/>
      <c r="EHS23"/>
      <c r="EHT23"/>
      <c r="EHU23"/>
      <c r="EHV23"/>
      <c r="EHW23"/>
      <c r="EHX23"/>
      <c r="EHY23"/>
      <c r="EHZ23"/>
      <c r="EIA23"/>
      <c r="EIB23"/>
      <c r="EIC23"/>
      <c r="EID23"/>
      <c r="EIE23"/>
      <c r="EIF23"/>
      <c r="EIG23"/>
      <c r="EIH23"/>
      <c r="EII23"/>
      <c r="EIJ23"/>
      <c r="EIK23"/>
      <c r="EIL23"/>
      <c r="EIM23"/>
      <c r="EIN23"/>
      <c r="EIO23"/>
      <c r="EIP23"/>
      <c r="EIQ23"/>
      <c r="EIR23"/>
      <c r="EIS23"/>
      <c r="EIT23"/>
      <c r="EIU23"/>
      <c r="EIV23"/>
      <c r="EIW23"/>
      <c r="EIX23"/>
      <c r="EIY23"/>
      <c r="EIZ23"/>
      <c r="EJA23"/>
      <c r="EJB23"/>
      <c r="EJC23"/>
      <c r="EJD23"/>
      <c r="EJE23"/>
      <c r="EJF23"/>
      <c r="EJG23"/>
      <c r="EJH23"/>
      <c r="EJI23"/>
      <c r="EJJ23"/>
      <c r="EJK23"/>
      <c r="EJL23"/>
      <c r="EJM23"/>
      <c r="EJN23"/>
      <c r="EJO23"/>
      <c r="EJP23"/>
      <c r="EJQ23"/>
      <c r="EJR23"/>
      <c r="EJS23"/>
      <c r="EJT23"/>
      <c r="EJU23"/>
      <c r="EJV23"/>
      <c r="EJW23"/>
      <c r="EJX23"/>
      <c r="EJY23"/>
      <c r="EJZ23"/>
      <c r="EKA23"/>
      <c r="EKB23"/>
      <c r="EKC23"/>
      <c r="EKD23"/>
      <c r="EKE23"/>
      <c r="EKF23"/>
      <c r="EKG23"/>
      <c r="EKH23"/>
      <c r="EKI23"/>
      <c r="EKJ23"/>
      <c r="EKK23"/>
      <c r="EKL23"/>
      <c r="EKM23"/>
      <c r="EKN23"/>
      <c r="EKO23"/>
      <c r="EKP23"/>
      <c r="EKQ23"/>
      <c r="EKR23"/>
      <c r="EKS23"/>
      <c r="EKT23"/>
      <c r="EKU23"/>
      <c r="EKV23"/>
      <c r="EKW23"/>
      <c r="EKX23"/>
      <c r="EKY23"/>
      <c r="EKZ23"/>
      <c r="ELA23"/>
      <c r="ELB23"/>
      <c r="ELC23"/>
      <c r="ELD23"/>
      <c r="ELE23"/>
      <c r="ELF23"/>
      <c r="ELG23"/>
      <c r="ELH23"/>
      <c r="ELI23"/>
      <c r="ELJ23"/>
      <c r="ELK23"/>
      <c r="ELL23"/>
      <c r="ELM23"/>
      <c r="ELN23"/>
      <c r="ELO23"/>
      <c r="ELP23"/>
      <c r="ELQ23"/>
      <c r="ELR23"/>
      <c r="ELS23"/>
      <c r="ELT23"/>
      <c r="ELU23"/>
      <c r="ELV23"/>
      <c r="ELW23"/>
      <c r="ELX23"/>
      <c r="ELY23"/>
      <c r="ELZ23"/>
      <c r="EMA23"/>
      <c r="EMB23"/>
      <c r="EMC23"/>
      <c r="EMD23"/>
      <c r="EME23"/>
      <c r="EMF23"/>
      <c r="EMG23"/>
      <c r="EMH23"/>
      <c r="EMI23"/>
      <c r="EMJ23"/>
      <c r="EMK23"/>
      <c r="EML23"/>
      <c r="EMM23"/>
      <c r="EMN23"/>
      <c r="EMO23"/>
      <c r="EMP23"/>
      <c r="EMQ23"/>
      <c r="EMR23"/>
      <c r="EMS23"/>
      <c r="EMT23"/>
      <c r="EMU23"/>
      <c r="EMV23"/>
      <c r="EMW23"/>
      <c r="EMX23"/>
      <c r="EMY23"/>
      <c r="EMZ23"/>
      <c r="ENA23"/>
      <c r="ENB23"/>
      <c r="ENC23"/>
      <c r="END23"/>
      <c r="ENE23"/>
      <c r="ENF23"/>
      <c r="ENG23"/>
      <c r="ENH23"/>
      <c r="ENI23"/>
      <c r="ENJ23"/>
      <c r="ENK23"/>
      <c r="ENL23"/>
      <c r="ENM23"/>
      <c r="ENN23"/>
      <c r="ENO23"/>
      <c r="ENP23"/>
      <c r="ENQ23"/>
      <c r="ENR23"/>
      <c r="ENS23"/>
      <c r="ENT23"/>
      <c r="ENU23"/>
      <c r="ENV23"/>
      <c r="ENW23"/>
      <c r="ENX23"/>
      <c r="ENY23"/>
      <c r="ENZ23"/>
      <c r="EOA23"/>
      <c r="EOB23"/>
      <c r="EOC23"/>
      <c r="EOD23"/>
      <c r="EOE23"/>
      <c r="EOF23"/>
      <c r="EOG23"/>
      <c r="EOH23"/>
      <c r="EOI23"/>
      <c r="EOJ23"/>
      <c r="EOK23"/>
      <c r="EOL23"/>
      <c r="EOM23"/>
      <c r="EON23"/>
      <c r="EOO23"/>
      <c r="EOP23"/>
      <c r="EOQ23"/>
      <c r="EOR23"/>
      <c r="EOS23"/>
      <c r="EOT23"/>
      <c r="EOU23"/>
      <c r="EOV23"/>
      <c r="EOW23"/>
      <c r="EOX23"/>
      <c r="EOY23"/>
      <c r="EOZ23"/>
      <c r="EPA23"/>
      <c r="EPB23"/>
      <c r="EPC23"/>
      <c r="EPD23"/>
      <c r="EPE23"/>
      <c r="EPF23"/>
      <c r="EPG23"/>
      <c r="EPH23"/>
      <c r="EPI23"/>
      <c r="EPJ23"/>
      <c r="EPK23"/>
      <c r="EPL23"/>
      <c r="EPM23"/>
      <c r="EPN23"/>
      <c r="EPO23"/>
      <c r="EPP23"/>
      <c r="EPQ23"/>
      <c r="EPR23"/>
      <c r="EPS23"/>
      <c r="EPT23"/>
      <c r="EPU23"/>
      <c r="EPV23"/>
      <c r="EPW23"/>
      <c r="EPX23"/>
      <c r="EPY23"/>
      <c r="EPZ23"/>
      <c r="EQA23"/>
      <c r="EQB23"/>
      <c r="EQC23"/>
      <c r="EQD23"/>
      <c r="EQE23"/>
      <c r="EQF23"/>
      <c r="EQG23"/>
      <c r="EQH23"/>
      <c r="EQI23"/>
      <c r="EQJ23"/>
      <c r="EQK23"/>
      <c r="EQL23"/>
      <c r="EQM23"/>
      <c r="EQN23"/>
      <c r="EQO23"/>
      <c r="EQP23"/>
      <c r="EQQ23"/>
      <c r="EQR23"/>
      <c r="EQS23"/>
      <c r="EQT23"/>
      <c r="EQU23"/>
      <c r="EQV23"/>
      <c r="EQW23"/>
      <c r="EQX23"/>
      <c r="EQY23"/>
      <c r="EQZ23"/>
      <c r="ERA23"/>
      <c r="ERB23"/>
      <c r="ERC23"/>
      <c r="ERD23"/>
      <c r="ERE23"/>
      <c r="ERF23"/>
      <c r="ERG23"/>
      <c r="ERH23"/>
      <c r="ERI23"/>
      <c r="ERJ23"/>
      <c r="ERK23"/>
      <c r="ERL23"/>
      <c r="ERM23"/>
      <c r="ERN23"/>
      <c r="ERO23"/>
      <c r="ERP23"/>
      <c r="ERQ23"/>
      <c r="ERR23"/>
      <c r="ERS23"/>
      <c r="ERT23"/>
      <c r="ERU23"/>
      <c r="ERV23"/>
      <c r="ERW23"/>
      <c r="ERX23"/>
      <c r="ERY23"/>
      <c r="ERZ23"/>
      <c r="ESA23"/>
      <c r="ESB23"/>
      <c r="ESC23"/>
      <c r="ESD23"/>
      <c r="ESE23"/>
      <c r="ESF23"/>
      <c r="ESG23"/>
      <c r="ESH23"/>
      <c r="ESI23"/>
      <c r="ESJ23"/>
      <c r="ESK23"/>
      <c r="ESL23"/>
      <c r="ESM23"/>
      <c r="ESN23"/>
      <c r="ESO23"/>
      <c r="ESP23"/>
      <c r="ESQ23"/>
      <c r="ESR23"/>
      <c r="ESS23"/>
      <c r="EST23"/>
      <c r="ESU23"/>
      <c r="ESV23"/>
      <c r="ESW23"/>
      <c r="ESX23"/>
      <c r="ESY23"/>
      <c r="ESZ23"/>
      <c r="ETA23"/>
      <c r="ETB23"/>
      <c r="ETC23"/>
      <c r="ETD23"/>
      <c r="ETE23"/>
      <c r="ETF23"/>
      <c r="ETG23"/>
      <c r="ETH23"/>
      <c r="ETI23"/>
      <c r="ETJ23"/>
      <c r="ETK23"/>
      <c r="ETL23"/>
      <c r="ETM23"/>
      <c r="ETN23"/>
      <c r="ETO23"/>
      <c r="ETP23"/>
      <c r="ETQ23"/>
      <c r="ETR23"/>
      <c r="ETS23"/>
      <c r="ETT23"/>
      <c r="ETU23"/>
      <c r="ETV23"/>
      <c r="ETW23"/>
      <c r="ETX23"/>
      <c r="ETY23"/>
      <c r="ETZ23"/>
      <c r="EUA23"/>
      <c r="EUB23"/>
      <c r="EUC23"/>
      <c r="EUD23"/>
      <c r="EUE23"/>
      <c r="EUF23"/>
      <c r="EUG23"/>
      <c r="EUH23"/>
      <c r="EUI23"/>
      <c r="EUJ23"/>
      <c r="EUK23"/>
      <c r="EUL23"/>
      <c r="EUM23"/>
      <c r="EUN23"/>
      <c r="EUO23"/>
      <c r="EUP23"/>
      <c r="EUQ23"/>
      <c r="EUR23"/>
      <c r="EUS23"/>
      <c r="EUT23"/>
      <c r="EUU23"/>
      <c r="EUV23"/>
      <c r="EUW23"/>
      <c r="EUX23"/>
      <c r="EUY23"/>
      <c r="EUZ23"/>
      <c r="EVA23"/>
      <c r="EVB23"/>
      <c r="EVC23"/>
      <c r="EVD23"/>
      <c r="EVE23"/>
      <c r="EVF23"/>
      <c r="EVG23"/>
      <c r="EVH23"/>
      <c r="EVI23"/>
      <c r="EVJ23"/>
      <c r="EVK23"/>
      <c r="EVL23"/>
      <c r="EVM23"/>
      <c r="EVN23"/>
      <c r="EVO23"/>
      <c r="EVP23"/>
      <c r="EVQ23"/>
      <c r="EVR23"/>
      <c r="EVS23"/>
      <c r="EVT23"/>
      <c r="EVU23"/>
      <c r="EVV23"/>
      <c r="EVW23"/>
      <c r="EVX23"/>
      <c r="EVY23"/>
      <c r="EVZ23"/>
      <c r="EWA23"/>
      <c r="EWB23"/>
      <c r="EWC23"/>
      <c r="EWD23"/>
      <c r="EWE23"/>
      <c r="EWF23"/>
      <c r="EWG23"/>
      <c r="EWH23"/>
      <c r="EWI23"/>
      <c r="EWJ23"/>
      <c r="EWK23"/>
      <c r="EWL23"/>
      <c r="EWM23"/>
      <c r="EWN23"/>
      <c r="EWO23"/>
      <c r="EWP23"/>
      <c r="EWQ23"/>
      <c r="EWR23"/>
      <c r="EWS23"/>
      <c r="EWT23"/>
      <c r="EWU23"/>
      <c r="EWV23"/>
      <c r="EWW23"/>
      <c r="EWX23"/>
      <c r="EWY23"/>
      <c r="EWZ23"/>
      <c r="EXA23"/>
      <c r="EXB23"/>
      <c r="EXC23"/>
      <c r="EXD23"/>
      <c r="EXE23"/>
      <c r="EXF23"/>
      <c r="EXG23"/>
      <c r="EXH23"/>
      <c r="EXI23"/>
      <c r="EXJ23"/>
      <c r="EXK23"/>
      <c r="EXL23"/>
      <c r="EXM23"/>
      <c r="EXN23"/>
      <c r="EXO23"/>
      <c r="EXP23"/>
      <c r="EXQ23"/>
      <c r="EXR23"/>
      <c r="EXS23"/>
      <c r="EXT23"/>
      <c r="EXU23"/>
      <c r="EXV23"/>
      <c r="EXW23"/>
      <c r="EXX23"/>
      <c r="EXY23"/>
      <c r="EXZ23"/>
      <c r="EYA23"/>
      <c r="EYB23"/>
      <c r="EYC23"/>
      <c r="EYD23"/>
      <c r="EYE23"/>
      <c r="EYF23"/>
      <c r="EYG23"/>
      <c r="EYH23"/>
      <c r="EYI23"/>
      <c r="EYJ23"/>
      <c r="EYK23"/>
      <c r="EYL23"/>
      <c r="EYM23"/>
      <c r="EYN23"/>
      <c r="EYO23"/>
      <c r="EYP23"/>
      <c r="EYQ23"/>
      <c r="EYR23"/>
      <c r="EYS23"/>
      <c r="EYT23"/>
      <c r="EYU23"/>
      <c r="EYV23"/>
      <c r="EYW23"/>
      <c r="EYX23"/>
      <c r="EYY23"/>
      <c r="EYZ23"/>
      <c r="EZA23"/>
      <c r="EZB23"/>
      <c r="EZC23"/>
      <c r="EZD23"/>
      <c r="EZE23"/>
      <c r="EZF23"/>
      <c r="EZG23"/>
      <c r="EZH23"/>
      <c r="EZI23"/>
      <c r="EZJ23"/>
      <c r="EZK23"/>
      <c r="EZL23"/>
      <c r="EZM23"/>
      <c r="EZN23"/>
      <c r="EZO23"/>
      <c r="EZP23"/>
      <c r="EZQ23"/>
      <c r="EZR23"/>
      <c r="EZS23"/>
      <c r="EZT23"/>
      <c r="EZU23"/>
      <c r="EZV23"/>
      <c r="EZW23"/>
      <c r="EZX23"/>
      <c r="EZY23"/>
      <c r="EZZ23"/>
      <c r="FAA23"/>
      <c r="FAB23"/>
      <c r="FAC23"/>
      <c r="FAD23"/>
      <c r="FAE23"/>
      <c r="FAF23"/>
      <c r="FAG23"/>
      <c r="FAH23"/>
      <c r="FAI23"/>
      <c r="FAJ23"/>
      <c r="FAK23"/>
      <c r="FAL23"/>
      <c r="FAM23"/>
      <c r="FAN23"/>
      <c r="FAO23"/>
      <c r="FAP23"/>
      <c r="FAQ23"/>
      <c r="FAR23"/>
      <c r="FAS23"/>
      <c r="FAT23"/>
      <c r="FAU23"/>
      <c r="FAV23"/>
      <c r="FAW23"/>
      <c r="FAX23"/>
      <c r="FAY23"/>
      <c r="FAZ23"/>
      <c r="FBA23"/>
      <c r="FBB23"/>
      <c r="FBC23"/>
      <c r="FBD23"/>
      <c r="FBE23"/>
      <c r="FBF23"/>
      <c r="FBG23"/>
      <c r="FBH23"/>
      <c r="FBI23"/>
      <c r="FBJ23"/>
      <c r="FBK23"/>
      <c r="FBL23"/>
      <c r="FBM23"/>
      <c r="FBN23"/>
      <c r="FBO23"/>
      <c r="FBP23"/>
      <c r="FBQ23"/>
      <c r="FBR23"/>
      <c r="FBS23"/>
      <c r="FBT23"/>
      <c r="FBU23"/>
      <c r="FBV23"/>
      <c r="FBW23"/>
      <c r="FBX23"/>
      <c r="FBY23"/>
      <c r="FBZ23"/>
      <c r="FCA23"/>
      <c r="FCB23"/>
      <c r="FCC23"/>
      <c r="FCD23"/>
      <c r="FCE23"/>
      <c r="FCF23"/>
      <c r="FCG23"/>
      <c r="FCH23"/>
      <c r="FCI23"/>
      <c r="FCJ23"/>
      <c r="FCK23"/>
      <c r="FCL23"/>
      <c r="FCM23"/>
      <c r="FCN23"/>
      <c r="FCO23"/>
      <c r="FCP23"/>
      <c r="FCQ23"/>
      <c r="FCR23"/>
      <c r="FCS23"/>
      <c r="FCT23"/>
      <c r="FCU23"/>
      <c r="FCV23"/>
      <c r="FCW23"/>
      <c r="FCX23"/>
      <c r="FCY23"/>
      <c r="FCZ23"/>
      <c r="FDA23"/>
      <c r="FDB23"/>
      <c r="FDC23"/>
      <c r="FDD23"/>
      <c r="FDE23"/>
      <c r="FDF23"/>
      <c r="FDG23"/>
      <c r="FDH23"/>
      <c r="FDI23"/>
      <c r="FDJ23"/>
      <c r="FDK23"/>
      <c r="FDL23"/>
      <c r="FDM23"/>
      <c r="FDN23"/>
      <c r="FDO23"/>
      <c r="FDP23"/>
      <c r="FDQ23"/>
      <c r="FDR23"/>
      <c r="FDS23"/>
      <c r="FDT23"/>
      <c r="FDU23"/>
      <c r="FDV23"/>
      <c r="FDW23"/>
      <c r="FDX23"/>
      <c r="FDY23"/>
      <c r="FDZ23"/>
      <c r="FEA23"/>
      <c r="FEB23"/>
      <c r="FEC23"/>
      <c r="FED23"/>
      <c r="FEE23"/>
      <c r="FEF23"/>
      <c r="FEG23"/>
      <c r="FEH23"/>
      <c r="FEI23"/>
      <c r="FEJ23"/>
      <c r="FEK23"/>
      <c r="FEL23"/>
      <c r="FEM23"/>
      <c r="FEN23"/>
      <c r="FEO23"/>
      <c r="FEP23"/>
      <c r="FEQ23"/>
      <c r="FER23"/>
      <c r="FES23"/>
      <c r="FET23"/>
      <c r="FEU23"/>
      <c r="FEV23"/>
      <c r="FEW23"/>
      <c r="FEX23"/>
      <c r="FEY23"/>
      <c r="FEZ23"/>
      <c r="FFA23"/>
      <c r="FFB23"/>
      <c r="FFC23"/>
      <c r="FFD23"/>
      <c r="FFE23"/>
      <c r="FFF23"/>
      <c r="FFG23"/>
      <c r="FFH23"/>
      <c r="FFI23"/>
      <c r="FFJ23"/>
      <c r="FFK23"/>
      <c r="FFL23"/>
      <c r="FFM23"/>
      <c r="FFN23"/>
      <c r="FFO23"/>
      <c r="FFP23"/>
      <c r="FFQ23"/>
      <c r="FFR23"/>
      <c r="FFS23"/>
      <c r="FFT23"/>
      <c r="FFU23"/>
      <c r="FFV23"/>
      <c r="FFW23"/>
      <c r="FFX23"/>
      <c r="FFY23"/>
      <c r="FFZ23"/>
      <c r="FGA23"/>
      <c r="FGB23"/>
      <c r="FGC23"/>
      <c r="FGD23"/>
      <c r="FGE23"/>
      <c r="FGF23"/>
      <c r="FGG23"/>
      <c r="FGH23"/>
      <c r="FGI23"/>
      <c r="FGJ23"/>
      <c r="FGK23"/>
      <c r="FGL23"/>
      <c r="FGM23"/>
      <c r="FGN23"/>
      <c r="FGO23"/>
      <c r="FGP23"/>
      <c r="FGQ23"/>
      <c r="FGR23"/>
      <c r="FGS23"/>
      <c r="FGT23"/>
      <c r="FGU23"/>
      <c r="FGV23"/>
      <c r="FGW23"/>
      <c r="FGX23"/>
      <c r="FGY23"/>
      <c r="FGZ23"/>
      <c r="FHA23"/>
      <c r="FHB23"/>
      <c r="FHC23"/>
      <c r="FHD23"/>
      <c r="FHE23"/>
      <c r="FHF23"/>
      <c r="FHG23"/>
      <c r="FHH23"/>
      <c r="FHI23"/>
      <c r="FHJ23"/>
      <c r="FHK23"/>
      <c r="FHL23"/>
      <c r="FHM23"/>
      <c r="FHN23"/>
      <c r="FHO23"/>
      <c r="FHP23"/>
      <c r="FHQ23"/>
      <c r="FHR23"/>
      <c r="FHS23"/>
      <c r="FHT23"/>
      <c r="FHU23"/>
      <c r="FHV23"/>
      <c r="FHW23"/>
      <c r="FHX23"/>
      <c r="FHY23"/>
      <c r="FHZ23"/>
      <c r="FIA23"/>
      <c r="FIB23"/>
      <c r="FIC23"/>
      <c r="FID23"/>
      <c r="FIE23"/>
      <c r="FIF23"/>
      <c r="FIG23"/>
      <c r="FIH23"/>
      <c r="FII23"/>
      <c r="FIJ23"/>
      <c r="FIK23"/>
      <c r="FIL23"/>
      <c r="FIM23"/>
      <c r="FIN23"/>
      <c r="FIO23"/>
      <c r="FIP23"/>
      <c r="FIQ23"/>
      <c r="FIR23"/>
      <c r="FIS23"/>
      <c r="FIT23"/>
      <c r="FIU23"/>
      <c r="FIV23"/>
      <c r="FIW23"/>
      <c r="FIX23"/>
      <c r="FIY23"/>
      <c r="FIZ23"/>
      <c r="FJA23"/>
      <c r="FJB23"/>
      <c r="FJC23"/>
      <c r="FJD23"/>
      <c r="FJE23"/>
      <c r="FJF23"/>
      <c r="FJG23"/>
      <c r="FJH23"/>
      <c r="FJI23"/>
      <c r="FJJ23"/>
      <c r="FJK23"/>
      <c r="FJL23"/>
      <c r="FJM23"/>
      <c r="FJN23"/>
      <c r="FJO23"/>
      <c r="FJP23"/>
      <c r="FJQ23"/>
      <c r="FJR23"/>
      <c r="FJS23"/>
      <c r="FJT23"/>
      <c r="FJU23"/>
      <c r="FJV23"/>
      <c r="FJW23"/>
      <c r="FJX23"/>
      <c r="FJY23"/>
      <c r="FJZ23"/>
      <c r="FKA23"/>
      <c r="FKB23"/>
      <c r="FKC23"/>
      <c r="FKD23"/>
      <c r="FKE23"/>
      <c r="FKF23"/>
      <c r="FKG23"/>
      <c r="FKH23"/>
      <c r="FKI23"/>
      <c r="FKJ23"/>
      <c r="FKK23"/>
      <c r="FKL23"/>
      <c r="FKM23"/>
      <c r="FKN23"/>
      <c r="FKO23"/>
      <c r="FKP23"/>
      <c r="FKQ23"/>
      <c r="FKR23"/>
      <c r="FKS23"/>
      <c r="FKT23"/>
      <c r="FKU23"/>
      <c r="FKV23"/>
      <c r="FKW23"/>
      <c r="FKX23"/>
      <c r="FKY23"/>
      <c r="FKZ23"/>
      <c r="FLA23"/>
      <c r="FLB23"/>
      <c r="FLC23"/>
      <c r="FLD23"/>
      <c r="FLE23"/>
      <c r="FLF23"/>
      <c r="FLG23"/>
      <c r="FLH23"/>
      <c r="FLI23"/>
      <c r="FLJ23"/>
      <c r="FLK23"/>
      <c r="FLL23"/>
      <c r="FLM23"/>
      <c r="FLN23"/>
      <c r="FLO23"/>
      <c r="FLP23"/>
      <c r="FLQ23"/>
      <c r="FLR23"/>
      <c r="FLS23"/>
      <c r="FLT23"/>
      <c r="FLU23"/>
      <c r="FLV23"/>
      <c r="FLW23"/>
      <c r="FLX23"/>
      <c r="FLY23"/>
      <c r="FLZ23"/>
      <c r="FMA23"/>
      <c r="FMB23"/>
      <c r="FMC23"/>
      <c r="FMD23"/>
      <c r="FME23"/>
      <c r="FMF23"/>
      <c r="FMG23"/>
      <c r="FMH23"/>
      <c r="FMI23"/>
      <c r="FMJ23"/>
      <c r="FMK23"/>
      <c r="FML23"/>
      <c r="FMM23"/>
      <c r="FMN23"/>
      <c r="FMO23"/>
      <c r="FMP23"/>
      <c r="FMQ23"/>
      <c r="FMR23"/>
      <c r="FMS23"/>
      <c r="FMT23"/>
      <c r="FMU23"/>
      <c r="FMV23"/>
      <c r="FMW23"/>
      <c r="FMX23"/>
      <c r="FMY23"/>
      <c r="FMZ23"/>
      <c r="FNA23"/>
      <c r="FNB23"/>
      <c r="FNC23"/>
      <c r="FND23"/>
      <c r="FNE23"/>
      <c r="FNF23"/>
      <c r="FNG23"/>
      <c r="FNH23"/>
      <c r="FNI23"/>
      <c r="FNJ23"/>
      <c r="FNK23"/>
      <c r="FNL23"/>
      <c r="FNM23"/>
      <c r="FNN23"/>
      <c r="FNO23"/>
      <c r="FNP23"/>
      <c r="FNQ23"/>
      <c r="FNR23"/>
      <c r="FNS23"/>
      <c r="FNT23"/>
      <c r="FNU23"/>
      <c r="FNV23"/>
      <c r="FNW23"/>
      <c r="FNX23"/>
      <c r="FNY23"/>
      <c r="FNZ23"/>
      <c r="FOA23"/>
      <c r="FOB23"/>
      <c r="FOC23"/>
      <c r="FOD23"/>
      <c r="FOE23"/>
      <c r="FOF23"/>
      <c r="FOG23"/>
      <c r="FOH23"/>
      <c r="FOI23"/>
      <c r="FOJ23"/>
      <c r="FOK23"/>
      <c r="FOL23"/>
      <c r="FOM23"/>
      <c r="FON23"/>
      <c r="FOO23"/>
      <c r="FOP23"/>
      <c r="FOQ23"/>
      <c r="FOR23"/>
      <c r="FOS23"/>
      <c r="FOT23"/>
      <c r="FOU23"/>
      <c r="FOV23"/>
      <c r="FOW23"/>
      <c r="FOX23"/>
      <c r="FOY23"/>
      <c r="FOZ23"/>
      <c r="FPA23"/>
      <c r="FPB23"/>
      <c r="FPC23"/>
      <c r="FPD23"/>
      <c r="FPE23"/>
      <c r="FPF23"/>
      <c r="FPG23"/>
      <c r="FPH23"/>
      <c r="FPI23"/>
      <c r="FPJ23"/>
      <c r="FPK23"/>
      <c r="FPL23"/>
      <c r="FPM23"/>
      <c r="FPN23"/>
      <c r="FPO23"/>
      <c r="FPP23"/>
      <c r="FPQ23"/>
      <c r="FPR23"/>
      <c r="FPS23"/>
      <c r="FPT23"/>
      <c r="FPU23"/>
      <c r="FPV23"/>
      <c r="FPW23"/>
      <c r="FPX23"/>
      <c r="FPY23"/>
      <c r="FPZ23"/>
      <c r="FQA23"/>
      <c r="FQB23"/>
      <c r="FQC23"/>
      <c r="FQD23"/>
      <c r="FQE23"/>
      <c r="FQF23"/>
      <c r="FQG23"/>
      <c r="FQH23"/>
      <c r="FQI23"/>
      <c r="FQJ23"/>
      <c r="FQK23"/>
      <c r="FQL23"/>
      <c r="FQM23"/>
      <c r="FQN23"/>
      <c r="FQO23"/>
      <c r="FQP23"/>
      <c r="FQQ23"/>
      <c r="FQR23"/>
      <c r="FQS23"/>
      <c r="FQT23"/>
      <c r="FQU23"/>
      <c r="FQV23"/>
      <c r="FQW23"/>
      <c r="FQX23"/>
      <c r="FQY23"/>
      <c r="FQZ23"/>
      <c r="FRA23"/>
      <c r="FRB23"/>
      <c r="FRC23"/>
      <c r="FRD23"/>
      <c r="FRE23"/>
      <c r="FRF23"/>
      <c r="FRG23"/>
      <c r="FRH23"/>
      <c r="FRI23"/>
      <c r="FRJ23"/>
      <c r="FRK23"/>
      <c r="FRL23"/>
      <c r="FRM23"/>
      <c r="FRN23"/>
      <c r="FRO23"/>
      <c r="FRP23"/>
      <c r="FRQ23"/>
      <c r="FRR23"/>
      <c r="FRS23"/>
      <c r="FRT23"/>
      <c r="FRU23"/>
      <c r="FRV23"/>
      <c r="FRW23"/>
      <c r="FRX23"/>
      <c r="FRY23"/>
      <c r="FRZ23"/>
      <c r="FSA23"/>
      <c r="FSB23"/>
      <c r="FSC23"/>
      <c r="FSD23"/>
      <c r="FSE23"/>
      <c r="FSF23"/>
      <c r="FSG23"/>
      <c r="FSH23"/>
      <c r="FSI23"/>
      <c r="FSJ23"/>
      <c r="FSK23"/>
      <c r="FSL23"/>
      <c r="FSM23"/>
      <c r="FSN23"/>
      <c r="FSO23"/>
      <c r="FSP23"/>
      <c r="FSQ23"/>
      <c r="FSR23"/>
      <c r="FSS23"/>
      <c r="FST23"/>
      <c r="FSU23"/>
      <c r="FSV23"/>
      <c r="FSW23"/>
      <c r="FSX23"/>
      <c r="FSY23"/>
      <c r="FSZ23"/>
      <c r="FTA23"/>
      <c r="FTB23"/>
      <c r="FTC23"/>
      <c r="FTD23"/>
      <c r="FTE23"/>
      <c r="FTF23"/>
      <c r="FTG23"/>
      <c r="FTH23"/>
      <c r="FTI23"/>
      <c r="FTJ23"/>
      <c r="FTK23"/>
      <c r="FTL23"/>
      <c r="FTM23"/>
      <c r="FTN23"/>
      <c r="FTO23"/>
      <c r="FTP23"/>
      <c r="FTQ23"/>
      <c r="FTR23"/>
      <c r="FTS23"/>
      <c r="FTT23"/>
      <c r="FTU23"/>
      <c r="FTV23"/>
      <c r="FTW23"/>
      <c r="FTX23"/>
      <c r="FTY23"/>
      <c r="FTZ23"/>
      <c r="FUA23"/>
      <c r="FUB23"/>
      <c r="FUC23"/>
      <c r="FUD23"/>
      <c r="FUE23"/>
      <c r="FUF23"/>
      <c r="FUG23"/>
      <c r="FUH23"/>
      <c r="FUI23"/>
      <c r="FUJ23"/>
      <c r="FUK23"/>
      <c r="FUL23"/>
      <c r="FUM23"/>
      <c r="FUN23"/>
      <c r="FUO23"/>
      <c r="FUP23"/>
      <c r="FUQ23"/>
      <c r="FUR23"/>
      <c r="FUS23"/>
      <c r="FUT23"/>
      <c r="FUU23"/>
      <c r="FUV23"/>
      <c r="FUW23"/>
      <c r="FUX23"/>
      <c r="FUY23"/>
      <c r="FUZ23"/>
      <c r="FVA23"/>
      <c r="FVB23"/>
      <c r="FVC23"/>
      <c r="FVD23"/>
      <c r="FVE23"/>
      <c r="FVF23"/>
      <c r="FVG23"/>
      <c r="FVH23"/>
      <c r="FVI23"/>
      <c r="FVJ23"/>
      <c r="FVK23"/>
      <c r="FVL23"/>
      <c r="FVM23"/>
      <c r="FVN23"/>
      <c r="FVO23"/>
      <c r="FVP23"/>
      <c r="FVQ23"/>
      <c r="FVR23"/>
      <c r="FVS23"/>
      <c r="FVT23"/>
      <c r="FVU23"/>
      <c r="FVV23"/>
      <c r="FVW23"/>
      <c r="FVX23"/>
      <c r="FVY23"/>
      <c r="FVZ23"/>
      <c r="FWA23"/>
      <c r="FWB23"/>
      <c r="FWC23"/>
      <c r="FWD23"/>
      <c r="FWE23"/>
      <c r="FWF23"/>
      <c r="FWG23"/>
      <c r="FWH23"/>
      <c r="FWI23"/>
      <c r="FWJ23"/>
      <c r="FWK23"/>
      <c r="FWL23"/>
      <c r="FWM23"/>
      <c r="FWN23"/>
      <c r="FWO23"/>
      <c r="FWP23"/>
      <c r="FWQ23"/>
      <c r="FWR23"/>
      <c r="FWS23"/>
      <c r="FWT23"/>
      <c r="FWU23"/>
      <c r="FWV23"/>
      <c r="FWW23"/>
      <c r="FWX23"/>
      <c r="FWY23"/>
      <c r="FWZ23"/>
      <c r="FXA23"/>
      <c r="FXB23"/>
      <c r="FXC23"/>
      <c r="FXD23"/>
      <c r="FXE23"/>
      <c r="FXF23"/>
      <c r="FXG23"/>
      <c r="FXH23"/>
      <c r="FXI23"/>
      <c r="FXJ23"/>
      <c r="FXK23"/>
      <c r="FXL23"/>
      <c r="FXM23"/>
      <c r="FXN23"/>
      <c r="FXO23"/>
      <c r="FXP23"/>
      <c r="FXQ23"/>
      <c r="FXR23"/>
      <c r="FXS23"/>
      <c r="FXT23"/>
      <c r="FXU23"/>
      <c r="FXV23"/>
      <c r="FXW23"/>
      <c r="FXX23"/>
      <c r="FXY23"/>
      <c r="FXZ23"/>
      <c r="FYA23"/>
      <c r="FYB23"/>
      <c r="FYC23"/>
      <c r="FYD23"/>
      <c r="FYE23"/>
      <c r="FYF23"/>
      <c r="FYG23"/>
      <c r="FYH23"/>
      <c r="FYI23"/>
      <c r="FYJ23"/>
      <c r="FYK23"/>
      <c r="FYL23"/>
      <c r="FYM23"/>
      <c r="FYN23"/>
      <c r="FYO23"/>
      <c r="FYP23"/>
      <c r="FYQ23"/>
      <c r="FYR23"/>
      <c r="FYS23"/>
      <c r="FYT23"/>
      <c r="FYU23"/>
      <c r="FYV23"/>
      <c r="FYW23"/>
      <c r="FYX23"/>
      <c r="FYY23"/>
      <c r="FYZ23"/>
      <c r="FZA23"/>
      <c r="FZB23"/>
      <c r="FZC23"/>
      <c r="FZD23"/>
      <c r="FZE23"/>
      <c r="FZF23"/>
      <c r="FZG23"/>
      <c r="FZH23"/>
      <c r="FZI23"/>
      <c r="FZJ23"/>
      <c r="FZK23"/>
      <c r="FZL23"/>
      <c r="FZM23"/>
      <c r="FZN23"/>
      <c r="FZO23"/>
      <c r="FZP23"/>
      <c r="FZQ23"/>
      <c r="FZR23"/>
      <c r="FZS23"/>
      <c r="FZT23"/>
      <c r="FZU23"/>
      <c r="FZV23"/>
      <c r="FZW23"/>
      <c r="FZX23"/>
      <c r="FZY23"/>
      <c r="FZZ23"/>
      <c r="GAA23"/>
      <c r="GAB23"/>
      <c r="GAC23"/>
      <c r="GAD23"/>
      <c r="GAE23"/>
      <c r="GAF23"/>
      <c r="GAG23"/>
      <c r="GAH23"/>
      <c r="GAI23"/>
      <c r="GAJ23"/>
      <c r="GAK23"/>
      <c r="GAL23"/>
      <c r="GAM23"/>
      <c r="GAN23"/>
      <c r="GAO23"/>
      <c r="GAP23"/>
      <c r="GAQ23"/>
      <c r="GAR23"/>
      <c r="GAS23"/>
      <c r="GAT23"/>
      <c r="GAU23"/>
      <c r="GAV23"/>
      <c r="GAW23"/>
      <c r="GAX23"/>
      <c r="GAY23"/>
      <c r="GAZ23"/>
      <c r="GBA23"/>
      <c r="GBB23"/>
      <c r="GBC23"/>
      <c r="GBD23"/>
      <c r="GBE23"/>
      <c r="GBF23"/>
      <c r="GBG23"/>
      <c r="GBH23"/>
      <c r="GBI23"/>
      <c r="GBJ23"/>
      <c r="GBK23"/>
      <c r="GBL23"/>
      <c r="GBM23"/>
      <c r="GBN23"/>
      <c r="GBO23"/>
      <c r="GBP23"/>
      <c r="GBQ23"/>
      <c r="GBR23"/>
      <c r="GBS23"/>
      <c r="GBT23"/>
      <c r="GBU23"/>
      <c r="GBV23"/>
      <c r="GBW23"/>
      <c r="GBX23"/>
      <c r="GBY23"/>
      <c r="GBZ23"/>
      <c r="GCA23"/>
      <c r="GCB23"/>
      <c r="GCC23"/>
      <c r="GCD23"/>
      <c r="GCE23"/>
      <c r="GCF23"/>
      <c r="GCG23"/>
      <c r="GCH23"/>
      <c r="GCI23"/>
      <c r="GCJ23"/>
      <c r="GCK23"/>
      <c r="GCL23"/>
      <c r="GCM23"/>
      <c r="GCN23"/>
      <c r="GCO23"/>
      <c r="GCP23"/>
      <c r="GCQ23"/>
      <c r="GCR23"/>
      <c r="GCS23"/>
      <c r="GCT23"/>
      <c r="GCU23"/>
      <c r="GCV23"/>
      <c r="GCW23"/>
      <c r="GCX23"/>
      <c r="GCY23"/>
      <c r="GCZ23"/>
      <c r="GDA23"/>
      <c r="GDB23"/>
      <c r="GDC23"/>
      <c r="GDD23"/>
      <c r="GDE23"/>
      <c r="GDF23"/>
      <c r="GDG23"/>
      <c r="GDH23"/>
      <c r="GDI23"/>
      <c r="GDJ23"/>
      <c r="GDK23"/>
      <c r="GDL23"/>
      <c r="GDM23"/>
      <c r="GDN23"/>
      <c r="GDO23"/>
      <c r="GDP23"/>
      <c r="GDQ23"/>
      <c r="GDR23"/>
      <c r="GDS23"/>
      <c r="GDT23"/>
      <c r="GDU23"/>
      <c r="GDV23"/>
      <c r="GDW23"/>
      <c r="GDX23"/>
      <c r="GDY23"/>
      <c r="GDZ23"/>
      <c r="GEA23"/>
      <c r="GEB23"/>
      <c r="GEC23"/>
      <c r="GED23"/>
      <c r="GEE23"/>
      <c r="GEF23"/>
      <c r="GEG23"/>
      <c r="GEH23"/>
      <c r="GEI23"/>
      <c r="GEJ23"/>
      <c r="GEK23"/>
      <c r="GEL23"/>
      <c r="GEM23"/>
      <c r="GEN23"/>
      <c r="GEO23"/>
      <c r="GEP23"/>
      <c r="GEQ23"/>
      <c r="GER23"/>
      <c r="GES23"/>
      <c r="GET23"/>
      <c r="GEU23"/>
      <c r="GEV23"/>
      <c r="GEW23"/>
      <c r="GEX23"/>
      <c r="GEY23"/>
      <c r="GEZ23"/>
      <c r="GFA23"/>
      <c r="GFB23"/>
      <c r="GFC23"/>
      <c r="GFD23"/>
      <c r="GFE23"/>
      <c r="GFF23"/>
      <c r="GFG23"/>
      <c r="GFH23"/>
      <c r="GFI23"/>
      <c r="GFJ23"/>
      <c r="GFK23"/>
      <c r="GFL23"/>
      <c r="GFM23"/>
      <c r="GFN23"/>
      <c r="GFO23"/>
      <c r="GFP23"/>
      <c r="GFQ23"/>
      <c r="GFR23"/>
      <c r="GFS23"/>
      <c r="GFT23"/>
      <c r="GFU23"/>
      <c r="GFV23"/>
      <c r="GFW23"/>
      <c r="GFX23"/>
      <c r="GFY23"/>
      <c r="GFZ23"/>
      <c r="GGA23"/>
      <c r="GGB23"/>
      <c r="GGC23"/>
      <c r="GGD23"/>
      <c r="GGE23"/>
      <c r="GGF23"/>
      <c r="GGG23"/>
      <c r="GGH23"/>
      <c r="GGI23"/>
      <c r="GGJ23"/>
      <c r="GGK23"/>
      <c r="GGL23"/>
      <c r="GGM23"/>
      <c r="GGN23"/>
      <c r="GGO23"/>
      <c r="GGP23"/>
      <c r="GGQ23"/>
      <c r="GGR23"/>
      <c r="GGS23"/>
      <c r="GGT23"/>
      <c r="GGU23"/>
      <c r="GGV23"/>
      <c r="GGW23"/>
      <c r="GGX23"/>
      <c r="GGY23"/>
      <c r="GGZ23"/>
      <c r="GHA23"/>
      <c r="GHB23"/>
      <c r="GHC23"/>
      <c r="GHD23"/>
      <c r="GHE23"/>
      <c r="GHF23"/>
      <c r="GHG23"/>
      <c r="GHH23"/>
      <c r="GHI23"/>
      <c r="GHJ23"/>
      <c r="GHK23"/>
      <c r="GHL23"/>
      <c r="GHM23"/>
      <c r="GHN23"/>
      <c r="GHO23"/>
      <c r="GHP23"/>
      <c r="GHQ23"/>
      <c r="GHR23"/>
      <c r="GHS23"/>
      <c r="GHT23"/>
      <c r="GHU23"/>
      <c r="GHV23"/>
      <c r="GHW23"/>
      <c r="GHX23"/>
      <c r="GHY23"/>
      <c r="GHZ23"/>
      <c r="GIA23"/>
      <c r="GIB23"/>
      <c r="GIC23"/>
      <c r="GID23"/>
      <c r="GIE23"/>
      <c r="GIF23"/>
      <c r="GIG23"/>
      <c r="GIH23"/>
      <c r="GII23"/>
      <c r="GIJ23"/>
      <c r="GIK23"/>
      <c r="GIL23"/>
      <c r="GIM23"/>
      <c r="GIN23"/>
      <c r="GIO23"/>
      <c r="GIP23"/>
      <c r="GIQ23"/>
      <c r="GIR23"/>
      <c r="GIS23"/>
      <c r="GIT23"/>
      <c r="GIU23"/>
      <c r="GIV23"/>
      <c r="GIW23"/>
      <c r="GIX23"/>
      <c r="GIY23"/>
      <c r="GIZ23"/>
      <c r="GJA23"/>
      <c r="GJB23"/>
      <c r="GJC23"/>
      <c r="GJD23"/>
      <c r="GJE23"/>
      <c r="GJF23"/>
      <c r="GJG23"/>
      <c r="GJH23"/>
      <c r="GJI23"/>
      <c r="GJJ23"/>
      <c r="GJK23"/>
      <c r="GJL23"/>
      <c r="GJM23"/>
      <c r="GJN23"/>
      <c r="GJO23"/>
      <c r="GJP23"/>
      <c r="GJQ23"/>
      <c r="GJR23"/>
      <c r="GJS23"/>
      <c r="GJT23"/>
      <c r="GJU23"/>
      <c r="GJV23"/>
      <c r="GJW23"/>
      <c r="GJX23"/>
      <c r="GJY23"/>
      <c r="GJZ23"/>
      <c r="GKA23"/>
      <c r="GKB23"/>
      <c r="GKC23"/>
      <c r="GKD23"/>
      <c r="GKE23"/>
      <c r="GKF23"/>
      <c r="GKG23"/>
      <c r="GKH23"/>
      <c r="GKI23"/>
      <c r="GKJ23"/>
      <c r="GKK23"/>
      <c r="GKL23"/>
      <c r="GKM23"/>
      <c r="GKN23"/>
      <c r="GKO23"/>
      <c r="GKP23"/>
      <c r="GKQ23"/>
      <c r="GKR23"/>
      <c r="GKS23"/>
      <c r="GKT23"/>
      <c r="GKU23"/>
      <c r="GKV23"/>
      <c r="GKW23"/>
      <c r="GKX23"/>
      <c r="GKY23"/>
      <c r="GKZ23"/>
      <c r="GLA23"/>
      <c r="GLB23"/>
      <c r="GLC23"/>
      <c r="GLD23"/>
      <c r="GLE23"/>
      <c r="GLF23"/>
      <c r="GLG23"/>
      <c r="GLH23"/>
      <c r="GLI23"/>
      <c r="GLJ23"/>
      <c r="GLK23"/>
      <c r="GLL23"/>
      <c r="GLM23"/>
      <c r="GLN23"/>
      <c r="GLO23"/>
      <c r="GLP23"/>
      <c r="GLQ23"/>
      <c r="GLR23"/>
      <c r="GLS23"/>
      <c r="GLT23"/>
      <c r="GLU23"/>
      <c r="GLV23"/>
      <c r="GLW23"/>
      <c r="GLX23"/>
      <c r="GLY23"/>
      <c r="GLZ23"/>
      <c r="GMA23"/>
      <c r="GMB23"/>
      <c r="GMC23"/>
      <c r="GMD23"/>
      <c r="GME23"/>
      <c r="GMF23"/>
      <c r="GMG23"/>
      <c r="GMH23"/>
      <c r="GMI23"/>
      <c r="GMJ23"/>
      <c r="GMK23"/>
      <c r="GML23"/>
      <c r="GMM23"/>
      <c r="GMN23"/>
      <c r="GMO23"/>
      <c r="GMP23"/>
      <c r="GMQ23"/>
      <c r="GMR23"/>
      <c r="GMS23"/>
      <c r="GMT23"/>
      <c r="GMU23"/>
      <c r="GMV23"/>
      <c r="GMW23"/>
      <c r="GMX23"/>
      <c r="GMY23"/>
      <c r="GMZ23"/>
      <c r="GNA23"/>
      <c r="GNB23"/>
      <c r="GNC23"/>
      <c r="GND23"/>
      <c r="GNE23"/>
      <c r="GNF23"/>
      <c r="GNG23"/>
      <c r="GNH23"/>
      <c r="GNI23"/>
      <c r="GNJ23"/>
      <c r="GNK23"/>
      <c r="GNL23"/>
      <c r="GNM23"/>
      <c r="GNN23"/>
      <c r="GNO23"/>
      <c r="GNP23"/>
      <c r="GNQ23"/>
      <c r="GNR23"/>
      <c r="GNS23"/>
      <c r="GNT23"/>
      <c r="GNU23"/>
      <c r="GNV23"/>
      <c r="GNW23"/>
      <c r="GNX23"/>
      <c r="GNY23"/>
      <c r="GNZ23"/>
      <c r="GOA23"/>
      <c r="GOB23"/>
      <c r="GOC23"/>
      <c r="GOD23"/>
      <c r="GOE23"/>
      <c r="GOF23"/>
      <c r="GOG23"/>
      <c r="GOH23"/>
      <c r="GOI23"/>
      <c r="GOJ23"/>
      <c r="GOK23"/>
      <c r="GOL23"/>
      <c r="GOM23"/>
      <c r="GON23"/>
      <c r="GOO23"/>
      <c r="GOP23"/>
      <c r="GOQ23"/>
      <c r="GOR23"/>
      <c r="GOS23"/>
      <c r="GOT23"/>
      <c r="GOU23"/>
      <c r="GOV23"/>
      <c r="GOW23"/>
      <c r="GOX23"/>
      <c r="GOY23"/>
      <c r="GOZ23"/>
      <c r="GPA23"/>
      <c r="GPB23"/>
      <c r="GPC23"/>
      <c r="GPD23"/>
      <c r="GPE23"/>
      <c r="GPF23"/>
      <c r="GPG23"/>
      <c r="GPH23"/>
      <c r="GPI23"/>
      <c r="GPJ23"/>
      <c r="GPK23"/>
      <c r="GPL23"/>
      <c r="GPM23"/>
      <c r="GPN23"/>
      <c r="GPO23"/>
      <c r="GPP23"/>
      <c r="GPQ23"/>
      <c r="GPR23"/>
      <c r="GPS23"/>
      <c r="GPT23"/>
      <c r="GPU23"/>
      <c r="GPV23"/>
      <c r="GPW23"/>
      <c r="GPX23"/>
      <c r="GPY23"/>
      <c r="GPZ23"/>
      <c r="GQA23"/>
      <c r="GQB23"/>
      <c r="GQC23"/>
      <c r="GQD23"/>
      <c r="GQE23"/>
      <c r="GQF23"/>
      <c r="GQG23"/>
      <c r="GQH23"/>
      <c r="GQI23"/>
      <c r="GQJ23"/>
      <c r="GQK23"/>
      <c r="GQL23"/>
      <c r="GQM23"/>
      <c r="GQN23"/>
      <c r="GQO23"/>
      <c r="GQP23"/>
      <c r="GQQ23"/>
      <c r="GQR23"/>
      <c r="GQS23"/>
      <c r="GQT23"/>
      <c r="GQU23"/>
      <c r="GQV23"/>
      <c r="GQW23"/>
      <c r="GQX23"/>
      <c r="GQY23"/>
      <c r="GQZ23"/>
      <c r="GRA23"/>
      <c r="GRB23"/>
      <c r="GRC23"/>
      <c r="GRD23"/>
      <c r="GRE23"/>
      <c r="GRF23"/>
      <c r="GRG23"/>
      <c r="GRH23"/>
      <c r="GRI23"/>
      <c r="GRJ23"/>
      <c r="GRK23"/>
      <c r="GRL23"/>
      <c r="GRM23"/>
      <c r="GRN23"/>
      <c r="GRO23"/>
      <c r="GRP23"/>
      <c r="GRQ23"/>
      <c r="GRR23"/>
      <c r="GRS23"/>
      <c r="GRT23"/>
      <c r="GRU23"/>
      <c r="GRV23"/>
      <c r="GRW23"/>
      <c r="GRX23"/>
      <c r="GRY23"/>
      <c r="GRZ23"/>
      <c r="GSA23"/>
      <c r="GSB23"/>
      <c r="GSC23"/>
      <c r="GSD23"/>
      <c r="GSE23"/>
      <c r="GSF23"/>
      <c r="GSG23"/>
      <c r="GSH23"/>
      <c r="GSI23"/>
      <c r="GSJ23"/>
      <c r="GSK23"/>
      <c r="GSL23"/>
      <c r="GSM23"/>
      <c r="GSN23"/>
      <c r="GSO23"/>
      <c r="GSP23"/>
      <c r="GSQ23"/>
      <c r="GSR23"/>
      <c r="GSS23"/>
      <c r="GST23"/>
      <c r="GSU23"/>
      <c r="GSV23"/>
      <c r="GSW23"/>
      <c r="GSX23"/>
      <c r="GSY23"/>
      <c r="GSZ23"/>
      <c r="GTA23"/>
      <c r="GTB23"/>
      <c r="GTC23"/>
      <c r="GTD23"/>
      <c r="GTE23"/>
      <c r="GTF23"/>
      <c r="GTG23"/>
      <c r="GTH23"/>
      <c r="GTI23"/>
      <c r="GTJ23"/>
      <c r="GTK23"/>
      <c r="GTL23"/>
      <c r="GTM23"/>
      <c r="GTN23"/>
      <c r="GTO23"/>
      <c r="GTP23"/>
      <c r="GTQ23"/>
      <c r="GTR23"/>
      <c r="GTS23"/>
      <c r="GTT23"/>
      <c r="GTU23"/>
      <c r="GTV23"/>
      <c r="GTW23"/>
      <c r="GTX23"/>
      <c r="GTY23"/>
      <c r="GTZ23"/>
      <c r="GUA23"/>
      <c r="GUB23"/>
      <c r="GUC23"/>
      <c r="GUD23"/>
      <c r="GUE23"/>
      <c r="GUF23"/>
      <c r="GUG23"/>
      <c r="GUH23"/>
      <c r="GUI23"/>
      <c r="GUJ23"/>
      <c r="GUK23"/>
      <c r="GUL23"/>
      <c r="GUM23"/>
      <c r="GUN23"/>
      <c r="GUO23"/>
      <c r="GUP23"/>
      <c r="GUQ23"/>
      <c r="GUR23"/>
      <c r="GUS23"/>
      <c r="GUT23"/>
      <c r="GUU23"/>
      <c r="GUV23"/>
      <c r="GUW23"/>
      <c r="GUX23"/>
      <c r="GUY23"/>
      <c r="GUZ23"/>
      <c r="GVA23"/>
      <c r="GVB23"/>
      <c r="GVC23"/>
      <c r="GVD23"/>
      <c r="GVE23"/>
      <c r="GVF23"/>
      <c r="GVG23"/>
      <c r="GVH23"/>
      <c r="GVI23"/>
      <c r="GVJ23"/>
      <c r="GVK23"/>
      <c r="GVL23"/>
      <c r="GVM23"/>
      <c r="GVN23"/>
      <c r="GVO23"/>
      <c r="GVP23"/>
      <c r="GVQ23"/>
      <c r="GVR23"/>
      <c r="GVS23"/>
      <c r="GVT23"/>
      <c r="GVU23"/>
      <c r="GVV23"/>
      <c r="GVW23"/>
      <c r="GVX23"/>
      <c r="GVY23"/>
      <c r="GVZ23"/>
      <c r="GWA23"/>
      <c r="GWB23"/>
      <c r="GWC23"/>
      <c r="GWD23"/>
      <c r="GWE23"/>
      <c r="GWF23"/>
      <c r="GWG23"/>
      <c r="GWH23"/>
      <c r="GWI23"/>
      <c r="GWJ23"/>
      <c r="GWK23"/>
      <c r="GWL23"/>
      <c r="GWM23"/>
      <c r="GWN23"/>
      <c r="GWO23"/>
      <c r="GWP23"/>
      <c r="GWQ23"/>
      <c r="GWR23"/>
      <c r="GWS23"/>
      <c r="GWT23"/>
      <c r="GWU23"/>
      <c r="GWV23"/>
      <c r="GWW23"/>
      <c r="GWX23"/>
      <c r="GWY23"/>
      <c r="GWZ23"/>
      <c r="GXA23"/>
      <c r="GXB23"/>
      <c r="GXC23"/>
      <c r="GXD23"/>
      <c r="GXE23"/>
      <c r="GXF23"/>
      <c r="GXG23"/>
      <c r="GXH23"/>
      <c r="GXI23"/>
      <c r="GXJ23"/>
      <c r="GXK23"/>
      <c r="GXL23"/>
      <c r="GXM23"/>
      <c r="GXN23"/>
      <c r="GXO23"/>
      <c r="GXP23"/>
      <c r="GXQ23"/>
      <c r="GXR23"/>
      <c r="GXS23"/>
      <c r="GXT23"/>
      <c r="GXU23"/>
      <c r="GXV23"/>
      <c r="GXW23"/>
      <c r="GXX23"/>
      <c r="GXY23"/>
      <c r="GXZ23"/>
      <c r="GYA23"/>
      <c r="GYB23"/>
      <c r="GYC23"/>
      <c r="GYD23"/>
      <c r="GYE23"/>
      <c r="GYF23"/>
      <c r="GYG23"/>
      <c r="GYH23"/>
      <c r="GYI23"/>
      <c r="GYJ23"/>
      <c r="GYK23"/>
      <c r="GYL23"/>
      <c r="GYM23"/>
      <c r="GYN23"/>
      <c r="GYO23"/>
      <c r="GYP23"/>
      <c r="GYQ23"/>
      <c r="GYR23"/>
      <c r="GYS23"/>
      <c r="GYT23"/>
      <c r="GYU23"/>
      <c r="GYV23"/>
      <c r="GYW23"/>
      <c r="GYX23"/>
      <c r="GYY23"/>
      <c r="GYZ23"/>
      <c r="GZA23"/>
      <c r="GZB23"/>
      <c r="GZC23"/>
      <c r="GZD23"/>
      <c r="GZE23"/>
      <c r="GZF23"/>
      <c r="GZG23"/>
      <c r="GZH23"/>
      <c r="GZI23"/>
      <c r="GZJ23"/>
      <c r="GZK23"/>
      <c r="GZL23"/>
      <c r="GZM23"/>
      <c r="GZN23"/>
      <c r="GZO23"/>
      <c r="GZP23"/>
      <c r="GZQ23"/>
      <c r="GZR23"/>
      <c r="GZS23"/>
      <c r="GZT23"/>
      <c r="GZU23"/>
      <c r="GZV23"/>
      <c r="GZW23"/>
      <c r="GZX23"/>
      <c r="GZY23"/>
      <c r="GZZ23"/>
      <c r="HAA23"/>
      <c r="HAB23"/>
      <c r="HAC23"/>
      <c r="HAD23"/>
      <c r="HAE23"/>
      <c r="HAF23"/>
      <c r="HAG23"/>
      <c r="HAH23"/>
      <c r="HAI23"/>
      <c r="HAJ23"/>
      <c r="HAK23"/>
      <c r="HAL23"/>
      <c r="HAM23"/>
      <c r="HAN23"/>
      <c r="HAO23"/>
      <c r="HAP23"/>
      <c r="HAQ23"/>
      <c r="HAR23"/>
      <c r="HAS23"/>
      <c r="HAT23"/>
      <c r="HAU23"/>
      <c r="HAV23"/>
      <c r="HAW23"/>
      <c r="HAX23"/>
      <c r="HAY23"/>
      <c r="HAZ23"/>
      <c r="HBA23"/>
      <c r="HBB23"/>
      <c r="HBC23"/>
      <c r="HBD23"/>
      <c r="HBE23"/>
      <c r="HBF23"/>
      <c r="HBG23"/>
      <c r="HBH23"/>
      <c r="HBI23"/>
      <c r="HBJ23"/>
      <c r="HBK23"/>
      <c r="HBL23"/>
      <c r="HBM23"/>
      <c r="HBN23"/>
      <c r="HBO23"/>
      <c r="HBP23"/>
      <c r="HBQ23"/>
      <c r="HBR23"/>
      <c r="HBS23"/>
      <c r="HBT23"/>
      <c r="HBU23"/>
      <c r="HBV23"/>
      <c r="HBW23"/>
      <c r="HBX23"/>
      <c r="HBY23"/>
      <c r="HBZ23"/>
      <c r="HCA23"/>
      <c r="HCB23"/>
      <c r="HCC23"/>
      <c r="HCD23"/>
      <c r="HCE23"/>
      <c r="HCF23"/>
      <c r="HCG23"/>
      <c r="HCH23"/>
      <c r="HCI23"/>
      <c r="HCJ23"/>
      <c r="HCK23"/>
      <c r="HCL23"/>
      <c r="HCM23"/>
      <c r="HCN23"/>
      <c r="HCO23"/>
      <c r="HCP23"/>
      <c r="HCQ23"/>
      <c r="HCR23"/>
      <c r="HCS23"/>
      <c r="HCT23"/>
      <c r="HCU23"/>
      <c r="HCV23"/>
      <c r="HCW23"/>
      <c r="HCX23"/>
      <c r="HCY23"/>
      <c r="HCZ23"/>
      <c r="HDA23"/>
      <c r="HDB23"/>
      <c r="HDC23"/>
      <c r="HDD23"/>
      <c r="HDE23"/>
      <c r="HDF23"/>
      <c r="HDG23"/>
      <c r="HDH23"/>
      <c r="HDI23"/>
      <c r="HDJ23"/>
      <c r="HDK23"/>
      <c r="HDL23"/>
      <c r="HDM23"/>
      <c r="HDN23"/>
      <c r="HDO23"/>
      <c r="HDP23"/>
      <c r="HDQ23"/>
      <c r="HDR23"/>
      <c r="HDS23"/>
      <c r="HDT23"/>
      <c r="HDU23"/>
      <c r="HDV23"/>
      <c r="HDW23"/>
      <c r="HDX23"/>
      <c r="HDY23"/>
      <c r="HDZ23"/>
      <c r="HEA23"/>
      <c r="HEB23"/>
      <c r="HEC23"/>
      <c r="HED23"/>
      <c r="HEE23"/>
      <c r="HEF23"/>
      <c r="HEG23"/>
      <c r="HEH23"/>
      <c r="HEI23"/>
      <c r="HEJ23"/>
      <c r="HEK23"/>
      <c r="HEL23"/>
      <c r="HEM23"/>
      <c r="HEN23"/>
      <c r="HEO23"/>
      <c r="HEP23"/>
      <c r="HEQ23"/>
      <c r="HER23"/>
      <c r="HES23"/>
      <c r="HET23"/>
      <c r="HEU23"/>
      <c r="HEV23"/>
      <c r="HEW23"/>
      <c r="HEX23"/>
      <c r="HEY23"/>
      <c r="HEZ23"/>
      <c r="HFA23"/>
      <c r="HFB23"/>
      <c r="HFC23"/>
      <c r="HFD23"/>
      <c r="HFE23"/>
      <c r="HFF23"/>
      <c r="HFG23"/>
      <c r="HFH23"/>
      <c r="HFI23"/>
      <c r="HFJ23"/>
      <c r="HFK23"/>
      <c r="HFL23"/>
      <c r="HFM23"/>
      <c r="HFN23"/>
      <c r="HFO23"/>
      <c r="HFP23"/>
      <c r="HFQ23"/>
      <c r="HFR23"/>
      <c r="HFS23"/>
      <c r="HFT23"/>
      <c r="HFU23"/>
      <c r="HFV23"/>
      <c r="HFW23"/>
      <c r="HFX23"/>
      <c r="HFY23"/>
      <c r="HFZ23"/>
      <c r="HGA23"/>
      <c r="HGB23"/>
      <c r="HGC23"/>
      <c r="HGD23"/>
      <c r="HGE23"/>
      <c r="HGF23"/>
      <c r="HGG23"/>
      <c r="HGH23"/>
      <c r="HGI23"/>
      <c r="HGJ23"/>
      <c r="HGK23"/>
      <c r="HGL23"/>
      <c r="HGM23"/>
      <c r="HGN23"/>
      <c r="HGO23"/>
      <c r="HGP23"/>
      <c r="HGQ23"/>
      <c r="HGR23"/>
      <c r="HGS23"/>
      <c r="HGT23"/>
      <c r="HGU23"/>
      <c r="HGV23"/>
      <c r="HGW23"/>
      <c r="HGX23"/>
      <c r="HGY23"/>
      <c r="HGZ23"/>
      <c r="HHA23"/>
      <c r="HHB23"/>
      <c r="HHC23"/>
      <c r="HHD23"/>
      <c r="HHE23"/>
      <c r="HHF23"/>
      <c r="HHG23"/>
      <c r="HHH23"/>
      <c r="HHI23"/>
      <c r="HHJ23"/>
      <c r="HHK23"/>
      <c r="HHL23"/>
      <c r="HHM23"/>
      <c r="HHN23"/>
      <c r="HHO23"/>
      <c r="HHP23"/>
      <c r="HHQ23"/>
      <c r="HHR23"/>
      <c r="HHS23"/>
      <c r="HHT23"/>
      <c r="HHU23"/>
      <c r="HHV23"/>
      <c r="HHW23"/>
      <c r="HHX23"/>
      <c r="HHY23"/>
      <c r="HHZ23"/>
      <c r="HIA23"/>
      <c r="HIB23"/>
      <c r="HIC23"/>
      <c r="HID23"/>
      <c r="HIE23"/>
      <c r="HIF23"/>
      <c r="HIG23"/>
      <c r="HIH23"/>
      <c r="HII23"/>
      <c r="HIJ23"/>
      <c r="HIK23"/>
      <c r="HIL23"/>
      <c r="HIM23"/>
      <c r="HIN23"/>
      <c r="HIO23"/>
      <c r="HIP23"/>
      <c r="HIQ23"/>
      <c r="HIR23"/>
      <c r="HIS23"/>
      <c r="HIT23"/>
      <c r="HIU23"/>
      <c r="HIV23"/>
      <c r="HIW23"/>
      <c r="HIX23"/>
      <c r="HIY23"/>
      <c r="HIZ23"/>
      <c r="HJA23"/>
      <c r="HJB23"/>
      <c r="HJC23"/>
      <c r="HJD23"/>
      <c r="HJE23"/>
      <c r="HJF23"/>
      <c r="HJG23"/>
      <c r="HJH23"/>
      <c r="HJI23"/>
      <c r="HJJ23"/>
      <c r="HJK23"/>
      <c r="HJL23"/>
      <c r="HJM23"/>
      <c r="HJN23"/>
      <c r="HJO23"/>
      <c r="HJP23"/>
      <c r="HJQ23"/>
      <c r="HJR23"/>
      <c r="HJS23"/>
      <c r="HJT23"/>
      <c r="HJU23"/>
      <c r="HJV23"/>
      <c r="HJW23"/>
      <c r="HJX23"/>
      <c r="HJY23"/>
      <c r="HJZ23"/>
      <c r="HKA23"/>
      <c r="HKB23"/>
      <c r="HKC23"/>
      <c r="HKD23"/>
      <c r="HKE23"/>
      <c r="HKF23"/>
      <c r="HKG23"/>
      <c r="HKH23"/>
      <c r="HKI23"/>
      <c r="HKJ23"/>
      <c r="HKK23"/>
      <c r="HKL23"/>
      <c r="HKM23"/>
      <c r="HKN23"/>
      <c r="HKO23"/>
      <c r="HKP23"/>
      <c r="HKQ23"/>
      <c r="HKR23"/>
      <c r="HKS23"/>
      <c r="HKT23"/>
      <c r="HKU23"/>
      <c r="HKV23"/>
      <c r="HKW23"/>
      <c r="HKX23"/>
      <c r="HKY23"/>
      <c r="HKZ23"/>
      <c r="HLA23"/>
      <c r="HLB23"/>
      <c r="HLC23"/>
      <c r="HLD23"/>
      <c r="HLE23"/>
      <c r="HLF23"/>
      <c r="HLG23"/>
      <c r="HLH23"/>
      <c r="HLI23"/>
      <c r="HLJ23"/>
      <c r="HLK23"/>
      <c r="HLL23"/>
      <c r="HLM23"/>
      <c r="HLN23"/>
      <c r="HLO23"/>
      <c r="HLP23"/>
      <c r="HLQ23"/>
      <c r="HLR23"/>
      <c r="HLS23"/>
      <c r="HLT23"/>
      <c r="HLU23"/>
      <c r="HLV23"/>
      <c r="HLW23"/>
      <c r="HLX23"/>
      <c r="HLY23"/>
      <c r="HLZ23"/>
      <c r="HMA23"/>
      <c r="HMB23"/>
      <c r="HMC23"/>
      <c r="HMD23"/>
      <c r="HME23"/>
      <c r="HMF23"/>
      <c r="HMG23"/>
      <c r="HMH23"/>
      <c r="HMI23"/>
      <c r="HMJ23"/>
      <c r="HMK23"/>
      <c r="HML23"/>
      <c r="HMM23"/>
      <c r="HMN23"/>
      <c r="HMO23"/>
      <c r="HMP23"/>
      <c r="HMQ23"/>
      <c r="HMR23"/>
      <c r="HMS23"/>
      <c r="HMT23"/>
      <c r="HMU23"/>
      <c r="HMV23"/>
      <c r="HMW23"/>
      <c r="HMX23"/>
      <c r="HMY23"/>
      <c r="HMZ23"/>
      <c r="HNA23"/>
      <c r="HNB23"/>
      <c r="HNC23"/>
      <c r="HND23"/>
      <c r="HNE23"/>
      <c r="HNF23"/>
      <c r="HNG23"/>
      <c r="HNH23"/>
      <c r="HNI23"/>
      <c r="HNJ23"/>
      <c r="HNK23"/>
      <c r="HNL23"/>
      <c r="HNM23"/>
      <c r="HNN23"/>
      <c r="HNO23"/>
      <c r="HNP23"/>
      <c r="HNQ23"/>
      <c r="HNR23"/>
      <c r="HNS23"/>
      <c r="HNT23"/>
      <c r="HNU23"/>
      <c r="HNV23"/>
      <c r="HNW23"/>
      <c r="HNX23"/>
      <c r="HNY23"/>
      <c r="HNZ23"/>
      <c r="HOA23"/>
      <c r="HOB23"/>
      <c r="HOC23"/>
      <c r="HOD23"/>
      <c r="HOE23"/>
      <c r="HOF23"/>
      <c r="HOG23"/>
      <c r="HOH23"/>
      <c r="HOI23"/>
      <c r="HOJ23"/>
      <c r="HOK23"/>
      <c r="HOL23"/>
      <c r="HOM23"/>
      <c r="HON23"/>
      <c r="HOO23"/>
      <c r="HOP23"/>
      <c r="HOQ23"/>
      <c r="HOR23"/>
      <c r="HOS23"/>
      <c r="HOT23"/>
      <c r="HOU23"/>
      <c r="HOV23"/>
      <c r="HOW23"/>
      <c r="HOX23"/>
      <c r="HOY23"/>
      <c r="HOZ23"/>
      <c r="HPA23"/>
      <c r="HPB23"/>
      <c r="HPC23"/>
      <c r="HPD23"/>
      <c r="HPE23"/>
      <c r="HPF23"/>
      <c r="HPG23"/>
      <c r="HPH23"/>
      <c r="HPI23"/>
      <c r="HPJ23"/>
      <c r="HPK23"/>
      <c r="HPL23"/>
      <c r="HPM23"/>
      <c r="HPN23"/>
      <c r="HPO23"/>
      <c r="HPP23"/>
      <c r="HPQ23"/>
      <c r="HPR23"/>
      <c r="HPS23"/>
      <c r="HPT23"/>
      <c r="HPU23"/>
      <c r="HPV23"/>
      <c r="HPW23"/>
      <c r="HPX23"/>
      <c r="HPY23"/>
      <c r="HPZ23"/>
      <c r="HQA23"/>
      <c r="HQB23"/>
      <c r="HQC23"/>
      <c r="HQD23"/>
      <c r="HQE23"/>
      <c r="HQF23"/>
      <c r="HQG23"/>
      <c r="HQH23"/>
      <c r="HQI23"/>
      <c r="HQJ23"/>
      <c r="HQK23"/>
      <c r="HQL23"/>
      <c r="HQM23"/>
      <c r="HQN23"/>
      <c r="HQO23"/>
      <c r="HQP23"/>
      <c r="HQQ23"/>
      <c r="HQR23"/>
      <c r="HQS23"/>
      <c r="HQT23"/>
      <c r="HQU23"/>
      <c r="HQV23"/>
      <c r="HQW23"/>
      <c r="HQX23"/>
      <c r="HQY23"/>
      <c r="HQZ23"/>
      <c r="HRA23"/>
      <c r="HRB23"/>
      <c r="HRC23"/>
      <c r="HRD23"/>
      <c r="HRE23"/>
      <c r="HRF23"/>
      <c r="HRG23"/>
      <c r="HRH23"/>
      <c r="HRI23"/>
      <c r="HRJ23"/>
      <c r="HRK23"/>
      <c r="HRL23"/>
      <c r="HRM23"/>
      <c r="HRN23"/>
      <c r="HRO23"/>
      <c r="HRP23"/>
      <c r="HRQ23"/>
      <c r="HRR23"/>
      <c r="HRS23"/>
      <c r="HRT23"/>
      <c r="HRU23"/>
      <c r="HRV23"/>
      <c r="HRW23"/>
      <c r="HRX23"/>
      <c r="HRY23"/>
      <c r="HRZ23"/>
      <c r="HSA23"/>
      <c r="HSB23"/>
      <c r="HSC23"/>
      <c r="HSD23"/>
      <c r="HSE23"/>
      <c r="HSF23"/>
      <c r="HSG23"/>
      <c r="HSH23"/>
      <c r="HSI23"/>
      <c r="HSJ23"/>
      <c r="HSK23"/>
      <c r="HSL23"/>
      <c r="HSM23"/>
      <c r="HSN23"/>
      <c r="HSO23"/>
      <c r="HSP23"/>
      <c r="HSQ23"/>
      <c r="HSR23"/>
      <c r="HSS23"/>
      <c r="HST23"/>
      <c r="HSU23"/>
      <c r="HSV23"/>
      <c r="HSW23"/>
      <c r="HSX23"/>
      <c r="HSY23"/>
      <c r="HSZ23"/>
      <c r="HTA23"/>
      <c r="HTB23"/>
      <c r="HTC23"/>
      <c r="HTD23"/>
      <c r="HTE23"/>
      <c r="HTF23"/>
      <c r="HTG23"/>
      <c r="HTH23"/>
      <c r="HTI23"/>
      <c r="HTJ23"/>
      <c r="HTK23"/>
      <c r="HTL23"/>
      <c r="HTM23"/>
      <c r="HTN23"/>
      <c r="HTO23"/>
      <c r="HTP23"/>
      <c r="HTQ23"/>
      <c r="HTR23"/>
      <c r="HTS23"/>
      <c r="HTT23"/>
      <c r="HTU23"/>
      <c r="HTV23"/>
      <c r="HTW23"/>
      <c r="HTX23"/>
      <c r="HTY23"/>
      <c r="HTZ23"/>
      <c r="HUA23"/>
      <c r="HUB23"/>
      <c r="HUC23"/>
      <c r="HUD23"/>
      <c r="HUE23"/>
      <c r="HUF23"/>
      <c r="HUG23"/>
      <c r="HUH23"/>
      <c r="HUI23"/>
      <c r="HUJ23"/>
      <c r="HUK23"/>
      <c r="HUL23"/>
      <c r="HUM23"/>
      <c r="HUN23"/>
      <c r="HUO23"/>
      <c r="HUP23"/>
      <c r="HUQ23"/>
      <c r="HUR23"/>
      <c r="HUS23"/>
      <c r="HUT23"/>
      <c r="HUU23"/>
      <c r="HUV23"/>
      <c r="HUW23"/>
      <c r="HUX23"/>
      <c r="HUY23"/>
      <c r="HUZ23"/>
      <c r="HVA23"/>
      <c r="HVB23"/>
      <c r="HVC23"/>
      <c r="HVD23"/>
      <c r="HVE23"/>
      <c r="HVF23"/>
      <c r="HVG23"/>
      <c r="HVH23"/>
      <c r="HVI23"/>
      <c r="HVJ23"/>
      <c r="HVK23"/>
      <c r="HVL23"/>
      <c r="HVM23"/>
      <c r="HVN23"/>
      <c r="HVO23"/>
      <c r="HVP23"/>
      <c r="HVQ23"/>
      <c r="HVR23"/>
      <c r="HVS23"/>
      <c r="HVT23"/>
      <c r="HVU23"/>
      <c r="HVV23"/>
      <c r="HVW23"/>
      <c r="HVX23"/>
      <c r="HVY23"/>
      <c r="HVZ23"/>
      <c r="HWA23"/>
      <c r="HWB23"/>
      <c r="HWC23"/>
      <c r="HWD23"/>
      <c r="HWE23"/>
      <c r="HWF23"/>
      <c r="HWG23"/>
      <c r="HWH23"/>
      <c r="HWI23"/>
      <c r="HWJ23"/>
      <c r="HWK23"/>
      <c r="HWL23"/>
      <c r="HWM23"/>
      <c r="HWN23"/>
      <c r="HWO23"/>
      <c r="HWP23"/>
      <c r="HWQ23"/>
      <c r="HWR23"/>
      <c r="HWS23"/>
      <c r="HWT23"/>
      <c r="HWU23"/>
      <c r="HWV23"/>
      <c r="HWW23"/>
      <c r="HWX23"/>
      <c r="HWY23"/>
      <c r="HWZ23"/>
      <c r="HXA23"/>
      <c r="HXB23"/>
      <c r="HXC23"/>
      <c r="HXD23"/>
      <c r="HXE23"/>
      <c r="HXF23"/>
      <c r="HXG23"/>
      <c r="HXH23"/>
      <c r="HXI23"/>
      <c r="HXJ23"/>
      <c r="HXK23"/>
      <c r="HXL23"/>
      <c r="HXM23"/>
      <c r="HXN23"/>
      <c r="HXO23"/>
      <c r="HXP23"/>
      <c r="HXQ23"/>
      <c r="HXR23"/>
      <c r="HXS23"/>
      <c r="HXT23"/>
      <c r="HXU23"/>
      <c r="HXV23"/>
      <c r="HXW23"/>
      <c r="HXX23"/>
      <c r="HXY23"/>
      <c r="HXZ23"/>
      <c r="HYA23"/>
      <c r="HYB23"/>
      <c r="HYC23"/>
      <c r="HYD23"/>
      <c r="HYE23"/>
      <c r="HYF23"/>
      <c r="HYG23"/>
      <c r="HYH23"/>
      <c r="HYI23"/>
      <c r="HYJ23"/>
      <c r="HYK23"/>
      <c r="HYL23"/>
      <c r="HYM23"/>
      <c r="HYN23"/>
      <c r="HYO23"/>
      <c r="HYP23"/>
      <c r="HYQ23"/>
      <c r="HYR23"/>
      <c r="HYS23"/>
      <c r="HYT23"/>
      <c r="HYU23"/>
      <c r="HYV23"/>
      <c r="HYW23"/>
      <c r="HYX23"/>
      <c r="HYY23"/>
      <c r="HYZ23"/>
      <c r="HZA23"/>
      <c r="HZB23"/>
      <c r="HZC23"/>
      <c r="HZD23"/>
      <c r="HZE23"/>
      <c r="HZF23"/>
      <c r="HZG23"/>
      <c r="HZH23"/>
      <c r="HZI23"/>
      <c r="HZJ23"/>
      <c r="HZK23"/>
      <c r="HZL23"/>
      <c r="HZM23"/>
      <c r="HZN23"/>
      <c r="HZO23"/>
      <c r="HZP23"/>
      <c r="HZQ23"/>
      <c r="HZR23"/>
      <c r="HZS23"/>
      <c r="HZT23"/>
      <c r="HZU23"/>
      <c r="HZV23"/>
      <c r="HZW23"/>
      <c r="HZX23"/>
      <c r="HZY23"/>
      <c r="HZZ23"/>
      <c r="IAA23"/>
      <c r="IAB23"/>
      <c r="IAC23"/>
      <c r="IAD23"/>
      <c r="IAE23"/>
      <c r="IAF23"/>
      <c r="IAG23"/>
      <c r="IAH23"/>
      <c r="IAI23"/>
      <c r="IAJ23"/>
      <c r="IAK23"/>
      <c r="IAL23"/>
      <c r="IAM23"/>
      <c r="IAN23"/>
      <c r="IAO23"/>
      <c r="IAP23"/>
      <c r="IAQ23"/>
      <c r="IAR23"/>
      <c r="IAS23"/>
      <c r="IAT23"/>
      <c r="IAU23"/>
      <c r="IAV23"/>
      <c r="IAW23"/>
      <c r="IAX23"/>
      <c r="IAY23"/>
      <c r="IAZ23"/>
      <c r="IBA23"/>
      <c r="IBB23"/>
      <c r="IBC23"/>
      <c r="IBD23"/>
      <c r="IBE23"/>
      <c r="IBF23"/>
      <c r="IBG23"/>
      <c r="IBH23"/>
      <c r="IBI23"/>
      <c r="IBJ23"/>
      <c r="IBK23"/>
      <c r="IBL23"/>
      <c r="IBM23"/>
      <c r="IBN23"/>
      <c r="IBO23"/>
      <c r="IBP23"/>
      <c r="IBQ23"/>
      <c r="IBR23"/>
      <c r="IBS23"/>
      <c r="IBT23"/>
      <c r="IBU23"/>
      <c r="IBV23"/>
      <c r="IBW23"/>
      <c r="IBX23"/>
      <c r="IBY23"/>
      <c r="IBZ23"/>
      <c r="ICA23"/>
      <c r="ICB23"/>
      <c r="ICC23"/>
      <c r="ICD23"/>
      <c r="ICE23"/>
      <c r="ICF23"/>
      <c r="ICG23"/>
      <c r="ICH23"/>
      <c r="ICI23"/>
      <c r="ICJ23"/>
      <c r="ICK23"/>
      <c r="ICL23"/>
      <c r="ICM23"/>
      <c r="ICN23"/>
      <c r="ICO23"/>
      <c r="ICP23"/>
      <c r="ICQ23"/>
      <c r="ICR23"/>
      <c r="ICS23"/>
      <c r="ICT23"/>
      <c r="ICU23"/>
      <c r="ICV23"/>
      <c r="ICW23"/>
      <c r="ICX23"/>
      <c r="ICY23"/>
      <c r="ICZ23"/>
      <c r="IDA23"/>
      <c r="IDB23"/>
      <c r="IDC23"/>
      <c r="IDD23"/>
      <c r="IDE23"/>
      <c r="IDF23"/>
      <c r="IDG23"/>
      <c r="IDH23"/>
      <c r="IDI23"/>
      <c r="IDJ23"/>
      <c r="IDK23"/>
      <c r="IDL23"/>
      <c r="IDM23"/>
      <c r="IDN23"/>
      <c r="IDO23"/>
      <c r="IDP23"/>
      <c r="IDQ23"/>
      <c r="IDR23"/>
      <c r="IDS23"/>
      <c r="IDT23"/>
      <c r="IDU23"/>
      <c r="IDV23"/>
      <c r="IDW23"/>
      <c r="IDX23"/>
      <c r="IDY23"/>
      <c r="IDZ23"/>
      <c r="IEA23"/>
      <c r="IEB23"/>
      <c r="IEC23"/>
      <c r="IED23"/>
      <c r="IEE23"/>
      <c r="IEF23"/>
      <c r="IEG23"/>
      <c r="IEH23"/>
      <c r="IEI23"/>
      <c r="IEJ23"/>
      <c r="IEK23"/>
      <c r="IEL23"/>
      <c r="IEM23"/>
      <c r="IEN23"/>
      <c r="IEO23"/>
      <c r="IEP23"/>
      <c r="IEQ23"/>
      <c r="IER23"/>
      <c r="IES23"/>
      <c r="IET23"/>
      <c r="IEU23"/>
      <c r="IEV23"/>
      <c r="IEW23"/>
      <c r="IEX23"/>
      <c r="IEY23"/>
      <c r="IEZ23"/>
      <c r="IFA23"/>
      <c r="IFB23"/>
      <c r="IFC23"/>
      <c r="IFD23"/>
      <c r="IFE23"/>
      <c r="IFF23"/>
      <c r="IFG23"/>
      <c r="IFH23"/>
      <c r="IFI23"/>
      <c r="IFJ23"/>
      <c r="IFK23"/>
      <c r="IFL23"/>
      <c r="IFM23"/>
      <c r="IFN23"/>
      <c r="IFO23"/>
      <c r="IFP23"/>
      <c r="IFQ23"/>
      <c r="IFR23"/>
      <c r="IFS23"/>
      <c r="IFT23"/>
      <c r="IFU23"/>
      <c r="IFV23"/>
      <c r="IFW23"/>
      <c r="IFX23"/>
      <c r="IFY23"/>
      <c r="IFZ23"/>
      <c r="IGA23"/>
      <c r="IGB23"/>
      <c r="IGC23"/>
      <c r="IGD23"/>
      <c r="IGE23"/>
      <c r="IGF23"/>
      <c r="IGG23"/>
      <c r="IGH23"/>
      <c r="IGI23"/>
      <c r="IGJ23"/>
      <c r="IGK23"/>
      <c r="IGL23"/>
      <c r="IGM23"/>
      <c r="IGN23"/>
      <c r="IGO23"/>
      <c r="IGP23"/>
      <c r="IGQ23"/>
      <c r="IGR23"/>
      <c r="IGS23"/>
      <c r="IGT23"/>
      <c r="IGU23"/>
      <c r="IGV23"/>
      <c r="IGW23"/>
      <c r="IGX23"/>
      <c r="IGY23"/>
      <c r="IGZ23"/>
      <c r="IHA23"/>
      <c r="IHB23"/>
      <c r="IHC23"/>
      <c r="IHD23"/>
      <c r="IHE23"/>
      <c r="IHF23"/>
      <c r="IHG23"/>
      <c r="IHH23"/>
      <c r="IHI23"/>
      <c r="IHJ23"/>
      <c r="IHK23"/>
      <c r="IHL23"/>
      <c r="IHM23"/>
      <c r="IHN23"/>
      <c r="IHO23"/>
      <c r="IHP23"/>
      <c r="IHQ23"/>
      <c r="IHR23"/>
      <c r="IHS23"/>
      <c r="IHT23"/>
      <c r="IHU23"/>
      <c r="IHV23"/>
      <c r="IHW23"/>
      <c r="IHX23"/>
      <c r="IHY23"/>
      <c r="IHZ23"/>
      <c r="IIA23"/>
      <c r="IIB23"/>
      <c r="IIC23"/>
      <c r="IID23"/>
      <c r="IIE23"/>
      <c r="IIF23"/>
      <c r="IIG23"/>
      <c r="IIH23"/>
      <c r="III23"/>
      <c r="IIJ23"/>
      <c r="IIK23"/>
      <c r="IIL23"/>
      <c r="IIM23"/>
      <c r="IIN23"/>
      <c r="IIO23"/>
      <c r="IIP23"/>
      <c r="IIQ23"/>
      <c r="IIR23"/>
      <c r="IIS23"/>
      <c r="IIT23"/>
      <c r="IIU23"/>
      <c r="IIV23"/>
      <c r="IIW23"/>
      <c r="IIX23"/>
      <c r="IIY23"/>
      <c r="IIZ23"/>
      <c r="IJA23"/>
      <c r="IJB23"/>
      <c r="IJC23"/>
      <c r="IJD23"/>
      <c r="IJE23"/>
      <c r="IJF23"/>
      <c r="IJG23"/>
      <c r="IJH23"/>
      <c r="IJI23"/>
      <c r="IJJ23"/>
      <c r="IJK23"/>
      <c r="IJL23"/>
      <c r="IJM23"/>
      <c r="IJN23"/>
      <c r="IJO23"/>
      <c r="IJP23"/>
      <c r="IJQ23"/>
      <c r="IJR23"/>
      <c r="IJS23"/>
      <c r="IJT23"/>
      <c r="IJU23"/>
      <c r="IJV23"/>
      <c r="IJW23"/>
      <c r="IJX23"/>
      <c r="IJY23"/>
      <c r="IJZ23"/>
      <c r="IKA23"/>
      <c r="IKB23"/>
      <c r="IKC23"/>
      <c r="IKD23"/>
      <c r="IKE23"/>
      <c r="IKF23"/>
      <c r="IKG23"/>
      <c r="IKH23"/>
      <c r="IKI23"/>
      <c r="IKJ23"/>
      <c r="IKK23"/>
      <c r="IKL23"/>
      <c r="IKM23"/>
      <c r="IKN23"/>
      <c r="IKO23"/>
      <c r="IKP23"/>
      <c r="IKQ23"/>
      <c r="IKR23"/>
      <c r="IKS23"/>
      <c r="IKT23"/>
      <c r="IKU23"/>
      <c r="IKV23"/>
      <c r="IKW23"/>
      <c r="IKX23"/>
      <c r="IKY23"/>
      <c r="IKZ23"/>
      <c r="ILA23"/>
      <c r="ILB23"/>
      <c r="ILC23"/>
      <c r="ILD23"/>
      <c r="ILE23"/>
      <c r="ILF23"/>
      <c r="ILG23"/>
      <c r="ILH23"/>
      <c r="ILI23"/>
      <c r="ILJ23"/>
      <c r="ILK23"/>
      <c r="ILL23"/>
      <c r="ILM23"/>
      <c r="ILN23"/>
      <c r="ILO23"/>
      <c r="ILP23"/>
      <c r="ILQ23"/>
      <c r="ILR23"/>
      <c r="ILS23"/>
      <c r="ILT23"/>
      <c r="ILU23"/>
      <c r="ILV23"/>
      <c r="ILW23"/>
      <c r="ILX23"/>
      <c r="ILY23"/>
      <c r="ILZ23"/>
      <c r="IMA23"/>
      <c r="IMB23"/>
      <c r="IMC23"/>
      <c r="IMD23"/>
      <c r="IME23"/>
      <c r="IMF23"/>
      <c r="IMG23"/>
      <c r="IMH23"/>
      <c r="IMI23"/>
      <c r="IMJ23"/>
      <c r="IMK23"/>
      <c r="IML23"/>
      <c r="IMM23"/>
      <c r="IMN23"/>
      <c r="IMO23"/>
      <c r="IMP23"/>
      <c r="IMQ23"/>
      <c r="IMR23"/>
      <c r="IMS23"/>
      <c r="IMT23"/>
      <c r="IMU23"/>
      <c r="IMV23"/>
      <c r="IMW23"/>
      <c r="IMX23"/>
      <c r="IMY23"/>
      <c r="IMZ23"/>
      <c r="INA23"/>
      <c r="INB23"/>
      <c r="INC23"/>
      <c r="IND23"/>
      <c r="INE23"/>
      <c r="INF23"/>
      <c r="ING23"/>
      <c r="INH23"/>
      <c r="INI23"/>
      <c r="INJ23"/>
      <c r="INK23"/>
      <c r="INL23"/>
      <c r="INM23"/>
      <c r="INN23"/>
      <c r="INO23"/>
      <c r="INP23"/>
      <c r="INQ23"/>
      <c r="INR23"/>
      <c r="INS23"/>
      <c r="INT23"/>
      <c r="INU23"/>
      <c r="INV23"/>
      <c r="INW23"/>
      <c r="INX23"/>
      <c r="INY23"/>
      <c r="INZ23"/>
      <c r="IOA23"/>
      <c r="IOB23"/>
      <c r="IOC23"/>
      <c r="IOD23"/>
      <c r="IOE23"/>
      <c r="IOF23"/>
      <c r="IOG23"/>
      <c r="IOH23"/>
      <c r="IOI23"/>
      <c r="IOJ23"/>
      <c r="IOK23"/>
      <c r="IOL23"/>
      <c r="IOM23"/>
      <c r="ION23"/>
      <c r="IOO23"/>
      <c r="IOP23"/>
      <c r="IOQ23"/>
      <c r="IOR23"/>
      <c r="IOS23"/>
      <c r="IOT23"/>
      <c r="IOU23"/>
      <c r="IOV23"/>
      <c r="IOW23"/>
      <c r="IOX23"/>
      <c r="IOY23"/>
      <c r="IOZ23"/>
      <c r="IPA23"/>
      <c r="IPB23"/>
      <c r="IPC23"/>
      <c r="IPD23"/>
      <c r="IPE23"/>
      <c r="IPF23"/>
      <c r="IPG23"/>
      <c r="IPH23"/>
      <c r="IPI23"/>
      <c r="IPJ23"/>
      <c r="IPK23"/>
      <c r="IPL23"/>
      <c r="IPM23"/>
      <c r="IPN23"/>
      <c r="IPO23"/>
      <c r="IPP23"/>
      <c r="IPQ23"/>
      <c r="IPR23"/>
      <c r="IPS23"/>
      <c r="IPT23"/>
      <c r="IPU23"/>
      <c r="IPV23"/>
      <c r="IPW23"/>
      <c r="IPX23"/>
      <c r="IPY23"/>
      <c r="IPZ23"/>
      <c r="IQA23"/>
      <c r="IQB23"/>
      <c r="IQC23"/>
      <c r="IQD23"/>
      <c r="IQE23"/>
      <c r="IQF23"/>
      <c r="IQG23"/>
      <c r="IQH23"/>
      <c r="IQI23"/>
      <c r="IQJ23"/>
      <c r="IQK23"/>
      <c r="IQL23"/>
      <c r="IQM23"/>
      <c r="IQN23"/>
      <c r="IQO23"/>
      <c r="IQP23"/>
      <c r="IQQ23"/>
      <c r="IQR23"/>
      <c r="IQS23"/>
      <c r="IQT23"/>
      <c r="IQU23"/>
      <c r="IQV23"/>
      <c r="IQW23"/>
      <c r="IQX23"/>
      <c r="IQY23"/>
      <c r="IQZ23"/>
      <c r="IRA23"/>
      <c r="IRB23"/>
      <c r="IRC23"/>
      <c r="IRD23"/>
      <c r="IRE23"/>
      <c r="IRF23"/>
      <c r="IRG23"/>
      <c r="IRH23"/>
      <c r="IRI23"/>
      <c r="IRJ23"/>
      <c r="IRK23"/>
      <c r="IRL23"/>
      <c r="IRM23"/>
      <c r="IRN23"/>
      <c r="IRO23"/>
      <c r="IRP23"/>
      <c r="IRQ23"/>
      <c r="IRR23"/>
      <c r="IRS23"/>
      <c r="IRT23"/>
      <c r="IRU23"/>
      <c r="IRV23"/>
      <c r="IRW23"/>
      <c r="IRX23"/>
      <c r="IRY23"/>
      <c r="IRZ23"/>
      <c r="ISA23"/>
      <c r="ISB23"/>
      <c r="ISC23"/>
      <c r="ISD23"/>
      <c r="ISE23"/>
      <c r="ISF23"/>
      <c r="ISG23"/>
      <c r="ISH23"/>
      <c r="ISI23"/>
      <c r="ISJ23"/>
      <c r="ISK23"/>
      <c r="ISL23"/>
      <c r="ISM23"/>
      <c r="ISN23"/>
      <c r="ISO23"/>
      <c r="ISP23"/>
      <c r="ISQ23"/>
      <c r="ISR23"/>
      <c r="ISS23"/>
      <c r="IST23"/>
      <c r="ISU23"/>
      <c r="ISV23"/>
      <c r="ISW23"/>
      <c r="ISX23"/>
      <c r="ISY23"/>
      <c r="ISZ23"/>
      <c r="ITA23"/>
      <c r="ITB23"/>
      <c r="ITC23"/>
      <c r="ITD23"/>
      <c r="ITE23"/>
      <c r="ITF23"/>
      <c r="ITG23"/>
      <c r="ITH23"/>
      <c r="ITI23"/>
      <c r="ITJ23"/>
      <c r="ITK23"/>
      <c r="ITL23"/>
      <c r="ITM23"/>
      <c r="ITN23"/>
      <c r="ITO23"/>
      <c r="ITP23"/>
      <c r="ITQ23"/>
      <c r="ITR23"/>
      <c r="ITS23"/>
      <c r="ITT23"/>
      <c r="ITU23"/>
      <c r="ITV23"/>
      <c r="ITW23"/>
      <c r="ITX23"/>
      <c r="ITY23"/>
      <c r="ITZ23"/>
      <c r="IUA23"/>
      <c r="IUB23"/>
      <c r="IUC23"/>
      <c r="IUD23"/>
      <c r="IUE23"/>
      <c r="IUF23"/>
      <c r="IUG23"/>
      <c r="IUH23"/>
      <c r="IUI23"/>
      <c r="IUJ23"/>
      <c r="IUK23"/>
      <c r="IUL23"/>
      <c r="IUM23"/>
      <c r="IUN23"/>
      <c r="IUO23"/>
      <c r="IUP23"/>
      <c r="IUQ23"/>
      <c r="IUR23"/>
      <c r="IUS23"/>
      <c r="IUT23"/>
      <c r="IUU23"/>
      <c r="IUV23"/>
      <c r="IUW23"/>
      <c r="IUX23"/>
      <c r="IUY23"/>
      <c r="IUZ23"/>
      <c r="IVA23"/>
      <c r="IVB23"/>
      <c r="IVC23"/>
      <c r="IVD23"/>
      <c r="IVE23"/>
      <c r="IVF23"/>
      <c r="IVG23"/>
      <c r="IVH23"/>
      <c r="IVI23"/>
      <c r="IVJ23"/>
      <c r="IVK23"/>
      <c r="IVL23"/>
      <c r="IVM23"/>
      <c r="IVN23"/>
      <c r="IVO23"/>
      <c r="IVP23"/>
      <c r="IVQ23"/>
      <c r="IVR23"/>
      <c r="IVS23"/>
      <c r="IVT23"/>
      <c r="IVU23"/>
      <c r="IVV23"/>
      <c r="IVW23"/>
      <c r="IVX23"/>
      <c r="IVY23"/>
      <c r="IVZ23"/>
      <c r="IWA23"/>
      <c r="IWB23"/>
      <c r="IWC23"/>
      <c r="IWD23"/>
      <c r="IWE23"/>
      <c r="IWF23"/>
      <c r="IWG23"/>
      <c r="IWH23"/>
      <c r="IWI23"/>
      <c r="IWJ23"/>
      <c r="IWK23"/>
      <c r="IWL23"/>
      <c r="IWM23"/>
      <c r="IWN23"/>
      <c r="IWO23"/>
      <c r="IWP23"/>
      <c r="IWQ23"/>
      <c r="IWR23"/>
      <c r="IWS23"/>
      <c r="IWT23"/>
      <c r="IWU23"/>
      <c r="IWV23"/>
      <c r="IWW23"/>
      <c r="IWX23"/>
      <c r="IWY23"/>
      <c r="IWZ23"/>
      <c r="IXA23"/>
      <c r="IXB23"/>
      <c r="IXC23"/>
      <c r="IXD23"/>
      <c r="IXE23"/>
      <c r="IXF23"/>
      <c r="IXG23"/>
      <c r="IXH23"/>
      <c r="IXI23"/>
      <c r="IXJ23"/>
      <c r="IXK23"/>
      <c r="IXL23"/>
      <c r="IXM23"/>
      <c r="IXN23"/>
      <c r="IXO23"/>
      <c r="IXP23"/>
      <c r="IXQ23"/>
      <c r="IXR23"/>
      <c r="IXS23"/>
      <c r="IXT23"/>
      <c r="IXU23"/>
      <c r="IXV23"/>
      <c r="IXW23"/>
      <c r="IXX23"/>
      <c r="IXY23"/>
      <c r="IXZ23"/>
      <c r="IYA23"/>
      <c r="IYB23"/>
      <c r="IYC23"/>
      <c r="IYD23"/>
      <c r="IYE23"/>
      <c r="IYF23"/>
      <c r="IYG23"/>
      <c r="IYH23"/>
      <c r="IYI23"/>
      <c r="IYJ23"/>
      <c r="IYK23"/>
      <c r="IYL23"/>
      <c r="IYM23"/>
      <c r="IYN23"/>
      <c r="IYO23"/>
      <c r="IYP23"/>
      <c r="IYQ23"/>
      <c r="IYR23"/>
      <c r="IYS23"/>
      <c r="IYT23"/>
      <c r="IYU23"/>
      <c r="IYV23"/>
      <c r="IYW23"/>
      <c r="IYX23"/>
      <c r="IYY23"/>
      <c r="IYZ23"/>
      <c r="IZA23"/>
      <c r="IZB23"/>
      <c r="IZC23"/>
      <c r="IZD23"/>
      <c r="IZE23"/>
      <c r="IZF23"/>
      <c r="IZG23"/>
      <c r="IZH23"/>
      <c r="IZI23"/>
      <c r="IZJ23"/>
      <c r="IZK23"/>
      <c r="IZL23"/>
      <c r="IZM23"/>
      <c r="IZN23"/>
      <c r="IZO23"/>
      <c r="IZP23"/>
      <c r="IZQ23"/>
      <c r="IZR23"/>
      <c r="IZS23"/>
      <c r="IZT23"/>
      <c r="IZU23"/>
      <c r="IZV23"/>
      <c r="IZW23"/>
      <c r="IZX23"/>
      <c r="IZY23"/>
      <c r="IZZ23"/>
      <c r="JAA23"/>
      <c r="JAB23"/>
      <c r="JAC23"/>
      <c r="JAD23"/>
      <c r="JAE23"/>
      <c r="JAF23"/>
      <c r="JAG23"/>
      <c r="JAH23"/>
      <c r="JAI23"/>
      <c r="JAJ23"/>
      <c r="JAK23"/>
      <c r="JAL23"/>
      <c r="JAM23"/>
      <c r="JAN23"/>
      <c r="JAO23"/>
      <c r="JAP23"/>
      <c r="JAQ23"/>
      <c r="JAR23"/>
      <c r="JAS23"/>
      <c r="JAT23"/>
      <c r="JAU23"/>
      <c r="JAV23"/>
      <c r="JAW23"/>
      <c r="JAX23"/>
      <c r="JAY23"/>
      <c r="JAZ23"/>
      <c r="JBA23"/>
      <c r="JBB23"/>
      <c r="JBC23"/>
      <c r="JBD23"/>
      <c r="JBE23"/>
      <c r="JBF23"/>
      <c r="JBG23"/>
      <c r="JBH23"/>
      <c r="JBI23"/>
      <c r="JBJ23"/>
      <c r="JBK23"/>
      <c r="JBL23"/>
      <c r="JBM23"/>
      <c r="JBN23"/>
      <c r="JBO23"/>
      <c r="JBP23"/>
      <c r="JBQ23"/>
      <c r="JBR23"/>
      <c r="JBS23"/>
      <c r="JBT23"/>
      <c r="JBU23"/>
      <c r="JBV23"/>
      <c r="JBW23"/>
      <c r="JBX23"/>
      <c r="JBY23"/>
      <c r="JBZ23"/>
      <c r="JCA23"/>
      <c r="JCB23"/>
      <c r="JCC23"/>
      <c r="JCD23"/>
      <c r="JCE23"/>
      <c r="JCF23"/>
      <c r="JCG23"/>
      <c r="JCH23"/>
      <c r="JCI23"/>
      <c r="JCJ23"/>
      <c r="JCK23"/>
      <c r="JCL23"/>
      <c r="JCM23"/>
      <c r="JCN23"/>
      <c r="JCO23"/>
      <c r="JCP23"/>
      <c r="JCQ23"/>
      <c r="JCR23"/>
      <c r="JCS23"/>
      <c r="JCT23"/>
      <c r="JCU23"/>
      <c r="JCV23"/>
      <c r="JCW23"/>
      <c r="JCX23"/>
      <c r="JCY23"/>
      <c r="JCZ23"/>
      <c r="JDA23"/>
      <c r="JDB23"/>
      <c r="JDC23"/>
      <c r="JDD23"/>
      <c r="JDE23"/>
      <c r="JDF23"/>
      <c r="JDG23"/>
      <c r="JDH23"/>
      <c r="JDI23"/>
      <c r="JDJ23"/>
      <c r="JDK23"/>
      <c r="JDL23"/>
      <c r="JDM23"/>
      <c r="JDN23"/>
      <c r="JDO23"/>
      <c r="JDP23"/>
      <c r="JDQ23"/>
      <c r="JDR23"/>
      <c r="JDS23"/>
      <c r="JDT23"/>
      <c r="JDU23"/>
      <c r="JDV23"/>
      <c r="JDW23"/>
      <c r="JDX23"/>
      <c r="JDY23"/>
      <c r="JDZ23"/>
      <c r="JEA23"/>
      <c r="JEB23"/>
      <c r="JEC23"/>
      <c r="JED23"/>
      <c r="JEE23"/>
      <c r="JEF23"/>
      <c r="JEG23"/>
      <c r="JEH23"/>
      <c r="JEI23"/>
      <c r="JEJ23"/>
      <c r="JEK23"/>
      <c r="JEL23"/>
      <c r="JEM23"/>
      <c r="JEN23"/>
      <c r="JEO23"/>
      <c r="JEP23"/>
      <c r="JEQ23"/>
      <c r="JER23"/>
      <c r="JES23"/>
      <c r="JET23"/>
      <c r="JEU23"/>
      <c r="JEV23"/>
      <c r="JEW23"/>
      <c r="JEX23"/>
      <c r="JEY23"/>
      <c r="JEZ23"/>
      <c r="JFA23"/>
      <c r="JFB23"/>
      <c r="JFC23"/>
      <c r="JFD23"/>
      <c r="JFE23"/>
      <c r="JFF23"/>
      <c r="JFG23"/>
      <c r="JFH23"/>
      <c r="JFI23"/>
      <c r="JFJ23"/>
      <c r="JFK23"/>
      <c r="JFL23"/>
      <c r="JFM23"/>
      <c r="JFN23"/>
      <c r="JFO23"/>
      <c r="JFP23"/>
      <c r="JFQ23"/>
      <c r="JFR23"/>
      <c r="JFS23"/>
      <c r="JFT23"/>
      <c r="JFU23"/>
      <c r="JFV23"/>
      <c r="JFW23"/>
      <c r="JFX23"/>
      <c r="JFY23"/>
      <c r="JFZ23"/>
      <c r="JGA23"/>
      <c r="JGB23"/>
      <c r="JGC23"/>
      <c r="JGD23"/>
      <c r="JGE23"/>
      <c r="JGF23"/>
      <c r="JGG23"/>
      <c r="JGH23"/>
      <c r="JGI23"/>
      <c r="JGJ23"/>
      <c r="JGK23"/>
      <c r="JGL23"/>
      <c r="JGM23"/>
      <c r="JGN23"/>
      <c r="JGO23"/>
      <c r="JGP23"/>
      <c r="JGQ23"/>
      <c r="JGR23"/>
      <c r="JGS23"/>
      <c r="JGT23"/>
      <c r="JGU23"/>
      <c r="JGV23"/>
      <c r="JGW23"/>
      <c r="JGX23"/>
      <c r="JGY23"/>
      <c r="JGZ23"/>
      <c r="JHA23"/>
      <c r="JHB23"/>
      <c r="JHC23"/>
      <c r="JHD23"/>
      <c r="JHE23"/>
      <c r="JHF23"/>
      <c r="JHG23"/>
      <c r="JHH23"/>
      <c r="JHI23"/>
      <c r="JHJ23"/>
      <c r="JHK23"/>
      <c r="JHL23"/>
      <c r="JHM23"/>
      <c r="JHN23"/>
      <c r="JHO23"/>
      <c r="JHP23"/>
      <c r="JHQ23"/>
      <c r="JHR23"/>
      <c r="JHS23"/>
      <c r="JHT23"/>
      <c r="JHU23"/>
      <c r="JHV23"/>
      <c r="JHW23"/>
      <c r="JHX23"/>
      <c r="JHY23"/>
      <c r="JHZ23"/>
      <c r="JIA23"/>
      <c r="JIB23"/>
      <c r="JIC23"/>
      <c r="JID23"/>
      <c r="JIE23"/>
      <c r="JIF23"/>
      <c r="JIG23"/>
      <c r="JIH23"/>
      <c r="JII23"/>
      <c r="JIJ23"/>
      <c r="JIK23"/>
      <c r="JIL23"/>
      <c r="JIM23"/>
      <c r="JIN23"/>
      <c r="JIO23"/>
      <c r="JIP23"/>
      <c r="JIQ23"/>
      <c r="JIR23"/>
      <c r="JIS23"/>
      <c r="JIT23"/>
      <c r="JIU23"/>
      <c r="JIV23"/>
      <c r="JIW23"/>
      <c r="JIX23"/>
      <c r="JIY23"/>
      <c r="JIZ23"/>
      <c r="JJA23"/>
      <c r="JJB23"/>
      <c r="JJC23"/>
      <c r="JJD23"/>
      <c r="JJE23"/>
      <c r="JJF23"/>
      <c r="JJG23"/>
      <c r="JJH23"/>
      <c r="JJI23"/>
      <c r="JJJ23"/>
      <c r="JJK23"/>
      <c r="JJL23"/>
      <c r="JJM23"/>
      <c r="JJN23"/>
      <c r="JJO23"/>
      <c r="JJP23"/>
      <c r="JJQ23"/>
      <c r="JJR23"/>
      <c r="JJS23"/>
      <c r="JJT23"/>
      <c r="JJU23"/>
      <c r="JJV23"/>
      <c r="JJW23"/>
      <c r="JJX23"/>
      <c r="JJY23"/>
      <c r="JJZ23"/>
      <c r="JKA23"/>
      <c r="JKB23"/>
      <c r="JKC23"/>
      <c r="JKD23"/>
      <c r="JKE23"/>
      <c r="JKF23"/>
      <c r="JKG23"/>
      <c r="JKH23"/>
      <c r="JKI23"/>
      <c r="JKJ23"/>
      <c r="JKK23"/>
      <c r="JKL23"/>
      <c r="JKM23"/>
      <c r="JKN23"/>
      <c r="JKO23"/>
      <c r="JKP23"/>
      <c r="JKQ23"/>
      <c r="JKR23"/>
      <c r="JKS23"/>
      <c r="JKT23"/>
      <c r="JKU23"/>
      <c r="JKV23"/>
      <c r="JKW23"/>
      <c r="JKX23"/>
      <c r="JKY23"/>
      <c r="JKZ23"/>
      <c r="JLA23"/>
      <c r="JLB23"/>
      <c r="JLC23"/>
      <c r="JLD23"/>
      <c r="JLE23"/>
      <c r="JLF23"/>
      <c r="JLG23"/>
      <c r="JLH23"/>
      <c r="JLI23"/>
      <c r="JLJ23"/>
      <c r="JLK23"/>
      <c r="JLL23"/>
      <c r="JLM23"/>
      <c r="JLN23"/>
      <c r="JLO23"/>
      <c r="JLP23"/>
      <c r="JLQ23"/>
      <c r="JLR23"/>
      <c r="JLS23"/>
      <c r="JLT23"/>
      <c r="JLU23"/>
      <c r="JLV23"/>
      <c r="JLW23"/>
      <c r="JLX23"/>
      <c r="JLY23"/>
      <c r="JLZ23"/>
      <c r="JMA23"/>
      <c r="JMB23"/>
      <c r="JMC23"/>
      <c r="JMD23"/>
      <c r="JME23"/>
      <c r="JMF23"/>
      <c r="JMG23"/>
      <c r="JMH23"/>
      <c r="JMI23"/>
      <c r="JMJ23"/>
      <c r="JMK23"/>
      <c r="JML23"/>
      <c r="JMM23"/>
      <c r="JMN23"/>
      <c r="JMO23"/>
      <c r="JMP23"/>
      <c r="JMQ23"/>
      <c r="JMR23"/>
      <c r="JMS23"/>
      <c r="JMT23"/>
      <c r="JMU23"/>
      <c r="JMV23"/>
      <c r="JMW23"/>
      <c r="JMX23"/>
      <c r="JMY23"/>
      <c r="JMZ23"/>
      <c r="JNA23"/>
      <c r="JNB23"/>
      <c r="JNC23"/>
      <c r="JND23"/>
      <c r="JNE23"/>
      <c r="JNF23"/>
      <c r="JNG23"/>
      <c r="JNH23"/>
      <c r="JNI23"/>
      <c r="JNJ23"/>
      <c r="JNK23"/>
      <c r="JNL23"/>
      <c r="JNM23"/>
      <c r="JNN23"/>
      <c r="JNO23"/>
      <c r="JNP23"/>
      <c r="JNQ23"/>
      <c r="JNR23"/>
      <c r="JNS23"/>
      <c r="JNT23"/>
      <c r="JNU23"/>
      <c r="JNV23"/>
      <c r="JNW23"/>
      <c r="JNX23"/>
      <c r="JNY23"/>
      <c r="JNZ23"/>
      <c r="JOA23"/>
      <c r="JOB23"/>
      <c r="JOC23"/>
      <c r="JOD23"/>
      <c r="JOE23"/>
      <c r="JOF23"/>
      <c r="JOG23"/>
      <c r="JOH23"/>
      <c r="JOI23"/>
      <c r="JOJ23"/>
      <c r="JOK23"/>
      <c r="JOL23"/>
      <c r="JOM23"/>
      <c r="JON23"/>
      <c r="JOO23"/>
      <c r="JOP23"/>
      <c r="JOQ23"/>
      <c r="JOR23"/>
      <c r="JOS23"/>
      <c r="JOT23"/>
      <c r="JOU23"/>
      <c r="JOV23"/>
      <c r="JOW23"/>
      <c r="JOX23"/>
      <c r="JOY23"/>
      <c r="JOZ23"/>
      <c r="JPA23"/>
      <c r="JPB23"/>
      <c r="JPC23"/>
      <c r="JPD23"/>
      <c r="JPE23"/>
      <c r="JPF23"/>
      <c r="JPG23"/>
      <c r="JPH23"/>
      <c r="JPI23"/>
      <c r="JPJ23"/>
      <c r="JPK23"/>
      <c r="JPL23"/>
      <c r="JPM23"/>
      <c r="JPN23"/>
      <c r="JPO23"/>
      <c r="JPP23"/>
      <c r="JPQ23"/>
      <c r="JPR23"/>
      <c r="JPS23"/>
      <c r="JPT23"/>
      <c r="JPU23"/>
      <c r="JPV23"/>
      <c r="JPW23"/>
      <c r="JPX23"/>
      <c r="JPY23"/>
      <c r="JPZ23"/>
      <c r="JQA23"/>
      <c r="JQB23"/>
      <c r="JQC23"/>
      <c r="JQD23"/>
      <c r="JQE23"/>
      <c r="JQF23"/>
      <c r="JQG23"/>
      <c r="JQH23"/>
      <c r="JQI23"/>
      <c r="JQJ23"/>
      <c r="JQK23"/>
      <c r="JQL23"/>
      <c r="JQM23"/>
      <c r="JQN23"/>
      <c r="JQO23"/>
      <c r="JQP23"/>
      <c r="JQQ23"/>
      <c r="JQR23"/>
      <c r="JQS23"/>
      <c r="JQT23"/>
      <c r="JQU23"/>
      <c r="JQV23"/>
      <c r="JQW23"/>
      <c r="JQX23"/>
      <c r="JQY23"/>
      <c r="JQZ23"/>
      <c r="JRA23"/>
      <c r="JRB23"/>
      <c r="JRC23"/>
      <c r="JRD23"/>
      <c r="JRE23"/>
      <c r="JRF23"/>
      <c r="JRG23"/>
      <c r="JRH23"/>
      <c r="JRI23"/>
      <c r="JRJ23"/>
      <c r="JRK23"/>
      <c r="JRL23"/>
      <c r="JRM23"/>
      <c r="JRN23"/>
      <c r="JRO23"/>
      <c r="JRP23"/>
      <c r="JRQ23"/>
      <c r="JRR23"/>
      <c r="JRS23"/>
      <c r="JRT23"/>
      <c r="JRU23"/>
      <c r="JRV23"/>
      <c r="JRW23"/>
      <c r="JRX23"/>
      <c r="JRY23"/>
      <c r="JRZ23"/>
      <c r="JSA23"/>
      <c r="JSB23"/>
      <c r="JSC23"/>
      <c r="JSD23"/>
      <c r="JSE23"/>
      <c r="JSF23"/>
      <c r="JSG23"/>
      <c r="JSH23"/>
      <c r="JSI23"/>
      <c r="JSJ23"/>
      <c r="JSK23"/>
      <c r="JSL23"/>
      <c r="JSM23"/>
      <c r="JSN23"/>
      <c r="JSO23"/>
      <c r="JSP23"/>
      <c r="JSQ23"/>
      <c r="JSR23"/>
      <c r="JSS23"/>
      <c r="JST23"/>
      <c r="JSU23"/>
      <c r="JSV23"/>
      <c r="JSW23"/>
      <c r="JSX23"/>
      <c r="JSY23"/>
      <c r="JSZ23"/>
      <c r="JTA23"/>
      <c r="JTB23"/>
      <c r="JTC23"/>
      <c r="JTD23"/>
      <c r="JTE23"/>
      <c r="JTF23"/>
      <c r="JTG23"/>
      <c r="JTH23"/>
      <c r="JTI23"/>
      <c r="JTJ23"/>
      <c r="JTK23"/>
      <c r="JTL23"/>
      <c r="JTM23"/>
      <c r="JTN23"/>
      <c r="JTO23"/>
      <c r="JTP23"/>
      <c r="JTQ23"/>
      <c r="JTR23"/>
      <c r="JTS23"/>
      <c r="JTT23"/>
      <c r="JTU23"/>
      <c r="JTV23"/>
      <c r="JTW23"/>
      <c r="JTX23"/>
      <c r="JTY23"/>
      <c r="JTZ23"/>
      <c r="JUA23"/>
      <c r="JUB23"/>
      <c r="JUC23"/>
      <c r="JUD23"/>
      <c r="JUE23"/>
      <c r="JUF23"/>
      <c r="JUG23"/>
      <c r="JUH23"/>
      <c r="JUI23"/>
      <c r="JUJ23"/>
      <c r="JUK23"/>
      <c r="JUL23"/>
      <c r="JUM23"/>
      <c r="JUN23"/>
      <c r="JUO23"/>
      <c r="JUP23"/>
      <c r="JUQ23"/>
      <c r="JUR23"/>
      <c r="JUS23"/>
      <c r="JUT23"/>
      <c r="JUU23"/>
      <c r="JUV23"/>
      <c r="JUW23"/>
      <c r="JUX23"/>
      <c r="JUY23"/>
      <c r="JUZ23"/>
      <c r="JVA23"/>
      <c r="JVB23"/>
      <c r="JVC23"/>
      <c r="JVD23"/>
      <c r="JVE23"/>
      <c r="JVF23"/>
      <c r="JVG23"/>
      <c r="JVH23"/>
      <c r="JVI23"/>
      <c r="JVJ23"/>
      <c r="JVK23"/>
      <c r="JVL23"/>
      <c r="JVM23"/>
      <c r="JVN23"/>
      <c r="JVO23"/>
      <c r="JVP23"/>
      <c r="JVQ23"/>
      <c r="JVR23"/>
      <c r="JVS23"/>
      <c r="JVT23"/>
      <c r="JVU23"/>
      <c r="JVV23"/>
      <c r="JVW23"/>
      <c r="JVX23"/>
      <c r="JVY23"/>
      <c r="JVZ23"/>
      <c r="JWA23"/>
      <c r="JWB23"/>
      <c r="JWC23"/>
      <c r="JWD23"/>
      <c r="JWE23"/>
      <c r="JWF23"/>
      <c r="JWG23"/>
      <c r="JWH23"/>
      <c r="JWI23"/>
      <c r="JWJ23"/>
      <c r="JWK23"/>
      <c r="JWL23"/>
      <c r="JWM23"/>
      <c r="JWN23"/>
      <c r="JWO23"/>
      <c r="JWP23"/>
      <c r="JWQ23"/>
      <c r="JWR23"/>
      <c r="JWS23"/>
      <c r="JWT23"/>
      <c r="JWU23"/>
      <c r="JWV23"/>
      <c r="JWW23"/>
      <c r="JWX23"/>
      <c r="JWY23"/>
      <c r="JWZ23"/>
      <c r="JXA23"/>
      <c r="JXB23"/>
      <c r="JXC23"/>
      <c r="JXD23"/>
      <c r="JXE23"/>
      <c r="JXF23"/>
      <c r="JXG23"/>
      <c r="JXH23"/>
      <c r="JXI23"/>
      <c r="JXJ23"/>
      <c r="JXK23"/>
      <c r="JXL23"/>
      <c r="JXM23"/>
      <c r="JXN23"/>
      <c r="JXO23"/>
      <c r="JXP23"/>
      <c r="JXQ23"/>
      <c r="JXR23"/>
      <c r="JXS23"/>
      <c r="JXT23"/>
      <c r="JXU23"/>
      <c r="JXV23"/>
      <c r="JXW23"/>
      <c r="JXX23"/>
      <c r="JXY23"/>
      <c r="JXZ23"/>
      <c r="JYA23"/>
      <c r="JYB23"/>
      <c r="JYC23"/>
      <c r="JYD23"/>
      <c r="JYE23"/>
      <c r="JYF23"/>
      <c r="JYG23"/>
      <c r="JYH23"/>
      <c r="JYI23"/>
      <c r="JYJ23"/>
      <c r="JYK23"/>
      <c r="JYL23"/>
      <c r="JYM23"/>
      <c r="JYN23"/>
      <c r="JYO23"/>
      <c r="JYP23"/>
      <c r="JYQ23"/>
      <c r="JYR23"/>
      <c r="JYS23"/>
      <c r="JYT23"/>
      <c r="JYU23"/>
      <c r="JYV23"/>
      <c r="JYW23"/>
      <c r="JYX23"/>
      <c r="JYY23"/>
      <c r="JYZ23"/>
      <c r="JZA23"/>
      <c r="JZB23"/>
      <c r="JZC23"/>
      <c r="JZD23"/>
      <c r="JZE23"/>
      <c r="JZF23"/>
      <c r="JZG23"/>
      <c r="JZH23"/>
      <c r="JZI23"/>
      <c r="JZJ23"/>
      <c r="JZK23"/>
      <c r="JZL23"/>
      <c r="JZM23"/>
      <c r="JZN23"/>
      <c r="JZO23"/>
      <c r="JZP23"/>
      <c r="JZQ23"/>
      <c r="JZR23"/>
      <c r="JZS23"/>
      <c r="JZT23"/>
      <c r="JZU23"/>
      <c r="JZV23"/>
      <c r="JZW23"/>
      <c r="JZX23"/>
      <c r="JZY23"/>
      <c r="JZZ23"/>
      <c r="KAA23"/>
      <c r="KAB23"/>
      <c r="KAC23"/>
      <c r="KAD23"/>
      <c r="KAE23"/>
      <c r="KAF23"/>
      <c r="KAG23"/>
      <c r="KAH23"/>
      <c r="KAI23"/>
      <c r="KAJ23"/>
      <c r="KAK23"/>
      <c r="KAL23"/>
      <c r="KAM23"/>
      <c r="KAN23"/>
      <c r="KAO23"/>
      <c r="KAP23"/>
      <c r="KAQ23"/>
      <c r="KAR23"/>
      <c r="KAS23"/>
      <c r="KAT23"/>
      <c r="KAU23"/>
      <c r="KAV23"/>
      <c r="KAW23"/>
      <c r="KAX23"/>
      <c r="KAY23"/>
      <c r="KAZ23"/>
      <c r="KBA23"/>
      <c r="KBB23"/>
      <c r="KBC23"/>
      <c r="KBD23"/>
      <c r="KBE23"/>
      <c r="KBF23"/>
      <c r="KBG23"/>
      <c r="KBH23"/>
      <c r="KBI23"/>
      <c r="KBJ23"/>
      <c r="KBK23"/>
      <c r="KBL23"/>
      <c r="KBM23"/>
      <c r="KBN23"/>
      <c r="KBO23"/>
      <c r="KBP23"/>
      <c r="KBQ23"/>
      <c r="KBR23"/>
      <c r="KBS23"/>
      <c r="KBT23"/>
      <c r="KBU23"/>
      <c r="KBV23"/>
      <c r="KBW23"/>
      <c r="KBX23"/>
      <c r="KBY23"/>
      <c r="KBZ23"/>
      <c r="KCA23"/>
      <c r="KCB23"/>
      <c r="KCC23"/>
      <c r="KCD23"/>
      <c r="KCE23"/>
      <c r="KCF23"/>
      <c r="KCG23"/>
      <c r="KCH23"/>
      <c r="KCI23"/>
      <c r="KCJ23"/>
      <c r="KCK23"/>
      <c r="KCL23"/>
      <c r="KCM23"/>
      <c r="KCN23"/>
      <c r="KCO23"/>
      <c r="KCP23"/>
      <c r="KCQ23"/>
      <c r="KCR23"/>
      <c r="KCS23"/>
      <c r="KCT23"/>
      <c r="KCU23"/>
      <c r="KCV23"/>
      <c r="KCW23"/>
      <c r="KCX23"/>
      <c r="KCY23"/>
      <c r="KCZ23"/>
      <c r="KDA23"/>
      <c r="KDB23"/>
      <c r="KDC23"/>
      <c r="KDD23"/>
      <c r="KDE23"/>
      <c r="KDF23"/>
      <c r="KDG23"/>
      <c r="KDH23"/>
      <c r="KDI23"/>
      <c r="KDJ23"/>
      <c r="KDK23"/>
      <c r="KDL23"/>
      <c r="KDM23"/>
      <c r="KDN23"/>
      <c r="KDO23"/>
      <c r="KDP23"/>
      <c r="KDQ23"/>
      <c r="KDR23"/>
      <c r="KDS23"/>
      <c r="KDT23"/>
      <c r="KDU23"/>
      <c r="KDV23"/>
      <c r="KDW23"/>
      <c r="KDX23"/>
      <c r="KDY23"/>
      <c r="KDZ23"/>
      <c r="KEA23"/>
      <c r="KEB23"/>
      <c r="KEC23"/>
      <c r="KED23"/>
      <c r="KEE23"/>
      <c r="KEF23"/>
      <c r="KEG23"/>
      <c r="KEH23"/>
      <c r="KEI23"/>
      <c r="KEJ23"/>
      <c r="KEK23"/>
      <c r="KEL23"/>
      <c r="KEM23"/>
      <c r="KEN23"/>
      <c r="KEO23"/>
      <c r="KEP23"/>
      <c r="KEQ23"/>
      <c r="KER23"/>
      <c r="KES23"/>
      <c r="KET23"/>
      <c r="KEU23"/>
      <c r="KEV23"/>
      <c r="KEW23"/>
      <c r="KEX23"/>
      <c r="KEY23"/>
      <c r="KEZ23"/>
      <c r="KFA23"/>
      <c r="KFB23"/>
      <c r="KFC23"/>
      <c r="KFD23"/>
      <c r="KFE23"/>
      <c r="KFF23"/>
      <c r="KFG23"/>
      <c r="KFH23"/>
      <c r="KFI23"/>
      <c r="KFJ23"/>
      <c r="KFK23"/>
      <c r="KFL23"/>
      <c r="KFM23"/>
      <c r="KFN23"/>
      <c r="KFO23"/>
      <c r="KFP23"/>
      <c r="KFQ23"/>
      <c r="KFR23"/>
      <c r="KFS23"/>
      <c r="KFT23"/>
      <c r="KFU23"/>
      <c r="KFV23"/>
      <c r="KFW23"/>
      <c r="KFX23"/>
      <c r="KFY23"/>
      <c r="KFZ23"/>
      <c r="KGA23"/>
      <c r="KGB23"/>
      <c r="KGC23"/>
      <c r="KGD23"/>
      <c r="KGE23"/>
      <c r="KGF23"/>
      <c r="KGG23"/>
      <c r="KGH23"/>
      <c r="KGI23"/>
      <c r="KGJ23"/>
      <c r="KGK23"/>
      <c r="KGL23"/>
      <c r="KGM23"/>
      <c r="KGN23"/>
      <c r="KGO23"/>
      <c r="KGP23"/>
      <c r="KGQ23"/>
      <c r="KGR23"/>
      <c r="KGS23"/>
      <c r="KGT23"/>
      <c r="KGU23"/>
      <c r="KGV23"/>
      <c r="KGW23"/>
      <c r="KGX23"/>
      <c r="KGY23"/>
      <c r="KGZ23"/>
      <c r="KHA23"/>
      <c r="KHB23"/>
      <c r="KHC23"/>
      <c r="KHD23"/>
      <c r="KHE23"/>
      <c r="KHF23"/>
      <c r="KHG23"/>
      <c r="KHH23"/>
      <c r="KHI23"/>
      <c r="KHJ23"/>
      <c r="KHK23"/>
      <c r="KHL23"/>
      <c r="KHM23"/>
      <c r="KHN23"/>
      <c r="KHO23"/>
      <c r="KHP23"/>
      <c r="KHQ23"/>
      <c r="KHR23"/>
      <c r="KHS23"/>
      <c r="KHT23"/>
      <c r="KHU23"/>
      <c r="KHV23"/>
      <c r="KHW23"/>
      <c r="KHX23"/>
      <c r="KHY23"/>
      <c r="KHZ23"/>
      <c r="KIA23"/>
      <c r="KIB23"/>
      <c r="KIC23"/>
      <c r="KID23"/>
      <c r="KIE23"/>
      <c r="KIF23"/>
      <c r="KIG23"/>
      <c r="KIH23"/>
      <c r="KII23"/>
      <c r="KIJ23"/>
      <c r="KIK23"/>
      <c r="KIL23"/>
      <c r="KIM23"/>
      <c r="KIN23"/>
      <c r="KIO23"/>
      <c r="KIP23"/>
      <c r="KIQ23"/>
      <c r="KIR23"/>
      <c r="KIS23"/>
      <c r="KIT23"/>
      <c r="KIU23"/>
      <c r="KIV23"/>
      <c r="KIW23"/>
      <c r="KIX23"/>
      <c r="KIY23"/>
      <c r="KIZ23"/>
      <c r="KJA23"/>
      <c r="KJB23"/>
      <c r="KJC23"/>
      <c r="KJD23"/>
      <c r="KJE23"/>
      <c r="KJF23"/>
      <c r="KJG23"/>
      <c r="KJH23"/>
      <c r="KJI23"/>
      <c r="KJJ23"/>
      <c r="KJK23"/>
      <c r="KJL23"/>
      <c r="KJM23"/>
      <c r="KJN23"/>
      <c r="KJO23"/>
      <c r="KJP23"/>
      <c r="KJQ23"/>
      <c r="KJR23"/>
      <c r="KJS23"/>
      <c r="KJT23"/>
      <c r="KJU23"/>
      <c r="KJV23"/>
      <c r="KJW23"/>
      <c r="KJX23"/>
      <c r="KJY23"/>
      <c r="KJZ23"/>
      <c r="KKA23"/>
      <c r="KKB23"/>
      <c r="KKC23"/>
      <c r="KKD23"/>
      <c r="KKE23"/>
      <c r="KKF23"/>
      <c r="KKG23"/>
      <c r="KKH23"/>
      <c r="KKI23"/>
      <c r="KKJ23"/>
      <c r="KKK23"/>
      <c r="KKL23"/>
      <c r="KKM23"/>
      <c r="KKN23"/>
      <c r="KKO23"/>
      <c r="KKP23"/>
      <c r="KKQ23"/>
      <c r="KKR23"/>
      <c r="KKS23"/>
      <c r="KKT23"/>
      <c r="KKU23"/>
      <c r="KKV23"/>
      <c r="KKW23"/>
      <c r="KKX23"/>
      <c r="KKY23"/>
      <c r="KKZ23"/>
      <c r="KLA23"/>
      <c r="KLB23"/>
      <c r="KLC23"/>
      <c r="KLD23"/>
      <c r="KLE23"/>
      <c r="KLF23"/>
      <c r="KLG23"/>
      <c r="KLH23"/>
      <c r="KLI23"/>
      <c r="KLJ23"/>
      <c r="KLK23"/>
      <c r="KLL23"/>
      <c r="KLM23"/>
      <c r="KLN23"/>
      <c r="KLO23"/>
      <c r="KLP23"/>
      <c r="KLQ23"/>
      <c r="KLR23"/>
      <c r="KLS23"/>
      <c r="KLT23"/>
      <c r="KLU23"/>
      <c r="KLV23"/>
      <c r="KLW23"/>
      <c r="KLX23"/>
      <c r="KLY23"/>
      <c r="KLZ23"/>
      <c r="KMA23"/>
      <c r="KMB23"/>
      <c r="KMC23"/>
      <c r="KMD23"/>
      <c r="KME23"/>
      <c r="KMF23"/>
      <c r="KMG23"/>
      <c r="KMH23"/>
      <c r="KMI23"/>
      <c r="KMJ23"/>
      <c r="KMK23"/>
      <c r="KML23"/>
      <c r="KMM23"/>
      <c r="KMN23"/>
      <c r="KMO23"/>
      <c r="KMP23"/>
      <c r="KMQ23"/>
      <c r="KMR23"/>
      <c r="KMS23"/>
      <c r="KMT23"/>
      <c r="KMU23"/>
      <c r="KMV23"/>
      <c r="KMW23"/>
      <c r="KMX23"/>
      <c r="KMY23"/>
      <c r="KMZ23"/>
      <c r="KNA23"/>
      <c r="KNB23"/>
      <c r="KNC23"/>
      <c r="KND23"/>
      <c r="KNE23"/>
      <c r="KNF23"/>
      <c r="KNG23"/>
      <c r="KNH23"/>
      <c r="KNI23"/>
      <c r="KNJ23"/>
      <c r="KNK23"/>
      <c r="KNL23"/>
      <c r="KNM23"/>
      <c r="KNN23"/>
      <c r="KNO23"/>
      <c r="KNP23"/>
      <c r="KNQ23"/>
      <c r="KNR23"/>
      <c r="KNS23"/>
      <c r="KNT23"/>
      <c r="KNU23"/>
      <c r="KNV23"/>
      <c r="KNW23"/>
      <c r="KNX23"/>
      <c r="KNY23"/>
      <c r="KNZ23"/>
      <c r="KOA23"/>
      <c r="KOB23"/>
      <c r="KOC23"/>
      <c r="KOD23"/>
      <c r="KOE23"/>
      <c r="KOF23"/>
      <c r="KOG23"/>
      <c r="KOH23"/>
      <c r="KOI23"/>
      <c r="KOJ23"/>
      <c r="KOK23"/>
      <c r="KOL23"/>
      <c r="KOM23"/>
      <c r="KON23"/>
      <c r="KOO23"/>
      <c r="KOP23"/>
      <c r="KOQ23"/>
      <c r="KOR23"/>
      <c r="KOS23"/>
      <c r="KOT23"/>
      <c r="KOU23"/>
      <c r="KOV23"/>
      <c r="KOW23"/>
      <c r="KOX23"/>
      <c r="KOY23"/>
      <c r="KOZ23"/>
      <c r="KPA23"/>
      <c r="KPB23"/>
      <c r="KPC23"/>
      <c r="KPD23"/>
      <c r="KPE23"/>
      <c r="KPF23"/>
      <c r="KPG23"/>
      <c r="KPH23"/>
      <c r="KPI23"/>
      <c r="KPJ23"/>
      <c r="KPK23"/>
      <c r="KPL23"/>
      <c r="KPM23"/>
      <c r="KPN23"/>
      <c r="KPO23"/>
      <c r="KPP23"/>
      <c r="KPQ23"/>
      <c r="KPR23"/>
      <c r="KPS23"/>
      <c r="KPT23"/>
      <c r="KPU23"/>
      <c r="KPV23"/>
      <c r="KPW23"/>
      <c r="KPX23"/>
      <c r="KPY23"/>
      <c r="KPZ23"/>
      <c r="KQA23"/>
      <c r="KQB23"/>
      <c r="KQC23"/>
      <c r="KQD23"/>
      <c r="KQE23"/>
      <c r="KQF23"/>
      <c r="KQG23"/>
      <c r="KQH23"/>
      <c r="KQI23"/>
      <c r="KQJ23"/>
      <c r="KQK23"/>
      <c r="KQL23"/>
      <c r="KQM23"/>
      <c r="KQN23"/>
      <c r="KQO23"/>
      <c r="KQP23"/>
      <c r="KQQ23"/>
      <c r="KQR23"/>
      <c r="KQS23"/>
      <c r="KQT23"/>
      <c r="KQU23"/>
      <c r="KQV23"/>
      <c r="KQW23"/>
      <c r="KQX23"/>
      <c r="KQY23"/>
      <c r="KQZ23"/>
      <c r="KRA23"/>
      <c r="KRB23"/>
      <c r="KRC23"/>
      <c r="KRD23"/>
      <c r="KRE23"/>
      <c r="KRF23"/>
      <c r="KRG23"/>
      <c r="KRH23"/>
      <c r="KRI23"/>
      <c r="KRJ23"/>
      <c r="KRK23"/>
      <c r="KRL23"/>
      <c r="KRM23"/>
      <c r="KRN23"/>
      <c r="KRO23"/>
      <c r="KRP23"/>
      <c r="KRQ23"/>
      <c r="KRR23"/>
      <c r="KRS23"/>
      <c r="KRT23"/>
      <c r="KRU23"/>
      <c r="KRV23"/>
      <c r="KRW23"/>
      <c r="KRX23"/>
      <c r="KRY23"/>
      <c r="KRZ23"/>
      <c r="KSA23"/>
      <c r="KSB23"/>
      <c r="KSC23"/>
      <c r="KSD23"/>
      <c r="KSE23"/>
      <c r="KSF23"/>
      <c r="KSG23"/>
      <c r="KSH23"/>
      <c r="KSI23"/>
      <c r="KSJ23"/>
      <c r="KSK23"/>
      <c r="KSL23"/>
      <c r="KSM23"/>
      <c r="KSN23"/>
      <c r="KSO23"/>
      <c r="KSP23"/>
      <c r="KSQ23"/>
      <c r="KSR23"/>
      <c r="KSS23"/>
      <c r="KST23"/>
      <c r="KSU23"/>
      <c r="KSV23"/>
      <c r="KSW23"/>
      <c r="KSX23"/>
      <c r="KSY23"/>
      <c r="KSZ23"/>
      <c r="KTA23"/>
      <c r="KTB23"/>
      <c r="KTC23"/>
      <c r="KTD23"/>
      <c r="KTE23"/>
      <c r="KTF23"/>
      <c r="KTG23"/>
      <c r="KTH23"/>
      <c r="KTI23"/>
      <c r="KTJ23"/>
      <c r="KTK23"/>
      <c r="KTL23"/>
      <c r="KTM23"/>
      <c r="KTN23"/>
      <c r="KTO23"/>
      <c r="KTP23"/>
      <c r="KTQ23"/>
      <c r="KTR23"/>
      <c r="KTS23"/>
      <c r="KTT23"/>
      <c r="KTU23"/>
      <c r="KTV23"/>
      <c r="KTW23"/>
      <c r="KTX23"/>
      <c r="KTY23"/>
      <c r="KTZ23"/>
      <c r="KUA23"/>
      <c r="KUB23"/>
      <c r="KUC23"/>
      <c r="KUD23"/>
      <c r="KUE23"/>
      <c r="KUF23"/>
      <c r="KUG23"/>
      <c r="KUH23"/>
      <c r="KUI23"/>
      <c r="KUJ23"/>
      <c r="KUK23"/>
      <c r="KUL23"/>
      <c r="KUM23"/>
      <c r="KUN23"/>
      <c r="KUO23"/>
      <c r="KUP23"/>
      <c r="KUQ23"/>
      <c r="KUR23"/>
      <c r="KUS23"/>
      <c r="KUT23"/>
      <c r="KUU23"/>
      <c r="KUV23"/>
      <c r="KUW23"/>
      <c r="KUX23"/>
      <c r="KUY23"/>
      <c r="KUZ23"/>
      <c r="KVA23"/>
      <c r="KVB23"/>
      <c r="KVC23"/>
      <c r="KVD23"/>
      <c r="KVE23"/>
      <c r="KVF23"/>
      <c r="KVG23"/>
      <c r="KVH23"/>
      <c r="KVI23"/>
      <c r="KVJ23"/>
      <c r="KVK23"/>
      <c r="KVL23"/>
      <c r="KVM23"/>
      <c r="KVN23"/>
      <c r="KVO23"/>
      <c r="KVP23"/>
      <c r="KVQ23"/>
      <c r="KVR23"/>
      <c r="KVS23"/>
      <c r="KVT23"/>
      <c r="KVU23"/>
      <c r="KVV23"/>
      <c r="KVW23"/>
      <c r="KVX23"/>
      <c r="KVY23"/>
      <c r="KVZ23"/>
      <c r="KWA23"/>
      <c r="KWB23"/>
      <c r="KWC23"/>
      <c r="KWD23"/>
      <c r="KWE23"/>
      <c r="KWF23"/>
      <c r="KWG23"/>
      <c r="KWH23"/>
      <c r="KWI23"/>
      <c r="KWJ23"/>
      <c r="KWK23"/>
      <c r="KWL23"/>
      <c r="KWM23"/>
      <c r="KWN23"/>
      <c r="KWO23"/>
      <c r="KWP23"/>
      <c r="KWQ23"/>
      <c r="KWR23"/>
      <c r="KWS23"/>
      <c r="KWT23"/>
      <c r="KWU23"/>
      <c r="KWV23"/>
      <c r="KWW23"/>
      <c r="KWX23"/>
      <c r="KWY23"/>
      <c r="KWZ23"/>
      <c r="KXA23"/>
      <c r="KXB23"/>
      <c r="KXC23"/>
      <c r="KXD23"/>
      <c r="KXE23"/>
      <c r="KXF23"/>
      <c r="KXG23"/>
      <c r="KXH23"/>
      <c r="KXI23"/>
      <c r="KXJ23"/>
      <c r="KXK23"/>
      <c r="KXL23"/>
      <c r="KXM23"/>
      <c r="KXN23"/>
      <c r="KXO23"/>
      <c r="KXP23"/>
      <c r="KXQ23"/>
      <c r="KXR23"/>
      <c r="KXS23"/>
      <c r="KXT23"/>
      <c r="KXU23"/>
      <c r="KXV23"/>
      <c r="KXW23"/>
      <c r="KXX23"/>
      <c r="KXY23"/>
      <c r="KXZ23"/>
      <c r="KYA23"/>
      <c r="KYB23"/>
      <c r="KYC23"/>
      <c r="KYD23"/>
      <c r="KYE23"/>
      <c r="KYF23"/>
      <c r="KYG23"/>
      <c r="KYH23"/>
      <c r="KYI23"/>
      <c r="KYJ23"/>
      <c r="KYK23"/>
      <c r="KYL23"/>
      <c r="KYM23"/>
      <c r="KYN23"/>
      <c r="KYO23"/>
      <c r="KYP23"/>
      <c r="KYQ23"/>
      <c r="KYR23"/>
      <c r="KYS23"/>
      <c r="KYT23"/>
      <c r="KYU23"/>
      <c r="KYV23"/>
      <c r="KYW23"/>
      <c r="KYX23"/>
      <c r="KYY23"/>
      <c r="KYZ23"/>
      <c r="KZA23"/>
      <c r="KZB23"/>
      <c r="KZC23"/>
      <c r="KZD23"/>
      <c r="KZE23"/>
      <c r="KZF23"/>
      <c r="KZG23"/>
      <c r="KZH23"/>
      <c r="KZI23"/>
      <c r="KZJ23"/>
      <c r="KZK23"/>
      <c r="KZL23"/>
      <c r="KZM23"/>
      <c r="KZN23"/>
      <c r="KZO23"/>
      <c r="KZP23"/>
      <c r="KZQ23"/>
      <c r="KZR23"/>
      <c r="KZS23"/>
      <c r="KZT23"/>
      <c r="KZU23"/>
      <c r="KZV23"/>
      <c r="KZW23"/>
      <c r="KZX23"/>
      <c r="KZY23"/>
      <c r="KZZ23"/>
      <c r="LAA23"/>
      <c r="LAB23"/>
      <c r="LAC23"/>
      <c r="LAD23"/>
      <c r="LAE23"/>
      <c r="LAF23"/>
      <c r="LAG23"/>
      <c r="LAH23"/>
      <c r="LAI23"/>
      <c r="LAJ23"/>
      <c r="LAK23"/>
      <c r="LAL23"/>
      <c r="LAM23"/>
      <c r="LAN23"/>
      <c r="LAO23"/>
      <c r="LAP23"/>
      <c r="LAQ23"/>
      <c r="LAR23"/>
      <c r="LAS23"/>
      <c r="LAT23"/>
      <c r="LAU23"/>
      <c r="LAV23"/>
      <c r="LAW23"/>
      <c r="LAX23"/>
      <c r="LAY23"/>
      <c r="LAZ23"/>
      <c r="LBA23"/>
      <c r="LBB23"/>
      <c r="LBC23"/>
      <c r="LBD23"/>
      <c r="LBE23"/>
      <c r="LBF23"/>
      <c r="LBG23"/>
      <c r="LBH23"/>
      <c r="LBI23"/>
      <c r="LBJ23"/>
      <c r="LBK23"/>
      <c r="LBL23"/>
      <c r="LBM23"/>
      <c r="LBN23"/>
      <c r="LBO23"/>
      <c r="LBP23"/>
      <c r="LBQ23"/>
      <c r="LBR23"/>
      <c r="LBS23"/>
      <c r="LBT23"/>
      <c r="LBU23"/>
      <c r="LBV23"/>
      <c r="LBW23"/>
      <c r="LBX23"/>
      <c r="LBY23"/>
      <c r="LBZ23"/>
      <c r="LCA23"/>
      <c r="LCB23"/>
      <c r="LCC23"/>
      <c r="LCD23"/>
      <c r="LCE23"/>
      <c r="LCF23"/>
      <c r="LCG23"/>
      <c r="LCH23"/>
      <c r="LCI23"/>
      <c r="LCJ23"/>
      <c r="LCK23"/>
      <c r="LCL23"/>
      <c r="LCM23"/>
      <c r="LCN23"/>
      <c r="LCO23"/>
      <c r="LCP23"/>
      <c r="LCQ23"/>
      <c r="LCR23"/>
      <c r="LCS23"/>
      <c r="LCT23"/>
      <c r="LCU23"/>
      <c r="LCV23"/>
      <c r="LCW23"/>
      <c r="LCX23"/>
      <c r="LCY23"/>
      <c r="LCZ23"/>
      <c r="LDA23"/>
      <c r="LDB23"/>
      <c r="LDC23"/>
      <c r="LDD23"/>
      <c r="LDE23"/>
      <c r="LDF23"/>
      <c r="LDG23"/>
      <c r="LDH23"/>
      <c r="LDI23"/>
      <c r="LDJ23"/>
      <c r="LDK23"/>
      <c r="LDL23"/>
      <c r="LDM23"/>
      <c r="LDN23"/>
      <c r="LDO23"/>
      <c r="LDP23"/>
      <c r="LDQ23"/>
      <c r="LDR23"/>
      <c r="LDS23"/>
      <c r="LDT23"/>
      <c r="LDU23"/>
      <c r="LDV23"/>
      <c r="LDW23"/>
      <c r="LDX23"/>
      <c r="LDY23"/>
      <c r="LDZ23"/>
      <c r="LEA23"/>
      <c r="LEB23"/>
      <c r="LEC23"/>
      <c r="LED23"/>
      <c r="LEE23"/>
      <c r="LEF23"/>
      <c r="LEG23"/>
      <c r="LEH23"/>
      <c r="LEI23"/>
      <c r="LEJ23"/>
      <c r="LEK23"/>
      <c r="LEL23"/>
      <c r="LEM23"/>
      <c r="LEN23"/>
      <c r="LEO23"/>
      <c r="LEP23"/>
      <c r="LEQ23"/>
      <c r="LER23"/>
      <c r="LES23"/>
      <c r="LET23"/>
      <c r="LEU23"/>
      <c r="LEV23"/>
      <c r="LEW23"/>
      <c r="LEX23"/>
      <c r="LEY23"/>
      <c r="LEZ23"/>
      <c r="LFA23"/>
      <c r="LFB23"/>
      <c r="LFC23"/>
      <c r="LFD23"/>
      <c r="LFE23"/>
      <c r="LFF23"/>
      <c r="LFG23"/>
      <c r="LFH23"/>
      <c r="LFI23"/>
      <c r="LFJ23"/>
      <c r="LFK23"/>
      <c r="LFL23"/>
      <c r="LFM23"/>
      <c r="LFN23"/>
      <c r="LFO23"/>
      <c r="LFP23"/>
      <c r="LFQ23"/>
      <c r="LFR23"/>
      <c r="LFS23"/>
      <c r="LFT23"/>
      <c r="LFU23"/>
      <c r="LFV23"/>
      <c r="LFW23"/>
      <c r="LFX23"/>
      <c r="LFY23"/>
      <c r="LFZ23"/>
      <c r="LGA23"/>
      <c r="LGB23"/>
      <c r="LGC23"/>
      <c r="LGD23"/>
      <c r="LGE23"/>
      <c r="LGF23"/>
      <c r="LGG23"/>
      <c r="LGH23"/>
      <c r="LGI23"/>
      <c r="LGJ23"/>
      <c r="LGK23"/>
      <c r="LGL23"/>
      <c r="LGM23"/>
      <c r="LGN23"/>
      <c r="LGO23"/>
      <c r="LGP23"/>
      <c r="LGQ23"/>
      <c r="LGR23"/>
      <c r="LGS23"/>
      <c r="LGT23"/>
      <c r="LGU23"/>
      <c r="LGV23"/>
      <c r="LGW23"/>
      <c r="LGX23"/>
      <c r="LGY23"/>
      <c r="LGZ23"/>
      <c r="LHA23"/>
      <c r="LHB23"/>
      <c r="LHC23"/>
      <c r="LHD23"/>
      <c r="LHE23"/>
      <c r="LHF23"/>
      <c r="LHG23"/>
      <c r="LHH23"/>
      <c r="LHI23"/>
      <c r="LHJ23"/>
      <c r="LHK23"/>
      <c r="LHL23"/>
      <c r="LHM23"/>
      <c r="LHN23"/>
      <c r="LHO23"/>
      <c r="LHP23"/>
      <c r="LHQ23"/>
      <c r="LHR23"/>
      <c r="LHS23"/>
      <c r="LHT23"/>
      <c r="LHU23"/>
      <c r="LHV23"/>
      <c r="LHW23"/>
      <c r="LHX23"/>
      <c r="LHY23"/>
      <c r="LHZ23"/>
      <c r="LIA23"/>
      <c r="LIB23"/>
      <c r="LIC23"/>
      <c r="LID23"/>
      <c r="LIE23"/>
      <c r="LIF23"/>
      <c r="LIG23"/>
      <c r="LIH23"/>
      <c r="LII23"/>
      <c r="LIJ23"/>
      <c r="LIK23"/>
      <c r="LIL23"/>
      <c r="LIM23"/>
      <c r="LIN23"/>
      <c r="LIO23"/>
      <c r="LIP23"/>
      <c r="LIQ23"/>
      <c r="LIR23"/>
      <c r="LIS23"/>
      <c r="LIT23"/>
      <c r="LIU23"/>
      <c r="LIV23"/>
      <c r="LIW23"/>
      <c r="LIX23"/>
      <c r="LIY23"/>
      <c r="LIZ23"/>
      <c r="LJA23"/>
      <c r="LJB23"/>
      <c r="LJC23"/>
      <c r="LJD23"/>
      <c r="LJE23"/>
      <c r="LJF23"/>
      <c r="LJG23"/>
      <c r="LJH23"/>
      <c r="LJI23"/>
      <c r="LJJ23"/>
      <c r="LJK23"/>
      <c r="LJL23"/>
      <c r="LJM23"/>
      <c r="LJN23"/>
      <c r="LJO23"/>
      <c r="LJP23"/>
      <c r="LJQ23"/>
      <c r="LJR23"/>
      <c r="LJS23"/>
      <c r="LJT23"/>
      <c r="LJU23"/>
      <c r="LJV23"/>
      <c r="LJW23"/>
      <c r="LJX23"/>
      <c r="LJY23"/>
      <c r="LJZ23"/>
      <c r="LKA23"/>
      <c r="LKB23"/>
      <c r="LKC23"/>
      <c r="LKD23"/>
      <c r="LKE23"/>
      <c r="LKF23"/>
      <c r="LKG23"/>
      <c r="LKH23"/>
      <c r="LKI23"/>
      <c r="LKJ23"/>
      <c r="LKK23"/>
      <c r="LKL23"/>
      <c r="LKM23"/>
      <c r="LKN23"/>
      <c r="LKO23"/>
      <c r="LKP23"/>
      <c r="LKQ23"/>
      <c r="LKR23"/>
      <c r="LKS23"/>
      <c r="LKT23"/>
      <c r="LKU23"/>
      <c r="LKV23"/>
      <c r="LKW23"/>
      <c r="LKX23"/>
      <c r="LKY23"/>
      <c r="LKZ23"/>
      <c r="LLA23"/>
      <c r="LLB23"/>
      <c r="LLC23"/>
      <c r="LLD23"/>
      <c r="LLE23"/>
      <c r="LLF23"/>
      <c r="LLG23"/>
      <c r="LLH23"/>
      <c r="LLI23"/>
      <c r="LLJ23"/>
      <c r="LLK23"/>
      <c r="LLL23"/>
      <c r="LLM23"/>
      <c r="LLN23"/>
      <c r="LLO23"/>
      <c r="LLP23"/>
      <c r="LLQ23"/>
      <c r="LLR23"/>
      <c r="LLS23"/>
      <c r="LLT23"/>
      <c r="LLU23"/>
      <c r="LLV23"/>
      <c r="LLW23"/>
      <c r="LLX23"/>
      <c r="LLY23"/>
      <c r="LLZ23"/>
      <c r="LMA23"/>
      <c r="LMB23"/>
      <c r="LMC23"/>
      <c r="LMD23"/>
      <c r="LME23"/>
      <c r="LMF23"/>
      <c r="LMG23"/>
      <c r="LMH23"/>
      <c r="LMI23"/>
      <c r="LMJ23"/>
      <c r="LMK23"/>
      <c r="LML23"/>
      <c r="LMM23"/>
      <c r="LMN23"/>
      <c r="LMO23"/>
      <c r="LMP23"/>
      <c r="LMQ23"/>
      <c r="LMR23"/>
      <c r="LMS23"/>
      <c r="LMT23"/>
      <c r="LMU23"/>
      <c r="LMV23"/>
      <c r="LMW23"/>
      <c r="LMX23"/>
      <c r="LMY23"/>
      <c r="LMZ23"/>
      <c r="LNA23"/>
      <c r="LNB23"/>
      <c r="LNC23"/>
      <c r="LND23"/>
      <c r="LNE23"/>
      <c r="LNF23"/>
      <c r="LNG23"/>
      <c r="LNH23"/>
      <c r="LNI23"/>
      <c r="LNJ23"/>
      <c r="LNK23"/>
      <c r="LNL23"/>
      <c r="LNM23"/>
      <c r="LNN23"/>
      <c r="LNO23"/>
      <c r="LNP23"/>
      <c r="LNQ23"/>
      <c r="LNR23"/>
      <c r="LNS23"/>
      <c r="LNT23"/>
      <c r="LNU23"/>
      <c r="LNV23"/>
      <c r="LNW23"/>
      <c r="LNX23"/>
      <c r="LNY23"/>
      <c r="LNZ23"/>
      <c r="LOA23"/>
      <c r="LOB23"/>
      <c r="LOC23"/>
      <c r="LOD23"/>
      <c r="LOE23"/>
      <c r="LOF23"/>
      <c r="LOG23"/>
      <c r="LOH23"/>
      <c r="LOI23"/>
      <c r="LOJ23"/>
      <c r="LOK23"/>
      <c r="LOL23"/>
      <c r="LOM23"/>
      <c r="LON23"/>
      <c r="LOO23"/>
      <c r="LOP23"/>
      <c r="LOQ23"/>
      <c r="LOR23"/>
      <c r="LOS23"/>
      <c r="LOT23"/>
      <c r="LOU23"/>
      <c r="LOV23"/>
      <c r="LOW23"/>
      <c r="LOX23"/>
      <c r="LOY23"/>
      <c r="LOZ23"/>
      <c r="LPA23"/>
      <c r="LPB23"/>
      <c r="LPC23"/>
      <c r="LPD23"/>
      <c r="LPE23"/>
      <c r="LPF23"/>
      <c r="LPG23"/>
      <c r="LPH23"/>
      <c r="LPI23"/>
      <c r="LPJ23"/>
      <c r="LPK23"/>
      <c r="LPL23"/>
      <c r="LPM23"/>
      <c r="LPN23"/>
      <c r="LPO23"/>
      <c r="LPP23"/>
      <c r="LPQ23"/>
      <c r="LPR23"/>
      <c r="LPS23"/>
      <c r="LPT23"/>
      <c r="LPU23"/>
      <c r="LPV23"/>
      <c r="LPW23"/>
      <c r="LPX23"/>
      <c r="LPY23"/>
      <c r="LPZ23"/>
      <c r="LQA23"/>
      <c r="LQB23"/>
      <c r="LQC23"/>
      <c r="LQD23"/>
      <c r="LQE23"/>
      <c r="LQF23"/>
      <c r="LQG23"/>
      <c r="LQH23"/>
      <c r="LQI23"/>
      <c r="LQJ23"/>
      <c r="LQK23"/>
      <c r="LQL23"/>
      <c r="LQM23"/>
      <c r="LQN23"/>
      <c r="LQO23"/>
      <c r="LQP23"/>
      <c r="LQQ23"/>
      <c r="LQR23"/>
      <c r="LQS23"/>
      <c r="LQT23"/>
      <c r="LQU23"/>
      <c r="LQV23"/>
      <c r="LQW23"/>
      <c r="LQX23"/>
      <c r="LQY23"/>
      <c r="LQZ23"/>
      <c r="LRA23"/>
      <c r="LRB23"/>
      <c r="LRC23"/>
      <c r="LRD23"/>
      <c r="LRE23"/>
      <c r="LRF23"/>
      <c r="LRG23"/>
      <c r="LRH23"/>
      <c r="LRI23"/>
      <c r="LRJ23"/>
      <c r="LRK23"/>
      <c r="LRL23"/>
      <c r="LRM23"/>
      <c r="LRN23"/>
      <c r="LRO23"/>
      <c r="LRP23"/>
      <c r="LRQ23"/>
      <c r="LRR23"/>
      <c r="LRS23"/>
      <c r="LRT23"/>
      <c r="LRU23"/>
      <c r="LRV23"/>
      <c r="LRW23"/>
      <c r="LRX23"/>
      <c r="LRY23"/>
      <c r="LRZ23"/>
      <c r="LSA23"/>
      <c r="LSB23"/>
      <c r="LSC23"/>
      <c r="LSD23"/>
      <c r="LSE23"/>
      <c r="LSF23"/>
      <c r="LSG23"/>
      <c r="LSH23"/>
      <c r="LSI23"/>
      <c r="LSJ23"/>
      <c r="LSK23"/>
      <c r="LSL23"/>
      <c r="LSM23"/>
      <c r="LSN23"/>
      <c r="LSO23"/>
      <c r="LSP23"/>
      <c r="LSQ23"/>
      <c r="LSR23"/>
      <c r="LSS23"/>
      <c r="LST23"/>
      <c r="LSU23"/>
      <c r="LSV23"/>
      <c r="LSW23"/>
      <c r="LSX23"/>
      <c r="LSY23"/>
      <c r="LSZ23"/>
      <c r="LTA23"/>
      <c r="LTB23"/>
      <c r="LTC23"/>
      <c r="LTD23"/>
      <c r="LTE23"/>
      <c r="LTF23"/>
      <c r="LTG23"/>
      <c r="LTH23"/>
      <c r="LTI23"/>
      <c r="LTJ23"/>
      <c r="LTK23"/>
      <c r="LTL23"/>
      <c r="LTM23"/>
      <c r="LTN23"/>
      <c r="LTO23"/>
      <c r="LTP23"/>
      <c r="LTQ23"/>
      <c r="LTR23"/>
      <c r="LTS23"/>
      <c r="LTT23"/>
      <c r="LTU23"/>
      <c r="LTV23"/>
      <c r="LTW23"/>
      <c r="LTX23"/>
      <c r="LTY23"/>
      <c r="LTZ23"/>
      <c r="LUA23"/>
      <c r="LUB23"/>
      <c r="LUC23"/>
      <c r="LUD23"/>
      <c r="LUE23"/>
      <c r="LUF23"/>
      <c r="LUG23"/>
      <c r="LUH23"/>
      <c r="LUI23"/>
      <c r="LUJ23"/>
      <c r="LUK23"/>
      <c r="LUL23"/>
      <c r="LUM23"/>
      <c r="LUN23"/>
      <c r="LUO23"/>
      <c r="LUP23"/>
      <c r="LUQ23"/>
      <c r="LUR23"/>
      <c r="LUS23"/>
      <c r="LUT23"/>
      <c r="LUU23"/>
      <c r="LUV23"/>
      <c r="LUW23"/>
      <c r="LUX23"/>
      <c r="LUY23"/>
      <c r="LUZ23"/>
      <c r="LVA23"/>
      <c r="LVB23"/>
      <c r="LVC23"/>
      <c r="LVD23"/>
      <c r="LVE23"/>
      <c r="LVF23"/>
      <c r="LVG23"/>
      <c r="LVH23"/>
      <c r="LVI23"/>
      <c r="LVJ23"/>
      <c r="LVK23"/>
      <c r="LVL23"/>
      <c r="LVM23"/>
      <c r="LVN23"/>
      <c r="LVO23"/>
      <c r="LVP23"/>
      <c r="LVQ23"/>
      <c r="LVR23"/>
      <c r="LVS23"/>
      <c r="LVT23"/>
      <c r="LVU23"/>
      <c r="LVV23"/>
      <c r="LVW23"/>
      <c r="LVX23"/>
      <c r="LVY23"/>
      <c r="LVZ23"/>
      <c r="LWA23"/>
      <c r="LWB23"/>
      <c r="LWC23"/>
      <c r="LWD23"/>
      <c r="LWE23"/>
      <c r="LWF23"/>
      <c r="LWG23"/>
      <c r="LWH23"/>
      <c r="LWI23"/>
      <c r="LWJ23"/>
      <c r="LWK23"/>
      <c r="LWL23"/>
      <c r="LWM23"/>
      <c r="LWN23"/>
      <c r="LWO23"/>
      <c r="LWP23"/>
      <c r="LWQ23"/>
      <c r="LWR23"/>
      <c r="LWS23"/>
      <c r="LWT23"/>
      <c r="LWU23"/>
      <c r="LWV23"/>
      <c r="LWW23"/>
      <c r="LWX23"/>
      <c r="LWY23"/>
      <c r="LWZ23"/>
      <c r="LXA23"/>
      <c r="LXB23"/>
      <c r="LXC23"/>
      <c r="LXD23"/>
      <c r="LXE23"/>
      <c r="LXF23"/>
      <c r="LXG23"/>
      <c r="LXH23"/>
      <c r="LXI23"/>
      <c r="LXJ23"/>
      <c r="LXK23"/>
      <c r="LXL23"/>
      <c r="LXM23"/>
      <c r="LXN23"/>
      <c r="LXO23"/>
      <c r="LXP23"/>
      <c r="LXQ23"/>
      <c r="LXR23"/>
      <c r="LXS23"/>
      <c r="LXT23"/>
      <c r="LXU23"/>
      <c r="LXV23"/>
      <c r="LXW23"/>
      <c r="LXX23"/>
      <c r="LXY23"/>
      <c r="LXZ23"/>
      <c r="LYA23"/>
      <c r="LYB23"/>
      <c r="LYC23"/>
      <c r="LYD23"/>
      <c r="LYE23"/>
      <c r="LYF23"/>
      <c r="LYG23"/>
      <c r="LYH23"/>
      <c r="LYI23"/>
      <c r="LYJ23"/>
      <c r="LYK23"/>
      <c r="LYL23"/>
      <c r="LYM23"/>
      <c r="LYN23"/>
      <c r="LYO23"/>
      <c r="LYP23"/>
      <c r="LYQ23"/>
      <c r="LYR23"/>
      <c r="LYS23"/>
      <c r="LYT23"/>
      <c r="LYU23"/>
      <c r="LYV23"/>
      <c r="LYW23"/>
      <c r="LYX23"/>
      <c r="LYY23"/>
      <c r="LYZ23"/>
      <c r="LZA23"/>
      <c r="LZB23"/>
      <c r="LZC23"/>
      <c r="LZD23"/>
      <c r="LZE23"/>
      <c r="LZF23"/>
      <c r="LZG23"/>
      <c r="LZH23"/>
      <c r="LZI23"/>
      <c r="LZJ23"/>
      <c r="LZK23"/>
      <c r="LZL23"/>
      <c r="LZM23"/>
      <c r="LZN23"/>
      <c r="LZO23"/>
      <c r="LZP23"/>
      <c r="LZQ23"/>
      <c r="LZR23"/>
      <c r="LZS23"/>
      <c r="LZT23"/>
      <c r="LZU23"/>
      <c r="LZV23"/>
      <c r="LZW23"/>
      <c r="LZX23"/>
      <c r="LZY23"/>
      <c r="LZZ23"/>
      <c r="MAA23"/>
      <c r="MAB23"/>
      <c r="MAC23"/>
      <c r="MAD23"/>
      <c r="MAE23"/>
      <c r="MAF23"/>
      <c r="MAG23"/>
      <c r="MAH23"/>
      <c r="MAI23"/>
      <c r="MAJ23"/>
      <c r="MAK23"/>
      <c r="MAL23"/>
      <c r="MAM23"/>
      <c r="MAN23"/>
      <c r="MAO23"/>
      <c r="MAP23"/>
      <c r="MAQ23"/>
      <c r="MAR23"/>
      <c r="MAS23"/>
      <c r="MAT23"/>
      <c r="MAU23"/>
      <c r="MAV23"/>
      <c r="MAW23"/>
      <c r="MAX23"/>
      <c r="MAY23"/>
      <c r="MAZ23"/>
      <c r="MBA23"/>
      <c r="MBB23"/>
      <c r="MBC23"/>
      <c r="MBD23"/>
      <c r="MBE23"/>
      <c r="MBF23"/>
      <c r="MBG23"/>
      <c r="MBH23"/>
      <c r="MBI23"/>
      <c r="MBJ23"/>
      <c r="MBK23"/>
      <c r="MBL23"/>
      <c r="MBM23"/>
      <c r="MBN23"/>
      <c r="MBO23"/>
      <c r="MBP23"/>
      <c r="MBQ23"/>
      <c r="MBR23"/>
      <c r="MBS23"/>
      <c r="MBT23"/>
      <c r="MBU23"/>
      <c r="MBV23"/>
      <c r="MBW23"/>
      <c r="MBX23"/>
      <c r="MBY23"/>
      <c r="MBZ23"/>
      <c r="MCA23"/>
      <c r="MCB23"/>
      <c r="MCC23"/>
      <c r="MCD23"/>
      <c r="MCE23"/>
      <c r="MCF23"/>
      <c r="MCG23"/>
      <c r="MCH23"/>
      <c r="MCI23"/>
      <c r="MCJ23"/>
      <c r="MCK23"/>
      <c r="MCL23"/>
      <c r="MCM23"/>
      <c r="MCN23"/>
      <c r="MCO23"/>
      <c r="MCP23"/>
      <c r="MCQ23"/>
      <c r="MCR23"/>
      <c r="MCS23"/>
      <c r="MCT23"/>
      <c r="MCU23"/>
      <c r="MCV23"/>
      <c r="MCW23"/>
      <c r="MCX23"/>
      <c r="MCY23"/>
      <c r="MCZ23"/>
      <c r="MDA23"/>
      <c r="MDB23"/>
      <c r="MDC23"/>
      <c r="MDD23"/>
      <c r="MDE23"/>
      <c r="MDF23"/>
      <c r="MDG23"/>
      <c r="MDH23"/>
      <c r="MDI23"/>
      <c r="MDJ23"/>
      <c r="MDK23"/>
      <c r="MDL23"/>
      <c r="MDM23"/>
      <c r="MDN23"/>
      <c r="MDO23"/>
      <c r="MDP23"/>
      <c r="MDQ23"/>
      <c r="MDR23"/>
      <c r="MDS23"/>
      <c r="MDT23"/>
      <c r="MDU23"/>
      <c r="MDV23"/>
      <c r="MDW23"/>
      <c r="MDX23"/>
      <c r="MDY23"/>
      <c r="MDZ23"/>
      <c r="MEA23"/>
      <c r="MEB23"/>
      <c r="MEC23"/>
      <c r="MED23"/>
      <c r="MEE23"/>
      <c r="MEF23"/>
      <c r="MEG23"/>
      <c r="MEH23"/>
      <c r="MEI23"/>
      <c r="MEJ23"/>
      <c r="MEK23"/>
      <c r="MEL23"/>
      <c r="MEM23"/>
      <c r="MEN23"/>
      <c r="MEO23"/>
      <c r="MEP23"/>
      <c r="MEQ23"/>
      <c r="MER23"/>
      <c r="MES23"/>
      <c r="MET23"/>
      <c r="MEU23"/>
      <c r="MEV23"/>
      <c r="MEW23"/>
      <c r="MEX23"/>
      <c r="MEY23"/>
      <c r="MEZ23"/>
      <c r="MFA23"/>
      <c r="MFB23"/>
      <c r="MFC23"/>
      <c r="MFD23"/>
      <c r="MFE23"/>
      <c r="MFF23"/>
      <c r="MFG23"/>
      <c r="MFH23"/>
      <c r="MFI23"/>
      <c r="MFJ23"/>
      <c r="MFK23"/>
      <c r="MFL23"/>
      <c r="MFM23"/>
      <c r="MFN23"/>
      <c r="MFO23"/>
      <c r="MFP23"/>
      <c r="MFQ23"/>
      <c r="MFR23"/>
      <c r="MFS23"/>
      <c r="MFT23"/>
      <c r="MFU23"/>
      <c r="MFV23"/>
      <c r="MFW23"/>
      <c r="MFX23"/>
      <c r="MFY23"/>
      <c r="MFZ23"/>
      <c r="MGA23"/>
      <c r="MGB23"/>
      <c r="MGC23"/>
      <c r="MGD23"/>
      <c r="MGE23"/>
      <c r="MGF23"/>
      <c r="MGG23"/>
      <c r="MGH23"/>
      <c r="MGI23"/>
      <c r="MGJ23"/>
      <c r="MGK23"/>
      <c r="MGL23"/>
      <c r="MGM23"/>
      <c r="MGN23"/>
      <c r="MGO23"/>
      <c r="MGP23"/>
      <c r="MGQ23"/>
      <c r="MGR23"/>
      <c r="MGS23"/>
      <c r="MGT23"/>
      <c r="MGU23"/>
      <c r="MGV23"/>
      <c r="MGW23"/>
      <c r="MGX23"/>
      <c r="MGY23"/>
      <c r="MGZ23"/>
      <c r="MHA23"/>
      <c r="MHB23"/>
      <c r="MHC23"/>
      <c r="MHD23"/>
      <c r="MHE23"/>
      <c r="MHF23"/>
      <c r="MHG23"/>
      <c r="MHH23"/>
      <c r="MHI23"/>
      <c r="MHJ23"/>
      <c r="MHK23"/>
      <c r="MHL23"/>
      <c r="MHM23"/>
      <c r="MHN23"/>
      <c r="MHO23"/>
      <c r="MHP23"/>
      <c r="MHQ23"/>
      <c r="MHR23"/>
      <c r="MHS23"/>
      <c r="MHT23"/>
      <c r="MHU23"/>
      <c r="MHV23"/>
      <c r="MHW23"/>
      <c r="MHX23"/>
      <c r="MHY23"/>
      <c r="MHZ23"/>
      <c r="MIA23"/>
      <c r="MIB23"/>
      <c r="MIC23"/>
      <c r="MID23"/>
      <c r="MIE23"/>
      <c r="MIF23"/>
      <c r="MIG23"/>
      <c r="MIH23"/>
      <c r="MII23"/>
      <c r="MIJ23"/>
      <c r="MIK23"/>
      <c r="MIL23"/>
      <c r="MIM23"/>
      <c r="MIN23"/>
      <c r="MIO23"/>
      <c r="MIP23"/>
      <c r="MIQ23"/>
      <c r="MIR23"/>
      <c r="MIS23"/>
      <c r="MIT23"/>
      <c r="MIU23"/>
      <c r="MIV23"/>
      <c r="MIW23"/>
      <c r="MIX23"/>
      <c r="MIY23"/>
      <c r="MIZ23"/>
      <c r="MJA23"/>
      <c r="MJB23"/>
      <c r="MJC23"/>
      <c r="MJD23"/>
      <c r="MJE23"/>
      <c r="MJF23"/>
      <c r="MJG23"/>
      <c r="MJH23"/>
      <c r="MJI23"/>
      <c r="MJJ23"/>
      <c r="MJK23"/>
      <c r="MJL23"/>
      <c r="MJM23"/>
      <c r="MJN23"/>
      <c r="MJO23"/>
      <c r="MJP23"/>
      <c r="MJQ23"/>
      <c r="MJR23"/>
      <c r="MJS23"/>
      <c r="MJT23"/>
      <c r="MJU23"/>
      <c r="MJV23"/>
      <c r="MJW23"/>
      <c r="MJX23"/>
      <c r="MJY23"/>
      <c r="MJZ23"/>
      <c r="MKA23"/>
      <c r="MKB23"/>
      <c r="MKC23"/>
      <c r="MKD23"/>
      <c r="MKE23"/>
      <c r="MKF23"/>
      <c r="MKG23"/>
      <c r="MKH23"/>
      <c r="MKI23"/>
      <c r="MKJ23"/>
      <c r="MKK23"/>
      <c r="MKL23"/>
      <c r="MKM23"/>
      <c r="MKN23"/>
      <c r="MKO23"/>
      <c r="MKP23"/>
      <c r="MKQ23"/>
      <c r="MKR23"/>
      <c r="MKS23"/>
      <c r="MKT23"/>
      <c r="MKU23"/>
      <c r="MKV23"/>
      <c r="MKW23"/>
      <c r="MKX23"/>
      <c r="MKY23"/>
      <c r="MKZ23"/>
      <c r="MLA23"/>
      <c r="MLB23"/>
      <c r="MLC23"/>
      <c r="MLD23"/>
      <c r="MLE23"/>
      <c r="MLF23"/>
      <c r="MLG23"/>
      <c r="MLH23"/>
      <c r="MLI23"/>
      <c r="MLJ23"/>
      <c r="MLK23"/>
      <c r="MLL23"/>
      <c r="MLM23"/>
      <c r="MLN23"/>
      <c r="MLO23"/>
      <c r="MLP23"/>
      <c r="MLQ23"/>
      <c r="MLR23"/>
      <c r="MLS23"/>
      <c r="MLT23"/>
      <c r="MLU23"/>
      <c r="MLV23"/>
      <c r="MLW23"/>
      <c r="MLX23"/>
      <c r="MLY23"/>
      <c r="MLZ23"/>
      <c r="MMA23"/>
      <c r="MMB23"/>
      <c r="MMC23"/>
      <c r="MMD23"/>
      <c r="MME23"/>
      <c r="MMF23"/>
      <c r="MMG23"/>
      <c r="MMH23"/>
      <c r="MMI23"/>
      <c r="MMJ23"/>
      <c r="MMK23"/>
      <c r="MML23"/>
      <c r="MMM23"/>
      <c r="MMN23"/>
      <c r="MMO23"/>
      <c r="MMP23"/>
      <c r="MMQ23"/>
      <c r="MMR23"/>
      <c r="MMS23"/>
      <c r="MMT23"/>
      <c r="MMU23"/>
      <c r="MMV23"/>
      <c r="MMW23"/>
      <c r="MMX23"/>
      <c r="MMY23"/>
      <c r="MMZ23"/>
      <c r="MNA23"/>
      <c r="MNB23"/>
      <c r="MNC23"/>
      <c r="MND23"/>
      <c r="MNE23"/>
      <c r="MNF23"/>
      <c r="MNG23"/>
      <c r="MNH23"/>
      <c r="MNI23"/>
      <c r="MNJ23"/>
      <c r="MNK23"/>
      <c r="MNL23"/>
      <c r="MNM23"/>
      <c r="MNN23"/>
      <c r="MNO23"/>
      <c r="MNP23"/>
      <c r="MNQ23"/>
      <c r="MNR23"/>
      <c r="MNS23"/>
      <c r="MNT23"/>
      <c r="MNU23"/>
      <c r="MNV23"/>
      <c r="MNW23"/>
      <c r="MNX23"/>
      <c r="MNY23"/>
      <c r="MNZ23"/>
      <c r="MOA23"/>
      <c r="MOB23"/>
      <c r="MOC23"/>
      <c r="MOD23"/>
      <c r="MOE23"/>
      <c r="MOF23"/>
      <c r="MOG23"/>
      <c r="MOH23"/>
      <c r="MOI23"/>
      <c r="MOJ23"/>
      <c r="MOK23"/>
      <c r="MOL23"/>
      <c r="MOM23"/>
      <c r="MON23"/>
      <c r="MOO23"/>
      <c r="MOP23"/>
      <c r="MOQ23"/>
      <c r="MOR23"/>
      <c r="MOS23"/>
      <c r="MOT23"/>
      <c r="MOU23"/>
      <c r="MOV23"/>
      <c r="MOW23"/>
      <c r="MOX23"/>
      <c r="MOY23"/>
      <c r="MOZ23"/>
      <c r="MPA23"/>
      <c r="MPB23"/>
      <c r="MPC23"/>
      <c r="MPD23"/>
      <c r="MPE23"/>
      <c r="MPF23"/>
      <c r="MPG23"/>
      <c r="MPH23"/>
      <c r="MPI23"/>
      <c r="MPJ23"/>
      <c r="MPK23"/>
      <c r="MPL23"/>
      <c r="MPM23"/>
      <c r="MPN23"/>
      <c r="MPO23"/>
      <c r="MPP23"/>
      <c r="MPQ23"/>
      <c r="MPR23"/>
      <c r="MPS23"/>
      <c r="MPT23"/>
      <c r="MPU23"/>
      <c r="MPV23"/>
      <c r="MPW23"/>
      <c r="MPX23"/>
      <c r="MPY23"/>
      <c r="MPZ23"/>
      <c r="MQA23"/>
      <c r="MQB23"/>
      <c r="MQC23"/>
      <c r="MQD23"/>
      <c r="MQE23"/>
      <c r="MQF23"/>
      <c r="MQG23"/>
      <c r="MQH23"/>
      <c r="MQI23"/>
      <c r="MQJ23"/>
      <c r="MQK23"/>
      <c r="MQL23"/>
      <c r="MQM23"/>
      <c r="MQN23"/>
      <c r="MQO23"/>
      <c r="MQP23"/>
      <c r="MQQ23"/>
      <c r="MQR23"/>
      <c r="MQS23"/>
      <c r="MQT23"/>
      <c r="MQU23"/>
      <c r="MQV23"/>
      <c r="MQW23"/>
      <c r="MQX23"/>
      <c r="MQY23"/>
      <c r="MQZ23"/>
      <c r="MRA23"/>
      <c r="MRB23"/>
      <c r="MRC23"/>
      <c r="MRD23"/>
      <c r="MRE23"/>
      <c r="MRF23"/>
      <c r="MRG23"/>
      <c r="MRH23"/>
      <c r="MRI23"/>
      <c r="MRJ23"/>
      <c r="MRK23"/>
      <c r="MRL23"/>
      <c r="MRM23"/>
      <c r="MRN23"/>
      <c r="MRO23"/>
      <c r="MRP23"/>
      <c r="MRQ23"/>
      <c r="MRR23"/>
      <c r="MRS23"/>
      <c r="MRT23"/>
      <c r="MRU23"/>
      <c r="MRV23"/>
      <c r="MRW23"/>
      <c r="MRX23"/>
      <c r="MRY23"/>
      <c r="MRZ23"/>
      <c r="MSA23"/>
      <c r="MSB23"/>
      <c r="MSC23"/>
      <c r="MSD23"/>
      <c r="MSE23"/>
      <c r="MSF23"/>
      <c r="MSG23"/>
      <c r="MSH23"/>
      <c r="MSI23"/>
      <c r="MSJ23"/>
      <c r="MSK23"/>
      <c r="MSL23"/>
      <c r="MSM23"/>
      <c r="MSN23"/>
      <c r="MSO23"/>
      <c r="MSP23"/>
      <c r="MSQ23"/>
      <c r="MSR23"/>
      <c r="MSS23"/>
      <c r="MST23"/>
      <c r="MSU23"/>
      <c r="MSV23"/>
      <c r="MSW23"/>
      <c r="MSX23"/>
      <c r="MSY23"/>
      <c r="MSZ23"/>
      <c r="MTA23"/>
      <c r="MTB23"/>
      <c r="MTC23"/>
      <c r="MTD23"/>
      <c r="MTE23"/>
      <c r="MTF23"/>
      <c r="MTG23"/>
      <c r="MTH23"/>
      <c r="MTI23"/>
      <c r="MTJ23"/>
      <c r="MTK23"/>
      <c r="MTL23"/>
      <c r="MTM23"/>
      <c r="MTN23"/>
      <c r="MTO23"/>
      <c r="MTP23"/>
      <c r="MTQ23"/>
      <c r="MTR23"/>
      <c r="MTS23"/>
      <c r="MTT23"/>
      <c r="MTU23"/>
      <c r="MTV23"/>
      <c r="MTW23"/>
      <c r="MTX23"/>
      <c r="MTY23"/>
      <c r="MTZ23"/>
      <c r="MUA23"/>
      <c r="MUB23"/>
      <c r="MUC23"/>
      <c r="MUD23"/>
      <c r="MUE23"/>
      <c r="MUF23"/>
      <c r="MUG23"/>
      <c r="MUH23"/>
      <c r="MUI23"/>
      <c r="MUJ23"/>
      <c r="MUK23"/>
      <c r="MUL23"/>
      <c r="MUM23"/>
      <c r="MUN23"/>
      <c r="MUO23"/>
      <c r="MUP23"/>
      <c r="MUQ23"/>
      <c r="MUR23"/>
      <c r="MUS23"/>
      <c r="MUT23"/>
      <c r="MUU23"/>
      <c r="MUV23"/>
      <c r="MUW23"/>
      <c r="MUX23"/>
      <c r="MUY23"/>
      <c r="MUZ23"/>
      <c r="MVA23"/>
      <c r="MVB23"/>
      <c r="MVC23"/>
      <c r="MVD23"/>
      <c r="MVE23"/>
      <c r="MVF23"/>
      <c r="MVG23"/>
      <c r="MVH23"/>
      <c r="MVI23"/>
      <c r="MVJ23"/>
      <c r="MVK23"/>
      <c r="MVL23"/>
      <c r="MVM23"/>
      <c r="MVN23"/>
      <c r="MVO23"/>
      <c r="MVP23"/>
      <c r="MVQ23"/>
      <c r="MVR23"/>
      <c r="MVS23"/>
      <c r="MVT23"/>
      <c r="MVU23"/>
      <c r="MVV23"/>
      <c r="MVW23"/>
      <c r="MVX23"/>
      <c r="MVY23"/>
      <c r="MVZ23"/>
      <c r="MWA23"/>
      <c r="MWB23"/>
      <c r="MWC23"/>
      <c r="MWD23"/>
      <c r="MWE23"/>
      <c r="MWF23"/>
      <c r="MWG23"/>
      <c r="MWH23"/>
      <c r="MWI23"/>
      <c r="MWJ23"/>
      <c r="MWK23"/>
      <c r="MWL23"/>
      <c r="MWM23"/>
      <c r="MWN23"/>
      <c r="MWO23"/>
      <c r="MWP23"/>
      <c r="MWQ23"/>
      <c r="MWR23"/>
      <c r="MWS23"/>
      <c r="MWT23"/>
      <c r="MWU23"/>
      <c r="MWV23"/>
      <c r="MWW23"/>
      <c r="MWX23"/>
      <c r="MWY23"/>
      <c r="MWZ23"/>
      <c r="MXA23"/>
      <c r="MXB23"/>
      <c r="MXC23"/>
      <c r="MXD23"/>
      <c r="MXE23"/>
      <c r="MXF23"/>
      <c r="MXG23"/>
      <c r="MXH23"/>
      <c r="MXI23"/>
      <c r="MXJ23"/>
      <c r="MXK23"/>
      <c r="MXL23"/>
      <c r="MXM23"/>
      <c r="MXN23"/>
      <c r="MXO23"/>
      <c r="MXP23"/>
      <c r="MXQ23"/>
      <c r="MXR23"/>
      <c r="MXS23"/>
      <c r="MXT23"/>
      <c r="MXU23"/>
      <c r="MXV23"/>
      <c r="MXW23"/>
      <c r="MXX23"/>
      <c r="MXY23"/>
      <c r="MXZ23"/>
      <c r="MYA23"/>
      <c r="MYB23"/>
      <c r="MYC23"/>
      <c r="MYD23"/>
      <c r="MYE23"/>
      <c r="MYF23"/>
      <c r="MYG23"/>
      <c r="MYH23"/>
      <c r="MYI23"/>
      <c r="MYJ23"/>
      <c r="MYK23"/>
      <c r="MYL23"/>
      <c r="MYM23"/>
      <c r="MYN23"/>
      <c r="MYO23"/>
      <c r="MYP23"/>
      <c r="MYQ23"/>
      <c r="MYR23"/>
      <c r="MYS23"/>
      <c r="MYT23"/>
      <c r="MYU23"/>
      <c r="MYV23"/>
      <c r="MYW23"/>
      <c r="MYX23"/>
      <c r="MYY23"/>
      <c r="MYZ23"/>
      <c r="MZA23"/>
      <c r="MZB23"/>
      <c r="MZC23"/>
      <c r="MZD23"/>
      <c r="MZE23"/>
      <c r="MZF23"/>
      <c r="MZG23"/>
      <c r="MZH23"/>
      <c r="MZI23"/>
      <c r="MZJ23"/>
      <c r="MZK23"/>
      <c r="MZL23"/>
      <c r="MZM23"/>
      <c r="MZN23"/>
      <c r="MZO23"/>
      <c r="MZP23"/>
      <c r="MZQ23"/>
      <c r="MZR23"/>
      <c r="MZS23"/>
      <c r="MZT23"/>
      <c r="MZU23"/>
      <c r="MZV23"/>
      <c r="MZW23"/>
      <c r="MZX23"/>
      <c r="MZY23"/>
      <c r="MZZ23"/>
      <c r="NAA23"/>
      <c r="NAB23"/>
      <c r="NAC23"/>
      <c r="NAD23"/>
      <c r="NAE23"/>
      <c r="NAF23"/>
      <c r="NAG23"/>
      <c r="NAH23"/>
      <c r="NAI23"/>
      <c r="NAJ23"/>
      <c r="NAK23"/>
      <c r="NAL23"/>
      <c r="NAM23"/>
      <c r="NAN23"/>
      <c r="NAO23"/>
      <c r="NAP23"/>
      <c r="NAQ23"/>
      <c r="NAR23"/>
      <c r="NAS23"/>
      <c r="NAT23"/>
      <c r="NAU23"/>
      <c r="NAV23"/>
      <c r="NAW23"/>
      <c r="NAX23"/>
      <c r="NAY23"/>
      <c r="NAZ23"/>
      <c r="NBA23"/>
      <c r="NBB23"/>
      <c r="NBC23"/>
      <c r="NBD23"/>
      <c r="NBE23"/>
      <c r="NBF23"/>
      <c r="NBG23"/>
      <c r="NBH23"/>
      <c r="NBI23"/>
      <c r="NBJ23"/>
      <c r="NBK23"/>
      <c r="NBL23"/>
      <c r="NBM23"/>
      <c r="NBN23"/>
      <c r="NBO23"/>
      <c r="NBP23"/>
      <c r="NBQ23"/>
      <c r="NBR23"/>
      <c r="NBS23"/>
      <c r="NBT23"/>
      <c r="NBU23"/>
      <c r="NBV23"/>
      <c r="NBW23"/>
      <c r="NBX23"/>
      <c r="NBY23"/>
      <c r="NBZ23"/>
      <c r="NCA23"/>
      <c r="NCB23"/>
      <c r="NCC23"/>
      <c r="NCD23"/>
      <c r="NCE23"/>
      <c r="NCF23"/>
      <c r="NCG23"/>
      <c r="NCH23"/>
      <c r="NCI23"/>
      <c r="NCJ23"/>
      <c r="NCK23"/>
      <c r="NCL23"/>
      <c r="NCM23"/>
      <c r="NCN23"/>
      <c r="NCO23"/>
      <c r="NCP23"/>
      <c r="NCQ23"/>
      <c r="NCR23"/>
      <c r="NCS23"/>
      <c r="NCT23"/>
      <c r="NCU23"/>
      <c r="NCV23"/>
      <c r="NCW23"/>
      <c r="NCX23"/>
      <c r="NCY23"/>
      <c r="NCZ23"/>
      <c r="NDA23"/>
      <c r="NDB23"/>
      <c r="NDC23"/>
      <c r="NDD23"/>
      <c r="NDE23"/>
      <c r="NDF23"/>
      <c r="NDG23"/>
      <c r="NDH23"/>
      <c r="NDI23"/>
      <c r="NDJ23"/>
      <c r="NDK23"/>
      <c r="NDL23"/>
      <c r="NDM23"/>
      <c r="NDN23"/>
      <c r="NDO23"/>
      <c r="NDP23"/>
      <c r="NDQ23"/>
      <c r="NDR23"/>
      <c r="NDS23"/>
      <c r="NDT23"/>
      <c r="NDU23"/>
      <c r="NDV23"/>
      <c r="NDW23"/>
      <c r="NDX23"/>
      <c r="NDY23"/>
      <c r="NDZ23"/>
      <c r="NEA23"/>
      <c r="NEB23"/>
      <c r="NEC23"/>
      <c r="NED23"/>
      <c r="NEE23"/>
      <c r="NEF23"/>
      <c r="NEG23"/>
      <c r="NEH23"/>
      <c r="NEI23"/>
      <c r="NEJ23"/>
      <c r="NEK23"/>
      <c r="NEL23"/>
      <c r="NEM23"/>
      <c r="NEN23"/>
      <c r="NEO23"/>
      <c r="NEP23"/>
      <c r="NEQ23"/>
      <c r="NER23"/>
      <c r="NES23"/>
      <c r="NET23"/>
      <c r="NEU23"/>
      <c r="NEV23"/>
      <c r="NEW23"/>
      <c r="NEX23"/>
      <c r="NEY23"/>
      <c r="NEZ23"/>
      <c r="NFA23"/>
      <c r="NFB23"/>
      <c r="NFC23"/>
      <c r="NFD23"/>
      <c r="NFE23"/>
      <c r="NFF23"/>
      <c r="NFG23"/>
      <c r="NFH23"/>
      <c r="NFI23"/>
      <c r="NFJ23"/>
      <c r="NFK23"/>
      <c r="NFL23"/>
      <c r="NFM23"/>
      <c r="NFN23"/>
      <c r="NFO23"/>
      <c r="NFP23"/>
      <c r="NFQ23"/>
      <c r="NFR23"/>
      <c r="NFS23"/>
      <c r="NFT23"/>
      <c r="NFU23"/>
      <c r="NFV23"/>
      <c r="NFW23"/>
      <c r="NFX23"/>
      <c r="NFY23"/>
      <c r="NFZ23"/>
      <c r="NGA23"/>
      <c r="NGB23"/>
      <c r="NGC23"/>
      <c r="NGD23"/>
      <c r="NGE23"/>
      <c r="NGF23"/>
      <c r="NGG23"/>
      <c r="NGH23"/>
      <c r="NGI23"/>
      <c r="NGJ23"/>
      <c r="NGK23"/>
      <c r="NGL23"/>
      <c r="NGM23"/>
      <c r="NGN23"/>
      <c r="NGO23"/>
      <c r="NGP23"/>
      <c r="NGQ23"/>
      <c r="NGR23"/>
      <c r="NGS23"/>
      <c r="NGT23"/>
      <c r="NGU23"/>
      <c r="NGV23"/>
      <c r="NGW23"/>
      <c r="NGX23"/>
      <c r="NGY23"/>
      <c r="NGZ23"/>
      <c r="NHA23"/>
      <c r="NHB23"/>
      <c r="NHC23"/>
      <c r="NHD23"/>
      <c r="NHE23"/>
      <c r="NHF23"/>
      <c r="NHG23"/>
      <c r="NHH23"/>
      <c r="NHI23"/>
      <c r="NHJ23"/>
      <c r="NHK23"/>
      <c r="NHL23"/>
      <c r="NHM23"/>
      <c r="NHN23"/>
      <c r="NHO23"/>
      <c r="NHP23"/>
      <c r="NHQ23"/>
      <c r="NHR23"/>
      <c r="NHS23"/>
      <c r="NHT23"/>
      <c r="NHU23"/>
      <c r="NHV23"/>
      <c r="NHW23"/>
      <c r="NHX23"/>
      <c r="NHY23"/>
      <c r="NHZ23"/>
      <c r="NIA23"/>
      <c r="NIB23"/>
      <c r="NIC23"/>
      <c r="NID23"/>
      <c r="NIE23"/>
      <c r="NIF23"/>
      <c r="NIG23"/>
      <c r="NIH23"/>
      <c r="NII23"/>
      <c r="NIJ23"/>
      <c r="NIK23"/>
      <c r="NIL23"/>
      <c r="NIM23"/>
      <c r="NIN23"/>
      <c r="NIO23"/>
      <c r="NIP23"/>
      <c r="NIQ23"/>
      <c r="NIR23"/>
      <c r="NIS23"/>
      <c r="NIT23"/>
      <c r="NIU23"/>
      <c r="NIV23"/>
      <c r="NIW23"/>
      <c r="NIX23"/>
      <c r="NIY23"/>
      <c r="NIZ23"/>
      <c r="NJA23"/>
      <c r="NJB23"/>
      <c r="NJC23"/>
      <c r="NJD23"/>
      <c r="NJE23"/>
      <c r="NJF23"/>
      <c r="NJG23"/>
      <c r="NJH23"/>
      <c r="NJI23"/>
      <c r="NJJ23"/>
      <c r="NJK23"/>
      <c r="NJL23"/>
      <c r="NJM23"/>
      <c r="NJN23"/>
      <c r="NJO23"/>
      <c r="NJP23"/>
      <c r="NJQ23"/>
      <c r="NJR23"/>
      <c r="NJS23"/>
      <c r="NJT23"/>
      <c r="NJU23"/>
      <c r="NJV23"/>
      <c r="NJW23"/>
      <c r="NJX23"/>
      <c r="NJY23"/>
      <c r="NJZ23"/>
      <c r="NKA23"/>
      <c r="NKB23"/>
      <c r="NKC23"/>
      <c r="NKD23"/>
      <c r="NKE23"/>
      <c r="NKF23"/>
      <c r="NKG23"/>
      <c r="NKH23"/>
      <c r="NKI23"/>
      <c r="NKJ23"/>
      <c r="NKK23"/>
      <c r="NKL23"/>
      <c r="NKM23"/>
      <c r="NKN23"/>
      <c r="NKO23"/>
      <c r="NKP23"/>
      <c r="NKQ23"/>
      <c r="NKR23"/>
      <c r="NKS23"/>
      <c r="NKT23"/>
      <c r="NKU23"/>
      <c r="NKV23"/>
      <c r="NKW23"/>
      <c r="NKX23"/>
      <c r="NKY23"/>
      <c r="NKZ23"/>
      <c r="NLA23"/>
      <c r="NLB23"/>
      <c r="NLC23"/>
      <c r="NLD23"/>
      <c r="NLE23"/>
      <c r="NLF23"/>
      <c r="NLG23"/>
      <c r="NLH23"/>
      <c r="NLI23"/>
      <c r="NLJ23"/>
      <c r="NLK23"/>
      <c r="NLL23"/>
      <c r="NLM23"/>
      <c r="NLN23"/>
      <c r="NLO23"/>
      <c r="NLP23"/>
      <c r="NLQ23"/>
      <c r="NLR23"/>
      <c r="NLS23"/>
      <c r="NLT23"/>
      <c r="NLU23"/>
      <c r="NLV23"/>
      <c r="NLW23"/>
      <c r="NLX23"/>
      <c r="NLY23"/>
      <c r="NLZ23"/>
      <c r="NMA23"/>
      <c r="NMB23"/>
      <c r="NMC23"/>
      <c r="NMD23"/>
      <c r="NME23"/>
      <c r="NMF23"/>
      <c r="NMG23"/>
      <c r="NMH23"/>
      <c r="NMI23"/>
      <c r="NMJ23"/>
      <c r="NMK23"/>
      <c r="NML23"/>
      <c r="NMM23"/>
      <c r="NMN23"/>
      <c r="NMO23"/>
      <c r="NMP23"/>
      <c r="NMQ23"/>
      <c r="NMR23"/>
      <c r="NMS23"/>
      <c r="NMT23"/>
      <c r="NMU23"/>
      <c r="NMV23"/>
      <c r="NMW23"/>
      <c r="NMX23"/>
      <c r="NMY23"/>
      <c r="NMZ23"/>
      <c r="NNA23"/>
      <c r="NNB23"/>
      <c r="NNC23"/>
      <c r="NND23"/>
      <c r="NNE23"/>
      <c r="NNF23"/>
      <c r="NNG23"/>
      <c r="NNH23"/>
      <c r="NNI23"/>
      <c r="NNJ23"/>
      <c r="NNK23"/>
      <c r="NNL23"/>
      <c r="NNM23"/>
      <c r="NNN23"/>
      <c r="NNO23"/>
      <c r="NNP23"/>
      <c r="NNQ23"/>
      <c r="NNR23"/>
      <c r="NNS23"/>
      <c r="NNT23"/>
      <c r="NNU23"/>
      <c r="NNV23"/>
      <c r="NNW23"/>
      <c r="NNX23"/>
      <c r="NNY23"/>
      <c r="NNZ23"/>
      <c r="NOA23"/>
      <c r="NOB23"/>
      <c r="NOC23"/>
      <c r="NOD23"/>
      <c r="NOE23"/>
      <c r="NOF23"/>
      <c r="NOG23"/>
      <c r="NOH23"/>
      <c r="NOI23"/>
      <c r="NOJ23"/>
      <c r="NOK23"/>
      <c r="NOL23"/>
      <c r="NOM23"/>
      <c r="NON23"/>
      <c r="NOO23"/>
      <c r="NOP23"/>
      <c r="NOQ23"/>
      <c r="NOR23"/>
      <c r="NOS23"/>
      <c r="NOT23"/>
      <c r="NOU23"/>
      <c r="NOV23"/>
      <c r="NOW23"/>
      <c r="NOX23"/>
      <c r="NOY23"/>
      <c r="NOZ23"/>
      <c r="NPA23"/>
      <c r="NPB23"/>
      <c r="NPC23"/>
      <c r="NPD23"/>
      <c r="NPE23"/>
      <c r="NPF23"/>
      <c r="NPG23"/>
      <c r="NPH23"/>
      <c r="NPI23"/>
      <c r="NPJ23"/>
      <c r="NPK23"/>
      <c r="NPL23"/>
      <c r="NPM23"/>
      <c r="NPN23"/>
      <c r="NPO23"/>
      <c r="NPP23"/>
      <c r="NPQ23"/>
      <c r="NPR23"/>
      <c r="NPS23"/>
      <c r="NPT23"/>
      <c r="NPU23"/>
      <c r="NPV23"/>
      <c r="NPW23"/>
      <c r="NPX23"/>
      <c r="NPY23"/>
      <c r="NPZ23"/>
      <c r="NQA23"/>
      <c r="NQB23"/>
      <c r="NQC23"/>
      <c r="NQD23"/>
      <c r="NQE23"/>
      <c r="NQF23"/>
      <c r="NQG23"/>
      <c r="NQH23"/>
      <c r="NQI23"/>
      <c r="NQJ23"/>
      <c r="NQK23"/>
      <c r="NQL23"/>
      <c r="NQM23"/>
      <c r="NQN23"/>
      <c r="NQO23"/>
      <c r="NQP23"/>
      <c r="NQQ23"/>
      <c r="NQR23"/>
      <c r="NQS23"/>
      <c r="NQT23"/>
      <c r="NQU23"/>
      <c r="NQV23"/>
      <c r="NQW23"/>
      <c r="NQX23"/>
      <c r="NQY23"/>
      <c r="NQZ23"/>
      <c r="NRA23"/>
      <c r="NRB23"/>
      <c r="NRC23"/>
      <c r="NRD23"/>
      <c r="NRE23"/>
      <c r="NRF23"/>
      <c r="NRG23"/>
      <c r="NRH23"/>
      <c r="NRI23"/>
      <c r="NRJ23"/>
      <c r="NRK23"/>
      <c r="NRL23"/>
      <c r="NRM23"/>
      <c r="NRN23"/>
      <c r="NRO23"/>
      <c r="NRP23"/>
      <c r="NRQ23"/>
      <c r="NRR23"/>
      <c r="NRS23"/>
      <c r="NRT23"/>
      <c r="NRU23"/>
      <c r="NRV23"/>
      <c r="NRW23"/>
      <c r="NRX23"/>
      <c r="NRY23"/>
      <c r="NRZ23"/>
      <c r="NSA23"/>
      <c r="NSB23"/>
      <c r="NSC23"/>
      <c r="NSD23"/>
      <c r="NSE23"/>
      <c r="NSF23"/>
      <c r="NSG23"/>
      <c r="NSH23"/>
      <c r="NSI23"/>
      <c r="NSJ23"/>
      <c r="NSK23"/>
      <c r="NSL23"/>
      <c r="NSM23"/>
      <c r="NSN23"/>
      <c r="NSO23"/>
      <c r="NSP23"/>
      <c r="NSQ23"/>
      <c r="NSR23"/>
      <c r="NSS23"/>
      <c r="NST23"/>
      <c r="NSU23"/>
      <c r="NSV23"/>
      <c r="NSW23"/>
      <c r="NSX23"/>
      <c r="NSY23"/>
      <c r="NSZ23"/>
      <c r="NTA23"/>
      <c r="NTB23"/>
      <c r="NTC23"/>
      <c r="NTD23"/>
      <c r="NTE23"/>
      <c r="NTF23"/>
      <c r="NTG23"/>
      <c r="NTH23"/>
      <c r="NTI23"/>
      <c r="NTJ23"/>
      <c r="NTK23"/>
      <c r="NTL23"/>
      <c r="NTM23"/>
      <c r="NTN23"/>
      <c r="NTO23"/>
      <c r="NTP23"/>
      <c r="NTQ23"/>
      <c r="NTR23"/>
      <c r="NTS23"/>
      <c r="NTT23"/>
      <c r="NTU23"/>
      <c r="NTV23"/>
      <c r="NTW23"/>
      <c r="NTX23"/>
      <c r="NTY23"/>
      <c r="NTZ23"/>
      <c r="NUA23"/>
      <c r="NUB23"/>
      <c r="NUC23"/>
      <c r="NUD23"/>
      <c r="NUE23"/>
      <c r="NUF23"/>
      <c r="NUG23"/>
      <c r="NUH23"/>
      <c r="NUI23"/>
      <c r="NUJ23"/>
      <c r="NUK23"/>
      <c r="NUL23"/>
      <c r="NUM23"/>
      <c r="NUN23"/>
      <c r="NUO23"/>
      <c r="NUP23"/>
      <c r="NUQ23"/>
      <c r="NUR23"/>
      <c r="NUS23"/>
      <c r="NUT23"/>
      <c r="NUU23"/>
      <c r="NUV23"/>
      <c r="NUW23"/>
      <c r="NUX23"/>
      <c r="NUY23"/>
      <c r="NUZ23"/>
      <c r="NVA23"/>
      <c r="NVB23"/>
      <c r="NVC23"/>
      <c r="NVD23"/>
      <c r="NVE23"/>
      <c r="NVF23"/>
      <c r="NVG23"/>
      <c r="NVH23"/>
      <c r="NVI23"/>
      <c r="NVJ23"/>
      <c r="NVK23"/>
      <c r="NVL23"/>
      <c r="NVM23"/>
      <c r="NVN23"/>
      <c r="NVO23"/>
      <c r="NVP23"/>
      <c r="NVQ23"/>
      <c r="NVR23"/>
      <c r="NVS23"/>
      <c r="NVT23"/>
      <c r="NVU23"/>
      <c r="NVV23"/>
      <c r="NVW23"/>
      <c r="NVX23"/>
      <c r="NVY23"/>
      <c r="NVZ23"/>
      <c r="NWA23"/>
      <c r="NWB23"/>
      <c r="NWC23"/>
      <c r="NWD23"/>
      <c r="NWE23"/>
      <c r="NWF23"/>
      <c r="NWG23"/>
      <c r="NWH23"/>
      <c r="NWI23"/>
      <c r="NWJ23"/>
      <c r="NWK23"/>
      <c r="NWL23"/>
      <c r="NWM23"/>
      <c r="NWN23"/>
      <c r="NWO23"/>
      <c r="NWP23"/>
      <c r="NWQ23"/>
      <c r="NWR23"/>
      <c r="NWS23"/>
      <c r="NWT23"/>
      <c r="NWU23"/>
      <c r="NWV23"/>
      <c r="NWW23"/>
      <c r="NWX23"/>
      <c r="NWY23"/>
      <c r="NWZ23"/>
      <c r="NXA23"/>
      <c r="NXB23"/>
      <c r="NXC23"/>
      <c r="NXD23"/>
      <c r="NXE23"/>
      <c r="NXF23"/>
      <c r="NXG23"/>
      <c r="NXH23"/>
      <c r="NXI23"/>
      <c r="NXJ23"/>
      <c r="NXK23"/>
      <c r="NXL23"/>
      <c r="NXM23"/>
      <c r="NXN23"/>
      <c r="NXO23"/>
      <c r="NXP23"/>
      <c r="NXQ23"/>
      <c r="NXR23"/>
      <c r="NXS23"/>
      <c r="NXT23"/>
      <c r="NXU23"/>
      <c r="NXV23"/>
      <c r="NXW23"/>
      <c r="NXX23"/>
      <c r="NXY23"/>
      <c r="NXZ23"/>
      <c r="NYA23"/>
      <c r="NYB23"/>
      <c r="NYC23"/>
      <c r="NYD23"/>
      <c r="NYE23"/>
      <c r="NYF23"/>
      <c r="NYG23"/>
      <c r="NYH23"/>
      <c r="NYI23"/>
      <c r="NYJ23"/>
      <c r="NYK23"/>
      <c r="NYL23"/>
      <c r="NYM23"/>
      <c r="NYN23"/>
      <c r="NYO23"/>
      <c r="NYP23"/>
      <c r="NYQ23"/>
      <c r="NYR23"/>
      <c r="NYS23"/>
      <c r="NYT23"/>
      <c r="NYU23"/>
      <c r="NYV23"/>
      <c r="NYW23"/>
      <c r="NYX23"/>
      <c r="NYY23"/>
      <c r="NYZ23"/>
      <c r="NZA23"/>
      <c r="NZB23"/>
      <c r="NZC23"/>
      <c r="NZD23"/>
      <c r="NZE23"/>
      <c r="NZF23"/>
      <c r="NZG23"/>
      <c r="NZH23"/>
      <c r="NZI23"/>
      <c r="NZJ23"/>
      <c r="NZK23"/>
      <c r="NZL23"/>
      <c r="NZM23"/>
      <c r="NZN23"/>
      <c r="NZO23"/>
      <c r="NZP23"/>
      <c r="NZQ23"/>
      <c r="NZR23"/>
      <c r="NZS23"/>
      <c r="NZT23"/>
      <c r="NZU23"/>
      <c r="NZV23"/>
      <c r="NZW23"/>
      <c r="NZX23"/>
      <c r="NZY23"/>
      <c r="NZZ23"/>
      <c r="OAA23"/>
      <c r="OAB23"/>
      <c r="OAC23"/>
      <c r="OAD23"/>
      <c r="OAE23"/>
      <c r="OAF23"/>
      <c r="OAG23"/>
      <c r="OAH23"/>
      <c r="OAI23"/>
      <c r="OAJ23"/>
      <c r="OAK23"/>
      <c r="OAL23"/>
      <c r="OAM23"/>
      <c r="OAN23"/>
      <c r="OAO23"/>
      <c r="OAP23"/>
      <c r="OAQ23"/>
      <c r="OAR23"/>
      <c r="OAS23"/>
      <c r="OAT23"/>
      <c r="OAU23"/>
      <c r="OAV23"/>
      <c r="OAW23"/>
      <c r="OAX23"/>
      <c r="OAY23"/>
      <c r="OAZ23"/>
      <c r="OBA23"/>
      <c r="OBB23"/>
      <c r="OBC23"/>
      <c r="OBD23"/>
      <c r="OBE23"/>
      <c r="OBF23"/>
      <c r="OBG23"/>
      <c r="OBH23"/>
      <c r="OBI23"/>
      <c r="OBJ23"/>
      <c r="OBK23"/>
      <c r="OBL23"/>
      <c r="OBM23"/>
      <c r="OBN23"/>
      <c r="OBO23"/>
      <c r="OBP23"/>
      <c r="OBQ23"/>
      <c r="OBR23"/>
      <c r="OBS23"/>
      <c r="OBT23"/>
      <c r="OBU23"/>
      <c r="OBV23"/>
      <c r="OBW23"/>
      <c r="OBX23"/>
      <c r="OBY23"/>
      <c r="OBZ23"/>
      <c r="OCA23"/>
      <c r="OCB23"/>
      <c r="OCC23"/>
      <c r="OCD23"/>
      <c r="OCE23"/>
      <c r="OCF23"/>
      <c r="OCG23"/>
      <c r="OCH23"/>
      <c r="OCI23"/>
      <c r="OCJ23"/>
      <c r="OCK23"/>
      <c r="OCL23"/>
      <c r="OCM23"/>
      <c r="OCN23"/>
      <c r="OCO23"/>
      <c r="OCP23"/>
      <c r="OCQ23"/>
      <c r="OCR23"/>
      <c r="OCS23"/>
      <c r="OCT23"/>
      <c r="OCU23"/>
      <c r="OCV23"/>
      <c r="OCW23"/>
      <c r="OCX23"/>
      <c r="OCY23"/>
      <c r="OCZ23"/>
      <c r="ODA23"/>
      <c r="ODB23"/>
      <c r="ODC23"/>
      <c r="ODD23"/>
      <c r="ODE23"/>
      <c r="ODF23"/>
      <c r="ODG23"/>
      <c r="ODH23"/>
      <c r="ODI23"/>
      <c r="ODJ23"/>
      <c r="ODK23"/>
      <c r="ODL23"/>
      <c r="ODM23"/>
      <c r="ODN23"/>
      <c r="ODO23"/>
      <c r="ODP23"/>
      <c r="ODQ23"/>
      <c r="ODR23"/>
      <c r="ODS23"/>
      <c r="ODT23"/>
      <c r="ODU23"/>
      <c r="ODV23"/>
      <c r="ODW23"/>
      <c r="ODX23"/>
      <c r="ODY23"/>
      <c r="ODZ23"/>
      <c r="OEA23"/>
      <c r="OEB23"/>
      <c r="OEC23"/>
      <c r="OED23"/>
      <c r="OEE23"/>
      <c r="OEF23"/>
      <c r="OEG23"/>
      <c r="OEH23"/>
      <c r="OEI23"/>
      <c r="OEJ23"/>
      <c r="OEK23"/>
      <c r="OEL23"/>
      <c r="OEM23"/>
      <c r="OEN23"/>
      <c r="OEO23"/>
      <c r="OEP23"/>
      <c r="OEQ23"/>
      <c r="OER23"/>
      <c r="OES23"/>
      <c r="OET23"/>
      <c r="OEU23"/>
      <c r="OEV23"/>
      <c r="OEW23"/>
      <c r="OEX23"/>
      <c r="OEY23"/>
      <c r="OEZ23"/>
      <c r="OFA23"/>
      <c r="OFB23"/>
      <c r="OFC23"/>
      <c r="OFD23"/>
      <c r="OFE23"/>
      <c r="OFF23"/>
      <c r="OFG23"/>
      <c r="OFH23"/>
      <c r="OFI23"/>
      <c r="OFJ23"/>
      <c r="OFK23"/>
      <c r="OFL23"/>
      <c r="OFM23"/>
      <c r="OFN23"/>
      <c r="OFO23"/>
      <c r="OFP23"/>
      <c r="OFQ23"/>
      <c r="OFR23"/>
      <c r="OFS23"/>
      <c r="OFT23"/>
      <c r="OFU23"/>
      <c r="OFV23"/>
      <c r="OFW23"/>
      <c r="OFX23"/>
      <c r="OFY23"/>
      <c r="OFZ23"/>
      <c r="OGA23"/>
      <c r="OGB23"/>
      <c r="OGC23"/>
      <c r="OGD23"/>
      <c r="OGE23"/>
      <c r="OGF23"/>
      <c r="OGG23"/>
      <c r="OGH23"/>
      <c r="OGI23"/>
      <c r="OGJ23"/>
      <c r="OGK23"/>
      <c r="OGL23"/>
      <c r="OGM23"/>
      <c r="OGN23"/>
      <c r="OGO23"/>
      <c r="OGP23"/>
      <c r="OGQ23"/>
      <c r="OGR23"/>
      <c r="OGS23"/>
      <c r="OGT23"/>
      <c r="OGU23"/>
      <c r="OGV23"/>
      <c r="OGW23"/>
      <c r="OGX23"/>
      <c r="OGY23"/>
      <c r="OGZ23"/>
      <c r="OHA23"/>
      <c r="OHB23"/>
      <c r="OHC23"/>
      <c r="OHD23"/>
      <c r="OHE23"/>
      <c r="OHF23"/>
      <c r="OHG23"/>
      <c r="OHH23"/>
      <c r="OHI23"/>
      <c r="OHJ23"/>
      <c r="OHK23"/>
      <c r="OHL23"/>
      <c r="OHM23"/>
      <c r="OHN23"/>
      <c r="OHO23"/>
      <c r="OHP23"/>
      <c r="OHQ23"/>
      <c r="OHR23"/>
      <c r="OHS23"/>
      <c r="OHT23"/>
      <c r="OHU23"/>
      <c r="OHV23"/>
      <c r="OHW23"/>
      <c r="OHX23"/>
      <c r="OHY23"/>
      <c r="OHZ23"/>
      <c r="OIA23"/>
      <c r="OIB23"/>
      <c r="OIC23"/>
      <c r="OID23"/>
      <c r="OIE23"/>
      <c r="OIF23"/>
      <c r="OIG23"/>
      <c r="OIH23"/>
      <c r="OII23"/>
      <c r="OIJ23"/>
      <c r="OIK23"/>
      <c r="OIL23"/>
      <c r="OIM23"/>
      <c r="OIN23"/>
      <c r="OIO23"/>
      <c r="OIP23"/>
      <c r="OIQ23"/>
      <c r="OIR23"/>
      <c r="OIS23"/>
      <c r="OIT23"/>
      <c r="OIU23"/>
      <c r="OIV23"/>
      <c r="OIW23"/>
      <c r="OIX23"/>
      <c r="OIY23"/>
      <c r="OIZ23"/>
      <c r="OJA23"/>
      <c r="OJB23"/>
      <c r="OJC23"/>
      <c r="OJD23"/>
      <c r="OJE23"/>
      <c r="OJF23"/>
      <c r="OJG23"/>
      <c r="OJH23"/>
      <c r="OJI23"/>
      <c r="OJJ23"/>
      <c r="OJK23"/>
      <c r="OJL23"/>
      <c r="OJM23"/>
      <c r="OJN23"/>
      <c r="OJO23"/>
      <c r="OJP23"/>
      <c r="OJQ23"/>
      <c r="OJR23"/>
      <c r="OJS23"/>
      <c r="OJT23"/>
      <c r="OJU23"/>
      <c r="OJV23"/>
      <c r="OJW23"/>
      <c r="OJX23"/>
      <c r="OJY23"/>
      <c r="OJZ23"/>
      <c r="OKA23"/>
      <c r="OKB23"/>
      <c r="OKC23"/>
      <c r="OKD23"/>
      <c r="OKE23"/>
      <c r="OKF23"/>
      <c r="OKG23"/>
      <c r="OKH23"/>
      <c r="OKI23"/>
      <c r="OKJ23"/>
      <c r="OKK23"/>
      <c r="OKL23"/>
      <c r="OKM23"/>
      <c r="OKN23"/>
      <c r="OKO23"/>
      <c r="OKP23"/>
      <c r="OKQ23"/>
      <c r="OKR23"/>
      <c r="OKS23"/>
      <c r="OKT23"/>
      <c r="OKU23"/>
      <c r="OKV23"/>
      <c r="OKW23"/>
      <c r="OKX23"/>
      <c r="OKY23"/>
      <c r="OKZ23"/>
      <c r="OLA23"/>
      <c r="OLB23"/>
      <c r="OLC23"/>
      <c r="OLD23"/>
      <c r="OLE23"/>
      <c r="OLF23"/>
      <c r="OLG23"/>
      <c r="OLH23"/>
      <c r="OLI23"/>
      <c r="OLJ23"/>
      <c r="OLK23"/>
      <c r="OLL23"/>
      <c r="OLM23"/>
      <c r="OLN23"/>
      <c r="OLO23"/>
      <c r="OLP23"/>
      <c r="OLQ23"/>
      <c r="OLR23"/>
      <c r="OLS23"/>
      <c r="OLT23"/>
      <c r="OLU23"/>
      <c r="OLV23"/>
      <c r="OLW23"/>
      <c r="OLX23"/>
      <c r="OLY23"/>
      <c r="OLZ23"/>
      <c r="OMA23"/>
      <c r="OMB23"/>
      <c r="OMC23"/>
      <c r="OMD23"/>
      <c r="OME23"/>
      <c r="OMF23"/>
      <c r="OMG23"/>
      <c r="OMH23"/>
      <c r="OMI23"/>
      <c r="OMJ23"/>
      <c r="OMK23"/>
      <c r="OML23"/>
      <c r="OMM23"/>
      <c r="OMN23"/>
      <c r="OMO23"/>
      <c r="OMP23"/>
      <c r="OMQ23"/>
      <c r="OMR23"/>
      <c r="OMS23"/>
      <c r="OMT23"/>
      <c r="OMU23"/>
      <c r="OMV23"/>
      <c r="OMW23"/>
      <c r="OMX23"/>
      <c r="OMY23"/>
      <c r="OMZ23"/>
      <c r="ONA23"/>
      <c r="ONB23"/>
      <c r="ONC23"/>
      <c r="OND23"/>
      <c r="ONE23"/>
      <c r="ONF23"/>
      <c r="ONG23"/>
      <c r="ONH23"/>
      <c r="ONI23"/>
      <c r="ONJ23"/>
      <c r="ONK23"/>
      <c r="ONL23"/>
      <c r="ONM23"/>
      <c r="ONN23"/>
      <c r="ONO23"/>
      <c r="ONP23"/>
      <c r="ONQ23"/>
      <c r="ONR23"/>
      <c r="ONS23"/>
      <c r="ONT23"/>
      <c r="ONU23"/>
      <c r="ONV23"/>
      <c r="ONW23"/>
      <c r="ONX23"/>
      <c r="ONY23"/>
      <c r="ONZ23"/>
      <c r="OOA23"/>
      <c r="OOB23"/>
      <c r="OOC23"/>
      <c r="OOD23"/>
      <c r="OOE23"/>
      <c r="OOF23"/>
      <c r="OOG23"/>
      <c r="OOH23"/>
      <c r="OOI23"/>
      <c r="OOJ23"/>
      <c r="OOK23"/>
      <c r="OOL23"/>
      <c r="OOM23"/>
      <c r="OON23"/>
      <c r="OOO23"/>
      <c r="OOP23"/>
      <c r="OOQ23"/>
      <c r="OOR23"/>
      <c r="OOS23"/>
      <c r="OOT23"/>
      <c r="OOU23"/>
      <c r="OOV23"/>
      <c r="OOW23"/>
      <c r="OOX23"/>
      <c r="OOY23"/>
      <c r="OOZ23"/>
      <c r="OPA23"/>
      <c r="OPB23"/>
      <c r="OPC23"/>
      <c r="OPD23"/>
      <c r="OPE23"/>
      <c r="OPF23"/>
      <c r="OPG23"/>
      <c r="OPH23"/>
      <c r="OPI23"/>
      <c r="OPJ23"/>
      <c r="OPK23"/>
      <c r="OPL23"/>
      <c r="OPM23"/>
      <c r="OPN23"/>
      <c r="OPO23"/>
      <c r="OPP23"/>
      <c r="OPQ23"/>
      <c r="OPR23"/>
      <c r="OPS23"/>
      <c r="OPT23"/>
      <c r="OPU23"/>
      <c r="OPV23"/>
      <c r="OPW23"/>
      <c r="OPX23"/>
      <c r="OPY23"/>
      <c r="OPZ23"/>
      <c r="OQA23"/>
      <c r="OQB23"/>
      <c r="OQC23"/>
      <c r="OQD23"/>
      <c r="OQE23"/>
      <c r="OQF23"/>
      <c r="OQG23"/>
      <c r="OQH23"/>
      <c r="OQI23"/>
      <c r="OQJ23"/>
      <c r="OQK23"/>
      <c r="OQL23"/>
      <c r="OQM23"/>
      <c r="OQN23"/>
      <c r="OQO23"/>
      <c r="OQP23"/>
      <c r="OQQ23"/>
      <c r="OQR23"/>
      <c r="OQS23"/>
      <c r="OQT23"/>
      <c r="OQU23"/>
      <c r="OQV23"/>
      <c r="OQW23"/>
      <c r="OQX23"/>
      <c r="OQY23"/>
      <c r="OQZ23"/>
      <c r="ORA23"/>
      <c r="ORB23"/>
      <c r="ORC23"/>
      <c r="ORD23"/>
      <c r="ORE23"/>
      <c r="ORF23"/>
      <c r="ORG23"/>
      <c r="ORH23"/>
      <c r="ORI23"/>
      <c r="ORJ23"/>
      <c r="ORK23"/>
      <c r="ORL23"/>
      <c r="ORM23"/>
      <c r="ORN23"/>
      <c r="ORO23"/>
      <c r="ORP23"/>
      <c r="ORQ23"/>
      <c r="ORR23"/>
      <c r="ORS23"/>
      <c r="ORT23"/>
      <c r="ORU23"/>
      <c r="ORV23"/>
      <c r="ORW23"/>
      <c r="ORX23"/>
      <c r="ORY23"/>
      <c r="ORZ23"/>
      <c r="OSA23"/>
      <c r="OSB23"/>
      <c r="OSC23"/>
      <c r="OSD23"/>
      <c r="OSE23"/>
      <c r="OSF23"/>
      <c r="OSG23"/>
      <c r="OSH23"/>
      <c r="OSI23"/>
      <c r="OSJ23"/>
      <c r="OSK23"/>
      <c r="OSL23"/>
      <c r="OSM23"/>
      <c r="OSN23"/>
      <c r="OSO23"/>
      <c r="OSP23"/>
      <c r="OSQ23"/>
      <c r="OSR23"/>
      <c r="OSS23"/>
      <c r="OST23"/>
      <c r="OSU23"/>
      <c r="OSV23"/>
      <c r="OSW23"/>
      <c r="OSX23"/>
      <c r="OSY23"/>
      <c r="OSZ23"/>
      <c r="OTA23"/>
      <c r="OTB23"/>
      <c r="OTC23"/>
      <c r="OTD23"/>
      <c r="OTE23"/>
      <c r="OTF23"/>
      <c r="OTG23"/>
      <c r="OTH23"/>
      <c r="OTI23"/>
      <c r="OTJ23"/>
      <c r="OTK23"/>
      <c r="OTL23"/>
      <c r="OTM23"/>
      <c r="OTN23"/>
      <c r="OTO23"/>
      <c r="OTP23"/>
      <c r="OTQ23"/>
      <c r="OTR23"/>
      <c r="OTS23"/>
      <c r="OTT23"/>
      <c r="OTU23"/>
      <c r="OTV23"/>
      <c r="OTW23"/>
      <c r="OTX23"/>
      <c r="OTY23"/>
      <c r="OTZ23"/>
      <c r="OUA23"/>
      <c r="OUB23"/>
      <c r="OUC23"/>
      <c r="OUD23"/>
      <c r="OUE23"/>
      <c r="OUF23"/>
      <c r="OUG23"/>
      <c r="OUH23"/>
      <c r="OUI23"/>
      <c r="OUJ23"/>
      <c r="OUK23"/>
      <c r="OUL23"/>
      <c r="OUM23"/>
      <c r="OUN23"/>
      <c r="OUO23"/>
      <c r="OUP23"/>
      <c r="OUQ23"/>
      <c r="OUR23"/>
      <c r="OUS23"/>
      <c r="OUT23"/>
      <c r="OUU23"/>
      <c r="OUV23"/>
      <c r="OUW23"/>
      <c r="OUX23"/>
      <c r="OUY23"/>
      <c r="OUZ23"/>
      <c r="OVA23"/>
      <c r="OVB23"/>
      <c r="OVC23"/>
      <c r="OVD23"/>
      <c r="OVE23"/>
      <c r="OVF23"/>
      <c r="OVG23"/>
      <c r="OVH23"/>
      <c r="OVI23"/>
      <c r="OVJ23"/>
      <c r="OVK23"/>
      <c r="OVL23"/>
      <c r="OVM23"/>
      <c r="OVN23"/>
      <c r="OVO23"/>
      <c r="OVP23"/>
      <c r="OVQ23"/>
      <c r="OVR23"/>
      <c r="OVS23"/>
      <c r="OVT23"/>
      <c r="OVU23"/>
      <c r="OVV23"/>
      <c r="OVW23"/>
      <c r="OVX23"/>
      <c r="OVY23"/>
      <c r="OVZ23"/>
      <c r="OWA23"/>
      <c r="OWB23"/>
      <c r="OWC23"/>
      <c r="OWD23"/>
      <c r="OWE23"/>
      <c r="OWF23"/>
      <c r="OWG23"/>
      <c r="OWH23"/>
      <c r="OWI23"/>
      <c r="OWJ23"/>
      <c r="OWK23"/>
      <c r="OWL23"/>
      <c r="OWM23"/>
      <c r="OWN23"/>
      <c r="OWO23"/>
      <c r="OWP23"/>
      <c r="OWQ23"/>
      <c r="OWR23"/>
      <c r="OWS23"/>
      <c r="OWT23"/>
      <c r="OWU23"/>
      <c r="OWV23"/>
      <c r="OWW23"/>
      <c r="OWX23"/>
      <c r="OWY23"/>
      <c r="OWZ23"/>
      <c r="OXA23"/>
      <c r="OXB23"/>
      <c r="OXC23"/>
      <c r="OXD23"/>
      <c r="OXE23"/>
      <c r="OXF23"/>
      <c r="OXG23"/>
      <c r="OXH23"/>
      <c r="OXI23"/>
      <c r="OXJ23"/>
      <c r="OXK23"/>
      <c r="OXL23"/>
      <c r="OXM23"/>
      <c r="OXN23"/>
      <c r="OXO23"/>
      <c r="OXP23"/>
      <c r="OXQ23"/>
      <c r="OXR23"/>
      <c r="OXS23"/>
      <c r="OXT23"/>
      <c r="OXU23"/>
      <c r="OXV23"/>
      <c r="OXW23"/>
      <c r="OXX23"/>
      <c r="OXY23"/>
      <c r="OXZ23"/>
      <c r="OYA23"/>
      <c r="OYB23"/>
      <c r="OYC23"/>
      <c r="OYD23"/>
      <c r="OYE23"/>
      <c r="OYF23"/>
      <c r="OYG23"/>
      <c r="OYH23"/>
      <c r="OYI23"/>
      <c r="OYJ23"/>
      <c r="OYK23"/>
      <c r="OYL23"/>
      <c r="OYM23"/>
      <c r="OYN23"/>
      <c r="OYO23"/>
      <c r="OYP23"/>
      <c r="OYQ23"/>
      <c r="OYR23"/>
      <c r="OYS23"/>
      <c r="OYT23"/>
      <c r="OYU23"/>
      <c r="OYV23"/>
      <c r="OYW23"/>
      <c r="OYX23"/>
      <c r="OYY23"/>
      <c r="OYZ23"/>
      <c r="OZA23"/>
      <c r="OZB23"/>
      <c r="OZC23"/>
      <c r="OZD23"/>
      <c r="OZE23"/>
      <c r="OZF23"/>
      <c r="OZG23"/>
      <c r="OZH23"/>
      <c r="OZI23"/>
      <c r="OZJ23"/>
      <c r="OZK23"/>
      <c r="OZL23"/>
      <c r="OZM23"/>
      <c r="OZN23"/>
      <c r="OZO23"/>
      <c r="OZP23"/>
      <c r="OZQ23"/>
      <c r="OZR23"/>
      <c r="OZS23"/>
      <c r="OZT23"/>
      <c r="OZU23"/>
      <c r="OZV23"/>
      <c r="OZW23"/>
      <c r="OZX23"/>
      <c r="OZY23"/>
      <c r="OZZ23"/>
      <c r="PAA23"/>
      <c r="PAB23"/>
      <c r="PAC23"/>
      <c r="PAD23"/>
      <c r="PAE23"/>
      <c r="PAF23"/>
      <c r="PAG23"/>
      <c r="PAH23"/>
      <c r="PAI23"/>
      <c r="PAJ23"/>
      <c r="PAK23"/>
      <c r="PAL23"/>
      <c r="PAM23"/>
      <c r="PAN23"/>
      <c r="PAO23"/>
      <c r="PAP23"/>
      <c r="PAQ23"/>
      <c r="PAR23"/>
      <c r="PAS23"/>
      <c r="PAT23"/>
      <c r="PAU23"/>
      <c r="PAV23"/>
      <c r="PAW23"/>
      <c r="PAX23"/>
      <c r="PAY23"/>
      <c r="PAZ23"/>
      <c r="PBA23"/>
      <c r="PBB23"/>
      <c r="PBC23"/>
      <c r="PBD23"/>
      <c r="PBE23"/>
      <c r="PBF23"/>
      <c r="PBG23"/>
      <c r="PBH23"/>
      <c r="PBI23"/>
      <c r="PBJ23"/>
      <c r="PBK23"/>
      <c r="PBL23"/>
      <c r="PBM23"/>
      <c r="PBN23"/>
      <c r="PBO23"/>
      <c r="PBP23"/>
      <c r="PBQ23"/>
      <c r="PBR23"/>
      <c r="PBS23"/>
      <c r="PBT23"/>
      <c r="PBU23"/>
      <c r="PBV23"/>
      <c r="PBW23"/>
      <c r="PBX23"/>
      <c r="PBY23"/>
      <c r="PBZ23"/>
      <c r="PCA23"/>
      <c r="PCB23"/>
      <c r="PCC23"/>
      <c r="PCD23"/>
      <c r="PCE23"/>
      <c r="PCF23"/>
      <c r="PCG23"/>
      <c r="PCH23"/>
      <c r="PCI23"/>
      <c r="PCJ23"/>
      <c r="PCK23"/>
      <c r="PCL23"/>
      <c r="PCM23"/>
      <c r="PCN23"/>
      <c r="PCO23"/>
      <c r="PCP23"/>
      <c r="PCQ23"/>
      <c r="PCR23"/>
      <c r="PCS23"/>
      <c r="PCT23"/>
      <c r="PCU23"/>
      <c r="PCV23"/>
      <c r="PCW23"/>
      <c r="PCX23"/>
      <c r="PCY23"/>
      <c r="PCZ23"/>
      <c r="PDA23"/>
      <c r="PDB23"/>
      <c r="PDC23"/>
      <c r="PDD23"/>
      <c r="PDE23"/>
      <c r="PDF23"/>
      <c r="PDG23"/>
      <c r="PDH23"/>
      <c r="PDI23"/>
      <c r="PDJ23"/>
      <c r="PDK23"/>
      <c r="PDL23"/>
      <c r="PDM23"/>
      <c r="PDN23"/>
      <c r="PDO23"/>
      <c r="PDP23"/>
      <c r="PDQ23"/>
      <c r="PDR23"/>
      <c r="PDS23"/>
      <c r="PDT23"/>
      <c r="PDU23"/>
      <c r="PDV23"/>
      <c r="PDW23"/>
      <c r="PDX23"/>
      <c r="PDY23"/>
      <c r="PDZ23"/>
      <c r="PEA23"/>
      <c r="PEB23"/>
      <c r="PEC23"/>
      <c r="PED23"/>
      <c r="PEE23"/>
      <c r="PEF23"/>
      <c r="PEG23"/>
      <c r="PEH23"/>
      <c r="PEI23"/>
      <c r="PEJ23"/>
      <c r="PEK23"/>
      <c r="PEL23"/>
      <c r="PEM23"/>
      <c r="PEN23"/>
      <c r="PEO23"/>
      <c r="PEP23"/>
      <c r="PEQ23"/>
      <c r="PER23"/>
      <c r="PES23"/>
      <c r="PET23"/>
      <c r="PEU23"/>
      <c r="PEV23"/>
      <c r="PEW23"/>
      <c r="PEX23"/>
      <c r="PEY23"/>
      <c r="PEZ23"/>
      <c r="PFA23"/>
      <c r="PFB23"/>
      <c r="PFC23"/>
      <c r="PFD23"/>
      <c r="PFE23"/>
      <c r="PFF23"/>
      <c r="PFG23"/>
      <c r="PFH23"/>
      <c r="PFI23"/>
      <c r="PFJ23"/>
      <c r="PFK23"/>
      <c r="PFL23"/>
      <c r="PFM23"/>
      <c r="PFN23"/>
      <c r="PFO23"/>
      <c r="PFP23"/>
      <c r="PFQ23"/>
      <c r="PFR23"/>
      <c r="PFS23"/>
      <c r="PFT23"/>
      <c r="PFU23"/>
      <c r="PFV23"/>
      <c r="PFW23"/>
      <c r="PFX23"/>
      <c r="PFY23"/>
      <c r="PFZ23"/>
      <c r="PGA23"/>
      <c r="PGB23"/>
      <c r="PGC23"/>
      <c r="PGD23"/>
      <c r="PGE23"/>
      <c r="PGF23"/>
      <c r="PGG23"/>
      <c r="PGH23"/>
      <c r="PGI23"/>
      <c r="PGJ23"/>
      <c r="PGK23"/>
      <c r="PGL23"/>
      <c r="PGM23"/>
      <c r="PGN23"/>
      <c r="PGO23"/>
      <c r="PGP23"/>
      <c r="PGQ23"/>
      <c r="PGR23"/>
      <c r="PGS23"/>
      <c r="PGT23"/>
      <c r="PGU23"/>
      <c r="PGV23"/>
      <c r="PGW23"/>
      <c r="PGX23"/>
      <c r="PGY23"/>
      <c r="PGZ23"/>
      <c r="PHA23"/>
      <c r="PHB23"/>
      <c r="PHC23"/>
      <c r="PHD23"/>
      <c r="PHE23"/>
      <c r="PHF23"/>
      <c r="PHG23"/>
      <c r="PHH23"/>
      <c r="PHI23"/>
      <c r="PHJ23"/>
      <c r="PHK23"/>
      <c r="PHL23"/>
      <c r="PHM23"/>
      <c r="PHN23"/>
      <c r="PHO23"/>
      <c r="PHP23"/>
      <c r="PHQ23"/>
      <c r="PHR23"/>
      <c r="PHS23"/>
      <c r="PHT23"/>
      <c r="PHU23"/>
      <c r="PHV23"/>
      <c r="PHW23"/>
      <c r="PHX23"/>
      <c r="PHY23"/>
      <c r="PHZ23"/>
      <c r="PIA23"/>
      <c r="PIB23"/>
      <c r="PIC23"/>
      <c r="PID23"/>
      <c r="PIE23"/>
      <c r="PIF23"/>
      <c r="PIG23"/>
      <c r="PIH23"/>
      <c r="PII23"/>
      <c r="PIJ23"/>
      <c r="PIK23"/>
      <c r="PIL23"/>
      <c r="PIM23"/>
      <c r="PIN23"/>
      <c r="PIO23"/>
      <c r="PIP23"/>
      <c r="PIQ23"/>
      <c r="PIR23"/>
      <c r="PIS23"/>
      <c r="PIT23"/>
      <c r="PIU23"/>
      <c r="PIV23"/>
      <c r="PIW23"/>
      <c r="PIX23"/>
      <c r="PIY23"/>
      <c r="PIZ23"/>
      <c r="PJA23"/>
      <c r="PJB23"/>
      <c r="PJC23"/>
      <c r="PJD23"/>
      <c r="PJE23"/>
      <c r="PJF23"/>
      <c r="PJG23"/>
      <c r="PJH23"/>
      <c r="PJI23"/>
      <c r="PJJ23"/>
      <c r="PJK23"/>
      <c r="PJL23"/>
      <c r="PJM23"/>
      <c r="PJN23"/>
      <c r="PJO23"/>
      <c r="PJP23"/>
      <c r="PJQ23"/>
      <c r="PJR23"/>
      <c r="PJS23"/>
      <c r="PJT23"/>
      <c r="PJU23"/>
      <c r="PJV23"/>
      <c r="PJW23"/>
      <c r="PJX23"/>
      <c r="PJY23"/>
      <c r="PJZ23"/>
      <c r="PKA23"/>
      <c r="PKB23"/>
      <c r="PKC23"/>
      <c r="PKD23"/>
      <c r="PKE23"/>
      <c r="PKF23"/>
      <c r="PKG23"/>
      <c r="PKH23"/>
      <c r="PKI23"/>
      <c r="PKJ23"/>
      <c r="PKK23"/>
      <c r="PKL23"/>
      <c r="PKM23"/>
      <c r="PKN23"/>
      <c r="PKO23"/>
      <c r="PKP23"/>
      <c r="PKQ23"/>
      <c r="PKR23"/>
      <c r="PKS23"/>
      <c r="PKT23"/>
      <c r="PKU23"/>
      <c r="PKV23"/>
      <c r="PKW23"/>
      <c r="PKX23"/>
      <c r="PKY23"/>
      <c r="PKZ23"/>
      <c r="PLA23"/>
      <c r="PLB23"/>
      <c r="PLC23"/>
      <c r="PLD23"/>
      <c r="PLE23"/>
      <c r="PLF23"/>
      <c r="PLG23"/>
      <c r="PLH23"/>
      <c r="PLI23"/>
      <c r="PLJ23"/>
      <c r="PLK23"/>
      <c r="PLL23"/>
      <c r="PLM23"/>
      <c r="PLN23"/>
      <c r="PLO23"/>
      <c r="PLP23"/>
      <c r="PLQ23"/>
      <c r="PLR23"/>
      <c r="PLS23"/>
      <c r="PLT23"/>
      <c r="PLU23"/>
      <c r="PLV23"/>
      <c r="PLW23"/>
      <c r="PLX23"/>
      <c r="PLY23"/>
      <c r="PLZ23"/>
      <c r="PMA23"/>
      <c r="PMB23"/>
      <c r="PMC23"/>
      <c r="PMD23"/>
      <c r="PME23"/>
      <c r="PMF23"/>
      <c r="PMG23"/>
      <c r="PMH23"/>
      <c r="PMI23"/>
      <c r="PMJ23"/>
      <c r="PMK23"/>
      <c r="PML23"/>
      <c r="PMM23"/>
      <c r="PMN23"/>
      <c r="PMO23"/>
      <c r="PMP23"/>
      <c r="PMQ23"/>
      <c r="PMR23"/>
      <c r="PMS23"/>
      <c r="PMT23"/>
      <c r="PMU23"/>
      <c r="PMV23"/>
      <c r="PMW23"/>
      <c r="PMX23"/>
      <c r="PMY23"/>
      <c r="PMZ23"/>
      <c r="PNA23"/>
      <c r="PNB23"/>
      <c r="PNC23"/>
      <c r="PND23"/>
      <c r="PNE23"/>
      <c r="PNF23"/>
      <c r="PNG23"/>
      <c r="PNH23"/>
      <c r="PNI23"/>
      <c r="PNJ23"/>
      <c r="PNK23"/>
      <c r="PNL23"/>
      <c r="PNM23"/>
      <c r="PNN23"/>
      <c r="PNO23"/>
      <c r="PNP23"/>
      <c r="PNQ23"/>
      <c r="PNR23"/>
      <c r="PNS23"/>
      <c r="PNT23"/>
      <c r="PNU23"/>
      <c r="PNV23"/>
      <c r="PNW23"/>
      <c r="PNX23"/>
      <c r="PNY23"/>
      <c r="PNZ23"/>
      <c r="POA23"/>
      <c r="POB23"/>
      <c r="POC23"/>
      <c r="POD23"/>
      <c r="POE23"/>
      <c r="POF23"/>
      <c r="POG23"/>
      <c r="POH23"/>
      <c r="POI23"/>
      <c r="POJ23"/>
      <c r="POK23"/>
      <c r="POL23"/>
      <c r="POM23"/>
      <c r="PON23"/>
      <c r="POO23"/>
      <c r="POP23"/>
      <c r="POQ23"/>
      <c r="POR23"/>
      <c r="POS23"/>
      <c r="POT23"/>
      <c r="POU23"/>
      <c r="POV23"/>
      <c r="POW23"/>
      <c r="POX23"/>
      <c r="POY23"/>
      <c r="POZ23"/>
      <c r="PPA23"/>
      <c r="PPB23"/>
      <c r="PPC23"/>
      <c r="PPD23"/>
      <c r="PPE23"/>
      <c r="PPF23"/>
      <c r="PPG23"/>
      <c r="PPH23"/>
      <c r="PPI23"/>
      <c r="PPJ23"/>
      <c r="PPK23"/>
      <c r="PPL23"/>
      <c r="PPM23"/>
      <c r="PPN23"/>
      <c r="PPO23"/>
      <c r="PPP23"/>
      <c r="PPQ23"/>
      <c r="PPR23"/>
      <c r="PPS23"/>
      <c r="PPT23"/>
      <c r="PPU23"/>
      <c r="PPV23"/>
      <c r="PPW23"/>
      <c r="PPX23"/>
      <c r="PPY23"/>
      <c r="PPZ23"/>
      <c r="PQA23"/>
      <c r="PQB23"/>
      <c r="PQC23"/>
      <c r="PQD23"/>
      <c r="PQE23"/>
      <c r="PQF23"/>
      <c r="PQG23"/>
      <c r="PQH23"/>
      <c r="PQI23"/>
      <c r="PQJ23"/>
      <c r="PQK23"/>
      <c r="PQL23"/>
      <c r="PQM23"/>
      <c r="PQN23"/>
      <c r="PQO23"/>
      <c r="PQP23"/>
      <c r="PQQ23"/>
      <c r="PQR23"/>
      <c r="PQS23"/>
      <c r="PQT23"/>
      <c r="PQU23"/>
      <c r="PQV23"/>
      <c r="PQW23"/>
      <c r="PQX23"/>
      <c r="PQY23"/>
      <c r="PQZ23"/>
      <c r="PRA23"/>
      <c r="PRB23"/>
      <c r="PRC23"/>
      <c r="PRD23"/>
      <c r="PRE23"/>
      <c r="PRF23"/>
      <c r="PRG23"/>
      <c r="PRH23"/>
      <c r="PRI23"/>
      <c r="PRJ23"/>
      <c r="PRK23"/>
      <c r="PRL23"/>
      <c r="PRM23"/>
      <c r="PRN23"/>
      <c r="PRO23"/>
      <c r="PRP23"/>
      <c r="PRQ23"/>
      <c r="PRR23"/>
      <c r="PRS23"/>
      <c r="PRT23"/>
      <c r="PRU23"/>
      <c r="PRV23"/>
      <c r="PRW23"/>
      <c r="PRX23"/>
      <c r="PRY23"/>
      <c r="PRZ23"/>
      <c r="PSA23"/>
      <c r="PSB23"/>
      <c r="PSC23"/>
      <c r="PSD23"/>
      <c r="PSE23"/>
      <c r="PSF23"/>
      <c r="PSG23"/>
      <c r="PSH23"/>
      <c r="PSI23"/>
      <c r="PSJ23"/>
      <c r="PSK23"/>
      <c r="PSL23"/>
      <c r="PSM23"/>
      <c r="PSN23"/>
      <c r="PSO23"/>
      <c r="PSP23"/>
      <c r="PSQ23"/>
      <c r="PSR23"/>
      <c r="PSS23"/>
      <c r="PST23"/>
      <c r="PSU23"/>
      <c r="PSV23"/>
      <c r="PSW23"/>
      <c r="PSX23"/>
      <c r="PSY23"/>
      <c r="PSZ23"/>
      <c r="PTA23"/>
      <c r="PTB23"/>
      <c r="PTC23"/>
      <c r="PTD23"/>
      <c r="PTE23"/>
      <c r="PTF23"/>
      <c r="PTG23"/>
      <c r="PTH23"/>
      <c r="PTI23"/>
      <c r="PTJ23"/>
      <c r="PTK23"/>
      <c r="PTL23"/>
      <c r="PTM23"/>
      <c r="PTN23"/>
      <c r="PTO23"/>
      <c r="PTP23"/>
      <c r="PTQ23"/>
      <c r="PTR23"/>
      <c r="PTS23"/>
      <c r="PTT23"/>
      <c r="PTU23"/>
      <c r="PTV23"/>
      <c r="PTW23"/>
      <c r="PTX23"/>
      <c r="PTY23"/>
      <c r="PTZ23"/>
      <c r="PUA23"/>
      <c r="PUB23"/>
      <c r="PUC23"/>
      <c r="PUD23"/>
      <c r="PUE23"/>
      <c r="PUF23"/>
      <c r="PUG23"/>
      <c r="PUH23"/>
      <c r="PUI23"/>
      <c r="PUJ23"/>
      <c r="PUK23"/>
      <c r="PUL23"/>
      <c r="PUM23"/>
      <c r="PUN23"/>
      <c r="PUO23"/>
      <c r="PUP23"/>
      <c r="PUQ23"/>
      <c r="PUR23"/>
      <c r="PUS23"/>
      <c r="PUT23"/>
      <c r="PUU23"/>
      <c r="PUV23"/>
      <c r="PUW23"/>
      <c r="PUX23"/>
      <c r="PUY23"/>
      <c r="PUZ23"/>
      <c r="PVA23"/>
      <c r="PVB23"/>
      <c r="PVC23"/>
      <c r="PVD23"/>
      <c r="PVE23"/>
      <c r="PVF23"/>
      <c r="PVG23"/>
      <c r="PVH23"/>
      <c r="PVI23"/>
      <c r="PVJ23"/>
      <c r="PVK23"/>
      <c r="PVL23"/>
      <c r="PVM23"/>
      <c r="PVN23"/>
      <c r="PVO23"/>
      <c r="PVP23"/>
      <c r="PVQ23"/>
      <c r="PVR23"/>
      <c r="PVS23"/>
      <c r="PVT23"/>
      <c r="PVU23"/>
      <c r="PVV23"/>
      <c r="PVW23"/>
      <c r="PVX23"/>
      <c r="PVY23"/>
      <c r="PVZ23"/>
      <c r="PWA23"/>
      <c r="PWB23"/>
      <c r="PWC23"/>
      <c r="PWD23"/>
      <c r="PWE23"/>
      <c r="PWF23"/>
      <c r="PWG23"/>
      <c r="PWH23"/>
      <c r="PWI23"/>
      <c r="PWJ23"/>
      <c r="PWK23"/>
      <c r="PWL23"/>
      <c r="PWM23"/>
      <c r="PWN23"/>
      <c r="PWO23"/>
      <c r="PWP23"/>
      <c r="PWQ23"/>
      <c r="PWR23"/>
      <c r="PWS23"/>
      <c r="PWT23"/>
      <c r="PWU23"/>
      <c r="PWV23"/>
      <c r="PWW23"/>
      <c r="PWX23"/>
      <c r="PWY23"/>
      <c r="PWZ23"/>
      <c r="PXA23"/>
      <c r="PXB23"/>
      <c r="PXC23"/>
      <c r="PXD23"/>
      <c r="PXE23"/>
      <c r="PXF23"/>
      <c r="PXG23"/>
      <c r="PXH23"/>
      <c r="PXI23"/>
      <c r="PXJ23"/>
      <c r="PXK23"/>
      <c r="PXL23"/>
      <c r="PXM23"/>
      <c r="PXN23"/>
      <c r="PXO23"/>
      <c r="PXP23"/>
      <c r="PXQ23"/>
      <c r="PXR23"/>
      <c r="PXS23"/>
      <c r="PXT23"/>
      <c r="PXU23"/>
      <c r="PXV23"/>
      <c r="PXW23"/>
      <c r="PXX23"/>
      <c r="PXY23"/>
      <c r="PXZ23"/>
      <c r="PYA23"/>
      <c r="PYB23"/>
      <c r="PYC23"/>
      <c r="PYD23"/>
      <c r="PYE23"/>
      <c r="PYF23"/>
      <c r="PYG23"/>
      <c r="PYH23"/>
      <c r="PYI23"/>
      <c r="PYJ23"/>
      <c r="PYK23"/>
      <c r="PYL23"/>
      <c r="PYM23"/>
      <c r="PYN23"/>
      <c r="PYO23"/>
      <c r="PYP23"/>
      <c r="PYQ23"/>
      <c r="PYR23"/>
      <c r="PYS23"/>
      <c r="PYT23"/>
      <c r="PYU23"/>
      <c r="PYV23"/>
      <c r="PYW23"/>
      <c r="PYX23"/>
      <c r="PYY23"/>
      <c r="PYZ23"/>
      <c r="PZA23"/>
      <c r="PZB23"/>
      <c r="PZC23"/>
      <c r="PZD23"/>
      <c r="PZE23"/>
      <c r="PZF23"/>
      <c r="PZG23"/>
      <c r="PZH23"/>
      <c r="PZI23"/>
      <c r="PZJ23"/>
      <c r="PZK23"/>
      <c r="PZL23"/>
      <c r="PZM23"/>
      <c r="PZN23"/>
      <c r="PZO23"/>
      <c r="PZP23"/>
      <c r="PZQ23"/>
      <c r="PZR23"/>
      <c r="PZS23"/>
      <c r="PZT23"/>
      <c r="PZU23"/>
      <c r="PZV23"/>
      <c r="PZW23"/>
      <c r="PZX23"/>
      <c r="PZY23"/>
      <c r="PZZ23"/>
      <c r="QAA23"/>
      <c r="QAB23"/>
      <c r="QAC23"/>
      <c r="QAD23"/>
      <c r="QAE23"/>
      <c r="QAF23"/>
      <c r="QAG23"/>
      <c r="QAH23"/>
      <c r="QAI23"/>
      <c r="QAJ23"/>
      <c r="QAK23"/>
      <c r="QAL23"/>
      <c r="QAM23"/>
      <c r="QAN23"/>
      <c r="QAO23"/>
      <c r="QAP23"/>
      <c r="QAQ23"/>
      <c r="QAR23"/>
      <c r="QAS23"/>
      <c r="QAT23"/>
      <c r="QAU23"/>
      <c r="QAV23"/>
      <c r="QAW23"/>
      <c r="QAX23"/>
      <c r="QAY23"/>
      <c r="QAZ23"/>
      <c r="QBA23"/>
      <c r="QBB23"/>
      <c r="QBC23"/>
      <c r="QBD23"/>
      <c r="QBE23"/>
      <c r="QBF23"/>
      <c r="QBG23"/>
      <c r="QBH23"/>
      <c r="QBI23"/>
      <c r="QBJ23"/>
      <c r="QBK23"/>
      <c r="QBL23"/>
      <c r="QBM23"/>
      <c r="QBN23"/>
      <c r="QBO23"/>
      <c r="QBP23"/>
      <c r="QBQ23"/>
      <c r="QBR23"/>
      <c r="QBS23"/>
      <c r="QBT23"/>
      <c r="QBU23"/>
      <c r="QBV23"/>
      <c r="QBW23"/>
      <c r="QBX23"/>
      <c r="QBY23"/>
      <c r="QBZ23"/>
      <c r="QCA23"/>
      <c r="QCB23"/>
      <c r="QCC23"/>
      <c r="QCD23"/>
      <c r="QCE23"/>
      <c r="QCF23"/>
      <c r="QCG23"/>
      <c r="QCH23"/>
      <c r="QCI23"/>
      <c r="QCJ23"/>
      <c r="QCK23"/>
      <c r="QCL23"/>
      <c r="QCM23"/>
      <c r="QCN23"/>
      <c r="QCO23"/>
      <c r="QCP23"/>
      <c r="QCQ23"/>
      <c r="QCR23"/>
      <c r="QCS23"/>
      <c r="QCT23"/>
      <c r="QCU23"/>
      <c r="QCV23"/>
      <c r="QCW23"/>
      <c r="QCX23"/>
      <c r="QCY23"/>
      <c r="QCZ23"/>
      <c r="QDA23"/>
      <c r="QDB23"/>
      <c r="QDC23"/>
      <c r="QDD23"/>
      <c r="QDE23"/>
      <c r="QDF23"/>
      <c r="QDG23"/>
      <c r="QDH23"/>
      <c r="QDI23"/>
      <c r="QDJ23"/>
      <c r="QDK23"/>
      <c r="QDL23"/>
      <c r="QDM23"/>
      <c r="QDN23"/>
      <c r="QDO23"/>
      <c r="QDP23"/>
      <c r="QDQ23"/>
      <c r="QDR23"/>
      <c r="QDS23"/>
      <c r="QDT23"/>
      <c r="QDU23"/>
      <c r="QDV23"/>
      <c r="QDW23"/>
      <c r="QDX23"/>
      <c r="QDY23"/>
      <c r="QDZ23"/>
      <c r="QEA23"/>
      <c r="QEB23"/>
      <c r="QEC23"/>
      <c r="QED23"/>
      <c r="QEE23"/>
      <c r="QEF23"/>
      <c r="QEG23"/>
      <c r="QEH23"/>
      <c r="QEI23"/>
      <c r="QEJ23"/>
      <c r="QEK23"/>
      <c r="QEL23"/>
      <c r="QEM23"/>
      <c r="QEN23"/>
      <c r="QEO23"/>
      <c r="QEP23"/>
      <c r="QEQ23"/>
      <c r="QER23"/>
      <c r="QES23"/>
      <c r="QET23"/>
      <c r="QEU23"/>
      <c r="QEV23"/>
      <c r="QEW23"/>
      <c r="QEX23"/>
      <c r="QEY23"/>
      <c r="QEZ23"/>
      <c r="QFA23"/>
      <c r="QFB23"/>
      <c r="QFC23"/>
      <c r="QFD23"/>
      <c r="QFE23"/>
      <c r="QFF23"/>
      <c r="QFG23"/>
      <c r="QFH23"/>
      <c r="QFI23"/>
      <c r="QFJ23"/>
      <c r="QFK23"/>
      <c r="QFL23"/>
      <c r="QFM23"/>
      <c r="QFN23"/>
      <c r="QFO23"/>
      <c r="QFP23"/>
      <c r="QFQ23"/>
      <c r="QFR23"/>
      <c r="QFS23"/>
      <c r="QFT23"/>
      <c r="QFU23"/>
      <c r="QFV23"/>
      <c r="QFW23"/>
      <c r="QFX23"/>
      <c r="QFY23"/>
      <c r="QFZ23"/>
      <c r="QGA23"/>
      <c r="QGB23"/>
      <c r="QGC23"/>
      <c r="QGD23"/>
      <c r="QGE23"/>
      <c r="QGF23"/>
      <c r="QGG23"/>
      <c r="QGH23"/>
      <c r="QGI23"/>
      <c r="QGJ23"/>
      <c r="QGK23"/>
      <c r="QGL23"/>
      <c r="QGM23"/>
      <c r="QGN23"/>
      <c r="QGO23"/>
      <c r="QGP23"/>
      <c r="QGQ23"/>
      <c r="QGR23"/>
      <c r="QGS23"/>
      <c r="QGT23"/>
      <c r="QGU23"/>
      <c r="QGV23"/>
      <c r="QGW23"/>
      <c r="QGX23"/>
      <c r="QGY23"/>
      <c r="QGZ23"/>
      <c r="QHA23"/>
      <c r="QHB23"/>
      <c r="QHC23"/>
      <c r="QHD23"/>
      <c r="QHE23"/>
      <c r="QHF23"/>
      <c r="QHG23"/>
      <c r="QHH23"/>
      <c r="QHI23"/>
      <c r="QHJ23"/>
      <c r="QHK23"/>
      <c r="QHL23"/>
      <c r="QHM23"/>
      <c r="QHN23"/>
      <c r="QHO23"/>
      <c r="QHP23"/>
      <c r="QHQ23"/>
      <c r="QHR23"/>
      <c r="QHS23"/>
      <c r="QHT23"/>
      <c r="QHU23"/>
      <c r="QHV23"/>
      <c r="QHW23"/>
      <c r="QHX23"/>
      <c r="QHY23"/>
      <c r="QHZ23"/>
      <c r="QIA23"/>
      <c r="QIB23"/>
      <c r="QIC23"/>
      <c r="QID23"/>
      <c r="QIE23"/>
      <c r="QIF23"/>
      <c r="QIG23"/>
      <c r="QIH23"/>
      <c r="QII23"/>
      <c r="QIJ23"/>
      <c r="QIK23"/>
      <c r="QIL23"/>
      <c r="QIM23"/>
      <c r="QIN23"/>
      <c r="QIO23"/>
      <c r="QIP23"/>
      <c r="QIQ23"/>
      <c r="QIR23"/>
      <c r="QIS23"/>
      <c r="QIT23"/>
      <c r="QIU23"/>
      <c r="QIV23"/>
      <c r="QIW23"/>
      <c r="QIX23"/>
      <c r="QIY23"/>
      <c r="QIZ23"/>
      <c r="QJA23"/>
      <c r="QJB23"/>
      <c r="QJC23"/>
      <c r="QJD23"/>
      <c r="QJE23"/>
      <c r="QJF23"/>
      <c r="QJG23"/>
      <c r="QJH23"/>
      <c r="QJI23"/>
      <c r="QJJ23"/>
      <c r="QJK23"/>
      <c r="QJL23"/>
      <c r="QJM23"/>
      <c r="QJN23"/>
      <c r="QJO23"/>
      <c r="QJP23"/>
      <c r="QJQ23"/>
      <c r="QJR23"/>
      <c r="QJS23"/>
      <c r="QJT23"/>
      <c r="QJU23"/>
      <c r="QJV23"/>
      <c r="QJW23"/>
      <c r="QJX23"/>
      <c r="QJY23"/>
      <c r="QJZ23"/>
      <c r="QKA23"/>
      <c r="QKB23"/>
      <c r="QKC23"/>
      <c r="QKD23"/>
      <c r="QKE23"/>
      <c r="QKF23"/>
      <c r="QKG23"/>
      <c r="QKH23"/>
      <c r="QKI23"/>
      <c r="QKJ23"/>
      <c r="QKK23"/>
      <c r="QKL23"/>
      <c r="QKM23"/>
      <c r="QKN23"/>
      <c r="QKO23"/>
      <c r="QKP23"/>
      <c r="QKQ23"/>
      <c r="QKR23"/>
      <c r="QKS23"/>
      <c r="QKT23"/>
      <c r="QKU23"/>
      <c r="QKV23"/>
      <c r="QKW23"/>
      <c r="QKX23"/>
      <c r="QKY23"/>
      <c r="QKZ23"/>
      <c r="QLA23"/>
      <c r="QLB23"/>
      <c r="QLC23"/>
      <c r="QLD23"/>
      <c r="QLE23"/>
      <c r="QLF23"/>
      <c r="QLG23"/>
      <c r="QLH23"/>
      <c r="QLI23"/>
      <c r="QLJ23"/>
      <c r="QLK23"/>
      <c r="QLL23"/>
      <c r="QLM23"/>
      <c r="QLN23"/>
      <c r="QLO23"/>
      <c r="QLP23"/>
      <c r="QLQ23"/>
      <c r="QLR23"/>
      <c r="QLS23"/>
      <c r="QLT23"/>
      <c r="QLU23"/>
      <c r="QLV23"/>
      <c r="QLW23"/>
      <c r="QLX23"/>
      <c r="QLY23"/>
      <c r="QLZ23"/>
      <c r="QMA23"/>
      <c r="QMB23"/>
      <c r="QMC23"/>
      <c r="QMD23"/>
      <c r="QME23"/>
      <c r="QMF23"/>
      <c r="QMG23"/>
      <c r="QMH23"/>
      <c r="QMI23"/>
      <c r="QMJ23"/>
      <c r="QMK23"/>
      <c r="QML23"/>
      <c r="QMM23"/>
      <c r="QMN23"/>
      <c r="QMO23"/>
      <c r="QMP23"/>
      <c r="QMQ23"/>
      <c r="QMR23"/>
      <c r="QMS23"/>
      <c r="QMT23"/>
      <c r="QMU23"/>
      <c r="QMV23"/>
      <c r="QMW23"/>
      <c r="QMX23"/>
      <c r="QMY23"/>
      <c r="QMZ23"/>
      <c r="QNA23"/>
      <c r="QNB23"/>
      <c r="QNC23"/>
      <c r="QND23"/>
      <c r="QNE23"/>
      <c r="QNF23"/>
      <c r="QNG23"/>
      <c r="QNH23"/>
      <c r="QNI23"/>
      <c r="QNJ23"/>
      <c r="QNK23"/>
      <c r="QNL23"/>
      <c r="QNM23"/>
      <c r="QNN23"/>
      <c r="QNO23"/>
      <c r="QNP23"/>
      <c r="QNQ23"/>
      <c r="QNR23"/>
      <c r="QNS23"/>
      <c r="QNT23"/>
      <c r="QNU23"/>
      <c r="QNV23"/>
      <c r="QNW23"/>
      <c r="QNX23"/>
      <c r="QNY23"/>
      <c r="QNZ23"/>
      <c r="QOA23"/>
      <c r="QOB23"/>
      <c r="QOC23"/>
      <c r="QOD23"/>
      <c r="QOE23"/>
      <c r="QOF23"/>
      <c r="QOG23"/>
      <c r="QOH23"/>
      <c r="QOI23"/>
      <c r="QOJ23"/>
      <c r="QOK23"/>
      <c r="QOL23"/>
      <c r="QOM23"/>
      <c r="QON23"/>
      <c r="QOO23"/>
      <c r="QOP23"/>
      <c r="QOQ23"/>
      <c r="QOR23"/>
      <c r="QOS23"/>
      <c r="QOT23"/>
      <c r="QOU23"/>
      <c r="QOV23"/>
      <c r="QOW23"/>
      <c r="QOX23"/>
      <c r="QOY23"/>
      <c r="QOZ23"/>
      <c r="QPA23"/>
      <c r="QPB23"/>
      <c r="QPC23"/>
      <c r="QPD23"/>
      <c r="QPE23"/>
      <c r="QPF23"/>
      <c r="QPG23"/>
      <c r="QPH23"/>
      <c r="QPI23"/>
      <c r="QPJ23"/>
      <c r="QPK23"/>
      <c r="QPL23"/>
      <c r="QPM23"/>
      <c r="QPN23"/>
      <c r="QPO23"/>
      <c r="QPP23"/>
      <c r="QPQ23"/>
      <c r="QPR23"/>
      <c r="QPS23"/>
      <c r="QPT23"/>
      <c r="QPU23"/>
      <c r="QPV23"/>
      <c r="QPW23"/>
      <c r="QPX23"/>
      <c r="QPY23"/>
      <c r="QPZ23"/>
      <c r="QQA23"/>
      <c r="QQB23"/>
      <c r="QQC23"/>
      <c r="QQD23"/>
      <c r="QQE23"/>
      <c r="QQF23"/>
      <c r="QQG23"/>
      <c r="QQH23"/>
      <c r="QQI23"/>
      <c r="QQJ23"/>
      <c r="QQK23"/>
      <c r="QQL23"/>
      <c r="QQM23"/>
      <c r="QQN23"/>
      <c r="QQO23"/>
      <c r="QQP23"/>
      <c r="QQQ23"/>
      <c r="QQR23"/>
      <c r="QQS23"/>
      <c r="QQT23"/>
      <c r="QQU23"/>
      <c r="QQV23"/>
      <c r="QQW23"/>
      <c r="QQX23"/>
      <c r="QQY23"/>
      <c r="QQZ23"/>
      <c r="QRA23"/>
      <c r="QRB23"/>
      <c r="QRC23"/>
      <c r="QRD23"/>
      <c r="QRE23"/>
      <c r="QRF23"/>
      <c r="QRG23"/>
      <c r="QRH23"/>
      <c r="QRI23"/>
      <c r="QRJ23"/>
      <c r="QRK23"/>
      <c r="QRL23"/>
      <c r="QRM23"/>
      <c r="QRN23"/>
      <c r="QRO23"/>
      <c r="QRP23"/>
      <c r="QRQ23"/>
      <c r="QRR23"/>
      <c r="QRS23"/>
      <c r="QRT23"/>
      <c r="QRU23"/>
      <c r="QRV23"/>
      <c r="QRW23"/>
      <c r="QRX23"/>
      <c r="QRY23"/>
      <c r="QRZ23"/>
      <c r="QSA23"/>
      <c r="QSB23"/>
      <c r="QSC23"/>
      <c r="QSD23"/>
      <c r="QSE23"/>
      <c r="QSF23"/>
      <c r="QSG23"/>
      <c r="QSH23"/>
      <c r="QSI23"/>
      <c r="QSJ23"/>
      <c r="QSK23"/>
      <c r="QSL23"/>
      <c r="QSM23"/>
      <c r="QSN23"/>
      <c r="QSO23"/>
      <c r="QSP23"/>
      <c r="QSQ23"/>
      <c r="QSR23"/>
      <c r="QSS23"/>
      <c r="QST23"/>
      <c r="QSU23"/>
      <c r="QSV23"/>
      <c r="QSW23"/>
      <c r="QSX23"/>
      <c r="QSY23"/>
      <c r="QSZ23"/>
      <c r="QTA23"/>
      <c r="QTB23"/>
      <c r="QTC23"/>
      <c r="QTD23"/>
      <c r="QTE23"/>
      <c r="QTF23"/>
      <c r="QTG23"/>
      <c r="QTH23"/>
      <c r="QTI23"/>
      <c r="QTJ23"/>
      <c r="QTK23"/>
      <c r="QTL23"/>
      <c r="QTM23"/>
      <c r="QTN23"/>
      <c r="QTO23"/>
      <c r="QTP23"/>
      <c r="QTQ23"/>
      <c r="QTR23"/>
      <c r="QTS23"/>
      <c r="QTT23"/>
      <c r="QTU23"/>
      <c r="QTV23"/>
      <c r="QTW23"/>
      <c r="QTX23"/>
      <c r="QTY23"/>
      <c r="QTZ23"/>
      <c r="QUA23"/>
      <c r="QUB23"/>
      <c r="QUC23"/>
      <c r="QUD23"/>
      <c r="QUE23"/>
      <c r="QUF23"/>
      <c r="QUG23"/>
      <c r="QUH23"/>
      <c r="QUI23"/>
      <c r="QUJ23"/>
      <c r="QUK23"/>
      <c r="QUL23"/>
      <c r="QUM23"/>
      <c r="QUN23"/>
      <c r="QUO23"/>
      <c r="QUP23"/>
      <c r="QUQ23"/>
      <c r="QUR23"/>
      <c r="QUS23"/>
      <c r="QUT23"/>
      <c r="QUU23"/>
      <c r="QUV23"/>
      <c r="QUW23"/>
      <c r="QUX23"/>
      <c r="QUY23"/>
      <c r="QUZ23"/>
      <c r="QVA23"/>
      <c r="QVB23"/>
      <c r="QVC23"/>
      <c r="QVD23"/>
      <c r="QVE23"/>
      <c r="QVF23"/>
      <c r="QVG23"/>
      <c r="QVH23"/>
      <c r="QVI23"/>
      <c r="QVJ23"/>
      <c r="QVK23"/>
      <c r="QVL23"/>
      <c r="QVM23"/>
      <c r="QVN23"/>
      <c r="QVO23"/>
      <c r="QVP23"/>
      <c r="QVQ23"/>
      <c r="QVR23"/>
      <c r="QVS23"/>
      <c r="QVT23"/>
      <c r="QVU23"/>
      <c r="QVV23"/>
      <c r="QVW23"/>
      <c r="QVX23"/>
      <c r="QVY23"/>
      <c r="QVZ23"/>
      <c r="QWA23"/>
      <c r="QWB23"/>
      <c r="QWC23"/>
      <c r="QWD23"/>
      <c r="QWE23"/>
      <c r="QWF23"/>
      <c r="QWG23"/>
      <c r="QWH23"/>
      <c r="QWI23"/>
      <c r="QWJ23"/>
      <c r="QWK23"/>
      <c r="QWL23"/>
      <c r="QWM23"/>
      <c r="QWN23"/>
      <c r="QWO23"/>
      <c r="QWP23"/>
      <c r="QWQ23"/>
      <c r="QWR23"/>
      <c r="QWS23"/>
      <c r="QWT23"/>
      <c r="QWU23"/>
      <c r="QWV23"/>
      <c r="QWW23"/>
      <c r="QWX23"/>
      <c r="QWY23"/>
      <c r="QWZ23"/>
      <c r="QXA23"/>
      <c r="QXB23"/>
      <c r="QXC23"/>
      <c r="QXD23"/>
      <c r="QXE23"/>
      <c r="QXF23"/>
      <c r="QXG23"/>
      <c r="QXH23"/>
      <c r="QXI23"/>
      <c r="QXJ23"/>
      <c r="QXK23"/>
      <c r="QXL23"/>
      <c r="QXM23"/>
      <c r="QXN23"/>
      <c r="QXO23"/>
      <c r="QXP23"/>
      <c r="QXQ23"/>
      <c r="QXR23"/>
      <c r="QXS23"/>
      <c r="QXT23"/>
      <c r="QXU23"/>
      <c r="QXV23"/>
      <c r="QXW23"/>
      <c r="QXX23"/>
      <c r="QXY23"/>
      <c r="QXZ23"/>
      <c r="QYA23"/>
      <c r="QYB23"/>
      <c r="QYC23"/>
      <c r="QYD23"/>
      <c r="QYE23"/>
      <c r="QYF23"/>
      <c r="QYG23"/>
      <c r="QYH23"/>
      <c r="QYI23"/>
      <c r="QYJ23"/>
      <c r="QYK23"/>
      <c r="QYL23"/>
      <c r="QYM23"/>
      <c r="QYN23"/>
      <c r="QYO23"/>
      <c r="QYP23"/>
      <c r="QYQ23"/>
      <c r="QYR23"/>
      <c r="QYS23"/>
      <c r="QYT23"/>
      <c r="QYU23"/>
      <c r="QYV23"/>
      <c r="QYW23"/>
      <c r="QYX23"/>
      <c r="QYY23"/>
      <c r="QYZ23"/>
      <c r="QZA23"/>
      <c r="QZB23"/>
      <c r="QZC23"/>
      <c r="QZD23"/>
      <c r="QZE23"/>
      <c r="QZF23"/>
      <c r="QZG23"/>
      <c r="QZH23"/>
      <c r="QZI23"/>
      <c r="QZJ23"/>
      <c r="QZK23"/>
      <c r="QZL23"/>
      <c r="QZM23"/>
      <c r="QZN23"/>
      <c r="QZO23"/>
      <c r="QZP23"/>
      <c r="QZQ23"/>
      <c r="QZR23"/>
      <c r="QZS23"/>
      <c r="QZT23"/>
      <c r="QZU23"/>
      <c r="QZV23"/>
      <c r="QZW23"/>
      <c r="QZX23"/>
      <c r="QZY23"/>
      <c r="QZZ23"/>
      <c r="RAA23"/>
      <c r="RAB23"/>
      <c r="RAC23"/>
      <c r="RAD23"/>
      <c r="RAE23"/>
      <c r="RAF23"/>
      <c r="RAG23"/>
      <c r="RAH23"/>
      <c r="RAI23"/>
      <c r="RAJ23"/>
      <c r="RAK23"/>
      <c r="RAL23"/>
      <c r="RAM23"/>
      <c r="RAN23"/>
      <c r="RAO23"/>
      <c r="RAP23"/>
      <c r="RAQ23"/>
      <c r="RAR23"/>
      <c r="RAS23"/>
      <c r="RAT23"/>
      <c r="RAU23"/>
      <c r="RAV23"/>
      <c r="RAW23"/>
      <c r="RAX23"/>
      <c r="RAY23"/>
      <c r="RAZ23"/>
      <c r="RBA23"/>
      <c r="RBB23"/>
      <c r="RBC23"/>
      <c r="RBD23"/>
      <c r="RBE23"/>
      <c r="RBF23"/>
      <c r="RBG23"/>
      <c r="RBH23"/>
      <c r="RBI23"/>
      <c r="RBJ23"/>
      <c r="RBK23"/>
      <c r="RBL23"/>
      <c r="RBM23"/>
      <c r="RBN23"/>
      <c r="RBO23"/>
      <c r="RBP23"/>
      <c r="RBQ23"/>
      <c r="RBR23"/>
      <c r="RBS23"/>
      <c r="RBT23"/>
      <c r="RBU23"/>
      <c r="RBV23"/>
      <c r="RBW23"/>
      <c r="RBX23"/>
      <c r="RBY23"/>
      <c r="RBZ23"/>
      <c r="RCA23"/>
      <c r="RCB23"/>
      <c r="RCC23"/>
      <c r="RCD23"/>
      <c r="RCE23"/>
      <c r="RCF23"/>
      <c r="RCG23"/>
      <c r="RCH23"/>
      <c r="RCI23"/>
      <c r="RCJ23"/>
      <c r="RCK23"/>
      <c r="RCL23"/>
      <c r="RCM23"/>
      <c r="RCN23"/>
      <c r="RCO23"/>
      <c r="RCP23"/>
      <c r="RCQ23"/>
      <c r="RCR23"/>
      <c r="RCS23"/>
      <c r="RCT23"/>
      <c r="RCU23"/>
      <c r="RCV23"/>
      <c r="RCW23"/>
      <c r="RCX23"/>
      <c r="RCY23"/>
      <c r="RCZ23"/>
      <c r="RDA23"/>
      <c r="RDB23"/>
      <c r="RDC23"/>
      <c r="RDD23"/>
      <c r="RDE23"/>
      <c r="RDF23"/>
      <c r="RDG23"/>
      <c r="RDH23"/>
      <c r="RDI23"/>
      <c r="RDJ23"/>
      <c r="RDK23"/>
      <c r="RDL23"/>
      <c r="RDM23"/>
      <c r="RDN23"/>
      <c r="RDO23"/>
      <c r="RDP23"/>
      <c r="RDQ23"/>
      <c r="RDR23"/>
      <c r="RDS23"/>
      <c r="RDT23"/>
      <c r="RDU23"/>
      <c r="RDV23"/>
      <c r="RDW23"/>
      <c r="RDX23"/>
      <c r="RDY23"/>
      <c r="RDZ23"/>
      <c r="REA23"/>
      <c r="REB23"/>
      <c r="REC23"/>
      <c r="RED23"/>
      <c r="REE23"/>
      <c r="REF23"/>
      <c r="REG23"/>
      <c r="REH23"/>
      <c r="REI23"/>
      <c r="REJ23"/>
      <c r="REK23"/>
      <c r="REL23"/>
      <c r="REM23"/>
      <c r="REN23"/>
      <c r="REO23"/>
      <c r="REP23"/>
      <c r="REQ23"/>
      <c r="RER23"/>
      <c r="RES23"/>
      <c r="RET23"/>
      <c r="REU23"/>
      <c r="REV23"/>
      <c r="REW23"/>
      <c r="REX23"/>
      <c r="REY23"/>
      <c r="REZ23"/>
      <c r="RFA23"/>
      <c r="RFB23"/>
      <c r="RFC23"/>
      <c r="RFD23"/>
      <c r="RFE23"/>
      <c r="RFF23"/>
      <c r="RFG23"/>
      <c r="RFH23"/>
      <c r="RFI23"/>
      <c r="RFJ23"/>
      <c r="RFK23"/>
      <c r="RFL23"/>
      <c r="RFM23"/>
      <c r="RFN23"/>
      <c r="RFO23"/>
      <c r="RFP23"/>
      <c r="RFQ23"/>
      <c r="RFR23"/>
      <c r="RFS23"/>
      <c r="RFT23"/>
      <c r="RFU23"/>
      <c r="RFV23"/>
      <c r="RFW23"/>
      <c r="RFX23"/>
      <c r="RFY23"/>
      <c r="RFZ23"/>
      <c r="RGA23"/>
      <c r="RGB23"/>
      <c r="RGC23"/>
      <c r="RGD23"/>
      <c r="RGE23"/>
      <c r="RGF23"/>
      <c r="RGG23"/>
      <c r="RGH23"/>
      <c r="RGI23"/>
      <c r="RGJ23"/>
      <c r="RGK23"/>
      <c r="RGL23"/>
      <c r="RGM23"/>
      <c r="RGN23"/>
      <c r="RGO23"/>
      <c r="RGP23"/>
      <c r="RGQ23"/>
      <c r="RGR23"/>
      <c r="RGS23"/>
      <c r="RGT23"/>
      <c r="RGU23"/>
      <c r="RGV23"/>
      <c r="RGW23"/>
      <c r="RGX23"/>
      <c r="RGY23"/>
      <c r="RGZ23"/>
      <c r="RHA23"/>
      <c r="RHB23"/>
      <c r="RHC23"/>
      <c r="RHD23"/>
      <c r="RHE23"/>
      <c r="RHF23"/>
      <c r="RHG23"/>
      <c r="RHH23"/>
      <c r="RHI23"/>
      <c r="RHJ23"/>
      <c r="RHK23"/>
      <c r="RHL23"/>
      <c r="RHM23"/>
      <c r="RHN23"/>
      <c r="RHO23"/>
      <c r="RHP23"/>
      <c r="RHQ23"/>
      <c r="RHR23"/>
      <c r="RHS23"/>
      <c r="RHT23"/>
      <c r="RHU23"/>
      <c r="RHV23"/>
      <c r="RHW23"/>
      <c r="RHX23"/>
      <c r="RHY23"/>
      <c r="RHZ23"/>
      <c r="RIA23"/>
      <c r="RIB23"/>
      <c r="RIC23"/>
      <c r="RID23"/>
      <c r="RIE23"/>
      <c r="RIF23"/>
      <c r="RIG23"/>
      <c r="RIH23"/>
      <c r="RII23"/>
      <c r="RIJ23"/>
      <c r="RIK23"/>
      <c r="RIL23"/>
      <c r="RIM23"/>
      <c r="RIN23"/>
      <c r="RIO23"/>
      <c r="RIP23"/>
      <c r="RIQ23"/>
      <c r="RIR23"/>
      <c r="RIS23"/>
      <c r="RIT23"/>
      <c r="RIU23"/>
      <c r="RIV23"/>
      <c r="RIW23"/>
      <c r="RIX23"/>
      <c r="RIY23"/>
      <c r="RIZ23"/>
      <c r="RJA23"/>
      <c r="RJB23"/>
      <c r="RJC23"/>
      <c r="RJD23"/>
      <c r="RJE23"/>
      <c r="RJF23"/>
      <c r="RJG23"/>
      <c r="RJH23"/>
      <c r="RJI23"/>
      <c r="RJJ23"/>
      <c r="RJK23"/>
      <c r="RJL23"/>
      <c r="RJM23"/>
      <c r="RJN23"/>
      <c r="RJO23"/>
      <c r="RJP23"/>
      <c r="RJQ23"/>
      <c r="RJR23"/>
      <c r="RJS23"/>
      <c r="RJT23"/>
      <c r="RJU23"/>
      <c r="RJV23"/>
      <c r="RJW23"/>
      <c r="RJX23"/>
      <c r="RJY23"/>
      <c r="RJZ23"/>
      <c r="RKA23"/>
      <c r="RKB23"/>
      <c r="RKC23"/>
      <c r="RKD23"/>
      <c r="RKE23"/>
      <c r="RKF23"/>
      <c r="RKG23"/>
      <c r="RKH23"/>
      <c r="RKI23"/>
      <c r="RKJ23"/>
      <c r="RKK23"/>
      <c r="RKL23"/>
      <c r="RKM23"/>
      <c r="RKN23"/>
      <c r="RKO23"/>
      <c r="RKP23"/>
      <c r="RKQ23"/>
      <c r="RKR23"/>
      <c r="RKS23"/>
      <c r="RKT23"/>
      <c r="RKU23"/>
      <c r="RKV23"/>
      <c r="RKW23"/>
      <c r="RKX23"/>
      <c r="RKY23"/>
      <c r="RKZ23"/>
      <c r="RLA23"/>
      <c r="RLB23"/>
      <c r="RLC23"/>
      <c r="RLD23"/>
      <c r="RLE23"/>
      <c r="RLF23"/>
      <c r="RLG23"/>
      <c r="RLH23"/>
      <c r="RLI23"/>
      <c r="RLJ23"/>
      <c r="RLK23"/>
      <c r="RLL23"/>
      <c r="RLM23"/>
      <c r="RLN23"/>
      <c r="RLO23"/>
      <c r="RLP23"/>
      <c r="RLQ23"/>
      <c r="RLR23"/>
      <c r="RLS23"/>
      <c r="RLT23"/>
      <c r="RLU23"/>
      <c r="RLV23"/>
      <c r="RLW23"/>
      <c r="RLX23"/>
      <c r="RLY23"/>
      <c r="RLZ23"/>
      <c r="RMA23"/>
      <c r="RMB23"/>
      <c r="RMC23"/>
      <c r="RMD23"/>
      <c r="RME23"/>
      <c r="RMF23"/>
      <c r="RMG23"/>
      <c r="RMH23"/>
      <c r="RMI23"/>
      <c r="RMJ23"/>
      <c r="RMK23"/>
      <c r="RML23"/>
      <c r="RMM23"/>
      <c r="RMN23"/>
      <c r="RMO23"/>
      <c r="RMP23"/>
      <c r="RMQ23"/>
      <c r="RMR23"/>
      <c r="RMS23"/>
      <c r="RMT23"/>
      <c r="RMU23"/>
      <c r="RMV23"/>
      <c r="RMW23"/>
      <c r="RMX23"/>
      <c r="RMY23"/>
      <c r="RMZ23"/>
      <c r="RNA23"/>
      <c r="RNB23"/>
      <c r="RNC23"/>
      <c r="RND23"/>
      <c r="RNE23"/>
      <c r="RNF23"/>
      <c r="RNG23"/>
      <c r="RNH23"/>
      <c r="RNI23"/>
      <c r="RNJ23"/>
      <c r="RNK23"/>
      <c r="RNL23"/>
      <c r="RNM23"/>
      <c r="RNN23"/>
      <c r="RNO23"/>
      <c r="RNP23"/>
      <c r="RNQ23"/>
      <c r="RNR23"/>
      <c r="RNS23"/>
      <c r="RNT23"/>
      <c r="RNU23"/>
      <c r="RNV23"/>
      <c r="RNW23"/>
      <c r="RNX23"/>
      <c r="RNY23"/>
      <c r="RNZ23"/>
      <c r="ROA23"/>
      <c r="ROB23"/>
      <c r="ROC23"/>
      <c r="ROD23"/>
      <c r="ROE23"/>
      <c r="ROF23"/>
      <c r="ROG23"/>
      <c r="ROH23"/>
      <c r="ROI23"/>
      <c r="ROJ23"/>
      <c r="ROK23"/>
      <c r="ROL23"/>
      <c r="ROM23"/>
      <c r="RON23"/>
      <c r="ROO23"/>
      <c r="ROP23"/>
      <c r="ROQ23"/>
      <c r="ROR23"/>
      <c r="ROS23"/>
      <c r="ROT23"/>
      <c r="ROU23"/>
      <c r="ROV23"/>
      <c r="ROW23"/>
      <c r="ROX23"/>
      <c r="ROY23"/>
      <c r="ROZ23"/>
      <c r="RPA23"/>
      <c r="RPB23"/>
      <c r="RPC23"/>
      <c r="RPD23"/>
      <c r="RPE23"/>
      <c r="RPF23"/>
      <c r="RPG23"/>
      <c r="RPH23"/>
      <c r="RPI23"/>
      <c r="RPJ23"/>
      <c r="RPK23"/>
      <c r="RPL23"/>
      <c r="RPM23"/>
      <c r="RPN23"/>
      <c r="RPO23"/>
      <c r="RPP23"/>
      <c r="RPQ23"/>
      <c r="RPR23"/>
      <c r="RPS23"/>
      <c r="RPT23"/>
      <c r="RPU23"/>
      <c r="RPV23"/>
      <c r="RPW23"/>
      <c r="RPX23"/>
      <c r="RPY23"/>
      <c r="RPZ23"/>
      <c r="RQA23"/>
      <c r="RQB23"/>
      <c r="RQC23"/>
      <c r="RQD23"/>
      <c r="RQE23"/>
      <c r="RQF23"/>
      <c r="RQG23"/>
      <c r="RQH23"/>
      <c r="RQI23"/>
      <c r="RQJ23"/>
      <c r="RQK23"/>
      <c r="RQL23"/>
      <c r="RQM23"/>
      <c r="RQN23"/>
      <c r="RQO23"/>
      <c r="RQP23"/>
      <c r="RQQ23"/>
      <c r="RQR23"/>
      <c r="RQS23"/>
      <c r="RQT23"/>
      <c r="RQU23"/>
      <c r="RQV23"/>
      <c r="RQW23"/>
      <c r="RQX23"/>
      <c r="RQY23"/>
      <c r="RQZ23"/>
      <c r="RRA23"/>
      <c r="RRB23"/>
      <c r="RRC23"/>
      <c r="RRD23"/>
      <c r="RRE23"/>
      <c r="RRF23"/>
      <c r="RRG23"/>
      <c r="RRH23"/>
      <c r="RRI23"/>
      <c r="RRJ23"/>
      <c r="RRK23"/>
      <c r="RRL23"/>
      <c r="RRM23"/>
      <c r="RRN23"/>
      <c r="RRO23"/>
      <c r="RRP23"/>
      <c r="RRQ23"/>
      <c r="RRR23"/>
      <c r="RRS23"/>
      <c r="RRT23"/>
      <c r="RRU23"/>
      <c r="RRV23"/>
      <c r="RRW23"/>
      <c r="RRX23"/>
      <c r="RRY23"/>
      <c r="RRZ23"/>
      <c r="RSA23"/>
      <c r="RSB23"/>
      <c r="RSC23"/>
      <c r="RSD23"/>
      <c r="RSE23"/>
      <c r="RSF23"/>
      <c r="RSG23"/>
      <c r="RSH23"/>
      <c r="RSI23"/>
      <c r="RSJ23"/>
      <c r="RSK23"/>
      <c r="RSL23"/>
      <c r="RSM23"/>
      <c r="RSN23"/>
      <c r="RSO23"/>
      <c r="RSP23"/>
      <c r="RSQ23"/>
      <c r="RSR23"/>
      <c r="RSS23"/>
      <c r="RST23"/>
      <c r="RSU23"/>
      <c r="RSV23"/>
      <c r="RSW23"/>
      <c r="RSX23"/>
      <c r="RSY23"/>
      <c r="RSZ23"/>
      <c r="RTA23"/>
      <c r="RTB23"/>
      <c r="RTC23"/>
      <c r="RTD23"/>
      <c r="RTE23"/>
      <c r="RTF23"/>
      <c r="RTG23"/>
      <c r="RTH23"/>
      <c r="RTI23"/>
      <c r="RTJ23"/>
      <c r="RTK23"/>
      <c r="RTL23"/>
      <c r="RTM23"/>
      <c r="RTN23"/>
      <c r="RTO23"/>
      <c r="RTP23"/>
      <c r="RTQ23"/>
      <c r="RTR23"/>
      <c r="RTS23"/>
      <c r="RTT23"/>
      <c r="RTU23"/>
      <c r="RTV23"/>
      <c r="RTW23"/>
      <c r="RTX23"/>
      <c r="RTY23"/>
      <c r="RTZ23"/>
      <c r="RUA23"/>
      <c r="RUB23"/>
      <c r="RUC23"/>
      <c r="RUD23"/>
      <c r="RUE23"/>
      <c r="RUF23"/>
      <c r="RUG23"/>
      <c r="RUH23"/>
      <c r="RUI23"/>
      <c r="RUJ23"/>
      <c r="RUK23"/>
      <c r="RUL23"/>
      <c r="RUM23"/>
      <c r="RUN23"/>
      <c r="RUO23"/>
      <c r="RUP23"/>
      <c r="RUQ23"/>
      <c r="RUR23"/>
      <c r="RUS23"/>
      <c r="RUT23"/>
      <c r="RUU23"/>
      <c r="RUV23"/>
      <c r="RUW23"/>
      <c r="RUX23"/>
      <c r="RUY23"/>
      <c r="RUZ23"/>
      <c r="RVA23"/>
      <c r="RVB23"/>
      <c r="RVC23"/>
      <c r="RVD23"/>
      <c r="RVE23"/>
      <c r="RVF23"/>
      <c r="RVG23"/>
      <c r="RVH23"/>
      <c r="RVI23"/>
      <c r="RVJ23"/>
      <c r="RVK23"/>
      <c r="RVL23"/>
      <c r="RVM23"/>
      <c r="RVN23"/>
      <c r="RVO23"/>
      <c r="RVP23"/>
      <c r="RVQ23"/>
      <c r="RVR23"/>
      <c r="RVS23"/>
      <c r="RVT23"/>
      <c r="RVU23"/>
      <c r="RVV23"/>
      <c r="RVW23"/>
      <c r="RVX23"/>
      <c r="RVY23"/>
      <c r="RVZ23"/>
      <c r="RWA23"/>
      <c r="RWB23"/>
      <c r="RWC23"/>
      <c r="RWD23"/>
      <c r="RWE23"/>
      <c r="RWF23"/>
      <c r="RWG23"/>
      <c r="RWH23"/>
      <c r="RWI23"/>
      <c r="RWJ23"/>
      <c r="RWK23"/>
      <c r="RWL23"/>
      <c r="RWM23"/>
      <c r="RWN23"/>
      <c r="RWO23"/>
      <c r="RWP23"/>
      <c r="RWQ23"/>
      <c r="RWR23"/>
      <c r="RWS23"/>
      <c r="RWT23"/>
      <c r="RWU23"/>
      <c r="RWV23"/>
      <c r="RWW23"/>
      <c r="RWX23"/>
      <c r="RWY23"/>
      <c r="RWZ23"/>
      <c r="RXA23"/>
      <c r="RXB23"/>
      <c r="RXC23"/>
      <c r="RXD23"/>
      <c r="RXE23"/>
      <c r="RXF23"/>
      <c r="RXG23"/>
      <c r="RXH23"/>
      <c r="RXI23"/>
      <c r="RXJ23"/>
      <c r="RXK23"/>
      <c r="RXL23"/>
      <c r="RXM23"/>
      <c r="RXN23"/>
      <c r="RXO23"/>
      <c r="RXP23"/>
      <c r="RXQ23"/>
      <c r="RXR23"/>
      <c r="RXS23"/>
      <c r="RXT23"/>
      <c r="RXU23"/>
      <c r="RXV23"/>
      <c r="RXW23"/>
      <c r="RXX23"/>
      <c r="RXY23"/>
      <c r="RXZ23"/>
      <c r="RYA23"/>
      <c r="RYB23"/>
      <c r="RYC23"/>
      <c r="RYD23"/>
      <c r="RYE23"/>
      <c r="RYF23"/>
      <c r="RYG23"/>
      <c r="RYH23"/>
      <c r="RYI23"/>
      <c r="RYJ23"/>
      <c r="RYK23"/>
      <c r="RYL23"/>
      <c r="RYM23"/>
      <c r="RYN23"/>
      <c r="RYO23"/>
      <c r="RYP23"/>
      <c r="RYQ23"/>
      <c r="RYR23"/>
      <c r="RYS23"/>
      <c r="RYT23"/>
      <c r="RYU23"/>
      <c r="RYV23"/>
      <c r="RYW23"/>
      <c r="RYX23"/>
      <c r="RYY23"/>
      <c r="RYZ23"/>
      <c r="RZA23"/>
      <c r="RZB23"/>
      <c r="RZC23"/>
      <c r="RZD23"/>
      <c r="RZE23"/>
      <c r="RZF23"/>
      <c r="RZG23"/>
      <c r="RZH23"/>
      <c r="RZI23"/>
      <c r="RZJ23"/>
      <c r="RZK23"/>
      <c r="RZL23"/>
      <c r="RZM23"/>
      <c r="RZN23"/>
      <c r="RZO23"/>
      <c r="RZP23"/>
      <c r="RZQ23"/>
      <c r="RZR23"/>
      <c r="RZS23"/>
      <c r="RZT23"/>
      <c r="RZU23"/>
      <c r="RZV23"/>
      <c r="RZW23"/>
      <c r="RZX23"/>
      <c r="RZY23"/>
      <c r="RZZ23"/>
      <c r="SAA23"/>
      <c r="SAB23"/>
      <c r="SAC23"/>
      <c r="SAD23"/>
      <c r="SAE23"/>
      <c r="SAF23"/>
      <c r="SAG23"/>
      <c r="SAH23"/>
      <c r="SAI23"/>
      <c r="SAJ23"/>
      <c r="SAK23"/>
      <c r="SAL23"/>
      <c r="SAM23"/>
      <c r="SAN23"/>
      <c r="SAO23"/>
      <c r="SAP23"/>
      <c r="SAQ23"/>
      <c r="SAR23"/>
      <c r="SAS23"/>
      <c r="SAT23"/>
      <c r="SAU23"/>
      <c r="SAV23"/>
      <c r="SAW23"/>
      <c r="SAX23"/>
      <c r="SAY23"/>
      <c r="SAZ23"/>
      <c r="SBA23"/>
      <c r="SBB23"/>
      <c r="SBC23"/>
      <c r="SBD23"/>
      <c r="SBE23"/>
      <c r="SBF23"/>
      <c r="SBG23"/>
      <c r="SBH23"/>
      <c r="SBI23"/>
      <c r="SBJ23"/>
      <c r="SBK23"/>
      <c r="SBL23"/>
      <c r="SBM23"/>
      <c r="SBN23"/>
      <c r="SBO23"/>
      <c r="SBP23"/>
      <c r="SBQ23"/>
      <c r="SBR23"/>
      <c r="SBS23"/>
      <c r="SBT23"/>
      <c r="SBU23"/>
      <c r="SBV23"/>
      <c r="SBW23"/>
      <c r="SBX23"/>
      <c r="SBY23"/>
      <c r="SBZ23"/>
      <c r="SCA23"/>
      <c r="SCB23"/>
      <c r="SCC23"/>
      <c r="SCD23"/>
      <c r="SCE23"/>
      <c r="SCF23"/>
      <c r="SCG23"/>
      <c r="SCH23"/>
      <c r="SCI23"/>
      <c r="SCJ23"/>
      <c r="SCK23"/>
      <c r="SCL23"/>
      <c r="SCM23"/>
      <c r="SCN23"/>
      <c r="SCO23"/>
      <c r="SCP23"/>
      <c r="SCQ23"/>
      <c r="SCR23"/>
      <c r="SCS23"/>
      <c r="SCT23"/>
      <c r="SCU23"/>
      <c r="SCV23"/>
      <c r="SCW23"/>
      <c r="SCX23"/>
      <c r="SCY23"/>
      <c r="SCZ23"/>
      <c r="SDA23"/>
      <c r="SDB23"/>
      <c r="SDC23"/>
      <c r="SDD23"/>
      <c r="SDE23"/>
      <c r="SDF23"/>
      <c r="SDG23"/>
      <c r="SDH23"/>
      <c r="SDI23"/>
      <c r="SDJ23"/>
      <c r="SDK23"/>
      <c r="SDL23"/>
      <c r="SDM23"/>
      <c r="SDN23"/>
      <c r="SDO23"/>
      <c r="SDP23"/>
      <c r="SDQ23"/>
      <c r="SDR23"/>
      <c r="SDS23"/>
      <c r="SDT23"/>
      <c r="SDU23"/>
      <c r="SDV23"/>
      <c r="SDW23"/>
      <c r="SDX23"/>
      <c r="SDY23"/>
      <c r="SDZ23"/>
      <c r="SEA23"/>
      <c r="SEB23"/>
      <c r="SEC23"/>
      <c r="SED23"/>
      <c r="SEE23"/>
      <c r="SEF23"/>
      <c r="SEG23"/>
      <c r="SEH23"/>
      <c r="SEI23"/>
      <c r="SEJ23"/>
      <c r="SEK23"/>
      <c r="SEL23"/>
      <c r="SEM23"/>
      <c r="SEN23"/>
      <c r="SEO23"/>
      <c r="SEP23"/>
      <c r="SEQ23"/>
      <c r="SER23"/>
      <c r="SES23"/>
      <c r="SET23"/>
      <c r="SEU23"/>
      <c r="SEV23"/>
      <c r="SEW23"/>
      <c r="SEX23"/>
      <c r="SEY23"/>
      <c r="SEZ23"/>
      <c r="SFA23"/>
      <c r="SFB23"/>
      <c r="SFC23"/>
      <c r="SFD23"/>
      <c r="SFE23"/>
      <c r="SFF23"/>
      <c r="SFG23"/>
      <c r="SFH23"/>
      <c r="SFI23"/>
      <c r="SFJ23"/>
      <c r="SFK23"/>
      <c r="SFL23"/>
      <c r="SFM23"/>
      <c r="SFN23"/>
      <c r="SFO23"/>
      <c r="SFP23"/>
      <c r="SFQ23"/>
      <c r="SFR23"/>
      <c r="SFS23"/>
      <c r="SFT23"/>
      <c r="SFU23"/>
      <c r="SFV23"/>
      <c r="SFW23"/>
      <c r="SFX23"/>
      <c r="SFY23"/>
      <c r="SFZ23"/>
      <c r="SGA23"/>
      <c r="SGB23"/>
      <c r="SGC23"/>
      <c r="SGD23"/>
      <c r="SGE23"/>
      <c r="SGF23"/>
      <c r="SGG23"/>
      <c r="SGH23"/>
      <c r="SGI23"/>
      <c r="SGJ23"/>
      <c r="SGK23"/>
      <c r="SGL23"/>
      <c r="SGM23"/>
      <c r="SGN23"/>
      <c r="SGO23"/>
      <c r="SGP23"/>
      <c r="SGQ23"/>
      <c r="SGR23"/>
      <c r="SGS23"/>
      <c r="SGT23"/>
      <c r="SGU23"/>
      <c r="SGV23"/>
      <c r="SGW23"/>
      <c r="SGX23"/>
      <c r="SGY23"/>
      <c r="SGZ23"/>
      <c r="SHA23"/>
      <c r="SHB23"/>
      <c r="SHC23"/>
      <c r="SHD23"/>
      <c r="SHE23"/>
      <c r="SHF23"/>
      <c r="SHG23"/>
      <c r="SHH23"/>
      <c r="SHI23"/>
      <c r="SHJ23"/>
      <c r="SHK23"/>
      <c r="SHL23"/>
      <c r="SHM23"/>
      <c r="SHN23"/>
      <c r="SHO23"/>
      <c r="SHP23"/>
      <c r="SHQ23"/>
      <c r="SHR23"/>
      <c r="SHS23"/>
      <c r="SHT23"/>
      <c r="SHU23"/>
      <c r="SHV23"/>
      <c r="SHW23"/>
      <c r="SHX23"/>
      <c r="SHY23"/>
      <c r="SHZ23"/>
      <c r="SIA23"/>
      <c r="SIB23"/>
      <c r="SIC23"/>
      <c r="SID23"/>
      <c r="SIE23"/>
      <c r="SIF23"/>
      <c r="SIG23"/>
      <c r="SIH23"/>
      <c r="SII23"/>
      <c r="SIJ23"/>
      <c r="SIK23"/>
      <c r="SIL23"/>
      <c r="SIM23"/>
      <c r="SIN23"/>
      <c r="SIO23"/>
      <c r="SIP23"/>
      <c r="SIQ23"/>
      <c r="SIR23"/>
      <c r="SIS23"/>
      <c r="SIT23"/>
      <c r="SIU23"/>
      <c r="SIV23"/>
      <c r="SIW23"/>
      <c r="SIX23"/>
      <c r="SIY23"/>
      <c r="SIZ23"/>
      <c r="SJA23"/>
      <c r="SJB23"/>
      <c r="SJC23"/>
      <c r="SJD23"/>
      <c r="SJE23"/>
      <c r="SJF23"/>
      <c r="SJG23"/>
      <c r="SJH23"/>
      <c r="SJI23"/>
      <c r="SJJ23"/>
      <c r="SJK23"/>
      <c r="SJL23"/>
      <c r="SJM23"/>
      <c r="SJN23"/>
      <c r="SJO23"/>
      <c r="SJP23"/>
      <c r="SJQ23"/>
      <c r="SJR23"/>
      <c r="SJS23"/>
      <c r="SJT23"/>
      <c r="SJU23"/>
      <c r="SJV23"/>
      <c r="SJW23"/>
      <c r="SJX23"/>
      <c r="SJY23"/>
      <c r="SJZ23"/>
      <c r="SKA23"/>
      <c r="SKB23"/>
      <c r="SKC23"/>
      <c r="SKD23"/>
      <c r="SKE23"/>
      <c r="SKF23"/>
      <c r="SKG23"/>
      <c r="SKH23"/>
      <c r="SKI23"/>
      <c r="SKJ23"/>
      <c r="SKK23"/>
      <c r="SKL23"/>
      <c r="SKM23"/>
      <c r="SKN23"/>
      <c r="SKO23"/>
      <c r="SKP23"/>
      <c r="SKQ23"/>
      <c r="SKR23"/>
      <c r="SKS23"/>
      <c r="SKT23"/>
      <c r="SKU23"/>
      <c r="SKV23"/>
      <c r="SKW23"/>
      <c r="SKX23"/>
      <c r="SKY23"/>
      <c r="SKZ23"/>
      <c r="SLA23"/>
      <c r="SLB23"/>
      <c r="SLC23"/>
      <c r="SLD23"/>
      <c r="SLE23"/>
      <c r="SLF23"/>
      <c r="SLG23"/>
      <c r="SLH23"/>
      <c r="SLI23"/>
      <c r="SLJ23"/>
      <c r="SLK23"/>
      <c r="SLL23"/>
      <c r="SLM23"/>
      <c r="SLN23"/>
      <c r="SLO23"/>
      <c r="SLP23"/>
      <c r="SLQ23"/>
      <c r="SLR23"/>
      <c r="SLS23"/>
      <c r="SLT23"/>
      <c r="SLU23"/>
      <c r="SLV23"/>
      <c r="SLW23"/>
      <c r="SLX23"/>
      <c r="SLY23"/>
      <c r="SLZ23"/>
      <c r="SMA23"/>
      <c r="SMB23"/>
      <c r="SMC23"/>
      <c r="SMD23"/>
      <c r="SME23"/>
      <c r="SMF23"/>
      <c r="SMG23"/>
      <c r="SMH23"/>
      <c r="SMI23"/>
      <c r="SMJ23"/>
      <c r="SMK23"/>
      <c r="SML23"/>
      <c r="SMM23"/>
      <c r="SMN23"/>
      <c r="SMO23"/>
      <c r="SMP23"/>
      <c r="SMQ23"/>
      <c r="SMR23"/>
      <c r="SMS23"/>
      <c r="SMT23"/>
      <c r="SMU23"/>
      <c r="SMV23"/>
      <c r="SMW23"/>
      <c r="SMX23"/>
      <c r="SMY23"/>
      <c r="SMZ23"/>
      <c r="SNA23"/>
      <c r="SNB23"/>
      <c r="SNC23"/>
      <c r="SND23"/>
      <c r="SNE23"/>
      <c r="SNF23"/>
      <c r="SNG23"/>
      <c r="SNH23"/>
      <c r="SNI23"/>
      <c r="SNJ23"/>
      <c r="SNK23"/>
      <c r="SNL23"/>
      <c r="SNM23"/>
      <c r="SNN23"/>
      <c r="SNO23"/>
      <c r="SNP23"/>
      <c r="SNQ23"/>
      <c r="SNR23"/>
      <c r="SNS23"/>
      <c r="SNT23"/>
      <c r="SNU23"/>
      <c r="SNV23"/>
      <c r="SNW23"/>
      <c r="SNX23"/>
      <c r="SNY23"/>
      <c r="SNZ23"/>
      <c r="SOA23"/>
      <c r="SOB23"/>
      <c r="SOC23"/>
      <c r="SOD23"/>
      <c r="SOE23"/>
      <c r="SOF23"/>
      <c r="SOG23"/>
      <c r="SOH23"/>
      <c r="SOI23"/>
      <c r="SOJ23"/>
      <c r="SOK23"/>
      <c r="SOL23"/>
      <c r="SOM23"/>
      <c r="SON23"/>
      <c r="SOO23"/>
      <c r="SOP23"/>
      <c r="SOQ23"/>
      <c r="SOR23"/>
      <c r="SOS23"/>
      <c r="SOT23"/>
      <c r="SOU23"/>
      <c r="SOV23"/>
      <c r="SOW23"/>
      <c r="SOX23"/>
      <c r="SOY23"/>
      <c r="SOZ23"/>
      <c r="SPA23"/>
      <c r="SPB23"/>
      <c r="SPC23"/>
      <c r="SPD23"/>
      <c r="SPE23"/>
      <c r="SPF23"/>
      <c r="SPG23"/>
      <c r="SPH23"/>
      <c r="SPI23"/>
      <c r="SPJ23"/>
      <c r="SPK23"/>
      <c r="SPL23"/>
      <c r="SPM23"/>
      <c r="SPN23"/>
      <c r="SPO23"/>
      <c r="SPP23"/>
      <c r="SPQ23"/>
      <c r="SPR23"/>
      <c r="SPS23"/>
      <c r="SPT23"/>
      <c r="SPU23"/>
      <c r="SPV23"/>
      <c r="SPW23"/>
      <c r="SPX23"/>
      <c r="SPY23"/>
      <c r="SPZ23"/>
      <c r="SQA23"/>
      <c r="SQB23"/>
      <c r="SQC23"/>
      <c r="SQD23"/>
      <c r="SQE23"/>
      <c r="SQF23"/>
      <c r="SQG23"/>
      <c r="SQH23"/>
      <c r="SQI23"/>
      <c r="SQJ23"/>
      <c r="SQK23"/>
      <c r="SQL23"/>
      <c r="SQM23"/>
      <c r="SQN23"/>
      <c r="SQO23"/>
      <c r="SQP23"/>
      <c r="SQQ23"/>
      <c r="SQR23"/>
      <c r="SQS23"/>
      <c r="SQT23"/>
      <c r="SQU23"/>
      <c r="SQV23"/>
      <c r="SQW23"/>
      <c r="SQX23"/>
      <c r="SQY23"/>
      <c r="SQZ23"/>
      <c r="SRA23"/>
      <c r="SRB23"/>
      <c r="SRC23"/>
      <c r="SRD23"/>
      <c r="SRE23"/>
      <c r="SRF23"/>
      <c r="SRG23"/>
      <c r="SRH23"/>
      <c r="SRI23"/>
      <c r="SRJ23"/>
      <c r="SRK23"/>
      <c r="SRL23"/>
      <c r="SRM23"/>
      <c r="SRN23"/>
      <c r="SRO23"/>
      <c r="SRP23"/>
      <c r="SRQ23"/>
      <c r="SRR23"/>
      <c r="SRS23"/>
      <c r="SRT23"/>
      <c r="SRU23"/>
      <c r="SRV23"/>
      <c r="SRW23"/>
      <c r="SRX23"/>
      <c r="SRY23"/>
      <c r="SRZ23"/>
      <c r="SSA23"/>
      <c r="SSB23"/>
      <c r="SSC23"/>
      <c r="SSD23"/>
      <c r="SSE23"/>
      <c r="SSF23"/>
      <c r="SSG23"/>
      <c r="SSH23"/>
      <c r="SSI23"/>
      <c r="SSJ23"/>
      <c r="SSK23"/>
      <c r="SSL23"/>
      <c r="SSM23"/>
      <c r="SSN23"/>
      <c r="SSO23"/>
      <c r="SSP23"/>
      <c r="SSQ23"/>
      <c r="SSR23"/>
      <c r="SSS23"/>
      <c r="SST23"/>
      <c r="SSU23"/>
      <c r="SSV23"/>
      <c r="SSW23"/>
      <c r="SSX23"/>
      <c r="SSY23"/>
      <c r="SSZ23"/>
      <c r="STA23"/>
      <c r="STB23"/>
      <c r="STC23"/>
      <c r="STD23"/>
      <c r="STE23"/>
      <c r="STF23"/>
      <c r="STG23"/>
      <c r="STH23"/>
      <c r="STI23"/>
      <c r="STJ23"/>
      <c r="STK23"/>
      <c r="STL23"/>
      <c r="STM23"/>
      <c r="STN23"/>
      <c r="STO23"/>
      <c r="STP23"/>
      <c r="STQ23"/>
      <c r="STR23"/>
      <c r="STS23"/>
      <c r="STT23"/>
      <c r="STU23"/>
      <c r="STV23"/>
      <c r="STW23"/>
      <c r="STX23"/>
      <c r="STY23"/>
      <c r="STZ23"/>
      <c r="SUA23"/>
      <c r="SUB23"/>
      <c r="SUC23"/>
      <c r="SUD23"/>
      <c r="SUE23"/>
      <c r="SUF23"/>
      <c r="SUG23"/>
      <c r="SUH23"/>
      <c r="SUI23"/>
      <c r="SUJ23"/>
      <c r="SUK23"/>
      <c r="SUL23"/>
      <c r="SUM23"/>
      <c r="SUN23"/>
      <c r="SUO23"/>
      <c r="SUP23"/>
      <c r="SUQ23"/>
      <c r="SUR23"/>
      <c r="SUS23"/>
      <c r="SUT23"/>
      <c r="SUU23"/>
      <c r="SUV23"/>
      <c r="SUW23"/>
      <c r="SUX23"/>
      <c r="SUY23"/>
      <c r="SUZ23"/>
      <c r="SVA23"/>
      <c r="SVB23"/>
      <c r="SVC23"/>
      <c r="SVD23"/>
      <c r="SVE23"/>
      <c r="SVF23"/>
      <c r="SVG23"/>
      <c r="SVH23"/>
      <c r="SVI23"/>
      <c r="SVJ23"/>
      <c r="SVK23"/>
      <c r="SVL23"/>
      <c r="SVM23"/>
      <c r="SVN23"/>
      <c r="SVO23"/>
      <c r="SVP23"/>
      <c r="SVQ23"/>
      <c r="SVR23"/>
      <c r="SVS23"/>
      <c r="SVT23"/>
      <c r="SVU23"/>
      <c r="SVV23"/>
      <c r="SVW23"/>
      <c r="SVX23"/>
      <c r="SVY23"/>
      <c r="SVZ23"/>
      <c r="SWA23"/>
      <c r="SWB23"/>
      <c r="SWC23"/>
      <c r="SWD23"/>
      <c r="SWE23"/>
      <c r="SWF23"/>
      <c r="SWG23"/>
      <c r="SWH23"/>
      <c r="SWI23"/>
      <c r="SWJ23"/>
      <c r="SWK23"/>
      <c r="SWL23"/>
      <c r="SWM23"/>
      <c r="SWN23"/>
      <c r="SWO23"/>
      <c r="SWP23"/>
      <c r="SWQ23"/>
      <c r="SWR23"/>
      <c r="SWS23"/>
      <c r="SWT23"/>
      <c r="SWU23"/>
      <c r="SWV23"/>
      <c r="SWW23"/>
      <c r="SWX23"/>
      <c r="SWY23"/>
      <c r="SWZ23"/>
      <c r="SXA23"/>
      <c r="SXB23"/>
      <c r="SXC23"/>
      <c r="SXD23"/>
      <c r="SXE23"/>
      <c r="SXF23"/>
      <c r="SXG23"/>
      <c r="SXH23"/>
      <c r="SXI23"/>
      <c r="SXJ23"/>
      <c r="SXK23"/>
      <c r="SXL23"/>
      <c r="SXM23"/>
      <c r="SXN23"/>
      <c r="SXO23"/>
      <c r="SXP23"/>
      <c r="SXQ23"/>
      <c r="SXR23"/>
      <c r="SXS23"/>
      <c r="SXT23"/>
      <c r="SXU23"/>
      <c r="SXV23"/>
      <c r="SXW23"/>
      <c r="SXX23"/>
      <c r="SXY23"/>
      <c r="SXZ23"/>
      <c r="SYA23"/>
      <c r="SYB23"/>
      <c r="SYC23"/>
      <c r="SYD23"/>
      <c r="SYE23"/>
      <c r="SYF23"/>
      <c r="SYG23"/>
      <c r="SYH23"/>
      <c r="SYI23"/>
      <c r="SYJ23"/>
      <c r="SYK23"/>
      <c r="SYL23"/>
      <c r="SYM23"/>
      <c r="SYN23"/>
      <c r="SYO23"/>
      <c r="SYP23"/>
      <c r="SYQ23"/>
      <c r="SYR23"/>
      <c r="SYS23"/>
      <c r="SYT23"/>
      <c r="SYU23"/>
      <c r="SYV23"/>
      <c r="SYW23"/>
      <c r="SYX23"/>
      <c r="SYY23"/>
      <c r="SYZ23"/>
      <c r="SZA23"/>
      <c r="SZB23"/>
      <c r="SZC23"/>
      <c r="SZD23"/>
      <c r="SZE23"/>
      <c r="SZF23"/>
      <c r="SZG23"/>
      <c r="SZH23"/>
      <c r="SZI23"/>
      <c r="SZJ23"/>
      <c r="SZK23"/>
      <c r="SZL23"/>
      <c r="SZM23"/>
      <c r="SZN23"/>
      <c r="SZO23"/>
      <c r="SZP23"/>
      <c r="SZQ23"/>
      <c r="SZR23"/>
      <c r="SZS23"/>
      <c r="SZT23"/>
      <c r="SZU23"/>
      <c r="SZV23"/>
      <c r="SZW23"/>
      <c r="SZX23"/>
      <c r="SZY23"/>
      <c r="SZZ23"/>
      <c r="TAA23"/>
      <c r="TAB23"/>
      <c r="TAC23"/>
      <c r="TAD23"/>
      <c r="TAE23"/>
      <c r="TAF23"/>
      <c r="TAG23"/>
      <c r="TAH23"/>
      <c r="TAI23"/>
      <c r="TAJ23"/>
      <c r="TAK23"/>
      <c r="TAL23"/>
      <c r="TAM23"/>
      <c r="TAN23"/>
      <c r="TAO23"/>
      <c r="TAP23"/>
      <c r="TAQ23"/>
      <c r="TAR23"/>
      <c r="TAS23"/>
      <c r="TAT23"/>
      <c r="TAU23"/>
      <c r="TAV23"/>
      <c r="TAW23"/>
      <c r="TAX23"/>
      <c r="TAY23"/>
      <c r="TAZ23"/>
      <c r="TBA23"/>
      <c r="TBB23"/>
      <c r="TBC23"/>
      <c r="TBD23"/>
      <c r="TBE23"/>
      <c r="TBF23"/>
      <c r="TBG23"/>
      <c r="TBH23"/>
      <c r="TBI23"/>
      <c r="TBJ23"/>
      <c r="TBK23"/>
      <c r="TBL23"/>
      <c r="TBM23"/>
      <c r="TBN23"/>
      <c r="TBO23"/>
      <c r="TBP23"/>
      <c r="TBQ23"/>
      <c r="TBR23"/>
      <c r="TBS23"/>
      <c r="TBT23"/>
      <c r="TBU23"/>
      <c r="TBV23"/>
      <c r="TBW23"/>
      <c r="TBX23"/>
      <c r="TBY23"/>
      <c r="TBZ23"/>
      <c r="TCA23"/>
      <c r="TCB23"/>
      <c r="TCC23"/>
      <c r="TCD23"/>
      <c r="TCE23"/>
      <c r="TCF23"/>
      <c r="TCG23"/>
      <c r="TCH23"/>
      <c r="TCI23"/>
      <c r="TCJ23"/>
      <c r="TCK23"/>
      <c r="TCL23"/>
      <c r="TCM23"/>
      <c r="TCN23"/>
      <c r="TCO23"/>
      <c r="TCP23"/>
      <c r="TCQ23"/>
      <c r="TCR23"/>
      <c r="TCS23"/>
      <c r="TCT23"/>
      <c r="TCU23"/>
      <c r="TCV23"/>
      <c r="TCW23"/>
      <c r="TCX23"/>
      <c r="TCY23"/>
      <c r="TCZ23"/>
      <c r="TDA23"/>
      <c r="TDB23"/>
      <c r="TDC23"/>
      <c r="TDD23"/>
      <c r="TDE23"/>
      <c r="TDF23"/>
      <c r="TDG23"/>
      <c r="TDH23"/>
      <c r="TDI23"/>
      <c r="TDJ23"/>
      <c r="TDK23"/>
      <c r="TDL23"/>
      <c r="TDM23"/>
      <c r="TDN23"/>
      <c r="TDO23"/>
      <c r="TDP23"/>
      <c r="TDQ23"/>
      <c r="TDR23"/>
      <c r="TDS23"/>
      <c r="TDT23"/>
      <c r="TDU23"/>
      <c r="TDV23"/>
      <c r="TDW23"/>
      <c r="TDX23"/>
      <c r="TDY23"/>
      <c r="TDZ23"/>
      <c r="TEA23"/>
      <c r="TEB23"/>
      <c r="TEC23"/>
      <c r="TED23"/>
      <c r="TEE23"/>
      <c r="TEF23"/>
      <c r="TEG23"/>
      <c r="TEH23"/>
      <c r="TEI23"/>
      <c r="TEJ23"/>
      <c r="TEK23"/>
      <c r="TEL23"/>
      <c r="TEM23"/>
      <c r="TEN23"/>
      <c r="TEO23"/>
      <c r="TEP23"/>
      <c r="TEQ23"/>
      <c r="TER23"/>
      <c r="TES23"/>
      <c r="TET23"/>
      <c r="TEU23"/>
      <c r="TEV23"/>
      <c r="TEW23"/>
      <c r="TEX23"/>
      <c r="TEY23"/>
      <c r="TEZ23"/>
      <c r="TFA23"/>
      <c r="TFB23"/>
      <c r="TFC23"/>
      <c r="TFD23"/>
      <c r="TFE23"/>
      <c r="TFF23"/>
      <c r="TFG23"/>
      <c r="TFH23"/>
      <c r="TFI23"/>
      <c r="TFJ23"/>
      <c r="TFK23"/>
      <c r="TFL23"/>
      <c r="TFM23"/>
      <c r="TFN23"/>
      <c r="TFO23"/>
      <c r="TFP23"/>
      <c r="TFQ23"/>
      <c r="TFR23"/>
      <c r="TFS23"/>
      <c r="TFT23"/>
      <c r="TFU23"/>
      <c r="TFV23"/>
      <c r="TFW23"/>
      <c r="TFX23"/>
      <c r="TFY23"/>
      <c r="TFZ23"/>
      <c r="TGA23"/>
      <c r="TGB23"/>
      <c r="TGC23"/>
      <c r="TGD23"/>
      <c r="TGE23"/>
      <c r="TGF23"/>
      <c r="TGG23"/>
      <c r="TGH23"/>
      <c r="TGI23"/>
      <c r="TGJ23"/>
      <c r="TGK23"/>
      <c r="TGL23"/>
      <c r="TGM23"/>
      <c r="TGN23"/>
      <c r="TGO23"/>
      <c r="TGP23"/>
      <c r="TGQ23"/>
      <c r="TGR23"/>
      <c r="TGS23"/>
      <c r="TGT23"/>
      <c r="TGU23"/>
      <c r="TGV23"/>
      <c r="TGW23"/>
      <c r="TGX23"/>
      <c r="TGY23"/>
      <c r="TGZ23"/>
      <c r="THA23"/>
      <c r="THB23"/>
      <c r="THC23"/>
      <c r="THD23"/>
      <c r="THE23"/>
      <c r="THF23"/>
      <c r="THG23"/>
      <c r="THH23"/>
      <c r="THI23"/>
      <c r="THJ23"/>
      <c r="THK23"/>
      <c r="THL23"/>
      <c r="THM23"/>
      <c r="THN23"/>
      <c r="THO23"/>
      <c r="THP23"/>
      <c r="THQ23"/>
      <c r="THR23"/>
      <c r="THS23"/>
      <c r="THT23"/>
      <c r="THU23"/>
      <c r="THV23"/>
      <c r="THW23"/>
      <c r="THX23"/>
      <c r="THY23"/>
      <c r="THZ23"/>
      <c r="TIA23"/>
      <c r="TIB23"/>
      <c r="TIC23"/>
      <c r="TID23"/>
      <c r="TIE23"/>
      <c r="TIF23"/>
      <c r="TIG23"/>
      <c r="TIH23"/>
      <c r="TII23"/>
      <c r="TIJ23"/>
      <c r="TIK23"/>
      <c r="TIL23"/>
      <c r="TIM23"/>
      <c r="TIN23"/>
      <c r="TIO23"/>
      <c r="TIP23"/>
      <c r="TIQ23"/>
      <c r="TIR23"/>
      <c r="TIS23"/>
      <c r="TIT23"/>
      <c r="TIU23"/>
      <c r="TIV23"/>
      <c r="TIW23"/>
      <c r="TIX23"/>
      <c r="TIY23"/>
      <c r="TIZ23"/>
      <c r="TJA23"/>
      <c r="TJB23"/>
      <c r="TJC23"/>
      <c r="TJD23"/>
      <c r="TJE23"/>
      <c r="TJF23"/>
      <c r="TJG23"/>
      <c r="TJH23"/>
      <c r="TJI23"/>
      <c r="TJJ23"/>
      <c r="TJK23"/>
      <c r="TJL23"/>
      <c r="TJM23"/>
      <c r="TJN23"/>
      <c r="TJO23"/>
      <c r="TJP23"/>
      <c r="TJQ23"/>
      <c r="TJR23"/>
      <c r="TJS23"/>
      <c r="TJT23"/>
      <c r="TJU23"/>
      <c r="TJV23"/>
      <c r="TJW23"/>
      <c r="TJX23"/>
      <c r="TJY23"/>
      <c r="TJZ23"/>
      <c r="TKA23"/>
      <c r="TKB23"/>
      <c r="TKC23"/>
      <c r="TKD23"/>
      <c r="TKE23"/>
      <c r="TKF23"/>
      <c r="TKG23"/>
      <c r="TKH23"/>
      <c r="TKI23"/>
      <c r="TKJ23"/>
      <c r="TKK23"/>
      <c r="TKL23"/>
      <c r="TKM23"/>
      <c r="TKN23"/>
      <c r="TKO23"/>
      <c r="TKP23"/>
      <c r="TKQ23"/>
      <c r="TKR23"/>
      <c r="TKS23"/>
      <c r="TKT23"/>
      <c r="TKU23"/>
      <c r="TKV23"/>
      <c r="TKW23"/>
      <c r="TKX23"/>
      <c r="TKY23"/>
      <c r="TKZ23"/>
      <c r="TLA23"/>
      <c r="TLB23"/>
      <c r="TLC23"/>
      <c r="TLD23"/>
      <c r="TLE23"/>
      <c r="TLF23"/>
      <c r="TLG23"/>
      <c r="TLH23"/>
      <c r="TLI23"/>
      <c r="TLJ23"/>
      <c r="TLK23"/>
      <c r="TLL23"/>
      <c r="TLM23"/>
      <c r="TLN23"/>
      <c r="TLO23"/>
      <c r="TLP23"/>
      <c r="TLQ23"/>
      <c r="TLR23"/>
      <c r="TLS23"/>
      <c r="TLT23"/>
      <c r="TLU23"/>
      <c r="TLV23"/>
      <c r="TLW23"/>
      <c r="TLX23"/>
      <c r="TLY23"/>
      <c r="TLZ23"/>
      <c r="TMA23"/>
      <c r="TMB23"/>
      <c r="TMC23"/>
      <c r="TMD23"/>
      <c r="TME23"/>
      <c r="TMF23"/>
      <c r="TMG23"/>
      <c r="TMH23"/>
      <c r="TMI23"/>
      <c r="TMJ23"/>
      <c r="TMK23"/>
      <c r="TML23"/>
      <c r="TMM23"/>
      <c r="TMN23"/>
      <c r="TMO23"/>
      <c r="TMP23"/>
      <c r="TMQ23"/>
      <c r="TMR23"/>
      <c r="TMS23"/>
      <c r="TMT23"/>
      <c r="TMU23"/>
      <c r="TMV23"/>
      <c r="TMW23"/>
      <c r="TMX23"/>
      <c r="TMY23"/>
      <c r="TMZ23"/>
      <c r="TNA23"/>
      <c r="TNB23"/>
      <c r="TNC23"/>
      <c r="TND23"/>
      <c r="TNE23"/>
      <c r="TNF23"/>
      <c r="TNG23"/>
      <c r="TNH23"/>
      <c r="TNI23"/>
      <c r="TNJ23"/>
      <c r="TNK23"/>
      <c r="TNL23"/>
      <c r="TNM23"/>
      <c r="TNN23"/>
      <c r="TNO23"/>
      <c r="TNP23"/>
      <c r="TNQ23"/>
      <c r="TNR23"/>
      <c r="TNS23"/>
      <c r="TNT23"/>
      <c r="TNU23"/>
      <c r="TNV23"/>
      <c r="TNW23"/>
      <c r="TNX23"/>
      <c r="TNY23"/>
      <c r="TNZ23"/>
      <c r="TOA23"/>
      <c r="TOB23"/>
      <c r="TOC23"/>
      <c r="TOD23"/>
      <c r="TOE23"/>
      <c r="TOF23"/>
      <c r="TOG23"/>
      <c r="TOH23"/>
      <c r="TOI23"/>
      <c r="TOJ23"/>
      <c r="TOK23"/>
      <c r="TOL23"/>
      <c r="TOM23"/>
      <c r="TON23"/>
      <c r="TOO23"/>
      <c r="TOP23"/>
      <c r="TOQ23"/>
      <c r="TOR23"/>
      <c r="TOS23"/>
      <c r="TOT23"/>
      <c r="TOU23"/>
      <c r="TOV23"/>
      <c r="TOW23"/>
      <c r="TOX23"/>
      <c r="TOY23"/>
      <c r="TOZ23"/>
      <c r="TPA23"/>
      <c r="TPB23"/>
      <c r="TPC23"/>
      <c r="TPD23"/>
      <c r="TPE23"/>
      <c r="TPF23"/>
      <c r="TPG23"/>
      <c r="TPH23"/>
      <c r="TPI23"/>
      <c r="TPJ23"/>
      <c r="TPK23"/>
      <c r="TPL23"/>
      <c r="TPM23"/>
      <c r="TPN23"/>
      <c r="TPO23"/>
      <c r="TPP23"/>
      <c r="TPQ23"/>
      <c r="TPR23"/>
      <c r="TPS23"/>
      <c r="TPT23"/>
      <c r="TPU23"/>
      <c r="TPV23"/>
      <c r="TPW23"/>
      <c r="TPX23"/>
      <c r="TPY23"/>
      <c r="TPZ23"/>
      <c r="TQA23"/>
      <c r="TQB23"/>
      <c r="TQC23"/>
      <c r="TQD23"/>
      <c r="TQE23"/>
      <c r="TQF23"/>
      <c r="TQG23"/>
      <c r="TQH23"/>
      <c r="TQI23"/>
      <c r="TQJ23"/>
      <c r="TQK23"/>
      <c r="TQL23"/>
      <c r="TQM23"/>
      <c r="TQN23"/>
      <c r="TQO23"/>
      <c r="TQP23"/>
      <c r="TQQ23"/>
      <c r="TQR23"/>
      <c r="TQS23"/>
      <c r="TQT23"/>
      <c r="TQU23"/>
      <c r="TQV23"/>
      <c r="TQW23"/>
      <c r="TQX23"/>
      <c r="TQY23"/>
      <c r="TQZ23"/>
      <c r="TRA23"/>
      <c r="TRB23"/>
      <c r="TRC23"/>
      <c r="TRD23"/>
      <c r="TRE23"/>
      <c r="TRF23"/>
      <c r="TRG23"/>
      <c r="TRH23"/>
      <c r="TRI23"/>
      <c r="TRJ23"/>
      <c r="TRK23"/>
      <c r="TRL23"/>
      <c r="TRM23"/>
      <c r="TRN23"/>
      <c r="TRO23"/>
      <c r="TRP23"/>
      <c r="TRQ23"/>
      <c r="TRR23"/>
      <c r="TRS23"/>
      <c r="TRT23"/>
      <c r="TRU23"/>
      <c r="TRV23"/>
      <c r="TRW23"/>
      <c r="TRX23"/>
      <c r="TRY23"/>
      <c r="TRZ23"/>
      <c r="TSA23"/>
      <c r="TSB23"/>
      <c r="TSC23"/>
      <c r="TSD23"/>
      <c r="TSE23"/>
      <c r="TSF23"/>
      <c r="TSG23"/>
      <c r="TSH23"/>
      <c r="TSI23"/>
      <c r="TSJ23"/>
      <c r="TSK23"/>
      <c r="TSL23"/>
      <c r="TSM23"/>
      <c r="TSN23"/>
      <c r="TSO23"/>
      <c r="TSP23"/>
      <c r="TSQ23"/>
      <c r="TSR23"/>
      <c r="TSS23"/>
      <c r="TST23"/>
      <c r="TSU23"/>
      <c r="TSV23"/>
      <c r="TSW23"/>
      <c r="TSX23"/>
      <c r="TSY23"/>
      <c r="TSZ23"/>
      <c r="TTA23"/>
      <c r="TTB23"/>
      <c r="TTC23"/>
      <c r="TTD23"/>
      <c r="TTE23"/>
      <c r="TTF23"/>
      <c r="TTG23"/>
      <c r="TTH23"/>
      <c r="TTI23"/>
      <c r="TTJ23"/>
      <c r="TTK23"/>
      <c r="TTL23"/>
      <c r="TTM23"/>
      <c r="TTN23"/>
      <c r="TTO23"/>
      <c r="TTP23"/>
      <c r="TTQ23"/>
      <c r="TTR23"/>
      <c r="TTS23"/>
      <c r="TTT23"/>
      <c r="TTU23"/>
      <c r="TTV23"/>
      <c r="TTW23"/>
      <c r="TTX23"/>
      <c r="TTY23"/>
      <c r="TTZ23"/>
      <c r="TUA23"/>
      <c r="TUB23"/>
      <c r="TUC23"/>
      <c r="TUD23"/>
      <c r="TUE23"/>
      <c r="TUF23"/>
      <c r="TUG23"/>
      <c r="TUH23"/>
      <c r="TUI23"/>
      <c r="TUJ23"/>
      <c r="TUK23"/>
      <c r="TUL23"/>
      <c r="TUM23"/>
      <c r="TUN23"/>
      <c r="TUO23"/>
      <c r="TUP23"/>
      <c r="TUQ23"/>
      <c r="TUR23"/>
      <c r="TUS23"/>
      <c r="TUT23"/>
      <c r="TUU23"/>
      <c r="TUV23"/>
      <c r="TUW23"/>
      <c r="TUX23"/>
      <c r="TUY23"/>
      <c r="TUZ23"/>
      <c r="TVA23"/>
      <c r="TVB23"/>
      <c r="TVC23"/>
      <c r="TVD23"/>
      <c r="TVE23"/>
      <c r="TVF23"/>
      <c r="TVG23"/>
      <c r="TVH23"/>
      <c r="TVI23"/>
      <c r="TVJ23"/>
      <c r="TVK23"/>
      <c r="TVL23"/>
      <c r="TVM23"/>
      <c r="TVN23"/>
      <c r="TVO23"/>
      <c r="TVP23"/>
      <c r="TVQ23"/>
      <c r="TVR23"/>
      <c r="TVS23"/>
      <c r="TVT23"/>
      <c r="TVU23"/>
      <c r="TVV23"/>
      <c r="TVW23"/>
      <c r="TVX23"/>
      <c r="TVY23"/>
      <c r="TVZ23"/>
      <c r="TWA23"/>
      <c r="TWB23"/>
      <c r="TWC23"/>
      <c r="TWD23"/>
      <c r="TWE23"/>
      <c r="TWF23"/>
      <c r="TWG23"/>
      <c r="TWH23"/>
      <c r="TWI23"/>
      <c r="TWJ23"/>
      <c r="TWK23"/>
      <c r="TWL23"/>
      <c r="TWM23"/>
      <c r="TWN23"/>
      <c r="TWO23"/>
      <c r="TWP23"/>
      <c r="TWQ23"/>
      <c r="TWR23"/>
      <c r="TWS23"/>
      <c r="TWT23"/>
      <c r="TWU23"/>
      <c r="TWV23"/>
      <c r="TWW23"/>
      <c r="TWX23"/>
      <c r="TWY23"/>
      <c r="TWZ23"/>
      <c r="TXA23"/>
      <c r="TXB23"/>
      <c r="TXC23"/>
      <c r="TXD23"/>
      <c r="TXE23"/>
      <c r="TXF23"/>
      <c r="TXG23"/>
      <c r="TXH23"/>
      <c r="TXI23"/>
      <c r="TXJ23"/>
      <c r="TXK23"/>
      <c r="TXL23"/>
      <c r="TXM23"/>
      <c r="TXN23"/>
      <c r="TXO23"/>
      <c r="TXP23"/>
      <c r="TXQ23"/>
      <c r="TXR23"/>
      <c r="TXS23"/>
      <c r="TXT23"/>
      <c r="TXU23"/>
      <c r="TXV23"/>
      <c r="TXW23"/>
      <c r="TXX23"/>
      <c r="TXY23"/>
      <c r="TXZ23"/>
      <c r="TYA23"/>
      <c r="TYB23"/>
      <c r="TYC23"/>
      <c r="TYD23"/>
      <c r="TYE23"/>
      <c r="TYF23"/>
      <c r="TYG23"/>
      <c r="TYH23"/>
      <c r="TYI23"/>
      <c r="TYJ23"/>
      <c r="TYK23"/>
      <c r="TYL23"/>
      <c r="TYM23"/>
      <c r="TYN23"/>
      <c r="TYO23"/>
      <c r="TYP23"/>
      <c r="TYQ23"/>
      <c r="TYR23"/>
      <c r="TYS23"/>
      <c r="TYT23"/>
      <c r="TYU23"/>
      <c r="TYV23"/>
      <c r="TYW23"/>
      <c r="TYX23"/>
      <c r="TYY23"/>
      <c r="TYZ23"/>
      <c r="TZA23"/>
      <c r="TZB23"/>
      <c r="TZC23"/>
      <c r="TZD23"/>
      <c r="TZE23"/>
      <c r="TZF23"/>
      <c r="TZG23"/>
      <c r="TZH23"/>
      <c r="TZI23"/>
      <c r="TZJ23"/>
      <c r="TZK23"/>
      <c r="TZL23"/>
      <c r="TZM23"/>
      <c r="TZN23"/>
      <c r="TZO23"/>
      <c r="TZP23"/>
      <c r="TZQ23"/>
      <c r="TZR23"/>
      <c r="TZS23"/>
      <c r="TZT23"/>
      <c r="TZU23"/>
      <c r="TZV23"/>
      <c r="TZW23"/>
      <c r="TZX23"/>
      <c r="TZY23"/>
      <c r="TZZ23"/>
      <c r="UAA23"/>
      <c r="UAB23"/>
      <c r="UAC23"/>
      <c r="UAD23"/>
      <c r="UAE23"/>
      <c r="UAF23"/>
      <c r="UAG23"/>
      <c r="UAH23"/>
      <c r="UAI23"/>
      <c r="UAJ23"/>
      <c r="UAK23"/>
      <c r="UAL23"/>
      <c r="UAM23"/>
      <c r="UAN23"/>
      <c r="UAO23"/>
      <c r="UAP23"/>
      <c r="UAQ23"/>
      <c r="UAR23"/>
      <c r="UAS23"/>
      <c r="UAT23"/>
      <c r="UAU23"/>
      <c r="UAV23"/>
      <c r="UAW23"/>
      <c r="UAX23"/>
      <c r="UAY23"/>
      <c r="UAZ23"/>
      <c r="UBA23"/>
      <c r="UBB23"/>
      <c r="UBC23"/>
      <c r="UBD23"/>
      <c r="UBE23"/>
      <c r="UBF23"/>
      <c r="UBG23"/>
      <c r="UBH23"/>
      <c r="UBI23"/>
      <c r="UBJ23"/>
      <c r="UBK23"/>
      <c r="UBL23"/>
      <c r="UBM23"/>
      <c r="UBN23"/>
      <c r="UBO23"/>
      <c r="UBP23"/>
      <c r="UBQ23"/>
      <c r="UBR23"/>
      <c r="UBS23"/>
      <c r="UBT23"/>
      <c r="UBU23"/>
      <c r="UBV23"/>
      <c r="UBW23"/>
      <c r="UBX23"/>
      <c r="UBY23"/>
      <c r="UBZ23"/>
      <c r="UCA23"/>
      <c r="UCB23"/>
      <c r="UCC23"/>
      <c r="UCD23"/>
      <c r="UCE23"/>
      <c r="UCF23"/>
      <c r="UCG23"/>
      <c r="UCH23"/>
      <c r="UCI23"/>
      <c r="UCJ23"/>
      <c r="UCK23"/>
      <c r="UCL23"/>
      <c r="UCM23"/>
      <c r="UCN23"/>
      <c r="UCO23"/>
      <c r="UCP23"/>
      <c r="UCQ23"/>
      <c r="UCR23"/>
      <c r="UCS23"/>
      <c r="UCT23"/>
      <c r="UCU23"/>
      <c r="UCV23"/>
      <c r="UCW23"/>
      <c r="UCX23"/>
      <c r="UCY23"/>
      <c r="UCZ23"/>
      <c r="UDA23"/>
      <c r="UDB23"/>
      <c r="UDC23"/>
      <c r="UDD23"/>
      <c r="UDE23"/>
      <c r="UDF23"/>
      <c r="UDG23"/>
      <c r="UDH23"/>
      <c r="UDI23"/>
      <c r="UDJ23"/>
      <c r="UDK23"/>
      <c r="UDL23"/>
      <c r="UDM23"/>
      <c r="UDN23"/>
      <c r="UDO23"/>
      <c r="UDP23"/>
      <c r="UDQ23"/>
      <c r="UDR23"/>
      <c r="UDS23"/>
      <c r="UDT23"/>
      <c r="UDU23"/>
      <c r="UDV23"/>
      <c r="UDW23"/>
      <c r="UDX23"/>
      <c r="UDY23"/>
      <c r="UDZ23"/>
      <c r="UEA23"/>
      <c r="UEB23"/>
      <c r="UEC23"/>
      <c r="UED23"/>
      <c r="UEE23"/>
      <c r="UEF23"/>
      <c r="UEG23"/>
      <c r="UEH23"/>
      <c r="UEI23"/>
      <c r="UEJ23"/>
      <c r="UEK23"/>
      <c r="UEL23"/>
      <c r="UEM23"/>
      <c r="UEN23"/>
      <c r="UEO23"/>
      <c r="UEP23"/>
      <c r="UEQ23"/>
      <c r="UER23"/>
      <c r="UES23"/>
      <c r="UET23"/>
      <c r="UEU23"/>
      <c r="UEV23"/>
      <c r="UEW23"/>
      <c r="UEX23"/>
      <c r="UEY23"/>
      <c r="UEZ23"/>
      <c r="UFA23"/>
      <c r="UFB23"/>
      <c r="UFC23"/>
      <c r="UFD23"/>
      <c r="UFE23"/>
      <c r="UFF23"/>
      <c r="UFG23"/>
      <c r="UFH23"/>
      <c r="UFI23"/>
      <c r="UFJ23"/>
      <c r="UFK23"/>
      <c r="UFL23"/>
      <c r="UFM23"/>
      <c r="UFN23"/>
      <c r="UFO23"/>
      <c r="UFP23"/>
      <c r="UFQ23"/>
      <c r="UFR23"/>
      <c r="UFS23"/>
      <c r="UFT23"/>
      <c r="UFU23"/>
      <c r="UFV23"/>
      <c r="UFW23"/>
      <c r="UFX23"/>
      <c r="UFY23"/>
      <c r="UFZ23"/>
      <c r="UGA23"/>
      <c r="UGB23"/>
      <c r="UGC23"/>
      <c r="UGD23"/>
      <c r="UGE23"/>
      <c r="UGF23"/>
      <c r="UGG23"/>
      <c r="UGH23"/>
      <c r="UGI23"/>
      <c r="UGJ23"/>
      <c r="UGK23"/>
      <c r="UGL23"/>
      <c r="UGM23"/>
      <c r="UGN23"/>
      <c r="UGO23"/>
      <c r="UGP23"/>
      <c r="UGQ23"/>
      <c r="UGR23"/>
      <c r="UGS23"/>
      <c r="UGT23"/>
      <c r="UGU23"/>
      <c r="UGV23"/>
      <c r="UGW23"/>
      <c r="UGX23"/>
      <c r="UGY23"/>
      <c r="UGZ23"/>
      <c r="UHA23"/>
      <c r="UHB23"/>
      <c r="UHC23"/>
      <c r="UHD23"/>
      <c r="UHE23"/>
      <c r="UHF23"/>
      <c r="UHG23"/>
      <c r="UHH23"/>
      <c r="UHI23"/>
      <c r="UHJ23"/>
      <c r="UHK23"/>
      <c r="UHL23"/>
      <c r="UHM23"/>
      <c r="UHN23"/>
      <c r="UHO23"/>
      <c r="UHP23"/>
      <c r="UHQ23"/>
      <c r="UHR23"/>
      <c r="UHS23"/>
      <c r="UHT23"/>
      <c r="UHU23"/>
      <c r="UHV23"/>
      <c r="UHW23"/>
      <c r="UHX23"/>
      <c r="UHY23"/>
      <c r="UHZ23"/>
      <c r="UIA23"/>
      <c r="UIB23"/>
      <c r="UIC23"/>
      <c r="UID23"/>
      <c r="UIE23"/>
      <c r="UIF23"/>
      <c r="UIG23"/>
      <c r="UIH23"/>
      <c r="UII23"/>
      <c r="UIJ23"/>
      <c r="UIK23"/>
      <c r="UIL23"/>
      <c r="UIM23"/>
      <c r="UIN23"/>
      <c r="UIO23"/>
      <c r="UIP23"/>
      <c r="UIQ23"/>
      <c r="UIR23"/>
      <c r="UIS23"/>
      <c r="UIT23"/>
      <c r="UIU23"/>
      <c r="UIV23"/>
      <c r="UIW23"/>
      <c r="UIX23"/>
      <c r="UIY23"/>
      <c r="UIZ23"/>
      <c r="UJA23"/>
      <c r="UJB23"/>
      <c r="UJC23"/>
      <c r="UJD23"/>
      <c r="UJE23"/>
      <c r="UJF23"/>
      <c r="UJG23"/>
      <c r="UJH23"/>
      <c r="UJI23"/>
      <c r="UJJ23"/>
      <c r="UJK23"/>
      <c r="UJL23"/>
      <c r="UJM23"/>
      <c r="UJN23"/>
      <c r="UJO23"/>
      <c r="UJP23"/>
      <c r="UJQ23"/>
      <c r="UJR23"/>
      <c r="UJS23"/>
      <c r="UJT23"/>
      <c r="UJU23"/>
      <c r="UJV23"/>
      <c r="UJW23"/>
      <c r="UJX23"/>
      <c r="UJY23"/>
      <c r="UJZ23"/>
      <c r="UKA23"/>
      <c r="UKB23"/>
      <c r="UKC23"/>
      <c r="UKD23"/>
      <c r="UKE23"/>
      <c r="UKF23"/>
      <c r="UKG23"/>
      <c r="UKH23"/>
      <c r="UKI23"/>
      <c r="UKJ23"/>
      <c r="UKK23"/>
      <c r="UKL23"/>
      <c r="UKM23"/>
      <c r="UKN23"/>
      <c r="UKO23"/>
      <c r="UKP23"/>
      <c r="UKQ23"/>
      <c r="UKR23"/>
      <c r="UKS23"/>
      <c r="UKT23"/>
      <c r="UKU23"/>
      <c r="UKV23"/>
      <c r="UKW23"/>
      <c r="UKX23"/>
      <c r="UKY23"/>
      <c r="UKZ23"/>
      <c r="ULA23"/>
      <c r="ULB23"/>
      <c r="ULC23"/>
      <c r="ULD23"/>
      <c r="ULE23"/>
      <c r="ULF23"/>
      <c r="ULG23"/>
      <c r="ULH23"/>
      <c r="ULI23"/>
      <c r="ULJ23"/>
      <c r="ULK23"/>
      <c r="ULL23"/>
      <c r="ULM23"/>
      <c r="ULN23"/>
      <c r="ULO23"/>
      <c r="ULP23"/>
      <c r="ULQ23"/>
      <c r="ULR23"/>
      <c r="ULS23"/>
      <c r="ULT23"/>
      <c r="ULU23"/>
      <c r="ULV23"/>
      <c r="ULW23"/>
      <c r="ULX23"/>
      <c r="ULY23"/>
      <c r="ULZ23"/>
      <c r="UMA23"/>
      <c r="UMB23"/>
      <c r="UMC23"/>
      <c r="UMD23"/>
      <c r="UME23"/>
      <c r="UMF23"/>
      <c r="UMG23"/>
      <c r="UMH23"/>
      <c r="UMI23"/>
      <c r="UMJ23"/>
      <c r="UMK23"/>
      <c r="UML23"/>
      <c r="UMM23"/>
      <c r="UMN23"/>
      <c r="UMO23"/>
      <c r="UMP23"/>
      <c r="UMQ23"/>
      <c r="UMR23"/>
      <c r="UMS23"/>
      <c r="UMT23"/>
      <c r="UMU23"/>
      <c r="UMV23"/>
      <c r="UMW23"/>
      <c r="UMX23"/>
      <c r="UMY23"/>
      <c r="UMZ23"/>
      <c r="UNA23"/>
      <c r="UNB23"/>
      <c r="UNC23"/>
      <c r="UND23"/>
      <c r="UNE23"/>
      <c r="UNF23"/>
      <c r="UNG23"/>
      <c r="UNH23"/>
      <c r="UNI23"/>
      <c r="UNJ23"/>
      <c r="UNK23"/>
      <c r="UNL23"/>
      <c r="UNM23"/>
      <c r="UNN23"/>
      <c r="UNO23"/>
      <c r="UNP23"/>
      <c r="UNQ23"/>
      <c r="UNR23"/>
      <c r="UNS23"/>
      <c r="UNT23"/>
      <c r="UNU23"/>
      <c r="UNV23"/>
      <c r="UNW23"/>
      <c r="UNX23"/>
      <c r="UNY23"/>
      <c r="UNZ23"/>
      <c r="UOA23"/>
      <c r="UOB23"/>
      <c r="UOC23"/>
      <c r="UOD23"/>
      <c r="UOE23"/>
      <c r="UOF23"/>
      <c r="UOG23"/>
      <c r="UOH23"/>
      <c r="UOI23"/>
      <c r="UOJ23"/>
      <c r="UOK23"/>
      <c r="UOL23"/>
      <c r="UOM23"/>
      <c r="UON23"/>
      <c r="UOO23"/>
      <c r="UOP23"/>
      <c r="UOQ23"/>
      <c r="UOR23"/>
      <c r="UOS23"/>
      <c r="UOT23"/>
      <c r="UOU23"/>
      <c r="UOV23"/>
      <c r="UOW23"/>
      <c r="UOX23"/>
      <c r="UOY23"/>
      <c r="UOZ23"/>
      <c r="UPA23"/>
      <c r="UPB23"/>
      <c r="UPC23"/>
      <c r="UPD23"/>
      <c r="UPE23"/>
      <c r="UPF23"/>
      <c r="UPG23"/>
      <c r="UPH23"/>
      <c r="UPI23"/>
      <c r="UPJ23"/>
      <c r="UPK23"/>
      <c r="UPL23"/>
      <c r="UPM23"/>
      <c r="UPN23"/>
      <c r="UPO23"/>
      <c r="UPP23"/>
      <c r="UPQ23"/>
      <c r="UPR23"/>
      <c r="UPS23"/>
      <c r="UPT23"/>
      <c r="UPU23"/>
      <c r="UPV23"/>
      <c r="UPW23"/>
      <c r="UPX23"/>
      <c r="UPY23"/>
      <c r="UPZ23"/>
      <c r="UQA23"/>
      <c r="UQB23"/>
      <c r="UQC23"/>
      <c r="UQD23"/>
      <c r="UQE23"/>
      <c r="UQF23"/>
      <c r="UQG23"/>
      <c r="UQH23"/>
      <c r="UQI23"/>
      <c r="UQJ23"/>
      <c r="UQK23"/>
      <c r="UQL23"/>
      <c r="UQM23"/>
      <c r="UQN23"/>
      <c r="UQO23"/>
      <c r="UQP23"/>
      <c r="UQQ23"/>
      <c r="UQR23"/>
      <c r="UQS23"/>
      <c r="UQT23"/>
      <c r="UQU23"/>
      <c r="UQV23"/>
      <c r="UQW23"/>
      <c r="UQX23"/>
      <c r="UQY23"/>
      <c r="UQZ23"/>
      <c r="URA23"/>
      <c r="URB23"/>
      <c r="URC23"/>
      <c r="URD23"/>
      <c r="URE23"/>
      <c r="URF23"/>
      <c r="URG23"/>
      <c r="URH23"/>
      <c r="URI23"/>
      <c r="URJ23"/>
      <c r="URK23"/>
      <c r="URL23"/>
      <c r="URM23"/>
      <c r="URN23"/>
      <c r="URO23"/>
      <c r="URP23"/>
      <c r="URQ23"/>
      <c r="URR23"/>
      <c r="URS23"/>
      <c r="URT23"/>
      <c r="URU23"/>
      <c r="URV23"/>
      <c r="URW23"/>
      <c r="URX23"/>
      <c r="URY23"/>
      <c r="URZ23"/>
      <c r="USA23"/>
      <c r="USB23"/>
      <c r="USC23"/>
      <c r="USD23"/>
      <c r="USE23"/>
      <c r="USF23"/>
      <c r="USG23"/>
      <c r="USH23"/>
      <c r="USI23"/>
      <c r="USJ23"/>
      <c r="USK23"/>
      <c r="USL23"/>
      <c r="USM23"/>
      <c r="USN23"/>
      <c r="USO23"/>
      <c r="USP23"/>
      <c r="USQ23"/>
      <c r="USR23"/>
      <c r="USS23"/>
      <c r="UST23"/>
      <c r="USU23"/>
      <c r="USV23"/>
      <c r="USW23"/>
      <c r="USX23"/>
      <c r="USY23"/>
      <c r="USZ23"/>
      <c r="UTA23"/>
      <c r="UTB23"/>
      <c r="UTC23"/>
      <c r="UTD23"/>
      <c r="UTE23"/>
      <c r="UTF23"/>
      <c r="UTG23"/>
      <c r="UTH23"/>
      <c r="UTI23"/>
      <c r="UTJ23"/>
      <c r="UTK23"/>
      <c r="UTL23"/>
      <c r="UTM23"/>
      <c r="UTN23"/>
      <c r="UTO23"/>
      <c r="UTP23"/>
      <c r="UTQ23"/>
      <c r="UTR23"/>
      <c r="UTS23"/>
      <c r="UTT23"/>
      <c r="UTU23"/>
      <c r="UTV23"/>
      <c r="UTW23"/>
      <c r="UTX23"/>
      <c r="UTY23"/>
      <c r="UTZ23"/>
      <c r="UUA23"/>
      <c r="UUB23"/>
      <c r="UUC23"/>
      <c r="UUD23"/>
      <c r="UUE23"/>
      <c r="UUF23"/>
      <c r="UUG23"/>
      <c r="UUH23"/>
      <c r="UUI23"/>
      <c r="UUJ23"/>
      <c r="UUK23"/>
      <c r="UUL23"/>
      <c r="UUM23"/>
      <c r="UUN23"/>
      <c r="UUO23"/>
      <c r="UUP23"/>
      <c r="UUQ23"/>
      <c r="UUR23"/>
      <c r="UUS23"/>
      <c r="UUT23"/>
      <c r="UUU23"/>
      <c r="UUV23"/>
      <c r="UUW23"/>
      <c r="UUX23"/>
      <c r="UUY23"/>
      <c r="UUZ23"/>
      <c r="UVA23"/>
      <c r="UVB23"/>
      <c r="UVC23"/>
      <c r="UVD23"/>
      <c r="UVE23"/>
      <c r="UVF23"/>
      <c r="UVG23"/>
      <c r="UVH23"/>
      <c r="UVI23"/>
      <c r="UVJ23"/>
      <c r="UVK23"/>
      <c r="UVL23"/>
      <c r="UVM23"/>
      <c r="UVN23"/>
      <c r="UVO23"/>
      <c r="UVP23"/>
      <c r="UVQ23"/>
      <c r="UVR23"/>
      <c r="UVS23"/>
      <c r="UVT23"/>
      <c r="UVU23"/>
      <c r="UVV23"/>
      <c r="UVW23"/>
      <c r="UVX23"/>
      <c r="UVY23"/>
      <c r="UVZ23"/>
      <c r="UWA23"/>
      <c r="UWB23"/>
      <c r="UWC23"/>
      <c r="UWD23"/>
      <c r="UWE23"/>
      <c r="UWF23"/>
      <c r="UWG23"/>
      <c r="UWH23"/>
      <c r="UWI23"/>
      <c r="UWJ23"/>
      <c r="UWK23"/>
      <c r="UWL23"/>
      <c r="UWM23"/>
      <c r="UWN23"/>
      <c r="UWO23"/>
      <c r="UWP23"/>
      <c r="UWQ23"/>
      <c r="UWR23"/>
      <c r="UWS23"/>
      <c r="UWT23"/>
      <c r="UWU23"/>
      <c r="UWV23"/>
      <c r="UWW23"/>
      <c r="UWX23"/>
      <c r="UWY23"/>
      <c r="UWZ23"/>
      <c r="UXA23"/>
      <c r="UXB23"/>
      <c r="UXC23"/>
      <c r="UXD23"/>
      <c r="UXE23"/>
      <c r="UXF23"/>
      <c r="UXG23"/>
      <c r="UXH23"/>
      <c r="UXI23"/>
      <c r="UXJ23"/>
      <c r="UXK23"/>
      <c r="UXL23"/>
      <c r="UXM23"/>
      <c r="UXN23"/>
      <c r="UXO23"/>
      <c r="UXP23"/>
      <c r="UXQ23"/>
      <c r="UXR23"/>
      <c r="UXS23"/>
      <c r="UXT23"/>
      <c r="UXU23"/>
      <c r="UXV23"/>
      <c r="UXW23"/>
      <c r="UXX23"/>
      <c r="UXY23"/>
      <c r="UXZ23"/>
      <c r="UYA23"/>
      <c r="UYB23"/>
      <c r="UYC23"/>
      <c r="UYD23"/>
      <c r="UYE23"/>
      <c r="UYF23"/>
      <c r="UYG23"/>
      <c r="UYH23"/>
      <c r="UYI23"/>
      <c r="UYJ23"/>
      <c r="UYK23"/>
      <c r="UYL23"/>
      <c r="UYM23"/>
      <c r="UYN23"/>
      <c r="UYO23"/>
      <c r="UYP23"/>
      <c r="UYQ23"/>
      <c r="UYR23"/>
      <c r="UYS23"/>
      <c r="UYT23"/>
      <c r="UYU23"/>
      <c r="UYV23"/>
      <c r="UYW23"/>
      <c r="UYX23"/>
      <c r="UYY23"/>
      <c r="UYZ23"/>
      <c r="UZA23"/>
      <c r="UZB23"/>
      <c r="UZC23"/>
      <c r="UZD23"/>
      <c r="UZE23"/>
      <c r="UZF23"/>
      <c r="UZG23"/>
      <c r="UZH23"/>
      <c r="UZI23"/>
      <c r="UZJ23"/>
      <c r="UZK23"/>
      <c r="UZL23"/>
      <c r="UZM23"/>
      <c r="UZN23"/>
      <c r="UZO23"/>
      <c r="UZP23"/>
      <c r="UZQ23"/>
      <c r="UZR23"/>
      <c r="UZS23"/>
      <c r="UZT23"/>
      <c r="UZU23"/>
      <c r="UZV23"/>
      <c r="UZW23"/>
      <c r="UZX23"/>
      <c r="UZY23"/>
      <c r="UZZ23"/>
      <c r="VAA23"/>
      <c r="VAB23"/>
      <c r="VAC23"/>
      <c r="VAD23"/>
      <c r="VAE23"/>
      <c r="VAF23"/>
      <c r="VAG23"/>
      <c r="VAH23"/>
      <c r="VAI23"/>
      <c r="VAJ23"/>
      <c r="VAK23"/>
      <c r="VAL23"/>
      <c r="VAM23"/>
      <c r="VAN23"/>
      <c r="VAO23"/>
      <c r="VAP23"/>
      <c r="VAQ23"/>
      <c r="VAR23"/>
      <c r="VAS23"/>
      <c r="VAT23"/>
      <c r="VAU23"/>
      <c r="VAV23"/>
      <c r="VAW23"/>
      <c r="VAX23"/>
      <c r="VAY23"/>
      <c r="VAZ23"/>
      <c r="VBA23"/>
      <c r="VBB23"/>
      <c r="VBC23"/>
      <c r="VBD23"/>
      <c r="VBE23"/>
      <c r="VBF23"/>
      <c r="VBG23"/>
      <c r="VBH23"/>
      <c r="VBI23"/>
      <c r="VBJ23"/>
      <c r="VBK23"/>
      <c r="VBL23"/>
      <c r="VBM23"/>
      <c r="VBN23"/>
      <c r="VBO23"/>
      <c r="VBP23"/>
      <c r="VBQ23"/>
      <c r="VBR23"/>
      <c r="VBS23"/>
      <c r="VBT23"/>
      <c r="VBU23"/>
      <c r="VBV23"/>
      <c r="VBW23"/>
      <c r="VBX23"/>
      <c r="VBY23"/>
      <c r="VBZ23"/>
      <c r="VCA23"/>
      <c r="VCB23"/>
      <c r="VCC23"/>
      <c r="VCD23"/>
      <c r="VCE23"/>
      <c r="VCF23"/>
      <c r="VCG23"/>
      <c r="VCH23"/>
      <c r="VCI23"/>
      <c r="VCJ23"/>
      <c r="VCK23"/>
      <c r="VCL23"/>
      <c r="VCM23"/>
      <c r="VCN23"/>
      <c r="VCO23"/>
      <c r="VCP23"/>
      <c r="VCQ23"/>
      <c r="VCR23"/>
      <c r="VCS23"/>
      <c r="VCT23"/>
      <c r="VCU23"/>
      <c r="VCV23"/>
      <c r="VCW23"/>
      <c r="VCX23"/>
      <c r="VCY23"/>
      <c r="VCZ23"/>
      <c r="VDA23"/>
      <c r="VDB23"/>
      <c r="VDC23"/>
      <c r="VDD23"/>
      <c r="VDE23"/>
      <c r="VDF23"/>
      <c r="VDG23"/>
      <c r="VDH23"/>
      <c r="VDI23"/>
      <c r="VDJ23"/>
      <c r="VDK23"/>
      <c r="VDL23"/>
      <c r="VDM23"/>
      <c r="VDN23"/>
      <c r="VDO23"/>
      <c r="VDP23"/>
      <c r="VDQ23"/>
      <c r="VDR23"/>
      <c r="VDS23"/>
      <c r="VDT23"/>
      <c r="VDU23"/>
      <c r="VDV23"/>
      <c r="VDW23"/>
      <c r="VDX23"/>
      <c r="VDY23"/>
      <c r="VDZ23"/>
      <c r="VEA23"/>
      <c r="VEB23"/>
      <c r="VEC23"/>
      <c r="VED23"/>
      <c r="VEE23"/>
      <c r="VEF23"/>
      <c r="VEG23"/>
      <c r="VEH23"/>
      <c r="VEI23"/>
      <c r="VEJ23"/>
      <c r="VEK23"/>
      <c r="VEL23"/>
      <c r="VEM23"/>
      <c r="VEN23"/>
      <c r="VEO23"/>
      <c r="VEP23"/>
      <c r="VEQ23"/>
      <c r="VER23"/>
      <c r="VES23"/>
      <c r="VET23"/>
      <c r="VEU23"/>
      <c r="VEV23"/>
      <c r="VEW23"/>
      <c r="VEX23"/>
      <c r="VEY23"/>
      <c r="VEZ23"/>
      <c r="VFA23"/>
      <c r="VFB23"/>
      <c r="VFC23"/>
      <c r="VFD23"/>
      <c r="VFE23"/>
      <c r="VFF23"/>
      <c r="VFG23"/>
      <c r="VFH23"/>
      <c r="VFI23"/>
      <c r="VFJ23"/>
      <c r="VFK23"/>
      <c r="VFL23"/>
      <c r="VFM23"/>
      <c r="VFN23"/>
      <c r="VFO23"/>
      <c r="VFP23"/>
      <c r="VFQ23"/>
      <c r="VFR23"/>
      <c r="VFS23"/>
      <c r="VFT23"/>
      <c r="VFU23"/>
      <c r="VFV23"/>
      <c r="VFW23"/>
      <c r="VFX23"/>
      <c r="VFY23"/>
      <c r="VFZ23"/>
      <c r="VGA23"/>
      <c r="VGB23"/>
      <c r="VGC23"/>
      <c r="VGD23"/>
      <c r="VGE23"/>
      <c r="VGF23"/>
      <c r="VGG23"/>
      <c r="VGH23"/>
      <c r="VGI23"/>
      <c r="VGJ23"/>
      <c r="VGK23"/>
      <c r="VGL23"/>
      <c r="VGM23"/>
      <c r="VGN23"/>
      <c r="VGO23"/>
      <c r="VGP23"/>
      <c r="VGQ23"/>
      <c r="VGR23"/>
      <c r="VGS23"/>
      <c r="VGT23"/>
      <c r="VGU23"/>
      <c r="VGV23"/>
      <c r="VGW23"/>
      <c r="VGX23"/>
      <c r="VGY23"/>
      <c r="VGZ23"/>
      <c r="VHA23"/>
      <c r="VHB23"/>
      <c r="VHC23"/>
      <c r="VHD23"/>
      <c r="VHE23"/>
      <c r="VHF23"/>
      <c r="VHG23"/>
      <c r="VHH23"/>
      <c r="VHI23"/>
      <c r="VHJ23"/>
      <c r="VHK23"/>
      <c r="VHL23"/>
      <c r="VHM23"/>
      <c r="VHN23"/>
      <c r="VHO23"/>
      <c r="VHP23"/>
      <c r="VHQ23"/>
      <c r="VHR23"/>
      <c r="VHS23"/>
      <c r="VHT23"/>
      <c r="VHU23"/>
      <c r="VHV23"/>
      <c r="VHW23"/>
      <c r="VHX23"/>
      <c r="VHY23"/>
      <c r="VHZ23"/>
      <c r="VIA23"/>
      <c r="VIB23"/>
      <c r="VIC23"/>
      <c r="VID23"/>
      <c r="VIE23"/>
      <c r="VIF23"/>
      <c r="VIG23"/>
      <c r="VIH23"/>
      <c r="VII23"/>
      <c r="VIJ23"/>
      <c r="VIK23"/>
      <c r="VIL23"/>
      <c r="VIM23"/>
      <c r="VIN23"/>
      <c r="VIO23"/>
      <c r="VIP23"/>
      <c r="VIQ23"/>
      <c r="VIR23"/>
      <c r="VIS23"/>
      <c r="VIT23"/>
      <c r="VIU23"/>
      <c r="VIV23"/>
      <c r="VIW23"/>
      <c r="VIX23"/>
      <c r="VIY23"/>
      <c r="VIZ23"/>
      <c r="VJA23"/>
      <c r="VJB23"/>
      <c r="VJC23"/>
      <c r="VJD23"/>
      <c r="VJE23"/>
      <c r="VJF23"/>
      <c r="VJG23"/>
      <c r="VJH23"/>
      <c r="VJI23"/>
      <c r="VJJ23"/>
      <c r="VJK23"/>
      <c r="VJL23"/>
      <c r="VJM23"/>
      <c r="VJN23"/>
      <c r="VJO23"/>
      <c r="VJP23"/>
      <c r="VJQ23"/>
      <c r="VJR23"/>
      <c r="VJS23"/>
      <c r="VJT23"/>
      <c r="VJU23"/>
      <c r="VJV23"/>
      <c r="VJW23"/>
      <c r="VJX23"/>
      <c r="VJY23"/>
      <c r="VJZ23"/>
      <c r="VKA23"/>
      <c r="VKB23"/>
      <c r="VKC23"/>
      <c r="VKD23"/>
      <c r="VKE23"/>
      <c r="VKF23"/>
      <c r="VKG23"/>
      <c r="VKH23"/>
      <c r="VKI23"/>
      <c r="VKJ23"/>
      <c r="VKK23"/>
      <c r="VKL23"/>
      <c r="VKM23"/>
      <c r="VKN23"/>
      <c r="VKO23"/>
      <c r="VKP23"/>
      <c r="VKQ23"/>
      <c r="VKR23"/>
      <c r="VKS23"/>
      <c r="VKT23"/>
      <c r="VKU23"/>
      <c r="VKV23"/>
      <c r="VKW23"/>
      <c r="VKX23"/>
      <c r="VKY23"/>
      <c r="VKZ23"/>
      <c r="VLA23"/>
      <c r="VLB23"/>
      <c r="VLC23"/>
      <c r="VLD23"/>
      <c r="VLE23"/>
      <c r="VLF23"/>
      <c r="VLG23"/>
      <c r="VLH23"/>
      <c r="VLI23"/>
      <c r="VLJ23"/>
      <c r="VLK23"/>
      <c r="VLL23"/>
      <c r="VLM23"/>
      <c r="VLN23"/>
      <c r="VLO23"/>
      <c r="VLP23"/>
      <c r="VLQ23"/>
      <c r="VLR23"/>
      <c r="VLS23"/>
      <c r="VLT23"/>
      <c r="VLU23"/>
      <c r="VLV23"/>
      <c r="VLW23"/>
      <c r="VLX23"/>
      <c r="VLY23"/>
      <c r="VLZ23"/>
      <c r="VMA23"/>
      <c r="VMB23"/>
      <c r="VMC23"/>
      <c r="VMD23"/>
      <c r="VME23"/>
      <c r="VMF23"/>
      <c r="VMG23"/>
      <c r="VMH23"/>
      <c r="VMI23"/>
      <c r="VMJ23"/>
      <c r="VMK23"/>
      <c r="VML23"/>
      <c r="VMM23"/>
      <c r="VMN23"/>
      <c r="VMO23"/>
      <c r="VMP23"/>
      <c r="VMQ23"/>
      <c r="VMR23"/>
      <c r="VMS23"/>
      <c r="VMT23"/>
      <c r="VMU23"/>
      <c r="VMV23"/>
      <c r="VMW23"/>
      <c r="VMX23"/>
      <c r="VMY23"/>
      <c r="VMZ23"/>
      <c r="VNA23"/>
      <c r="VNB23"/>
      <c r="VNC23"/>
      <c r="VND23"/>
      <c r="VNE23"/>
      <c r="VNF23"/>
      <c r="VNG23"/>
      <c r="VNH23"/>
      <c r="VNI23"/>
      <c r="VNJ23"/>
      <c r="VNK23"/>
      <c r="VNL23"/>
      <c r="VNM23"/>
      <c r="VNN23"/>
      <c r="VNO23"/>
      <c r="VNP23"/>
      <c r="VNQ23"/>
      <c r="VNR23"/>
      <c r="VNS23"/>
      <c r="VNT23"/>
      <c r="VNU23"/>
      <c r="VNV23"/>
      <c r="VNW23"/>
      <c r="VNX23"/>
      <c r="VNY23"/>
      <c r="VNZ23"/>
      <c r="VOA23"/>
      <c r="VOB23"/>
      <c r="VOC23"/>
      <c r="VOD23"/>
      <c r="VOE23"/>
      <c r="VOF23"/>
      <c r="VOG23"/>
      <c r="VOH23"/>
      <c r="VOI23"/>
      <c r="VOJ23"/>
      <c r="VOK23"/>
      <c r="VOL23"/>
      <c r="VOM23"/>
      <c r="VON23"/>
      <c r="VOO23"/>
      <c r="VOP23"/>
      <c r="VOQ23"/>
      <c r="VOR23"/>
      <c r="VOS23"/>
      <c r="VOT23"/>
      <c r="VOU23"/>
      <c r="VOV23"/>
      <c r="VOW23"/>
      <c r="VOX23"/>
      <c r="VOY23"/>
      <c r="VOZ23"/>
      <c r="VPA23"/>
      <c r="VPB23"/>
      <c r="VPC23"/>
      <c r="VPD23"/>
      <c r="VPE23"/>
      <c r="VPF23"/>
      <c r="VPG23"/>
      <c r="VPH23"/>
      <c r="VPI23"/>
      <c r="VPJ23"/>
      <c r="VPK23"/>
      <c r="VPL23"/>
      <c r="VPM23"/>
      <c r="VPN23"/>
      <c r="VPO23"/>
      <c r="VPP23"/>
      <c r="VPQ23"/>
      <c r="VPR23"/>
      <c r="VPS23"/>
      <c r="VPT23"/>
      <c r="VPU23"/>
      <c r="VPV23"/>
      <c r="VPW23"/>
      <c r="VPX23"/>
      <c r="VPY23"/>
      <c r="VPZ23"/>
      <c r="VQA23"/>
      <c r="VQB23"/>
      <c r="VQC23"/>
      <c r="VQD23"/>
      <c r="VQE23"/>
      <c r="VQF23"/>
      <c r="VQG23"/>
      <c r="VQH23"/>
      <c r="VQI23"/>
      <c r="VQJ23"/>
      <c r="VQK23"/>
      <c r="VQL23"/>
      <c r="VQM23"/>
      <c r="VQN23"/>
      <c r="VQO23"/>
      <c r="VQP23"/>
      <c r="VQQ23"/>
      <c r="VQR23"/>
      <c r="VQS23"/>
      <c r="VQT23"/>
      <c r="VQU23"/>
      <c r="VQV23"/>
      <c r="VQW23"/>
      <c r="VQX23"/>
      <c r="VQY23"/>
      <c r="VQZ23"/>
      <c r="VRA23"/>
      <c r="VRB23"/>
      <c r="VRC23"/>
      <c r="VRD23"/>
      <c r="VRE23"/>
      <c r="VRF23"/>
      <c r="VRG23"/>
      <c r="VRH23"/>
      <c r="VRI23"/>
      <c r="VRJ23"/>
      <c r="VRK23"/>
      <c r="VRL23"/>
      <c r="VRM23"/>
      <c r="VRN23"/>
      <c r="VRO23"/>
      <c r="VRP23"/>
      <c r="VRQ23"/>
      <c r="VRR23"/>
      <c r="VRS23"/>
      <c r="VRT23"/>
      <c r="VRU23"/>
      <c r="VRV23"/>
      <c r="VRW23"/>
      <c r="VRX23"/>
      <c r="VRY23"/>
      <c r="VRZ23"/>
      <c r="VSA23"/>
      <c r="VSB23"/>
      <c r="VSC23"/>
      <c r="VSD23"/>
      <c r="VSE23"/>
      <c r="VSF23"/>
      <c r="VSG23"/>
      <c r="VSH23"/>
      <c r="VSI23"/>
      <c r="VSJ23"/>
      <c r="VSK23"/>
      <c r="VSL23"/>
      <c r="VSM23"/>
      <c r="VSN23"/>
      <c r="VSO23"/>
      <c r="VSP23"/>
      <c r="VSQ23"/>
      <c r="VSR23"/>
      <c r="VSS23"/>
      <c r="VST23"/>
      <c r="VSU23"/>
      <c r="VSV23"/>
      <c r="VSW23"/>
      <c r="VSX23"/>
      <c r="VSY23"/>
      <c r="VSZ23"/>
      <c r="VTA23"/>
      <c r="VTB23"/>
      <c r="VTC23"/>
      <c r="VTD23"/>
      <c r="VTE23"/>
      <c r="VTF23"/>
      <c r="VTG23"/>
      <c r="VTH23"/>
      <c r="VTI23"/>
      <c r="VTJ23"/>
      <c r="VTK23"/>
      <c r="VTL23"/>
      <c r="VTM23"/>
      <c r="VTN23"/>
      <c r="VTO23"/>
      <c r="VTP23"/>
      <c r="VTQ23"/>
      <c r="VTR23"/>
      <c r="VTS23"/>
      <c r="VTT23"/>
      <c r="VTU23"/>
      <c r="VTV23"/>
      <c r="VTW23"/>
      <c r="VTX23"/>
      <c r="VTY23"/>
      <c r="VTZ23"/>
      <c r="VUA23"/>
      <c r="VUB23"/>
      <c r="VUC23"/>
      <c r="VUD23"/>
      <c r="VUE23"/>
      <c r="VUF23"/>
      <c r="VUG23"/>
      <c r="VUH23"/>
      <c r="VUI23"/>
      <c r="VUJ23"/>
      <c r="VUK23"/>
      <c r="VUL23"/>
      <c r="VUM23"/>
      <c r="VUN23"/>
      <c r="VUO23"/>
      <c r="VUP23"/>
      <c r="VUQ23"/>
      <c r="VUR23"/>
      <c r="VUS23"/>
      <c r="VUT23"/>
      <c r="VUU23"/>
      <c r="VUV23"/>
      <c r="VUW23"/>
      <c r="VUX23"/>
      <c r="VUY23"/>
      <c r="VUZ23"/>
      <c r="VVA23"/>
      <c r="VVB23"/>
      <c r="VVC23"/>
      <c r="VVD23"/>
      <c r="VVE23"/>
      <c r="VVF23"/>
      <c r="VVG23"/>
      <c r="VVH23"/>
      <c r="VVI23"/>
      <c r="VVJ23"/>
      <c r="VVK23"/>
      <c r="VVL23"/>
      <c r="VVM23"/>
      <c r="VVN23"/>
      <c r="VVO23"/>
      <c r="VVP23"/>
      <c r="VVQ23"/>
      <c r="VVR23"/>
      <c r="VVS23"/>
      <c r="VVT23"/>
      <c r="VVU23"/>
      <c r="VVV23"/>
      <c r="VVW23"/>
      <c r="VVX23"/>
      <c r="VVY23"/>
      <c r="VVZ23"/>
      <c r="VWA23"/>
      <c r="VWB23"/>
      <c r="VWC23"/>
      <c r="VWD23"/>
      <c r="VWE23"/>
      <c r="VWF23"/>
      <c r="VWG23"/>
      <c r="VWH23"/>
      <c r="VWI23"/>
      <c r="VWJ23"/>
      <c r="VWK23"/>
      <c r="VWL23"/>
      <c r="VWM23"/>
      <c r="VWN23"/>
      <c r="VWO23"/>
      <c r="VWP23"/>
      <c r="VWQ23"/>
      <c r="VWR23"/>
      <c r="VWS23"/>
      <c r="VWT23"/>
      <c r="VWU23"/>
      <c r="VWV23"/>
      <c r="VWW23"/>
      <c r="VWX23"/>
      <c r="VWY23"/>
      <c r="VWZ23"/>
      <c r="VXA23"/>
      <c r="VXB23"/>
      <c r="VXC23"/>
      <c r="VXD23"/>
      <c r="VXE23"/>
      <c r="VXF23"/>
      <c r="VXG23"/>
      <c r="VXH23"/>
      <c r="VXI23"/>
      <c r="VXJ23"/>
      <c r="VXK23"/>
      <c r="VXL23"/>
      <c r="VXM23"/>
      <c r="VXN23"/>
      <c r="VXO23"/>
      <c r="VXP23"/>
      <c r="VXQ23"/>
      <c r="VXR23"/>
      <c r="VXS23"/>
      <c r="VXT23"/>
      <c r="VXU23"/>
      <c r="VXV23"/>
      <c r="VXW23"/>
      <c r="VXX23"/>
      <c r="VXY23"/>
      <c r="VXZ23"/>
      <c r="VYA23"/>
      <c r="VYB23"/>
      <c r="VYC23"/>
      <c r="VYD23"/>
      <c r="VYE23"/>
      <c r="VYF23"/>
      <c r="VYG23"/>
      <c r="VYH23"/>
      <c r="VYI23"/>
      <c r="VYJ23"/>
      <c r="VYK23"/>
      <c r="VYL23"/>
      <c r="VYM23"/>
      <c r="VYN23"/>
      <c r="VYO23"/>
      <c r="VYP23"/>
      <c r="VYQ23"/>
      <c r="VYR23"/>
      <c r="VYS23"/>
      <c r="VYT23"/>
      <c r="VYU23"/>
      <c r="VYV23"/>
      <c r="VYW23"/>
      <c r="VYX23"/>
      <c r="VYY23"/>
      <c r="VYZ23"/>
      <c r="VZA23"/>
      <c r="VZB23"/>
      <c r="VZC23"/>
      <c r="VZD23"/>
      <c r="VZE23"/>
      <c r="VZF23"/>
      <c r="VZG23"/>
      <c r="VZH23"/>
      <c r="VZI23"/>
      <c r="VZJ23"/>
      <c r="VZK23"/>
      <c r="VZL23"/>
      <c r="VZM23"/>
      <c r="VZN23"/>
      <c r="VZO23"/>
      <c r="VZP23"/>
      <c r="VZQ23"/>
      <c r="VZR23"/>
      <c r="VZS23"/>
      <c r="VZT23"/>
      <c r="VZU23"/>
      <c r="VZV23"/>
      <c r="VZW23"/>
      <c r="VZX23"/>
      <c r="VZY23"/>
      <c r="VZZ23"/>
      <c r="WAA23"/>
      <c r="WAB23"/>
      <c r="WAC23"/>
      <c r="WAD23"/>
      <c r="WAE23"/>
      <c r="WAF23"/>
      <c r="WAG23"/>
      <c r="WAH23"/>
      <c r="WAI23"/>
      <c r="WAJ23"/>
      <c r="WAK23"/>
      <c r="WAL23"/>
      <c r="WAM23"/>
      <c r="WAN23"/>
      <c r="WAO23"/>
      <c r="WAP23"/>
      <c r="WAQ23"/>
      <c r="WAR23"/>
      <c r="WAS23"/>
      <c r="WAT23"/>
      <c r="WAU23"/>
      <c r="WAV23"/>
      <c r="WAW23"/>
      <c r="WAX23"/>
      <c r="WAY23"/>
      <c r="WAZ23"/>
      <c r="WBA23"/>
      <c r="WBB23"/>
      <c r="WBC23"/>
      <c r="WBD23"/>
      <c r="WBE23"/>
      <c r="WBF23"/>
      <c r="WBG23"/>
      <c r="WBH23"/>
      <c r="WBI23"/>
      <c r="WBJ23"/>
      <c r="WBK23"/>
      <c r="WBL23"/>
      <c r="WBM23"/>
      <c r="WBN23"/>
      <c r="WBO23"/>
      <c r="WBP23"/>
      <c r="WBQ23"/>
      <c r="WBR23"/>
      <c r="WBS23"/>
      <c r="WBT23"/>
      <c r="WBU23"/>
      <c r="WBV23"/>
      <c r="WBW23"/>
      <c r="WBX23"/>
      <c r="WBY23"/>
      <c r="WBZ23"/>
      <c r="WCA23"/>
      <c r="WCB23"/>
      <c r="WCC23"/>
      <c r="WCD23"/>
      <c r="WCE23"/>
      <c r="WCF23"/>
      <c r="WCG23"/>
      <c r="WCH23"/>
      <c r="WCI23"/>
      <c r="WCJ23"/>
      <c r="WCK23"/>
      <c r="WCL23"/>
      <c r="WCM23"/>
      <c r="WCN23"/>
      <c r="WCO23"/>
      <c r="WCP23"/>
      <c r="WCQ23"/>
      <c r="WCR23"/>
      <c r="WCS23"/>
      <c r="WCT23"/>
      <c r="WCU23"/>
      <c r="WCV23"/>
      <c r="WCW23"/>
      <c r="WCX23"/>
      <c r="WCY23"/>
      <c r="WCZ23"/>
      <c r="WDA23"/>
      <c r="WDB23"/>
      <c r="WDC23"/>
      <c r="WDD23"/>
      <c r="WDE23"/>
      <c r="WDF23"/>
      <c r="WDG23"/>
      <c r="WDH23"/>
      <c r="WDI23"/>
      <c r="WDJ23"/>
      <c r="WDK23"/>
      <c r="WDL23"/>
      <c r="WDM23"/>
      <c r="WDN23"/>
      <c r="WDO23"/>
      <c r="WDP23"/>
      <c r="WDQ23"/>
      <c r="WDR23"/>
      <c r="WDS23"/>
      <c r="WDT23"/>
      <c r="WDU23"/>
      <c r="WDV23"/>
      <c r="WDW23"/>
      <c r="WDX23"/>
      <c r="WDY23"/>
      <c r="WDZ23"/>
      <c r="WEA23"/>
      <c r="WEB23"/>
      <c r="WEC23"/>
      <c r="WED23"/>
      <c r="WEE23"/>
      <c r="WEF23"/>
      <c r="WEG23"/>
      <c r="WEH23"/>
      <c r="WEI23"/>
      <c r="WEJ23"/>
      <c r="WEK23"/>
      <c r="WEL23"/>
      <c r="WEM23"/>
      <c r="WEN23"/>
      <c r="WEO23"/>
      <c r="WEP23"/>
      <c r="WEQ23"/>
      <c r="WER23"/>
      <c r="WES23"/>
      <c r="WET23"/>
      <c r="WEU23"/>
      <c r="WEV23"/>
      <c r="WEW23"/>
      <c r="WEX23"/>
      <c r="WEY23"/>
      <c r="WEZ23"/>
      <c r="WFA23"/>
      <c r="WFB23"/>
      <c r="WFC23"/>
      <c r="WFD23"/>
      <c r="WFE23"/>
      <c r="WFF23"/>
      <c r="WFG23"/>
      <c r="WFH23"/>
      <c r="WFI23"/>
      <c r="WFJ23"/>
      <c r="WFK23"/>
      <c r="WFL23"/>
      <c r="WFM23"/>
      <c r="WFN23"/>
      <c r="WFO23"/>
      <c r="WFP23"/>
      <c r="WFQ23"/>
      <c r="WFR23"/>
      <c r="WFS23"/>
      <c r="WFT23"/>
      <c r="WFU23"/>
      <c r="WFV23"/>
      <c r="WFW23"/>
      <c r="WFX23"/>
      <c r="WFY23"/>
      <c r="WFZ23"/>
      <c r="WGA23"/>
      <c r="WGB23"/>
      <c r="WGC23"/>
      <c r="WGD23"/>
      <c r="WGE23"/>
      <c r="WGF23"/>
      <c r="WGG23"/>
      <c r="WGH23"/>
      <c r="WGI23"/>
      <c r="WGJ23"/>
      <c r="WGK23"/>
      <c r="WGL23"/>
      <c r="WGM23"/>
      <c r="WGN23"/>
      <c r="WGO23"/>
      <c r="WGP23"/>
      <c r="WGQ23"/>
      <c r="WGR23"/>
      <c r="WGS23"/>
      <c r="WGT23"/>
      <c r="WGU23"/>
      <c r="WGV23"/>
      <c r="WGW23"/>
      <c r="WGX23"/>
      <c r="WGY23"/>
      <c r="WGZ23"/>
      <c r="WHA23"/>
      <c r="WHB23"/>
      <c r="WHC23"/>
      <c r="WHD23"/>
      <c r="WHE23"/>
      <c r="WHF23"/>
      <c r="WHG23"/>
      <c r="WHH23"/>
      <c r="WHI23"/>
      <c r="WHJ23"/>
      <c r="WHK23"/>
      <c r="WHL23"/>
      <c r="WHM23"/>
      <c r="WHN23"/>
      <c r="WHO23"/>
      <c r="WHP23"/>
      <c r="WHQ23"/>
      <c r="WHR23"/>
      <c r="WHS23"/>
      <c r="WHT23"/>
      <c r="WHU23"/>
      <c r="WHV23"/>
      <c r="WHW23"/>
      <c r="WHX23"/>
      <c r="WHY23"/>
      <c r="WHZ23"/>
      <c r="WIA23"/>
      <c r="WIB23"/>
      <c r="WIC23"/>
      <c r="WID23"/>
      <c r="WIE23"/>
      <c r="WIF23"/>
      <c r="WIG23"/>
      <c r="WIH23"/>
      <c r="WII23"/>
      <c r="WIJ23"/>
      <c r="WIK23"/>
      <c r="WIL23"/>
      <c r="WIM23"/>
      <c r="WIN23"/>
      <c r="WIO23"/>
      <c r="WIP23"/>
      <c r="WIQ23"/>
      <c r="WIR23"/>
      <c r="WIS23"/>
      <c r="WIT23"/>
      <c r="WIU23"/>
      <c r="WIV23"/>
      <c r="WIW23"/>
      <c r="WIX23"/>
      <c r="WIY23"/>
      <c r="WIZ23"/>
      <c r="WJA23"/>
      <c r="WJB23"/>
      <c r="WJC23"/>
      <c r="WJD23"/>
      <c r="WJE23"/>
      <c r="WJF23"/>
      <c r="WJG23"/>
      <c r="WJH23"/>
      <c r="WJI23"/>
      <c r="WJJ23"/>
      <c r="WJK23"/>
      <c r="WJL23"/>
      <c r="WJM23"/>
      <c r="WJN23"/>
      <c r="WJO23"/>
      <c r="WJP23"/>
      <c r="WJQ23"/>
      <c r="WJR23"/>
      <c r="WJS23"/>
      <c r="WJT23"/>
      <c r="WJU23"/>
      <c r="WJV23"/>
      <c r="WJW23"/>
      <c r="WJX23"/>
      <c r="WJY23"/>
      <c r="WJZ23"/>
      <c r="WKA23"/>
      <c r="WKB23"/>
      <c r="WKC23"/>
      <c r="WKD23"/>
      <c r="WKE23"/>
      <c r="WKF23"/>
      <c r="WKG23"/>
      <c r="WKH23"/>
      <c r="WKI23"/>
      <c r="WKJ23"/>
      <c r="WKK23"/>
      <c r="WKL23"/>
      <c r="WKM23"/>
      <c r="WKN23"/>
      <c r="WKO23"/>
      <c r="WKP23"/>
      <c r="WKQ23"/>
      <c r="WKR23"/>
      <c r="WKS23"/>
      <c r="WKT23"/>
      <c r="WKU23"/>
      <c r="WKV23"/>
      <c r="WKW23"/>
      <c r="WKX23"/>
      <c r="WKY23"/>
      <c r="WKZ23"/>
      <c r="WLA23"/>
      <c r="WLB23"/>
      <c r="WLC23"/>
      <c r="WLD23"/>
      <c r="WLE23"/>
      <c r="WLF23"/>
      <c r="WLG23"/>
      <c r="WLH23"/>
      <c r="WLI23"/>
      <c r="WLJ23"/>
      <c r="WLK23"/>
      <c r="WLL23"/>
      <c r="WLM23"/>
      <c r="WLN23"/>
      <c r="WLO23"/>
      <c r="WLP23"/>
      <c r="WLQ23"/>
      <c r="WLR23"/>
      <c r="WLS23"/>
      <c r="WLT23"/>
      <c r="WLU23"/>
      <c r="WLV23"/>
      <c r="WLW23"/>
      <c r="WLX23"/>
      <c r="WLY23"/>
      <c r="WLZ23"/>
      <c r="WMA23"/>
      <c r="WMB23"/>
      <c r="WMC23"/>
      <c r="WMD23"/>
      <c r="WME23"/>
      <c r="WMF23"/>
      <c r="WMG23"/>
      <c r="WMH23"/>
      <c r="WMI23"/>
      <c r="WMJ23"/>
      <c r="WMK23"/>
      <c r="WML23"/>
      <c r="WMM23"/>
      <c r="WMN23"/>
      <c r="WMO23"/>
      <c r="WMP23"/>
      <c r="WMQ23"/>
      <c r="WMR23"/>
      <c r="WMS23"/>
      <c r="WMT23"/>
      <c r="WMU23"/>
      <c r="WMV23"/>
      <c r="WMW23"/>
      <c r="WMX23"/>
      <c r="WMY23"/>
      <c r="WMZ23"/>
      <c r="WNA23"/>
      <c r="WNB23"/>
      <c r="WNC23"/>
      <c r="WND23"/>
      <c r="WNE23"/>
      <c r="WNF23"/>
      <c r="WNG23"/>
      <c r="WNH23"/>
      <c r="WNI23"/>
      <c r="WNJ23"/>
      <c r="WNK23"/>
      <c r="WNL23"/>
      <c r="WNM23"/>
      <c r="WNN23"/>
      <c r="WNO23"/>
      <c r="WNP23"/>
      <c r="WNQ23"/>
      <c r="WNR23"/>
      <c r="WNS23"/>
      <c r="WNT23"/>
      <c r="WNU23"/>
      <c r="WNV23"/>
      <c r="WNW23"/>
      <c r="WNX23"/>
      <c r="WNY23"/>
      <c r="WNZ23"/>
      <c r="WOA23"/>
      <c r="WOB23"/>
      <c r="WOC23"/>
      <c r="WOD23"/>
      <c r="WOE23"/>
      <c r="WOF23"/>
      <c r="WOG23"/>
      <c r="WOH23"/>
      <c r="WOI23"/>
      <c r="WOJ23"/>
      <c r="WOK23"/>
      <c r="WOL23"/>
      <c r="WOM23"/>
      <c r="WON23"/>
      <c r="WOO23"/>
      <c r="WOP23"/>
      <c r="WOQ23"/>
      <c r="WOR23"/>
      <c r="WOS23"/>
      <c r="WOT23"/>
      <c r="WOU23"/>
      <c r="WOV23"/>
      <c r="WOW23"/>
      <c r="WOX23"/>
      <c r="WOY23"/>
      <c r="WOZ23"/>
      <c r="WPA23"/>
      <c r="WPB23"/>
      <c r="WPC23"/>
      <c r="WPD23"/>
      <c r="WPE23"/>
      <c r="WPF23"/>
      <c r="WPG23"/>
      <c r="WPH23"/>
      <c r="WPI23"/>
      <c r="WPJ23"/>
      <c r="WPK23"/>
      <c r="WPL23"/>
      <c r="WPM23"/>
      <c r="WPN23"/>
      <c r="WPO23"/>
      <c r="WPP23"/>
      <c r="WPQ23"/>
      <c r="WPR23"/>
      <c r="WPS23"/>
      <c r="WPT23"/>
      <c r="WPU23"/>
      <c r="WPV23"/>
      <c r="WPW23"/>
      <c r="WPX23"/>
      <c r="WPY23"/>
      <c r="WPZ23"/>
      <c r="WQA23"/>
      <c r="WQB23"/>
      <c r="WQC23"/>
      <c r="WQD23"/>
      <c r="WQE23"/>
      <c r="WQF23"/>
      <c r="WQG23"/>
      <c r="WQH23"/>
      <c r="WQI23"/>
      <c r="WQJ23"/>
      <c r="WQK23"/>
      <c r="WQL23"/>
      <c r="WQM23"/>
      <c r="WQN23"/>
      <c r="WQO23"/>
      <c r="WQP23"/>
      <c r="WQQ23"/>
      <c r="WQR23"/>
      <c r="WQS23"/>
      <c r="WQT23"/>
      <c r="WQU23"/>
      <c r="WQV23"/>
      <c r="WQW23"/>
      <c r="WQX23"/>
      <c r="WQY23"/>
      <c r="WQZ23"/>
      <c r="WRA23"/>
      <c r="WRB23"/>
      <c r="WRC23"/>
      <c r="WRD23"/>
      <c r="WRE23"/>
      <c r="WRF23"/>
      <c r="WRG23"/>
      <c r="WRH23"/>
      <c r="WRI23"/>
      <c r="WRJ23"/>
      <c r="WRK23"/>
      <c r="WRL23"/>
      <c r="WRM23"/>
      <c r="WRN23"/>
      <c r="WRO23"/>
      <c r="WRP23"/>
      <c r="WRQ23"/>
      <c r="WRR23"/>
      <c r="WRS23"/>
      <c r="WRT23"/>
      <c r="WRU23"/>
      <c r="WRV23"/>
      <c r="WRW23"/>
      <c r="WRX23"/>
      <c r="WRY23"/>
      <c r="WRZ23"/>
      <c r="WSA23"/>
      <c r="WSB23"/>
      <c r="WSC23"/>
      <c r="WSD23"/>
      <c r="WSE23"/>
      <c r="WSF23"/>
      <c r="WSG23"/>
      <c r="WSH23"/>
      <c r="WSI23"/>
      <c r="WSJ23"/>
      <c r="WSK23"/>
      <c r="WSL23"/>
      <c r="WSM23"/>
      <c r="WSN23"/>
      <c r="WSO23"/>
      <c r="WSP23"/>
      <c r="WSQ23"/>
      <c r="WSR23"/>
      <c r="WSS23"/>
      <c r="WST23"/>
      <c r="WSU23"/>
      <c r="WSV23"/>
      <c r="WSW23"/>
      <c r="WSX23"/>
      <c r="WSY23"/>
      <c r="WSZ23"/>
      <c r="WTA23"/>
      <c r="WTB23"/>
      <c r="WTC23"/>
      <c r="WTD23"/>
      <c r="WTE23"/>
      <c r="WTF23"/>
      <c r="WTG23"/>
      <c r="WTH23"/>
      <c r="WTI23"/>
      <c r="WTJ23"/>
      <c r="WTK23"/>
      <c r="WTL23"/>
      <c r="WTM23"/>
      <c r="WTN23"/>
      <c r="WTO23"/>
      <c r="WTP23"/>
      <c r="WTQ23"/>
      <c r="WTR23"/>
      <c r="WTS23"/>
      <c r="WTT23"/>
      <c r="WTU23"/>
      <c r="WTV23"/>
      <c r="WTW23"/>
      <c r="WTX23"/>
      <c r="WTY23"/>
      <c r="WTZ23"/>
      <c r="WUA23"/>
      <c r="WUB23"/>
      <c r="WUC23"/>
      <c r="WUD23"/>
      <c r="WUE23"/>
      <c r="WUF23"/>
      <c r="WUG23"/>
      <c r="WUH23"/>
      <c r="WUI23"/>
      <c r="WUJ23"/>
      <c r="WUK23"/>
      <c r="WUL23"/>
      <c r="WUM23"/>
      <c r="WUN23"/>
      <c r="WUO23"/>
      <c r="WUP23"/>
      <c r="WUQ23"/>
      <c r="WUR23"/>
      <c r="WUS23"/>
      <c r="WUT23"/>
      <c r="WUU23"/>
      <c r="WUV23"/>
      <c r="WUW23"/>
      <c r="WUX23"/>
      <c r="WUY23"/>
      <c r="WUZ23"/>
      <c r="WVA23"/>
      <c r="WVB23"/>
      <c r="WVC23"/>
      <c r="WVD23"/>
      <c r="WVE23"/>
      <c r="WVF23"/>
      <c r="WVG23"/>
      <c r="WVH23"/>
      <c r="WVI23"/>
      <c r="WVJ23"/>
      <c r="WVK23"/>
      <c r="WVL23"/>
      <c r="WVM23"/>
      <c r="WVN23"/>
      <c r="WVO23"/>
      <c r="WVP23"/>
      <c r="WVQ23"/>
      <c r="WVR23"/>
      <c r="WVS23"/>
      <c r="WVT23"/>
      <c r="WVU23"/>
      <c r="WVV23"/>
      <c r="WVW23"/>
      <c r="WVX23"/>
      <c r="WVY23"/>
      <c r="WVZ23"/>
      <c r="WWA23"/>
      <c r="WWB23"/>
      <c r="WWC23"/>
      <c r="WWD23"/>
      <c r="WWE23"/>
      <c r="WWF23"/>
      <c r="WWG23"/>
      <c r="WWH23"/>
      <c r="WWI23"/>
      <c r="WWJ23"/>
      <c r="WWK23"/>
      <c r="WWL23"/>
      <c r="WWM23"/>
      <c r="WWN23"/>
      <c r="WWO23"/>
      <c r="WWP23"/>
      <c r="WWQ23"/>
      <c r="WWR23"/>
      <c r="WWS23"/>
      <c r="WWT23"/>
      <c r="WWU23"/>
      <c r="WWV23"/>
      <c r="WWW23"/>
      <c r="WWX23"/>
      <c r="WWY23"/>
      <c r="WWZ23"/>
      <c r="WXA23"/>
      <c r="WXB23"/>
      <c r="WXC23"/>
      <c r="WXD23"/>
      <c r="WXE23"/>
      <c r="WXF23"/>
      <c r="WXG23"/>
      <c r="WXH23"/>
      <c r="WXI23"/>
      <c r="WXJ23"/>
      <c r="WXK23"/>
      <c r="WXL23"/>
      <c r="WXM23"/>
      <c r="WXN23"/>
      <c r="WXO23"/>
      <c r="WXP23"/>
      <c r="WXQ23"/>
      <c r="WXR23"/>
      <c r="WXS23"/>
      <c r="WXT23"/>
      <c r="WXU23"/>
      <c r="WXV23"/>
      <c r="WXW23"/>
      <c r="WXX23"/>
      <c r="WXY23"/>
      <c r="WXZ23"/>
      <c r="WYA23"/>
      <c r="WYB23"/>
      <c r="WYC23"/>
      <c r="WYD23"/>
      <c r="WYE23"/>
      <c r="WYF23"/>
      <c r="WYG23"/>
      <c r="WYH23"/>
      <c r="WYI23"/>
      <c r="WYJ23"/>
      <c r="WYK23"/>
      <c r="WYL23"/>
      <c r="WYM23"/>
      <c r="WYN23"/>
      <c r="WYO23"/>
      <c r="WYP23"/>
      <c r="WYQ23"/>
      <c r="WYR23"/>
      <c r="WYS23"/>
      <c r="WYT23"/>
      <c r="WYU23"/>
      <c r="WYV23"/>
      <c r="WYW23"/>
      <c r="WYX23"/>
      <c r="WYY23"/>
      <c r="WYZ23"/>
      <c r="WZA23"/>
      <c r="WZB23"/>
      <c r="WZC23"/>
      <c r="WZD23"/>
      <c r="WZE23"/>
      <c r="WZF23"/>
      <c r="WZG23"/>
      <c r="WZH23"/>
      <c r="WZI23"/>
      <c r="WZJ23"/>
      <c r="WZK23"/>
      <c r="WZL23"/>
      <c r="WZM23"/>
      <c r="WZN23"/>
      <c r="WZO23"/>
      <c r="WZP23"/>
      <c r="WZQ23"/>
      <c r="WZR23"/>
      <c r="WZS23"/>
      <c r="WZT23"/>
      <c r="WZU23"/>
      <c r="WZV23"/>
      <c r="WZW23"/>
      <c r="WZX23"/>
      <c r="WZY23"/>
      <c r="WZZ23"/>
      <c r="XAA23"/>
      <c r="XAB23"/>
      <c r="XAC23"/>
      <c r="XAD23"/>
      <c r="XAE23"/>
      <c r="XAF23"/>
      <c r="XAG23"/>
      <c r="XAH23"/>
      <c r="XAI23"/>
      <c r="XAJ23"/>
      <c r="XAK23"/>
      <c r="XAL23"/>
      <c r="XAM23"/>
      <c r="XAN23"/>
      <c r="XAO23"/>
      <c r="XAP23"/>
      <c r="XAQ23"/>
      <c r="XAR23"/>
      <c r="XAS23"/>
      <c r="XAT23"/>
      <c r="XAU23"/>
      <c r="XAV23"/>
      <c r="XAW23"/>
      <c r="XAX23"/>
      <c r="XAY23"/>
      <c r="XAZ23"/>
      <c r="XBA23"/>
      <c r="XBB23"/>
      <c r="XBC23"/>
      <c r="XBD23"/>
      <c r="XBE23"/>
      <c r="XBF23"/>
      <c r="XBG23"/>
      <c r="XBH23"/>
      <c r="XBI23"/>
      <c r="XBJ23"/>
      <c r="XBK23"/>
      <c r="XBL23"/>
      <c r="XBM23"/>
      <c r="XBN23"/>
      <c r="XBO23"/>
      <c r="XBP23"/>
      <c r="XBQ23"/>
      <c r="XBR23"/>
      <c r="XBS23"/>
      <c r="XBT23"/>
      <c r="XBU23"/>
      <c r="XBV23"/>
      <c r="XBW23"/>
      <c r="XBX23"/>
      <c r="XBY23"/>
      <c r="XBZ23"/>
      <c r="XCA23"/>
      <c r="XCB23"/>
      <c r="XCC23"/>
      <c r="XCD23"/>
      <c r="XCE23"/>
      <c r="XCF23"/>
      <c r="XCG23"/>
      <c r="XCH23"/>
      <c r="XCI23"/>
      <c r="XCJ23"/>
      <c r="XCK23"/>
      <c r="XCL23"/>
      <c r="XCM23"/>
      <c r="XCN23"/>
      <c r="XCO23"/>
      <c r="XCP23"/>
      <c r="XCQ23"/>
      <c r="XCR23"/>
      <c r="XCS23"/>
      <c r="XCT23"/>
      <c r="XCU23"/>
      <c r="XCV23"/>
      <c r="XCW23"/>
      <c r="XCX23"/>
      <c r="XCY23"/>
      <c r="XCZ23"/>
      <c r="XDA23"/>
      <c r="XDB23"/>
      <c r="XDC23"/>
      <c r="XDD23"/>
      <c r="XDE23"/>
      <c r="XDF23"/>
      <c r="XDG23"/>
      <c r="XDH23"/>
      <c r="XDI23"/>
      <c r="XDJ23"/>
      <c r="XDK23"/>
      <c r="XDL23"/>
      <c r="XDM23"/>
      <c r="XDN23"/>
      <c r="XDO23"/>
      <c r="XDP23"/>
      <c r="XDQ23"/>
      <c r="XDR23"/>
      <c r="XDS23"/>
      <c r="XDT23"/>
      <c r="XDU23"/>
      <c r="XDV23"/>
      <c r="XDW23"/>
      <c r="XDX23"/>
      <c r="XDY23"/>
      <c r="XDZ23"/>
      <c r="XEA23"/>
      <c r="XEB23"/>
      <c r="XEC23"/>
      <c r="XED23"/>
      <c r="XEE23"/>
      <c r="XEF23"/>
      <c r="XEG23"/>
      <c r="XEH23"/>
      <c r="XEI23"/>
      <c r="XEJ23"/>
      <c r="XEK23"/>
      <c r="XEL23"/>
      <c r="XEM23"/>
      <c r="XEN23"/>
      <c r="XEO23"/>
      <c r="XEP23"/>
      <c r="XEQ23"/>
      <c r="XER23"/>
      <c r="XES23"/>
      <c r="XET23"/>
      <c r="XEU23"/>
      <c r="XEV23"/>
      <c r="XEW23"/>
      <c r="XEX23"/>
      <c r="XEY23"/>
      <c r="XEZ23"/>
      <c r="XFA23"/>
      <c r="XFB23"/>
      <c r="XFC23"/>
    </row>
    <row r="24" spans="2:16383" s="89" customFormat="1" ht="33.75" customHeight="1" x14ac:dyDescent="0.25">
      <c r="B24" s="95" t="s">
        <v>569</v>
      </c>
      <c r="C24" s="70"/>
      <c r="D24" s="70"/>
      <c r="E24" s="70"/>
      <c r="F24" s="70"/>
      <c r="G24" s="70"/>
      <c r="H24" s="70"/>
      <c r="I24" s="70"/>
      <c r="J24" s="70"/>
      <c r="K24" s="70"/>
      <c r="L24" s="70"/>
      <c r="M24" s="70"/>
      <c r="N24" s="70"/>
      <c r="O24" s="70"/>
      <c r="P24" s="70"/>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c r="IW24"/>
      <c r="IX24"/>
      <c r="IY24"/>
      <c r="IZ24"/>
      <c r="JA24"/>
      <c r="JB24"/>
      <c r="JC24"/>
      <c r="JD24"/>
      <c r="JE24"/>
      <c r="JF24"/>
      <c r="JG24"/>
      <c r="JH24"/>
      <c r="JI24"/>
      <c r="JJ24"/>
      <c r="JK24"/>
      <c r="JL24"/>
      <c r="JM24"/>
      <c r="JN24"/>
      <c r="JO24"/>
      <c r="JP24"/>
      <c r="JQ24"/>
      <c r="JR24"/>
      <c r="JS24"/>
      <c r="JT24"/>
      <c r="JU24"/>
      <c r="JV24"/>
      <c r="JW24"/>
      <c r="JX24"/>
      <c r="JY24"/>
      <c r="JZ24"/>
      <c r="KA24"/>
      <c r="KB24"/>
      <c r="KC24"/>
      <c r="KD24"/>
      <c r="KE24"/>
      <c r="KF24"/>
      <c r="KG24"/>
      <c r="KH24"/>
      <c r="KI24"/>
      <c r="KJ24"/>
      <c r="KK24"/>
      <c r="KL24"/>
      <c r="KM24"/>
      <c r="KN24"/>
      <c r="KO24"/>
      <c r="KP24"/>
      <c r="KQ24"/>
      <c r="KR24"/>
      <c r="KS24"/>
      <c r="KT24"/>
      <c r="KU24"/>
      <c r="KV24"/>
      <c r="KW24"/>
      <c r="KX24"/>
      <c r="KY24"/>
      <c r="KZ24"/>
      <c r="LA24"/>
      <c r="LB24"/>
      <c r="LC24"/>
      <c r="LD24"/>
      <c r="LE24"/>
      <c r="LF24"/>
      <c r="LG24"/>
      <c r="LH24"/>
      <c r="LI24"/>
      <c r="LJ24"/>
      <c r="LK24"/>
      <c r="LL24"/>
      <c r="LM24"/>
      <c r="LN24"/>
      <c r="LO24"/>
      <c r="LP24"/>
      <c r="LQ24"/>
      <c r="LR24"/>
      <c r="LS24"/>
      <c r="LT24"/>
      <c r="LU24"/>
      <c r="LV24"/>
      <c r="LW24"/>
      <c r="LX24"/>
      <c r="LY24"/>
      <c r="LZ24"/>
      <c r="MA24"/>
      <c r="MB24"/>
      <c r="MC24"/>
      <c r="MD24"/>
      <c r="ME24"/>
      <c r="MF24"/>
      <c r="MG24"/>
      <c r="MH24"/>
      <c r="MI24"/>
      <c r="MJ24"/>
      <c r="MK24"/>
      <c r="ML24"/>
      <c r="MM24"/>
      <c r="MN24"/>
      <c r="MO24"/>
      <c r="MP24"/>
      <c r="MQ24"/>
      <c r="MR24"/>
      <c r="MS24"/>
      <c r="MT24"/>
      <c r="MU24"/>
      <c r="MV24"/>
      <c r="MW24"/>
      <c r="MX24"/>
      <c r="MY24"/>
      <c r="MZ24"/>
      <c r="NA24"/>
      <c r="NB24"/>
      <c r="NC24"/>
      <c r="ND24"/>
      <c r="NE24"/>
      <c r="NF24"/>
      <c r="NG24"/>
      <c r="NH24"/>
      <c r="NI24"/>
      <c r="NJ24"/>
      <c r="NK24"/>
      <c r="NL24"/>
      <c r="NM24"/>
      <c r="NN24"/>
      <c r="NO24"/>
      <c r="NP24"/>
      <c r="NQ24"/>
      <c r="NR24"/>
      <c r="NS24"/>
      <c r="NT24"/>
      <c r="NU24"/>
      <c r="NV24"/>
      <c r="NW24"/>
      <c r="NX24"/>
      <c r="NY24"/>
      <c r="NZ24"/>
      <c r="OA24"/>
      <c r="OB24"/>
      <c r="OC24"/>
      <c r="OD24"/>
      <c r="OE24"/>
      <c r="OF24"/>
      <c r="OG24"/>
      <c r="OH24"/>
      <c r="OI24"/>
      <c r="OJ24"/>
      <c r="OK24"/>
      <c r="OL24"/>
      <c r="OM24"/>
      <c r="ON24"/>
      <c r="OO24"/>
      <c r="OP24"/>
      <c r="OQ24"/>
      <c r="OR24"/>
      <c r="OS24"/>
      <c r="OT24"/>
      <c r="OU24"/>
      <c r="OV24"/>
      <c r="OW24"/>
      <c r="OX24"/>
      <c r="OY24"/>
      <c r="OZ24"/>
      <c r="PA24"/>
      <c r="PB24"/>
      <c r="PC24"/>
      <c r="PD24"/>
      <c r="PE24"/>
      <c r="PF24"/>
      <c r="PG24"/>
      <c r="PH24"/>
      <c r="PI24"/>
      <c r="PJ24"/>
      <c r="PK24"/>
      <c r="PL24"/>
      <c r="PM24"/>
      <c r="PN24"/>
      <c r="PO24"/>
      <c r="PP24"/>
      <c r="PQ24"/>
      <c r="PR24"/>
      <c r="PS24"/>
      <c r="PT24"/>
      <c r="PU24"/>
      <c r="PV24"/>
      <c r="PW24"/>
      <c r="PX24"/>
      <c r="PY24"/>
      <c r="PZ24"/>
      <c r="QA24"/>
      <c r="QB24"/>
      <c r="QC24"/>
      <c r="QD24"/>
      <c r="QE24"/>
      <c r="QF24"/>
      <c r="QG24"/>
      <c r="QH24"/>
      <c r="QI24"/>
      <c r="QJ24"/>
      <c r="QK24"/>
      <c r="QL24"/>
      <c r="QM24"/>
      <c r="QN24"/>
      <c r="QO24"/>
      <c r="QP24"/>
      <c r="QQ24"/>
      <c r="QR24"/>
      <c r="QS24"/>
      <c r="QT24"/>
      <c r="QU24"/>
      <c r="QV24"/>
      <c r="QW24"/>
      <c r="QX24"/>
      <c r="QY24"/>
      <c r="QZ24"/>
      <c r="RA24"/>
      <c r="RB24"/>
      <c r="RC24"/>
      <c r="RD24"/>
      <c r="RE24"/>
      <c r="RF24"/>
      <c r="RG24"/>
      <c r="RH24"/>
      <c r="RI24"/>
      <c r="RJ24"/>
      <c r="RK24"/>
      <c r="RL24"/>
      <c r="RM24"/>
      <c r="RN24"/>
      <c r="RO24"/>
      <c r="RP24"/>
      <c r="RQ24"/>
      <c r="RR24"/>
      <c r="RS24"/>
      <c r="RT24"/>
      <c r="RU24"/>
      <c r="RV24"/>
      <c r="RW24"/>
      <c r="RX24"/>
      <c r="RY24"/>
      <c r="RZ24"/>
      <c r="SA24"/>
      <c r="SB24"/>
      <c r="SC24"/>
      <c r="SD24"/>
      <c r="SE24"/>
      <c r="SF24"/>
      <c r="SG24"/>
      <c r="SH24"/>
      <c r="SI24"/>
      <c r="SJ24"/>
      <c r="SK24"/>
      <c r="SL24"/>
      <c r="SM24"/>
      <c r="SN24"/>
      <c r="SO24"/>
      <c r="SP24"/>
      <c r="SQ24"/>
      <c r="SR24"/>
      <c r="SS24"/>
      <c r="ST24"/>
      <c r="SU24"/>
      <c r="SV24"/>
      <c r="SW24"/>
      <c r="SX24"/>
      <c r="SY24"/>
      <c r="SZ24"/>
      <c r="TA24"/>
      <c r="TB24"/>
      <c r="TC24"/>
      <c r="TD24"/>
      <c r="TE24"/>
      <c r="TF24"/>
      <c r="TG24"/>
      <c r="TH24"/>
      <c r="TI24"/>
      <c r="TJ24"/>
      <c r="TK24"/>
      <c r="TL24"/>
      <c r="TM24"/>
      <c r="TN24"/>
      <c r="TO24"/>
      <c r="TP24"/>
      <c r="TQ24"/>
      <c r="TR24"/>
      <c r="TS24"/>
      <c r="TT24"/>
      <c r="TU24"/>
      <c r="TV24"/>
      <c r="TW24"/>
      <c r="TX24"/>
      <c r="TY24"/>
      <c r="TZ24"/>
      <c r="UA24"/>
      <c r="UB24"/>
      <c r="UC24"/>
      <c r="UD24"/>
      <c r="UE24"/>
      <c r="UF24"/>
      <c r="UG24"/>
      <c r="UH24"/>
      <c r="UI24"/>
      <c r="UJ24"/>
      <c r="UK24"/>
      <c r="UL24"/>
      <c r="UM24"/>
      <c r="UN24"/>
      <c r="UO24"/>
      <c r="UP24"/>
      <c r="UQ24"/>
      <c r="UR24"/>
      <c r="US24"/>
      <c r="UT24"/>
      <c r="UU24"/>
      <c r="UV24"/>
      <c r="UW24"/>
      <c r="UX24"/>
      <c r="UY24"/>
      <c r="UZ24"/>
      <c r="VA24"/>
      <c r="VB24"/>
      <c r="VC24"/>
      <c r="VD24"/>
      <c r="VE24"/>
      <c r="VF24"/>
      <c r="VG24"/>
      <c r="VH24"/>
      <c r="VI24"/>
      <c r="VJ24"/>
      <c r="VK24"/>
      <c r="VL24"/>
      <c r="VM24"/>
      <c r="VN24"/>
      <c r="VO24"/>
      <c r="VP24"/>
      <c r="VQ24"/>
      <c r="VR24"/>
      <c r="VS24"/>
      <c r="VT24"/>
      <c r="VU24"/>
      <c r="VV24"/>
      <c r="VW24"/>
      <c r="VX24"/>
      <c r="VY24"/>
      <c r="VZ24"/>
      <c r="WA24"/>
      <c r="WB24"/>
      <c r="WC24"/>
      <c r="WD24"/>
      <c r="WE24"/>
      <c r="WF24"/>
      <c r="WG24"/>
      <c r="WH24"/>
      <c r="WI24"/>
      <c r="WJ24"/>
      <c r="WK24"/>
      <c r="WL24"/>
      <c r="WM24"/>
      <c r="WN24"/>
      <c r="WO24"/>
      <c r="WP24"/>
      <c r="WQ24"/>
      <c r="WR24"/>
      <c r="WS24"/>
      <c r="WT24"/>
      <c r="WU24"/>
      <c r="WV24"/>
      <c r="WW24"/>
      <c r="WX24"/>
      <c r="WY24"/>
      <c r="WZ24"/>
      <c r="XA24"/>
      <c r="XB24"/>
      <c r="XC24"/>
      <c r="XD24"/>
      <c r="XE24"/>
      <c r="XF24"/>
      <c r="XG24"/>
      <c r="XH24"/>
      <c r="XI24"/>
      <c r="XJ24"/>
      <c r="XK24"/>
      <c r="XL24"/>
      <c r="XM24"/>
      <c r="XN24"/>
      <c r="XO24"/>
      <c r="XP24"/>
      <c r="XQ24"/>
      <c r="XR24"/>
      <c r="XS24"/>
      <c r="XT24"/>
      <c r="XU24"/>
      <c r="XV24"/>
      <c r="XW24"/>
      <c r="XX24"/>
      <c r="XY24"/>
      <c r="XZ24"/>
      <c r="YA24"/>
      <c r="YB24"/>
      <c r="YC24"/>
      <c r="YD24"/>
      <c r="YE24"/>
      <c r="YF24"/>
      <c r="YG24"/>
      <c r="YH24"/>
      <c r="YI24"/>
      <c r="YJ24"/>
      <c r="YK24"/>
      <c r="YL24"/>
      <c r="YM24"/>
      <c r="YN24"/>
      <c r="YO24"/>
      <c r="YP24"/>
      <c r="YQ24"/>
      <c r="YR24"/>
      <c r="YS24"/>
      <c r="YT24"/>
      <c r="YU24"/>
      <c r="YV24"/>
      <c r="YW24"/>
      <c r="YX24"/>
      <c r="YY24"/>
      <c r="YZ24"/>
      <c r="ZA24"/>
      <c r="ZB24"/>
      <c r="ZC24"/>
      <c r="ZD24"/>
      <c r="ZE24"/>
      <c r="ZF24"/>
      <c r="ZG24"/>
      <c r="ZH24"/>
      <c r="ZI24"/>
      <c r="ZJ24"/>
      <c r="ZK24"/>
      <c r="ZL24"/>
      <c r="ZM24"/>
      <c r="ZN24"/>
      <c r="ZO24"/>
      <c r="ZP24"/>
      <c r="ZQ24"/>
      <c r="ZR24"/>
      <c r="ZS24"/>
      <c r="ZT24"/>
      <c r="ZU24"/>
      <c r="ZV24"/>
      <c r="ZW24"/>
      <c r="ZX24"/>
      <c r="ZY24"/>
      <c r="ZZ24"/>
      <c r="AAA24"/>
      <c r="AAB24"/>
      <c r="AAC24"/>
      <c r="AAD24"/>
      <c r="AAE24"/>
      <c r="AAF24"/>
      <c r="AAG24"/>
      <c r="AAH24"/>
      <c r="AAI24"/>
      <c r="AAJ24"/>
      <c r="AAK24"/>
      <c r="AAL24"/>
      <c r="AAM24"/>
      <c r="AAN24"/>
      <c r="AAO24"/>
      <c r="AAP24"/>
      <c r="AAQ24"/>
      <c r="AAR24"/>
      <c r="AAS24"/>
      <c r="AAT24"/>
      <c r="AAU24"/>
      <c r="AAV24"/>
      <c r="AAW24"/>
      <c r="AAX24"/>
      <c r="AAY24"/>
      <c r="AAZ24"/>
      <c r="ABA24"/>
      <c r="ABB24"/>
      <c r="ABC24"/>
      <c r="ABD24"/>
      <c r="ABE24"/>
      <c r="ABF24"/>
      <c r="ABG24"/>
      <c r="ABH24"/>
      <c r="ABI24"/>
      <c r="ABJ24"/>
      <c r="ABK24"/>
      <c r="ABL24"/>
      <c r="ABM24"/>
      <c r="ABN24"/>
      <c r="ABO24"/>
      <c r="ABP24"/>
      <c r="ABQ24"/>
      <c r="ABR24"/>
      <c r="ABS24"/>
      <c r="ABT24"/>
      <c r="ABU24"/>
      <c r="ABV24"/>
      <c r="ABW24"/>
      <c r="ABX24"/>
      <c r="ABY24"/>
      <c r="ABZ24"/>
      <c r="ACA24"/>
      <c r="ACB24"/>
      <c r="ACC24"/>
      <c r="ACD24"/>
      <c r="ACE24"/>
      <c r="ACF24"/>
      <c r="ACG24"/>
      <c r="ACH24"/>
      <c r="ACI24"/>
      <c r="ACJ24"/>
      <c r="ACK24"/>
      <c r="ACL24"/>
      <c r="ACM24"/>
      <c r="ACN24"/>
      <c r="ACO24"/>
      <c r="ACP24"/>
      <c r="ACQ24"/>
      <c r="ACR24"/>
      <c r="ACS24"/>
      <c r="ACT24"/>
      <c r="ACU24"/>
      <c r="ACV24"/>
      <c r="ACW24"/>
      <c r="ACX24"/>
      <c r="ACY24"/>
      <c r="ACZ24"/>
      <c r="ADA24"/>
      <c r="ADB24"/>
      <c r="ADC24"/>
      <c r="ADD24"/>
      <c r="ADE24"/>
      <c r="ADF24"/>
      <c r="ADG24"/>
      <c r="ADH24"/>
      <c r="ADI24"/>
      <c r="ADJ24"/>
      <c r="ADK24"/>
      <c r="ADL24"/>
      <c r="ADM24"/>
      <c r="ADN24"/>
      <c r="ADO24"/>
      <c r="ADP24"/>
      <c r="ADQ24"/>
      <c r="ADR24"/>
      <c r="ADS24"/>
      <c r="ADT24"/>
      <c r="ADU24"/>
      <c r="ADV24"/>
      <c r="ADW24"/>
      <c r="ADX24"/>
      <c r="ADY24"/>
      <c r="ADZ24"/>
      <c r="AEA24"/>
      <c r="AEB24"/>
      <c r="AEC24"/>
      <c r="AED24"/>
      <c r="AEE24"/>
      <c r="AEF24"/>
      <c r="AEG24"/>
      <c r="AEH24"/>
      <c r="AEI24"/>
      <c r="AEJ24"/>
      <c r="AEK24"/>
      <c r="AEL24"/>
      <c r="AEM24"/>
      <c r="AEN24"/>
      <c r="AEO24"/>
      <c r="AEP24"/>
      <c r="AEQ24"/>
      <c r="AER24"/>
      <c r="AES24"/>
      <c r="AET24"/>
      <c r="AEU24"/>
      <c r="AEV24"/>
      <c r="AEW24"/>
      <c r="AEX24"/>
      <c r="AEY24"/>
      <c r="AEZ24"/>
      <c r="AFA24"/>
      <c r="AFB24"/>
      <c r="AFC24"/>
      <c r="AFD24"/>
      <c r="AFE24"/>
      <c r="AFF24"/>
      <c r="AFG24"/>
      <c r="AFH24"/>
      <c r="AFI24"/>
      <c r="AFJ24"/>
      <c r="AFK24"/>
      <c r="AFL24"/>
      <c r="AFM24"/>
      <c r="AFN24"/>
      <c r="AFO24"/>
      <c r="AFP24"/>
      <c r="AFQ24"/>
      <c r="AFR24"/>
      <c r="AFS24"/>
      <c r="AFT24"/>
      <c r="AFU24"/>
      <c r="AFV24"/>
      <c r="AFW24"/>
      <c r="AFX24"/>
      <c r="AFY24"/>
      <c r="AFZ24"/>
      <c r="AGA24"/>
      <c r="AGB24"/>
      <c r="AGC24"/>
      <c r="AGD24"/>
      <c r="AGE24"/>
      <c r="AGF24"/>
      <c r="AGG24"/>
      <c r="AGH24"/>
      <c r="AGI24"/>
      <c r="AGJ24"/>
      <c r="AGK24"/>
      <c r="AGL24"/>
      <c r="AGM24"/>
      <c r="AGN24"/>
      <c r="AGO24"/>
      <c r="AGP24"/>
      <c r="AGQ24"/>
      <c r="AGR24"/>
      <c r="AGS24"/>
      <c r="AGT24"/>
      <c r="AGU24"/>
      <c r="AGV24"/>
      <c r="AGW24"/>
      <c r="AGX24"/>
      <c r="AGY24"/>
      <c r="AGZ24"/>
      <c r="AHA24"/>
      <c r="AHB24"/>
      <c r="AHC24"/>
      <c r="AHD24"/>
      <c r="AHE24"/>
      <c r="AHF24"/>
      <c r="AHG24"/>
      <c r="AHH24"/>
      <c r="AHI24"/>
      <c r="AHJ24"/>
      <c r="AHK24"/>
      <c r="AHL24"/>
      <c r="AHM24"/>
      <c r="AHN24"/>
      <c r="AHO24"/>
      <c r="AHP24"/>
      <c r="AHQ24"/>
      <c r="AHR24"/>
      <c r="AHS24"/>
      <c r="AHT24"/>
      <c r="AHU24"/>
      <c r="AHV24"/>
      <c r="AHW24"/>
      <c r="AHX24"/>
      <c r="AHY24"/>
      <c r="AHZ24"/>
      <c r="AIA24"/>
      <c r="AIB24"/>
      <c r="AIC24"/>
      <c r="AID24"/>
      <c r="AIE24"/>
      <c r="AIF24"/>
      <c r="AIG24"/>
      <c r="AIH24"/>
      <c r="AII24"/>
      <c r="AIJ24"/>
      <c r="AIK24"/>
      <c r="AIL24"/>
      <c r="AIM24"/>
      <c r="AIN24"/>
      <c r="AIO24"/>
      <c r="AIP24"/>
      <c r="AIQ24"/>
      <c r="AIR24"/>
      <c r="AIS24"/>
      <c r="AIT24"/>
      <c r="AIU24"/>
      <c r="AIV24"/>
      <c r="AIW24"/>
      <c r="AIX24"/>
      <c r="AIY24"/>
      <c r="AIZ24"/>
      <c r="AJA24"/>
      <c r="AJB24"/>
      <c r="AJC24"/>
      <c r="AJD24"/>
      <c r="AJE24"/>
      <c r="AJF24"/>
      <c r="AJG24"/>
      <c r="AJH24"/>
      <c r="AJI24"/>
      <c r="AJJ24"/>
      <c r="AJK24"/>
      <c r="AJL24"/>
      <c r="AJM24"/>
      <c r="AJN24"/>
      <c r="AJO24"/>
      <c r="AJP24"/>
      <c r="AJQ24"/>
      <c r="AJR24"/>
      <c r="AJS24"/>
      <c r="AJT24"/>
      <c r="AJU24"/>
      <c r="AJV24"/>
      <c r="AJW24"/>
      <c r="AJX24"/>
      <c r="AJY24"/>
      <c r="AJZ24"/>
      <c r="AKA24"/>
      <c r="AKB24"/>
      <c r="AKC24"/>
      <c r="AKD24"/>
      <c r="AKE24"/>
      <c r="AKF24"/>
      <c r="AKG24"/>
      <c r="AKH24"/>
      <c r="AKI24"/>
      <c r="AKJ24"/>
      <c r="AKK24"/>
      <c r="AKL24"/>
      <c r="AKM24"/>
      <c r="AKN24"/>
      <c r="AKO24"/>
      <c r="AKP24"/>
      <c r="AKQ24"/>
      <c r="AKR24"/>
      <c r="AKS24"/>
      <c r="AKT24"/>
      <c r="AKU24"/>
      <c r="AKV24"/>
      <c r="AKW24"/>
      <c r="AKX24"/>
      <c r="AKY24"/>
      <c r="AKZ24"/>
      <c r="ALA24"/>
      <c r="ALB24"/>
      <c r="ALC24"/>
      <c r="ALD24"/>
      <c r="ALE24"/>
      <c r="ALF24"/>
      <c r="ALG24"/>
      <c r="ALH24"/>
      <c r="ALI24"/>
      <c r="ALJ24"/>
      <c r="ALK24"/>
      <c r="ALL24"/>
      <c r="ALM24"/>
      <c r="ALN24"/>
      <c r="ALO24"/>
      <c r="ALP24"/>
      <c r="ALQ24"/>
      <c r="ALR24"/>
      <c r="ALS24"/>
      <c r="ALT24"/>
      <c r="ALU24"/>
      <c r="ALV24"/>
      <c r="ALW24"/>
      <c r="ALX24"/>
      <c r="ALY24"/>
      <c r="ALZ24"/>
      <c r="AMA24"/>
      <c r="AMB24"/>
      <c r="AMC24"/>
      <c r="AMD24"/>
      <c r="AME24"/>
      <c r="AMF24"/>
      <c r="AMG24"/>
      <c r="AMH24"/>
      <c r="AMI24"/>
      <c r="AMJ24"/>
      <c r="AMK24"/>
      <c r="AML24"/>
      <c r="AMM24"/>
      <c r="AMN24"/>
      <c r="AMO24"/>
      <c r="AMP24"/>
      <c r="AMQ24"/>
      <c r="AMR24"/>
      <c r="AMS24"/>
      <c r="AMT24"/>
      <c r="AMU24"/>
      <c r="AMV24"/>
      <c r="AMW24"/>
      <c r="AMX24"/>
      <c r="AMY24"/>
      <c r="AMZ24"/>
      <c r="ANA24"/>
      <c r="ANB24"/>
      <c r="ANC24"/>
      <c r="AND24"/>
      <c r="ANE24"/>
      <c r="ANF24"/>
      <c r="ANG24"/>
      <c r="ANH24"/>
      <c r="ANI24"/>
      <c r="ANJ24"/>
      <c r="ANK24"/>
      <c r="ANL24"/>
      <c r="ANM24"/>
      <c r="ANN24"/>
      <c r="ANO24"/>
      <c r="ANP24"/>
      <c r="ANQ24"/>
      <c r="ANR24"/>
      <c r="ANS24"/>
      <c r="ANT24"/>
      <c r="ANU24"/>
      <c r="ANV24"/>
      <c r="ANW24"/>
      <c r="ANX24"/>
      <c r="ANY24"/>
      <c r="ANZ24"/>
      <c r="AOA24"/>
      <c r="AOB24"/>
      <c r="AOC24"/>
      <c r="AOD24"/>
      <c r="AOE24"/>
      <c r="AOF24"/>
      <c r="AOG24"/>
      <c r="AOH24"/>
      <c r="AOI24"/>
      <c r="AOJ24"/>
      <c r="AOK24"/>
      <c r="AOL24"/>
      <c r="AOM24"/>
      <c r="AON24"/>
      <c r="AOO24"/>
      <c r="AOP24"/>
      <c r="AOQ24"/>
      <c r="AOR24"/>
      <c r="AOS24"/>
      <c r="AOT24"/>
      <c r="AOU24"/>
      <c r="AOV24"/>
      <c r="AOW24"/>
      <c r="AOX24"/>
      <c r="AOY24"/>
      <c r="AOZ24"/>
      <c r="APA24"/>
      <c r="APB24"/>
      <c r="APC24"/>
      <c r="APD24"/>
      <c r="APE24"/>
      <c r="APF24"/>
      <c r="APG24"/>
      <c r="APH24"/>
      <c r="API24"/>
      <c r="APJ24"/>
      <c r="APK24"/>
      <c r="APL24"/>
      <c r="APM24"/>
      <c r="APN24"/>
      <c r="APO24"/>
      <c r="APP24"/>
      <c r="APQ24"/>
      <c r="APR24"/>
      <c r="APS24"/>
      <c r="APT24"/>
      <c r="APU24"/>
      <c r="APV24"/>
      <c r="APW24"/>
      <c r="APX24"/>
      <c r="APY24"/>
      <c r="APZ24"/>
      <c r="AQA24"/>
      <c r="AQB24"/>
      <c r="AQC24"/>
      <c r="AQD24"/>
      <c r="AQE24"/>
      <c r="AQF24"/>
      <c r="AQG24"/>
      <c r="AQH24"/>
      <c r="AQI24"/>
      <c r="AQJ24"/>
      <c r="AQK24"/>
      <c r="AQL24"/>
      <c r="AQM24"/>
      <c r="AQN24"/>
      <c r="AQO24"/>
      <c r="AQP24"/>
      <c r="AQQ24"/>
      <c r="AQR24"/>
      <c r="AQS24"/>
      <c r="AQT24"/>
      <c r="AQU24"/>
      <c r="AQV24"/>
      <c r="AQW24"/>
      <c r="AQX24"/>
      <c r="AQY24"/>
      <c r="AQZ24"/>
      <c r="ARA24"/>
      <c r="ARB24"/>
      <c r="ARC24"/>
      <c r="ARD24"/>
      <c r="ARE24"/>
      <c r="ARF24"/>
      <c r="ARG24"/>
      <c r="ARH24"/>
      <c r="ARI24"/>
      <c r="ARJ24"/>
      <c r="ARK24"/>
      <c r="ARL24"/>
      <c r="ARM24"/>
      <c r="ARN24"/>
      <c r="ARO24"/>
      <c r="ARP24"/>
      <c r="ARQ24"/>
      <c r="ARR24"/>
      <c r="ARS24"/>
      <c r="ART24"/>
      <c r="ARU24"/>
      <c r="ARV24"/>
      <c r="ARW24"/>
      <c r="ARX24"/>
      <c r="ARY24"/>
      <c r="ARZ24"/>
      <c r="ASA24"/>
      <c r="ASB24"/>
      <c r="ASC24"/>
      <c r="ASD24"/>
      <c r="ASE24"/>
      <c r="ASF24"/>
      <c r="ASG24"/>
      <c r="ASH24"/>
      <c r="ASI24"/>
      <c r="ASJ24"/>
      <c r="ASK24"/>
      <c r="ASL24"/>
      <c r="ASM24"/>
      <c r="ASN24"/>
      <c r="ASO24"/>
      <c r="ASP24"/>
      <c r="ASQ24"/>
      <c r="ASR24"/>
      <c r="ASS24"/>
      <c r="AST24"/>
      <c r="ASU24"/>
      <c r="ASV24"/>
      <c r="ASW24"/>
      <c r="ASX24"/>
      <c r="ASY24"/>
      <c r="ASZ24"/>
      <c r="ATA24"/>
      <c r="ATB24"/>
      <c r="ATC24"/>
      <c r="ATD24"/>
      <c r="ATE24"/>
      <c r="ATF24"/>
      <c r="ATG24"/>
      <c r="ATH24"/>
      <c r="ATI24"/>
      <c r="ATJ24"/>
      <c r="ATK24"/>
      <c r="ATL24"/>
      <c r="ATM24"/>
      <c r="ATN24"/>
      <c r="ATO24"/>
      <c r="ATP24"/>
      <c r="ATQ24"/>
      <c r="ATR24"/>
      <c r="ATS24"/>
      <c r="ATT24"/>
      <c r="ATU24"/>
      <c r="ATV24"/>
      <c r="ATW24"/>
      <c r="ATX24"/>
      <c r="ATY24"/>
      <c r="ATZ24"/>
      <c r="AUA24"/>
      <c r="AUB24"/>
      <c r="AUC24"/>
      <c r="AUD24"/>
      <c r="AUE24"/>
      <c r="AUF24"/>
      <c r="AUG24"/>
      <c r="AUH24"/>
      <c r="AUI24"/>
      <c r="AUJ24"/>
      <c r="AUK24"/>
      <c r="AUL24"/>
      <c r="AUM24"/>
      <c r="AUN24"/>
      <c r="AUO24"/>
      <c r="AUP24"/>
      <c r="AUQ24"/>
      <c r="AUR24"/>
      <c r="AUS24"/>
      <c r="AUT24"/>
      <c r="AUU24"/>
      <c r="AUV24"/>
      <c r="AUW24"/>
      <c r="AUX24"/>
      <c r="AUY24"/>
      <c r="AUZ24"/>
      <c r="AVA24"/>
      <c r="AVB24"/>
      <c r="AVC24"/>
      <c r="AVD24"/>
      <c r="AVE24"/>
      <c r="AVF24"/>
      <c r="AVG24"/>
      <c r="AVH24"/>
      <c r="AVI24"/>
      <c r="AVJ24"/>
      <c r="AVK24"/>
      <c r="AVL24"/>
      <c r="AVM24"/>
      <c r="AVN24"/>
      <c r="AVO24"/>
      <c r="AVP24"/>
      <c r="AVQ24"/>
      <c r="AVR24"/>
      <c r="AVS24"/>
      <c r="AVT24"/>
      <c r="AVU24"/>
      <c r="AVV24"/>
      <c r="AVW24"/>
      <c r="AVX24"/>
      <c r="AVY24"/>
      <c r="AVZ24"/>
      <c r="AWA24"/>
      <c r="AWB24"/>
      <c r="AWC24"/>
      <c r="AWD24"/>
      <c r="AWE24"/>
      <c r="AWF24"/>
      <c r="AWG24"/>
      <c r="AWH24"/>
      <c r="AWI24"/>
      <c r="AWJ24"/>
      <c r="AWK24"/>
      <c r="AWL24"/>
      <c r="AWM24"/>
      <c r="AWN24"/>
      <c r="AWO24"/>
      <c r="AWP24"/>
      <c r="AWQ24"/>
      <c r="AWR24"/>
      <c r="AWS24"/>
      <c r="AWT24"/>
      <c r="AWU24"/>
      <c r="AWV24"/>
      <c r="AWW24"/>
      <c r="AWX24"/>
      <c r="AWY24"/>
      <c r="AWZ24"/>
      <c r="AXA24"/>
      <c r="AXB24"/>
      <c r="AXC24"/>
      <c r="AXD24"/>
      <c r="AXE24"/>
      <c r="AXF24"/>
      <c r="AXG24"/>
      <c r="AXH24"/>
      <c r="AXI24"/>
      <c r="AXJ24"/>
      <c r="AXK24"/>
      <c r="AXL24"/>
      <c r="AXM24"/>
      <c r="AXN24"/>
      <c r="AXO24"/>
      <c r="AXP24"/>
      <c r="AXQ24"/>
      <c r="AXR24"/>
      <c r="AXS24"/>
      <c r="AXT24"/>
      <c r="AXU24"/>
      <c r="AXV24"/>
      <c r="AXW24"/>
      <c r="AXX24"/>
      <c r="AXY24"/>
      <c r="AXZ24"/>
      <c r="AYA24"/>
      <c r="AYB24"/>
      <c r="AYC24"/>
      <c r="AYD24"/>
      <c r="AYE24"/>
      <c r="AYF24"/>
      <c r="AYG24"/>
      <c r="AYH24"/>
      <c r="AYI24"/>
      <c r="AYJ24"/>
      <c r="AYK24"/>
      <c r="AYL24"/>
      <c r="AYM24"/>
      <c r="AYN24"/>
      <c r="AYO24"/>
      <c r="AYP24"/>
      <c r="AYQ24"/>
      <c r="AYR24"/>
      <c r="AYS24"/>
      <c r="AYT24"/>
      <c r="AYU24"/>
      <c r="AYV24"/>
      <c r="AYW24"/>
      <c r="AYX24"/>
      <c r="AYY24"/>
      <c r="AYZ24"/>
      <c r="AZA24"/>
      <c r="AZB24"/>
      <c r="AZC24"/>
      <c r="AZD24"/>
      <c r="AZE24"/>
      <c r="AZF24"/>
      <c r="AZG24"/>
      <c r="AZH24"/>
      <c r="AZI24"/>
      <c r="AZJ24"/>
      <c r="AZK24"/>
      <c r="AZL24"/>
      <c r="AZM24"/>
      <c r="AZN24"/>
      <c r="AZO24"/>
      <c r="AZP24"/>
      <c r="AZQ24"/>
      <c r="AZR24"/>
      <c r="AZS24"/>
      <c r="AZT24"/>
      <c r="AZU24"/>
      <c r="AZV24"/>
      <c r="AZW24"/>
      <c r="AZX24"/>
      <c r="AZY24"/>
      <c r="AZZ24"/>
      <c r="BAA24"/>
      <c r="BAB24"/>
      <c r="BAC24"/>
      <c r="BAD24"/>
      <c r="BAE24"/>
      <c r="BAF24"/>
      <c r="BAG24"/>
      <c r="BAH24"/>
      <c r="BAI24"/>
      <c r="BAJ24"/>
      <c r="BAK24"/>
      <c r="BAL24"/>
      <c r="BAM24"/>
      <c r="BAN24"/>
      <c r="BAO24"/>
      <c r="BAP24"/>
      <c r="BAQ24"/>
      <c r="BAR24"/>
      <c r="BAS24"/>
      <c r="BAT24"/>
      <c r="BAU24"/>
      <c r="BAV24"/>
      <c r="BAW24"/>
      <c r="BAX24"/>
      <c r="BAY24"/>
      <c r="BAZ24"/>
      <c r="BBA24"/>
      <c r="BBB24"/>
      <c r="BBC24"/>
      <c r="BBD24"/>
      <c r="BBE24"/>
      <c r="BBF24"/>
      <c r="BBG24"/>
      <c r="BBH24"/>
      <c r="BBI24"/>
      <c r="BBJ24"/>
      <c r="BBK24"/>
      <c r="BBL24"/>
      <c r="BBM24"/>
      <c r="BBN24"/>
      <c r="BBO24"/>
      <c r="BBP24"/>
      <c r="BBQ24"/>
      <c r="BBR24"/>
      <c r="BBS24"/>
      <c r="BBT24"/>
      <c r="BBU24"/>
      <c r="BBV24"/>
      <c r="BBW24"/>
      <c r="BBX24"/>
      <c r="BBY24"/>
      <c r="BBZ24"/>
      <c r="BCA24"/>
      <c r="BCB24"/>
      <c r="BCC24"/>
      <c r="BCD24"/>
      <c r="BCE24"/>
      <c r="BCF24"/>
      <c r="BCG24"/>
      <c r="BCH24"/>
      <c r="BCI24"/>
      <c r="BCJ24"/>
      <c r="BCK24"/>
      <c r="BCL24"/>
      <c r="BCM24"/>
      <c r="BCN24"/>
      <c r="BCO24"/>
      <c r="BCP24"/>
      <c r="BCQ24"/>
      <c r="BCR24"/>
      <c r="BCS24"/>
      <c r="BCT24"/>
      <c r="BCU24"/>
      <c r="BCV24"/>
      <c r="BCW24"/>
      <c r="BCX24"/>
      <c r="BCY24"/>
      <c r="BCZ24"/>
      <c r="BDA24"/>
      <c r="BDB24"/>
      <c r="BDC24"/>
      <c r="BDD24"/>
      <c r="BDE24"/>
      <c r="BDF24"/>
      <c r="BDG24"/>
      <c r="BDH24"/>
      <c r="BDI24"/>
      <c r="BDJ24"/>
      <c r="BDK24"/>
      <c r="BDL24"/>
      <c r="BDM24"/>
      <c r="BDN24"/>
      <c r="BDO24"/>
      <c r="BDP24"/>
      <c r="BDQ24"/>
      <c r="BDR24"/>
      <c r="BDS24"/>
      <c r="BDT24"/>
      <c r="BDU24"/>
      <c r="BDV24"/>
      <c r="BDW24"/>
      <c r="BDX24"/>
      <c r="BDY24"/>
      <c r="BDZ24"/>
      <c r="BEA24"/>
      <c r="BEB24"/>
      <c r="BEC24"/>
      <c r="BED24"/>
      <c r="BEE24"/>
      <c r="BEF24"/>
      <c r="BEG24"/>
      <c r="BEH24"/>
      <c r="BEI24"/>
      <c r="BEJ24"/>
      <c r="BEK24"/>
      <c r="BEL24"/>
      <c r="BEM24"/>
      <c r="BEN24"/>
      <c r="BEO24"/>
      <c r="BEP24"/>
      <c r="BEQ24"/>
      <c r="BER24"/>
      <c r="BES24"/>
      <c r="BET24"/>
      <c r="BEU24"/>
      <c r="BEV24"/>
      <c r="BEW24"/>
      <c r="BEX24"/>
      <c r="BEY24"/>
      <c r="BEZ24"/>
      <c r="BFA24"/>
      <c r="BFB24"/>
      <c r="BFC24"/>
      <c r="BFD24"/>
      <c r="BFE24"/>
      <c r="BFF24"/>
      <c r="BFG24"/>
      <c r="BFH24"/>
      <c r="BFI24"/>
      <c r="BFJ24"/>
      <c r="BFK24"/>
      <c r="BFL24"/>
      <c r="BFM24"/>
      <c r="BFN24"/>
      <c r="BFO24"/>
      <c r="BFP24"/>
      <c r="BFQ24"/>
      <c r="BFR24"/>
      <c r="BFS24"/>
      <c r="BFT24"/>
      <c r="BFU24"/>
      <c r="BFV24"/>
      <c r="BFW24"/>
      <c r="BFX24"/>
      <c r="BFY24"/>
      <c r="BFZ24"/>
      <c r="BGA24"/>
      <c r="BGB24"/>
      <c r="BGC24"/>
      <c r="BGD24"/>
      <c r="BGE24"/>
      <c r="BGF24"/>
      <c r="BGG24"/>
      <c r="BGH24"/>
      <c r="BGI24"/>
      <c r="BGJ24"/>
      <c r="BGK24"/>
      <c r="BGL24"/>
      <c r="BGM24"/>
      <c r="BGN24"/>
      <c r="BGO24"/>
      <c r="BGP24"/>
      <c r="BGQ24"/>
      <c r="BGR24"/>
      <c r="BGS24"/>
      <c r="BGT24"/>
      <c r="BGU24"/>
      <c r="BGV24"/>
      <c r="BGW24"/>
      <c r="BGX24"/>
      <c r="BGY24"/>
      <c r="BGZ24"/>
      <c r="BHA24"/>
      <c r="BHB24"/>
      <c r="BHC24"/>
      <c r="BHD24"/>
      <c r="BHE24"/>
      <c r="BHF24"/>
      <c r="BHG24"/>
      <c r="BHH24"/>
      <c r="BHI24"/>
      <c r="BHJ24"/>
      <c r="BHK24"/>
      <c r="BHL24"/>
      <c r="BHM24"/>
      <c r="BHN24"/>
      <c r="BHO24"/>
      <c r="BHP24"/>
      <c r="BHQ24"/>
      <c r="BHR24"/>
      <c r="BHS24"/>
      <c r="BHT24"/>
      <c r="BHU24"/>
      <c r="BHV24"/>
      <c r="BHW24"/>
      <c r="BHX24"/>
      <c r="BHY24"/>
      <c r="BHZ24"/>
      <c r="BIA24"/>
      <c r="BIB24"/>
      <c r="BIC24"/>
      <c r="BID24"/>
      <c r="BIE24"/>
      <c r="BIF24"/>
      <c r="BIG24"/>
      <c r="BIH24"/>
      <c r="BII24"/>
      <c r="BIJ24"/>
      <c r="BIK24"/>
      <c r="BIL24"/>
      <c r="BIM24"/>
      <c r="BIN24"/>
      <c r="BIO24"/>
      <c r="BIP24"/>
      <c r="BIQ24"/>
      <c r="BIR24"/>
      <c r="BIS24"/>
      <c r="BIT24"/>
      <c r="BIU24"/>
      <c r="BIV24"/>
      <c r="BIW24"/>
      <c r="BIX24"/>
      <c r="BIY24"/>
      <c r="BIZ24"/>
      <c r="BJA24"/>
      <c r="BJB24"/>
      <c r="BJC24"/>
      <c r="BJD24"/>
      <c r="BJE24"/>
      <c r="BJF24"/>
      <c r="BJG24"/>
      <c r="BJH24"/>
      <c r="BJI24"/>
      <c r="BJJ24"/>
      <c r="BJK24"/>
      <c r="BJL24"/>
      <c r="BJM24"/>
      <c r="BJN24"/>
      <c r="BJO24"/>
      <c r="BJP24"/>
      <c r="BJQ24"/>
      <c r="BJR24"/>
      <c r="BJS24"/>
      <c r="BJT24"/>
      <c r="BJU24"/>
      <c r="BJV24"/>
      <c r="BJW24"/>
      <c r="BJX24"/>
      <c r="BJY24"/>
      <c r="BJZ24"/>
      <c r="BKA24"/>
      <c r="BKB24"/>
      <c r="BKC24"/>
      <c r="BKD24"/>
      <c r="BKE24"/>
      <c r="BKF24"/>
      <c r="BKG24"/>
      <c r="BKH24"/>
      <c r="BKI24"/>
      <c r="BKJ24"/>
      <c r="BKK24"/>
      <c r="BKL24"/>
      <c r="BKM24"/>
      <c r="BKN24"/>
      <c r="BKO24"/>
      <c r="BKP24"/>
      <c r="BKQ24"/>
      <c r="BKR24"/>
      <c r="BKS24"/>
      <c r="BKT24"/>
      <c r="BKU24"/>
      <c r="BKV24"/>
      <c r="BKW24"/>
      <c r="BKX24"/>
      <c r="BKY24"/>
      <c r="BKZ24"/>
      <c r="BLA24"/>
      <c r="BLB24"/>
      <c r="BLC24"/>
      <c r="BLD24"/>
      <c r="BLE24"/>
      <c r="BLF24"/>
      <c r="BLG24"/>
      <c r="BLH24"/>
      <c r="BLI24"/>
      <c r="BLJ24"/>
      <c r="BLK24"/>
      <c r="BLL24"/>
      <c r="BLM24"/>
      <c r="BLN24"/>
      <c r="BLO24"/>
      <c r="BLP24"/>
      <c r="BLQ24"/>
      <c r="BLR24"/>
      <c r="BLS24"/>
      <c r="BLT24"/>
      <c r="BLU24"/>
      <c r="BLV24"/>
      <c r="BLW24"/>
      <c r="BLX24"/>
      <c r="BLY24"/>
      <c r="BLZ24"/>
      <c r="BMA24"/>
      <c r="BMB24"/>
      <c r="BMC24"/>
      <c r="BMD24"/>
      <c r="BME24"/>
      <c r="BMF24"/>
      <c r="BMG24"/>
      <c r="BMH24"/>
      <c r="BMI24"/>
      <c r="BMJ24"/>
      <c r="BMK24"/>
      <c r="BML24"/>
      <c r="BMM24"/>
      <c r="BMN24"/>
      <c r="BMO24"/>
      <c r="BMP24"/>
      <c r="BMQ24"/>
      <c r="BMR24"/>
      <c r="BMS24"/>
      <c r="BMT24"/>
      <c r="BMU24"/>
      <c r="BMV24"/>
      <c r="BMW24"/>
      <c r="BMX24"/>
      <c r="BMY24"/>
      <c r="BMZ24"/>
      <c r="BNA24"/>
      <c r="BNB24"/>
      <c r="BNC24"/>
      <c r="BND24"/>
      <c r="BNE24"/>
      <c r="BNF24"/>
      <c r="BNG24"/>
      <c r="BNH24"/>
      <c r="BNI24"/>
      <c r="BNJ24"/>
      <c r="BNK24"/>
      <c r="BNL24"/>
      <c r="BNM24"/>
      <c r="BNN24"/>
      <c r="BNO24"/>
      <c r="BNP24"/>
      <c r="BNQ24"/>
      <c r="BNR24"/>
      <c r="BNS24"/>
      <c r="BNT24"/>
      <c r="BNU24"/>
      <c r="BNV24"/>
      <c r="BNW24"/>
      <c r="BNX24"/>
      <c r="BNY24"/>
      <c r="BNZ24"/>
      <c r="BOA24"/>
      <c r="BOB24"/>
      <c r="BOC24"/>
      <c r="BOD24"/>
      <c r="BOE24"/>
      <c r="BOF24"/>
      <c r="BOG24"/>
      <c r="BOH24"/>
      <c r="BOI24"/>
      <c r="BOJ24"/>
      <c r="BOK24"/>
      <c r="BOL24"/>
      <c r="BOM24"/>
      <c r="BON24"/>
      <c r="BOO24"/>
      <c r="BOP24"/>
      <c r="BOQ24"/>
      <c r="BOR24"/>
      <c r="BOS24"/>
      <c r="BOT24"/>
      <c r="BOU24"/>
      <c r="BOV24"/>
      <c r="BOW24"/>
      <c r="BOX24"/>
      <c r="BOY24"/>
      <c r="BOZ24"/>
      <c r="BPA24"/>
      <c r="BPB24"/>
      <c r="BPC24"/>
      <c r="BPD24"/>
      <c r="BPE24"/>
      <c r="BPF24"/>
      <c r="BPG24"/>
      <c r="BPH24"/>
      <c r="BPI24"/>
      <c r="BPJ24"/>
      <c r="BPK24"/>
      <c r="BPL24"/>
      <c r="BPM24"/>
      <c r="BPN24"/>
      <c r="BPO24"/>
      <c r="BPP24"/>
      <c r="BPQ24"/>
      <c r="BPR24"/>
      <c r="BPS24"/>
      <c r="BPT24"/>
      <c r="BPU24"/>
      <c r="BPV24"/>
      <c r="BPW24"/>
      <c r="BPX24"/>
      <c r="BPY24"/>
      <c r="BPZ24"/>
      <c r="BQA24"/>
      <c r="BQB24"/>
      <c r="BQC24"/>
      <c r="BQD24"/>
      <c r="BQE24"/>
      <c r="BQF24"/>
      <c r="BQG24"/>
      <c r="BQH24"/>
      <c r="BQI24"/>
      <c r="BQJ24"/>
      <c r="BQK24"/>
      <c r="BQL24"/>
      <c r="BQM24"/>
      <c r="BQN24"/>
      <c r="BQO24"/>
      <c r="BQP24"/>
      <c r="BQQ24"/>
      <c r="BQR24"/>
      <c r="BQS24"/>
      <c r="BQT24"/>
      <c r="BQU24"/>
      <c r="BQV24"/>
      <c r="BQW24"/>
      <c r="BQX24"/>
      <c r="BQY24"/>
      <c r="BQZ24"/>
      <c r="BRA24"/>
      <c r="BRB24"/>
      <c r="BRC24"/>
      <c r="BRD24"/>
      <c r="BRE24"/>
      <c r="BRF24"/>
      <c r="BRG24"/>
      <c r="BRH24"/>
      <c r="BRI24"/>
      <c r="BRJ24"/>
      <c r="BRK24"/>
      <c r="BRL24"/>
      <c r="BRM24"/>
      <c r="BRN24"/>
      <c r="BRO24"/>
      <c r="BRP24"/>
      <c r="BRQ24"/>
      <c r="BRR24"/>
      <c r="BRS24"/>
      <c r="BRT24"/>
      <c r="BRU24"/>
      <c r="BRV24"/>
      <c r="BRW24"/>
      <c r="BRX24"/>
      <c r="BRY24"/>
      <c r="BRZ24"/>
      <c r="BSA24"/>
      <c r="BSB24"/>
      <c r="BSC24"/>
      <c r="BSD24"/>
      <c r="BSE24"/>
      <c r="BSF24"/>
      <c r="BSG24"/>
      <c r="BSH24"/>
      <c r="BSI24"/>
      <c r="BSJ24"/>
      <c r="BSK24"/>
      <c r="BSL24"/>
      <c r="BSM24"/>
      <c r="BSN24"/>
      <c r="BSO24"/>
      <c r="BSP24"/>
      <c r="BSQ24"/>
      <c r="BSR24"/>
      <c r="BSS24"/>
      <c r="BST24"/>
      <c r="BSU24"/>
      <c r="BSV24"/>
      <c r="BSW24"/>
      <c r="BSX24"/>
      <c r="BSY24"/>
      <c r="BSZ24"/>
      <c r="BTA24"/>
      <c r="BTB24"/>
      <c r="BTC24"/>
      <c r="BTD24"/>
      <c r="BTE24"/>
      <c r="BTF24"/>
      <c r="BTG24"/>
      <c r="BTH24"/>
      <c r="BTI24"/>
      <c r="BTJ24"/>
      <c r="BTK24"/>
      <c r="BTL24"/>
      <c r="BTM24"/>
      <c r="BTN24"/>
      <c r="BTO24"/>
      <c r="BTP24"/>
      <c r="BTQ24"/>
      <c r="BTR24"/>
      <c r="BTS24"/>
      <c r="BTT24"/>
      <c r="BTU24"/>
      <c r="BTV24"/>
      <c r="BTW24"/>
      <c r="BTX24"/>
      <c r="BTY24"/>
      <c r="BTZ24"/>
      <c r="BUA24"/>
      <c r="BUB24"/>
      <c r="BUC24"/>
      <c r="BUD24"/>
      <c r="BUE24"/>
      <c r="BUF24"/>
      <c r="BUG24"/>
      <c r="BUH24"/>
      <c r="BUI24"/>
      <c r="BUJ24"/>
      <c r="BUK24"/>
      <c r="BUL24"/>
      <c r="BUM24"/>
      <c r="BUN24"/>
      <c r="BUO24"/>
      <c r="BUP24"/>
      <c r="BUQ24"/>
      <c r="BUR24"/>
      <c r="BUS24"/>
      <c r="BUT24"/>
      <c r="BUU24"/>
      <c r="BUV24"/>
      <c r="BUW24"/>
      <c r="BUX24"/>
      <c r="BUY24"/>
      <c r="BUZ24"/>
      <c r="BVA24"/>
      <c r="BVB24"/>
      <c r="BVC24"/>
      <c r="BVD24"/>
      <c r="BVE24"/>
      <c r="BVF24"/>
      <c r="BVG24"/>
      <c r="BVH24"/>
      <c r="BVI24"/>
      <c r="BVJ24"/>
      <c r="BVK24"/>
      <c r="BVL24"/>
      <c r="BVM24"/>
      <c r="BVN24"/>
      <c r="BVO24"/>
      <c r="BVP24"/>
      <c r="BVQ24"/>
      <c r="BVR24"/>
      <c r="BVS24"/>
      <c r="BVT24"/>
      <c r="BVU24"/>
      <c r="BVV24"/>
      <c r="BVW24"/>
      <c r="BVX24"/>
      <c r="BVY24"/>
      <c r="BVZ24"/>
      <c r="BWA24"/>
      <c r="BWB24"/>
      <c r="BWC24"/>
      <c r="BWD24"/>
      <c r="BWE24"/>
      <c r="BWF24"/>
      <c r="BWG24"/>
      <c r="BWH24"/>
      <c r="BWI24"/>
      <c r="BWJ24"/>
      <c r="BWK24"/>
      <c r="BWL24"/>
      <c r="BWM24"/>
      <c r="BWN24"/>
      <c r="BWO24"/>
      <c r="BWP24"/>
      <c r="BWQ24"/>
      <c r="BWR24"/>
      <c r="BWS24"/>
      <c r="BWT24"/>
      <c r="BWU24"/>
      <c r="BWV24"/>
      <c r="BWW24"/>
      <c r="BWX24"/>
      <c r="BWY24"/>
      <c r="BWZ24"/>
      <c r="BXA24"/>
      <c r="BXB24"/>
      <c r="BXC24"/>
      <c r="BXD24"/>
      <c r="BXE24"/>
      <c r="BXF24"/>
      <c r="BXG24"/>
      <c r="BXH24"/>
      <c r="BXI24"/>
      <c r="BXJ24"/>
      <c r="BXK24"/>
      <c r="BXL24"/>
      <c r="BXM24"/>
      <c r="BXN24"/>
      <c r="BXO24"/>
      <c r="BXP24"/>
      <c r="BXQ24"/>
      <c r="BXR24"/>
      <c r="BXS24"/>
      <c r="BXT24"/>
      <c r="BXU24"/>
      <c r="BXV24"/>
      <c r="BXW24"/>
      <c r="BXX24"/>
      <c r="BXY24"/>
      <c r="BXZ24"/>
      <c r="BYA24"/>
      <c r="BYB24"/>
      <c r="BYC24"/>
      <c r="BYD24"/>
      <c r="BYE24"/>
      <c r="BYF24"/>
      <c r="BYG24"/>
      <c r="BYH24"/>
      <c r="BYI24"/>
      <c r="BYJ24"/>
      <c r="BYK24"/>
      <c r="BYL24"/>
      <c r="BYM24"/>
      <c r="BYN24"/>
      <c r="BYO24"/>
      <c r="BYP24"/>
      <c r="BYQ24"/>
      <c r="BYR24"/>
      <c r="BYS24"/>
      <c r="BYT24"/>
      <c r="BYU24"/>
      <c r="BYV24"/>
      <c r="BYW24"/>
      <c r="BYX24"/>
      <c r="BYY24"/>
      <c r="BYZ24"/>
      <c r="BZA24"/>
      <c r="BZB24"/>
      <c r="BZC24"/>
      <c r="BZD24"/>
      <c r="BZE24"/>
      <c r="BZF24"/>
      <c r="BZG24"/>
      <c r="BZH24"/>
      <c r="BZI24"/>
      <c r="BZJ24"/>
      <c r="BZK24"/>
      <c r="BZL24"/>
      <c r="BZM24"/>
      <c r="BZN24"/>
      <c r="BZO24"/>
      <c r="BZP24"/>
      <c r="BZQ24"/>
      <c r="BZR24"/>
      <c r="BZS24"/>
      <c r="BZT24"/>
      <c r="BZU24"/>
      <c r="BZV24"/>
      <c r="BZW24"/>
      <c r="BZX24"/>
      <c r="BZY24"/>
      <c r="BZZ24"/>
      <c r="CAA24"/>
      <c r="CAB24"/>
      <c r="CAC24"/>
      <c r="CAD24"/>
      <c r="CAE24"/>
      <c r="CAF24"/>
      <c r="CAG24"/>
      <c r="CAH24"/>
      <c r="CAI24"/>
      <c r="CAJ24"/>
      <c r="CAK24"/>
      <c r="CAL24"/>
      <c r="CAM24"/>
      <c r="CAN24"/>
      <c r="CAO24"/>
      <c r="CAP24"/>
      <c r="CAQ24"/>
      <c r="CAR24"/>
      <c r="CAS24"/>
      <c r="CAT24"/>
      <c r="CAU24"/>
      <c r="CAV24"/>
      <c r="CAW24"/>
      <c r="CAX24"/>
      <c r="CAY24"/>
      <c r="CAZ24"/>
      <c r="CBA24"/>
      <c r="CBB24"/>
      <c r="CBC24"/>
      <c r="CBD24"/>
      <c r="CBE24"/>
      <c r="CBF24"/>
      <c r="CBG24"/>
      <c r="CBH24"/>
      <c r="CBI24"/>
      <c r="CBJ24"/>
      <c r="CBK24"/>
      <c r="CBL24"/>
      <c r="CBM24"/>
      <c r="CBN24"/>
      <c r="CBO24"/>
      <c r="CBP24"/>
      <c r="CBQ24"/>
      <c r="CBR24"/>
      <c r="CBS24"/>
      <c r="CBT24"/>
      <c r="CBU24"/>
      <c r="CBV24"/>
      <c r="CBW24"/>
      <c r="CBX24"/>
      <c r="CBY24"/>
      <c r="CBZ24"/>
      <c r="CCA24"/>
      <c r="CCB24"/>
      <c r="CCC24"/>
      <c r="CCD24"/>
      <c r="CCE24"/>
      <c r="CCF24"/>
      <c r="CCG24"/>
      <c r="CCH24"/>
      <c r="CCI24"/>
      <c r="CCJ24"/>
      <c r="CCK24"/>
      <c r="CCL24"/>
      <c r="CCM24"/>
      <c r="CCN24"/>
      <c r="CCO24"/>
      <c r="CCP24"/>
      <c r="CCQ24"/>
      <c r="CCR24"/>
      <c r="CCS24"/>
      <c r="CCT24"/>
      <c r="CCU24"/>
      <c r="CCV24"/>
      <c r="CCW24"/>
      <c r="CCX24"/>
      <c r="CCY24"/>
      <c r="CCZ24"/>
      <c r="CDA24"/>
      <c r="CDB24"/>
      <c r="CDC24"/>
      <c r="CDD24"/>
      <c r="CDE24"/>
      <c r="CDF24"/>
      <c r="CDG24"/>
      <c r="CDH24"/>
      <c r="CDI24"/>
      <c r="CDJ24"/>
      <c r="CDK24"/>
      <c r="CDL24"/>
      <c r="CDM24"/>
      <c r="CDN24"/>
      <c r="CDO24"/>
      <c r="CDP24"/>
      <c r="CDQ24"/>
      <c r="CDR24"/>
      <c r="CDS24"/>
      <c r="CDT24"/>
      <c r="CDU24"/>
      <c r="CDV24"/>
      <c r="CDW24"/>
      <c r="CDX24"/>
      <c r="CDY24"/>
      <c r="CDZ24"/>
      <c r="CEA24"/>
      <c r="CEB24"/>
      <c r="CEC24"/>
      <c r="CED24"/>
      <c r="CEE24"/>
      <c r="CEF24"/>
      <c r="CEG24"/>
      <c r="CEH24"/>
      <c r="CEI24"/>
      <c r="CEJ24"/>
      <c r="CEK24"/>
      <c r="CEL24"/>
      <c r="CEM24"/>
      <c r="CEN24"/>
      <c r="CEO24"/>
      <c r="CEP24"/>
      <c r="CEQ24"/>
      <c r="CER24"/>
      <c r="CES24"/>
      <c r="CET24"/>
      <c r="CEU24"/>
      <c r="CEV24"/>
      <c r="CEW24"/>
      <c r="CEX24"/>
      <c r="CEY24"/>
      <c r="CEZ24"/>
      <c r="CFA24"/>
      <c r="CFB24"/>
      <c r="CFC24"/>
      <c r="CFD24"/>
      <c r="CFE24"/>
      <c r="CFF24"/>
      <c r="CFG24"/>
      <c r="CFH24"/>
      <c r="CFI24"/>
      <c r="CFJ24"/>
      <c r="CFK24"/>
      <c r="CFL24"/>
      <c r="CFM24"/>
      <c r="CFN24"/>
      <c r="CFO24"/>
      <c r="CFP24"/>
      <c r="CFQ24"/>
      <c r="CFR24"/>
      <c r="CFS24"/>
      <c r="CFT24"/>
      <c r="CFU24"/>
      <c r="CFV24"/>
      <c r="CFW24"/>
      <c r="CFX24"/>
      <c r="CFY24"/>
      <c r="CFZ24"/>
      <c r="CGA24"/>
      <c r="CGB24"/>
      <c r="CGC24"/>
      <c r="CGD24"/>
      <c r="CGE24"/>
      <c r="CGF24"/>
      <c r="CGG24"/>
      <c r="CGH24"/>
      <c r="CGI24"/>
      <c r="CGJ24"/>
      <c r="CGK24"/>
      <c r="CGL24"/>
      <c r="CGM24"/>
      <c r="CGN24"/>
      <c r="CGO24"/>
      <c r="CGP24"/>
      <c r="CGQ24"/>
      <c r="CGR24"/>
      <c r="CGS24"/>
      <c r="CGT24"/>
      <c r="CGU24"/>
      <c r="CGV24"/>
      <c r="CGW24"/>
      <c r="CGX24"/>
      <c r="CGY24"/>
      <c r="CGZ24"/>
      <c r="CHA24"/>
      <c r="CHB24"/>
      <c r="CHC24"/>
      <c r="CHD24"/>
      <c r="CHE24"/>
      <c r="CHF24"/>
      <c r="CHG24"/>
      <c r="CHH24"/>
      <c r="CHI24"/>
      <c r="CHJ24"/>
      <c r="CHK24"/>
      <c r="CHL24"/>
      <c r="CHM24"/>
      <c r="CHN24"/>
      <c r="CHO24"/>
      <c r="CHP24"/>
      <c r="CHQ24"/>
      <c r="CHR24"/>
      <c r="CHS24"/>
      <c r="CHT24"/>
      <c r="CHU24"/>
      <c r="CHV24"/>
      <c r="CHW24"/>
      <c r="CHX24"/>
      <c r="CHY24"/>
      <c r="CHZ24"/>
      <c r="CIA24"/>
      <c r="CIB24"/>
      <c r="CIC24"/>
      <c r="CID24"/>
      <c r="CIE24"/>
      <c r="CIF24"/>
      <c r="CIG24"/>
      <c r="CIH24"/>
      <c r="CII24"/>
      <c r="CIJ24"/>
      <c r="CIK24"/>
      <c r="CIL24"/>
      <c r="CIM24"/>
      <c r="CIN24"/>
      <c r="CIO24"/>
      <c r="CIP24"/>
      <c r="CIQ24"/>
      <c r="CIR24"/>
      <c r="CIS24"/>
      <c r="CIT24"/>
      <c r="CIU24"/>
      <c r="CIV24"/>
      <c r="CIW24"/>
      <c r="CIX24"/>
      <c r="CIY24"/>
      <c r="CIZ24"/>
      <c r="CJA24"/>
      <c r="CJB24"/>
      <c r="CJC24"/>
      <c r="CJD24"/>
      <c r="CJE24"/>
      <c r="CJF24"/>
      <c r="CJG24"/>
      <c r="CJH24"/>
      <c r="CJI24"/>
      <c r="CJJ24"/>
      <c r="CJK24"/>
      <c r="CJL24"/>
      <c r="CJM24"/>
      <c r="CJN24"/>
      <c r="CJO24"/>
      <c r="CJP24"/>
      <c r="CJQ24"/>
      <c r="CJR24"/>
      <c r="CJS24"/>
      <c r="CJT24"/>
      <c r="CJU24"/>
      <c r="CJV24"/>
      <c r="CJW24"/>
      <c r="CJX24"/>
      <c r="CJY24"/>
      <c r="CJZ24"/>
      <c r="CKA24"/>
      <c r="CKB24"/>
      <c r="CKC24"/>
      <c r="CKD24"/>
      <c r="CKE24"/>
      <c r="CKF24"/>
      <c r="CKG24"/>
      <c r="CKH24"/>
      <c r="CKI24"/>
      <c r="CKJ24"/>
      <c r="CKK24"/>
      <c r="CKL24"/>
      <c r="CKM24"/>
      <c r="CKN24"/>
      <c r="CKO24"/>
      <c r="CKP24"/>
      <c r="CKQ24"/>
      <c r="CKR24"/>
      <c r="CKS24"/>
      <c r="CKT24"/>
      <c r="CKU24"/>
      <c r="CKV24"/>
      <c r="CKW24"/>
      <c r="CKX24"/>
      <c r="CKY24"/>
      <c r="CKZ24"/>
      <c r="CLA24"/>
      <c r="CLB24"/>
      <c r="CLC24"/>
      <c r="CLD24"/>
      <c r="CLE24"/>
      <c r="CLF24"/>
      <c r="CLG24"/>
      <c r="CLH24"/>
      <c r="CLI24"/>
      <c r="CLJ24"/>
      <c r="CLK24"/>
      <c r="CLL24"/>
      <c r="CLM24"/>
      <c r="CLN24"/>
      <c r="CLO24"/>
      <c r="CLP24"/>
      <c r="CLQ24"/>
      <c r="CLR24"/>
      <c r="CLS24"/>
      <c r="CLT24"/>
      <c r="CLU24"/>
      <c r="CLV24"/>
      <c r="CLW24"/>
      <c r="CLX24"/>
      <c r="CLY24"/>
      <c r="CLZ24"/>
      <c r="CMA24"/>
      <c r="CMB24"/>
      <c r="CMC24"/>
      <c r="CMD24"/>
      <c r="CME24"/>
      <c r="CMF24"/>
      <c r="CMG24"/>
      <c r="CMH24"/>
      <c r="CMI24"/>
      <c r="CMJ24"/>
      <c r="CMK24"/>
      <c r="CML24"/>
      <c r="CMM24"/>
      <c r="CMN24"/>
      <c r="CMO24"/>
      <c r="CMP24"/>
      <c r="CMQ24"/>
      <c r="CMR24"/>
      <c r="CMS24"/>
      <c r="CMT24"/>
      <c r="CMU24"/>
      <c r="CMV24"/>
      <c r="CMW24"/>
      <c r="CMX24"/>
      <c r="CMY24"/>
      <c r="CMZ24"/>
      <c r="CNA24"/>
      <c r="CNB24"/>
      <c r="CNC24"/>
      <c r="CND24"/>
      <c r="CNE24"/>
      <c r="CNF24"/>
      <c r="CNG24"/>
      <c r="CNH24"/>
      <c r="CNI24"/>
      <c r="CNJ24"/>
      <c r="CNK24"/>
      <c r="CNL24"/>
      <c r="CNM24"/>
      <c r="CNN24"/>
      <c r="CNO24"/>
      <c r="CNP24"/>
      <c r="CNQ24"/>
      <c r="CNR24"/>
      <c r="CNS24"/>
      <c r="CNT24"/>
      <c r="CNU24"/>
      <c r="CNV24"/>
      <c r="CNW24"/>
      <c r="CNX24"/>
      <c r="CNY24"/>
      <c r="CNZ24"/>
      <c r="COA24"/>
      <c r="COB24"/>
      <c r="COC24"/>
      <c r="COD24"/>
      <c r="COE24"/>
      <c r="COF24"/>
      <c r="COG24"/>
      <c r="COH24"/>
      <c r="COI24"/>
      <c r="COJ24"/>
      <c r="COK24"/>
      <c r="COL24"/>
      <c r="COM24"/>
      <c r="CON24"/>
      <c r="COO24"/>
      <c r="COP24"/>
      <c r="COQ24"/>
      <c r="COR24"/>
      <c r="COS24"/>
      <c r="COT24"/>
      <c r="COU24"/>
      <c r="COV24"/>
      <c r="COW24"/>
      <c r="COX24"/>
      <c r="COY24"/>
      <c r="COZ24"/>
      <c r="CPA24"/>
      <c r="CPB24"/>
      <c r="CPC24"/>
      <c r="CPD24"/>
      <c r="CPE24"/>
      <c r="CPF24"/>
      <c r="CPG24"/>
      <c r="CPH24"/>
      <c r="CPI24"/>
      <c r="CPJ24"/>
      <c r="CPK24"/>
      <c r="CPL24"/>
      <c r="CPM24"/>
      <c r="CPN24"/>
      <c r="CPO24"/>
      <c r="CPP24"/>
      <c r="CPQ24"/>
      <c r="CPR24"/>
      <c r="CPS24"/>
      <c r="CPT24"/>
      <c r="CPU24"/>
      <c r="CPV24"/>
      <c r="CPW24"/>
      <c r="CPX24"/>
      <c r="CPY24"/>
      <c r="CPZ24"/>
      <c r="CQA24"/>
      <c r="CQB24"/>
      <c r="CQC24"/>
      <c r="CQD24"/>
      <c r="CQE24"/>
      <c r="CQF24"/>
      <c r="CQG24"/>
      <c r="CQH24"/>
      <c r="CQI24"/>
      <c r="CQJ24"/>
      <c r="CQK24"/>
      <c r="CQL24"/>
      <c r="CQM24"/>
      <c r="CQN24"/>
      <c r="CQO24"/>
      <c r="CQP24"/>
      <c r="CQQ24"/>
      <c r="CQR24"/>
      <c r="CQS24"/>
      <c r="CQT24"/>
      <c r="CQU24"/>
      <c r="CQV24"/>
      <c r="CQW24"/>
      <c r="CQX24"/>
      <c r="CQY24"/>
      <c r="CQZ24"/>
      <c r="CRA24"/>
      <c r="CRB24"/>
      <c r="CRC24"/>
      <c r="CRD24"/>
      <c r="CRE24"/>
      <c r="CRF24"/>
      <c r="CRG24"/>
      <c r="CRH24"/>
      <c r="CRI24"/>
      <c r="CRJ24"/>
      <c r="CRK24"/>
      <c r="CRL24"/>
      <c r="CRM24"/>
      <c r="CRN24"/>
      <c r="CRO24"/>
      <c r="CRP24"/>
      <c r="CRQ24"/>
      <c r="CRR24"/>
      <c r="CRS24"/>
      <c r="CRT24"/>
      <c r="CRU24"/>
      <c r="CRV24"/>
      <c r="CRW24"/>
      <c r="CRX24"/>
      <c r="CRY24"/>
      <c r="CRZ24"/>
      <c r="CSA24"/>
      <c r="CSB24"/>
      <c r="CSC24"/>
      <c r="CSD24"/>
      <c r="CSE24"/>
      <c r="CSF24"/>
      <c r="CSG24"/>
      <c r="CSH24"/>
      <c r="CSI24"/>
      <c r="CSJ24"/>
      <c r="CSK24"/>
      <c r="CSL24"/>
      <c r="CSM24"/>
      <c r="CSN24"/>
      <c r="CSO24"/>
      <c r="CSP24"/>
      <c r="CSQ24"/>
      <c r="CSR24"/>
      <c r="CSS24"/>
      <c r="CST24"/>
      <c r="CSU24"/>
      <c r="CSV24"/>
      <c r="CSW24"/>
      <c r="CSX24"/>
      <c r="CSY24"/>
      <c r="CSZ24"/>
      <c r="CTA24"/>
      <c r="CTB24"/>
      <c r="CTC24"/>
      <c r="CTD24"/>
      <c r="CTE24"/>
      <c r="CTF24"/>
      <c r="CTG24"/>
      <c r="CTH24"/>
      <c r="CTI24"/>
      <c r="CTJ24"/>
      <c r="CTK24"/>
      <c r="CTL24"/>
      <c r="CTM24"/>
      <c r="CTN24"/>
      <c r="CTO24"/>
      <c r="CTP24"/>
      <c r="CTQ24"/>
      <c r="CTR24"/>
      <c r="CTS24"/>
      <c r="CTT24"/>
      <c r="CTU24"/>
      <c r="CTV24"/>
      <c r="CTW24"/>
      <c r="CTX24"/>
      <c r="CTY24"/>
      <c r="CTZ24"/>
      <c r="CUA24"/>
      <c r="CUB24"/>
      <c r="CUC24"/>
      <c r="CUD24"/>
      <c r="CUE24"/>
      <c r="CUF24"/>
      <c r="CUG24"/>
      <c r="CUH24"/>
      <c r="CUI24"/>
      <c r="CUJ24"/>
      <c r="CUK24"/>
      <c r="CUL24"/>
      <c r="CUM24"/>
      <c r="CUN24"/>
      <c r="CUO24"/>
      <c r="CUP24"/>
      <c r="CUQ24"/>
      <c r="CUR24"/>
      <c r="CUS24"/>
      <c r="CUT24"/>
      <c r="CUU24"/>
      <c r="CUV24"/>
      <c r="CUW24"/>
      <c r="CUX24"/>
      <c r="CUY24"/>
      <c r="CUZ24"/>
      <c r="CVA24"/>
      <c r="CVB24"/>
      <c r="CVC24"/>
      <c r="CVD24"/>
      <c r="CVE24"/>
      <c r="CVF24"/>
      <c r="CVG24"/>
      <c r="CVH24"/>
      <c r="CVI24"/>
      <c r="CVJ24"/>
      <c r="CVK24"/>
      <c r="CVL24"/>
      <c r="CVM24"/>
      <c r="CVN24"/>
      <c r="CVO24"/>
      <c r="CVP24"/>
      <c r="CVQ24"/>
      <c r="CVR24"/>
      <c r="CVS24"/>
      <c r="CVT24"/>
      <c r="CVU24"/>
      <c r="CVV24"/>
      <c r="CVW24"/>
      <c r="CVX24"/>
      <c r="CVY24"/>
      <c r="CVZ24"/>
      <c r="CWA24"/>
      <c r="CWB24"/>
      <c r="CWC24"/>
      <c r="CWD24"/>
      <c r="CWE24"/>
      <c r="CWF24"/>
      <c r="CWG24"/>
      <c r="CWH24"/>
      <c r="CWI24"/>
      <c r="CWJ24"/>
      <c r="CWK24"/>
      <c r="CWL24"/>
      <c r="CWM24"/>
      <c r="CWN24"/>
      <c r="CWO24"/>
      <c r="CWP24"/>
      <c r="CWQ24"/>
      <c r="CWR24"/>
      <c r="CWS24"/>
      <c r="CWT24"/>
      <c r="CWU24"/>
      <c r="CWV24"/>
      <c r="CWW24"/>
      <c r="CWX24"/>
      <c r="CWY24"/>
      <c r="CWZ24"/>
      <c r="CXA24"/>
      <c r="CXB24"/>
      <c r="CXC24"/>
      <c r="CXD24"/>
      <c r="CXE24"/>
      <c r="CXF24"/>
      <c r="CXG24"/>
      <c r="CXH24"/>
      <c r="CXI24"/>
      <c r="CXJ24"/>
      <c r="CXK24"/>
      <c r="CXL24"/>
      <c r="CXM24"/>
      <c r="CXN24"/>
      <c r="CXO24"/>
      <c r="CXP24"/>
      <c r="CXQ24"/>
      <c r="CXR24"/>
      <c r="CXS24"/>
      <c r="CXT24"/>
      <c r="CXU24"/>
      <c r="CXV24"/>
      <c r="CXW24"/>
      <c r="CXX24"/>
      <c r="CXY24"/>
      <c r="CXZ24"/>
      <c r="CYA24"/>
      <c r="CYB24"/>
      <c r="CYC24"/>
      <c r="CYD24"/>
      <c r="CYE24"/>
      <c r="CYF24"/>
      <c r="CYG24"/>
      <c r="CYH24"/>
      <c r="CYI24"/>
      <c r="CYJ24"/>
      <c r="CYK24"/>
      <c r="CYL24"/>
      <c r="CYM24"/>
      <c r="CYN24"/>
      <c r="CYO24"/>
      <c r="CYP24"/>
      <c r="CYQ24"/>
      <c r="CYR24"/>
      <c r="CYS24"/>
      <c r="CYT24"/>
      <c r="CYU24"/>
      <c r="CYV24"/>
      <c r="CYW24"/>
      <c r="CYX24"/>
      <c r="CYY24"/>
      <c r="CYZ24"/>
      <c r="CZA24"/>
      <c r="CZB24"/>
      <c r="CZC24"/>
      <c r="CZD24"/>
      <c r="CZE24"/>
      <c r="CZF24"/>
      <c r="CZG24"/>
      <c r="CZH24"/>
      <c r="CZI24"/>
      <c r="CZJ24"/>
      <c r="CZK24"/>
      <c r="CZL24"/>
      <c r="CZM24"/>
      <c r="CZN24"/>
      <c r="CZO24"/>
      <c r="CZP24"/>
      <c r="CZQ24"/>
      <c r="CZR24"/>
      <c r="CZS24"/>
      <c r="CZT24"/>
      <c r="CZU24"/>
      <c r="CZV24"/>
      <c r="CZW24"/>
      <c r="CZX24"/>
      <c r="CZY24"/>
      <c r="CZZ24"/>
      <c r="DAA24"/>
      <c r="DAB24"/>
      <c r="DAC24"/>
      <c r="DAD24"/>
      <c r="DAE24"/>
      <c r="DAF24"/>
      <c r="DAG24"/>
      <c r="DAH24"/>
      <c r="DAI24"/>
      <c r="DAJ24"/>
      <c r="DAK24"/>
      <c r="DAL24"/>
      <c r="DAM24"/>
      <c r="DAN24"/>
      <c r="DAO24"/>
      <c r="DAP24"/>
      <c r="DAQ24"/>
      <c r="DAR24"/>
      <c r="DAS24"/>
      <c r="DAT24"/>
      <c r="DAU24"/>
      <c r="DAV24"/>
      <c r="DAW24"/>
      <c r="DAX24"/>
      <c r="DAY24"/>
      <c r="DAZ24"/>
      <c r="DBA24"/>
      <c r="DBB24"/>
      <c r="DBC24"/>
      <c r="DBD24"/>
      <c r="DBE24"/>
      <c r="DBF24"/>
      <c r="DBG24"/>
      <c r="DBH24"/>
      <c r="DBI24"/>
      <c r="DBJ24"/>
      <c r="DBK24"/>
      <c r="DBL24"/>
      <c r="DBM24"/>
      <c r="DBN24"/>
      <c r="DBO24"/>
      <c r="DBP24"/>
      <c r="DBQ24"/>
      <c r="DBR24"/>
      <c r="DBS24"/>
      <c r="DBT24"/>
      <c r="DBU24"/>
      <c r="DBV24"/>
      <c r="DBW24"/>
      <c r="DBX24"/>
      <c r="DBY24"/>
      <c r="DBZ24"/>
      <c r="DCA24"/>
      <c r="DCB24"/>
      <c r="DCC24"/>
      <c r="DCD24"/>
      <c r="DCE24"/>
      <c r="DCF24"/>
      <c r="DCG24"/>
      <c r="DCH24"/>
      <c r="DCI24"/>
      <c r="DCJ24"/>
      <c r="DCK24"/>
      <c r="DCL24"/>
      <c r="DCM24"/>
      <c r="DCN24"/>
      <c r="DCO24"/>
      <c r="DCP24"/>
      <c r="DCQ24"/>
      <c r="DCR24"/>
      <c r="DCS24"/>
      <c r="DCT24"/>
      <c r="DCU24"/>
      <c r="DCV24"/>
      <c r="DCW24"/>
      <c r="DCX24"/>
      <c r="DCY24"/>
      <c r="DCZ24"/>
      <c r="DDA24"/>
      <c r="DDB24"/>
      <c r="DDC24"/>
      <c r="DDD24"/>
      <c r="DDE24"/>
      <c r="DDF24"/>
      <c r="DDG24"/>
      <c r="DDH24"/>
      <c r="DDI24"/>
      <c r="DDJ24"/>
      <c r="DDK24"/>
      <c r="DDL24"/>
      <c r="DDM24"/>
      <c r="DDN24"/>
      <c r="DDO24"/>
      <c r="DDP24"/>
      <c r="DDQ24"/>
      <c r="DDR24"/>
      <c r="DDS24"/>
      <c r="DDT24"/>
      <c r="DDU24"/>
      <c r="DDV24"/>
      <c r="DDW24"/>
      <c r="DDX24"/>
      <c r="DDY24"/>
      <c r="DDZ24"/>
      <c r="DEA24"/>
      <c r="DEB24"/>
      <c r="DEC24"/>
      <c r="DED24"/>
      <c r="DEE24"/>
      <c r="DEF24"/>
      <c r="DEG24"/>
      <c r="DEH24"/>
      <c r="DEI24"/>
      <c r="DEJ24"/>
      <c r="DEK24"/>
      <c r="DEL24"/>
      <c r="DEM24"/>
      <c r="DEN24"/>
      <c r="DEO24"/>
      <c r="DEP24"/>
      <c r="DEQ24"/>
      <c r="DER24"/>
      <c r="DES24"/>
      <c r="DET24"/>
      <c r="DEU24"/>
      <c r="DEV24"/>
      <c r="DEW24"/>
      <c r="DEX24"/>
      <c r="DEY24"/>
      <c r="DEZ24"/>
      <c r="DFA24"/>
      <c r="DFB24"/>
      <c r="DFC24"/>
      <c r="DFD24"/>
      <c r="DFE24"/>
      <c r="DFF24"/>
      <c r="DFG24"/>
      <c r="DFH24"/>
      <c r="DFI24"/>
      <c r="DFJ24"/>
      <c r="DFK24"/>
      <c r="DFL24"/>
      <c r="DFM24"/>
      <c r="DFN24"/>
      <c r="DFO24"/>
      <c r="DFP24"/>
      <c r="DFQ24"/>
      <c r="DFR24"/>
      <c r="DFS24"/>
      <c r="DFT24"/>
      <c r="DFU24"/>
      <c r="DFV24"/>
      <c r="DFW24"/>
      <c r="DFX24"/>
      <c r="DFY24"/>
      <c r="DFZ24"/>
      <c r="DGA24"/>
      <c r="DGB24"/>
      <c r="DGC24"/>
      <c r="DGD24"/>
      <c r="DGE24"/>
      <c r="DGF24"/>
      <c r="DGG24"/>
      <c r="DGH24"/>
      <c r="DGI24"/>
      <c r="DGJ24"/>
      <c r="DGK24"/>
      <c r="DGL24"/>
      <c r="DGM24"/>
      <c r="DGN24"/>
      <c r="DGO24"/>
      <c r="DGP24"/>
      <c r="DGQ24"/>
      <c r="DGR24"/>
      <c r="DGS24"/>
      <c r="DGT24"/>
      <c r="DGU24"/>
      <c r="DGV24"/>
      <c r="DGW24"/>
      <c r="DGX24"/>
      <c r="DGY24"/>
      <c r="DGZ24"/>
      <c r="DHA24"/>
      <c r="DHB24"/>
      <c r="DHC24"/>
      <c r="DHD24"/>
      <c r="DHE24"/>
      <c r="DHF24"/>
      <c r="DHG24"/>
      <c r="DHH24"/>
      <c r="DHI24"/>
      <c r="DHJ24"/>
      <c r="DHK24"/>
      <c r="DHL24"/>
      <c r="DHM24"/>
      <c r="DHN24"/>
      <c r="DHO24"/>
      <c r="DHP24"/>
      <c r="DHQ24"/>
      <c r="DHR24"/>
      <c r="DHS24"/>
      <c r="DHT24"/>
      <c r="DHU24"/>
      <c r="DHV24"/>
      <c r="DHW24"/>
      <c r="DHX24"/>
      <c r="DHY24"/>
      <c r="DHZ24"/>
      <c r="DIA24"/>
      <c r="DIB24"/>
      <c r="DIC24"/>
      <c r="DID24"/>
      <c r="DIE24"/>
      <c r="DIF24"/>
      <c r="DIG24"/>
      <c r="DIH24"/>
      <c r="DII24"/>
      <c r="DIJ24"/>
      <c r="DIK24"/>
      <c r="DIL24"/>
      <c r="DIM24"/>
      <c r="DIN24"/>
      <c r="DIO24"/>
      <c r="DIP24"/>
      <c r="DIQ24"/>
      <c r="DIR24"/>
      <c r="DIS24"/>
      <c r="DIT24"/>
      <c r="DIU24"/>
      <c r="DIV24"/>
      <c r="DIW24"/>
      <c r="DIX24"/>
      <c r="DIY24"/>
      <c r="DIZ24"/>
      <c r="DJA24"/>
      <c r="DJB24"/>
      <c r="DJC24"/>
      <c r="DJD24"/>
      <c r="DJE24"/>
      <c r="DJF24"/>
      <c r="DJG24"/>
      <c r="DJH24"/>
      <c r="DJI24"/>
      <c r="DJJ24"/>
      <c r="DJK24"/>
      <c r="DJL24"/>
      <c r="DJM24"/>
      <c r="DJN24"/>
      <c r="DJO24"/>
      <c r="DJP24"/>
      <c r="DJQ24"/>
      <c r="DJR24"/>
      <c r="DJS24"/>
      <c r="DJT24"/>
      <c r="DJU24"/>
      <c r="DJV24"/>
      <c r="DJW24"/>
      <c r="DJX24"/>
      <c r="DJY24"/>
      <c r="DJZ24"/>
      <c r="DKA24"/>
      <c r="DKB24"/>
      <c r="DKC24"/>
      <c r="DKD24"/>
      <c r="DKE24"/>
      <c r="DKF24"/>
      <c r="DKG24"/>
      <c r="DKH24"/>
      <c r="DKI24"/>
      <c r="DKJ24"/>
      <c r="DKK24"/>
      <c r="DKL24"/>
      <c r="DKM24"/>
      <c r="DKN24"/>
      <c r="DKO24"/>
      <c r="DKP24"/>
      <c r="DKQ24"/>
      <c r="DKR24"/>
      <c r="DKS24"/>
      <c r="DKT24"/>
      <c r="DKU24"/>
      <c r="DKV24"/>
      <c r="DKW24"/>
      <c r="DKX24"/>
      <c r="DKY24"/>
      <c r="DKZ24"/>
      <c r="DLA24"/>
      <c r="DLB24"/>
      <c r="DLC24"/>
      <c r="DLD24"/>
      <c r="DLE24"/>
      <c r="DLF24"/>
      <c r="DLG24"/>
      <c r="DLH24"/>
      <c r="DLI24"/>
      <c r="DLJ24"/>
      <c r="DLK24"/>
      <c r="DLL24"/>
      <c r="DLM24"/>
      <c r="DLN24"/>
      <c r="DLO24"/>
      <c r="DLP24"/>
      <c r="DLQ24"/>
      <c r="DLR24"/>
      <c r="DLS24"/>
      <c r="DLT24"/>
      <c r="DLU24"/>
      <c r="DLV24"/>
      <c r="DLW24"/>
      <c r="DLX24"/>
      <c r="DLY24"/>
      <c r="DLZ24"/>
      <c r="DMA24"/>
      <c r="DMB24"/>
      <c r="DMC24"/>
      <c r="DMD24"/>
      <c r="DME24"/>
      <c r="DMF24"/>
      <c r="DMG24"/>
      <c r="DMH24"/>
      <c r="DMI24"/>
      <c r="DMJ24"/>
      <c r="DMK24"/>
      <c r="DML24"/>
      <c r="DMM24"/>
      <c r="DMN24"/>
      <c r="DMO24"/>
      <c r="DMP24"/>
      <c r="DMQ24"/>
      <c r="DMR24"/>
      <c r="DMS24"/>
      <c r="DMT24"/>
      <c r="DMU24"/>
      <c r="DMV24"/>
      <c r="DMW24"/>
      <c r="DMX24"/>
      <c r="DMY24"/>
      <c r="DMZ24"/>
      <c r="DNA24"/>
      <c r="DNB24"/>
      <c r="DNC24"/>
      <c r="DND24"/>
      <c r="DNE24"/>
      <c r="DNF24"/>
      <c r="DNG24"/>
      <c r="DNH24"/>
      <c r="DNI24"/>
      <c r="DNJ24"/>
      <c r="DNK24"/>
      <c r="DNL24"/>
      <c r="DNM24"/>
      <c r="DNN24"/>
      <c r="DNO24"/>
      <c r="DNP24"/>
      <c r="DNQ24"/>
      <c r="DNR24"/>
      <c r="DNS24"/>
      <c r="DNT24"/>
      <c r="DNU24"/>
      <c r="DNV24"/>
      <c r="DNW24"/>
      <c r="DNX24"/>
      <c r="DNY24"/>
      <c r="DNZ24"/>
      <c r="DOA24"/>
      <c r="DOB24"/>
      <c r="DOC24"/>
      <c r="DOD24"/>
      <c r="DOE24"/>
      <c r="DOF24"/>
      <c r="DOG24"/>
      <c r="DOH24"/>
      <c r="DOI24"/>
      <c r="DOJ24"/>
      <c r="DOK24"/>
      <c r="DOL24"/>
      <c r="DOM24"/>
      <c r="DON24"/>
      <c r="DOO24"/>
      <c r="DOP24"/>
      <c r="DOQ24"/>
      <c r="DOR24"/>
      <c r="DOS24"/>
      <c r="DOT24"/>
      <c r="DOU24"/>
      <c r="DOV24"/>
      <c r="DOW24"/>
      <c r="DOX24"/>
      <c r="DOY24"/>
      <c r="DOZ24"/>
      <c r="DPA24"/>
      <c r="DPB24"/>
      <c r="DPC24"/>
      <c r="DPD24"/>
      <c r="DPE24"/>
      <c r="DPF24"/>
      <c r="DPG24"/>
      <c r="DPH24"/>
      <c r="DPI24"/>
      <c r="DPJ24"/>
      <c r="DPK24"/>
      <c r="DPL24"/>
      <c r="DPM24"/>
      <c r="DPN24"/>
      <c r="DPO24"/>
      <c r="DPP24"/>
      <c r="DPQ24"/>
      <c r="DPR24"/>
      <c r="DPS24"/>
      <c r="DPT24"/>
      <c r="DPU24"/>
      <c r="DPV24"/>
      <c r="DPW24"/>
      <c r="DPX24"/>
      <c r="DPY24"/>
      <c r="DPZ24"/>
      <c r="DQA24"/>
      <c r="DQB24"/>
      <c r="DQC24"/>
      <c r="DQD24"/>
      <c r="DQE24"/>
      <c r="DQF24"/>
      <c r="DQG24"/>
      <c r="DQH24"/>
      <c r="DQI24"/>
      <c r="DQJ24"/>
      <c r="DQK24"/>
      <c r="DQL24"/>
      <c r="DQM24"/>
      <c r="DQN24"/>
      <c r="DQO24"/>
      <c r="DQP24"/>
      <c r="DQQ24"/>
      <c r="DQR24"/>
      <c r="DQS24"/>
      <c r="DQT24"/>
      <c r="DQU24"/>
      <c r="DQV24"/>
      <c r="DQW24"/>
      <c r="DQX24"/>
      <c r="DQY24"/>
      <c r="DQZ24"/>
      <c r="DRA24"/>
      <c r="DRB24"/>
      <c r="DRC24"/>
      <c r="DRD24"/>
      <c r="DRE24"/>
      <c r="DRF24"/>
      <c r="DRG24"/>
      <c r="DRH24"/>
      <c r="DRI24"/>
      <c r="DRJ24"/>
      <c r="DRK24"/>
      <c r="DRL24"/>
      <c r="DRM24"/>
      <c r="DRN24"/>
      <c r="DRO24"/>
      <c r="DRP24"/>
      <c r="DRQ24"/>
      <c r="DRR24"/>
      <c r="DRS24"/>
      <c r="DRT24"/>
      <c r="DRU24"/>
      <c r="DRV24"/>
      <c r="DRW24"/>
      <c r="DRX24"/>
      <c r="DRY24"/>
      <c r="DRZ24"/>
      <c r="DSA24"/>
      <c r="DSB24"/>
      <c r="DSC24"/>
      <c r="DSD24"/>
      <c r="DSE24"/>
      <c r="DSF24"/>
      <c r="DSG24"/>
      <c r="DSH24"/>
      <c r="DSI24"/>
      <c r="DSJ24"/>
      <c r="DSK24"/>
      <c r="DSL24"/>
      <c r="DSM24"/>
      <c r="DSN24"/>
      <c r="DSO24"/>
      <c r="DSP24"/>
      <c r="DSQ24"/>
      <c r="DSR24"/>
      <c r="DSS24"/>
      <c r="DST24"/>
      <c r="DSU24"/>
      <c r="DSV24"/>
      <c r="DSW24"/>
      <c r="DSX24"/>
      <c r="DSY24"/>
      <c r="DSZ24"/>
      <c r="DTA24"/>
      <c r="DTB24"/>
      <c r="DTC24"/>
      <c r="DTD24"/>
      <c r="DTE24"/>
      <c r="DTF24"/>
      <c r="DTG24"/>
      <c r="DTH24"/>
      <c r="DTI24"/>
      <c r="DTJ24"/>
      <c r="DTK24"/>
      <c r="DTL24"/>
      <c r="DTM24"/>
      <c r="DTN24"/>
      <c r="DTO24"/>
      <c r="DTP24"/>
      <c r="DTQ24"/>
      <c r="DTR24"/>
      <c r="DTS24"/>
      <c r="DTT24"/>
      <c r="DTU24"/>
      <c r="DTV24"/>
      <c r="DTW24"/>
      <c r="DTX24"/>
      <c r="DTY24"/>
      <c r="DTZ24"/>
      <c r="DUA24"/>
      <c r="DUB24"/>
      <c r="DUC24"/>
      <c r="DUD24"/>
      <c r="DUE24"/>
      <c r="DUF24"/>
      <c r="DUG24"/>
      <c r="DUH24"/>
      <c r="DUI24"/>
      <c r="DUJ24"/>
      <c r="DUK24"/>
      <c r="DUL24"/>
      <c r="DUM24"/>
      <c r="DUN24"/>
      <c r="DUO24"/>
      <c r="DUP24"/>
      <c r="DUQ24"/>
      <c r="DUR24"/>
      <c r="DUS24"/>
      <c r="DUT24"/>
      <c r="DUU24"/>
      <c r="DUV24"/>
      <c r="DUW24"/>
      <c r="DUX24"/>
      <c r="DUY24"/>
      <c r="DUZ24"/>
      <c r="DVA24"/>
      <c r="DVB24"/>
      <c r="DVC24"/>
      <c r="DVD24"/>
      <c r="DVE24"/>
      <c r="DVF24"/>
      <c r="DVG24"/>
      <c r="DVH24"/>
      <c r="DVI24"/>
      <c r="DVJ24"/>
      <c r="DVK24"/>
      <c r="DVL24"/>
      <c r="DVM24"/>
      <c r="DVN24"/>
      <c r="DVO24"/>
      <c r="DVP24"/>
      <c r="DVQ24"/>
      <c r="DVR24"/>
      <c r="DVS24"/>
      <c r="DVT24"/>
      <c r="DVU24"/>
      <c r="DVV24"/>
      <c r="DVW24"/>
      <c r="DVX24"/>
      <c r="DVY24"/>
      <c r="DVZ24"/>
      <c r="DWA24"/>
      <c r="DWB24"/>
      <c r="DWC24"/>
      <c r="DWD24"/>
      <c r="DWE24"/>
      <c r="DWF24"/>
      <c r="DWG24"/>
      <c r="DWH24"/>
      <c r="DWI24"/>
      <c r="DWJ24"/>
      <c r="DWK24"/>
      <c r="DWL24"/>
      <c r="DWM24"/>
      <c r="DWN24"/>
      <c r="DWO24"/>
      <c r="DWP24"/>
      <c r="DWQ24"/>
      <c r="DWR24"/>
      <c r="DWS24"/>
      <c r="DWT24"/>
      <c r="DWU24"/>
      <c r="DWV24"/>
      <c r="DWW24"/>
      <c r="DWX24"/>
      <c r="DWY24"/>
      <c r="DWZ24"/>
      <c r="DXA24"/>
      <c r="DXB24"/>
      <c r="DXC24"/>
      <c r="DXD24"/>
      <c r="DXE24"/>
      <c r="DXF24"/>
      <c r="DXG24"/>
      <c r="DXH24"/>
      <c r="DXI24"/>
      <c r="DXJ24"/>
      <c r="DXK24"/>
      <c r="DXL24"/>
      <c r="DXM24"/>
      <c r="DXN24"/>
      <c r="DXO24"/>
      <c r="DXP24"/>
      <c r="DXQ24"/>
      <c r="DXR24"/>
      <c r="DXS24"/>
      <c r="DXT24"/>
      <c r="DXU24"/>
      <c r="DXV24"/>
      <c r="DXW24"/>
      <c r="DXX24"/>
      <c r="DXY24"/>
      <c r="DXZ24"/>
      <c r="DYA24"/>
      <c r="DYB24"/>
      <c r="DYC24"/>
      <c r="DYD24"/>
      <c r="DYE24"/>
      <c r="DYF24"/>
      <c r="DYG24"/>
      <c r="DYH24"/>
      <c r="DYI24"/>
      <c r="DYJ24"/>
      <c r="DYK24"/>
      <c r="DYL24"/>
      <c r="DYM24"/>
      <c r="DYN24"/>
      <c r="DYO24"/>
      <c r="DYP24"/>
      <c r="DYQ24"/>
      <c r="DYR24"/>
      <c r="DYS24"/>
      <c r="DYT24"/>
      <c r="DYU24"/>
      <c r="DYV24"/>
      <c r="DYW24"/>
      <c r="DYX24"/>
      <c r="DYY24"/>
      <c r="DYZ24"/>
      <c r="DZA24"/>
      <c r="DZB24"/>
      <c r="DZC24"/>
      <c r="DZD24"/>
      <c r="DZE24"/>
      <c r="DZF24"/>
      <c r="DZG24"/>
      <c r="DZH24"/>
      <c r="DZI24"/>
      <c r="DZJ24"/>
      <c r="DZK24"/>
      <c r="DZL24"/>
      <c r="DZM24"/>
      <c r="DZN24"/>
      <c r="DZO24"/>
      <c r="DZP24"/>
      <c r="DZQ24"/>
      <c r="DZR24"/>
      <c r="DZS24"/>
      <c r="DZT24"/>
      <c r="DZU24"/>
      <c r="DZV24"/>
      <c r="DZW24"/>
      <c r="DZX24"/>
      <c r="DZY24"/>
      <c r="DZZ24"/>
      <c r="EAA24"/>
      <c r="EAB24"/>
      <c r="EAC24"/>
      <c r="EAD24"/>
      <c r="EAE24"/>
      <c r="EAF24"/>
      <c r="EAG24"/>
      <c r="EAH24"/>
      <c r="EAI24"/>
      <c r="EAJ24"/>
      <c r="EAK24"/>
      <c r="EAL24"/>
      <c r="EAM24"/>
      <c r="EAN24"/>
      <c r="EAO24"/>
      <c r="EAP24"/>
      <c r="EAQ24"/>
      <c r="EAR24"/>
      <c r="EAS24"/>
      <c r="EAT24"/>
      <c r="EAU24"/>
      <c r="EAV24"/>
      <c r="EAW24"/>
      <c r="EAX24"/>
      <c r="EAY24"/>
      <c r="EAZ24"/>
      <c r="EBA24"/>
      <c r="EBB24"/>
      <c r="EBC24"/>
      <c r="EBD24"/>
      <c r="EBE24"/>
      <c r="EBF24"/>
      <c r="EBG24"/>
      <c r="EBH24"/>
      <c r="EBI24"/>
      <c r="EBJ24"/>
      <c r="EBK24"/>
      <c r="EBL24"/>
      <c r="EBM24"/>
      <c r="EBN24"/>
      <c r="EBO24"/>
      <c r="EBP24"/>
      <c r="EBQ24"/>
      <c r="EBR24"/>
      <c r="EBS24"/>
      <c r="EBT24"/>
      <c r="EBU24"/>
      <c r="EBV24"/>
      <c r="EBW24"/>
      <c r="EBX24"/>
      <c r="EBY24"/>
      <c r="EBZ24"/>
      <c r="ECA24"/>
      <c r="ECB24"/>
      <c r="ECC24"/>
      <c r="ECD24"/>
      <c r="ECE24"/>
      <c r="ECF24"/>
      <c r="ECG24"/>
      <c r="ECH24"/>
      <c r="ECI24"/>
      <c r="ECJ24"/>
      <c r="ECK24"/>
      <c r="ECL24"/>
      <c r="ECM24"/>
      <c r="ECN24"/>
      <c r="ECO24"/>
      <c r="ECP24"/>
      <c r="ECQ24"/>
      <c r="ECR24"/>
      <c r="ECS24"/>
      <c r="ECT24"/>
      <c r="ECU24"/>
      <c r="ECV24"/>
      <c r="ECW24"/>
      <c r="ECX24"/>
      <c r="ECY24"/>
      <c r="ECZ24"/>
      <c r="EDA24"/>
      <c r="EDB24"/>
      <c r="EDC24"/>
      <c r="EDD24"/>
      <c r="EDE24"/>
      <c r="EDF24"/>
      <c r="EDG24"/>
      <c r="EDH24"/>
      <c r="EDI24"/>
      <c r="EDJ24"/>
      <c r="EDK24"/>
      <c r="EDL24"/>
      <c r="EDM24"/>
      <c r="EDN24"/>
      <c r="EDO24"/>
      <c r="EDP24"/>
      <c r="EDQ24"/>
      <c r="EDR24"/>
      <c r="EDS24"/>
      <c r="EDT24"/>
      <c r="EDU24"/>
      <c r="EDV24"/>
      <c r="EDW24"/>
      <c r="EDX24"/>
      <c r="EDY24"/>
      <c r="EDZ24"/>
      <c r="EEA24"/>
      <c r="EEB24"/>
      <c r="EEC24"/>
      <c r="EED24"/>
      <c r="EEE24"/>
      <c r="EEF24"/>
      <c r="EEG24"/>
      <c r="EEH24"/>
      <c r="EEI24"/>
      <c r="EEJ24"/>
      <c r="EEK24"/>
      <c r="EEL24"/>
      <c r="EEM24"/>
      <c r="EEN24"/>
      <c r="EEO24"/>
      <c r="EEP24"/>
      <c r="EEQ24"/>
      <c r="EER24"/>
      <c r="EES24"/>
      <c r="EET24"/>
      <c r="EEU24"/>
      <c r="EEV24"/>
      <c r="EEW24"/>
      <c r="EEX24"/>
      <c r="EEY24"/>
      <c r="EEZ24"/>
      <c r="EFA24"/>
      <c r="EFB24"/>
      <c r="EFC24"/>
      <c r="EFD24"/>
      <c r="EFE24"/>
      <c r="EFF24"/>
      <c r="EFG24"/>
      <c r="EFH24"/>
      <c r="EFI24"/>
      <c r="EFJ24"/>
      <c r="EFK24"/>
      <c r="EFL24"/>
      <c r="EFM24"/>
      <c r="EFN24"/>
      <c r="EFO24"/>
      <c r="EFP24"/>
      <c r="EFQ24"/>
      <c r="EFR24"/>
      <c r="EFS24"/>
      <c r="EFT24"/>
      <c r="EFU24"/>
      <c r="EFV24"/>
      <c r="EFW24"/>
      <c r="EFX24"/>
      <c r="EFY24"/>
      <c r="EFZ24"/>
      <c r="EGA24"/>
      <c r="EGB24"/>
      <c r="EGC24"/>
      <c r="EGD24"/>
      <c r="EGE24"/>
      <c r="EGF24"/>
      <c r="EGG24"/>
      <c r="EGH24"/>
      <c r="EGI24"/>
      <c r="EGJ24"/>
      <c r="EGK24"/>
      <c r="EGL24"/>
      <c r="EGM24"/>
      <c r="EGN24"/>
      <c r="EGO24"/>
      <c r="EGP24"/>
      <c r="EGQ24"/>
      <c r="EGR24"/>
      <c r="EGS24"/>
      <c r="EGT24"/>
      <c r="EGU24"/>
      <c r="EGV24"/>
      <c r="EGW24"/>
      <c r="EGX24"/>
      <c r="EGY24"/>
      <c r="EGZ24"/>
      <c r="EHA24"/>
      <c r="EHB24"/>
      <c r="EHC24"/>
      <c r="EHD24"/>
      <c r="EHE24"/>
      <c r="EHF24"/>
      <c r="EHG24"/>
      <c r="EHH24"/>
      <c r="EHI24"/>
      <c r="EHJ24"/>
      <c r="EHK24"/>
      <c r="EHL24"/>
      <c r="EHM24"/>
      <c r="EHN24"/>
      <c r="EHO24"/>
      <c r="EHP24"/>
      <c r="EHQ24"/>
      <c r="EHR24"/>
      <c r="EHS24"/>
      <c r="EHT24"/>
      <c r="EHU24"/>
      <c r="EHV24"/>
      <c r="EHW24"/>
      <c r="EHX24"/>
      <c r="EHY24"/>
      <c r="EHZ24"/>
      <c r="EIA24"/>
      <c r="EIB24"/>
      <c r="EIC24"/>
      <c r="EID24"/>
      <c r="EIE24"/>
      <c r="EIF24"/>
      <c r="EIG24"/>
      <c r="EIH24"/>
      <c r="EII24"/>
      <c r="EIJ24"/>
      <c r="EIK24"/>
      <c r="EIL24"/>
      <c r="EIM24"/>
      <c r="EIN24"/>
      <c r="EIO24"/>
      <c r="EIP24"/>
      <c r="EIQ24"/>
      <c r="EIR24"/>
      <c r="EIS24"/>
      <c r="EIT24"/>
      <c r="EIU24"/>
      <c r="EIV24"/>
      <c r="EIW24"/>
      <c r="EIX24"/>
      <c r="EIY24"/>
      <c r="EIZ24"/>
      <c r="EJA24"/>
      <c r="EJB24"/>
      <c r="EJC24"/>
      <c r="EJD24"/>
      <c r="EJE24"/>
      <c r="EJF24"/>
      <c r="EJG24"/>
      <c r="EJH24"/>
      <c r="EJI24"/>
      <c r="EJJ24"/>
      <c r="EJK24"/>
      <c r="EJL24"/>
      <c r="EJM24"/>
      <c r="EJN24"/>
      <c r="EJO24"/>
      <c r="EJP24"/>
      <c r="EJQ24"/>
      <c r="EJR24"/>
      <c r="EJS24"/>
      <c r="EJT24"/>
      <c r="EJU24"/>
      <c r="EJV24"/>
      <c r="EJW24"/>
      <c r="EJX24"/>
      <c r="EJY24"/>
      <c r="EJZ24"/>
      <c r="EKA24"/>
      <c r="EKB24"/>
      <c r="EKC24"/>
      <c r="EKD24"/>
      <c r="EKE24"/>
      <c r="EKF24"/>
      <c r="EKG24"/>
      <c r="EKH24"/>
      <c r="EKI24"/>
      <c r="EKJ24"/>
      <c r="EKK24"/>
      <c r="EKL24"/>
      <c r="EKM24"/>
      <c r="EKN24"/>
      <c r="EKO24"/>
      <c r="EKP24"/>
      <c r="EKQ24"/>
      <c r="EKR24"/>
      <c r="EKS24"/>
      <c r="EKT24"/>
      <c r="EKU24"/>
      <c r="EKV24"/>
      <c r="EKW24"/>
      <c r="EKX24"/>
      <c r="EKY24"/>
      <c r="EKZ24"/>
      <c r="ELA24"/>
      <c r="ELB24"/>
      <c r="ELC24"/>
      <c r="ELD24"/>
      <c r="ELE24"/>
      <c r="ELF24"/>
      <c r="ELG24"/>
      <c r="ELH24"/>
      <c r="ELI24"/>
      <c r="ELJ24"/>
      <c r="ELK24"/>
      <c r="ELL24"/>
      <c r="ELM24"/>
      <c r="ELN24"/>
      <c r="ELO24"/>
      <c r="ELP24"/>
      <c r="ELQ24"/>
      <c r="ELR24"/>
      <c r="ELS24"/>
      <c r="ELT24"/>
      <c r="ELU24"/>
      <c r="ELV24"/>
      <c r="ELW24"/>
      <c r="ELX24"/>
      <c r="ELY24"/>
      <c r="ELZ24"/>
      <c r="EMA24"/>
      <c r="EMB24"/>
      <c r="EMC24"/>
      <c r="EMD24"/>
      <c r="EME24"/>
      <c r="EMF24"/>
      <c r="EMG24"/>
      <c r="EMH24"/>
      <c r="EMI24"/>
      <c r="EMJ24"/>
      <c r="EMK24"/>
      <c r="EML24"/>
      <c r="EMM24"/>
      <c r="EMN24"/>
      <c r="EMO24"/>
      <c r="EMP24"/>
      <c r="EMQ24"/>
      <c r="EMR24"/>
      <c r="EMS24"/>
      <c r="EMT24"/>
      <c r="EMU24"/>
      <c r="EMV24"/>
      <c r="EMW24"/>
      <c r="EMX24"/>
      <c r="EMY24"/>
      <c r="EMZ24"/>
      <c r="ENA24"/>
      <c r="ENB24"/>
      <c r="ENC24"/>
      <c r="END24"/>
      <c r="ENE24"/>
      <c r="ENF24"/>
      <c r="ENG24"/>
      <c r="ENH24"/>
      <c r="ENI24"/>
      <c r="ENJ24"/>
      <c r="ENK24"/>
      <c r="ENL24"/>
      <c r="ENM24"/>
      <c r="ENN24"/>
      <c r="ENO24"/>
      <c r="ENP24"/>
      <c r="ENQ24"/>
      <c r="ENR24"/>
      <c r="ENS24"/>
      <c r="ENT24"/>
      <c r="ENU24"/>
      <c r="ENV24"/>
      <c r="ENW24"/>
      <c r="ENX24"/>
      <c r="ENY24"/>
      <c r="ENZ24"/>
      <c r="EOA24"/>
      <c r="EOB24"/>
      <c r="EOC24"/>
      <c r="EOD24"/>
      <c r="EOE24"/>
      <c r="EOF24"/>
      <c r="EOG24"/>
      <c r="EOH24"/>
      <c r="EOI24"/>
      <c r="EOJ24"/>
      <c r="EOK24"/>
      <c r="EOL24"/>
      <c r="EOM24"/>
      <c r="EON24"/>
      <c r="EOO24"/>
      <c r="EOP24"/>
      <c r="EOQ24"/>
      <c r="EOR24"/>
      <c r="EOS24"/>
      <c r="EOT24"/>
      <c r="EOU24"/>
      <c r="EOV24"/>
      <c r="EOW24"/>
      <c r="EOX24"/>
      <c r="EOY24"/>
      <c r="EOZ24"/>
      <c r="EPA24"/>
      <c r="EPB24"/>
      <c r="EPC24"/>
      <c r="EPD24"/>
      <c r="EPE24"/>
      <c r="EPF24"/>
      <c r="EPG24"/>
      <c r="EPH24"/>
      <c r="EPI24"/>
      <c r="EPJ24"/>
      <c r="EPK24"/>
      <c r="EPL24"/>
      <c r="EPM24"/>
      <c r="EPN24"/>
      <c r="EPO24"/>
      <c r="EPP24"/>
      <c r="EPQ24"/>
      <c r="EPR24"/>
      <c r="EPS24"/>
      <c r="EPT24"/>
      <c r="EPU24"/>
      <c r="EPV24"/>
      <c r="EPW24"/>
      <c r="EPX24"/>
      <c r="EPY24"/>
      <c r="EPZ24"/>
      <c r="EQA24"/>
      <c r="EQB24"/>
      <c r="EQC24"/>
      <c r="EQD24"/>
      <c r="EQE24"/>
      <c r="EQF24"/>
      <c r="EQG24"/>
      <c r="EQH24"/>
      <c r="EQI24"/>
      <c r="EQJ24"/>
      <c r="EQK24"/>
      <c r="EQL24"/>
      <c r="EQM24"/>
      <c r="EQN24"/>
      <c r="EQO24"/>
      <c r="EQP24"/>
      <c r="EQQ24"/>
      <c r="EQR24"/>
      <c r="EQS24"/>
      <c r="EQT24"/>
      <c r="EQU24"/>
      <c r="EQV24"/>
      <c r="EQW24"/>
      <c r="EQX24"/>
      <c r="EQY24"/>
      <c r="EQZ24"/>
      <c r="ERA24"/>
      <c r="ERB24"/>
      <c r="ERC24"/>
      <c r="ERD24"/>
      <c r="ERE24"/>
      <c r="ERF24"/>
      <c r="ERG24"/>
      <c r="ERH24"/>
      <c r="ERI24"/>
      <c r="ERJ24"/>
      <c r="ERK24"/>
      <c r="ERL24"/>
      <c r="ERM24"/>
      <c r="ERN24"/>
      <c r="ERO24"/>
      <c r="ERP24"/>
      <c r="ERQ24"/>
      <c r="ERR24"/>
      <c r="ERS24"/>
      <c r="ERT24"/>
      <c r="ERU24"/>
      <c r="ERV24"/>
      <c r="ERW24"/>
      <c r="ERX24"/>
      <c r="ERY24"/>
      <c r="ERZ24"/>
      <c r="ESA24"/>
      <c r="ESB24"/>
      <c r="ESC24"/>
      <c r="ESD24"/>
      <c r="ESE24"/>
      <c r="ESF24"/>
      <c r="ESG24"/>
      <c r="ESH24"/>
      <c r="ESI24"/>
      <c r="ESJ24"/>
      <c r="ESK24"/>
      <c r="ESL24"/>
      <c r="ESM24"/>
      <c r="ESN24"/>
      <c r="ESO24"/>
      <c r="ESP24"/>
      <c r="ESQ24"/>
      <c r="ESR24"/>
      <c r="ESS24"/>
      <c r="EST24"/>
      <c r="ESU24"/>
      <c r="ESV24"/>
      <c r="ESW24"/>
      <c r="ESX24"/>
      <c r="ESY24"/>
      <c r="ESZ24"/>
      <c r="ETA24"/>
      <c r="ETB24"/>
      <c r="ETC24"/>
      <c r="ETD24"/>
      <c r="ETE24"/>
      <c r="ETF24"/>
      <c r="ETG24"/>
      <c r="ETH24"/>
      <c r="ETI24"/>
      <c r="ETJ24"/>
      <c r="ETK24"/>
      <c r="ETL24"/>
      <c r="ETM24"/>
      <c r="ETN24"/>
      <c r="ETO24"/>
      <c r="ETP24"/>
      <c r="ETQ24"/>
      <c r="ETR24"/>
      <c r="ETS24"/>
      <c r="ETT24"/>
      <c r="ETU24"/>
      <c r="ETV24"/>
      <c r="ETW24"/>
      <c r="ETX24"/>
      <c r="ETY24"/>
      <c r="ETZ24"/>
      <c r="EUA24"/>
      <c r="EUB24"/>
      <c r="EUC24"/>
      <c r="EUD24"/>
      <c r="EUE24"/>
      <c r="EUF24"/>
      <c r="EUG24"/>
      <c r="EUH24"/>
      <c r="EUI24"/>
      <c r="EUJ24"/>
      <c r="EUK24"/>
      <c r="EUL24"/>
      <c r="EUM24"/>
      <c r="EUN24"/>
      <c r="EUO24"/>
      <c r="EUP24"/>
      <c r="EUQ24"/>
      <c r="EUR24"/>
      <c r="EUS24"/>
      <c r="EUT24"/>
      <c r="EUU24"/>
      <c r="EUV24"/>
      <c r="EUW24"/>
      <c r="EUX24"/>
      <c r="EUY24"/>
      <c r="EUZ24"/>
      <c r="EVA24"/>
      <c r="EVB24"/>
      <c r="EVC24"/>
      <c r="EVD24"/>
      <c r="EVE24"/>
      <c r="EVF24"/>
      <c r="EVG24"/>
      <c r="EVH24"/>
      <c r="EVI24"/>
      <c r="EVJ24"/>
      <c r="EVK24"/>
      <c r="EVL24"/>
      <c r="EVM24"/>
      <c r="EVN24"/>
      <c r="EVO24"/>
      <c r="EVP24"/>
      <c r="EVQ24"/>
      <c r="EVR24"/>
      <c r="EVS24"/>
      <c r="EVT24"/>
      <c r="EVU24"/>
      <c r="EVV24"/>
      <c r="EVW24"/>
      <c r="EVX24"/>
      <c r="EVY24"/>
      <c r="EVZ24"/>
      <c r="EWA24"/>
      <c r="EWB24"/>
      <c r="EWC24"/>
      <c r="EWD24"/>
      <c r="EWE24"/>
      <c r="EWF24"/>
      <c r="EWG24"/>
      <c r="EWH24"/>
      <c r="EWI24"/>
      <c r="EWJ24"/>
      <c r="EWK24"/>
      <c r="EWL24"/>
      <c r="EWM24"/>
      <c r="EWN24"/>
      <c r="EWO24"/>
      <c r="EWP24"/>
      <c r="EWQ24"/>
      <c r="EWR24"/>
      <c r="EWS24"/>
      <c r="EWT24"/>
      <c r="EWU24"/>
      <c r="EWV24"/>
      <c r="EWW24"/>
      <c r="EWX24"/>
      <c r="EWY24"/>
      <c r="EWZ24"/>
      <c r="EXA24"/>
      <c r="EXB24"/>
      <c r="EXC24"/>
      <c r="EXD24"/>
      <c r="EXE24"/>
      <c r="EXF24"/>
      <c r="EXG24"/>
      <c r="EXH24"/>
      <c r="EXI24"/>
      <c r="EXJ24"/>
      <c r="EXK24"/>
      <c r="EXL24"/>
      <c r="EXM24"/>
      <c r="EXN24"/>
      <c r="EXO24"/>
      <c r="EXP24"/>
      <c r="EXQ24"/>
      <c r="EXR24"/>
      <c r="EXS24"/>
      <c r="EXT24"/>
      <c r="EXU24"/>
      <c r="EXV24"/>
      <c r="EXW24"/>
      <c r="EXX24"/>
      <c r="EXY24"/>
      <c r="EXZ24"/>
      <c r="EYA24"/>
      <c r="EYB24"/>
      <c r="EYC24"/>
      <c r="EYD24"/>
      <c r="EYE24"/>
      <c r="EYF24"/>
      <c r="EYG24"/>
      <c r="EYH24"/>
      <c r="EYI24"/>
      <c r="EYJ24"/>
      <c r="EYK24"/>
      <c r="EYL24"/>
      <c r="EYM24"/>
      <c r="EYN24"/>
      <c r="EYO24"/>
      <c r="EYP24"/>
      <c r="EYQ24"/>
      <c r="EYR24"/>
      <c r="EYS24"/>
      <c r="EYT24"/>
      <c r="EYU24"/>
      <c r="EYV24"/>
      <c r="EYW24"/>
      <c r="EYX24"/>
      <c r="EYY24"/>
      <c r="EYZ24"/>
      <c r="EZA24"/>
      <c r="EZB24"/>
      <c r="EZC24"/>
      <c r="EZD24"/>
      <c r="EZE24"/>
      <c r="EZF24"/>
      <c r="EZG24"/>
      <c r="EZH24"/>
      <c r="EZI24"/>
      <c r="EZJ24"/>
      <c r="EZK24"/>
      <c r="EZL24"/>
      <c r="EZM24"/>
      <c r="EZN24"/>
      <c r="EZO24"/>
      <c r="EZP24"/>
      <c r="EZQ24"/>
      <c r="EZR24"/>
      <c r="EZS24"/>
      <c r="EZT24"/>
      <c r="EZU24"/>
      <c r="EZV24"/>
      <c r="EZW24"/>
      <c r="EZX24"/>
      <c r="EZY24"/>
      <c r="EZZ24"/>
      <c r="FAA24"/>
      <c r="FAB24"/>
      <c r="FAC24"/>
      <c r="FAD24"/>
      <c r="FAE24"/>
      <c r="FAF24"/>
      <c r="FAG24"/>
      <c r="FAH24"/>
      <c r="FAI24"/>
      <c r="FAJ24"/>
      <c r="FAK24"/>
      <c r="FAL24"/>
      <c r="FAM24"/>
      <c r="FAN24"/>
      <c r="FAO24"/>
      <c r="FAP24"/>
      <c r="FAQ24"/>
      <c r="FAR24"/>
      <c r="FAS24"/>
      <c r="FAT24"/>
      <c r="FAU24"/>
      <c r="FAV24"/>
      <c r="FAW24"/>
      <c r="FAX24"/>
      <c r="FAY24"/>
      <c r="FAZ24"/>
      <c r="FBA24"/>
      <c r="FBB24"/>
      <c r="FBC24"/>
      <c r="FBD24"/>
      <c r="FBE24"/>
      <c r="FBF24"/>
      <c r="FBG24"/>
      <c r="FBH24"/>
      <c r="FBI24"/>
      <c r="FBJ24"/>
      <c r="FBK24"/>
      <c r="FBL24"/>
      <c r="FBM24"/>
      <c r="FBN24"/>
      <c r="FBO24"/>
      <c r="FBP24"/>
      <c r="FBQ24"/>
      <c r="FBR24"/>
      <c r="FBS24"/>
      <c r="FBT24"/>
      <c r="FBU24"/>
      <c r="FBV24"/>
      <c r="FBW24"/>
      <c r="FBX24"/>
      <c r="FBY24"/>
      <c r="FBZ24"/>
      <c r="FCA24"/>
      <c r="FCB24"/>
      <c r="FCC24"/>
      <c r="FCD24"/>
      <c r="FCE24"/>
      <c r="FCF24"/>
      <c r="FCG24"/>
      <c r="FCH24"/>
      <c r="FCI24"/>
      <c r="FCJ24"/>
      <c r="FCK24"/>
      <c r="FCL24"/>
      <c r="FCM24"/>
      <c r="FCN24"/>
      <c r="FCO24"/>
      <c r="FCP24"/>
      <c r="FCQ24"/>
      <c r="FCR24"/>
      <c r="FCS24"/>
      <c r="FCT24"/>
      <c r="FCU24"/>
      <c r="FCV24"/>
      <c r="FCW24"/>
      <c r="FCX24"/>
      <c r="FCY24"/>
      <c r="FCZ24"/>
      <c r="FDA24"/>
      <c r="FDB24"/>
      <c r="FDC24"/>
      <c r="FDD24"/>
      <c r="FDE24"/>
      <c r="FDF24"/>
      <c r="FDG24"/>
      <c r="FDH24"/>
      <c r="FDI24"/>
      <c r="FDJ24"/>
      <c r="FDK24"/>
      <c r="FDL24"/>
      <c r="FDM24"/>
      <c r="FDN24"/>
      <c r="FDO24"/>
      <c r="FDP24"/>
      <c r="FDQ24"/>
      <c r="FDR24"/>
      <c r="FDS24"/>
      <c r="FDT24"/>
      <c r="FDU24"/>
      <c r="FDV24"/>
      <c r="FDW24"/>
      <c r="FDX24"/>
      <c r="FDY24"/>
      <c r="FDZ24"/>
      <c r="FEA24"/>
      <c r="FEB24"/>
      <c r="FEC24"/>
      <c r="FED24"/>
      <c r="FEE24"/>
      <c r="FEF24"/>
      <c r="FEG24"/>
      <c r="FEH24"/>
      <c r="FEI24"/>
      <c r="FEJ24"/>
      <c r="FEK24"/>
      <c r="FEL24"/>
      <c r="FEM24"/>
      <c r="FEN24"/>
      <c r="FEO24"/>
      <c r="FEP24"/>
      <c r="FEQ24"/>
      <c r="FER24"/>
      <c r="FES24"/>
      <c r="FET24"/>
      <c r="FEU24"/>
      <c r="FEV24"/>
      <c r="FEW24"/>
      <c r="FEX24"/>
      <c r="FEY24"/>
      <c r="FEZ24"/>
      <c r="FFA24"/>
      <c r="FFB24"/>
      <c r="FFC24"/>
      <c r="FFD24"/>
      <c r="FFE24"/>
      <c r="FFF24"/>
      <c r="FFG24"/>
      <c r="FFH24"/>
      <c r="FFI24"/>
      <c r="FFJ24"/>
      <c r="FFK24"/>
      <c r="FFL24"/>
      <c r="FFM24"/>
      <c r="FFN24"/>
      <c r="FFO24"/>
      <c r="FFP24"/>
      <c r="FFQ24"/>
      <c r="FFR24"/>
      <c r="FFS24"/>
      <c r="FFT24"/>
      <c r="FFU24"/>
      <c r="FFV24"/>
      <c r="FFW24"/>
      <c r="FFX24"/>
      <c r="FFY24"/>
      <c r="FFZ24"/>
      <c r="FGA24"/>
      <c r="FGB24"/>
      <c r="FGC24"/>
      <c r="FGD24"/>
      <c r="FGE24"/>
      <c r="FGF24"/>
      <c r="FGG24"/>
      <c r="FGH24"/>
      <c r="FGI24"/>
      <c r="FGJ24"/>
      <c r="FGK24"/>
      <c r="FGL24"/>
      <c r="FGM24"/>
      <c r="FGN24"/>
      <c r="FGO24"/>
      <c r="FGP24"/>
      <c r="FGQ24"/>
      <c r="FGR24"/>
      <c r="FGS24"/>
      <c r="FGT24"/>
      <c r="FGU24"/>
      <c r="FGV24"/>
      <c r="FGW24"/>
      <c r="FGX24"/>
      <c r="FGY24"/>
      <c r="FGZ24"/>
      <c r="FHA24"/>
      <c r="FHB24"/>
      <c r="FHC24"/>
      <c r="FHD24"/>
      <c r="FHE24"/>
      <c r="FHF24"/>
      <c r="FHG24"/>
      <c r="FHH24"/>
      <c r="FHI24"/>
      <c r="FHJ24"/>
      <c r="FHK24"/>
      <c r="FHL24"/>
      <c r="FHM24"/>
      <c r="FHN24"/>
      <c r="FHO24"/>
      <c r="FHP24"/>
      <c r="FHQ24"/>
      <c r="FHR24"/>
      <c r="FHS24"/>
      <c r="FHT24"/>
      <c r="FHU24"/>
      <c r="FHV24"/>
      <c r="FHW24"/>
      <c r="FHX24"/>
      <c r="FHY24"/>
      <c r="FHZ24"/>
      <c r="FIA24"/>
      <c r="FIB24"/>
      <c r="FIC24"/>
      <c r="FID24"/>
      <c r="FIE24"/>
      <c r="FIF24"/>
      <c r="FIG24"/>
      <c r="FIH24"/>
      <c r="FII24"/>
      <c r="FIJ24"/>
      <c r="FIK24"/>
      <c r="FIL24"/>
      <c r="FIM24"/>
      <c r="FIN24"/>
      <c r="FIO24"/>
      <c r="FIP24"/>
      <c r="FIQ24"/>
      <c r="FIR24"/>
      <c r="FIS24"/>
      <c r="FIT24"/>
      <c r="FIU24"/>
      <c r="FIV24"/>
      <c r="FIW24"/>
      <c r="FIX24"/>
      <c r="FIY24"/>
      <c r="FIZ24"/>
      <c r="FJA24"/>
      <c r="FJB24"/>
      <c r="FJC24"/>
      <c r="FJD24"/>
      <c r="FJE24"/>
      <c r="FJF24"/>
      <c r="FJG24"/>
      <c r="FJH24"/>
      <c r="FJI24"/>
      <c r="FJJ24"/>
      <c r="FJK24"/>
      <c r="FJL24"/>
      <c r="FJM24"/>
      <c r="FJN24"/>
      <c r="FJO24"/>
      <c r="FJP24"/>
      <c r="FJQ24"/>
      <c r="FJR24"/>
      <c r="FJS24"/>
      <c r="FJT24"/>
      <c r="FJU24"/>
      <c r="FJV24"/>
      <c r="FJW24"/>
      <c r="FJX24"/>
      <c r="FJY24"/>
      <c r="FJZ24"/>
      <c r="FKA24"/>
      <c r="FKB24"/>
      <c r="FKC24"/>
      <c r="FKD24"/>
      <c r="FKE24"/>
      <c r="FKF24"/>
      <c r="FKG24"/>
      <c r="FKH24"/>
      <c r="FKI24"/>
      <c r="FKJ24"/>
      <c r="FKK24"/>
      <c r="FKL24"/>
      <c r="FKM24"/>
      <c r="FKN24"/>
      <c r="FKO24"/>
      <c r="FKP24"/>
      <c r="FKQ24"/>
      <c r="FKR24"/>
      <c r="FKS24"/>
      <c r="FKT24"/>
      <c r="FKU24"/>
      <c r="FKV24"/>
      <c r="FKW24"/>
      <c r="FKX24"/>
      <c r="FKY24"/>
      <c r="FKZ24"/>
      <c r="FLA24"/>
      <c r="FLB24"/>
      <c r="FLC24"/>
      <c r="FLD24"/>
      <c r="FLE24"/>
      <c r="FLF24"/>
      <c r="FLG24"/>
      <c r="FLH24"/>
      <c r="FLI24"/>
      <c r="FLJ24"/>
      <c r="FLK24"/>
      <c r="FLL24"/>
      <c r="FLM24"/>
      <c r="FLN24"/>
      <c r="FLO24"/>
      <c r="FLP24"/>
      <c r="FLQ24"/>
      <c r="FLR24"/>
      <c r="FLS24"/>
      <c r="FLT24"/>
      <c r="FLU24"/>
      <c r="FLV24"/>
      <c r="FLW24"/>
      <c r="FLX24"/>
      <c r="FLY24"/>
      <c r="FLZ24"/>
      <c r="FMA24"/>
      <c r="FMB24"/>
      <c r="FMC24"/>
      <c r="FMD24"/>
      <c r="FME24"/>
      <c r="FMF24"/>
      <c r="FMG24"/>
      <c r="FMH24"/>
      <c r="FMI24"/>
      <c r="FMJ24"/>
      <c r="FMK24"/>
      <c r="FML24"/>
      <c r="FMM24"/>
      <c r="FMN24"/>
      <c r="FMO24"/>
      <c r="FMP24"/>
      <c r="FMQ24"/>
      <c r="FMR24"/>
      <c r="FMS24"/>
      <c r="FMT24"/>
      <c r="FMU24"/>
      <c r="FMV24"/>
      <c r="FMW24"/>
      <c r="FMX24"/>
      <c r="FMY24"/>
      <c r="FMZ24"/>
      <c r="FNA24"/>
      <c r="FNB24"/>
      <c r="FNC24"/>
      <c r="FND24"/>
      <c r="FNE24"/>
      <c r="FNF24"/>
      <c r="FNG24"/>
      <c r="FNH24"/>
      <c r="FNI24"/>
      <c r="FNJ24"/>
      <c r="FNK24"/>
      <c r="FNL24"/>
      <c r="FNM24"/>
      <c r="FNN24"/>
      <c r="FNO24"/>
      <c r="FNP24"/>
      <c r="FNQ24"/>
      <c r="FNR24"/>
      <c r="FNS24"/>
      <c r="FNT24"/>
      <c r="FNU24"/>
      <c r="FNV24"/>
      <c r="FNW24"/>
      <c r="FNX24"/>
      <c r="FNY24"/>
      <c r="FNZ24"/>
      <c r="FOA24"/>
      <c r="FOB24"/>
      <c r="FOC24"/>
      <c r="FOD24"/>
      <c r="FOE24"/>
      <c r="FOF24"/>
      <c r="FOG24"/>
      <c r="FOH24"/>
      <c r="FOI24"/>
      <c r="FOJ24"/>
      <c r="FOK24"/>
      <c r="FOL24"/>
      <c r="FOM24"/>
      <c r="FON24"/>
      <c r="FOO24"/>
      <c r="FOP24"/>
      <c r="FOQ24"/>
      <c r="FOR24"/>
      <c r="FOS24"/>
      <c r="FOT24"/>
      <c r="FOU24"/>
      <c r="FOV24"/>
      <c r="FOW24"/>
      <c r="FOX24"/>
      <c r="FOY24"/>
      <c r="FOZ24"/>
      <c r="FPA24"/>
      <c r="FPB24"/>
      <c r="FPC24"/>
      <c r="FPD24"/>
      <c r="FPE24"/>
      <c r="FPF24"/>
      <c r="FPG24"/>
      <c r="FPH24"/>
      <c r="FPI24"/>
      <c r="FPJ24"/>
      <c r="FPK24"/>
      <c r="FPL24"/>
      <c r="FPM24"/>
      <c r="FPN24"/>
      <c r="FPO24"/>
      <c r="FPP24"/>
      <c r="FPQ24"/>
      <c r="FPR24"/>
      <c r="FPS24"/>
      <c r="FPT24"/>
      <c r="FPU24"/>
      <c r="FPV24"/>
      <c r="FPW24"/>
      <c r="FPX24"/>
      <c r="FPY24"/>
      <c r="FPZ24"/>
      <c r="FQA24"/>
      <c r="FQB24"/>
      <c r="FQC24"/>
      <c r="FQD24"/>
      <c r="FQE24"/>
      <c r="FQF24"/>
      <c r="FQG24"/>
      <c r="FQH24"/>
      <c r="FQI24"/>
      <c r="FQJ24"/>
      <c r="FQK24"/>
      <c r="FQL24"/>
      <c r="FQM24"/>
      <c r="FQN24"/>
      <c r="FQO24"/>
      <c r="FQP24"/>
      <c r="FQQ24"/>
      <c r="FQR24"/>
      <c r="FQS24"/>
      <c r="FQT24"/>
      <c r="FQU24"/>
      <c r="FQV24"/>
      <c r="FQW24"/>
      <c r="FQX24"/>
      <c r="FQY24"/>
      <c r="FQZ24"/>
      <c r="FRA24"/>
      <c r="FRB24"/>
      <c r="FRC24"/>
      <c r="FRD24"/>
      <c r="FRE24"/>
      <c r="FRF24"/>
      <c r="FRG24"/>
      <c r="FRH24"/>
      <c r="FRI24"/>
      <c r="FRJ24"/>
      <c r="FRK24"/>
      <c r="FRL24"/>
      <c r="FRM24"/>
      <c r="FRN24"/>
      <c r="FRO24"/>
      <c r="FRP24"/>
      <c r="FRQ24"/>
      <c r="FRR24"/>
      <c r="FRS24"/>
      <c r="FRT24"/>
      <c r="FRU24"/>
      <c r="FRV24"/>
      <c r="FRW24"/>
      <c r="FRX24"/>
      <c r="FRY24"/>
      <c r="FRZ24"/>
      <c r="FSA24"/>
      <c r="FSB24"/>
      <c r="FSC24"/>
      <c r="FSD24"/>
      <c r="FSE24"/>
      <c r="FSF24"/>
      <c r="FSG24"/>
      <c r="FSH24"/>
      <c r="FSI24"/>
      <c r="FSJ24"/>
      <c r="FSK24"/>
      <c r="FSL24"/>
      <c r="FSM24"/>
      <c r="FSN24"/>
      <c r="FSO24"/>
      <c r="FSP24"/>
      <c r="FSQ24"/>
      <c r="FSR24"/>
      <c r="FSS24"/>
      <c r="FST24"/>
      <c r="FSU24"/>
      <c r="FSV24"/>
      <c r="FSW24"/>
      <c r="FSX24"/>
      <c r="FSY24"/>
      <c r="FSZ24"/>
      <c r="FTA24"/>
      <c r="FTB24"/>
      <c r="FTC24"/>
      <c r="FTD24"/>
      <c r="FTE24"/>
      <c r="FTF24"/>
      <c r="FTG24"/>
      <c r="FTH24"/>
      <c r="FTI24"/>
      <c r="FTJ24"/>
      <c r="FTK24"/>
      <c r="FTL24"/>
      <c r="FTM24"/>
      <c r="FTN24"/>
      <c r="FTO24"/>
      <c r="FTP24"/>
      <c r="FTQ24"/>
      <c r="FTR24"/>
      <c r="FTS24"/>
      <c r="FTT24"/>
      <c r="FTU24"/>
      <c r="FTV24"/>
      <c r="FTW24"/>
      <c r="FTX24"/>
      <c r="FTY24"/>
      <c r="FTZ24"/>
      <c r="FUA24"/>
      <c r="FUB24"/>
      <c r="FUC24"/>
      <c r="FUD24"/>
      <c r="FUE24"/>
      <c r="FUF24"/>
      <c r="FUG24"/>
      <c r="FUH24"/>
      <c r="FUI24"/>
      <c r="FUJ24"/>
      <c r="FUK24"/>
      <c r="FUL24"/>
      <c r="FUM24"/>
      <c r="FUN24"/>
      <c r="FUO24"/>
      <c r="FUP24"/>
      <c r="FUQ24"/>
      <c r="FUR24"/>
      <c r="FUS24"/>
      <c r="FUT24"/>
      <c r="FUU24"/>
      <c r="FUV24"/>
      <c r="FUW24"/>
      <c r="FUX24"/>
      <c r="FUY24"/>
      <c r="FUZ24"/>
      <c r="FVA24"/>
      <c r="FVB24"/>
      <c r="FVC24"/>
      <c r="FVD24"/>
      <c r="FVE24"/>
      <c r="FVF24"/>
      <c r="FVG24"/>
      <c r="FVH24"/>
      <c r="FVI24"/>
      <c r="FVJ24"/>
      <c r="FVK24"/>
      <c r="FVL24"/>
      <c r="FVM24"/>
      <c r="FVN24"/>
      <c r="FVO24"/>
      <c r="FVP24"/>
      <c r="FVQ24"/>
      <c r="FVR24"/>
      <c r="FVS24"/>
      <c r="FVT24"/>
      <c r="FVU24"/>
      <c r="FVV24"/>
      <c r="FVW24"/>
      <c r="FVX24"/>
      <c r="FVY24"/>
      <c r="FVZ24"/>
      <c r="FWA24"/>
      <c r="FWB24"/>
      <c r="FWC24"/>
      <c r="FWD24"/>
      <c r="FWE24"/>
      <c r="FWF24"/>
      <c r="FWG24"/>
      <c r="FWH24"/>
      <c r="FWI24"/>
      <c r="FWJ24"/>
      <c r="FWK24"/>
      <c r="FWL24"/>
      <c r="FWM24"/>
      <c r="FWN24"/>
      <c r="FWO24"/>
      <c r="FWP24"/>
      <c r="FWQ24"/>
      <c r="FWR24"/>
      <c r="FWS24"/>
      <c r="FWT24"/>
      <c r="FWU24"/>
      <c r="FWV24"/>
      <c r="FWW24"/>
      <c r="FWX24"/>
      <c r="FWY24"/>
      <c r="FWZ24"/>
      <c r="FXA24"/>
      <c r="FXB24"/>
      <c r="FXC24"/>
      <c r="FXD24"/>
      <c r="FXE24"/>
      <c r="FXF24"/>
      <c r="FXG24"/>
      <c r="FXH24"/>
      <c r="FXI24"/>
      <c r="FXJ24"/>
      <c r="FXK24"/>
      <c r="FXL24"/>
      <c r="FXM24"/>
      <c r="FXN24"/>
      <c r="FXO24"/>
      <c r="FXP24"/>
      <c r="FXQ24"/>
      <c r="FXR24"/>
      <c r="FXS24"/>
      <c r="FXT24"/>
      <c r="FXU24"/>
      <c r="FXV24"/>
      <c r="FXW24"/>
      <c r="FXX24"/>
      <c r="FXY24"/>
      <c r="FXZ24"/>
      <c r="FYA24"/>
      <c r="FYB24"/>
      <c r="FYC24"/>
      <c r="FYD24"/>
      <c r="FYE24"/>
      <c r="FYF24"/>
      <c r="FYG24"/>
      <c r="FYH24"/>
      <c r="FYI24"/>
      <c r="FYJ24"/>
      <c r="FYK24"/>
      <c r="FYL24"/>
      <c r="FYM24"/>
      <c r="FYN24"/>
      <c r="FYO24"/>
      <c r="FYP24"/>
      <c r="FYQ24"/>
      <c r="FYR24"/>
      <c r="FYS24"/>
      <c r="FYT24"/>
      <c r="FYU24"/>
      <c r="FYV24"/>
      <c r="FYW24"/>
      <c r="FYX24"/>
      <c r="FYY24"/>
      <c r="FYZ24"/>
      <c r="FZA24"/>
      <c r="FZB24"/>
      <c r="FZC24"/>
      <c r="FZD24"/>
      <c r="FZE24"/>
      <c r="FZF24"/>
      <c r="FZG24"/>
      <c r="FZH24"/>
      <c r="FZI24"/>
      <c r="FZJ24"/>
      <c r="FZK24"/>
      <c r="FZL24"/>
      <c r="FZM24"/>
      <c r="FZN24"/>
      <c r="FZO24"/>
      <c r="FZP24"/>
      <c r="FZQ24"/>
      <c r="FZR24"/>
      <c r="FZS24"/>
      <c r="FZT24"/>
      <c r="FZU24"/>
      <c r="FZV24"/>
      <c r="FZW24"/>
      <c r="FZX24"/>
      <c r="FZY24"/>
      <c r="FZZ24"/>
      <c r="GAA24"/>
      <c r="GAB24"/>
      <c r="GAC24"/>
      <c r="GAD24"/>
      <c r="GAE24"/>
      <c r="GAF24"/>
      <c r="GAG24"/>
      <c r="GAH24"/>
      <c r="GAI24"/>
      <c r="GAJ24"/>
      <c r="GAK24"/>
      <c r="GAL24"/>
      <c r="GAM24"/>
      <c r="GAN24"/>
      <c r="GAO24"/>
      <c r="GAP24"/>
      <c r="GAQ24"/>
      <c r="GAR24"/>
      <c r="GAS24"/>
      <c r="GAT24"/>
      <c r="GAU24"/>
      <c r="GAV24"/>
      <c r="GAW24"/>
      <c r="GAX24"/>
      <c r="GAY24"/>
      <c r="GAZ24"/>
      <c r="GBA24"/>
      <c r="GBB24"/>
      <c r="GBC24"/>
      <c r="GBD24"/>
      <c r="GBE24"/>
      <c r="GBF24"/>
      <c r="GBG24"/>
      <c r="GBH24"/>
      <c r="GBI24"/>
      <c r="GBJ24"/>
      <c r="GBK24"/>
      <c r="GBL24"/>
      <c r="GBM24"/>
      <c r="GBN24"/>
      <c r="GBO24"/>
      <c r="GBP24"/>
      <c r="GBQ24"/>
      <c r="GBR24"/>
      <c r="GBS24"/>
      <c r="GBT24"/>
      <c r="GBU24"/>
      <c r="GBV24"/>
      <c r="GBW24"/>
      <c r="GBX24"/>
      <c r="GBY24"/>
      <c r="GBZ24"/>
      <c r="GCA24"/>
      <c r="GCB24"/>
      <c r="GCC24"/>
      <c r="GCD24"/>
      <c r="GCE24"/>
      <c r="GCF24"/>
      <c r="GCG24"/>
      <c r="GCH24"/>
      <c r="GCI24"/>
      <c r="GCJ24"/>
      <c r="GCK24"/>
      <c r="GCL24"/>
      <c r="GCM24"/>
      <c r="GCN24"/>
      <c r="GCO24"/>
      <c r="GCP24"/>
      <c r="GCQ24"/>
      <c r="GCR24"/>
      <c r="GCS24"/>
      <c r="GCT24"/>
      <c r="GCU24"/>
      <c r="GCV24"/>
      <c r="GCW24"/>
      <c r="GCX24"/>
      <c r="GCY24"/>
      <c r="GCZ24"/>
      <c r="GDA24"/>
      <c r="GDB24"/>
      <c r="GDC24"/>
      <c r="GDD24"/>
      <c r="GDE24"/>
      <c r="GDF24"/>
      <c r="GDG24"/>
      <c r="GDH24"/>
      <c r="GDI24"/>
      <c r="GDJ24"/>
      <c r="GDK24"/>
      <c r="GDL24"/>
      <c r="GDM24"/>
      <c r="GDN24"/>
      <c r="GDO24"/>
      <c r="GDP24"/>
      <c r="GDQ24"/>
      <c r="GDR24"/>
      <c r="GDS24"/>
      <c r="GDT24"/>
      <c r="GDU24"/>
      <c r="GDV24"/>
      <c r="GDW24"/>
      <c r="GDX24"/>
      <c r="GDY24"/>
      <c r="GDZ24"/>
      <c r="GEA24"/>
      <c r="GEB24"/>
      <c r="GEC24"/>
      <c r="GED24"/>
      <c r="GEE24"/>
      <c r="GEF24"/>
      <c r="GEG24"/>
      <c r="GEH24"/>
      <c r="GEI24"/>
      <c r="GEJ24"/>
      <c r="GEK24"/>
      <c r="GEL24"/>
      <c r="GEM24"/>
      <c r="GEN24"/>
      <c r="GEO24"/>
      <c r="GEP24"/>
      <c r="GEQ24"/>
      <c r="GER24"/>
      <c r="GES24"/>
      <c r="GET24"/>
      <c r="GEU24"/>
      <c r="GEV24"/>
      <c r="GEW24"/>
      <c r="GEX24"/>
      <c r="GEY24"/>
      <c r="GEZ24"/>
      <c r="GFA24"/>
      <c r="GFB24"/>
      <c r="GFC24"/>
      <c r="GFD24"/>
      <c r="GFE24"/>
      <c r="GFF24"/>
      <c r="GFG24"/>
      <c r="GFH24"/>
      <c r="GFI24"/>
      <c r="GFJ24"/>
      <c r="GFK24"/>
      <c r="GFL24"/>
      <c r="GFM24"/>
      <c r="GFN24"/>
      <c r="GFO24"/>
      <c r="GFP24"/>
      <c r="GFQ24"/>
      <c r="GFR24"/>
      <c r="GFS24"/>
      <c r="GFT24"/>
      <c r="GFU24"/>
      <c r="GFV24"/>
      <c r="GFW24"/>
      <c r="GFX24"/>
      <c r="GFY24"/>
      <c r="GFZ24"/>
      <c r="GGA24"/>
      <c r="GGB24"/>
      <c r="GGC24"/>
      <c r="GGD24"/>
      <c r="GGE24"/>
      <c r="GGF24"/>
      <c r="GGG24"/>
      <c r="GGH24"/>
      <c r="GGI24"/>
      <c r="GGJ24"/>
      <c r="GGK24"/>
      <c r="GGL24"/>
      <c r="GGM24"/>
      <c r="GGN24"/>
      <c r="GGO24"/>
      <c r="GGP24"/>
      <c r="GGQ24"/>
      <c r="GGR24"/>
      <c r="GGS24"/>
      <c r="GGT24"/>
      <c r="GGU24"/>
      <c r="GGV24"/>
      <c r="GGW24"/>
      <c r="GGX24"/>
      <c r="GGY24"/>
      <c r="GGZ24"/>
      <c r="GHA24"/>
      <c r="GHB24"/>
      <c r="GHC24"/>
      <c r="GHD24"/>
      <c r="GHE24"/>
      <c r="GHF24"/>
      <c r="GHG24"/>
      <c r="GHH24"/>
      <c r="GHI24"/>
      <c r="GHJ24"/>
      <c r="GHK24"/>
      <c r="GHL24"/>
      <c r="GHM24"/>
      <c r="GHN24"/>
      <c r="GHO24"/>
      <c r="GHP24"/>
      <c r="GHQ24"/>
      <c r="GHR24"/>
      <c r="GHS24"/>
      <c r="GHT24"/>
      <c r="GHU24"/>
      <c r="GHV24"/>
      <c r="GHW24"/>
      <c r="GHX24"/>
      <c r="GHY24"/>
      <c r="GHZ24"/>
      <c r="GIA24"/>
      <c r="GIB24"/>
      <c r="GIC24"/>
      <c r="GID24"/>
      <c r="GIE24"/>
      <c r="GIF24"/>
      <c r="GIG24"/>
      <c r="GIH24"/>
      <c r="GII24"/>
      <c r="GIJ24"/>
      <c r="GIK24"/>
      <c r="GIL24"/>
      <c r="GIM24"/>
      <c r="GIN24"/>
      <c r="GIO24"/>
      <c r="GIP24"/>
      <c r="GIQ24"/>
      <c r="GIR24"/>
      <c r="GIS24"/>
      <c r="GIT24"/>
      <c r="GIU24"/>
      <c r="GIV24"/>
      <c r="GIW24"/>
      <c r="GIX24"/>
      <c r="GIY24"/>
      <c r="GIZ24"/>
      <c r="GJA24"/>
      <c r="GJB24"/>
      <c r="GJC24"/>
      <c r="GJD24"/>
      <c r="GJE24"/>
      <c r="GJF24"/>
      <c r="GJG24"/>
      <c r="GJH24"/>
      <c r="GJI24"/>
      <c r="GJJ24"/>
      <c r="GJK24"/>
      <c r="GJL24"/>
      <c r="GJM24"/>
      <c r="GJN24"/>
      <c r="GJO24"/>
      <c r="GJP24"/>
      <c r="GJQ24"/>
      <c r="GJR24"/>
      <c r="GJS24"/>
      <c r="GJT24"/>
      <c r="GJU24"/>
      <c r="GJV24"/>
      <c r="GJW24"/>
      <c r="GJX24"/>
      <c r="GJY24"/>
      <c r="GJZ24"/>
      <c r="GKA24"/>
      <c r="GKB24"/>
      <c r="GKC24"/>
      <c r="GKD24"/>
      <c r="GKE24"/>
      <c r="GKF24"/>
      <c r="GKG24"/>
      <c r="GKH24"/>
      <c r="GKI24"/>
      <c r="GKJ24"/>
      <c r="GKK24"/>
      <c r="GKL24"/>
      <c r="GKM24"/>
      <c r="GKN24"/>
      <c r="GKO24"/>
      <c r="GKP24"/>
      <c r="GKQ24"/>
      <c r="GKR24"/>
      <c r="GKS24"/>
      <c r="GKT24"/>
      <c r="GKU24"/>
      <c r="GKV24"/>
      <c r="GKW24"/>
      <c r="GKX24"/>
      <c r="GKY24"/>
      <c r="GKZ24"/>
      <c r="GLA24"/>
      <c r="GLB24"/>
      <c r="GLC24"/>
      <c r="GLD24"/>
      <c r="GLE24"/>
      <c r="GLF24"/>
      <c r="GLG24"/>
      <c r="GLH24"/>
      <c r="GLI24"/>
      <c r="GLJ24"/>
      <c r="GLK24"/>
      <c r="GLL24"/>
      <c r="GLM24"/>
      <c r="GLN24"/>
      <c r="GLO24"/>
      <c r="GLP24"/>
      <c r="GLQ24"/>
      <c r="GLR24"/>
      <c r="GLS24"/>
      <c r="GLT24"/>
      <c r="GLU24"/>
      <c r="GLV24"/>
      <c r="GLW24"/>
      <c r="GLX24"/>
      <c r="GLY24"/>
      <c r="GLZ24"/>
      <c r="GMA24"/>
      <c r="GMB24"/>
      <c r="GMC24"/>
      <c r="GMD24"/>
      <c r="GME24"/>
      <c r="GMF24"/>
      <c r="GMG24"/>
      <c r="GMH24"/>
      <c r="GMI24"/>
      <c r="GMJ24"/>
      <c r="GMK24"/>
      <c r="GML24"/>
      <c r="GMM24"/>
      <c r="GMN24"/>
      <c r="GMO24"/>
      <c r="GMP24"/>
      <c r="GMQ24"/>
      <c r="GMR24"/>
      <c r="GMS24"/>
      <c r="GMT24"/>
      <c r="GMU24"/>
      <c r="GMV24"/>
      <c r="GMW24"/>
      <c r="GMX24"/>
      <c r="GMY24"/>
      <c r="GMZ24"/>
      <c r="GNA24"/>
      <c r="GNB24"/>
      <c r="GNC24"/>
      <c r="GND24"/>
      <c r="GNE24"/>
      <c r="GNF24"/>
      <c r="GNG24"/>
      <c r="GNH24"/>
      <c r="GNI24"/>
      <c r="GNJ24"/>
      <c r="GNK24"/>
      <c r="GNL24"/>
      <c r="GNM24"/>
      <c r="GNN24"/>
      <c r="GNO24"/>
      <c r="GNP24"/>
      <c r="GNQ24"/>
      <c r="GNR24"/>
      <c r="GNS24"/>
      <c r="GNT24"/>
      <c r="GNU24"/>
      <c r="GNV24"/>
      <c r="GNW24"/>
      <c r="GNX24"/>
      <c r="GNY24"/>
      <c r="GNZ24"/>
      <c r="GOA24"/>
      <c r="GOB24"/>
      <c r="GOC24"/>
      <c r="GOD24"/>
      <c r="GOE24"/>
      <c r="GOF24"/>
      <c r="GOG24"/>
      <c r="GOH24"/>
      <c r="GOI24"/>
      <c r="GOJ24"/>
      <c r="GOK24"/>
      <c r="GOL24"/>
      <c r="GOM24"/>
      <c r="GON24"/>
      <c r="GOO24"/>
      <c r="GOP24"/>
      <c r="GOQ24"/>
      <c r="GOR24"/>
      <c r="GOS24"/>
      <c r="GOT24"/>
      <c r="GOU24"/>
      <c r="GOV24"/>
      <c r="GOW24"/>
      <c r="GOX24"/>
      <c r="GOY24"/>
      <c r="GOZ24"/>
      <c r="GPA24"/>
      <c r="GPB24"/>
      <c r="GPC24"/>
      <c r="GPD24"/>
      <c r="GPE24"/>
      <c r="GPF24"/>
      <c r="GPG24"/>
      <c r="GPH24"/>
      <c r="GPI24"/>
      <c r="GPJ24"/>
      <c r="GPK24"/>
      <c r="GPL24"/>
      <c r="GPM24"/>
      <c r="GPN24"/>
      <c r="GPO24"/>
      <c r="GPP24"/>
      <c r="GPQ24"/>
      <c r="GPR24"/>
      <c r="GPS24"/>
      <c r="GPT24"/>
      <c r="GPU24"/>
      <c r="GPV24"/>
      <c r="GPW24"/>
      <c r="GPX24"/>
      <c r="GPY24"/>
      <c r="GPZ24"/>
      <c r="GQA24"/>
      <c r="GQB24"/>
      <c r="GQC24"/>
      <c r="GQD24"/>
      <c r="GQE24"/>
      <c r="GQF24"/>
      <c r="GQG24"/>
      <c r="GQH24"/>
      <c r="GQI24"/>
      <c r="GQJ24"/>
      <c r="GQK24"/>
      <c r="GQL24"/>
      <c r="GQM24"/>
      <c r="GQN24"/>
      <c r="GQO24"/>
      <c r="GQP24"/>
      <c r="GQQ24"/>
      <c r="GQR24"/>
      <c r="GQS24"/>
      <c r="GQT24"/>
      <c r="GQU24"/>
      <c r="GQV24"/>
      <c r="GQW24"/>
      <c r="GQX24"/>
      <c r="GQY24"/>
      <c r="GQZ24"/>
      <c r="GRA24"/>
      <c r="GRB24"/>
      <c r="GRC24"/>
      <c r="GRD24"/>
      <c r="GRE24"/>
      <c r="GRF24"/>
      <c r="GRG24"/>
      <c r="GRH24"/>
      <c r="GRI24"/>
      <c r="GRJ24"/>
      <c r="GRK24"/>
      <c r="GRL24"/>
      <c r="GRM24"/>
      <c r="GRN24"/>
      <c r="GRO24"/>
      <c r="GRP24"/>
      <c r="GRQ24"/>
      <c r="GRR24"/>
      <c r="GRS24"/>
      <c r="GRT24"/>
      <c r="GRU24"/>
      <c r="GRV24"/>
      <c r="GRW24"/>
      <c r="GRX24"/>
      <c r="GRY24"/>
      <c r="GRZ24"/>
      <c r="GSA24"/>
      <c r="GSB24"/>
      <c r="GSC24"/>
      <c r="GSD24"/>
      <c r="GSE24"/>
      <c r="GSF24"/>
      <c r="GSG24"/>
      <c r="GSH24"/>
      <c r="GSI24"/>
      <c r="GSJ24"/>
      <c r="GSK24"/>
      <c r="GSL24"/>
      <c r="GSM24"/>
      <c r="GSN24"/>
      <c r="GSO24"/>
      <c r="GSP24"/>
      <c r="GSQ24"/>
      <c r="GSR24"/>
      <c r="GSS24"/>
      <c r="GST24"/>
      <c r="GSU24"/>
      <c r="GSV24"/>
      <c r="GSW24"/>
      <c r="GSX24"/>
      <c r="GSY24"/>
      <c r="GSZ24"/>
      <c r="GTA24"/>
      <c r="GTB24"/>
      <c r="GTC24"/>
      <c r="GTD24"/>
      <c r="GTE24"/>
      <c r="GTF24"/>
      <c r="GTG24"/>
      <c r="GTH24"/>
      <c r="GTI24"/>
      <c r="GTJ24"/>
      <c r="GTK24"/>
      <c r="GTL24"/>
      <c r="GTM24"/>
      <c r="GTN24"/>
      <c r="GTO24"/>
      <c r="GTP24"/>
      <c r="GTQ24"/>
      <c r="GTR24"/>
      <c r="GTS24"/>
      <c r="GTT24"/>
      <c r="GTU24"/>
      <c r="GTV24"/>
      <c r="GTW24"/>
      <c r="GTX24"/>
      <c r="GTY24"/>
      <c r="GTZ24"/>
      <c r="GUA24"/>
      <c r="GUB24"/>
      <c r="GUC24"/>
      <c r="GUD24"/>
      <c r="GUE24"/>
      <c r="GUF24"/>
      <c r="GUG24"/>
      <c r="GUH24"/>
      <c r="GUI24"/>
      <c r="GUJ24"/>
      <c r="GUK24"/>
      <c r="GUL24"/>
      <c r="GUM24"/>
      <c r="GUN24"/>
      <c r="GUO24"/>
      <c r="GUP24"/>
      <c r="GUQ24"/>
      <c r="GUR24"/>
      <c r="GUS24"/>
      <c r="GUT24"/>
      <c r="GUU24"/>
      <c r="GUV24"/>
      <c r="GUW24"/>
      <c r="GUX24"/>
      <c r="GUY24"/>
      <c r="GUZ24"/>
      <c r="GVA24"/>
      <c r="GVB24"/>
      <c r="GVC24"/>
      <c r="GVD24"/>
      <c r="GVE24"/>
      <c r="GVF24"/>
      <c r="GVG24"/>
      <c r="GVH24"/>
      <c r="GVI24"/>
      <c r="GVJ24"/>
      <c r="GVK24"/>
      <c r="GVL24"/>
      <c r="GVM24"/>
      <c r="GVN24"/>
      <c r="GVO24"/>
      <c r="GVP24"/>
      <c r="GVQ24"/>
      <c r="GVR24"/>
      <c r="GVS24"/>
      <c r="GVT24"/>
      <c r="GVU24"/>
      <c r="GVV24"/>
      <c r="GVW24"/>
      <c r="GVX24"/>
      <c r="GVY24"/>
      <c r="GVZ24"/>
      <c r="GWA24"/>
      <c r="GWB24"/>
      <c r="GWC24"/>
      <c r="GWD24"/>
      <c r="GWE24"/>
      <c r="GWF24"/>
      <c r="GWG24"/>
      <c r="GWH24"/>
      <c r="GWI24"/>
      <c r="GWJ24"/>
      <c r="GWK24"/>
      <c r="GWL24"/>
      <c r="GWM24"/>
      <c r="GWN24"/>
      <c r="GWO24"/>
      <c r="GWP24"/>
      <c r="GWQ24"/>
      <c r="GWR24"/>
      <c r="GWS24"/>
      <c r="GWT24"/>
      <c r="GWU24"/>
      <c r="GWV24"/>
      <c r="GWW24"/>
      <c r="GWX24"/>
      <c r="GWY24"/>
      <c r="GWZ24"/>
      <c r="GXA24"/>
      <c r="GXB24"/>
      <c r="GXC24"/>
      <c r="GXD24"/>
      <c r="GXE24"/>
      <c r="GXF24"/>
      <c r="GXG24"/>
      <c r="GXH24"/>
      <c r="GXI24"/>
      <c r="GXJ24"/>
      <c r="GXK24"/>
      <c r="GXL24"/>
      <c r="GXM24"/>
      <c r="GXN24"/>
      <c r="GXO24"/>
      <c r="GXP24"/>
      <c r="GXQ24"/>
      <c r="GXR24"/>
      <c r="GXS24"/>
      <c r="GXT24"/>
      <c r="GXU24"/>
      <c r="GXV24"/>
      <c r="GXW24"/>
      <c r="GXX24"/>
      <c r="GXY24"/>
      <c r="GXZ24"/>
      <c r="GYA24"/>
      <c r="GYB24"/>
      <c r="GYC24"/>
      <c r="GYD24"/>
      <c r="GYE24"/>
      <c r="GYF24"/>
      <c r="GYG24"/>
      <c r="GYH24"/>
      <c r="GYI24"/>
      <c r="GYJ24"/>
      <c r="GYK24"/>
      <c r="GYL24"/>
      <c r="GYM24"/>
      <c r="GYN24"/>
      <c r="GYO24"/>
      <c r="GYP24"/>
      <c r="GYQ24"/>
      <c r="GYR24"/>
      <c r="GYS24"/>
      <c r="GYT24"/>
      <c r="GYU24"/>
      <c r="GYV24"/>
      <c r="GYW24"/>
      <c r="GYX24"/>
      <c r="GYY24"/>
      <c r="GYZ24"/>
      <c r="GZA24"/>
      <c r="GZB24"/>
      <c r="GZC24"/>
      <c r="GZD24"/>
      <c r="GZE24"/>
      <c r="GZF24"/>
      <c r="GZG24"/>
      <c r="GZH24"/>
      <c r="GZI24"/>
      <c r="GZJ24"/>
      <c r="GZK24"/>
      <c r="GZL24"/>
      <c r="GZM24"/>
      <c r="GZN24"/>
      <c r="GZO24"/>
      <c r="GZP24"/>
      <c r="GZQ24"/>
      <c r="GZR24"/>
      <c r="GZS24"/>
      <c r="GZT24"/>
      <c r="GZU24"/>
      <c r="GZV24"/>
      <c r="GZW24"/>
      <c r="GZX24"/>
      <c r="GZY24"/>
      <c r="GZZ24"/>
      <c r="HAA24"/>
      <c r="HAB24"/>
      <c r="HAC24"/>
      <c r="HAD24"/>
      <c r="HAE24"/>
      <c r="HAF24"/>
      <c r="HAG24"/>
      <c r="HAH24"/>
      <c r="HAI24"/>
      <c r="HAJ24"/>
      <c r="HAK24"/>
      <c r="HAL24"/>
      <c r="HAM24"/>
      <c r="HAN24"/>
      <c r="HAO24"/>
      <c r="HAP24"/>
      <c r="HAQ24"/>
      <c r="HAR24"/>
      <c r="HAS24"/>
      <c r="HAT24"/>
      <c r="HAU24"/>
      <c r="HAV24"/>
      <c r="HAW24"/>
      <c r="HAX24"/>
      <c r="HAY24"/>
      <c r="HAZ24"/>
      <c r="HBA24"/>
      <c r="HBB24"/>
      <c r="HBC24"/>
      <c r="HBD24"/>
      <c r="HBE24"/>
      <c r="HBF24"/>
      <c r="HBG24"/>
      <c r="HBH24"/>
      <c r="HBI24"/>
      <c r="HBJ24"/>
      <c r="HBK24"/>
      <c r="HBL24"/>
      <c r="HBM24"/>
      <c r="HBN24"/>
      <c r="HBO24"/>
      <c r="HBP24"/>
      <c r="HBQ24"/>
      <c r="HBR24"/>
      <c r="HBS24"/>
      <c r="HBT24"/>
      <c r="HBU24"/>
      <c r="HBV24"/>
      <c r="HBW24"/>
      <c r="HBX24"/>
      <c r="HBY24"/>
      <c r="HBZ24"/>
      <c r="HCA24"/>
      <c r="HCB24"/>
      <c r="HCC24"/>
      <c r="HCD24"/>
      <c r="HCE24"/>
      <c r="HCF24"/>
      <c r="HCG24"/>
      <c r="HCH24"/>
      <c r="HCI24"/>
      <c r="HCJ24"/>
      <c r="HCK24"/>
      <c r="HCL24"/>
      <c r="HCM24"/>
      <c r="HCN24"/>
      <c r="HCO24"/>
      <c r="HCP24"/>
      <c r="HCQ24"/>
      <c r="HCR24"/>
      <c r="HCS24"/>
      <c r="HCT24"/>
      <c r="HCU24"/>
      <c r="HCV24"/>
      <c r="HCW24"/>
      <c r="HCX24"/>
      <c r="HCY24"/>
      <c r="HCZ24"/>
      <c r="HDA24"/>
      <c r="HDB24"/>
      <c r="HDC24"/>
      <c r="HDD24"/>
      <c r="HDE24"/>
      <c r="HDF24"/>
      <c r="HDG24"/>
      <c r="HDH24"/>
      <c r="HDI24"/>
      <c r="HDJ24"/>
      <c r="HDK24"/>
      <c r="HDL24"/>
      <c r="HDM24"/>
      <c r="HDN24"/>
      <c r="HDO24"/>
      <c r="HDP24"/>
      <c r="HDQ24"/>
      <c r="HDR24"/>
      <c r="HDS24"/>
      <c r="HDT24"/>
      <c r="HDU24"/>
      <c r="HDV24"/>
      <c r="HDW24"/>
      <c r="HDX24"/>
      <c r="HDY24"/>
      <c r="HDZ24"/>
      <c r="HEA24"/>
      <c r="HEB24"/>
      <c r="HEC24"/>
      <c r="HED24"/>
      <c r="HEE24"/>
      <c r="HEF24"/>
      <c r="HEG24"/>
      <c r="HEH24"/>
      <c r="HEI24"/>
      <c r="HEJ24"/>
      <c r="HEK24"/>
      <c r="HEL24"/>
      <c r="HEM24"/>
      <c r="HEN24"/>
      <c r="HEO24"/>
      <c r="HEP24"/>
      <c r="HEQ24"/>
      <c r="HER24"/>
      <c r="HES24"/>
      <c r="HET24"/>
      <c r="HEU24"/>
      <c r="HEV24"/>
      <c r="HEW24"/>
      <c r="HEX24"/>
      <c r="HEY24"/>
      <c r="HEZ24"/>
      <c r="HFA24"/>
      <c r="HFB24"/>
      <c r="HFC24"/>
      <c r="HFD24"/>
      <c r="HFE24"/>
      <c r="HFF24"/>
      <c r="HFG24"/>
      <c r="HFH24"/>
      <c r="HFI24"/>
      <c r="HFJ24"/>
      <c r="HFK24"/>
      <c r="HFL24"/>
      <c r="HFM24"/>
      <c r="HFN24"/>
      <c r="HFO24"/>
      <c r="HFP24"/>
      <c r="HFQ24"/>
      <c r="HFR24"/>
      <c r="HFS24"/>
      <c r="HFT24"/>
      <c r="HFU24"/>
      <c r="HFV24"/>
      <c r="HFW24"/>
      <c r="HFX24"/>
      <c r="HFY24"/>
      <c r="HFZ24"/>
      <c r="HGA24"/>
      <c r="HGB24"/>
      <c r="HGC24"/>
      <c r="HGD24"/>
      <c r="HGE24"/>
      <c r="HGF24"/>
      <c r="HGG24"/>
      <c r="HGH24"/>
      <c r="HGI24"/>
      <c r="HGJ24"/>
      <c r="HGK24"/>
      <c r="HGL24"/>
      <c r="HGM24"/>
      <c r="HGN24"/>
      <c r="HGO24"/>
      <c r="HGP24"/>
      <c r="HGQ24"/>
      <c r="HGR24"/>
      <c r="HGS24"/>
      <c r="HGT24"/>
      <c r="HGU24"/>
      <c r="HGV24"/>
      <c r="HGW24"/>
      <c r="HGX24"/>
      <c r="HGY24"/>
      <c r="HGZ24"/>
      <c r="HHA24"/>
      <c r="HHB24"/>
      <c r="HHC24"/>
      <c r="HHD24"/>
      <c r="HHE24"/>
      <c r="HHF24"/>
      <c r="HHG24"/>
      <c r="HHH24"/>
      <c r="HHI24"/>
      <c r="HHJ24"/>
      <c r="HHK24"/>
      <c r="HHL24"/>
      <c r="HHM24"/>
      <c r="HHN24"/>
      <c r="HHO24"/>
      <c r="HHP24"/>
      <c r="HHQ24"/>
      <c r="HHR24"/>
      <c r="HHS24"/>
      <c r="HHT24"/>
      <c r="HHU24"/>
      <c r="HHV24"/>
      <c r="HHW24"/>
      <c r="HHX24"/>
      <c r="HHY24"/>
      <c r="HHZ24"/>
      <c r="HIA24"/>
      <c r="HIB24"/>
      <c r="HIC24"/>
      <c r="HID24"/>
      <c r="HIE24"/>
      <c r="HIF24"/>
      <c r="HIG24"/>
      <c r="HIH24"/>
      <c r="HII24"/>
      <c r="HIJ24"/>
      <c r="HIK24"/>
      <c r="HIL24"/>
      <c r="HIM24"/>
      <c r="HIN24"/>
      <c r="HIO24"/>
      <c r="HIP24"/>
      <c r="HIQ24"/>
      <c r="HIR24"/>
      <c r="HIS24"/>
      <c r="HIT24"/>
      <c r="HIU24"/>
      <c r="HIV24"/>
      <c r="HIW24"/>
      <c r="HIX24"/>
      <c r="HIY24"/>
      <c r="HIZ24"/>
      <c r="HJA24"/>
      <c r="HJB24"/>
      <c r="HJC24"/>
      <c r="HJD24"/>
      <c r="HJE24"/>
      <c r="HJF24"/>
      <c r="HJG24"/>
      <c r="HJH24"/>
      <c r="HJI24"/>
      <c r="HJJ24"/>
      <c r="HJK24"/>
      <c r="HJL24"/>
      <c r="HJM24"/>
      <c r="HJN24"/>
      <c r="HJO24"/>
      <c r="HJP24"/>
      <c r="HJQ24"/>
      <c r="HJR24"/>
      <c r="HJS24"/>
      <c r="HJT24"/>
      <c r="HJU24"/>
      <c r="HJV24"/>
      <c r="HJW24"/>
      <c r="HJX24"/>
      <c r="HJY24"/>
      <c r="HJZ24"/>
      <c r="HKA24"/>
      <c r="HKB24"/>
      <c r="HKC24"/>
      <c r="HKD24"/>
      <c r="HKE24"/>
      <c r="HKF24"/>
      <c r="HKG24"/>
      <c r="HKH24"/>
      <c r="HKI24"/>
      <c r="HKJ24"/>
      <c r="HKK24"/>
      <c r="HKL24"/>
      <c r="HKM24"/>
      <c r="HKN24"/>
      <c r="HKO24"/>
      <c r="HKP24"/>
      <c r="HKQ24"/>
      <c r="HKR24"/>
      <c r="HKS24"/>
      <c r="HKT24"/>
      <c r="HKU24"/>
      <c r="HKV24"/>
      <c r="HKW24"/>
      <c r="HKX24"/>
      <c r="HKY24"/>
      <c r="HKZ24"/>
      <c r="HLA24"/>
      <c r="HLB24"/>
      <c r="HLC24"/>
      <c r="HLD24"/>
      <c r="HLE24"/>
      <c r="HLF24"/>
      <c r="HLG24"/>
      <c r="HLH24"/>
      <c r="HLI24"/>
      <c r="HLJ24"/>
      <c r="HLK24"/>
      <c r="HLL24"/>
      <c r="HLM24"/>
      <c r="HLN24"/>
      <c r="HLO24"/>
      <c r="HLP24"/>
      <c r="HLQ24"/>
      <c r="HLR24"/>
      <c r="HLS24"/>
      <c r="HLT24"/>
      <c r="HLU24"/>
      <c r="HLV24"/>
      <c r="HLW24"/>
      <c r="HLX24"/>
      <c r="HLY24"/>
      <c r="HLZ24"/>
      <c r="HMA24"/>
      <c r="HMB24"/>
      <c r="HMC24"/>
      <c r="HMD24"/>
      <c r="HME24"/>
      <c r="HMF24"/>
      <c r="HMG24"/>
      <c r="HMH24"/>
      <c r="HMI24"/>
      <c r="HMJ24"/>
      <c r="HMK24"/>
      <c r="HML24"/>
      <c r="HMM24"/>
      <c r="HMN24"/>
      <c r="HMO24"/>
      <c r="HMP24"/>
      <c r="HMQ24"/>
      <c r="HMR24"/>
      <c r="HMS24"/>
      <c r="HMT24"/>
      <c r="HMU24"/>
      <c r="HMV24"/>
      <c r="HMW24"/>
      <c r="HMX24"/>
      <c r="HMY24"/>
      <c r="HMZ24"/>
      <c r="HNA24"/>
      <c r="HNB24"/>
      <c r="HNC24"/>
      <c r="HND24"/>
      <c r="HNE24"/>
      <c r="HNF24"/>
      <c r="HNG24"/>
      <c r="HNH24"/>
      <c r="HNI24"/>
      <c r="HNJ24"/>
      <c r="HNK24"/>
      <c r="HNL24"/>
      <c r="HNM24"/>
      <c r="HNN24"/>
      <c r="HNO24"/>
      <c r="HNP24"/>
      <c r="HNQ24"/>
      <c r="HNR24"/>
      <c r="HNS24"/>
      <c r="HNT24"/>
      <c r="HNU24"/>
      <c r="HNV24"/>
      <c r="HNW24"/>
      <c r="HNX24"/>
      <c r="HNY24"/>
      <c r="HNZ24"/>
      <c r="HOA24"/>
      <c r="HOB24"/>
      <c r="HOC24"/>
      <c r="HOD24"/>
      <c r="HOE24"/>
      <c r="HOF24"/>
      <c r="HOG24"/>
      <c r="HOH24"/>
      <c r="HOI24"/>
      <c r="HOJ24"/>
      <c r="HOK24"/>
      <c r="HOL24"/>
      <c r="HOM24"/>
      <c r="HON24"/>
      <c r="HOO24"/>
      <c r="HOP24"/>
      <c r="HOQ24"/>
      <c r="HOR24"/>
      <c r="HOS24"/>
      <c r="HOT24"/>
      <c r="HOU24"/>
      <c r="HOV24"/>
      <c r="HOW24"/>
      <c r="HOX24"/>
      <c r="HOY24"/>
      <c r="HOZ24"/>
      <c r="HPA24"/>
      <c r="HPB24"/>
      <c r="HPC24"/>
      <c r="HPD24"/>
      <c r="HPE24"/>
      <c r="HPF24"/>
      <c r="HPG24"/>
      <c r="HPH24"/>
      <c r="HPI24"/>
      <c r="HPJ24"/>
      <c r="HPK24"/>
      <c r="HPL24"/>
      <c r="HPM24"/>
      <c r="HPN24"/>
      <c r="HPO24"/>
      <c r="HPP24"/>
      <c r="HPQ24"/>
      <c r="HPR24"/>
      <c r="HPS24"/>
      <c r="HPT24"/>
      <c r="HPU24"/>
      <c r="HPV24"/>
      <c r="HPW24"/>
      <c r="HPX24"/>
      <c r="HPY24"/>
      <c r="HPZ24"/>
      <c r="HQA24"/>
      <c r="HQB24"/>
      <c r="HQC24"/>
      <c r="HQD24"/>
      <c r="HQE24"/>
      <c r="HQF24"/>
      <c r="HQG24"/>
      <c r="HQH24"/>
      <c r="HQI24"/>
      <c r="HQJ24"/>
      <c r="HQK24"/>
      <c r="HQL24"/>
      <c r="HQM24"/>
      <c r="HQN24"/>
      <c r="HQO24"/>
      <c r="HQP24"/>
      <c r="HQQ24"/>
      <c r="HQR24"/>
      <c r="HQS24"/>
      <c r="HQT24"/>
      <c r="HQU24"/>
      <c r="HQV24"/>
      <c r="HQW24"/>
      <c r="HQX24"/>
      <c r="HQY24"/>
      <c r="HQZ24"/>
      <c r="HRA24"/>
      <c r="HRB24"/>
      <c r="HRC24"/>
      <c r="HRD24"/>
      <c r="HRE24"/>
      <c r="HRF24"/>
      <c r="HRG24"/>
      <c r="HRH24"/>
      <c r="HRI24"/>
      <c r="HRJ24"/>
      <c r="HRK24"/>
      <c r="HRL24"/>
      <c r="HRM24"/>
      <c r="HRN24"/>
      <c r="HRO24"/>
      <c r="HRP24"/>
      <c r="HRQ24"/>
      <c r="HRR24"/>
      <c r="HRS24"/>
      <c r="HRT24"/>
      <c r="HRU24"/>
      <c r="HRV24"/>
      <c r="HRW24"/>
      <c r="HRX24"/>
      <c r="HRY24"/>
      <c r="HRZ24"/>
      <c r="HSA24"/>
      <c r="HSB24"/>
      <c r="HSC24"/>
      <c r="HSD24"/>
      <c r="HSE24"/>
      <c r="HSF24"/>
      <c r="HSG24"/>
      <c r="HSH24"/>
      <c r="HSI24"/>
      <c r="HSJ24"/>
      <c r="HSK24"/>
      <c r="HSL24"/>
      <c r="HSM24"/>
      <c r="HSN24"/>
      <c r="HSO24"/>
      <c r="HSP24"/>
      <c r="HSQ24"/>
      <c r="HSR24"/>
      <c r="HSS24"/>
      <c r="HST24"/>
      <c r="HSU24"/>
      <c r="HSV24"/>
      <c r="HSW24"/>
      <c r="HSX24"/>
      <c r="HSY24"/>
      <c r="HSZ24"/>
      <c r="HTA24"/>
      <c r="HTB24"/>
      <c r="HTC24"/>
      <c r="HTD24"/>
      <c r="HTE24"/>
      <c r="HTF24"/>
      <c r="HTG24"/>
      <c r="HTH24"/>
      <c r="HTI24"/>
      <c r="HTJ24"/>
      <c r="HTK24"/>
      <c r="HTL24"/>
      <c r="HTM24"/>
      <c r="HTN24"/>
      <c r="HTO24"/>
      <c r="HTP24"/>
      <c r="HTQ24"/>
      <c r="HTR24"/>
      <c r="HTS24"/>
      <c r="HTT24"/>
      <c r="HTU24"/>
      <c r="HTV24"/>
      <c r="HTW24"/>
      <c r="HTX24"/>
      <c r="HTY24"/>
      <c r="HTZ24"/>
      <c r="HUA24"/>
      <c r="HUB24"/>
      <c r="HUC24"/>
      <c r="HUD24"/>
      <c r="HUE24"/>
      <c r="HUF24"/>
      <c r="HUG24"/>
      <c r="HUH24"/>
      <c r="HUI24"/>
      <c r="HUJ24"/>
      <c r="HUK24"/>
      <c r="HUL24"/>
      <c r="HUM24"/>
      <c r="HUN24"/>
      <c r="HUO24"/>
      <c r="HUP24"/>
      <c r="HUQ24"/>
      <c r="HUR24"/>
      <c r="HUS24"/>
      <c r="HUT24"/>
      <c r="HUU24"/>
      <c r="HUV24"/>
      <c r="HUW24"/>
      <c r="HUX24"/>
      <c r="HUY24"/>
      <c r="HUZ24"/>
      <c r="HVA24"/>
      <c r="HVB24"/>
      <c r="HVC24"/>
      <c r="HVD24"/>
      <c r="HVE24"/>
      <c r="HVF24"/>
      <c r="HVG24"/>
      <c r="HVH24"/>
      <c r="HVI24"/>
      <c r="HVJ24"/>
      <c r="HVK24"/>
      <c r="HVL24"/>
      <c r="HVM24"/>
      <c r="HVN24"/>
      <c r="HVO24"/>
      <c r="HVP24"/>
      <c r="HVQ24"/>
      <c r="HVR24"/>
      <c r="HVS24"/>
      <c r="HVT24"/>
      <c r="HVU24"/>
      <c r="HVV24"/>
      <c r="HVW24"/>
      <c r="HVX24"/>
      <c r="HVY24"/>
      <c r="HVZ24"/>
      <c r="HWA24"/>
      <c r="HWB24"/>
      <c r="HWC24"/>
      <c r="HWD24"/>
      <c r="HWE24"/>
      <c r="HWF24"/>
      <c r="HWG24"/>
      <c r="HWH24"/>
      <c r="HWI24"/>
      <c r="HWJ24"/>
      <c r="HWK24"/>
      <c r="HWL24"/>
      <c r="HWM24"/>
      <c r="HWN24"/>
      <c r="HWO24"/>
      <c r="HWP24"/>
      <c r="HWQ24"/>
      <c r="HWR24"/>
      <c r="HWS24"/>
      <c r="HWT24"/>
      <c r="HWU24"/>
      <c r="HWV24"/>
      <c r="HWW24"/>
      <c r="HWX24"/>
      <c r="HWY24"/>
      <c r="HWZ24"/>
      <c r="HXA24"/>
      <c r="HXB24"/>
      <c r="HXC24"/>
      <c r="HXD24"/>
      <c r="HXE24"/>
      <c r="HXF24"/>
      <c r="HXG24"/>
      <c r="HXH24"/>
      <c r="HXI24"/>
      <c r="HXJ24"/>
      <c r="HXK24"/>
      <c r="HXL24"/>
      <c r="HXM24"/>
      <c r="HXN24"/>
      <c r="HXO24"/>
      <c r="HXP24"/>
      <c r="HXQ24"/>
      <c r="HXR24"/>
      <c r="HXS24"/>
      <c r="HXT24"/>
      <c r="HXU24"/>
      <c r="HXV24"/>
      <c r="HXW24"/>
      <c r="HXX24"/>
      <c r="HXY24"/>
      <c r="HXZ24"/>
      <c r="HYA24"/>
      <c r="HYB24"/>
      <c r="HYC24"/>
      <c r="HYD24"/>
      <c r="HYE24"/>
      <c r="HYF24"/>
      <c r="HYG24"/>
      <c r="HYH24"/>
      <c r="HYI24"/>
      <c r="HYJ24"/>
      <c r="HYK24"/>
      <c r="HYL24"/>
      <c r="HYM24"/>
      <c r="HYN24"/>
      <c r="HYO24"/>
      <c r="HYP24"/>
      <c r="HYQ24"/>
      <c r="HYR24"/>
      <c r="HYS24"/>
      <c r="HYT24"/>
      <c r="HYU24"/>
      <c r="HYV24"/>
      <c r="HYW24"/>
      <c r="HYX24"/>
      <c r="HYY24"/>
      <c r="HYZ24"/>
      <c r="HZA24"/>
      <c r="HZB24"/>
      <c r="HZC24"/>
      <c r="HZD24"/>
      <c r="HZE24"/>
      <c r="HZF24"/>
      <c r="HZG24"/>
      <c r="HZH24"/>
      <c r="HZI24"/>
      <c r="HZJ24"/>
      <c r="HZK24"/>
      <c r="HZL24"/>
      <c r="HZM24"/>
      <c r="HZN24"/>
      <c r="HZO24"/>
      <c r="HZP24"/>
      <c r="HZQ24"/>
      <c r="HZR24"/>
      <c r="HZS24"/>
      <c r="HZT24"/>
      <c r="HZU24"/>
      <c r="HZV24"/>
      <c r="HZW24"/>
      <c r="HZX24"/>
      <c r="HZY24"/>
      <c r="HZZ24"/>
      <c r="IAA24"/>
      <c r="IAB24"/>
      <c r="IAC24"/>
      <c r="IAD24"/>
      <c r="IAE24"/>
      <c r="IAF24"/>
      <c r="IAG24"/>
      <c r="IAH24"/>
      <c r="IAI24"/>
      <c r="IAJ24"/>
      <c r="IAK24"/>
      <c r="IAL24"/>
      <c r="IAM24"/>
      <c r="IAN24"/>
      <c r="IAO24"/>
      <c r="IAP24"/>
      <c r="IAQ24"/>
      <c r="IAR24"/>
      <c r="IAS24"/>
      <c r="IAT24"/>
      <c r="IAU24"/>
      <c r="IAV24"/>
      <c r="IAW24"/>
      <c r="IAX24"/>
      <c r="IAY24"/>
      <c r="IAZ24"/>
      <c r="IBA24"/>
      <c r="IBB24"/>
      <c r="IBC24"/>
      <c r="IBD24"/>
      <c r="IBE24"/>
      <c r="IBF24"/>
      <c r="IBG24"/>
      <c r="IBH24"/>
      <c r="IBI24"/>
      <c r="IBJ24"/>
      <c r="IBK24"/>
      <c r="IBL24"/>
      <c r="IBM24"/>
      <c r="IBN24"/>
      <c r="IBO24"/>
      <c r="IBP24"/>
      <c r="IBQ24"/>
      <c r="IBR24"/>
      <c r="IBS24"/>
      <c r="IBT24"/>
      <c r="IBU24"/>
      <c r="IBV24"/>
      <c r="IBW24"/>
      <c r="IBX24"/>
      <c r="IBY24"/>
      <c r="IBZ24"/>
      <c r="ICA24"/>
      <c r="ICB24"/>
      <c r="ICC24"/>
      <c r="ICD24"/>
      <c r="ICE24"/>
      <c r="ICF24"/>
      <c r="ICG24"/>
      <c r="ICH24"/>
      <c r="ICI24"/>
      <c r="ICJ24"/>
      <c r="ICK24"/>
      <c r="ICL24"/>
      <c r="ICM24"/>
      <c r="ICN24"/>
      <c r="ICO24"/>
      <c r="ICP24"/>
      <c r="ICQ24"/>
      <c r="ICR24"/>
      <c r="ICS24"/>
      <c r="ICT24"/>
      <c r="ICU24"/>
      <c r="ICV24"/>
      <c r="ICW24"/>
      <c r="ICX24"/>
      <c r="ICY24"/>
      <c r="ICZ24"/>
      <c r="IDA24"/>
      <c r="IDB24"/>
      <c r="IDC24"/>
      <c r="IDD24"/>
      <c r="IDE24"/>
      <c r="IDF24"/>
      <c r="IDG24"/>
      <c r="IDH24"/>
      <c r="IDI24"/>
      <c r="IDJ24"/>
      <c r="IDK24"/>
      <c r="IDL24"/>
      <c r="IDM24"/>
      <c r="IDN24"/>
      <c r="IDO24"/>
      <c r="IDP24"/>
      <c r="IDQ24"/>
      <c r="IDR24"/>
      <c r="IDS24"/>
      <c r="IDT24"/>
      <c r="IDU24"/>
      <c r="IDV24"/>
      <c r="IDW24"/>
      <c r="IDX24"/>
      <c r="IDY24"/>
      <c r="IDZ24"/>
      <c r="IEA24"/>
      <c r="IEB24"/>
      <c r="IEC24"/>
      <c r="IED24"/>
      <c r="IEE24"/>
      <c r="IEF24"/>
      <c r="IEG24"/>
      <c r="IEH24"/>
      <c r="IEI24"/>
      <c r="IEJ24"/>
      <c r="IEK24"/>
      <c r="IEL24"/>
      <c r="IEM24"/>
      <c r="IEN24"/>
      <c r="IEO24"/>
      <c r="IEP24"/>
      <c r="IEQ24"/>
      <c r="IER24"/>
      <c r="IES24"/>
      <c r="IET24"/>
      <c r="IEU24"/>
      <c r="IEV24"/>
      <c r="IEW24"/>
      <c r="IEX24"/>
      <c r="IEY24"/>
      <c r="IEZ24"/>
      <c r="IFA24"/>
      <c r="IFB24"/>
      <c r="IFC24"/>
      <c r="IFD24"/>
      <c r="IFE24"/>
      <c r="IFF24"/>
      <c r="IFG24"/>
      <c r="IFH24"/>
      <c r="IFI24"/>
      <c r="IFJ24"/>
      <c r="IFK24"/>
      <c r="IFL24"/>
      <c r="IFM24"/>
      <c r="IFN24"/>
      <c r="IFO24"/>
      <c r="IFP24"/>
      <c r="IFQ24"/>
      <c r="IFR24"/>
      <c r="IFS24"/>
      <c r="IFT24"/>
      <c r="IFU24"/>
      <c r="IFV24"/>
      <c r="IFW24"/>
      <c r="IFX24"/>
      <c r="IFY24"/>
      <c r="IFZ24"/>
      <c r="IGA24"/>
      <c r="IGB24"/>
      <c r="IGC24"/>
      <c r="IGD24"/>
      <c r="IGE24"/>
      <c r="IGF24"/>
      <c r="IGG24"/>
      <c r="IGH24"/>
      <c r="IGI24"/>
      <c r="IGJ24"/>
      <c r="IGK24"/>
      <c r="IGL24"/>
      <c r="IGM24"/>
      <c r="IGN24"/>
      <c r="IGO24"/>
      <c r="IGP24"/>
      <c r="IGQ24"/>
      <c r="IGR24"/>
      <c r="IGS24"/>
      <c r="IGT24"/>
      <c r="IGU24"/>
      <c r="IGV24"/>
      <c r="IGW24"/>
      <c r="IGX24"/>
      <c r="IGY24"/>
      <c r="IGZ24"/>
      <c r="IHA24"/>
      <c r="IHB24"/>
      <c r="IHC24"/>
      <c r="IHD24"/>
      <c r="IHE24"/>
      <c r="IHF24"/>
      <c r="IHG24"/>
      <c r="IHH24"/>
      <c r="IHI24"/>
      <c r="IHJ24"/>
      <c r="IHK24"/>
      <c r="IHL24"/>
      <c r="IHM24"/>
      <c r="IHN24"/>
      <c r="IHO24"/>
      <c r="IHP24"/>
      <c r="IHQ24"/>
      <c r="IHR24"/>
      <c r="IHS24"/>
      <c r="IHT24"/>
      <c r="IHU24"/>
      <c r="IHV24"/>
      <c r="IHW24"/>
      <c r="IHX24"/>
      <c r="IHY24"/>
      <c r="IHZ24"/>
      <c r="IIA24"/>
      <c r="IIB24"/>
      <c r="IIC24"/>
      <c r="IID24"/>
      <c r="IIE24"/>
      <c r="IIF24"/>
      <c r="IIG24"/>
      <c r="IIH24"/>
      <c r="III24"/>
      <c r="IIJ24"/>
      <c r="IIK24"/>
      <c r="IIL24"/>
      <c r="IIM24"/>
      <c r="IIN24"/>
      <c r="IIO24"/>
      <c r="IIP24"/>
      <c r="IIQ24"/>
      <c r="IIR24"/>
      <c r="IIS24"/>
      <c r="IIT24"/>
      <c r="IIU24"/>
      <c r="IIV24"/>
      <c r="IIW24"/>
      <c r="IIX24"/>
      <c r="IIY24"/>
      <c r="IIZ24"/>
      <c r="IJA24"/>
      <c r="IJB24"/>
      <c r="IJC24"/>
      <c r="IJD24"/>
      <c r="IJE24"/>
      <c r="IJF24"/>
      <c r="IJG24"/>
      <c r="IJH24"/>
      <c r="IJI24"/>
      <c r="IJJ24"/>
      <c r="IJK24"/>
      <c r="IJL24"/>
      <c r="IJM24"/>
      <c r="IJN24"/>
      <c r="IJO24"/>
      <c r="IJP24"/>
      <c r="IJQ24"/>
      <c r="IJR24"/>
      <c r="IJS24"/>
      <c r="IJT24"/>
      <c r="IJU24"/>
      <c r="IJV24"/>
      <c r="IJW24"/>
      <c r="IJX24"/>
      <c r="IJY24"/>
      <c r="IJZ24"/>
      <c r="IKA24"/>
      <c r="IKB24"/>
      <c r="IKC24"/>
      <c r="IKD24"/>
      <c r="IKE24"/>
      <c r="IKF24"/>
      <c r="IKG24"/>
      <c r="IKH24"/>
      <c r="IKI24"/>
      <c r="IKJ24"/>
      <c r="IKK24"/>
      <c r="IKL24"/>
      <c r="IKM24"/>
      <c r="IKN24"/>
      <c r="IKO24"/>
      <c r="IKP24"/>
      <c r="IKQ24"/>
      <c r="IKR24"/>
      <c r="IKS24"/>
      <c r="IKT24"/>
      <c r="IKU24"/>
      <c r="IKV24"/>
      <c r="IKW24"/>
      <c r="IKX24"/>
      <c r="IKY24"/>
      <c r="IKZ24"/>
      <c r="ILA24"/>
      <c r="ILB24"/>
      <c r="ILC24"/>
      <c r="ILD24"/>
      <c r="ILE24"/>
      <c r="ILF24"/>
      <c r="ILG24"/>
      <c r="ILH24"/>
      <c r="ILI24"/>
      <c r="ILJ24"/>
      <c r="ILK24"/>
      <c r="ILL24"/>
      <c r="ILM24"/>
      <c r="ILN24"/>
      <c r="ILO24"/>
      <c r="ILP24"/>
      <c r="ILQ24"/>
      <c r="ILR24"/>
      <c r="ILS24"/>
      <c r="ILT24"/>
      <c r="ILU24"/>
      <c r="ILV24"/>
      <c r="ILW24"/>
      <c r="ILX24"/>
      <c r="ILY24"/>
      <c r="ILZ24"/>
      <c r="IMA24"/>
      <c r="IMB24"/>
      <c r="IMC24"/>
      <c r="IMD24"/>
      <c r="IME24"/>
      <c r="IMF24"/>
      <c r="IMG24"/>
      <c r="IMH24"/>
      <c r="IMI24"/>
      <c r="IMJ24"/>
      <c r="IMK24"/>
      <c r="IML24"/>
      <c r="IMM24"/>
      <c r="IMN24"/>
      <c r="IMO24"/>
      <c r="IMP24"/>
      <c r="IMQ24"/>
      <c r="IMR24"/>
      <c r="IMS24"/>
      <c r="IMT24"/>
      <c r="IMU24"/>
      <c r="IMV24"/>
      <c r="IMW24"/>
      <c r="IMX24"/>
      <c r="IMY24"/>
      <c r="IMZ24"/>
      <c r="INA24"/>
      <c r="INB24"/>
      <c r="INC24"/>
      <c r="IND24"/>
      <c r="INE24"/>
      <c r="INF24"/>
      <c r="ING24"/>
      <c r="INH24"/>
      <c r="INI24"/>
      <c r="INJ24"/>
      <c r="INK24"/>
      <c r="INL24"/>
      <c r="INM24"/>
      <c r="INN24"/>
      <c r="INO24"/>
      <c r="INP24"/>
      <c r="INQ24"/>
      <c r="INR24"/>
      <c r="INS24"/>
      <c r="INT24"/>
      <c r="INU24"/>
      <c r="INV24"/>
      <c r="INW24"/>
      <c r="INX24"/>
      <c r="INY24"/>
      <c r="INZ24"/>
      <c r="IOA24"/>
      <c r="IOB24"/>
      <c r="IOC24"/>
      <c r="IOD24"/>
      <c r="IOE24"/>
      <c r="IOF24"/>
      <c r="IOG24"/>
      <c r="IOH24"/>
      <c r="IOI24"/>
      <c r="IOJ24"/>
      <c r="IOK24"/>
      <c r="IOL24"/>
      <c r="IOM24"/>
      <c r="ION24"/>
      <c r="IOO24"/>
      <c r="IOP24"/>
      <c r="IOQ24"/>
      <c r="IOR24"/>
      <c r="IOS24"/>
      <c r="IOT24"/>
      <c r="IOU24"/>
      <c r="IOV24"/>
      <c r="IOW24"/>
      <c r="IOX24"/>
      <c r="IOY24"/>
      <c r="IOZ24"/>
      <c r="IPA24"/>
      <c r="IPB24"/>
      <c r="IPC24"/>
      <c r="IPD24"/>
      <c r="IPE24"/>
      <c r="IPF24"/>
      <c r="IPG24"/>
      <c r="IPH24"/>
      <c r="IPI24"/>
      <c r="IPJ24"/>
      <c r="IPK24"/>
      <c r="IPL24"/>
      <c r="IPM24"/>
      <c r="IPN24"/>
      <c r="IPO24"/>
      <c r="IPP24"/>
      <c r="IPQ24"/>
      <c r="IPR24"/>
      <c r="IPS24"/>
      <c r="IPT24"/>
      <c r="IPU24"/>
      <c r="IPV24"/>
      <c r="IPW24"/>
      <c r="IPX24"/>
      <c r="IPY24"/>
      <c r="IPZ24"/>
      <c r="IQA24"/>
      <c r="IQB24"/>
      <c r="IQC24"/>
      <c r="IQD24"/>
      <c r="IQE24"/>
      <c r="IQF24"/>
      <c r="IQG24"/>
      <c r="IQH24"/>
      <c r="IQI24"/>
      <c r="IQJ24"/>
      <c r="IQK24"/>
      <c r="IQL24"/>
      <c r="IQM24"/>
      <c r="IQN24"/>
      <c r="IQO24"/>
      <c r="IQP24"/>
      <c r="IQQ24"/>
      <c r="IQR24"/>
      <c r="IQS24"/>
      <c r="IQT24"/>
      <c r="IQU24"/>
      <c r="IQV24"/>
      <c r="IQW24"/>
      <c r="IQX24"/>
      <c r="IQY24"/>
      <c r="IQZ24"/>
      <c r="IRA24"/>
      <c r="IRB24"/>
      <c r="IRC24"/>
      <c r="IRD24"/>
      <c r="IRE24"/>
      <c r="IRF24"/>
      <c r="IRG24"/>
      <c r="IRH24"/>
      <c r="IRI24"/>
      <c r="IRJ24"/>
      <c r="IRK24"/>
      <c r="IRL24"/>
      <c r="IRM24"/>
      <c r="IRN24"/>
      <c r="IRO24"/>
      <c r="IRP24"/>
      <c r="IRQ24"/>
      <c r="IRR24"/>
      <c r="IRS24"/>
      <c r="IRT24"/>
      <c r="IRU24"/>
      <c r="IRV24"/>
      <c r="IRW24"/>
      <c r="IRX24"/>
      <c r="IRY24"/>
      <c r="IRZ24"/>
      <c r="ISA24"/>
      <c r="ISB24"/>
      <c r="ISC24"/>
      <c r="ISD24"/>
      <c r="ISE24"/>
      <c r="ISF24"/>
      <c r="ISG24"/>
      <c r="ISH24"/>
      <c r="ISI24"/>
      <c r="ISJ24"/>
      <c r="ISK24"/>
      <c r="ISL24"/>
      <c r="ISM24"/>
      <c r="ISN24"/>
      <c r="ISO24"/>
      <c r="ISP24"/>
      <c r="ISQ24"/>
      <c r="ISR24"/>
      <c r="ISS24"/>
      <c r="IST24"/>
      <c r="ISU24"/>
      <c r="ISV24"/>
      <c r="ISW24"/>
      <c r="ISX24"/>
      <c r="ISY24"/>
      <c r="ISZ24"/>
      <c r="ITA24"/>
      <c r="ITB24"/>
      <c r="ITC24"/>
      <c r="ITD24"/>
      <c r="ITE24"/>
      <c r="ITF24"/>
      <c r="ITG24"/>
      <c r="ITH24"/>
      <c r="ITI24"/>
      <c r="ITJ24"/>
      <c r="ITK24"/>
      <c r="ITL24"/>
      <c r="ITM24"/>
      <c r="ITN24"/>
      <c r="ITO24"/>
      <c r="ITP24"/>
      <c r="ITQ24"/>
      <c r="ITR24"/>
      <c r="ITS24"/>
      <c r="ITT24"/>
      <c r="ITU24"/>
      <c r="ITV24"/>
      <c r="ITW24"/>
      <c r="ITX24"/>
      <c r="ITY24"/>
      <c r="ITZ24"/>
      <c r="IUA24"/>
      <c r="IUB24"/>
      <c r="IUC24"/>
      <c r="IUD24"/>
      <c r="IUE24"/>
      <c r="IUF24"/>
      <c r="IUG24"/>
      <c r="IUH24"/>
      <c r="IUI24"/>
      <c r="IUJ24"/>
      <c r="IUK24"/>
      <c r="IUL24"/>
      <c r="IUM24"/>
      <c r="IUN24"/>
      <c r="IUO24"/>
      <c r="IUP24"/>
      <c r="IUQ24"/>
      <c r="IUR24"/>
      <c r="IUS24"/>
      <c r="IUT24"/>
      <c r="IUU24"/>
      <c r="IUV24"/>
      <c r="IUW24"/>
      <c r="IUX24"/>
      <c r="IUY24"/>
      <c r="IUZ24"/>
      <c r="IVA24"/>
      <c r="IVB24"/>
      <c r="IVC24"/>
      <c r="IVD24"/>
      <c r="IVE24"/>
      <c r="IVF24"/>
      <c r="IVG24"/>
      <c r="IVH24"/>
      <c r="IVI24"/>
      <c r="IVJ24"/>
      <c r="IVK24"/>
      <c r="IVL24"/>
      <c r="IVM24"/>
      <c r="IVN24"/>
      <c r="IVO24"/>
      <c r="IVP24"/>
      <c r="IVQ24"/>
      <c r="IVR24"/>
      <c r="IVS24"/>
      <c r="IVT24"/>
      <c r="IVU24"/>
      <c r="IVV24"/>
      <c r="IVW24"/>
      <c r="IVX24"/>
      <c r="IVY24"/>
      <c r="IVZ24"/>
      <c r="IWA24"/>
      <c r="IWB24"/>
      <c r="IWC24"/>
      <c r="IWD24"/>
      <c r="IWE24"/>
      <c r="IWF24"/>
      <c r="IWG24"/>
      <c r="IWH24"/>
      <c r="IWI24"/>
      <c r="IWJ24"/>
      <c r="IWK24"/>
      <c r="IWL24"/>
      <c r="IWM24"/>
      <c r="IWN24"/>
      <c r="IWO24"/>
      <c r="IWP24"/>
      <c r="IWQ24"/>
      <c r="IWR24"/>
      <c r="IWS24"/>
      <c r="IWT24"/>
      <c r="IWU24"/>
      <c r="IWV24"/>
      <c r="IWW24"/>
      <c r="IWX24"/>
      <c r="IWY24"/>
      <c r="IWZ24"/>
      <c r="IXA24"/>
      <c r="IXB24"/>
      <c r="IXC24"/>
      <c r="IXD24"/>
      <c r="IXE24"/>
      <c r="IXF24"/>
      <c r="IXG24"/>
      <c r="IXH24"/>
      <c r="IXI24"/>
      <c r="IXJ24"/>
      <c r="IXK24"/>
      <c r="IXL24"/>
      <c r="IXM24"/>
      <c r="IXN24"/>
      <c r="IXO24"/>
      <c r="IXP24"/>
      <c r="IXQ24"/>
      <c r="IXR24"/>
      <c r="IXS24"/>
      <c r="IXT24"/>
      <c r="IXU24"/>
      <c r="IXV24"/>
      <c r="IXW24"/>
      <c r="IXX24"/>
      <c r="IXY24"/>
      <c r="IXZ24"/>
      <c r="IYA24"/>
      <c r="IYB24"/>
      <c r="IYC24"/>
      <c r="IYD24"/>
      <c r="IYE24"/>
      <c r="IYF24"/>
      <c r="IYG24"/>
      <c r="IYH24"/>
      <c r="IYI24"/>
      <c r="IYJ24"/>
      <c r="IYK24"/>
      <c r="IYL24"/>
      <c r="IYM24"/>
      <c r="IYN24"/>
      <c r="IYO24"/>
      <c r="IYP24"/>
      <c r="IYQ24"/>
      <c r="IYR24"/>
      <c r="IYS24"/>
      <c r="IYT24"/>
      <c r="IYU24"/>
      <c r="IYV24"/>
      <c r="IYW24"/>
      <c r="IYX24"/>
      <c r="IYY24"/>
      <c r="IYZ24"/>
      <c r="IZA24"/>
      <c r="IZB24"/>
      <c r="IZC24"/>
      <c r="IZD24"/>
      <c r="IZE24"/>
      <c r="IZF24"/>
      <c r="IZG24"/>
      <c r="IZH24"/>
      <c r="IZI24"/>
      <c r="IZJ24"/>
      <c r="IZK24"/>
      <c r="IZL24"/>
      <c r="IZM24"/>
      <c r="IZN24"/>
      <c r="IZO24"/>
      <c r="IZP24"/>
      <c r="IZQ24"/>
      <c r="IZR24"/>
      <c r="IZS24"/>
      <c r="IZT24"/>
      <c r="IZU24"/>
      <c r="IZV24"/>
      <c r="IZW24"/>
      <c r="IZX24"/>
      <c r="IZY24"/>
      <c r="IZZ24"/>
      <c r="JAA24"/>
      <c r="JAB24"/>
      <c r="JAC24"/>
      <c r="JAD24"/>
      <c r="JAE24"/>
      <c r="JAF24"/>
      <c r="JAG24"/>
      <c r="JAH24"/>
      <c r="JAI24"/>
      <c r="JAJ24"/>
      <c r="JAK24"/>
      <c r="JAL24"/>
      <c r="JAM24"/>
      <c r="JAN24"/>
      <c r="JAO24"/>
      <c r="JAP24"/>
      <c r="JAQ24"/>
      <c r="JAR24"/>
      <c r="JAS24"/>
      <c r="JAT24"/>
      <c r="JAU24"/>
      <c r="JAV24"/>
      <c r="JAW24"/>
      <c r="JAX24"/>
      <c r="JAY24"/>
      <c r="JAZ24"/>
      <c r="JBA24"/>
      <c r="JBB24"/>
      <c r="JBC24"/>
      <c r="JBD24"/>
      <c r="JBE24"/>
      <c r="JBF24"/>
      <c r="JBG24"/>
      <c r="JBH24"/>
      <c r="JBI24"/>
      <c r="JBJ24"/>
      <c r="JBK24"/>
      <c r="JBL24"/>
      <c r="JBM24"/>
      <c r="JBN24"/>
      <c r="JBO24"/>
      <c r="JBP24"/>
      <c r="JBQ24"/>
      <c r="JBR24"/>
      <c r="JBS24"/>
      <c r="JBT24"/>
      <c r="JBU24"/>
      <c r="JBV24"/>
      <c r="JBW24"/>
      <c r="JBX24"/>
      <c r="JBY24"/>
      <c r="JBZ24"/>
      <c r="JCA24"/>
      <c r="JCB24"/>
      <c r="JCC24"/>
      <c r="JCD24"/>
      <c r="JCE24"/>
      <c r="JCF24"/>
      <c r="JCG24"/>
      <c r="JCH24"/>
      <c r="JCI24"/>
      <c r="JCJ24"/>
      <c r="JCK24"/>
      <c r="JCL24"/>
      <c r="JCM24"/>
      <c r="JCN24"/>
      <c r="JCO24"/>
      <c r="JCP24"/>
      <c r="JCQ24"/>
      <c r="JCR24"/>
      <c r="JCS24"/>
      <c r="JCT24"/>
      <c r="JCU24"/>
      <c r="JCV24"/>
      <c r="JCW24"/>
      <c r="JCX24"/>
      <c r="JCY24"/>
      <c r="JCZ24"/>
      <c r="JDA24"/>
      <c r="JDB24"/>
      <c r="JDC24"/>
      <c r="JDD24"/>
      <c r="JDE24"/>
      <c r="JDF24"/>
      <c r="JDG24"/>
      <c r="JDH24"/>
      <c r="JDI24"/>
      <c r="JDJ24"/>
      <c r="JDK24"/>
      <c r="JDL24"/>
      <c r="JDM24"/>
      <c r="JDN24"/>
      <c r="JDO24"/>
      <c r="JDP24"/>
      <c r="JDQ24"/>
      <c r="JDR24"/>
      <c r="JDS24"/>
      <c r="JDT24"/>
      <c r="JDU24"/>
      <c r="JDV24"/>
      <c r="JDW24"/>
      <c r="JDX24"/>
      <c r="JDY24"/>
      <c r="JDZ24"/>
      <c r="JEA24"/>
      <c r="JEB24"/>
      <c r="JEC24"/>
      <c r="JED24"/>
      <c r="JEE24"/>
      <c r="JEF24"/>
      <c r="JEG24"/>
      <c r="JEH24"/>
      <c r="JEI24"/>
      <c r="JEJ24"/>
      <c r="JEK24"/>
      <c r="JEL24"/>
      <c r="JEM24"/>
      <c r="JEN24"/>
      <c r="JEO24"/>
      <c r="JEP24"/>
      <c r="JEQ24"/>
      <c r="JER24"/>
      <c r="JES24"/>
      <c r="JET24"/>
      <c r="JEU24"/>
      <c r="JEV24"/>
      <c r="JEW24"/>
      <c r="JEX24"/>
      <c r="JEY24"/>
      <c r="JEZ24"/>
      <c r="JFA24"/>
      <c r="JFB24"/>
      <c r="JFC24"/>
      <c r="JFD24"/>
      <c r="JFE24"/>
      <c r="JFF24"/>
      <c r="JFG24"/>
      <c r="JFH24"/>
      <c r="JFI24"/>
      <c r="JFJ24"/>
      <c r="JFK24"/>
      <c r="JFL24"/>
      <c r="JFM24"/>
      <c r="JFN24"/>
      <c r="JFO24"/>
      <c r="JFP24"/>
      <c r="JFQ24"/>
      <c r="JFR24"/>
      <c r="JFS24"/>
      <c r="JFT24"/>
      <c r="JFU24"/>
      <c r="JFV24"/>
      <c r="JFW24"/>
      <c r="JFX24"/>
      <c r="JFY24"/>
      <c r="JFZ24"/>
      <c r="JGA24"/>
      <c r="JGB24"/>
      <c r="JGC24"/>
      <c r="JGD24"/>
      <c r="JGE24"/>
      <c r="JGF24"/>
      <c r="JGG24"/>
      <c r="JGH24"/>
      <c r="JGI24"/>
      <c r="JGJ24"/>
      <c r="JGK24"/>
      <c r="JGL24"/>
      <c r="JGM24"/>
      <c r="JGN24"/>
      <c r="JGO24"/>
      <c r="JGP24"/>
      <c r="JGQ24"/>
      <c r="JGR24"/>
      <c r="JGS24"/>
      <c r="JGT24"/>
      <c r="JGU24"/>
      <c r="JGV24"/>
      <c r="JGW24"/>
      <c r="JGX24"/>
      <c r="JGY24"/>
      <c r="JGZ24"/>
      <c r="JHA24"/>
      <c r="JHB24"/>
      <c r="JHC24"/>
      <c r="JHD24"/>
      <c r="JHE24"/>
      <c r="JHF24"/>
      <c r="JHG24"/>
      <c r="JHH24"/>
      <c r="JHI24"/>
      <c r="JHJ24"/>
      <c r="JHK24"/>
      <c r="JHL24"/>
      <c r="JHM24"/>
      <c r="JHN24"/>
      <c r="JHO24"/>
      <c r="JHP24"/>
      <c r="JHQ24"/>
      <c r="JHR24"/>
      <c r="JHS24"/>
      <c r="JHT24"/>
      <c r="JHU24"/>
      <c r="JHV24"/>
      <c r="JHW24"/>
      <c r="JHX24"/>
      <c r="JHY24"/>
      <c r="JHZ24"/>
      <c r="JIA24"/>
      <c r="JIB24"/>
      <c r="JIC24"/>
      <c r="JID24"/>
      <c r="JIE24"/>
      <c r="JIF24"/>
      <c r="JIG24"/>
      <c r="JIH24"/>
      <c r="JII24"/>
      <c r="JIJ24"/>
      <c r="JIK24"/>
      <c r="JIL24"/>
      <c r="JIM24"/>
      <c r="JIN24"/>
      <c r="JIO24"/>
      <c r="JIP24"/>
      <c r="JIQ24"/>
      <c r="JIR24"/>
      <c r="JIS24"/>
      <c r="JIT24"/>
      <c r="JIU24"/>
      <c r="JIV24"/>
      <c r="JIW24"/>
      <c r="JIX24"/>
      <c r="JIY24"/>
      <c r="JIZ24"/>
      <c r="JJA24"/>
      <c r="JJB24"/>
      <c r="JJC24"/>
      <c r="JJD24"/>
      <c r="JJE24"/>
      <c r="JJF24"/>
      <c r="JJG24"/>
      <c r="JJH24"/>
      <c r="JJI24"/>
      <c r="JJJ24"/>
      <c r="JJK24"/>
      <c r="JJL24"/>
      <c r="JJM24"/>
      <c r="JJN24"/>
      <c r="JJO24"/>
      <c r="JJP24"/>
      <c r="JJQ24"/>
      <c r="JJR24"/>
      <c r="JJS24"/>
      <c r="JJT24"/>
      <c r="JJU24"/>
      <c r="JJV24"/>
      <c r="JJW24"/>
      <c r="JJX24"/>
      <c r="JJY24"/>
      <c r="JJZ24"/>
      <c r="JKA24"/>
      <c r="JKB24"/>
      <c r="JKC24"/>
      <c r="JKD24"/>
      <c r="JKE24"/>
      <c r="JKF24"/>
      <c r="JKG24"/>
      <c r="JKH24"/>
      <c r="JKI24"/>
      <c r="JKJ24"/>
      <c r="JKK24"/>
      <c r="JKL24"/>
      <c r="JKM24"/>
      <c r="JKN24"/>
      <c r="JKO24"/>
      <c r="JKP24"/>
      <c r="JKQ24"/>
      <c r="JKR24"/>
      <c r="JKS24"/>
      <c r="JKT24"/>
      <c r="JKU24"/>
      <c r="JKV24"/>
      <c r="JKW24"/>
      <c r="JKX24"/>
      <c r="JKY24"/>
      <c r="JKZ24"/>
      <c r="JLA24"/>
      <c r="JLB24"/>
      <c r="JLC24"/>
      <c r="JLD24"/>
      <c r="JLE24"/>
      <c r="JLF24"/>
      <c r="JLG24"/>
      <c r="JLH24"/>
      <c r="JLI24"/>
      <c r="JLJ24"/>
      <c r="JLK24"/>
      <c r="JLL24"/>
      <c r="JLM24"/>
      <c r="JLN24"/>
      <c r="JLO24"/>
      <c r="JLP24"/>
      <c r="JLQ24"/>
      <c r="JLR24"/>
      <c r="JLS24"/>
      <c r="JLT24"/>
      <c r="JLU24"/>
      <c r="JLV24"/>
      <c r="JLW24"/>
      <c r="JLX24"/>
      <c r="JLY24"/>
      <c r="JLZ24"/>
      <c r="JMA24"/>
      <c r="JMB24"/>
      <c r="JMC24"/>
      <c r="JMD24"/>
      <c r="JME24"/>
      <c r="JMF24"/>
      <c r="JMG24"/>
      <c r="JMH24"/>
      <c r="JMI24"/>
      <c r="JMJ24"/>
      <c r="JMK24"/>
      <c r="JML24"/>
      <c r="JMM24"/>
      <c r="JMN24"/>
      <c r="JMO24"/>
      <c r="JMP24"/>
      <c r="JMQ24"/>
      <c r="JMR24"/>
      <c r="JMS24"/>
      <c r="JMT24"/>
      <c r="JMU24"/>
      <c r="JMV24"/>
      <c r="JMW24"/>
      <c r="JMX24"/>
      <c r="JMY24"/>
      <c r="JMZ24"/>
      <c r="JNA24"/>
      <c r="JNB24"/>
      <c r="JNC24"/>
      <c r="JND24"/>
      <c r="JNE24"/>
      <c r="JNF24"/>
      <c r="JNG24"/>
      <c r="JNH24"/>
      <c r="JNI24"/>
      <c r="JNJ24"/>
      <c r="JNK24"/>
      <c r="JNL24"/>
      <c r="JNM24"/>
      <c r="JNN24"/>
      <c r="JNO24"/>
      <c r="JNP24"/>
      <c r="JNQ24"/>
      <c r="JNR24"/>
      <c r="JNS24"/>
      <c r="JNT24"/>
      <c r="JNU24"/>
      <c r="JNV24"/>
      <c r="JNW24"/>
      <c r="JNX24"/>
      <c r="JNY24"/>
      <c r="JNZ24"/>
      <c r="JOA24"/>
      <c r="JOB24"/>
      <c r="JOC24"/>
      <c r="JOD24"/>
      <c r="JOE24"/>
      <c r="JOF24"/>
      <c r="JOG24"/>
      <c r="JOH24"/>
      <c r="JOI24"/>
      <c r="JOJ24"/>
      <c r="JOK24"/>
      <c r="JOL24"/>
      <c r="JOM24"/>
      <c r="JON24"/>
      <c r="JOO24"/>
      <c r="JOP24"/>
      <c r="JOQ24"/>
      <c r="JOR24"/>
      <c r="JOS24"/>
      <c r="JOT24"/>
      <c r="JOU24"/>
      <c r="JOV24"/>
      <c r="JOW24"/>
      <c r="JOX24"/>
      <c r="JOY24"/>
      <c r="JOZ24"/>
      <c r="JPA24"/>
      <c r="JPB24"/>
      <c r="JPC24"/>
      <c r="JPD24"/>
      <c r="JPE24"/>
      <c r="JPF24"/>
      <c r="JPG24"/>
      <c r="JPH24"/>
      <c r="JPI24"/>
      <c r="JPJ24"/>
      <c r="JPK24"/>
      <c r="JPL24"/>
      <c r="JPM24"/>
      <c r="JPN24"/>
      <c r="JPO24"/>
      <c r="JPP24"/>
      <c r="JPQ24"/>
      <c r="JPR24"/>
      <c r="JPS24"/>
      <c r="JPT24"/>
      <c r="JPU24"/>
      <c r="JPV24"/>
      <c r="JPW24"/>
      <c r="JPX24"/>
      <c r="JPY24"/>
      <c r="JPZ24"/>
      <c r="JQA24"/>
      <c r="JQB24"/>
      <c r="JQC24"/>
      <c r="JQD24"/>
      <c r="JQE24"/>
      <c r="JQF24"/>
      <c r="JQG24"/>
      <c r="JQH24"/>
      <c r="JQI24"/>
      <c r="JQJ24"/>
      <c r="JQK24"/>
      <c r="JQL24"/>
      <c r="JQM24"/>
      <c r="JQN24"/>
      <c r="JQO24"/>
      <c r="JQP24"/>
      <c r="JQQ24"/>
      <c r="JQR24"/>
      <c r="JQS24"/>
      <c r="JQT24"/>
      <c r="JQU24"/>
      <c r="JQV24"/>
      <c r="JQW24"/>
      <c r="JQX24"/>
      <c r="JQY24"/>
      <c r="JQZ24"/>
      <c r="JRA24"/>
      <c r="JRB24"/>
      <c r="JRC24"/>
      <c r="JRD24"/>
      <c r="JRE24"/>
      <c r="JRF24"/>
      <c r="JRG24"/>
      <c r="JRH24"/>
      <c r="JRI24"/>
      <c r="JRJ24"/>
      <c r="JRK24"/>
      <c r="JRL24"/>
      <c r="JRM24"/>
      <c r="JRN24"/>
      <c r="JRO24"/>
      <c r="JRP24"/>
      <c r="JRQ24"/>
      <c r="JRR24"/>
      <c r="JRS24"/>
      <c r="JRT24"/>
      <c r="JRU24"/>
      <c r="JRV24"/>
      <c r="JRW24"/>
      <c r="JRX24"/>
      <c r="JRY24"/>
      <c r="JRZ24"/>
      <c r="JSA24"/>
      <c r="JSB24"/>
      <c r="JSC24"/>
      <c r="JSD24"/>
      <c r="JSE24"/>
      <c r="JSF24"/>
      <c r="JSG24"/>
      <c r="JSH24"/>
      <c r="JSI24"/>
      <c r="JSJ24"/>
      <c r="JSK24"/>
      <c r="JSL24"/>
      <c r="JSM24"/>
      <c r="JSN24"/>
      <c r="JSO24"/>
      <c r="JSP24"/>
      <c r="JSQ24"/>
      <c r="JSR24"/>
      <c r="JSS24"/>
      <c r="JST24"/>
      <c r="JSU24"/>
      <c r="JSV24"/>
      <c r="JSW24"/>
      <c r="JSX24"/>
      <c r="JSY24"/>
      <c r="JSZ24"/>
      <c r="JTA24"/>
      <c r="JTB24"/>
      <c r="JTC24"/>
      <c r="JTD24"/>
      <c r="JTE24"/>
      <c r="JTF24"/>
      <c r="JTG24"/>
      <c r="JTH24"/>
      <c r="JTI24"/>
      <c r="JTJ24"/>
      <c r="JTK24"/>
      <c r="JTL24"/>
      <c r="JTM24"/>
      <c r="JTN24"/>
      <c r="JTO24"/>
      <c r="JTP24"/>
      <c r="JTQ24"/>
      <c r="JTR24"/>
      <c r="JTS24"/>
      <c r="JTT24"/>
      <c r="JTU24"/>
      <c r="JTV24"/>
      <c r="JTW24"/>
      <c r="JTX24"/>
      <c r="JTY24"/>
      <c r="JTZ24"/>
      <c r="JUA24"/>
      <c r="JUB24"/>
      <c r="JUC24"/>
      <c r="JUD24"/>
      <c r="JUE24"/>
      <c r="JUF24"/>
      <c r="JUG24"/>
      <c r="JUH24"/>
      <c r="JUI24"/>
      <c r="JUJ24"/>
      <c r="JUK24"/>
      <c r="JUL24"/>
      <c r="JUM24"/>
      <c r="JUN24"/>
      <c r="JUO24"/>
      <c r="JUP24"/>
      <c r="JUQ24"/>
      <c r="JUR24"/>
      <c r="JUS24"/>
      <c r="JUT24"/>
      <c r="JUU24"/>
      <c r="JUV24"/>
      <c r="JUW24"/>
      <c r="JUX24"/>
      <c r="JUY24"/>
      <c r="JUZ24"/>
      <c r="JVA24"/>
      <c r="JVB24"/>
      <c r="JVC24"/>
      <c r="JVD24"/>
      <c r="JVE24"/>
      <c r="JVF24"/>
      <c r="JVG24"/>
      <c r="JVH24"/>
      <c r="JVI24"/>
      <c r="JVJ24"/>
      <c r="JVK24"/>
      <c r="JVL24"/>
      <c r="JVM24"/>
      <c r="JVN24"/>
      <c r="JVO24"/>
      <c r="JVP24"/>
      <c r="JVQ24"/>
      <c r="JVR24"/>
      <c r="JVS24"/>
      <c r="JVT24"/>
      <c r="JVU24"/>
      <c r="JVV24"/>
      <c r="JVW24"/>
      <c r="JVX24"/>
      <c r="JVY24"/>
      <c r="JVZ24"/>
      <c r="JWA24"/>
      <c r="JWB24"/>
      <c r="JWC24"/>
      <c r="JWD24"/>
      <c r="JWE24"/>
      <c r="JWF24"/>
      <c r="JWG24"/>
      <c r="JWH24"/>
      <c r="JWI24"/>
      <c r="JWJ24"/>
      <c r="JWK24"/>
      <c r="JWL24"/>
      <c r="JWM24"/>
      <c r="JWN24"/>
      <c r="JWO24"/>
      <c r="JWP24"/>
      <c r="JWQ24"/>
      <c r="JWR24"/>
      <c r="JWS24"/>
      <c r="JWT24"/>
      <c r="JWU24"/>
      <c r="JWV24"/>
      <c r="JWW24"/>
      <c r="JWX24"/>
      <c r="JWY24"/>
      <c r="JWZ24"/>
      <c r="JXA24"/>
      <c r="JXB24"/>
      <c r="JXC24"/>
      <c r="JXD24"/>
      <c r="JXE24"/>
      <c r="JXF24"/>
      <c r="JXG24"/>
      <c r="JXH24"/>
      <c r="JXI24"/>
      <c r="JXJ24"/>
      <c r="JXK24"/>
      <c r="JXL24"/>
      <c r="JXM24"/>
      <c r="JXN24"/>
      <c r="JXO24"/>
      <c r="JXP24"/>
      <c r="JXQ24"/>
      <c r="JXR24"/>
      <c r="JXS24"/>
      <c r="JXT24"/>
      <c r="JXU24"/>
      <c r="JXV24"/>
      <c r="JXW24"/>
      <c r="JXX24"/>
      <c r="JXY24"/>
      <c r="JXZ24"/>
      <c r="JYA24"/>
      <c r="JYB24"/>
      <c r="JYC24"/>
      <c r="JYD24"/>
      <c r="JYE24"/>
      <c r="JYF24"/>
      <c r="JYG24"/>
      <c r="JYH24"/>
      <c r="JYI24"/>
      <c r="JYJ24"/>
      <c r="JYK24"/>
      <c r="JYL24"/>
      <c r="JYM24"/>
      <c r="JYN24"/>
      <c r="JYO24"/>
      <c r="JYP24"/>
      <c r="JYQ24"/>
      <c r="JYR24"/>
      <c r="JYS24"/>
      <c r="JYT24"/>
      <c r="JYU24"/>
      <c r="JYV24"/>
      <c r="JYW24"/>
      <c r="JYX24"/>
      <c r="JYY24"/>
      <c r="JYZ24"/>
      <c r="JZA24"/>
      <c r="JZB24"/>
      <c r="JZC24"/>
      <c r="JZD24"/>
      <c r="JZE24"/>
      <c r="JZF24"/>
      <c r="JZG24"/>
      <c r="JZH24"/>
      <c r="JZI24"/>
      <c r="JZJ24"/>
      <c r="JZK24"/>
      <c r="JZL24"/>
      <c r="JZM24"/>
      <c r="JZN24"/>
      <c r="JZO24"/>
      <c r="JZP24"/>
      <c r="JZQ24"/>
      <c r="JZR24"/>
      <c r="JZS24"/>
      <c r="JZT24"/>
      <c r="JZU24"/>
      <c r="JZV24"/>
      <c r="JZW24"/>
      <c r="JZX24"/>
      <c r="JZY24"/>
      <c r="JZZ24"/>
      <c r="KAA24"/>
      <c r="KAB24"/>
      <c r="KAC24"/>
      <c r="KAD24"/>
      <c r="KAE24"/>
      <c r="KAF24"/>
      <c r="KAG24"/>
      <c r="KAH24"/>
      <c r="KAI24"/>
      <c r="KAJ24"/>
      <c r="KAK24"/>
      <c r="KAL24"/>
      <c r="KAM24"/>
      <c r="KAN24"/>
      <c r="KAO24"/>
      <c r="KAP24"/>
      <c r="KAQ24"/>
      <c r="KAR24"/>
      <c r="KAS24"/>
      <c r="KAT24"/>
      <c r="KAU24"/>
      <c r="KAV24"/>
      <c r="KAW24"/>
      <c r="KAX24"/>
      <c r="KAY24"/>
      <c r="KAZ24"/>
      <c r="KBA24"/>
      <c r="KBB24"/>
      <c r="KBC24"/>
      <c r="KBD24"/>
      <c r="KBE24"/>
      <c r="KBF24"/>
      <c r="KBG24"/>
      <c r="KBH24"/>
      <c r="KBI24"/>
      <c r="KBJ24"/>
      <c r="KBK24"/>
      <c r="KBL24"/>
      <c r="KBM24"/>
      <c r="KBN24"/>
      <c r="KBO24"/>
      <c r="KBP24"/>
      <c r="KBQ24"/>
      <c r="KBR24"/>
      <c r="KBS24"/>
      <c r="KBT24"/>
      <c r="KBU24"/>
      <c r="KBV24"/>
      <c r="KBW24"/>
      <c r="KBX24"/>
      <c r="KBY24"/>
      <c r="KBZ24"/>
      <c r="KCA24"/>
      <c r="KCB24"/>
      <c r="KCC24"/>
      <c r="KCD24"/>
      <c r="KCE24"/>
      <c r="KCF24"/>
      <c r="KCG24"/>
      <c r="KCH24"/>
      <c r="KCI24"/>
      <c r="KCJ24"/>
      <c r="KCK24"/>
      <c r="KCL24"/>
      <c r="KCM24"/>
      <c r="KCN24"/>
      <c r="KCO24"/>
      <c r="KCP24"/>
      <c r="KCQ24"/>
      <c r="KCR24"/>
      <c r="KCS24"/>
      <c r="KCT24"/>
      <c r="KCU24"/>
      <c r="KCV24"/>
      <c r="KCW24"/>
      <c r="KCX24"/>
      <c r="KCY24"/>
      <c r="KCZ24"/>
      <c r="KDA24"/>
      <c r="KDB24"/>
      <c r="KDC24"/>
      <c r="KDD24"/>
      <c r="KDE24"/>
      <c r="KDF24"/>
      <c r="KDG24"/>
      <c r="KDH24"/>
      <c r="KDI24"/>
      <c r="KDJ24"/>
      <c r="KDK24"/>
      <c r="KDL24"/>
      <c r="KDM24"/>
      <c r="KDN24"/>
      <c r="KDO24"/>
      <c r="KDP24"/>
      <c r="KDQ24"/>
      <c r="KDR24"/>
      <c r="KDS24"/>
      <c r="KDT24"/>
      <c r="KDU24"/>
      <c r="KDV24"/>
      <c r="KDW24"/>
      <c r="KDX24"/>
      <c r="KDY24"/>
      <c r="KDZ24"/>
      <c r="KEA24"/>
      <c r="KEB24"/>
      <c r="KEC24"/>
      <c r="KED24"/>
      <c r="KEE24"/>
      <c r="KEF24"/>
      <c r="KEG24"/>
      <c r="KEH24"/>
      <c r="KEI24"/>
      <c r="KEJ24"/>
      <c r="KEK24"/>
      <c r="KEL24"/>
      <c r="KEM24"/>
      <c r="KEN24"/>
      <c r="KEO24"/>
      <c r="KEP24"/>
      <c r="KEQ24"/>
      <c r="KER24"/>
      <c r="KES24"/>
      <c r="KET24"/>
      <c r="KEU24"/>
      <c r="KEV24"/>
      <c r="KEW24"/>
      <c r="KEX24"/>
      <c r="KEY24"/>
      <c r="KEZ24"/>
      <c r="KFA24"/>
      <c r="KFB24"/>
      <c r="KFC24"/>
      <c r="KFD24"/>
      <c r="KFE24"/>
      <c r="KFF24"/>
      <c r="KFG24"/>
      <c r="KFH24"/>
      <c r="KFI24"/>
      <c r="KFJ24"/>
      <c r="KFK24"/>
      <c r="KFL24"/>
      <c r="KFM24"/>
      <c r="KFN24"/>
      <c r="KFO24"/>
      <c r="KFP24"/>
      <c r="KFQ24"/>
      <c r="KFR24"/>
      <c r="KFS24"/>
      <c r="KFT24"/>
      <c r="KFU24"/>
      <c r="KFV24"/>
      <c r="KFW24"/>
      <c r="KFX24"/>
      <c r="KFY24"/>
      <c r="KFZ24"/>
      <c r="KGA24"/>
      <c r="KGB24"/>
      <c r="KGC24"/>
      <c r="KGD24"/>
      <c r="KGE24"/>
      <c r="KGF24"/>
      <c r="KGG24"/>
      <c r="KGH24"/>
      <c r="KGI24"/>
      <c r="KGJ24"/>
      <c r="KGK24"/>
      <c r="KGL24"/>
      <c r="KGM24"/>
      <c r="KGN24"/>
      <c r="KGO24"/>
      <c r="KGP24"/>
      <c r="KGQ24"/>
      <c r="KGR24"/>
      <c r="KGS24"/>
      <c r="KGT24"/>
      <c r="KGU24"/>
      <c r="KGV24"/>
      <c r="KGW24"/>
      <c r="KGX24"/>
      <c r="KGY24"/>
      <c r="KGZ24"/>
      <c r="KHA24"/>
      <c r="KHB24"/>
      <c r="KHC24"/>
      <c r="KHD24"/>
      <c r="KHE24"/>
      <c r="KHF24"/>
      <c r="KHG24"/>
      <c r="KHH24"/>
      <c r="KHI24"/>
      <c r="KHJ24"/>
      <c r="KHK24"/>
      <c r="KHL24"/>
      <c r="KHM24"/>
      <c r="KHN24"/>
      <c r="KHO24"/>
      <c r="KHP24"/>
      <c r="KHQ24"/>
      <c r="KHR24"/>
      <c r="KHS24"/>
      <c r="KHT24"/>
      <c r="KHU24"/>
      <c r="KHV24"/>
      <c r="KHW24"/>
      <c r="KHX24"/>
      <c r="KHY24"/>
      <c r="KHZ24"/>
      <c r="KIA24"/>
      <c r="KIB24"/>
      <c r="KIC24"/>
      <c r="KID24"/>
      <c r="KIE24"/>
      <c r="KIF24"/>
      <c r="KIG24"/>
      <c r="KIH24"/>
      <c r="KII24"/>
      <c r="KIJ24"/>
      <c r="KIK24"/>
      <c r="KIL24"/>
      <c r="KIM24"/>
      <c r="KIN24"/>
      <c r="KIO24"/>
      <c r="KIP24"/>
      <c r="KIQ24"/>
      <c r="KIR24"/>
      <c r="KIS24"/>
      <c r="KIT24"/>
      <c r="KIU24"/>
      <c r="KIV24"/>
      <c r="KIW24"/>
      <c r="KIX24"/>
      <c r="KIY24"/>
      <c r="KIZ24"/>
      <c r="KJA24"/>
      <c r="KJB24"/>
      <c r="KJC24"/>
      <c r="KJD24"/>
      <c r="KJE24"/>
      <c r="KJF24"/>
      <c r="KJG24"/>
      <c r="KJH24"/>
      <c r="KJI24"/>
      <c r="KJJ24"/>
      <c r="KJK24"/>
      <c r="KJL24"/>
      <c r="KJM24"/>
      <c r="KJN24"/>
      <c r="KJO24"/>
      <c r="KJP24"/>
      <c r="KJQ24"/>
      <c r="KJR24"/>
      <c r="KJS24"/>
      <c r="KJT24"/>
      <c r="KJU24"/>
      <c r="KJV24"/>
      <c r="KJW24"/>
      <c r="KJX24"/>
      <c r="KJY24"/>
      <c r="KJZ24"/>
      <c r="KKA24"/>
      <c r="KKB24"/>
      <c r="KKC24"/>
      <c r="KKD24"/>
      <c r="KKE24"/>
      <c r="KKF24"/>
      <c r="KKG24"/>
      <c r="KKH24"/>
      <c r="KKI24"/>
      <c r="KKJ24"/>
      <c r="KKK24"/>
      <c r="KKL24"/>
      <c r="KKM24"/>
      <c r="KKN24"/>
      <c r="KKO24"/>
      <c r="KKP24"/>
      <c r="KKQ24"/>
      <c r="KKR24"/>
      <c r="KKS24"/>
      <c r="KKT24"/>
      <c r="KKU24"/>
      <c r="KKV24"/>
      <c r="KKW24"/>
      <c r="KKX24"/>
      <c r="KKY24"/>
      <c r="KKZ24"/>
      <c r="KLA24"/>
      <c r="KLB24"/>
      <c r="KLC24"/>
      <c r="KLD24"/>
      <c r="KLE24"/>
      <c r="KLF24"/>
      <c r="KLG24"/>
      <c r="KLH24"/>
      <c r="KLI24"/>
      <c r="KLJ24"/>
      <c r="KLK24"/>
      <c r="KLL24"/>
      <c r="KLM24"/>
      <c r="KLN24"/>
      <c r="KLO24"/>
      <c r="KLP24"/>
      <c r="KLQ24"/>
      <c r="KLR24"/>
      <c r="KLS24"/>
      <c r="KLT24"/>
      <c r="KLU24"/>
      <c r="KLV24"/>
      <c r="KLW24"/>
      <c r="KLX24"/>
      <c r="KLY24"/>
      <c r="KLZ24"/>
      <c r="KMA24"/>
      <c r="KMB24"/>
      <c r="KMC24"/>
      <c r="KMD24"/>
      <c r="KME24"/>
      <c r="KMF24"/>
      <c r="KMG24"/>
      <c r="KMH24"/>
      <c r="KMI24"/>
      <c r="KMJ24"/>
      <c r="KMK24"/>
      <c r="KML24"/>
      <c r="KMM24"/>
      <c r="KMN24"/>
      <c r="KMO24"/>
      <c r="KMP24"/>
      <c r="KMQ24"/>
      <c r="KMR24"/>
      <c r="KMS24"/>
      <c r="KMT24"/>
      <c r="KMU24"/>
      <c r="KMV24"/>
      <c r="KMW24"/>
      <c r="KMX24"/>
      <c r="KMY24"/>
      <c r="KMZ24"/>
      <c r="KNA24"/>
      <c r="KNB24"/>
      <c r="KNC24"/>
      <c r="KND24"/>
      <c r="KNE24"/>
      <c r="KNF24"/>
      <c r="KNG24"/>
      <c r="KNH24"/>
      <c r="KNI24"/>
      <c r="KNJ24"/>
      <c r="KNK24"/>
      <c r="KNL24"/>
      <c r="KNM24"/>
      <c r="KNN24"/>
      <c r="KNO24"/>
      <c r="KNP24"/>
      <c r="KNQ24"/>
      <c r="KNR24"/>
      <c r="KNS24"/>
      <c r="KNT24"/>
      <c r="KNU24"/>
      <c r="KNV24"/>
      <c r="KNW24"/>
      <c r="KNX24"/>
      <c r="KNY24"/>
      <c r="KNZ24"/>
      <c r="KOA24"/>
      <c r="KOB24"/>
      <c r="KOC24"/>
      <c r="KOD24"/>
      <c r="KOE24"/>
      <c r="KOF24"/>
      <c r="KOG24"/>
      <c r="KOH24"/>
      <c r="KOI24"/>
      <c r="KOJ24"/>
      <c r="KOK24"/>
      <c r="KOL24"/>
      <c r="KOM24"/>
      <c r="KON24"/>
      <c r="KOO24"/>
      <c r="KOP24"/>
      <c r="KOQ24"/>
      <c r="KOR24"/>
      <c r="KOS24"/>
      <c r="KOT24"/>
      <c r="KOU24"/>
      <c r="KOV24"/>
      <c r="KOW24"/>
      <c r="KOX24"/>
      <c r="KOY24"/>
      <c r="KOZ24"/>
      <c r="KPA24"/>
      <c r="KPB24"/>
      <c r="KPC24"/>
      <c r="KPD24"/>
      <c r="KPE24"/>
      <c r="KPF24"/>
      <c r="KPG24"/>
      <c r="KPH24"/>
      <c r="KPI24"/>
      <c r="KPJ24"/>
      <c r="KPK24"/>
      <c r="KPL24"/>
      <c r="KPM24"/>
      <c r="KPN24"/>
      <c r="KPO24"/>
      <c r="KPP24"/>
      <c r="KPQ24"/>
      <c r="KPR24"/>
      <c r="KPS24"/>
      <c r="KPT24"/>
      <c r="KPU24"/>
      <c r="KPV24"/>
      <c r="KPW24"/>
      <c r="KPX24"/>
      <c r="KPY24"/>
      <c r="KPZ24"/>
      <c r="KQA24"/>
      <c r="KQB24"/>
      <c r="KQC24"/>
      <c r="KQD24"/>
      <c r="KQE24"/>
      <c r="KQF24"/>
      <c r="KQG24"/>
      <c r="KQH24"/>
      <c r="KQI24"/>
      <c r="KQJ24"/>
      <c r="KQK24"/>
      <c r="KQL24"/>
      <c r="KQM24"/>
      <c r="KQN24"/>
      <c r="KQO24"/>
      <c r="KQP24"/>
      <c r="KQQ24"/>
      <c r="KQR24"/>
      <c r="KQS24"/>
      <c r="KQT24"/>
      <c r="KQU24"/>
      <c r="KQV24"/>
      <c r="KQW24"/>
      <c r="KQX24"/>
      <c r="KQY24"/>
      <c r="KQZ24"/>
      <c r="KRA24"/>
      <c r="KRB24"/>
      <c r="KRC24"/>
      <c r="KRD24"/>
      <c r="KRE24"/>
      <c r="KRF24"/>
      <c r="KRG24"/>
      <c r="KRH24"/>
      <c r="KRI24"/>
      <c r="KRJ24"/>
      <c r="KRK24"/>
      <c r="KRL24"/>
      <c r="KRM24"/>
      <c r="KRN24"/>
      <c r="KRO24"/>
      <c r="KRP24"/>
      <c r="KRQ24"/>
      <c r="KRR24"/>
      <c r="KRS24"/>
      <c r="KRT24"/>
      <c r="KRU24"/>
      <c r="KRV24"/>
      <c r="KRW24"/>
      <c r="KRX24"/>
      <c r="KRY24"/>
      <c r="KRZ24"/>
      <c r="KSA24"/>
      <c r="KSB24"/>
      <c r="KSC24"/>
      <c r="KSD24"/>
      <c r="KSE24"/>
      <c r="KSF24"/>
      <c r="KSG24"/>
      <c r="KSH24"/>
      <c r="KSI24"/>
      <c r="KSJ24"/>
      <c r="KSK24"/>
      <c r="KSL24"/>
      <c r="KSM24"/>
      <c r="KSN24"/>
      <c r="KSO24"/>
      <c r="KSP24"/>
      <c r="KSQ24"/>
      <c r="KSR24"/>
      <c r="KSS24"/>
      <c r="KST24"/>
      <c r="KSU24"/>
      <c r="KSV24"/>
      <c r="KSW24"/>
      <c r="KSX24"/>
      <c r="KSY24"/>
      <c r="KSZ24"/>
      <c r="KTA24"/>
      <c r="KTB24"/>
      <c r="KTC24"/>
      <c r="KTD24"/>
      <c r="KTE24"/>
      <c r="KTF24"/>
      <c r="KTG24"/>
      <c r="KTH24"/>
      <c r="KTI24"/>
      <c r="KTJ24"/>
      <c r="KTK24"/>
      <c r="KTL24"/>
      <c r="KTM24"/>
      <c r="KTN24"/>
      <c r="KTO24"/>
      <c r="KTP24"/>
      <c r="KTQ24"/>
      <c r="KTR24"/>
      <c r="KTS24"/>
      <c r="KTT24"/>
      <c r="KTU24"/>
      <c r="KTV24"/>
      <c r="KTW24"/>
      <c r="KTX24"/>
      <c r="KTY24"/>
      <c r="KTZ24"/>
      <c r="KUA24"/>
      <c r="KUB24"/>
      <c r="KUC24"/>
      <c r="KUD24"/>
      <c r="KUE24"/>
      <c r="KUF24"/>
      <c r="KUG24"/>
      <c r="KUH24"/>
      <c r="KUI24"/>
      <c r="KUJ24"/>
      <c r="KUK24"/>
      <c r="KUL24"/>
      <c r="KUM24"/>
      <c r="KUN24"/>
      <c r="KUO24"/>
      <c r="KUP24"/>
      <c r="KUQ24"/>
      <c r="KUR24"/>
      <c r="KUS24"/>
      <c r="KUT24"/>
      <c r="KUU24"/>
      <c r="KUV24"/>
      <c r="KUW24"/>
      <c r="KUX24"/>
      <c r="KUY24"/>
      <c r="KUZ24"/>
      <c r="KVA24"/>
      <c r="KVB24"/>
      <c r="KVC24"/>
      <c r="KVD24"/>
      <c r="KVE24"/>
      <c r="KVF24"/>
      <c r="KVG24"/>
      <c r="KVH24"/>
      <c r="KVI24"/>
      <c r="KVJ24"/>
      <c r="KVK24"/>
      <c r="KVL24"/>
      <c r="KVM24"/>
      <c r="KVN24"/>
      <c r="KVO24"/>
      <c r="KVP24"/>
      <c r="KVQ24"/>
      <c r="KVR24"/>
      <c r="KVS24"/>
      <c r="KVT24"/>
      <c r="KVU24"/>
      <c r="KVV24"/>
      <c r="KVW24"/>
      <c r="KVX24"/>
      <c r="KVY24"/>
      <c r="KVZ24"/>
      <c r="KWA24"/>
      <c r="KWB24"/>
      <c r="KWC24"/>
      <c r="KWD24"/>
      <c r="KWE24"/>
      <c r="KWF24"/>
      <c r="KWG24"/>
      <c r="KWH24"/>
      <c r="KWI24"/>
      <c r="KWJ24"/>
      <c r="KWK24"/>
      <c r="KWL24"/>
      <c r="KWM24"/>
      <c r="KWN24"/>
      <c r="KWO24"/>
      <c r="KWP24"/>
      <c r="KWQ24"/>
      <c r="KWR24"/>
      <c r="KWS24"/>
      <c r="KWT24"/>
      <c r="KWU24"/>
      <c r="KWV24"/>
      <c r="KWW24"/>
      <c r="KWX24"/>
      <c r="KWY24"/>
      <c r="KWZ24"/>
      <c r="KXA24"/>
      <c r="KXB24"/>
      <c r="KXC24"/>
      <c r="KXD24"/>
      <c r="KXE24"/>
      <c r="KXF24"/>
      <c r="KXG24"/>
      <c r="KXH24"/>
      <c r="KXI24"/>
      <c r="KXJ24"/>
      <c r="KXK24"/>
      <c r="KXL24"/>
      <c r="KXM24"/>
      <c r="KXN24"/>
      <c r="KXO24"/>
      <c r="KXP24"/>
      <c r="KXQ24"/>
      <c r="KXR24"/>
      <c r="KXS24"/>
      <c r="KXT24"/>
      <c r="KXU24"/>
      <c r="KXV24"/>
      <c r="KXW24"/>
      <c r="KXX24"/>
      <c r="KXY24"/>
      <c r="KXZ24"/>
      <c r="KYA24"/>
      <c r="KYB24"/>
      <c r="KYC24"/>
      <c r="KYD24"/>
      <c r="KYE24"/>
      <c r="KYF24"/>
      <c r="KYG24"/>
      <c r="KYH24"/>
      <c r="KYI24"/>
      <c r="KYJ24"/>
      <c r="KYK24"/>
      <c r="KYL24"/>
      <c r="KYM24"/>
      <c r="KYN24"/>
      <c r="KYO24"/>
      <c r="KYP24"/>
      <c r="KYQ24"/>
      <c r="KYR24"/>
      <c r="KYS24"/>
      <c r="KYT24"/>
      <c r="KYU24"/>
      <c r="KYV24"/>
      <c r="KYW24"/>
      <c r="KYX24"/>
      <c r="KYY24"/>
      <c r="KYZ24"/>
      <c r="KZA24"/>
      <c r="KZB24"/>
      <c r="KZC24"/>
      <c r="KZD24"/>
      <c r="KZE24"/>
      <c r="KZF24"/>
      <c r="KZG24"/>
      <c r="KZH24"/>
      <c r="KZI24"/>
      <c r="KZJ24"/>
      <c r="KZK24"/>
      <c r="KZL24"/>
      <c r="KZM24"/>
      <c r="KZN24"/>
      <c r="KZO24"/>
      <c r="KZP24"/>
      <c r="KZQ24"/>
      <c r="KZR24"/>
      <c r="KZS24"/>
      <c r="KZT24"/>
      <c r="KZU24"/>
      <c r="KZV24"/>
      <c r="KZW24"/>
      <c r="KZX24"/>
      <c r="KZY24"/>
      <c r="KZZ24"/>
      <c r="LAA24"/>
      <c r="LAB24"/>
      <c r="LAC24"/>
      <c r="LAD24"/>
      <c r="LAE24"/>
      <c r="LAF24"/>
      <c r="LAG24"/>
      <c r="LAH24"/>
      <c r="LAI24"/>
      <c r="LAJ24"/>
      <c r="LAK24"/>
      <c r="LAL24"/>
      <c r="LAM24"/>
      <c r="LAN24"/>
      <c r="LAO24"/>
      <c r="LAP24"/>
      <c r="LAQ24"/>
      <c r="LAR24"/>
      <c r="LAS24"/>
      <c r="LAT24"/>
      <c r="LAU24"/>
      <c r="LAV24"/>
      <c r="LAW24"/>
      <c r="LAX24"/>
      <c r="LAY24"/>
      <c r="LAZ24"/>
      <c r="LBA24"/>
      <c r="LBB24"/>
      <c r="LBC24"/>
      <c r="LBD24"/>
      <c r="LBE24"/>
      <c r="LBF24"/>
      <c r="LBG24"/>
      <c r="LBH24"/>
      <c r="LBI24"/>
      <c r="LBJ24"/>
      <c r="LBK24"/>
      <c r="LBL24"/>
      <c r="LBM24"/>
      <c r="LBN24"/>
      <c r="LBO24"/>
      <c r="LBP24"/>
      <c r="LBQ24"/>
      <c r="LBR24"/>
      <c r="LBS24"/>
      <c r="LBT24"/>
      <c r="LBU24"/>
      <c r="LBV24"/>
      <c r="LBW24"/>
      <c r="LBX24"/>
      <c r="LBY24"/>
      <c r="LBZ24"/>
      <c r="LCA24"/>
      <c r="LCB24"/>
      <c r="LCC24"/>
      <c r="LCD24"/>
      <c r="LCE24"/>
      <c r="LCF24"/>
      <c r="LCG24"/>
      <c r="LCH24"/>
      <c r="LCI24"/>
      <c r="LCJ24"/>
      <c r="LCK24"/>
      <c r="LCL24"/>
      <c r="LCM24"/>
      <c r="LCN24"/>
      <c r="LCO24"/>
      <c r="LCP24"/>
      <c r="LCQ24"/>
      <c r="LCR24"/>
      <c r="LCS24"/>
      <c r="LCT24"/>
      <c r="LCU24"/>
      <c r="LCV24"/>
      <c r="LCW24"/>
      <c r="LCX24"/>
      <c r="LCY24"/>
      <c r="LCZ24"/>
      <c r="LDA24"/>
      <c r="LDB24"/>
      <c r="LDC24"/>
      <c r="LDD24"/>
      <c r="LDE24"/>
      <c r="LDF24"/>
      <c r="LDG24"/>
      <c r="LDH24"/>
      <c r="LDI24"/>
      <c r="LDJ24"/>
      <c r="LDK24"/>
      <c r="LDL24"/>
      <c r="LDM24"/>
      <c r="LDN24"/>
      <c r="LDO24"/>
      <c r="LDP24"/>
      <c r="LDQ24"/>
      <c r="LDR24"/>
      <c r="LDS24"/>
      <c r="LDT24"/>
      <c r="LDU24"/>
      <c r="LDV24"/>
      <c r="LDW24"/>
      <c r="LDX24"/>
      <c r="LDY24"/>
      <c r="LDZ24"/>
      <c r="LEA24"/>
      <c r="LEB24"/>
      <c r="LEC24"/>
      <c r="LED24"/>
      <c r="LEE24"/>
      <c r="LEF24"/>
      <c r="LEG24"/>
      <c r="LEH24"/>
      <c r="LEI24"/>
      <c r="LEJ24"/>
      <c r="LEK24"/>
      <c r="LEL24"/>
      <c r="LEM24"/>
      <c r="LEN24"/>
      <c r="LEO24"/>
      <c r="LEP24"/>
      <c r="LEQ24"/>
      <c r="LER24"/>
      <c r="LES24"/>
      <c r="LET24"/>
      <c r="LEU24"/>
      <c r="LEV24"/>
      <c r="LEW24"/>
      <c r="LEX24"/>
      <c r="LEY24"/>
      <c r="LEZ24"/>
      <c r="LFA24"/>
      <c r="LFB24"/>
      <c r="LFC24"/>
      <c r="LFD24"/>
      <c r="LFE24"/>
      <c r="LFF24"/>
      <c r="LFG24"/>
      <c r="LFH24"/>
      <c r="LFI24"/>
      <c r="LFJ24"/>
      <c r="LFK24"/>
      <c r="LFL24"/>
      <c r="LFM24"/>
      <c r="LFN24"/>
      <c r="LFO24"/>
      <c r="LFP24"/>
      <c r="LFQ24"/>
      <c r="LFR24"/>
      <c r="LFS24"/>
      <c r="LFT24"/>
      <c r="LFU24"/>
      <c r="LFV24"/>
      <c r="LFW24"/>
      <c r="LFX24"/>
      <c r="LFY24"/>
      <c r="LFZ24"/>
      <c r="LGA24"/>
      <c r="LGB24"/>
      <c r="LGC24"/>
      <c r="LGD24"/>
      <c r="LGE24"/>
      <c r="LGF24"/>
      <c r="LGG24"/>
      <c r="LGH24"/>
      <c r="LGI24"/>
      <c r="LGJ24"/>
      <c r="LGK24"/>
      <c r="LGL24"/>
      <c r="LGM24"/>
      <c r="LGN24"/>
      <c r="LGO24"/>
      <c r="LGP24"/>
      <c r="LGQ24"/>
      <c r="LGR24"/>
      <c r="LGS24"/>
      <c r="LGT24"/>
      <c r="LGU24"/>
      <c r="LGV24"/>
      <c r="LGW24"/>
      <c r="LGX24"/>
      <c r="LGY24"/>
      <c r="LGZ24"/>
      <c r="LHA24"/>
      <c r="LHB24"/>
      <c r="LHC24"/>
      <c r="LHD24"/>
      <c r="LHE24"/>
      <c r="LHF24"/>
      <c r="LHG24"/>
      <c r="LHH24"/>
      <c r="LHI24"/>
      <c r="LHJ24"/>
      <c r="LHK24"/>
      <c r="LHL24"/>
      <c r="LHM24"/>
      <c r="LHN24"/>
      <c r="LHO24"/>
      <c r="LHP24"/>
      <c r="LHQ24"/>
      <c r="LHR24"/>
      <c r="LHS24"/>
      <c r="LHT24"/>
      <c r="LHU24"/>
      <c r="LHV24"/>
      <c r="LHW24"/>
      <c r="LHX24"/>
      <c r="LHY24"/>
      <c r="LHZ24"/>
      <c r="LIA24"/>
      <c r="LIB24"/>
      <c r="LIC24"/>
      <c r="LID24"/>
      <c r="LIE24"/>
      <c r="LIF24"/>
      <c r="LIG24"/>
      <c r="LIH24"/>
      <c r="LII24"/>
      <c r="LIJ24"/>
      <c r="LIK24"/>
      <c r="LIL24"/>
      <c r="LIM24"/>
      <c r="LIN24"/>
      <c r="LIO24"/>
      <c r="LIP24"/>
      <c r="LIQ24"/>
      <c r="LIR24"/>
      <c r="LIS24"/>
      <c r="LIT24"/>
      <c r="LIU24"/>
      <c r="LIV24"/>
      <c r="LIW24"/>
      <c r="LIX24"/>
      <c r="LIY24"/>
      <c r="LIZ24"/>
      <c r="LJA24"/>
      <c r="LJB24"/>
      <c r="LJC24"/>
      <c r="LJD24"/>
      <c r="LJE24"/>
      <c r="LJF24"/>
      <c r="LJG24"/>
      <c r="LJH24"/>
      <c r="LJI24"/>
      <c r="LJJ24"/>
      <c r="LJK24"/>
      <c r="LJL24"/>
      <c r="LJM24"/>
      <c r="LJN24"/>
      <c r="LJO24"/>
      <c r="LJP24"/>
      <c r="LJQ24"/>
      <c r="LJR24"/>
      <c r="LJS24"/>
      <c r="LJT24"/>
      <c r="LJU24"/>
      <c r="LJV24"/>
      <c r="LJW24"/>
      <c r="LJX24"/>
      <c r="LJY24"/>
      <c r="LJZ24"/>
      <c r="LKA24"/>
      <c r="LKB24"/>
      <c r="LKC24"/>
      <c r="LKD24"/>
      <c r="LKE24"/>
      <c r="LKF24"/>
      <c r="LKG24"/>
      <c r="LKH24"/>
      <c r="LKI24"/>
      <c r="LKJ24"/>
      <c r="LKK24"/>
      <c r="LKL24"/>
      <c r="LKM24"/>
      <c r="LKN24"/>
      <c r="LKO24"/>
      <c r="LKP24"/>
      <c r="LKQ24"/>
      <c r="LKR24"/>
      <c r="LKS24"/>
      <c r="LKT24"/>
      <c r="LKU24"/>
      <c r="LKV24"/>
      <c r="LKW24"/>
      <c r="LKX24"/>
      <c r="LKY24"/>
      <c r="LKZ24"/>
      <c r="LLA24"/>
      <c r="LLB24"/>
      <c r="LLC24"/>
      <c r="LLD24"/>
      <c r="LLE24"/>
      <c r="LLF24"/>
      <c r="LLG24"/>
      <c r="LLH24"/>
      <c r="LLI24"/>
      <c r="LLJ24"/>
      <c r="LLK24"/>
      <c r="LLL24"/>
      <c r="LLM24"/>
      <c r="LLN24"/>
      <c r="LLO24"/>
      <c r="LLP24"/>
      <c r="LLQ24"/>
      <c r="LLR24"/>
      <c r="LLS24"/>
      <c r="LLT24"/>
      <c r="LLU24"/>
      <c r="LLV24"/>
      <c r="LLW24"/>
      <c r="LLX24"/>
      <c r="LLY24"/>
      <c r="LLZ24"/>
      <c r="LMA24"/>
      <c r="LMB24"/>
      <c r="LMC24"/>
      <c r="LMD24"/>
      <c r="LME24"/>
      <c r="LMF24"/>
      <c r="LMG24"/>
      <c r="LMH24"/>
      <c r="LMI24"/>
      <c r="LMJ24"/>
      <c r="LMK24"/>
      <c r="LML24"/>
      <c r="LMM24"/>
      <c r="LMN24"/>
      <c r="LMO24"/>
      <c r="LMP24"/>
      <c r="LMQ24"/>
      <c r="LMR24"/>
      <c r="LMS24"/>
      <c r="LMT24"/>
      <c r="LMU24"/>
      <c r="LMV24"/>
      <c r="LMW24"/>
      <c r="LMX24"/>
      <c r="LMY24"/>
      <c r="LMZ24"/>
      <c r="LNA24"/>
      <c r="LNB24"/>
      <c r="LNC24"/>
      <c r="LND24"/>
      <c r="LNE24"/>
      <c r="LNF24"/>
      <c r="LNG24"/>
      <c r="LNH24"/>
      <c r="LNI24"/>
      <c r="LNJ24"/>
      <c r="LNK24"/>
      <c r="LNL24"/>
      <c r="LNM24"/>
      <c r="LNN24"/>
      <c r="LNO24"/>
      <c r="LNP24"/>
      <c r="LNQ24"/>
      <c r="LNR24"/>
      <c r="LNS24"/>
      <c r="LNT24"/>
      <c r="LNU24"/>
      <c r="LNV24"/>
      <c r="LNW24"/>
      <c r="LNX24"/>
      <c r="LNY24"/>
      <c r="LNZ24"/>
      <c r="LOA24"/>
      <c r="LOB24"/>
      <c r="LOC24"/>
      <c r="LOD24"/>
      <c r="LOE24"/>
      <c r="LOF24"/>
      <c r="LOG24"/>
      <c r="LOH24"/>
      <c r="LOI24"/>
      <c r="LOJ24"/>
      <c r="LOK24"/>
      <c r="LOL24"/>
      <c r="LOM24"/>
      <c r="LON24"/>
      <c r="LOO24"/>
      <c r="LOP24"/>
      <c r="LOQ24"/>
      <c r="LOR24"/>
      <c r="LOS24"/>
      <c r="LOT24"/>
      <c r="LOU24"/>
      <c r="LOV24"/>
      <c r="LOW24"/>
      <c r="LOX24"/>
      <c r="LOY24"/>
      <c r="LOZ24"/>
      <c r="LPA24"/>
      <c r="LPB24"/>
      <c r="LPC24"/>
      <c r="LPD24"/>
      <c r="LPE24"/>
      <c r="LPF24"/>
      <c r="LPG24"/>
      <c r="LPH24"/>
      <c r="LPI24"/>
      <c r="LPJ24"/>
      <c r="LPK24"/>
      <c r="LPL24"/>
      <c r="LPM24"/>
      <c r="LPN24"/>
      <c r="LPO24"/>
      <c r="LPP24"/>
      <c r="LPQ24"/>
      <c r="LPR24"/>
      <c r="LPS24"/>
      <c r="LPT24"/>
      <c r="LPU24"/>
      <c r="LPV24"/>
      <c r="LPW24"/>
      <c r="LPX24"/>
      <c r="LPY24"/>
      <c r="LPZ24"/>
      <c r="LQA24"/>
      <c r="LQB24"/>
      <c r="LQC24"/>
      <c r="LQD24"/>
      <c r="LQE24"/>
      <c r="LQF24"/>
      <c r="LQG24"/>
      <c r="LQH24"/>
      <c r="LQI24"/>
      <c r="LQJ24"/>
      <c r="LQK24"/>
      <c r="LQL24"/>
      <c r="LQM24"/>
      <c r="LQN24"/>
      <c r="LQO24"/>
      <c r="LQP24"/>
      <c r="LQQ24"/>
      <c r="LQR24"/>
      <c r="LQS24"/>
      <c r="LQT24"/>
      <c r="LQU24"/>
      <c r="LQV24"/>
      <c r="LQW24"/>
      <c r="LQX24"/>
      <c r="LQY24"/>
      <c r="LQZ24"/>
      <c r="LRA24"/>
      <c r="LRB24"/>
      <c r="LRC24"/>
      <c r="LRD24"/>
      <c r="LRE24"/>
      <c r="LRF24"/>
      <c r="LRG24"/>
      <c r="LRH24"/>
      <c r="LRI24"/>
      <c r="LRJ24"/>
      <c r="LRK24"/>
      <c r="LRL24"/>
      <c r="LRM24"/>
      <c r="LRN24"/>
      <c r="LRO24"/>
      <c r="LRP24"/>
      <c r="LRQ24"/>
      <c r="LRR24"/>
      <c r="LRS24"/>
      <c r="LRT24"/>
      <c r="LRU24"/>
      <c r="LRV24"/>
      <c r="LRW24"/>
      <c r="LRX24"/>
      <c r="LRY24"/>
      <c r="LRZ24"/>
      <c r="LSA24"/>
      <c r="LSB24"/>
      <c r="LSC24"/>
      <c r="LSD24"/>
      <c r="LSE24"/>
      <c r="LSF24"/>
      <c r="LSG24"/>
      <c r="LSH24"/>
      <c r="LSI24"/>
      <c r="LSJ24"/>
      <c r="LSK24"/>
      <c r="LSL24"/>
      <c r="LSM24"/>
      <c r="LSN24"/>
      <c r="LSO24"/>
      <c r="LSP24"/>
      <c r="LSQ24"/>
      <c r="LSR24"/>
      <c r="LSS24"/>
      <c r="LST24"/>
      <c r="LSU24"/>
      <c r="LSV24"/>
      <c r="LSW24"/>
      <c r="LSX24"/>
      <c r="LSY24"/>
      <c r="LSZ24"/>
      <c r="LTA24"/>
      <c r="LTB24"/>
      <c r="LTC24"/>
      <c r="LTD24"/>
      <c r="LTE24"/>
      <c r="LTF24"/>
      <c r="LTG24"/>
      <c r="LTH24"/>
      <c r="LTI24"/>
      <c r="LTJ24"/>
      <c r="LTK24"/>
      <c r="LTL24"/>
      <c r="LTM24"/>
      <c r="LTN24"/>
      <c r="LTO24"/>
      <c r="LTP24"/>
      <c r="LTQ24"/>
      <c r="LTR24"/>
      <c r="LTS24"/>
      <c r="LTT24"/>
      <c r="LTU24"/>
      <c r="LTV24"/>
      <c r="LTW24"/>
      <c r="LTX24"/>
      <c r="LTY24"/>
      <c r="LTZ24"/>
      <c r="LUA24"/>
      <c r="LUB24"/>
      <c r="LUC24"/>
      <c r="LUD24"/>
      <c r="LUE24"/>
      <c r="LUF24"/>
      <c r="LUG24"/>
      <c r="LUH24"/>
      <c r="LUI24"/>
      <c r="LUJ24"/>
      <c r="LUK24"/>
      <c r="LUL24"/>
      <c r="LUM24"/>
      <c r="LUN24"/>
      <c r="LUO24"/>
      <c r="LUP24"/>
      <c r="LUQ24"/>
      <c r="LUR24"/>
      <c r="LUS24"/>
      <c r="LUT24"/>
      <c r="LUU24"/>
      <c r="LUV24"/>
      <c r="LUW24"/>
      <c r="LUX24"/>
      <c r="LUY24"/>
      <c r="LUZ24"/>
      <c r="LVA24"/>
      <c r="LVB24"/>
      <c r="LVC24"/>
      <c r="LVD24"/>
      <c r="LVE24"/>
      <c r="LVF24"/>
      <c r="LVG24"/>
      <c r="LVH24"/>
      <c r="LVI24"/>
      <c r="LVJ24"/>
      <c r="LVK24"/>
      <c r="LVL24"/>
      <c r="LVM24"/>
      <c r="LVN24"/>
      <c r="LVO24"/>
      <c r="LVP24"/>
      <c r="LVQ24"/>
      <c r="LVR24"/>
      <c r="LVS24"/>
      <c r="LVT24"/>
      <c r="LVU24"/>
      <c r="LVV24"/>
      <c r="LVW24"/>
      <c r="LVX24"/>
      <c r="LVY24"/>
      <c r="LVZ24"/>
      <c r="LWA24"/>
      <c r="LWB24"/>
      <c r="LWC24"/>
      <c r="LWD24"/>
      <c r="LWE24"/>
      <c r="LWF24"/>
      <c r="LWG24"/>
      <c r="LWH24"/>
      <c r="LWI24"/>
      <c r="LWJ24"/>
      <c r="LWK24"/>
      <c r="LWL24"/>
      <c r="LWM24"/>
      <c r="LWN24"/>
      <c r="LWO24"/>
      <c r="LWP24"/>
      <c r="LWQ24"/>
      <c r="LWR24"/>
      <c r="LWS24"/>
      <c r="LWT24"/>
      <c r="LWU24"/>
      <c r="LWV24"/>
      <c r="LWW24"/>
      <c r="LWX24"/>
      <c r="LWY24"/>
      <c r="LWZ24"/>
      <c r="LXA24"/>
      <c r="LXB24"/>
      <c r="LXC24"/>
      <c r="LXD24"/>
      <c r="LXE24"/>
      <c r="LXF24"/>
      <c r="LXG24"/>
      <c r="LXH24"/>
      <c r="LXI24"/>
      <c r="LXJ24"/>
      <c r="LXK24"/>
      <c r="LXL24"/>
      <c r="LXM24"/>
      <c r="LXN24"/>
      <c r="LXO24"/>
      <c r="LXP24"/>
      <c r="LXQ24"/>
      <c r="LXR24"/>
      <c r="LXS24"/>
      <c r="LXT24"/>
      <c r="LXU24"/>
      <c r="LXV24"/>
      <c r="LXW24"/>
      <c r="LXX24"/>
      <c r="LXY24"/>
      <c r="LXZ24"/>
      <c r="LYA24"/>
      <c r="LYB24"/>
      <c r="LYC24"/>
      <c r="LYD24"/>
      <c r="LYE24"/>
      <c r="LYF24"/>
      <c r="LYG24"/>
      <c r="LYH24"/>
      <c r="LYI24"/>
      <c r="LYJ24"/>
      <c r="LYK24"/>
      <c r="LYL24"/>
      <c r="LYM24"/>
      <c r="LYN24"/>
      <c r="LYO24"/>
      <c r="LYP24"/>
      <c r="LYQ24"/>
      <c r="LYR24"/>
      <c r="LYS24"/>
      <c r="LYT24"/>
      <c r="LYU24"/>
      <c r="LYV24"/>
      <c r="LYW24"/>
      <c r="LYX24"/>
      <c r="LYY24"/>
      <c r="LYZ24"/>
      <c r="LZA24"/>
      <c r="LZB24"/>
      <c r="LZC24"/>
      <c r="LZD24"/>
      <c r="LZE24"/>
      <c r="LZF24"/>
      <c r="LZG24"/>
      <c r="LZH24"/>
      <c r="LZI24"/>
      <c r="LZJ24"/>
      <c r="LZK24"/>
      <c r="LZL24"/>
      <c r="LZM24"/>
      <c r="LZN24"/>
      <c r="LZO24"/>
      <c r="LZP24"/>
      <c r="LZQ24"/>
      <c r="LZR24"/>
      <c r="LZS24"/>
      <c r="LZT24"/>
      <c r="LZU24"/>
      <c r="LZV24"/>
      <c r="LZW24"/>
      <c r="LZX24"/>
      <c r="LZY24"/>
      <c r="LZZ24"/>
      <c r="MAA24"/>
      <c r="MAB24"/>
      <c r="MAC24"/>
      <c r="MAD24"/>
      <c r="MAE24"/>
      <c r="MAF24"/>
      <c r="MAG24"/>
      <c r="MAH24"/>
      <c r="MAI24"/>
      <c r="MAJ24"/>
      <c r="MAK24"/>
      <c r="MAL24"/>
      <c r="MAM24"/>
      <c r="MAN24"/>
      <c r="MAO24"/>
      <c r="MAP24"/>
      <c r="MAQ24"/>
      <c r="MAR24"/>
      <c r="MAS24"/>
      <c r="MAT24"/>
      <c r="MAU24"/>
      <c r="MAV24"/>
      <c r="MAW24"/>
      <c r="MAX24"/>
      <c r="MAY24"/>
      <c r="MAZ24"/>
      <c r="MBA24"/>
      <c r="MBB24"/>
      <c r="MBC24"/>
      <c r="MBD24"/>
      <c r="MBE24"/>
      <c r="MBF24"/>
      <c r="MBG24"/>
      <c r="MBH24"/>
      <c r="MBI24"/>
      <c r="MBJ24"/>
      <c r="MBK24"/>
      <c r="MBL24"/>
      <c r="MBM24"/>
      <c r="MBN24"/>
      <c r="MBO24"/>
      <c r="MBP24"/>
      <c r="MBQ24"/>
      <c r="MBR24"/>
      <c r="MBS24"/>
      <c r="MBT24"/>
      <c r="MBU24"/>
      <c r="MBV24"/>
      <c r="MBW24"/>
      <c r="MBX24"/>
      <c r="MBY24"/>
      <c r="MBZ24"/>
      <c r="MCA24"/>
      <c r="MCB24"/>
      <c r="MCC24"/>
      <c r="MCD24"/>
      <c r="MCE24"/>
      <c r="MCF24"/>
      <c r="MCG24"/>
      <c r="MCH24"/>
      <c r="MCI24"/>
      <c r="MCJ24"/>
      <c r="MCK24"/>
      <c r="MCL24"/>
      <c r="MCM24"/>
      <c r="MCN24"/>
      <c r="MCO24"/>
      <c r="MCP24"/>
      <c r="MCQ24"/>
      <c r="MCR24"/>
      <c r="MCS24"/>
      <c r="MCT24"/>
      <c r="MCU24"/>
      <c r="MCV24"/>
      <c r="MCW24"/>
      <c r="MCX24"/>
      <c r="MCY24"/>
      <c r="MCZ24"/>
      <c r="MDA24"/>
      <c r="MDB24"/>
      <c r="MDC24"/>
      <c r="MDD24"/>
      <c r="MDE24"/>
      <c r="MDF24"/>
      <c r="MDG24"/>
      <c r="MDH24"/>
      <c r="MDI24"/>
      <c r="MDJ24"/>
      <c r="MDK24"/>
      <c r="MDL24"/>
      <c r="MDM24"/>
      <c r="MDN24"/>
      <c r="MDO24"/>
      <c r="MDP24"/>
      <c r="MDQ24"/>
      <c r="MDR24"/>
      <c r="MDS24"/>
      <c r="MDT24"/>
      <c r="MDU24"/>
      <c r="MDV24"/>
      <c r="MDW24"/>
      <c r="MDX24"/>
      <c r="MDY24"/>
      <c r="MDZ24"/>
      <c r="MEA24"/>
      <c r="MEB24"/>
      <c r="MEC24"/>
      <c r="MED24"/>
      <c r="MEE24"/>
      <c r="MEF24"/>
      <c r="MEG24"/>
      <c r="MEH24"/>
      <c r="MEI24"/>
      <c r="MEJ24"/>
      <c r="MEK24"/>
      <c r="MEL24"/>
      <c r="MEM24"/>
      <c r="MEN24"/>
      <c r="MEO24"/>
      <c r="MEP24"/>
      <c r="MEQ24"/>
      <c r="MER24"/>
      <c r="MES24"/>
      <c r="MET24"/>
      <c r="MEU24"/>
      <c r="MEV24"/>
      <c r="MEW24"/>
      <c r="MEX24"/>
      <c r="MEY24"/>
      <c r="MEZ24"/>
      <c r="MFA24"/>
      <c r="MFB24"/>
      <c r="MFC24"/>
      <c r="MFD24"/>
      <c r="MFE24"/>
      <c r="MFF24"/>
      <c r="MFG24"/>
      <c r="MFH24"/>
      <c r="MFI24"/>
      <c r="MFJ24"/>
      <c r="MFK24"/>
      <c r="MFL24"/>
      <c r="MFM24"/>
      <c r="MFN24"/>
      <c r="MFO24"/>
      <c r="MFP24"/>
      <c r="MFQ24"/>
      <c r="MFR24"/>
      <c r="MFS24"/>
      <c r="MFT24"/>
      <c r="MFU24"/>
      <c r="MFV24"/>
      <c r="MFW24"/>
      <c r="MFX24"/>
      <c r="MFY24"/>
      <c r="MFZ24"/>
      <c r="MGA24"/>
      <c r="MGB24"/>
      <c r="MGC24"/>
      <c r="MGD24"/>
      <c r="MGE24"/>
      <c r="MGF24"/>
      <c r="MGG24"/>
      <c r="MGH24"/>
      <c r="MGI24"/>
      <c r="MGJ24"/>
      <c r="MGK24"/>
      <c r="MGL24"/>
      <c r="MGM24"/>
      <c r="MGN24"/>
      <c r="MGO24"/>
      <c r="MGP24"/>
      <c r="MGQ24"/>
      <c r="MGR24"/>
      <c r="MGS24"/>
      <c r="MGT24"/>
      <c r="MGU24"/>
      <c r="MGV24"/>
      <c r="MGW24"/>
      <c r="MGX24"/>
      <c r="MGY24"/>
      <c r="MGZ24"/>
      <c r="MHA24"/>
      <c r="MHB24"/>
      <c r="MHC24"/>
      <c r="MHD24"/>
      <c r="MHE24"/>
      <c r="MHF24"/>
      <c r="MHG24"/>
      <c r="MHH24"/>
      <c r="MHI24"/>
      <c r="MHJ24"/>
      <c r="MHK24"/>
      <c r="MHL24"/>
      <c r="MHM24"/>
      <c r="MHN24"/>
      <c r="MHO24"/>
      <c r="MHP24"/>
      <c r="MHQ24"/>
      <c r="MHR24"/>
      <c r="MHS24"/>
      <c r="MHT24"/>
      <c r="MHU24"/>
      <c r="MHV24"/>
      <c r="MHW24"/>
      <c r="MHX24"/>
      <c r="MHY24"/>
      <c r="MHZ24"/>
      <c r="MIA24"/>
      <c r="MIB24"/>
      <c r="MIC24"/>
      <c r="MID24"/>
      <c r="MIE24"/>
      <c r="MIF24"/>
      <c r="MIG24"/>
      <c r="MIH24"/>
      <c r="MII24"/>
      <c r="MIJ24"/>
      <c r="MIK24"/>
      <c r="MIL24"/>
      <c r="MIM24"/>
      <c r="MIN24"/>
      <c r="MIO24"/>
      <c r="MIP24"/>
      <c r="MIQ24"/>
      <c r="MIR24"/>
      <c r="MIS24"/>
      <c r="MIT24"/>
      <c r="MIU24"/>
      <c r="MIV24"/>
      <c r="MIW24"/>
      <c r="MIX24"/>
      <c r="MIY24"/>
      <c r="MIZ24"/>
      <c r="MJA24"/>
      <c r="MJB24"/>
      <c r="MJC24"/>
      <c r="MJD24"/>
      <c r="MJE24"/>
      <c r="MJF24"/>
      <c r="MJG24"/>
      <c r="MJH24"/>
      <c r="MJI24"/>
      <c r="MJJ24"/>
      <c r="MJK24"/>
      <c r="MJL24"/>
      <c r="MJM24"/>
      <c r="MJN24"/>
      <c r="MJO24"/>
      <c r="MJP24"/>
      <c r="MJQ24"/>
      <c r="MJR24"/>
      <c r="MJS24"/>
      <c r="MJT24"/>
      <c r="MJU24"/>
      <c r="MJV24"/>
      <c r="MJW24"/>
      <c r="MJX24"/>
      <c r="MJY24"/>
      <c r="MJZ24"/>
      <c r="MKA24"/>
      <c r="MKB24"/>
      <c r="MKC24"/>
      <c r="MKD24"/>
      <c r="MKE24"/>
      <c r="MKF24"/>
      <c r="MKG24"/>
      <c r="MKH24"/>
      <c r="MKI24"/>
      <c r="MKJ24"/>
      <c r="MKK24"/>
      <c r="MKL24"/>
      <c r="MKM24"/>
      <c r="MKN24"/>
      <c r="MKO24"/>
      <c r="MKP24"/>
      <c r="MKQ24"/>
      <c r="MKR24"/>
      <c r="MKS24"/>
      <c r="MKT24"/>
      <c r="MKU24"/>
      <c r="MKV24"/>
      <c r="MKW24"/>
      <c r="MKX24"/>
      <c r="MKY24"/>
      <c r="MKZ24"/>
      <c r="MLA24"/>
      <c r="MLB24"/>
      <c r="MLC24"/>
      <c r="MLD24"/>
      <c r="MLE24"/>
      <c r="MLF24"/>
      <c r="MLG24"/>
      <c r="MLH24"/>
      <c r="MLI24"/>
      <c r="MLJ24"/>
      <c r="MLK24"/>
      <c r="MLL24"/>
      <c r="MLM24"/>
      <c r="MLN24"/>
      <c r="MLO24"/>
      <c r="MLP24"/>
      <c r="MLQ24"/>
      <c r="MLR24"/>
      <c r="MLS24"/>
      <c r="MLT24"/>
      <c r="MLU24"/>
      <c r="MLV24"/>
      <c r="MLW24"/>
      <c r="MLX24"/>
      <c r="MLY24"/>
      <c r="MLZ24"/>
      <c r="MMA24"/>
      <c r="MMB24"/>
      <c r="MMC24"/>
      <c r="MMD24"/>
      <c r="MME24"/>
      <c r="MMF24"/>
      <c r="MMG24"/>
      <c r="MMH24"/>
      <c r="MMI24"/>
      <c r="MMJ24"/>
      <c r="MMK24"/>
      <c r="MML24"/>
      <c r="MMM24"/>
      <c r="MMN24"/>
      <c r="MMO24"/>
      <c r="MMP24"/>
      <c r="MMQ24"/>
      <c r="MMR24"/>
      <c r="MMS24"/>
      <c r="MMT24"/>
      <c r="MMU24"/>
      <c r="MMV24"/>
      <c r="MMW24"/>
      <c r="MMX24"/>
      <c r="MMY24"/>
      <c r="MMZ24"/>
      <c r="MNA24"/>
      <c r="MNB24"/>
      <c r="MNC24"/>
      <c r="MND24"/>
      <c r="MNE24"/>
      <c r="MNF24"/>
      <c r="MNG24"/>
      <c r="MNH24"/>
      <c r="MNI24"/>
      <c r="MNJ24"/>
      <c r="MNK24"/>
      <c r="MNL24"/>
      <c r="MNM24"/>
      <c r="MNN24"/>
      <c r="MNO24"/>
      <c r="MNP24"/>
      <c r="MNQ24"/>
      <c r="MNR24"/>
      <c r="MNS24"/>
      <c r="MNT24"/>
      <c r="MNU24"/>
      <c r="MNV24"/>
      <c r="MNW24"/>
      <c r="MNX24"/>
      <c r="MNY24"/>
      <c r="MNZ24"/>
      <c r="MOA24"/>
      <c r="MOB24"/>
      <c r="MOC24"/>
      <c r="MOD24"/>
      <c r="MOE24"/>
      <c r="MOF24"/>
      <c r="MOG24"/>
      <c r="MOH24"/>
      <c r="MOI24"/>
      <c r="MOJ24"/>
      <c r="MOK24"/>
      <c r="MOL24"/>
      <c r="MOM24"/>
      <c r="MON24"/>
      <c r="MOO24"/>
      <c r="MOP24"/>
      <c r="MOQ24"/>
      <c r="MOR24"/>
      <c r="MOS24"/>
      <c r="MOT24"/>
      <c r="MOU24"/>
      <c r="MOV24"/>
      <c r="MOW24"/>
      <c r="MOX24"/>
      <c r="MOY24"/>
      <c r="MOZ24"/>
      <c r="MPA24"/>
      <c r="MPB24"/>
      <c r="MPC24"/>
      <c r="MPD24"/>
      <c r="MPE24"/>
      <c r="MPF24"/>
      <c r="MPG24"/>
      <c r="MPH24"/>
      <c r="MPI24"/>
      <c r="MPJ24"/>
      <c r="MPK24"/>
      <c r="MPL24"/>
      <c r="MPM24"/>
      <c r="MPN24"/>
      <c r="MPO24"/>
      <c r="MPP24"/>
      <c r="MPQ24"/>
      <c r="MPR24"/>
      <c r="MPS24"/>
      <c r="MPT24"/>
      <c r="MPU24"/>
      <c r="MPV24"/>
      <c r="MPW24"/>
      <c r="MPX24"/>
      <c r="MPY24"/>
      <c r="MPZ24"/>
      <c r="MQA24"/>
      <c r="MQB24"/>
      <c r="MQC24"/>
      <c r="MQD24"/>
      <c r="MQE24"/>
      <c r="MQF24"/>
      <c r="MQG24"/>
      <c r="MQH24"/>
      <c r="MQI24"/>
      <c r="MQJ24"/>
      <c r="MQK24"/>
      <c r="MQL24"/>
      <c r="MQM24"/>
      <c r="MQN24"/>
      <c r="MQO24"/>
      <c r="MQP24"/>
      <c r="MQQ24"/>
      <c r="MQR24"/>
      <c r="MQS24"/>
      <c r="MQT24"/>
      <c r="MQU24"/>
      <c r="MQV24"/>
      <c r="MQW24"/>
      <c r="MQX24"/>
      <c r="MQY24"/>
      <c r="MQZ24"/>
      <c r="MRA24"/>
      <c r="MRB24"/>
      <c r="MRC24"/>
      <c r="MRD24"/>
      <c r="MRE24"/>
      <c r="MRF24"/>
      <c r="MRG24"/>
      <c r="MRH24"/>
      <c r="MRI24"/>
      <c r="MRJ24"/>
      <c r="MRK24"/>
      <c r="MRL24"/>
      <c r="MRM24"/>
      <c r="MRN24"/>
      <c r="MRO24"/>
      <c r="MRP24"/>
      <c r="MRQ24"/>
      <c r="MRR24"/>
      <c r="MRS24"/>
      <c r="MRT24"/>
      <c r="MRU24"/>
      <c r="MRV24"/>
      <c r="MRW24"/>
      <c r="MRX24"/>
      <c r="MRY24"/>
      <c r="MRZ24"/>
      <c r="MSA24"/>
      <c r="MSB24"/>
      <c r="MSC24"/>
      <c r="MSD24"/>
      <c r="MSE24"/>
      <c r="MSF24"/>
      <c r="MSG24"/>
      <c r="MSH24"/>
      <c r="MSI24"/>
      <c r="MSJ24"/>
      <c r="MSK24"/>
      <c r="MSL24"/>
      <c r="MSM24"/>
      <c r="MSN24"/>
      <c r="MSO24"/>
      <c r="MSP24"/>
      <c r="MSQ24"/>
      <c r="MSR24"/>
      <c r="MSS24"/>
      <c r="MST24"/>
      <c r="MSU24"/>
      <c r="MSV24"/>
      <c r="MSW24"/>
      <c r="MSX24"/>
      <c r="MSY24"/>
      <c r="MSZ24"/>
      <c r="MTA24"/>
      <c r="MTB24"/>
      <c r="MTC24"/>
      <c r="MTD24"/>
      <c r="MTE24"/>
      <c r="MTF24"/>
      <c r="MTG24"/>
      <c r="MTH24"/>
      <c r="MTI24"/>
      <c r="MTJ24"/>
      <c r="MTK24"/>
      <c r="MTL24"/>
      <c r="MTM24"/>
      <c r="MTN24"/>
      <c r="MTO24"/>
      <c r="MTP24"/>
      <c r="MTQ24"/>
      <c r="MTR24"/>
      <c r="MTS24"/>
      <c r="MTT24"/>
      <c r="MTU24"/>
      <c r="MTV24"/>
      <c r="MTW24"/>
      <c r="MTX24"/>
      <c r="MTY24"/>
      <c r="MTZ24"/>
      <c r="MUA24"/>
      <c r="MUB24"/>
      <c r="MUC24"/>
      <c r="MUD24"/>
      <c r="MUE24"/>
      <c r="MUF24"/>
      <c r="MUG24"/>
      <c r="MUH24"/>
      <c r="MUI24"/>
      <c r="MUJ24"/>
      <c r="MUK24"/>
      <c r="MUL24"/>
      <c r="MUM24"/>
      <c r="MUN24"/>
      <c r="MUO24"/>
      <c r="MUP24"/>
      <c r="MUQ24"/>
      <c r="MUR24"/>
      <c r="MUS24"/>
      <c r="MUT24"/>
      <c r="MUU24"/>
      <c r="MUV24"/>
      <c r="MUW24"/>
      <c r="MUX24"/>
      <c r="MUY24"/>
      <c r="MUZ24"/>
      <c r="MVA24"/>
      <c r="MVB24"/>
      <c r="MVC24"/>
      <c r="MVD24"/>
      <c r="MVE24"/>
      <c r="MVF24"/>
      <c r="MVG24"/>
      <c r="MVH24"/>
      <c r="MVI24"/>
      <c r="MVJ24"/>
      <c r="MVK24"/>
      <c r="MVL24"/>
      <c r="MVM24"/>
      <c r="MVN24"/>
      <c r="MVO24"/>
      <c r="MVP24"/>
      <c r="MVQ24"/>
      <c r="MVR24"/>
      <c r="MVS24"/>
      <c r="MVT24"/>
      <c r="MVU24"/>
      <c r="MVV24"/>
      <c r="MVW24"/>
      <c r="MVX24"/>
      <c r="MVY24"/>
      <c r="MVZ24"/>
      <c r="MWA24"/>
      <c r="MWB24"/>
      <c r="MWC24"/>
      <c r="MWD24"/>
      <c r="MWE24"/>
      <c r="MWF24"/>
      <c r="MWG24"/>
      <c r="MWH24"/>
      <c r="MWI24"/>
      <c r="MWJ24"/>
      <c r="MWK24"/>
      <c r="MWL24"/>
      <c r="MWM24"/>
      <c r="MWN24"/>
      <c r="MWO24"/>
      <c r="MWP24"/>
      <c r="MWQ24"/>
      <c r="MWR24"/>
      <c r="MWS24"/>
      <c r="MWT24"/>
      <c r="MWU24"/>
      <c r="MWV24"/>
      <c r="MWW24"/>
      <c r="MWX24"/>
      <c r="MWY24"/>
      <c r="MWZ24"/>
      <c r="MXA24"/>
      <c r="MXB24"/>
      <c r="MXC24"/>
      <c r="MXD24"/>
      <c r="MXE24"/>
      <c r="MXF24"/>
      <c r="MXG24"/>
      <c r="MXH24"/>
      <c r="MXI24"/>
      <c r="MXJ24"/>
      <c r="MXK24"/>
      <c r="MXL24"/>
      <c r="MXM24"/>
      <c r="MXN24"/>
      <c r="MXO24"/>
      <c r="MXP24"/>
      <c r="MXQ24"/>
      <c r="MXR24"/>
      <c r="MXS24"/>
      <c r="MXT24"/>
      <c r="MXU24"/>
      <c r="MXV24"/>
      <c r="MXW24"/>
      <c r="MXX24"/>
      <c r="MXY24"/>
      <c r="MXZ24"/>
      <c r="MYA24"/>
      <c r="MYB24"/>
      <c r="MYC24"/>
      <c r="MYD24"/>
      <c r="MYE24"/>
      <c r="MYF24"/>
      <c r="MYG24"/>
      <c r="MYH24"/>
      <c r="MYI24"/>
      <c r="MYJ24"/>
      <c r="MYK24"/>
      <c r="MYL24"/>
      <c r="MYM24"/>
      <c r="MYN24"/>
      <c r="MYO24"/>
      <c r="MYP24"/>
      <c r="MYQ24"/>
      <c r="MYR24"/>
      <c r="MYS24"/>
      <c r="MYT24"/>
      <c r="MYU24"/>
      <c r="MYV24"/>
      <c r="MYW24"/>
      <c r="MYX24"/>
      <c r="MYY24"/>
      <c r="MYZ24"/>
      <c r="MZA24"/>
      <c r="MZB24"/>
      <c r="MZC24"/>
      <c r="MZD24"/>
      <c r="MZE24"/>
      <c r="MZF24"/>
      <c r="MZG24"/>
      <c r="MZH24"/>
      <c r="MZI24"/>
      <c r="MZJ24"/>
      <c r="MZK24"/>
      <c r="MZL24"/>
      <c r="MZM24"/>
      <c r="MZN24"/>
      <c r="MZO24"/>
      <c r="MZP24"/>
      <c r="MZQ24"/>
      <c r="MZR24"/>
      <c r="MZS24"/>
      <c r="MZT24"/>
      <c r="MZU24"/>
      <c r="MZV24"/>
      <c r="MZW24"/>
      <c r="MZX24"/>
      <c r="MZY24"/>
      <c r="MZZ24"/>
      <c r="NAA24"/>
      <c r="NAB24"/>
      <c r="NAC24"/>
      <c r="NAD24"/>
      <c r="NAE24"/>
      <c r="NAF24"/>
      <c r="NAG24"/>
      <c r="NAH24"/>
      <c r="NAI24"/>
      <c r="NAJ24"/>
      <c r="NAK24"/>
      <c r="NAL24"/>
      <c r="NAM24"/>
      <c r="NAN24"/>
      <c r="NAO24"/>
      <c r="NAP24"/>
      <c r="NAQ24"/>
      <c r="NAR24"/>
      <c r="NAS24"/>
      <c r="NAT24"/>
      <c r="NAU24"/>
      <c r="NAV24"/>
      <c r="NAW24"/>
      <c r="NAX24"/>
      <c r="NAY24"/>
      <c r="NAZ24"/>
      <c r="NBA24"/>
      <c r="NBB24"/>
      <c r="NBC24"/>
      <c r="NBD24"/>
      <c r="NBE24"/>
      <c r="NBF24"/>
      <c r="NBG24"/>
      <c r="NBH24"/>
      <c r="NBI24"/>
      <c r="NBJ24"/>
      <c r="NBK24"/>
      <c r="NBL24"/>
      <c r="NBM24"/>
      <c r="NBN24"/>
      <c r="NBO24"/>
      <c r="NBP24"/>
      <c r="NBQ24"/>
      <c r="NBR24"/>
      <c r="NBS24"/>
      <c r="NBT24"/>
      <c r="NBU24"/>
      <c r="NBV24"/>
      <c r="NBW24"/>
      <c r="NBX24"/>
      <c r="NBY24"/>
      <c r="NBZ24"/>
      <c r="NCA24"/>
      <c r="NCB24"/>
      <c r="NCC24"/>
      <c r="NCD24"/>
      <c r="NCE24"/>
      <c r="NCF24"/>
      <c r="NCG24"/>
      <c r="NCH24"/>
      <c r="NCI24"/>
      <c r="NCJ24"/>
      <c r="NCK24"/>
      <c r="NCL24"/>
      <c r="NCM24"/>
      <c r="NCN24"/>
      <c r="NCO24"/>
      <c r="NCP24"/>
      <c r="NCQ24"/>
      <c r="NCR24"/>
      <c r="NCS24"/>
      <c r="NCT24"/>
      <c r="NCU24"/>
      <c r="NCV24"/>
      <c r="NCW24"/>
      <c r="NCX24"/>
      <c r="NCY24"/>
      <c r="NCZ24"/>
      <c r="NDA24"/>
      <c r="NDB24"/>
      <c r="NDC24"/>
      <c r="NDD24"/>
      <c r="NDE24"/>
      <c r="NDF24"/>
      <c r="NDG24"/>
      <c r="NDH24"/>
      <c r="NDI24"/>
      <c r="NDJ24"/>
      <c r="NDK24"/>
      <c r="NDL24"/>
      <c r="NDM24"/>
      <c r="NDN24"/>
      <c r="NDO24"/>
      <c r="NDP24"/>
      <c r="NDQ24"/>
      <c r="NDR24"/>
      <c r="NDS24"/>
      <c r="NDT24"/>
      <c r="NDU24"/>
      <c r="NDV24"/>
      <c r="NDW24"/>
      <c r="NDX24"/>
      <c r="NDY24"/>
      <c r="NDZ24"/>
      <c r="NEA24"/>
      <c r="NEB24"/>
      <c r="NEC24"/>
      <c r="NED24"/>
      <c r="NEE24"/>
      <c r="NEF24"/>
      <c r="NEG24"/>
      <c r="NEH24"/>
      <c r="NEI24"/>
      <c r="NEJ24"/>
      <c r="NEK24"/>
      <c r="NEL24"/>
      <c r="NEM24"/>
      <c r="NEN24"/>
      <c r="NEO24"/>
      <c r="NEP24"/>
      <c r="NEQ24"/>
      <c r="NER24"/>
      <c r="NES24"/>
      <c r="NET24"/>
      <c r="NEU24"/>
      <c r="NEV24"/>
      <c r="NEW24"/>
      <c r="NEX24"/>
      <c r="NEY24"/>
      <c r="NEZ24"/>
      <c r="NFA24"/>
      <c r="NFB24"/>
      <c r="NFC24"/>
      <c r="NFD24"/>
      <c r="NFE24"/>
      <c r="NFF24"/>
      <c r="NFG24"/>
      <c r="NFH24"/>
      <c r="NFI24"/>
      <c r="NFJ24"/>
      <c r="NFK24"/>
      <c r="NFL24"/>
      <c r="NFM24"/>
      <c r="NFN24"/>
      <c r="NFO24"/>
      <c r="NFP24"/>
      <c r="NFQ24"/>
      <c r="NFR24"/>
      <c r="NFS24"/>
      <c r="NFT24"/>
      <c r="NFU24"/>
      <c r="NFV24"/>
      <c r="NFW24"/>
      <c r="NFX24"/>
      <c r="NFY24"/>
      <c r="NFZ24"/>
      <c r="NGA24"/>
      <c r="NGB24"/>
      <c r="NGC24"/>
      <c r="NGD24"/>
      <c r="NGE24"/>
      <c r="NGF24"/>
      <c r="NGG24"/>
      <c r="NGH24"/>
      <c r="NGI24"/>
      <c r="NGJ24"/>
      <c r="NGK24"/>
      <c r="NGL24"/>
      <c r="NGM24"/>
      <c r="NGN24"/>
      <c r="NGO24"/>
      <c r="NGP24"/>
      <c r="NGQ24"/>
      <c r="NGR24"/>
      <c r="NGS24"/>
      <c r="NGT24"/>
      <c r="NGU24"/>
      <c r="NGV24"/>
      <c r="NGW24"/>
      <c r="NGX24"/>
      <c r="NGY24"/>
      <c r="NGZ24"/>
      <c r="NHA24"/>
      <c r="NHB24"/>
      <c r="NHC24"/>
      <c r="NHD24"/>
      <c r="NHE24"/>
      <c r="NHF24"/>
      <c r="NHG24"/>
      <c r="NHH24"/>
      <c r="NHI24"/>
      <c r="NHJ24"/>
      <c r="NHK24"/>
      <c r="NHL24"/>
      <c r="NHM24"/>
      <c r="NHN24"/>
      <c r="NHO24"/>
      <c r="NHP24"/>
      <c r="NHQ24"/>
      <c r="NHR24"/>
      <c r="NHS24"/>
      <c r="NHT24"/>
      <c r="NHU24"/>
      <c r="NHV24"/>
      <c r="NHW24"/>
      <c r="NHX24"/>
      <c r="NHY24"/>
      <c r="NHZ24"/>
      <c r="NIA24"/>
      <c r="NIB24"/>
      <c r="NIC24"/>
      <c r="NID24"/>
      <c r="NIE24"/>
      <c r="NIF24"/>
      <c r="NIG24"/>
      <c r="NIH24"/>
      <c r="NII24"/>
      <c r="NIJ24"/>
      <c r="NIK24"/>
      <c r="NIL24"/>
      <c r="NIM24"/>
      <c r="NIN24"/>
      <c r="NIO24"/>
      <c r="NIP24"/>
      <c r="NIQ24"/>
      <c r="NIR24"/>
      <c r="NIS24"/>
      <c r="NIT24"/>
      <c r="NIU24"/>
      <c r="NIV24"/>
      <c r="NIW24"/>
      <c r="NIX24"/>
      <c r="NIY24"/>
      <c r="NIZ24"/>
      <c r="NJA24"/>
      <c r="NJB24"/>
      <c r="NJC24"/>
      <c r="NJD24"/>
      <c r="NJE24"/>
      <c r="NJF24"/>
      <c r="NJG24"/>
      <c r="NJH24"/>
      <c r="NJI24"/>
      <c r="NJJ24"/>
      <c r="NJK24"/>
      <c r="NJL24"/>
      <c r="NJM24"/>
      <c r="NJN24"/>
      <c r="NJO24"/>
      <c r="NJP24"/>
      <c r="NJQ24"/>
      <c r="NJR24"/>
      <c r="NJS24"/>
      <c r="NJT24"/>
      <c r="NJU24"/>
      <c r="NJV24"/>
      <c r="NJW24"/>
      <c r="NJX24"/>
      <c r="NJY24"/>
      <c r="NJZ24"/>
      <c r="NKA24"/>
      <c r="NKB24"/>
      <c r="NKC24"/>
      <c r="NKD24"/>
      <c r="NKE24"/>
      <c r="NKF24"/>
      <c r="NKG24"/>
      <c r="NKH24"/>
      <c r="NKI24"/>
      <c r="NKJ24"/>
      <c r="NKK24"/>
      <c r="NKL24"/>
      <c r="NKM24"/>
      <c r="NKN24"/>
      <c r="NKO24"/>
      <c r="NKP24"/>
      <c r="NKQ24"/>
      <c r="NKR24"/>
      <c r="NKS24"/>
      <c r="NKT24"/>
      <c r="NKU24"/>
      <c r="NKV24"/>
      <c r="NKW24"/>
      <c r="NKX24"/>
      <c r="NKY24"/>
      <c r="NKZ24"/>
      <c r="NLA24"/>
      <c r="NLB24"/>
      <c r="NLC24"/>
      <c r="NLD24"/>
      <c r="NLE24"/>
      <c r="NLF24"/>
      <c r="NLG24"/>
      <c r="NLH24"/>
      <c r="NLI24"/>
      <c r="NLJ24"/>
      <c r="NLK24"/>
      <c r="NLL24"/>
      <c r="NLM24"/>
      <c r="NLN24"/>
      <c r="NLO24"/>
      <c r="NLP24"/>
      <c r="NLQ24"/>
      <c r="NLR24"/>
      <c r="NLS24"/>
      <c r="NLT24"/>
      <c r="NLU24"/>
      <c r="NLV24"/>
      <c r="NLW24"/>
      <c r="NLX24"/>
      <c r="NLY24"/>
      <c r="NLZ24"/>
      <c r="NMA24"/>
      <c r="NMB24"/>
      <c r="NMC24"/>
      <c r="NMD24"/>
      <c r="NME24"/>
      <c r="NMF24"/>
      <c r="NMG24"/>
      <c r="NMH24"/>
      <c r="NMI24"/>
      <c r="NMJ24"/>
      <c r="NMK24"/>
      <c r="NML24"/>
      <c r="NMM24"/>
      <c r="NMN24"/>
      <c r="NMO24"/>
      <c r="NMP24"/>
      <c r="NMQ24"/>
      <c r="NMR24"/>
      <c r="NMS24"/>
      <c r="NMT24"/>
      <c r="NMU24"/>
      <c r="NMV24"/>
      <c r="NMW24"/>
      <c r="NMX24"/>
      <c r="NMY24"/>
      <c r="NMZ24"/>
      <c r="NNA24"/>
      <c r="NNB24"/>
      <c r="NNC24"/>
      <c r="NND24"/>
      <c r="NNE24"/>
      <c r="NNF24"/>
      <c r="NNG24"/>
      <c r="NNH24"/>
      <c r="NNI24"/>
      <c r="NNJ24"/>
      <c r="NNK24"/>
      <c r="NNL24"/>
      <c r="NNM24"/>
      <c r="NNN24"/>
      <c r="NNO24"/>
      <c r="NNP24"/>
      <c r="NNQ24"/>
      <c r="NNR24"/>
      <c r="NNS24"/>
      <c r="NNT24"/>
      <c r="NNU24"/>
      <c r="NNV24"/>
      <c r="NNW24"/>
      <c r="NNX24"/>
      <c r="NNY24"/>
      <c r="NNZ24"/>
      <c r="NOA24"/>
      <c r="NOB24"/>
      <c r="NOC24"/>
      <c r="NOD24"/>
      <c r="NOE24"/>
      <c r="NOF24"/>
      <c r="NOG24"/>
      <c r="NOH24"/>
      <c r="NOI24"/>
      <c r="NOJ24"/>
      <c r="NOK24"/>
      <c r="NOL24"/>
      <c r="NOM24"/>
      <c r="NON24"/>
      <c r="NOO24"/>
      <c r="NOP24"/>
      <c r="NOQ24"/>
      <c r="NOR24"/>
      <c r="NOS24"/>
      <c r="NOT24"/>
      <c r="NOU24"/>
      <c r="NOV24"/>
      <c r="NOW24"/>
      <c r="NOX24"/>
      <c r="NOY24"/>
      <c r="NOZ24"/>
      <c r="NPA24"/>
      <c r="NPB24"/>
      <c r="NPC24"/>
      <c r="NPD24"/>
      <c r="NPE24"/>
      <c r="NPF24"/>
      <c r="NPG24"/>
      <c r="NPH24"/>
      <c r="NPI24"/>
      <c r="NPJ24"/>
      <c r="NPK24"/>
      <c r="NPL24"/>
      <c r="NPM24"/>
      <c r="NPN24"/>
      <c r="NPO24"/>
      <c r="NPP24"/>
      <c r="NPQ24"/>
      <c r="NPR24"/>
      <c r="NPS24"/>
      <c r="NPT24"/>
      <c r="NPU24"/>
      <c r="NPV24"/>
      <c r="NPW24"/>
      <c r="NPX24"/>
      <c r="NPY24"/>
      <c r="NPZ24"/>
      <c r="NQA24"/>
      <c r="NQB24"/>
      <c r="NQC24"/>
      <c r="NQD24"/>
      <c r="NQE24"/>
      <c r="NQF24"/>
      <c r="NQG24"/>
      <c r="NQH24"/>
      <c r="NQI24"/>
      <c r="NQJ24"/>
      <c r="NQK24"/>
      <c r="NQL24"/>
      <c r="NQM24"/>
      <c r="NQN24"/>
      <c r="NQO24"/>
      <c r="NQP24"/>
      <c r="NQQ24"/>
      <c r="NQR24"/>
      <c r="NQS24"/>
      <c r="NQT24"/>
      <c r="NQU24"/>
      <c r="NQV24"/>
      <c r="NQW24"/>
      <c r="NQX24"/>
      <c r="NQY24"/>
      <c r="NQZ24"/>
      <c r="NRA24"/>
      <c r="NRB24"/>
      <c r="NRC24"/>
      <c r="NRD24"/>
      <c r="NRE24"/>
      <c r="NRF24"/>
      <c r="NRG24"/>
      <c r="NRH24"/>
      <c r="NRI24"/>
      <c r="NRJ24"/>
      <c r="NRK24"/>
      <c r="NRL24"/>
      <c r="NRM24"/>
      <c r="NRN24"/>
      <c r="NRO24"/>
      <c r="NRP24"/>
      <c r="NRQ24"/>
      <c r="NRR24"/>
      <c r="NRS24"/>
      <c r="NRT24"/>
      <c r="NRU24"/>
      <c r="NRV24"/>
      <c r="NRW24"/>
      <c r="NRX24"/>
      <c r="NRY24"/>
      <c r="NRZ24"/>
      <c r="NSA24"/>
      <c r="NSB24"/>
      <c r="NSC24"/>
      <c r="NSD24"/>
      <c r="NSE24"/>
      <c r="NSF24"/>
      <c r="NSG24"/>
      <c r="NSH24"/>
      <c r="NSI24"/>
      <c r="NSJ24"/>
      <c r="NSK24"/>
      <c r="NSL24"/>
      <c r="NSM24"/>
      <c r="NSN24"/>
      <c r="NSO24"/>
      <c r="NSP24"/>
      <c r="NSQ24"/>
      <c r="NSR24"/>
      <c r="NSS24"/>
      <c r="NST24"/>
      <c r="NSU24"/>
      <c r="NSV24"/>
      <c r="NSW24"/>
      <c r="NSX24"/>
      <c r="NSY24"/>
      <c r="NSZ24"/>
      <c r="NTA24"/>
      <c r="NTB24"/>
      <c r="NTC24"/>
      <c r="NTD24"/>
      <c r="NTE24"/>
      <c r="NTF24"/>
      <c r="NTG24"/>
      <c r="NTH24"/>
      <c r="NTI24"/>
      <c r="NTJ24"/>
      <c r="NTK24"/>
      <c r="NTL24"/>
      <c r="NTM24"/>
      <c r="NTN24"/>
      <c r="NTO24"/>
      <c r="NTP24"/>
      <c r="NTQ24"/>
      <c r="NTR24"/>
      <c r="NTS24"/>
      <c r="NTT24"/>
      <c r="NTU24"/>
      <c r="NTV24"/>
      <c r="NTW24"/>
      <c r="NTX24"/>
      <c r="NTY24"/>
      <c r="NTZ24"/>
      <c r="NUA24"/>
      <c r="NUB24"/>
      <c r="NUC24"/>
      <c r="NUD24"/>
      <c r="NUE24"/>
      <c r="NUF24"/>
      <c r="NUG24"/>
      <c r="NUH24"/>
      <c r="NUI24"/>
      <c r="NUJ24"/>
      <c r="NUK24"/>
      <c r="NUL24"/>
      <c r="NUM24"/>
      <c r="NUN24"/>
      <c r="NUO24"/>
      <c r="NUP24"/>
      <c r="NUQ24"/>
      <c r="NUR24"/>
      <c r="NUS24"/>
      <c r="NUT24"/>
      <c r="NUU24"/>
      <c r="NUV24"/>
      <c r="NUW24"/>
      <c r="NUX24"/>
      <c r="NUY24"/>
      <c r="NUZ24"/>
      <c r="NVA24"/>
      <c r="NVB24"/>
      <c r="NVC24"/>
      <c r="NVD24"/>
      <c r="NVE24"/>
      <c r="NVF24"/>
      <c r="NVG24"/>
      <c r="NVH24"/>
      <c r="NVI24"/>
      <c r="NVJ24"/>
      <c r="NVK24"/>
      <c r="NVL24"/>
      <c r="NVM24"/>
      <c r="NVN24"/>
      <c r="NVO24"/>
      <c r="NVP24"/>
      <c r="NVQ24"/>
      <c r="NVR24"/>
      <c r="NVS24"/>
      <c r="NVT24"/>
      <c r="NVU24"/>
      <c r="NVV24"/>
      <c r="NVW24"/>
      <c r="NVX24"/>
      <c r="NVY24"/>
      <c r="NVZ24"/>
      <c r="NWA24"/>
      <c r="NWB24"/>
      <c r="NWC24"/>
      <c r="NWD24"/>
      <c r="NWE24"/>
      <c r="NWF24"/>
      <c r="NWG24"/>
      <c r="NWH24"/>
      <c r="NWI24"/>
      <c r="NWJ24"/>
      <c r="NWK24"/>
      <c r="NWL24"/>
      <c r="NWM24"/>
      <c r="NWN24"/>
      <c r="NWO24"/>
      <c r="NWP24"/>
      <c r="NWQ24"/>
      <c r="NWR24"/>
      <c r="NWS24"/>
      <c r="NWT24"/>
      <c r="NWU24"/>
      <c r="NWV24"/>
      <c r="NWW24"/>
      <c r="NWX24"/>
      <c r="NWY24"/>
      <c r="NWZ24"/>
      <c r="NXA24"/>
      <c r="NXB24"/>
      <c r="NXC24"/>
      <c r="NXD24"/>
      <c r="NXE24"/>
      <c r="NXF24"/>
      <c r="NXG24"/>
      <c r="NXH24"/>
      <c r="NXI24"/>
      <c r="NXJ24"/>
      <c r="NXK24"/>
      <c r="NXL24"/>
      <c r="NXM24"/>
      <c r="NXN24"/>
      <c r="NXO24"/>
      <c r="NXP24"/>
      <c r="NXQ24"/>
      <c r="NXR24"/>
      <c r="NXS24"/>
      <c r="NXT24"/>
      <c r="NXU24"/>
      <c r="NXV24"/>
      <c r="NXW24"/>
      <c r="NXX24"/>
      <c r="NXY24"/>
      <c r="NXZ24"/>
      <c r="NYA24"/>
      <c r="NYB24"/>
      <c r="NYC24"/>
      <c r="NYD24"/>
      <c r="NYE24"/>
      <c r="NYF24"/>
      <c r="NYG24"/>
      <c r="NYH24"/>
      <c r="NYI24"/>
      <c r="NYJ24"/>
      <c r="NYK24"/>
      <c r="NYL24"/>
      <c r="NYM24"/>
      <c r="NYN24"/>
      <c r="NYO24"/>
      <c r="NYP24"/>
      <c r="NYQ24"/>
      <c r="NYR24"/>
      <c r="NYS24"/>
      <c r="NYT24"/>
      <c r="NYU24"/>
      <c r="NYV24"/>
      <c r="NYW24"/>
      <c r="NYX24"/>
      <c r="NYY24"/>
      <c r="NYZ24"/>
      <c r="NZA24"/>
      <c r="NZB24"/>
      <c r="NZC24"/>
      <c r="NZD24"/>
      <c r="NZE24"/>
      <c r="NZF24"/>
      <c r="NZG24"/>
      <c r="NZH24"/>
      <c r="NZI24"/>
      <c r="NZJ24"/>
      <c r="NZK24"/>
      <c r="NZL24"/>
      <c r="NZM24"/>
      <c r="NZN24"/>
      <c r="NZO24"/>
      <c r="NZP24"/>
      <c r="NZQ24"/>
      <c r="NZR24"/>
      <c r="NZS24"/>
      <c r="NZT24"/>
      <c r="NZU24"/>
      <c r="NZV24"/>
      <c r="NZW24"/>
      <c r="NZX24"/>
      <c r="NZY24"/>
      <c r="NZZ24"/>
      <c r="OAA24"/>
      <c r="OAB24"/>
      <c r="OAC24"/>
      <c r="OAD24"/>
      <c r="OAE24"/>
      <c r="OAF24"/>
      <c r="OAG24"/>
      <c r="OAH24"/>
      <c r="OAI24"/>
      <c r="OAJ24"/>
      <c r="OAK24"/>
      <c r="OAL24"/>
      <c r="OAM24"/>
      <c r="OAN24"/>
      <c r="OAO24"/>
      <c r="OAP24"/>
      <c r="OAQ24"/>
      <c r="OAR24"/>
      <c r="OAS24"/>
      <c r="OAT24"/>
      <c r="OAU24"/>
      <c r="OAV24"/>
      <c r="OAW24"/>
      <c r="OAX24"/>
      <c r="OAY24"/>
      <c r="OAZ24"/>
      <c r="OBA24"/>
      <c r="OBB24"/>
      <c r="OBC24"/>
      <c r="OBD24"/>
      <c r="OBE24"/>
      <c r="OBF24"/>
      <c r="OBG24"/>
      <c r="OBH24"/>
      <c r="OBI24"/>
      <c r="OBJ24"/>
      <c r="OBK24"/>
      <c r="OBL24"/>
      <c r="OBM24"/>
      <c r="OBN24"/>
      <c r="OBO24"/>
      <c r="OBP24"/>
      <c r="OBQ24"/>
      <c r="OBR24"/>
      <c r="OBS24"/>
      <c r="OBT24"/>
      <c r="OBU24"/>
      <c r="OBV24"/>
      <c r="OBW24"/>
      <c r="OBX24"/>
      <c r="OBY24"/>
      <c r="OBZ24"/>
      <c r="OCA24"/>
      <c r="OCB24"/>
      <c r="OCC24"/>
      <c r="OCD24"/>
      <c r="OCE24"/>
      <c r="OCF24"/>
      <c r="OCG24"/>
      <c r="OCH24"/>
      <c r="OCI24"/>
      <c r="OCJ24"/>
      <c r="OCK24"/>
      <c r="OCL24"/>
      <c r="OCM24"/>
      <c r="OCN24"/>
      <c r="OCO24"/>
      <c r="OCP24"/>
      <c r="OCQ24"/>
      <c r="OCR24"/>
      <c r="OCS24"/>
      <c r="OCT24"/>
      <c r="OCU24"/>
      <c r="OCV24"/>
      <c r="OCW24"/>
      <c r="OCX24"/>
      <c r="OCY24"/>
      <c r="OCZ24"/>
      <c r="ODA24"/>
      <c r="ODB24"/>
      <c r="ODC24"/>
      <c r="ODD24"/>
      <c r="ODE24"/>
      <c r="ODF24"/>
      <c r="ODG24"/>
      <c r="ODH24"/>
      <c r="ODI24"/>
      <c r="ODJ24"/>
      <c r="ODK24"/>
      <c r="ODL24"/>
      <c r="ODM24"/>
      <c r="ODN24"/>
      <c r="ODO24"/>
      <c r="ODP24"/>
      <c r="ODQ24"/>
      <c r="ODR24"/>
      <c r="ODS24"/>
      <c r="ODT24"/>
      <c r="ODU24"/>
      <c r="ODV24"/>
      <c r="ODW24"/>
      <c r="ODX24"/>
      <c r="ODY24"/>
      <c r="ODZ24"/>
      <c r="OEA24"/>
      <c r="OEB24"/>
      <c r="OEC24"/>
      <c r="OED24"/>
      <c r="OEE24"/>
      <c r="OEF24"/>
      <c r="OEG24"/>
      <c r="OEH24"/>
      <c r="OEI24"/>
      <c r="OEJ24"/>
      <c r="OEK24"/>
      <c r="OEL24"/>
      <c r="OEM24"/>
      <c r="OEN24"/>
      <c r="OEO24"/>
      <c r="OEP24"/>
      <c r="OEQ24"/>
      <c r="OER24"/>
      <c r="OES24"/>
      <c r="OET24"/>
      <c r="OEU24"/>
      <c r="OEV24"/>
      <c r="OEW24"/>
      <c r="OEX24"/>
      <c r="OEY24"/>
      <c r="OEZ24"/>
      <c r="OFA24"/>
      <c r="OFB24"/>
      <c r="OFC24"/>
      <c r="OFD24"/>
      <c r="OFE24"/>
      <c r="OFF24"/>
      <c r="OFG24"/>
      <c r="OFH24"/>
      <c r="OFI24"/>
      <c r="OFJ24"/>
      <c r="OFK24"/>
      <c r="OFL24"/>
      <c r="OFM24"/>
      <c r="OFN24"/>
      <c r="OFO24"/>
      <c r="OFP24"/>
      <c r="OFQ24"/>
      <c r="OFR24"/>
      <c r="OFS24"/>
      <c r="OFT24"/>
      <c r="OFU24"/>
      <c r="OFV24"/>
      <c r="OFW24"/>
      <c r="OFX24"/>
      <c r="OFY24"/>
      <c r="OFZ24"/>
      <c r="OGA24"/>
      <c r="OGB24"/>
      <c r="OGC24"/>
      <c r="OGD24"/>
      <c r="OGE24"/>
      <c r="OGF24"/>
      <c r="OGG24"/>
      <c r="OGH24"/>
      <c r="OGI24"/>
      <c r="OGJ24"/>
      <c r="OGK24"/>
      <c r="OGL24"/>
      <c r="OGM24"/>
      <c r="OGN24"/>
      <c r="OGO24"/>
      <c r="OGP24"/>
      <c r="OGQ24"/>
      <c r="OGR24"/>
      <c r="OGS24"/>
      <c r="OGT24"/>
      <c r="OGU24"/>
      <c r="OGV24"/>
      <c r="OGW24"/>
      <c r="OGX24"/>
      <c r="OGY24"/>
      <c r="OGZ24"/>
      <c r="OHA24"/>
      <c r="OHB24"/>
      <c r="OHC24"/>
      <c r="OHD24"/>
      <c r="OHE24"/>
      <c r="OHF24"/>
      <c r="OHG24"/>
      <c r="OHH24"/>
      <c r="OHI24"/>
      <c r="OHJ24"/>
      <c r="OHK24"/>
      <c r="OHL24"/>
      <c r="OHM24"/>
      <c r="OHN24"/>
      <c r="OHO24"/>
      <c r="OHP24"/>
      <c r="OHQ24"/>
      <c r="OHR24"/>
      <c r="OHS24"/>
      <c r="OHT24"/>
      <c r="OHU24"/>
      <c r="OHV24"/>
      <c r="OHW24"/>
      <c r="OHX24"/>
      <c r="OHY24"/>
      <c r="OHZ24"/>
      <c r="OIA24"/>
      <c r="OIB24"/>
      <c r="OIC24"/>
      <c r="OID24"/>
      <c r="OIE24"/>
      <c r="OIF24"/>
      <c r="OIG24"/>
      <c r="OIH24"/>
      <c r="OII24"/>
      <c r="OIJ24"/>
      <c r="OIK24"/>
      <c r="OIL24"/>
      <c r="OIM24"/>
      <c r="OIN24"/>
      <c r="OIO24"/>
      <c r="OIP24"/>
      <c r="OIQ24"/>
      <c r="OIR24"/>
      <c r="OIS24"/>
      <c r="OIT24"/>
      <c r="OIU24"/>
      <c r="OIV24"/>
      <c r="OIW24"/>
      <c r="OIX24"/>
      <c r="OIY24"/>
      <c r="OIZ24"/>
      <c r="OJA24"/>
      <c r="OJB24"/>
      <c r="OJC24"/>
      <c r="OJD24"/>
      <c r="OJE24"/>
      <c r="OJF24"/>
      <c r="OJG24"/>
      <c r="OJH24"/>
      <c r="OJI24"/>
      <c r="OJJ24"/>
      <c r="OJK24"/>
      <c r="OJL24"/>
      <c r="OJM24"/>
      <c r="OJN24"/>
      <c r="OJO24"/>
      <c r="OJP24"/>
      <c r="OJQ24"/>
      <c r="OJR24"/>
      <c r="OJS24"/>
      <c r="OJT24"/>
      <c r="OJU24"/>
      <c r="OJV24"/>
      <c r="OJW24"/>
      <c r="OJX24"/>
      <c r="OJY24"/>
      <c r="OJZ24"/>
      <c r="OKA24"/>
      <c r="OKB24"/>
      <c r="OKC24"/>
      <c r="OKD24"/>
      <c r="OKE24"/>
      <c r="OKF24"/>
      <c r="OKG24"/>
      <c r="OKH24"/>
      <c r="OKI24"/>
      <c r="OKJ24"/>
      <c r="OKK24"/>
      <c r="OKL24"/>
      <c r="OKM24"/>
      <c r="OKN24"/>
      <c r="OKO24"/>
      <c r="OKP24"/>
      <c r="OKQ24"/>
      <c r="OKR24"/>
      <c r="OKS24"/>
      <c r="OKT24"/>
      <c r="OKU24"/>
      <c r="OKV24"/>
      <c r="OKW24"/>
      <c r="OKX24"/>
      <c r="OKY24"/>
      <c r="OKZ24"/>
      <c r="OLA24"/>
      <c r="OLB24"/>
      <c r="OLC24"/>
      <c r="OLD24"/>
      <c r="OLE24"/>
      <c r="OLF24"/>
      <c r="OLG24"/>
      <c r="OLH24"/>
      <c r="OLI24"/>
      <c r="OLJ24"/>
      <c r="OLK24"/>
      <c r="OLL24"/>
      <c r="OLM24"/>
      <c r="OLN24"/>
      <c r="OLO24"/>
      <c r="OLP24"/>
      <c r="OLQ24"/>
      <c r="OLR24"/>
      <c r="OLS24"/>
      <c r="OLT24"/>
      <c r="OLU24"/>
      <c r="OLV24"/>
      <c r="OLW24"/>
      <c r="OLX24"/>
      <c r="OLY24"/>
      <c r="OLZ24"/>
      <c r="OMA24"/>
      <c r="OMB24"/>
      <c r="OMC24"/>
      <c r="OMD24"/>
      <c r="OME24"/>
      <c r="OMF24"/>
      <c r="OMG24"/>
      <c r="OMH24"/>
      <c r="OMI24"/>
      <c r="OMJ24"/>
      <c r="OMK24"/>
      <c r="OML24"/>
      <c r="OMM24"/>
      <c r="OMN24"/>
      <c r="OMO24"/>
      <c r="OMP24"/>
      <c r="OMQ24"/>
      <c r="OMR24"/>
      <c r="OMS24"/>
      <c r="OMT24"/>
      <c r="OMU24"/>
      <c r="OMV24"/>
      <c r="OMW24"/>
      <c r="OMX24"/>
      <c r="OMY24"/>
      <c r="OMZ24"/>
      <c r="ONA24"/>
      <c r="ONB24"/>
      <c r="ONC24"/>
      <c r="OND24"/>
      <c r="ONE24"/>
      <c r="ONF24"/>
      <c r="ONG24"/>
      <c r="ONH24"/>
      <c r="ONI24"/>
      <c r="ONJ24"/>
      <c r="ONK24"/>
      <c r="ONL24"/>
      <c r="ONM24"/>
      <c r="ONN24"/>
      <c r="ONO24"/>
      <c r="ONP24"/>
      <c r="ONQ24"/>
      <c r="ONR24"/>
      <c r="ONS24"/>
      <c r="ONT24"/>
      <c r="ONU24"/>
      <c r="ONV24"/>
      <c r="ONW24"/>
      <c r="ONX24"/>
      <c r="ONY24"/>
      <c r="ONZ24"/>
      <c r="OOA24"/>
      <c r="OOB24"/>
      <c r="OOC24"/>
      <c r="OOD24"/>
      <c r="OOE24"/>
      <c r="OOF24"/>
      <c r="OOG24"/>
      <c r="OOH24"/>
      <c r="OOI24"/>
      <c r="OOJ24"/>
      <c r="OOK24"/>
      <c r="OOL24"/>
      <c r="OOM24"/>
      <c r="OON24"/>
      <c r="OOO24"/>
      <c r="OOP24"/>
      <c r="OOQ24"/>
      <c r="OOR24"/>
      <c r="OOS24"/>
      <c r="OOT24"/>
      <c r="OOU24"/>
      <c r="OOV24"/>
      <c r="OOW24"/>
      <c r="OOX24"/>
      <c r="OOY24"/>
      <c r="OOZ24"/>
      <c r="OPA24"/>
      <c r="OPB24"/>
      <c r="OPC24"/>
      <c r="OPD24"/>
      <c r="OPE24"/>
      <c r="OPF24"/>
      <c r="OPG24"/>
      <c r="OPH24"/>
      <c r="OPI24"/>
      <c r="OPJ24"/>
      <c r="OPK24"/>
      <c r="OPL24"/>
      <c r="OPM24"/>
      <c r="OPN24"/>
      <c r="OPO24"/>
      <c r="OPP24"/>
      <c r="OPQ24"/>
      <c r="OPR24"/>
      <c r="OPS24"/>
      <c r="OPT24"/>
      <c r="OPU24"/>
      <c r="OPV24"/>
      <c r="OPW24"/>
      <c r="OPX24"/>
      <c r="OPY24"/>
      <c r="OPZ24"/>
      <c r="OQA24"/>
      <c r="OQB24"/>
      <c r="OQC24"/>
      <c r="OQD24"/>
      <c r="OQE24"/>
      <c r="OQF24"/>
      <c r="OQG24"/>
      <c r="OQH24"/>
      <c r="OQI24"/>
      <c r="OQJ24"/>
      <c r="OQK24"/>
      <c r="OQL24"/>
      <c r="OQM24"/>
      <c r="OQN24"/>
      <c r="OQO24"/>
      <c r="OQP24"/>
      <c r="OQQ24"/>
      <c r="OQR24"/>
      <c r="OQS24"/>
      <c r="OQT24"/>
      <c r="OQU24"/>
      <c r="OQV24"/>
      <c r="OQW24"/>
      <c r="OQX24"/>
      <c r="OQY24"/>
      <c r="OQZ24"/>
      <c r="ORA24"/>
      <c r="ORB24"/>
      <c r="ORC24"/>
      <c r="ORD24"/>
      <c r="ORE24"/>
      <c r="ORF24"/>
      <c r="ORG24"/>
      <c r="ORH24"/>
      <c r="ORI24"/>
      <c r="ORJ24"/>
      <c r="ORK24"/>
      <c r="ORL24"/>
      <c r="ORM24"/>
      <c r="ORN24"/>
      <c r="ORO24"/>
      <c r="ORP24"/>
      <c r="ORQ24"/>
      <c r="ORR24"/>
      <c r="ORS24"/>
      <c r="ORT24"/>
      <c r="ORU24"/>
      <c r="ORV24"/>
      <c r="ORW24"/>
      <c r="ORX24"/>
      <c r="ORY24"/>
      <c r="ORZ24"/>
      <c r="OSA24"/>
      <c r="OSB24"/>
      <c r="OSC24"/>
      <c r="OSD24"/>
      <c r="OSE24"/>
      <c r="OSF24"/>
      <c r="OSG24"/>
      <c r="OSH24"/>
      <c r="OSI24"/>
      <c r="OSJ24"/>
      <c r="OSK24"/>
      <c r="OSL24"/>
      <c r="OSM24"/>
      <c r="OSN24"/>
      <c r="OSO24"/>
      <c r="OSP24"/>
      <c r="OSQ24"/>
      <c r="OSR24"/>
      <c r="OSS24"/>
      <c r="OST24"/>
      <c r="OSU24"/>
      <c r="OSV24"/>
      <c r="OSW24"/>
      <c r="OSX24"/>
      <c r="OSY24"/>
      <c r="OSZ24"/>
      <c r="OTA24"/>
      <c r="OTB24"/>
      <c r="OTC24"/>
      <c r="OTD24"/>
      <c r="OTE24"/>
      <c r="OTF24"/>
      <c r="OTG24"/>
      <c r="OTH24"/>
      <c r="OTI24"/>
      <c r="OTJ24"/>
      <c r="OTK24"/>
      <c r="OTL24"/>
      <c r="OTM24"/>
      <c r="OTN24"/>
      <c r="OTO24"/>
      <c r="OTP24"/>
      <c r="OTQ24"/>
      <c r="OTR24"/>
      <c r="OTS24"/>
      <c r="OTT24"/>
      <c r="OTU24"/>
      <c r="OTV24"/>
      <c r="OTW24"/>
      <c r="OTX24"/>
      <c r="OTY24"/>
      <c r="OTZ24"/>
      <c r="OUA24"/>
      <c r="OUB24"/>
      <c r="OUC24"/>
      <c r="OUD24"/>
      <c r="OUE24"/>
      <c r="OUF24"/>
      <c r="OUG24"/>
      <c r="OUH24"/>
      <c r="OUI24"/>
      <c r="OUJ24"/>
      <c r="OUK24"/>
      <c r="OUL24"/>
      <c r="OUM24"/>
      <c r="OUN24"/>
      <c r="OUO24"/>
      <c r="OUP24"/>
      <c r="OUQ24"/>
      <c r="OUR24"/>
      <c r="OUS24"/>
      <c r="OUT24"/>
      <c r="OUU24"/>
      <c r="OUV24"/>
      <c r="OUW24"/>
      <c r="OUX24"/>
      <c r="OUY24"/>
      <c r="OUZ24"/>
      <c r="OVA24"/>
      <c r="OVB24"/>
      <c r="OVC24"/>
      <c r="OVD24"/>
      <c r="OVE24"/>
      <c r="OVF24"/>
      <c r="OVG24"/>
      <c r="OVH24"/>
      <c r="OVI24"/>
      <c r="OVJ24"/>
      <c r="OVK24"/>
      <c r="OVL24"/>
      <c r="OVM24"/>
      <c r="OVN24"/>
      <c r="OVO24"/>
      <c r="OVP24"/>
      <c r="OVQ24"/>
      <c r="OVR24"/>
      <c r="OVS24"/>
      <c r="OVT24"/>
      <c r="OVU24"/>
      <c r="OVV24"/>
      <c r="OVW24"/>
      <c r="OVX24"/>
      <c r="OVY24"/>
      <c r="OVZ24"/>
      <c r="OWA24"/>
      <c r="OWB24"/>
      <c r="OWC24"/>
      <c r="OWD24"/>
      <c r="OWE24"/>
      <c r="OWF24"/>
      <c r="OWG24"/>
      <c r="OWH24"/>
      <c r="OWI24"/>
      <c r="OWJ24"/>
      <c r="OWK24"/>
      <c r="OWL24"/>
      <c r="OWM24"/>
      <c r="OWN24"/>
      <c r="OWO24"/>
      <c r="OWP24"/>
      <c r="OWQ24"/>
      <c r="OWR24"/>
      <c r="OWS24"/>
      <c r="OWT24"/>
      <c r="OWU24"/>
      <c r="OWV24"/>
      <c r="OWW24"/>
      <c r="OWX24"/>
      <c r="OWY24"/>
      <c r="OWZ24"/>
      <c r="OXA24"/>
      <c r="OXB24"/>
      <c r="OXC24"/>
      <c r="OXD24"/>
      <c r="OXE24"/>
      <c r="OXF24"/>
      <c r="OXG24"/>
      <c r="OXH24"/>
      <c r="OXI24"/>
      <c r="OXJ24"/>
      <c r="OXK24"/>
      <c r="OXL24"/>
      <c r="OXM24"/>
      <c r="OXN24"/>
      <c r="OXO24"/>
      <c r="OXP24"/>
      <c r="OXQ24"/>
      <c r="OXR24"/>
      <c r="OXS24"/>
      <c r="OXT24"/>
      <c r="OXU24"/>
      <c r="OXV24"/>
      <c r="OXW24"/>
      <c r="OXX24"/>
      <c r="OXY24"/>
      <c r="OXZ24"/>
      <c r="OYA24"/>
      <c r="OYB24"/>
      <c r="OYC24"/>
      <c r="OYD24"/>
      <c r="OYE24"/>
      <c r="OYF24"/>
      <c r="OYG24"/>
      <c r="OYH24"/>
      <c r="OYI24"/>
      <c r="OYJ24"/>
      <c r="OYK24"/>
      <c r="OYL24"/>
      <c r="OYM24"/>
      <c r="OYN24"/>
      <c r="OYO24"/>
      <c r="OYP24"/>
      <c r="OYQ24"/>
      <c r="OYR24"/>
      <c r="OYS24"/>
      <c r="OYT24"/>
      <c r="OYU24"/>
      <c r="OYV24"/>
      <c r="OYW24"/>
      <c r="OYX24"/>
      <c r="OYY24"/>
      <c r="OYZ24"/>
      <c r="OZA24"/>
      <c r="OZB24"/>
      <c r="OZC24"/>
      <c r="OZD24"/>
      <c r="OZE24"/>
      <c r="OZF24"/>
      <c r="OZG24"/>
      <c r="OZH24"/>
      <c r="OZI24"/>
      <c r="OZJ24"/>
      <c r="OZK24"/>
      <c r="OZL24"/>
      <c r="OZM24"/>
      <c r="OZN24"/>
      <c r="OZO24"/>
      <c r="OZP24"/>
      <c r="OZQ24"/>
      <c r="OZR24"/>
      <c r="OZS24"/>
      <c r="OZT24"/>
      <c r="OZU24"/>
      <c r="OZV24"/>
      <c r="OZW24"/>
      <c r="OZX24"/>
      <c r="OZY24"/>
      <c r="OZZ24"/>
      <c r="PAA24"/>
      <c r="PAB24"/>
      <c r="PAC24"/>
      <c r="PAD24"/>
      <c r="PAE24"/>
      <c r="PAF24"/>
      <c r="PAG24"/>
      <c r="PAH24"/>
      <c r="PAI24"/>
      <c r="PAJ24"/>
      <c r="PAK24"/>
      <c r="PAL24"/>
      <c r="PAM24"/>
      <c r="PAN24"/>
      <c r="PAO24"/>
      <c r="PAP24"/>
      <c r="PAQ24"/>
      <c r="PAR24"/>
      <c r="PAS24"/>
      <c r="PAT24"/>
      <c r="PAU24"/>
      <c r="PAV24"/>
      <c r="PAW24"/>
      <c r="PAX24"/>
      <c r="PAY24"/>
      <c r="PAZ24"/>
      <c r="PBA24"/>
      <c r="PBB24"/>
      <c r="PBC24"/>
      <c r="PBD24"/>
      <c r="PBE24"/>
      <c r="PBF24"/>
      <c r="PBG24"/>
      <c r="PBH24"/>
      <c r="PBI24"/>
      <c r="PBJ24"/>
      <c r="PBK24"/>
      <c r="PBL24"/>
      <c r="PBM24"/>
      <c r="PBN24"/>
      <c r="PBO24"/>
      <c r="PBP24"/>
      <c r="PBQ24"/>
      <c r="PBR24"/>
      <c r="PBS24"/>
      <c r="PBT24"/>
      <c r="PBU24"/>
      <c r="PBV24"/>
      <c r="PBW24"/>
      <c r="PBX24"/>
      <c r="PBY24"/>
      <c r="PBZ24"/>
      <c r="PCA24"/>
      <c r="PCB24"/>
      <c r="PCC24"/>
      <c r="PCD24"/>
      <c r="PCE24"/>
      <c r="PCF24"/>
      <c r="PCG24"/>
      <c r="PCH24"/>
      <c r="PCI24"/>
      <c r="PCJ24"/>
      <c r="PCK24"/>
      <c r="PCL24"/>
      <c r="PCM24"/>
      <c r="PCN24"/>
      <c r="PCO24"/>
      <c r="PCP24"/>
      <c r="PCQ24"/>
      <c r="PCR24"/>
      <c r="PCS24"/>
      <c r="PCT24"/>
      <c r="PCU24"/>
      <c r="PCV24"/>
      <c r="PCW24"/>
      <c r="PCX24"/>
      <c r="PCY24"/>
      <c r="PCZ24"/>
      <c r="PDA24"/>
      <c r="PDB24"/>
      <c r="PDC24"/>
      <c r="PDD24"/>
      <c r="PDE24"/>
      <c r="PDF24"/>
      <c r="PDG24"/>
      <c r="PDH24"/>
      <c r="PDI24"/>
      <c r="PDJ24"/>
      <c r="PDK24"/>
      <c r="PDL24"/>
      <c r="PDM24"/>
      <c r="PDN24"/>
      <c r="PDO24"/>
      <c r="PDP24"/>
      <c r="PDQ24"/>
      <c r="PDR24"/>
      <c r="PDS24"/>
      <c r="PDT24"/>
      <c r="PDU24"/>
      <c r="PDV24"/>
      <c r="PDW24"/>
      <c r="PDX24"/>
      <c r="PDY24"/>
      <c r="PDZ24"/>
      <c r="PEA24"/>
      <c r="PEB24"/>
      <c r="PEC24"/>
      <c r="PED24"/>
      <c r="PEE24"/>
      <c r="PEF24"/>
      <c r="PEG24"/>
      <c r="PEH24"/>
      <c r="PEI24"/>
      <c r="PEJ24"/>
      <c r="PEK24"/>
      <c r="PEL24"/>
      <c r="PEM24"/>
      <c r="PEN24"/>
      <c r="PEO24"/>
      <c r="PEP24"/>
      <c r="PEQ24"/>
      <c r="PER24"/>
      <c r="PES24"/>
      <c r="PET24"/>
      <c r="PEU24"/>
      <c r="PEV24"/>
      <c r="PEW24"/>
      <c r="PEX24"/>
      <c r="PEY24"/>
      <c r="PEZ24"/>
      <c r="PFA24"/>
      <c r="PFB24"/>
      <c r="PFC24"/>
      <c r="PFD24"/>
      <c r="PFE24"/>
      <c r="PFF24"/>
      <c r="PFG24"/>
      <c r="PFH24"/>
      <c r="PFI24"/>
      <c r="PFJ24"/>
      <c r="PFK24"/>
      <c r="PFL24"/>
      <c r="PFM24"/>
      <c r="PFN24"/>
      <c r="PFO24"/>
      <c r="PFP24"/>
      <c r="PFQ24"/>
      <c r="PFR24"/>
      <c r="PFS24"/>
      <c r="PFT24"/>
      <c r="PFU24"/>
      <c r="PFV24"/>
      <c r="PFW24"/>
      <c r="PFX24"/>
      <c r="PFY24"/>
      <c r="PFZ24"/>
      <c r="PGA24"/>
      <c r="PGB24"/>
      <c r="PGC24"/>
      <c r="PGD24"/>
      <c r="PGE24"/>
      <c r="PGF24"/>
      <c r="PGG24"/>
      <c r="PGH24"/>
      <c r="PGI24"/>
      <c r="PGJ24"/>
      <c r="PGK24"/>
      <c r="PGL24"/>
      <c r="PGM24"/>
      <c r="PGN24"/>
      <c r="PGO24"/>
      <c r="PGP24"/>
      <c r="PGQ24"/>
      <c r="PGR24"/>
      <c r="PGS24"/>
      <c r="PGT24"/>
      <c r="PGU24"/>
      <c r="PGV24"/>
      <c r="PGW24"/>
      <c r="PGX24"/>
      <c r="PGY24"/>
      <c r="PGZ24"/>
      <c r="PHA24"/>
      <c r="PHB24"/>
      <c r="PHC24"/>
      <c r="PHD24"/>
      <c r="PHE24"/>
      <c r="PHF24"/>
      <c r="PHG24"/>
      <c r="PHH24"/>
      <c r="PHI24"/>
      <c r="PHJ24"/>
      <c r="PHK24"/>
      <c r="PHL24"/>
      <c r="PHM24"/>
      <c r="PHN24"/>
      <c r="PHO24"/>
      <c r="PHP24"/>
      <c r="PHQ24"/>
      <c r="PHR24"/>
      <c r="PHS24"/>
      <c r="PHT24"/>
      <c r="PHU24"/>
      <c r="PHV24"/>
      <c r="PHW24"/>
      <c r="PHX24"/>
      <c r="PHY24"/>
      <c r="PHZ24"/>
      <c r="PIA24"/>
      <c r="PIB24"/>
      <c r="PIC24"/>
      <c r="PID24"/>
      <c r="PIE24"/>
      <c r="PIF24"/>
      <c r="PIG24"/>
      <c r="PIH24"/>
      <c r="PII24"/>
      <c r="PIJ24"/>
      <c r="PIK24"/>
      <c r="PIL24"/>
      <c r="PIM24"/>
      <c r="PIN24"/>
      <c r="PIO24"/>
      <c r="PIP24"/>
      <c r="PIQ24"/>
      <c r="PIR24"/>
      <c r="PIS24"/>
      <c r="PIT24"/>
      <c r="PIU24"/>
      <c r="PIV24"/>
      <c r="PIW24"/>
      <c r="PIX24"/>
      <c r="PIY24"/>
      <c r="PIZ24"/>
      <c r="PJA24"/>
      <c r="PJB24"/>
      <c r="PJC24"/>
      <c r="PJD24"/>
      <c r="PJE24"/>
      <c r="PJF24"/>
      <c r="PJG24"/>
      <c r="PJH24"/>
      <c r="PJI24"/>
      <c r="PJJ24"/>
      <c r="PJK24"/>
      <c r="PJL24"/>
      <c r="PJM24"/>
      <c r="PJN24"/>
      <c r="PJO24"/>
      <c r="PJP24"/>
      <c r="PJQ24"/>
      <c r="PJR24"/>
      <c r="PJS24"/>
      <c r="PJT24"/>
      <c r="PJU24"/>
      <c r="PJV24"/>
      <c r="PJW24"/>
      <c r="PJX24"/>
      <c r="PJY24"/>
      <c r="PJZ24"/>
      <c r="PKA24"/>
      <c r="PKB24"/>
      <c r="PKC24"/>
      <c r="PKD24"/>
      <c r="PKE24"/>
      <c r="PKF24"/>
      <c r="PKG24"/>
      <c r="PKH24"/>
      <c r="PKI24"/>
      <c r="PKJ24"/>
      <c r="PKK24"/>
      <c r="PKL24"/>
      <c r="PKM24"/>
      <c r="PKN24"/>
      <c r="PKO24"/>
      <c r="PKP24"/>
      <c r="PKQ24"/>
      <c r="PKR24"/>
      <c r="PKS24"/>
      <c r="PKT24"/>
      <c r="PKU24"/>
      <c r="PKV24"/>
      <c r="PKW24"/>
      <c r="PKX24"/>
      <c r="PKY24"/>
      <c r="PKZ24"/>
      <c r="PLA24"/>
      <c r="PLB24"/>
      <c r="PLC24"/>
      <c r="PLD24"/>
      <c r="PLE24"/>
      <c r="PLF24"/>
      <c r="PLG24"/>
      <c r="PLH24"/>
      <c r="PLI24"/>
      <c r="PLJ24"/>
      <c r="PLK24"/>
      <c r="PLL24"/>
      <c r="PLM24"/>
      <c r="PLN24"/>
      <c r="PLO24"/>
      <c r="PLP24"/>
      <c r="PLQ24"/>
      <c r="PLR24"/>
      <c r="PLS24"/>
      <c r="PLT24"/>
      <c r="PLU24"/>
      <c r="PLV24"/>
      <c r="PLW24"/>
      <c r="PLX24"/>
      <c r="PLY24"/>
      <c r="PLZ24"/>
      <c r="PMA24"/>
      <c r="PMB24"/>
      <c r="PMC24"/>
      <c r="PMD24"/>
      <c r="PME24"/>
      <c r="PMF24"/>
      <c r="PMG24"/>
      <c r="PMH24"/>
      <c r="PMI24"/>
      <c r="PMJ24"/>
      <c r="PMK24"/>
      <c r="PML24"/>
      <c r="PMM24"/>
      <c r="PMN24"/>
      <c r="PMO24"/>
      <c r="PMP24"/>
      <c r="PMQ24"/>
      <c r="PMR24"/>
      <c r="PMS24"/>
      <c r="PMT24"/>
      <c r="PMU24"/>
      <c r="PMV24"/>
      <c r="PMW24"/>
      <c r="PMX24"/>
      <c r="PMY24"/>
      <c r="PMZ24"/>
      <c r="PNA24"/>
      <c r="PNB24"/>
      <c r="PNC24"/>
      <c r="PND24"/>
      <c r="PNE24"/>
      <c r="PNF24"/>
      <c r="PNG24"/>
      <c r="PNH24"/>
      <c r="PNI24"/>
      <c r="PNJ24"/>
      <c r="PNK24"/>
      <c r="PNL24"/>
      <c r="PNM24"/>
      <c r="PNN24"/>
      <c r="PNO24"/>
      <c r="PNP24"/>
      <c r="PNQ24"/>
      <c r="PNR24"/>
      <c r="PNS24"/>
      <c r="PNT24"/>
      <c r="PNU24"/>
      <c r="PNV24"/>
      <c r="PNW24"/>
      <c r="PNX24"/>
      <c r="PNY24"/>
      <c r="PNZ24"/>
      <c r="POA24"/>
      <c r="POB24"/>
      <c r="POC24"/>
      <c r="POD24"/>
      <c r="POE24"/>
      <c r="POF24"/>
      <c r="POG24"/>
      <c r="POH24"/>
      <c r="POI24"/>
      <c r="POJ24"/>
      <c r="POK24"/>
      <c r="POL24"/>
      <c r="POM24"/>
      <c r="PON24"/>
      <c r="POO24"/>
      <c r="POP24"/>
      <c r="POQ24"/>
      <c r="POR24"/>
      <c r="POS24"/>
      <c r="POT24"/>
      <c r="POU24"/>
      <c r="POV24"/>
      <c r="POW24"/>
      <c r="POX24"/>
      <c r="POY24"/>
      <c r="POZ24"/>
      <c r="PPA24"/>
      <c r="PPB24"/>
      <c r="PPC24"/>
      <c r="PPD24"/>
      <c r="PPE24"/>
      <c r="PPF24"/>
      <c r="PPG24"/>
      <c r="PPH24"/>
      <c r="PPI24"/>
      <c r="PPJ24"/>
      <c r="PPK24"/>
      <c r="PPL24"/>
      <c r="PPM24"/>
      <c r="PPN24"/>
      <c r="PPO24"/>
      <c r="PPP24"/>
      <c r="PPQ24"/>
      <c r="PPR24"/>
      <c r="PPS24"/>
      <c r="PPT24"/>
      <c r="PPU24"/>
      <c r="PPV24"/>
      <c r="PPW24"/>
      <c r="PPX24"/>
      <c r="PPY24"/>
      <c r="PPZ24"/>
      <c r="PQA24"/>
      <c r="PQB24"/>
      <c r="PQC24"/>
      <c r="PQD24"/>
      <c r="PQE24"/>
      <c r="PQF24"/>
      <c r="PQG24"/>
      <c r="PQH24"/>
      <c r="PQI24"/>
      <c r="PQJ24"/>
      <c r="PQK24"/>
      <c r="PQL24"/>
      <c r="PQM24"/>
      <c r="PQN24"/>
      <c r="PQO24"/>
      <c r="PQP24"/>
      <c r="PQQ24"/>
      <c r="PQR24"/>
      <c r="PQS24"/>
      <c r="PQT24"/>
      <c r="PQU24"/>
      <c r="PQV24"/>
      <c r="PQW24"/>
      <c r="PQX24"/>
      <c r="PQY24"/>
      <c r="PQZ24"/>
      <c r="PRA24"/>
      <c r="PRB24"/>
      <c r="PRC24"/>
      <c r="PRD24"/>
      <c r="PRE24"/>
      <c r="PRF24"/>
      <c r="PRG24"/>
      <c r="PRH24"/>
      <c r="PRI24"/>
      <c r="PRJ24"/>
      <c r="PRK24"/>
      <c r="PRL24"/>
      <c r="PRM24"/>
      <c r="PRN24"/>
      <c r="PRO24"/>
      <c r="PRP24"/>
      <c r="PRQ24"/>
      <c r="PRR24"/>
      <c r="PRS24"/>
      <c r="PRT24"/>
      <c r="PRU24"/>
      <c r="PRV24"/>
      <c r="PRW24"/>
      <c r="PRX24"/>
      <c r="PRY24"/>
      <c r="PRZ24"/>
      <c r="PSA24"/>
      <c r="PSB24"/>
      <c r="PSC24"/>
      <c r="PSD24"/>
      <c r="PSE24"/>
      <c r="PSF24"/>
      <c r="PSG24"/>
      <c r="PSH24"/>
      <c r="PSI24"/>
      <c r="PSJ24"/>
      <c r="PSK24"/>
      <c r="PSL24"/>
      <c r="PSM24"/>
      <c r="PSN24"/>
      <c r="PSO24"/>
      <c r="PSP24"/>
      <c r="PSQ24"/>
      <c r="PSR24"/>
      <c r="PSS24"/>
      <c r="PST24"/>
      <c r="PSU24"/>
      <c r="PSV24"/>
      <c r="PSW24"/>
      <c r="PSX24"/>
      <c r="PSY24"/>
      <c r="PSZ24"/>
      <c r="PTA24"/>
      <c r="PTB24"/>
      <c r="PTC24"/>
      <c r="PTD24"/>
      <c r="PTE24"/>
      <c r="PTF24"/>
      <c r="PTG24"/>
      <c r="PTH24"/>
      <c r="PTI24"/>
      <c r="PTJ24"/>
      <c r="PTK24"/>
      <c r="PTL24"/>
      <c r="PTM24"/>
      <c r="PTN24"/>
      <c r="PTO24"/>
      <c r="PTP24"/>
      <c r="PTQ24"/>
      <c r="PTR24"/>
      <c r="PTS24"/>
      <c r="PTT24"/>
      <c r="PTU24"/>
      <c r="PTV24"/>
      <c r="PTW24"/>
      <c r="PTX24"/>
      <c r="PTY24"/>
      <c r="PTZ24"/>
      <c r="PUA24"/>
      <c r="PUB24"/>
      <c r="PUC24"/>
      <c r="PUD24"/>
      <c r="PUE24"/>
      <c r="PUF24"/>
      <c r="PUG24"/>
      <c r="PUH24"/>
      <c r="PUI24"/>
      <c r="PUJ24"/>
      <c r="PUK24"/>
      <c r="PUL24"/>
      <c r="PUM24"/>
      <c r="PUN24"/>
      <c r="PUO24"/>
      <c r="PUP24"/>
      <c r="PUQ24"/>
      <c r="PUR24"/>
      <c r="PUS24"/>
      <c r="PUT24"/>
      <c r="PUU24"/>
      <c r="PUV24"/>
      <c r="PUW24"/>
      <c r="PUX24"/>
      <c r="PUY24"/>
      <c r="PUZ24"/>
      <c r="PVA24"/>
      <c r="PVB24"/>
      <c r="PVC24"/>
      <c r="PVD24"/>
      <c r="PVE24"/>
      <c r="PVF24"/>
      <c r="PVG24"/>
      <c r="PVH24"/>
      <c r="PVI24"/>
      <c r="PVJ24"/>
      <c r="PVK24"/>
      <c r="PVL24"/>
      <c r="PVM24"/>
      <c r="PVN24"/>
      <c r="PVO24"/>
      <c r="PVP24"/>
      <c r="PVQ24"/>
      <c r="PVR24"/>
      <c r="PVS24"/>
      <c r="PVT24"/>
      <c r="PVU24"/>
      <c r="PVV24"/>
      <c r="PVW24"/>
      <c r="PVX24"/>
      <c r="PVY24"/>
      <c r="PVZ24"/>
      <c r="PWA24"/>
      <c r="PWB24"/>
      <c r="PWC24"/>
      <c r="PWD24"/>
      <c r="PWE24"/>
      <c r="PWF24"/>
      <c r="PWG24"/>
      <c r="PWH24"/>
      <c r="PWI24"/>
      <c r="PWJ24"/>
      <c r="PWK24"/>
      <c r="PWL24"/>
      <c r="PWM24"/>
      <c r="PWN24"/>
      <c r="PWO24"/>
      <c r="PWP24"/>
      <c r="PWQ24"/>
      <c r="PWR24"/>
      <c r="PWS24"/>
      <c r="PWT24"/>
      <c r="PWU24"/>
      <c r="PWV24"/>
      <c r="PWW24"/>
      <c r="PWX24"/>
      <c r="PWY24"/>
      <c r="PWZ24"/>
      <c r="PXA24"/>
      <c r="PXB24"/>
      <c r="PXC24"/>
      <c r="PXD24"/>
      <c r="PXE24"/>
      <c r="PXF24"/>
      <c r="PXG24"/>
      <c r="PXH24"/>
      <c r="PXI24"/>
      <c r="PXJ24"/>
      <c r="PXK24"/>
      <c r="PXL24"/>
      <c r="PXM24"/>
      <c r="PXN24"/>
      <c r="PXO24"/>
      <c r="PXP24"/>
      <c r="PXQ24"/>
      <c r="PXR24"/>
      <c r="PXS24"/>
      <c r="PXT24"/>
      <c r="PXU24"/>
      <c r="PXV24"/>
      <c r="PXW24"/>
      <c r="PXX24"/>
      <c r="PXY24"/>
      <c r="PXZ24"/>
      <c r="PYA24"/>
      <c r="PYB24"/>
      <c r="PYC24"/>
      <c r="PYD24"/>
      <c r="PYE24"/>
      <c r="PYF24"/>
      <c r="PYG24"/>
      <c r="PYH24"/>
      <c r="PYI24"/>
      <c r="PYJ24"/>
      <c r="PYK24"/>
      <c r="PYL24"/>
      <c r="PYM24"/>
      <c r="PYN24"/>
      <c r="PYO24"/>
      <c r="PYP24"/>
      <c r="PYQ24"/>
      <c r="PYR24"/>
      <c r="PYS24"/>
      <c r="PYT24"/>
      <c r="PYU24"/>
      <c r="PYV24"/>
      <c r="PYW24"/>
      <c r="PYX24"/>
      <c r="PYY24"/>
      <c r="PYZ24"/>
      <c r="PZA24"/>
      <c r="PZB24"/>
      <c r="PZC24"/>
      <c r="PZD24"/>
      <c r="PZE24"/>
      <c r="PZF24"/>
      <c r="PZG24"/>
      <c r="PZH24"/>
      <c r="PZI24"/>
      <c r="PZJ24"/>
      <c r="PZK24"/>
      <c r="PZL24"/>
      <c r="PZM24"/>
      <c r="PZN24"/>
      <c r="PZO24"/>
      <c r="PZP24"/>
      <c r="PZQ24"/>
      <c r="PZR24"/>
      <c r="PZS24"/>
      <c r="PZT24"/>
      <c r="PZU24"/>
      <c r="PZV24"/>
      <c r="PZW24"/>
      <c r="PZX24"/>
      <c r="PZY24"/>
      <c r="PZZ24"/>
      <c r="QAA24"/>
      <c r="QAB24"/>
      <c r="QAC24"/>
      <c r="QAD24"/>
      <c r="QAE24"/>
      <c r="QAF24"/>
      <c r="QAG24"/>
      <c r="QAH24"/>
      <c r="QAI24"/>
      <c r="QAJ24"/>
      <c r="QAK24"/>
      <c r="QAL24"/>
      <c r="QAM24"/>
      <c r="QAN24"/>
      <c r="QAO24"/>
      <c r="QAP24"/>
      <c r="QAQ24"/>
      <c r="QAR24"/>
      <c r="QAS24"/>
      <c r="QAT24"/>
      <c r="QAU24"/>
      <c r="QAV24"/>
      <c r="QAW24"/>
      <c r="QAX24"/>
      <c r="QAY24"/>
      <c r="QAZ24"/>
      <c r="QBA24"/>
      <c r="QBB24"/>
      <c r="QBC24"/>
      <c r="QBD24"/>
      <c r="QBE24"/>
      <c r="QBF24"/>
      <c r="QBG24"/>
      <c r="QBH24"/>
      <c r="QBI24"/>
      <c r="QBJ24"/>
      <c r="QBK24"/>
      <c r="QBL24"/>
      <c r="QBM24"/>
      <c r="QBN24"/>
      <c r="QBO24"/>
      <c r="QBP24"/>
      <c r="QBQ24"/>
      <c r="QBR24"/>
      <c r="QBS24"/>
      <c r="QBT24"/>
      <c r="QBU24"/>
      <c r="QBV24"/>
      <c r="QBW24"/>
      <c r="QBX24"/>
      <c r="QBY24"/>
      <c r="QBZ24"/>
      <c r="QCA24"/>
      <c r="QCB24"/>
      <c r="QCC24"/>
      <c r="QCD24"/>
      <c r="QCE24"/>
      <c r="QCF24"/>
      <c r="QCG24"/>
      <c r="QCH24"/>
      <c r="QCI24"/>
      <c r="QCJ24"/>
      <c r="QCK24"/>
      <c r="QCL24"/>
      <c r="QCM24"/>
      <c r="QCN24"/>
      <c r="QCO24"/>
      <c r="QCP24"/>
      <c r="QCQ24"/>
      <c r="QCR24"/>
      <c r="QCS24"/>
      <c r="QCT24"/>
      <c r="QCU24"/>
      <c r="QCV24"/>
      <c r="QCW24"/>
      <c r="QCX24"/>
      <c r="QCY24"/>
      <c r="QCZ24"/>
      <c r="QDA24"/>
      <c r="QDB24"/>
      <c r="QDC24"/>
      <c r="QDD24"/>
      <c r="QDE24"/>
      <c r="QDF24"/>
      <c r="QDG24"/>
      <c r="QDH24"/>
      <c r="QDI24"/>
      <c r="QDJ24"/>
      <c r="QDK24"/>
      <c r="QDL24"/>
      <c r="QDM24"/>
      <c r="QDN24"/>
      <c r="QDO24"/>
      <c r="QDP24"/>
      <c r="QDQ24"/>
      <c r="QDR24"/>
      <c r="QDS24"/>
      <c r="QDT24"/>
      <c r="QDU24"/>
      <c r="QDV24"/>
      <c r="QDW24"/>
      <c r="QDX24"/>
      <c r="QDY24"/>
      <c r="QDZ24"/>
      <c r="QEA24"/>
      <c r="QEB24"/>
      <c r="QEC24"/>
      <c r="QED24"/>
      <c r="QEE24"/>
      <c r="QEF24"/>
      <c r="QEG24"/>
      <c r="QEH24"/>
      <c r="QEI24"/>
      <c r="QEJ24"/>
      <c r="QEK24"/>
      <c r="QEL24"/>
      <c r="QEM24"/>
      <c r="QEN24"/>
      <c r="QEO24"/>
      <c r="QEP24"/>
      <c r="QEQ24"/>
      <c r="QER24"/>
      <c r="QES24"/>
      <c r="QET24"/>
      <c r="QEU24"/>
      <c r="QEV24"/>
      <c r="QEW24"/>
      <c r="QEX24"/>
      <c r="QEY24"/>
      <c r="QEZ24"/>
      <c r="QFA24"/>
      <c r="QFB24"/>
      <c r="QFC24"/>
      <c r="QFD24"/>
      <c r="QFE24"/>
      <c r="QFF24"/>
      <c r="QFG24"/>
      <c r="QFH24"/>
      <c r="QFI24"/>
      <c r="QFJ24"/>
      <c r="QFK24"/>
      <c r="QFL24"/>
      <c r="QFM24"/>
      <c r="QFN24"/>
      <c r="QFO24"/>
      <c r="QFP24"/>
      <c r="QFQ24"/>
      <c r="QFR24"/>
      <c r="QFS24"/>
      <c r="QFT24"/>
      <c r="QFU24"/>
      <c r="QFV24"/>
      <c r="QFW24"/>
      <c r="QFX24"/>
      <c r="QFY24"/>
      <c r="QFZ24"/>
      <c r="QGA24"/>
      <c r="QGB24"/>
      <c r="QGC24"/>
      <c r="QGD24"/>
      <c r="QGE24"/>
      <c r="QGF24"/>
      <c r="QGG24"/>
      <c r="QGH24"/>
      <c r="QGI24"/>
      <c r="QGJ24"/>
      <c r="QGK24"/>
      <c r="QGL24"/>
      <c r="QGM24"/>
      <c r="QGN24"/>
      <c r="QGO24"/>
      <c r="QGP24"/>
      <c r="QGQ24"/>
      <c r="QGR24"/>
      <c r="QGS24"/>
      <c r="QGT24"/>
      <c r="QGU24"/>
      <c r="QGV24"/>
      <c r="QGW24"/>
      <c r="QGX24"/>
      <c r="QGY24"/>
      <c r="QGZ24"/>
      <c r="QHA24"/>
      <c r="QHB24"/>
      <c r="QHC24"/>
      <c r="QHD24"/>
      <c r="QHE24"/>
      <c r="QHF24"/>
      <c r="QHG24"/>
      <c r="QHH24"/>
      <c r="QHI24"/>
      <c r="QHJ24"/>
      <c r="QHK24"/>
      <c r="QHL24"/>
      <c r="QHM24"/>
      <c r="QHN24"/>
      <c r="QHO24"/>
      <c r="QHP24"/>
      <c r="QHQ24"/>
      <c r="QHR24"/>
      <c r="QHS24"/>
      <c r="QHT24"/>
      <c r="QHU24"/>
      <c r="QHV24"/>
      <c r="QHW24"/>
      <c r="QHX24"/>
      <c r="QHY24"/>
      <c r="QHZ24"/>
      <c r="QIA24"/>
      <c r="QIB24"/>
      <c r="QIC24"/>
      <c r="QID24"/>
      <c r="QIE24"/>
      <c r="QIF24"/>
      <c r="QIG24"/>
      <c r="QIH24"/>
      <c r="QII24"/>
      <c r="QIJ24"/>
      <c r="QIK24"/>
      <c r="QIL24"/>
      <c r="QIM24"/>
      <c r="QIN24"/>
      <c r="QIO24"/>
      <c r="QIP24"/>
      <c r="QIQ24"/>
      <c r="QIR24"/>
      <c r="QIS24"/>
      <c r="QIT24"/>
      <c r="QIU24"/>
      <c r="QIV24"/>
      <c r="QIW24"/>
      <c r="QIX24"/>
      <c r="QIY24"/>
      <c r="QIZ24"/>
      <c r="QJA24"/>
      <c r="QJB24"/>
      <c r="QJC24"/>
      <c r="QJD24"/>
      <c r="QJE24"/>
      <c r="QJF24"/>
      <c r="QJG24"/>
      <c r="QJH24"/>
      <c r="QJI24"/>
      <c r="QJJ24"/>
      <c r="QJK24"/>
      <c r="QJL24"/>
      <c r="QJM24"/>
      <c r="QJN24"/>
      <c r="QJO24"/>
      <c r="QJP24"/>
      <c r="QJQ24"/>
      <c r="QJR24"/>
      <c r="QJS24"/>
      <c r="QJT24"/>
      <c r="QJU24"/>
      <c r="QJV24"/>
      <c r="QJW24"/>
      <c r="QJX24"/>
      <c r="QJY24"/>
      <c r="QJZ24"/>
      <c r="QKA24"/>
      <c r="QKB24"/>
      <c r="QKC24"/>
      <c r="QKD24"/>
      <c r="QKE24"/>
      <c r="QKF24"/>
      <c r="QKG24"/>
      <c r="QKH24"/>
      <c r="QKI24"/>
      <c r="QKJ24"/>
      <c r="QKK24"/>
      <c r="QKL24"/>
      <c r="QKM24"/>
      <c r="QKN24"/>
      <c r="QKO24"/>
      <c r="QKP24"/>
      <c r="QKQ24"/>
      <c r="QKR24"/>
      <c r="QKS24"/>
      <c r="QKT24"/>
      <c r="QKU24"/>
      <c r="QKV24"/>
      <c r="QKW24"/>
      <c r="QKX24"/>
      <c r="QKY24"/>
      <c r="QKZ24"/>
      <c r="QLA24"/>
      <c r="QLB24"/>
      <c r="QLC24"/>
      <c r="QLD24"/>
      <c r="QLE24"/>
      <c r="QLF24"/>
      <c r="QLG24"/>
      <c r="QLH24"/>
      <c r="QLI24"/>
      <c r="QLJ24"/>
      <c r="QLK24"/>
      <c r="QLL24"/>
      <c r="QLM24"/>
      <c r="QLN24"/>
      <c r="QLO24"/>
      <c r="QLP24"/>
      <c r="QLQ24"/>
      <c r="QLR24"/>
      <c r="QLS24"/>
      <c r="QLT24"/>
      <c r="QLU24"/>
      <c r="QLV24"/>
      <c r="QLW24"/>
      <c r="QLX24"/>
      <c r="QLY24"/>
      <c r="QLZ24"/>
      <c r="QMA24"/>
      <c r="QMB24"/>
      <c r="QMC24"/>
      <c r="QMD24"/>
      <c r="QME24"/>
      <c r="QMF24"/>
      <c r="QMG24"/>
      <c r="QMH24"/>
      <c r="QMI24"/>
      <c r="QMJ24"/>
      <c r="QMK24"/>
      <c r="QML24"/>
      <c r="QMM24"/>
      <c r="QMN24"/>
      <c r="QMO24"/>
      <c r="QMP24"/>
      <c r="QMQ24"/>
      <c r="QMR24"/>
      <c r="QMS24"/>
      <c r="QMT24"/>
      <c r="QMU24"/>
      <c r="QMV24"/>
      <c r="QMW24"/>
      <c r="QMX24"/>
      <c r="QMY24"/>
      <c r="QMZ24"/>
      <c r="QNA24"/>
      <c r="QNB24"/>
      <c r="QNC24"/>
      <c r="QND24"/>
      <c r="QNE24"/>
      <c r="QNF24"/>
      <c r="QNG24"/>
      <c r="QNH24"/>
      <c r="QNI24"/>
      <c r="QNJ24"/>
      <c r="QNK24"/>
      <c r="QNL24"/>
      <c r="QNM24"/>
      <c r="QNN24"/>
      <c r="QNO24"/>
      <c r="QNP24"/>
      <c r="QNQ24"/>
      <c r="QNR24"/>
      <c r="QNS24"/>
      <c r="QNT24"/>
      <c r="QNU24"/>
      <c r="QNV24"/>
      <c r="QNW24"/>
      <c r="QNX24"/>
      <c r="QNY24"/>
      <c r="QNZ24"/>
      <c r="QOA24"/>
      <c r="QOB24"/>
      <c r="QOC24"/>
      <c r="QOD24"/>
      <c r="QOE24"/>
      <c r="QOF24"/>
      <c r="QOG24"/>
      <c r="QOH24"/>
      <c r="QOI24"/>
      <c r="QOJ24"/>
      <c r="QOK24"/>
      <c r="QOL24"/>
      <c r="QOM24"/>
      <c r="QON24"/>
      <c r="QOO24"/>
      <c r="QOP24"/>
      <c r="QOQ24"/>
      <c r="QOR24"/>
      <c r="QOS24"/>
      <c r="QOT24"/>
      <c r="QOU24"/>
      <c r="QOV24"/>
      <c r="QOW24"/>
      <c r="QOX24"/>
      <c r="QOY24"/>
      <c r="QOZ24"/>
      <c r="QPA24"/>
      <c r="QPB24"/>
      <c r="QPC24"/>
      <c r="QPD24"/>
      <c r="QPE24"/>
      <c r="QPF24"/>
      <c r="QPG24"/>
      <c r="QPH24"/>
      <c r="QPI24"/>
      <c r="QPJ24"/>
      <c r="QPK24"/>
      <c r="QPL24"/>
      <c r="QPM24"/>
      <c r="QPN24"/>
      <c r="QPO24"/>
      <c r="QPP24"/>
      <c r="QPQ24"/>
      <c r="QPR24"/>
      <c r="QPS24"/>
      <c r="QPT24"/>
      <c r="QPU24"/>
      <c r="QPV24"/>
      <c r="QPW24"/>
      <c r="QPX24"/>
      <c r="QPY24"/>
      <c r="QPZ24"/>
      <c r="QQA24"/>
      <c r="QQB24"/>
      <c r="QQC24"/>
      <c r="QQD24"/>
      <c r="QQE24"/>
      <c r="QQF24"/>
      <c r="QQG24"/>
      <c r="QQH24"/>
      <c r="QQI24"/>
      <c r="QQJ24"/>
      <c r="QQK24"/>
      <c r="QQL24"/>
      <c r="QQM24"/>
      <c r="QQN24"/>
      <c r="QQO24"/>
      <c r="QQP24"/>
      <c r="QQQ24"/>
      <c r="QQR24"/>
      <c r="QQS24"/>
      <c r="QQT24"/>
      <c r="QQU24"/>
      <c r="QQV24"/>
      <c r="QQW24"/>
      <c r="QQX24"/>
      <c r="QQY24"/>
      <c r="QQZ24"/>
      <c r="QRA24"/>
      <c r="QRB24"/>
      <c r="QRC24"/>
      <c r="QRD24"/>
      <c r="QRE24"/>
      <c r="QRF24"/>
      <c r="QRG24"/>
      <c r="QRH24"/>
      <c r="QRI24"/>
      <c r="QRJ24"/>
      <c r="QRK24"/>
      <c r="QRL24"/>
      <c r="QRM24"/>
      <c r="QRN24"/>
      <c r="QRO24"/>
      <c r="QRP24"/>
      <c r="QRQ24"/>
      <c r="QRR24"/>
      <c r="QRS24"/>
      <c r="QRT24"/>
      <c r="QRU24"/>
      <c r="QRV24"/>
      <c r="QRW24"/>
      <c r="QRX24"/>
      <c r="QRY24"/>
      <c r="QRZ24"/>
      <c r="QSA24"/>
      <c r="QSB24"/>
      <c r="QSC24"/>
      <c r="QSD24"/>
      <c r="QSE24"/>
      <c r="QSF24"/>
      <c r="QSG24"/>
      <c r="QSH24"/>
      <c r="QSI24"/>
      <c r="QSJ24"/>
      <c r="QSK24"/>
      <c r="QSL24"/>
      <c r="QSM24"/>
      <c r="QSN24"/>
      <c r="QSO24"/>
      <c r="QSP24"/>
      <c r="QSQ24"/>
      <c r="QSR24"/>
      <c r="QSS24"/>
      <c r="QST24"/>
      <c r="QSU24"/>
      <c r="QSV24"/>
      <c r="QSW24"/>
      <c r="QSX24"/>
      <c r="QSY24"/>
      <c r="QSZ24"/>
      <c r="QTA24"/>
      <c r="QTB24"/>
      <c r="QTC24"/>
      <c r="QTD24"/>
      <c r="QTE24"/>
      <c r="QTF24"/>
      <c r="QTG24"/>
      <c r="QTH24"/>
      <c r="QTI24"/>
      <c r="QTJ24"/>
      <c r="QTK24"/>
      <c r="QTL24"/>
      <c r="QTM24"/>
      <c r="QTN24"/>
      <c r="QTO24"/>
      <c r="QTP24"/>
      <c r="QTQ24"/>
      <c r="QTR24"/>
      <c r="QTS24"/>
      <c r="QTT24"/>
      <c r="QTU24"/>
      <c r="QTV24"/>
      <c r="QTW24"/>
      <c r="QTX24"/>
      <c r="QTY24"/>
      <c r="QTZ24"/>
      <c r="QUA24"/>
      <c r="QUB24"/>
      <c r="QUC24"/>
      <c r="QUD24"/>
      <c r="QUE24"/>
      <c r="QUF24"/>
      <c r="QUG24"/>
      <c r="QUH24"/>
      <c r="QUI24"/>
      <c r="QUJ24"/>
      <c r="QUK24"/>
      <c r="QUL24"/>
      <c r="QUM24"/>
      <c r="QUN24"/>
      <c r="QUO24"/>
      <c r="QUP24"/>
      <c r="QUQ24"/>
      <c r="QUR24"/>
      <c r="QUS24"/>
      <c r="QUT24"/>
      <c r="QUU24"/>
      <c r="QUV24"/>
      <c r="QUW24"/>
      <c r="QUX24"/>
      <c r="QUY24"/>
      <c r="QUZ24"/>
      <c r="QVA24"/>
      <c r="QVB24"/>
      <c r="QVC24"/>
      <c r="QVD24"/>
      <c r="QVE24"/>
      <c r="QVF24"/>
      <c r="QVG24"/>
      <c r="QVH24"/>
      <c r="QVI24"/>
      <c r="QVJ24"/>
      <c r="QVK24"/>
      <c r="QVL24"/>
      <c r="QVM24"/>
      <c r="QVN24"/>
      <c r="QVO24"/>
      <c r="QVP24"/>
      <c r="QVQ24"/>
      <c r="QVR24"/>
      <c r="QVS24"/>
      <c r="QVT24"/>
      <c r="QVU24"/>
      <c r="QVV24"/>
      <c r="QVW24"/>
      <c r="QVX24"/>
      <c r="QVY24"/>
      <c r="QVZ24"/>
      <c r="QWA24"/>
      <c r="QWB24"/>
      <c r="QWC24"/>
      <c r="QWD24"/>
      <c r="QWE24"/>
      <c r="QWF24"/>
      <c r="QWG24"/>
      <c r="QWH24"/>
      <c r="QWI24"/>
      <c r="QWJ24"/>
      <c r="QWK24"/>
      <c r="QWL24"/>
      <c r="QWM24"/>
      <c r="QWN24"/>
      <c r="QWO24"/>
      <c r="QWP24"/>
      <c r="QWQ24"/>
      <c r="QWR24"/>
      <c r="QWS24"/>
      <c r="QWT24"/>
      <c r="QWU24"/>
      <c r="QWV24"/>
      <c r="QWW24"/>
      <c r="QWX24"/>
      <c r="QWY24"/>
      <c r="QWZ24"/>
      <c r="QXA24"/>
      <c r="QXB24"/>
      <c r="QXC24"/>
      <c r="QXD24"/>
      <c r="QXE24"/>
      <c r="QXF24"/>
      <c r="QXG24"/>
      <c r="QXH24"/>
      <c r="QXI24"/>
      <c r="QXJ24"/>
      <c r="QXK24"/>
      <c r="QXL24"/>
      <c r="QXM24"/>
      <c r="QXN24"/>
      <c r="QXO24"/>
      <c r="QXP24"/>
      <c r="QXQ24"/>
      <c r="QXR24"/>
      <c r="QXS24"/>
      <c r="QXT24"/>
      <c r="QXU24"/>
      <c r="QXV24"/>
      <c r="QXW24"/>
      <c r="QXX24"/>
      <c r="QXY24"/>
      <c r="QXZ24"/>
      <c r="QYA24"/>
      <c r="QYB24"/>
      <c r="QYC24"/>
      <c r="QYD24"/>
      <c r="QYE24"/>
      <c r="QYF24"/>
      <c r="QYG24"/>
      <c r="QYH24"/>
      <c r="QYI24"/>
      <c r="QYJ24"/>
      <c r="QYK24"/>
      <c r="QYL24"/>
      <c r="QYM24"/>
      <c r="QYN24"/>
      <c r="QYO24"/>
      <c r="QYP24"/>
      <c r="QYQ24"/>
      <c r="QYR24"/>
      <c r="QYS24"/>
      <c r="QYT24"/>
      <c r="QYU24"/>
      <c r="QYV24"/>
      <c r="QYW24"/>
      <c r="QYX24"/>
      <c r="QYY24"/>
      <c r="QYZ24"/>
      <c r="QZA24"/>
      <c r="QZB24"/>
      <c r="QZC24"/>
      <c r="QZD24"/>
      <c r="QZE24"/>
      <c r="QZF24"/>
      <c r="QZG24"/>
      <c r="QZH24"/>
      <c r="QZI24"/>
      <c r="QZJ24"/>
      <c r="QZK24"/>
      <c r="QZL24"/>
      <c r="QZM24"/>
      <c r="QZN24"/>
      <c r="QZO24"/>
      <c r="QZP24"/>
      <c r="QZQ24"/>
      <c r="QZR24"/>
      <c r="QZS24"/>
      <c r="QZT24"/>
      <c r="QZU24"/>
      <c r="QZV24"/>
      <c r="QZW24"/>
      <c r="QZX24"/>
      <c r="QZY24"/>
      <c r="QZZ24"/>
      <c r="RAA24"/>
      <c r="RAB24"/>
      <c r="RAC24"/>
      <c r="RAD24"/>
      <c r="RAE24"/>
      <c r="RAF24"/>
      <c r="RAG24"/>
      <c r="RAH24"/>
      <c r="RAI24"/>
      <c r="RAJ24"/>
      <c r="RAK24"/>
      <c r="RAL24"/>
      <c r="RAM24"/>
      <c r="RAN24"/>
      <c r="RAO24"/>
      <c r="RAP24"/>
      <c r="RAQ24"/>
      <c r="RAR24"/>
      <c r="RAS24"/>
      <c r="RAT24"/>
      <c r="RAU24"/>
      <c r="RAV24"/>
      <c r="RAW24"/>
      <c r="RAX24"/>
      <c r="RAY24"/>
      <c r="RAZ24"/>
      <c r="RBA24"/>
      <c r="RBB24"/>
      <c r="RBC24"/>
      <c r="RBD24"/>
      <c r="RBE24"/>
      <c r="RBF24"/>
      <c r="RBG24"/>
      <c r="RBH24"/>
      <c r="RBI24"/>
      <c r="RBJ24"/>
      <c r="RBK24"/>
      <c r="RBL24"/>
      <c r="RBM24"/>
      <c r="RBN24"/>
      <c r="RBO24"/>
      <c r="RBP24"/>
      <c r="RBQ24"/>
      <c r="RBR24"/>
      <c r="RBS24"/>
      <c r="RBT24"/>
      <c r="RBU24"/>
      <c r="RBV24"/>
      <c r="RBW24"/>
      <c r="RBX24"/>
      <c r="RBY24"/>
      <c r="RBZ24"/>
      <c r="RCA24"/>
      <c r="RCB24"/>
      <c r="RCC24"/>
      <c r="RCD24"/>
      <c r="RCE24"/>
      <c r="RCF24"/>
      <c r="RCG24"/>
      <c r="RCH24"/>
      <c r="RCI24"/>
      <c r="RCJ24"/>
      <c r="RCK24"/>
      <c r="RCL24"/>
      <c r="RCM24"/>
      <c r="RCN24"/>
      <c r="RCO24"/>
      <c r="RCP24"/>
      <c r="RCQ24"/>
      <c r="RCR24"/>
      <c r="RCS24"/>
      <c r="RCT24"/>
      <c r="RCU24"/>
      <c r="RCV24"/>
      <c r="RCW24"/>
      <c r="RCX24"/>
      <c r="RCY24"/>
      <c r="RCZ24"/>
      <c r="RDA24"/>
      <c r="RDB24"/>
      <c r="RDC24"/>
      <c r="RDD24"/>
      <c r="RDE24"/>
      <c r="RDF24"/>
      <c r="RDG24"/>
      <c r="RDH24"/>
      <c r="RDI24"/>
      <c r="RDJ24"/>
      <c r="RDK24"/>
      <c r="RDL24"/>
      <c r="RDM24"/>
      <c r="RDN24"/>
      <c r="RDO24"/>
      <c r="RDP24"/>
      <c r="RDQ24"/>
      <c r="RDR24"/>
      <c r="RDS24"/>
      <c r="RDT24"/>
      <c r="RDU24"/>
      <c r="RDV24"/>
      <c r="RDW24"/>
      <c r="RDX24"/>
      <c r="RDY24"/>
      <c r="RDZ24"/>
      <c r="REA24"/>
      <c r="REB24"/>
      <c r="REC24"/>
      <c r="RED24"/>
      <c r="REE24"/>
      <c r="REF24"/>
      <c r="REG24"/>
      <c r="REH24"/>
      <c r="REI24"/>
      <c r="REJ24"/>
      <c r="REK24"/>
      <c r="REL24"/>
      <c r="REM24"/>
      <c r="REN24"/>
      <c r="REO24"/>
      <c r="REP24"/>
      <c r="REQ24"/>
      <c r="RER24"/>
      <c r="RES24"/>
      <c r="RET24"/>
      <c r="REU24"/>
      <c r="REV24"/>
      <c r="REW24"/>
      <c r="REX24"/>
      <c r="REY24"/>
      <c r="REZ24"/>
      <c r="RFA24"/>
      <c r="RFB24"/>
      <c r="RFC24"/>
      <c r="RFD24"/>
      <c r="RFE24"/>
      <c r="RFF24"/>
      <c r="RFG24"/>
      <c r="RFH24"/>
      <c r="RFI24"/>
      <c r="RFJ24"/>
      <c r="RFK24"/>
      <c r="RFL24"/>
      <c r="RFM24"/>
      <c r="RFN24"/>
      <c r="RFO24"/>
      <c r="RFP24"/>
      <c r="RFQ24"/>
      <c r="RFR24"/>
      <c r="RFS24"/>
      <c r="RFT24"/>
      <c r="RFU24"/>
      <c r="RFV24"/>
      <c r="RFW24"/>
      <c r="RFX24"/>
      <c r="RFY24"/>
      <c r="RFZ24"/>
      <c r="RGA24"/>
      <c r="RGB24"/>
      <c r="RGC24"/>
      <c r="RGD24"/>
      <c r="RGE24"/>
      <c r="RGF24"/>
      <c r="RGG24"/>
      <c r="RGH24"/>
      <c r="RGI24"/>
      <c r="RGJ24"/>
      <c r="RGK24"/>
      <c r="RGL24"/>
      <c r="RGM24"/>
      <c r="RGN24"/>
      <c r="RGO24"/>
      <c r="RGP24"/>
      <c r="RGQ24"/>
      <c r="RGR24"/>
      <c r="RGS24"/>
      <c r="RGT24"/>
      <c r="RGU24"/>
      <c r="RGV24"/>
      <c r="RGW24"/>
      <c r="RGX24"/>
      <c r="RGY24"/>
      <c r="RGZ24"/>
      <c r="RHA24"/>
      <c r="RHB24"/>
      <c r="RHC24"/>
      <c r="RHD24"/>
      <c r="RHE24"/>
      <c r="RHF24"/>
      <c r="RHG24"/>
      <c r="RHH24"/>
      <c r="RHI24"/>
      <c r="RHJ24"/>
      <c r="RHK24"/>
      <c r="RHL24"/>
      <c r="RHM24"/>
      <c r="RHN24"/>
      <c r="RHO24"/>
      <c r="RHP24"/>
      <c r="RHQ24"/>
      <c r="RHR24"/>
      <c r="RHS24"/>
      <c r="RHT24"/>
      <c r="RHU24"/>
      <c r="RHV24"/>
      <c r="RHW24"/>
      <c r="RHX24"/>
      <c r="RHY24"/>
      <c r="RHZ24"/>
      <c r="RIA24"/>
      <c r="RIB24"/>
      <c r="RIC24"/>
      <c r="RID24"/>
      <c r="RIE24"/>
      <c r="RIF24"/>
      <c r="RIG24"/>
      <c r="RIH24"/>
      <c r="RII24"/>
      <c r="RIJ24"/>
      <c r="RIK24"/>
      <c r="RIL24"/>
      <c r="RIM24"/>
      <c r="RIN24"/>
      <c r="RIO24"/>
      <c r="RIP24"/>
      <c r="RIQ24"/>
      <c r="RIR24"/>
      <c r="RIS24"/>
      <c r="RIT24"/>
      <c r="RIU24"/>
      <c r="RIV24"/>
      <c r="RIW24"/>
      <c r="RIX24"/>
      <c r="RIY24"/>
      <c r="RIZ24"/>
      <c r="RJA24"/>
      <c r="RJB24"/>
      <c r="RJC24"/>
      <c r="RJD24"/>
      <c r="RJE24"/>
      <c r="RJF24"/>
      <c r="RJG24"/>
      <c r="RJH24"/>
      <c r="RJI24"/>
      <c r="RJJ24"/>
      <c r="RJK24"/>
      <c r="RJL24"/>
      <c r="RJM24"/>
      <c r="RJN24"/>
      <c r="RJO24"/>
      <c r="RJP24"/>
      <c r="RJQ24"/>
      <c r="RJR24"/>
      <c r="RJS24"/>
      <c r="RJT24"/>
      <c r="RJU24"/>
      <c r="RJV24"/>
      <c r="RJW24"/>
      <c r="RJX24"/>
      <c r="RJY24"/>
      <c r="RJZ24"/>
      <c r="RKA24"/>
      <c r="RKB24"/>
      <c r="RKC24"/>
      <c r="RKD24"/>
      <c r="RKE24"/>
      <c r="RKF24"/>
      <c r="RKG24"/>
      <c r="RKH24"/>
      <c r="RKI24"/>
      <c r="RKJ24"/>
      <c r="RKK24"/>
      <c r="RKL24"/>
      <c r="RKM24"/>
      <c r="RKN24"/>
      <c r="RKO24"/>
      <c r="RKP24"/>
      <c r="RKQ24"/>
      <c r="RKR24"/>
      <c r="RKS24"/>
      <c r="RKT24"/>
      <c r="RKU24"/>
      <c r="RKV24"/>
      <c r="RKW24"/>
      <c r="RKX24"/>
      <c r="RKY24"/>
      <c r="RKZ24"/>
      <c r="RLA24"/>
      <c r="RLB24"/>
      <c r="RLC24"/>
      <c r="RLD24"/>
      <c r="RLE24"/>
      <c r="RLF24"/>
      <c r="RLG24"/>
      <c r="RLH24"/>
      <c r="RLI24"/>
      <c r="RLJ24"/>
      <c r="RLK24"/>
      <c r="RLL24"/>
      <c r="RLM24"/>
      <c r="RLN24"/>
      <c r="RLO24"/>
      <c r="RLP24"/>
      <c r="RLQ24"/>
      <c r="RLR24"/>
      <c r="RLS24"/>
      <c r="RLT24"/>
      <c r="RLU24"/>
      <c r="RLV24"/>
      <c r="RLW24"/>
      <c r="RLX24"/>
      <c r="RLY24"/>
      <c r="RLZ24"/>
      <c r="RMA24"/>
      <c r="RMB24"/>
      <c r="RMC24"/>
      <c r="RMD24"/>
      <c r="RME24"/>
      <c r="RMF24"/>
      <c r="RMG24"/>
      <c r="RMH24"/>
      <c r="RMI24"/>
      <c r="RMJ24"/>
      <c r="RMK24"/>
      <c r="RML24"/>
      <c r="RMM24"/>
      <c r="RMN24"/>
      <c r="RMO24"/>
      <c r="RMP24"/>
      <c r="RMQ24"/>
      <c r="RMR24"/>
      <c r="RMS24"/>
      <c r="RMT24"/>
      <c r="RMU24"/>
      <c r="RMV24"/>
      <c r="RMW24"/>
      <c r="RMX24"/>
      <c r="RMY24"/>
      <c r="RMZ24"/>
      <c r="RNA24"/>
      <c r="RNB24"/>
      <c r="RNC24"/>
      <c r="RND24"/>
      <c r="RNE24"/>
      <c r="RNF24"/>
      <c r="RNG24"/>
      <c r="RNH24"/>
      <c r="RNI24"/>
      <c r="RNJ24"/>
      <c r="RNK24"/>
      <c r="RNL24"/>
      <c r="RNM24"/>
      <c r="RNN24"/>
      <c r="RNO24"/>
      <c r="RNP24"/>
      <c r="RNQ24"/>
      <c r="RNR24"/>
      <c r="RNS24"/>
      <c r="RNT24"/>
      <c r="RNU24"/>
      <c r="RNV24"/>
      <c r="RNW24"/>
      <c r="RNX24"/>
      <c r="RNY24"/>
      <c r="RNZ24"/>
      <c r="ROA24"/>
      <c r="ROB24"/>
      <c r="ROC24"/>
      <c r="ROD24"/>
      <c r="ROE24"/>
      <c r="ROF24"/>
      <c r="ROG24"/>
      <c r="ROH24"/>
      <c r="ROI24"/>
      <c r="ROJ24"/>
      <c r="ROK24"/>
      <c r="ROL24"/>
      <c r="ROM24"/>
      <c r="RON24"/>
      <c r="ROO24"/>
      <c r="ROP24"/>
      <c r="ROQ24"/>
      <c r="ROR24"/>
      <c r="ROS24"/>
      <c r="ROT24"/>
      <c r="ROU24"/>
      <c r="ROV24"/>
      <c r="ROW24"/>
      <c r="ROX24"/>
      <c r="ROY24"/>
      <c r="ROZ24"/>
      <c r="RPA24"/>
      <c r="RPB24"/>
      <c r="RPC24"/>
      <c r="RPD24"/>
      <c r="RPE24"/>
      <c r="RPF24"/>
      <c r="RPG24"/>
      <c r="RPH24"/>
      <c r="RPI24"/>
      <c r="RPJ24"/>
      <c r="RPK24"/>
      <c r="RPL24"/>
      <c r="RPM24"/>
      <c r="RPN24"/>
      <c r="RPO24"/>
      <c r="RPP24"/>
      <c r="RPQ24"/>
      <c r="RPR24"/>
      <c r="RPS24"/>
      <c r="RPT24"/>
      <c r="RPU24"/>
      <c r="RPV24"/>
      <c r="RPW24"/>
      <c r="RPX24"/>
      <c r="RPY24"/>
      <c r="RPZ24"/>
      <c r="RQA24"/>
      <c r="RQB24"/>
      <c r="RQC24"/>
      <c r="RQD24"/>
      <c r="RQE24"/>
      <c r="RQF24"/>
      <c r="RQG24"/>
      <c r="RQH24"/>
      <c r="RQI24"/>
      <c r="RQJ24"/>
      <c r="RQK24"/>
      <c r="RQL24"/>
      <c r="RQM24"/>
      <c r="RQN24"/>
      <c r="RQO24"/>
      <c r="RQP24"/>
      <c r="RQQ24"/>
      <c r="RQR24"/>
      <c r="RQS24"/>
      <c r="RQT24"/>
      <c r="RQU24"/>
      <c r="RQV24"/>
      <c r="RQW24"/>
      <c r="RQX24"/>
      <c r="RQY24"/>
      <c r="RQZ24"/>
      <c r="RRA24"/>
      <c r="RRB24"/>
      <c r="RRC24"/>
      <c r="RRD24"/>
      <c r="RRE24"/>
      <c r="RRF24"/>
      <c r="RRG24"/>
      <c r="RRH24"/>
      <c r="RRI24"/>
      <c r="RRJ24"/>
      <c r="RRK24"/>
      <c r="RRL24"/>
      <c r="RRM24"/>
      <c r="RRN24"/>
      <c r="RRO24"/>
      <c r="RRP24"/>
      <c r="RRQ24"/>
      <c r="RRR24"/>
      <c r="RRS24"/>
      <c r="RRT24"/>
      <c r="RRU24"/>
      <c r="RRV24"/>
      <c r="RRW24"/>
      <c r="RRX24"/>
      <c r="RRY24"/>
      <c r="RRZ24"/>
      <c r="RSA24"/>
      <c r="RSB24"/>
      <c r="RSC24"/>
      <c r="RSD24"/>
      <c r="RSE24"/>
      <c r="RSF24"/>
      <c r="RSG24"/>
      <c r="RSH24"/>
      <c r="RSI24"/>
      <c r="RSJ24"/>
      <c r="RSK24"/>
      <c r="RSL24"/>
      <c r="RSM24"/>
      <c r="RSN24"/>
      <c r="RSO24"/>
      <c r="RSP24"/>
      <c r="RSQ24"/>
      <c r="RSR24"/>
      <c r="RSS24"/>
      <c r="RST24"/>
      <c r="RSU24"/>
      <c r="RSV24"/>
      <c r="RSW24"/>
      <c r="RSX24"/>
      <c r="RSY24"/>
      <c r="RSZ24"/>
      <c r="RTA24"/>
      <c r="RTB24"/>
      <c r="RTC24"/>
      <c r="RTD24"/>
      <c r="RTE24"/>
      <c r="RTF24"/>
      <c r="RTG24"/>
      <c r="RTH24"/>
      <c r="RTI24"/>
      <c r="RTJ24"/>
      <c r="RTK24"/>
      <c r="RTL24"/>
      <c r="RTM24"/>
      <c r="RTN24"/>
      <c r="RTO24"/>
      <c r="RTP24"/>
      <c r="RTQ24"/>
      <c r="RTR24"/>
      <c r="RTS24"/>
      <c r="RTT24"/>
      <c r="RTU24"/>
      <c r="RTV24"/>
      <c r="RTW24"/>
      <c r="RTX24"/>
      <c r="RTY24"/>
      <c r="RTZ24"/>
      <c r="RUA24"/>
      <c r="RUB24"/>
      <c r="RUC24"/>
      <c r="RUD24"/>
      <c r="RUE24"/>
      <c r="RUF24"/>
      <c r="RUG24"/>
      <c r="RUH24"/>
      <c r="RUI24"/>
      <c r="RUJ24"/>
      <c r="RUK24"/>
      <c r="RUL24"/>
      <c r="RUM24"/>
      <c r="RUN24"/>
      <c r="RUO24"/>
      <c r="RUP24"/>
      <c r="RUQ24"/>
      <c r="RUR24"/>
      <c r="RUS24"/>
      <c r="RUT24"/>
      <c r="RUU24"/>
      <c r="RUV24"/>
      <c r="RUW24"/>
      <c r="RUX24"/>
      <c r="RUY24"/>
      <c r="RUZ24"/>
      <c r="RVA24"/>
      <c r="RVB24"/>
      <c r="RVC24"/>
      <c r="RVD24"/>
      <c r="RVE24"/>
      <c r="RVF24"/>
      <c r="RVG24"/>
      <c r="RVH24"/>
      <c r="RVI24"/>
      <c r="RVJ24"/>
      <c r="RVK24"/>
      <c r="RVL24"/>
      <c r="RVM24"/>
      <c r="RVN24"/>
      <c r="RVO24"/>
      <c r="RVP24"/>
      <c r="RVQ24"/>
      <c r="RVR24"/>
      <c r="RVS24"/>
      <c r="RVT24"/>
      <c r="RVU24"/>
      <c r="RVV24"/>
      <c r="RVW24"/>
      <c r="RVX24"/>
      <c r="RVY24"/>
      <c r="RVZ24"/>
      <c r="RWA24"/>
      <c r="RWB24"/>
      <c r="RWC24"/>
      <c r="RWD24"/>
      <c r="RWE24"/>
      <c r="RWF24"/>
      <c r="RWG24"/>
      <c r="RWH24"/>
      <c r="RWI24"/>
      <c r="RWJ24"/>
      <c r="RWK24"/>
      <c r="RWL24"/>
      <c r="RWM24"/>
      <c r="RWN24"/>
      <c r="RWO24"/>
      <c r="RWP24"/>
      <c r="RWQ24"/>
      <c r="RWR24"/>
      <c r="RWS24"/>
      <c r="RWT24"/>
      <c r="RWU24"/>
      <c r="RWV24"/>
      <c r="RWW24"/>
      <c r="RWX24"/>
      <c r="RWY24"/>
      <c r="RWZ24"/>
      <c r="RXA24"/>
      <c r="RXB24"/>
      <c r="RXC24"/>
      <c r="RXD24"/>
      <c r="RXE24"/>
      <c r="RXF24"/>
      <c r="RXG24"/>
      <c r="RXH24"/>
      <c r="RXI24"/>
      <c r="RXJ24"/>
      <c r="RXK24"/>
      <c r="RXL24"/>
      <c r="RXM24"/>
      <c r="RXN24"/>
      <c r="RXO24"/>
      <c r="RXP24"/>
      <c r="RXQ24"/>
      <c r="RXR24"/>
      <c r="RXS24"/>
      <c r="RXT24"/>
      <c r="RXU24"/>
      <c r="RXV24"/>
      <c r="RXW24"/>
      <c r="RXX24"/>
      <c r="RXY24"/>
      <c r="RXZ24"/>
      <c r="RYA24"/>
      <c r="RYB24"/>
      <c r="RYC24"/>
      <c r="RYD24"/>
      <c r="RYE24"/>
      <c r="RYF24"/>
      <c r="RYG24"/>
      <c r="RYH24"/>
      <c r="RYI24"/>
      <c r="RYJ24"/>
      <c r="RYK24"/>
      <c r="RYL24"/>
      <c r="RYM24"/>
      <c r="RYN24"/>
      <c r="RYO24"/>
      <c r="RYP24"/>
      <c r="RYQ24"/>
      <c r="RYR24"/>
      <c r="RYS24"/>
      <c r="RYT24"/>
      <c r="RYU24"/>
      <c r="RYV24"/>
      <c r="RYW24"/>
      <c r="RYX24"/>
      <c r="RYY24"/>
      <c r="RYZ24"/>
      <c r="RZA24"/>
      <c r="RZB24"/>
      <c r="RZC24"/>
      <c r="RZD24"/>
      <c r="RZE24"/>
      <c r="RZF24"/>
      <c r="RZG24"/>
      <c r="RZH24"/>
      <c r="RZI24"/>
      <c r="RZJ24"/>
      <c r="RZK24"/>
      <c r="RZL24"/>
      <c r="RZM24"/>
      <c r="RZN24"/>
      <c r="RZO24"/>
      <c r="RZP24"/>
      <c r="RZQ24"/>
      <c r="RZR24"/>
      <c r="RZS24"/>
      <c r="RZT24"/>
      <c r="RZU24"/>
      <c r="RZV24"/>
      <c r="RZW24"/>
      <c r="RZX24"/>
      <c r="RZY24"/>
      <c r="RZZ24"/>
      <c r="SAA24"/>
      <c r="SAB24"/>
      <c r="SAC24"/>
      <c r="SAD24"/>
      <c r="SAE24"/>
      <c r="SAF24"/>
      <c r="SAG24"/>
      <c r="SAH24"/>
      <c r="SAI24"/>
      <c r="SAJ24"/>
      <c r="SAK24"/>
      <c r="SAL24"/>
      <c r="SAM24"/>
      <c r="SAN24"/>
      <c r="SAO24"/>
      <c r="SAP24"/>
      <c r="SAQ24"/>
      <c r="SAR24"/>
      <c r="SAS24"/>
      <c r="SAT24"/>
      <c r="SAU24"/>
      <c r="SAV24"/>
      <c r="SAW24"/>
      <c r="SAX24"/>
      <c r="SAY24"/>
      <c r="SAZ24"/>
      <c r="SBA24"/>
      <c r="SBB24"/>
      <c r="SBC24"/>
      <c r="SBD24"/>
      <c r="SBE24"/>
      <c r="SBF24"/>
      <c r="SBG24"/>
      <c r="SBH24"/>
      <c r="SBI24"/>
      <c r="SBJ24"/>
      <c r="SBK24"/>
      <c r="SBL24"/>
      <c r="SBM24"/>
      <c r="SBN24"/>
      <c r="SBO24"/>
      <c r="SBP24"/>
      <c r="SBQ24"/>
      <c r="SBR24"/>
      <c r="SBS24"/>
      <c r="SBT24"/>
      <c r="SBU24"/>
      <c r="SBV24"/>
      <c r="SBW24"/>
      <c r="SBX24"/>
      <c r="SBY24"/>
      <c r="SBZ24"/>
      <c r="SCA24"/>
      <c r="SCB24"/>
      <c r="SCC24"/>
      <c r="SCD24"/>
      <c r="SCE24"/>
      <c r="SCF24"/>
      <c r="SCG24"/>
      <c r="SCH24"/>
      <c r="SCI24"/>
      <c r="SCJ24"/>
      <c r="SCK24"/>
      <c r="SCL24"/>
      <c r="SCM24"/>
      <c r="SCN24"/>
      <c r="SCO24"/>
      <c r="SCP24"/>
      <c r="SCQ24"/>
      <c r="SCR24"/>
      <c r="SCS24"/>
      <c r="SCT24"/>
      <c r="SCU24"/>
      <c r="SCV24"/>
      <c r="SCW24"/>
      <c r="SCX24"/>
      <c r="SCY24"/>
      <c r="SCZ24"/>
      <c r="SDA24"/>
      <c r="SDB24"/>
      <c r="SDC24"/>
      <c r="SDD24"/>
      <c r="SDE24"/>
      <c r="SDF24"/>
      <c r="SDG24"/>
      <c r="SDH24"/>
      <c r="SDI24"/>
      <c r="SDJ24"/>
      <c r="SDK24"/>
      <c r="SDL24"/>
      <c r="SDM24"/>
      <c r="SDN24"/>
      <c r="SDO24"/>
      <c r="SDP24"/>
      <c r="SDQ24"/>
      <c r="SDR24"/>
      <c r="SDS24"/>
      <c r="SDT24"/>
      <c r="SDU24"/>
      <c r="SDV24"/>
      <c r="SDW24"/>
      <c r="SDX24"/>
      <c r="SDY24"/>
      <c r="SDZ24"/>
      <c r="SEA24"/>
      <c r="SEB24"/>
      <c r="SEC24"/>
      <c r="SED24"/>
      <c r="SEE24"/>
      <c r="SEF24"/>
      <c r="SEG24"/>
      <c r="SEH24"/>
      <c r="SEI24"/>
      <c r="SEJ24"/>
      <c r="SEK24"/>
      <c r="SEL24"/>
      <c r="SEM24"/>
      <c r="SEN24"/>
      <c r="SEO24"/>
      <c r="SEP24"/>
      <c r="SEQ24"/>
      <c r="SER24"/>
      <c r="SES24"/>
      <c r="SET24"/>
      <c r="SEU24"/>
      <c r="SEV24"/>
      <c r="SEW24"/>
      <c r="SEX24"/>
      <c r="SEY24"/>
      <c r="SEZ24"/>
      <c r="SFA24"/>
      <c r="SFB24"/>
      <c r="SFC24"/>
      <c r="SFD24"/>
      <c r="SFE24"/>
      <c r="SFF24"/>
      <c r="SFG24"/>
      <c r="SFH24"/>
      <c r="SFI24"/>
      <c r="SFJ24"/>
      <c r="SFK24"/>
      <c r="SFL24"/>
      <c r="SFM24"/>
      <c r="SFN24"/>
      <c r="SFO24"/>
      <c r="SFP24"/>
      <c r="SFQ24"/>
      <c r="SFR24"/>
      <c r="SFS24"/>
      <c r="SFT24"/>
      <c r="SFU24"/>
      <c r="SFV24"/>
      <c r="SFW24"/>
      <c r="SFX24"/>
      <c r="SFY24"/>
      <c r="SFZ24"/>
      <c r="SGA24"/>
      <c r="SGB24"/>
      <c r="SGC24"/>
      <c r="SGD24"/>
      <c r="SGE24"/>
      <c r="SGF24"/>
      <c r="SGG24"/>
      <c r="SGH24"/>
      <c r="SGI24"/>
      <c r="SGJ24"/>
      <c r="SGK24"/>
      <c r="SGL24"/>
      <c r="SGM24"/>
      <c r="SGN24"/>
      <c r="SGO24"/>
      <c r="SGP24"/>
      <c r="SGQ24"/>
      <c r="SGR24"/>
      <c r="SGS24"/>
      <c r="SGT24"/>
      <c r="SGU24"/>
      <c r="SGV24"/>
      <c r="SGW24"/>
      <c r="SGX24"/>
      <c r="SGY24"/>
      <c r="SGZ24"/>
      <c r="SHA24"/>
      <c r="SHB24"/>
      <c r="SHC24"/>
      <c r="SHD24"/>
      <c r="SHE24"/>
      <c r="SHF24"/>
      <c r="SHG24"/>
      <c r="SHH24"/>
      <c r="SHI24"/>
      <c r="SHJ24"/>
      <c r="SHK24"/>
      <c r="SHL24"/>
      <c r="SHM24"/>
      <c r="SHN24"/>
      <c r="SHO24"/>
      <c r="SHP24"/>
      <c r="SHQ24"/>
      <c r="SHR24"/>
      <c r="SHS24"/>
      <c r="SHT24"/>
      <c r="SHU24"/>
      <c r="SHV24"/>
      <c r="SHW24"/>
      <c r="SHX24"/>
      <c r="SHY24"/>
      <c r="SHZ24"/>
      <c r="SIA24"/>
      <c r="SIB24"/>
      <c r="SIC24"/>
      <c r="SID24"/>
      <c r="SIE24"/>
      <c r="SIF24"/>
      <c r="SIG24"/>
      <c r="SIH24"/>
      <c r="SII24"/>
      <c r="SIJ24"/>
      <c r="SIK24"/>
      <c r="SIL24"/>
      <c r="SIM24"/>
      <c r="SIN24"/>
      <c r="SIO24"/>
      <c r="SIP24"/>
      <c r="SIQ24"/>
      <c r="SIR24"/>
      <c r="SIS24"/>
      <c r="SIT24"/>
      <c r="SIU24"/>
      <c r="SIV24"/>
      <c r="SIW24"/>
      <c r="SIX24"/>
      <c r="SIY24"/>
      <c r="SIZ24"/>
      <c r="SJA24"/>
      <c r="SJB24"/>
      <c r="SJC24"/>
      <c r="SJD24"/>
      <c r="SJE24"/>
      <c r="SJF24"/>
      <c r="SJG24"/>
      <c r="SJH24"/>
      <c r="SJI24"/>
      <c r="SJJ24"/>
      <c r="SJK24"/>
      <c r="SJL24"/>
      <c r="SJM24"/>
      <c r="SJN24"/>
      <c r="SJO24"/>
      <c r="SJP24"/>
      <c r="SJQ24"/>
      <c r="SJR24"/>
      <c r="SJS24"/>
      <c r="SJT24"/>
      <c r="SJU24"/>
      <c r="SJV24"/>
      <c r="SJW24"/>
      <c r="SJX24"/>
      <c r="SJY24"/>
      <c r="SJZ24"/>
      <c r="SKA24"/>
      <c r="SKB24"/>
      <c r="SKC24"/>
      <c r="SKD24"/>
      <c r="SKE24"/>
      <c r="SKF24"/>
      <c r="SKG24"/>
      <c r="SKH24"/>
      <c r="SKI24"/>
      <c r="SKJ24"/>
      <c r="SKK24"/>
      <c r="SKL24"/>
      <c r="SKM24"/>
      <c r="SKN24"/>
      <c r="SKO24"/>
      <c r="SKP24"/>
      <c r="SKQ24"/>
      <c r="SKR24"/>
      <c r="SKS24"/>
      <c r="SKT24"/>
      <c r="SKU24"/>
      <c r="SKV24"/>
      <c r="SKW24"/>
      <c r="SKX24"/>
      <c r="SKY24"/>
      <c r="SKZ24"/>
      <c r="SLA24"/>
      <c r="SLB24"/>
      <c r="SLC24"/>
      <c r="SLD24"/>
      <c r="SLE24"/>
      <c r="SLF24"/>
      <c r="SLG24"/>
      <c r="SLH24"/>
      <c r="SLI24"/>
      <c r="SLJ24"/>
      <c r="SLK24"/>
      <c r="SLL24"/>
      <c r="SLM24"/>
      <c r="SLN24"/>
      <c r="SLO24"/>
      <c r="SLP24"/>
      <c r="SLQ24"/>
      <c r="SLR24"/>
      <c r="SLS24"/>
      <c r="SLT24"/>
      <c r="SLU24"/>
      <c r="SLV24"/>
      <c r="SLW24"/>
      <c r="SLX24"/>
      <c r="SLY24"/>
      <c r="SLZ24"/>
      <c r="SMA24"/>
      <c r="SMB24"/>
      <c r="SMC24"/>
      <c r="SMD24"/>
      <c r="SME24"/>
      <c r="SMF24"/>
      <c r="SMG24"/>
      <c r="SMH24"/>
      <c r="SMI24"/>
      <c r="SMJ24"/>
      <c r="SMK24"/>
      <c r="SML24"/>
      <c r="SMM24"/>
      <c r="SMN24"/>
      <c r="SMO24"/>
      <c r="SMP24"/>
      <c r="SMQ24"/>
      <c r="SMR24"/>
      <c r="SMS24"/>
      <c r="SMT24"/>
      <c r="SMU24"/>
      <c r="SMV24"/>
      <c r="SMW24"/>
      <c r="SMX24"/>
      <c r="SMY24"/>
      <c r="SMZ24"/>
      <c r="SNA24"/>
      <c r="SNB24"/>
      <c r="SNC24"/>
      <c r="SND24"/>
      <c r="SNE24"/>
      <c r="SNF24"/>
      <c r="SNG24"/>
      <c r="SNH24"/>
      <c r="SNI24"/>
      <c r="SNJ24"/>
      <c r="SNK24"/>
      <c r="SNL24"/>
      <c r="SNM24"/>
      <c r="SNN24"/>
      <c r="SNO24"/>
      <c r="SNP24"/>
      <c r="SNQ24"/>
      <c r="SNR24"/>
      <c r="SNS24"/>
      <c r="SNT24"/>
      <c r="SNU24"/>
      <c r="SNV24"/>
      <c r="SNW24"/>
      <c r="SNX24"/>
      <c r="SNY24"/>
      <c r="SNZ24"/>
      <c r="SOA24"/>
      <c r="SOB24"/>
      <c r="SOC24"/>
      <c r="SOD24"/>
      <c r="SOE24"/>
      <c r="SOF24"/>
      <c r="SOG24"/>
      <c r="SOH24"/>
      <c r="SOI24"/>
      <c r="SOJ24"/>
      <c r="SOK24"/>
      <c r="SOL24"/>
      <c r="SOM24"/>
      <c r="SON24"/>
      <c r="SOO24"/>
      <c r="SOP24"/>
      <c r="SOQ24"/>
      <c r="SOR24"/>
      <c r="SOS24"/>
      <c r="SOT24"/>
      <c r="SOU24"/>
      <c r="SOV24"/>
      <c r="SOW24"/>
      <c r="SOX24"/>
      <c r="SOY24"/>
      <c r="SOZ24"/>
      <c r="SPA24"/>
      <c r="SPB24"/>
      <c r="SPC24"/>
      <c r="SPD24"/>
      <c r="SPE24"/>
      <c r="SPF24"/>
      <c r="SPG24"/>
      <c r="SPH24"/>
      <c r="SPI24"/>
      <c r="SPJ24"/>
      <c r="SPK24"/>
      <c r="SPL24"/>
      <c r="SPM24"/>
      <c r="SPN24"/>
      <c r="SPO24"/>
      <c r="SPP24"/>
      <c r="SPQ24"/>
      <c r="SPR24"/>
      <c r="SPS24"/>
      <c r="SPT24"/>
      <c r="SPU24"/>
      <c r="SPV24"/>
      <c r="SPW24"/>
      <c r="SPX24"/>
      <c r="SPY24"/>
      <c r="SPZ24"/>
      <c r="SQA24"/>
      <c r="SQB24"/>
      <c r="SQC24"/>
      <c r="SQD24"/>
      <c r="SQE24"/>
      <c r="SQF24"/>
      <c r="SQG24"/>
      <c r="SQH24"/>
      <c r="SQI24"/>
      <c r="SQJ24"/>
      <c r="SQK24"/>
      <c r="SQL24"/>
      <c r="SQM24"/>
      <c r="SQN24"/>
      <c r="SQO24"/>
      <c r="SQP24"/>
      <c r="SQQ24"/>
      <c r="SQR24"/>
      <c r="SQS24"/>
      <c r="SQT24"/>
      <c r="SQU24"/>
      <c r="SQV24"/>
      <c r="SQW24"/>
      <c r="SQX24"/>
      <c r="SQY24"/>
      <c r="SQZ24"/>
      <c r="SRA24"/>
      <c r="SRB24"/>
      <c r="SRC24"/>
      <c r="SRD24"/>
      <c r="SRE24"/>
      <c r="SRF24"/>
      <c r="SRG24"/>
      <c r="SRH24"/>
      <c r="SRI24"/>
      <c r="SRJ24"/>
      <c r="SRK24"/>
      <c r="SRL24"/>
      <c r="SRM24"/>
      <c r="SRN24"/>
      <c r="SRO24"/>
      <c r="SRP24"/>
      <c r="SRQ24"/>
      <c r="SRR24"/>
      <c r="SRS24"/>
      <c r="SRT24"/>
      <c r="SRU24"/>
      <c r="SRV24"/>
      <c r="SRW24"/>
      <c r="SRX24"/>
      <c r="SRY24"/>
      <c r="SRZ24"/>
      <c r="SSA24"/>
      <c r="SSB24"/>
      <c r="SSC24"/>
      <c r="SSD24"/>
      <c r="SSE24"/>
      <c r="SSF24"/>
      <c r="SSG24"/>
      <c r="SSH24"/>
      <c r="SSI24"/>
      <c r="SSJ24"/>
      <c r="SSK24"/>
      <c r="SSL24"/>
      <c r="SSM24"/>
      <c r="SSN24"/>
      <c r="SSO24"/>
      <c r="SSP24"/>
      <c r="SSQ24"/>
      <c r="SSR24"/>
      <c r="SSS24"/>
      <c r="SST24"/>
      <c r="SSU24"/>
      <c r="SSV24"/>
      <c r="SSW24"/>
      <c r="SSX24"/>
      <c r="SSY24"/>
      <c r="SSZ24"/>
      <c r="STA24"/>
      <c r="STB24"/>
      <c r="STC24"/>
      <c r="STD24"/>
      <c r="STE24"/>
      <c r="STF24"/>
      <c r="STG24"/>
      <c r="STH24"/>
      <c r="STI24"/>
      <c r="STJ24"/>
      <c r="STK24"/>
      <c r="STL24"/>
      <c r="STM24"/>
      <c r="STN24"/>
      <c r="STO24"/>
      <c r="STP24"/>
      <c r="STQ24"/>
      <c r="STR24"/>
      <c r="STS24"/>
      <c r="STT24"/>
      <c r="STU24"/>
      <c r="STV24"/>
      <c r="STW24"/>
      <c r="STX24"/>
      <c r="STY24"/>
      <c r="STZ24"/>
      <c r="SUA24"/>
      <c r="SUB24"/>
      <c r="SUC24"/>
      <c r="SUD24"/>
      <c r="SUE24"/>
      <c r="SUF24"/>
      <c r="SUG24"/>
      <c r="SUH24"/>
      <c r="SUI24"/>
      <c r="SUJ24"/>
      <c r="SUK24"/>
      <c r="SUL24"/>
      <c r="SUM24"/>
      <c r="SUN24"/>
      <c r="SUO24"/>
      <c r="SUP24"/>
      <c r="SUQ24"/>
      <c r="SUR24"/>
      <c r="SUS24"/>
      <c r="SUT24"/>
      <c r="SUU24"/>
      <c r="SUV24"/>
      <c r="SUW24"/>
      <c r="SUX24"/>
      <c r="SUY24"/>
      <c r="SUZ24"/>
      <c r="SVA24"/>
      <c r="SVB24"/>
      <c r="SVC24"/>
      <c r="SVD24"/>
      <c r="SVE24"/>
      <c r="SVF24"/>
      <c r="SVG24"/>
      <c r="SVH24"/>
      <c r="SVI24"/>
      <c r="SVJ24"/>
      <c r="SVK24"/>
      <c r="SVL24"/>
      <c r="SVM24"/>
      <c r="SVN24"/>
      <c r="SVO24"/>
      <c r="SVP24"/>
      <c r="SVQ24"/>
      <c r="SVR24"/>
      <c r="SVS24"/>
      <c r="SVT24"/>
      <c r="SVU24"/>
      <c r="SVV24"/>
      <c r="SVW24"/>
      <c r="SVX24"/>
      <c r="SVY24"/>
      <c r="SVZ24"/>
      <c r="SWA24"/>
      <c r="SWB24"/>
      <c r="SWC24"/>
      <c r="SWD24"/>
      <c r="SWE24"/>
      <c r="SWF24"/>
      <c r="SWG24"/>
      <c r="SWH24"/>
      <c r="SWI24"/>
      <c r="SWJ24"/>
      <c r="SWK24"/>
      <c r="SWL24"/>
      <c r="SWM24"/>
      <c r="SWN24"/>
      <c r="SWO24"/>
      <c r="SWP24"/>
      <c r="SWQ24"/>
      <c r="SWR24"/>
      <c r="SWS24"/>
      <c r="SWT24"/>
      <c r="SWU24"/>
      <c r="SWV24"/>
      <c r="SWW24"/>
      <c r="SWX24"/>
      <c r="SWY24"/>
      <c r="SWZ24"/>
      <c r="SXA24"/>
      <c r="SXB24"/>
      <c r="SXC24"/>
      <c r="SXD24"/>
      <c r="SXE24"/>
      <c r="SXF24"/>
      <c r="SXG24"/>
      <c r="SXH24"/>
      <c r="SXI24"/>
      <c r="SXJ24"/>
      <c r="SXK24"/>
      <c r="SXL24"/>
      <c r="SXM24"/>
      <c r="SXN24"/>
      <c r="SXO24"/>
      <c r="SXP24"/>
      <c r="SXQ24"/>
      <c r="SXR24"/>
      <c r="SXS24"/>
      <c r="SXT24"/>
      <c r="SXU24"/>
      <c r="SXV24"/>
      <c r="SXW24"/>
      <c r="SXX24"/>
      <c r="SXY24"/>
      <c r="SXZ24"/>
      <c r="SYA24"/>
      <c r="SYB24"/>
      <c r="SYC24"/>
      <c r="SYD24"/>
      <c r="SYE24"/>
      <c r="SYF24"/>
      <c r="SYG24"/>
      <c r="SYH24"/>
      <c r="SYI24"/>
      <c r="SYJ24"/>
      <c r="SYK24"/>
      <c r="SYL24"/>
      <c r="SYM24"/>
      <c r="SYN24"/>
      <c r="SYO24"/>
      <c r="SYP24"/>
      <c r="SYQ24"/>
      <c r="SYR24"/>
      <c r="SYS24"/>
      <c r="SYT24"/>
      <c r="SYU24"/>
      <c r="SYV24"/>
      <c r="SYW24"/>
      <c r="SYX24"/>
      <c r="SYY24"/>
      <c r="SYZ24"/>
      <c r="SZA24"/>
      <c r="SZB24"/>
      <c r="SZC24"/>
      <c r="SZD24"/>
      <c r="SZE24"/>
      <c r="SZF24"/>
      <c r="SZG24"/>
      <c r="SZH24"/>
      <c r="SZI24"/>
      <c r="SZJ24"/>
      <c r="SZK24"/>
      <c r="SZL24"/>
      <c r="SZM24"/>
      <c r="SZN24"/>
      <c r="SZO24"/>
      <c r="SZP24"/>
      <c r="SZQ24"/>
      <c r="SZR24"/>
      <c r="SZS24"/>
      <c r="SZT24"/>
      <c r="SZU24"/>
      <c r="SZV24"/>
      <c r="SZW24"/>
      <c r="SZX24"/>
      <c r="SZY24"/>
      <c r="SZZ24"/>
      <c r="TAA24"/>
      <c r="TAB24"/>
      <c r="TAC24"/>
      <c r="TAD24"/>
      <c r="TAE24"/>
      <c r="TAF24"/>
      <c r="TAG24"/>
      <c r="TAH24"/>
      <c r="TAI24"/>
      <c r="TAJ24"/>
      <c r="TAK24"/>
      <c r="TAL24"/>
      <c r="TAM24"/>
      <c r="TAN24"/>
      <c r="TAO24"/>
      <c r="TAP24"/>
      <c r="TAQ24"/>
      <c r="TAR24"/>
      <c r="TAS24"/>
      <c r="TAT24"/>
      <c r="TAU24"/>
      <c r="TAV24"/>
      <c r="TAW24"/>
      <c r="TAX24"/>
      <c r="TAY24"/>
      <c r="TAZ24"/>
      <c r="TBA24"/>
      <c r="TBB24"/>
      <c r="TBC24"/>
      <c r="TBD24"/>
      <c r="TBE24"/>
      <c r="TBF24"/>
      <c r="TBG24"/>
      <c r="TBH24"/>
      <c r="TBI24"/>
      <c r="TBJ24"/>
      <c r="TBK24"/>
      <c r="TBL24"/>
      <c r="TBM24"/>
      <c r="TBN24"/>
      <c r="TBO24"/>
      <c r="TBP24"/>
      <c r="TBQ24"/>
      <c r="TBR24"/>
      <c r="TBS24"/>
      <c r="TBT24"/>
      <c r="TBU24"/>
      <c r="TBV24"/>
      <c r="TBW24"/>
      <c r="TBX24"/>
      <c r="TBY24"/>
      <c r="TBZ24"/>
      <c r="TCA24"/>
      <c r="TCB24"/>
      <c r="TCC24"/>
      <c r="TCD24"/>
      <c r="TCE24"/>
      <c r="TCF24"/>
      <c r="TCG24"/>
      <c r="TCH24"/>
      <c r="TCI24"/>
      <c r="TCJ24"/>
      <c r="TCK24"/>
      <c r="TCL24"/>
      <c r="TCM24"/>
      <c r="TCN24"/>
      <c r="TCO24"/>
      <c r="TCP24"/>
      <c r="TCQ24"/>
      <c r="TCR24"/>
      <c r="TCS24"/>
      <c r="TCT24"/>
      <c r="TCU24"/>
      <c r="TCV24"/>
      <c r="TCW24"/>
      <c r="TCX24"/>
      <c r="TCY24"/>
      <c r="TCZ24"/>
      <c r="TDA24"/>
      <c r="TDB24"/>
      <c r="TDC24"/>
      <c r="TDD24"/>
      <c r="TDE24"/>
      <c r="TDF24"/>
      <c r="TDG24"/>
      <c r="TDH24"/>
      <c r="TDI24"/>
      <c r="TDJ24"/>
      <c r="TDK24"/>
      <c r="TDL24"/>
      <c r="TDM24"/>
      <c r="TDN24"/>
      <c r="TDO24"/>
      <c r="TDP24"/>
      <c r="TDQ24"/>
      <c r="TDR24"/>
      <c r="TDS24"/>
      <c r="TDT24"/>
      <c r="TDU24"/>
      <c r="TDV24"/>
      <c r="TDW24"/>
      <c r="TDX24"/>
      <c r="TDY24"/>
      <c r="TDZ24"/>
      <c r="TEA24"/>
      <c r="TEB24"/>
      <c r="TEC24"/>
      <c r="TED24"/>
      <c r="TEE24"/>
      <c r="TEF24"/>
      <c r="TEG24"/>
      <c r="TEH24"/>
      <c r="TEI24"/>
      <c r="TEJ24"/>
      <c r="TEK24"/>
      <c r="TEL24"/>
      <c r="TEM24"/>
      <c r="TEN24"/>
      <c r="TEO24"/>
      <c r="TEP24"/>
      <c r="TEQ24"/>
      <c r="TER24"/>
      <c r="TES24"/>
      <c r="TET24"/>
      <c r="TEU24"/>
      <c r="TEV24"/>
      <c r="TEW24"/>
      <c r="TEX24"/>
      <c r="TEY24"/>
      <c r="TEZ24"/>
      <c r="TFA24"/>
      <c r="TFB24"/>
      <c r="TFC24"/>
      <c r="TFD24"/>
      <c r="TFE24"/>
      <c r="TFF24"/>
      <c r="TFG24"/>
      <c r="TFH24"/>
      <c r="TFI24"/>
      <c r="TFJ24"/>
      <c r="TFK24"/>
      <c r="TFL24"/>
      <c r="TFM24"/>
      <c r="TFN24"/>
      <c r="TFO24"/>
      <c r="TFP24"/>
      <c r="TFQ24"/>
      <c r="TFR24"/>
      <c r="TFS24"/>
      <c r="TFT24"/>
      <c r="TFU24"/>
      <c r="TFV24"/>
      <c r="TFW24"/>
      <c r="TFX24"/>
      <c r="TFY24"/>
      <c r="TFZ24"/>
      <c r="TGA24"/>
      <c r="TGB24"/>
      <c r="TGC24"/>
      <c r="TGD24"/>
      <c r="TGE24"/>
      <c r="TGF24"/>
      <c r="TGG24"/>
      <c r="TGH24"/>
      <c r="TGI24"/>
      <c r="TGJ24"/>
      <c r="TGK24"/>
      <c r="TGL24"/>
      <c r="TGM24"/>
      <c r="TGN24"/>
      <c r="TGO24"/>
      <c r="TGP24"/>
      <c r="TGQ24"/>
      <c r="TGR24"/>
      <c r="TGS24"/>
      <c r="TGT24"/>
      <c r="TGU24"/>
      <c r="TGV24"/>
      <c r="TGW24"/>
      <c r="TGX24"/>
      <c r="TGY24"/>
      <c r="TGZ24"/>
      <c r="THA24"/>
      <c r="THB24"/>
      <c r="THC24"/>
      <c r="THD24"/>
      <c r="THE24"/>
      <c r="THF24"/>
      <c r="THG24"/>
      <c r="THH24"/>
      <c r="THI24"/>
      <c r="THJ24"/>
      <c r="THK24"/>
      <c r="THL24"/>
      <c r="THM24"/>
      <c r="THN24"/>
      <c r="THO24"/>
      <c r="THP24"/>
      <c r="THQ24"/>
      <c r="THR24"/>
      <c r="THS24"/>
      <c r="THT24"/>
      <c r="THU24"/>
      <c r="THV24"/>
      <c r="THW24"/>
      <c r="THX24"/>
      <c r="THY24"/>
      <c r="THZ24"/>
      <c r="TIA24"/>
      <c r="TIB24"/>
      <c r="TIC24"/>
      <c r="TID24"/>
      <c r="TIE24"/>
      <c r="TIF24"/>
      <c r="TIG24"/>
      <c r="TIH24"/>
      <c r="TII24"/>
      <c r="TIJ24"/>
      <c r="TIK24"/>
      <c r="TIL24"/>
      <c r="TIM24"/>
      <c r="TIN24"/>
      <c r="TIO24"/>
      <c r="TIP24"/>
      <c r="TIQ24"/>
      <c r="TIR24"/>
      <c r="TIS24"/>
      <c r="TIT24"/>
      <c r="TIU24"/>
      <c r="TIV24"/>
      <c r="TIW24"/>
      <c r="TIX24"/>
      <c r="TIY24"/>
      <c r="TIZ24"/>
      <c r="TJA24"/>
      <c r="TJB24"/>
      <c r="TJC24"/>
      <c r="TJD24"/>
      <c r="TJE24"/>
      <c r="TJF24"/>
      <c r="TJG24"/>
      <c r="TJH24"/>
      <c r="TJI24"/>
      <c r="TJJ24"/>
      <c r="TJK24"/>
      <c r="TJL24"/>
      <c r="TJM24"/>
      <c r="TJN24"/>
      <c r="TJO24"/>
      <c r="TJP24"/>
      <c r="TJQ24"/>
      <c r="TJR24"/>
      <c r="TJS24"/>
      <c r="TJT24"/>
      <c r="TJU24"/>
      <c r="TJV24"/>
      <c r="TJW24"/>
      <c r="TJX24"/>
      <c r="TJY24"/>
      <c r="TJZ24"/>
      <c r="TKA24"/>
      <c r="TKB24"/>
      <c r="TKC24"/>
      <c r="TKD24"/>
      <c r="TKE24"/>
      <c r="TKF24"/>
      <c r="TKG24"/>
      <c r="TKH24"/>
      <c r="TKI24"/>
      <c r="TKJ24"/>
      <c r="TKK24"/>
      <c r="TKL24"/>
      <c r="TKM24"/>
      <c r="TKN24"/>
      <c r="TKO24"/>
      <c r="TKP24"/>
      <c r="TKQ24"/>
      <c r="TKR24"/>
      <c r="TKS24"/>
      <c r="TKT24"/>
      <c r="TKU24"/>
      <c r="TKV24"/>
      <c r="TKW24"/>
      <c r="TKX24"/>
      <c r="TKY24"/>
      <c r="TKZ24"/>
      <c r="TLA24"/>
      <c r="TLB24"/>
      <c r="TLC24"/>
      <c r="TLD24"/>
      <c r="TLE24"/>
      <c r="TLF24"/>
      <c r="TLG24"/>
      <c r="TLH24"/>
      <c r="TLI24"/>
      <c r="TLJ24"/>
      <c r="TLK24"/>
      <c r="TLL24"/>
      <c r="TLM24"/>
      <c r="TLN24"/>
      <c r="TLO24"/>
      <c r="TLP24"/>
      <c r="TLQ24"/>
      <c r="TLR24"/>
      <c r="TLS24"/>
      <c r="TLT24"/>
      <c r="TLU24"/>
      <c r="TLV24"/>
      <c r="TLW24"/>
      <c r="TLX24"/>
      <c r="TLY24"/>
      <c r="TLZ24"/>
      <c r="TMA24"/>
      <c r="TMB24"/>
      <c r="TMC24"/>
      <c r="TMD24"/>
      <c r="TME24"/>
      <c r="TMF24"/>
      <c r="TMG24"/>
      <c r="TMH24"/>
      <c r="TMI24"/>
      <c r="TMJ24"/>
      <c r="TMK24"/>
      <c r="TML24"/>
      <c r="TMM24"/>
      <c r="TMN24"/>
      <c r="TMO24"/>
      <c r="TMP24"/>
      <c r="TMQ24"/>
      <c r="TMR24"/>
      <c r="TMS24"/>
      <c r="TMT24"/>
      <c r="TMU24"/>
      <c r="TMV24"/>
      <c r="TMW24"/>
      <c r="TMX24"/>
      <c r="TMY24"/>
      <c r="TMZ24"/>
      <c r="TNA24"/>
      <c r="TNB24"/>
      <c r="TNC24"/>
      <c r="TND24"/>
      <c r="TNE24"/>
      <c r="TNF24"/>
      <c r="TNG24"/>
      <c r="TNH24"/>
      <c r="TNI24"/>
      <c r="TNJ24"/>
      <c r="TNK24"/>
      <c r="TNL24"/>
      <c r="TNM24"/>
      <c r="TNN24"/>
      <c r="TNO24"/>
      <c r="TNP24"/>
      <c r="TNQ24"/>
      <c r="TNR24"/>
      <c r="TNS24"/>
      <c r="TNT24"/>
      <c r="TNU24"/>
      <c r="TNV24"/>
      <c r="TNW24"/>
      <c r="TNX24"/>
      <c r="TNY24"/>
      <c r="TNZ24"/>
      <c r="TOA24"/>
      <c r="TOB24"/>
      <c r="TOC24"/>
      <c r="TOD24"/>
      <c r="TOE24"/>
      <c r="TOF24"/>
      <c r="TOG24"/>
      <c r="TOH24"/>
      <c r="TOI24"/>
      <c r="TOJ24"/>
      <c r="TOK24"/>
      <c r="TOL24"/>
      <c r="TOM24"/>
      <c r="TON24"/>
      <c r="TOO24"/>
      <c r="TOP24"/>
      <c r="TOQ24"/>
      <c r="TOR24"/>
      <c r="TOS24"/>
      <c r="TOT24"/>
      <c r="TOU24"/>
      <c r="TOV24"/>
      <c r="TOW24"/>
      <c r="TOX24"/>
      <c r="TOY24"/>
      <c r="TOZ24"/>
      <c r="TPA24"/>
      <c r="TPB24"/>
      <c r="TPC24"/>
      <c r="TPD24"/>
      <c r="TPE24"/>
      <c r="TPF24"/>
      <c r="TPG24"/>
      <c r="TPH24"/>
      <c r="TPI24"/>
      <c r="TPJ24"/>
      <c r="TPK24"/>
      <c r="TPL24"/>
      <c r="TPM24"/>
      <c r="TPN24"/>
      <c r="TPO24"/>
      <c r="TPP24"/>
      <c r="TPQ24"/>
      <c r="TPR24"/>
      <c r="TPS24"/>
      <c r="TPT24"/>
      <c r="TPU24"/>
      <c r="TPV24"/>
      <c r="TPW24"/>
      <c r="TPX24"/>
      <c r="TPY24"/>
      <c r="TPZ24"/>
      <c r="TQA24"/>
      <c r="TQB24"/>
      <c r="TQC24"/>
      <c r="TQD24"/>
      <c r="TQE24"/>
      <c r="TQF24"/>
      <c r="TQG24"/>
      <c r="TQH24"/>
      <c r="TQI24"/>
      <c r="TQJ24"/>
      <c r="TQK24"/>
      <c r="TQL24"/>
      <c r="TQM24"/>
      <c r="TQN24"/>
      <c r="TQO24"/>
      <c r="TQP24"/>
      <c r="TQQ24"/>
      <c r="TQR24"/>
      <c r="TQS24"/>
      <c r="TQT24"/>
      <c r="TQU24"/>
      <c r="TQV24"/>
      <c r="TQW24"/>
      <c r="TQX24"/>
      <c r="TQY24"/>
      <c r="TQZ24"/>
      <c r="TRA24"/>
      <c r="TRB24"/>
      <c r="TRC24"/>
      <c r="TRD24"/>
      <c r="TRE24"/>
      <c r="TRF24"/>
      <c r="TRG24"/>
      <c r="TRH24"/>
      <c r="TRI24"/>
      <c r="TRJ24"/>
      <c r="TRK24"/>
      <c r="TRL24"/>
      <c r="TRM24"/>
      <c r="TRN24"/>
      <c r="TRO24"/>
      <c r="TRP24"/>
      <c r="TRQ24"/>
      <c r="TRR24"/>
      <c r="TRS24"/>
      <c r="TRT24"/>
      <c r="TRU24"/>
      <c r="TRV24"/>
      <c r="TRW24"/>
      <c r="TRX24"/>
      <c r="TRY24"/>
      <c r="TRZ24"/>
      <c r="TSA24"/>
      <c r="TSB24"/>
      <c r="TSC24"/>
      <c r="TSD24"/>
      <c r="TSE24"/>
      <c r="TSF24"/>
      <c r="TSG24"/>
      <c r="TSH24"/>
      <c r="TSI24"/>
      <c r="TSJ24"/>
      <c r="TSK24"/>
      <c r="TSL24"/>
      <c r="TSM24"/>
      <c r="TSN24"/>
      <c r="TSO24"/>
      <c r="TSP24"/>
      <c r="TSQ24"/>
      <c r="TSR24"/>
      <c r="TSS24"/>
      <c r="TST24"/>
      <c r="TSU24"/>
      <c r="TSV24"/>
      <c r="TSW24"/>
      <c r="TSX24"/>
      <c r="TSY24"/>
      <c r="TSZ24"/>
      <c r="TTA24"/>
      <c r="TTB24"/>
      <c r="TTC24"/>
      <c r="TTD24"/>
      <c r="TTE24"/>
      <c r="TTF24"/>
      <c r="TTG24"/>
      <c r="TTH24"/>
      <c r="TTI24"/>
      <c r="TTJ24"/>
      <c r="TTK24"/>
      <c r="TTL24"/>
      <c r="TTM24"/>
      <c r="TTN24"/>
      <c r="TTO24"/>
      <c r="TTP24"/>
      <c r="TTQ24"/>
      <c r="TTR24"/>
      <c r="TTS24"/>
      <c r="TTT24"/>
      <c r="TTU24"/>
      <c r="TTV24"/>
      <c r="TTW24"/>
      <c r="TTX24"/>
      <c r="TTY24"/>
      <c r="TTZ24"/>
      <c r="TUA24"/>
      <c r="TUB24"/>
      <c r="TUC24"/>
      <c r="TUD24"/>
      <c r="TUE24"/>
      <c r="TUF24"/>
      <c r="TUG24"/>
      <c r="TUH24"/>
      <c r="TUI24"/>
      <c r="TUJ24"/>
      <c r="TUK24"/>
      <c r="TUL24"/>
      <c r="TUM24"/>
      <c r="TUN24"/>
      <c r="TUO24"/>
      <c r="TUP24"/>
      <c r="TUQ24"/>
      <c r="TUR24"/>
      <c r="TUS24"/>
      <c r="TUT24"/>
      <c r="TUU24"/>
      <c r="TUV24"/>
      <c r="TUW24"/>
      <c r="TUX24"/>
      <c r="TUY24"/>
      <c r="TUZ24"/>
      <c r="TVA24"/>
      <c r="TVB24"/>
      <c r="TVC24"/>
      <c r="TVD24"/>
      <c r="TVE24"/>
      <c r="TVF24"/>
      <c r="TVG24"/>
      <c r="TVH24"/>
      <c r="TVI24"/>
      <c r="TVJ24"/>
      <c r="TVK24"/>
      <c r="TVL24"/>
      <c r="TVM24"/>
      <c r="TVN24"/>
      <c r="TVO24"/>
      <c r="TVP24"/>
      <c r="TVQ24"/>
      <c r="TVR24"/>
      <c r="TVS24"/>
      <c r="TVT24"/>
      <c r="TVU24"/>
      <c r="TVV24"/>
      <c r="TVW24"/>
      <c r="TVX24"/>
      <c r="TVY24"/>
      <c r="TVZ24"/>
      <c r="TWA24"/>
      <c r="TWB24"/>
      <c r="TWC24"/>
      <c r="TWD24"/>
      <c r="TWE24"/>
      <c r="TWF24"/>
      <c r="TWG24"/>
      <c r="TWH24"/>
      <c r="TWI24"/>
      <c r="TWJ24"/>
      <c r="TWK24"/>
      <c r="TWL24"/>
      <c r="TWM24"/>
      <c r="TWN24"/>
      <c r="TWO24"/>
      <c r="TWP24"/>
      <c r="TWQ24"/>
      <c r="TWR24"/>
      <c r="TWS24"/>
      <c r="TWT24"/>
      <c r="TWU24"/>
      <c r="TWV24"/>
      <c r="TWW24"/>
      <c r="TWX24"/>
      <c r="TWY24"/>
      <c r="TWZ24"/>
      <c r="TXA24"/>
      <c r="TXB24"/>
      <c r="TXC24"/>
      <c r="TXD24"/>
      <c r="TXE24"/>
      <c r="TXF24"/>
      <c r="TXG24"/>
      <c r="TXH24"/>
      <c r="TXI24"/>
      <c r="TXJ24"/>
      <c r="TXK24"/>
      <c r="TXL24"/>
      <c r="TXM24"/>
      <c r="TXN24"/>
      <c r="TXO24"/>
      <c r="TXP24"/>
      <c r="TXQ24"/>
      <c r="TXR24"/>
      <c r="TXS24"/>
      <c r="TXT24"/>
      <c r="TXU24"/>
      <c r="TXV24"/>
      <c r="TXW24"/>
      <c r="TXX24"/>
      <c r="TXY24"/>
      <c r="TXZ24"/>
      <c r="TYA24"/>
      <c r="TYB24"/>
      <c r="TYC24"/>
      <c r="TYD24"/>
      <c r="TYE24"/>
      <c r="TYF24"/>
      <c r="TYG24"/>
      <c r="TYH24"/>
      <c r="TYI24"/>
      <c r="TYJ24"/>
      <c r="TYK24"/>
      <c r="TYL24"/>
      <c r="TYM24"/>
      <c r="TYN24"/>
      <c r="TYO24"/>
      <c r="TYP24"/>
      <c r="TYQ24"/>
      <c r="TYR24"/>
      <c r="TYS24"/>
      <c r="TYT24"/>
      <c r="TYU24"/>
      <c r="TYV24"/>
      <c r="TYW24"/>
      <c r="TYX24"/>
      <c r="TYY24"/>
      <c r="TYZ24"/>
      <c r="TZA24"/>
      <c r="TZB24"/>
      <c r="TZC24"/>
      <c r="TZD24"/>
      <c r="TZE24"/>
      <c r="TZF24"/>
      <c r="TZG24"/>
      <c r="TZH24"/>
      <c r="TZI24"/>
      <c r="TZJ24"/>
      <c r="TZK24"/>
      <c r="TZL24"/>
      <c r="TZM24"/>
      <c r="TZN24"/>
      <c r="TZO24"/>
      <c r="TZP24"/>
      <c r="TZQ24"/>
      <c r="TZR24"/>
      <c r="TZS24"/>
      <c r="TZT24"/>
      <c r="TZU24"/>
      <c r="TZV24"/>
      <c r="TZW24"/>
      <c r="TZX24"/>
      <c r="TZY24"/>
      <c r="TZZ24"/>
      <c r="UAA24"/>
      <c r="UAB24"/>
      <c r="UAC24"/>
      <c r="UAD24"/>
      <c r="UAE24"/>
      <c r="UAF24"/>
      <c r="UAG24"/>
      <c r="UAH24"/>
      <c r="UAI24"/>
      <c r="UAJ24"/>
      <c r="UAK24"/>
      <c r="UAL24"/>
      <c r="UAM24"/>
      <c r="UAN24"/>
      <c r="UAO24"/>
      <c r="UAP24"/>
      <c r="UAQ24"/>
      <c r="UAR24"/>
      <c r="UAS24"/>
      <c r="UAT24"/>
      <c r="UAU24"/>
      <c r="UAV24"/>
      <c r="UAW24"/>
      <c r="UAX24"/>
      <c r="UAY24"/>
      <c r="UAZ24"/>
      <c r="UBA24"/>
      <c r="UBB24"/>
      <c r="UBC24"/>
      <c r="UBD24"/>
      <c r="UBE24"/>
      <c r="UBF24"/>
      <c r="UBG24"/>
      <c r="UBH24"/>
      <c r="UBI24"/>
      <c r="UBJ24"/>
      <c r="UBK24"/>
      <c r="UBL24"/>
      <c r="UBM24"/>
      <c r="UBN24"/>
      <c r="UBO24"/>
      <c r="UBP24"/>
      <c r="UBQ24"/>
      <c r="UBR24"/>
      <c r="UBS24"/>
      <c r="UBT24"/>
      <c r="UBU24"/>
      <c r="UBV24"/>
      <c r="UBW24"/>
      <c r="UBX24"/>
      <c r="UBY24"/>
      <c r="UBZ24"/>
      <c r="UCA24"/>
      <c r="UCB24"/>
      <c r="UCC24"/>
      <c r="UCD24"/>
      <c r="UCE24"/>
      <c r="UCF24"/>
      <c r="UCG24"/>
      <c r="UCH24"/>
      <c r="UCI24"/>
      <c r="UCJ24"/>
      <c r="UCK24"/>
      <c r="UCL24"/>
      <c r="UCM24"/>
      <c r="UCN24"/>
      <c r="UCO24"/>
      <c r="UCP24"/>
      <c r="UCQ24"/>
      <c r="UCR24"/>
      <c r="UCS24"/>
      <c r="UCT24"/>
      <c r="UCU24"/>
      <c r="UCV24"/>
      <c r="UCW24"/>
      <c r="UCX24"/>
      <c r="UCY24"/>
      <c r="UCZ24"/>
      <c r="UDA24"/>
      <c r="UDB24"/>
      <c r="UDC24"/>
      <c r="UDD24"/>
      <c r="UDE24"/>
      <c r="UDF24"/>
      <c r="UDG24"/>
      <c r="UDH24"/>
      <c r="UDI24"/>
      <c r="UDJ24"/>
      <c r="UDK24"/>
      <c r="UDL24"/>
      <c r="UDM24"/>
      <c r="UDN24"/>
      <c r="UDO24"/>
      <c r="UDP24"/>
      <c r="UDQ24"/>
      <c r="UDR24"/>
      <c r="UDS24"/>
      <c r="UDT24"/>
      <c r="UDU24"/>
      <c r="UDV24"/>
      <c r="UDW24"/>
      <c r="UDX24"/>
      <c r="UDY24"/>
      <c r="UDZ24"/>
      <c r="UEA24"/>
      <c r="UEB24"/>
      <c r="UEC24"/>
      <c r="UED24"/>
      <c r="UEE24"/>
      <c r="UEF24"/>
      <c r="UEG24"/>
      <c r="UEH24"/>
      <c r="UEI24"/>
      <c r="UEJ24"/>
      <c r="UEK24"/>
      <c r="UEL24"/>
      <c r="UEM24"/>
      <c r="UEN24"/>
      <c r="UEO24"/>
      <c r="UEP24"/>
      <c r="UEQ24"/>
      <c r="UER24"/>
      <c r="UES24"/>
      <c r="UET24"/>
      <c r="UEU24"/>
      <c r="UEV24"/>
      <c r="UEW24"/>
      <c r="UEX24"/>
      <c r="UEY24"/>
      <c r="UEZ24"/>
      <c r="UFA24"/>
      <c r="UFB24"/>
      <c r="UFC24"/>
      <c r="UFD24"/>
      <c r="UFE24"/>
      <c r="UFF24"/>
      <c r="UFG24"/>
      <c r="UFH24"/>
      <c r="UFI24"/>
      <c r="UFJ24"/>
      <c r="UFK24"/>
      <c r="UFL24"/>
      <c r="UFM24"/>
      <c r="UFN24"/>
      <c r="UFO24"/>
      <c r="UFP24"/>
      <c r="UFQ24"/>
      <c r="UFR24"/>
      <c r="UFS24"/>
      <c r="UFT24"/>
      <c r="UFU24"/>
      <c r="UFV24"/>
      <c r="UFW24"/>
      <c r="UFX24"/>
      <c r="UFY24"/>
      <c r="UFZ24"/>
      <c r="UGA24"/>
      <c r="UGB24"/>
      <c r="UGC24"/>
      <c r="UGD24"/>
      <c r="UGE24"/>
      <c r="UGF24"/>
      <c r="UGG24"/>
      <c r="UGH24"/>
      <c r="UGI24"/>
      <c r="UGJ24"/>
      <c r="UGK24"/>
      <c r="UGL24"/>
      <c r="UGM24"/>
      <c r="UGN24"/>
      <c r="UGO24"/>
      <c r="UGP24"/>
      <c r="UGQ24"/>
      <c r="UGR24"/>
      <c r="UGS24"/>
      <c r="UGT24"/>
      <c r="UGU24"/>
      <c r="UGV24"/>
      <c r="UGW24"/>
      <c r="UGX24"/>
      <c r="UGY24"/>
      <c r="UGZ24"/>
      <c r="UHA24"/>
      <c r="UHB24"/>
      <c r="UHC24"/>
      <c r="UHD24"/>
      <c r="UHE24"/>
      <c r="UHF24"/>
      <c r="UHG24"/>
      <c r="UHH24"/>
      <c r="UHI24"/>
      <c r="UHJ24"/>
      <c r="UHK24"/>
      <c r="UHL24"/>
      <c r="UHM24"/>
      <c r="UHN24"/>
      <c r="UHO24"/>
      <c r="UHP24"/>
      <c r="UHQ24"/>
      <c r="UHR24"/>
      <c r="UHS24"/>
      <c r="UHT24"/>
      <c r="UHU24"/>
      <c r="UHV24"/>
      <c r="UHW24"/>
      <c r="UHX24"/>
      <c r="UHY24"/>
      <c r="UHZ24"/>
      <c r="UIA24"/>
      <c r="UIB24"/>
      <c r="UIC24"/>
      <c r="UID24"/>
      <c r="UIE24"/>
      <c r="UIF24"/>
      <c r="UIG24"/>
      <c r="UIH24"/>
      <c r="UII24"/>
      <c r="UIJ24"/>
      <c r="UIK24"/>
      <c r="UIL24"/>
      <c r="UIM24"/>
      <c r="UIN24"/>
      <c r="UIO24"/>
      <c r="UIP24"/>
      <c r="UIQ24"/>
      <c r="UIR24"/>
      <c r="UIS24"/>
      <c r="UIT24"/>
      <c r="UIU24"/>
      <c r="UIV24"/>
      <c r="UIW24"/>
      <c r="UIX24"/>
      <c r="UIY24"/>
      <c r="UIZ24"/>
      <c r="UJA24"/>
      <c r="UJB24"/>
      <c r="UJC24"/>
      <c r="UJD24"/>
      <c r="UJE24"/>
      <c r="UJF24"/>
      <c r="UJG24"/>
      <c r="UJH24"/>
      <c r="UJI24"/>
      <c r="UJJ24"/>
      <c r="UJK24"/>
      <c r="UJL24"/>
      <c r="UJM24"/>
      <c r="UJN24"/>
      <c r="UJO24"/>
      <c r="UJP24"/>
      <c r="UJQ24"/>
      <c r="UJR24"/>
      <c r="UJS24"/>
      <c r="UJT24"/>
      <c r="UJU24"/>
      <c r="UJV24"/>
      <c r="UJW24"/>
      <c r="UJX24"/>
      <c r="UJY24"/>
      <c r="UJZ24"/>
      <c r="UKA24"/>
      <c r="UKB24"/>
      <c r="UKC24"/>
      <c r="UKD24"/>
      <c r="UKE24"/>
      <c r="UKF24"/>
      <c r="UKG24"/>
      <c r="UKH24"/>
      <c r="UKI24"/>
      <c r="UKJ24"/>
      <c r="UKK24"/>
      <c r="UKL24"/>
      <c r="UKM24"/>
      <c r="UKN24"/>
      <c r="UKO24"/>
      <c r="UKP24"/>
      <c r="UKQ24"/>
      <c r="UKR24"/>
      <c r="UKS24"/>
      <c r="UKT24"/>
      <c r="UKU24"/>
      <c r="UKV24"/>
      <c r="UKW24"/>
      <c r="UKX24"/>
      <c r="UKY24"/>
      <c r="UKZ24"/>
      <c r="ULA24"/>
      <c r="ULB24"/>
      <c r="ULC24"/>
      <c r="ULD24"/>
      <c r="ULE24"/>
      <c r="ULF24"/>
      <c r="ULG24"/>
      <c r="ULH24"/>
      <c r="ULI24"/>
      <c r="ULJ24"/>
      <c r="ULK24"/>
      <c r="ULL24"/>
      <c r="ULM24"/>
      <c r="ULN24"/>
      <c r="ULO24"/>
      <c r="ULP24"/>
      <c r="ULQ24"/>
      <c r="ULR24"/>
      <c r="ULS24"/>
      <c r="ULT24"/>
      <c r="ULU24"/>
      <c r="ULV24"/>
      <c r="ULW24"/>
      <c r="ULX24"/>
      <c r="ULY24"/>
      <c r="ULZ24"/>
      <c r="UMA24"/>
      <c r="UMB24"/>
      <c r="UMC24"/>
      <c r="UMD24"/>
      <c r="UME24"/>
      <c r="UMF24"/>
      <c r="UMG24"/>
      <c r="UMH24"/>
      <c r="UMI24"/>
      <c r="UMJ24"/>
      <c r="UMK24"/>
      <c r="UML24"/>
      <c r="UMM24"/>
      <c r="UMN24"/>
      <c r="UMO24"/>
      <c r="UMP24"/>
      <c r="UMQ24"/>
      <c r="UMR24"/>
      <c r="UMS24"/>
      <c r="UMT24"/>
      <c r="UMU24"/>
      <c r="UMV24"/>
      <c r="UMW24"/>
      <c r="UMX24"/>
      <c r="UMY24"/>
      <c r="UMZ24"/>
      <c r="UNA24"/>
      <c r="UNB24"/>
      <c r="UNC24"/>
      <c r="UND24"/>
      <c r="UNE24"/>
      <c r="UNF24"/>
      <c r="UNG24"/>
      <c r="UNH24"/>
      <c r="UNI24"/>
      <c r="UNJ24"/>
      <c r="UNK24"/>
      <c r="UNL24"/>
      <c r="UNM24"/>
      <c r="UNN24"/>
      <c r="UNO24"/>
      <c r="UNP24"/>
      <c r="UNQ24"/>
      <c r="UNR24"/>
      <c r="UNS24"/>
      <c r="UNT24"/>
      <c r="UNU24"/>
      <c r="UNV24"/>
      <c r="UNW24"/>
      <c r="UNX24"/>
      <c r="UNY24"/>
      <c r="UNZ24"/>
      <c r="UOA24"/>
      <c r="UOB24"/>
      <c r="UOC24"/>
      <c r="UOD24"/>
      <c r="UOE24"/>
      <c r="UOF24"/>
      <c r="UOG24"/>
      <c r="UOH24"/>
      <c r="UOI24"/>
      <c r="UOJ24"/>
      <c r="UOK24"/>
      <c r="UOL24"/>
      <c r="UOM24"/>
      <c r="UON24"/>
      <c r="UOO24"/>
      <c r="UOP24"/>
      <c r="UOQ24"/>
      <c r="UOR24"/>
      <c r="UOS24"/>
      <c r="UOT24"/>
      <c r="UOU24"/>
      <c r="UOV24"/>
      <c r="UOW24"/>
      <c r="UOX24"/>
      <c r="UOY24"/>
      <c r="UOZ24"/>
      <c r="UPA24"/>
      <c r="UPB24"/>
      <c r="UPC24"/>
      <c r="UPD24"/>
      <c r="UPE24"/>
      <c r="UPF24"/>
      <c r="UPG24"/>
      <c r="UPH24"/>
      <c r="UPI24"/>
      <c r="UPJ24"/>
      <c r="UPK24"/>
      <c r="UPL24"/>
      <c r="UPM24"/>
      <c r="UPN24"/>
      <c r="UPO24"/>
      <c r="UPP24"/>
      <c r="UPQ24"/>
      <c r="UPR24"/>
      <c r="UPS24"/>
      <c r="UPT24"/>
      <c r="UPU24"/>
      <c r="UPV24"/>
      <c r="UPW24"/>
      <c r="UPX24"/>
      <c r="UPY24"/>
      <c r="UPZ24"/>
      <c r="UQA24"/>
      <c r="UQB24"/>
      <c r="UQC24"/>
      <c r="UQD24"/>
      <c r="UQE24"/>
      <c r="UQF24"/>
      <c r="UQG24"/>
      <c r="UQH24"/>
      <c r="UQI24"/>
      <c r="UQJ24"/>
      <c r="UQK24"/>
      <c r="UQL24"/>
      <c r="UQM24"/>
      <c r="UQN24"/>
      <c r="UQO24"/>
      <c r="UQP24"/>
      <c r="UQQ24"/>
      <c r="UQR24"/>
      <c r="UQS24"/>
      <c r="UQT24"/>
      <c r="UQU24"/>
      <c r="UQV24"/>
      <c r="UQW24"/>
      <c r="UQX24"/>
      <c r="UQY24"/>
      <c r="UQZ24"/>
      <c r="URA24"/>
      <c r="URB24"/>
      <c r="URC24"/>
      <c r="URD24"/>
      <c r="URE24"/>
      <c r="URF24"/>
      <c r="URG24"/>
      <c r="URH24"/>
      <c r="URI24"/>
      <c r="URJ24"/>
      <c r="URK24"/>
      <c r="URL24"/>
      <c r="URM24"/>
      <c r="URN24"/>
      <c r="URO24"/>
      <c r="URP24"/>
      <c r="URQ24"/>
      <c r="URR24"/>
      <c r="URS24"/>
      <c r="URT24"/>
      <c r="URU24"/>
      <c r="URV24"/>
      <c r="URW24"/>
      <c r="URX24"/>
      <c r="URY24"/>
      <c r="URZ24"/>
      <c r="USA24"/>
      <c r="USB24"/>
      <c r="USC24"/>
      <c r="USD24"/>
      <c r="USE24"/>
      <c r="USF24"/>
      <c r="USG24"/>
      <c r="USH24"/>
      <c r="USI24"/>
      <c r="USJ24"/>
      <c r="USK24"/>
      <c r="USL24"/>
      <c r="USM24"/>
      <c r="USN24"/>
      <c r="USO24"/>
      <c r="USP24"/>
      <c r="USQ24"/>
      <c r="USR24"/>
      <c r="USS24"/>
      <c r="UST24"/>
      <c r="USU24"/>
      <c r="USV24"/>
      <c r="USW24"/>
      <c r="USX24"/>
      <c r="USY24"/>
      <c r="USZ24"/>
      <c r="UTA24"/>
      <c r="UTB24"/>
      <c r="UTC24"/>
      <c r="UTD24"/>
      <c r="UTE24"/>
      <c r="UTF24"/>
      <c r="UTG24"/>
      <c r="UTH24"/>
      <c r="UTI24"/>
      <c r="UTJ24"/>
      <c r="UTK24"/>
      <c r="UTL24"/>
      <c r="UTM24"/>
      <c r="UTN24"/>
      <c r="UTO24"/>
      <c r="UTP24"/>
      <c r="UTQ24"/>
      <c r="UTR24"/>
      <c r="UTS24"/>
      <c r="UTT24"/>
      <c r="UTU24"/>
      <c r="UTV24"/>
      <c r="UTW24"/>
      <c r="UTX24"/>
      <c r="UTY24"/>
      <c r="UTZ24"/>
      <c r="UUA24"/>
      <c r="UUB24"/>
      <c r="UUC24"/>
      <c r="UUD24"/>
      <c r="UUE24"/>
      <c r="UUF24"/>
      <c r="UUG24"/>
      <c r="UUH24"/>
      <c r="UUI24"/>
      <c r="UUJ24"/>
      <c r="UUK24"/>
      <c r="UUL24"/>
      <c r="UUM24"/>
      <c r="UUN24"/>
      <c r="UUO24"/>
      <c r="UUP24"/>
      <c r="UUQ24"/>
      <c r="UUR24"/>
      <c r="UUS24"/>
      <c r="UUT24"/>
      <c r="UUU24"/>
      <c r="UUV24"/>
      <c r="UUW24"/>
      <c r="UUX24"/>
      <c r="UUY24"/>
      <c r="UUZ24"/>
      <c r="UVA24"/>
      <c r="UVB24"/>
      <c r="UVC24"/>
      <c r="UVD24"/>
      <c r="UVE24"/>
      <c r="UVF24"/>
      <c r="UVG24"/>
      <c r="UVH24"/>
      <c r="UVI24"/>
      <c r="UVJ24"/>
      <c r="UVK24"/>
      <c r="UVL24"/>
      <c r="UVM24"/>
      <c r="UVN24"/>
      <c r="UVO24"/>
      <c r="UVP24"/>
      <c r="UVQ24"/>
      <c r="UVR24"/>
      <c r="UVS24"/>
      <c r="UVT24"/>
      <c r="UVU24"/>
      <c r="UVV24"/>
      <c r="UVW24"/>
      <c r="UVX24"/>
      <c r="UVY24"/>
      <c r="UVZ24"/>
      <c r="UWA24"/>
      <c r="UWB24"/>
      <c r="UWC24"/>
      <c r="UWD24"/>
      <c r="UWE24"/>
      <c r="UWF24"/>
      <c r="UWG24"/>
      <c r="UWH24"/>
      <c r="UWI24"/>
      <c r="UWJ24"/>
      <c r="UWK24"/>
      <c r="UWL24"/>
      <c r="UWM24"/>
      <c r="UWN24"/>
      <c r="UWO24"/>
      <c r="UWP24"/>
      <c r="UWQ24"/>
      <c r="UWR24"/>
      <c r="UWS24"/>
      <c r="UWT24"/>
      <c r="UWU24"/>
      <c r="UWV24"/>
      <c r="UWW24"/>
      <c r="UWX24"/>
      <c r="UWY24"/>
      <c r="UWZ24"/>
      <c r="UXA24"/>
      <c r="UXB24"/>
      <c r="UXC24"/>
      <c r="UXD24"/>
      <c r="UXE24"/>
      <c r="UXF24"/>
      <c r="UXG24"/>
      <c r="UXH24"/>
      <c r="UXI24"/>
      <c r="UXJ24"/>
      <c r="UXK24"/>
      <c r="UXL24"/>
      <c r="UXM24"/>
      <c r="UXN24"/>
      <c r="UXO24"/>
      <c r="UXP24"/>
      <c r="UXQ24"/>
      <c r="UXR24"/>
      <c r="UXS24"/>
      <c r="UXT24"/>
      <c r="UXU24"/>
      <c r="UXV24"/>
      <c r="UXW24"/>
      <c r="UXX24"/>
      <c r="UXY24"/>
      <c r="UXZ24"/>
      <c r="UYA24"/>
      <c r="UYB24"/>
      <c r="UYC24"/>
      <c r="UYD24"/>
      <c r="UYE24"/>
      <c r="UYF24"/>
      <c r="UYG24"/>
      <c r="UYH24"/>
      <c r="UYI24"/>
      <c r="UYJ24"/>
      <c r="UYK24"/>
      <c r="UYL24"/>
      <c r="UYM24"/>
      <c r="UYN24"/>
      <c r="UYO24"/>
      <c r="UYP24"/>
      <c r="UYQ24"/>
      <c r="UYR24"/>
      <c r="UYS24"/>
      <c r="UYT24"/>
      <c r="UYU24"/>
      <c r="UYV24"/>
      <c r="UYW24"/>
      <c r="UYX24"/>
      <c r="UYY24"/>
      <c r="UYZ24"/>
      <c r="UZA24"/>
      <c r="UZB24"/>
      <c r="UZC24"/>
      <c r="UZD24"/>
      <c r="UZE24"/>
      <c r="UZF24"/>
      <c r="UZG24"/>
      <c r="UZH24"/>
      <c r="UZI24"/>
      <c r="UZJ24"/>
      <c r="UZK24"/>
      <c r="UZL24"/>
      <c r="UZM24"/>
      <c r="UZN24"/>
      <c r="UZO24"/>
      <c r="UZP24"/>
      <c r="UZQ24"/>
      <c r="UZR24"/>
      <c r="UZS24"/>
      <c r="UZT24"/>
      <c r="UZU24"/>
      <c r="UZV24"/>
      <c r="UZW24"/>
      <c r="UZX24"/>
      <c r="UZY24"/>
      <c r="UZZ24"/>
      <c r="VAA24"/>
      <c r="VAB24"/>
      <c r="VAC24"/>
      <c r="VAD24"/>
      <c r="VAE24"/>
      <c r="VAF24"/>
      <c r="VAG24"/>
      <c r="VAH24"/>
      <c r="VAI24"/>
      <c r="VAJ24"/>
      <c r="VAK24"/>
      <c r="VAL24"/>
      <c r="VAM24"/>
      <c r="VAN24"/>
      <c r="VAO24"/>
      <c r="VAP24"/>
      <c r="VAQ24"/>
      <c r="VAR24"/>
      <c r="VAS24"/>
      <c r="VAT24"/>
      <c r="VAU24"/>
      <c r="VAV24"/>
      <c r="VAW24"/>
      <c r="VAX24"/>
      <c r="VAY24"/>
      <c r="VAZ24"/>
      <c r="VBA24"/>
      <c r="VBB24"/>
      <c r="VBC24"/>
      <c r="VBD24"/>
      <c r="VBE24"/>
      <c r="VBF24"/>
      <c r="VBG24"/>
      <c r="VBH24"/>
      <c r="VBI24"/>
      <c r="VBJ24"/>
      <c r="VBK24"/>
      <c r="VBL24"/>
      <c r="VBM24"/>
      <c r="VBN24"/>
      <c r="VBO24"/>
      <c r="VBP24"/>
      <c r="VBQ24"/>
      <c r="VBR24"/>
      <c r="VBS24"/>
      <c r="VBT24"/>
      <c r="VBU24"/>
      <c r="VBV24"/>
      <c r="VBW24"/>
      <c r="VBX24"/>
      <c r="VBY24"/>
      <c r="VBZ24"/>
      <c r="VCA24"/>
      <c r="VCB24"/>
      <c r="VCC24"/>
      <c r="VCD24"/>
      <c r="VCE24"/>
      <c r="VCF24"/>
      <c r="VCG24"/>
      <c r="VCH24"/>
      <c r="VCI24"/>
      <c r="VCJ24"/>
      <c r="VCK24"/>
      <c r="VCL24"/>
      <c r="VCM24"/>
      <c r="VCN24"/>
      <c r="VCO24"/>
      <c r="VCP24"/>
      <c r="VCQ24"/>
      <c r="VCR24"/>
      <c r="VCS24"/>
      <c r="VCT24"/>
      <c r="VCU24"/>
      <c r="VCV24"/>
      <c r="VCW24"/>
      <c r="VCX24"/>
      <c r="VCY24"/>
      <c r="VCZ24"/>
      <c r="VDA24"/>
      <c r="VDB24"/>
      <c r="VDC24"/>
      <c r="VDD24"/>
      <c r="VDE24"/>
      <c r="VDF24"/>
      <c r="VDG24"/>
      <c r="VDH24"/>
      <c r="VDI24"/>
      <c r="VDJ24"/>
      <c r="VDK24"/>
      <c r="VDL24"/>
      <c r="VDM24"/>
      <c r="VDN24"/>
      <c r="VDO24"/>
      <c r="VDP24"/>
      <c r="VDQ24"/>
      <c r="VDR24"/>
      <c r="VDS24"/>
      <c r="VDT24"/>
      <c r="VDU24"/>
      <c r="VDV24"/>
      <c r="VDW24"/>
      <c r="VDX24"/>
      <c r="VDY24"/>
      <c r="VDZ24"/>
      <c r="VEA24"/>
      <c r="VEB24"/>
      <c r="VEC24"/>
      <c r="VED24"/>
      <c r="VEE24"/>
      <c r="VEF24"/>
      <c r="VEG24"/>
      <c r="VEH24"/>
      <c r="VEI24"/>
      <c r="VEJ24"/>
      <c r="VEK24"/>
      <c r="VEL24"/>
      <c r="VEM24"/>
      <c r="VEN24"/>
      <c r="VEO24"/>
      <c r="VEP24"/>
      <c r="VEQ24"/>
      <c r="VER24"/>
      <c r="VES24"/>
      <c r="VET24"/>
      <c r="VEU24"/>
      <c r="VEV24"/>
      <c r="VEW24"/>
      <c r="VEX24"/>
      <c r="VEY24"/>
      <c r="VEZ24"/>
      <c r="VFA24"/>
      <c r="VFB24"/>
      <c r="VFC24"/>
      <c r="VFD24"/>
      <c r="VFE24"/>
      <c r="VFF24"/>
      <c r="VFG24"/>
      <c r="VFH24"/>
      <c r="VFI24"/>
      <c r="VFJ24"/>
      <c r="VFK24"/>
      <c r="VFL24"/>
      <c r="VFM24"/>
      <c r="VFN24"/>
      <c r="VFO24"/>
      <c r="VFP24"/>
      <c r="VFQ24"/>
      <c r="VFR24"/>
      <c r="VFS24"/>
      <c r="VFT24"/>
      <c r="VFU24"/>
      <c r="VFV24"/>
      <c r="VFW24"/>
      <c r="VFX24"/>
      <c r="VFY24"/>
      <c r="VFZ24"/>
      <c r="VGA24"/>
      <c r="VGB24"/>
      <c r="VGC24"/>
      <c r="VGD24"/>
      <c r="VGE24"/>
      <c r="VGF24"/>
      <c r="VGG24"/>
      <c r="VGH24"/>
      <c r="VGI24"/>
      <c r="VGJ24"/>
      <c r="VGK24"/>
      <c r="VGL24"/>
      <c r="VGM24"/>
      <c r="VGN24"/>
      <c r="VGO24"/>
      <c r="VGP24"/>
      <c r="VGQ24"/>
      <c r="VGR24"/>
      <c r="VGS24"/>
      <c r="VGT24"/>
      <c r="VGU24"/>
      <c r="VGV24"/>
      <c r="VGW24"/>
      <c r="VGX24"/>
      <c r="VGY24"/>
      <c r="VGZ24"/>
      <c r="VHA24"/>
      <c r="VHB24"/>
      <c r="VHC24"/>
      <c r="VHD24"/>
      <c r="VHE24"/>
      <c r="VHF24"/>
      <c r="VHG24"/>
      <c r="VHH24"/>
      <c r="VHI24"/>
      <c r="VHJ24"/>
      <c r="VHK24"/>
      <c r="VHL24"/>
      <c r="VHM24"/>
      <c r="VHN24"/>
      <c r="VHO24"/>
      <c r="VHP24"/>
      <c r="VHQ24"/>
      <c r="VHR24"/>
      <c r="VHS24"/>
      <c r="VHT24"/>
      <c r="VHU24"/>
      <c r="VHV24"/>
      <c r="VHW24"/>
      <c r="VHX24"/>
      <c r="VHY24"/>
      <c r="VHZ24"/>
      <c r="VIA24"/>
      <c r="VIB24"/>
      <c r="VIC24"/>
      <c r="VID24"/>
      <c r="VIE24"/>
      <c r="VIF24"/>
      <c r="VIG24"/>
      <c r="VIH24"/>
      <c r="VII24"/>
      <c r="VIJ24"/>
      <c r="VIK24"/>
      <c r="VIL24"/>
      <c r="VIM24"/>
      <c r="VIN24"/>
      <c r="VIO24"/>
      <c r="VIP24"/>
      <c r="VIQ24"/>
      <c r="VIR24"/>
      <c r="VIS24"/>
      <c r="VIT24"/>
      <c r="VIU24"/>
      <c r="VIV24"/>
      <c r="VIW24"/>
      <c r="VIX24"/>
      <c r="VIY24"/>
      <c r="VIZ24"/>
      <c r="VJA24"/>
      <c r="VJB24"/>
      <c r="VJC24"/>
      <c r="VJD24"/>
      <c r="VJE24"/>
      <c r="VJF24"/>
      <c r="VJG24"/>
      <c r="VJH24"/>
      <c r="VJI24"/>
      <c r="VJJ24"/>
      <c r="VJK24"/>
      <c r="VJL24"/>
      <c r="VJM24"/>
      <c r="VJN24"/>
      <c r="VJO24"/>
      <c r="VJP24"/>
      <c r="VJQ24"/>
      <c r="VJR24"/>
      <c r="VJS24"/>
      <c r="VJT24"/>
      <c r="VJU24"/>
      <c r="VJV24"/>
      <c r="VJW24"/>
      <c r="VJX24"/>
      <c r="VJY24"/>
      <c r="VJZ24"/>
      <c r="VKA24"/>
      <c r="VKB24"/>
      <c r="VKC24"/>
      <c r="VKD24"/>
      <c r="VKE24"/>
      <c r="VKF24"/>
      <c r="VKG24"/>
      <c r="VKH24"/>
      <c r="VKI24"/>
      <c r="VKJ24"/>
      <c r="VKK24"/>
      <c r="VKL24"/>
      <c r="VKM24"/>
      <c r="VKN24"/>
      <c r="VKO24"/>
      <c r="VKP24"/>
      <c r="VKQ24"/>
      <c r="VKR24"/>
      <c r="VKS24"/>
      <c r="VKT24"/>
      <c r="VKU24"/>
      <c r="VKV24"/>
      <c r="VKW24"/>
      <c r="VKX24"/>
      <c r="VKY24"/>
      <c r="VKZ24"/>
      <c r="VLA24"/>
      <c r="VLB24"/>
      <c r="VLC24"/>
      <c r="VLD24"/>
      <c r="VLE24"/>
      <c r="VLF24"/>
      <c r="VLG24"/>
      <c r="VLH24"/>
      <c r="VLI24"/>
      <c r="VLJ24"/>
      <c r="VLK24"/>
      <c r="VLL24"/>
      <c r="VLM24"/>
      <c r="VLN24"/>
      <c r="VLO24"/>
      <c r="VLP24"/>
      <c r="VLQ24"/>
      <c r="VLR24"/>
      <c r="VLS24"/>
      <c r="VLT24"/>
      <c r="VLU24"/>
      <c r="VLV24"/>
      <c r="VLW24"/>
      <c r="VLX24"/>
      <c r="VLY24"/>
      <c r="VLZ24"/>
      <c r="VMA24"/>
      <c r="VMB24"/>
      <c r="VMC24"/>
      <c r="VMD24"/>
      <c r="VME24"/>
      <c r="VMF24"/>
      <c r="VMG24"/>
      <c r="VMH24"/>
      <c r="VMI24"/>
      <c r="VMJ24"/>
      <c r="VMK24"/>
      <c r="VML24"/>
      <c r="VMM24"/>
      <c r="VMN24"/>
      <c r="VMO24"/>
      <c r="VMP24"/>
      <c r="VMQ24"/>
      <c r="VMR24"/>
      <c r="VMS24"/>
      <c r="VMT24"/>
      <c r="VMU24"/>
      <c r="VMV24"/>
      <c r="VMW24"/>
      <c r="VMX24"/>
      <c r="VMY24"/>
      <c r="VMZ24"/>
      <c r="VNA24"/>
      <c r="VNB24"/>
      <c r="VNC24"/>
      <c r="VND24"/>
      <c r="VNE24"/>
      <c r="VNF24"/>
      <c r="VNG24"/>
      <c r="VNH24"/>
      <c r="VNI24"/>
      <c r="VNJ24"/>
      <c r="VNK24"/>
      <c r="VNL24"/>
      <c r="VNM24"/>
      <c r="VNN24"/>
      <c r="VNO24"/>
      <c r="VNP24"/>
      <c r="VNQ24"/>
      <c r="VNR24"/>
      <c r="VNS24"/>
      <c r="VNT24"/>
      <c r="VNU24"/>
      <c r="VNV24"/>
      <c r="VNW24"/>
      <c r="VNX24"/>
      <c r="VNY24"/>
      <c r="VNZ24"/>
      <c r="VOA24"/>
      <c r="VOB24"/>
      <c r="VOC24"/>
      <c r="VOD24"/>
      <c r="VOE24"/>
      <c r="VOF24"/>
      <c r="VOG24"/>
      <c r="VOH24"/>
      <c r="VOI24"/>
      <c r="VOJ24"/>
      <c r="VOK24"/>
      <c r="VOL24"/>
      <c r="VOM24"/>
      <c r="VON24"/>
      <c r="VOO24"/>
      <c r="VOP24"/>
      <c r="VOQ24"/>
      <c r="VOR24"/>
      <c r="VOS24"/>
      <c r="VOT24"/>
      <c r="VOU24"/>
      <c r="VOV24"/>
      <c r="VOW24"/>
      <c r="VOX24"/>
      <c r="VOY24"/>
      <c r="VOZ24"/>
      <c r="VPA24"/>
      <c r="VPB24"/>
      <c r="VPC24"/>
      <c r="VPD24"/>
      <c r="VPE24"/>
      <c r="VPF24"/>
      <c r="VPG24"/>
      <c r="VPH24"/>
      <c r="VPI24"/>
      <c r="VPJ24"/>
      <c r="VPK24"/>
      <c r="VPL24"/>
      <c r="VPM24"/>
      <c r="VPN24"/>
      <c r="VPO24"/>
      <c r="VPP24"/>
      <c r="VPQ24"/>
      <c r="VPR24"/>
      <c r="VPS24"/>
      <c r="VPT24"/>
      <c r="VPU24"/>
      <c r="VPV24"/>
      <c r="VPW24"/>
      <c r="VPX24"/>
      <c r="VPY24"/>
      <c r="VPZ24"/>
      <c r="VQA24"/>
      <c r="VQB24"/>
      <c r="VQC24"/>
      <c r="VQD24"/>
      <c r="VQE24"/>
      <c r="VQF24"/>
      <c r="VQG24"/>
      <c r="VQH24"/>
      <c r="VQI24"/>
      <c r="VQJ24"/>
      <c r="VQK24"/>
      <c r="VQL24"/>
      <c r="VQM24"/>
      <c r="VQN24"/>
      <c r="VQO24"/>
      <c r="VQP24"/>
      <c r="VQQ24"/>
      <c r="VQR24"/>
      <c r="VQS24"/>
      <c r="VQT24"/>
      <c r="VQU24"/>
      <c r="VQV24"/>
      <c r="VQW24"/>
      <c r="VQX24"/>
      <c r="VQY24"/>
      <c r="VQZ24"/>
      <c r="VRA24"/>
      <c r="VRB24"/>
      <c r="VRC24"/>
      <c r="VRD24"/>
      <c r="VRE24"/>
      <c r="VRF24"/>
      <c r="VRG24"/>
      <c r="VRH24"/>
      <c r="VRI24"/>
      <c r="VRJ24"/>
      <c r="VRK24"/>
      <c r="VRL24"/>
      <c r="VRM24"/>
      <c r="VRN24"/>
      <c r="VRO24"/>
      <c r="VRP24"/>
      <c r="VRQ24"/>
      <c r="VRR24"/>
      <c r="VRS24"/>
      <c r="VRT24"/>
      <c r="VRU24"/>
      <c r="VRV24"/>
      <c r="VRW24"/>
      <c r="VRX24"/>
      <c r="VRY24"/>
      <c r="VRZ24"/>
      <c r="VSA24"/>
      <c r="VSB24"/>
      <c r="VSC24"/>
      <c r="VSD24"/>
      <c r="VSE24"/>
      <c r="VSF24"/>
      <c r="VSG24"/>
      <c r="VSH24"/>
      <c r="VSI24"/>
      <c r="VSJ24"/>
      <c r="VSK24"/>
      <c r="VSL24"/>
      <c r="VSM24"/>
      <c r="VSN24"/>
      <c r="VSO24"/>
      <c r="VSP24"/>
      <c r="VSQ24"/>
      <c r="VSR24"/>
      <c r="VSS24"/>
      <c r="VST24"/>
      <c r="VSU24"/>
      <c r="VSV24"/>
      <c r="VSW24"/>
      <c r="VSX24"/>
      <c r="VSY24"/>
      <c r="VSZ24"/>
      <c r="VTA24"/>
      <c r="VTB24"/>
      <c r="VTC24"/>
      <c r="VTD24"/>
      <c r="VTE24"/>
      <c r="VTF24"/>
      <c r="VTG24"/>
      <c r="VTH24"/>
      <c r="VTI24"/>
      <c r="VTJ24"/>
      <c r="VTK24"/>
      <c r="VTL24"/>
      <c r="VTM24"/>
      <c r="VTN24"/>
      <c r="VTO24"/>
      <c r="VTP24"/>
      <c r="VTQ24"/>
      <c r="VTR24"/>
      <c r="VTS24"/>
      <c r="VTT24"/>
      <c r="VTU24"/>
      <c r="VTV24"/>
      <c r="VTW24"/>
      <c r="VTX24"/>
      <c r="VTY24"/>
      <c r="VTZ24"/>
      <c r="VUA24"/>
      <c r="VUB24"/>
      <c r="VUC24"/>
      <c r="VUD24"/>
      <c r="VUE24"/>
      <c r="VUF24"/>
      <c r="VUG24"/>
      <c r="VUH24"/>
      <c r="VUI24"/>
      <c r="VUJ24"/>
      <c r="VUK24"/>
      <c r="VUL24"/>
      <c r="VUM24"/>
      <c r="VUN24"/>
      <c r="VUO24"/>
      <c r="VUP24"/>
      <c r="VUQ24"/>
      <c r="VUR24"/>
      <c r="VUS24"/>
      <c r="VUT24"/>
      <c r="VUU24"/>
      <c r="VUV24"/>
      <c r="VUW24"/>
      <c r="VUX24"/>
      <c r="VUY24"/>
      <c r="VUZ24"/>
      <c r="VVA24"/>
      <c r="VVB24"/>
      <c r="VVC24"/>
      <c r="VVD24"/>
      <c r="VVE24"/>
      <c r="VVF24"/>
      <c r="VVG24"/>
      <c r="VVH24"/>
      <c r="VVI24"/>
      <c r="VVJ24"/>
      <c r="VVK24"/>
      <c r="VVL24"/>
      <c r="VVM24"/>
      <c r="VVN24"/>
      <c r="VVO24"/>
      <c r="VVP24"/>
      <c r="VVQ24"/>
      <c r="VVR24"/>
      <c r="VVS24"/>
      <c r="VVT24"/>
      <c r="VVU24"/>
      <c r="VVV24"/>
      <c r="VVW24"/>
      <c r="VVX24"/>
      <c r="VVY24"/>
      <c r="VVZ24"/>
      <c r="VWA24"/>
      <c r="VWB24"/>
      <c r="VWC24"/>
      <c r="VWD24"/>
      <c r="VWE24"/>
      <c r="VWF24"/>
      <c r="VWG24"/>
      <c r="VWH24"/>
      <c r="VWI24"/>
      <c r="VWJ24"/>
      <c r="VWK24"/>
      <c r="VWL24"/>
      <c r="VWM24"/>
      <c r="VWN24"/>
      <c r="VWO24"/>
      <c r="VWP24"/>
      <c r="VWQ24"/>
      <c r="VWR24"/>
      <c r="VWS24"/>
      <c r="VWT24"/>
      <c r="VWU24"/>
      <c r="VWV24"/>
      <c r="VWW24"/>
      <c r="VWX24"/>
      <c r="VWY24"/>
      <c r="VWZ24"/>
      <c r="VXA24"/>
      <c r="VXB24"/>
      <c r="VXC24"/>
      <c r="VXD24"/>
      <c r="VXE24"/>
      <c r="VXF24"/>
      <c r="VXG24"/>
      <c r="VXH24"/>
      <c r="VXI24"/>
      <c r="VXJ24"/>
      <c r="VXK24"/>
      <c r="VXL24"/>
      <c r="VXM24"/>
      <c r="VXN24"/>
      <c r="VXO24"/>
      <c r="VXP24"/>
      <c r="VXQ24"/>
      <c r="VXR24"/>
      <c r="VXS24"/>
      <c r="VXT24"/>
      <c r="VXU24"/>
      <c r="VXV24"/>
      <c r="VXW24"/>
      <c r="VXX24"/>
      <c r="VXY24"/>
      <c r="VXZ24"/>
      <c r="VYA24"/>
      <c r="VYB24"/>
      <c r="VYC24"/>
      <c r="VYD24"/>
      <c r="VYE24"/>
      <c r="VYF24"/>
      <c r="VYG24"/>
      <c r="VYH24"/>
      <c r="VYI24"/>
      <c r="VYJ24"/>
      <c r="VYK24"/>
      <c r="VYL24"/>
      <c r="VYM24"/>
      <c r="VYN24"/>
      <c r="VYO24"/>
      <c r="VYP24"/>
      <c r="VYQ24"/>
      <c r="VYR24"/>
      <c r="VYS24"/>
      <c r="VYT24"/>
      <c r="VYU24"/>
      <c r="VYV24"/>
      <c r="VYW24"/>
      <c r="VYX24"/>
      <c r="VYY24"/>
      <c r="VYZ24"/>
      <c r="VZA24"/>
      <c r="VZB24"/>
      <c r="VZC24"/>
      <c r="VZD24"/>
      <c r="VZE24"/>
      <c r="VZF24"/>
      <c r="VZG24"/>
      <c r="VZH24"/>
      <c r="VZI24"/>
      <c r="VZJ24"/>
      <c r="VZK24"/>
      <c r="VZL24"/>
      <c r="VZM24"/>
      <c r="VZN24"/>
      <c r="VZO24"/>
      <c r="VZP24"/>
      <c r="VZQ24"/>
      <c r="VZR24"/>
      <c r="VZS24"/>
      <c r="VZT24"/>
      <c r="VZU24"/>
      <c r="VZV24"/>
      <c r="VZW24"/>
      <c r="VZX24"/>
      <c r="VZY24"/>
      <c r="VZZ24"/>
      <c r="WAA24"/>
      <c r="WAB24"/>
      <c r="WAC24"/>
      <c r="WAD24"/>
      <c r="WAE24"/>
      <c r="WAF24"/>
      <c r="WAG24"/>
      <c r="WAH24"/>
      <c r="WAI24"/>
      <c r="WAJ24"/>
      <c r="WAK24"/>
      <c r="WAL24"/>
      <c r="WAM24"/>
      <c r="WAN24"/>
      <c r="WAO24"/>
      <c r="WAP24"/>
      <c r="WAQ24"/>
      <c r="WAR24"/>
      <c r="WAS24"/>
      <c r="WAT24"/>
      <c r="WAU24"/>
      <c r="WAV24"/>
      <c r="WAW24"/>
      <c r="WAX24"/>
      <c r="WAY24"/>
      <c r="WAZ24"/>
      <c r="WBA24"/>
      <c r="WBB24"/>
      <c r="WBC24"/>
      <c r="WBD24"/>
      <c r="WBE24"/>
      <c r="WBF24"/>
      <c r="WBG24"/>
      <c r="WBH24"/>
      <c r="WBI24"/>
      <c r="WBJ24"/>
      <c r="WBK24"/>
      <c r="WBL24"/>
      <c r="WBM24"/>
      <c r="WBN24"/>
      <c r="WBO24"/>
      <c r="WBP24"/>
      <c r="WBQ24"/>
      <c r="WBR24"/>
      <c r="WBS24"/>
      <c r="WBT24"/>
      <c r="WBU24"/>
      <c r="WBV24"/>
      <c r="WBW24"/>
      <c r="WBX24"/>
      <c r="WBY24"/>
      <c r="WBZ24"/>
      <c r="WCA24"/>
      <c r="WCB24"/>
      <c r="WCC24"/>
      <c r="WCD24"/>
      <c r="WCE24"/>
      <c r="WCF24"/>
      <c r="WCG24"/>
      <c r="WCH24"/>
      <c r="WCI24"/>
      <c r="WCJ24"/>
      <c r="WCK24"/>
      <c r="WCL24"/>
      <c r="WCM24"/>
      <c r="WCN24"/>
      <c r="WCO24"/>
      <c r="WCP24"/>
      <c r="WCQ24"/>
      <c r="WCR24"/>
      <c r="WCS24"/>
      <c r="WCT24"/>
      <c r="WCU24"/>
      <c r="WCV24"/>
      <c r="WCW24"/>
      <c r="WCX24"/>
      <c r="WCY24"/>
      <c r="WCZ24"/>
      <c r="WDA24"/>
      <c r="WDB24"/>
      <c r="WDC24"/>
      <c r="WDD24"/>
      <c r="WDE24"/>
      <c r="WDF24"/>
      <c r="WDG24"/>
      <c r="WDH24"/>
      <c r="WDI24"/>
      <c r="WDJ24"/>
      <c r="WDK24"/>
      <c r="WDL24"/>
      <c r="WDM24"/>
      <c r="WDN24"/>
      <c r="WDO24"/>
      <c r="WDP24"/>
      <c r="WDQ24"/>
      <c r="WDR24"/>
      <c r="WDS24"/>
      <c r="WDT24"/>
      <c r="WDU24"/>
      <c r="WDV24"/>
      <c r="WDW24"/>
      <c r="WDX24"/>
      <c r="WDY24"/>
      <c r="WDZ24"/>
      <c r="WEA24"/>
      <c r="WEB24"/>
      <c r="WEC24"/>
      <c r="WED24"/>
      <c r="WEE24"/>
      <c r="WEF24"/>
      <c r="WEG24"/>
      <c r="WEH24"/>
      <c r="WEI24"/>
      <c r="WEJ24"/>
      <c r="WEK24"/>
      <c r="WEL24"/>
      <c r="WEM24"/>
      <c r="WEN24"/>
      <c r="WEO24"/>
      <c r="WEP24"/>
      <c r="WEQ24"/>
      <c r="WER24"/>
      <c r="WES24"/>
      <c r="WET24"/>
      <c r="WEU24"/>
      <c r="WEV24"/>
      <c r="WEW24"/>
      <c r="WEX24"/>
      <c r="WEY24"/>
      <c r="WEZ24"/>
      <c r="WFA24"/>
      <c r="WFB24"/>
      <c r="WFC24"/>
      <c r="WFD24"/>
      <c r="WFE24"/>
      <c r="WFF24"/>
      <c r="WFG24"/>
      <c r="WFH24"/>
      <c r="WFI24"/>
      <c r="WFJ24"/>
      <c r="WFK24"/>
      <c r="WFL24"/>
      <c r="WFM24"/>
      <c r="WFN24"/>
      <c r="WFO24"/>
      <c r="WFP24"/>
      <c r="WFQ24"/>
      <c r="WFR24"/>
      <c r="WFS24"/>
      <c r="WFT24"/>
      <c r="WFU24"/>
      <c r="WFV24"/>
      <c r="WFW24"/>
      <c r="WFX24"/>
      <c r="WFY24"/>
      <c r="WFZ24"/>
      <c r="WGA24"/>
      <c r="WGB24"/>
      <c r="WGC24"/>
      <c r="WGD24"/>
      <c r="WGE24"/>
      <c r="WGF24"/>
      <c r="WGG24"/>
      <c r="WGH24"/>
      <c r="WGI24"/>
      <c r="WGJ24"/>
      <c r="WGK24"/>
      <c r="WGL24"/>
      <c r="WGM24"/>
      <c r="WGN24"/>
      <c r="WGO24"/>
      <c r="WGP24"/>
      <c r="WGQ24"/>
      <c r="WGR24"/>
      <c r="WGS24"/>
      <c r="WGT24"/>
      <c r="WGU24"/>
      <c r="WGV24"/>
      <c r="WGW24"/>
      <c r="WGX24"/>
      <c r="WGY24"/>
      <c r="WGZ24"/>
      <c r="WHA24"/>
      <c r="WHB24"/>
      <c r="WHC24"/>
      <c r="WHD24"/>
      <c r="WHE24"/>
      <c r="WHF24"/>
      <c r="WHG24"/>
      <c r="WHH24"/>
      <c r="WHI24"/>
      <c r="WHJ24"/>
      <c r="WHK24"/>
      <c r="WHL24"/>
      <c r="WHM24"/>
      <c r="WHN24"/>
      <c r="WHO24"/>
      <c r="WHP24"/>
      <c r="WHQ24"/>
      <c r="WHR24"/>
      <c r="WHS24"/>
      <c r="WHT24"/>
      <c r="WHU24"/>
      <c r="WHV24"/>
      <c r="WHW24"/>
      <c r="WHX24"/>
      <c r="WHY24"/>
      <c r="WHZ24"/>
      <c r="WIA24"/>
      <c r="WIB24"/>
      <c r="WIC24"/>
      <c r="WID24"/>
      <c r="WIE24"/>
      <c r="WIF24"/>
      <c r="WIG24"/>
      <c r="WIH24"/>
      <c r="WII24"/>
      <c r="WIJ24"/>
      <c r="WIK24"/>
      <c r="WIL24"/>
      <c r="WIM24"/>
      <c r="WIN24"/>
      <c r="WIO24"/>
      <c r="WIP24"/>
      <c r="WIQ24"/>
      <c r="WIR24"/>
      <c r="WIS24"/>
      <c r="WIT24"/>
      <c r="WIU24"/>
      <c r="WIV24"/>
      <c r="WIW24"/>
      <c r="WIX24"/>
      <c r="WIY24"/>
      <c r="WIZ24"/>
      <c r="WJA24"/>
      <c r="WJB24"/>
      <c r="WJC24"/>
      <c r="WJD24"/>
      <c r="WJE24"/>
      <c r="WJF24"/>
      <c r="WJG24"/>
      <c r="WJH24"/>
      <c r="WJI24"/>
      <c r="WJJ24"/>
      <c r="WJK24"/>
      <c r="WJL24"/>
      <c r="WJM24"/>
      <c r="WJN24"/>
      <c r="WJO24"/>
      <c r="WJP24"/>
      <c r="WJQ24"/>
      <c r="WJR24"/>
      <c r="WJS24"/>
      <c r="WJT24"/>
      <c r="WJU24"/>
      <c r="WJV24"/>
      <c r="WJW24"/>
      <c r="WJX24"/>
      <c r="WJY24"/>
      <c r="WJZ24"/>
      <c r="WKA24"/>
      <c r="WKB24"/>
      <c r="WKC24"/>
      <c r="WKD24"/>
      <c r="WKE24"/>
      <c r="WKF24"/>
      <c r="WKG24"/>
      <c r="WKH24"/>
      <c r="WKI24"/>
      <c r="WKJ24"/>
      <c r="WKK24"/>
      <c r="WKL24"/>
      <c r="WKM24"/>
      <c r="WKN24"/>
      <c r="WKO24"/>
      <c r="WKP24"/>
      <c r="WKQ24"/>
      <c r="WKR24"/>
      <c r="WKS24"/>
      <c r="WKT24"/>
      <c r="WKU24"/>
      <c r="WKV24"/>
      <c r="WKW24"/>
      <c r="WKX24"/>
      <c r="WKY24"/>
      <c r="WKZ24"/>
      <c r="WLA24"/>
      <c r="WLB24"/>
      <c r="WLC24"/>
      <c r="WLD24"/>
      <c r="WLE24"/>
      <c r="WLF24"/>
      <c r="WLG24"/>
      <c r="WLH24"/>
      <c r="WLI24"/>
      <c r="WLJ24"/>
      <c r="WLK24"/>
      <c r="WLL24"/>
      <c r="WLM24"/>
      <c r="WLN24"/>
      <c r="WLO24"/>
      <c r="WLP24"/>
      <c r="WLQ24"/>
      <c r="WLR24"/>
      <c r="WLS24"/>
      <c r="WLT24"/>
      <c r="WLU24"/>
      <c r="WLV24"/>
      <c r="WLW24"/>
      <c r="WLX24"/>
      <c r="WLY24"/>
      <c r="WLZ24"/>
      <c r="WMA24"/>
      <c r="WMB24"/>
      <c r="WMC24"/>
      <c r="WMD24"/>
      <c r="WME24"/>
      <c r="WMF24"/>
      <c r="WMG24"/>
      <c r="WMH24"/>
      <c r="WMI24"/>
      <c r="WMJ24"/>
      <c r="WMK24"/>
      <c r="WML24"/>
      <c r="WMM24"/>
      <c r="WMN24"/>
      <c r="WMO24"/>
      <c r="WMP24"/>
      <c r="WMQ24"/>
      <c r="WMR24"/>
      <c r="WMS24"/>
      <c r="WMT24"/>
      <c r="WMU24"/>
      <c r="WMV24"/>
      <c r="WMW24"/>
      <c r="WMX24"/>
      <c r="WMY24"/>
      <c r="WMZ24"/>
      <c r="WNA24"/>
      <c r="WNB24"/>
      <c r="WNC24"/>
      <c r="WND24"/>
      <c r="WNE24"/>
      <c r="WNF24"/>
      <c r="WNG24"/>
      <c r="WNH24"/>
      <c r="WNI24"/>
      <c r="WNJ24"/>
      <c r="WNK24"/>
      <c r="WNL24"/>
      <c r="WNM24"/>
      <c r="WNN24"/>
      <c r="WNO24"/>
      <c r="WNP24"/>
      <c r="WNQ24"/>
      <c r="WNR24"/>
      <c r="WNS24"/>
      <c r="WNT24"/>
      <c r="WNU24"/>
      <c r="WNV24"/>
      <c r="WNW24"/>
      <c r="WNX24"/>
      <c r="WNY24"/>
      <c r="WNZ24"/>
      <c r="WOA24"/>
      <c r="WOB24"/>
      <c r="WOC24"/>
      <c r="WOD24"/>
      <c r="WOE24"/>
      <c r="WOF24"/>
      <c r="WOG24"/>
      <c r="WOH24"/>
      <c r="WOI24"/>
      <c r="WOJ24"/>
      <c r="WOK24"/>
      <c r="WOL24"/>
      <c r="WOM24"/>
      <c r="WON24"/>
      <c r="WOO24"/>
      <c r="WOP24"/>
      <c r="WOQ24"/>
      <c r="WOR24"/>
      <c r="WOS24"/>
      <c r="WOT24"/>
      <c r="WOU24"/>
      <c r="WOV24"/>
      <c r="WOW24"/>
      <c r="WOX24"/>
      <c r="WOY24"/>
      <c r="WOZ24"/>
      <c r="WPA24"/>
      <c r="WPB24"/>
      <c r="WPC24"/>
      <c r="WPD24"/>
      <c r="WPE24"/>
      <c r="WPF24"/>
      <c r="WPG24"/>
      <c r="WPH24"/>
      <c r="WPI24"/>
      <c r="WPJ24"/>
      <c r="WPK24"/>
      <c r="WPL24"/>
      <c r="WPM24"/>
      <c r="WPN24"/>
      <c r="WPO24"/>
      <c r="WPP24"/>
      <c r="WPQ24"/>
      <c r="WPR24"/>
      <c r="WPS24"/>
      <c r="WPT24"/>
      <c r="WPU24"/>
      <c r="WPV24"/>
      <c r="WPW24"/>
      <c r="WPX24"/>
      <c r="WPY24"/>
      <c r="WPZ24"/>
      <c r="WQA24"/>
      <c r="WQB24"/>
      <c r="WQC24"/>
      <c r="WQD24"/>
      <c r="WQE24"/>
      <c r="WQF24"/>
      <c r="WQG24"/>
      <c r="WQH24"/>
      <c r="WQI24"/>
      <c r="WQJ24"/>
      <c r="WQK24"/>
      <c r="WQL24"/>
      <c r="WQM24"/>
      <c r="WQN24"/>
      <c r="WQO24"/>
      <c r="WQP24"/>
      <c r="WQQ24"/>
      <c r="WQR24"/>
      <c r="WQS24"/>
      <c r="WQT24"/>
      <c r="WQU24"/>
      <c r="WQV24"/>
      <c r="WQW24"/>
      <c r="WQX24"/>
      <c r="WQY24"/>
      <c r="WQZ24"/>
      <c r="WRA24"/>
      <c r="WRB24"/>
      <c r="WRC24"/>
      <c r="WRD24"/>
      <c r="WRE24"/>
      <c r="WRF24"/>
      <c r="WRG24"/>
      <c r="WRH24"/>
      <c r="WRI24"/>
      <c r="WRJ24"/>
      <c r="WRK24"/>
      <c r="WRL24"/>
      <c r="WRM24"/>
      <c r="WRN24"/>
      <c r="WRO24"/>
      <c r="WRP24"/>
      <c r="WRQ24"/>
      <c r="WRR24"/>
      <c r="WRS24"/>
      <c r="WRT24"/>
      <c r="WRU24"/>
      <c r="WRV24"/>
      <c r="WRW24"/>
      <c r="WRX24"/>
      <c r="WRY24"/>
      <c r="WRZ24"/>
      <c r="WSA24"/>
      <c r="WSB24"/>
      <c r="WSC24"/>
      <c r="WSD24"/>
      <c r="WSE24"/>
      <c r="WSF24"/>
      <c r="WSG24"/>
      <c r="WSH24"/>
      <c r="WSI24"/>
      <c r="WSJ24"/>
      <c r="WSK24"/>
      <c r="WSL24"/>
      <c r="WSM24"/>
      <c r="WSN24"/>
      <c r="WSO24"/>
      <c r="WSP24"/>
      <c r="WSQ24"/>
      <c r="WSR24"/>
      <c r="WSS24"/>
      <c r="WST24"/>
      <c r="WSU24"/>
      <c r="WSV24"/>
      <c r="WSW24"/>
      <c r="WSX24"/>
      <c r="WSY24"/>
      <c r="WSZ24"/>
      <c r="WTA24"/>
      <c r="WTB24"/>
      <c r="WTC24"/>
      <c r="WTD24"/>
      <c r="WTE24"/>
      <c r="WTF24"/>
      <c r="WTG24"/>
      <c r="WTH24"/>
      <c r="WTI24"/>
      <c r="WTJ24"/>
      <c r="WTK24"/>
      <c r="WTL24"/>
      <c r="WTM24"/>
      <c r="WTN24"/>
      <c r="WTO24"/>
      <c r="WTP24"/>
      <c r="WTQ24"/>
      <c r="WTR24"/>
      <c r="WTS24"/>
      <c r="WTT24"/>
      <c r="WTU24"/>
      <c r="WTV24"/>
      <c r="WTW24"/>
      <c r="WTX24"/>
      <c r="WTY24"/>
      <c r="WTZ24"/>
      <c r="WUA24"/>
      <c r="WUB24"/>
      <c r="WUC24"/>
      <c r="WUD24"/>
      <c r="WUE24"/>
      <c r="WUF24"/>
      <c r="WUG24"/>
      <c r="WUH24"/>
      <c r="WUI24"/>
      <c r="WUJ24"/>
      <c r="WUK24"/>
      <c r="WUL24"/>
      <c r="WUM24"/>
      <c r="WUN24"/>
      <c r="WUO24"/>
      <c r="WUP24"/>
      <c r="WUQ24"/>
      <c r="WUR24"/>
      <c r="WUS24"/>
      <c r="WUT24"/>
      <c r="WUU24"/>
      <c r="WUV24"/>
      <c r="WUW24"/>
      <c r="WUX24"/>
      <c r="WUY24"/>
      <c r="WUZ24"/>
      <c r="WVA24"/>
      <c r="WVB24"/>
      <c r="WVC24"/>
      <c r="WVD24"/>
      <c r="WVE24"/>
      <c r="WVF24"/>
      <c r="WVG24"/>
      <c r="WVH24"/>
      <c r="WVI24"/>
      <c r="WVJ24"/>
      <c r="WVK24"/>
      <c r="WVL24"/>
      <c r="WVM24"/>
      <c r="WVN24"/>
      <c r="WVO24"/>
      <c r="WVP24"/>
      <c r="WVQ24"/>
      <c r="WVR24"/>
      <c r="WVS24"/>
      <c r="WVT24"/>
      <c r="WVU24"/>
      <c r="WVV24"/>
      <c r="WVW24"/>
      <c r="WVX24"/>
      <c r="WVY24"/>
      <c r="WVZ24"/>
      <c r="WWA24"/>
      <c r="WWB24"/>
      <c r="WWC24"/>
      <c r="WWD24"/>
      <c r="WWE24"/>
      <c r="WWF24"/>
      <c r="WWG24"/>
      <c r="WWH24"/>
      <c r="WWI24"/>
      <c r="WWJ24"/>
      <c r="WWK24"/>
      <c r="WWL24"/>
      <c r="WWM24"/>
      <c r="WWN24"/>
      <c r="WWO24"/>
      <c r="WWP24"/>
      <c r="WWQ24"/>
      <c r="WWR24"/>
      <c r="WWS24"/>
      <c r="WWT24"/>
      <c r="WWU24"/>
      <c r="WWV24"/>
      <c r="WWW24"/>
      <c r="WWX24"/>
      <c r="WWY24"/>
      <c r="WWZ24"/>
      <c r="WXA24"/>
      <c r="WXB24"/>
      <c r="WXC24"/>
      <c r="WXD24"/>
      <c r="WXE24"/>
      <c r="WXF24"/>
      <c r="WXG24"/>
      <c r="WXH24"/>
      <c r="WXI24"/>
      <c r="WXJ24"/>
      <c r="WXK24"/>
      <c r="WXL24"/>
      <c r="WXM24"/>
      <c r="WXN24"/>
      <c r="WXO24"/>
      <c r="WXP24"/>
      <c r="WXQ24"/>
      <c r="WXR24"/>
      <c r="WXS24"/>
      <c r="WXT24"/>
      <c r="WXU24"/>
      <c r="WXV24"/>
      <c r="WXW24"/>
      <c r="WXX24"/>
      <c r="WXY24"/>
      <c r="WXZ24"/>
      <c r="WYA24"/>
      <c r="WYB24"/>
      <c r="WYC24"/>
      <c r="WYD24"/>
      <c r="WYE24"/>
      <c r="WYF24"/>
      <c r="WYG24"/>
      <c r="WYH24"/>
      <c r="WYI24"/>
      <c r="WYJ24"/>
      <c r="WYK24"/>
      <c r="WYL24"/>
      <c r="WYM24"/>
      <c r="WYN24"/>
      <c r="WYO24"/>
      <c r="WYP24"/>
      <c r="WYQ24"/>
      <c r="WYR24"/>
      <c r="WYS24"/>
      <c r="WYT24"/>
      <c r="WYU24"/>
      <c r="WYV24"/>
      <c r="WYW24"/>
      <c r="WYX24"/>
      <c r="WYY24"/>
      <c r="WYZ24"/>
      <c r="WZA24"/>
      <c r="WZB24"/>
      <c r="WZC24"/>
      <c r="WZD24"/>
      <c r="WZE24"/>
      <c r="WZF24"/>
      <c r="WZG24"/>
      <c r="WZH24"/>
      <c r="WZI24"/>
      <c r="WZJ24"/>
      <c r="WZK24"/>
      <c r="WZL24"/>
      <c r="WZM24"/>
      <c r="WZN24"/>
      <c r="WZO24"/>
      <c r="WZP24"/>
      <c r="WZQ24"/>
      <c r="WZR24"/>
      <c r="WZS24"/>
      <c r="WZT24"/>
      <c r="WZU24"/>
      <c r="WZV24"/>
      <c r="WZW24"/>
      <c r="WZX24"/>
      <c r="WZY24"/>
      <c r="WZZ24"/>
      <c r="XAA24"/>
      <c r="XAB24"/>
      <c r="XAC24"/>
      <c r="XAD24"/>
      <c r="XAE24"/>
      <c r="XAF24"/>
      <c r="XAG24"/>
      <c r="XAH24"/>
      <c r="XAI24"/>
      <c r="XAJ24"/>
      <c r="XAK24"/>
      <c r="XAL24"/>
      <c r="XAM24"/>
      <c r="XAN24"/>
      <c r="XAO24"/>
      <c r="XAP24"/>
      <c r="XAQ24"/>
      <c r="XAR24"/>
      <c r="XAS24"/>
      <c r="XAT24"/>
      <c r="XAU24"/>
      <c r="XAV24"/>
      <c r="XAW24"/>
      <c r="XAX24"/>
      <c r="XAY24"/>
      <c r="XAZ24"/>
      <c r="XBA24"/>
      <c r="XBB24"/>
      <c r="XBC24"/>
      <c r="XBD24"/>
      <c r="XBE24"/>
      <c r="XBF24"/>
      <c r="XBG24"/>
      <c r="XBH24"/>
      <c r="XBI24"/>
      <c r="XBJ24"/>
      <c r="XBK24"/>
      <c r="XBL24"/>
      <c r="XBM24"/>
      <c r="XBN24"/>
      <c r="XBO24"/>
      <c r="XBP24"/>
      <c r="XBQ24"/>
      <c r="XBR24"/>
      <c r="XBS24"/>
      <c r="XBT24"/>
      <c r="XBU24"/>
      <c r="XBV24"/>
      <c r="XBW24"/>
      <c r="XBX24"/>
      <c r="XBY24"/>
      <c r="XBZ24"/>
      <c r="XCA24"/>
      <c r="XCB24"/>
      <c r="XCC24"/>
      <c r="XCD24"/>
      <c r="XCE24"/>
      <c r="XCF24"/>
      <c r="XCG24"/>
      <c r="XCH24"/>
      <c r="XCI24"/>
      <c r="XCJ24"/>
      <c r="XCK24"/>
      <c r="XCL24"/>
      <c r="XCM24"/>
      <c r="XCN24"/>
      <c r="XCO24"/>
      <c r="XCP24"/>
      <c r="XCQ24"/>
      <c r="XCR24"/>
      <c r="XCS24"/>
      <c r="XCT24"/>
      <c r="XCU24"/>
      <c r="XCV24"/>
      <c r="XCW24"/>
      <c r="XCX24"/>
      <c r="XCY24"/>
      <c r="XCZ24"/>
      <c r="XDA24"/>
      <c r="XDB24"/>
      <c r="XDC24"/>
      <c r="XDD24"/>
      <c r="XDE24"/>
      <c r="XDF24"/>
      <c r="XDG24"/>
      <c r="XDH24"/>
      <c r="XDI24"/>
      <c r="XDJ24"/>
      <c r="XDK24"/>
      <c r="XDL24"/>
      <c r="XDM24"/>
      <c r="XDN24"/>
      <c r="XDO24"/>
      <c r="XDP24"/>
      <c r="XDQ24"/>
      <c r="XDR24"/>
      <c r="XDS24"/>
      <c r="XDT24"/>
      <c r="XDU24"/>
      <c r="XDV24"/>
      <c r="XDW24"/>
      <c r="XDX24"/>
      <c r="XDY24"/>
      <c r="XDZ24"/>
      <c r="XEA24"/>
      <c r="XEB24"/>
      <c r="XEC24"/>
      <c r="XED24"/>
      <c r="XEE24"/>
      <c r="XEF24"/>
      <c r="XEG24"/>
      <c r="XEH24"/>
      <c r="XEI24"/>
      <c r="XEJ24"/>
      <c r="XEK24"/>
      <c r="XEL24"/>
      <c r="XEM24"/>
      <c r="XEN24"/>
      <c r="XEO24"/>
      <c r="XEP24"/>
      <c r="XEQ24"/>
      <c r="XER24"/>
      <c r="XES24"/>
      <c r="XET24"/>
      <c r="XEU24"/>
      <c r="XEV24"/>
      <c r="XEW24"/>
      <c r="XEX24"/>
      <c r="XEY24"/>
      <c r="XEZ24"/>
      <c r="XFA24"/>
      <c r="XFB24"/>
      <c r="XFC24"/>
    </row>
    <row r="25" spans="2:16383" s="89" customFormat="1" ht="36" customHeight="1" x14ac:dyDescent="0.25">
      <c r="B25" s="94" t="s">
        <v>358</v>
      </c>
      <c r="C25" s="70"/>
      <c r="D25" s="70"/>
      <c r="E25" s="70"/>
      <c r="F25" s="70"/>
      <c r="G25" s="70"/>
      <c r="H25" s="70"/>
      <c r="I25" s="70"/>
      <c r="J25" s="70"/>
      <c r="K25" s="70"/>
      <c r="L25" s="70"/>
      <c r="M25" s="70"/>
      <c r="N25" s="70"/>
      <c r="O25" s="70"/>
      <c r="P25" s="70"/>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c r="IW25"/>
      <c r="IX25"/>
      <c r="IY25"/>
      <c r="IZ25"/>
      <c r="JA25"/>
      <c r="JB25"/>
      <c r="JC25"/>
      <c r="JD25"/>
      <c r="JE25"/>
      <c r="JF25"/>
      <c r="JG25"/>
      <c r="JH25"/>
      <c r="JI25"/>
      <c r="JJ25"/>
      <c r="JK25"/>
      <c r="JL25"/>
      <c r="JM25"/>
      <c r="JN25"/>
      <c r="JO25"/>
      <c r="JP25"/>
      <c r="JQ25"/>
      <c r="JR25"/>
      <c r="JS25"/>
      <c r="JT25"/>
      <c r="JU25"/>
      <c r="JV25"/>
      <c r="JW25"/>
      <c r="JX25"/>
      <c r="JY25"/>
      <c r="JZ25"/>
      <c r="KA25"/>
      <c r="KB25"/>
      <c r="KC25"/>
      <c r="KD25"/>
      <c r="KE25"/>
      <c r="KF25"/>
      <c r="KG25"/>
      <c r="KH25"/>
      <c r="KI25"/>
      <c r="KJ25"/>
      <c r="KK25"/>
      <c r="KL25"/>
      <c r="KM25"/>
      <c r="KN25"/>
      <c r="KO25"/>
      <c r="KP25"/>
      <c r="KQ25"/>
      <c r="KR25"/>
      <c r="KS25"/>
      <c r="KT25"/>
      <c r="KU25"/>
      <c r="KV25"/>
      <c r="KW25"/>
      <c r="KX25"/>
      <c r="KY25"/>
      <c r="KZ25"/>
      <c r="LA25"/>
      <c r="LB25"/>
      <c r="LC25"/>
      <c r="LD25"/>
      <c r="LE25"/>
      <c r="LF25"/>
      <c r="LG25"/>
      <c r="LH25"/>
      <c r="LI25"/>
      <c r="LJ25"/>
      <c r="LK25"/>
      <c r="LL25"/>
      <c r="LM25"/>
      <c r="LN25"/>
      <c r="LO25"/>
      <c r="LP25"/>
      <c r="LQ25"/>
      <c r="LR25"/>
      <c r="LS25"/>
      <c r="LT25"/>
      <c r="LU25"/>
      <c r="LV25"/>
      <c r="LW25"/>
      <c r="LX25"/>
      <c r="LY25"/>
      <c r="LZ25"/>
      <c r="MA25"/>
      <c r="MB25"/>
      <c r="MC25"/>
      <c r="MD25"/>
      <c r="ME25"/>
      <c r="MF25"/>
      <c r="MG25"/>
      <c r="MH25"/>
      <c r="MI25"/>
      <c r="MJ25"/>
      <c r="MK25"/>
      <c r="ML25"/>
      <c r="MM25"/>
      <c r="MN25"/>
      <c r="MO25"/>
      <c r="MP25"/>
      <c r="MQ25"/>
      <c r="MR25"/>
      <c r="MS25"/>
      <c r="MT25"/>
      <c r="MU25"/>
      <c r="MV25"/>
      <c r="MW25"/>
      <c r="MX25"/>
      <c r="MY25"/>
      <c r="MZ25"/>
      <c r="NA25"/>
      <c r="NB25"/>
      <c r="NC25"/>
      <c r="ND25"/>
      <c r="NE25"/>
      <c r="NF25"/>
      <c r="NG25"/>
      <c r="NH25"/>
      <c r="NI25"/>
      <c r="NJ25"/>
      <c r="NK25"/>
      <c r="NL25"/>
      <c r="NM25"/>
      <c r="NN25"/>
      <c r="NO25"/>
      <c r="NP25"/>
      <c r="NQ25"/>
      <c r="NR25"/>
      <c r="NS25"/>
      <c r="NT25"/>
      <c r="NU25"/>
      <c r="NV25"/>
      <c r="NW25"/>
      <c r="NX25"/>
      <c r="NY25"/>
      <c r="NZ25"/>
      <c r="OA25"/>
      <c r="OB25"/>
      <c r="OC25"/>
      <c r="OD25"/>
      <c r="OE25"/>
      <c r="OF25"/>
      <c r="OG25"/>
      <c r="OH25"/>
      <c r="OI25"/>
      <c r="OJ25"/>
      <c r="OK25"/>
      <c r="OL25"/>
      <c r="OM25"/>
      <c r="ON25"/>
      <c r="OO25"/>
      <c r="OP25"/>
      <c r="OQ25"/>
      <c r="OR25"/>
      <c r="OS25"/>
      <c r="OT25"/>
      <c r="OU25"/>
      <c r="OV25"/>
      <c r="OW25"/>
      <c r="OX25"/>
      <c r="OY25"/>
      <c r="OZ25"/>
      <c r="PA25"/>
      <c r="PB25"/>
      <c r="PC25"/>
      <c r="PD25"/>
      <c r="PE25"/>
      <c r="PF25"/>
      <c r="PG25"/>
      <c r="PH25"/>
      <c r="PI25"/>
      <c r="PJ25"/>
      <c r="PK25"/>
      <c r="PL25"/>
      <c r="PM25"/>
      <c r="PN25"/>
      <c r="PO25"/>
      <c r="PP25"/>
      <c r="PQ25"/>
      <c r="PR25"/>
      <c r="PS25"/>
      <c r="PT25"/>
      <c r="PU25"/>
      <c r="PV25"/>
      <c r="PW25"/>
      <c r="PX25"/>
      <c r="PY25"/>
      <c r="PZ25"/>
      <c r="QA25"/>
      <c r="QB25"/>
      <c r="QC25"/>
      <c r="QD25"/>
      <c r="QE25"/>
      <c r="QF25"/>
      <c r="QG25"/>
      <c r="QH25"/>
      <c r="QI25"/>
      <c r="QJ25"/>
      <c r="QK25"/>
      <c r="QL25"/>
      <c r="QM25"/>
      <c r="QN25"/>
      <c r="QO25"/>
      <c r="QP25"/>
      <c r="QQ25"/>
      <c r="QR25"/>
      <c r="QS25"/>
      <c r="QT25"/>
      <c r="QU25"/>
      <c r="QV25"/>
      <c r="QW25"/>
      <c r="QX25"/>
      <c r="QY25"/>
      <c r="QZ25"/>
      <c r="RA25"/>
      <c r="RB25"/>
      <c r="RC25"/>
      <c r="RD25"/>
      <c r="RE25"/>
      <c r="RF25"/>
      <c r="RG25"/>
      <c r="RH25"/>
      <c r="RI25"/>
      <c r="RJ25"/>
      <c r="RK25"/>
      <c r="RL25"/>
      <c r="RM25"/>
      <c r="RN25"/>
      <c r="RO25"/>
      <c r="RP25"/>
      <c r="RQ25"/>
      <c r="RR25"/>
      <c r="RS25"/>
      <c r="RT25"/>
      <c r="RU25"/>
      <c r="RV25"/>
      <c r="RW25"/>
      <c r="RX25"/>
      <c r="RY25"/>
      <c r="RZ25"/>
      <c r="SA25"/>
      <c r="SB25"/>
      <c r="SC25"/>
      <c r="SD25"/>
      <c r="SE25"/>
      <c r="SF25"/>
      <c r="SG25"/>
      <c r="SH25"/>
      <c r="SI25"/>
      <c r="SJ25"/>
      <c r="SK25"/>
      <c r="SL25"/>
      <c r="SM25"/>
      <c r="SN25"/>
      <c r="SO25"/>
      <c r="SP25"/>
      <c r="SQ25"/>
      <c r="SR25"/>
      <c r="SS25"/>
      <c r="ST25"/>
      <c r="SU25"/>
      <c r="SV25"/>
      <c r="SW25"/>
      <c r="SX25"/>
      <c r="SY25"/>
      <c r="SZ25"/>
      <c r="TA25"/>
      <c r="TB25"/>
      <c r="TC25"/>
      <c r="TD25"/>
      <c r="TE25"/>
      <c r="TF25"/>
      <c r="TG25"/>
      <c r="TH25"/>
      <c r="TI25"/>
      <c r="TJ25"/>
      <c r="TK25"/>
      <c r="TL25"/>
      <c r="TM25"/>
      <c r="TN25"/>
      <c r="TO25"/>
      <c r="TP25"/>
      <c r="TQ25"/>
      <c r="TR25"/>
      <c r="TS25"/>
      <c r="TT25"/>
      <c r="TU25"/>
      <c r="TV25"/>
      <c r="TW25"/>
      <c r="TX25"/>
      <c r="TY25"/>
      <c r="TZ25"/>
      <c r="UA25"/>
      <c r="UB25"/>
      <c r="UC25"/>
      <c r="UD25"/>
      <c r="UE25"/>
      <c r="UF25"/>
      <c r="UG25"/>
      <c r="UH25"/>
      <c r="UI25"/>
      <c r="UJ25"/>
      <c r="UK25"/>
      <c r="UL25"/>
      <c r="UM25"/>
      <c r="UN25"/>
      <c r="UO25"/>
      <c r="UP25"/>
      <c r="UQ25"/>
      <c r="UR25"/>
      <c r="US25"/>
      <c r="UT25"/>
      <c r="UU25"/>
      <c r="UV25"/>
      <c r="UW25"/>
      <c r="UX25"/>
      <c r="UY25"/>
      <c r="UZ25"/>
      <c r="VA25"/>
      <c r="VB25"/>
      <c r="VC25"/>
      <c r="VD25"/>
      <c r="VE25"/>
      <c r="VF25"/>
      <c r="VG25"/>
      <c r="VH25"/>
      <c r="VI25"/>
      <c r="VJ25"/>
      <c r="VK25"/>
      <c r="VL25"/>
      <c r="VM25"/>
      <c r="VN25"/>
      <c r="VO25"/>
      <c r="VP25"/>
      <c r="VQ25"/>
      <c r="VR25"/>
      <c r="VS25"/>
      <c r="VT25"/>
      <c r="VU25"/>
      <c r="VV25"/>
      <c r="VW25"/>
      <c r="VX25"/>
      <c r="VY25"/>
      <c r="VZ25"/>
      <c r="WA25"/>
      <c r="WB25"/>
      <c r="WC25"/>
      <c r="WD25"/>
      <c r="WE25"/>
      <c r="WF25"/>
      <c r="WG25"/>
      <c r="WH25"/>
      <c r="WI25"/>
      <c r="WJ25"/>
      <c r="WK25"/>
      <c r="WL25"/>
      <c r="WM25"/>
      <c r="WN25"/>
      <c r="WO25"/>
      <c r="WP25"/>
      <c r="WQ25"/>
      <c r="WR25"/>
      <c r="WS25"/>
      <c r="WT25"/>
      <c r="WU25"/>
      <c r="WV25"/>
      <c r="WW25"/>
      <c r="WX25"/>
      <c r="WY25"/>
      <c r="WZ25"/>
      <c r="XA25"/>
      <c r="XB25"/>
      <c r="XC25"/>
      <c r="XD25"/>
      <c r="XE25"/>
      <c r="XF25"/>
      <c r="XG25"/>
      <c r="XH25"/>
      <c r="XI25"/>
      <c r="XJ25"/>
      <c r="XK25"/>
      <c r="XL25"/>
      <c r="XM25"/>
      <c r="XN25"/>
      <c r="XO25"/>
      <c r="XP25"/>
      <c r="XQ25"/>
      <c r="XR25"/>
      <c r="XS25"/>
      <c r="XT25"/>
      <c r="XU25"/>
      <c r="XV25"/>
      <c r="XW25"/>
      <c r="XX25"/>
      <c r="XY25"/>
      <c r="XZ25"/>
      <c r="YA25"/>
      <c r="YB25"/>
      <c r="YC25"/>
      <c r="YD25"/>
      <c r="YE25"/>
      <c r="YF25"/>
      <c r="YG25"/>
      <c r="YH25"/>
      <c r="YI25"/>
      <c r="YJ25"/>
      <c r="YK25"/>
      <c r="YL25"/>
      <c r="YM25"/>
      <c r="YN25"/>
      <c r="YO25"/>
      <c r="YP25"/>
      <c r="YQ25"/>
      <c r="YR25"/>
      <c r="YS25"/>
      <c r="YT25"/>
      <c r="YU25"/>
      <c r="YV25"/>
      <c r="YW25"/>
      <c r="YX25"/>
      <c r="YY25"/>
      <c r="YZ25"/>
      <c r="ZA25"/>
      <c r="ZB25"/>
      <c r="ZC25"/>
      <c r="ZD25"/>
      <c r="ZE25"/>
      <c r="ZF25"/>
      <c r="ZG25"/>
      <c r="ZH25"/>
      <c r="ZI25"/>
      <c r="ZJ25"/>
      <c r="ZK25"/>
      <c r="ZL25"/>
      <c r="ZM25"/>
      <c r="ZN25"/>
      <c r="ZO25"/>
      <c r="ZP25"/>
      <c r="ZQ25"/>
      <c r="ZR25"/>
      <c r="ZS25"/>
      <c r="ZT25"/>
      <c r="ZU25"/>
      <c r="ZV25"/>
      <c r="ZW25"/>
      <c r="ZX25"/>
      <c r="ZY25"/>
      <c r="ZZ25"/>
      <c r="AAA25"/>
      <c r="AAB25"/>
      <c r="AAC25"/>
      <c r="AAD25"/>
      <c r="AAE25"/>
      <c r="AAF25"/>
      <c r="AAG25"/>
      <c r="AAH25"/>
      <c r="AAI25"/>
      <c r="AAJ25"/>
      <c r="AAK25"/>
      <c r="AAL25"/>
      <c r="AAM25"/>
      <c r="AAN25"/>
      <c r="AAO25"/>
      <c r="AAP25"/>
      <c r="AAQ25"/>
      <c r="AAR25"/>
      <c r="AAS25"/>
      <c r="AAT25"/>
      <c r="AAU25"/>
      <c r="AAV25"/>
      <c r="AAW25"/>
      <c r="AAX25"/>
      <c r="AAY25"/>
      <c r="AAZ25"/>
      <c r="ABA25"/>
      <c r="ABB25"/>
      <c r="ABC25"/>
      <c r="ABD25"/>
      <c r="ABE25"/>
      <c r="ABF25"/>
      <c r="ABG25"/>
      <c r="ABH25"/>
      <c r="ABI25"/>
      <c r="ABJ25"/>
      <c r="ABK25"/>
      <c r="ABL25"/>
      <c r="ABM25"/>
      <c r="ABN25"/>
      <c r="ABO25"/>
      <c r="ABP25"/>
      <c r="ABQ25"/>
      <c r="ABR25"/>
      <c r="ABS25"/>
      <c r="ABT25"/>
      <c r="ABU25"/>
      <c r="ABV25"/>
      <c r="ABW25"/>
      <c r="ABX25"/>
      <c r="ABY25"/>
      <c r="ABZ25"/>
      <c r="ACA25"/>
      <c r="ACB25"/>
      <c r="ACC25"/>
      <c r="ACD25"/>
      <c r="ACE25"/>
      <c r="ACF25"/>
      <c r="ACG25"/>
      <c r="ACH25"/>
      <c r="ACI25"/>
      <c r="ACJ25"/>
      <c r="ACK25"/>
      <c r="ACL25"/>
      <c r="ACM25"/>
      <c r="ACN25"/>
      <c r="ACO25"/>
      <c r="ACP25"/>
      <c r="ACQ25"/>
      <c r="ACR25"/>
      <c r="ACS25"/>
      <c r="ACT25"/>
      <c r="ACU25"/>
      <c r="ACV25"/>
      <c r="ACW25"/>
      <c r="ACX25"/>
      <c r="ACY25"/>
      <c r="ACZ25"/>
      <c r="ADA25"/>
      <c r="ADB25"/>
      <c r="ADC25"/>
      <c r="ADD25"/>
      <c r="ADE25"/>
      <c r="ADF25"/>
      <c r="ADG25"/>
      <c r="ADH25"/>
      <c r="ADI25"/>
      <c r="ADJ25"/>
      <c r="ADK25"/>
      <c r="ADL25"/>
      <c r="ADM25"/>
      <c r="ADN25"/>
      <c r="ADO25"/>
      <c r="ADP25"/>
      <c r="ADQ25"/>
      <c r="ADR25"/>
      <c r="ADS25"/>
      <c r="ADT25"/>
      <c r="ADU25"/>
      <c r="ADV25"/>
      <c r="ADW25"/>
      <c r="ADX25"/>
      <c r="ADY25"/>
      <c r="ADZ25"/>
      <c r="AEA25"/>
      <c r="AEB25"/>
      <c r="AEC25"/>
      <c r="AED25"/>
      <c r="AEE25"/>
      <c r="AEF25"/>
      <c r="AEG25"/>
      <c r="AEH25"/>
      <c r="AEI25"/>
      <c r="AEJ25"/>
      <c r="AEK25"/>
      <c r="AEL25"/>
      <c r="AEM25"/>
      <c r="AEN25"/>
      <c r="AEO25"/>
      <c r="AEP25"/>
      <c r="AEQ25"/>
      <c r="AER25"/>
      <c r="AES25"/>
      <c r="AET25"/>
      <c r="AEU25"/>
      <c r="AEV25"/>
      <c r="AEW25"/>
      <c r="AEX25"/>
      <c r="AEY25"/>
      <c r="AEZ25"/>
      <c r="AFA25"/>
      <c r="AFB25"/>
      <c r="AFC25"/>
      <c r="AFD25"/>
      <c r="AFE25"/>
      <c r="AFF25"/>
      <c r="AFG25"/>
      <c r="AFH25"/>
      <c r="AFI25"/>
      <c r="AFJ25"/>
      <c r="AFK25"/>
      <c r="AFL25"/>
      <c r="AFM25"/>
      <c r="AFN25"/>
      <c r="AFO25"/>
      <c r="AFP25"/>
      <c r="AFQ25"/>
      <c r="AFR25"/>
      <c r="AFS25"/>
      <c r="AFT25"/>
      <c r="AFU25"/>
      <c r="AFV25"/>
      <c r="AFW25"/>
      <c r="AFX25"/>
      <c r="AFY25"/>
      <c r="AFZ25"/>
      <c r="AGA25"/>
      <c r="AGB25"/>
      <c r="AGC25"/>
      <c r="AGD25"/>
      <c r="AGE25"/>
      <c r="AGF25"/>
      <c r="AGG25"/>
      <c r="AGH25"/>
      <c r="AGI25"/>
      <c r="AGJ25"/>
      <c r="AGK25"/>
      <c r="AGL25"/>
      <c r="AGM25"/>
      <c r="AGN25"/>
      <c r="AGO25"/>
      <c r="AGP25"/>
      <c r="AGQ25"/>
      <c r="AGR25"/>
      <c r="AGS25"/>
      <c r="AGT25"/>
      <c r="AGU25"/>
      <c r="AGV25"/>
      <c r="AGW25"/>
      <c r="AGX25"/>
      <c r="AGY25"/>
      <c r="AGZ25"/>
      <c r="AHA25"/>
      <c r="AHB25"/>
      <c r="AHC25"/>
      <c r="AHD25"/>
      <c r="AHE25"/>
      <c r="AHF25"/>
      <c r="AHG25"/>
      <c r="AHH25"/>
      <c r="AHI25"/>
      <c r="AHJ25"/>
      <c r="AHK25"/>
      <c r="AHL25"/>
      <c r="AHM25"/>
      <c r="AHN25"/>
      <c r="AHO25"/>
      <c r="AHP25"/>
      <c r="AHQ25"/>
      <c r="AHR25"/>
      <c r="AHS25"/>
      <c r="AHT25"/>
      <c r="AHU25"/>
      <c r="AHV25"/>
      <c r="AHW25"/>
      <c r="AHX25"/>
      <c r="AHY25"/>
      <c r="AHZ25"/>
      <c r="AIA25"/>
      <c r="AIB25"/>
      <c r="AIC25"/>
      <c r="AID25"/>
      <c r="AIE25"/>
      <c r="AIF25"/>
      <c r="AIG25"/>
      <c r="AIH25"/>
      <c r="AII25"/>
      <c r="AIJ25"/>
      <c r="AIK25"/>
      <c r="AIL25"/>
      <c r="AIM25"/>
      <c r="AIN25"/>
      <c r="AIO25"/>
      <c r="AIP25"/>
      <c r="AIQ25"/>
      <c r="AIR25"/>
      <c r="AIS25"/>
      <c r="AIT25"/>
      <c r="AIU25"/>
      <c r="AIV25"/>
      <c r="AIW25"/>
      <c r="AIX25"/>
      <c r="AIY25"/>
      <c r="AIZ25"/>
      <c r="AJA25"/>
      <c r="AJB25"/>
      <c r="AJC25"/>
      <c r="AJD25"/>
      <c r="AJE25"/>
      <c r="AJF25"/>
      <c r="AJG25"/>
      <c r="AJH25"/>
      <c r="AJI25"/>
      <c r="AJJ25"/>
      <c r="AJK25"/>
      <c r="AJL25"/>
      <c r="AJM25"/>
      <c r="AJN25"/>
      <c r="AJO25"/>
      <c r="AJP25"/>
      <c r="AJQ25"/>
      <c r="AJR25"/>
      <c r="AJS25"/>
      <c r="AJT25"/>
      <c r="AJU25"/>
      <c r="AJV25"/>
      <c r="AJW25"/>
      <c r="AJX25"/>
      <c r="AJY25"/>
      <c r="AJZ25"/>
      <c r="AKA25"/>
      <c r="AKB25"/>
      <c r="AKC25"/>
      <c r="AKD25"/>
      <c r="AKE25"/>
      <c r="AKF25"/>
      <c r="AKG25"/>
      <c r="AKH25"/>
      <c r="AKI25"/>
      <c r="AKJ25"/>
      <c r="AKK25"/>
      <c r="AKL25"/>
      <c r="AKM25"/>
      <c r="AKN25"/>
      <c r="AKO25"/>
      <c r="AKP25"/>
      <c r="AKQ25"/>
      <c r="AKR25"/>
      <c r="AKS25"/>
      <c r="AKT25"/>
      <c r="AKU25"/>
      <c r="AKV25"/>
      <c r="AKW25"/>
      <c r="AKX25"/>
      <c r="AKY25"/>
      <c r="AKZ25"/>
      <c r="ALA25"/>
      <c r="ALB25"/>
      <c r="ALC25"/>
      <c r="ALD25"/>
      <c r="ALE25"/>
      <c r="ALF25"/>
      <c r="ALG25"/>
      <c r="ALH25"/>
      <c r="ALI25"/>
      <c r="ALJ25"/>
      <c r="ALK25"/>
      <c r="ALL25"/>
      <c r="ALM25"/>
      <c r="ALN25"/>
      <c r="ALO25"/>
      <c r="ALP25"/>
      <c r="ALQ25"/>
      <c r="ALR25"/>
      <c r="ALS25"/>
      <c r="ALT25"/>
      <c r="ALU25"/>
      <c r="ALV25"/>
      <c r="ALW25"/>
      <c r="ALX25"/>
      <c r="ALY25"/>
      <c r="ALZ25"/>
      <c r="AMA25"/>
      <c r="AMB25"/>
      <c r="AMC25"/>
      <c r="AMD25"/>
      <c r="AME25"/>
      <c r="AMF25"/>
      <c r="AMG25"/>
      <c r="AMH25"/>
      <c r="AMI25"/>
      <c r="AMJ25"/>
      <c r="AMK25"/>
      <c r="AML25"/>
      <c r="AMM25"/>
      <c r="AMN25"/>
      <c r="AMO25"/>
      <c r="AMP25"/>
      <c r="AMQ25"/>
      <c r="AMR25"/>
      <c r="AMS25"/>
      <c r="AMT25"/>
      <c r="AMU25"/>
      <c r="AMV25"/>
      <c r="AMW25"/>
      <c r="AMX25"/>
      <c r="AMY25"/>
      <c r="AMZ25"/>
      <c r="ANA25"/>
      <c r="ANB25"/>
      <c r="ANC25"/>
      <c r="AND25"/>
      <c r="ANE25"/>
      <c r="ANF25"/>
      <c r="ANG25"/>
      <c r="ANH25"/>
      <c r="ANI25"/>
      <c r="ANJ25"/>
      <c r="ANK25"/>
      <c r="ANL25"/>
      <c r="ANM25"/>
      <c r="ANN25"/>
      <c r="ANO25"/>
      <c r="ANP25"/>
      <c r="ANQ25"/>
      <c r="ANR25"/>
      <c r="ANS25"/>
      <c r="ANT25"/>
      <c r="ANU25"/>
      <c r="ANV25"/>
      <c r="ANW25"/>
      <c r="ANX25"/>
      <c r="ANY25"/>
      <c r="ANZ25"/>
      <c r="AOA25"/>
      <c r="AOB25"/>
      <c r="AOC25"/>
      <c r="AOD25"/>
      <c r="AOE25"/>
      <c r="AOF25"/>
      <c r="AOG25"/>
      <c r="AOH25"/>
      <c r="AOI25"/>
      <c r="AOJ25"/>
      <c r="AOK25"/>
      <c r="AOL25"/>
      <c r="AOM25"/>
      <c r="AON25"/>
      <c r="AOO25"/>
      <c r="AOP25"/>
      <c r="AOQ25"/>
      <c r="AOR25"/>
      <c r="AOS25"/>
      <c r="AOT25"/>
      <c r="AOU25"/>
      <c r="AOV25"/>
      <c r="AOW25"/>
      <c r="AOX25"/>
      <c r="AOY25"/>
      <c r="AOZ25"/>
      <c r="APA25"/>
      <c r="APB25"/>
      <c r="APC25"/>
      <c r="APD25"/>
      <c r="APE25"/>
      <c r="APF25"/>
      <c r="APG25"/>
      <c r="APH25"/>
      <c r="API25"/>
      <c r="APJ25"/>
      <c r="APK25"/>
      <c r="APL25"/>
      <c r="APM25"/>
      <c r="APN25"/>
      <c r="APO25"/>
      <c r="APP25"/>
      <c r="APQ25"/>
      <c r="APR25"/>
      <c r="APS25"/>
      <c r="APT25"/>
      <c r="APU25"/>
      <c r="APV25"/>
      <c r="APW25"/>
      <c r="APX25"/>
      <c r="APY25"/>
      <c r="APZ25"/>
      <c r="AQA25"/>
      <c r="AQB25"/>
      <c r="AQC25"/>
      <c r="AQD25"/>
      <c r="AQE25"/>
      <c r="AQF25"/>
      <c r="AQG25"/>
      <c r="AQH25"/>
      <c r="AQI25"/>
      <c r="AQJ25"/>
      <c r="AQK25"/>
      <c r="AQL25"/>
      <c r="AQM25"/>
      <c r="AQN25"/>
      <c r="AQO25"/>
      <c r="AQP25"/>
      <c r="AQQ25"/>
      <c r="AQR25"/>
      <c r="AQS25"/>
      <c r="AQT25"/>
      <c r="AQU25"/>
      <c r="AQV25"/>
      <c r="AQW25"/>
      <c r="AQX25"/>
      <c r="AQY25"/>
      <c r="AQZ25"/>
      <c r="ARA25"/>
      <c r="ARB25"/>
      <c r="ARC25"/>
      <c r="ARD25"/>
      <c r="ARE25"/>
      <c r="ARF25"/>
      <c r="ARG25"/>
      <c r="ARH25"/>
      <c r="ARI25"/>
      <c r="ARJ25"/>
      <c r="ARK25"/>
      <c r="ARL25"/>
      <c r="ARM25"/>
      <c r="ARN25"/>
      <c r="ARO25"/>
      <c r="ARP25"/>
      <c r="ARQ25"/>
      <c r="ARR25"/>
      <c r="ARS25"/>
      <c r="ART25"/>
      <c r="ARU25"/>
      <c r="ARV25"/>
      <c r="ARW25"/>
      <c r="ARX25"/>
      <c r="ARY25"/>
      <c r="ARZ25"/>
      <c r="ASA25"/>
      <c r="ASB25"/>
      <c r="ASC25"/>
      <c r="ASD25"/>
      <c r="ASE25"/>
      <c r="ASF25"/>
      <c r="ASG25"/>
      <c r="ASH25"/>
      <c r="ASI25"/>
      <c r="ASJ25"/>
      <c r="ASK25"/>
      <c r="ASL25"/>
      <c r="ASM25"/>
      <c r="ASN25"/>
      <c r="ASO25"/>
      <c r="ASP25"/>
      <c r="ASQ25"/>
      <c r="ASR25"/>
      <c r="ASS25"/>
      <c r="AST25"/>
      <c r="ASU25"/>
      <c r="ASV25"/>
      <c r="ASW25"/>
      <c r="ASX25"/>
      <c r="ASY25"/>
      <c r="ASZ25"/>
      <c r="ATA25"/>
      <c r="ATB25"/>
      <c r="ATC25"/>
      <c r="ATD25"/>
      <c r="ATE25"/>
      <c r="ATF25"/>
      <c r="ATG25"/>
      <c r="ATH25"/>
      <c r="ATI25"/>
      <c r="ATJ25"/>
      <c r="ATK25"/>
      <c r="ATL25"/>
      <c r="ATM25"/>
      <c r="ATN25"/>
      <c r="ATO25"/>
      <c r="ATP25"/>
      <c r="ATQ25"/>
      <c r="ATR25"/>
      <c r="ATS25"/>
      <c r="ATT25"/>
      <c r="ATU25"/>
      <c r="ATV25"/>
      <c r="ATW25"/>
      <c r="ATX25"/>
      <c r="ATY25"/>
      <c r="ATZ25"/>
      <c r="AUA25"/>
      <c r="AUB25"/>
      <c r="AUC25"/>
      <c r="AUD25"/>
      <c r="AUE25"/>
      <c r="AUF25"/>
      <c r="AUG25"/>
      <c r="AUH25"/>
      <c r="AUI25"/>
      <c r="AUJ25"/>
      <c r="AUK25"/>
      <c r="AUL25"/>
      <c r="AUM25"/>
      <c r="AUN25"/>
      <c r="AUO25"/>
      <c r="AUP25"/>
      <c r="AUQ25"/>
      <c r="AUR25"/>
      <c r="AUS25"/>
      <c r="AUT25"/>
      <c r="AUU25"/>
      <c r="AUV25"/>
      <c r="AUW25"/>
      <c r="AUX25"/>
      <c r="AUY25"/>
      <c r="AUZ25"/>
      <c r="AVA25"/>
      <c r="AVB25"/>
      <c r="AVC25"/>
      <c r="AVD25"/>
      <c r="AVE25"/>
      <c r="AVF25"/>
      <c r="AVG25"/>
      <c r="AVH25"/>
      <c r="AVI25"/>
      <c r="AVJ25"/>
      <c r="AVK25"/>
      <c r="AVL25"/>
      <c r="AVM25"/>
      <c r="AVN25"/>
      <c r="AVO25"/>
      <c r="AVP25"/>
      <c r="AVQ25"/>
      <c r="AVR25"/>
      <c r="AVS25"/>
      <c r="AVT25"/>
      <c r="AVU25"/>
      <c r="AVV25"/>
      <c r="AVW25"/>
      <c r="AVX25"/>
      <c r="AVY25"/>
      <c r="AVZ25"/>
      <c r="AWA25"/>
      <c r="AWB25"/>
      <c r="AWC25"/>
      <c r="AWD25"/>
      <c r="AWE25"/>
      <c r="AWF25"/>
      <c r="AWG25"/>
      <c r="AWH25"/>
      <c r="AWI25"/>
      <c r="AWJ25"/>
      <c r="AWK25"/>
      <c r="AWL25"/>
      <c r="AWM25"/>
      <c r="AWN25"/>
      <c r="AWO25"/>
      <c r="AWP25"/>
      <c r="AWQ25"/>
      <c r="AWR25"/>
      <c r="AWS25"/>
      <c r="AWT25"/>
      <c r="AWU25"/>
      <c r="AWV25"/>
      <c r="AWW25"/>
      <c r="AWX25"/>
      <c r="AWY25"/>
      <c r="AWZ25"/>
      <c r="AXA25"/>
      <c r="AXB25"/>
      <c r="AXC25"/>
      <c r="AXD25"/>
      <c r="AXE25"/>
      <c r="AXF25"/>
      <c r="AXG25"/>
      <c r="AXH25"/>
      <c r="AXI25"/>
      <c r="AXJ25"/>
      <c r="AXK25"/>
      <c r="AXL25"/>
      <c r="AXM25"/>
      <c r="AXN25"/>
      <c r="AXO25"/>
      <c r="AXP25"/>
      <c r="AXQ25"/>
      <c r="AXR25"/>
      <c r="AXS25"/>
      <c r="AXT25"/>
      <c r="AXU25"/>
      <c r="AXV25"/>
      <c r="AXW25"/>
      <c r="AXX25"/>
      <c r="AXY25"/>
      <c r="AXZ25"/>
      <c r="AYA25"/>
      <c r="AYB25"/>
      <c r="AYC25"/>
      <c r="AYD25"/>
      <c r="AYE25"/>
      <c r="AYF25"/>
      <c r="AYG25"/>
      <c r="AYH25"/>
      <c r="AYI25"/>
      <c r="AYJ25"/>
      <c r="AYK25"/>
      <c r="AYL25"/>
      <c r="AYM25"/>
      <c r="AYN25"/>
      <c r="AYO25"/>
      <c r="AYP25"/>
      <c r="AYQ25"/>
      <c r="AYR25"/>
      <c r="AYS25"/>
      <c r="AYT25"/>
      <c r="AYU25"/>
      <c r="AYV25"/>
      <c r="AYW25"/>
      <c r="AYX25"/>
      <c r="AYY25"/>
      <c r="AYZ25"/>
      <c r="AZA25"/>
      <c r="AZB25"/>
      <c r="AZC25"/>
      <c r="AZD25"/>
      <c r="AZE25"/>
      <c r="AZF25"/>
      <c r="AZG25"/>
      <c r="AZH25"/>
      <c r="AZI25"/>
      <c r="AZJ25"/>
      <c r="AZK25"/>
      <c r="AZL25"/>
      <c r="AZM25"/>
      <c r="AZN25"/>
      <c r="AZO25"/>
      <c r="AZP25"/>
      <c r="AZQ25"/>
      <c r="AZR25"/>
      <c r="AZS25"/>
      <c r="AZT25"/>
      <c r="AZU25"/>
      <c r="AZV25"/>
      <c r="AZW25"/>
      <c r="AZX25"/>
      <c r="AZY25"/>
      <c r="AZZ25"/>
      <c r="BAA25"/>
      <c r="BAB25"/>
      <c r="BAC25"/>
      <c r="BAD25"/>
      <c r="BAE25"/>
      <c r="BAF25"/>
      <c r="BAG25"/>
      <c r="BAH25"/>
      <c r="BAI25"/>
      <c r="BAJ25"/>
      <c r="BAK25"/>
      <c r="BAL25"/>
      <c r="BAM25"/>
      <c r="BAN25"/>
      <c r="BAO25"/>
      <c r="BAP25"/>
      <c r="BAQ25"/>
      <c r="BAR25"/>
      <c r="BAS25"/>
      <c r="BAT25"/>
      <c r="BAU25"/>
      <c r="BAV25"/>
      <c r="BAW25"/>
      <c r="BAX25"/>
      <c r="BAY25"/>
      <c r="BAZ25"/>
      <c r="BBA25"/>
      <c r="BBB25"/>
      <c r="BBC25"/>
      <c r="BBD25"/>
      <c r="BBE25"/>
      <c r="BBF25"/>
      <c r="BBG25"/>
      <c r="BBH25"/>
      <c r="BBI25"/>
      <c r="BBJ25"/>
      <c r="BBK25"/>
      <c r="BBL25"/>
      <c r="BBM25"/>
      <c r="BBN25"/>
      <c r="BBO25"/>
      <c r="BBP25"/>
      <c r="BBQ25"/>
      <c r="BBR25"/>
      <c r="BBS25"/>
      <c r="BBT25"/>
      <c r="BBU25"/>
      <c r="BBV25"/>
      <c r="BBW25"/>
      <c r="BBX25"/>
      <c r="BBY25"/>
      <c r="BBZ25"/>
      <c r="BCA25"/>
      <c r="BCB25"/>
      <c r="BCC25"/>
      <c r="BCD25"/>
      <c r="BCE25"/>
      <c r="BCF25"/>
      <c r="BCG25"/>
      <c r="BCH25"/>
      <c r="BCI25"/>
      <c r="BCJ25"/>
      <c r="BCK25"/>
      <c r="BCL25"/>
      <c r="BCM25"/>
      <c r="BCN25"/>
      <c r="BCO25"/>
      <c r="BCP25"/>
      <c r="BCQ25"/>
      <c r="BCR25"/>
      <c r="BCS25"/>
      <c r="BCT25"/>
      <c r="BCU25"/>
      <c r="BCV25"/>
      <c r="BCW25"/>
      <c r="BCX25"/>
      <c r="BCY25"/>
      <c r="BCZ25"/>
      <c r="BDA25"/>
      <c r="BDB25"/>
      <c r="BDC25"/>
      <c r="BDD25"/>
      <c r="BDE25"/>
      <c r="BDF25"/>
      <c r="BDG25"/>
      <c r="BDH25"/>
      <c r="BDI25"/>
      <c r="BDJ25"/>
      <c r="BDK25"/>
      <c r="BDL25"/>
      <c r="BDM25"/>
      <c r="BDN25"/>
      <c r="BDO25"/>
      <c r="BDP25"/>
      <c r="BDQ25"/>
      <c r="BDR25"/>
      <c r="BDS25"/>
      <c r="BDT25"/>
      <c r="BDU25"/>
      <c r="BDV25"/>
      <c r="BDW25"/>
      <c r="BDX25"/>
      <c r="BDY25"/>
      <c r="BDZ25"/>
      <c r="BEA25"/>
      <c r="BEB25"/>
      <c r="BEC25"/>
      <c r="BED25"/>
      <c r="BEE25"/>
      <c r="BEF25"/>
      <c r="BEG25"/>
      <c r="BEH25"/>
      <c r="BEI25"/>
      <c r="BEJ25"/>
      <c r="BEK25"/>
      <c r="BEL25"/>
      <c r="BEM25"/>
      <c r="BEN25"/>
      <c r="BEO25"/>
      <c r="BEP25"/>
      <c r="BEQ25"/>
      <c r="BER25"/>
      <c r="BES25"/>
      <c r="BET25"/>
      <c r="BEU25"/>
      <c r="BEV25"/>
      <c r="BEW25"/>
      <c r="BEX25"/>
      <c r="BEY25"/>
      <c r="BEZ25"/>
      <c r="BFA25"/>
      <c r="BFB25"/>
      <c r="BFC25"/>
      <c r="BFD25"/>
      <c r="BFE25"/>
      <c r="BFF25"/>
      <c r="BFG25"/>
      <c r="BFH25"/>
      <c r="BFI25"/>
      <c r="BFJ25"/>
      <c r="BFK25"/>
      <c r="BFL25"/>
      <c r="BFM25"/>
      <c r="BFN25"/>
      <c r="BFO25"/>
      <c r="BFP25"/>
      <c r="BFQ25"/>
      <c r="BFR25"/>
      <c r="BFS25"/>
      <c r="BFT25"/>
      <c r="BFU25"/>
      <c r="BFV25"/>
      <c r="BFW25"/>
      <c r="BFX25"/>
      <c r="BFY25"/>
      <c r="BFZ25"/>
      <c r="BGA25"/>
      <c r="BGB25"/>
      <c r="BGC25"/>
      <c r="BGD25"/>
      <c r="BGE25"/>
      <c r="BGF25"/>
      <c r="BGG25"/>
      <c r="BGH25"/>
      <c r="BGI25"/>
      <c r="BGJ25"/>
      <c r="BGK25"/>
      <c r="BGL25"/>
      <c r="BGM25"/>
      <c r="BGN25"/>
      <c r="BGO25"/>
      <c r="BGP25"/>
      <c r="BGQ25"/>
      <c r="BGR25"/>
      <c r="BGS25"/>
      <c r="BGT25"/>
      <c r="BGU25"/>
      <c r="BGV25"/>
      <c r="BGW25"/>
      <c r="BGX25"/>
      <c r="BGY25"/>
      <c r="BGZ25"/>
      <c r="BHA25"/>
      <c r="BHB25"/>
      <c r="BHC25"/>
      <c r="BHD25"/>
      <c r="BHE25"/>
      <c r="BHF25"/>
      <c r="BHG25"/>
      <c r="BHH25"/>
      <c r="BHI25"/>
      <c r="BHJ25"/>
      <c r="BHK25"/>
      <c r="BHL25"/>
      <c r="BHM25"/>
      <c r="BHN25"/>
      <c r="BHO25"/>
      <c r="BHP25"/>
      <c r="BHQ25"/>
      <c r="BHR25"/>
      <c r="BHS25"/>
      <c r="BHT25"/>
      <c r="BHU25"/>
      <c r="BHV25"/>
      <c r="BHW25"/>
      <c r="BHX25"/>
      <c r="BHY25"/>
      <c r="BHZ25"/>
      <c r="BIA25"/>
      <c r="BIB25"/>
      <c r="BIC25"/>
      <c r="BID25"/>
      <c r="BIE25"/>
      <c r="BIF25"/>
      <c r="BIG25"/>
      <c r="BIH25"/>
      <c r="BII25"/>
      <c r="BIJ25"/>
      <c r="BIK25"/>
      <c r="BIL25"/>
      <c r="BIM25"/>
      <c r="BIN25"/>
      <c r="BIO25"/>
      <c r="BIP25"/>
      <c r="BIQ25"/>
      <c r="BIR25"/>
      <c r="BIS25"/>
      <c r="BIT25"/>
      <c r="BIU25"/>
      <c r="BIV25"/>
      <c r="BIW25"/>
      <c r="BIX25"/>
      <c r="BIY25"/>
      <c r="BIZ25"/>
      <c r="BJA25"/>
      <c r="BJB25"/>
      <c r="BJC25"/>
      <c r="BJD25"/>
      <c r="BJE25"/>
      <c r="BJF25"/>
      <c r="BJG25"/>
      <c r="BJH25"/>
      <c r="BJI25"/>
      <c r="BJJ25"/>
      <c r="BJK25"/>
      <c r="BJL25"/>
      <c r="BJM25"/>
      <c r="BJN25"/>
      <c r="BJO25"/>
      <c r="BJP25"/>
      <c r="BJQ25"/>
      <c r="BJR25"/>
      <c r="BJS25"/>
      <c r="BJT25"/>
      <c r="BJU25"/>
      <c r="BJV25"/>
      <c r="BJW25"/>
      <c r="BJX25"/>
      <c r="BJY25"/>
      <c r="BJZ25"/>
      <c r="BKA25"/>
      <c r="BKB25"/>
      <c r="BKC25"/>
      <c r="BKD25"/>
      <c r="BKE25"/>
      <c r="BKF25"/>
      <c r="BKG25"/>
      <c r="BKH25"/>
      <c r="BKI25"/>
      <c r="BKJ25"/>
      <c r="BKK25"/>
      <c r="BKL25"/>
      <c r="BKM25"/>
      <c r="BKN25"/>
      <c r="BKO25"/>
      <c r="BKP25"/>
      <c r="BKQ25"/>
      <c r="BKR25"/>
      <c r="BKS25"/>
      <c r="BKT25"/>
      <c r="BKU25"/>
      <c r="BKV25"/>
      <c r="BKW25"/>
      <c r="BKX25"/>
      <c r="BKY25"/>
      <c r="BKZ25"/>
      <c r="BLA25"/>
      <c r="BLB25"/>
      <c r="BLC25"/>
      <c r="BLD25"/>
      <c r="BLE25"/>
      <c r="BLF25"/>
      <c r="BLG25"/>
      <c r="BLH25"/>
      <c r="BLI25"/>
      <c r="BLJ25"/>
      <c r="BLK25"/>
      <c r="BLL25"/>
      <c r="BLM25"/>
      <c r="BLN25"/>
      <c r="BLO25"/>
      <c r="BLP25"/>
      <c r="BLQ25"/>
      <c r="BLR25"/>
      <c r="BLS25"/>
      <c r="BLT25"/>
      <c r="BLU25"/>
      <c r="BLV25"/>
      <c r="BLW25"/>
      <c r="BLX25"/>
      <c r="BLY25"/>
      <c r="BLZ25"/>
      <c r="BMA25"/>
      <c r="BMB25"/>
      <c r="BMC25"/>
      <c r="BMD25"/>
      <c r="BME25"/>
      <c r="BMF25"/>
      <c r="BMG25"/>
      <c r="BMH25"/>
      <c r="BMI25"/>
      <c r="BMJ25"/>
      <c r="BMK25"/>
      <c r="BML25"/>
      <c r="BMM25"/>
      <c r="BMN25"/>
      <c r="BMO25"/>
      <c r="BMP25"/>
      <c r="BMQ25"/>
      <c r="BMR25"/>
      <c r="BMS25"/>
      <c r="BMT25"/>
      <c r="BMU25"/>
      <c r="BMV25"/>
      <c r="BMW25"/>
      <c r="BMX25"/>
      <c r="BMY25"/>
      <c r="BMZ25"/>
      <c r="BNA25"/>
      <c r="BNB25"/>
      <c r="BNC25"/>
      <c r="BND25"/>
      <c r="BNE25"/>
      <c r="BNF25"/>
      <c r="BNG25"/>
      <c r="BNH25"/>
      <c r="BNI25"/>
      <c r="BNJ25"/>
      <c r="BNK25"/>
      <c r="BNL25"/>
      <c r="BNM25"/>
      <c r="BNN25"/>
      <c r="BNO25"/>
      <c r="BNP25"/>
      <c r="BNQ25"/>
      <c r="BNR25"/>
      <c r="BNS25"/>
      <c r="BNT25"/>
      <c r="BNU25"/>
      <c r="BNV25"/>
      <c r="BNW25"/>
      <c r="BNX25"/>
      <c r="BNY25"/>
      <c r="BNZ25"/>
      <c r="BOA25"/>
      <c r="BOB25"/>
      <c r="BOC25"/>
      <c r="BOD25"/>
      <c r="BOE25"/>
      <c r="BOF25"/>
      <c r="BOG25"/>
      <c r="BOH25"/>
      <c r="BOI25"/>
      <c r="BOJ25"/>
      <c r="BOK25"/>
      <c r="BOL25"/>
      <c r="BOM25"/>
      <c r="BON25"/>
      <c r="BOO25"/>
      <c r="BOP25"/>
      <c r="BOQ25"/>
      <c r="BOR25"/>
      <c r="BOS25"/>
      <c r="BOT25"/>
      <c r="BOU25"/>
      <c r="BOV25"/>
      <c r="BOW25"/>
      <c r="BOX25"/>
      <c r="BOY25"/>
      <c r="BOZ25"/>
      <c r="BPA25"/>
      <c r="BPB25"/>
      <c r="BPC25"/>
      <c r="BPD25"/>
      <c r="BPE25"/>
      <c r="BPF25"/>
      <c r="BPG25"/>
      <c r="BPH25"/>
      <c r="BPI25"/>
      <c r="BPJ25"/>
      <c r="BPK25"/>
      <c r="BPL25"/>
      <c r="BPM25"/>
      <c r="BPN25"/>
      <c r="BPO25"/>
      <c r="BPP25"/>
      <c r="BPQ25"/>
      <c r="BPR25"/>
      <c r="BPS25"/>
      <c r="BPT25"/>
      <c r="BPU25"/>
      <c r="BPV25"/>
      <c r="BPW25"/>
      <c r="BPX25"/>
      <c r="BPY25"/>
      <c r="BPZ25"/>
      <c r="BQA25"/>
      <c r="BQB25"/>
      <c r="BQC25"/>
      <c r="BQD25"/>
      <c r="BQE25"/>
      <c r="BQF25"/>
      <c r="BQG25"/>
      <c r="BQH25"/>
      <c r="BQI25"/>
      <c r="BQJ25"/>
      <c r="BQK25"/>
      <c r="BQL25"/>
      <c r="BQM25"/>
      <c r="BQN25"/>
      <c r="BQO25"/>
      <c r="BQP25"/>
      <c r="BQQ25"/>
      <c r="BQR25"/>
      <c r="BQS25"/>
      <c r="BQT25"/>
      <c r="BQU25"/>
      <c r="BQV25"/>
      <c r="BQW25"/>
      <c r="BQX25"/>
      <c r="BQY25"/>
      <c r="BQZ25"/>
      <c r="BRA25"/>
      <c r="BRB25"/>
      <c r="BRC25"/>
      <c r="BRD25"/>
      <c r="BRE25"/>
      <c r="BRF25"/>
      <c r="BRG25"/>
      <c r="BRH25"/>
      <c r="BRI25"/>
      <c r="BRJ25"/>
      <c r="BRK25"/>
      <c r="BRL25"/>
      <c r="BRM25"/>
      <c r="BRN25"/>
      <c r="BRO25"/>
      <c r="BRP25"/>
      <c r="BRQ25"/>
      <c r="BRR25"/>
      <c r="BRS25"/>
      <c r="BRT25"/>
      <c r="BRU25"/>
      <c r="BRV25"/>
      <c r="BRW25"/>
      <c r="BRX25"/>
      <c r="BRY25"/>
      <c r="BRZ25"/>
      <c r="BSA25"/>
      <c r="BSB25"/>
      <c r="BSC25"/>
      <c r="BSD25"/>
      <c r="BSE25"/>
      <c r="BSF25"/>
      <c r="BSG25"/>
      <c r="BSH25"/>
      <c r="BSI25"/>
      <c r="BSJ25"/>
      <c r="BSK25"/>
      <c r="BSL25"/>
      <c r="BSM25"/>
      <c r="BSN25"/>
      <c r="BSO25"/>
      <c r="BSP25"/>
      <c r="BSQ25"/>
      <c r="BSR25"/>
      <c r="BSS25"/>
      <c r="BST25"/>
      <c r="BSU25"/>
      <c r="BSV25"/>
      <c r="BSW25"/>
      <c r="BSX25"/>
      <c r="BSY25"/>
      <c r="BSZ25"/>
      <c r="BTA25"/>
      <c r="BTB25"/>
      <c r="BTC25"/>
      <c r="BTD25"/>
      <c r="BTE25"/>
      <c r="BTF25"/>
      <c r="BTG25"/>
      <c r="BTH25"/>
      <c r="BTI25"/>
      <c r="BTJ25"/>
      <c r="BTK25"/>
      <c r="BTL25"/>
      <c r="BTM25"/>
      <c r="BTN25"/>
      <c r="BTO25"/>
      <c r="BTP25"/>
      <c r="BTQ25"/>
      <c r="BTR25"/>
      <c r="BTS25"/>
      <c r="BTT25"/>
      <c r="BTU25"/>
      <c r="BTV25"/>
      <c r="BTW25"/>
      <c r="BTX25"/>
      <c r="BTY25"/>
      <c r="BTZ25"/>
      <c r="BUA25"/>
      <c r="BUB25"/>
      <c r="BUC25"/>
      <c r="BUD25"/>
      <c r="BUE25"/>
      <c r="BUF25"/>
      <c r="BUG25"/>
      <c r="BUH25"/>
      <c r="BUI25"/>
      <c r="BUJ25"/>
      <c r="BUK25"/>
      <c r="BUL25"/>
      <c r="BUM25"/>
      <c r="BUN25"/>
      <c r="BUO25"/>
      <c r="BUP25"/>
      <c r="BUQ25"/>
      <c r="BUR25"/>
      <c r="BUS25"/>
      <c r="BUT25"/>
      <c r="BUU25"/>
      <c r="BUV25"/>
      <c r="BUW25"/>
      <c r="BUX25"/>
      <c r="BUY25"/>
      <c r="BUZ25"/>
      <c r="BVA25"/>
      <c r="BVB25"/>
      <c r="BVC25"/>
      <c r="BVD25"/>
      <c r="BVE25"/>
      <c r="BVF25"/>
      <c r="BVG25"/>
      <c r="BVH25"/>
      <c r="BVI25"/>
      <c r="BVJ25"/>
      <c r="BVK25"/>
      <c r="BVL25"/>
      <c r="BVM25"/>
      <c r="BVN25"/>
      <c r="BVO25"/>
      <c r="BVP25"/>
      <c r="BVQ25"/>
      <c r="BVR25"/>
      <c r="BVS25"/>
      <c r="BVT25"/>
      <c r="BVU25"/>
      <c r="BVV25"/>
      <c r="BVW25"/>
      <c r="BVX25"/>
      <c r="BVY25"/>
      <c r="BVZ25"/>
      <c r="BWA25"/>
      <c r="BWB25"/>
      <c r="BWC25"/>
      <c r="BWD25"/>
      <c r="BWE25"/>
      <c r="BWF25"/>
      <c r="BWG25"/>
      <c r="BWH25"/>
      <c r="BWI25"/>
      <c r="BWJ25"/>
      <c r="BWK25"/>
      <c r="BWL25"/>
      <c r="BWM25"/>
      <c r="BWN25"/>
      <c r="BWO25"/>
      <c r="BWP25"/>
      <c r="BWQ25"/>
      <c r="BWR25"/>
      <c r="BWS25"/>
      <c r="BWT25"/>
      <c r="BWU25"/>
      <c r="BWV25"/>
      <c r="BWW25"/>
      <c r="BWX25"/>
      <c r="BWY25"/>
      <c r="BWZ25"/>
      <c r="BXA25"/>
      <c r="BXB25"/>
      <c r="BXC25"/>
      <c r="BXD25"/>
      <c r="BXE25"/>
      <c r="BXF25"/>
      <c r="BXG25"/>
      <c r="BXH25"/>
      <c r="BXI25"/>
      <c r="BXJ25"/>
      <c r="BXK25"/>
      <c r="BXL25"/>
      <c r="BXM25"/>
      <c r="BXN25"/>
      <c r="BXO25"/>
      <c r="BXP25"/>
      <c r="BXQ25"/>
      <c r="BXR25"/>
      <c r="BXS25"/>
      <c r="BXT25"/>
      <c r="BXU25"/>
      <c r="BXV25"/>
      <c r="BXW25"/>
      <c r="BXX25"/>
      <c r="BXY25"/>
      <c r="BXZ25"/>
      <c r="BYA25"/>
      <c r="BYB25"/>
      <c r="BYC25"/>
      <c r="BYD25"/>
      <c r="BYE25"/>
      <c r="BYF25"/>
      <c r="BYG25"/>
      <c r="BYH25"/>
      <c r="BYI25"/>
      <c r="BYJ25"/>
      <c r="BYK25"/>
      <c r="BYL25"/>
      <c r="BYM25"/>
      <c r="BYN25"/>
      <c r="BYO25"/>
      <c r="BYP25"/>
      <c r="BYQ25"/>
      <c r="BYR25"/>
      <c r="BYS25"/>
      <c r="BYT25"/>
      <c r="BYU25"/>
      <c r="BYV25"/>
      <c r="BYW25"/>
      <c r="BYX25"/>
      <c r="BYY25"/>
      <c r="BYZ25"/>
      <c r="BZA25"/>
      <c r="BZB25"/>
      <c r="BZC25"/>
      <c r="BZD25"/>
      <c r="BZE25"/>
      <c r="BZF25"/>
      <c r="BZG25"/>
      <c r="BZH25"/>
      <c r="BZI25"/>
      <c r="BZJ25"/>
      <c r="BZK25"/>
      <c r="BZL25"/>
      <c r="BZM25"/>
      <c r="BZN25"/>
      <c r="BZO25"/>
      <c r="BZP25"/>
      <c r="BZQ25"/>
      <c r="BZR25"/>
      <c r="BZS25"/>
      <c r="BZT25"/>
      <c r="BZU25"/>
      <c r="BZV25"/>
      <c r="BZW25"/>
      <c r="BZX25"/>
      <c r="BZY25"/>
      <c r="BZZ25"/>
      <c r="CAA25"/>
      <c r="CAB25"/>
      <c r="CAC25"/>
      <c r="CAD25"/>
      <c r="CAE25"/>
      <c r="CAF25"/>
      <c r="CAG25"/>
      <c r="CAH25"/>
      <c r="CAI25"/>
      <c r="CAJ25"/>
      <c r="CAK25"/>
      <c r="CAL25"/>
      <c r="CAM25"/>
      <c r="CAN25"/>
      <c r="CAO25"/>
      <c r="CAP25"/>
      <c r="CAQ25"/>
      <c r="CAR25"/>
      <c r="CAS25"/>
      <c r="CAT25"/>
      <c r="CAU25"/>
      <c r="CAV25"/>
      <c r="CAW25"/>
      <c r="CAX25"/>
      <c r="CAY25"/>
      <c r="CAZ25"/>
      <c r="CBA25"/>
      <c r="CBB25"/>
      <c r="CBC25"/>
      <c r="CBD25"/>
      <c r="CBE25"/>
      <c r="CBF25"/>
      <c r="CBG25"/>
      <c r="CBH25"/>
      <c r="CBI25"/>
      <c r="CBJ25"/>
      <c r="CBK25"/>
      <c r="CBL25"/>
      <c r="CBM25"/>
      <c r="CBN25"/>
      <c r="CBO25"/>
      <c r="CBP25"/>
      <c r="CBQ25"/>
      <c r="CBR25"/>
      <c r="CBS25"/>
      <c r="CBT25"/>
      <c r="CBU25"/>
      <c r="CBV25"/>
      <c r="CBW25"/>
      <c r="CBX25"/>
      <c r="CBY25"/>
      <c r="CBZ25"/>
      <c r="CCA25"/>
      <c r="CCB25"/>
      <c r="CCC25"/>
      <c r="CCD25"/>
      <c r="CCE25"/>
      <c r="CCF25"/>
      <c r="CCG25"/>
      <c r="CCH25"/>
      <c r="CCI25"/>
      <c r="CCJ25"/>
      <c r="CCK25"/>
      <c r="CCL25"/>
      <c r="CCM25"/>
      <c r="CCN25"/>
      <c r="CCO25"/>
      <c r="CCP25"/>
      <c r="CCQ25"/>
      <c r="CCR25"/>
      <c r="CCS25"/>
      <c r="CCT25"/>
      <c r="CCU25"/>
      <c r="CCV25"/>
      <c r="CCW25"/>
      <c r="CCX25"/>
      <c r="CCY25"/>
      <c r="CCZ25"/>
      <c r="CDA25"/>
      <c r="CDB25"/>
      <c r="CDC25"/>
      <c r="CDD25"/>
      <c r="CDE25"/>
      <c r="CDF25"/>
      <c r="CDG25"/>
      <c r="CDH25"/>
      <c r="CDI25"/>
      <c r="CDJ25"/>
      <c r="CDK25"/>
      <c r="CDL25"/>
      <c r="CDM25"/>
      <c r="CDN25"/>
      <c r="CDO25"/>
      <c r="CDP25"/>
      <c r="CDQ25"/>
      <c r="CDR25"/>
      <c r="CDS25"/>
      <c r="CDT25"/>
      <c r="CDU25"/>
      <c r="CDV25"/>
      <c r="CDW25"/>
      <c r="CDX25"/>
      <c r="CDY25"/>
      <c r="CDZ25"/>
      <c r="CEA25"/>
      <c r="CEB25"/>
      <c r="CEC25"/>
      <c r="CED25"/>
      <c r="CEE25"/>
      <c r="CEF25"/>
      <c r="CEG25"/>
      <c r="CEH25"/>
      <c r="CEI25"/>
      <c r="CEJ25"/>
      <c r="CEK25"/>
      <c r="CEL25"/>
      <c r="CEM25"/>
      <c r="CEN25"/>
      <c r="CEO25"/>
      <c r="CEP25"/>
      <c r="CEQ25"/>
      <c r="CER25"/>
      <c r="CES25"/>
      <c r="CET25"/>
      <c r="CEU25"/>
      <c r="CEV25"/>
      <c r="CEW25"/>
      <c r="CEX25"/>
      <c r="CEY25"/>
      <c r="CEZ25"/>
      <c r="CFA25"/>
      <c r="CFB25"/>
      <c r="CFC25"/>
      <c r="CFD25"/>
      <c r="CFE25"/>
      <c r="CFF25"/>
      <c r="CFG25"/>
      <c r="CFH25"/>
      <c r="CFI25"/>
      <c r="CFJ25"/>
      <c r="CFK25"/>
      <c r="CFL25"/>
      <c r="CFM25"/>
      <c r="CFN25"/>
      <c r="CFO25"/>
      <c r="CFP25"/>
      <c r="CFQ25"/>
      <c r="CFR25"/>
      <c r="CFS25"/>
      <c r="CFT25"/>
      <c r="CFU25"/>
      <c r="CFV25"/>
      <c r="CFW25"/>
      <c r="CFX25"/>
      <c r="CFY25"/>
      <c r="CFZ25"/>
      <c r="CGA25"/>
      <c r="CGB25"/>
      <c r="CGC25"/>
      <c r="CGD25"/>
      <c r="CGE25"/>
      <c r="CGF25"/>
      <c r="CGG25"/>
      <c r="CGH25"/>
      <c r="CGI25"/>
      <c r="CGJ25"/>
      <c r="CGK25"/>
      <c r="CGL25"/>
      <c r="CGM25"/>
      <c r="CGN25"/>
      <c r="CGO25"/>
      <c r="CGP25"/>
      <c r="CGQ25"/>
      <c r="CGR25"/>
      <c r="CGS25"/>
      <c r="CGT25"/>
      <c r="CGU25"/>
      <c r="CGV25"/>
      <c r="CGW25"/>
      <c r="CGX25"/>
      <c r="CGY25"/>
      <c r="CGZ25"/>
      <c r="CHA25"/>
      <c r="CHB25"/>
      <c r="CHC25"/>
      <c r="CHD25"/>
      <c r="CHE25"/>
      <c r="CHF25"/>
      <c r="CHG25"/>
      <c r="CHH25"/>
      <c r="CHI25"/>
      <c r="CHJ25"/>
      <c r="CHK25"/>
      <c r="CHL25"/>
      <c r="CHM25"/>
      <c r="CHN25"/>
      <c r="CHO25"/>
      <c r="CHP25"/>
      <c r="CHQ25"/>
      <c r="CHR25"/>
      <c r="CHS25"/>
      <c r="CHT25"/>
      <c r="CHU25"/>
      <c r="CHV25"/>
      <c r="CHW25"/>
      <c r="CHX25"/>
      <c r="CHY25"/>
      <c r="CHZ25"/>
      <c r="CIA25"/>
      <c r="CIB25"/>
      <c r="CIC25"/>
      <c r="CID25"/>
      <c r="CIE25"/>
      <c r="CIF25"/>
      <c r="CIG25"/>
      <c r="CIH25"/>
      <c r="CII25"/>
      <c r="CIJ25"/>
      <c r="CIK25"/>
      <c r="CIL25"/>
      <c r="CIM25"/>
      <c r="CIN25"/>
      <c r="CIO25"/>
      <c r="CIP25"/>
      <c r="CIQ25"/>
      <c r="CIR25"/>
      <c r="CIS25"/>
      <c r="CIT25"/>
      <c r="CIU25"/>
      <c r="CIV25"/>
      <c r="CIW25"/>
      <c r="CIX25"/>
      <c r="CIY25"/>
      <c r="CIZ25"/>
      <c r="CJA25"/>
      <c r="CJB25"/>
      <c r="CJC25"/>
      <c r="CJD25"/>
      <c r="CJE25"/>
      <c r="CJF25"/>
      <c r="CJG25"/>
      <c r="CJH25"/>
      <c r="CJI25"/>
      <c r="CJJ25"/>
      <c r="CJK25"/>
      <c r="CJL25"/>
      <c r="CJM25"/>
      <c r="CJN25"/>
      <c r="CJO25"/>
      <c r="CJP25"/>
      <c r="CJQ25"/>
      <c r="CJR25"/>
      <c r="CJS25"/>
      <c r="CJT25"/>
      <c r="CJU25"/>
      <c r="CJV25"/>
      <c r="CJW25"/>
      <c r="CJX25"/>
      <c r="CJY25"/>
      <c r="CJZ25"/>
      <c r="CKA25"/>
      <c r="CKB25"/>
      <c r="CKC25"/>
      <c r="CKD25"/>
      <c r="CKE25"/>
      <c r="CKF25"/>
      <c r="CKG25"/>
      <c r="CKH25"/>
      <c r="CKI25"/>
      <c r="CKJ25"/>
      <c r="CKK25"/>
      <c r="CKL25"/>
      <c r="CKM25"/>
      <c r="CKN25"/>
      <c r="CKO25"/>
      <c r="CKP25"/>
      <c r="CKQ25"/>
      <c r="CKR25"/>
      <c r="CKS25"/>
      <c r="CKT25"/>
      <c r="CKU25"/>
      <c r="CKV25"/>
      <c r="CKW25"/>
      <c r="CKX25"/>
      <c r="CKY25"/>
      <c r="CKZ25"/>
      <c r="CLA25"/>
      <c r="CLB25"/>
      <c r="CLC25"/>
      <c r="CLD25"/>
      <c r="CLE25"/>
      <c r="CLF25"/>
      <c r="CLG25"/>
      <c r="CLH25"/>
      <c r="CLI25"/>
      <c r="CLJ25"/>
      <c r="CLK25"/>
      <c r="CLL25"/>
      <c r="CLM25"/>
      <c r="CLN25"/>
      <c r="CLO25"/>
      <c r="CLP25"/>
      <c r="CLQ25"/>
      <c r="CLR25"/>
      <c r="CLS25"/>
      <c r="CLT25"/>
      <c r="CLU25"/>
      <c r="CLV25"/>
      <c r="CLW25"/>
      <c r="CLX25"/>
      <c r="CLY25"/>
      <c r="CLZ25"/>
      <c r="CMA25"/>
      <c r="CMB25"/>
      <c r="CMC25"/>
      <c r="CMD25"/>
      <c r="CME25"/>
      <c r="CMF25"/>
      <c r="CMG25"/>
      <c r="CMH25"/>
      <c r="CMI25"/>
      <c r="CMJ25"/>
      <c r="CMK25"/>
      <c r="CML25"/>
      <c r="CMM25"/>
      <c r="CMN25"/>
      <c r="CMO25"/>
      <c r="CMP25"/>
      <c r="CMQ25"/>
      <c r="CMR25"/>
      <c r="CMS25"/>
      <c r="CMT25"/>
      <c r="CMU25"/>
      <c r="CMV25"/>
      <c r="CMW25"/>
      <c r="CMX25"/>
      <c r="CMY25"/>
      <c r="CMZ25"/>
      <c r="CNA25"/>
      <c r="CNB25"/>
      <c r="CNC25"/>
      <c r="CND25"/>
      <c r="CNE25"/>
      <c r="CNF25"/>
      <c r="CNG25"/>
      <c r="CNH25"/>
      <c r="CNI25"/>
      <c r="CNJ25"/>
      <c r="CNK25"/>
      <c r="CNL25"/>
      <c r="CNM25"/>
      <c r="CNN25"/>
      <c r="CNO25"/>
      <c r="CNP25"/>
      <c r="CNQ25"/>
      <c r="CNR25"/>
      <c r="CNS25"/>
      <c r="CNT25"/>
      <c r="CNU25"/>
      <c r="CNV25"/>
      <c r="CNW25"/>
      <c r="CNX25"/>
      <c r="CNY25"/>
      <c r="CNZ25"/>
      <c r="COA25"/>
      <c r="COB25"/>
      <c r="COC25"/>
      <c r="COD25"/>
      <c r="COE25"/>
      <c r="COF25"/>
      <c r="COG25"/>
      <c r="COH25"/>
      <c r="COI25"/>
      <c r="COJ25"/>
      <c r="COK25"/>
      <c r="COL25"/>
      <c r="COM25"/>
      <c r="CON25"/>
      <c r="COO25"/>
      <c r="COP25"/>
      <c r="COQ25"/>
      <c r="COR25"/>
      <c r="COS25"/>
      <c r="COT25"/>
      <c r="COU25"/>
      <c r="COV25"/>
      <c r="COW25"/>
      <c r="COX25"/>
      <c r="COY25"/>
      <c r="COZ25"/>
      <c r="CPA25"/>
      <c r="CPB25"/>
      <c r="CPC25"/>
      <c r="CPD25"/>
      <c r="CPE25"/>
      <c r="CPF25"/>
      <c r="CPG25"/>
      <c r="CPH25"/>
      <c r="CPI25"/>
      <c r="CPJ25"/>
      <c r="CPK25"/>
      <c r="CPL25"/>
      <c r="CPM25"/>
      <c r="CPN25"/>
      <c r="CPO25"/>
      <c r="CPP25"/>
      <c r="CPQ25"/>
      <c r="CPR25"/>
      <c r="CPS25"/>
      <c r="CPT25"/>
      <c r="CPU25"/>
      <c r="CPV25"/>
      <c r="CPW25"/>
      <c r="CPX25"/>
      <c r="CPY25"/>
      <c r="CPZ25"/>
      <c r="CQA25"/>
      <c r="CQB25"/>
      <c r="CQC25"/>
      <c r="CQD25"/>
      <c r="CQE25"/>
      <c r="CQF25"/>
      <c r="CQG25"/>
      <c r="CQH25"/>
      <c r="CQI25"/>
      <c r="CQJ25"/>
      <c r="CQK25"/>
      <c r="CQL25"/>
      <c r="CQM25"/>
      <c r="CQN25"/>
      <c r="CQO25"/>
      <c r="CQP25"/>
      <c r="CQQ25"/>
      <c r="CQR25"/>
      <c r="CQS25"/>
      <c r="CQT25"/>
      <c r="CQU25"/>
      <c r="CQV25"/>
      <c r="CQW25"/>
      <c r="CQX25"/>
      <c r="CQY25"/>
      <c r="CQZ25"/>
      <c r="CRA25"/>
      <c r="CRB25"/>
      <c r="CRC25"/>
      <c r="CRD25"/>
      <c r="CRE25"/>
      <c r="CRF25"/>
      <c r="CRG25"/>
      <c r="CRH25"/>
      <c r="CRI25"/>
      <c r="CRJ25"/>
      <c r="CRK25"/>
      <c r="CRL25"/>
      <c r="CRM25"/>
      <c r="CRN25"/>
      <c r="CRO25"/>
      <c r="CRP25"/>
      <c r="CRQ25"/>
      <c r="CRR25"/>
      <c r="CRS25"/>
      <c r="CRT25"/>
      <c r="CRU25"/>
      <c r="CRV25"/>
      <c r="CRW25"/>
      <c r="CRX25"/>
      <c r="CRY25"/>
      <c r="CRZ25"/>
      <c r="CSA25"/>
      <c r="CSB25"/>
      <c r="CSC25"/>
      <c r="CSD25"/>
      <c r="CSE25"/>
      <c r="CSF25"/>
      <c r="CSG25"/>
      <c r="CSH25"/>
      <c r="CSI25"/>
      <c r="CSJ25"/>
      <c r="CSK25"/>
      <c r="CSL25"/>
      <c r="CSM25"/>
      <c r="CSN25"/>
      <c r="CSO25"/>
      <c r="CSP25"/>
      <c r="CSQ25"/>
      <c r="CSR25"/>
      <c r="CSS25"/>
      <c r="CST25"/>
      <c r="CSU25"/>
      <c r="CSV25"/>
      <c r="CSW25"/>
      <c r="CSX25"/>
      <c r="CSY25"/>
      <c r="CSZ25"/>
      <c r="CTA25"/>
      <c r="CTB25"/>
      <c r="CTC25"/>
      <c r="CTD25"/>
      <c r="CTE25"/>
      <c r="CTF25"/>
      <c r="CTG25"/>
      <c r="CTH25"/>
      <c r="CTI25"/>
      <c r="CTJ25"/>
      <c r="CTK25"/>
      <c r="CTL25"/>
      <c r="CTM25"/>
      <c r="CTN25"/>
      <c r="CTO25"/>
      <c r="CTP25"/>
      <c r="CTQ25"/>
      <c r="CTR25"/>
      <c r="CTS25"/>
      <c r="CTT25"/>
      <c r="CTU25"/>
      <c r="CTV25"/>
      <c r="CTW25"/>
      <c r="CTX25"/>
      <c r="CTY25"/>
      <c r="CTZ25"/>
      <c r="CUA25"/>
      <c r="CUB25"/>
      <c r="CUC25"/>
      <c r="CUD25"/>
      <c r="CUE25"/>
      <c r="CUF25"/>
      <c r="CUG25"/>
      <c r="CUH25"/>
      <c r="CUI25"/>
      <c r="CUJ25"/>
      <c r="CUK25"/>
      <c r="CUL25"/>
      <c r="CUM25"/>
      <c r="CUN25"/>
      <c r="CUO25"/>
      <c r="CUP25"/>
      <c r="CUQ25"/>
      <c r="CUR25"/>
      <c r="CUS25"/>
      <c r="CUT25"/>
      <c r="CUU25"/>
      <c r="CUV25"/>
      <c r="CUW25"/>
      <c r="CUX25"/>
      <c r="CUY25"/>
      <c r="CUZ25"/>
      <c r="CVA25"/>
      <c r="CVB25"/>
      <c r="CVC25"/>
      <c r="CVD25"/>
      <c r="CVE25"/>
      <c r="CVF25"/>
      <c r="CVG25"/>
      <c r="CVH25"/>
      <c r="CVI25"/>
      <c r="CVJ25"/>
      <c r="CVK25"/>
      <c r="CVL25"/>
      <c r="CVM25"/>
      <c r="CVN25"/>
      <c r="CVO25"/>
      <c r="CVP25"/>
      <c r="CVQ25"/>
      <c r="CVR25"/>
      <c r="CVS25"/>
      <c r="CVT25"/>
      <c r="CVU25"/>
      <c r="CVV25"/>
      <c r="CVW25"/>
      <c r="CVX25"/>
      <c r="CVY25"/>
      <c r="CVZ25"/>
      <c r="CWA25"/>
      <c r="CWB25"/>
      <c r="CWC25"/>
      <c r="CWD25"/>
      <c r="CWE25"/>
      <c r="CWF25"/>
      <c r="CWG25"/>
      <c r="CWH25"/>
      <c r="CWI25"/>
      <c r="CWJ25"/>
      <c r="CWK25"/>
      <c r="CWL25"/>
      <c r="CWM25"/>
      <c r="CWN25"/>
      <c r="CWO25"/>
      <c r="CWP25"/>
      <c r="CWQ25"/>
      <c r="CWR25"/>
      <c r="CWS25"/>
      <c r="CWT25"/>
      <c r="CWU25"/>
      <c r="CWV25"/>
      <c r="CWW25"/>
      <c r="CWX25"/>
      <c r="CWY25"/>
      <c r="CWZ25"/>
      <c r="CXA25"/>
      <c r="CXB25"/>
      <c r="CXC25"/>
      <c r="CXD25"/>
      <c r="CXE25"/>
      <c r="CXF25"/>
      <c r="CXG25"/>
      <c r="CXH25"/>
      <c r="CXI25"/>
      <c r="CXJ25"/>
      <c r="CXK25"/>
      <c r="CXL25"/>
      <c r="CXM25"/>
      <c r="CXN25"/>
      <c r="CXO25"/>
      <c r="CXP25"/>
      <c r="CXQ25"/>
      <c r="CXR25"/>
      <c r="CXS25"/>
      <c r="CXT25"/>
      <c r="CXU25"/>
      <c r="CXV25"/>
      <c r="CXW25"/>
      <c r="CXX25"/>
      <c r="CXY25"/>
      <c r="CXZ25"/>
      <c r="CYA25"/>
      <c r="CYB25"/>
      <c r="CYC25"/>
      <c r="CYD25"/>
      <c r="CYE25"/>
      <c r="CYF25"/>
      <c r="CYG25"/>
      <c r="CYH25"/>
      <c r="CYI25"/>
      <c r="CYJ25"/>
      <c r="CYK25"/>
      <c r="CYL25"/>
      <c r="CYM25"/>
      <c r="CYN25"/>
      <c r="CYO25"/>
      <c r="CYP25"/>
      <c r="CYQ25"/>
      <c r="CYR25"/>
      <c r="CYS25"/>
      <c r="CYT25"/>
      <c r="CYU25"/>
      <c r="CYV25"/>
      <c r="CYW25"/>
      <c r="CYX25"/>
      <c r="CYY25"/>
      <c r="CYZ25"/>
      <c r="CZA25"/>
      <c r="CZB25"/>
      <c r="CZC25"/>
      <c r="CZD25"/>
      <c r="CZE25"/>
      <c r="CZF25"/>
      <c r="CZG25"/>
      <c r="CZH25"/>
      <c r="CZI25"/>
      <c r="CZJ25"/>
      <c r="CZK25"/>
      <c r="CZL25"/>
      <c r="CZM25"/>
      <c r="CZN25"/>
      <c r="CZO25"/>
      <c r="CZP25"/>
      <c r="CZQ25"/>
      <c r="CZR25"/>
      <c r="CZS25"/>
      <c r="CZT25"/>
      <c r="CZU25"/>
      <c r="CZV25"/>
      <c r="CZW25"/>
      <c r="CZX25"/>
      <c r="CZY25"/>
      <c r="CZZ25"/>
      <c r="DAA25"/>
      <c r="DAB25"/>
      <c r="DAC25"/>
      <c r="DAD25"/>
      <c r="DAE25"/>
      <c r="DAF25"/>
      <c r="DAG25"/>
      <c r="DAH25"/>
      <c r="DAI25"/>
      <c r="DAJ25"/>
      <c r="DAK25"/>
      <c r="DAL25"/>
      <c r="DAM25"/>
      <c r="DAN25"/>
      <c r="DAO25"/>
      <c r="DAP25"/>
      <c r="DAQ25"/>
      <c r="DAR25"/>
      <c r="DAS25"/>
      <c r="DAT25"/>
      <c r="DAU25"/>
      <c r="DAV25"/>
      <c r="DAW25"/>
      <c r="DAX25"/>
      <c r="DAY25"/>
      <c r="DAZ25"/>
      <c r="DBA25"/>
      <c r="DBB25"/>
      <c r="DBC25"/>
      <c r="DBD25"/>
      <c r="DBE25"/>
      <c r="DBF25"/>
      <c r="DBG25"/>
      <c r="DBH25"/>
      <c r="DBI25"/>
      <c r="DBJ25"/>
      <c r="DBK25"/>
      <c r="DBL25"/>
      <c r="DBM25"/>
      <c r="DBN25"/>
      <c r="DBO25"/>
      <c r="DBP25"/>
      <c r="DBQ25"/>
      <c r="DBR25"/>
      <c r="DBS25"/>
      <c r="DBT25"/>
      <c r="DBU25"/>
      <c r="DBV25"/>
      <c r="DBW25"/>
      <c r="DBX25"/>
      <c r="DBY25"/>
      <c r="DBZ25"/>
      <c r="DCA25"/>
      <c r="DCB25"/>
      <c r="DCC25"/>
      <c r="DCD25"/>
      <c r="DCE25"/>
      <c r="DCF25"/>
      <c r="DCG25"/>
      <c r="DCH25"/>
      <c r="DCI25"/>
      <c r="DCJ25"/>
      <c r="DCK25"/>
      <c r="DCL25"/>
      <c r="DCM25"/>
      <c r="DCN25"/>
      <c r="DCO25"/>
      <c r="DCP25"/>
      <c r="DCQ25"/>
      <c r="DCR25"/>
      <c r="DCS25"/>
      <c r="DCT25"/>
      <c r="DCU25"/>
      <c r="DCV25"/>
      <c r="DCW25"/>
      <c r="DCX25"/>
      <c r="DCY25"/>
      <c r="DCZ25"/>
      <c r="DDA25"/>
      <c r="DDB25"/>
      <c r="DDC25"/>
      <c r="DDD25"/>
      <c r="DDE25"/>
      <c r="DDF25"/>
      <c r="DDG25"/>
      <c r="DDH25"/>
      <c r="DDI25"/>
      <c r="DDJ25"/>
      <c r="DDK25"/>
      <c r="DDL25"/>
      <c r="DDM25"/>
      <c r="DDN25"/>
      <c r="DDO25"/>
      <c r="DDP25"/>
      <c r="DDQ25"/>
      <c r="DDR25"/>
      <c r="DDS25"/>
      <c r="DDT25"/>
      <c r="DDU25"/>
      <c r="DDV25"/>
      <c r="DDW25"/>
      <c r="DDX25"/>
      <c r="DDY25"/>
      <c r="DDZ25"/>
      <c r="DEA25"/>
      <c r="DEB25"/>
      <c r="DEC25"/>
      <c r="DED25"/>
      <c r="DEE25"/>
      <c r="DEF25"/>
      <c r="DEG25"/>
      <c r="DEH25"/>
      <c r="DEI25"/>
      <c r="DEJ25"/>
      <c r="DEK25"/>
      <c r="DEL25"/>
      <c r="DEM25"/>
      <c r="DEN25"/>
      <c r="DEO25"/>
      <c r="DEP25"/>
      <c r="DEQ25"/>
      <c r="DER25"/>
      <c r="DES25"/>
      <c r="DET25"/>
      <c r="DEU25"/>
      <c r="DEV25"/>
      <c r="DEW25"/>
      <c r="DEX25"/>
      <c r="DEY25"/>
      <c r="DEZ25"/>
      <c r="DFA25"/>
      <c r="DFB25"/>
      <c r="DFC25"/>
      <c r="DFD25"/>
      <c r="DFE25"/>
      <c r="DFF25"/>
      <c r="DFG25"/>
      <c r="DFH25"/>
      <c r="DFI25"/>
      <c r="DFJ25"/>
      <c r="DFK25"/>
      <c r="DFL25"/>
      <c r="DFM25"/>
      <c r="DFN25"/>
      <c r="DFO25"/>
      <c r="DFP25"/>
      <c r="DFQ25"/>
      <c r="DFR25"/>
      <c r="DFS25"/>
      <c r="DFT25"/>
      <c r="DFU25"/>
      <c r="DFV25"/>
      <c r="DFW25"/>
      <c r="DFX25"/>
      <c r="DFY25"/>
      <c r="DFZ25"/>
      <c r="DGA25"/>
      <c r="DGB25"/>
      <c r="DGC25"/>
      <c r="DGD25"/>
      <c r="DGE25"/>
      <c r="DGF25"/>
      <c r="DGG25"/>
      <c r="DGH25"/>
      <c r="DGI25"/>
      <c r="DGJ25"/>
      <c r="DGK25"/>
      <c r="DGL25"/>
      <c r="DGM25"/>
      <c r="DGN25"/>
      <c r="DGO25"/>
      <c r="DGP25"/>
      <c r="DGQ25"/>
      <c r="DGR25"/>
      <c r="DGS25"/>
      <c r="DGT25"/>
      <c r="DGU25"/>
      <c r="DGV25"/>
      <c r="DGW25"/>
      <c r="DGX25"/>
      <c r="DGY25"/>
      <c r="DGZ25"/>
      <c r="DHA25"/>
      <c r="DHB25"/>
      <c r="DHC25"/>
      <c r="DHD25"/>
      <c r="DHE25"/>
      <c r="DHF25"/>
      <c r="DHG25"/>
      <c r="DHH25"/>
      <c r="DHI25"/>
      <c r="DHJ25"/>
      <c r="DHK25"/>
      <c r="DHL25"/>
      <c r="DHM25"/>
      <c r="DHN25"/>
      <c r="DHO25"/>
      <c r="DHP25"/>
      <c r="DHQ25"/>
      <c r="DHR25"/>
      <c r="DHS25"/>
      <c r="DHT25"/>
      <c r="DHU25"/>
      <c r="DHV25"/>
      <c r="DHW25"/>
      <c r="DHX25"/>
      <c r="DHY25"/>
      <c r="DHZ25"/>
      <c r="DIA25"/>
      <c r="DIB25"/>
      <c r="DIC25"/>
      <c r="DID25"/>
      <c r="DIE25"/>
      <c r="DIF25"/>
      <c r="DIG25"/>
      <c r="DIH25"/>
      <c r="DII25"/>
      <c r="DIJ25"/>
      <c r="DIK25"/>
      <c r="DIL25"/>
      <c r="DIM25"/>
      <c r="DIN25"/>
      <c r="DIO25"/>
      <c r="DIP25"/>
      <c r="DIQ25"/>
      <c r="DIR25"/>
      <c r="DIS25"/>
      <c r="DIT25"/>
      <c r="DIU25"/>
      <c r="DIV25"/>
      <c r="DIW25"/>
      <c r="DIX25"/>
      <c r="DIY25"/>
      <c r="DIZ25"/>
      <c r="DJA25"/>
      <c r="DJB25"/>
      <c r="DJC25"/>
      <c r="DJD25"/>
      <c r="DJE25"/>
      <c r="DJF25"/>
      <c r="DJG25"/>
      <c r="DJH25"/>
      <c r="DJI25"/>
      <c r="DJJ25"/>
      <c r="DJK25"/>
      <c r="DJL25"/>
      <c r="DJM25"/>
      <c r="DJN25"/>
      <c r="DJO25"/>
      <c r="DJP25"/>
      <c r="DJQ25"/>
      <c r="DJR25"/>
      <c r="DJS25"/>
      <c r="DJT25"/>
      <c r="DJU25"/>
      <c r="DJV25"/>
      <c r="DJW25"/>
      <c r="DJX25"/>
      <c r="DJY25"/>
      <c r="DJZ25"/>
      <c r="DKA25"/>
      <c r="DKB25"/>
      <c r="DKC25"/>
      <c r="DKD25"/>
      <c r="DKE25"/>
      <c r="DKF25"/>
      <c r="DKG25"/>
      <c r="DKH25"/>
      <c r="DKI25"/>
      <c r="DKJ25"/>
      <c r="DKK25"/>
      <c r="DKL25"/>
      <c r="DKM25"/>
      <c r="DKN25"/>
      <c r="DKO25"/>
      <c r="DKP25"/>
      <c r="DKQ25"/>
      <c r="DKR25"/>
      <c r="DKS25"/>
      <c r="DKT25"/>
      <c r="DKU25"/>
      <c r="DKV25"/>
      <c r="DKW25"/>
      <c r="DKX25"/>
      <c r="DKY25"/>
      <c r="DKZ25"/>
      <c r="DLA25"/>
      <c r="DLB25"/>
      <c r="DLC25"/>
      <c r="DLD25"/>
      <c r="DLE25"/>
      <c r="DLF25"/>
      <c r="DLG25"/>
      <c r="DLH25"/>
      <c r="DLI25"/>
      <c r="DLJ25"/>
      <c r="DLK25"/>
      <c r="DLL25"/>
      <c r="DLM25"/>
      <c r="DLN25"/>
      <c r="DLO25"/>
      <c r="DLP25"/>
      <c r="DLQ25"/>
      <c r="DLR25"/>
      <c r="DLS25"/>
      <c r="DLT25"/>
      <c r="DLU25"/>
      <c r="DLV25"/>
      <c r="DLW25"/>
      <c r="DLX25"/>
      <c r="DLY25"/>
      <c r="DLZ25"/>
      <c r="DMA25"/>
      <c r="DMB25"/>
      <c r="DMC25"/>
      <c r="DMD25"/>
      <c r="DME25"/>
      <c r="DMF25"/>
      <c r="DMG25"/>
      <c r="DMH25"/>
      <c r="DMI25"/>
      <c r="DMJ25"/>
      <c r="DMK25"/>
      <c r="DML25"/>
      <c r="DMM25"/>
      <c r="DMN25"/>
      <c r="DMO25"/>
      <c r="DMP25"/>
      <c r="DMQ25"/>
      <c r="DMR25"/>
      <c r="DMS25"/>
      <c r="DMT25"/>
      <c r="DMU25"/>
      <c r="DMV25"/>
      <c r="DMW25"/>
      <c r="DMX25"/>
      <c r="DMY25"/>
      <c r="DMZ25"/>
      <c r="DNA25"/>
      <c r="DNB25"/>
      <c r="DNC25"/>
      <c r="DND25"/>
      <c r="DNE25"/>
      <c r="DNF25"/>
      <c r="DNG25"/>
      <c r="DNH25"/>
      <c r="DNI25"/>
      <c r="DNJ25"/>
      <c r="DNK25"/>
      <c r="DNL25"/>
      <c r="DNM25"/>
      <c r="DNN25"/>
      <c r="DNO25"/>
      <c r="DNP25"/>
      <c r="DNQ25"/>
      <c r="DNR25"/>
      <c r="DNS25"/>
      <c r="DNT25"/>
      <c r="DNU25"/>
      <c r="DNV25"/>
      <c r="DNW25"/>
      <c r="DNX25"/>
      <c r="DNY25"/>
      <c r="DNZ25"/>
      <c r="DOA25"/>
      <c r="DOB25"/>
      <c r="DOC25"/>
      <c r="DOD25"/>
      <c r="DOE25"/>
      <c r="DOF25"/>
      <c r="DOG25"/>
      <c r="DOH25"/>
      <c r="DOI25"/>
      <c r="DOJ25"/>
      <c r="DOK25"/>
      <c r="DOL25"/>
      <c r="DOM25"/>
      <c r="DON25"/>
      <c r="DOO25"/>
      <c r="DOP25"/>
      <c r="DOQ25"/>
      <c r="DOR25"/>
      <c r="DOS25"/>
      <c r="DOT25"/>
      <c r="DOU25"/>
      <c r="DOV25"/>
      <c r="DOW25"/>
      <c r="DOX25"/>
      <c r="DOY25"/>
      <c r="DOZ25"/>
      <c r="DPA25"/>
      <c r="DPB25"/>
      <c r="DPC25"/>
      <c r="DPD25"/>
      <c r="DPE25"/>
      <c r="DPF25"/>
      <c r="DPG25"/>
      <c r="DPH25"/>
      <c r="DPI25"/>
      <c r="DPJ25"/>
      <c r="DPK25"/>
      <c r="DPL25"/>
      <c r="DPM25"/>
      <c r="DPN25"/>
      <c r="DPO25"/>
      <c r="DPP25"/>
      <c r="DPQ25"/>
      <c r="DPR25"/>
      <c r="DPS25"/>
      <c r="DPT25"/>
      <c r="DPU25"/>
      <c r="DPV25"/>
      <c r="DPW25"/>
      <c r="DPX25"/>
      <c r="DPY25"/>
      <c r="DPZ25"/>
      <c r="DQA25"/>
      <c r="DQB25"/>
      <c r="DQC25"/>
      <c r="DQD25"/>
      <c r="DQE25"/>
      <c r="DQF25"/>
      <c r="DQG25"/>
      <c r="DQH25"/>
      <c r="DQI25"/>
      <c r="DQJ25"/>
      <c r="DQK25"/>
      <c r="DQL25"/>
      <c r="DQM25"/>
      <c r="DQN25"/>
      <c r="DQO25"/>
      <c r="DQP25"/>
      <c r="DQQ25"/>
      <c r="DQR25"/>
      <c r="DQS25"/>
      <c r="DQT25"/>
      <c r="DQU25"/>
      <c r="DQV25"/>
      <c r="DQW25"/>
      <c r="DQX25"/>
      <c r="DQY25"/>
      <c r="DQZ25"/>
      <c r="DRA25"/>
      <c r="DRB25"/>
      <c r="DRC25"/>
      <c r="DRD25"/>
      <c r="DRE25"/>
      <c r="DRF25"/>
      <c r="DRG25"/>
      <c r="DRH25"/>
      <c r="DRI25"/>
      <c r="DRJ25"/>
      <c r="DRK25"/>
      <c r="DRL25"/>
      <c r="DRM25"/>
      <c r="DRN25"/>
      <c r="DRO25"/>
      <c r="DRP25"/>
      <c r="DRQ25"/>
      <c r="DRR25"/>
      <c r="DRS25"/>
      <c r="DRT25"/>
      <c r="DRU25"/>
      <c r="DRV25"/>
      <c r="DRW25"/>
      <c r="DRX25"/>
      <c r="DRY25"/>
      <c r="DRZ25"/>
      <c r="DSA25"/>
      <c r="DSB25"/>
      <c r="DSC25"/>
      <c r="DSD25"/>
      <c r="DSE25"/>
      <c r="DSF25"/>
      <c r="DSG25"/>
      <c r="DSH25"/>
      <c r="DSI25"/>
      <c r="DSJ25"/>
      <c r="DSK25"/>
      <c r="DSL25"/>
      <c r="DSM25"/>
      <c r="DSN25"/>
      <c r="DSO25"/>
      <c r="DSP25"/>
      <c r="DSQ25"/>
      <c r="DSR25"/>
      <c r="DSS25"/>
      <c r="DST25"/>
      <c r="DSU25"/>
      <c r="DSV25"/>
      <c r="DSW25"/>
      <c r="DSX25"/>
      <c r="DSY25"/>
      <c r="DSZ25"/>
      <c r="DTA25"/>
      <c r="DTB25"/>
      <c r="DTC25"/>
      <c r="DTD25"/>
      <c r="DTE25"/>
      <c r="DTF25"/>
      <c r="DTG25"/>
      <c r="DTH25"/>
      <c r="DTI25"/>
      <c r="DTJ25"/>
      <c r="DTK25"/>
      <c r="DTL25"/>
      <c r="DTM25"/>
      <c r="DTN25"/>
      <c r="DTO25"/>
      <c r="DTP25"/>
      <c r="DTQ25"/>
      <c r="DTR25"/>
      <c r="DTS25"/>
      <c r="DTT25"/>
      <c r="DTU25"/>
      <c r="DTV25"/>
      <c r="DTW25"/>
      <c r="DTX25"/>
      <c r="DTY25"/>
      <c r="DTZ25"/>
      <c r="DUA25"/>
      <c r="DUB25"/>
      <c r="DUC25"/>
      <c r="DUD25"/>
      <c r="DUE25"/>
      <c r="DUF25"/>
      <c r="DUG25"/>
      <c r="DUH25"/>
      <c r="DUI25"/>
      <c r="DUJ25"/>
      <c r="DUK25"/>
      <c r="DUL25"/>
      <c r="DUM25"/>
      <c r="DUN25"/>
      <c r="DUO25"/>
      <c r="DUP25"/>
      <c r="DUQ25"/>
      <c r="DUR25"/>
      <c r="DUS25"/>
      <c r="DUT25"/>
      <c r="DUU25"/>
      <c r="DUV25"/>
      <c r="DUW25"/>
      <c r="DUX25"/>
      <c r="DUY25"/>
      <c r="DUZ25"/>
      <c r="DVA25"/>
      <c r="DVB25"/>
      <c r="DVC25"/>
      <c r="DVD25"/>
      <c r="DVE25"/>
      <c r="DVF25"/>
      <c r="DVG25"/>
      <c r="DVH25"/>
      <c r="DVI25"/>
      <c r="DVJ25"/>
      <c r="DVK25"/>
      <c r="DVL25"/>
      <c r="DVM25"/>
      <c r="DVN25"/>
      <c r="DVO25"/>
      <c r="DVP25"/>
      <c r="DVQ25"/>
      <c r="DVR25"/>
      <c r="DVS25"/>
      <c r="DVT25"/>
      <c r="DVU25"/>
      <c r="DVV25"/>
      <c r="DVW25"/>
      <c r="DVX25"/>
      <c r="DVY25"/>
      <c r="DVZ25"/>
      <c r="DWA25"/>
      <c r="DWB25"/>
      <c r="DWC25"/>
      <c r="DWD25"/>
      <c r="DWE25"/>
      <c r="DWF25"/>
      <c r="DWG25"/>
      <c r="DWH25"/>
      <c r="DWI25"/>
      <c r="DWJ25"/>
      <c r="DWK25"/>
      <c r="DWL25"/>
      <c r="DWM25"/>
      <c r="DWN25"/>
      <c r="DWO25"/>
      <c r="DWP25"/>
      <c r="DWQ25"/>
      <c r="DWR25"/>
      <c r="DWS25"/>
      <c r="DWT25"/>
      <c r="DWU25"/>
      <c r="DWV25"/>
      <c r="DWW25"/>
      <c r="DWX25"/>
      <c r="DWY25"/>
      <c r="DWZ25"/>
      <c r="DXA25"/>
      <c r="DXB25"/>
      <c r="DXC25"/>
      <c r="DXD25"/>
      <c r="DXE25"/>
      <c r="DXF25"/>
      <c r="DXG25"/>
      <c r="DXH25"/>
      <c r="DXI25"/>
      <c r="DXJ25"/>
      <c r="DXK25"/>
      <c r="DXL25"/>
      <c r="DXM25"/>
      <c r="DXN25"/>
      <c r="DXO25"/>
      <c r="DXP25"/>
      <c r="DXQ25"/>
      <c r="DXR25"/>
      <c r="DXS25"/>
      <c r="DXT25"/>
      <c r="DXU25"/>
      <c r="DXV25"/>
      <c r="DXW25"/>
      <c r="DXX25"/>
      <c r="DXY25"/>
      <c r="DXZ25"/>
      <c r="DYA25"/>
      <c r="DYB25"/>
      <c r="DYC25"/>
      <c r="DYD25"/>
      <c r="DYE25"/>
      <c r="DYF25"/>
      <c r="DYG25"/>
      <c r="DYH25"/>
      <c r="DYI25"/>
      <c r="DYJ25"/>
      <c r="DYK25"/>
      <c r="DYL25"/>
      <c r="DYM25"/>
      <c r="DYN25"/>
      <c r="DYO25"/>
      <c r="DYP25"/>
      <c r="DYQ25"/>
      <c r="DYR25"/>
      <c r="DYS25"/>
      <c r="DYT25"/>
      <c r="DYU25"/>
      <c r="DYV25"/>
      <c r="DYW25"/>
      <c r="DYX25"/>
      <c r="DYY25"/>
      <c r="DYZ25"/>
      <c r="DZA25"/>
      <c r="DZB25"/>
      <c r="DZC25"/>
      <c r="DZD25"/>
      <c r="DZE25"/>
      <c r="DZF25"/>
      <c r="DZG25"/>
      <c r="DZH25"/>
      <c r="DZI25"/>
      <c r="DZJ25"/>
      <c r="DZK25"/>
      <c r="DZL25"/>
      <c r="DZM25"/>
      <c r="DZN25"/>
      <c r="DZO25"/>
      <c r="DZP25"/>
      <c r="DZQ25"/>
      <c r="DZR25"/>
      <c r="DZS25"/>
      <c r="DZT25"/>
      <c r="DZU25"/>
      <c r="DZV25"/>
      <c r="DZW25"/>
      <c r="DZX25"/>
      <c r="DZY25"/>
      <c r="DZZ25"/>
      <c r="EAA25"/>
      <c r="EAB25"/>
      <c r="EAC25"/>
      <c r="EAD25"/>
      <c r="EAE25"/>
      <c r="EAF25"/>
      <c r="EAG25"/>
      <c r="EAH25"/>
      <c r="EAI25"/>
      <c r="EAJ25"/>
      <c r="EAK25"/>
      <c r="EAL25"/>
      <c r="EAM25"/>
      <c r="EAN25"/>
      <c r="EAO25"/>
      <c r="EAP25"/>
      <c r="EAQ25"/>
      <c r="EAR25"/>
      <c r="EAS25"/>
      <c r="EAT25"/>
      <c r="EAU25"/>
      <c r="EAV25"/>
      <c r="EAW25"/>
      <c r="EAX25"/>
      <c r="EAY25"/>
      <c r="EAZ25"/>
      <c r="EBA25"/>
      <c r="EBB25"/>
      <c r="EBC25"/>
      <c r="EBD25"/>
      <c r="EBE25"/>
      <c r="EBF25"/>
      <c r="EBG25"/>
      <c r="EBH25"/>
      <c r="EBI25"/>
      <c r="EBJ25"/>
      <c r="EBK25"/>
      <c r="EBL25"/>
      <c r="EBM25"/>
      <c r="EBN25"/>
      <c r="EBO25"/>
      <c r="EBP25"/>
      <c r="EBQ25"/>
      <c r="EBR25"/>
      <c r="EBS25"/>
      <c r="EBT25"/>
      <c r="EBU25"/>
      <c r="EBV25"/>
      <c r="EBW25"/>
      <c r="EBX25"/>
      <c r="EBY25"/>
      <c r="EBZ25"/>
      <c r="ECA25"/>
      <c r="ECB25"/>
      <c r="ECC25"/>
      <c r="ECD25"/>
      <c r="ECE25"/>
      <c r="ECF25"/>
      <c r="ECG25"/>
      <c r="ECH25"/>
      <c r="ECI25"/>
      <c r="ECJ25"/>
      <c r="ECK25"/>
      <c r="ECL25"/>
      <c r="ECM25"/>
      <c r="ECN25"/>
      <c r="ECO25"/>
      <c r="ECP25"/>
      <c r="ECQ25"/>
      <c r="ECR25"/>
      <c r="ECS25"/>
      <c r="ECT25"/>
      <c r="ECU25"/>
      <c r="ECV25"/>
      <c r="ECW25"/>
      <c r="ECX25"/>
      <c r="ECY25"/>
      <c r="ECZ25"/>
      <c r="EDA25"/>
      <c r="EDB25"/>
      <c r="EDC25"/>
      <c r="EDD25"/>
      <c r="EDE25"/>
      <c r="EDF25"/>
      <c r="EDG25"/>
      <c r="EDH25"/>
      <c r="EDI25"/>
      <c r="EDJ25"/>
      <c r="EDK25"/>
      <c r="EDL25"/>
      <c r="EDM25"/>
      <c r="EDN25"/>
      <c r="EDO25"/>
      <c r="EDP25"/>
      <c r="EDQ25"/>
      <c r="EDR25"/>
      <c r="EDS25"/>
      <c r="EDT25"/>
      <c r="EDU25"/>
      <c r="EDV25"/>
      <c r="EDW25"/>
      <c r="EDX25"/>
      <c r="EDY25"/>
      <c r="EDZ25"/>
      <c r="EEA25"/>
      <c r="EEB25"/>
      <c r="EEC25"/>
      <c r="EED25"/>
      <c r="EEE25"/>
      <c r="EEF25"/>
      <c r="EEG25"/>
      <c r="EEH25"/>
      <c r="EEI25"/>
      <c r="EEJ25"/>
      <c r="EEK25"/>
      <c r="EEL25"/>
      <c r="EEM25"/>
      <c r="EEN25"/>
      <c r="EEO25"/>
      <c r="EEP25"/>
      <c r="EEQ25"/>
      <c r="EER25"/>
      <c r="EES25"/>
      <c r="EET25"/>
      <c r="EEU25"/>
      <c r="EEV25"/>
      <c r="EEW25"/>
      <c r="EEX25"/>
      <c r="EEY25"/>
      <c r="EEZ25"/>
      <c r="EFA25"/>
      <c r="EFB25"/>
      <c r="EFC25"/>
      <c r="EFD25"/>
      <c r="EFE25"/>
      <c r="EFF25"/>
      <c r="EFG25"/>
      <c r="EFH25"/>
      <c r="EFI25"/>
      <c r="EFJ25"/>
      <c r="EFK25"/>
      <c r="EFL25"/>
      <c r="EFM25"/>
      <c r="EFN25"/>
      <c r="EFO25"/>
      <c r="EFP25"/>
      <c r="EFQ25"/>
      <c r="EFR25"/>
      <c r="EFS25"/>
      <c r="EFT25"/>
      <c r="EFU25"/>
      <c r="EFV25"/>
      <c r="EFW25"/>
      <c r="EFX25"/>
      <c r="EFY25"/>
      <c r="EFZ25"/>
      <c r="EGA25"/>
      <c r="EGB25"/>
      <c r="EGC25"/>
      <c r="EGD25"/>
      <c r="EGE25"/>
      <c r="EGF25"/>
      <c r="EGG25"/>
      <c r="EGH25"/>
      <c r="EGI25"/>
      <c r="EGJ25"/>
      <c r="EGK25"/>
      <c r="EGL25"/>
      <c r="EGM25"/>
      <c r="EGN25"/>
      <c r="EGO25"/>
      <c r="EGP25"/>
      <c r="EGQ25"/>
      <c r="EGR25"/>
      <c r="EGS25"/>
      <c r="EGT25"/>
      <c r="EGU25"/>
      <c r="EGV25"/>
      <c r="EGW25"/>
      <c r="EGX25"/>
      <c r="EGY25"/>
      <c r="EGZ25"/>
      <c r="EHA25"/>
      <c r="EHB25"/>
      <c r="EHC25"/>
      <c r="EHD25"/>
      <c r="EHE25"/>
      <c r="EHF25"/>
      <c r="EHG25"/>
      <c r="EHH25"/>
      <c r="EHI25"/>
      <c r="EHJ25"/>
      <c r="EHK25"/>
      <c r="EHL25"/>
      <c r="EHM25"/>
      <c r="EHN25"/>
      <c r="EHO25"/>
      <c r="EHP25"/>
      <c r="EHQ25"/>
      <c r="EHR25"/>
      <c r="EHS25"/>
      <c r="EHT25"/>
      <c r="EHU25"/>
      <c r="EHV25"/>
      <c r="EHW25"/>
      <c r="EHX25"/>
      <c r="EHY25"/>
      <c r="EHZ25"/>
      <c r="EIA25"/>
      <c r="EIB25"/>
      <c r="EIC25"/>
      <c r="EID25"/>
      <c r="EIE25"/>
      <c r="EIF25"/>
      <c r="EIG25"/>
      <c r="EIH25"/>
      <c r="EII25"/>
      <c r="EIJ25"/>
      <c r="EIK25"/>
      <c r="EIL25"/>
      <c r="EIM25"/>
      <c r="EIN25"/>
      <c r="EIO25"/>
      <c r="EIP25"/>
      <c r="EIQ25"/>
      <c r="EIR25"/>
      <c r="EIS25"/>
      <c r="EIT25"/>
      <c r="EIU25"/>
      <c r="EIV25"/>
      <c r="EIW25"/>
      <c r="EIX25"/>
      <c r="EIY25"/>
      <c r="EIZ25"/>
      <c r="EJA25"/>
      <c r="EJB25"/>
      <c r="EJC25"/>
      <c r="EJD25"/>
      <c r="EJE25"/>
      <c r="EJF25"/>
      <c r="EJG25"/>
      <c r="EJH25"/>
      <c r="EJI25"/>
      <c r="EJJ25"/>
      <c r="EJK25"/>
      <c r="EJL25"/>
      <c r="EJM25"/>
      <c r="EJN25"/>
      <c r="EJO25"/>
      <c r="EJP25"/>
      <c r="EJQ25"/>
      <c r="EJR25"/>
      <c r="EJS25"/>
      <c r="EJT25"/>
      <c r="EJU25"/>
      <c r="EJV25"/>
      <c r="EJW25"/>
      <c r="EJX25"/>
      <c r="EJY25"/>
      <c r="EJZ25"/>
      <c r="EKA25"/>
      <c r="EKB25"/>
      <c r="EKC25"/>
      <c r="EKD25"/>
      <c r="EKE25"/>
      <c r="EKF25"/>
      <c r="EKG25"/>
      <c r="EKH25"/>
      <c r="EKI25"/>
      <c r="EKJ25"/>
      <c r="EKK25"/>
      <c r="EKL25"/>
      <c r="EKM25"/>
      <c r="EKN25"/>
      <c r="EKO25"/>
      <c r="EKP25"/>
      <c r="EKQ25"/>
      <c r="EKR25"/>
      <c r="EKS25"/>
      <c r="EKT25"/>
      <c r="EKU25"/>
      <c r="EKV25"/>
      <c r="EKW25"/>
      <c r="EKX25"/>
      <c r="EKY25"/>
      <c r="EKZ25"/>
      <c r="ELA25"/>
      <c r="ELB25"/>
      <c r="ELC25"/>
      <c r="ELD25"/>
      <c r="ELE25"/>
      <c r="ELF25"/>
      <c r="ELG25"/>
      <c r="ELH25"/>
      <c r="ELI25"/>
      <c r="ELJ25"/>
      <c r="ELK25"/>
      <c r="ELL25"/>
      <c r="ELM25"/>
      <c r="ELN25"/>
      <c r="ELO25"/>
      <c r="ELP25"/>
      <c r="ELQ25"/>
      <c r="ELR25"/>
      <c r="ELS25"/>
      <c r="ELT25"/>
      <c r="ELU25"/>
      <c r="ELV25"/>
      <c r="ELW25"/>
      <c r="ELX25"/>
      <c r="ELY25"/>
      <c r="ELZ25"/>
      <c r="EMA25"/>
      <c r="EMB25"/>
      <c r="EMC25"/>
      <c r="EMD25"/>
      <c r="EME25"/>
      <c r="EMF25"/>
      <c r="EMG25"/>
      <c r="EMH25"/>
      <c r="EMI25"/>
      <c r="EMJ25"/>
      <c r="EMK25"/>
      <c r="EML25"/>
      <c r="EMM25"/>
      <c r="EMN25"/>
      <c r="EMO25"/>
      <c r="EMP25"/>
      <c r="EMQ25"/>
      <c r="EMR25"/>
      <c r="EMS25"/>
      <c r="EMT25"/>
      <c r="EMU25"/>
      <c r="EMV25"/>
      <c r="EMW25"/>
      <c r="EMX25"/>
      <c r="EMY25"/>
      <c r="EMZ25"/>
      <c r="ENA25"/>
      <c r="ENB25"/>
      <c r="ENC25"/>
      <c r="END25"/>
      <c r="ENE25"/>
      <c r="ENF25"/>
      <c r="ENG25"/>
      <c r="ENH25"/>
      <c r="ENI25"/>
      <c r="ENJ25"/>
      <c r="ENK25"/>
      <c r="ENL25"/>
      <c r="ENM25"/>
      <c r="ENN25"/>
      <c r="ENO25"/>
      <c r="ENP25"/>
      <c r="ENQ25"/>
      <c r="ENR25"/>
      <c r="ENS25"/>
      <c r="ENT25"/>
      <c r="ENU25"/>
      <c r="ENV25"/>
      <c r="ENW25"/>
      <c r="ENX25"/>
      <c r="ENY25"/>
      <c r="ENZ25"/>
      <c r="EOA25"/>
      <c r="EOB25"/>
      <c r="EOC25"/>
      <c r="EOD25"/>
      <c r="EOE25"/>
      <c r="EOF25"/>
      <c r="EOG25"/>
      <c r="EOH25"/>
      <c r="EOI25"/>
      <c r="EOJ25"/>
      <c r="EOK25"/>
      <c r="EOL25"/>
      <c r="EOM25"/>
      <c r="EON25"/>
      <c r="EOO25"/>
      <c r="EOP25"/>
      <c r="EOQ25"/>
      <c r="EOR25"/>
      <c r="EOS25"/>
      <c r="EOT25"/>
      <c r="EOU25"/>
      <c r="EOV25"/>
      <c r="EOW25"/>
      <c r="EOX25"/>
      <c r="EOY25"/>
      <c r="EOZ25"/>
      <c r="EPA25"/>
      <c r="EPB25"/>
      <c r="EPC25"/>
      <c r="EPD25"/>
      <c r="EPE25"/>
      <c r="EPF25"/>
      <c r="EPG25"/>
      <c r="EPH25"/>
      <c r="EPI25"/>
      <c r="EPJ25"/>
      <c r="EPK25"/>
      <c r="EPL25"/>
      <c r="EPM25"/>
      <c r="EPN25"/>
      <c r="EPO25"/>
      <c r="EPP25"/>
      <c r="EPQ25"/>
      <c r="EPR25"/>
      <c r="EPS25"/>
      <c r="EPT25"/>
      <c r="EPU25"/>
      <c r="EPV25"/>
      <c r="EPW25"/>
      <c r="EPX25"/>
      <c r="EPY25"/>
      <c r="EPZ25"/>
      <c r="EQA25"/>
      <c r="EQB25"/>
      <c r="EQC25"/>
      <c r="EQD25"/>
      <c r="EQE25"/>
      <c r="EQF25"/>
      <c r="EQG25"/>
      <c r="EQH25"/>
      <c r="EQI25"/>
      <c r="EQJ25"/>
      <c r="EQK25"/>
      <c r="EQL25"/>
      <c r="EQM25"/>
      <c r="EQN25"/>
      <c r="EQO25"/>
      <c r="EQP25"/>
      <c r="EQQ25"/>
      <c r="EQR25"/>
      <c r="EQS25"/>
      <c r="EQT25"/>
      <c r="EQU25"/>
      <c r="EQV25"/>
      <c r="EQW25"/>
      <c r="EQX25"/>
      <c r="EQY25"/>
      <c r="EQZ25"/>
      <c r="ERA25"/>
      <c r="ERB25"/>
      <c r="ERC25"/>
      <c r="ERD25"/>
      <c r="ERE25"/>
      <c r="ERF25"/>
      <c r="ERG25"/>
      <c r="ERH25"/>
      <c r="ERI25"/>
      <c r="ERJ25"/>
      <c r="ERK25"/>
      <c r="ERL25"/>
      <c r="ERM25"/>
      <c r="ERN25"/>
      <c r="ERO25"/>
      <c r="ERP25"/>
      <c r="ERQ25"/>
      <c r="ERR25"/>
      <c r="ERS25"/>
      <c r="ERT25"/>
      <c r="ERU25"/>
      <c r="ERV25"/>
      <c r="ERW25"/>
      <c r="ERX25"/>
      <c r="ERY25"/>
      <c r="ERZ25"/>
      <c r="ESA25"/>
      <c r="ESB25"/>
      <c r="ESC25"/>
      <c r="ESD25"/>
      <c r="ESE25"/>
      <c r="ESF25"/>
      <c r="ESG25"/>
      <c r="ESH25"/>
      <c r="ESI25"/>
      <c r="ESJ25"/>
      <c r="ESK25"/>
      <c r="ESL25"/>
      <c r="ESM25"/>
      <c r="ESN25"/>
      <c r="ESO25"/>
      <c r="ESP25"/>
      <c r="ESQ25"/>
      <c r="ESR25"/>
      <c r="ESS25"/>
      <c r="EST25"/>
      <c r="ESU25"/>
      <c r="ESV25"/>
      <c r="ESW25"/>
      <c r="ESX25"/>
      <c r="ESY25"/>
      <c r="ESZ25"/>
      <c r="ETA25"/>
      <c r="ETB25"/>
      <c r="ETC25"/>
      <c r="ETD25"/>
      <c r="ETE25"/>
      <c r="ETF25"/>
      <c r="ETG25"/>
      <c r="ETH25"/>
      <c r="ETI25"/>
      <c r="ETJ25"/>
      <c r="ETK25"/>
      <c r="ETL25"/>
      <c r="ETM25"/>
      <c r="ETN25"/>
      <c r="ETO25"/>
      <c r="ETP25"/>
      <c r="ETQ25"/>
      <c r="ETR25"/>
      <c r="ETS25"/>
      <c r="ETT25"/>
      <c r="ETU25"/>
      <c r="ETV25"/>
      <c r="ETW25"/>
      <c r="ETX25"/>
      <c r="ETY25"/>
      <c r="ETZ25"/>
      <c r="EUA25"/>
      <c r="EUB25"/>
      <c r="EUC25"/>
      <c r="EUD25"/>
      <c r="EUE25"/>
      <c r="EUF25"/>
      <c r="EUG25"/>
      <c r="EUH25"/>
      <c r="EUI25"/>
      <c r="EUJ25"/>
      <c r="EUK25"/>
      <c r="EUL25"/>
      <c r="EUM25"/>
      <c r="EUN25"/>
      <c r="EUO25"/>
      <c r="EUP25"/>
      <c r="EUQ25"/>
      <c r="EUR25"/>
      <c r="EUS25"/>
      <c r="EUT25"/>
      <c r="EUU25"/>
      <c r="EUV25"/>
      <c r="EUW25"/>
      <c r="EUX25"/>
      <c r="EUY25"/>
      <c r="EUZ25"/>
      <c r="EVA25"/>
      <c r="EVB25"/>
      <c r="EVC25"/>
      <c r="EVD25"/>
      <c r="EVE25"/>
      <c r="EVF25"/>
      <c r="EVG25"/>
      <c r="EVH25"/>
      <c r="EVI25"/>
      <c r="EVJ25"/>
      <c r="EVK25"/>
      <c r="EVL25"/>
      <c r="EVM25"/>
      <c r="EVN25"/>
      <c r="EVO25"/>
      <c r="EVP25"/>
      <c r="EVQ25"/>
      <c r="EVR25"/>
      <c r="EVS25"/>
      <c r="EVT25"/>
      <c r="EVU25"/>
      <c r="EVV25"/>
      <c r="EVW25"/>
      <c r="EVX25"/>
      <c r="EVY25"/>
      <c r="EVZ25"/>
      <c r="EWA25"/>
      <c r="EWB25"/>
      <c r="EWC25"/>
      <c r="EWD25"/>
      <c r="EWE25"/>
      <c r="EWF25"/>
      <c r="EWG25"/>
      <c r="EWH25"/>
      <c r="EWI25"/>
      <c r="EWJ25"/>
      <c r="EWK25"/>
      <c r="EWL25"/>
      <c r="EWM25"/>
      <c r="EWN25"/>
      <c r="EWO25"/>
      <c r="EWP25"/>
      <c r="EWQ25"/>
      <c r="EWR25"/>
      <c r="EWS25"/>
      <c r="EWT25"/>
      <c r="EWU25"/>
      <c r="EWV25"/>
      <c r="EWW25"/>
      <c r="EWX25"/>
      <c r="EWY25"/>
      <c r="EWZ25"/>
      <c r="EXA25"/>
      <c r="EXB25"/>
      <c r="EXC25"/>
      <c r="EXD25"/>
      <c r="EXE25"/>
      <c r="EXF25"/>
      <c r="EXG25"/>
      <c r="EXH25"/>
      <c r="EXI25"/>
      <c r="EXJ25"/>
      <c r="EXK25"/>
      <c r="EXL25"/>
      <c r="EXM25"/>
      <c r="EXN25"/>
      <c r="EXO25"/>
      <c r="EXP25"/>
      <c r="EXQ25"/>
      <c r="EXR25"/>
      <c r="EXS25"/>
      <c r="EXT25"/>
      <c r="EXU25"/>
      <c r="EXV25"/>
      <c r="EXW25"/>
      <c r="EXX25"/>
      <c r="EXY25"/>
      <c r="EXZ25"/>
      <c r="EYA25"/>
      <c r="EYB25"/>
      <c r="EYC25"/>
      <c r="EYD25"/>
      <c r="EYE25"/>
      <c r="EYF25"/>
      <c r="EYG25"/>
      <c r="EYH25"/>
      <c r="EYI25"/>
      <c r="EYJ25"/>
      <c r="EYK25"/>
      <c r="EYL25"/>
      <c r="EYM25"/>
      <c r="EYN25"/>
      <c r="EYO25"/>
      <c r="EYP25"/>
      <c r="EYQ25"/>
      <c r="EYR25"/>
      <c r="EYS25"/>
      <c r="EYT25"/>
      <c r="EYU25"/>
      <c r="EYV25"/>
      <c r="EYW25"/>
      <c r="EYX25"/>
      <c r="EYY25"/>
      <c r="EYZ25"/>
      <c r="EZA25"/>
      <c r="EZB25"/>
      <c r="EZC25"/>
      <c r="EZD25"/>
      <c r="EZE25"/>
      <c r="EZF25"/>
      <c r="EZG25"/>
      <c r="EZH25"/>
      <c r="EZI25"/>
      <c r="EZJ25"/>
      <c r="EZK25"/>
      <c r="EZL25"/>
      <c r="EZM25"/>
      <c r="EZN25"/>
      <c r="EZO25"/>
      <c r="EZP25"/>
      <c r="EZQ25"/>
      <c r="EZR25"/>
      <c r="EZS25"/>
      <c r="EZT25"/>
      <c r="EZU25"/>
      <c r="EZV25"/>
      <c r="EZW25"/>
      <c r="EZX25"/>
      <c r="EZY25"/>
      <c r="EZZ25"/>
      <c r="FAA25"/>
      <c r="FAB25"/>
      <c r="FAC25"/>
      <c r="FAD25"/>
      <c r="FAE25"/>
      <c r="FAF25"/>
      <c r="FAG25"/>
      <c r="FAH25"/>
      <c r="FAI25"/>
      <c r="FAJ25"/>
      <c r="FAK25"/>
      <c r="FAL25"/>
      <c r="FAM25"/>
      <c r="FAN25"/>
      <c r="FAO25"/>
      <c r="FAP25"/>
      <c r="FAQ25"/>
      <c r="FAR25"/>
      <c r="FAS25"/>
      <c r="FAT25"/>
      <c r="FAU25"/>
      <c r="FAV25"/>
      <c r="FAW25"/>
      <c r="FAX25"/>
      <c r="FAY25"/>
      <c r="FAZ25"/>
      <c r="FBA25"/>
      <c r="FBB25"/>
      <c r="FBC25"/>
      <c r="FBD25"/>
      <c r="FBE25"/>
      <c r="FBF25"/>
      <c r="FBG25"/>
      <c r="FBH25"/>
      <c r="FBI25"/>
      <c r="FBJ25"/>
      <c r="FBK25"/>
      <c r="FBL25"/>
      <c r="FBM25"/>
      <c r="FBN25"/>
      <c r="FBO25"/>
      <c r="FBP25"/>
      <c r="FBQ25"/>
      <c r="FBR25"/>
      <c r="FBS25"/>
      <c r="FBT25"/>
      <c r="FBU25"/>
      <c r="FBV25"/>
      <c r="FBW25"/>
      <c r="FBX25"/>
      <c r="FBY25"/>
      <c r="FBZ25"/>
      <c r="FCA25"/>
      <c r="FCB25"/>
      <c r="FCC25"/>
      <c r="FCD25"/>
      <c r="FCE25"/>
      <c r="FCF25"/>
      <c r="FCG25"/>
      <c r="FCH25"/>
      <c r="FCI25"/>
      <c r="FCJ25"/>
      <c r="FCK25"/>
      <c r="FCL25"/>
      <c r="FCM25"/>
      <c r="FCN25"/>
      <c r="FCO25"/>
      <c r="FCP25"/>
      <c r="FCQ25"/>
      <c r="FCR25"/>
      <c r="FCS25"/>
      <c r="FCT25"/>
      <c r="FCU25"/>
      <c r="FCV25"/>
      <c r="FCW25"/>
      <c r="FCX25"/>
      <c r="FCY25"/>
      <c r="FCZ25"/>
      <c r="FDA25"/>
      <c r="FDB25"/>
      <c r="FDC25"/>
      <c r="FDD25"/>
      <c r="FDE25"/>
      <c r="FDF25"/>
      <c r="FDG25"/>
      <c r="FDH25"/>
      <c r="FDI25"/>
      <c r="FDJ25"/>
      <c r="FDK25"/>
      <c r="FDL25"/>
      <c r="FDM25"/>
      <c r="FDN25"/>
      <c r="FDO25"/>
      <c r="FDP25"/>
      <c r="FDQ25"/>
      <c r="FDR25"/>
      <c r="FDS25"/>
      <c r="FDT25"/>
      <c r="FDU25"/>
      <c r="FDV25"/>
      <c r="FDW25"/>
      <c r="FDX25"/>
      <c r="FDY25"/>
      <c r="FDZ25"/>
      <c r="FEA25"/>
      <c r="FEB25"/>
      <c r="FEC25"/>
      <c r="FED25"/>
      <c r="FEE25"/>
      <c r="FEF25"/>
      <c r="FEG25"/>
      <c r="FEH25"/>
      <c r="FEI25"/>
      <c r="FEJ25"/>
      <c r="FEK25"/>
      <c r="FEL25"/>
      <c r="FEM25"/>
      <c r="FEN25"/>
      <c r="FEO25"/>
      <c r="FEP25"/>
      <c r="FEQ25"/>
      <c r="FER25"/>
      <c r="FES25"/>
      <c r="FET25"/>
      <c r="FEU25"/>
      <c r="FEV25"/>
      <c r="FEW25"/>
      <c r="FEX25"/>
      <c r="FEY25"/>
      <c r="FEZ25"/>
      <c r="FFA25"/>
      <c r="FFB25"/>
      <c r="FFC25"/>
      <c r="FFD25"/>
      <c r="FFE25"/>
      <c r="FFF25"/>
      <c r="FFG25"/>
      <c r="FFH25"/>
      <c r="FFI25"/>
      <c r="FFJ25"/>
      <c r="FFK25"/>
      <c r="FFL25"/>
      <c r="FFM25"/>
      <c r="FFN25"/>
      <c r="FFO25"/>
      <c r="FFP25"/>
      <c r="FFQ25"/>
      <c r="FFR25"/>
      <c r="FFS25"/>
      <c r="FFT25"/>
      <c r="FFU25"/>
      <c r="FFV25"/>
      <c r="FFW25"/>
      <c r="FFX25"/>
      <c r="FFY25"/>
      <c r="FFZ25"/>
      <c r="FGA25"/>
      <c r="FGB25"/>
      <c r="FGC25"/>
      <c r="FGD25"/>
      <c r="FGE25"/>
      <c r="FGF25"/>
      <c r="FGG25"/>
      <c r="FGH25"/>
      <c r="FGI25"/>
      <c r="FGJ25"/>
      <c r="FGK25"/>
      <c r="FGL25"/>
      <c r="FGM25"/>
      <c r="FGN25"/>
      <c r="FGO25"/>
      <c r="FGP25"/>
      <c r="FGQ25"/>
      <c r="FGR25"/>
      <c r="FGS25"/>
      <c r="FGT25"/>
      <c r="FGU25"/>
      <c r="FGV25"/>
      <c r="FGW25"/>
      <c r="FGX25"/>
      <c r="FGY25"/>
      <c r="FGZ25"/>
      <c r="FHA25"/>
      <c r="FHB25"/>
      <c r="FHC25"/>
      <c r="FHD25"/>
      <c r="FHE25"/>
      <c r="FHF25"/>
      <c r="FHG25"/>
      <c r="FHH25"/>
      <c r="FHI25"/>
      <c r="FHJ25"/>
      <c r="FHK25"/>
      <c r="FHL25"/>
      <c r="FHM25"/>
      <c r="FHN25"/>
      <c r="FHO25"/>
      <c r="FHP25"/>
      <c r="FHQ25"/>
      <c r="FHR25"/>
      <c r="FHS25"/>
      <c r="FHT25"/>
      <c r="FHU25"/>
      <c r="FHV25"/>
      <c r="FHW25"/>
      <c r="FHX25"/>
      <c r="FHY25"/>
      <c r="FHZ25"/>
      <c r="FIA25"/>
      <c r="FIB25"/>
      <c r="FIC25"/>
      <c r="FID25"/>
      <c r="FIE25"/>
      <c r="FIF25"/>
      <c r="FIG25"/>
      <c r="FIH25"/>
      <c r="FII25"/>
      <c r="FIJ25"/>
      <c r="FIK25"/>
      <c r="FIL25"/>
      <c r="FIM25"/>
      <c r="FIN25"/>
      <c r="FIO25"/>
      <c r="FIP25"/>
      <c r="FIQ25"/>
      <c r="FIR25"/>
      <c r="FIS25"/>
      <c r="FIT25"/>
      <c r="FIU25"/>
      <c r="FIV25"/>
      <c r="FIW25"/>
      <c r="FIX25"/>
      <c r="FIY25"/>
      <c r="FIZ25"/>
      <c r="FJA25"/>
      <c r="FJB25"/>
      <c r="FJC25"/>
      <c r="FJD25"/>
      <c r="FJE25"/>
      <c r="FJF25"/>
      <c r="FJG25"/>
      <c r="FJH25"/>
      <c r="FJI25"/>
      <c r="FJJ25"/>
      <c r="FJK25"/>
      <c r="FJL25"/>
      <c r="FJM25"/>
      <c r="FJN25"/>
      <c r="FJO25"/>
      <c r="FJP25"/>
      <c r="FJQ25"/>
      <c r="FJR25"/>
      <c r="FJS25"/>
      <c r="FJT25"/>
      <c r="FJU25"/>
      <c r="FJV25"/>
      <c r="FJW25"/>
      <c r="FJX25"/>
      <c r="FJY25"/>
      <c r="FJZ25"/>
      <c r="FKA25"/>
      <c r="FKB25"/>
      <c r="FKC25"/>
      <c r="FKD25"/>
      <c r="FKE25"/>
      <c r="FKF25"/>
      <c r="FKG25"/>
      <c r="FKH25"/>
      <c r="FKI25"/>
      <c r="FKJ25"/>
      <c r="FKK25"/>
      <c r="FKL25"/>
      <c r="FKM25"/>
      <c r="FKN25"/>
      <c r="FKO25"/>
      <c r="FKP25"/>
      <c r="FKQ25"/>
      <c r="FKR25"/>
      <c r="FKS25"/>
      <c r="FKT25"/>
      <c r="FKU25"/>
      <c r="FKV25"/>
      <c r="FKW25"/>
      <c r="FKX25"/>
      <c r="FKY25"/>
      <c r="FKZ25"/>
      <c r="FLA25"/>
      <c r="FLB25"/>
      <c r="FLC25"/>
      <c r="FLD25"/>
      <c r="FLE25"/>
      <c r="FLF25"/>
      <c r="FLG25"/>
      <c r="FLH25"/>
      <c r="FLI25"/>
      <c r="FLJ25"/>
      <c r="FLK25"/>
      <c r="FLL25"/>
      <c r="FLM25"/>
      <c r="FLN25"/>
      <c r="FLO25"/>
      <c r="FLP25"/>
      <c r="FLQ25"/>
      <c r="FLR25"/>
      <c r="FLS25"/>
      <c r="FLT25"/>
      <c r="FLU25"/>
      <c r="FLV25"/>
      <c r="FLW25"/>
      <c r="FLX25"/>
      <c r="FLY25"/>
      <c r="FLZ25"/>
      <c r="FMA25"/>
      <c r="FMB25"/>
      <c r="FMC25"/>
      <c r="FMD25"/>
      <c r="FME25"/>
      <c r="FMF25"/>
      <c r="FMG25"/>
      <c r="FMH25"/>
      <c r="FMI25"/>
      <c r="FMJ25"/>
      <c r="FMK25"/>
      <c r="FML25"/>
      <c r="FMM25"/>
      <c r="FMN25"/>
      <c r="FMO25"/>
      <c r="FMP25"/>
      <c r="FMQ25"/>
      <c r="FMR25"/>
      <c r="FMS25"/>
      <c r="FMT25"/>
      <c r="FMU25"/>
      <c r="FMV25"/>
      <c r="FMW25"/>
      <c r="FMX25"/>
      <c r="FMY25"/>
      <c r="FMZ25"/>
      <c r="FNA25"/>
      <c r="FNB25"/>
      <c r="FNC25"/>
      <c r="FND25"/>
      <c r="FNE25"/>
      <c r="FNF25"/>
      <c r="FNG25"/>
      <c r="FNH25"/>
      <c r="FNI25"/>
      <c r="FNJ25"/>
      <c r="FNK25"/>
      <c r="FNL25"/>
      <c r="FNM25"/>
      <c r="FNN25"/>
      <c r="FNO25"/>
      <c r="FNP25"/>
      <c r="FNQ25"/>
      <c r="FNR25"/>
      <c r="FNS25"/>
      <c r="FNT25"/>
      <c r="FNU25"/>
      <c r="FNV25"/>
      <c r="FNW25"/>
      <c r="FNX25"/>
      <c r="FNY25"/>
      <c r="FNZ25"/>
      <c r="FOA25"/>
      <c r="FOB25"/>
      <c r="FOC25"/>
      <c r="FOD25"/>
      <c r="FOE25"/>
      <c r="FOF25"/>
      <c r="FOG25"/>
      <c r="FOH25"/>
      <c r="FOI25"/>
      <c r="FOJ25"/>
      <c r="FOK25"/>
      <c r="FOL25"/>
      <c r="FOM25"/>
      <c r="FON25"/>
      <c r="FOO25"/>
      <c r="FOP25"/>
      <c r="FOQ25"/>
      <c r="FOR25"/>
      <c r="FOS25"/>
      <c r="FOT25"/>
      <c r="FOU25"/>
      <c r="FOV25"/>
      <c r="FOW25"/>
      <c r="FOX25"/>
      <c r="FOY25"/>
      <c r="FOZ25"/>
      <c r="FPA25"/>
      <c r="FPB25"/>
      <c r="FPC25"/>
      <c r="FPD25"/>
      <c r="FPE25"/>
      <c r="FPF25"/>
      <c r="FPG25"/>
      <c r="FPH25"/>
      <c r="FPI25"/>
      <c r="FPJ25"/>
      <c r="FPK25"/>
      <c r="FPL25"/>
      <c r="FPM25"/>
      <c r="FPN25"/>
      <c r="FPO25"/>
      <c r="FPP25"/>
      <c r="FPQ25"/>
      <c r="FPR25"/>
      <c r="FPS25"/>
      <c r="FPT25"/>
      <c r="FPU25"/>
      <c r="FPV25"/>
      <c r="FPW25"/>
      <c r="FPX25"/>
      <c r="FPY25"/>
      <c r="FPZ25"/>
      <c r="FQA25"/>
      <c r="FQB25"/>
      <c r="FQC25"/>
      <c r="FQD25"/>
      <c r="FQE25"/>
      <c r="FQF25"/>
      <c r="FQG25"/>
      <c r="FQH25"/>
      <c r="FQI25"/>
      <c r="FQJ25"/>
      <c r="FQK25"/>
      <c r="FQL25"/>
      <c r="FQM25"/>
      <c r="FQN25"/>
      <c r="FQO25"/>
      <c r="FQP25"/>
      <c r="FQQ25"/>
      <c r="FQR25"/>
      <c r="FQS25"/>
      <c r="FQT25"/>
      <c r="FQU25"/>
      <c r="FQV25"/>
      <c r="FQW25"/>
      <c r="FQX25"/>
      <c r="FQY25"/>
      <c r="FQZ25"/>
      <c r="FRA25"/>
      <c r="FRB25"/>
      <c r="FRC25"/>
      <c r="FRD25"/>
      <c r="FRE25"/>
      <c r="FRF25"/>
      <c r="FRG25"/>
      <c r="FRH25"/>
      <c r="FRI25"/>
      <c r="FRJ25"/>
      <c r="FRK25"/>
      <c r="FRL25"/>
      <c r="FRM25"/>
      <c r="FRN25"/>
      <c r="FRO25"/>
      <c r="FRP25"/>
      <c r="FRQ25"/>
      <c r="FRR25"/>
      <c r="FRS25"/>
      <c r="FRT25"/>
      <c r="FRU25"/>
      <c r="FRV25"/>
      <c r="FRW25"/>
      <c r="FRX25"/>
      <c r="FRY25"/>
      <c r="FRZ25"/>
      <c r="FSA25"/>
      <c r="FSB25"/>
      <c r="FSC25"/>
      <c r="FSD25"/>
      <c r="FSE25"/>
      <c r="FSF25"/>
      <c r="FSG25"/>
      <c r="FSH25"/>
      <c r="FSI25"/>
      <c r="FSJ25"/>
      <c r="FSK25"/>
      <c r="FSL25"/>
      <c r="FSM25"/>
      <c r="FSN25"/>
      <c r="FSO25"/>
      <c r="FSP25"/>
      <c r="FSQ25"/>
      <c r="FSR25"/>
      <c r="FSS25"/>
      <c r="FST25"/>
      <c r="FSU25"/>
      <c r="FSV25"/>
      <c r="FSW25"/>
      <c r="FSX25"/>
      <c r="FSY25"/>
      <c r="FSZ25"/>
      <c r="FTA25"/>
      <c r="FTB25"/>
      <c r="FTC25"/>
      <c r="FTD25"/>
      <c r="FTE25"/>
      <c r="FTF25"/>
      <c r="FTG25"/>
      <c r="FTH25"/>
      <c r="FTI25"/>
      <c r="FTJ25"/>
      <c r="FTK25"/>
      <c r="FTL25"/>
      <c r="FTM25"/>
      <c r="FTN25"/>
      <c r="FTO25"/>
      <c r="FTP25"/>
      <c r="FTQ25"/>
      <c r="FTR25"/>
      <c r="FTS25"/>
      <c r="FTT25"/>
      <c r="FTU25"/>
      <c r="FTV25"/>
      <c r="FTW25"/>
      <c r="FTX25"/>
      <c r="FTY25"/>
      <c r="FTZ25"/>
      <c r="FUA25"/>
      <c r="FUB25"/>
      <c r="FUC25"/>
      <c r="FUD25"/>
      <c r="FUE25"/>
      <c r="FUF25"/>
      <c r="FUG25"/>
      <c r="FUH25"/>
      <c r="FUI25"/>
      <c r="FUJ25"/>
      <c r="FUK25"/>
      <c r="FUL25"/>
      <c r="FUM25"/>
      <c r="FUN25"/>
      <c r="FUO25"/>
      <c r="FUP25"/>
      <c r="FUQ25"/>
      <c r="FUR25"/>
      <c r="FUS25"/>
      <c r="FUT25"/>
      <c r="FUU25"/>
      <c r="FUV25"/>
      <c r="FUW25"/>
      <c r="FUX25"/>
      <c r="FUY25"/>
      <c r="FUZ25"/>
      <c r="FVA25"/>
      <c r="FVB25"/>
      <c r="FVC25"/>
      <c r="FVD25"/>
      <c r="FVE25"/>
      <c r="FVF25"/>
      <c r="FVG25"/>
      <c r="FVH25"/>
      <c r="FVI25"/>
      <c r="FVJ25"/>
      <c r="FVK25"/>
      <c r="FVL25"/>
      <c r="FVM25"/>
      <c r="FVN25"/>
      <c r="FVO25"/>
      <c r="FVP25"/>
      <c r="FVQ25"/>
      <c r="FVR25"/>
      <c r="FVS25"/>
      <c r="FVT25"/>
      <c r="FVU25"/>
      <c r="FVV25"/>
      <c r="FVW25"/>
      <c r="FVX25"/>
      <c r="FVY25"/>
      <c r="FVZ25"/>
      <c r="FWA25"/>
      <c r="FWB25"/>
      <c r="FWC25"/>
      <c r="FWD25"/>
      <c r="FWE25"/>
      <c r="FWF25"/>
      <c r="FWG25"/>
      <c r="FWH25"/>
      <c r="FWI25"/>
      <c r="FWJ25"/>
      <c r="FWK25"/>
      <c r="FWL25"/>
      <c r="FWM25"/>
      <c r="FWN25"/>
      <c r="FWO25"/>
      <c r="FWP25"/>
      <c r="FWQ25"/>
      <c r="FWR25"/>
      <c r="FWS25"/>
      <c r="FWT25"/>
      <c r="FWU25"/>
      <c r="FWV25"/>
      <c r="FWW25"/>
      <c r="FWX25"/>
      <c r="FWY25"/>
      <c r="FWZ25"/>
      <c r="FXA25"/>
      <c r="FXB25"/>
      <c r="FXC25"/>
      <c r="FXD25"/>
      <c r="FXE25"/>
      <c r="FXF25"/>
      <c r="FXG25"/>
      <c r="FXH25"/>
      <c r="FXI25"/>
      <c r="FXJ25"/>
      <c r="FXK25"/>
      <c r="FXL25"/>
      <c r="FXM25"/>
      <c r="FXN25"/>
      <c r="FXO25"/>
      <c r="FXP25"/>
      <c r="FXQ25"/>
      <c r="FXR25"/>
      <c r="FXS25"/>
      <c r="FXT25"/>
      <c r="FXU25"/>
      <c r="FXV25"/>
      <c r="FXW25"/>
      <c r="FXX25"/>
      <c r="FXY25"/>
      <c r="FXZ25"/>
      <c r="FYA25"/>
      <c r="FYB25"/>
      <c r="FYC25"/>
      <c r="FYD25"/>
      <c r="FYE25"/>
      <c r="FYF25"/>
      <c r="FYG25"/>
      <c r="FYH25"/>
      <c r="FYI25"/>
      <c r="FYJ25"/>
      <c r="FYK25"/>
      <c r="FYL25"/>
      <c r="FYM25"/>
      <c r="FYN25"/>
      <c r="FYO25"/>
      <c r="FYP25"/>
      <c r="FYQ25"/>
      <c r="FYR25"/>
      <c r="FYS25"/>
      <c r="FYT25"/>
      <c r="FYU25"/>
      <c r="FYV25"/>
      <c r="FYW25"/>
      <c r="FYX25"/>
      <c r="FYY25"/>
      <c r="FYZ25"/>
      <c r="FZA25"/>
      <c r="FZB25"/>
      <c r="FZC25"/>
      <c r="FZD25"/>
      <c r="FZE25"/>
      <c r="FZF25"/>
      <c r="FZG25"/>
      <c r="FZH25"/>
      <c r="FZI25"/>
      <c r="FZJ25"/>
      <c r="FZK25"/>
      <c r="FZL25"/>
      <c r="FZM25"/>
      <c r="FZN25"/>
      <c r="FZO25"/>
      <c r="FZP25"/>
      <c r="FZQ25"/>
      <c r="FZR25"/>
      <c r="FZS25"/>
      <c r="FZT25"/>
      <c r="FZU25"/>
      <c r="FZV25"/>
      <c r="FZW25"/>
      <c r="FZX25"/>
      <c r="FZY25"/>
      <c r="FZZ25"/>
      <c r="GAA25"/>
      <c r="GAB25"/>
      <c r="GAC25"/>
      <c r="GAD25"/>
      <c r="GAE25"/>
      <c r="GAF25"/>
      <c r="GAG25"/>
      <c r="GAH25"/>
      <c r="GAI25"/>
      <c r="GAJ25"/>
      <c r="GAK25"/>
      <c r="GAL25"/>
      <c r="GAM25"/>
      <c r="GAN25"/>
      <c r="GAO25"/>
      <c r="GAP25"/>
      <c r="GAQ25"/>
      <c r="GAR25"/>
      <c r="GAS25"/>
      <c r="GAT25"/>
      <c r="GAU25"/>
      <c r="GAV25"/>
      <c r="GAW25"/>
      <c r="GAX25"/>
      <c r="GAY25"/>
      <c r="GAZ25"/>
      <c r="GBA25"/>
      <c r="GBB25"/>
      <c r="GBC25"/>
      <c r="GBD25"/>
      <c r="GBE25"/>
      <c r="GBF25"/>
      <c r="GBG25"/>
      <c r="GBH25"/>
      <c r="GBI25"/>
      <c r="GBJ25"/>
      <c r="GBK25"/>
      <c r="GBL25"/>
      <c r="GBM25"/>
      <c r="GBN25"/>
      <c r="GBO25"/>
      <c r="GBP25"/>
      <c r="GBQ25"/>
      <c r="GBR25"/>
      <c r="GBS25"/>
      <c r="GBT25"/>
      <c r="GBU25"/>
      <c r="GBV25"/>
      <c r="GBW25"/>
      <c r="GBX25"/>
      <c r="GBY25"/>
      <c r="GBZ25"/>
      <c r="GCA25"/>
      <c r="GCB25"/>
      <c r="GCC25"/>
      <c r="GCD25"/>
      <c r="GCE25"/>
      <c r="GCF25"/>
      <c r="GCG25"/>
      <c r="GCH25"/>
      <c r="GCI25"/>
      <c r="GCJ25"/>
      <c r="GCK25"/>
      <c r="GCL25"/>
      <c r="GCM25"/>
      <c r="GCN25"/>
      <c r="GCO25"/>
      <c r="GCP25"/>
      <c r="GCQ25"/>
      <c r="GCR25"/>
      <c r="GCS25"/>
      <c r="GCT25"/>
      <c r="GCU25"/>
      <c r="GCV25"/>
      <c r="GCW25"/>
      <c r="GCX25"/>
      <c r="GCY25"/>
      <c r="GCZ25"/>
      <c r="GDA25"/>
      <c r="GDB25"/>
      <c r="GDC25"/>
      <c r="GDD25"/>
      <c r="GDE25"/>
      <c r="GDF25"/>
      <c r="GDG25"/>
      <c r="GDH25"/>
      <c r="GDI25"/>
      <c r="GDJ25"/>
      <c r="GDK25"/>
      <c r="GDL25"/>
      <c r="GDM25"/>
      <c r="GDN25"/>
      <c r="GDO25"/>
      <c r="GDP25"/>
      <c r="GDQ25"/>
      <c r="GDR25"/>
      <c r="GDS25"/>
      <c r="GDT25"/>
      <c r="GDU25"/>
      <c r="GDV25"/>
      <c r="GDW25"/>
      <c r="GDX25"/>
      <c r="GDY25"/>
      <c r="GDZ25"/>
      <c r="GEA25"/>
      <c r="GEB25"/>
      <c r="GEC25"/>
      <c r="GED25"/>
      <c r="GEE25"/>
      <c r="GEF25"/>
      <c r="GEG25"/>
      <c r="GEH25"/>
      <c r="GEI25"/>
      <c r="GEJ25"/>
      <c r="GEK25"/>
      <c r="GEL25"/>
      <c r="GEM25"/>
      <c r="GEN25"/>
      <c r="GEO25"/>
      <c r="GEP25"/>
      <c r="GEQ25"/>
      <c r="GER25"/>
      <c r="GES25"/>
      <c r="GET25"/>
      <c r="GEU25"/>
      <c r="GEV25"/>
      <c r="GEW25"/>
      <c r="GEX25"/>
      <c r="GEY25"/>
      <c r="GEZ25"/>
      <c r="GFA25"/>
      <c r="GFB25"/>
      <c r="GFC25"/>
      <c r="GFD25"/>
      <c r="GFE25"/>
      <c r="GFF25"/>
      <c r="GFG25"/>
      <c r="GFH25"/>
      <c r="GFI25"/>
      <c r="GFJ25"/>
      <c r="GFK25"/>
      <c r="GFL25"/>
      <c r="GFM25"/>
      <c r="GFN25"/>
      <c r="GFO25"/>
      <c r="GFP25"/>
      <c r="GFQ25"/>
      <c r="GFR25"/>
      <c r="GFS25"/>
      <c r="GFT25"/>
      <c r="GFU25"/>
      <c r="GFV25"/>
      <c r="GFW25"/>
      <c r="GFX25"/>
      <c r="GFY25"/>
      <c r="GFZ25"/>
      <c r="GGA25"/>
      <c r="GGB25"/>
      <c r="GGC25"/>
      <c r="GGD25"/>
      <c r="GGE25"/>
      <c r="GGF25"/>
      <c r="GGG25"/>
      <c r="GGH25"/>
      <c r="GGI25"/>
      <c r="GGJ25"/>
      <c r="GGK25"/>
      <c r="GGL25"/>
      <c r="GGM25"/>
      <c r="GGN25"/>
      <c r="GGO25"/>
      <c r="GGP25"/>
      <c r="GGQ25"/>
      <c r="GGR25"/>
      <c r="GGS25"/>
      <c r="GGT25"/>
      <c r="GGU25"/>
      <c r="GGV25"/>
      <c r="GGW25"/>
      <c r="GGX25"/>
      <c r="GGY25"/>
      <c r="GGZ25"/>
      <c r="GHA25"/>
      <c r="GHB25"/>
      <c r="GHC25"/>
      <c r="GHD25"/>
      <c r="GHE25"/>
      <c r="GHF25"/>
      <c r="GHG25"/>
      <c r="GHH25"/>
      <c r="GHI25"/>
      <c r="GHJ25"/>
      <c r="GHK25"/>
      <c r="GHL25"/>
      <c r="GHM25"/>
      <c r="GHN25"/>
      <c r="GHO25"/>
      <c r="GHP25"/>
      <c r="GHQ25"/>
      <c r="GHR25"/>
      <c r="GHS25"/>
      <c r="GHT25"/>
      <c r="GHU25"/>
      <c r="GHV25"/>
      <c r="GHW25"/>
      <c r="GHX25"/>
      <c r="GHY25"/>
      <c r="GHZ25"/>
      <c r="GIA25"/>
      <c r="GIB25"/>
      <c r="GIC25"/>
      <c r="GID25"/>
      <c r="GIE25"/>
      <c r="GIF25"/>
      <c r="GIG25"/>
      <c r="GIH25"/>
      <c r="GII25"/>
      <c r="GIJ25"/>
      <c r="GIK25"/>
      <c r="GIL25"/>
      <c r="GIM25"/>
      <c r="GIN25"/>
      <c r="GIO25"/>
      <c r="GIP25"/>
      <c r="GIQ25"/>
      <c r="GIR25"/>
      <c r="GIS25"/>
      <c r="GIT25"/>
      <c r="GIU25"/>
      <c r="GIV25"/>
      <c r="GIW25"/>
      <c r="GIX25"/>
      <c r="GIY25"/>
      <c r="GIZ25"/>
      <c r="GJA25"/>
      <c r="GJB25"/>
      <c r="GJC25"/>
      <c r="GJD25"/>
      <c r="GJE25"/>
      <c r="GJF25"/>
      <c r="GJG25"/>
      <c r="GJH25"/>
      <c r="GJI25"/>
      <c r="GJJ25"/>
      <c r="GJK25"/>
      <c r="GJL25"/>
      <c r="GJM25"/>
      <c r="GJN25"/>
      <c r="GJO25"/>
      <c r="GJP25"/>
      <c r="GJQ25"/>
      <c r="GJR25"/>
      <c r="GJS25"/>
      <c r="GJT25"/>
      <c r="GJU25"/>
      <c r="GJV25"/>
      <c r="GJW25"/>
      <c r="GJX25"/>
      <c r="GJY25"/>
      <c r="GJZ25"/>
      <c r="GKA25"/>
      <c r="GKB25"/>
      <c r="GKC25"/>
      <c r="GKD25"/>
      <c r="GKE25"/>
      <c r="GKF25"/>
      <c r="GKG25"/>
      <c r="GKH25"/>
      <c r="GKI25"/>
      <c r="GKJ25"/>
      <c r="GKK25"/>
      <c r="GKL25"/>
      <c r="GKM25"/>
      <c r="GKN25"/>
      <c r="GKO25"/>
      <c r="GKP25"/>
      <c r="GKQ25"/>
      <c r="GKR25"/>
      <c r="GKS25"/>
      <c r="GKT25"/>
      <c r="GKU25"/>
      <c r="GKV25"/>
      <c r="GKW25"/>
      <c r="GKX25"/>
      <c r="GKY25"/>
      <c r="GKZ25"/>
      <c r="GLA25"/>
      <c r="GLB25"/>
      <c r="GLC25"/>
      <c r="GLD25"/>
      <c r="GLE25"/>
      <c r="GLF25"/>
      <c r="GLG25"/>
      <c r="GLH25"/>
      <c r="GLI25"/>
      <c r="GLJ25"/>
      <c r="GLK25"/>
      <c r="GLL25"/>
      <c r="GLM25"/>
      <c r="GLN25"/>
      <c r="GLO25"/>
      <c r="GLP25"/>
      <c r="GLQ25"/>
      <c r="GLR25"/>
      <c r="GLS25"/>
      <c r="GLT25"/>
      <c r="GLU25"/>
      <c r="GLV25"/>
      <c r="GLW25"/>
      <c r="GLX25"/>
      <c r="GLY25"/>
      <c r="GLZ25"/>
      <c r="GMA25"/>
      <c r="GMB25"/>
      <c r="GMC25"/>
      <c r="GMD25"/>
      <c r="GME25"/>
      <c r="GMF25"/>
      <c r="GMG25"/>
      <c r="GMH25"/>
      <c r="GMI25"/>
      <c r="GMJ25"/>
      <c r="GMK25"/>
      <c r="GML25"/>
      <c r="GMM25"/>
      <c r="GMN25"/>
      <c r="GMO25"/>
      <c r="GMP25"/>
      <c r="GMQ25"/>
      <c r="GMR25"/>
      <c r="GMS25"/>
      <c r="GMT25"/>
      <c r="GMU25"/>
      <c r="GMV25"/>
      <c r="GMW25"/>
      <c r="GMX25"/>
      <c r="GMY25"/>
      <c r="GMZ25"/>
      <c r="GNA25"/>
      <c r="GNB25"/>
      <c r="GNC25"/>
      <c r="GND25"/>
      <c r="GNE25"/>
      <c r="GNF25"/>
      <c r="GNG25"/>
      <c r="GNH25"/>
      <c r="GNI25"/>
      <c r="GNJ25"/>
      <c r="GNK25"/>
      <c r="GNL25"/>
      <c r="GNM25"/>
      <c r="GNN25"/>
      <c r="GNO25"/>
      <c r="GNP25"/>
      <c r="GNQ25"/>
      <c r="GNR25"/>
      <c r="GNS25"/>
      <c r="GNT25"/>
      <c r="GNU25"/>
      <c r="GNV25"/>
      <c r="GNW25"/>
      <c r="GNX25"/>
      <c r="GNY25"/>
      <c r="GNZ25"/>
      <c r="GOA25"/>
      <c r="GOB25"/>
      <c r="GOC25"/>
      <c r="GOD25"/>
      <c r="GOE25"/>
      <c r="GOF25"/>
      <c r="GOG25"/>
      <c r="GOH25"/>
      <c r="GOI25"/>
      <c r="GOJ25"/>
      <c r="GOK25"/>
      <c r="GOL25"/>
      <c r="GOM25"/>
      <c r="GON25"/>
      <c r="GOO25"/>
      <c r="GOP25"/>
      <c r="GOQ25"/>
      <c r="GOR25"/>
      <c r="GOS25"/>
      <c r="GOT25"/>
      <c r="GOU25"/>
      <c r="GOV25"/>
      <c r="GOW25"/>
      <c r="GOX25"/>
      <c r="GOY25"/>
      <c r="GOZ25"/>
      <c r="GPA25"/>
      <c r="GPB25"/>
      <c r="GPC25"/>
      <c r="GPD25"/>
      <c r="GPE25"/>
      <c r="GPF25"/>
      <c r="GPG25"/>
      <c r="GPH25"/>
      <c r="GPI25"/>
      <c r="GPJ25"/>
      <c r="GPK25"/>
      <c r="GPL25"/>
      <c r="GPM25"/>
      <c r="GPN25"/>
      <c r="GPO25"/>
      <c r="GPP25"/>
      <c r="GPQ25"/>
      <c r="GPR25"/>
      <c r="GPS25"/>
      <c r="GPT25"/>
      <c r="GPU25"/>
      <c r="GPV25"/>
      <c r="GPW25"/>
      <c r="GPX25"/>
      <c r="GPY25"/>
      <c r="GPZ25"/>
      <c r="GQA25"/>
      <c r="GQB25"/>
      <c r="GQC25"/>
      <c r="GQD25"/>
      <c r="GQE25"/>
      <c r="GQF25"/>
      <c r="GQG25"/>
      <c r="GQH25"/>
      <c r="GQI25"/>
      <c r="GQJ25"/>
      <c r="GQK25"/>
      <c r="GQL25"/>
      <c r="GQM25"/>
      <c r="GQN25"/>
      <c r="GQO25"/>
      <c r="GQP25"/>
      <c r="GQQ25"/>
      <c r="GQR25"/>
      <c r="GQS25"/>
      <c r="GQT25"/>
      <c r="GQU25"/>
      <c r="GQV25"/>
      <c r="GQW25"/>
      <c r="GQX25"/>
      <c r="GQY25"/>
      <c r="GQZ25"/>
      <c r="GRA25"/>
      <c r="GRB25"/>
      <c r="GRC25"/>
      <c r="GRD25"/>
      <c r="GRE25"/>
      <c r="GRF25"/>
      <c r="GRG25"/>
      <c r="GRH25"/>
      <c r="GRI25"/>
      <c r="GRJ25"/>
      <c r="GRK25"/>
      <c r="GRL25"/>
      <c r="GRM25"/>
      <c r="GRN25"/>
      <c r="GRO25"/>
      <c r="GRP25"/>
      <c r="GRQ25"/>
      <c r="GRR25"/>
      <c r="GRS25"/>
      <c r="GRT25"/>
      <c r="GRU25"/>
      <c r="GRV25"/>
      <c r="GRW25"/>
      <c r="GRX25"/>
      <c r="GRY25"/>
      <c r="GRZ25"/>
      <c r="GSA25"/>
      <c r="GSB25"/>
      <c r="GSC25"/>
      <c r="GSD25"/>
      <c r="GSE25"/>
      <c r="GSF25"/>
      <c r="GSG25"/>
      <c r="GSH25"/>
      <c r="GSI25"/>
      <c r="GSJ25"/>
      <c r="GSK25"/>
      <c r="GSL25"/>
      <c r="GSM25"/>
      <c r="GSN25"/>
      <c r="GSO25"/>
      <c r="GSP25"/>
      <c r="GSQ25"/>
      <c r="GSR25"/>
      <c r="GSS25"/>
      <c r="GST25"/>
      <c r="GSU25"/>
      <c r="GSV25"/>
      <c r="GSW25"/>
      <c r="GSX25"/>
      <c r="GSY25"/>
      <c r="GSZ25"/>
      <c r="GTA25"/>
      <c r="GTB25"/>
      <c r="GTC25"/>
      <c r="GTD25"/>
      <c r="GTE25"/>
      <c r="GTF25"/>
      <c r="GTG25"/>
      <c r="GTH25"/>
      <c r="GTI25"/>
      <c r="GTJ25"/>
      <c r="GTK25"/>
      <c r="GTL25"/>
      <c r="GTM25"/>
      <c r="GTN25"/>
      <c r="GTO25"/>
      <c r="GTP25"/>
      <c r="GTQ25"/>
      <c r="GTR25"/>
      <c r="GTS25"/>
      <c r="GTT25"/>
      <c r="GTU25"/>
      <c r="GTV25"/>
      <c r="GTW25"/>
      <c r="GTX25"/>
      <c r="GTY25"/>
      <c r="GTZ25"/>
      <c r="GUA25"/>
      <c r="GUB25"/>
      <c r="GUC25"/>
      <c r="GUD25"/>
      <c r="GUE25"/>
      <c r="GUF25"/>
      <c r="GUG25"/>
      <c r="GUH25"/>
      <c r="GUI25"/>
      <c r="GUJ25"/>
      <c r="GUK25"/>
      <c r="GUL25"/>
      <c r="GUM25"/>
      <c r="GUN25"/>
      <c r="GUO25"/>
      <c r="GUP25"/>
      <c r="GUQ25"/>
      <c r="GUR25"/>
      <c r="GUS25"/>
      <c r="GUT25"/>
      <c r="GUU25"/>
      <c r="GUV25"/>
      <c r="GUW25"/>
      <c r="GUX25"/>
      <c r="GUY25"/>
      <c r="GUZ25"/>
      <c r="GVA25"/>
      <c r="GVB25"/>
      <c r="GVC25"/>
      <c r="GVD25"/>
      <c r="GVE25"/>
      <c r="GVF25"/>
      <c r="GVG25"/>
      <c r="GVH25"/>
      <c r="GVI25"/>
      <c r="GVJ25"/>
      <c r="GVK25"/>
      <c r="GVL25"/>
      <c r="GVM25"/>
      <c r="GVN25"/>
      <c r="GVO25"/>
      <c r="GVP25"/>
      <c r="GVQ25"/>
      <c r="GVR25"/>
      <c r="GVS25"/>
      <c r="GVT25"/>
      <c r="GVU25"/>
      <c r="GVV25"/>
      <c r="GVW25"/>
      <c r="GVX25"/>
      <c r="GVY25"/>
      <c r="GVZ25"/>
      <c r="GWA25"/>
      <c r="GWB25"/>
      <c r="GWC25"/>
      <c r="GWD25"/>
      <c r="GWE25"/>
      <c r="GWF25"/>
      <c r="GWG25"/>
      <c r="GWH25"/>
      <c r="GWI25"/>
      <c r="GWJ25"/>
      <c r="GWK25"/>
      <c r="GWL25"/>
      <c r="GWM25"/>
      <c r="GWN25"/>
      <c r="GWO25"/>
      <c r="GWP25"/>
      <c r="GWQ25"/>
      <c r="GWR25"/>
      <c r="GWS25"/>
      <c r="GWT25"/>
      <c r="GWU25"/>
      <c r="GWV25"/>
      <c r="GWW25"/>
      <c r="GWX25"/>
      <c r="GWY25"/>
      <c r="GWZ25"/>
      <c r="GXA25"/>
      <c r="GXB25"/>
      <c r="GXC25"/>
      <c r="GXD25"/>
      <c r="GXE25"/>
      <c r="GXF25"/>
      <c r="GXG25"/>
      <c r="GXH25"/>
      <c r="GXI25"/>
      <c r="GXJ25"/>
      <c r="GXK25"/>
      <c r="GXL25"/>
      <c r="GXM25"/>
      <c r="GXN25"/>
      <c r="GXO25"/>
      <c r="GXP25"/>
      <c r="GXQ25"/>
      <c r="GXR25"/>
      <c r="GXS25"/>
      <c r="GXT25"/>
      <c r="GXU25"/>
      <c r="GXV25"/>
      <c r="GXW25"/>
      <c r="GXX25"/>
      <c r="GXY25"/>
      <c r="GXZ25"/>
      <c r="GYA25"/>
      <c r="GYB25"/>
      <c r="GYC25"/>
      <c r="GYD25"/>
      <c r="GYE25"/>
      <c r="GYF25"/>
      <c r="GYG25"/>
      <c r="GYH25"/>
      <c r="GYI25"/>
      <c r="GYJ25"/>
      <c r="GYK25"/>
      <c r="GYL25"/>
      <c r="GYM25"/>
      <c r="GYN25"/>
      <c r="GYO25"/>
      <c r="GYP25"/>
      <c r="GYQ25"/>
      <c r="GYR25"/>
      <c r="GYS25"/>
      <c r="GYT25"/>
      <c r="GYU25"/>
      <c r="GYV25"/>
      <c r="GYW25"/>
      <c r="GYX25"/>
      <c r="GYY25"/>
      <c r="GYZ25"/>
      <c r="GZA25"/>
      <c r="GZB25"/>
      <c r="GZC25"/>
      <c r="GZD25"/>
      <c r="GZE25"/>
      <c r="GZF25"/>
      <c r="GZG25"/>
      <c r="GZH25"/>
      <c r="GZI25"/>
      <c r="GZJ25"/>
      <c r="GZK25"/>
      <c r="GZL25"/>
      <c r="GZM25"/>
      <c r="GZN25"/>
      <c r="GZO25"/>
      <c r="GZP25"/>
      <c r="GZQ25"/>
      <c r="GZR25"/>
      <c r="GZS25"/>
      <c r="GZT25"/>
      <c r="GZU25"/>
      <c r="GZV25"/>
      <c r="GZW25"/>
      <c r="GZX25"/>
      <c r="GZY25"/>
      <c r="GZZ25"/>
      <c r="HAA25"/>
      <c r="HAB25"/>
      <c r="HAC25"/>
      <c r="HAD25"/>
      <c r="HAE25"/>
      <c r="HAF25"/>
      <c r="HAG25"/>
      <c r="HAH25"/>
      <c r="HAI25"/>
      <c r="HAJ25"/>
      <c r="HAK25"/>
      <c r="HAL25"/>
      <c r="HAM25"/>
      <c r="HAN25"/>
      <c r="HAO25"/>
      <c r="HAP25"/>
      <c r="HAQ25"/>
      <c r="HAR25"/>
      <c r="HAS25"/>
      <c r="HAT25"/>
      <c r="HAU25"/>
      <c r="HAV25"/>
      <c r="HAW25"/>
      <c r="HAX25"/>
      <c r="HAY25"/>
      <c r="HAZ25"/>
      <c r="HBA25"/>
      <c r="HBB25"/>
      <c r="HBC25"/>
      <c r="HBD25"/>
      <c r="HBE25"/>
      <c r="HBF25"/>
      <c r="HBG25"/>
      <c r="HBH25"/>
      <c r="HBI25"/>
      <c r="HBJ25"/>
      <c r="HBK25"/>
      <c r="HBL25"/>
      <c r="HBM25"/>
      <c r="HBN25"/>
      <c r="HBO25"/>
      <c r="HBP25"/>
      <c r="HBQ25"/>
      <c r="HBR25"/>
      <c r="HBS25"/>
      <c r="HBT25"/>
      <c r="HBU25"/>
      <c r="HBV25"/>
      <c r="HBW25"/>
      <c r="HBX25"/>
      <c r="HBY25"/>
      <c r="HBZ25"/>
      <c r="HCA25"/>
      <c r="HCB25"/>
      <c r="HCC25"/>
      <c r="HCD25"/>
      <c r="HCE25"/>
      <c r="HCF25"/>
      <c r="HCG25"/>
      <c r="HCH25"/>
      <c r="HCI25"/>
      <c r="HCJ25"/>
      <c r="HCK25"/>
      <c r="HCL25"/>
      <c r="HCM25"/>
      <c r="HCN25"/>
      <c r="HCO25"/>
      <c r="HCP25"/>
      <c r="HCQ25"/>
      <c r="HCR25"/>
      <c r="HCS25"/>
      <c r="HCT25"/>
      <c r="HCU25"/>
      <c r="HCV25"/>
      <c r="HCW25"/>
      <c r="HCX25"/>
      <c r="HCY25"/>
      <c r="HCZ25"/>
      <c r="HDA25"/>
      <c r="HDB25"/>
      <c r="HDC25"/>
      <c r="HDD25"/>
      <c r="HDE25"/>
      <c r="HDF25"/>
      <c r="HDG25"/>
      <c r="HDH25"/>
      <c r="HDI25"/>
      <c r="HDJ25"/>
      <c r="HDK25"/>
      <c r="HDL25"/>
      <c r="HDM25"/>
      <c r="HDN25"/>
      <c r="HDO25"/>
      <c r="HDP25"/>
      <c r="HDQ25"/>
      <c r="HDR25"/>
      <c r="HDS25"/>
      <c r="HDT25"/>
      <c r="HDU25"/>
      <c r="HDV25"/>
      <c r="HDW25"/>
      <c r="HDX25"/>
      <c r="HDY25"/>
      <c r="HDZ25"/>
      <c r="HEA25"/>
      <c r="HEB25"/>
      <c r="HEC25"/>
      <c r="HED25"/>
      <c r="HEE25"/>
      <c r="HEF25"/>
      <c r="HEG25"/>
      <c r="HEH25"/>
      <c r="HEI25"/>
      <c r="HEJ25"/>
      <c r="HEK25"/>
      <c r="HEL25"/>
      <c r="HEM25"/>
      <c r="HEN25"/>
      <c r="HEO25"/>
      <c r="HEP25"/>
      <c r="HEQ25"/>
      <c r="HER25"/>
      <c r="HES25"/>
      <c r="HET25"/>
      <c r="HEU25"/>
      <c r="HEV25"/>
      <c r="HEW25"/>
      <c r="HEX25"/>
      <c r="HEY25"/>
      <c r="HEZ25"/>
      <c r="HFA25"/>
      <c r="HFB25"/>
      <c r="HFC25"/>
      <c r="HFD25"/>
      <c r="HFE25"/>
      <c r="HFF25"/>
      <c r="HFG25"/>
      <c r="HFH25"/>
      <c r="HFI25"/>
      <c r="HFJ25"/>
      <c r="HFK25"/>
      <c r="HFL25"/>
      <c r="HFM25"/>
      <c r="HFN25"/>
      <c r="HFO25"/>
      <c r="HFP25"/>
      <c r="HFQ25"/>
      <c r="HFR25"/>
      <c r="HFS25"/>
      <c r="HFT25"/>
      <c r="HFU25"/>
      <c r="HFV25"/>
      <c r="HFW25"/>
      <c r="HFX25"/>
      <c r="HFY25"/>
      <c r="HFZ25"/>
      <c r="HGA25"/>
      <c r="HGB25"/>
      <c r="HGC25"/>
      <c r="HGD25"/>
      <c r="HGE25"/>
      <c r="HGF25"/>
      <c r="HGG25"/>
      <c r="HGH25"/>
      <c r="HGI25"/>
      <c r="HGJ25"/>
      <c r="HGK25"/>
      <c r="HGL25"/>
      <c r="HGM25"/>
      <c r="HGN25"/>
      <c r="HGO25"/>
      <c r="HGP25"/>
      <c r="HGQ25"/>
      <c r="HGR25"/>
      <c r="HGS25"/>
      <c r="HGT25"/>
      <c r="HGU25"/>
      <c r="HGV25"/>
      <c r="HGW25"/>
      <c r="HGX25"/>
      <c r="HGY25"/>
      <c r="HGZ25"/>
      <c r="HHA25"/>
      <c r="HHB25"/>
      <c r="HHC25"/>
      <c r="HHD25"/>
      <c r="HHE25"/>
      <c r="HHF25"/>
      <c r="HHG25"/>
      <c r="HHH25"/>
      <c r="HHI25"/>
      <c r="HHJ25"/>
      <c r="HHK25"/>
      <c r="HHL25"/>
      <c r="HHM25"/>
      <c r="HHN25"/>
      <c r="HHO25"/>
      <c r="HHP25"/>
      <c r="HHQ25"/>
      <c r="HHR25"/>
      <c r="HHS25"/>
      <c r="HHT25"/>
      <c r="HHU25"/>
      <c r="HHV25"/>
      <c r="HHW25"/>
      <c r="HHX25"/>
      <c r="HHY25"/>
      <c r="HHZ25"/>
      <c r="HIA25"/>
      <c r="HIB25"/>
      <c r="HIC25"/>
      <c r="HID25"/>
      <c r="HIE25"/>
      <c r="HIF25"/>
      <c r="HIG25"/>
      <c r="HIH25"/>
      <c r="HII25"/>
      <c r="HIJ25"/>
      <c r="HIK25"/>
      <c r="HIL25"/>
      <c r="HIM25"/>
      <c r="HIN25"/>
      <c r="HIO25"/>
      <c r="HIP25"/>
      <c r="HIQ25"/>
      <c r="HIR25"/>
      <c r="HIS25"/>
      <c r="HIT25"/>
      <c r="HIU25"/>
      <c r="HIV25"/>
      <c r="HIW25"/>
      <c r="HIX25"/>
      <c r="HIY25"/>
      <c r="HIZ25"/>
      <c r="HJA25"/>
      <c r="HJB25"/>
      <c r="HJC25"/>
      <c r="HJD25"/>
      <c r="HJE25"/>
      <c r="HJF25"/>
      <c r="HJG25"/>
      <c r="HJH25"/>
      <c r="HJI25"/>
      <c r="HJJ25"/>
      <c r="HJK25"/>
      <c r="HJL25"/>
      <c r="HJM25"/>
      <c r="HJN25"/>
      <c r="HJO25"/>
      <c r="HJP25"/>
      <c r="HJQ25"/>
      <c r="HJR25"/>
      <c r="HJS25"/>
      <c r="HJT25"/>
      <c r="HJU25"/>
      <c r="HJV25"/>
      <c r="HJW25"/>
      <c r="HJX25"/>
      <c r="HJY25"/>
      <c r="HJZ25"/>
      <c r="HKA25"/>
      <c r="HKB25"/>
      <c r="HKC25"/>
      <c r="HKD25"/>
      <c r="HKE25"/>
      <c r="HKF25"/>
      <c r="HKG25"/>
      <c r="HKH25"/>
      <c r="HKI25"/>
      <c r="HKJ25"/>
      <c r="HKK25"/>
      <c r="HKL25"/>
      <c r="HKM25"/>
      <c r="HKN25"/>
      <c r="HKO25"/>
      <c r="HKP25"/>
      <c r="HKQ25"/>
      <c r="HKR25"/>
      <c r="HKS25"/>
      <c r="HKT25"/>
      <c r="HKU25"/>
      <c r="HKV25"/>
      <c r="HKW25"/>
      <c r="HKX25"/>
      <c r="HKY25"/>
      <c r="HKZ25"/>
      <c r="HLA25"/>
      <c r="HLB25"/>
      <c r="HLC25"/>
      <c r="HLD25"/>
      <c r="HLE25"/>
      <c r="HLF25"/>
      <c r="HLG25"/>
      <c r="HLH25"/>
      <c r="HLI25"/>
      <c r="HLJ25"/>
      <c r="HLK25"/>
      <c r="HLL25"/>
      <c r="HLM25"/>
      <c r="HLN25"/>
      <c r="HLO25"/>
      <c r="HLP25"/>
      <c r="HLQ25"/>
      <c r="HLR25"/>
      <c r="HLS25"/>
      <c r="HLT25"/>
      <c r="HLU25"/>
      <c r="HLV25"/>
      <c r="HLW25"/>
      <c r="HLX25"/>
      <c r="HLY25"/>
      <c r="HLZ25"/>
      <c r="HMA25"/>
      <c r="HMB25"/>
      <c r="HMC25"/>
      <c r="HMD25"/>
      <c r="HME25"/>
      <c r="HMF25"/>
      <c r="HMG25"/>
      <c r="HMH25"/>
      <c r="HMI25"/>
      <c r="HMJ25"/>
      <c r="HMK25"/>
      <c r="HML25"/>
      <c r="HMM25"/>
      <c r="HMN25"/>
      <c r="HMO25"/>
      <c r="HMP25"/>
      <c r="HMQ25"/>
      <c r="HMR25"/>
      <c r="HMS25"/>
      <c r="HMT25"/>
      <c r="HMU25"/>
      <c r="HMV25"/>
      <c r="HMW25"/>
      <c r="HMX25"/>
      <c r="HMY25"/>
      <c r="HMZ25"/>
      <c r="HNA25"/>
      <c r="HNB25"/>
      <c r="HNC25"/>
      <c r="HND25"/>
      <c r="HNE25"/>
      <c r="HNF25"/>
      <c r="HNG25"/>
      <c r="HNH25"/>
      <c r="HNI25"/>
      <c r="HNJ25"/>
      <c r="HNK25"/>
      <c r="HNL25"/>
      <c r="HNM25"/>
      <c r="HNN25"/>
      <c r="HNO25"/>
      <c r="HNP25"/>
      <c r="HNQ25"/>
      <c r="HNR25"/>
      <c r="HNS25"/>
      <c r="HNT25"/>
      <c r="HNU25"/>
      <c r="HNV25"/>
      <c r="HNW25"/>
      <c r="HNX25"/>
      <c r="HNY25"/>
      <c r="HNZ25"/>
      <c r="HOA25"/>
      <c r="HOB25"/>
      <c r="HOC25"/>
      <c r="HOD25"/>
      <c r="HOE25"/>
      <c r="HOF25"/>
      <c r="HOG25"/>
      <c r="HOH25"/>
      <c r="HOI25"/>
      <c r="HOJ25"/>
      <c r="HOK25"/>
      <c r="HOL25"/>
      <c r="HOM25"/>
      <c r="HON25"/>
      <c r="HOO25"/>
      <c r="HOP25"/>
      <c r="HOQ25"/>
      <c r="HOR25"/>
      <c r="HOS25"/>
      <c r="HOT25"/>
      <c r="HOU25"/>
      <c r="HOV25"/>
      <c r="HOW25"/>
      <c r="HOX25"/>
      <c r="HOY25"/>
      <c r="HOZ25"/>
      <c r="HPA25"/>
      <c r="HPB25"/>
      <c r="HPC25"/>
      <c r="HPD25"/>
      <c r="HPE25"/>
      <c r="HPF25"/>
      <c r="HPG25"/>
      <c r="HPH25"/>
      <c r="HPI25"/>
      <c r="HPJ25"/>
      <c r="HPK25"/>
      <c r="HPL25"/>
      <c r="HPM25"/>
      <c r="HPN25"/>
      <c r="HPO25"/>
      <c r="HPP25"/>
      <c r="HPQ25"/>
      <c r="HPR25"/>
      <c r="HPS25"/>
      <c r="HPT25"/>
      <c r="HPU25"/>
      <c r="HPV25"/>
      <c r="HPW25"/>
      <c r="HPX25"/>
      <c r="HPY25"/>
      <c r="HPZ25"/>
      <c r="HQA25"/>
      <c r="HQB25"/>
      <c r="HQC25"/>
      <c r="HQD25"/>
      <c r="HQE25"/>
      <c r="HQF25"/>
      <c r="HQG25"/>
      <c r="HQH25"/>
      <c r="HQI25"/>
      <c r="HQJ25"/>
      <c r="HQK25"/>
      <c r="HQL25"/>
      <c r="HQM25"/>
      <c r="HQN25"/>
      <c r="HQO25"/>
      <c r="HQP25"/>
      <c r="HQQ25"/>
      <c r="HQR25"/>
      <c r="HQS25"/>
      <c r="HQT25"/>
      <c r="HQU25"/>
      <c r="HQV25"/>
      <c r="HQW25"/>
      <c r="HQX25"/>
      <c r="HQY25"/>
      <c r="HQZ25"/>
      <c r="HRA25"/>
      <c r="HRB25"/>
      <c r="HRC25"/>
      <c r="HRD25"/>
      <c r="HRE25"/>
      <c r="HRF25"/>
      <c r="HRG25"/>
      <c r="HRH25"/>
      <c r="HRI25"/>
      <c r="HRJ25"/>
      <c r="HRK25"/>
      <c r="HRL25"/>
      <c r="HRM25"/>
      <c r="HRN25"/>
      <c r="HRO25"/>
      <c r="HRP25"/>
      <c r="HRQ25"/>
      <c r="HRR25"/>
      <c r="HRS25"/>
      <c r="HRT25"/>
      <c r="HRU25"/>
      <c r="HRV25"/>
      <c r="HRW25"/>
      <c r="HRX25"/>
      <c r="HRY25"/>
      <c r="HRZ25"/>
      <c r="HSA25"/>
      <c r="HSB25"/>
      <c r="HSC25"/>
      <c r="HSD25"/>
      <c r="HSE25"/>
      <c r="HSF25"/>
      <c r="HSG25"/>
      <c r="HSH25"/>
      <c r="HSI25"/>
      <c r="HSJ25"/>
      <c r="HSK25"/>
      <c r="HSL25"/>
      <c r="HSM25"/>
      <c r="HSN25"/>
      <c r="HSO25"/>
      <c r="HSP25"/>
      <c r="HSQ25"/>
      <c r="HSR25"/>
      <c r="HSS25"/>
      <c r="HST25"/>
      <c r="HSU25"/>
      <c r="HSV25"/>
      <c r="HSW25"/>
      <c r="HSX25"/>
      <c r="HSY25"/>
      <c r="HSZ25"/>
      <c r="HTA25"/>
      <c r="HTB25"/>
      <c r="HTC25"/>
      <c r="HTD25"/>
      <c r="HTE25"/>
      <c r="HTF25"/>
      <c r="HTG25"/>
      <c r="HTH25"/>
      <c r="HTI25"/>
      <c r="HTJ25"/>
      <c r="HTK25"/>
      <c r="HTL25"/>
      <c r="HTM25"/>
      <c r="HTN25"/>
      <c r="HTO25"/>
      <c r="HTP25"/>
      <c r="HTQ25"/>
      <c r="HTR25"/>
      <c r="HTS25"/>
      <c r="HTT25"/>
      <c r="HTU25"/>
      <c r="HTV25"/>
      <c r="HTW25"/>
      <c r="HTX25"/>
      <c r="HTY25"/>
      <c r="HTZ25"/>
      <c r="HUA25"/>
      <c r="HUB25"/>
      <c r="HUC25"/>
      <c r="HUD25"/>
      <c r="HUE25"/>
      <c r="HUF25"/>
      <c r="HUG25"/>
      <c r="HUH25"/>
      <c r="HUI25"/>
      <c r="HUJ25"/>
      <c r="HUK25"/>
      <c r="HUL25"/>
      <c r="HUM25"/>
      <c r="HUN25"/>
      <c r="HUO25"/>
      <c r="HUP25"/>
      <c r="HUQ25"/>
      <c r="HUR25"/>
      <c r="HUS25"/>
      <c r="HUT25"/>
      <c r="HUU25"/>
      <c r="HUV25"/>
      <c r="HUW25"/>
      <c r="HUX25"/>
      <c r="HUY25"/>
      <c r="HUZ25"/>
      <c r="HVA25"/>
      <c r="HVB25"/>
      <c r="HVC25"/>
      <c r="HVD25"/>
      <c r="HVE25"/>
      <c r="HVF25"/>
      <c r="HVG25"/>
      <c r="HVH25"/>
      <c r="HVI25"/>
      <c r="HVJ25"/>
      <c r="HVK25"/>
      <c r="HVL25"/>
      <c r="HVM25"/>
      <c r="HVN25"/>
      <c r="HVO25"/>
      <c r="HVP25"/>
      <c r="HVQ25"/>
      <c r="HVR25"/>
      <c r="HVS25"/>
      <c r="HVT25"/>
      <c r="HVU25"/>
      <c r="HVV25"/>
      <c r="HVW25"/>
      <c r="HVX25"/>
      <c r="HVY25"/>
      <c r="HVZ25"/>
      <c r="HWA25"/>
      <c r="HWB25"/>
      <c r="HWC25"/>
      <c r="HWD25"/>
      <c r="HWE25"/>
      <c r="HWF25"/>
      <c r="HWG25"/>
      <c r="HWH25"/>
      <c r="HWI25"/>
      <c r="HWJ25"/>
      <c r="HWK25"/>
      <c r="HWL25"/>
      <c r="HWM25"/>
      <c r="HWN25"/>
      <c r="HWO25"/>
      <c r="HWP25"/>
      <c r="HWQ25"/>
      <c r="HWR25"/>
      <c r="HWS25"/>
      <c r="HWT25"/>
      <c r="HWU25"/>
      <c r="HWV25"/>
      <c r="HWW25"/>
      <c r="HWX25"/>
      <c r="HWY25"/>
      <c r="HWZ25"/>
      <c r="HXA25"/>
      <c r="HXB25"/>
      <c r="HXC25"/>
      <c r="HXD25"/>
      <c r="HXE25"/>
      <c r="HXF25"/>
      <c r="HXG25"/>
      <c r="HXH25"/>
      <c r="HXI25"/>
      <c r="HXJ25"/>
      <c r="HXK25"/>
      <c r="HXL25"/>
      <c r="HXM25"/>
      <c r="HXN25"/>
      <c r="HXO25"/>
      <c r="HXP25"/>
      <c r="HXQ25"/>
      <c r="HXR25"/>
      <c r="HXS25"/>
      <c r="HXT25"/>
      <c r="HXU25"/>
      <c r="HXV25"/>
      <c r="HXW25"/>
      <c r="HXX25"/>
      <c r="HXY25"/>
      <c r="HXZ25"/>
      <c r="HYA25"/>
      <c r="HYB25"/>
      <c r="HYC25"/>
      <c r="HYD25"/>
      <c r="HYE25"/>
      <c r="HYF25"/>
      <c r="HYG25"/>
      <c r="HYH25"/>
      <c r="HYI25"/>
      <c r="HYJ25"/>
      <c r="HYK25"/>
      <c r="HYL25"/>
      <c r="HYM25"/>
      <c r="HYN25"/>
      <c r="HYO25"/>
      <c r="HYP25"/>
      <c r="HYQ25"/>
      <c r="HYR25"/>
      <c r="HYS25"/>
      <c r="HYT25"/>
      <c r="HYU25"/>
      <c r="HYV25"/>
      <c r="HYW25"/>
      <c r="HYX25"/>
      <c r="HYY25"/>
      <c r="HYZ25"/>
      <c r="HZA25"/>
      <c r="HZB25"/>
      <c r="HZC25"/>
      <c r="HZD25"/>
      <c r="HZE25"/>
      <c r="HZF25"/>
      <c r="HZG25"/>
      <c r="HZH25"/>
      <c r="HZI25"/>
      <c r="HZJ25"/>
      <c r="HZK25"/>
      <c r="HZL25"/>
      <c r="HZM25"/>
      <c r="HZN25"/>
      <c r="HZO25"/>
      <c r="HZP25"/>
      <c r="HZQ25"/>
      <c r="HZR25"/>
      <c r="HZS25"/>
      <c r="HZT25"/>
      <c r="HZU25"/>
      <c r="HZV25"/>
      <c r="HZW25"/>
      <c r="HZX25"/>
      <c r="HZY25"/>
      <c r="HZZ25"/>
      <c r="IAA25"/>
      <c r="IAB25"/>
      <c r="IAC25"/>
      <c r="IAD25"/>
      <c r="IAE25"/>
      <c r="IAF25"/>
      <c r="IAG25"/>
      <c r="IAH25"/>
      <c r="IAI25"/>
      <c r="IAJ25"/>
      <c r="IAK25"/>
      <c r="IAL25"/>
      <c r="IAM25"/>
      <c r="IAN25"/>
      <c r="IAO25"/>
      <c r="IAP25"/>
      <c r="IAQ25"/>
      <c r="IAR25"/>
      <c r="IAS25"/>
      <c r="IAT25"/>
      <c r="IAU25"/>
      <c r="IAV25"/>
      <c r="IAW25"/>
      <c r="IAX25"/>
      <c r="IAY25"/>
      <c r="IAZ25"/>
      <c r="IBA25"/>
      <c r="IBB25"/>
      <c r="IBC25"/>
      <c r="IBD25"/>
      <c r="IBE25"/>
      <c r="IBF25"/>
      <c r="IBG25"/>
      <c r="IBH25"/>
      <c r="IBI25"/>
      <c r="IBJ25"/>
      <c r="IBK25"/>
      <c r="IBL25"/>
      <c r="IBM25"/>
      <c r="IBN25"/>
      <c r="IBO25"/>
      <c r="IBP25"/>
      <c r="IBQ25"/>
      <c r="IBR25"/>
      <c r="IBS25"/>
      <c r="IBT25"/>
      <c r="IBU25"/>
      <c r="IBV25"/>
      <c r="IBW25"/>
      <c r="IBX25"/>
      <c r="IBY25"/>
      <c r="IBZ25"/>
      <c r="ICA25"/>
      <c r="ICB25"/>
      <c r="ICC25"/>
      <c r="ICD25"/>
      <c r="ICE25"/>
      <c r="ICF25"/>
      <c r="ICG25"/>
      <c r="ICH25"/>
      <c r="ICI25"/>
      <c r="ICJ25"/>
      <c r="ICK25"/>
      <c r="ICL25"/>
      <c r="ICM25"/>
      <c r="ICN25"/>
      <c r="ICO25"/>
      <c r="ICP25"/>
      <c r="ICQ25"/>
      <c r="ICR25"/>
      <c r="ICS25"/>
      <c r="ICT25"/>
      <c r="ICU25"/>
      <c r="ICV25"/>
      <c r="ICW25"/>
      <c r="ICX25"/>
      <c r="ICY25"/>
      <c r="ICZ25"/>
      <c r="IDA25"/>
      <c r="IDB25"/>
      <c r="IDC25"/>
      <c r="IDD25"/>
      <c r="IDE25"/>
      <c r="IDF25"/>
      <c r="IDG25"/>
      <c r="IDH25"/>
      <c r="IDI25"/>
      <c r="IDJ25"/>
      <c r="IDK25"/>
      <c r="IDL25"/>
      <c r="IDM25"/>
      <c r="IDN25"/>
      <c r="IDO25"/>
      <c r="IDP25"/>
      <c r="IDQ25"/>
      <c r="IDR25"/>
      <c r="IDS25"/>
      <c r="IDT25"/>
      <c r="IDU25"/>
      <c r="IDV25"/>
      <c r="IDW25"/>
      <c r="IDX25"/>
      <c r="IDY25"/>
      <c r="IDZ25"/>
      <c r="IEA25"/>
      <c r="IEB25"/>
      <c r="IEC25"/>
      <c r="IED25"/>
      <c r="IEE25"/>
      <c r="IEF25"/>
      <c r="IEG25"/>
      <c r="IEH25"/>
      <c r="IEI25"/>
      <c r="IEJ25"/>
      <c r="IEK25"/>
      <c r="IEL25"/>
      <c r="IEM25"/>
      <c r="IEN25"/>
      <c r="IEO25"/>
      <c r="IEP25"/>
      <c r="IEQ25"/>
      <c r="IER25"/>
      <c r="IES25"/>
      <c r="IET25"/>
      <c r="IEU25"/>
      <c r="IEV25"/>
      <c r="IEW25"/>
      <c r="IEX25"/>
      <c r="IEY25"/>
      <c r="IEZ25"/>
      <c r="IFA25"/>
      <c r="IFB25"/>
      <c r="IFC25"/>
      <c r="IFD25"/>
      <c r="IFE25"/>
      <c r="IFF25"/>
      <c r="IFG25"/>
      <c r="IFH25"/>
      <c r="IFI25"/>
      <c r="IFJ25"/>
      <c r="IFK25"/>
      <c r="IFL25"/>
      <c r="IFM25"/>
      <c r="IFN25"/>
      <c r="IFO25"/>
      <c r="IFP25"/>
      <c r="IFQ25"/>
      <c r="IFR25"/>
      <c r="IFS25"/>
      <c r="IFT25"/>
      <c r="IFU25"/>
      <c r="IFV25"/>
      <c r="IFW25"/>
      <c r="IFX25"/>
      <c r="IFY25"/>
      <c r="IFZ25"/>
      <c r="IGA25"/>
      <c r="IGB25"/>
      <c r="IGC25"/>
      <c r="IGD25"/>
      <c r="IGE25"/>
      <c r="IGF25"/>
      <c r="IGG25"/>
      <c r="IGH25"/>
      <c r="IGI25"/>
      <c r="IGJ25"/>
      <c r="IGK25"/>
      <c r="IGL25"/>
      <c r="IGM25"/>
      <c r="IGN25"/>
      <c r="IGO25"/>
      <c r="IGP25"/>
      <c r="IGQ25"/>
      <c r="IGR25"/>
      <c r="IGS25"/>
      <c r="IGT25"/>
      <c r="IGU25"/>
      <c r="IGV25"/>
      <c r="IGW25"/>
      <c r="IGX25"/>
      <c r="IGY25"/>
      <c r="IGZ25"/>
      <c r="IHA25"/>
      <c r="IHB25"/>
      <c r="IHC25"/>
      <c r="IHD25"/>
      <c r="IHE25"/>
      <c r="IHF25"/>
      <c r="IHG25"/>
      <c r="IHH25"/>
      <c r="IHI25"/>
      <c r="IHJ25"/>
      <c r="IHK25"/>
      <c r="IHL25"/>
      <c r="IHM25"/>
      <c r="IHN25"/>
      <c r="IHO25"/>
      <c r="IHP25"/>
      <c r="IHQ25"/>
      <c r="IHR25"/>
      <c r="IHS25"/>
      <c r="IHT25"/>
      <c r="IHU25"/>
      <c r="IHV25"/>
      <c r="IHW25"/>
      <c r="IHX25"/>
      <c r="IHY25"/>
      <c r="IHZ25"/>
      <c r="IIA25"/>
      <c r="IIB25"/>
      <c r="IIC25"/>
      <c r="IID25"/>
      <c r="IIE25"/>
      <c r="IIF25"/>
      <c r="IIG25"/>
      <c r="IIH25"/>
      <c r="III25"/>
      <c r="IIJ25"/>
      <c r="IIK25"/>
      <c r="IIL25"/>
      <c r="IIM25"/>
      <c r="IIN25"/>
      <c r="IIO25"/>
      <c r="IIP25"/>
      <c r="IIQ25"/>
      <c r="IIR25"/>
      <c r="IIS25"/>
      <c r="IIT25"/>
      <c r="IIU25"/>
      <c r="IIV25"/>
      <c r="IIW25"/>
      <c r="IIX25"/>
      <c r="IIY25"/>
      <c r="IIZ25"/>
      <c r="IJA25"/>
      <c r="IJB25"/>
      <c r="IJC25"/>
      <c r="IJD25"/>
      <c r="IJE25"/>
      <c r="IJF25"/>
      <c r="IJG25"/>
      <c r="IJH25"/>
      <c r="IJI25"/>
      <c r="IJJ25"/>
      <c r="IJK25"/>
      <c r="IJL25"/>
      <c r="IJM25"/>
      <c r="IJN25"/>
      <c r="IJO25"/>
      <c r="IJP25"/>
      <c r="IJQ25"/>
      <c r="IJR25"/>
      <c r="IJS25"/>
      <c r="IJT25"/>
      <c r="IJU25"/>
      <c r="IJV25"/>
      <c r="IJW25"/>
      <c r="IJX25"/>
      <c r="IJY25"/>
      <c r="IJZ25"/>
      <c r="IKA25"/>
      <c r="IKB25"/>
      <c r="IKC25"/>
      <c r="IKD25"/>
      <c r="IKE25"/>
      <c r="IKF25"/>
      <c r="IKG25"/>
      <c r="IKH25"/>
      <c r="IKI25"/>
      <c r="IKJ25"/>
      <c r="IKK25"/>
      <c r="IKL25"/>
      <c r="IKM25"/>
      <c r="IKN25"/>
      <c r="IKO25"/>
      <c r="IKP25"/>
      <c r="IKQ25"/>
      <c r="IKR25"/>
      <c r="IKS25"/>
      <c r="IKT25"/>
      <c r="IKU25"/>
      <c r="IKV25"/>
      <c r="IKW25"/>
      <c r="IKX25"/>
      <c r="IKY25"/>
      <c r="IKZ25"/>
      <c r="ILA25"/>
      <c r="ILB25"/>
      <c r="ILC25"/>
      <c r="ILD25"/>
      <c r="ILE25"/>
      <c r="ILF25"/>
      <c r="ILG25"/>
      <c r="ILH25"/>
      <c r="ILI25"/>
      <c r="ILJ25"/>
      <c r="ILK25"/>
      <c r="ILL25"/>
      <c r="ILM25"/>
      <c r="ILN25"/>
      <c r="ILO25"/>
      <c r="ILP25"/>
      <c r="ILQ25"/>
      <c r="ILR25"/>
      <c r="ILS25"/>
      <c r="ILT25"/>
      <c r="ILU25"/>
      <c r="ILV25"/>
      <c r="ILW25"/>
      <c r="ILX25"/>
      <c r="ILY25"/>
      <c r="ILZ25"/>
      <c r="IMA25"/>
      <c r="IMB25"/>
      <c r="IMC25"/>
      <c r="IMD25"/>
      <c r="IME25"/>
      <c r="IMF25"/>
      <c r="IMG25"/>
      <c r="IMH25"/>
      <c r="IMI25"/>
      <c r="IMJ25"/>
      <c r="IMK25"/>
      <c r="IML25"/>
      <c r="IMM25"/>
      <c r="IMN25"/>
      <c r="IMO25"/>
      <c r="IMP25"/>
      <c r="IMQ25"/>
      <c r="IMR25"/>
      <c r="IMS25"/>
      <c r="IMT25"/>
      <c r="IMU25"/>
      <c r="IMV25"/>
      <c r="IMW25"/>
      <c r="IMX25"/>
      <c r="IMY25"/>
      <c r="IMZ25"/>
      <c r="INA25"/>
      <c r="INB25"/>
      <c r="INC25"/>
      <c r="IND25"/>
      <c r="INE25"/>
      <c r="INF25"/>
      <c r="ING25"/>
      <c r="INH25"/>
      <c r="INI25"/>
      <c r="INJ25"/>
      <c r="INK25"/>
      <c r="INL25"/>
      <c r="INM25"/>
      <c r="INN25"/>
      <c r="INO25"/>
      <c r="INP25"/>
      <c r="INQ25"/>
      <c r="INR25"/>
      <c r="INS25"/>
      <c r="INT25"/>
      <c r="INU25"/>
      <c r="INV25"/>
      <c r="INW25"/>
      <c r="INX25"/>
      <c r="INY25"/>
      <c r="INZ25"/>
      <c r="IOA25"/>
      <c r="IOB25"/>
      <c r="IOC25"/>
      <c r="IOD25"/>
      <c r="IOE25"/>
      <c r="IOF25"/>
      <c r="IOG25"/>
      <c r="IOH25"/>
      <c r="IOI25"/>
      <c r="IOJ25"/>
      <c r="IOK25"/>
      <c r="IOL25"/>
      <c r="IOM25"/>
      <c r="ION25"/>
      <c r="IOO25"/>
      <c r="IOP25"/>
      <c r="IOQ25"/>
      <c r="IOR25"/>
      <c r="IOS25"/>
      <c r="IOT25"/>
      <c r="IOU25"/>
      <c r="IOV25"/>
      <c r="IOW25"/>
      <c r="IOX25"/>
      <c r="IOY25"/>
      <c r="IOZ25"/>
      <c r="IPA25"/>
      <c r="IPB25"/>
      <c r="IPC25"/>
      <c r="IPD25"/>
      <c r="IPE25"/>
      <c r="IPF25"/>
      <c r="IPG25"/>
      <c r="IPH25"/>
      <c r="IPI25"/>
      <c r="IPJ25"/>
      <c r="IPK25"/>
      <c r="IPL25"/>
      <c r="IPM25"/>
      <c r="IPN25"/>
      <c r="IPO25"/>
      <c r="IPP25"/>
      <c r="IPQ25"/>
      <c r="IPR25"/>
      <c r="IPS25"/>
      <c r="IPT25"/>
      <c r="IPU25"/>
      <c r="IPV25"/>
      <c r="IPW25"/>
      <c r="IPX25"/>
      <c r="IPY25"/>
      <c r="IPZ25"/>
      <c r="IQA25"/>
      <c r="IQB25"/>
      <c r="IQC25"/>
      <c r="IQD25"/>
      <c r="IQE25"/>
      <c r="IQF25"/>
      <c r="IQG25"/>
      <c r="IQH25"/>
      <c r="IQI25"/>
      <c r="IQJ25"/>
      <c r="IQK25"/>
      <c r="IQL25"/>
      <c r="IQM25"/>
      <c r="IQN25"/>
      <c r="IQO25"/>
      <c r="IQP25"/>
      <c r="IQQ25"/>
      <c r="IQR25"/>
      <c r="IQS25"/>
      <c r="IQT25"/>
      <c r="IQU25"/>
      <c r="IQV25"/>
      <c r="IQW25"/>
      <c r="IQX25"/>
      <c r="IQY25"/>
      <c r="IQZ25"/>
      <c r="IRA25"/>
      <c r="IRB25"/>
      <c r="IRC25"/>
      <c r="IRD25"/>
      <c r="IRE25"/>
      <c r="IRF25"/>
      <c r="IRG25"/>
      <c r="IRH25"/>
      <c r="IRI25"/>
      <c r="IRJ25"/>
      <c r="IRK25"/>
      <c r="IRL25"/>
      <c r="IRM25"/>
      <c r="IRN25"/>
      <c r="IRO25"/>
      <c r="IRP25"/>
      <c r="IRQ25"/>
      <c r="IRR25"/>
      <c r="IRS25"/>
      <c r="IRT25"/>
      <c r="IRU25"/>
      <c r="IRV25"/>
      <c r="IRW25"/>
      <c r="IRX25"/>
      <c r="IRY25"/>
      <c r="IRZ25"/>
      <c r="ISA25"/>
      <c r="ISB25"/>
      <c r="ISC25"/>
      <c r="ISD25"/>
      <c r="ISE25"/>
      <c r="ISF25"/>
      <c r="ISG25"/>
      <c r="ISH25"/>
      <c r="ISI25"/>
      <c r="ISJ25"/>
      <c r="ISK25"/>
      <c r="ISL25"/>
      <c r="ISM25"/>
      <c r="ISN25"/>
      <c r="ISO25"/>
      <c r="ISP25"/>
      <c r="ISQ25"/>
      <c r="ISR25"/>
      <c r="ISS25"/>
      <c r="IST25"/>
      <c r="ISU25"/>
      <c r="ISV25"/>
      <c r="ISW25"/>
      <c r="ISX25"/>
      <c r="ISY25"/>
      <c r="ISZ25"/>
      <c r="ITA25"/>
      <c r="ITB25"/>
      <c r="ITC25"/>
      <c r="ITD25"/>
      <c r="ITE25"/>
      <c r="ITF25"/>
      <c r="ITG25"/>
      <c r="ITH25"/>
      <c r="ITI25"/>
      <c r="ITJ25"/>
      <c r="ITK25"/>
      <c r="ITL25"/>
      <c r="ITM25"/>
      <c r="ITN25"/>
      <c r="ITO25"/>
      <c r="ITP25"/>
      <c r="ITQ25"/>
      <c r="ITR25"/>
      <c r="ITS25"/>
      <c r="ITT25"/>
      <c r="ITU25"/>
      <c r="ITV25"/>
      <c r="ITW25"/>
      <c r="ITX25"/>
      <c r="ITY25"/>
      <c r="ITZ25"/>
      <c r="IUA25"/>
      <c r="IUB25"/>
      <c r="IUC25"/>
      <c r="IUD25"/>
      <c r="IUE25"/>
      <c r="IUF25"/>
      <c r="IUG25"/>
      <c r="IUH25"/>
      <c r="IUI25"/>
      <c r="IUJ25"/>
      <c r="IUK25"/>
      <c r="IUL25"/>
      <c r="IUM25"/>
      <c r="IUN25"/>
      <c r="IUO25"/>
      <c r="IUP25"/>
      <c r="IUQ25"/>
      <c r="IUR25"/>
      <c r="IUS25"/>
      <c r="IUT25"/>
      <c r="IUU25"/>
      <c r="IUV25"/>
      <c r="IUW25"/>
      <c r="IUX25"/>
      <c r="IUY25"/>
      <c r="IUZ25"/>
      <c r="IVA25"/>
      <c r="IVB25"/>
      <c r="IVC25"/>
      <c r="IVD25"/>
      <c r="IVE25"/>
      <c r="IVF25"/>
      <c r="IVG25"/>
      <c r="IVH25"/>
      <c r="IVI25"/>
      <c r="IVJ25"/>
      <c r="IVK25"/>
      <c r="IVL25"/>
      <c r="IVM25"/>
      <c r="IVN25"/>
      <c r="IVO25"/>
      <c r="IVP25"/>
      <c r="IVQ25"/>
      <c r="IVR25"/>
      <c r="IVS25"/>
      <c r="IVT25"/>
      <c r="IVU25"/>
      <c r="IVV25"/>
      <c r="IVW25"/>
      <c r="IVX25"/>
      <c r="IVY25"/>
      <c r="IVZ25"/>
      <c r="IWA25"/>
      <c r="IWB25"/>
      <c r="IWC25"/>
      <c r="IWD25"/>
      <c r="IWE25"/>
      <c r="IWF25"/>
      <c r="IWG25"/>
      <c r="IWH25"/>
      <c r="IWI25"/>
      <c r="IWJ25"/>
      <c r="IWK25"/>
      <c r="IWL25"/>
      <c r="IWM25"/>
      <c r="IWN25"/>
      <c r="IWO25"/>
      <c r="IWP25"/>
      <c r="IWQ25"/>
      <c r="IWR25"/>
      <c r="IWS25"/>
      <c r="IWT25"/>
      <c r="IWU25"/>
      <c r="IWV25"/>
      <c r="IWW25"/>
      <c r="IWX25"/>
      <c r="IWY25"/>
      <c r="IWZ25"/>
      <c r="IXA25"/>
      <c r="IXB25"/>
      <c r="IXC25"/>
      <c r="IXD25"/>
      <c r="IXE25"/>
      <c r="IXF25"/>
      <c r="IXG25"/>
      <c r="IXH25"/>
      <c r="IXI25"/>
      <c r="IXJ25"/>
      <c r="IXK25"/>
      <c r="IXL25"/>
      <c r="IXM25"/>
      <c r="IXN25"/>
      <c r="IXO25"/>
      <c r="IXP25"/>
      <c r="IXQ25"/>
      <c r="IXR25"/>
      <c r="IXS25"/>
      <c r="IXT25"/>
      <c r="IXU25"/>
      <c r="IXV25"/>
      <c r="IXW25"/>
      <c r="IXX25"/>
      <c r="IXY25"/>
      <c r="IXZ25"/>
      <c r="IYA25"/>
      <c r="IYB25"/>
      <c r="IYC25"/>
      <c r="IYD25"/>
      <c r="IYE25"/>
      <c r="IYF25"/>
      <c r="IYG25"/>
      <c r="IYH25"/>
      <c r="IYI25"/>
      <c r="IYJ25"/>
      <c r="IYK25"/>
      <c r="IYL25"/>
      <c r="IYM25"/>
      <c r="IYN25"/>
      <c r="IYO25"/>
      <c r="IYP25"/>
      <c r="IYQ25"/>
      <c r="IYR25"/>
      <c r="IYS25"/>
      <c r="IYT25"/>
      <c r="IYU25"/>
      <c r="IYV25"/>
      <c r="IYW25"/>
      <c r="IYX25"/>
      <c r="IYY25"/>
      <c r="IYZ25"/>
      <c r="IZA25"/>
      <c r="IZB25"/>
      <c r="IZC25"/>
      <c r="IZD25"/>
      <c r="IZE25"/>
      <c r="IZF25"/>
      <c r="IZG25"/>
      <c r="IZH25"/>
      <c r="IZI25"/>
      <c r="IZJ25"/>
      <c r="IZK25"/>
      <c r="IZL25"/>
      <c r="IZM25"/>
      <c r="IZN25"/>
      <c r="IZO25"/>
      <c r="IZP25"/>
      <c r="IZQ25"/>
      <c r="IZR25"/>
      <c r="IZS25"/>
      <c r="IZT25"/>
      <c r="IZU25"/>
      <c r="IZV25"/>
      <c r="IZW25"/>
      <c r="IZX25"/>
      <c r="IZY25"/>
      <c r="IZZ25"/>
      <c r="JAA25"/>
      <c r="JAB25"/>
      <c r="JAC25"/>
      <c r="JAD25"/>
      <c r="JAE25"/>
      <c r="JAF25"/>
      <c r="JAG25"/>
      <c r="JAH25"/>
      <c r="JAI25"/>
      <c r="JAJ25"/>
      <c r="JAK25"/>
      <c r="JAL25"/>
      <c r="JAM25"/>
      <c r="JAN25"/>
      <c r="JAO25"/>
      <c r="JAP25"/>
      <c r="JAQ25"/>
      <c r="JAR25"/>
      <c r="JAS25"/>
      <c r="JAT25"/>
      <c r="JAU25"/>
      <c r="JAV25"/>
      <c r="JAW25"/>
      <c r="JAX25"/>
      <c r="JAY25"/>
      <c r="JAZ25"/>
      <c r="JBA25"/>
      <c r="JBB25"/>
      <c r="JBC25"/>
      <c r="JBD25"/>
      <c r="JBE25"/>
      <c r="JBF25"/>
      <c r="JBG25"/>
      <c r="JBH25"/>
      <c r="JBI25"/>
      <c r="JBJ25"/>
      <c r="JBK25"/>
      <c r="JBL25"/>
      <c r="JBM25"/>
      <c r="JBN25"/>
      <c r="JBO25"/>
      <c r="JBP25"/>
      <c r="JBQ25"/>
      <c r="JBR25"/>
      <c r="JBS25"/>
      <c r="JBT25"/>
      <c r="JBU25"/>
      <c r="JBV25"/>
      <c r="JBW25"/>
      <c r="JBX25"/>
      <c r="JBY25"/>
      <c r="JBZ25"/>
      <c r="JCA25"/>
      <c r="JCB25"/>
      <c r="JCC25"/>
      <c r="JCD25"/>
      <c r="JCE25"/>
      <c r="JCF25"/>
      <c r="JCG25"/>
      <c r="JCH25"/>
      <c r="JCI25"/>
      <c r="JCJ25"/>
      <c r="JCK25"/>
      <c r="JCL25"/>
      <c r="JCM25"/>
      <c r="JCN25"/>
      <c r="JCO25"/>
      <c r="JCP25"/>
      <c r="JCQ25"/>
      <c r="JCR25"/>
      <c r="JCS25"/>
      <c r="JCT25"/>
      <c r="JCU25"/>
      <c r="JCV25"/>
      <c r="JCW25"/>
      <c r="JCX25"/>
      <c r="JCY25"/>
      <c r="JCZ25"/>
      <c r="JDA25"/>
      <c r="JDB25"/>
      <c r="JDC25"/>
      <c r="JDD25"/>
      <c r="JDE25"/>
      <c r="JDF25"/>
      <c r="JDG25"/>
      <c r="JDH25"/>
      <c r="JDI25"/>
      <c r="JDJ25"/>
      <c r="JDK25"/>
      <c r="JDL25"/>
      <c r="JDM25"/>
      <c r="JDN25"/>
      <c r="JDO25"/>
      <c r="JDP25"/>
      <c r="JDQ25"/>
      <c r="JDR25"/>
      <c r="JDS25"/>
      <c r="JDT25"/>
      <c r="JDU25"/>
      <c r="JDV25"/>
      <c r="JDW25"/>
      <c r="JDX25"/>
      <c r="JDY25"/>
      <c r="JDZ25"/>
      <c r="JEA25"/>
      <c r="JEB25"/>
      <c r="JEC25"/>
      <c r="JED25"/>
      <c r="JEE25"/>
      <c r="JEF25"/>
      <c r="JEG25"/>
      <c r="JEH25"/>
      <c r="JEI25"/>
      <c r="JEJ25"/>
      <c r="JEK25"/>
      <c r="JEL25"/>
      <c r="JEM25"/>
      <c r="JEN25"/>
      <c r="JEO25"/>
      <c r="JEP25"/>
      <c r="JEQ25"/>
      <c r="JER25"/>
      <c r="JES25"/>
      <c r="JET25"/>
      <c r="JEU25"/>
      <c r="JEV25"/>
      <c r="JEW25"/>
      <c r="JEX25"/>
      <c r="JEY25"/>
      <c r="JEZ25"/>
      <c r="JFA25"/>
      <c r="JFB25"/>
      <c r="JFC25"/>
      <c r="JFD25"/>
      <c r="JFE25"/>
      <c r="JFF25"/>
      <c r="JFG25"/>
      <c r="JFH25"/>
      <c r="JFI25"/>
      <c r="JFJ25"/>
      <c r="JFK25"/>
      <c r="JFL25"/>
      <c r="JFM25"/>
      <c r="JFN25"/>
      <c r="JFO25"/>
      <c r="JFP25"/>
      <c r="JFQ25"/>
      <c r="JFR25"/>
      <c r="JFS25"/>
      <c r="JFT25"/>
      <c r="JFU25"/>
      <c r="JFV25"/>
      <c r="JFW25"/>
      <c r="JFX25"/>
      <c r="JFY25"/>
      <c r="JFZ25"/>
      <c r="JGA25"/>
      <c r="JGB25"/>
      <c r="JGC25"/>
      <c r="JGD25"/>
      <c r="JGE25"/>
      <c r="JGF25"/>
      <c r="JGG25"/>
      <c r="JGH25"/>
      <c r="JGI25"/>
      <c r="JGJ25"/>
      <c r="JGK25"/>
      <c r="JGL25"/>
      <c r="JGM25"/>
      <c r="JGN25"/>
      <c r="JGO25"/>
      <c r="JGP25"/>
      <c r="JGQ25"/>
      <c r="JGR25"/>
      <c r="JGS25"/>
      <c r="JGT25"/>
      <c r="JGU25"/>
      <c r="JGV25"/>
      <c r="JGW25"/>
      <c r="JGX25"/>
      <c r="JGY25"/>
      <c r="JGZ25"/>
      <c r="JHA25"/>
      <c r="JHB25"/>
      <c r="JHC25"/>
      <c r="JHD25"/>
      <c r="JHE25"/>
      <c r="JHF25"/>
      <c r="JHG25"/>
      <c r="JHH25"/>
      <c r="JHI25"/>
      <c r="JHJ25"/>
      <c r="JHK25"/>
      <c r="JHL25"/>
      <c r="JHM25"/>
      <c r="JHN25"/>
      <c r="JHO25"/>
      <c r="JHP25"/>
      <c r="JHQ25"/>
      <c r="JHR25"/>
      <c r="JHS25"/>
      <c r="JHT25"/>
      <c r="JHU25"/>
      <c r="JHV25"/>
      <c r="JHW25"/>
      <c r="JHX25"/>
      <c r="JHY25"/>
      <c r="JHZ25"/>
      <c r="JIA25"/>
      <c r="JIB25"/>
      <c r="JIC25"/>
      <c r="JID25"/>
      <c r="JIE25"/>
      <c r="JIF25"/>
      <c r="JIG25"/>
      <c r="JIH25"/>
      <c r="JII25"/>
      <c r="JIJ25"/>
      <c r="JIK25"/>
      <c r="JIL25"/>
      <c r="JIM25"/>
      <c r="JIN25"/>
      <c r="JIO25"/>
      <c r="JIP25"/>
      <c r="JIQ25"/>
      <c r="JIR25"/>
      <c r="JIS25"/>
      <c r="JIT25"/>
      <c r="JIU25"/>
      <c r="JIV25"/>
      <c r="JIW25"/>
      <c r="JIX25"/>
      <c r="JIY25"/>
      <c r="JIZ25"/>
      <c r="JJA25"/>
      <c r="JJB25"/>
      <c r="JJC25"/>
      <c r="JJD25"/>
      <c r="JJE25"/>
      <c r="JJF25"/>
      <c r="JJG25"/>
      <c r="JJH25"/>
      <c r="JJI25"/>
      <c r="JJJ25"/>
      <c r="JJK25"/>
      <c r="JJL25"/>
      <c r="JJM25"/>
      <c r="JJN25"/>
      <c r="JJO25"/>
      <c r="JJP25"/>
      <c r="JJQ25"/>
      <c r="JJR25"/>
      <c r="JJS25"/>
      <c r="JJT25"/>
      <c r="JJU25"/>
      <c r="JJV25"/>
      <c r="JJW25"/>
      <c r="JJX25"/>
      <c r="JJY25"/>
      <c r="JJZ25"/>
      <c r="JKA25"/>
      <c r="JKB25"/>
      <c r="JKC25"/>
      <c r="JKD25"/>
      <c r="JKE25"/>
      <c r="JKF25"/>
      <c r="JKG25"/>
      <c r="JKH25"/>
      <c r="JKI25"/>
      <c r="JKJ25"/>
      <c r="JKK25"/>
      <c r="JKL25"/>
      <c r="JKM25"/>
      <c r="JKN25"/>
      <c r="JKO25"/>
      <c r="JKP25"/>
      <c r="JKQ25"/>
      <c r="JKR25"/>
      <c r="JKS25"/>
      <c r="JKT25"/>
      <c r="JKU25"/>
      <c r="JKV25"/>
      <c r="JKW25"/>
      <c r="JKX25"/>
      <c r="JKY25"/>
      <c r="JKZ25"/>
      <c r="JLA25"/>
      <c r="JLB25"/>
      <c r="JLC25"/>
      <c r="JLD25"/>
      <c r="JLE25"/>
      <c r="JLF25"/>
      <c r="JLG25"/>
      <c r="JLH25"/>
      <c r="JLI25"/>
      <c r="JLJ25"/>
      <c r="JLK25"/>
      <c r="JLL25"/>
      <c r="JLM25"/>
      <c r="JLN25"/>
      <c r="JLO25"/>
      <c r="JLP25"/>
      <c r="JLQ25"/>
      <c r="JLR25"/>
      <c r="JLS25"/>
      <c r="JLT25"/>
      <c r="JLU25"/>
      <c r="JLV25"/>
      <c r="JLW25"/>
      <c r="JLX25"/>
      <c r="JLY25"/>
      <c r="JLZ25"/>
      <c r="JMA25"/>
      <c r="JMB25"/>
      <c r="JMC25"/>
      <c r="JMD25"/>
      <c r="JME25"/>
      <c r="JMF25"/>
      <c r="JMG25"/>
      <c r="JMH25"/>
      <c r="JMI25"/>
      <c r="JMJ25"/>
      <c r="JMK25"/>
      <c r="JML25"/>
      <c r="JMM25"/>
      <c r="JMN25"/>
      <c r="JMO25"/>
      <c r="JMP25"/>
      <c r="JMQ25"/>
      <c r="JMR25"/>
      <c r="JMS25"/>
      <c r="JMT25"/>
      <c r="JMU25"/>
      <c r="JMV25"/>
      <c r="JMW25"/>
      <c r="JMX25"/>
      <c r="JMY25"/>
      <c r="JMZ25"/>
      <c r="JNA25"/>
      <c r="JNB25"/>
      <c r="JNC25"/>
      <c r="JND25"/>
      <c r="JNE25"/>
      <c r="JNF25"/>
      <c r="JNG25"/>
      <c r="JNH25"/>
      <c r="JNI25"/>
      <c r="JNJ25"/>
      <c r="JNK25"/>
      <c r="JNL25"/>
      <c r="JNM25"/>
      <c r="JNN25"/>
      <c r="JNO25"/>
      <c r="JNP25"/>
      <c r="JNQ25"/>
      <c r="JNR25"/>
      <c r="JNS25"/>
      <c r="JNT25"/>
      <c r="JNU25"/>
      <c r="JNV25"/>
      <c r="JNW25"/>
      <c r="JNX25"/>
      <c r="JNY25"/>
      <c r="JNZ25"/>
      <c r="JOA25"/>
      <c r="JOB25"/>
      <c r="JOC25"/>
      <c r="JOD25"/>
      <c r="JOE25"/>
      <c r="JOF25"/>
      <c r="JOG25"/>
      <c r="JOH25"/>
      <c r="JOI25"/>
      <c r="JOJ25"/>
      <c r="JOK25"/>
      <c r="JOL25"/>
      <c r="JOM25"/>
      <c r="JON25"/>
      <c r="JOO25"/>
      <c r="JOP25"/>
      <c r="JOQ25"/>
      <c r="JOR25"/>
      <c r="JOS25"/>
      <c r="JOT25"/>
      <c r="JOU25"/>
      <c r="JOV25"/>
      <c r="JOW25"/>
      <c r="JOX25"/>
      <c r="JOY25"/>
      <c r="JOZ25"/>
      <c r="JPA25"/>
      <c r="JPB25"/>
      <c r="JPC25"/>
      <c r="JPD25"/>
      <c r="JPE25"/>
      <c r="JPF25"/>
      <c r="JPG25"/>
      <c r="JPH25"/>
      <c r="JPI25"/>
      <c r="JPJ25"/>
      <c r="JPK25"/>
      <c r="JPL25"/>
      <c r="JPM25"/>
      <c r="JPN25"/>
      <c r="JPO25"/>
      <c r="JPP25"/>
      <c r="JPQ25"/>
      <c r="JPR25"/>
      <c r="JPS25"/>
      <c r="JPT25"/>
      <c r="JPU25"/>
      <c r="JPV25"/>
      <c r="JPW25"/>
      <c r="JPX25"/>
      <c r="JPY25"/>
      <c r="JPZ25"/>
      <c r="JQA25"/>
      <c r="JQB25"/>
      <c r="JQC25"/>
      <c r="JQD25"/>
      <c r="JQE25"/>
      <c r="JQF25"/>
      <c r="JQG25"/>
      <c r="JQH25"/>
      <c r="JQI25"/>
      <c r="JQJ25"/>
      <c r="JQK25"/>
      <c r="JQL25"/>
      <c r="JQM25"/>
      <c r="JQN25"/>
      <c r="JQO25"/>
      <c r="JQP25"/>
      <c r="JQQ25"/>
      <c r="JQR25"/>
      <c r="JQS25"/>
      <c r="JQT25"/>
      <c r="JQU25"/>
      <c r="JQV25"/>
      <c r="JQW25"/>
      <c r="JQX25"/>
      <c r="JQY25"/>
      <c r="JQZ25"/>
      <c r="JRA25"/>
      <c r="JRB25"/>
      <c r="JRC25"/>
      <c r="JRD25"/>
      <c r="JRE25"/>
      <c r="JRF25"/>
      <c r="JRG25"/>
      <c r="JRH25"/>
      <c r="JRI25"/>
      <c r="JRJ25"/>
      <c r="JRK25"/>
      <c r="JRL25"/>
      <c r="JRM25"/>
      <c r="JRN25"/>
      <c r="JRO25"/>
      <c r="JRP25"/>
      <c r="JRQ25"/>
      <c r="JRR25"/>
      <c r="JRS25"/>
      <c r="JRT25"/>
      <c r="JRU25"/>
      <c r="JRV25"/>
      <c r="JRW25"/>
      <c r="JRX25"/>
      <c r="JRY25"/>
      <c r="JRZ25"/>
      <c r="JSA25"/>
      <c r="JSB25"/>
      <c r="JSC25"/>
      <c r="JSD25"/>
      <c r="JSE25"/>
      <c r="JSF25"/>
      <c r="JSG25"/>
      <c r="JSH25"/>
      <c r="JSI25"/>
      <c r="JSJ25"/>
      <c r="JSK25"/>
      <c r="JSL25"/>
      <c r="JSM25"/>
      <c r="JSN25"/>
      <c r="JSO25"/>
      <c r="JSP25"/>
      <c r="JSQ25"/>
      <c r="JSR25"/>
      <c r="JSS25"/>
      <c r="JST25"/>
      <c r="JSU25"/>
      <c r="JSV25"/>
      <c r="JSW25"/>
      <c r="JSX25"/>
      <c r="JSY25"/>
      <c r="JSZ25"/>
      <c r="JTA25"/>
      <c r="JTB25"/>
      <c r="JTC25"/>
      <c r="JTD25"/>
      <c r="JTE25"/>
      <c r="JTF25"/>
      <c r="JTG25"/>
      <c r="JTH25"/>
      <c r="JTI25"/>
      <c r="JTJ25"/>
      <c r="JTK25"/>
      <c r="JTL25"/>
      <c r="JTM25"/>
      <c r="JTN25"/>
      <c r="JTO25"/>
      <c r="JTP25"/>
      <c r="JTQ25"/>
      <c r="JTR25"/>
      <c r="JTS25"/>
      <c r="JTT25"/>
      <c r="JTU25"/>
      <c r="JTV25"/>
      <c r="JTW25"/>
      <c r="JTX25"/>
      <c r="JTY25"/>
      <c r="JTZ25"/>
      <c r="JUA25"/>
      <c r="JUB25"/>
      <c r="JUC25"/>
      <c r="JUD25"/>
      <c r="JUE25"/>
      <c r="JUF25"/>
      <c r="JUG25"/>
      <c r="JUH25"/>
      <c r="JUI25"/>
      <c r="JUJ25"/>
      <c r="JUK25"/>
      <c r="JUL25"/>
      <c r="JUM25"/>
      <c r="JUN25"/>
      <c r="JUO25"/>
      <c r="JUP25"/>
      <c r="JUQ25"/>
      <c r="JUR25"/>
      <c r="JUS25"/>
      <c r="JUT25"/>
      <c r="JUU25"/>
      <c r="JUV25"/>
      <c r="JUW25"/>
      <c r="JUX25"/>
      <c r="JUY25"/>
      <c r="JUZ25"/>
      <c r="JVA25"/>
      <c r="JVB25"/>
      <c r="JVC25"/>
      <c r="JVD25"/>
      <c r="JVE25"/>
      <c r="JVF25"/>
      <c r="JVG25"/>
      <c r="JVH25"/>
      <c r="JVI25"/>
      <c r="JVJ25"/>
      <c r="JVK25"/>
      <c r="JVL25"/>
      <c r="JVM25"/>
      <c r="JVN25"/>
      <c r="JVO25"/>
      <c r="JVP25"/>
      <c r="JVQ25"/>
      <c r="JVR25"/>
      <c r="JVS25"/>
      <c r="JVT25"/>
      <c r="JVU25"/>
      <c r="JVV25"/>
      <c r="JVW25"/>
      <c r="JVX25"/>
      <c r="JVY25"/>
      <c r="JVZ25"/>
      <c r="JWA25"/>
      <c r="JWB25"/>
      <c r="JWC25"/>
      <c r="JWD25"/>
      <c r="JWE25"/>
      <c r="JWF25"/>
      <c r="JWG25"/>
      <c r="JWH25"/>
      <c r="JWI25"/>
      <c r="JWJ25"/>
      <c r="JWK25"/>
      <c r="JWL25"/>
      <c r="JWM25"/>
      <c r="JWN25"/>
      <c r="JWO25"/>
      <c r="JWP25"/>
      <c r="JWQ25"/>
      <c r="JWR25"/>
      <c r="JWS25"/>
      <c r="JWT25"/>
      <c r="JWU25"/>
      <c r="JWV25"/>
      <c r="JWW25"/>
      <c r="JWX25"/>
      <c r="JWY25"/>
      <c r="JWZ25"/>
      <c r="JXA25"/>
      <c r="JXB25"/>
      <c r="JXC25"/>
      <c r="JXD25"/>
      <c r="JXE25"/>
      <c r="JXF25"/>
      <c r="JXG25"/>
      <c r="JXH25"/>
      <c r="JXI25"/>
      <c r="JXJ25"/>
      <c r="JXK25"/>
      <c r="JXL25"/>
      <c r="JXM25"/>
      <c r="JXN25"/>
      <c r="JXO25"/>
      <c r="JXP25"/>
      <c r="JXQ25"/>
      <c r="JXR25"/>
      <c r="JXS25"/>
      <c r="JXT25"/>
      <c r="JXU25"/>
      <c r="JXV25"/>
      <c r="JXW25"/>
      <c r="JXX25"/>
      <c r="JXY25"/>
      <c r="JXZ25"/>
      <c r="JYA25"/>
      <c r="JYB25"/>
      <c r="JYC25"/>
      <c r="JYD25"/>
      <c r="JYE25"/>
      <c r="JYF25"/>
      <c r="JYG25"/>
      <c r="JYH25"/>
      <c r="JYI25"/>
      <c r="JYJ25"/>
      <c r="JYK25"/>
      <c r="JYL25"/>
      <c r="JYM25"/>
      <c r="JYN25"/>
      <c r="JYO25"/>
      <c r="JYP25"/>
      <c r="JYQ25"/>
      <c r="JYR25"/>
      <c r="JYS25"/>
      <c r="JYT25"/>
      <c r="JYU25"/>
      <c r="JYV25"/>
      <c r="JYW25"/>
      <c r="JYX25"/>
      <c r="JYY25"/>
      <c r="JYZ25"/>
      <c r="JZA25"/>
      <c r="JZB25"/>
      <c r="JZC25"/>
      <c r="JZD25"/>
      <c r="JZE25"/>
      <c r="JZF25"/>
      <c r="JZG25"/>
      <c r="JZH25"/>
      <c r="JZI25"/>
      <c r="JZJ25"/>
      <c r="JZK25"/>
      <c r="JZL25"/>
      <c r="JZM25"/>
      <c r="JZN25"/>
      <c r="JZO25"/>
      <c r="JZP25"/>
      <c r="JZQ25"/>
      <c r="JZR25"/>
      <c r="JZS25"/>
      <c r="JZT25"/>
      <c r="JZU25"/>
      <c r="JZV25"/>
      <c r="JZW25"/>
      <c r="JZX25"/>
      <c r="JZY25"/>
      <c r="JZZ25"/>
      <c r="KAA25"/>
      <c r="KAB25"/>
      <c r="KAC25"/>
      <c r="KAD25"/>
      <c r="KAE25"/>
      <c r="KAF25"/>
      <c r="KAG25"/>
      <c r="KAH25"/>
      <c r="KAI25"/>
      <c r="KAJ25"/>
      <c r="KAK25"/>
      <c r="KAL25"/>
      <c r="KAM25"/>
      <c r="KAN25"/>
      <c r="KAO25"/>
      <c r="KAP25"/>
      <c r="KAQ25"/>
      <c r="KAR25"/>
      <c r="KAS25"/>
      <c r="KAT25"/>
      <c r="KAU25"/>
      <c r="KAV25"/>
      <c r="KAW25"/>
      <c r="KAX25"/>
      <c r="KAY25"/>
      <c r="KAZ25"/>
      <c r="KBA25"/>
      <c r="KBB25"/>
      <c r="KBC25"/>
      <c r="KBD25"/>
      <c r="KBE25"/>
      <c r="KBF25"/>
      <c r="KBG25"/>
      <c r="KBH25"/>
      <c r="KBI25"/>
      <c r="KBJ25"/>
      <c r="KBK25"/>
      <c r="KBL25"/>
      <c r="KBM25"/>
      <c r="KBN25"/>
      <c r="KBO25"/>
      <c r="KBP25"/>
      <c r="KBQ25"/>
      <c r="KBR25"/>
      <c r="KBS25"/>
      <c r="KBT25"/>
      <c r="KBU25"/>
      <c r="KBV25"/>
      <c r="KBW25"/>
      <c r="KBX25"/>
      <c r="KBY25"/>
      <c r="KBZ25"/>
      <c r="KCA25"/>
      <c r="KCB25"/>
      <c r="KCC25"/>
      <c r="KCD25"/>
      <c r="KCE25"/>
      <c r="KCF25"/>
      <c r="KCG25"/>
      <c r="KCH25"/>
      <c r="KCI25"/>
      <c r="KCJ25"/>
      <c r="KCK25"/>
      <c r="KCL25"/>
      <c r="KCM25"/>
      <c r="KCN25"/>
      <c r="KCO25"/>
      <c r="KCP25"/>
      <c r="KCQ25"/>
      <c r="KCR25"/>
      <c r="KCS25"/>
      <c r="KCT25"/>
      <c r="KCU25"/>
      <c r="KCV25"/>
      <c r="KCW25"/>
      <c r="KCX25"/>
      <c r="KCY25"/>
      <c r="KCZ25"/>
      <c r="KDA25"/>
      <c r="KDB25"/>
      <c r="KDC25"/>
      <c r="KDD25"/>
      <c r="KDE25"/>
      <c r="KDF25"/>
      <c r="KDG25"/>
      <c r="KDH25"/>
      <c r="KDI25"/>
      <c r="KDJ25"/>
      <c r="KDK25"/>
      <c r="KDL25"/>
      <c r="KDM25"/>
      <c r="KDN25"/>
      <c r="KDO25"/>
      <c r="KDP25"/>
      <c r="KDQ25"/>
      <c r="KDR25"/>
      <c r="KDS25"/>
      <c r="KDT25"/>
      <c r="KDU25"/>
      <c r="KDV25"/>
      <c r="KDW25"/>
      <c r="KDX25"/>
      <c r="KDY25"/>
      <c r="KDZ25"/>
      <c r="KEA25"/>
      <c r="KEB25"/>
      <c r="KEC25"/>
      <c r="KED25"/>
      <c r="KEE25"/>
      <c r="KEF25"/>
      <c r="KEG25"/>
      <c r="KEH25"/>
      <c r="KEI25"/>
      <c r="KEJ25"/>
      <c r="KEK25"/>
      <c r="KEL25"/>
      <c r="KEM25"/>
      <c r="KEN25"/>
      <c r="KEO25"/>
      <c r="KEP25"/>
      <c r="KEQ25"/>
      <c r="KER25"/>
      <c r="KES25"/>
      <c r="KET25"/>
      <c r="KEU25"/>
      <c r="KEV25"/>
      <c r="KEW25"/>
      <c r="KEX25"/>
      <c r="KEY25"/>
      <c r="KEZ25"/>
      <c r="KFA25"/>
      <c r="KFB25"/>
      <c r="KFC25"/>
      <c r="KFD25"/>
      <c r="KFE25"/>
      <c r="KFF25"/>
      <c r="KFG25"/>
      <c r="KFH25"/>
      <c r="KFI25"/>
      <c r="KFJ25"/>
      <c r="KFK25"/>
      <c r="KFL25"/>
      <c r="KFM25"/>
      <c r="KFN25"/>
      <c r="KFO25"/>
      <c r="KFP25"/>
      <c r="KFQ25"/>
      <c r="KFR25"/>
      <c r="KFS25"/>
      <c r="KFT25"/>
      <c r="KFU25"/>
      <c r="KFV25"/>
      <c r="KFW25"/>
      <c r="KFX25"/>
      <c r="KFY25"/>
      <c r="KFZ25"/>
      <c r="KGA25"/>
      <c r="KGB25"/>
      <c r="KGC25"/>
      <c r="KGD25"/>
      <c r="KGE25"/>
      <c r="KGF25"/>
      <c r="KGG25"/>
      <c r="KGH25"/>
      <c r="KGI25"/>
      <c r="KGJ25"/>
      <c r="KGK25"/>
      <c r="KGL25"/>
      <c r="KGM25"/>
      <c r="KGN25"/>
      <c r="KGO25"/>
      <c r="KGP25"/>
      <c r="KGQ25"/>
      <c r="KGR25"/>
      <c r="KGS25"/>
      <c r="KGT25"/>
      <c r="KGU25"/>
      <c r="KGV25"/>
      <c r="KGW25"/>
      <c r="KGX25"/>
      <c r="KGY25"/>
      <c r="KGZ25"/>
      <c r="KHA25"/>
      <c r="KHB25"/>
      <c r="KHC25"/>
      <c r="KHD25"/>
      <c r="KHE25"/>
      <c r="KHF25"/>
      <c r="KHG25"/>
      <c r="KHH25"/>
      <c r="KHI25"/>
      <c r="KHJ25"/>
      <c r="KHK25"/>
      <c r="KHL25"/>
      <c r="KHM25"/>
      <c r="KHN25"/>
      <c r="KHO25"/>
      <c r="KHP25"/>
      <c r="KHQ25"/>
      <c r="KHR25"/>
      <c r="KHS25"/>
      <c r="KHT25"/>
      <c r="KHU25"/>
      <c r="KHV25"/>
      <c r="KHW25"/>
      <c r="KHX25"/>
      <c r="KHY25"/>
      <c r="KHZ25"/>
      <c r="KIA25"/>
      <c r="KIB25"/>
      <c r="KIC25"/>
      <c r="KID25"/>
      <c r="KIE25"/>
      <c r="KIF25"/>
      <c r="KIG25"/>
      <c r="KIH25"/>
      <c r="KII25"/>
      <c r="KIJ25"/>
      <c r="KIK25"/>
      <c r="KIL25"/>
      <c r="KIM25"/>
      <c r="KIN25"/>
      <c r="KIO25"/>
      <c r="KIP25"/>
      <c r="KIQ25"/>
      <c r="KIR25"/>
      <c r="KIS25"/>
      <c r="KIT25"/>
      <c r="KIU25"/>
      <c r="KIV25"/>
      <c r="KIW25"/>
      <c r="KIX25"/>
      <c r="KIY25"/>
      <c r="KIZ25"/>
      <c r="KJA25"/>
      <c r="KJB25"/>
      <c r="KJC25"/>
      <c r="KJD25"/>
      <c r="KJE25"/>
      <c r="KJF25"/>
      <c r="KJG25"/>
      <c r="KJH25"/>
      <c r="KJI25"/>
      <c r="KJJ25"/>
      <c r="KJK25"/>
      <c r="KJL25"/>
      <c r="KJM25"/>
      <c r="KJN25"/>
      <c r="KJO25"/>
      <c r="KJP25"/>
      <c r="KJQ25"/>
      <c r="KJR25"/>
      <c r="KJS25"/>
      <c r="KJT25"/>
      <c r="KJU25"/>
      <c r="KJV25"/>
      <c r="KJW25"/>
      <c r="KJX25"/>
      <c r="KJY25"/>
      <c r="KJZ25"/>
      <c r="KKA25"/>
      <c r="KKB25"/>
      <c r="KKC25"/>
      <c r="KKD25"/>
      <c r="KKE25"/>
      <c r="KKF25"/>
      <c r="KKG25"/>
      <c r="KKH25"/>
      <c r="KKI25"/>
      <c r="KKJ25"/>
      <c r="KKK25"/>
      <c r="KKL25"/>
      <c r="KKM25"/>
      <c r="KKN25"/>
      <c r="KKO25"/>
      <c r="KKP25"/>
      <c r="KKQ25"/>
      <c r="KKR25"/>
      <c r="KKS25"/>
      <c r="KKT25"/>
      <c r="KKU25"/>
      <c r="KKV25"/>
      <c r="KKW25"/>
      <c r="KKX25"/>
      <c r="KKY25"/>
      <c r="KKZ25"/>
      <c r="KLA25"/>
      <c r="KLB25"/>
      <c r="KLC25"/>
      <c r="KLD25"/>
      <c r="KLE25"/>
      <c r="KLF25"/>
      <c r="KLG25"/>
      <c r="KLH25"/>
      <c r="KLI25"/>
      <c r="KLJ25"/>
      <c r="KLK25"/>
      <c r="KLL25"/>
      <c r="KLM25"/>
      <c r="KLN25"/>
      <c r="KLO25"/>
      <c r="KLP25"/>
      <c r="KLQ25"/>
      <c r="KLR25"/>
      <c r="KLS25"/>
      <c r="KLT25"/>
      <c r="KLU25"/>
      <c r="KLV25"/>
      <c r="KLW25"/>
      <c r="KLX25"/>
      <c r="KLY25"/>
      <c r="KLZ25"/>
      <c r="KMA25"/>
      <c r="KMB25"/>
      <c r="KMC25"/>
      <c r="KMD25"/>
      <c r="KME25"/>
      <c r="KMF25"/>
      <c r="KMG25"/>
      <c r="KMH25"/>
      <c r="KMI25"/>
      <c r="KMJ25"/>
      <c r="KMK25"/>
      <c r="KML25"/>
      <c r="KMM25"/>
      <c r="KMN25"/>
      <c r="KMO25"/>
      <c r="KMP25"/>
      <c r="KMQ25"/>
      <c r="KMR25"/>
      <c r="KMS25"/>
      <c r="KMT25"/>
      <c r="KMU25"/>
      <c r="KMV25"/>
      <c r="KMW25"/>
      <c r="KMX25"/>
      <c r="KMY25"/>
      <c r="KMZ25"/>
      <c r="KNA25"/>
      <c r="KNB25"/>
      <c r="KNC25"/>
      <c r="KND25"/>
      <c r="KNE25"/>
      <c r="KNF25"/>
      <c r="KNG25"/>
      <c r="KNH25"/>
      <c r="KNI25"/>
      <c r="KNJ25"/>
      <c r="KNK25"/>
      <c r="KNL25"/>
      <c r="KNM25"/>
      <c r="KNN25"/>
      <c r="KNO25"/>
      <c r="KNP25"/>
      <c r="KNQ25"/>
      <c r="KNR25"/>
      <c r="KNS25"/>
      <c r="KNT25"/>
      <c r="KNU25"/>
      <c r="KNV25"/>
      <c r="KNW25"/>
      <c r="KNX25"/>
      <c r="KNY25"/>
      <c r="KNZ25"/>
      <c r="KOA25"/>
      <c r="KOB25"/>
      <c r="KOC25"/>
      <c r="KOD25"/>
      <c r="KOE25"/>
      <c r="KOF25"/>
      <c r="KOG25"/>
      <c r="KOH25"/>
      <c r="KOI25"/>
      <c r="KOJ25"/>
      <c r="KOK25"/>
      <c r="KOL25"/>
      <c r="KOM25"/>
      <c r="KON25"/>
      <c r="KOO25"/>
      <c r="KOP25"/>
      <c r="KOQ25"/>
      <c r="KOR25"/>
      <c r="KOS25"/>
      <c r="KOT25"/>
      <c r="KOU25"/>
      <c r="KOV25"/>
      <c r="KOW25"/>
      <c r="KOX25"/>
      <c r="KOY25"/>
      <c r="KOZ25"/>
      <c r="KPA25"/>
      <c r="KPB25"/>
      <c r="KPC25"/>
      <c r="KPD25"/>
      <c r="KPE25"/>
      <c r="KPF25"/>
      <c r="KPG25"/>
      <c r="KPH25"/>
      <c r="KPI25"/>
      <c r="KPJ25"/>
      <c r="KPK25"/>
      <c r="KPL25"/>
      <c r="KPM25"/>
      <c r="KPN25"/>
      <c r="KPO25"/>
      <c r="KPP25"/>
      <c r="KPQ25"/>
      <c r="KPR25"/>
      <c r="KPS25"/>
      <c r="KPT25"/>
      <c r="KPU25"/>
      <c r="KPV25"/>
      <c r="KPW25"/>
      <c r="KPX25"/>
      <c r="KPY25"/>
      <c r="KPZ25"/>
      <c r="KQA25"/>
      <c r="KQB25"/>
      <c r="KQC25"/>
      <c r="KQD25"/>
      <c r="KQE25"/>
      <c r="KQF25"/>
      <c r="KQG25"/>
      <c r="KQH25"/>
      <c r="KQI25"/>
      <c r="KQJ25"/>
      <c r="KQK25"/>
      <c r="KQL25"/>
      <c r="KQM25"/>
      <c r="KQN25"/>
      <c r="KQO25"/>
      <c r="KQP25"/>
      <c r="KQQ25"/>
      <c r="KQR25"/>
      <c r="KQS25"/>
      <c r="KQT25"/>
      <c r="KQU25"/>
      <c r="KQV25"/>
      <c r="KQW25"/>
      <c r="KQX25"/>
      <c r="KQY25"/>
      <c r="KQZ25"/>
      <c r="KRA25"/>
      <c r="KRB25"/>
      <c r="KRC25"/>
      <c r="KRD25"/>
      <c r="KRE25"/>
      <c r="KRF25"/>
      <c r="KRG25"/>
      <c r="KRH25"/>
      <c r="KRI25"/>
      <c r="KRJ25"/>
      <c r="KRK25"/>
      <c r="KRL25"/>
      <c r="KRM25"/>
      <c r="KRN25"/>
      <c r="KRO25"/>
      <c r="KRP25"/>
      <c r="KRQ25"/>
      <c r="KRR25"/>
      <c r="KRS25"/>
      <c r="KRT25"/>
      <c r="KRU25"/>
      <c r="KRV25"/>
      <c r="KRW25"/>
      <c r="KRX25"/>
      <c r="KRY25"/>
      <c r="KRZ25"/>
      <c r="KSA25"/>
      <c r="KSB25"/>
      <c r="KSC25"/>
      <c r="KSD25"/>
      <c r="KSE25"/>
      <c r="KSF25"/>
      <c r="KSG25"/>
      <c r="KSH25"/>
      <c r="KSI25"/>
      <c r="KSJ25"/>
      <c r="KSK25"/>
      <c r="KSL25"/>
      <c r="KSM25"/>
      <c r="KSN25"/>
      <c r="KSO25"/>
      <c r="KSP25"/>
      <c r="KSQ25"/>
      <c r="KSR25"/>
      <c r="KSS25"/>
      <c r="KST25"/>
      <c r="KSU25"/>
      <c r="KSV25"/>
      <c r="KSW25"/>
      <c r="KSX25"/>
      <c r="KSY25"/>
      <c r="KSZ25"/>
      <c r="KTA25"/>
      <c r="KTB25"/>
      <c r="KTC25"/>
      <c r="KTD25"/>
      <c r="KTE25"/>
      <c r="KTF25"/>
      <c r="KTG25"/>
      <c r="KTH25"/>
      <c r="KTI25"/>
      <c r="KTJ25"/>
      <c r="KTK25"/>
      <c r="KTL25"/>
      <c r="KTM25"/>
      <c r="KTN25"/>
      <c r="KTO25"/>
      <c r="KTP25"/>
      <c r="KTQ25"/>
      <c r="KTR25"/>
      <c r="KTS25"/>
      <c r="KTT25"/>
      <c r="KTU25"/>
      <c r="KTV25"/>
      <c r="KTW25"/>
      <c r="KTX25"/>
      <c r="KTY25"/>
      <c r="KTZ25"/>
      <c r="KUA25"/>
      <c r="KUB25"/>
      <c r="KUC25"/>
      <c r="KUD25"/>
      <c r="KUE25"/>
      <c r="KUF25"/>
      <c r="KUG25"/>
      <c r="KUH25"/>
      <c r="KUI25"/>
      <c r="KUJ25"/>
      <c r="KUK25"/>
      <c r="KUL25"/>
      <c r="KUM25"/>
      <c r="KUN25"/>
      <c r="KUO25"/>
      <c r="KUP25"/>
      <c r="KUQ25"/>
      <c r="KUR25"/>
      <c r="KUS25"/>
      <c r="KUT25"/>
      <c r="KUU25"/>
      <c r="KUV25"/>
      <c r="KUW25"/>
      <c r="KUX25"/>
      <c r="KUY25"/>
      <c r="KUZ25"/>
      <c r="KVA25"/>
      <c r="KVB25"/>
      <c r="KVC25"/>
      <c r="KVD25"/>
      <c r="KVE25"/>
      <c r="KVF25"/>
      <c r="KVG25"/>
      <c r="KVH25"/>
      <c r="KVI25"/>
      <c r="KVJ25"/>
      <c r="KVK25"/>
      <c r="KVL25"/>
      <c r="KVM25"/>
      <c r="KVN25"/>
      <c r="KVO25"/>
      <c r="KVP25"/>
      <c r="KVQ25"/>
      <c r="KVR25"/>
      <c r="KVS25"/>
      <c r="KVT25"/>
      <c r="KVU25"/>
      <c r="KVV25"/>
      <c r="KVW25"/>
      <c r="KVX25"/>
      <c r="KVY25"/>
      <c r="KVZ25"/>
      <c r="KWA25"/>
      <c r="KWB25"/>
      <c r="KWC25"/>
      <c r="KWD25"/>
      <c r="KWE25"/>
      <c r="KWF25"/>
      <c r="KWG25"/>
      <c r="KWH25"/>
      <c r="KWI25"/>
      <c r="KWJ25"/>
      <c r="KWK25"/>
      <c r="KWL25"/>
      <c r="KWM25"/>
      <c r="KWN25"/>
      <c r="KWO25"/>
      <c r="KWP25"/>
      <c r="KWQ25"/>
      <c r="KWR25"/>
      <c r="KWS25"/>
      <c r="KWT25"/>
      <c r="KWU25"/>
      <c r="KWV25"/>
      <c r="KWW25"/>
      <c r="KWX25"/>
      <c r="KWY25"/>
      <c r="KWZ25"/>
      <c r="KXA25"/>
      <c r="KXB25"/>
      <c r="KXC25"/>
      <c r="KXD25"/>
      <c r="KXE25"/>
      <c r="KXF25"/>
      <c r="KXG25"/>
      <c r="KXH25"/>
      <c r="KXI25"/>
      <c r="KXJ25"/>
      <c r="KXK25"/>
      <c r="KXL25"/>
      <c r="KXM25"/>
      <c r="KXN25"/>
      <c r="KXO25"/>
      <c r="KXP25"/>
      <c r="KXQ25"/>
      <c r="KXR25"/>
      <c r="KXS25"/>
      <c r="KXT25"/>
      <c r="KXU25"/>
      <c r="KXV25"/>
      <c r="KXW25"/>
      <c r="KXX25"/>
      <c r="KXY25"/>
      <c r="KXZ25"/>
      <c r="KYA25"/>
      <c r="KYB25"/>
      <c r="KYC25"/>
      <c r="KYD25"/>
      <c r="KYE25"/>
      <c r="KYF25"/>
      <c r="KYG25"/>
      <c r="KYH25"/>
      <c r="KYI25"/>
      <c r="KYJ25"/>
      <c r="KYK25"/>
      <c r="KYL25"/>
      <c r="KYM25"/>
      <c r="KYN25"/>
      <c r="KYO25"/>
      <c r="KYP25"/>
      <c r="KYQ25"/>
      <c r="KYR25"/>
      <c r="KYS25"/>
      <c r="KYT25"/>
      <c r="KYU25"/>
      <c r="KYV25"/>
      <c r="KYW25"/>
      <c r="KYX25"/>
      <c r="KYY25"/>
      <c r="KYZ25"/>
      <c r="KZA25"/>
      <c r="KZB25"/>
      <c r="KZC25"/>
      <c r="KZD25"/>
      <c r="KZE25"/>
      <c r="KZF25"/>
      <c r="KZG25"/>
      <c r="KZH25"/>
      <c r="KZI25"/>
      <c r="KZJ25"/>
      <c r="KZK25"/>
      <c r="KZL25"/>
      <c r="KZM25"/>
      <c r="KZN25"/>
      <c r="KZO25"/>
      <c r="KZP25"/>
      <c r="KZQ25"/>
      <c r="KZR25"/>
      <c r="KZS25"/>
      <c r="KZT25"/>
      <c r="KZU25"/>
      <c r="KZV25"/>
      <c r="KZW25"/>
      <c r="KZX25"/>
      <c r="KZY25"/>
      <c r="KZZ25"/>
      <c r="LAA25"/>
      <c r="LAB25"/>
      <c r="LAC25"/>
      <c r="LAD25"/>
      <c r="LAE25"/>
      <c r="LAF25"/>
      <c r="LAG25"/>
      <c r="LAH25"/>
      <c r="LAI25"/>
      <c r="LAJ25"/>
      <c r="LAK25"/>
      <c r="LAL25"/>
      <c r="LAM25"/>
      <c r="LAN25"/>
      <c r="LAO25"/>
      <c r="LAP25"/>
      <c r="LAQ25"/>
      <c r="LAR25"/>
      <c r="LAS25"/>
      <c r="LAT25"/>
      <c r="LAU25"/>
      <c r="LAV25"/>
      <c r="LAW25"/>
      <c r="LAX25"/>
      <c r="LAY25"/>
      <c r="LAZ25"/>
      <c r="LBA25"/>
      <c r="LBB25"/>
      <c r="LBC25"/>
      <c r="LBD25"/>
      <c r="LBE25"/>
      <c r="LBF25"/>
      <c r="LBG25"/>
      <c r="LBH25"/>
      <c r="LBI25"/>
      <c r="LBJ25"/>
      <c r="LBK25"/>
      <c r="LBL25"/>
      <c r="LBM25"/>
      <c r="LBN25"/>
      <c r="LBO25"/>
      <c r="LBP25"/>
      <c r="LBQ25"/>
      <c r="LBR25"/>
      <c r="LBS25"/>
      <c r="LBT25"/>
      <c r="LBU25"/>
      <c r="LBV25"/>
      <c r="LBW25"/>
      <c r="LBX25"/>
      <c r="LBY25"/>
      <c r="LBZ25"/>
      <c r="LCA25"/>
      <c r="LCB25"/>
      <c r="LCC25"/>
      <c r="LCD25"/>
      <c r="LCE25"/>
      <c r="LCF25"/>
      <c r="LCG25"/>
      <c r="LCH25"/>
      <c r="LCI25"/>
      <c r="LCJ25"/>
      <c r="LCK25"/>
      <c r="LCL25"/>
      <c r="LCM25"/>
      <c r="LCN25"/>
      <c r="LCO25"/>
      <c r="LCP25"/>
      <c r="LCQ25"/>
      <c r="LCR25"/>
      <c r="LCS25"/>
      <c r="LCT25"/>
      <c r="LCU25"/>
      <c r="LCV25"/>
      <c r="LCW25"/>
      <c r="LCX25"/>
      <c r="LCY25"/>
      <c r="LCZ25"/>
      <c r="LDA25"/>
      <c r="LDB25"/>
      <c r="LDC25"/>
      <c r="LDD25"/>
      <c r="LDE25"/>
      <c r="LDF25"/>
      <c r="LDG25"/>
      <c r="LDH25"/>
      <c r="LDI25"/>
      <c r="LDJ25"/>
      <c r="LDK25"/>
      <c r="LDL25"/>
      <c r="LDM25"/>
      <c r="LDN25"/>
      <c r="LDO25"/>
      <c r="LDP25"/>
      <c r="LDQ25"/>
      <c r="LDR25"/>
      <c r="LDS25"/>
      <c r="LDT25"/>
      <c r="LDU25"/>
      <c r="LDV25"/>
      <c r="LDW25"/>
      <c r="LDX25"/>
      <c r="LDY25"/>
      <c r="LDZ25"/>
      <c r="LEA25"/>
      <c r="LEB25"/>
      <c r="LEC25"/>
      <c r="LED25"/>
      <c r="LEE25"/>
      <c r="LEF25"/>
      <c r="LEG25"/>
      <c r="LEH25"/>
      <c r="LEI25"/>
      <c r="LEJ25"/>
      <c r="LEK25"/>
      <c r="LEL25"/>
      <c r="LEM25"/>
      <c r="LEN25"/>
      <c r="LEO25"/>
      <c r="LEP25"/>
      <c r="LEQ25"/>
      <c r="LER25"/>
      <c r="LES25"/>
      <c r="LET25"/>
      <c r="LEU25"/>
      <c r="LEV25"/>
      <c r="LEW25"/>
      <c r="LEX25"/>
      <c r="LEY25"/>
      <c r="LEZ25"/>
      <c r="LFA25"/>
      <c r="LFB25"/>
      <c r="LFC25"/>
      <c r="LFD25"/>
      <c r="LFE25"/>
      <c r="LFF25"/>
      <c r="LFG25"/>
      <c r="LFH25"/>
      <c r="LFI25"/>
      <c r="LFJ25"/>
      <c r="LFK25"/>
      <c r="LFL25"/>
      <c r="LFM25"/>
      <c r="LFN25"/>
      <c r="LFO25"/>
      <c r="LFP25"/>
      <c r="LFQ25"/>
      <c r="LFR25"/>
      <c r="LFS25"/>
      <c r="LFT25"/>
      <c r="LFU25"/>
      <c r="LFV25"/>
      <c r="LFW25"/>
      <c r="LFX25"/>
      <c r="LFY25"/>
      <c r="LFZ25"/>
      <c r="LGA25"/>
      <c r="LGB25"/>
      <c r="LGC25"/>
      <c r="LGD25"/>
      <c r="LGE25"/>
      <c r="LGF25"/>
      <c r="LGG25"/>
      <c r="LGH25"/>
      <c r="LGI25"/>
      <c r="LGJ25"/>
      <c r="LGK25"/>
      <c r="LGL25"/>
      <c r="LGM25"/>
      <c r="LGN25"/>
      <c r="LGO25"/>
      <c r="LGP25"/>
      <c r="LGQ25"/>
      <c r="LGR25"/>
      <c r="LGS25"/>
      <c r="LGT25"/>
      <c r="LGU25"/>
      <c r="LGV25"/>
      <c r="LGW25"/>
      <c r="LGX25"/>
      <c r="LGY25"/>
      <c r="LGZ25"/>
      <c r="LHA25"/>
      <c r="LHB25"/>
      <c r="LHC25"/>
      <c r="LHD25"/>
      <c r="LHE25"/>
      <c r="LHF25"/>
      <c r="LHG25"/>
      <c r="LHH25"/>
      <c r="LHI25"/>
      <c r="LHJ25"/>
      <c r="LHK25"/>
      <c r="LHL25"/>
      <c r="LHM25"/>
      <c r="LHN25"/>
      <c r="LHO25"/>
      <c r="LHP25"/>
      <c r="LHQ25"/>
      <c r="LHR25"/>
      <c r="LHS25"/>
      <c r="LHT25"/>
      <c r="LHU25"/>
      <c r="LHV25"/>
      <c r="LHW25"/>
      <c r="LHX25"/>
      <c r="LHY25"/>
      <c r="LHZ25"/>
      <c r="LIA25"/>
      <c r="LIB25"/>
      <c r="LIC25"/>
      <c r="LID25"/>
      <c r="LIE25"/>
      <c r="LIF25"/>
      <c r="LIG25"/>
      <c r="LIH25"/>
      <c r="LII25"/>
      <c r="LIJ25"/>
      <c r="LIK25"/>
      <c r="LIL25"/>
      <c r="LIM25"/>
      <c r="LIN25"/>
      <c r="LIO25"/>
      <c r="LIP25"/>
      <c r="LIQ25"/>
      <c r="LIR25"/>
      <c r="LIS25"/>
      <c r="LIT25"/>
      <c r="LIU25"/>
      <c r="LIV25"/>
      <c r="LIW25"/>
      <c r="LIX25"/>
      <c r="LIY25"/>
      <c r="LIZ25"/>
      <c r="LJA25"/>
      <c r="LJB25"/>
      <c r="LJC25"/>
      <c r="LJD25"/>
      <c r="LJE25"/>
      <c r="LJF25"/>
      <c r="LJG25"/>
      <c r="LJH25"/>
      <c r="LJI25"/>
      <c r="LJJ25"/>
      <c r="LJK25"/>
      <c r="LJL25"/>
      <c r="LJM25"/>
      <c r="LJN25"/>
      <c r="LJO25"/>
      <c r="LJP25"/>
      <c r="LJQ25"/>
      <c r="LJR25"/>
      <c r="LJS25"/>
      <c r="LJT25"/>
      <c r="LJU25"/>
      <c r="LJV25"/>
      <c r="LJW25"/>
      <c r="LJX25"/>
      <c r="LJY25"/>
      <c r="LJZ25"/>
      <c r="LKA25"/>
      <c r="LKB25"/>
      <c r="LKC25"/>
      <c r="LKD25"/>
      <c r="LKE25"/>
      <c r="LKF25"/>
      <c r="LKG25"/>
      <c r="LKH25"/>
      <c r="LKI25"/>
      <c r="LKJ25"/>
      <c r="LKK25"/>
      <c r="LKL25"/>
      <c r="LKM25"/>
      <c r="LKN25"/>
      <c r="LKO25"/>
      <c r="LKP25"/>
      <c r="LKQ25"/>
      <c r="LKR25"/>
      <c r="LKS25"/>
      <c r="LKT25"/>
      <c r="LKU25"/>
      <c r="LKV25"/>
      <c r="LKW25"/>
      <c r="LKX25"/>
      <c r="LKY25"/>
      <c r="LKZ25"/>
      <c r="LLA25"/>
      <c r="LLB25"/>
      <c r="LLC25"/>
      <c r="LLD25"/>
      <c r="LLE25"/>
      <c r="LLF25"/>
      <c r="LLG25"/>
      <c r="LLH25"/>
      <c r="LLI25"/>
      <c r="LLJ25"/>
      <c r="LLK25"/>
      <c r="LLL25"/>
      <c r="LLM25"/>
      <c r="LLN25"/>
      <c r="LLO25"/>
      <c r="LLP25"/>
      <c r="LLQ25"/>
      <c r="LLR25"/>
      <c r="LLS25"/>
      <c r="LLT25"/>
      <c r="LLU25"/>
      <c r="LLV25"/>
      <c r="LLW25"/>
      <c r="LLX25"/>
      <c r="LLY25"/>
      <c r="LLZ25"/>
      <c r="LMA25"/>
      <c r="LMB25"/>
      <c r="LMC25"/>
      <c r="LMD25"/>
      <c r="LME25"/>
      <c r="LMF25"/>
      <c r="LMG25"/>
      <c r="LMH25"/>
      <c r="LMI25"/>
      <c r="LMJ25"/>
      <c r="LMK25"/>
      <c r="LML25"/>
      <c r="LMM25"/>
      <c r="LMN25"/>
      <c r="LMO25"/>
      <c r="LMP25"/>
      <c r="LMQ25"/>
      <c r="LMR25"/>
      <c r="LMS25"/>
      <c r="LMT25"/>
      <c r="LMU25"/>
      <c r="LMV25"/>
      <c r="LMW25"/>
      <c r="LMX25"/>
      <c r="LMY25"/>
      <c r="LMZ25"/>
      <c r="LNA25"/>
      <c r="LNB25"/>
      <c r="LNC25"/>
      <c r="LND25"/>
      <c r="LNE25"/>
      <c r="LNF25"/>
      <c r="LNG25"/>
      <c r="LNH25"/>
      <c r="LNI25"/>
      <c r="LNJ25"/>
      <c r="LNK25"/>
      <c r="LNL25"/>
      <c r="LNM25"/>
      <c r="LNN25"/>
      <c r="LNO25"/>
      <c r="LNP25"/>
      <c r="LNQ25"/>
      <c r="LNR25"/>
      <c r="LNS25"/>
      <c r="LNT25"/>
      <c r="LNU25"/>
      <c r="LNV25"/>
      <c r="LNW25"/>
      <c r="LNX25"/>
      <c r="LNY25"/>
      <c r="LNZ25"/>
      <c r="LOA25"/>
      <c r="LOB25"/>
      <c r="LOC25"/>
      <c r="LOD25"/>
      <c r="LOE25"/>
      <c r="LOF25"/>
      <c r="LOG25"/>
      <c r="LOH25"/>
      <c r="LOI25"/>
      <c r="LOJ25"/>
      <c r="LOK25"/>
      <c r="LOL25"/>
      <c r="LOM25"/>
      <c r="LON25"/>
      <c r="LOO25"/>
      <c r="LOP25"/>
      <c r="LOQ25"/>
      <c r="LOR25"/>
      <c r="LOS25"/>
      <c r="LOT25"/>
      <c r="LOU25"/>
      <c r="LOV25"/>
      <c r="LOW25"/>
      <c r="LOX25"/>
      <c r="LOY25"/>
      <c r="LOZ25"/>
      <c r="LPA25"/>
      <c r="LPB25"/>
      <c r="LPC25"/>
      <c r="LPD25"/>
      <c r="LPE25"/>
      <c r="LPF25"/>
      <c r="LPG25"/>
      <c r="LPH25"/>
      <c r="LPI25"/>
      <c r="LPJ25"/>
      <c r="LPK25"/>
      <c r="LPL25"/>
      <c r="LPM25"/>
      <c r="LPN25"/>
      <c r="LPO25"/>
      <c r="LPP25"/>
      <c r="LPQ25"/>
      <c r="LPR25"/>
      <c r="LPS25"/>
      <c r="LPT25"/>
      <c r="LPU25"/>
      <c r="LPV25"/>
      <c r="LPW25"/>
      <c r="LPX25"/>
      <c r="LPY25"/>
      <c r="LPZ25"/>
      <c r="LQA25"/>
      <c r="LQB25"/>
      <c r="LQC25"/>
      <c r="LQD25"/>
      <c r="LQE25"/>
      <c r="LQF25"/>
      <c r="LQG25"/>
      <c r="LQH25"/>
      <c r="LQI25"/>
      <c r="LQJ25"/>
      <c r="LQK25"/>
      <c r="LQL25"/>
      <c r="LQM25"/>
      <c r="LQN25"/>
      <c r="LQO25"/>
      <c r="LQP25"/>
      <c r="LQQ25"/>
      <c r="LQR25"/>
      <c r="LQS25"/>
      <c r="LQT25"/>
      <c r="LQU25"/>
      <c r="LQV25"/>
      <c r="LQW25"/>
      <c r="LQX25"/>
      <c r="LQY25"/>
      <c r="LQZ25"/>
      <c r="LRA25"/>
      <c r="LRB25"/>
      <c r="LRC25"/>
      <c r="LRD25"/>
      <c r="LRE25"/>
      <c r="LRF25"/>
      <c r="LRG25"/>
      <c r="LRH25"/>
      <c r="LRI25"/>
      <c r="LRJ25"/>
      <c r="LRK25"/>
      <c r="LRL25"/>
      <c r="LRM25"/>
      <c r="LRN25"/>
      <c r="LRO25"/>
      <c r="LRP25"/>
      <c r="LRQ25"/>
      <c r="LRR25"/>
      <c r="LRS25"/>
      <c r="LRT25"/>
      <c r="LRU25"/>
      <c r="LRV25"/>
      <c r="LRW25"/>
      <c r="LRX25"/>
      <c r="LRY25"/>
      <c r="LRZ25"/>
      <c r="LSA25"/>
      <c r="LSB25"/>
      <c r="LSC25"/>
      <c r="LSD25"/>
      <c r="LSE25"/>
      <c r="LSF25"/>
      <c r="LSG25"/>
      <c r="LSH25"/>
      <c r="LSI25"/>
      <c r="LSJ25"/>
      <c r="LSK25"/>
      <c r="LSL25"/>
      <c r="LSM25"/>
      <c r="LSN25"/>
      <c r="LSO25"/>
      <c r="LSP25"/>
      <c r="LSQ25"/>
      <c r="LSR25"/>
      <c r="LSS25"/>
      <c r="LST25"/>
      <c r="LSU25"/>
      <c r="LSV25"/>
      <c r="LSW25"/>
      <c r="LSX25"/>
      <c r="LSY25"/>
      <c r="LSZ25"/>
      <c r="LTA25"/>
      <c r="LTB25"/>
      <c r="LTC25"/>
      <c r="LTD25"/>
      <c r="LTE25"/>
      <c r="LTF25"/>
      <c r="LTG25"/>
      <c r="LTH25"/>
      <c r="LTI25"/>
      <c r="LTJ25"/>
      <c r="LTK25"/>
      <c r="LTL25"/>
      <c r="LTM25"/>
      <c r="LTN25"/>
      <c r="LTO25"/>
      <c r="LTP25"/>
      <c r="LTQ25"/>
      <c r="LTR25"/>
      <c r="LTS25"/>
      <c r="LTT25"/>
      <c r="LTU25"/>
      <c r="LTV25"/>
      <c r="LTW25"/>
      <c r="LTX25"/>
      <c r="LTY25"/>
      <c r="LTZ25"/>
      <c r="LUA25"/>
      <c r="LUB25"/>
      <c r="LUC25"/>
      <c r="LUD25"/>
      <c r="LUE25"/>
      <c r="LUF25"/>
      <c r="LUG25"/>
      <c r="LUH25"/>
      <c r="LUI25"/>
      <c r="LUJ25"/>
      <c r="LUK25"/>
      <c r="LUL25"/>
      <c r="LUM25"/>
      <c r="LUN25"/>
      <c r="LUO25"/>
      <c r="LUP25"/>
      <c r="LUQ25"/>
      <c r="LUR25"/>
      <c r="LUS25"/>
      <c r="LUT25"/>
      <c r="LUU25"/>
      <c r="LUV25"/>
      <c r="LUW25"/>
      <c r="LUX25"/>
      <c r="LUY25"/>
      <c r="LUZ25"/>
      <c r="LVA25"/>
      <c r="LVB25"/>
      <c r="LVC25"/>
      <c r="LVD25"/>
      <c r="LVE25"/>
      <c r="LVF25"/>
      <c r="LVG25"/>
      <c r="LVH25"/>
      <c r="LVI25"/>
      <c r="LVJ25"/>
      <c r="LVK25"/>
      <c r="LVL25"/>
      <c r="LVM25"/>
      <c r="LVN25"/>
      <c r="LVO25"/>
      <c r="LVP25"/>
      <c r="LVQ25"/>
      <c r="LVR25"/>
      <c r="LVS25"/>
      <c r="LVT25"/>
      <c r="LVU25"/>
      <c r="LVV25"/>
      <c r="LVW25"/>
      <c r="LVX25"/>
      <c r="LVY25"/>
      <c r="LVZ25"/>
      <c r="LWA25"/>
      <c r="LWB25"/>
      <c r="LWC25"/>
      <c r="LWD25"/>
      <c r="LWE25"/>
      <c r="LWF25"/>
      <c r="LWG25"/>
      <c r="LWH25"/>
      <c r="LWI25"/>
      <c r="LWJ25"/>
      <c r="LWK25"/>
      <c r="LWL25"/>
      <c r="LWM25"/>
      <c r="LWN25"/>
      <c r="LWO25"/>
      <c r="LWP25"/>
      <c r="LWQ25"/>
      <c r="LWR25"/>
      <c r="LWS25"/>
      <c r="LWT25"/>
      <c r="LWU25"/>
      <c r="LWV25"/>
      <c r="LWW25"/>
      <c r="LWX25"/>
      <c r="LWY25"/>
      <c r="LWZ25"/>
      <c r="LXA25"/>
      <c r="LXB25"/>
      <c r="LXC25"/>
      <c r="LXD25"/>
      <c r="LXE25"/>
      <c r="LXF25"/>
      <c r="LXG25"/>
      <c r="LXH25"/>
      <c r="LXI25"/>
      <c r="LXJ25"/>
      <c r="LXK25"/>
      <c r="LXL25"/>
      <c r="LXM25"/>
      <c r="LXN25"/>
      <c r="LXO25"/>
      <c r="LXP25"/>
      <c r="LXQ25"/>
      <c r="LXR25"/>
      <c r="LXS25"/>
      <c r="LXT25"/>
      <c r="LXU25"/>
      <c r="LXV25"/>
      <c r="LXW25"/>
      <c r="LXX25"/>
      <c r="LXY25"/>
      <c r="LXZ25"/>
      <c r="LYA25"/>
      <c r="LYB25"/>
      <c r="LYC25"/>
      <c r="LYD25"/>
      <c r="LYE25"/>
      <c r="LYF25"/>
      <c r="LYG25"/>
      <c r="LYH25"/>
      <c r="LYI25"/>
      <c r="LYJ25"/>
      <c r="LYK25"/>
      <c r="LYL25"/>
      <c r="LYM25"/>
      <c r="LYN25"/>
      <c r="LYO25"/>
      <c r="LYP25"/>
      <c r="LYQ25"/>
      <c r="LYR25"/>
      <c r="LYS25"/>
      <c r="LYT25"/>
      <c r="LYU25"/>
      <c r="LYV25"/>
      <c r="LYW25"/>
      <c r="LYX25"/>
      <c r="LYY25"/>
      <c r="LYZ25"/>
      <c r="LZA25"/>
      <c r="LZB25"/>
      <c r="LZC25"/>
      <c r="LZD25"/>
      <c r="LZE25"/>
      <c r="LZF25"/>
      <c r="LZG25"/>
      <c r="LZH25"/>
      <c r="LZI25"/>
      <c r="LZJ25"/>
      <c r="LZK25"/>
      <c r="LZL25"/>
      <c r="LZM25"/>
      <c r="LZN25"/>
      <c r="LZO25"/>
      <c r="LZP25"/>
      <c r="LZQ25"/>
      <c r="LZR25"/>
      <c r="LZS25"/>
      <c r="LZT25"/>
      <c r="LZU25"/>
      <c r="LZV25"/>
      <c r="LZW25"/>
      <c r="LZX25"/>
      <c r="LZY25"/>
      <c r="LZZ25"/>
      <c r="MAA25"/>
      <c r="MAB25"/>
      <c r="MAC25"/>
      <c r="MAD25"/>
      <c r="MAE25"/>
      <c r="MAF25"/>
      <c r="MAG25"/>
      <c r="MAH25"/>
      <c r="MAI25"/>
      <c r="MAJ25"/>
      <c r="MAK25"/>
      <c r="MAL25"/>
      <c r="MAM25"/>
      <c r="MAN25"/>
      <c r="MAO25"/>
      <c r="MAP25"/>
      <c r="MAQ25"/>
      <c r="MAR25"/>
      <c r="MAS25"/>
      <c r="MAT25"/>
      <c r="MAU25"/>
      <c r="MAV25"/>
      <c r="MAW25"/>
      <c r="MAX25"/>
      <c r="MAY25"/>
      <c r="MAZ25"/>
      <c r="MBA25"/>
      <c r="MBB25"/>
      <c r="MBC25"/>
      <c r="MBD25"/>
      <c r="MBE25"/>
      <c r="MBF25"/>
      <c r="MBG25"/>
      <c r="MBH25"/>
      <c r="MBI25"/>
      <c r="MBJ25"/>
      <c r="MBK25"/>
      <c r="MBL25"/>
      <c r="MBM25"/>
      <c r="MBN25"/>
      <c r="MBO25"/>
      <c r="MBP25"/>
      <c r="MBQ25"/>
      <c r="MBR25"/>
      <c r="MBS25"/>
      <c r="MBT25"/>
      <c r="MBU25"/>
      <c r="MBV25"/>
      <c r="MBW25"/>
      <c r="MBX25"/>
      <c r="MBY25"/>
      <c r="MBZ25"/>
      <c r="MCA25"/>
      <c r="MCB25"/>
      <c r="MCC25"/>
      <c r="MCD25"/>
      <c r="MCE25"/>
      <c r="MCF25"/>
      <c r="MCG25"/>
      <c r="MCH25"/>
      <c r="MCI25"/>
      <c r="MCJ25"/>
      <c r="MCK25"/>
      <c r="MCL25"/>
      <c r="MCM25"/>
      <c r="MCN25"/>
      <c r="MCO25"/>
      <c r="MCP25"/>
      <c r="MCQ25"/>
      <c r="MCR25"/>
      <c r="MCS25"/>
      <c r="MCT25"/>
      <c r="MCU25"/>
      <c r="MCV25"/>
      <c r="MCW25"/>
      <c r="MCX25"/>
      <c r="MCY25"/>
      <c r="MCZ25"/>
      <c r="MDA25"/>
      <c r="MDB25"/>
      <c r="MDC25"/>
      <c r="MDD25"/>
      <c r="MDE25"/>
      <c r="MDF25"/>
      <c r="MDG25"/>
      <c r="MDH25"/>
      <c r="MDI25"/>
      <c r="MDJ25"/>
      <c r="MDK25"/>
      <c r="MDL25"/>
      <c r="MDM25"/>
      <c r="MDN25"/>
      <c r="MDO25"/>
      <c r="MDP25"/>
      <c r="MDQ25"/>
      <c r="MDR25"/>
      <c r="MDS25"/>
      <c r="MDT25"/>
      <c r="MDU25"/>
      <c r="MDV25"/>
      <c r="MDW25"/>
      <c r="MDX25"/>
      <c r="MDY25"/>
      <c r="MDZ25"/>
      <c r="MEA25"/>
      <c r="MEB25"/>
      <c r="MEC25"/>
      <c r="MED25"/>
      <c r="MEE25"/>
      <c r="MEF25"/>
      <c r="MEG25"/>
      <c r="MEH25"/>
      <c r="MEI25"/>
      <c r="MEJ25"/>
      <c r="MEK25"/>
      <c r="MEL25"/>
      <c r="MEM25"/>
      <c r="MEN25"/>
      <c r="MEO25"/>
      <c r="MEP25"/>
      <c r="MEQ25"/>
      <c r="MER25"/>
      <c r="MES25"/>
      <c r="MET25"/>
      <c r="MEU25"/>
      <c r="MEV25"/>
      <c r="MEW25"/>
      <c r="MEX25"/>
      <c r="MEY25"/>
      <c r="MEZ25"/>
      <c r="MFA25"/>
      <c r="MFB25"/>
      <c r="MFC25"/>
      <c r="MFD25"/>
      <c r="MFE25"/>
      <c r="MFF25"/>
      <c r="MFG25"/>
      <c r="MFH25"/>
      <c r="MFI25"/>
      <c r="MFJ25"/>
      <c r="MFK25"/>
      <c r="MFL25"/>
      <c r="MFM25"/>
      <c r="MFN25"/>
      <c r="MFO25"/>
      <c r="MFP25"/>
      <c r="MFQ25"/>
      <c r="MFR25"/>
      <c r="MFS25"/>
      <c r="MFT25"/>
      <c r="MFU25"/>
      <c r="MFV25"/>
      <c r="MFW25"/>
      <c r="MFX25"/>
      <c r="MFY25"/>
      <c r="MFZ25"/>
      <c r="MGA25"/>
      <c r="MGB25"/>
      <c r="MGC25"/>
      <c r="MGD25"/>
      <c r="MGE25"/>
      <c r="MGF25"/>
      <c r="MGG25"/>
      <c r="MGH25"/>
      <c r="MGI25"/>
      <c r="MGJ25"/>
      <c r="MGK25"/>
      <c r="MGL25"/>
      <c r="MGM25"/>
      <c r="MGN25"/>
      <c r="MGO25"/>
      <c r="MGP25"/>
      <c r="MGQ25"/>
      <c r="MGR25"/>
      <c r="MGS25"/>
      <c r="MGT25"/>
      <c r="MGU25"/>
      <c r="MGV25"/>
      <c r="MGW25"/>
      <c r="MGX25"/>
      <c r="MGY25"/>
      <c r="MGZ25"/>
      <c r="MHA25"/>
      <c r="MHB25"/>
      <c r="MHC25"/>
      <c r="MHD25"/>
      <c r="MHE25"/>
      <c r="MHF25"/>
      <c r="MHG25"/>
      <c r="MHH25"/>
      <c r="MHI25"/>
      <c r="MHJ25"/>
      <c r="MHK25"/>
      <c r="MHL25"/>
      <c r="MHM25"/>
      <c r="MHN25"/>
      <c r="MHO25"/>
      <c r="MHP25"/>
      <c r="MHQ25"/>
      <c r="MHR25"/>
      <c r="MHS25"/>
      <c r="MHT25"/>
      <c r="MHU25"/>
      <c r="MHV25"/>
      <c r="MHW25"/>
      <c r="MHX25"/>
      <c r="MHY25"/>
      <c r="MHZ25"/>
      <c r="MIA25"/>
      <c r="MIB25"/>
      <c r="MIC25"/>
      <c r="MID25"/>
      <c r="MIE25"/>
      <c r="MIF25"/>
      <c r="MIG25"/>
      <c r="MIH25"/>
      <c r="MII25"/>
      <c r="MIJ25"/>
      <c r="MIK25"/>
      <c r="MIL25"/>
      <c r="MIM25"/>
      <c r="MIN25"/>
      <c r="MIO25"/>
      <c r="MIP25"/>
      <c r="MIQ25"/>
      <c r="MIR25"/>
      <c r="MIS25"/>
      <c r="MIT25"/>
      <c r="MIU25"/>
      <c r="MIV25"/>
      <c r="MIW25"/>
      <c r="MIX25"/>
      <c r="MIY25"/>
      <c r="MIZ25"/>
      <c r="MJA25"/>
      <c r="MJB25"/>
      <c r="MJC25"/>
      <c r="MJD25"/>
      <c r="MJE25"/>
      <c r="MJF25"/>
      <c r="MJG25"/>
      <c r="MJH25"/>
      <c r="MJI25"/>
      <c r="MJJ25"/>
      <c r="MJK25"/>
      <c r="MJL25"/>
      <c r="MJM25"/>
      <c r="MJN25"/>
      <c r="MJO25"/>
      <c r="MJP25"/>
      <c r="MJQ25"/>
      <c r="MJR25"/>
      <c r="MJS25"/>
      <c r="MJT25"/>
      <c r="MJU25"/>
      <c r="MJV25"/>
      <c r="MJW25"/>
      <c r="MJX25"/>
      <c r="MJY25"/>
      <c r="MJZ25"/>
      <c r="MKA25"/>
      <c r="MKB25"/>
      <c r="MKC25"/>
      <c r="MKD25"/>
      <c r="MKE25"/>
      <c r="MKF25"/>
      <c r="MKG25"/>
      <c r="MKH25"/>
      <c r="MKI25"/>
      <c r="MKJ25"/>
      <c r="MKK25"/>
      <c r="MKL25"/>
      <c r="MKM25"/>
      <c r="MKN25"/>
      <c r="MKO25"/>
      <c r="MKP25"/>
      <c r="MKQ25"/>
      <c r="MKR25"/>
      <c r="MKS25"/>
      <c r="MKT25"/>
      <c r="MKU25"/>
      <c r="MKV25"/>
      <c r="MKW25"/>
      <c r="MKX25"/>
      <c r="MKY25"/>
      <c r="MKZ25"/>
      <c r="MLA25"/>
      <c r="MLB25"/>
      <c r="MLC25"/>
      <c r="MLD25"/>
      <c r="MLE25"/>
      <c r="MLF25"/>
      <c r="MLG25"/>
      <c r="MLH25"/>
      <c r="MLI25"/>
      <c r="MLJ25"/>
      <c r="MLK25"/>
      <c r="MLL25"/>
      <c r="MLM25"/>
      <c r="MLN25"/>
      <c r="MLO25"/>
      <c r="MLP25"/>
      <c r="MLQ25"/>
      <c r="MLR25"/>
      <c r="MLS25"/>
      <c r="MLT25"/>
      <c r="MLU25"/>
      <c r="MLV25"/>
      <c r="MLW25"/>
      <c r="MLX25"/>
      <c r="MLY25"/>
      <c r="MLZ25"/>
      <c r="MMA25"/>
      <c r="MMB25"/>
      <c r="MMC25"/>
      <c r="MMD25"/>
      <c r="MME25"/>
      <c r="MMF25"/>
      <c r="MMG25"/>
      <c r="MMH25"/>
      <c r="MMI25"/>
      <c r="MMJ25"/>
      <c r="MMK25"/>
      <c r="MML25"/>
      <c r="MMM25"/>
      <c r="MMN25"/>
      <c r="MMO25"/>
      <c r="MMP25"/>
      <c r="MMQ25"/>
      <c r="MMR25"/>
      <c r="MMS25"/>
      <c r="MMT25"/>
      <c r="MMU25"/>
      <c r="MMV25"/>
      <c r="MMW25"/>
      <c r="MMX25"/>
      <c r="MMY25"/>
      <c r="MMZ25"/>
      <c r="MNA25"/>
      <c r="MNB25"/>
      <c r="MNC25"/>
      <c r="MND25"/>
      <c r="MNE25"/>
      <c r="MNF25"/>
      <c r="MNG25"/>
      <c r="MNH25"/>
      <c r="MNI25"/>
      <c r="MNJ25"/>
      <c r="MNK25"/>
      <c r="MNL25"/>
      <c r="MNM25"/>
      <c r="MNN25"/>
      <c r="MNO25"/>
      <c r="MNP25"/>
      <c r="MNQ25"/>
      <c r="MNR25"/>
      <c r="MNS25"/>
      <c r="MNT25"/>
      <c r="MNU25"/>
      <c r="MNV25"/>
      <c r="MNW25"/>
      <c r="MNX25"/>
      <c r="MNY25"/>
      <c r="MNZ25"/>
      <c r="MOA25"/>
      <c r="MOB25"/>
      <c r="MOC25"/>
      <c r="MOD25"/>
      <c r="MOE25"/>
      <c r="MOF25"/>
      <c r="MOG25"/>
      <c r="MOH25"/>
      <c r="MOI25"/>
      <c r="MOJ25"/>
      <c r="MOK25"/>
      <c r="MOL25"/>
      <c r="MOM25"/>
      <c r="MON25"/>
      <c r="MOO25"/>
      <c r="MOP25"/>
      <c r="MOQ25"/>
      <c r="MOR25"/>
      <c r="MOS25"/>
      <c r="MOT25"/>
      <c r="MOU25"/>
      <c r="MOV25"/>
      <c r="MOW25"/>
      <c r="MOX25"/>
      <c r="MOY25"/>
      <c r="MOZ25"/>
      <c r="MPA25"/>
      <c r="MPB25"/>
      <c r="MPC25"/>
      <c r="MPD25"/>
      <c r="MPE25"/>
      <c r="MPF25"/>
      <c r="MPG25"/>
      <c r="MPH25"/>
      <c r="MPI25"/>
      <c r="MPJ25"/>
      <c r="MPK25"/>
      <c r="MPL25"/>
      <c r="MPM25"/>
      <c r="MPN25"/>
      <c r="MPO25"/>
      <c r="MPP25"/>
      <c r="MPQ25"/>
      <c r="MPR25"/>
      <c r="MPS25"/>
      <c r="MPT25"/>
      <c r="MPU25"/>
      <c r="MPV25"/>
      <c r="MPW25"/>
      <c r="MPX25"/>
      <c r="MPY25"/>
      <c r="MPZ25"/>
      <c r="MQA25"/>
      <c r="MQB25"/>
      <c r="MQC25"/>
      <c r="MQD25"/>
      <c r="MQE25"/>
      <c r="MQF25"/>
      <c r="MQG25"/>
      <c r="MQH25"/>
      <c r="MQI25"/>
      <c r="MQJ25"/>
      <c r="MQK25"/>
      <c r="MQL25"/>
      <c r="MQM25"/>
      <c r="MQN25"/>
      <c r="MQO25"/>
      <c r="MQP25"/>
      <c r="MQQ25"/>
      <c r="MQR25"/>
      <c r="MQS25"/>
      <c r="MQT25"/>
      <c r="MQU25"/>
      <c r="MQV25"/>
      <c r="MQW25"/>
      <c r="MQX25"/>
      <c r="MQY25"/>
      <c r="MQZ25"/>
      <c r="MRA25"/>
      <c r="MRB25"/>
      <c r="MRC25"/>
      <c r="MRD25"/>
      <c r="MRE25"/>
      <c r="MRF25"/>
      <c r="MRG25"/>
      <c r="MRH25"/>
      <c r="MRI25"/>
      <c r="MRJ25"/>
      <c r="MRK25"/>
      <c r="MRL25"/>
      <c r="MRM25"/>
      <c r="MRN25"/>
      <c r="MRO25"/>
      <c r="MRP25"/>
      <c r="MRQ25"/>
      <c r="MRR25"/>
      <c r="MRS25"/>
      <c r="MRT25"/>
      <c r="MRU25"/>
      <c r="MRV25"/>
      <c r="MRW25"/>
      <c r="MRX25"/>
      <c r="MRY25"/>
      <c r="MRZ25"/>
      <c r="MSA25"/>
      <c r="MSB25"/>
      <c r="MSC25"/>
      <c r="MSD25"/>
      <c r="MSE25"/>
      <c r="MSF25"/>
      <c r="MSG25"/>
      <c r="MSH25"/>
      <c r="MSI25"/>
      <c r="MSJ25"/>
      <c r="MSK25"/>
      <c r="MSL25"/>
      <c r="MSM25"/>
      <c r="MSN25"/>
      <c r="MSO25"/>
      <c r="MSP25"/>
      <c r="MSQ25"/>
      <c r="MSR25"/>
      <c r="MSS25"/>
      <c r="MST25"/>
      <c r="MSU25"/>
      <c r="MSV25"/>
      <c r="MSW25"/>
      <c r="MSX25"/>
      <c r="MSY25"/>
      <c r="MSZ25"/>
      <c r="MTA25"/>
      <c r="MTB25"/>
      <c r="MTC25"/>
      <c r="MTD25"/>
      <c r="MTE25"/>
      <c r="MTF25"/>
      <c r="MTG25"/>
      <c r="MTH25"/>
      <c r="MTI25"/>
      <c r="MTJ25"/>
      <c r="MTK25"/>
      <c r="MTL25"/>
      <c r="MTM25"/>
      <c r="MTN25"/>
      <c r="MTO25"/>
      <c r="MTP25"/>
      <c r="MTQ25"/>
      <c r="MTR25"/>
      <c r="MTS25"/>
      <c r="MTT25"/>
      <c r="MTU25"/>
      <c r="MTV25"/>
      <c r="MTW25"/>
      <c r="MTX25"/>
      <c r="MTY25"/>
      <c r="MTZ25"/>
      <c r="MUA25"/>
      <c r="MUB25"/>
      <c r="MUC25"/>
      <c r="MUD25"/>
      <c r="MUE25"/>
      <c r="MUF25"/>
      <c r="MUG25"/>
      <c r="MUH25"/>
      <c r="MUI25"/>
      <c r="MUJ25"/>
      <c r="MUK25"/>
      <c r="MUL25"/>
      <c r="MUM25"/>
      <c r="MUN25"/>
      <c r="MUO25"/>
      <c r="MUP25"/>
      <c r="MUQ25"/>
      <c r="MUR25"/>
      <c r="MUS25"/>
      <c r="MUT25"/>
      <c r="MUU25"/>
      <c r="MUV25"/>
      <c r="MUW25"/>
      <c r="MUX25"/>
      <c r="MUY25"/>
      <c r="MUZ25"/>
      <c r="MVA25"/>
      <c r="MVB25"/>
      <c r="MVC25"/>
      <c r="MVD25"/>
      <c r="MVE25"/>
      <c r="MVF25"/>
      <c r="MVG25"/>
      <c r="MVH25"/>
      <c r="MVI25"/>
      <c r="MVJ25"/>
      <c r="MVK25"/>
      <c r="MVL25"/>
      <c r="MVM25"/>
      <c r="MVN25"/>
      <c r="MVO25"/>
      <c r="MVP25"/>
      <c r="MVQ25"/>
      <c r="MVR25"/>
      <c r="MVS25"/>
      <c r="MVT25"/>
      <c r="MVU25"/>
      <c r="MVV25"/>
      <c r="MVW25"/>
      <c r="MVX25"/>
      <c r="MVY25"/>
      <c r="MVZ25"/>
      <c r="MWA25"/>
      <c r="MWB25"/>
      <c r="MWC25"/>
      <c r="MWD25"/>
      <c r="MWE25"/>
      <c r="MWF25"/>
      <c r="MWG25"/>
      <c r="MWH25"/>
      <c r="MWI25"/>
      <c r="MWJ25"/>
      <c r="MWK25"/>
      <c r="MWL25"/>
      <c r="MWM25"/>
      <c r="MWN25"/>
      <c r="MWO25"/>
      <c r="MWP25"/>
      <c r="MWQ25"/>
      <c r="MWR25"/>
      <c r="MWS25"/>
      <c r="MWT25"/>
      <c r="MWU25"/>
      <c r="MWV25"/>
      <c r="MWW25"/>
      <c r="MWX25"/>
      <c r="MWY25"/>
      <c r="MWZ25"/>
      <c r="MXA25"/>
      <c r="MXB25"/>
      <c r="MXC25"/>
      <c r="MXD25"/>
      <c r="MXE25"/>
      <c r="MXF25"/>
      <c r="MXG25"/>
      <c r="MXH25"/>
      <c r="MXI25"/>
      <c r="MXJ25"/>
      <c r="MXK25"/>
      <c r="MXL25"/>
      <c r="MXM25"/>
      <c r="MXN25"/>
      <c r="MXO25"/>
      <c r="MXP25"/>
      <c r="MXQ25"/>
      <c r="MXR25"/>
      <c r="MXS25"/>
      <c r="MXT25"/>
      <c r="MXU25"/>
      <c r="MXV25"/>
      <c r="MXW25"/>
      <c r="MXX25"/>
      <c r="MXY25"/>
      <c r="MXZ25"/>
      <c r="MYA25"/>
      <c r="MYB25"/>
      <c r="MYC25"/>
      <c r="MYD25"/>
      <c r="MYE25"/>
      <c r="MYF25"/>
      <c r="MYG25"/>
      <c r="MYH25"/>
      <c r="MYI25"/>
      <c r="MYJ25"/>
      <c r="MYK25"/>
      <c r="MYL25"/>
      <c r="MYM25"/>
      <c r="MYN25"/>
      <c r="MYO25"/>
      <c r="MYP25"/>
      <c r="MYQ25"/>
      <c r="MYR25"/>
      <c r="MYS25"/>
      <c r="MYT25"/>
      <c r="MYU25"/>
      <c r="MYV25"/>
      <c r="MYW25"/>
      <c r="MYX25"/>
      <c r="MYY25"/>
      <c r="MYZ25"/>
      <c r="MZA25"/>
      <c r="MZB25"/>
      <c r="MZC25"/>
      <c r="MZD25"/>
      <c r="MZE25"/>
      <c r="MZF25"/>
      <c r="MZG25"/>
      <c r="MZH25"/>
      <c r="MZI25"/>
      <c r="MZJ25"/>
      <c r="MZK25"/>
      <c r="MZL25"/>
      <c r="MZM25"/>
      <c r="MZN25"/>
      <c r="MZO25"/>
      <c r="MZP25"/>
      <c r="MZQ25"/>
      <c r="MZR25"/>
      <c r="MZS25"/>
      <c r="MZT25"/>
      <c r="MZU25"/>
      <c r="MZV25"/>
      <c r="MZW25"/>
      <c r="MZX25"/>
      <c r="MZY25"/>
      <c r="MZZ25"/>
      <c r="NAA25"/>
      <c r="NAB25"/>
      <c r="NAC25"/>
      <c r="NAD25"/>
      <c r="NAE25"/>
      <c r="NAF25"/>
      <c r="NAG25"/>
      <c r="NAH25"/>
      <c r="NAI25"/>
      <c r="NAJ25"/>
      <c r="NAK25"/>
      <c r="NAL25"/>
      <c r="NAM25"/>
      <c r="NAN25"/>
      <c r="NAO25"/>
      <c r="NAP25"/>
      <c r="NAQ25"/>
      <c r="NAR25"/>
      <c r="NAS25"/>
      <c r="NAT25"/>
      <c r="NAU25"/>
      <c r="NAV25"/>
      <c r="NAW25"/>
      <c r="NAX25"/>
      <c r="NAY25"/>
      <c r="NAZ25"/>
      <c r="NBA25"/>
      <c r="NBB25"/>
      <c r="NBC25"/>
      <c r="NBD25"/>
      <c r="NBE25"/>
      <c r="NBF25"/>
      <c r="NBG25"/>
      <c r="NBH25"/>
      <c r="NBI25"/>
      <c r="NBJ25"/>
      <c r="NBK25"/>
      <c r="NBL25"/>
      <c r="NBM25"/>
      <c r="NBN25"/>
      <c r="NBO25"/>
      <c r="NBP25"/>
      <c r="NBQ25"/>
      <c r="NBR25"/>
      <c r="NBS25"/>
      <c r="NBT25"/>
      <c r="NBU25"/>
      <c r="NBV25"/>
      <c r="NBW25"/>
      <c r="NBX25"/>
      <c r="NBY25"/>
      <c r="NBZ25"/>
      <c r="NCA25"/>
      <c r="NCB25"/>
      <c r="NCC25"/>
      <c r="NCD25"/>
      <c r="NCE25"/>
      <c r="NCF25"/>
      <c r="NCG25"/>
      <c r="NCH25"/>
      <c r="NCI25"/>
      <c r="NCJ25"/>
      <c r="NCK25"/>
      <c r="NCL25"/>
      <c r="NCM25"/>
      <c r="NCN25"/>
      <c r="NCO25"/>
      <c r="NCP25"/>
      <c r="NCQ25"/>
      <c r="NCR25"/>
      <c r="NCS25"/>
      <c r="NCT25"/>
      <c r="NCU25"/>
      <c r="NCV25"/>
      <c r="NCW25"/>
      <c r="NCX25"/>
      <c r="NCY25"/>
      <c r="NCZ25"/>
      <c r="NDA25"/>
      <c r="NDB25"/>
      <c r="NDC25"/>
      <c r="NDD25"/>
      <c r="NDE25"/>
      <c r="NDF25"/>
      <c r="NDG25"/>
      <c r="NDH25"/>
      <c r="NDI25"/>
      <c r="NDJ25"/>
      <c r="NDK25"/>
      <c r="NDL25"/>
      <c r="NDM25"/>
      <c r="NDN25"/>
      <c r="NDO25"/>
      <c r="NDP25"/>
      <c r="NDQ25"/>
      <c r="NDR25"/>
      <c r="NDS25"/>
      <c r="NDT25"/>
      <c r="NDU25"/>
      <c r="NDV25"/>
      <c r="NDW25"/>
      <c r="NDX25"/>
      <c r="NDY25"/>
      <c r="NDZ25"/>
      <c r="NEA25"/>
      <c r="NEB25"/>
      <c r="NEC25"/>
      <c r="NED25"/>
      <c r="NEE25"/>
      <c r="NEF25"/>
      <c r="NEG25"/>
      <c r="NEH25"/>
      <c r="NEI25"/>
      <c r="NEJ25"/>
      <c r="NEK25"/>
      <c r="NEL25"/>
      <c r="NEM25"/>
      <c r="NEN25"/>
      <c r="NEO25"/>
      <c r="NEP25"/>
      <c r="NEQ25"/>
      <c r="NER25"/>
      <c r="NES25"/>
      <c r="NET25"/>
      <c r="NEU25"/>
      <c r="NEV25"/>
      <c r="NEW25"/>
      <c r="NEX25"/>
      <c r="NEY25"/>
      <c r="NEZ25"/>
      <c r="NFA25"/>
      <c r="NFB25"/>
      <c r="NFC25"/>
      <c r="NFD25"/>
      <c r="NFE25"/>
      <c r="NFF25"/>
      <c r="NFG25"/>
      <c r="NFH25"/>
      <c r="NFI25"/>
      <c r="NFJ25"/>
      <c r="NFK25"/>
      <c r="NFL25"/>
      <c r="NFM25"/>
      <c r="NFN25"/>
      <c r="NFO25"/>
      <c r="NFP25"/>
      <c r="NFQ25"/>
      <c r="NFR25"/>
      <c r="NFS25"/>
      <c r="NFT25"/>
      <c r="NFU25"/>
      <c r="NFV25"/>
      <c r="NFW25"/>
      <c r="NFX25"/>
      <c r="NFY25"/>
      <c r="NFZ25"/>
      <c r="NGA25"/>
      <c r="NGB25"/>
      <c r="NGC25"/>
      <c r="NGD25"/>
      <c r="NGE25"/>
      <c r="NGF25"/>
      <c r="NGG25"/>
      <c r="NGH25"/>
      <c r="NGI25"/>
      <c r="NGJ25"/>
      <c r="NGK25"/>
      <c r="NGL25"/>
      <c r="NGM25"/>
      <c r="NGN25"/>
      <c r="NGO25"/>
      <c r="NGP25"/>
      <c r="NGQ25"/>
      <c r="NGR25"/>
      <c r="NGS25"/>
      <c r="NGT25"/>
      <c r="NGU25"/>
      <c r="NGV25"/>
      <c r="NGW25"/>
      <c r="NGX25"/>
      <c r="NGY25"/>
      <c r="NGZ25"/>
      <c r="NHA25"/>
      <c r="NHB25"/>
      <c r="NHC25"/>
      <c r="NHD25"/>
      <c r="NHE25"/>
      <c r="NHF25"/>
      <c r="NHG25"/>
      <c r="NHH25"/>
      <c r="NHI25"/>
      <c r="NHJ25"/>
      <c r="NHK25"/>
      <c r="NHL25"/>
      <c r="NHM25"/>
      <c r="NHN25"/>
      <c r="NHO25"/>
      <c r="NHP25"/>
      <c r="NHQ25"/>
      <c r="NHR25"/>
      <c r="NHS25"/>
      <c r="NHT25"/>
      <c r="NHU25"/>
      <c r="NHV25"/>
      <c r="NHW25"/>
      <c r="NHX25"/>
      <c r="NHY25"/>
      <c r="NHZ25"/>
      <c r="NIA25"/>
      <c r="NIB25"/>
      <c r="NIC25"/>
      <c r="NID25"/>
      <c r="NIE25"/>
      <c r="NIF25"/>
      <c r="NIG25"/>
      <c r="NIH25"/>
      <c r="NII25"/>
      <c r="NIJ25"/>
      <c r="NIK25"/>
      <c r="NIL25"/>
      <c r="NIM25"/>
      <c r="NIN25"/>
      <c r="NIO25"/>
      <c r="NIP25"/>
      <c r="NIQ25"/>
      <c r="NIR25"/>
      <c r="NIS25"/>
      <c r="NIT25"/>
      <c r="NIU25"/>
      <c r="NIV25"/>
      <c r="NIW25"/>
      <c r="NIX25"/>
      <c r="NIY25"/>
      <c r="NIZ25"/>
      <c r="NJA25"/>
      <c r="NJB25"/>
      <c r="NJC25"/>
      <c r="NJD25"/>
      <c r="NJE25"/>
      <c r="NJF25"/>
      <c r="NJG25"/>
      <c r="NJH25"/>
      <c r="NJI25"/>
      <c r="NJJ25"/>
      <c r="NJK25"/>
      <c r="NJL25"/>
      <c r="NJM25"/>
      <c r="NJN25"/>
      <c r="NJO25"/>
      <c r="NJP25"/>
      <c r="NJQ25"/>
      <c r="NJR25"/>
      <c r="NJS25"/>
      <c r="NJT25"/>
      <c r="NJU25"/>
      <c r="NJV25"/>
      <c r="NJW25"/>
      <c r="NJX25"/>
      <c r="NJY25"/>
      <c r="NJZ25"/>
      <c r="NKA25"/>
      <c r="NKB25"/>
      <c r="NKC25"/>
      <c r="NKD25"/>
      <c r="NKE25"/>
      <c r="NKF25"/>
      <c r="NKG25"/>
      <c r="NKH25"/>
      <c r="NKI25"/>
      <c r="NKJ25"/>
      <c r="NKK25"/>
      <c r="NKL25"/>
      <c r="NKM25"/>
      <c r="NKN25"/>
      <c r="NKO25"/>
      <c r="NKP25"/>
      <c r="NKQ25"/>
      <c r="NKR25"/>
      <c r="NKS25"/>
      <c r="NKT25"/>
      <c r="NKU25"/>
      <c r="NKV25"/>
      <c r="NKW25"/>
      <c r="NKX25"/>
      <c r="NKY25"/>
      <c r="NKZ25"/>
      <c r="NLA25"/>
      <c r="NLB25"/>
      <c r="NLC25"/>
      <c r="NLD25"/>
      <c r="NLE25"/>
      <c r="NLF25"/>
      <c r="NLG25"/>
      <c r="NLH25"/>
      <c r="NLI25"/>
      <c r="NLJ25"/>
      <c r="NLK25"/>
      <c r="NLL25"/>
      <c r="NLM25"/>
      <c r="NLN25"/>
      <c r="NLO25"/>
      <c r="NLP25"/>
      <c r="NLQ25"/>
      <c r="NLR25"/>
      <c r="NLS25"/>
      <c r="NLT25"/>
      <c r="NLU25"/>
      <c r="NLV25"/>
      <c r="NLW25"/>
      <c r="NLX25"/>
      <c r="NLY25"/>
      <c r="NLZ25"/>
      <c r="NMA25"/>
      <c r="NMB25"/>
      <c r="NMC25"/>
      <c r="NMD25"/>
      <c r="NME25"/>
      <c r="NMF25"/>
      <c r="NMG25"/>
      <c r="NMH25"/>
      <c r="NMI25"/>
      <c r="NMJ25"/>
      <c r="NMK25"/>
      <c r="NML25"/>
      <c r="NMM25"/>
      <c r="NMN25"/>
      <c r="NMO25"/>
      <c r="NMP25"/>
      <c r="NMQ25"/>
      <c r="NMR25"/>
      <c r="NMS25"/>
      <c r="NMT25"/>
      <c r="NMU25"/>
      <c r="NMV25"/>
      <c r="NMW25"/>
      <c r="NMX25"/>
      <c r="NMY25"/>
      <c r="NMZ25"/>
      <c r="NNA25"/>
      <c r="NNB25"/>
      <c r="NNC25"/>
      <c r="NND25"/>
      <c r="NNE25"/>
      <c r="NNF25"/>
      <c r="NNG25"/>
      <c r="NNH25"/>
      <c r="NNI25"/>
      <c r="NNJ25"/>
      <c r="NNK25"/>
      <c r="NNL25"/>
      <c r="NNM25"/>
      <c r="NNN25"/>
      <c r="NNO25"/>
      <c r="NNP25"/>
      <c r="NNQ25"/>
      <c r="NNR25"/>
      <c r="NNS25"/>
      <c r="NNT25"/>
      <c r="NNU25"/>
      <c r="NNV25"/>
      <c r="NNW25"/>
      <c r="NNX25"/>
      <c r="NNY25"/>
      <c r="NNZ25"/>
      <c r="NOA25"/>
      <c r="NOB25"/>
      <c r="NOC25"/>
      <c r="NOD25"/>
      <c r="NOE25"/>
      <c r="NOF25"/>
      <c r="NOG25"/>
      <c r="NOH25"/>
      <c r="NOI25"/>
      <c r="NOJ25"/>
      <c r="NOK25"/>
      <c r="NOL25"/>
      <c r="NOM25"/>
      <c r="NON25"/>
      <c r="NOO25"/>
      <c r="NOP25"/>
      <c r="NOQ25"/>
      <c r="NOR25"/>
      <c r="NOS25"/>
      <c r="NOT25"/>
      <c r="NOU25"/>
      <c r="NOV25"/>
      <c r="NOW25"/>
      <c r="NOX25"/>
      <c r="NOY25"/>
      <c r="NOZ25"/>
      <c r="NPA25"/>
      <c r="NPB25"/>
      <c r="NPC25"/>
      <c r="NPD25"/>
      <c r="NPE25"/>
      <c r="NPF25"/>
      <c r="NPG25"/>
      <c r="NPH25"/>
      <c r="NPI25"/>
      <c r="NPJ25"/>
      <c r="NPK25"/>
      <c r="NPL25"/>
      <c r="NPM25"/>
      <c r="NPN25"/>
      <c r="NPO25"/>
      <c r="NPP25"/>
      <c r="NPQ25"/>
      <c r="NPR25"/>
      <c r="NPS25"/>
      <c r="NPT25"/>
      <c r="NPU25"/>
      <c r="NPV25"/>
      <c r="NPW25"/>
      <c r="NPX25"/>
      <c r="NPY25"/>
      <c r="NPZ25"/>
      <c r="NQA25"/>
      <c r="NQB25"/>
      <c r="NQC25"/>
      <c r="NQD25"/>
      <c r="NQE25"/>
      <c r="NQF25"/>
      <c r="NQG25"/>
      <c r="NQH25"/>
      <c r="NQI25"/>
      <c r="NQJ25"/>
      <c r="NQK25"/>
      <c r="NQL25"/>
      <c r="NQM25"/>
      <c r="NQN25"/>
      <c r="NQO25"/>
      <c r="NQP25"/>
      <c r="NQQ25"/>
      <c r="NQR25"/>
      <c r="NQS25"/>
      <c r="NQT25"/>
      <c r="NQU25"/>
      <c r="NQV25"/>
      <c r="NQW25"/>
      <c r="NQX25"/>
      <c r="NQY25"/>
      <c r="NQZ25"/>
      <c r="NRA25"/>
      <c r="NRB25"/>
      <c r="NRC25"/>
      <c r="NRD25"/>
      <c r="NRE25"/>
      <c r="NRF25"/>
      <c r="NRG25"/>
      <c r="NRH25"/>
      <c r="NRI25"/>
      <c r="NRJ25"/>
      <c r="NRK25"/>
      <c r="NRL25"/>
      <c r="NRM25"/>
      <c r="NRN25"/>
      <c r="NRO25"/>
      <c r="NRP25"/>
      <c r="NRQ25"/>
      <c r="NRR25"/>
      <c r="NRS25"/>
      <c r="NRT25"/>
      <c r="NRU25"/>
      <c r="NRV25"/>
      <c r="NRW25"/>
      <c r="NRX25"/>
      <c r="NRY25"/>
      <c r="NRZ25"/>
      <c r="NSA25"/>
      <c r="NSB25"/>
      <c r="NSC25"/>
      <c r="NSD25"/>
      <c r="NSE25"/>
      <c r="NSF25"/>
      <c r="NSG25"/>
      <c r="NSH25"/>
      <c r="NSI25"/>
      <c r="NSJ25"/>
      <c r="NSK25"/>
      <c r="NSL25"/>
      <c r="NSM25"/>
      <c r="NSN25"/>
      <c r="NSO25"/>
      <c r="NSP25"/>
      <c r="NSQ25"/>
      <c r="NSR25"/>
      <c r="NSS25"/>
      <c r="NST25"/>
      <c r="NSU25"/>
      <c r="NSV25"/>
      <c r="NSW25"/>
      <c r="NSX25"/>
      <c r="NSY25"/>
      <c r="NSZ25"/>
      <c r="NTA25"/>
      <c r="NTB25"/>
      <c r="NTC25"/>
      <c r="NTD25"/>
      <c r="NTE25"/>
      <c r="NTF25"/>
      <c r="NTG25"/>
      <c r="NTH25"/>
      <c r="NTI25"/>
      <c r="NTJ25"/>
      <c r="NTK25"/>
      <c r="NTL25"/>
      <c r="NTM25"/>
      <c r="NTN25"/>
      <c r="NTO25"/>
      <c r="NTP25"/>
      <c r="NTQ25"/>
      <c r="NTR25"/>
      <c r="NTS25"/>
      <c r="NTT25"/>
      <c r="NTU25"/>
      <c r="NTV25"/>
      <c r="NTW25"/>
      <c r="NTX25"/>
      <c r="NTY25"/>
      <c r="NTZ25"/>
      <c r="NUA25"/>
      <c r="NUB25"/>
      <c r="NUC25"/>
      <c r="NUD25"/>
      <c r="NUE25"/>
      <c r="NUF25"/>
      <c r="NUG25"/>
      <c r="NUH25"/>
      <c r="NUI25"/>
      <c r="NUJ25"/>
      <c r="NUK25"/>
      <c r="NUL25"/>
      <c r="NUM25"/>
      <c r="NUN25"/>
      <c r="NUO25"/>
      <c r="NUP25"/>
      <c r="NUQ25"/>
      <c r="NUR25"/>
      <c r="NUS25"/>
      <c r="NUT25"/>
      <c r="NUU25"/>
      <c r="NUV25"/>
      <c r="NUW25"/>
      <c r="NUX25"/>
      <c r="NUY25"/>
      <c r="NUZ25"/>
      <c r="NVA25"/>
      <c r="NVB25"/>
      <c r="NVC25"/>
      <c r="NVD25"/>
      <c r="NVE25"/>
      <c r="NVF25"/>
      <c r="NVG25"/>
      <c r="NVH25"/>
      <c r="NVI25"/>
      <c r="NVJ25"/>
      <c r="NVK25"/>
      <c r="NVL25"/>
      <c r="NVM25"/>
      <c r="NVN25"/>
      <c r="NVO25"/>
      <c r="NVP25"/>
      <c r="NVQ25"/>
      <c r="NVR25"/>
      <c r="NVS25"/>
      <c r="NVT25"/>
      <c r="NVU25"/>
      <c r="NVV25"/>
      <c r="NVW25"/>
      <c r="NVX25"/>
      <c r="NVY25"/>
      <c r="NVZ25"/>
      <c r="NWA25"/>
      <c r="NWB25"/>
      <c r="NWC25"/>
      <c r="NWD25"/>
      <c r="NWE25"/>
      <c r="NWF25"/>
      <c r="NWG25"/>
      <c r="NWH25"/>
      <c r="NWI25"/>
      <c r="NWJ25"/>
      <c r="NWK25"/>
      <c r="NWL25"/>
      <c r="NWM25"/>
      <c r="NWN25"/>
      <c r="NWO25"/>
      <c r="NWP25"/>
      <c r="NWQ25"/>
      <c r="NWR25"/>
      <c r="NWS25"/>
      <c r="NWT25"/>
      <c r="NWU25"/>
      <c r="NWV25"/>
      <c r="NWW25"/>
      <c r="NWX25"/>
      <c r="NWY25"/>
      <c r="NWZ25"/>
      <c r="NXA25"/>
      <c r="NXB25"/>
      <c r="NXC25"/>
      <c r="NXD25"/>
      <c r="NXE25"/>
      <c r="NXF25"/>
      <c r="NXG25"/>
      <c r="NXH25"/>
      <c r="NXI25"/>
      <c r="NXJ25"/>
      <c r="NXK25"/>
      <c r="NXL25"/>
      <c r="NXM25"/>
      <c r="NXN25"/>
      <c r="NXO25"/>
      <c r="NXP25"/>
      <c r="NXQ25"/>
      <c r="NXR25"/>
      <c r="NXS25"/>
      <c r="NXT25"/>
      <c r="NXU25"/>
      <c r="NXV25"/>
      <c r="NXW25"/>
      <c r="NXX25"/>
      <c r="NXY25"/>
      <c r="NXZ25"/>
      <c r="NYA25"/>
      <c r="NYB25"/>
      <c r="NYC25"/>
      <c r="NYD25"/>
      <c r="NYE25"/>
      <c r="NYF25"/>
      <c r="NYG25"/>
      <c r="NYH25"/>
      <c r="NYI25"/>
      <c r="NYJ25"/>
      <c r="NYK25"/>
      <c r="NYL25"/>
      <c r="NYM25"/>
      <c r="NYN25"/>
      <c r="NYO25"/>
      <c r="NYP25"/>
      <c r="NYQ25"/>
      <c r="NYR25"/>
      <c r="NYS25"/>
      <c r="NYT25"/>
      <c r="NYU25"/>
      <c r="NYV25"/>
      <c r="NYW25"/>
      <c r="NYX25"/>
      <c r="NYY25"/>
      <c r="NYZ25"/>
      <c r="NZA25"/>
      <c r="NZB25"/>
      <c r="NZC25"/>
      <c r="NZD25"/>
      <c r="NZE25"/>
      <c r="NZF25"/>
      <c r="NZG25"/>
      <c r="NZH25"/>
      <c r="NZI25"/>
      <c r="NZJ25"/>
      <c r="NZK25"/>
      <c r="NZL25"/>
      <c r="NZM25"/>
      <c r="NZN25"/>
      <c r="NZO25"/>
      <c r="NZP25"/>
      <c r="NZQ25"/>
      <c r="NZR25"/>
      <c r="NZS25"/>
      <c r="NZT25"/>
      <c r="NZU25"/>
      <c r="NZV25"/>
      <c r="NZW25"/>
      <c r="NZX25"/>
      <c r="NZY25"/>
      <c r="NZZ25"/>
      <c r="OAA25"/>
      <c r="OAB25"/>
      <c r="OAC25"/>
      <c r="OAD25"/>
      <c r="OAE25"/>
      <c r="OAF25"/>
      <c r="OAG25"/>
      <c r="OAH25"/>
      <c r="OAI25"/>
      <c r="OAJ25"/>
      <c r="OAK25"/>
      <c r="OAL25"/>
      <c r="OAM25"/>
      <c r="OAN25"/>
      <c r="OAO25"/>
      <c r="OAP25"/>
      <c r="OAQ25"/>
      <c r="OAR25"/>
      <c r="OAS25"/>
      <c r="OAT25"/>
      <c r="OAU25"/>
      <c r="OAV25"/>
      <c r="OAW25"/>
      <c r="OAX25"/>
      <c r="OAY25"/>
      <c r="OAZ25"/>
      <c r="OBA25"/>
      <c r="OBB25"/>
      <c r="OBC25"/>
      <c r="OBD25"/>
      <c r="OBE25"/>
      <c r="OBF25"/>
      <c r="OBG25"/>
      <c r="OBH25"/>
      <c r="OBI25"/>
      <c r="OBJ25"/>
      <c r="OBK25"/>
      <c r="OBL25"/>
      <c r="OBM25"/>
      <c r="OBN25"/>
      <c r="OBO25"/>
      <c r="OBP25"/>
      <c r="OBQ25"/>
      <c r="OBR25"/>
      <c r="OBS25"/>
      <c r="OBT25"/>
      <c r="OBU25"/>
      <c r="OBV25"/>
      <c r="OBW25"/>
      <c r="OBX25"/>
      <c r="OBY25"/>
      <c r="OBZ25"/>
      <c r="OCA25"/>
      <c r="OCB25"/>
      <c r="OCC25"/>
      <c r="OCD25"/>
      <c r="OCE25"/>
      <c r="OCF25"/>
      <c r="OCG25"/>
      <c r="OCH25"/>
      <c r="OCI25"/>
      <c r="OCJ25"/>
      <c r="OCK25"/>
      <c r="OCL25"/>
      <c r="OCM25"/>
      <c r="OCN25"/>
      <c r="OCO25"/>
      <c r="OCP25"/>
      <c r="OCQ25"/>
      <c r="OCR25"/>
      <c r="OCS25"/>
      <c r="OCT25"/>
      <c r="OCU25"/>
      <c r="OCV25"/>
      <c r="OCW25"/>
      <c r="OCX25"/>
      <c r="OCY25"/>
      <c r="OCZ25"/>
      <c r="ODA25"/>
      <c r="ODB25"/>
      <c r="ODC25"/>
      <c r="ODD25"/>
      <c r="ODE25"/>
      <c r="ODF25"/>
      <c r="ODG25"/>
      <c r="ODH25"/>
      <c r="ODI25"/>
      <c r="ODJ25"/>
      <c r="ODK25"/>
      <c r="ODL25"/>
      <c r="ODM25"/>
      <c r="ODN25"/>
      <c r="ODO25"/>
      <c r="ODP25"/>
      <c r="ODQ25"/>
      <c r="ODR25"/>
      <c r="ODS25"/>
      <c r="ODT25"/>
      <c r="ODU25"/>
      <c r="ODV25"/>
      <c r="ODW25"/>
      <c r="ODX25"/>
      <c r="ODY25"/>
      <c r="ODZ25"/>
      <c r="OEA25"/>
      <c r="OEB25"/>
      <c r="OEC25"/>
      <c r="OED25"/>
      <c r="OEE25"/>
      <c r="OEF25"/>
      <c r="OEG25"/>
      <c r="OEH25"/>
      <c r="OEI25"/>
      <c r="OEJ25"/>
      <c r="OEK25"/>
      <c r="OEL25"/>
      <c r="OEM25"/>
      <c r="OEN25"/>
      <c r="OEO25"/>
      <c r="OEP25"/>
      <c r="OEQ25"/>
      <c r="OER25"/>
      <c r="OES25"/>
      <c r="OET25"/>
      <c r="OEU25"/>
      <c r="OEV25"/>
      <c r="OEW25"/>
      <c r="OEX25"/>
      <c r="OEY25"/>
      <c r="OEZ25"/>
      <c r="OFA25"/>
      <c r="OFB25"/>
      <c r="OFC25"/>
      <c r="OFD25"/>
      <c r="OFE25"/>
      <c r="OFF25"/>
      <c r="OFG25"/>
      <c r="OFH25"/>
      <c r="OFI25"/>
      <c r="OFJ25"/>
      <c r="OFK25"/>
      <c r="OFL25"/>
      <c r="OFM25"/>
      <c r="OFN25"/>
      <c r="OFO25"/>
      <c r="OFP25"/>
      <c r="OFQ25"/>
      <c r="OFR25"/>
      <c r="OFS25"/>
      <c r="OFT25"/>
      <c r="OFU25"/>
      <c r="OFV25"/>
      <c r="OFW25"/>
      <c r="OFX25"/>
      <c r="OFY25"/>
      <c r="OFZ25"/>
      <c r="OGA25"/>
      <c r="OGB25"/>
      <c r="OGC25"/>
      <c r="OGD25"/>
      <c r="OGE25"/>
      <c r="OGF25"/>
      <c r="OGG25"/>
      <c r="OGH25"/>
      <c r="OGI25"/>
      <c r="OGJ25"/>
      <c r="OGK25"/>
      <c r="OGL25"/>
      <c r="OGM25"/>
      <c r="OGN25"/>
      <c r="OGO25"/>
      <c r="OGP25"/>
      <c r="OGQ25"/>
      <c r="OGR25"/>
      <c r="OGS25"/>
      <c r="OGT25"/>
      <c r="OGU25"/>
      <c r="OGV25"/>
      <c r="OGW25"/>
      <c r="OGX25"/>
      <c r="OGY25"/>
      <c r="OGZ25"/>
      <c r="OHA25"/>
      <c r="OHB25"/>
      <c r="OHC25"/>
      <c r="OHD25"/>
      <c r="OHE25"/>
      <c r="OHF25"/>
      <c r="OHG25"/>
      <c r="OHH25"/>
      <c r="OHI25"/>
      <c r="OHJ25"/>
      <c r="OHK25"/>
      <c r="OHL25"/>
      <c r="OHM25"/>
      <c r="OHN25"/>
      <c r="OHO25"/>
      <c r="OHP25"/>
      <c r="OHQ25"/>
      <c r="OHR25"/>
      <c r="OHS25"/>
      <c r="OHT25"/>
      <c r="OHU25"/>
      <c r="OHV25"/>
      <c r="OHW25"/>
      <c r="OHX25"/>
      <c r="OHY25"/>
      <c r="OHZ25"/>
      <c r="OIA25"/>
      <c r="OIB25"/>
      <c r="OIC25"/>
      <c r="OID25"/>
      <c r="OIE25"/>
      <c r="OIF25"/>
      <c r="OIG25"/>
      <c r="OIH25"/>
      <c r="OII25"/>
      <c r="OIJ25"/>
      <c r="OIK25"/>
      <c r="OIL25"/>
      <c r="OIM25"/>
      <c r="OIN25"/>
      <c r="OIO25"/>
      <c r="OIP25"/>
      <c r="OIQ25"/>
      <c r="OIR25"/>
      <c r="OIS25"/>
      <c r="OIT25"/>
      <c r="OIU25"/>
      <c r="OIV25"/>
      <c r="OIW25"/>
      <c r="OIX25"/>
      <c r="OIY25"/>
      <c r="OIZ25"/>
      <c r="OJA25"/>
      <c r="OJB25"/>
      <c r="OJC25"/>
      <c r="OJD25"/>
      <c r="OJE25"/>
      <c r="OJF25"/>
      <c r="OJG25"/>
      <c r="OJH25"/>
      <c r="OJI25"/>
      <c r="OJJ25"/>
      <c r="OJK25"/>
      <c r="OJL25"/>
      <c r="OJM25"/>
      <c r="OJN25"/>
      <c r="OJO25"/>
      <c r="OJP25"/>
      <c r="OJQ25"/>
      <c r="OJR25"/>
      <c r="OJS25"/>
      <c r="OJT25"/>
      <c r="OJU25"/>
      <c r="OJV25"/>
      <c r="OJW25"/>
      <c r="OJX25"/>
      <c r="OJY25"/>
      <c r="OJZ25"/>
      <c r="OKA25"/>
      <c r="OKB25"/>
      <c r="OKC25"/>
      <c r="OKD25"/>
      <c r="OKE25"/>
      <c r="OKF25"/>
      <c r="OKG25"/>
      <c r="OKH25"/>
      <c r="OKI25"/>
      <c r="OKJ25"/>
      <c r="OKK25"/>
      <c r="OKL25"/>
      <c r="OKM25"/>
      <c r="OKN25"/>
      <c r="OKO25"/>
      <c r="OKP25"/>
      <c r="OKQ25"/>
      <c r="OKR25"/>
      <c r="OKS25"/>
      <c r="OKT25"/>
      <c r="OKU25"/>
      <c r="OKV25"/>
      <c r="OKW25"/>
      <c r="OKX25"/>
      <c r="OKY25"/>
      <c r="OKZ25"/>
      <c r="OLA25"/>
      <c r="OLB25"/>
      <c r="OLC25"/>
      <c r="OLD25"/>
      <c r="OLE25"/>
      <c r="OLF25"/>
      <c r="OLG25"/>
      <c r="OLH25"/>
      <c r="OLI25"/>
      <c r="OLJ25"/>
      <c r="OLK25"/>
      <c r="OLL25"/>
      <c r="OLM25"/>
      <c r="OLN25"/>
      <c r="OLO25"/>
      <c r="OLP25"/>
      <c r="OLQ25"/>
      <c r="OLR25"/>
      <c r="OLS25"/>
      <c r="OLT25"/>
      <c r="OLU25"/>
      <c r="OLV25"/>
      <c r="OLW25"/>
      <c r="OLX25"/>
      <c r="OLY25"/>
      <c r="OLZ25"/>
      <c r="OMA25"/>
      <c r="OMB25"/>
      <c r="OMC25"/>
      <c r="OMD25"/>
      <c r="OME25"/>
      <c r="OMF25"/>
      <c r="OMG25"/>
      <c r="OMH25"/>
      <c r="OMI25"/>
      <c r="OMJ25"/>
      <c r="OMK25"/>
      <c r="OML25"/>
      <c r="OMM25"/>
      <c r="OMN25"/>
      <c r="OMO25"/>
      <c r="OMP25"/>
      <c r="OMQ25"/>
      <c r="OMR25"/>
      <c r="OMS25"/>
      <c r="OMT25"/>
      <c r="OMU25"/>
      <c r="OMV25"/>
      <c r="OMW25"/>
      <c r="OMX25"/>
      <c r="OMY25"/>
      <c r="OMZ25"/>
      <c r="ONA25"/>
      <c r="ONB25"/>
      <c r="ONC25"/>
      <c r="OND25"/>
      <c r="ONE25"/>
      <c r="ONF25"/>
      <c r="ONG25"/>
      <c r="ONH25"/>
      <c r="ONI25"/>
      <c r="ONJ25"/>
      <c r="ONK25"/>
      <c r="ONL25"/>
      <c r="ONM25"/>
      <c r="ONN25"/>
      <c r="ONO25"/>
      <c r="ONP25"/>
      <c r="ONQ25"/>
      <c r="ONR25"/>
      <c r="ONS25"/>
      <c r="ONT25"/>
      <c r="ONU25"/>
      <c r="ONV25"/>
      <c r="ONW25"/>
      <c r="ONX25"/>
      <c r="ONY25"/>
      <c r="ONZ25"/>
      <c r="OOA25"/>
      <c r="OOB25"/>
      <c r="OOC25"/>
      <c r="OOD25"/>
      <c r="OOE25"/>
      <c r="OOF25"/>
      <c r="OOG25"/>
      <c r="OOH25"/>
      <c r="OOI25"/>
      <c r="OOJ25"/>
      <c r="OOK25"/>
      <c r="OOL25"/>
      <c r="OOM25"/>
      <c r="OON25"/>
      <c r="OOO25"/>
      <c r="OOP25"/>
      <c r="OOQ25"/>
      <c r="OOR25"/>
      <c r="OOS25"/>
      <c r="OOT25"/>
      <c r="OOU25"/>
      <c r="OOV25"/>
      <c r="OOW25"/>
      <c r="OOX25"/>
      <c r="OOY25"/>
      <c r="OOZ25"/>
      <c r="OPA25"/>
      <c r="OPB25"/>
      <c r="OPC25"/>
      <c r="OPD25"/>
      <c r="OPE25"/>
      <c r="OPF25"/>
      <c r="OPG25"/>
      <c r="OPH25"/>
      <c r="OPI25"/>
      <c r="OPJ25"/>
      <c r="OPK25"/>
      <c r="OPL25"/>
      <c r="OPM25"/>
      <c r="OPN25"/>
      <c r="OPO25"/>
      <c r="OPP25"/>
      <c r="OPQ25"/>
      <c r="OPR25"/>
      <c r="OPS25"/>
      <c r="OPT25"/>
      <c r="OPU25"/>
      <c r="OPV25"/>
      <c r="OPW25"/>
      <c r="OPX25"/>
      <c r="OPY25"/>
      <c r="OPZ25"/>
      <c r="OQA25"/>
      <c r="OQB25"/>
      <c r="OQC25"/>
      <c r="OQD25"/>
      <c r="OQE25"/>
      <c r="OQF25"/>
      <c r="OQG25"/>
      <c r="OQH25"/>
      <c r="OQI25"/>
      <c r="OQJ25"/>
      <c r="OQK25"/>
      <c r="OQL25"/>
      <c r="OQM25"/>
      <c r="OQN25"/>
      <c r="OQO25"/>
      <c r="OQP25"/>
      <c r="OQQ25"/>
      <c r="OQR25"/>
      <c r="OQS25"/>
      <c r="OQT25"/>
      <c r="OQU25"/>
      <c r="OQV25"/>
      <c r="OQW25"/>
      <c r="OQX25"/>
      <c r="OQY25"/>
      <c r="OQZ25"/>
      <c r="ORA25"/>
      <c r="ORB25"/>
      <c r="ORC25"/>
      <c r="ORD25"/>
      <c r="ORE25"/>
      <c r="ORF25"/>
      <c r="ORG25"/>
      <c r="ORH25"/>
      <c r="ORI25"/>
      <c r="ORJ25"/>
      <c r="ORK25"/>
      <c r="ORL25"/>
      <c r="ORM25"/>
      <c r="ORN25"/>
      <c r="ORO25"/>
      <c r="ORP25"/>
      <c r="ORQ25"/>
      <c r="ORR25"/>
      <c r="ORS25"/>
      <c r="ORT25"/>
      <c r="ORU25"/>
      <c r="ORV25"/>
      <c r="ORW25"/>
      <c r="ORX25"/>
      <c r="ORY25"/>
      <c r="ORZ25"/>
      <c r="OSA25"/>
      <c r="OSB25"/>
      <c r="OSC25"/>
      <c r="OSD25"/>
      <c r="OSE25"/>
      <c r="OSF25"/>
      <c r="OSG25"/>
      <c r="OSH25"/>
      <c r="OSI25"/>
      <c r="OSJ25"/>
      <c r="OSK25"/>
      <c r="OSL25"/>
      <c r="OSM25"/>
      <c r="OSN25"/>
      <c r="OSO25"/>
      <c r="OSP25"/>
      <c r="OSQ25"/>
      <c r="OSR25"/>
      <c r="OSS25"/>
      <c r="OST25"/>
      <c r="OSU25"/>
      <c r="OSV25"/>
      <c r="OSW25"/>
      <c r="OSX25"/>
      <c r="OSY25"/>
      <c r="OSZ25"/>
      <c r="OTA25"/>
      <c r="OTB25"/>
      <c r="OTC25"/>
      <c r="OTD25"/>
      <c r="OTE25"/>
      <c r="OTF25"/>
      <c r="OTG25"/>
      <c r="OTH25"/>
      <c r="OTI25"/>
      <c r="OTJ25"/>
      <c r="OTK25"/>
      <c r="OTL25"/>
      <c r="OTM25"/>
      <c r="OTN25"/>
      <c r="OTO25"/>
      <c r="OTP25"/>
      <c r="OTQ25"/>
      <c r="OTR25"/>
      <c r="OTS25"/>
      <c r="OTT25"/>
      <c r="OTU25"/>
      <c r="OTV25"/>
      <c r="OTW25"/>
      <c r="OTX25"/>
      <c r="OTY25"/>
      <c r="OTZ25"/>
      <c r="OUA25"/>
      <c r="OUB25"/>
      <c r="OUC25"/>
      <c r="OUD25"/>
      <c r="OUE25"/>
      <c r="OUF25"/>
      <c r="OUG25"/>
      <c r="OUH25"/>
      <c r="OUI25"/>
      <c r="OUJ25"/>
      <c r="OUK25"/>
      <c r="OUL25"/>
      <c r="OUM25"/>
      <c r="OUN25"/>
      <c r="OUO25"/>
      <c r="OUP25"/>
      <c r="OUQ25"/>
      <c r="OUR25"/>
      <c r="OUS25"/>
      <c r="OUT25"/>
      <c r="OUU25"/>
      <c r="OUV25"/>
      <c r="OUW25"/>
      <c r="OUX25"/>
      <c r="OUY25"/>
      <c r="OUZ25"/>
      <c r="OVA25"/>
      <c r="OVB25"/>
      <c r="OVC25"/>
      <c r="OVD25"/>
      <c r="OVE25"/>
      <c r="OVF25"/>
      <c r="OVG25"/>
      <c r="OVH25"/>
      <c r="OVI25"/>
      <c r="OVJ25"/>
      <c r="OVK25"/>
      <c r="OVL25"/>
      <c r="OVM25"/>
      <c r="OVN25"/>
      <c r="OVO25"/>
      <c r="OVP25"/>
      <c r="OVQ25"/>
      <c r="OVR25"/>
      <c r="OVS25"/>
      <c r="OVT25"/>
      <c r="OVU25"/>
      <c r="OVV25"/>
      <c r="OVW25"/>
      <c r="OVX25"/>
      <c r="OVY25"/>
      <c r="OVZ25"/>
      <c r="OWA25"/>
      <c r="OWB25"/>
      <c r="OWC25"/>
      <c r="OWD25"/>
      <c r="OWE25"/>
      <c r="OWF25"/>
      <c r="OWG25"/>
      <c r="OWH25"/>
      <c r="OWI25"/>
      <c r="OWJ25"/>
      <c r="OWK25"/>
      <c r="OWL25"/>
      <c r="OWM25"/>
      <c r="OWN25"/>
      <c r="OWO25"/>
      <c r="OWP25"/>
      <c r="OWQ25"/>
      <c r="OWR25"/>
      <c r="OWS25"/>
      <c r="OWT25"/>
      <c r="OWU25"/>
      <c r="OWV25"/>
      <c r="OWW25"/>
      <c r="OWX25"/>
      <c r="OWY25"/>
      <c r="OWZ25"/>
      <c r="OXA25"/>
      <c r="OXB25"/>
      <c r="OXC25"/>
      <c r="OXD25"/>
      <c r="OXE25"/>
      <c r="OXF25"/>
      <c r="OXG25"/>
      <c r="OXH25"/>
      <c r="OXI25"/>
      <c r="OXJ25"/>
      <c r="OXK25"/>
      <c r="OXL25"/>
      <c r="OXM25"/>
      <c r="OXN25"/>
      <c r="OXO25"/>
      <c r="OXP25"/>
      <c r="OXQ25"/>
      <c r="OXR25"/>
      <c r="OXS25"/>
      <c r="OXT25"/>
      <c r="OXU25"/>
      <c r="OXV25"/>
      <c r="OXW25"/>
      <c r="OXX25"/>
      <c r="OXY25"/>
      <c r="OXZ25"/>
      <c r="OYA25"/>
      <c r="OYB25"/>
      <c r="OYC25"/>
      <c r="OYD25"/>
      <c r="OYE25"/>
      <c r="OYF25"/>
      <c r="OYG25"/>
      <c r="OYH25"/>
      <c r="OYI25"/>
      <c r="OYJ25"/>
      <c r="OYK25"/>
      <c r="OYL25"/>
      <c r="OYM25"/>
      <c r="OYN25"/>
      <c r="OYO25"/>
      <c r="OYP25"/>
      <c r="OYQ25"/>
      <c r="OYR25"/>
      <c r="OYS25"/>
      <c r="OYT25"/>
      <c r="OYU25"/>
      <c r="OYV25"/>
      <c r="OYW25"/>
      <c r="OYX25"/>
      <c r="OYY25"/>
      <c r="OYZ25"/>
      <c r="OZA25"/>
      <c r="OZB25"/>
      <c r="OZC25"/>
      <c r="OZD25"/>
      <c r="OZE25"/>
      <c r="OZF25"/>
      <c r="OZG25"/>
      <c r="OZH25"/>
      <c r="OZI25"/>
      <c r="OZJ25"/>
      <c r="OZK25"/>
      <c r="OZL25"/>
      <c r="OZM25"/>
      <c r="OZN25"/>
      <c r="OZO25"/>
      <c r="OZP25"/>
      <c r="OZQ25"/>
      <c r="OZR25"/>
      <c r="OZS25"/>
      <c r="OZT25"/>
      <c r="OZU25"/>
      <c r="OZV25"/>
      <c r="OZW25"/>
      <c r="OZX25"/>
      <c r="OZY25"/>
      <c r="OZZ25"/>
      <c r="PAA25"/>
      <c r="PAB25"/>
      <c r="PAC25"/>
      <c r="PAD25"/>
      <c r="PAE25"/>
      <c r="PAF25"/>
      <c r="PAG25"/>
      <c r="PAH25"/>
      <c r="PAI25"/>
      <c r="PAJ25"/>
      <c r="PAK25"/>
      <c r="PAL25"/>
      <c r="PAM25"/>
      <c r="PAN25"/>
      <c r="PAO25"/>
      <c r="PAP25"/>
      <c r="PAQ25"/>
      <c r="PAR25"/>
      <c r="PAS25"/>
      <c r="PAT25"/>
      <c r="PAU25"/>
      <c r="PAV25"/>
      <c r="PAW25"/>
      <c r="PAX25"/>
      <c r="PAY25"/>
      <c r="PAZ25"/>
      <c r="PBA25"/>
      <c r="PBB25"/>
      <c r="PBC25"/>
      <c r="PBD25"/>
      <c r="PBE25"/>
      <c r="PBF25"/>
      <c r="PBG25"/>
      <c r="PBH25"/>
      <c r="PBI25"/>
      <c r="PBJ25"/>
      <c r="PBK25"/>
      <c r="PBL25"/>
      <c r="PBM25"/>
      <c r="PBN25"/>
      <c r="PBO25"/>
      <c r="PBP25"/>
      <c r="PBQ25"/>
      <c r="PBR25"/>
      <c r="PBS25"/>
      <c r="PBT25"/>
      <c r="PBU25"/>
      <c r="PBV25"/>
      <c r="PBW25"/>
      <c r="PBX25"/>
      <c r="PBY25"/>
      <c r="PBZ25"/>
      <c r="PCA25"/>
      <c r="PCB25"/>
      <c r="PCC25"/>
      <c r="PCD25"/>
      <c r="PCE25"/>
      <c r="PCF25"/>
      <c r="PCG25"/>
      <c r="PCH25"/>
      <c r="PCI25"/>
      <c r="PCJ25"/>
      <c r="PCK25"/>
      <c r="PCL25"/>
      <c r="PCM25"/>
      <c r="PCN25"/>
      <c r="PCO25"/>
      <c r="PCP25"/>
      <c r="PCQ25"/>
      <c r="PCR25"/>
      <c r="PCS25"/>
      <c r="PCT25"/>
      <c r="PCU25"/>
      <c r="PCV25"/>
      <c r="PCW25"/>
      <c r="PCX25"/>
      <c r="PCY25"/>
      <c r="PCZ25"/>
      <c r="PDA25"/>
      <c r="PDB25"/>
      <c r="PDC25"/>
      <c r="PDD25"/>
      <c r="PDE25"/>
      <c r="PDF25"/>
      <c r="PDG25"/>
      <c r="PDH25"/>
      <c r="PDI25"/>
      <c r="PDJ25"/>
      <c r="PDK25"/>
      <c r="PDL25"/>
      <c r="PDM25"/>
      <c r="PDN25"/>
      <c r="PDO25"/>
      <c r="PDP25"/>
      <c r="PDQ25"/>
      <c r="PDR25"/>
      <c r="PDS25"/>
      <c r="PDT25"/>
      <c r="PDU25"/>
      <c r="PDV25"/>
      <c r="PDW25"/>
      <c r="PDX25"/>
      <c r="PDY25"/>
      <c r="PDZ25"/>
      <c r="PEA25"/>
      <c r="PEB25"/>
      <c r="PEC25"/>
      <c r="PED25"/>
      <c r="PEE25"/>
      <c r="PEF25"/>
      <c r="PEG25"/>
      <c r="PEH25"/>
      <c r="PEI25"/>
      <c r="PEJ25"/>
      <c r="PEK25"/>
      <c r="PEL25"/>
      <c r="PEM25"/>
      <c r="PEN25"/>
      <c r="PEO25"/>
      <c r="PEP25"/>
      <c r="PEQ25"/>
      <c r="PER25"/>
      <c r="PES25"/>
      <c r="PET25"/>
      <c r="PEU25"/>
      <c r="PEV25"/>
      <c r="PEW25"/>
      <c r="PEX25"/>
      <c r="PEY25"/>
      <c r="PEZ25"/>
      <c r="PFA25"/>
      <c r="PFB25"/>
      <c r="PFC25"/>
      <c r="PFD25"/>
      <c r="PFE25"/>
      <c r="PFF25"/>
      <c r="PFG25"/>
      <c r="PFH25"/>
      <c r="PFI25"/>
      <c r="PFJ25"/>
      <c r="PFK25"/>
      <c r="PFL25"/>
      <c r="PFM25"/>
      <c r="PFN25"/>
      <c r="PFO25"/>
      <c r="PFP25"/>
      <c r="PFQ25"/>
      <c r="PFR25"/>
      <c r="PFS25"/>
      <c r="PFT25"/>
      <c r="PFU25"/>
      <c r="PFV25"/>
      <c r="PFW25"/>
      <c r="PFX25"/>
      <c r="PFY25"/>
      <c r="PFZ25"/>
      <c r="PGA25"/>
      <c r="PGB25"/>
      <c r="PGC25"/>
      <c r="PGD25"/>
      <c r="PGE25"/>
      <c r="PGF25"/>
      <c r="PGG25"/>
      <c r="PGH25"/>
      <c r="PGI25"/>
      <c r="PGJ25"/>
      <c r="PGK25"/>
      <c r="PGL25"/>
      <c r="PGM25"/>
      <c r="PGN25"/>
      <c r="PGO25"/>
      <c r="PGP25"/>
      <c r="PGQ25"/>
      <c r="PGR25"/>
      <c r="PGS25"/>
      <c r="PGT25"/>
      <c r="PGU25"/>
      <c r="PGV25"/>
      <c r="PGW25"/>
      <c r="PGX25"/>
      <c r="PGY25"/>
      <c r="PGZ25"/>
      <c r="PHA25"/>
      <c r="PHB25"/>
      <c r="PHC25"/>
      <c r="PHD25"/>
      <c r="PHE25"/>
      <c r="PHF25"/>
      <c r="PHG25"/>
      <c r="PHH25"/>
      <c r="PHI25"/>
      <c r="PHJ25"/>
      <c r="PHK25"/>
      <c r="PHL25"/>
      <c r="PHM25"/>
      <c r="PHN25"/>
      <c r="PHO25"/>
      <c r="PHP25"/>
      <c r="PHQ25"/>
      <c r="PHR25"/>
      <c r="PHS25"/>
      <c r="PHT25"/>
      <c r="PHU25"/>
      <c r="PHV25"/>
      <c r="PHW25"/>
      <c r="PHX25"/>
      <c r="PHY25"/>
      <c r="PHZ25"/>
      <c r="PIA25"/>
      <c r="PIB25"/>
      <c r="PIC25"/>
      <c r="PID25"/>
      <c r="PIE25"/>
      <c r="PIF25"/>
      <c r="PIG25"/>
      <c r="PIH25"/>
      <c r="PII25"/>
      <c r="PIJ25"/>
      <c r="PIK25"/>
      <c r="PIL25"/>
      <c r="PIM25"/>
      <c r="PIN25"/>
      <c r="PIO25"/>
      <c r="PIP25"/>
      <c r="PIQ25"/>
      <c r="PIR25"/>
      <c r="PIS25"/>
      <c r="PIT25"/>
      <c r="PIU25"/>
      <c r="PIV25"/>
      <c r="PIW25"/>
      <c r="PIX25"/>
      <c r="PIY25"/>
      <c r="PIZ25"/>
      <c r="PJA25"/>
      <c r="PJB25"/>
      <c r="PJC25"/>
      <c r="PJD25"/>
      <c r="PJE25"/>
      <c r="PJF25"/>
      <c r="PJG25"/>
      <c r="PJH25"/>
      <c r="PJI25"/>
      <c r="PJJ25"/>
      <c r="PJK25"/>
      <c r="PJL25"/>
      <c r="PJM25"/>
      <c r="PJN25"/>
      <c r="PJO25"/>
      <c r="PJP25"/>
      <c r="PJQ25"/>
      <c r="PJR25"/>
      <c r="PJS25"/>
      <c r="PJT25"/>
      <c r="PJU25"/>
      <c r="PJV25"/>
      <c r="PJW25"/>
      <c r="PJX25"/>
      <c r="PJY25"/>
      <c r="PJZ25"/>
      <c r="PKA25"/>
      <c r="PKB25"/>
      <c r="PKC25"/>
      <c r="PKD25"/>
      <c r="PKE25"/>
      <c r="PKF25"/>
      <c r="PKG25"/>
      <c r="PKH25"/>
      <c r="PKI25"/>
      <c r="PKJ25"/>
      <c r="PKK25"/>
      <c r="PKL25"/>
      <c r="PKM25"/>
      <c r="PKN25"/>
      <c r="PKO25"/>
      <c r="PKP25"/>
      <c r="PKQ25"/>
      <c r="PKR25"/>
      <c r="PKS25"/>
      <c r="PKT25"/>
      <c r="PKU25"/>
      <c r="PKV25"/>
      <c r="PKW25"/>
      <c r="PKX25"/>
      <c r="PKY25"/>
      <c r="PKZ25"/>
      <c r="PLA25"/>
      <c r="PLB25"/>
      <c r="PLC25"/>
      <c r="PLD25"/>
      <c r="PLE25"/>
      <c r="PLF25"/>
      <c r="PLG25"/>
      <c r="PLH25"/>
      <c r="PLI25"/>
      <c r="PLJ25"/>
      <c r="PLK25"/>
      <c r="PLL25"/>
      <c r="PLM25"/>
      <c r="PLN25"/>
      <c r="PLO25"/>
      <c r="PLP25"/>
      <c r="PLQ25"/>
      <c r="PLR25"/>
      <c r="PLS25"/>
      <c r="PLT25"/>
      <c r="PLU25"/>
      <c r="PLV25"/>
      <c r="PLW25"/>
      <c r="PLX25"/>
      <c r="PLY25"/>
      <c r="PLZ25"/>
      <c r="PMA25"/>
      <c r="PMB25"/>
      <c r="PMC25"/>
      <c r="PMD25"/>
      <c r="PME25"/>
      <c r="PMF25"/>
      <c r="PMG25"/>
      <c r="PMH25"/>
      <c r="PMI25"/>
      <c r="PMJ25"/>
      <c r="PMK25"/>
      <c r="PML25"/>
      <c r="PMM25"/>
      <c r="PMN25"/>
      <c r="PMO25"/>
      <c r="PMP25"/>
      <c r="PMQ25"/>
      <c r="PMR25"/>
      <c r="PMS25"/>
      <c r="PMT25"/>
      <c r="PMU25"/>
      <c r="PMV25"/>
      <c r="PMW25"/>
      <c r="PMX25"/>
      <c r="PMY25"/>
      <c r="PMZ25"/>
      <c r="PNA25"/>
      <c r="PNB25"/>
      <c r="PNC25"/>
      <c r="PND25"/>
      <c r="PNE25"/>
      <c r="PNF25"/>
      <c r="PNG25"/>
      <c r="PNH25"/>
      <c r="PNI25"/>
      <c r="PNJ25"/>
      <c r="PNK25"/>
      <c r="PNL25"/>
      <c r="PNM25"/>
      <c r="PNN25"/>
      <c r="PNO25"/>
      <c r="PNP25"/>
      <c r="PNQ25"/>
      <c r="PNR25"/>
      <c r="PNS25"/>
      <c r="PNT25"/>
      <c r="PNU25"/>
      <c r="PNV25"/>
      <c r="PNW25"/>
      <c r="PNX25"/>
      <c r="PNY25"/>
      <c r="PNZ25"/>
      <c r="POA25"/>
      <c r="POB25"/>
      <c r="POC25"/>
      <c r="POD25"/>
      <c r="POE25"/>
      <c r="POF25"/>
      <c r="POG25"/>
      <c r="POH25"/>
      <c r="POI25"/>
      <c r="POJ25"/>
      <c r="POK25"/>
      <c r="POL25"/>
      <c r="POM25"/>
      <c r="PON25"/>
      <c r="POO25"/>
      <c r="POP25"/>
      <c r="POQ25"/>
      <c r="POR25"/>
      <c r="POS25"/>
      <c r="POT25"/>
      <c r="POU25"/>
      <c r="POV25"/>
      <c r="POW25"/>
      <c r="POX25"/>
      <c r="POY25"/>
      <c r="POZ25"/>
      <c r="PPA25"/>
      <c r="PPB25"/>
      <c r="PPC25"/>
      <c r="PPD25"/>
      <c r="PPE25"/>
      <c r="PPF25"/>
      <c r="PPG25"/>
      <c r="PPH25"/>
      <c r="PPI25"/>
      <c r="PPJ25"/>
      <c r="PPK25"/>
      <c r="PPL25"/>
      <c r="PPM25"/>
      <c r="PPN25"/>
      <c r="PPO25"/>
      <c r="PPP25"/>
      <c r="PPQ25"/>
      <c r="PPR25"/>
      <c r="PPS25"/>
      <c r="PPT25"/>
      <c r="PPU25"/>
      <c r="PPV25"/>
      <c r="PPW25"/>
      <c r="PPX25"/>
      <c r="PPY25"/>
      <c r="PPZ25"/>
      <c r="PQA25"/>
      <c r="PQB25"/>
      <c r="PQC25"/>
      <c r="PQD25"/>
      <c r="PQE25"/>
      <c r="PQF25"/>
      <c r="PQG25"/>
      <c r="PQH25"/>
      <c r="PQI25"/>
      <c r="PQJ25"/>
      <c r="PQK25"/>
      <c r="PQL25"/>
      <c r="PQM25"/>
      <c r="PQN25"/>
      <c r="PQO25"/>
      <c r="PQP25"/>
      <c r="PQQ25"/>
      <c r="PQR25"/>
      <c r="PQS25"/>
      <c r="PQT25"/>
      <c r="PQU25"/>
      <c r="PQV25"/>
      <c r="PQW25"/>
      <c r="PQX25"/>
      <c r="PQY25"/>
      <c r="PQZ25"/>
      <c r="PRA25"/>
      <c r="PRB25"/>
      <c r="PRC25"/>
      <c r="PRD25"/>
      <c r="PRE25"/>
      <c r="PRF25"/>
      <c r="PRG25"/>
      <c r="PRH25"/>
      <c r="PRI25"/>
      <c r="PRJ25"/>
      <c r="PRK25"/>
      <c r="PRL25"/>
      <c r="PRM25"/>
      <c r="PRN25"/>
      <c r="PRO25"/>
      <c r="PRP25"/>
      <c r="PRQ25"/>
      <c r="PRR25"/>
      <c r="PRS25"/>
      <c r="PRT25"/>
      <c r="PRU25"/>
      <c r="PRV25"/>
      <c r="PRW25"/>
      <c r="PRX25"/>
      <c r="PRY25"/>
      <c r="PRZ25"/>
      <c r="PSA25"/>
      <c r="PSB25"/>
      <c r="PSC25"/>
      <c r="PSD25"/>
      <c r="PSE25"/>
      <c r="PSF25"/>
      <c r="PSG25"/>
      <c r="PSH25"/>
      <c r="PSI25"/>
      <c r="PSJ25"/>
      <c r="PSK25"/>
      <c r="PSL25"/>
      <c r="PSM25"/>
      <c r="PSN25"/>
      <c r="PSO25"/>
      <c r="PSP25"/>
      <c r="PSQ25"/>
      <c r="PSR25"/>
      <c r="PSS25"/>
      <c r="PST25"/>
      <c r="PSU25"/>
      <c r="PSV25"/>
      <c r="PSW25"/>
      <c r="PSX25"/>
      <c r="PSY25"/>
      <c r="PSZ25"/>
      <c r="PTA25"/>
      <c r="PTB25"/>
      <c r="PTC25"/>
      <c r="PTD25"/>
      <c r="PTE25"/>
      <c r="PTF25"/>
      <c r="PTG25"/>
      <c r="PTH25"/>
      <c r="PTI25"/>
      <c r="PTJ25"/>
      <c r="PTK25"/>
      <c r="PTL25"/>
      <c r="PTM25"/>
      <c r="PTN25"/>
      <c r="PTO25"/>
      <c r="PTP25"/>
      <c r="PTQ25"/>
      <c r="PTR25"/>
      <c r="PTS25"/>
      <c r="PTT25"/>
      <c r="PTU25"/>
      <c r="PTV25"/>
      <c r="PTW25"/>
      <c r="PTX25"/>
      <c r="PTY25"/>
      <c r="PTZ25"/>
      <c r="PUA25"/>
      <c r="PUB25"/>
      <c r="PUC25"/>
      <c r="PUD25"/>
      <c r="PUE25"/>
      <c r="PUF25"/>
      <c r="PUG25"/>
      <c r="PUH25"/>
      <c r="PUI25"/>
      <c r="PUJ25"/>
      <c r="PUK25"/>
      <c r="PUL25"/>
      <c r="PUM25"/>
      <c r="PUN25"/>
      <c r="PUO25"/>
      <c r="PUP25"/>
      <c r="PUQ25"/>
      <c r="PUR25"/>
      <c r="PUS25"/>
      <c r="PUT25"/>
      <c r="PUU25"/>
      <c r="PUV25"/>
      <c r="PUW25"/>
      <c r="PUX25"/>
      <c r="PUY25"/>
      <c r="PUZ25"/>
      <c r="PVA25"/>
      <c r="PVB25"/>
      <c r="PVC25"/>
      <c r="PVD25"/>
      <c r="PVE25"/>
      <c r="PVF25"/>
      <c r="PVG25"/>
      <c r="PVH25"/>
      <c r="PVI25"/>
      <c r="PVJ25"/>
      <c r="PVK25"/>
      <c r="PVL25"/>
      <c r="PVM25"/>
      <c r="PVN25"/>
      <c r="PVO25"/>
      <c r="PVP25"/>
      <c r="PVQ25"/>
      <c r="PVR25"/>
      <c r="PVS25"/>
      <c r="PVT25"/>
      <c r="PVU25"/>
      <c r="PVV25"/>
      <c r="PVW25"/>
      <c r="PVX25"/>
      <c r="PVY25"/>
      <c r="PVZ25"/>
      <c r="PWA25"/>
      <c r="PWB25"/>
      <c r="PWC25"/>
      <c r="PWD25"/>
      <c r="PWE25"/>
      <c r="PWF25"/>
      <c r="PWG25"/>
      <c r="PWH25"/>
      <c r="PWI25"/>
      <c r="PWJ25"/>
      <c r="PWK25"/>
      <c r="PWL25"/>
      <c r="PWM25"/>
      <c r="PWN25"/>
      <c r="PWO25"/>
      <c r="PWP25"/>
      <c r="PWQ25"/>
      <c r="PWR25"/>
      <c r="PWS25"/>
      <c r="PWT25"/>
      <c r="PWU25"/>
      <c r="PWV25"/>
      <c r="PWW25"/>
      <c r="PWX25"/>
      <c r="PWY25"/>
      <c r="PWZ25"/>
      <c r="PXA25"/>
      <c r="PXB25"/>
      <c r="PXC25"/>
      <c r="PXD25"/>
      <c r="PXE25"/>
      <c r="PXF25"/>
      <c r="PXG25"/>
      <c r="PXH25"/>
      <c r="PXI25"/>
      <c r="PXJ25"/>
      <c r="PXK25"/>
      <c r="PXL25"/>
      <c r="PXM25"/>
      <c r="PXN25"/>
      <c r="PXO25"/>
      <c r="PXP25"/>
      <c r="PXQ25"/>
      <c r="PXR25"/>
      <c r="PXS25"/>
      <c r="PXT25"/>
      <c r="PXU25"/>
      <c r="PXV25"/>
      <c r="PXW25"/>
      <c r="PXX25"/>
      <c r="PXY25"/>
      <c r="PXZ25"/>
      <c r="PYA25"/>
      <c r="PYB25"/>
      <c r="PYC25"/>
      <c r="PYD25"/>
      <c r="PYE25"/>
      <c r="PYF25"/>
      <c r="PYG25"/>
      <c r="PYH25"/>
      <c r="PYI25"/>
      <c r="PYJ25"/>
      <c r="PYK25"/>
      <c r="PYL25"/>
      <c r="PYM25"/>
      <c r="PYN25"/>
      <c r="PYO25"/>
      <c r="PYP25"/>
      <c r="PYQ25"/>
      <c r="PYR25"/>
      <c r="PYS25"/>
      <c r="PYT25"/>
      <c r="PYU25"/>
      <c r="PYV25"/>
      <c r="PYW25"/>
      <c r="PYX25"/>
      <c r="PYY25"/>
      <c r="PYZ25"/>
      <c r="PZA25"/>
      <c r="PZB25"/>
      <c r="PZC25"/>
      <c r="PZD25"/>
      <c r="PZE25"/>
      <c r="PZF25"/>
      <c r="PZG25"/>
      <c r="PZH25"/>
      <c r="PZI25"/>
      <c r="PZJ25"/>
      <c r="PZK25"/>
      <c r="PZL25"/>
      <c r="PZM25"/>
      <c r="PZN25"/>
      <c r="PZO25"/>
      <c r="PZP25"/>
      <c r="PZQ25"/>
      <c r="PZR25"/>
      <c r="PZS25"/>
      <c r="PZT25"/>
      <c r="PZU25"/>
      <c r="PZV25"/>
      <c r="PZW25"/>
      <c r="PZX25"/>
      <c r="PZY25"/>
      <c r="PZZ25"/>
      <c r="QAA25"/>
      <c r="QAB25"/>
      <c r="QAC25"/>
      <c r="QAD25"/>
      <c r="QAE25"/>
      <c r="QAF25"/>
      <c r="QAG25"/>
      <c r="QAH25"/>
      <c r="QAI25"/>
      <c r="QAJ25"/>
      <c r="QAK25"/>
      <c r="QAL25"/>
      <c r="QAM25"/>
      <c r="QAN25"/>
      <c r="QAO25"/>
      <c r="QAP25"/>
      <c r="QAQ25"/>
      <c r="QAR25"/>
      <c r="QAS25"/>
      <c r="QAT25"/>
      <c r="QAU25"/>
      <c r="QAV25"/>
      <c r="QAW25"/>
      <c r="QAX25"/>
      <c r="QAY25"/>
      <c r="QAZ25"/>
      <c r="QBA25"/>
      <c r="QBB25"/>
      <c r="QBC25"/>
      <c r="QBD25"/>
      <c r="QBE25"/>
      <c r="QBF25"/>
      <c r="QBG25"/>
      <c r="QBH25"/>
      <c r="QBI25"/>
      <c r="QBJ25"/>
      <c r="QBK25"/>
      <c r="QBL25"/>
      <c r="QBM25"/>
      <c r="QBN25"/>
      <c r="QBO25"/>
      <c r="QBP25"/>
      <c r="QBQ25"/>
      <c r="QBR25"/>
      <c r="QBS25"/>
      <c r="QBT25"/>
      <c r="QBU25"/>
      <c r="QBV25"/>
      <c r="QBW25"/>
      <c r="QBX25"/>
      <c r="QBY25"/>
      <c r="QBZ25"/>
      <c r="QCA25"/>
      <c r="QCB25"/>
      <c r="QCC25"/>
      <c r="QCD25"/>
      <c r="QCE25"/>
      <c r="QCF25"/>
      <c r="QCG25"/>
      <c r="QCH25"/>
      <c r="QCI25"/>
      <c r="QCJ25"/>
      <c r="QCK25"/>
      <c r="QCL25"/>
      <c r="QCM25"/>
      <c r="QCN25"/>
      <c r="QCO25"/>
      <c r="QCP25"/>
      <c r="QCQ25"/>
      <c r="QCR25"/>
      <c r="QCS25"/>
      <c r="QCT25"/>
      <c r="QCU25"/>
      <c r="QCV25"/>
      <c r="QCW25"/>
      <c r="QCX25"/>
      <c r="QCY25"/>
      <c r="QCZ25"/>
      <c r="QDA25"/>
      <c r="QDB25"/>
      <c r="QDC25"/>
      <c r="QDD25"/>
      <c r="QDE25"/>
      <c r="QDF25"/>
      <c r="QDG25"/>
      <c r="QDH25"/>
      <c r="QDI25"/>
      <c r="QDJ25"/>
      <c r="QDK25"/>
      <c r="QDL25"/>
      <c r="QDM25"/>
      <c r="QDN25"/>
      <c r="QDO25"/>
      <c r="QDP25"/>
      <c r="QDQ25"/>
      <c r="QDR25"/>
      <c r="QDS25"/>
      <c r="QDT25"/>
      <c r="QDU25"/>
      <c r="QDV25"/>
      <c r="QDW25"/>
      <c r="QDX25"/>
      <c r="QDY25"/>
      <c r="QDZ25"/>
      <c r="QEA25"/>
      <c r="QEB25"/>
      <c r="QEC25"/>
      <c r="QED25"/>
      <c r="QEE25"/>
      <c r="QEF25"/>
      <c r="QEG25"/>
      <c r="QEH25"/>
      <c r="QEI25"/>
      <c r="QEJ25"/>
      <c r="QEK25"/>
      <c r="QEL25"/>
      <c r="QEM25"/>
      <c r="QEN25"/>
      <c r="QEO25"/>
      <c r="QEP25"/>
      <c r="QEQ25"/>
      <c r="QER25"/>
      <c r="QES25"/>
      <c r="QET25"/>
      <c r="QEU25"/>
      <c r="QEV25"/>
      <c r="QEW25"/>
      <c r="QEX25"/>
      <c r="QEY25"/>
      <c r="QEZ25"/>
      <c r="QFA25"/>
      <c r="QFB25"/>
      <c r="QFC25"/>
      <c r="QFD25"/>
      <c r="QFE25"/>
      <c r="QFF25"/>
      <c r="QFG25"/>
      <c r="QFH25"/>
      <c r="QFI25"/>
      <c r="QFJ25"/>
      <c r="QFK25"/>
      <c r="QFL25"/>
      <c r="QFM25"/>
      <c r="QFN25"/>
      <c r="QFO25"/>
      <c r="QFP25"/>
      <c r="QFQ25"/>
      <c r="QFR25"/>
      <c r="QFS25"/>
      <c r="QFT25"/>
      <c r="QFU25"/>
      <c r="QFV25"/>
      <c r="QFW25"/>
      <c r="QFX25"/>
      <c r="QFY25"/>
      <c r="QFZ25"/>
      <c r="QGA25"/>
      <c r="QGB25"/>
      <c r="QGC25"/>
      <c r="QGD25"/>
      <c r="QGE25"/>
      <c r="QGF25"/>
      <c r="QGG25"/>
      <c r="QGH25"/>
      <c r="QGI25"/>
      <c r="QGJ25"/>
      <c r="QGK25"/>
      <c r="QGL25"/>
      <c r="QGM25"/>
      <c r="QGN25"/>
      <c r="QGO25"/>
      <c r="QGP25"/>
      <c r="QGQ25"/>
      <c r="QGR25"/>
      <c r="QGS25"/>
      <c r="QGT25"/>
      <c r="QGU25"/>
      <c r="QGV25"/>
      <c r="QGW25"/>
      <c r="QGX25"/>
      <c r="QGY25"/>
      <c r="QGZ25"/>
      <c r="QHA25"/>
      <c r="QHB25"/>
      <c r="QHC25"/>
      <c r="QHD25"/>
      <c r="QHE25"/>
      <c r="QHF25"/>
      <c r="QHG25"/>
      <c r="QHH25"/>
      <c r="QHI25"/>
      <c r="QHJ25"/>
      <c r="QHK25"/>
      <c r="QHL25"/>
      <c r="QHM25"/>
      <c r="QHN25"/>
      <c r="QHO25"/>
      <c r="QHP25"/>
      <c r="QHQ25"/>
      <c r="QHR25"/>
      <c r="QHS25"/>
      <c r="QHT25"/>
      <c r="QHU25"/>
      <c r="QHV25"/>
      <c r="QHW25"/>
      <c r="QHX25"/>
      <c r="QHY25"/>
      <c r="QHZ25"/>
      <c r="QIA25"/>
      <c r="QIB25"/>
      <c r="QIC25"/>
      <c r="QID25"/>
      <c r="QIE25"/>
      <c r="QIF25"/>
      <c r="QIG25"/>
      <c r="QIH25"/>
      <c r="QII25"/>
      <c r="QIJ25"/>
      <c r="QIK25"/>
      <c r="QIL25"/>
      <c r="QIM25"/>
      <c r="QIN25"/>
      <c r="QIO25"/>
      <c r="QIP25"/>
      <c r="QIQ25"/>
      <c r="QIR25"/>
      <c r="QIS25"/>
      <c r="QIT25"/>
      <c r="QIU25"/>
      <c r="QIV25"/>
      <c r="QIW25"/>
      <c r="QIX25"/>
      <c r="QIY25"/>
      <c r="QIZ25"/>
      <c r="QJA25"/>
      <c r="QJB25"/>
      <c r="QJC25"/>
      <c r="QJD25"/>
      <c r="QJE25"/>
      <c r="QJF25"/>
      <c r="QJG25"/>
      <c r="QJH25"/>
      <c r="QJI25"/>
      <c r="QJJ25"/>
      <c r="QJK25"/>
      <c r="QJL25"/>
      <c r="QJM25"/>
      <c r="QJN25"/>
      <c r="QJO25"/>
      <c r="QJP25"/>
      <c r="QJQ25"/>
      <c r="QJR25"/>
      <c r="QJS25"/>
      <c r="QJT25"/>
      <c r="QJU25"/>
      <c r="QJV25"/>
      <c r="QJW25"/>
      <c r="QJX25"/>
      <c r="QJY25"/>
      <c r="QJZ25"/>
      <c r="QKA25"/>
      <c r="QKB25"/>
      <c r="QKC25"/>
      <c r="QKD25"/>
      <c r="QKE25"/>
      <c r="QKF25"/>
      <c r="QKG25"/>
      <c r="QKH25"/>
      <c r="QKI25"/>
      <c r="QKJ25"/>
      <c r="QKK25"/>
      <c r="QKL25"/>
      <c r="QKM25"/>
      <c r="QKN25"/>
      <c r="QKO25"/>
      <c r="QKP25"/>
      <c r="QKQ25"/>
      <c r="QKR25"/>
      <c r="QKS25"/>
      <c r="QKT25"/>
      <c r="QKU25"/>
      <c r="QKV25"/>
      <c r="QKW25"/>
      <c r="QKX25"/>
      <c r="QKY25"/>
      <c r="QKZ25"/>
      <c r="QLA25"/>
      <c r="QLB25"/>
      <c r="QLC25"/>
      <c r="QLD25"/>
      <c r="QLE25"/>
      <c r="QLF25"/>
      <c r="QLG25"/>
      <c r="QLH25"/>
      <c r="QLI25"/>
      <c r="QLJ25"/>
      <c r="QLK25"/>
      <c r="QLL25"/>
      <c r="QLM25"/>
      <c r="QLN25"/>
      <c r="QLO25"/>
      <c r="QLP25"/>
      <c r="QLQ25"/>
      <c r="QLR25"/>
      <c r="QLS25"/>
      <c r="QLT25"/>
      <c r="QLU25"/>
      <c r="QLV25"/>
      <c r="QLW25"/>
      <c r="QLX25"/>
      <c r="QLY25"/>
      <c r="QLZ25"/>
      <c r="QMA25"/>
      <c r="QMB25"/>
      <c r="QMC25"/>
      <c r="QMD25"/>
      <c r="QME25"/>
      <c r="QMF25"/>
      <c r="QMG25"/>
      <c r="QMH25"/>
      <c r="QMI25"/>
      <c r="QMJ25"/>
      <c r="QMK25"/>
      <c r="QML25"/>
      <c r="QMM25"/>
      <c r="QMN25"/>
      <c r="QMO25"/>
      <c r="QMP25"/>
      <c r="QMQ25"/>
      <c r="QMR25"/>
      <c r="QMS25"/>
      <c r="QMT25"/>
      <c r="QMU25"/>
      <c r="QMV25"/>
      <c r="QMW25"/>
      <c r="QMX25"/>
      <c r="QMY25"/>
      <c r="QMZ25"/>
      <c r="QNA25"/>
      <c r="QNB25"/>
      <c r="QNC25"/>
      <c r="QND25"/>
      <c r="QNE25"/>
      <c r="QNF25"/>
      <c r="QNG25"/>
      <c r="QNH25"/>
      <c r="QNI25"/>
      <c r="QNJ25"/>
      <c r="QNK25"/>
      <c r="QNL25"/>
      <c r="QNM25"/>
      <c r="QNN25"/>
      <c r="QNO25"/>
      <c r="QNP25"/>
      <c r="QNQ25"/>
      <c r="QNR25"/>
      <c r="QNS25"/>
      <c r="QNT25"/>
      <c r="QNU25"/>
      <c r="QNV25"/>
      <c r="QNW25"/>
      <c r="QNX25"/>
      <c r="QNY25"/>
      <c r="QNZ25"/>
      <c r="QOA25"/>
      <c r="QOB25"/>
      <c r="QOC25"/>
      <c r="QOD25"/>
      <c r="QOE25"/>
      <c r="QOF25"/>
      <c r="QOG25"/>
      <c r="QOH25"/>
      <c r="QOI25"/>
      <c r="QOJ25"/>
      <c r="QOK25"/>
      <c r="QOL25"/>
      <c r="QOM25"/>
      <c r="QON25"/>
      <c r="QOO25"/>
      <c r="QOP25"/>
      <c r="QOQ25"/>
      <c r="QOR25"/>
      <c r="QOS25"/>
      <c r="QOT25"/>
      <c r="QOU25"/>
      <c r="QOV25"/>
      <c r="QOW25"/>
      <c r="QOX25"/>
      <c r="QOY25"/>
      <c r="QOZ25"/>
      <c r="QPA25"/>
      <c r="QPB25"/>
      <c r="QPC25"/>
      <c r="QPD25"/>
      <c r="QPE25"/>
      <c r="QPF25"/>
      <c r="QPG25"/>
      <c r="QPH25"/>
      <c r="QPI25"/>
      <c r="QPJ25"/>
      <c r="QPK25"/>
      <c r="QPL25"/>
      <c r="QPM25"/>
      <c r="QPN25"/>
      <c r="QPO25"/>
      <c r="QPP25"/>
      <c r="QPQ25"/>
      <c r="QPR25"/>
      <c r="QPS25"/>
      <c r="QPT25"/>
      <c r="QPU25"/>
      <c r="QPV25"/>
      <c r="QPW25"/>
      <c r="QPX25"/>
      <c r="QPY25"/>
      <c r="QPZ25"/>
      <c r="QQA25"/>
      <c r="QQB25"/>
      <c r="QQC25"/>
      <c r="QQD25"/>
      <c r="QQE25"/>
      <c r="QQF25"/>
      <c r="QQG25"/>
      <c r="QQH25"/>
      <c r="QQI25"/>
      <c r="QQJ25"/>
      <c r="QQK25"/>
      <c r="QQL25"/>
      <c r="QQM25"/>
      <c r="QQN25"/>
      <c r="QQO25"/>
      <c r="QQP25"/>
      <c r="QQQ25"/>
      <c r="QQR25"/>
      <c r="QQS25"/>
      <c r="QQT25"/>
      <c r="QQU25"/>
      <c r="QQV25"/>
      <c r="QQW25"/>
      <c r="QQX25"/>
      <c r="QQY25"/>
      <c r="QQZ25"/>
      <c r="QRA25"/>
      <c r="QRB25"/>
      <c r="QRC25"/>
      <c r="QRD25"/>
      <c r="QRE25"/>
      <c r="QRF25"/>
      <c r="QRG25"/>
      <c r="QRH25"/>
      <c r="QRI25"/>
      <c r="QRJ25"/>
      <c r="QRK25"/>
      <c r="QRL25"/>
      <c r="QRM25"/>
      <c r="QRN25"/>
      <c r="QRO25"/>
      <c r="QRP25"/>
      <c r="QRQ25"/>
      <c r="QRR25"/>
      <c r="QRS25"/>
      <c r="QRT25"/>
      <c r="QRU25"/>
      <c r="QRV25"/>
      <c r="QRW25"/>
      <c r="QRX25"/>
      <c r="QRY25"/>
      <c r="QRZ25"/>
      <c r="QSA25"/>
      <c r="QSB25"/>
      <c r="QSC25"/>
      <c r="QSD25"/>
      <c r="QSE25"/>
      <c r="QSF25"/>
      <c r="QSG25"/>
      <c r="QSH25"/>
      <c r="QSI25"/>
      <c r="QSJ25"/>
      <c r="QSK25"/>
      <c r="QSL25"/>
      <c r="QSM25"/>
      <c r="QSN25"/>
      <c r="QSO25"/>
      <c r="QSP25"/>
      <c r="QSQ25"/>
      <c r="QSR25"/>
      <c r="QSS25"/>
      <c r="QST25"/>
      <c r="QSU25"/>
      <c r="QSV25"/>
      <c r="QSW25"/>
      <c r="QSX25"/>
      <c r="QSY25"/>
      <c r="QSZ25"/>
      <c r="QTA25"/>
      <c r="QTB25"/>
      <c r="QTC25"/>
      <c r="QTD25"/>
      <c r="QTE25"/>
      <c r="QTF25"/>
      <c r="QTG25"/>
      <c r="QTH25"/>
      <c r="QTI25"/>
      <c r="QTJ25"/>
      <c r="QTK25"/>
      <c r="QTL25"/>
      <c r="QTM25"/>
      <c r="QTN25"/>
      <c r="QTO25"/>
      <c r="QTP25"/>
      <c r="QTQ25"/>
      <c r="QTR25"/>
      <c r="QTS25"/>
      <c r="QTT25"/>
      <c r="QTU25"/>
      <c r="QTV25"/>
      <c r="QTW25"/>
      <c r="QTX25"/>
      <c r="QTY25"/>
      <c r="QTZ25"/>
      <c r="QUA25"/>
      <c r="QUB25"/>
      <c r="QUC25"/>
      <c r="QUD25"/>
      <c r="QUE25"/>
      <c r="QUF25"/>
      <c r="QUG25"/>
      <c r="QUH25"/>
      <c r="QUI25"/>
      <c r="QUJ25"/>
      <c r="QUK25"/>
      <c r="QUL25"/>
      <c r="QUM25"/>
      <c r="QUN25"/>
      <c r="QUO25"/>
      <c r="QUP25"/>
      <c r="QUQ25"/>
      <c r="QUR25"/>
      <c r="QUS25"/>
      <c r="QUT25"/>
      <c r="QUU25"/>
      <c r="QUV25"/>
      <c r="QUW25"/>
      <c r="QUX25"/>
      <c r="QUY25"/>
      <c r="QUZ25"/>
      <c r="QVA25"/>
      <c r="QVB25"/>
      <c r="QVC25"/>
      <c r="QVD25"/>
      <c r="QVE25"/>
      <c r="QVF25"/>
      <c r="QVG25"/>
      <c r="QVH25"/>
      <c r="QVI25"/>
      <c r="QVJ25"/>
      <c r="QVK25"/>
      <c r="QVL25"/>
      <c r="QVM25"/>
      <c r="QVN25"/>
      <c r="QVO25"/>
      <c r="QVP25"/>
      <c r="QVQ25"/>
      <c r="QVR25"/>
      <c r="QVS25"/>
      <c r="QVT25"/>
      <c r="QVU25"/>
      <c r="QVV25"/>
      <c r="QVW25"/>
      <c r="QVX25"/>
      <c r="QVY25"/>
      <c r="QVZ25"/>
      <c r="QWA25"/>
      <c r="QWB25"/>
      <c r="QWC25"/>
      <c r="QWD25"/>
      <c r="QWE25"/>
      <c r="QWF25"/>
      <c r="QWG25"/>
      <c r="QWH25"/>
      <c r="QWI25"/>
      <c r="QWJ25"/>
      <c r="QWK25"/>
      <c r="QWL25"/>
      <c r="QWM25"/>
      <c r="QWN25"/>
      <c r="QWO25"/>
      <c r="QWP25"/>
      <c r="QWQ25"/>
      <c r="QWR25"/>
      <c r="QWS25"/>
      <c r="QWT25"/>
      <c r="QWU25"/>
      <c r="QWV25"/>
      <c r="QWW25"/>
      <c r="QWX25"/>
      <c r="QWY25"/>
      <c r="QWZ25"/>
      <c r="QXA25"/>
      <c r="QXB25"/>
      <c r="QXC25"/>
      <c r="QXD25"/>
      <c r="QXE25"/>
      <c r="QXF25"/>
      <c r="QXG25"/>
      <c r="QXH25"/>
      <c r="QXI25"/>
      <c r="QXJ25"/>
      <c r="QXK25"/>
      <c r="QXL25"/>
      <c r="QXM25"/>
      <c r="QXN25"/>
      <c r="QXO25"/>
      <c r="QXP25"/>
      <c r="QXQ25"/>
      <c r="QXR25"/>
      <c r="QXS25"/>
      <c r="QXT25"/>
      <c r="QXU25"/>
      <c r="QXV25"/>
      <c r="QXW25"/>
      <c r="QXX25"/>
      <c r="QXY25"/>
      <c r="QXZ25"/>
      <c r="QYA25"/>
      <c r="QYB25"/>
      <c r="QYC25"/>
      <c r="QYD25"/>
      <c r="QYE25"/>
      <c r="QYF25"/>
      <c r="QYG25"/>
      <c r="QYH25"/>
      <c r="QYI25"/>
      <c r="QYJ25"/>
      <c r="QYK25"/>
      <c r="QYL25"/>
      <c r="QYM25"/>
      <c r="QYN25"/>
      <c r="QYO25"/>
      <c r="QYP25"/>
      <c r="QYQ25"/>
      <c r="QYR25"/>
      <c r="QYS25"/>
      <c r="QYT25"/>
      <c r="QYU25"/>
      <c r="QYV25"/>
      <c r="QYW25"/>
      <c r="QYX25"/>
      <c r="QYY25"/>
      <c r="QYZ25"/>
      <c r="QZA25"/>
      <c r="QZB25"/>
      <c r="QZC25"/>
      <c r="QZD25"/>
      <c r="QZE25"/>
      <c r="QZF25"/>
      <c r="QZG25"/>
      <c r="QZH25"/>
      <c r="QZI25"/>
      <c r="QZJ25"/>
      <c r="QZK25"/>
      <c r="QZL25"/>
      <c r="QZM25"/>
      <c r="QZN25"/>
      <c r="QZO25"/>
      <c r="QZP25"/>
      <c r="QZQ25"/>
      <c r="QZR25"/>
      <c r="QZS25"/>
      <c r="QZT25"/>
      <c r="QZU25"/>
      <c r="QZV25"/>
      <c r="QZW25"/>
      <c r="QZX25"/>
      <c r="QZY25"/>
      <c r="QZZ25"/>
      <c r="RAA25"/>
      <c r="RAB25"/>
      <c r="RAC25"/>
      <c r="RAD25"/>
      <c r="RAE25"/>
      <c r="RAF25"/>
      <c r="RAG25"/>
      <c r="RAH25"/>
      <c r="RAI25"/>
      <c r="RAJ25"/>
      <c r="RAK25"/>
      <c r="RAL25"/>
      <c r="RAM25"/>
      <c r="RAN25"/>
      <c r="RAO25"/>
      <c r="RAP25"/>
      <c r="RAQ25"/>
      <c r="RAR25"/>
      <c r="RAS25"/>
      <c r="RAT25"/>
      <c r="RAU25"/>
      <c r="RAV25"/>
      <c r="RAW25"/>
      <c r="RAX25"/>
      <c r="RAY25"/>
      <c r="RAZ25"/>
      <c r="RBA25"/>
      <c r="RBB25"/>
      <c r="RBC25"/>
      <c r="RBD25"/>
      <c r="RBE25"/>
      <c r="RBF25"/>
      <c r="RBG25"/>
      <c r="RBH25"/>
      <c r="RBI25"/>
      <c r="RBJ25"/>
      <c r="RBK25"/>
      <c r="RBL25"/>
      <c r="RBM25"/>
      <c r="RBN25"/>
      <c r="RBO25"/>
      <c r="RBP25"/>
      <c r="RBQ25"/>
      <c r="RBR25"/>
      <c r="RBS25"/>
      <c r="RBT25"/>
      <c r="RBU25"/>
      <c r="RBV25"/>
      <c r="RBW25"/>
      <c r="RBX25"/>
      <c r="RBY25"/>
      <c r="RBZ25"/>
      <c r="RCA25"/>
      <c r="RCB25"/>
      <c r="RCC25"/>
      <c r="RCD25"/>
      <c r="RCE25"/>
      <c r="RCF25"/>
      <c r="RCG25"/>
      <c r="RCH25"/>
      <c r="RCI25"/>
      <c r="RCJ25"/>
      <c r="RCK25"/>
      <c r="RCL25"/>
      <c r="RCM25"/>
      <c r="RCN25"/>
      <c r="RCO25"/>
      <c r="RCP25"/>
      <c r="RCQ25"/>
      <c r="RCR25"/>
      <c r="RCS25"/>
      <c r="RCT25"/>
      <c r="RCU25"/>
      <c r="RCV25"/>
      <c r="RCW25"/>
      <c r="RCX25"/>
      <c r="RCY25"/>
      <c r="RCZ25"/>
      <c r="RDA25"/>
      <c r="RDB25"/>
      <c r="RDC25"/>
      <c r="RDD25"/>
      <c r="RDE25"/>
      <c r="RDF25"/>
      <c r="RDG25"/>
      <c r="RDH25"/>
      <c r="RDI25"/>
      <c r="RDJ25"/>
      <c r="RDK25"/>
      <c r="RDL25"/>
      <c r="RDM25"/>
      <c r="RDN25"/>
      <c r="RDO25"/>
      <c r="RDP25"/>
      <c r="RDQ25"/>
      <c r="RDR25"/>
      <c r="RDS25"/>
      <c r="RDT25"/>
      <c r="RDU25"/>
      <c r="RDV25"/>
      <c r="RDW25"/>
      <c r="RDX25"/>
      <c r="RDY25"/>
      <c r="RDZ25"/>
      <c r="REA25"/>
      <c r="REB25"/>
      <c r="REC25"/>
      <c r="RED25"/>
      <c r="REE25"/>
      <c r="REF25"/>
      <c r="REG25"/>
      <c r="REH25"/>
      <c r="REI25"/>
      <c r="REJ25"/>
      <c r="REK25"/>
      <c r="REL25"/>
      <c r="REM25"/>
      <c r="REN25"/>
      <c r="REO25"/>
      <c r="REP25"/>
      <c r="REQ25"/>
      <c r="RER25"/>
      <c r="RES25"/>
      <c r="RET25"/>
      <c r="REU25"/>
      <c r="REV25"/>
      <c r="REW25"/>
      <c r="REX25"/>
      <c r="REY25"/>
      <c r="REZ25"/>
      <c r="RFA25"/>
      <c r="RFB25"/>
      <c r="RFC25"/>
      <c r="RFD25"/>
      <c r="RFE25"/>
      <c r="RFF25"/>
      <c r="RFG25"/>
      <c r="RFH25"/>
      <c r="RFI25"/>
      <c r="RFJ25"/>
      <c r="RFK25"/>
      <c r="RFL25"/>
      <c r="RFM25"/>
      <c r="RFN25"/>
      <c r="RFO25"/>
      <c r="RFP25"/>
      <c r="RFQ25"/>
      <c r="RFR25"/>
      <c r="RFS25"/>
      <c r="RFT25"/>
      <c r="RFU25"/>
      <c r="RFV25"/>
      <c r="RFW25"/>
      <c r="RFX25"/>
      <c r="RFY25"/>
      <c r="RFZ25"/>
      <c r="RGA25"/>
      <c r="RGB25"/>
      <c r="RGC25"/>
      <c r="RGD25"/>
      <c r="RGE25"/>
      <c r="RGF25"/>
      <c r="RGG25"/>
      <c r="RGH25"/>
      <c r="RGI25"/>
      <c r="RGJ25"/>
      <c r="RGK25"/>
      <c r="RGL25"/>
      <c r="RGM25"/>
      <c r="RGN25"/>
      <c r="RGO25"/>
      <c r="RGP25"/>
      <c r="RGQ25"/>
      <c r="RGR25"/>
      <c r="RGS25"/>
      <c r="RGT25"/>
      <c r="RGU25"/>
      <c r="RGV25"/>
      <c r="RGW25"/>
      <c r="RGX25"/>
      <c r="RGY25"/>
      <c r="RGZ25"/>
      <c r="RHA25"/>
      <c r="RHB25"/>
      <c r="RHC25"/>
      <c r="RHD25"/>
      <c r="RHE25"/>
      <c r="RHF25"/>
      <c r="RHG25"/>
      <c r="RHH25"/>
      <c r="RHI25"/>
      <c r="RHJ25"/>
      <c r="RHK25"/>
      <c r="RHL25"/>
      <c r="RHM25"/>
      <c r="RHN25"/>
      <c r="RHO25"/>
      <c r="RHP25"/>
      <c r="RHQ25"/>
      <c r="RHR25"/>
      <c r="RHS25"/>
      <c r="RHT25"/>
      <c r="RHU25"/>
      <c r="RHV25"/>
      <c r="RHW25"/>
      <c r="RHX25"/>
      <c r="RHY25"/>
      <c r="RHZ25"/>
      <c r="RIA25"/>
      <c r="RIB25"/>
      <c r="RIC25"/>
      <c r="RID25"/>
      <c r="RIE25"/>
      <c r="RIF25"/>
      <c r="RIG25"/>
      <c r="RIH25"/>
      <c r="RII25"/>
      <c r="RIJ25"/>
      <c r="RIK25"/>
      <c r="RIL25"/>
      <c r="RIM25"/>
      <c r="RIN25"/>
      <c r="RIO25"/>
      <c r="RIP25"/>
      <c r="RIQ25"/>
      <c r="RIR25"/>
      <c r="RIS25"/>
      <c r="RIT25"/>
      <c r="RIU25"/>
      <c r="RIV25"/>
      <c r="RIW25"/>
      <c r="RIX25"/>
      <c r="RIY25"/>
      <c r="RIZ25"/>
      <c r="RJA25"/>
      <c r="RJB25"/>
      <c r="RJC25"/>
      <c r="RJD25"/>
      <c r="RJE25"/>
      <c r="RJF25"/>
      <c r="RJG25"/>
      <c r="RJH25"/>
      <c r="RJI25"/>
      <c r="RJJ25"/>
      <c r="RJK25"/>
      <c r="RJL25"/>
      <c r="RJM25"/>
      <c r="RJN25"/>
      <c r="RJO25"/>
      <c r="RJP25"/>
      <c r="RJQ25"/>
      <c r="RJR25"/>
      <c r="RJS25"/>
      <c r="RJT25"/>
      <c r="RJU25"/>
      <c r="RJV25"/>
      <c r="RJW25"/>
      <c r="RJX25"/>
      <c r="RJY25"/>
      <c r="RJZ25"/>
      <c r="RKA25"/>
      <c r="RKB25"/>
      <c r="RKC25"/>
      <c r="RKD25"/>
      <c r="RKE25"/>
      <c r="RKF25"/>
      <c r="RKG25"/>
      <c r="RKH25"/>
      <c r="RKI25"/>
      <c r="RKJ25"/>
      <c r="RKK25"/>
      <c r="RKL25"/>
      <c r="RKM25"/>
      <c r="RKN25"/>
      <c r="RKO25"/>
      <c r="RKP25"/>
      <c r="RKQ25"/>
      <c r="RKR25"/>
      <c r="RKS25"/>
      <c r="RKT25"/>
      <c r="RKU25"/>
      <c r="RKV25"/>
      <c r="RKW25"/>
      <c r="RKX25"/>
      <c r="RKY25"/>
      <c r="RKZ25"/>
      <c r="RLA25"/>
      <c r="RLB25"/>
      <c r="RLC25"/>
      <c r="RLD25"/>
      <c r="RLE25"/>
      <c r="RLF25"/>
      <c r="RLG25"/>
      <c r="RLH25"/>
      <c r="RLI25"/>
      <c r="RLJ25"/>
      <c r="RLK25"/>
      <c r="RLL25"/>
      <c r="RLM25"/>
      <c r="RLN25"/>
      <c r="RLO25"/>
      <c r="RLP25"/>
      <c r="RLQ25"/>
      <c r="RLR25"/>
      <c r="RLS25"/>
      <c r="RLT25"/>
      <c r="RLU25"/>
      <c r="RLV25"/>
      <c r="RLW25"/>
      <c r="RLX25"/>
      <c r="RLY25"/>
      <c r="RLZ25"/>
      <c r="RMA25"/>
      <c r="RMB25"/>
      <c r="RMC25"/>
      <c r="RMD25"/>
      <c r="RME25"/>
      <c r="RMF25"/>
      <c r="RMG25"/>
      <c r="RMH25"/>
      <c r="RMI25"/>
      <c r="RMJ25"/>
      <c r="RMK25"/>
      <c r="RML25"/>
      <c r="RMM25"/>
      <c r="RMN25"/>
      <c r="RMO25"/>
      <c r="RMP25"/>
      <c r="RMQ25"/>
      <c r="RMR25"/>
      <c r="RMS25"/>
      <c r="RMT25"/>
      <c r="RMU25"/>
      <c r="RMV25"/>
      <c r="RMW25"/>
      <c r="RMX25"/>
      <c r="RMY25"/>
      <c r="RMZ25"/>
      <c r="RNA25"/>
      <c r="RNB25"/>
      <c r="RNC25"/>
      <c r="RND25"/>
      <c r="RNE25"/>
      <c r="RNF25"/>
      <c r="RNG25"/>
      <c r="RNH25"/>
      <c r="RNI25"/>
      <c r="RNJ25"/>
      <c r="RNK25"/>
      <c r="RNL25"/>
      <c r="RNM25"/>
      <c r="RNN25"/>
      <c r="RNO25"/>
      <c r="RNP25"/>
      <c r="RNQ25"/>
      <c r="RNR25"/>
      <c r="RNS25"/>
      <c r="RNT25"/>
      <c r="RNU25"/>
      <c r="RNV25"/>
      <c r="RNW25"/>
      <c r="RNX25"/>
      <c r="RNY25"/>
      <c r="RNZ25"/>
      <c r="ROA25"/>
      <c r="ROB25"/>
      <c r="ROC25"/>
      <c r="ROD25"/>
      <c r="ROE25"/>
      <c r="ROF25"/>
      <c r="ROG25"/>
      <c r="ROH25"/>
      <c r="ROI25"/>
      <c r="ROJ25"/>
      <c r="ROK25"/>
      <c r="ROL25"/>
      <c r="ROM25"/>
      <c r="RON25"/>
      <c r="ROO25"/>
      <c r="ROP25"/>
      <c r="ROQ25"/>
      <c r="ROR25"/>
      <c r="ROS25"/>
      <c r="ROT25"/>
      <c r="ROU25"/>
      <c r="ROV25"/>
      <c r="ROW25"/>
      <c r="ROX25"/>
      <c r="ROY25"/>
      <c r="ROZ25"/>
      <c r="RPA25"/>
      <c r="RPB25"/>
      <c r="RPC25"/>
      <c r="RPD25"/>
      <c r="RPE25"/>
      <c r="RPF25"/>
      <c r="RPG25"/>
      <c r="RPH25"/>
      <c r="RPI25"/>
      <c r="RPJ25"/>
      <c r="RPK25"/>
      <c r="RPL25"/>
      <c r="RPM25"/>
      <c r="RPN25"/>
      <c r="RPO25"/>
      <c r="RPP25"/>
      <c r="RPQ25"/>
      <c r="RPR25"/>
      <c r="RPS25"/>
      <c r="RPT25"/>
      <c r="RPU25"/>
      <c r="RPV25"/>
      <c r="RPW25"/>
      <c r="RPX25"/>
      <c r="RPY25"/>
      <c r="RPZ25"/>
      <c r="RQA25"/>
      <c r="RQB25"/>
      <c r="RQC25"/>
      <c r="RQD25"/>
      <c r="RQE25"/>
      <c r="RQF25"/>
      <c r="RQG25"/>
      <c r="RQH25"/>
      <c r="RQI25"/>
      <c r="RQJ25"/>
      <c r="RQK25"/>
      <c r="RQL25"/>
      <c r="RQM25"/>
      <c r="RQN25"/>
      <c r="RQO25"/>
      <c r="RQP25"/>
      <c r="RQQ25"/>
      <c r="RQR25"/>
      <c r="RQS25"/>
      <c r="RQT25"/>
      <c r="RQU25"/>
      <c r="RQV25"/>
      <c r="RQW25"/>
      <c r="RQX25"/>
      <c r="RQY25"/>
      <c r="RQZ25"/>
      <c r="RRA25"/>
      <c r="RRB25"/>
      <c r="RRC25"/>
      <c r="RRD25"/>
      <c r="RRE25"/>
      <c r="RRF25"/>
      <c r="RRG25"/>
      <c r="RRH25"/>
      <c r="RRI25"/>
      <c r="RRJ25"/>
      <c r="RRK25"/>
      <c r="RRL25"/>
      <c r="RRM25"/>
      <c r="RRN25"/>
      <c r="RRO25"/>
      <c r="RRP25"/>
      <c r="RRQ25"/>
      <c r="RRR25"/>
      <c r="RRS25"/>
      <c r="RRT25"/>
      <c r="RRU25"/>
      <c r="RRV25"/>
      <c r="RRW25"/>
      <c r="RRX25"/>
      <c r="RRY25"/>
      <c r="RRZ25"/>
      <c r="RSA25"/>
      <c r="RSB25"/>
      <c r="RSC25"/>
      <c r="RSD25"/>
      <c r="RSE25"/>
      <c r="RSF25"/>
      <c r="RSG25"/>
      <c r="RSH25"/>
      <c r="RSI25"/>
      <c r="RSJ25"/>
      <c r="RSK25"/>
      <c r="RSL25"/>
      <c r="RSM25"/>
      <c r="RSN25"/>
      <c r="RSO25"/>
      <c r="RSP25"/>
      <c r="RSQ25"/>
      <c r="RSR25"/>
      <c r="RSS25"/>
      <c r="RST25"/>
      <c r="RSU25"/>
      <c r="RSV25"/>
      <c r="RSW25"/>
      <c r="RSX25"/>
      <c r="RSY25"/>
      <c r="RSZ25"/>
      <c r="RTA25"/>
      <c r="RTB25"/>
      <c r="RTC25"/>
      <c r="RTD25"/>
      <c r="RTE25"/>
      <c r="RTF25"/>
      <c r="RTG25"/>
      <c r="RTH25"/>
      <c r="RTI25"/>
      <c r="RTJ25"/>
      <c r="RTK25"/>
      <c r="RTL25"/>
      <c r="RTM25"/>
      <c r="RTN25"/>
      <c r="RTO25"/>
      <c r="RTP25"/>
      <c r="RTQ25"/>
      <c r="RTR25"/>
      <c r="RTS25"/>
      <c r="RTT25"/>
      <c r="RTU25"/>
      <c r="RTV25"/>
      <c r="RTW25"/>
      <c r="RTX25"/>
      <c r="RTY25"/>
      <c r="RTZ25"/>
      <c r="RUA25"/>
      <c r="RUB25"/>
      <c r="RUC25"/>
      <c r="RUD25"/>
      <c r="RUE25"/>
      <c r="RUF25"/>
      <c r="RUG25"/>
      <c r="RUH25"/>
      <c r="RUI25"/>
      <c r="RUJ25"/>
      <c r="RUK25"/>
      <c r="RUL25"/>
      <c r="RUM25"/>
      <c r="RUN25"/>
      <c r="RUO25"/>
      <c r="RUP25"/>
      <c r="RUQ25"/>
      <c r="RUR25"/>
      <c r="RUS25"/>
      <c r="RUT25"/>
      <c r="RUU25"/>
      <c r="RUV25"/>
      <c r="RUW25"/>
      <c r="RUX25"/>
      <c r="RUY25"/>
      <c r="RUZ25"/>
      <c r="RVA25"/>
      <c r="RVB25"/>
      <c r="RVC25"/>
      <c r="RVD25"/>
      <c r="RVE25"/>
      <c r="RVF25"/>
      <c r="RVG25"/>
      <c r="RVH25"/>
      <c r="RVI25"/>
      <c r="RVJ25"/>
      <c r="RVK25"/>
      <c r="RVL25"/>
      <c r="RVM25"/>
      <c r="RVN25"/>
      <c r="RVO25"/>
      <c r="RVP25"/>
      <c r="RVQ25"/>
      <c r="RVR25"/>
      <c r="RVS25"/>
      <c r="RVT25"/>
      <c r="RVU25"/>
      <c r="RVV25"/>
      <c r="RVW25"/>
      <c r="RVX25"/>
      <c r="RVY25"/>
      <c r="RVZ25"/>
      <c r="RWA25"/>
      <c r="RWB25"/>
      <c r="RWC25"/>
      <c r="RWD25"/>
      <c r="RWE25"/>
      <c r="RWF25"/>
      <c r="RWG25"/>
      <c r="RWH25"/>
      <c r="RWI25"/>
      <c r="RWJ25"/>
      <c r="RWK25"/>
      <c r="RWL25"/>
      <c r="RWM25"/>
      <c r="RWN25"/>
      <c r="RWO25"/>
      <c r="RWP25"/>
      <c r="RWQ25"/>
      <c r="RWR25"/>
      <c r="RWS25"/>
      <c r="RWT25"/>
      <c r="RWU25"/>
      <c r="RWV25"/>
      <c r="RWW25"/>
      <c r="RWX25"/>
      <c r="RWY25"/>
      <c r="RWZ25"/>
      <c r="RXA25"/>
      <c r="RXB25"/>
      <c r="RXC25"/>
      <c r="RXD25"/>
      <c r="RXE25"/>
      <c r="RXF25"/>
      <c r="RXG25"/>
      <c r="RXH25"/>
      <c r="RXI25"/>
      <c r="RXJ25"/>
      <c r="RXK25"/>
      <c r="RXL25"/>
      <c r="RXM25"/>
      <c r="RXN25"/>
      <c r="RXO25"/>
      <c r="RXP25"/>
      <c r="RXQ25"/>
      <c r="RXR25"/>
      <c r="RXS25"/>
      <c r="RXT25"/>
      <c r="RXU25"/>
      <c r="RXV25"/>
      <c r="RXW25"/>
      <c r="RXX25"/>
      <c r="RXY25"/>
      <c r="RXZ25"/>
      <c r="RYA25"/>
      <c r="RYB25"/>
      <c r="RYC25"/>
      <c r="RYD25"/>
      <c r="RYE25"/>
      <c r="RYF25"/>
      <c r="RYG25"/>
      <c r="RYH25"/>
      <c r="RYI25"/>
      <c r="RYJ25"/>
      <c r="RYK25"/>
      <c r="RYL25"/>
      <c r="RYM25"/>
      <c r="RYN25"/>
      <c r="RYO25"/>
      <c r="RYP25"/>
      <c r="RYQ25"/>
      <c r="RYR25"/>
      <c r="RYS25"/>
      <c r="RYT25"/>
      <c r="RYU25"/>
      <c r="RYV25"/>
      <c r="RYW25"/>
      <c r="RYX25"/>
      <c r="RYY25"/>
      <c r="RYZ25"/>
      <c r="RZA25"/>
      <c r="RZB25"/>
      <c r="RZC25"/>
      <c r="RZD25"/>
      <c r="RZE25"/>
      <c r="RZF25"/>
      <c r="RZG25"/>
      <c r="RZH25"/>
      <c r="RZI25"/>
      <c r="RZJ25"/>
      <c r="RZK25"/>
      <c r="RZL25"/>
      <c r="RZM25"/>
      <c r="RZN25"/>
      <c r="RZO25"/>
      <c r="RZP25"/>
      <c r="RZQ25"/>
      <c r="RZR25"/>
      <c r="RZS25"/>
      <c r="RZT25"/>
      <c r="RZU25"/>
      <c r="RZV25"/>
      <c r="RZW25"/>
      <c r="RZX25"/>
      <c r="RZY25"/>
      <c r="RZZ25"/>
      <c r="SAA25"/>
      <c r="SAB25"/>
      <c r="SAC25"/>
      <c r="SAD25"/>
      <c r="SAE25"/>
      <c r="SAF25"/>
      <c r="SAG25"/>
      <c r="SAH25"/>
      <c r="SAI25"/>
      <c r="SAJ25"/>
      <c r="SAK25"/>
      <c r="SAL25"/>
      <c r="SAM25"/>
      <c r="SAN25"/>
      <c r="SAO25"/>
      <c r="SAP25"/>
      <c r="SAQ25"/>
      <c r="SAR25"/>
      <c r="SAS25"/>
      <c r="SAT25"/>
      <c r="SAU25"/>
      <c r="SAV25"/>
      <c r="SAW25"/>
      <c r="SAX25"/>
      <c r="SAY25"/>
      <c r="SAZ25"/>
      <c r="SBA25"/>
      <c r="SBB25"/>
      <c r="SBC25"/>
      <c r="SBD25"/>
      <c r="SBE25"/>
      <c r="SBF25"/>
      <c r="SBG25"/>
      <c r="SBH25"/>
      <c r="SBI25"/>
      <c r="SBJ25"/>
      <c r="SBK25"/>
      <c r="SBL25"/>
      <c r="SBM25"/>
      <c r="SBN25"/>
      <c r="SBO25"/>
      <c r="SBP25"/>
      <c r="SBQ25"/>
      <c r="SBR25"/>
      <c r="SBS25"/>
      <c r="SBT25"/>
      <c r="SBU25"/>
      <c r="SBV25"/>
      <c r="SBW25"/>
      <c r="SBX25"/>
      <c r="SBY25"/>
      <c r="SBZ25"/>
      <c r="SCA25"/>
      <c r="SCB25"/>
      <c r="SCC25"/>
      <c r="SCD25"/>
      <c r="SCE25"/>
      <c r="SCF25"/>
      <c r="SCG25"/>
      <c r="SCH25"/>
      <c r="SCI25"/>
      <c r="SCJ25"/>
      <c r="SCK25"/>
      <c r="SCL25"/>
      <c r="SCM25"/>
      <c r="SCN25"/>
      <c r="SCO25"/>
      <c r="SCP25"/>
      <c r="SCQ25"/>
      <c r="SCR25"/>
      <c r="SCS25"/>
      <c r="SCT25"/>
      <c r="SCU25"/>
      <c r="SCV25"/>
      <c r="SCW25"/>
      <c r="SCX25"/>
      <c r="SCY25"/>
      <c r="SCZ25"/>
      <c r="SDA25"/>
      <c r="SDB25"/>
      <c r="SDC25"/>
      <c r="SDD25"/>
      <c r="SDE25"/>
      <c r="SDF25"/>
      <c r="SDG25"/>
      <c r="SDH25"/>
      <c r="SDI25"/>
      <c r="SDJ25"/>
      <c r="SDK25"/>
      <c r="SDL25"/>
      <c r="SDM25"/>
      <c r="SDN25"/>
      <c r="SDO25"/>
      <c r="SDP25"/>
      <c r="SDQ25"/>
      <c r="SDR25"/>
      <c r="SDS25"/>
      <c r="SDT25"/>
      <c r="SDU25"/>
      <c r="SDV25"/>
      <c r="SDW25"/>
      <c r="SDX25"/>
      <c r="SDY25"/>
      <c r="SDZ25"/>
      <c r="SEA25"/>
      <c r="SEB25"/>
      <c r="SEC25"/>
      <c r="SED25"/>
      <c r="SEE25"/>
      <c r="SEF25"/>
      <c r="SEG25"/>
      <c r="SEH25"/>
      <c r="SEI25"/>
      <c r="SEJ25"/>
      <c r="SEK25"/>
      <c r="SEL25"/>
      <c r="SEM25"/>
      <c r="SEN25"/>
      <c r="SEO25"/>
      <c r="SEP25"/>
      <c r="SEQ25"/>
      <c r="SER25"/>
      <c r="SES25"/>
      <c r="SET25"/>
      <c r="SEU25"/>
      <c r="SEV25"/>
      <c r="SEW25"/>
      <c r="SEX25"/>
      <c r="SEY25"/>
      <c r="SEZ25"/>
      <c r="SFA25"/>
      <c r="SFB25"/>
      <c r="SFC25"/>
      <c r="SFD25"/>
      <c r="SFE25"/>
      <c r="SFF25"/>
      <c r="SFG25"/>
      <c r="SFH25"/>
      <c r="SFI25"/>
      <c r="SFJ25"/>
      <c r="SFK25"/>
      <c r="SFL25"/>
      <c r="SFM25"/>
      <c r="SFN25"/>
      <c r="SFO25"/>
      <c r="SFP25"/>
      <c r="SFQ25"/>
      <c r="SFR25"/>
      <c r="SFS25"/>
      <c r="SFT25"/>
      <c r="SFU25"/>
      <c r="SFV25"/>
      <c r="SFW25"/>
      <c r="SFX25"/>
      <c r="SFY25"/>
      <c r="SFZ25"/>
      <c r="SGA25"/>
      <c r="SGB25"/>
      <c r="SGC25"/>
      <c r="SGD25"/>
      <c r="SGE25"/>
      <c r="SGF25"/>
      <c r="SGG25"/>
      <c r="SGH25"/>
      <c r="SGI25"/>
      <c r="SGJ25"/>
      <c r="SGK25"/>
      <c r="SGL25"/>
      <c r="SGM25"/>
      <c r="SGN25"/>
      <c r="SGO25"/>
      <c r="SGP25"/>
      <c r="SGQ25"/>
      <c r="SGR25"/>
      <c r="SGS25"/>
      <c r="SGT25"/>
      <c r="SGU25"/>
      <c r="SGV25"/>
      <c r="SGW25"/>
      <c r="SGX25"/>
      <c r="SGY25"/>
      <c r="SGZ25"/>
      <c r="SHA25"/>
      <c r="SHB25"/>
      <c r="SHC25"/>
      <c r="SHD25"/>
      <c r="SHE25"/>
      <c r="SHF25"/>
      <c r="SHG25"/>
      <c r="SHH25"/>
      <c r="SHI25"/>
      <c r="SHJ25"/>
      <c r="SHK25"/>
      <c r="SHL25"/>
      <c r="SHM25"/>
      <c r="SHN25"/>
      <c r="SHO25"/>
      <c r="SHP25"/>
      <c r="SHQ25"/>
      <c r="SHR25"/>
      <c r="SHS25"/>
      <c r="SHT25"/>
      <c r="SHU25"/>
      <c r="SHV25"/>
      <c r="SHW25"/>
      <c r="SHX25"/>
      <c r="SHY25"/>
      <c r="SHZ25"/>
      <c r="SIA25"/>
      <c r="SIB25"/>
      <c r="SIC25"/>
      <c r="SID25"/>
      <c r="SIE25"/>
      <c r="SIF25"/>
      <c r="SIG25"/>
      <c r="SIH25"/>
      <c r="SII25"/>
      <c r="SIJ25"/>
      <c r="SIK25"/>
      <c r="SIL25"/>
      <c r="SIM25"/>
      <c r="SIN25"/>
      <c r="SIO25"/>
      <c r="SIP25"/>
      <c r="SIQ25"/>
      <c r="SIR25"/>
      <c r="SIS25"/>
      <c r="SIT25"/>
      <c r="SIU25"/>
      <c r="SIV25"/>
      <c r="SIW25"/>
      <c r="SIX25"/>
      <c r="SIY25"/>
      <c r="SIZ25"/>
      <c r="SJA25"/>
      <c r="SJB25"/>
      <c r="SJC25"/>
      <c r="SJD25"/>
      <c r="SJE25"/>
      <c r="SJF25"/>
      <c r="SJG25"/>
      <c r="SJH25"/>
      <c r="SJI25"/>
      <c r="SJJ25"/>
      <c r="SJK25"/>
      <c r="SJL25"/>
      <c r="SJM25"/>
      <c r="SJN25"/>
      <c r="SJO25"/>
      <c r="SJP25"/>
      <c r="SJQ25"/>
      <c r="SJR25"/>
      <c r="SJS25"/>
      <c r="SJT25"/>
      <c r="SJU25"/>
      <c r="SJV25"/>
      <c r="SJW25"/>
      <c r="SJX25"/>
      <c r="SJY25"/>
      <c r="SJZ25"/>
      <c r="SKA25"/>
      <c r="SKB25"/>
      <c r="SKC25"/>
      <c r="SKD25"/>
      <c r="SKE25"/>
      <c r="SKF25"/>
      <c r="SKG25"/>
      <c r="SKH25"/>
      <c r="SKI25"/>
      <c r="SKJ25"/>
      <c r="SKK25"/>
      <c r="SKL25"/>
      <c r="SKM25"/>
      <c r="SKN25"/>
      <c r="SKO25"/>
      <c r="SKP25"/>
      <c r="SKQ25"/>
      <c r="SKR25"/>
      <c r="SKS25"/>
      <c r="SKT25"/>
      <c r="SKU25"/>
      <c r="SKV25"/>
      <c r="SKW25"/>
      <c r="SKX25"/>
      <c r="SKY25"/>
      <c r="SKZ25"/>
      <c r="SLA25"/>
      <c r="SLB25"/>
      <c r="SLC25"/>
      <c r="SLD25"/>
      <c r="SLE25"/>
      <c r="SLF25"/>
      <c r="SLG25"/>
      <c r="SLH25"/>
      <c r="SLI25"/>
      <c r="SLJ25"/>
      <c r="SLK25"/>
      <c r="SLL25"/>
      <c r="SLM25"/>
      <c r="SLN25"/>
      <c r="SLO25"/>
      <c r="SLP25"/>
      <c r="SLQ25"/>
      <c r="SLR25"/>
      <c r="SLS25"/>
      <c r="SLT25"/>
      <c r="SLU25"/>
      <c r="SLV25"/>
      <c r="SLW25"/>
      <c r="SLX25"/>
      <c r="SLY25"/>
      <c r="SLZ25"/>
      <c r="SMA25"/>
      <c r="SMB25"/>
      <c r="SMC25"/>
      <c r="SMD25"/>
      <c r="SME25"/>
      <c r="SMF25"/>
      <c r="SMG25"/>
      <c r="SMH25"/>
      <c r="SMI25"/>
      <c r="SMJ25"/>
      <c r="SMK25"/>
      <c r="SML25"/>
      <c r="SMM25"/>
      <c r="SMN25"/>
      <c r="SMO25"/>
      <c r="SMP25"/>
      <c r="SMQ25"/>
      <c r="SMR25"/>
      <c r="SMS25"/>
      <c r="SMT25"/>
      <c r="SMU25"/>
      <c r="SMV25"/>
      <c r="SMW25"/>
      <c r="SMX25"/>
      <c r="SMY25"/>
      <c r="SMZ25"/>
      <c r="SNA25"/>
      <c r="SNB25"/>
      <c r="SNC25"/>
      <c r="SND25"/>
      <c r="SNE25"/>
      <c r="SNF25"/>
      <c r="SNG25"/>
      <c r="SNH25"/>
      <c r="SNI25"/>
      <c r="SNJ25"/>
      <c r="SNK25"/>
      <c r="SNL25"/>
      <c r="SNM25"/>
      <c r="SNN25"/>
      <c r="SNO25"/>
      <c r="SNP25"/>
      <c r="SNQ25"/>
      <c r="SNR25"/>
      <c r="SNS25"/>
      <c r="SNT25"/>
      <c r="SNU25"/>
      <c r="SNV25"/>
      <c r="SNW25"/>
      <c r="SNX25"/>
      <c r="SNY25"/>
      <c r="SNZ25"/>
      <c r="SOA25"/>
      <c r="SOB25"/>
      <c r="SOC25"/>
      <c r="SOD25"/>
      <c r="SOE25"/>
      <c r="SOF25"/>
      <c r="SOG25"/>
      <c r="SOH25"/>
      <c r="SOI25"/>
      <c r="SOJ25"/>
      <c r="SOK25"/>
      <c r="SOL25"/>
      <c r="SOM25"/>
      <c r="SON25"/>
      <c r="SOO25"/>
      <c r="SOP25"/>
      <c r="SOQ25"/>
      <c r="SOR25"/>
      <c r="SOS25"/>
      <c r="SOT25"/>
      <c r="SOU25"/>
      <c r="SOV25"/>
      <c r="SOW25"/>
      <c r="SOX25"/>
      <c r="SOY25"/>
      <c r="SOZ25"/>
      <c r="SPA25"/>
      <c r="SPB25"/>
      <c r="SPC25"/>
      <c r="SPD25"/>
      <c r="SPE25"/>
      <c r="SPF25"/>
      <c r="SPG25"/>
      <c r="SPH25"/>
      <c r="SPI25"/>
      <c r="SPJ25"/>
      <c r="SPK25"/>
      <c r="SPL25"/>
      <c r="SPM25"/>
      <c r="SPN25"/>
      <c r="SPO25"/>
      <c r="SPP25"/>
      <c r="SPQ25"/>
      <c r="SPR25"/>
      <c r="SPS25"/>
      <c r="SPT25"/>
      <c r="SPU25"/>
      <c r="SPV25"/>
      <c r="SPW25"/>
      <c r="SPX25"/>
      <c r="SPY25"/>
      <c r="SPZ25"/>
      <c r="SQA25"/>
      <c r="SQB25"/>
      <c r="SQC25"/>
      <c r="SQD25"/>
      <c r="SQE25"/>
      <c r="SQF25"/>
      <c r="SQG25"/>
      <c r="SQH25"/>
      <c r="SQI25"/>
      <c r="SQJ25"/>
      <c r="SQK25"/>
      <c r="SQL25"/>
      <c r="SQM25"/>
      <c r="SQN25"/>
      <c r="SQO25"/>
      <c r="SQP25"/>
      <c r="SQQ25"/>
      <c r="SQR25"/>
      <c r="SQS25"/>
      <c r="SQT25"/>
      <c r="SQU25"/>
      <c r="SQV25"/>
      <c r="SQW25"/>
      <c r="SQX25"/>
      <c r="SQY25"/>
      <c r="SQZ25"/>
      <c r="SRA25"/>
      <c r="SRB25"/>
      <c r="SRC25"/>
      <c r="SRD25"/>
      <c r="SRE25"/>
      <c r="SRF25"/>
      <c r="SRG25"/>
      <c r="SRH25"/>
      <c r="SRI25"/>
      <c r="SRJ25"/>
      <c r="SRK25"/>
      <c r="SRL25"/>
      <c r="SRM25"/>
      <c r="SRN25"/>
      <c r="SRO25"/>
      <c r="SRP25"/>
      <c r="SRQ25"/>
      <c r="SRR25"/>
      <c r="SRS25"/>
      <c r="SRT25"/>
      <c r="SRU25"/>
      <c r="SRV25"/>
      <c r="SRW25"/>
      <c r="SRX25"/>
      <c r="SRY25"/>
      <c r="SRZ25"/>
      <c r="SSA25"/>
      <c r="SSB25"/>
      <c r="SSC25"/>
      <c r="SSD25"/>
      <c r="SSE25"/>
      <c r="SSF25"/>
      <c r="SSG25"/>
      <c r="SSH25"/>
      <c r="SSI25"/>
      <c r="SSJ25"/>
      <c r="SSK25"/>
      <c r="SSL25"/>
      <c r="SSM25"/>
      <c r="SSN25"/>
      <c r="SSO25"/>
      <c r="SSP25"/>
      <c r="SSQ25"/>
      <c r="SSR25"/>
      <c r="SSS25"/>
      <c r="SST25"/>
      <c r="SSU25"/>
      <c r="SSV25"/>
      <c r="SSW25"/>
      <c r="SSX25"/>
      <c r="SSY25"/>
      <c r="SSZ25"/>
      <c r="STA25"/>
      <c r="STB25"/>
      <c r="STC25"/>
      <c r="STD25"/>
      <c r="STE25"/>
      <c r="STF25"/>
      <c r="STG25"/>
      <c r="STH25"/>
      <c r="STI25"/>
      <c r="STJ25"/>
      <c r="STK25"/>
      <c r="STL25"/>
      <c r="STM25"/>
      <c r="STN25"/>
      <c r="STO25"/>
      <c r="STP25"/>
      <c r="STQ25"/>
      <c r="STR25"/>
      <c r="STS25"/>
      <c r="STT25"/>
      <c r="STU25"/>
      <c r="STV25"/>
      <c r="STW25"/>
      <c r="STX25"/>
      <c r="STY25"/>
      <c r="STZ25"/>
      <c r="SUA25"/>
      <c r="SUB25"/>
      <c r="SUC25"/>
      <c r="SUD25"/>
      <c r="SUE25"/>
      <c r="SUF25"/>
      <c r="SUG25"/>
      <c r="SUH25"/>
      <c r="SUI25"/>
      <c r="SUJ25"/>
      <c r="SUK25"/>
      <c r="SUL25"/>
      <c r="SUM25"/>
      <c r="SUN25"/>
      <c r="SUO25"/>
      <c r="SUP25"/>
      <c r="SUQ25"/>
      <c r="SUR25"/>
      <c r="SUS25"/>
      <c r="SUT25"/>
      <c r="SUU25"/>
      <c r="SUV25"/>
      <c r="SUW25"/>
      <c r="SUX25"/>
      <c r="SUY25"/>
      <c r="SUZ25"/>
      <c r="SVA25"/>
      <c r="SVB25"/>
      <c r="SVC25"/>
      <c r="SVD25"/>
      <c r="SVE25"/>
      <c r="SVF25"/>
      <c r="SVG25"/>
      <c r="SVH25"/>
      <c r="SVI25"/>
      <c r="SVJ25"/>
      <c r="SVK25"/>
      <c r="SVL25"/>
      <c r="SVM25"/>
      <c r="SVN25"/>
      <c r="SVO25"/>
      <c r="SVP25"/>
      <c r="SVQ25"/>
      <c r="SVR25"/>
      <c r="SVS25"/>
      <c r="SVT25"/>
      <c r="SVU25"/>
      <c r="SVV25"/>
      <c r="SVW25"/>
      <c r="SVX25"/>
      <c r="SVY25"/>
      <c r="SVZ25"/>
      <c r="SWA25"/>
      <c r="SWB25"/>
      <c r="SWC25"/>
      <c r="SWD25"/>
      <c r="SWE25"/>
      <c r="SWF25"/>
      <c r="SWG25"/>
      <c r="SWH25"/>
      <c r="SWI25"/>
      <c r="SWJ25"/>
      <c r="SWK25"/>
      <c r="SWL25"/>
      <c r="SWM25"/>
      <c r="SWN25"/>
      <c r="SWO25"/>
      <c r="SWP25"/>
      <c r="SWQ25"/>
      <c r="SWR25"/>
      <c r="SWS25"/>
      <c r="SWT25"/>
      <c r="SWU25"/>
      <c r="SWV25"/>
      <c r="SWW25"/>
      <c r="SWX25"/>
      <c r="SWY25"/>
      <c r="SWZ25"/>
      <c r="SXA25"/>
      <c r="SXB25"/>
      <c r="SXC25"/>
      <c r="SXD25"/>
      <c r="SXE25"/>
      <c r="SXF25"/>
      <c r="SXG25"/>
      <c r="SXH25"/>
      <c r="SXI25"/>
      <c r="SXJ25"/>
      <c r="SXK25"/>
      <c r="SXL25"/>
      <c r="SXM25"/>
      <c r="SXN25"/>
      <c r="SXO25"/>
      <c r="SXP25"/>
      <c r="SXQ25"/>
      <c r="SXR25"/>
      <c r="SXS25"/>
      <c r="SXT25"/>
      <c r="SXU25"/>
      <c r="SXV25"/>
      <c r="SXW25"/>
      <c r="SXX25"/>
      <c r="SXY25"/>
      <c r="SXZ25"/>
      <c r="SYA25"/>
      <c r="SYB25"/>
      <c r="SYC25"/>
      <c r="SYD25"/>
      <c r="SYE25"/>
      <c r="SYF25"/>
      <c r="SYG25"/>
      <c r="SYH25"/>
      <c r="SYI25"/>
      <c r="SYJ25"/>
      <c r="SYK25"/>
      <c r="SYL25"/>
      <c r="SYM25"/>
      <c r="SYN25"/>
      <c r="SYO25"/>
      <c r="SYP25"/>
      <c r="SYQ25"/>
      <c r="SYR25"/>
      <c r="SYS25"/>
      <c r="SYT25"/>
      <c r="SYU25"/>
      <c r="SYV25"/>
      <c r="SYW25"/>
      <c r="SYX25"/>
      <c r="SYY25"/>
      <c r="SYZ25"/>
      <c r="SZA25"/>
      <c r="SZB25"/>
      <c r="SZC25"/>
      <c r="SZD25"/>
      <c r="SZE25"/>
      <c r="SZF25"/>
      <c r="SZG25"/>
      <c r="SZH25"/>
      <c r="SZI25"/>
      <c r="SZJ25"/>
      <c r="SZK25"/>
      <c r="SZL25"/>
      <c r="SZM25"/>
      <c r="SZN25"/>
      <c r="SZO25"/>
      <c r="SZP25"/>
      <c r="SZQ25"/>
      <c r="SZR25"/>
      <c r="SZS25"/>
      <c r="SZT25"/>
      <c r="SZU25"/>
      <c r="SZV25"/>
      <c r="SZW25"/>
      <c r="SZX25"/>
      <c r="SZY25"/>
      <c r="SZZ25"/>
      <c r="TAA25"/>
      <c r="TAB25"/>
      <c r="TAC25"/>
      <c r="TAD25"/>
      <c r="TAE25"/>
      <c r="TAF25"/>
      <c r="TAG25"/>
      <c r="TAH25"/>
      <c r="TAI25"/>
      <c r="TAJ25"/>
      <c r="TAK25"/>
      <c r="TAL25"/>
      <c r="TAM25"/>
      <c r="TAN25"/>
      <c r="TAO25"/>
      <c r="TAP25"/>
      <c r="TAQ25"/>
      <c r="TAR25"/>
      <c r="TAS25"/>
      <c r="TAT25"/>
      <c r="TAU25"/>
      <c r="TAV25"/>
      <c r="TAW25"/>
      <c r="TAX25"/>
      <c r="TAY25"/>
      <c r="TAZ25"/>
      <c r="TBA25"/>
      <c r="TBB25"/>
      <c r="TBC25"/>
      <c r="TBD25"/>
      <c r="TBE25"/>
      <c r="TBF25"/>
      <c r="TBG25"/>
      <c r="TBH25"/>
      <c r="TBI25"/>
      <c r="TBJ25"/>
      <c r="TBK25"/>
      <c r="TBL25"/>
      <c r="TBM25"/>
      <c r="TBN25"/>
      <c r="TBO25"/>
      <c r="TBP25"/>
      <c r="TBQ25"/>
      <c r="TBR25"/>
      <c r="TBS25"/>
      <c r="TBT25"/>
      <c r="TBU25"/>
      <c r="TBV25"/>
      <c r="TBW25"/>
      <c r="TBX25"/>
      <c r="TBY25"/>
      <c r="TBZ25"/>
      <c r="TCA25"/>
      <c r="TCB25"/>
      <c r="TCC25"/>
      <c r="TCD25"/>
      <c r="TCE25"/>
      <c r="TCF25"/>
      <c r="TCG25"/>
      <c r="TCH25"/>
      <c r="TCI25"/>
      <c r="TCJ25"/>
      <c r="TCK25"/>
      <c r="TCL25"/>
      <c r="TCM25"/>
      <c r="TCN25"/>
      <c r="TCO25"/>
      <c r="TCP25"/>
      <c r="TCQ25"/>
      <c r="TCR25"/>
      <c r="TCS25"/>
      <c r="TCT25"/>
      <c r="TCU25"/>
      <c r="TCV25"/>
      <c r="TCW25"/>
      <c r="TCX25"/>
      <c r="TCY25"/>
      <c r="TCZ25"/>
      <c r="TDA25"/>
      <c r="TDB25"/>
      <c r="TDC25"/>
      <c r="TDD25"/>
      <c r="TDE25"/>
      <c r="TDF25"/>
      <c r="TDG25"/>
      <c r="TDH25"/>
      <c r="TDI25"/>
      <c r="TDJ25"/>
      <c r="TDK25"/>
      <c r="TDL25"/>
      <c r="TDM25"/>
      <c r="TDN25"/>
      <c r="TDO25"/>
      <c r="TDP25"/>
      <c r="TDQ25"/>
      <c r="TDR25"/>
      <c r="TDS25"/>
      <c r="TDT25"/>
      <c r="TDU25"/>
      <c r="TDV25"/>
      <c r="TDW25"/>
      <c r="TDX25"/>
      <c r="TDY25"/>
      <c r="TDZ25"/>
      <c r="TEA25"/>
      <c r="TEB25"/>
      <c r="TEC25"/>
      <c r="TED25"/>
      <c r="TEE25"/>
      <c r="TEF25"/>
      <c r="TEG25"/>
      <c r="TEH25"/>
      <c r="TEI25"/>
      <c r="TEJ25"/>
      <c r="TEK25"/>
      <c r="TEL25"/>
      <c r="TEM25"/>
      <c r="TEN25"/>
      <c r="TEO25"/>
      <c r="TEP25"/>
      <c r="TEQ25"/>
      <c r="TER25"/>
      <c r="TES25"/>
      <c r="TET25"/>
      <c r="TEU25"/>
      <c r="TEV25"/>
      <c r="TEW25"/>
      <c r="TEX25"/>
      <c r="TEY25"/>
      <c r="TEZ25"/>
      <c r="TFA25"/>
      <c r="TFB25"/>
      <c r="TFC25"/>
      <c r="TFD25"/>
      <c r="TFE25"/>
      <c r="TFF25"/>
      <c r="TFG25"/>
      <c r="TFH25"/>
      <c r="TFI25"/>
      <c r="TFJ25"/>
      <c r="TFK25"/>
      <c r="TFL25"/>
      <c r="TFM25"/>
      <c r="TFN25"/>
      <c r="TFO25"/>
      <c r="TFP25"/>
      <c r="TFQ25"/>
      <c r="TFR25"/>
      <c r="TFS25"/>
      <c r="TFT25"/>
      <c r="TFU25"/>
      <c r="TFV25"/>
      <c r="TFW25"/>
      <c r="TFX25"/>
      <c r="TFY25"/>
      <c r="TFZ25"/>
      <c r="TGA25"/>
      <c r="TGB25"/>
      <c r="TGC25"/>
      <c r="TGD25"/>
      <c r="TGE25"/>
      <c r="TGF25"/>
      <c r="TGG25"/>
      <c r="TGH25"/>
      <c r="TGI25"/>
      <c r="TGJ25"/>
      <c r="TGK25"/>
      <c r="TGL25"/>
      <c r="TGM25"/>
      <c r="TGN25"/>
      <c r="TGO25"/>
      <c r="TGP25"/>
      <c r="TGQ25"/>
      <c r="TGR25"/>
      <c r="TGS25"/>
      <c r="TGT25"/>
      <c r="TGU25"/>
      <c r="TGV25"/>
      <c r="TGW25"/>
      <c r="TGX25"/>
      <c r="TGY25"/>
      <c r="TGZ25"/>
      <c r="THA25"/>
      <c r="THB25"/>
      <c r="THC25"/>
      <c r="THD25"/>
      <c r="THE25"/>
      <c r="THF25"/>
      <c r="THG25"/>
      <c r="THH25"/>
      <c r="THI25"/>
      <c r="THJ25"/>
      <c r="THK25"/>
      <c r="THL25"/>
      <c r="THM25"/>
      <c r="THN25"/>
      <c r="THO25"/>
      <c r="THP25"/>
      <c r="THQ25"/>
      <c r="THR25"/>
      <c r="THS25"/>
      <c r="THT25"/>
      <c r="THU25"/>
      <c r="THV25"/>
      <c r="THW25"/>
      <c r="THX25"/>
      <c r="THY25"/>
      <c r="THZ25"/>
      <c r="TIA25"/>
      <c r="TIB25"/>
      <c r="TIC25"/>
      <c r="TID25"/>
      <c r="TIE25"/>
      <c r="TIF25"/>
      <c r="TIG25"/>
      <c r="TIH25"/>
      <c r="TII25"/>
      <c r="TIJ25"/>
      <c r="TIK25"/>
      <c r="TIL25"/>
      <c r="TIM25"/>
      <c r="TIN25"/>
      <c r="TIO25"/>
      <c r="TIP25"/>
      <c r="TIQ25"/>
      <c r="TIR25"/>
      <c r="TIS25"/>
      <c r="TIT25"/>
      <c r="TIU25"/>
      <c r="TIV25"/>
      <c r="TIW25"/>
      <c r="TIX25"/>
      <c r="TIY25"/>
      <c r="TIZ25"/>
      <c r="TJA25"/>
      <c r="TJB25"/>
      <c r="TJC25"/>
      <c r="TJD25"/>
      <c r="TJE25"/>
      <c r="TJF25"/>
      <c r="TJG25"/>
      <c r="TJH25"/>
      <c r="TJI25"/>
      <c r="TJJ25"/>
      <c r="TJK25"/>
      <c r="TJL25"/>
      <c r="TJM25"/>
      <c r="TJN25"/>
      <c r="TJO25"/>
      <c r="TJP25"/>
      <c r="TJQ25"/>
      <c r="TJR25"/>
      <c r="TJS25"/>
      <c r="TJT25"/>
      <c r="TJU25"/>
      <c r="TJV25"/>
      <c r="TJW25"/>
      <c r="TJX25"/>
      <c r="TJY25"/>
      <c r="TJZ25"/>
      <c r="TKA25"/>
      <c r="TKB25"/>
      <c r="TKC25"/>
      <c r="TKD25"/>
      <c r="TKE25"/>
      <c r="TKF25"/>
      <c r="TKG25"/>
      <c r="TKH25"/>
      <c r="TKI25"/>
      <c r="TKJ25"/>
      <c r="TKK25"/>
      <c r="TKL25"/>
      <c r="TKM25"/>
      <c r="TKN25"/>
      <c r="TKO25"/>
      <c r="TKP25"/>
      <c r="TKQ25"/>
      <c r="TKR25"/>
      <c r="TKS25"/>
      <c r="TKT25"/>
      <c r="TKU25"/>
      <c r="TKV25"/>
      <c r="TKW25"/>
      <c r="TKX25"/>
      <c r="TKY25"/>
      <c r="TKZ25"/>
      <c r="TLA25"/>
      <c r="TLB25"/>
      <c r="TLC25"/>
      <c r="TLD25"/>
      <c r="TLE25"/>
      <c r="TLF25"/>
      <c r="TLG25"/>
      <c r="TLH25"/>
      <c r="TLI25"/>
      <c r="TLJ25"/>
      <c r="TLK25"/>
      <c r="TLL25"/>
      <c r="TLM25"/>
      <c r="TLN25"/>
      <c r="TLO25"/>
      <c r="TLP25"/>
      <c r="TLQ25"/>
      <c r="TLR25"/>
      <c r="TLS25"/>
      <c r="TLT25"/>
      <c r="TLU25"/>
      <c r="TLV25"/>
      <c r="TLW25"/>
      <c r="TLX25"/>
      <c r="TLY25"/>
      <c r="TLZ25"/>
      <c r="TMA25"/>
      <c r="TMB25"/>
      <c r="TMC25"/>
      <c r="TMD25"/>
      <c r="TME25"/>
      <c r="TMF25"/>
      <c r="TMG25"/>
      <c r="TMH25"/>
      <c r="TMI25"/>
      <c r="TMJ25"/>
      <c r="TMK25"/>
      <c r="TML25"/>
      <c r="TMM25"/>
      <c r="TMN25"/>
      <c r="TMO25"/>
      <c r="TMP25"/>
      <c r="TMQ25"/>
      <c r="TMR25"/>
      <c r="TMS25"/>
      <c r="TMT25"/>
      <c r="TMU25"/>
      <c r="TMV25"/>
      <c r="TMW25"/>
      <c r="TMX25"/>
      <c r="TMY25"/>
      <c r="TMZ25"/>
      <c r="TNA25"/>
      <c r="TNB25"/>
      <c r="TNC25"/>
      <c r="TND25"/>
      <c r="TNE25"/>
      <c r="TNF25"/>
      <c r="TNG25"/>
      <c r="TNH25"/>
      <c r="TNI25"/>
      <c r="TNJ25"/>
      <c r="TNK25"/>
      <c r="TNL25"/>
      <c r="TNM25"/>
      <c r="TNN25"/>
      <c r="TNO25"/>
      <c r="TNP25"/>
      <c r="TNQ25"/>
      <c r="TNR25"/>
      <c r="TNS25"/>
      <c r="TNT25"/>
      <c r="TNU25"/>
      <c r="TNV25"/>
      <c r="TNW25"/>
      <c r="TNX25"/>
      <c r="TNY25"/>
      <c r="TNZ25"/>
      <c r="TOA25"/>
      <c r="TOB25"/>
      <c r="TOC25"/>
      <c r="TOD25"/>
      <c r="TOE25"/>
      <c r="TOF25"/>
      <c r="TOG25"/>
      <c r="TOH25"/>
      <c r="TOI25"/>
      <c r="TOJ25"/>
      <c r="TOK25"/>
      <c r="TOL25"/>
      <c r="TOM25"/>
      <c r="TON25"/>
      <c r="TOO25"/>
      <c r="TOP25"/>
      <c r="TOQ25"/>
      <c r="TOR25"/>
      <c r="TOS25"/>
      <c r="TOT25"/>
      <c r="TOU25"/>
      <c r="TOV25"/>
      <c r="TOW25"/>
      <c r="TOX25"/>
      <c r="TOY25"/>
      <c r="TOZ25"/>
      <c r="TPA25"/>
      <c r="TPB25"/>
      <c r="TPC25"/>
      <c r="TPD25"/>
      <c r="TPE25"/>
      <c r="TPF25"/>
      <c r="TPG25"/>
      <c r="TPH25"/>
      <c r="TPI25"/>
      <c r="TPJ25"/>
      <c r="TPK25"/>
      <c r="TPL25"/>
      <c r="TPM25"/>
      <c r="TPN25"/>
      <c r="TPO25"/>
      <c r="TPP25"/>
      <c r="TPQ25"/>
      <c r="TPR25"/>
      <c r="TPS25"/>
      <c r="TPT25"/>
      <c r="TPU25"/>
      <c r="TPV25"/>
      <c r="TPW25"/>
      <c r="TPX25"/>
      <c r="TPY25"/>
      <c r="TPZ25"/>
      <c r="TQA25"/>
      <c r="TQB25"/>
      <c r="TQC25"/>
      <c r="TQD25"/>
      <c r="TQE25"/>
      <c r="TQF25"/>
      <c r="TQG25"/>
      <c r="TQH25"/>
      <c r="TQI25"/>
      <c r="TQJ25"/>
      <c r="TQK25"/>
      <c r="TQL25"/>
      <c r="TQM25"/>
      <c r="TQN25"/>
      <c r="TQO25"/>
      <c r="TQP25"/>
      <c r="TQQ25"/>
      <c r="TQR25"/>
      <c r="TQS25"/>
      <c r="TQT25"/>
      <c r="TQU25"/>
      <c r="TQV25"/>
      <c r="TQW25"/>
      <c r="TQX25"/>
      <c r="TQY25"/>
      <c r="TQZ25"/>
      <c r="TRA25"/>
      <c r="TRB25"/>
      <c r="TRC25"/>
      <c r="TRD25"/>
      <c r="TRE25"/>
      <c r="TRF25"/>
      <c r="TRG25"/>
      <c r="TRH25"/>
      <c r="TRI25"/>
      <c r="TRJ25"/>
      <c r="TRK25"/>
      <c r="TRL25"/>
      <c r="TRM25"/>
      <c r="TRN25"/>
      <c r="TRO25"/>
      <c r="TRP25"/>
      <c r="TRQ25"/>
      <c r="TRR25"/>
      <c r="TRS25"/>
      <c r="TRT25"/>
      <c r="TRU25"/>
      <c r="TRV25"/>
      <c r="TRW25"/>
      <c r="TRX25"/>
      <c r="TRY25"/>
      <c r="TRZ25"/>
      <c r="TSA25"/>
      <c r="TSB25"/>
      <c r="TSC25"/>
      <c r="TSD25"/>
      <c r="TSE25"/>
      <c r="TSF25"/>
      <c r="TSG25"/>
      <c r="TSH25"/>
      <c r="TSI25"/>
      <c r="TSJ25"/>
      <c r="TSK25"/>
      <c r="TSL25"/>
      <c r="TSM25"/>
      <c r="TSN25"/>
      <c r="TSO25"/>
      <c r="TSP25"/>
      <c r="TSQ25"/>
      <c r="TSR25"/>
      <c r="TSS25"/>
      <c r="TST25"/>
      <c r="TSU25"/>
      <c r="TSV25"/>
      <c r="TSW25"/>
      <c r="TSX25"/>
      <c r="TSY25"/>
      <c r="TSZ25"/>
      <c r="TTA25"/>
      <c r="TTB25"/>
      <c r="TTC25"/>
      <c r="TTD25"/>
      <c r="TTE25"/>
      <c r="TTF25"/>
      <c r="TTG25"/>
      <c r="TTH25"/>
      <c r="TTI25"/>
      <c r="TTJ25"/>
      <c r="TTK25"/>
      <c r="TTL25"/>
      <c r="TTM25"/>
      <c r="TTN25"/>
      <c r="TTO25"/>
      <c r="TTP25"/>
      <c r="TTQ25"/>
      <c r="TTR25"/>
      <c r="TTS25"/>
      <c r="TTT25"/>
      <c r="TTU25"/>
      <c r="TTV25"/>
      <c r="TTW25"/>
      <c r="TTX25"/>
      <c r="TTY25"/>
      <c r="TTZ25"/>
      <c r="TUA25"/>
      <c r="TUB25"/>
      <c r="TUC25"/>
      <c r="TUD25"/>
      <c r="TUE25"/>
      <c r="TUF25"/>
      <c r="TUG25"/>
      <c r="TUH25"/>
      <c r="TUI25"/>
      <c r="TUJ25"/>
      <c r="TUK25"/>
      <c r="TUL25"/>
      <c r="TUM25"/>
      <c r="TUN25"/>
      <c r="TUO25"/>
      <c r="TUP25"/>
      <c r="TUQ25"/>
      <c r="TUR25"/>
      <c r="TUS25"/>
      <c r="TUT25"/>
      <c r="TUU25"/>
      <c r="TUV25"/>
      <c r="TUW25"/>
      <c r="TUX25"/>
      <c r="TUY25"/>
      <c r="TUZ25"/>
      <c r="TVA25"/>
      <c r="TVB25"/>
      <c r="TVC25"/>
      <c r="TVD25"/>
      <c r="TVE25"/>
      <c r="TVF25"/>
      <c r="TVG25"/>
      <c r="TVH25"/>
      <c r="TVI25"/>
      <c r="TVJ25"/>
      <c r="TVK25"/>
      <c r="TVL25"/>
      <c r="TVM25"/>
      <c r="TVN25"/>
      <c r="TVO25"/>
      <c r="TVP25"/>
      <c r="TVQ25"/>
      <c r="TVR25"/>
      <c r="TVS25"/>
      <c r="TVT25"/>
      <c r="TVU25"/>
      <c r="TVV25"/>
      <c r="TVW25"/>
      <c r="TVX25"/>
      <c r="TVY25"/>
      <c r="TVZ25"/>
      <c r="TWA25"/>
      <c r="TWB25"/>
      <c r="TWC25"/>
      <c r="TWD25"/>
      <c r="TWE25"/>
      <c r="TWF25"/>
      <c r="TWG25"/>
      <c r="TWH25"/>
      <c r="TWI25"/>
      <c r="TWJ25"/>
      <c r="TWK25"/>
      <c r="TWL25"/>
      <c r="TWM25"/>
      <c r="TWN25"/>
      <c r="TWO25"/>
      <c r="TWP25"/>
      <c r="TWQ25"/>
      <c r="TWR25"/>
      <c r="TWS25"/>
      <c r="TWT25"/>
      <c r="TWU25"/>
      <c r="TWV25"/>
      <c r="TWW25"/>
      <c r="TWX25"/>
      <c r="TWY25"/>
      <c r="TWZ25"/>
      <c r="TXA25"/>
      <c r="TXB25"/>
      <c r="TXC25"/>
      <c r="TXD25"/>
      <c r="TXE25"/>
      <c r="TXF25"/>
      <c r="TXG25"/>
      <c r="TXH25"/>
      <c r="TXI25"/>
      <c r="TXJ25"/>
      <c r="TXK25"/>
      <c r="TXL25"/>
      <c r="TXM25"/>
      <c r="TXN25"/>
      <c r="TXO25"/>
      <c r="TXP25"/>
      <c r="TXQ25"/>
      <c r="TXR25"/>
      <c r="TXS25"/>
      <c r="TXT25"/>
      <c r="TXU25"/>
      <c r="TXV25"/>
      <c r="TXW25"/>
      <c r="TXX25"/>
      <c r="TXY25"/>
      <c r="TXZ25"/>
      <c r="TYA25"/>
      <c r="TYB25"/>
      <c r="TYC25"/>
      <c r="TYD25"/>
      <c r="TYE25"/>
      <c r="TYF25"/>
      <c r="TYG25"/>
      <c r="TYH25"/>
      <c r="TYI25"/>
      <c r="TYJ25"/>
      <c r="TYK25"/>
      <c r="TYL25"/>
      <c r="TYM25"/>
      <c r="TYN25"/>
      <c r="TYO25"/>
      <c r="TYP25"/>
      <c r="TYQ25"/>
      <c r="TYR25"/>
      <c r="TYS25"/>
      <c r="TYT25"/>
      <c r="TYU25"/>
      <c r="TYV25"/>
      <c r="TYW25"/>
      <c r="TYX25"/>
      <c r="TYY25"/>
      <c r="TYZ25"/>
      <c r="TZA25"/>
      <c r="TZB25"/>
      <c r="TZC25"/>
      <c r="TZD25"/>
      <c r="TZE25"/>
      <c r="TZF25"/>
      <c r="TZG25"/>
      <c r="TZH25"/>
      <c r="TZI25"/>
      <c r="TZJ25"/>
      <c r="TZK25"/>
      <c r="TZL25"/>
      <c r="TZM25"/>
      <c r="TZN25"/>
      <c r="TZO25"/>
      <c r="TZP25"/>
      <c r="TZQ25"/>
      <c r="TZR25"/>
      <c r="TZS25"/>
      <c r="TZT25"/>
      <c r="TZU25"/>
      <c r="TZV25"/>
      <c r="TZW25"/>
      <c r="TZX25"/>
      <c r="TZY25"/>
      <c r="TZZ25"/>
      <c r="UAA25"/>
      <c r="UAB25"/>
      <c r="UAC25"/>
      <c r="UAD25"/>
      <c r="UAE25"/>
      <c r="UAF25"/>
      <c r="UAG25"/>
      <c r="UAH25"/>
      <c r="UAI25"/>
      <c r="UAJ25"/>
      <c r="UAK25"/>
      <c r="UAL25"/>
      <c r="UAM25"/>
      <c r="UAN25"/>
      <c r="UAO25"/>
      <c r="UAP25"/>
      <c r="UAQ25"/>
      <c r="UAR25"/>
      <c r="UAS25"/>
      <c r="UAT25"/>
      <c r="UAU25"/>
      <c r="UAV25"/>
      <c r="UAW25"/>
      <c r="UAX25"/>
      <c r="UAY25"/>
      <c r="UAZ25"/>
      <c r="UBA25"/>
      <c r="UBB25"/>
      <c r="UBC25"/>
      <c r="UBD25"/>
      <c r="UBE25"/>
      <c r="UBF25"/>
      <c r="UBG25"/>
      <c r="UBH25"/>
      <c r="UBI25"/>
      <c r="UBJ25"/>
      <c r="UBK25"/>
      <c r="UBL25"/>
      <c r="UBM25"/>
      <c r="UBN25"/>
      <c r="UBO25"/>
      <c r="UBP25"/>
      <c r="UBQ25"/>
      <c r="UBR25"/>
      <c r="UBS25"/>
      <c r="UBT25"/>
      <c r="UBU25"/>
      <c r="UBV25"/>
      <c r="UBW25"/>
      <c r="UBX25"/>
      <c r="UBY25"/>
      <c r="UBZ25"/>
      <c r="UCA25"/>
      <c r="UCB25"/>
      <c r="UCC25"/>
      <c r="UCD25"/>
      <c r="UCE25"/>
      <c r="UCF25"/>
      <c r="UCG25"/>
      <c r="UCH25"/>
      <c r="UCI25"/>
      <c r="UCJ25"/>
      <c r="UCK25"/>
      <c r="UCL25"/>
      <c r="UCM25"/>
      <c r="UCN25"/>
      <c r="UCO25"/>
      <c r="UCP25"/>
      <c r="UCQ25"/>
      <c r="UCR25"/>
      <c r="UCS25"/>
      <c r="UCT25"/>
      <c r="UCU25"/>
      <c r="UCV25"/>
      <c r="UCW25"/>
      <c r="UCX25"/>
      <c r="UCY25"/>
      <c r="UCZ25"/>
      <c r="UDA25"/>
      <c r="UDB25"/>
      <c r="UDC25"/>
      <c r="UDD25"/>
      <c r="UDE25"/>
      <c r="UDF25"/>
      <c r="UDG25"/>
      <c r="UDH25"/>
      <c r="UDI25"/>
      <c r="UDJ25"/>
      <c r="UDK25"/>
      <c r="UDL25"/>
      <c r="UDM25"/>
      <c r="UDN25"/>
      <c r="UDO25"/>
      <c r="UDP25"/>
      <c r="UDQ25"/>
      <c r="UDR25"/>
      <c r="UDS25"/>
      <c r="UDT25"/>
      <c r="UDU25"/>
      <c r="UDV25"/>
      <c r="UDW25"/>
      <c r="UDX25"/>
      <c r="UDY25"/>
      <c r="UDZ25"/>
      <c r="UEA25"/>
      <c r="UEB25"/>
      <c r="UEC25"/>
      <c r="UED25"/>
      <c r="UEE25"/>
      <c r="UEF25"/>
      <c r="UEG25"/>
      <c r="UEH25"/>
      <c r="UEI25"/>
      <c r="UEJ25"/>
      <c r="UEK25"/>
      <c r="UEL25"/>
      <c r="UEM25"/>
      <c r="UEN25"/>
      <c r="UEO25"/>
      <c r="UEP25"/>
      <c r="UEQ25"/>
      <c r="UER25"/>
      <c r="UES25"/>
      <c r="UET25"/>
      <c r="UEU25"/>
      <c r="UEV25"/>
      <c r="UEW25"/>
      <c r="UEX25"/>
      <c r="UEY25"/>
      <c r="UEZ25"/>
      <c r="UFA25"/>
      <c r="UFB25"/>
      <c r="UFC25"/>
      <c r="UFD25"/>
      <c r="UFE25"/>
      <c r="UFF25"/>
      <c r="UFG25"/>
      <c r="UFH25"/>
      <c r="UFI25"/>
      <c r="UFJ25"/>
      <c r="UFK25"/>
      <c r="UFL25"/>
      <c r="UFM25"/>
      <c r="UFN25"/>
      <c r="UFO25"/>
      <c r="UFP25"/>
      <c r="UFQ25"/>
      <c r="UFR25"/>
      <c r="UFS25"/>
      <c r="UFT25"/>
      <c r="UFU25"/>
      <c r="UFV25"/>
      <c r="UFW25"/>
      <c r="UFX25"/>
      <c r="UFY25"/>
      <c r="UFZ25"/>
      <c r="UGA25"/>
      <c r="UGB25"/>
      <c r="UGC25"/>
      <c r="UGD25"/>
      <c r="UGE25"/>
      <c r="UGF25"/>
      <c r="UGG25"/>
      <c r="UGH25"/>
      <c r="UGI25"/>
      <c r="UGJ25"/>
      <c r="UGK25"/>
      <c r="UGL25"/>
      <c r="UGM25"/>
      <c r="UGN25"/>
      <c r="UGO25"/>
      <c r="UGP25"/>
      <c r="UGQ25"/>
      <c r="UGR25"/>
      <c r="UGS25"/>
      <c r="UGT25"/>
      <c r="UGU25"/>
      <c r="UGV25"/>
      <c r="UGW25"/>
      <c r="UGX25"/>
      <c r="UGY25"/>
      <c r="UGZ25"/>
      <c r="UHA25"/>
      <c r="UHB25"/>
      <c r="UHC25"/>
      <c r="UHD25"/>
      <c r="UHE25"/>
      <c r="UHF25"/>
      <c r="UHG25"/>
      <c r="UHH25"/>
      <c r="UHI25"/>
      <c r="UHJ25"/>
      <c r="UHK25"/>
      <c r="UHL25"/>
      <c r="UHM25"/>
      <c r="UHN25"/>
      <c r="UHO25"/>
      <c r="UHP25"/>
      <c r="UHQ25"/>
      <c r="UHR25"/>
      <c r="UHS25"/>
      <c r="UHT25"/>
      <c r="UHU25"/>
      <c r="UHV25"/>
      <c r="UHW25"/>
      <c r="UHX25"/>
      <c r="UHY25"/>
      <c r="UHZ25"/>
      <c r="UIA25"/>
      <c r="UIB25"/>
      <c r="UIC25"/>
      <c r="UID25"/>
      <c r="UIE25"/>
      <c r="UIF25"/>
      <c r="UIG25"/>
      <c r="UIH25"/>
      <c r="UII25"/>
      <c r="UIJ25"/>
      <c r="UIK25"/>
      <c r="UIL25"/>
      <c r="UIM25"/>
      <c r="UIN25"/>
      <c r="UIO25"/>
      <c r="UIP25"/>
      <c r="UIQ25"/>
      <c r="UIR25"/>
      <c r="UIS25"/>
      <c r="UIT25"/>
      <c r="UIU25"/>
      <c r="UIV25"/>
      <c r="UIW25"/>
      <c r="UIX25"/>
      <c r="UIY25"/>
      <c r="UIZ25"/>
      <c r="UJA25"/>
      <c r="UJB25"/>
      <c r="UJC25"/>
      <c r="UJD25"/>
      <c r="UJE25"/>
      <c r="UJF25"/>
      <c r="UJG25"/>
      <c r="UJH25"/>
      <c r="UJI25"/>
      <c r="UJJ25"/>
      <c r="UJK25"/>
      <c r="UJL25"/>
      <c r="UJM25"/>
      <c r="UJN25"/>
      <c r="UJO25"/>
      <c r="UJP25"/>
      <c r="UJQ25"/>
      <c r="UJR25"/>
      <c r="UJS25"/>
      <c r="UJT25"/>
      <c r="UJU25"/>
      <c r="UJV25"/>
      <c r="UJW25"/>
      <c r="UJX25"/>
      <c r="UJY25"/>
      <c r="UJZ25"/>
      <c r="UKA25"/>
      <c r="UKB25"/>
      <c r="UKC25"/>
      <c r="UKD25"/>
      <c r="UKE25"/>
      <c r="UKF25"/>
      <c r="UKG25"/>
      <c r="UKH25"/>
      <c r="UKI25"/>
      <c r="UKJ25"/>
      <c r="UKK25"/>
      <c r="UKL25"/>
      <c r="UKM25"/>
      <c r="UKN25"/>
      <c r="UKO25"/>
      <c r="UKP25"/>
      <c r="UKQ25"/>
      <c r="UKR25"/>
      <c r="UKS25"/>
      <c r="UKT25"/>
      <c r="UKU25"/>
      <c r="UKV25"/>
      <c r="UKW25"/>
      <c r="UKX25"/>
      <c r="UKY25"/>
      <c r="UKZ25"/>
      <c r="ULA25"/>
      <c r="ULB25"/>
      <c r="ULC25"/>
      <c r="ULD25"/>
      <c r="ULE25"/>
      <c r="ULF25"/>
      <c r="ULG25"/>
      <c r="ULH25"/>
      <c r="ULI25"/>
      <c r="ULJ25"/>
      <c r="ULK25"/>
      <c r="ULL25"/>
      <c r="ULM25"/>
      <c r="ULN25"/>
      <c r="ULO25"/>
      <c r="ULP25"/>
      <c r="ULQ25"/>
      <c r="ULR25"/>
      <c r="ULS25"/>
      <c r="ULT25"/>
      <c r="ULU25"/>
      <c r="ULV25"/>
      <c r="ULW25"/>
      <c r="ULX25"/>
      <c r="ULY25"/>
      <c r="ULZ25"/>
      <c r="UMA25"/>
      <c r="UMB25"/>
      <c r="UMC25"/>
      <c r="UMD25"/>
      <c r="UME25"/>
      <c r="UMF25"/>
      <c r="UMG25"/>
      <c r="UMH25"/>
      <c r="UMI25"/>
      <c r="UMJ25"/>
      <c r="UMK25"/>
      <c r="UML25"/>
      <c r="UMM25"/>
      <c r="UMN25"/>
      <c r="UMO25"/>
      <c r="UMP25"/>
      <c r="UMQ25"/>
      <c r="UMR25"/>
      <c r="UMS25"/>
      <c r="UMT25"/>
      <c r="UMU25"/>
      <c r="UMV25"/>
      <c r="UMW25"/>
      <c r="UMX25"/>
      <c r="UMY25"/>
      <c r="UMZ25"/>
      <c r="UNA25"/>
      <c r="UNB25"/>
      <c r="UNC25"/>
      <c r="UND25"/>
      <c r="UNE25"/>
      <c r="UNF25"/>
      <c r="UNG25"/>
      <c r="UNH25"/>
      <c r="UNI25"/>
      <c r="UNJ25"/>
      <c r="UNK25"/>
      <c r="UNL25"/>
      <c r="UNM25"/>
      <c r="UNN25"/>
      <c r="UNO25"/>
      <c r="UNP25"/>
      <c r="UNQ25"/>
      <c r="UNR25"/>
      <c r="UNS25"/>
      <c r="UNT25"/>
      <c r="UNU25"/>
      <c r="UNV25"/>
      <c r="UNW25"/>
      <c r="UNX25"/>
      <c r="UNY25"/>
      <c r="UNZ25"/>
      <c r="UOA25"/>
      <c r="UOB25"/>
      <c r="UOC25"/>
      <c r="UOD25"/>
      <c r="UOE25"/>
      <c r="UOF25"/>
      <c r="UOG25"/>
      <c r="UOH25"/>
      <c r="UOI25"/>
      <c r="UOJ25"/>
      <c r="UOK25"/>
      <c r="UOL25"/>
      <c r="UOM25"/>
      <c r="UON25"/>
      <c r="UOO25"/>
      <c r="UOP25"/>
      <c r="UOQ25"/>
      <c r="UOR25"/>
      <c r="UOS25"/>
      <c r="UOT25"/>
      <c r="UOU25"/>
      <c r="UOV25"/>
      <c r="UOW25"/>
      <c r="UOX25"/>
      <c r="UOY25"/>
      <c r="UOZ25"/>
      <c r="UPA25"/>
      <c r="UPB25"/>
      <c r="UPC25"/>
      <c r="UPD25"/>
      <c r="UPE25"/>
      <c r="UPF25"/>
      <c r="UPG25"/>
      <c r="UPH25"/>
      <c r="UPI25"/>
      <c r="UPJ25"/>
      <c r="UPK25"/>
      <c r="UPL25"/>
      <c r="UPM25"/>
      <c r="UPN25"/>
      <c r="UPO25"/>
      <c r="UPP25"/>
      <c r="UPQ25"/>
      <c r="UPR25"/>
      <c r="UPS25"/>
      <c r="UPT25"/>
      <c r="UPU25"/>
      <c r="UPV25"/>
      <c r="UPW25"/>
      <c r="UPX25"/>
      <c r="UPY25"/>
      <c r="UPZ25"/>
      <c r="UQA25"/>
      <c r="UQB25"/>
      <c r="UQC25"/>
      <c r="UQD25"/>
      <c r="UQE25"/>
      <c r="UQF25"/>
      <c r="UQG25"/>
      <c r="UQH25"/>
      <c r="UQI25"/>
      <c r="UQJ25"/>
      <c r="UQK25"/>
      <c r="UQL25"/>
      <c r="UQM25"/>
      <c r="UQN25"/>
      <c r="UQO25"/>
      <c r="UQP25"/>
      <c r="UQQ25"/>
      <c r="UQR25"/>
      <c r="UQS25"/>
      <c r="UQT25"/>
      <c r="UQU25"/>
      <c r="UQV25"/>
      <c r="UQW25"/>
      <c r="UQX25"/>
      <c r="UQY25"/>
      <c r="UQZ25"/>
      <c r="URA25"/>
      <c r="URB25"/>
      <c r="URC25"/>
      <c r="URD25"/>
      <c r="URE25"/>
      <c r="URF25"/>
      <c r="URG25"/>
      <c r="URH25"/>
      <c r="URI25"/>
      <c r="URJ25"/>
      <c r="URK25"/>
      <c r="URL25"/>
      <c r="URM25"/>
      <c r="URN25"/>
      <c r="URO25"/>
      <c r="URP25"/>
      <c r="URQ25"/>
      <c r="URR25"/>
      <c r="URS25"/>
      <c r="URT25"/>
      <c r="URU25"/>
      <c r="URV25"/>
      <c r="URW25"/>
      <c r="URX25"/>
      <c r="URY25"/>
      <c r="URZ25"/>
      <c r="USA25"/>
      <c r="USB25"/>
      <c r="USC25"/>
      <c r="USD25"/>
      <c r="USE25"/>
      <c r="USF25"/>
      <c r="USG25"/>
      <c r="USH25"/>
      <c r="USI25"/>
      <c r="USJ25"/>
      <c r="USK25"/>
      <c r="USL25"/>
      <c r="USM25"/>
      <c r="USN25"/>
      <c r="USO25"/>
      <c r="USP25"/>
      <c r="USQ25"/>
      <c r="USR25"/>
      <c r="USS25"/>
      <c r="UST25"/>
      <c r="USU25"/>
      <c r="USV25"/>
      <c r="USW25"/>
      <c r="USX25"/>
      <c r="USY25"/>
      <c r="USZ25"/>
      <c r="UTA25"/>
      <c r="UTB25"/>
      <c r="UTC25"/>
      <c r="UTD25"/>
      <c r="UTE25"/>
      <c r="UTF25"/>
      <c r="UTG25"/>
      <c r="UTH25"/>
      <c r="UTI25"/>
      <c r="UTJ25"/>
      <c r="UTK25"/>
      <c r="UTL25"/>
      <c r="UTM25"/>
      <c r="UTN25"/>
      <c r="UTO25"/>
      <c r="UTP25"/>
      <c r="UTQ25"/>
      <c r="UTR25"/>
      <c r="UTS25"/>
      <c r="UTT25"/>
      <c r="UTU25"/>
      <c r="UTV25"/>
      <c r="UTW25"/>
      <c r="UTX25"/>
      <c r="UTY25"/>
      <c r="UTZ25"/>
      <c r="UUA25"/>
      <c r="UUB25"/>
      <c r="UUC25"/>
      <c r="UUD25"/>
      <c r="UUE25"/>
      <c r="UUF25"/>
      <c r="UUG25"/>
      <c r="UUH25"/>
      <c r="UUI25"/>
      <c r="UUJ25"/>
      <c r="UUK25"/>
      <c r="UUL25"/>
      <c r="UUM25"/>
      <c r="UUN25"/>
      <c r="UUO25"/>
      <c r="UUP25"/>
      <c r="UUQ25"/>
      <c r="UUR25"/>
      <c r="UUS25"/>
      <c r="UUT25"/>
      <c r="UUU25"/>
      <c r="UUV25"/>
      <c r="UUW25"/>
      <c r="UUX25"/>
      <c r="UUY25"/>
      <c r="UUZ25"/>
      <c r="UVA25"/>
      <c r="UVB25"/>
      <c r="UVC25"/>
      <c r="UVD25"/>
      <c r="UVE25"/>
      <c r="UVF25"/>
      <c r="UVG25"/>
      <c r="UVH25"/>
      <c r="UVI25"/>
      <c r="UVJ25"/>
      <c r="UVK25"/>
      <c r="UVL25"/>
      <c r="UVM25"/>
      <c r="UVN25"/>
      <c r="UVO25"/>
      <c r="UVP25"/>
      <c r="UVQ25"/>
      <c r="UVR25"/>
      <c r="UVS25"/>
      <c r="UVT25"/>
      <c r="UVU25"/>
      <c r="UVV25"/>
      <c r="UVW25"/>
      <c r="UVX25"/>
      <c r="UVY25"/>
      <c r="UVZ25"/>
      <c r="UWA25"/>
      <c r="UWB25"/>
      <c r="UWC25"/>
      <c r="UWD25"/>
      <c r="UWE25"/>
      <c r="UWF25"/>
      <c r="UWG25"/>
      <c r="UWH25"/>
      <c r="UWI25"/>
      <c r="UWJ25"/>
      <c r="UWK25"/>
      <c r="UWL25"/>
      <c r="UWM25"/>
      <c r="UWN25"/>
      <c r="UWO25"/>
      <c r="UWP25"/>
      <c r="UWQ25"/>
      <c r="UWR25"/>
      <c r="UWS25"/>
      <c r="UWT25"/>
      <c r="UWU25"/>
      <c r="UWV25"/>
      <c r="UWW25"/>
      <c r="UWX25"/>
      <c r="UWY25"/>
      <c r="UWZ25"/>
      <c r="UXA25"/>
      <c r="UXB25"/>
      <c r="UXC25"/>
      <c r="UXD25"/>
      <c r="UXE25"/>
      <c r="UXF25"/>
      <c r="UXG25"/>
      <c r="UXH25"/>
      <c r="UXI25"/>
      <c r="UXJ25"/>
      <c r="UXK25"/>
      <c r="UXL25"/>
      <c r="UXM25"/>
      <c r="UXN25"/>
      <c r="UXO25"/>
      <c r="UXP25"/>
      <c r="UXQ25"/>
      <c r="UXR25"/>
      <c r="UXS25"/>
      <c r="UXT25"/>
      <c r="UXU25"/>
      <c r="UXV25"/>
      <c r="UXW25"/>
      <c r="UXX25"/>
      <c r="UXY25"/>
      <c r="UXZ25"/>
      <c r="UYA25"/>
      <c r="UYB25"/>
      <c r="UYC25"/>
      <c r="UYD25"/>
      <c r="UYE25"/>
      <c r="UYF25"/>
      <c r="UYG25"/>
      <c r="UYH25"/>
      <c r="UYI25"/>
      <c r="UYJ25"/>
      <c r="UYK25"/>
      <c r="UYL25"/>
      <c r="UYM25"/>
      <c r="UYN25"/>
      <c r="UYO25"/>
      <c r="UYP25"/>
      <c r="UYQ25"/>
      <c r="UYR25"/>
      <c r="UYS25"/>
      <c r="UYT25"/>
      <c r="UYU25"/>
      <c r="UYV25"/>
      <c r="UYW25"/>
      <c r="UYX25"/>
      <c r="UYY25"/>
      <c r="UYZ25"/>
      <c r="UZA25"/>
      <c r="UZB25"/>
      <c r="UZC25"/>
      <c r="UZD25"/>
      <c r="UZE25"/>
      <c r="UZF25"/>
      <c r="UZG25"/>
      <c r="UZH25"/>
      <c r="UZI25"/>
      <c r="UZJ25"/>
      <c r="UZK25"/>
      <c r="UZL25"/>
      <c r="UZM25"/>
      <c r="UZN25"/>
      <c r="UZO25"/>
      <c r="UZP25"/>
      <c r="UZQ25"/>
      <c r="UZR25"/>
      <c r="UZS25"/>
      <c r="UZT25"/>
      <c r="UZU25"/>
      <c r="UZV25"/>
      <c r="UZW25"/>
      <c r="UZX25"/>
      <c r="UZY25"/>
      <c r="UZZ25"/>
      <c r="VAA25"/>
      <c r="VAB25"/>
      <c r="VAC25"/>
      <c r="VAD25"/>
      <c r="VAE25"/>
      <c r="VAF25"/>
      <c r="VAG25"/>
      <c r="VAH25"/>
      <c r="VAI25"/>
      <c r="VAJ25"/>
      <c r="VAK25"/>
      <c r="VAL25"/>
      <c r="VAM25"/>
      <c r="VAN25"/>
      <c r="VAO25"/>
      <c r="VAP25"/>
      <c r="VAQ25"/>
      <c r="VAR25"/>
      <c r="VAS25"/>
      <c r="VAT25"/>
      <c r="VAU25"/>
      <c r="VAV25"/>
      <c r="VAW25"/>
      <c r="VAX25"/>
      <c r="VAY25"/>
      <c r="VAZ25"/>
      <c r="VBA25"/>
      <c r="VBB25"/>
      <c r="VBC25"/>
      <c r="VBD25"/>
      <c r="VBE25"/>
      <c r="VBF25"/>
      <c r="VBG25"/>
      <c r="VBH25"/>
      <c r="VBI25"/>
      <c r="VBJ25"/>
      <c r="VBK25"/>
      <c r="VBL25"/>
      <c r="VBM25"/>
      <c r="VBN25"/>
      <c r="VBO25"/>
      <c r="VBP25"/>
      <c r="VBQ25"/>
      <c r="VBR25"/>
      <c r="VBS25"/>
      <c r="VBT25"/>
      <c r="VBU25"/>
      <c r="VBV25"/>
      <c r="VBW25"/>
      <c r="VBX25"/>
      <c r="VBY25"/>
      <c r="VBZ25"/>
      <c r="VCA25"/>
      <c r="VCB25"/>
      <c r="VCC25"/>
      <c r="VCD25"/>
      <c r="VCE25"/>
      <c r="VCF25"/>
      <c r="VCG25"/>
      <c r="VCH25"/>
      <c r="VCI25"/>
      <c r="VCJ25"/>
      <c r="VCK25"/>
      <c r="VCL25"/>
      <c r="VCM25"/>
      <c r="VCN25"/>
      <c r="VCO25"/>
      <c r="VCP25"/>
      <c r="VCQ25"/>
      <c r="VCR25"/>
      <c r="VCS25"/>
      <c r="VCT25"/>
      <c r="VCU25"/>
      <c r="VCV25"/>
      <c r="VCW25"/>
      <c r="VCX25"/>
      <c r="VCY25"/>
      <c r="VCZ25"/>
      <c r="VDA25"/>
      <c r="VDB25"/>
      <c r="VDC25"/>
      <c r="VDD25"/>
      <c r="VDE25"/>
      <c r="VDF25"/>
      <c r="VDG25"/>
      <c r="VDH25"/>
      <c r="VDI25"/>
      <c r="VDJ25"/>
      <c r="VDK25"/>
      <c r="VDL25"/>
      <c r="VDM25"/>
      <c r="VDN25"/>
      <c r="VDO25"/>
      <c r="VDP25"/>
      <c r="VDQ25"/>
      <c r="VDR25"/>
      <c r="VDS25"/>
      <c r="VDT25"/>
      <c r="VDU25"/>
      <c r="VDV25"/>
      <c r="VDW25"/>
      <c r="VDX25"/>
      <c r="VDY25"/>
      <c r="VDZ25"/>
      <c r="VEA25"/>
      <c r="VEB25"/>
      <c r="VEC25"/>
      <c r="VED25"/>
      <c r="VEE25"/>
      <c r="VEF25"/>
      <c r="VEG25"/>
      <c r="VEH25"/>
      <c r="VEI25"/>
      <c r="VEJ25"/>
      <c r="VEK25"/>
      <c r="VEL25"/>
      <c r="VEM25"/>
      <c r="VEN25"/>
      <c r="VEO25"/>
      <c r="VEP25"/>
      <c r="VEQ25"/>
      <c r="VER25"/>
      <c r="VES25"/>
      <c r="VET25"/>
      <c r="VEU25"/>
      <c r="VEV25"/>
      <c r="VEW25"/>
      <c r="VEX25"/>
      <c r="VEY25"/>
      <c r="VEZ25"/>
      <c r="VFA25"/>
      <c r="VFB25"/>
      <c r="VFC25"/>
      <c r="VFD25"/>
      <c r="VFE25"/>
      <c r="VFF25"/>
      <c r="VFG25"/>
      <c r="VFH25"/>
      <c r="VFI25"/>
      <c r="VFJ25"/>
      <c r="VFK25"/>
      <c r="VFL25"/>
      <c r="VFM25"/>
      <c r="VFN25"/>
      <c r="VFO25"/>
      <c r="VFP25"/>
      <c r="VFQ25"/>
      <c r="VFR25"/>
      <c r="VFS25"/>
      <c r="VFT25"/>
      <c r="VFU25"/>
      <c r="VFV25"/>
      <c r="VFW25"/>
      <c r="VFX25"/>
      <c r="VFY25"/>
      <c r="VFZ25"/>
      <c r="VGA25"/>
      <c r="VGB25"/>
      <c r="VGC25"/>
      <c r="VGD25"/>
      <c r="VGE25"/>
      <c r="VGF25"/>
      <c r="VGG25"/>
      <c r="VGH25"/>
      <c r="VGI25"/>
      <c r="VGJ25"/>
      <c r="VGK25"/>
      <c r="VGL25"/>
      <c r="VGM25"/>
      <c r="VGN25"/>
      <c r="VGO25"/>
      <c r="VGP25"/>
      <c r="VGQ25"/>
      <c r="VGR25"/>
      <c r="VGS25"/>
      <c r="VGT25"/>
      <c r="VGU25"/>
      <c r="VGV25"/>
      <c r="VGW25"/>
      <c r="VGX25"/>
      <c r="VGY25"/>
      <c r="VGZ25"/>
      <c r="VHA25"/>
      <c r="VHB25"/>
      <c r="VHC25"/>
      <c r="VHD25"/>
      <c r="VHE25"/>
      <c r="VHF25"/>
      <c r="VHG25"/>
      <c r="VHH25"/>
      <c r="VHI25"/>
      <c r="VHJ25"/>
      <c r="VHK25"/>
      <c r="VHL25"/>
      <c r="VHM25"/>
      <c r="VHN25"/>
      <c r="VHO25"/>
      <c r="VHP25"/>
      <c r="VHQ25"/>
      <c r="VHR25"/>
      <c r="VHS25"/>
      <c r="VHT25"/>
      <c r="VHU25"/>
      <c r="VHV25"/>
      <c r="VHW25"/>
      <c r="VHX25"/>
      <c r="VHY25"/>
      <c r="VHZ25"/>
      <c r="VIA25"/>
      <c r="VIB25"/>
      <c r="VIC25"/>
      <c r="VID25"/>
      <c r="VIE25"/>
      <c r="VIF25"/>
      <c r="VIG25"/>
      <c r="VIH25"/>
      <c r="VII25"/>
      <c r="VIJ25"/>
      <c r="VIK25"/>
      <c r="VIL25"/>
      <c r="VIM25"/>
      <c r="VIN25"/>
      <c r="VIO25"/>
      <c r="VIP25"/>
      <c r="VIQ25"/>
      <c r="VIR25"/>
      <c r="VIS25"/>
      <c r="VIT25"/>
      <c r="VIU25"/>
      <c r="VIV25"/>
      <c r="VIW25"/>
      <c r="VIX25"/>
      <c r="VIY25"/>
      <c r="VIZ25"/>
      <c r="VJA25"/>
      <c r="VJB25"/>
      <c r="VJC25"/>
      <c r="VJD25"/>
      <c r="VJE25"/>
      <c r="VJF25"/>
      <c r="VJG25"/>
      <c r="VJH25"/>
      <c r="VJI25"/>
      <c r="VJJ25"/>
      <c r="VJK25"/>
      <c r="VJL25"/>
      <c r="VJM25"/>
      <c r="VJN25"/>
      <c r="VJO25"/>
      <c r="VJP25"/>
      <c r="VJQ25"/>
      <c r="VJR25"/>
      <c r="VJS25"/>
      <c r="VJT25"/>
      <c r="VJU25"/>
      <c r="VJV25"/>
      <c r="VJW25"/>
      <c r="VJX25"/>
      <c r="VJY25"/>
      <c r="VJZ25"/>
      <c r="VKA25"/>
      <c r="VKB25"/>
      <c r="VKC25"/>
      <c r="VKD25"/>
      <c r="VKE25"/>
      <c r="VKF25"/>
      <c r="VKG25"/>
      <c r="VKH25"/>
      <c r="VKI25"/>
      <c r="VKJ25"/>
      <c r="VKK25"/>
      <c r="VKL25"/>
      <c r="VKM25"/>
      <c r="VKN25"/>
      <c r="VKO25"/>
      <c r="VKP25"/>
      <c r="VKQ25"/>
      <c r="VKR25"/>
      <c r="VKS25"/>
      <c r="VKT25"/>
      <c r="VKU25"/>
      <c r="VKV25"/>
      <c r="VKW25"/>
      <c r="VKX25"/>
      <c r="VKY25"/>
      <c r="VKZ25"/>
      <c r="VLA25"/>
      <c r="VLB25"/>
      <c r="VLC25"/>
      <c r="VLD25"/>
      <c r="VLE25"/>
      <c r="VLF25"/>
      <c r="VLG25"/>
      <c r="VLH25"/>
      <c r="VLI25"/>
      <c r="VLJ25"/>
      <c r="VLK25"/>
      <c r="VLL25"/>
      <c r="VLM25"/>
      <c r="VLN25"/>
      <c r="VLO25"/>
      <c r="VLP25"/>
      <c r="VLQ25"/>
      <c r="VLR25"/>
      <c r="VLS25"/>
      <c r="VLT25"/>
      <c r="VLU25"/>
      <c r="VLV25"/>
      <c r="VLW25"/>
      <c r="VLX25"/>
      <c r="VLY25"/>
      <c r="VLZ25"/>
      <c r="VMA25"/>
      <c r="VMB25"/>
      <c r="VMC25"/>
      <c r="VMD25"/>
      <c r="VME25"/>
      <c r="VMF25"/>
      <c r="VMG25"/>
      <c r="VMH25"/>
      <c r="VMI25"/>
      <c r="VMJ25"/>
      <c r="VMK25"/>
      <c r="VML25"/>
      <c r="VMM25"/>
      <c r="VMN25"/>
      <c r="VMO25"/>
      <c r="VMP25"/>
      <c r="VMQ25"/>
      <c r="VMR25"/>
      <c r="VMS25"/>
      <c r="VMT25"/>
      <c r="VMU25"/>
      <c r="VMV25"/>
      <c r="VMW25"/>
      <c r="VMX25"/>
      <c r="VMY25"/>
      <c r="VMZ25"/>
      <c r="VNA25"/>
      <c r="VNB25"/>
      <c r="VNC25"/>
      <c r="VND25"/>
      <c r="VNE25"/>
      <c r="VNF25"/>
      <c r="VNG25"/>
      <c r="VNH25"/>
      <c r="VNI25"/>
      <c r="VNJ25"/>
      <c r="VNK25"/>
      <c r="VNL25"/>
      <c r="VNM25"/>
      <c r="VNN25"/>
      <c r="VNO25"/>
      <c r="VNP25"/>
      <c r="VNQ25"/>
      <c r="VNR25"/>
      <c r="VNS25"/>
      <c r="VNT25"/>
      <c r="VNU25"/>
      <c r="VNV25"/>
      <c r="VNW25"/>
      <c r="VNX25"/>
      <c r="VNY25"/>
      <c r="VNZ25"/>
      <c r="VOA25"/>
      <c r="VOB25"/>
      <c r="VOC25"/>
      <c r="VOD25"/>
      <c r="VOE25"/>
      <c r="VOF25"/>
      <c r="VOG25"/>
      <c r="VOH25"/>
      <c r="VOI25"/>
      <c r="VOJ25"/>
      <c r="VOK25"/>
      <c r="VOL25"/>
      <c r="VOM25"/>
      <c r="VON25"/>
      <c r="VOO25"/>
      <c r="VOP25"/>
      <c r="VOQ25"/>
      <c r="VOR25"/>
      <c r="VOS25"/>
      <c r="VOT25"/>
      <c r="VOU25"/>
      <c r="VOV25"/>
      <c r="VOW25"/>
      <c r="VOX25"/>
      <c r="VOY25"/>
      <c r="VOZ25"/>
      <c r="VPA25"/>
      <c r="VPB25"/>
      <c r="VPC25"/>
      <c r="VPD25"/>
      <c r="VPE25"/>
      <c r="VPF25"/>
      <c r="VPG25"/>
      <c r="VPH25"/>
      <c r="VPI25"/>
      <c r="VPJ25"/>
      <c r="VPK25"/>
      <c r="VPL25"/>
      <c r="VPM25"/>
      <c r="VPN25"/>
      <c r="VPO25"/>
      <c r="VPP25"/>
      <c r="VPQ25"/>
      <c r="VPR25"/>
      <c r="VPS25"/>
      <c r="VPT25"/>
      <c r="VPU25"/>
      <c r="VPV25"/>
      <c r="VPW25"/>
      <c r="VPX25"/>
      <c r="VPY25"/>
      <c r="VPZ25"/>
      <c r="VQA25"/>
      <c r="VQB25"/>
      <c r="VQC25"/>
      <c r="VQD25"/>
      <c r="VQE25"/>
      <c r="VQF25"/>
      <c r="VQG25"/>
      <c r="VQH25"/>
      <c r="VQI25"/>
      <c r="VQJ25"/>
      <c r="VQK25"/>
      <c r="VQL25"/>
      <c r="VQM25"/>
      <c r="VQN25"/>
      <c r="VQO25"/>
      <c r="VQP25"/>
      <c r="VQQ25"/>
      <c r="VQR25"/>
      <c r="VQS25"/>
      <c r="VQT25"/>
      <c r="VQU25"/>
      <c r="VQV25"/>
      <c r="VQW25"/>
      <c r="VQX25"/>
      <c r="VQY25"/>
      <c r="VQZ25"/>
      <c r="VRA25"/>
      <c r="VRB25"/>
      <c r="VRC25"/>
      <c r="VRD25"/>
      <c r="VRE25"/>
      <c r="VRF25"/>
      <c r="VRG25"/>
      <c r="VRH25"/>
      <c r="VRI25"/>
      <c r="VRJ25"/>
      <c r="VRK25"/>
      <c r="VRL25"/>
      <c r="VRM25"/>
      <c r="VRN25"/>
      <c r="VRO25"/>
      <c r="VRP25"/>
      <c r="VRQ25"/>
      <c r="VRR25"/>
      <c r="VRS25"/>
      <c r="VRT25"/>
      <c r="VRU25"/>
      <c r="VRV25"/>
      <c r="VRW25"/>
      <c r="VRX25"/>
      <c r="VRY25"/>
      <c r="VRZ25"/>
      <c r="VSA25"/>
      <c r="VSB25"/>
      <c r="VSC25"/>
      <c r="VSD25"/>
      <c r="VSE25"/>
      <c r="VSF25"/>
      <c r="VSG25"/>
      <c r="VSH25"/>
      <c r="VSI25"/>
      <c r="VSJ25"/>
      <c r="VSK25"/>
      <c r="VSL25"/>
      <c r="VSM25"/>
      <c r="VSN25"/>
      <c r="VSO25"/>
      <c r="VSP25"/>
      <c r="VSQ25"/>
      <c r="VSR25"/>
      <c r="VSS25"/>
      <c r="VST25"/>
      <c r="VSU25"/>
      <c r="VSV25"/>
      <c r="VSW25"/>
      <c r="VSX25"/>
      <c r="VSY25"/>
      <c r="VSZ25"/>
      <c r="VTA25"/>
      <c r="VTB25"/>
      <c r="VTC25"/>
      <c r="VTD25"/>
      <c r="VTE25"/>
      <c r="VTF25"/>
      <c r="VTG25"/>
      <c r="VTH25"/>
      <c r="VTI25"/>
      <c r="VTJ25"/>
      <c r="VTK25"/>
      <c r="VTL25"/>
      <c r="VTM25"/>
      <c r="VTN25"/>
      <c r="VTO25"/>
      <c r="VTP25"/>
      <c r="VTQ25"/>
      <c r="VTR25"/>
      <c r="VTS25"/>
      <c r="VTT25"/>
      <c r="VTU25"/>
      <c r="VTV25"/>
      <c r="VTW25"/>
      <c r="VTX25"/>
      <c r="VTY25"/>
      <c r="VTZ25"/>
      <c r="VUA25"/>
      <c r="VUB25"/>
      <c r="VUC25"/>
      <c r="VUD25"/>
      <c r="VUE25"/>
      <c r="VUF25"/>
      <c r="VUG25"/>
      <c r="VUH25"/>
      <c r="VUI25"/>
      <c r="VUJ25"/>
      <c r="VUK25"/>
      <c r="VUL25"/>
      <c r="VUM25"/>
      <c r="VUN25"/>
      <c r="VUO25"/>
      <c r="VUP25"/>
      <c r="VUQ25"/>
      <c r="VUR25"/>
      <c r="VUS25"/>
      <c r="VUT25"/>
      <c r="VUU25"/>
      <c r="VUV25"/>
      <c r="VUW25"/>
      <c r="VUX25"/>
      <c r="VUY25"/>
      <c r="VUZ25"/>
      <c r="VVA25"/>
      <c r="VVB25"/>
      <c r="VVC25"/>
      <c r="VVD25"/>
      <c r="VVE25"/>
      <c r="VVF25"/>
      <c r="VVG25"/>
      <c r="VVH25"/>
      <c r="VVI25"/>
      <c r="VVJ25"/>
      <c r="VVK25"/>
      <c r="VVL25"/>
      <c r="VVM25"/>
      <c r="VVN25"/>
      <c r="VVO25"/>
      <c r="VVP25"/>
      <c r="VVQ25"/>
      <c r="VVR25"/>
      <c r="VVS25"/>
      <c r="VVT25"/>
      <c r="VVU25"/>
      <c r="VVV25"/>
      <c r="VVW25"/>
      <c r="VVX25"/>
      <c r="VVY25"/>
      <c r="VVZ25"/>
      <c r="VWA25"/>
      <c r="VWB25"/>
      <c r="VWC25"/>
      <c r="VWD25"/>
      <c r="VWE25"/>
      <c r="VWF25"/>
      <c r="VWG25"/>
      <c r="VWH25"/>
      <c r="VWI25"/>
      <c r="VWJ25"/>
      <c r="VWK25"/>
      <c r="VWL25"/>
      <c r="VWM25"/>
      <c r="VWN25"/>
      <c r="VWO25"/>
      <c r="VWP25"/>
      <c r="VWQ25"/>
      <c r="VWR25"/>
      <c r="VWS25"/>
      <c r="VWT25"/>
      <c r="VWU25"/>
      <c r="VWV25"/>
      <c r="VWW25"/>
      <c r="VWX25"/>
      <c r="VWY25"/>
      <c r="VWZ25"/>
      <c r="VXA25"/>
      <c r="VXB25"/>
      <c r="VXC25"/>
      <c r="VXD25"/>
      <c r="VXE25"/>
      <c r="VXF25"/>
      <c r="VXG25"/>
      <c r="VXH25"/>
      <c r="VXI25"/>
      <c r="VXJ25"/>
      <c r="VXK25"/>
      <c r="VXL25"/>
      <c r="VXM25"/>
      <c r="VXN25"/>
      <c r="VXO25"/>
      <c r="VXP25"/>
      <c r="VXQ25"/>
      <c r="VXR25"/>
      <c r="VXS25"/>
      <c r="VXT25"/>
      <c r="VXU25"/>
      <c r="VXV25"/>
      <c r="VXW25"/>
      <c r="VXX25"/>
      <c r="VXY25"/>
      <c r="VXZ25"/>
      <c r="VYA25"/>
      <c r="VYB25"/>
      <c r="VYC25"/>
      <c r="VYD25"/>
      <c r="VYE25"/>
      <c r="VYF25"/>
      <c r="VYG25"/>
      <c r="VYH25"/>
      <c r="VYI25"/>
      <c r="VYJ25"/>
      <c r="VYK25"/>
      <c r="VYL25"/>
      <c r="VYM25"/>
      <c r="VYN25"/>
      <c r="VYO25"/>
      <c r="VYP25"/>
      <c r="VYQ25"/>
      <c r="VYR25"/>
      <c r="VYS25"/>
      <c r="VYT25"/>
      <c r="VYU25"/>
      <c r="VYV25"/>
      <c r="VYW25"/>
      <c r="VYX25"/>
      <c r="VYY25"/>
      <c r="VYZ25"/>
      <c r="VZA25"/>
      <c r="VZB25"/>
      <c r="VZC25"/>
      <c r="VZD25"/>
      <c r="VZE25"/>
      <c r="VZF25"/>
      <c r="VZG25"/>
      <c r="VZH25"/>
      <c r="VZI25"/>
      <c r="VZJ25"/>
      <c r="VZK25"/>
      <c r="VZL25"/>
      <c r="VZM25"/>
      <c r="VZN25"/>
      <c r="VZO25"/>
      <c r="VZP25"/>
      <c r="VZQ25"/>
      <c r="VZR25"/>
      <c r="VZS25"/>
      <c r="VZT25"/>
      <c r="VZU25"/>
      <c r="VZV25"/>
      <c r="VZW25"/>
      <c r="VZX25"/>
      <c r="VZY25"/>
      <c r="VZZ25"/>
      <c r="WAA25"/>
      <c r="WAB25"/>
      <c r="WAC25"/>
      <c r="WAD25"/>
      <c r="WAE25"/>
      <c r="WAF25"/>
      <c r="WAG25"/>
      <c r="WAH25"/>
      <c r="WAI25"/>
      <c r="WAJ25"/>
      <c r="WAK25"/>
      <c r="WAL25"/>
      <c r="WAM25"/>
      <c r="WAN25"/>
      <c r="WAO25"/>
      <c r="WAP25"/>
      <c r="WAQ25"/>
      <c r="WAR25"/>
      <c r="WAS25"/>
      <c r="WAT25"/>
      <c r="WAU25"/>
      <c r="WAV25"/>
      <c r="WAW25"/>
      <c r="WAX25"/>
      <c r="WAY25"/>
      <c r="WAZ25"/>
      <c r="WBA25"/>
      <c r="WBB25"/>
      <c r="WBC25"/>
      <c r="WBD25"/>
      <c r="WBE25"/>
      <c r="WBF25"/>
      <c r="WBG25"/>
      <c r="WBH25"/>
      <c r="WBI25"/>
      <c r="WBJ25"/>
      <c r="WBK25"/>
      <c r="WBL25"/>
      <c r="WBM25"/>
      <c r="WBN25"/>
      <c r="WBO25"/>
      <c r="WBP25"/>
      <c r="WBQ25"/>
      <c r="WBR25"/>
      <c r="WBS25"/>
      <c r="WBT25"/>
      <c r="WBU25"/>
      <c r="WBV25"/>
      <c r="WBW25"/>
      <c r="WBX25"/>
      <c r="WBY25"/>
      <c r="WBZ25"/>
      <c r="WCA25"/>
      <c r="WCB25"/>
      <c r="WCC25"/>
      <c r="WCD25"/>
      <c r="WCE25"/>
      <c r="WCF25"/>
      <c r="WCG25"/>
      <c r="WCH25"/>
      <c r="WCI25"/>
      <c r="WCJ25"/>
      <c r="WCK25"/>
      <c r="WCL25"/>
      <c r="WCM25"/>
      <c r="WCN25"/>
      <c r="WCO25"/>
      <c r="WCP25"/>
      <c r="WCQ25"/>
      <c r="WCR25"/>
      <c r="WCS25"/>
      <c r="WCT25"/>
      <c r="WCU25"/>
      <c r="WCV25"/>
      <c r="WCW25"/>
      <c r="WCX25"/>
      <c r="WCY25"/>
      <c r="WCZ25"/>
      <c r="WDA25"/>
      <c r="WDB25"/>
      <c r="WDC25"/>
      <c r="WDD25"/>
      <c r="WDE25"/>
      <c r="WDF25"/>
      <c r="WDG25"/>
      <c r="WDH25"/>
      <c r="WDI25"/>
      <c r="WDJ25"/>
      <c r="WDK25"/>
      <c r="WDL25"/>
      <c r="WDM25"/>
      <c r="WDN25"/>
      <c r="WDO25"/>
      <c r="WDP25"/>
      <c r="WDQ25"/>
      <c r="WDR25"/>
      <c r="WDS25"/>
      <c r="WDT25"/>
      <c r="WDU25"/>
      <c r="WDV25"/>
      <c r="WDW25"/>
      <c r="WDX25"/>
      <c r="WDY25"/>
      <c r="WDZ25"/>
      <c r="WEA25"/>
      <c r="WEB25"/>
      <c r="WEC25"/>
      <c r="WED25"/>
      <c r="WEE25"/>
      <c r="WEF25"/>
      <c r="WEG25"/>
      <c r="WEH25"/>
      <c r="WEI25"/>
      <c r="WEJ25"/>
      <c r="WEK25"/>
      <c r="WEL25"/>
      <c r="WEM25"/>
      <c r="WEN25"/>
      <c r="WEO25"/>
      <c r="WEP25"/>
      <c r="WEQ25"/>
      <c r="WER25"/>
      <c r="WES25"/>
      <c r="WET25"/>
      <c r="WEU25"/>
      <c r="WEV25"/>
      <c r="WEW25"/>
      <c r="WEX25"/>
      <c r="WEY25"/>
      <c r="WEZ25"/>
      <c r="WFA25"/>
      <c r="WFB25"/>
      <c r="WFC25"/>
      <c r="WFD25"/>
      <c r="WFE25"/>
      <c r="WFF25"/>
      <c r="WFG25"/>
      <c r="WFH25"/>
      <c r="WFI25"/>
      <c r="WFJ25"/>
      <c r="WFK25"/>
      <c r="WFL25"/>
      <c r="WFM25"/>
      <c r="WFN25"/>
      <c r="WFO25"/>
      <c r="WFP25"/>
      <c r="WFQ25"/>
      <c r="WFR25"/>
      <c r="WFS25"/>
      <c r="WFT25"/>
      <c r="WFU25"/>
      <c r="WFV25"/>
      <c r="WFW25"/>
      <c r="WFX25"/>
      <c r="WFY25"/>
      <c r="WFZ25"/>
      <c r="WGA25"/>
      <c r="WGB25"/>
      <c r="WGC25"/>
      <c r="WGD25"/>
      <c r="WGE25"/>
      <c r="WGF25"/>
      <c r="WGG25"/>
      <c r="WGH25"/>
      <c r="WGI25"/>
      <c r="WGJ25"/>
      <c r="WGK25"/>
      <c r="WGL25"/>
      <c r="WGM25"/>
      <c r="WGN25"/>
      <c r="WGO25"/>
      <c r="WGP25"/>
      <c r="WGQ25"/>
      <c r="WGR25"/>
      <c r="WGS25"/>
      <c r="WGT25"/>
      <c r="WGU25"/>
      <c r="WGV25"/>
      <c r="WGW25"/>
      <c r="WGX25"/>
      <c r="WGY25"/>
      <c r="WGZ25"/>
      <c r="WHA25"/>
      <c r="WHB25"/>
      <c r="WHC25"/>
      <c r="WHD25"/>
      <c r="WHE25"/>
      <c r="WHF25"/>
      <c r="WHG25"/>
      <c r="WHH25"/>
      <c r="WHI25"/>
      <c r="WHJ25"/>
      <c r="WHK25"/>
      <c r="WHL25"/>
      <c r="WHM25"/>
      <c r="WHN25"/>
      <c r="WHO25"/>
      <c r="WHP25"/>
      <c r="WHQ25"/>
      <c r="WHR25"/>
      <c r="WHS25"/>
      <c r="WHT25"/>
      <c r="WHU25"/>
      <c r="WHV25"/>
      <c r="WHW25"/>
      <c r="WHX25"/>
      <c r="WHY25"/>
      <c r="WHZ25"/>
      <c r="WIA25"/>
      <c r="WIB25"/>
      <c r="WIC25"/>
      <c r="WID25"/>
      <c r="WIE25"/>
      <c r="WIF25"/>
      <c r="WIG25"/>
      <c r="WIH25"/>
      <c r="WII25"/>
      <c r="WIJ25"/>
      <c r="WIK25"/>
      <c r="WIL25"/>
      <c r="WIM25"/>
      <c r="WIN25"/>
      <c r="WIO25"/>
      <c r="WIP25"/>
      <c r="WIQ25"/>
      <c r="WIR25"/>
      <c r="WIS25"/>
      <c r="WIT25"/>
      <c r="WIU25"/>
      <c r="WIV25"/>
      <c r="WIW25"/>
      <c r="WIX25"/>
      <c r="WIY25"/>
      <c r="WIZ25"/>
      <c r="WJA25"/>
      <c r="WJB25"/>
      <c r="WJC25"/>
      <c r="WJD25"/>
      <c r="WJE25"/>
      <c r="WJF25"/>
      <c r="WJG25"/>
      <c r="WJH25"/>
      <c r="WJI25"/>
      <c r="WJJ25"/>
      <c r="WJK25"/>
      <c r="WJL25"/>
      <c r="WJM25"/>
      <c r="WJN25"/>
      <c r="WJO25"/>
      <c r="WJP25"/>
      <c r="WJQ25"/>
      <c r="WJR25"/>
      <c r="WJS25"/>
      <c r="WJT25"/>
      <c r="WJU25"/>
      <c r="WJV25"/>
      <c r="WJW25"/>
      <c r="WJX25"/>
      <c r="WJY25"/>
      <c r="WJZ25"/>
      <c r="WKA25"/>
      <c r="WKB25"/>
      <c r="WKC25"/>
      <c r="WKD25"/>
      <c r="WKE25"/>
      <c r="WKF25"/>
      <c r="WKG25"/>
      <c r="WKH25"/>
      <c r="WKI25"/>
      <c r="WKJ25"/>
      <c r="WKK25"/>
      <c r="WKL25"/>
      <c r="WKM25"/>
      <c r="WKN25"/>
      <c r="WKO25"/>
      <c r="WKP25"/>
      <c r="WKQ25"/>
      <c r="WKR25"/>
      <c r="WKS25"/>
      <c r="WKT25"/>
      <c r="WKU25"/>
      <c r="WKV25"/>
      <c r="WKW25"/>
      <c r="WKX25"/>
      <c r="WKY25"/>
      <c r="WKZ25"/>
      <c r="WLA25"/>
      <c r="WLB25"/>
      <c r="WLC25"/>
      <c r="WLD25"/>
      <c r="WLE25"/>
      <c r="WLF25"/>
      <c r="WLG25"/>
      <c r="WLH25"/>
      <c r="WLI25"/>
      <c r="WLJ25"/>
      <c r="WLK25"/>
      <c r="WLL25"/>
      <c r="WLM25"/>
      <c r="WLN25"/>
      <c r="WLO25"/>
      <c r="WLP25"/>
      <c r="WLQ25"/>
      <c r="WLR25"/>
      <c r="WLS25"/>
      <c r="WLT25"/>
      <c r="WLU25"/>
      <c r="WLV25"/>
      <c r="WLW25"/>
      <c r="WLX25"/>
      <c r="WLY25"/>
      <c r="WLZ25"/>
      <c r="WMA25"/>
      <c r="WMB25"/>
      <c r="WMC25"/>
      <c r="WMD25"/>
      <c r="WME25"/>
      <c r="WMF25"/>
      <c r="WMG25"/>
      <c r="WMH25"/>
      <c r="WMI25"/>
      <c r="WMJ25"/>
      <c r="WMK25"/>
      <c r="WML25"/>
      <c r="WMM25"/>
      <c r="WMN25"/>
      <c r="WMO25"/>
      <c r="WMP25"/>
      <c r="WMQ25"/>
      <c r="WMR25"/>
      <c r="WMS25"/>
      <c r="WMT25"/>
      <c r="WMU25"/>
      <c r="WMV25"/>
      <c r="WMW25"/>
      <c r="WMX25"/>
      <c r="WMY25"/>
      <c r="WMZ25"/>
      <c r="WNA25"/>
      <c r="WNB25"/>
      <c r="WNC25"/>
      <c r="WND25"/>
      <c r="WNE25"/>
      <c r="WNF25"/>
      <c r="WNG25"/>
      <c r="WNH25"/>
      <c r="WNI25"/>
      <c r="WNJ25"/>
      <c r="WNK25"/>
      <c r="WNL25"/>
      <c r="WNM25"/>
      <c r="WNN25"/>
      <c r="WNO25"/>
      <c r="WNP25"/>
      <c r="WNQ25"/>
      <c r="WNR25"/>
      <c r="WNS25"/>
      <c r="WNT25"/>
      <c r="WNU25"/>
      <c r="WNV25"/>
      <c r="WNW25"/>
      <c r="WNX25"/>
      <c r="WNY25"/>
      <c r="WNZ25"/>
      <c r="WOA25"/>
      <c r="WOB25"/>
      <c r="WOC25"/>
      <c r="WOD25"/>
      <c r="WOE25"/>
      <c r="WOF25"/>
      <c r="WOG25"/>
      <c r="WOH25"/>
      <c r="WOI25"/>
      <c r="WOJ25"/>
      <c r="WOK25"/>
      <c r="WOL25"/>
      <c r="WOM25"/>
      <c r="WON25"/>
      <c r="WOO25"/>
      <c r="WOP25"/>
      <c r="WOQ25"/>
      <c r="WOR25"/>
      <c r="WOS25"/>
      <c r="WOT25"/>
      <c r="WOU25"/>
      <c r="WOV25"/>
      <c r="WOW25"/>
      <c r="WOX25"/>
      <c r="WOY25"/>
      <c r="WOZ25"/>
      <c r="WPA25"/>
      <c r="WPB25"/>
      <c r="WPC25"/>
      <c r="WPD25"/>
      <c r="WPE25"/>
      <c r="WPF25"/>
      <c r="WPG25"/>
      <c r="WPH25"/>
      <c r="WPI25"/>
      <c r="WPJ25"/>
      <c r="WPK25"/>
      <c r="WPL25"/>
      <c r="WPM25"/>
      <c r="WPN25"/>
      <c r="WPO25"/>
      <c r="WPP25"/>
      <c r="WPQ25"/>
      <c r="WPR25"/>
      <c r="WPS25"/>
      <c r="WPT25"/>
      <c r="WPU25"/>
      <c r="WPV25"/>
      <c r="WPW25"/>
      <c r="WPX25"/>
      <c r="WPY25"/>
      <c r="WPZ25"/>
      <c r="WQA25"/>
      <c r="WQB25"/>
      <c r="WQC25"/>
      <c r="WQD25"/>
      <c r="WQE25"/>
      <c r="WQF25"/>
      <c r="WQG25"/>
      <c r="WQH25"/>
      <c r="WQI25"/>
      <c r="WQJ25"/>
      <c r="WQK25"/>
      <c r="WQL25"/>
      <c r="WQM25"/>
      <c r="WQN25"/>
      <c r="WQO25"/>
      <c r="WQP25"/>
      <c r="WQQ25"/>
      <c r="WQR25"/>
      <c r="WQS25"/>
      <c r="WQT25"/>
      <c r="WQU25"/>
      <c r="WQV25"/>
      <c r="WQW25"/>
      <c r="WQX25"/>
      <c r="WQY25"/>
      <c r="WQZ25"/>
      <c r="WRA25"/>
      <c r="WRB25"/>
      <c r="WRC25"/>
      <c r="WRD25"/>
      <c r="WRE25"/>
      <c r="WRF25"/>
      <c r="WRG25"/>
      <c r="WRH25"/>
      <c r="WRI25"/>
      <c r="WRJ25"/>
      <c r="WRK25"/>
      <c r="WRL25"/>
      <c r="WRM25"/>
      <c r="WRN25"/>
      <c r="WRO25"/>
      <c r="WRP25"/>
      <c r="WRQ25"/>
      <c r="WRR25"/>
      <c r="WRS25"/>
      <c r="WRT25"/>
      <c r="WRU25"/>
      <c r="WRV25"/>
      <c r="WRW25"/>
      <c r="WRX25"/>
      <c r="WRY25"/>
      <c r="WRZ25"/>
      <c r="WSA25"/>
      <c r="WSB25"/>
      <c r="WSC25"/>
      <c r="WSD25"/>
      <c r="WSE25"/>
      <c r="WSF25"/>
      <c r="WSG25"/>
      <c r="WSH25"/>
      <c r="WSI25"/>
      <c r="WSJ25"/>
      <c r="WSK25"/>
      <c r="WSL25"/>
      <c r="WSM25"/>
      <c r="WSN25"/>
      <c r="WSO25"/>
      <c r="WSP25"/>
      <c r="WSQ25"/>
      <c r="WSR25"/>
      <c r="WSS25"/>
      <c r="WST25"/>
      <c r="WSU25"/>
      <c r="WSV25"/>
      <c r="WSW25"/>
      <c r="WSX25"/>
      <c r="WSY25"/>
      <c r="WSZ25"/>
      <c r="WTA25"/>
      <c r="WTB25"/>
      <c r="WTC25"/>
      <c r="WTD25"/>
      <c r="WTE25"/>
      <c r="WTF25"/>
      <c r="WTG25"/>
      <c r="WTH25"/>
      <c r="WTI25"/>
      <c r="WTJ25"/>
      <c r="WTK25"/>
      <c r="WTL25"/>
      <c r="WTM25"/>
      <c r="WTN25"/>
      <c r="WTO25"/>
      <c r="WTP25"/>
      <c r="WTQ25"/>
      <c r="WTR25"/>
      <c r="WTS25"/>
      <c r="WTT25"/>
      <c r="WTU25"/>
      <c r="WTV25"/>
      <c r="WTW25"/>
      <c r="WTX25"/>
      <c r="WTY25"/>
      <c r="WTZ25"/>
      <c r="WUA25"/>
      <c r="WUB25"/>
      <c r="WUC25"/>
      <c r="WUD25"/>
      <c r="WUE25"/>
      <c r="WUF25"/>
      <c r="WUG25"/>
      <c r="WUH25"/>
      <c r="WUI25"/>
      <c r="WUJ25"/>
      <c r="WUK25"/>
      <c r="WUL25"/>
      <c r="WUM25"/>
      <c r="WUN25"/>
      <c r="WUO25"/>
      <c r="WUP25"/>
      <c r="WUQ25"/>
      <c r="WUR25"/>
      <c r="WUS25"/>
      <c r="WUT25"/>
      <c r="WUU25"/>
      <c r="WUV25"/>
      <c r="WUW25"/>
      <c r="WUX25"/>
      <c r="WUY25"/>
      <c r="WUZ25"/>
      <c r="WVA25"/>
      <c r="WVB25"/>
      <c r="WVC25"/>
      <c r="WVD25"/>
      <c r="WVE25"/>
      <c r="WVF25"/>
      <c r="WVG25"/>
      <c r="WVH25"/>
      <c r="WVI25"/>
      <c r="WVJ25"/>
      <c r="WVK25"/>
      <c r="WVL25"/>
      <c r="WVM25"/>
      <c r="WVN25"/>
      <c r="WVO25"/>
      <c r="WVP25"/>
      <c r="WVQ25"/>
      <c r="WVR25"/>
      <c r="WVS25"/>
      <c r="WVT25"/>
      <c r="WVU25"/>
      <c r="WVV25"/>
      <c r="WVW25"/>
      <c r="WVX25"/>
      <c r="WVY25"/>
      <c r="WVZ25"/>
      <c r="WWA25"/>
      <c r="WWB25"/>
      <c r="WWC25"/>
      <c r="WWD25"/>
      <c r="WWE25"/>
      <c r="WWF25"/>
      <c r="WWG25"/>
      <c r="WWH25"/>
      <c r="WWI25"/>
      <c r="WWJ25"/>
      <c r="WWK25"/>
      <c r="WWL25"/>
      <c r="WWM25"/>
      <c r="WWN25"/>
      <c r="WWO25"/>
      <c r="WWP25"/>
      <c r="WWQ25"/>
      <c r="WWR25"/>
      <c r="WWS25"/>
      <c r="WWT25"/>
      <c r="WWU25"/>
      <c r="WWV25"/>
      <c r="WWW25"/>
      <c r="WWX25"/>
      <c r="WWY25"/>
      <c r="WWZ25"/>
      <c r="WXA25"/>
      <c r="WXB25"/>
      <c r="WXC25"/>
      <c r="WXD25"/>
      <c r="WXE25"/>
      <c r="WXF25"/>
      <c r="WXG25"/>
      <c r="WXH25"/>
      <c r="WXI25"/>
      <c r="WXJ25"/>
      <c r="WXK25"/>
      <c r="WXL25"/>
      <c r="WXM25"/>
      <c r="WXN25"/>
      <c r="WXO25"/>
      <c r="WXP25"/>
      <c r="WXQ25"/>
      <c r="WXR25"/>
      <c r="WXS25"/>
      <c r="WXT25"/>
      <c r="WXU25"/>
      <c r="WXV25"/>
      <c r="WXW25"/>
      <c r="WXX25"/>
      <c r="WXY25"/>
      <c r="WXZ25"/>
      <c r="WYA25"/>
      <c r="WYB25"/>
      <c r="WYC25"/>
      <c r="WYD25"/>
      <c r="WYE25"/>
      <c r="WYF25"/>
      <c r="WYG25"/>
      <c r="WYH25"/>
      <c r="WYI25"/>
      <c r="WYJ25"/>
      <c r="WYK25"/>
      <c r="WYL25"/>
      <c r="WYM25"/>
      <c r="WYN25"/>
      <c r="WYO25"/>
      <c r="WYP25"/>
      <c r="WYQ25"/>
      <c r="WYR25"/>
      <c r="WYS25"/>
      <c r="WYT25"/>
      <c r="WYU25"/>
      <c r="WYV25"/>
      <c r="WYW25"/>
      <c r="WYX25"/>
      <c r="WYY25"/>
      <c r="WYZ25"/>
      <c r="WZA25"/>
      <c r="WZB25"/>
      <c r="WZC25"/>
      <c r="WZD25"/>
      <c r="WZE25"/>
      <c r="WZF25"/>
      <c r="WZG25"/>
      <c r="WZH25"/>
      <c r="WZI25"/>
      <c r="WZJ25"/>
      <c r="WZK25"/>
      <c r="WZL25"/>
      <c r="WZM25"/>
      <c r="WZN25"/>
      <c r="WZO25"/>
      <c r="WZP25"/>
      <c r="WZQ25"/>
      <c r="WZR25"/>
      <c r="WZS25"/>
      <c r="WZT25"/>
      <c r="WZU25"/>
      <c r="WZV25"/>
      <c r="WZW25"/>
      <c r="WZX25"/>
      <c r="WZY25"/>
      <c r="WZZ25"/>
      <c r="XAA25"/>
      <c r="XAB25"/>
      <c r="XAC25"/>
      <c r="XAD25"/>
      <c r="XAE25"/>
      <c r="XAF25"/>
      <c r="XAG25"/>
      <c r="XAH25"/>
      <c r="XAI25"/>
      <c r="XAJ25"/>
      <c r="XAK25"/>
      <c r="XAL25"/>
      <c r="XAM25"/>
      <c r="XAN25"/>
      <c r="XAO25"/>
      <c r="XAP25"/>
      <c r="XAQ25"/>
      <c r="XAR25"/>
      <c r="XAS25"/>
      <c r="XAT25"/>
      <c r="XAU25"/>
      <c r="XAV25"/>
      <c r="XAW25"/>
      <c r="XAX25"/>
      <c r="XAY25"/>
      <c r="XAZ25"/>
      <c r="XBA25"/>
      <c r="XBB25"/>
      <c r="XBC25"/>
      <c r="XBD25"/>
      <c r="XBE25"/>
      <c r="XBF25"/>
      <c r="XBG25"/>
      <c r="XBH25"/>
      <c r="XBI25"/>
      <c r="XBJ25"/>
      <c r="XBK25"/>
      <c r="XBL25"/>
      <c r="XBM25"/>
      <c r="XBN25"/>
      <c r="XBO25"/>
      <c r="XBP25"/>
      <c r="XBQ25"/>
      <c r="XBR25"/>
      <c r="XBS25"/>
      <c r="XBT25"/>
      <c r="XBU25"/>
      <c r="XBV25"/>
      <c r="XBW25"/>
      <c r="XBX25"/>
      <c r="XBY25"/>
      <c r="XBZ25"/>
      <c r="XCA25"/>
      <c r="XCB25"/>
      <c r="XCC25"/>
      <c r="XCD25"/>
      <c r="XCE25"/>
      <c r="XCF25"/>
      <c r="XCG25"/>
      <c r="XCH25"/>
      <c r="XCI25"/>
      <c r="XCJ25"/>
      <c r="XCK25"/>
      <c r="XCL25"/>
      <c r="XCM25"/>
      <c r="XCN25"/>
      <c r="XCO25"/>
      <c r="XCP25"/>
      <c r="XCQ25"/>
      <c r="XCR25"/>
      <c r="XCS25"/>
      <c r="XCT25"/>
      <c r="XCU25"/>
      <c r="XCV25"/>
      <c r="XCW25"/>
      <c r="XCX25"/>
      <c r="XCY25"/>
      <c r="XCZ25"/>
      <c r="XDA25"/>
      <c r="XDB25"/>
      <c r="XDC25"/>
      <c r="XDD25"/>
      <c r="XDE25"/>
      <c r="XDF25"/>
      <c r="XDG25"/>
      <c r="XDH25"/>
      <c r="XDI25"/>
      <c r="XDJ25"/>
      <c r="XDK25"/>
      <c r="XDL25"/>
      <c r="XDM25"/>
      <c r="XDN25"/>
      <c r="XDO25"/>
      <c r="XDP25"/>
      <c r="XDQ25"/>
      <c r="XDR25"/>
      <c r="XDS25"/>
      <c r="XDT25"/>
      <c r="XDU25"/>
      <c r="XDV25"/>
      <c r="XDW25"/>
      <c r="XDX25"/>
      <c r="XDY25"/>
      <c r="XDZ25"/>
      <c r="XEA25"/>
      <c r="XEB25"/>
      <c r="XEC25"/>
      <c r="XED25"/>
      <c r="XEE25"/>
      <c r="XEF25"/>
      <c r="XEG25"/>
      <c r="XEH25"/>
      <c r="XEI25"/>
      <c r="XEJ25"/>
      <c r="XEK25"/>
      <c r="XEL25"/>
      <c r="XEM25"/>
      <c r="XEN25"/>
      <c r="XEO25"/>
      <c r="XEP25"/>
      <c r="XEQ25"/>
      <c r="XER25"/>
      <c r="XES25"/>
      <c r="XET25"/>
      <c r="XEU25"/>
      <c r="XEV25"/>
      <c r="XEW25"/>
      <c r="XEX25"/>
      <c r="XEY25"/>
      <c r="XEZ25"/>
      <c r="XFA25"/>
      <c r="XFB25"/>
      <c r="XFC25"/>
    </row>
    <row r="26" spans="2:16383" s="89" customFormat="1" ht="37.5" customHeight="1" x14ac:dyDescent="0.25">
      <c r="B26" s="94" t="s">
        <v>359</v>
      </c>
      <c r="C26" s="70"/>
      <c r="D26" s="70"/>
      <c r="E26" s="70"/>
      <c r="F26" s="70"/>
      <c r="G26" s="70"/>
      <c r="H26" s="70"/>
      <c r="I26" s="70"/>
      <c r="J26" s="70"/>
      <c r="K26" s="70"/>
      <c r="L26" s="70"/>
      <c r="M26" s="70"/>
      <c r="N26" s="70"/>
      <c r="O26" s="70"/>
      <c r="P26" s="70"/>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c r="IW26"/>
      <c r="IX26"/>
      <c r="IY26"/>
      <c r="IZ26"/>
      <c r="JA26"/>
      <c r="JB26"/>
      <c r="JC26"/>
      <c r="JD26"/>
      <c r="JE26"/>
      <c r="JF26"/>
      <c r="JG26"/>
      <c r="JH26"/>
      <c r="JI26"/>
      <c r="JJ26"/>
      <c r="JK26"/>
      <c r="JL26"/>
      <c r="JM26"/>
      <c r="JN26"/>
      <c r="JO26"/>
      <c r="JP26"/>
      <c r="JQ26"/>
      <c r="JR26"/>
      <c r="JS26"/>
      <c r="JT26"/>
      <c r="JU26"/>
      <c r="JV26"/>
      <c r="JW26"/>
      <c r="JX26"/>
      <c r="JY26"/>
      <c r="JZ26"/>
      <c r="KA26"/>
      <c r="KB26"/>
      <c r="KC26"/>
      <c r="KD26"/>
      <c r="KE26"/>
      <c r="KF26"/>
      <c r="KG26"/>
      <c r="KH26"/>
      <c r="KI26"/>
      <c r="KJ26"/>
      <c r="KK26"/>
      <c r="KL26"/>
      <c r="KM26"/>
      <c r="KN26"/>
      <c r="KO26"/>
      <c r="KP26"/>
      <c r="KQ26"/>
      <c r="KR26"/>
      <c r="KS26"/>
      <c r="KT26"/>
      <c r="KU26"/>
      <c r="KV26"/>
      <c r="KW26"/>
      <c r="KX26"/>
      <c r="KY26"/>
      <c r="KZ26"/>
      <c r="LA26"/>
      <c r="LB26"/>
      <c r="LC26"/>
      <c r="LD26"/>
      <c r="LE26"/>
      <c r="LF26"/>
      <c r="LG26"/>
      <c r="LH26"/>
      <c r="LI26"/>
      <c r="LJ26"/>
      <c r="LK26"/>
      <c r="LL26"/>
      <c r="LM26"/>
      <c r="LN26"/>
      <c r="LO26"/>
      <c r="LP26"/>
      <c r="LQ26"/>
      <c r="LR26"/>
      <c r="LS26"/>
      <c r="LT26"/>
      <c r="LU26"/>
      <c r="LV26"/>
      <c r="LW26"/>
      <c r="LX26"/>
      <c r="LY26"/>
      <c r="LZ26"/>
      <c r="MA26"/>
      <c r="MB26"/>
      <c r="MC26"/>
      <c r="MD26"/>
      <c r="ME26"/>
      <c r="MF26"/>
      <c r="MG26"/>
      <c r="MH26"/>
      <c r="MI26"/>
      <c r="MJ26"/>
      <c r="MK26"/>
      <c r="ML26"/>
      <c r="MM26"/>
      <c r="MN26"/>
      <c r="MO26"/>
      <c r="MP26"/>
      <c r="MQ26"/>
      <c r="MR26"/>
      <c r="MS26"/>
      <c r="MT26"/>
      <c r="MU26"/>
      <c r="MV26"/>
      <c r="MW26"/>
      <c r="MX26"/>
      <c r="MY26"/>
      <c r="MZ26"/>
      <c r="NA26"/>
      <c r="NB26"/>
      <c r="NC26"/>
      <c r="ND26"/>
      <c r="NE26"/>
      <c r="NF26"/>
      <c r="NG26"/>
      <c r="NH26"/>
      <c r="NI26"/>
      <c r="NJ26"/>
      <c r="NK26"/>
      <c r="NL26"/>
      <c r="NM26"/>
      <c r="NN26"/>
      <c r="NO26"/>
      <c r="NP26"/>
      <c r="NQ26"/>
      <c r="NR26"/>
      <c r="NS26"/>
      <c r="NT26"/>
      <c r="NU26"/>
      <c r="NV26"/>
      <c r="NW26"/>
      <c r="NX26"/>
      <c r="NY26"/>
      <c r="NZ26"/>
      <c r="OA26"/>
      <c r="OB26"/>
      <c r="OC26"/>
      <c r="OD26"/>
      <c r="OE26"/>
      <c r="OF26"/>
      <c r="OG26"/>
      <c r="OH26"/>
      <c r="OI26"/>
      <c r="OJ26"/>
      <c r="OK26"/>
      <c r="OL26"/>
      <c r="OM26"/>
      <c r="ON26"/>
      <c r="OO26"/>
      <c r="OP26"/>
      <c r="OQ26"/>
      <c r="OR26"/>
      <c r="OS26"/>
      <c r="OT26"/>
      <c r="OU26"/>
      <c r="OV26"/>
      <c r="OW26"/>
      <c r="OX26"/>
      <c r="OY26"/>
      <c r="OZ26"/>
      <c r="PA26"/>
      <c r="PB26"/>
      <c r="PC26"/>
      <c r="PD26"/>
      <c r="PE26"/>
      <c r="PF26"/>
      <c r="PG26"/>
      <c r="PH26"/>
      <c r="PI26"/>
      <c r="PJ26"/>
      <c r="PK26"/>
      <c r="PL26"/>
      <c r="PM26"/>
      <c r="PN26"/>
      <c r="PO26"/>
      <c r="PP26"/>
      <c r="PQ26"/>
      <c r="PR26"/>
      <c r="PS26"/>
      <c r="PT26"/>
      <c r="PU26"/>
      <c r="PV26"/>
      <c r="PW26"/>
      <c r="PX26"/>
      <c r="PY26"/>
      <c r="PZ26"/>
      <c r="QA26"/>
      <c r="QB26"/>
      <c r="QC26"/>
      <c r="QD26"/>
      <c r="QE26"/>
      <c r="QF26"/>
      <c r="QG26"/>
      <c r="QH26"/>
      <c r="QI26"/>
      <c r="QJ26"/>
      <c r="QK26"/>
      <c r="QL26"/>
      <c r="QM26"/>
      <c r="QN26"/>
      <c r="QO26"/>
      <c r="QP26"/>
      <c r="QQ26"/>
      <c r="QR26"/>
      <c r="QS26"/>
      <c r="QT26"/>
      <c r="QU26"/>
      <c r="QV26"/>
      <c r="QW26"/>
      <c r="QX26"/>
      <c r="QY26"/>
      <c r="QZ26"/>
      <c r="RA26"/>
      <c r="RB26"/>
      <c r="RC26"/>
      <c r="RD26"/>
      <c r="RE26"/>
      <c r="RF26"/>
      <c r="RG26"/>
      <c r="RH26"/>
      <c r="RI26"/>
      <c r="RJ26"/>
      <c r="RK26"/>
      <c r="RL26"/>
      <c r="RM26"/>
      <c r="RN26"/>
      <c r="RO26"/>
      <c r="RP26"/>
      <c r="RQ26"/>
      <c r="RR26"/>
      <c r="RS26"/>
      <c r="RT26"/>
      <c r="RU26"/>
      <c r="RV26"/>
      <c r="RW26"/>
      <c r="RX26"/>
      <c r="RY26"/>
      <c r="RZ26"/>
      <c r="SA26"/>
      <c r="SB26"/>
      <c r="SC26"/>
      <c r="SD26"/>
      <c r="SE26"/>
      <c r="SF26"/>
      <c r="SG26"/>
      <c r="SH26"/>
      <c r="SI26"/>
      <c r="SJ26"/>
      <c r="SK26"/>
      <c r="SL26"/>
      <c r="SM26"/>
      <c r="SN26"/>
      <c r="SO26"/>
      <c r="SP26"/>
      <c r="SQ26"/>
      <c r="SR26"/>
      <c r="SS26"/>
      <c r="ST26"/>
      <c r="SU26"/>
      <c r="SV26"/>
      <c r="SW26"/>
      <c r="SX26"/>
      <c r="SY26"/>
      <c r="SZ26"/>
      <c r="TA26"/>
      <c r="TB26"/>
      <c r="TC26"/>
      <c r="TD26"/>
      <c r="TE26"/>
      <c r="TF26"/>
      <c r="TG26"/>
      <c r="TH26"/>
      <c r="TI26"/>
      <c r="TJ26"/>
      <c r="TK26"/>
      <c r="TL26"/>
      <c r="TM26"/>
      <c r="TN26"/>
      <c r="TO26"/>
      <c r="TP26"/>
      <c r="TQ26"/>
      <c r="TR26"/>
      <c r="TS26"/>
      <c r="TT26"/>
      <c r="TU26"/>
      <c r="TV26"/>
      <c r="TW26"/>
      <c r="TX26"/>
      <c r="TY26"/>
      <c r="TZ26"/>
      <c r="UA26"/>
      <c r="UB26"/>
      <c r="UC26"/>
      <c r="UD26"/>
      <c r="UE26"/>
      <c r="UF26"/>
      <c r="UG26"/>
      <c r="UH26"/>
      <c r="UI26"/>
      <c r="UJ26"/>
      <c r="UK26"/>
      <c r="UL26"/>
      <c r="UM26"/>
      <c r="UN26"/>
      <c r="UO26"/>
      <c r="UP26"/>
      <c r="UQ26"/>
      <c r="UR26"/>
      <c r="US26"/>
      <c r="UT26"/>
      <c r="UU26"/>
      <c r="UV26"/>
      <c r="UW26"/>
      <c r="UX26"/>
      <c r="UY26"/>
      <c r="UZ26"/>
      <c r="VA26"/>
      <c r="VB26"/>
      <c r="VC26"/>
      <c r="VD26"/>
      <c r="VE26"/>
      <c r="VF26"/>
      <c r="VG26"/>
      <c r="VH26"/>
      <c r="VI26"/>
      <c r="VJ26"/>
      <c r="VK26"/>
      <c r="VL26"/>
      <c r="VM26"/>
      <c r="VN26"/>
      <c r="VO26"/>
      <c r="VP26"/>
      <c r="VQ26"/>
      <c r="VR26"/>
      <c r="VS26"/>
      <c r="VT26"/>
      <c r="VU26"/>
      <c r="VV26"/>
      <c r="VW26"/>
      <c r="VX26"/>
      <c r="VY26"/>
      <c r="VZ26"/>
      <c r="WA26"/>
      <c r="WB26"/>
      <c r="WC26"/>
      <c r="WD26"/>
      <c r="WE26"/>
      <c r="WF26"/>
      <c r="WG26"/>
      <c r="WH26"/>
      <c r="WI26"/>
      <c r="WJ26"/>
      <c r="WK26"/>
      <c r="WL26"/>
      <c r="WM26"/>
      <c r="WN26"/>
      <c r="WO26"/>
      <c r="WP26"/>
      <c r="WQ26"/>
      <c r="WR26"/>
      <c r="WS26"/>
      <c r="WT26"/>
      <c r="WU26"/>
      <c r="WV26"/>
      <c r="WW26"/>
      <c r="WX26"/>
      <c r="WY26"/>
      <c r="WZ26"/>
      <c r="XA26"/>
      <c r="XB26"/>
      <c r="XC26"/>
      <c r="XD26"/>
      <c r="XE26"/>
      <c r="XF26"/>
      <c r="XG26"/>
      <c r="XH26"/>
      <c r="XI26"/>
      <c r="XJ26"/>
      <c r="XK26"/>
      <c r="XL26"/>
      <c r="XM26"/>
      <c r="XN26"/>
      <c r="XO26"/>
      <c r="XP26"/>
      <c r="XQ26"/>
      <c r="XR26"/>
      <c r="XS26"/>
      <c r="XT26"/>
      <c r="XU26"/>
      <c r="XV26"/>
      <c r="XW26"/>
      <c r="XX26"/>
      <c r="XY26"/>
      <c r="XZ26"/>
      <c r="YA26"/>
      <c r="YB26"/>
      <c r="YC26"/>
      <c r="YD26"/>
      <c r="YE26"/>
      <c r="YF26"/>
      <c r="YG26"/>
      <c r="YH26"/>
      <c r="YI26"/>
      <c r="YJ26"/>
      <c r="YK26"/>
      <c r="YL26"/>
      <c r="YM26"/>
      <c r="YN26"/>
      <c r="YO26"/>
      <c r="YP26"/>
      <c r="YQ26"/>
      <c r="YR26"/>
      <c r="YS26"/>
      <c r="YT26"/>
      <c r="YU26"/>
      <c r="YV26"/>
      <c r="YW26"/>
      <c r="YX26"/>
      <c r="YY26"/>
      <c r="YZ26"/>
      <c r="ZA26"/>
      <c r="ZB26"/>
      <c r="ZC26"/>
      <c r="ZD26"/>
      <c r="ZE26"/>
      <c r="ZF26"/>
      <c r="ZG26"/>
      <c r="ZH26"/>
      <c r="ZI26"/>
      <c r="ZJ26"/>
      <c r="ZK26"/>
      <c r="ZL26"/>
      <c r="ZM26"/>
      <c r="ZN26"/>
      <c r="ZO26"/>
      <c r="ZP26"/>
      <c r="ZQ26"/>
      <c r="ZR26"/>
      <c r="ZS26"/>
      <c r="ZT26"/>
      <c r="ZU26"/>
      <c r="ZV26"/>
      <c r="ZW26"/>
      <c r="ZX26"/>
      <c r="ZY26"/>
      <c r="ZZ26"/>
      <c r="AAA26"/>
      <c r="AAB26"/>
      <c r="AAC26"/>
      <c r="AAD26"/>
      <c r="AAE26"/>
      <c r="AAF26"/>
      <c r="AAG26"/>
      <c r="AAH26"/>
      <c r="AAI26"/>
      <c r="AAJ26"/>
      <c r="AAK26"/>
      <c r="AAL26"/>
      <c r="AAM26"/>
      <c r="AAN26"/>
      <c r="AAO26"/>
      <c r="AAP26"/>
      <c r="AAQ26"/>
      <c r="AAR26"/>
      <c r="AAS26"/>
      <c r="AAT26"/>
      <c r="AAU26"/>
      <c r="AAV26"/>
      <c r="AAW26"/>
      <c r="AAX26"/>
      <c r="AAY26"/>
      <c r="AAZ26"/>
      <c r="ABA26"/>
      <c r="ABB26"/>
      <c r="ABC26"/>
      <c r="ABD26"/>
      <c r="ABE26"/>
      <c r="ABF26"/>
      <c r="ABG26"/>
      <c r="ABH26"/>
      <c r="ABI26"/>
      <c r="ABJ26"/>
      <c r="ABK26"/>
      <c r="ABL26"/>
      <c r="ABM26"/>
      <c r="ABN26"/>
      <c r="ABO26"/>
      <c r="ABP26"/>
      <c r="ABQ26"/>
      <c r="ABR26"/>
      <c r="ABS26"/>
      <c r="ABT26"/>
      <c r="ABU26"/>
      <c r="ABV26"/>
      <c r="ABW26"/>
      <c r="ABX26"/>
      <c r="ABY26"/>
      <c r="ABZ26"/>
      <c r="ACA26"/>
      <c r="ACB26"/>
      <c r="ACC26"/>
      <c r="ACD26"/>
      <c r="ACE26"/>
      <c r="ACF26"/>
      <c r="ACG26"/>
      <c r="ACH26"/>
      <c r="ACI26"/>
      <c r="ACJ26"/>
      <c r="ACK26"/>
      <c r="ACL26"/>
      <c r="ACM26"/>
      <c r="ACN26"/>
      <c r="ACO26"/>
      <c r="ACP26"/>
      <c r="ACQ26"/>
      <c r="ACR26"/>
      <c r="ACS26"/>
      <c r="ACT26"/>
      <c r="ACU26"/>
      <c r="ACV26"/>
      <c r="ACW26"/>
      <c r="ACX26"/>
      <c r="ACY26"/>
      <c r="ACZ26"/>
      <c r="ADA26"/>
      <c r="ADB26"/>
      <c r="ADC26"/>
      <c r="ADD26"/>
      <c r="ADE26"/>
      <c r="ADF26"/>
      <c r="ADG26"/>
      <c r="ADH26"/>
      <c r="ADI26"/>
      <c r="ADJ26"/>
      <c r="ADK26"/>
      <c r="ADL26"/>
      <c r="ADM26"/>
      <c r="ADN26"/>
      <c r="ADO26"/>
      <c r="ADP26"/>
      <c r="ADQ26"/>
      <c r="ADR26"/>
      <c r="ADS26"/>
      <c r="ADT26"/>
      <c r="ADU26"/>
      <c r="ADV26"/>
      <c r="ADW26"/>
      <c r="ADX26"/>
      <c r="ADY26"/>
      <c r="ADZ26"/>
      <c r="AEA26"/>
      <c r="AEB26"/>
      <c r="AEC26"/>
      <c r="AED26"/>
      <c r="AEE26"/>
      <c r="AEF26"/>
      <c r="AEG26"/>
      <c r="AEH26"/>
      <c r="AEI26"/>
      <c r="AEJ26"/>
      <c r="AEK26"/>
      <c r="AEL26"/>
      <c r="AEM26"/>
      <c r="AEN26"/>
      <c r="AEO26"/>
      <c r="AEP26"/>
      <c r="AEQ26"/>
      <c r="AER26"/>
      <c r="AES26"/>
      <c r="AET26"/>
      <c r="AEU26"/>
      <c r="AEV26"/>
      <c r="AEW26"/>
      <c r="AEX26"/>
      <c r="AEY26"/>
      <c r="AEZ26"/>
      <c r="AFA26"/>
      <c r="AFB26"/>
      <c r="AFC26"/>
      <c r="AFD26"/>
      <c r="AFE26"/>
      <c r="AFF26"/>
      <c r="AFG26"/>
      <c r="AFH26"/>
      <c r="AFI26"/>
      <c r="AFJ26"/>
      <c r="AFK26"/>
      <c r="AFL26"/>
      <c r="AFM26"/>
      <c r="AFN26"/>
      <c r="AFO26"/>
      <c r="AFP26"/>
      <c r="AFQ26"/>
      <c r="AFR26"/>
      <c r="AFS26"/>
      <c r="AFT26"/>
      <c r="AFU26"/>
      <c r="AFV26"/>
      <c r="AFW26"/>
      <c r="AFX26"/>
      <c r="AFY26"/>
      <c r="AFZ26"/>
      <c r="AGA26"/>
      <c r="AGB26"/>
      <c r="AGC26"/>
      <c r="AGD26"/>
      <c r="AGE26"/>
      <c r="AGF26"/>
      <c r="AGG26"/>
      <c r="AGH26"/>
      <c r="AGI26"/>
      <c r="AGJ26"/>
      <c r="AGK26"/>
      <c r="AGL26"/>
      <c r="AGM26"/>
      <c r="AGN26"/>
      <c r="AGO26"/>
      <c r="AGP26"/>
      <c r="AGQ26"/>
      <c r="AGR26"/>
      <c r="AGS26"/>
      <c r="AGT26"/>
      <c r="AGU26"/>
      <c r="AGV26"/>
      <c r="AGW26"/>
      <c r="AGX26"/>
      <c r="AGY26"/>
      <c r="AGZ26"/>
      <c r="AHA26"/>
      <c r="AHB26"/>
      <c r="AHC26"/>
      <c r="AHD26"/>
      <c r="AHE26"/>
      <c r="AHF26"/>
      <c r="AHG26"/>
      <c r="AHH26"/>
      <c r="AHI26"/>
      <c r="AHJ26"/>
      <c r="AHK26"/>
      <c r="AHL26"/>
      <c r="AHM26"/>
      <c r="AHN26"/>
      <c r="AHO26"/>
      <c r="AHP26"/>
      <c r="AHQ26"/>
      <c r="AHR26"/>
      <c r="AHS26"/>
      <c r="AHT26"/>
      <c r="AHU26"/>
      <c r="AHV26"/>
      <c r="AHW26"/>
      <c r="AHX26"/>
      <c r="AHY26"/>
      <c r="AHZ26"/>
      <c r="AIA26"/>
      <c r="AIB26"/>
      <c r="AIC26"/>
      <c r="AID26"/>
      <c r="AIE26"/>
      <c r="AIF26"/>
      <c r="AIG26"/>
      <c r="AIH26"/>
      <c r="AII26"/>
      <c r="AIJ26"/>
      <c r="AIK26"/>
      <c r="AIL26"/>
      <c r="AIM26"/>
      <c r="AIN26"/>
      <c r="AIO26"/>
      <c r="AIP26"/>
      <c r="AIQ26"/>
      <c r="AIR26"/>
      <c r="AIS26"/>
      <c r="AIT26"/>
      <c r="AIU26"/>
      <c r="AIV26"/>
      <c r="AIW26"/>
      <c r="AIX26"/>
      <c r="AIY26"/>
      <c r="AIZ26"/>
      <c r="AJA26"/>
      <c r="AJB26"/>
      <c r="AJC26"/>
      <c r="AJD26"/>
      <c r="AJE26"/>
      <c r="AJF26"/>
      <c r="AJG26"/>
      <c r="AJH26"/>
      <c r="AJI26"/>
      <c r="AJJ26"/>
      <c r="AJK26"/>
      <c r="AJL26"/>
      <c r="AJM26"/>
      <c r="AJN26"/>
      <c r="AJO26"/>
      <c r="AJP26"/>
      <c r="AJQ26"/>
      <c r="AJR26"/>
      <c r="AJS26"/>
      <c r="AJT26"/>
      <c r="AJU26"/>
      <c r="AJV26"/>
      <c r="AJW26"/>
      <c r="AJX26"/>
      <c r="AJY26"/>
      <c r="AJZ26"/>
      <c r="AKA26"/>
      <c r="AKB26"/>
      <c r="AKC26"/>
      <c r="AKD26"/>
      <c r="AKE26"/>
      <c r="AKF26"/>
      <c r="AKG26"/>
      <c r="AKH26"/>
      <c r="AKI26"/>
      <c r="AKJ26"/>
      <c r="AKK26"/>
      <c r="AKL26"/>
      <c r="AKM26"/>
      <c r="AKN26"/>
      <c r="AKO26"/>
      <c r="AKP26"/>
      <c r="AKQ26"/>
      <c r="AKR26"/>
      <c r="AKS26"/>
      <c r="AKT26"/>
      <c r="AKU26"/>
      <c r="AKV26"/>
      <c r="AKW26"/>
      <c r="AKX26"/>
      <c r="AKY26"/>
      <c r="AKZ26"/>
      <c r="ALA26"/>
      <c r="ALB26"/>
      <c r="ALC26"/>
      <c r="ALD26"/>
      <c r="ALE26"/>
      <c r="ALF26"/>
      <c r="ALG26"/>
      <c r="ALH26"/>
      <c r="ALI26"/>
      <c r="ALJ26"/>
      <c r="ALK26"/>
      <c r="ALL26"/>
      <c r="ALM26"/>
      <c r="ALN26"/>
      <c r="ALO26"/>
      <c r="ALP26"/>
      <c r="ALQ26"/>
      <c r="ALR26"/>
      <c r="ALS26"/>
      <c r="ALT26"/>
      <c r="ALU26"/>
      <c r="ALV26"/>
      <c r="ALW26"/>
      <c r="ALX26"/>
      <c r="ALY26"/>
      <c r="ALZ26"/>
      <c r="AMA26"/>
      <c r="AMB26"/>
      <c r="AMC26"/>
      <c r="AMD26"/>
      <c r="AME26"/>
      <c r="AMF26"/>
      <c r="AMG26"/>
      <c r="AMH26"/>
      <c r="AMI26"/>
      <c r="AMJ26"/>
      <c r="AMK26"/>
      <c r="AML26"/>
      <c r="AMM26"/>
      <c r="AMN26"/>
      <c r="AMO26"/>
      <c r="AMP26"/>
      <c r="AMQ26"/>
      <c r="AMR26"/>
      <c r="AMS26"/>
      <c r="AMT26"/>
      <c r="AMU26"/>
      <c r="AMV26"/>
      <c r="AMW26"/>
      <c r="AMX26"/>
      <c r="AMY26"/>
      <c r="AMZ26"/>
      <c r="ANA26"/>
      <c r="ANB26"/>
      <c r="ANC26"/>
      <c r="AND26"/>
      <c r="ANE26"/>
      <c r="ANF26"/>
      <c r="ANG26"/>
      <c r="ANH26"/>
      <c r="ANI26"/>
      <c r="ANJ26"/>
      <c r="ANK26"/>
      <c r="ANL26"/>
      <c r="ANM26"/>
      <c r="ANN26"/>
      <c r="ANO26"/>
      <c r="ANP26"/>
      <c r="ANQ26"/>
      <c r="ANR26"/>
      <c r="ANS26"/>
      <c r="ANT26"/>
      <c r="ANU26"/>
      <c r="ANV26"/>
      <c r="ANW26"/>
      <c r="ANX26"/>
      <c r="ANY26"/>
      <c r="ANZ26"/>
      <c r="AOA26"/>
      <c r="AOB26"/>
      <c r="AOC26"/>
      <c r="AOD26"/>
      <c r="AOE26"/>
      <c r="AOF26"/>
      <c r="AOG26"/>
      <c r="AOH26"/>
      <c r="AOI26"/>
      <c r="AOJ26"/>
      <c r="AOK26"/>
      <c r="AOL26"/>
      <c r="AOM26"/>
      <c r="AON26"/>
      <c r="AOO26"/>
      <c r="AOP26"/>
      <c r="AOQ26"/>
      <c r="AOR26"/>
      <c r="AOS26"/>
      <c r="AOT26"/>
      <c r="AOU26"/>
      <c r="AOV26"/>
      <c r="AOW26"/>
      <c r="AOX26"/>
      <c r="AOY26"/>
      <c r="AOZ26"/>
      <c r="APA26"/>
      <c r="APB26"/>
      <c r="APC26"/>
      <c r="APD26"/>
      <c r="APE26"/>
      <c r="APF26"/>
      <c r="APG26"/>
      <c r="APH26"/>
      <c r="API26"/>
      <c r="APJ26"/>
      <c r="APK26"/>
      <c r="APL26"/>
      <c r="APM26"/>
      <c r="APN26"/>
      <c r="APO26"/>
      <c r="APP26"/>
      <c r="APQ26"/>
      <c r="APR26"/>
      <c r="APS26"/>
      <c r="APT26"/>
      <c r="APU26"/>
      <c r="APV26"/>
      <c r="APW26"/>
      <c r="APX26"/>
      <c r="APY26"/>
      <c r="APZ26"/>
      <c r="AQA26"/>
      <c r="AQB26"/>
      <c r="AQC26"/>
      <c r="AQD26"/>
      <c r="AQE26"/>
      <c r="AQF26"/>
      <c r="AQG26"/>
      <c r="AQH26"/>
      <c r="AQI26"/>
      <c r="AQJ26"/>
      <c r="AQK26"/>
      <c r="AQL26"/>
      <c r="AQM26"/>
      <c r="AQN26"/>
      <c r="AQO26"/>
      <c r="AQP26"/>
      <c r="AQQ26"/>
      <c r="AQR26"/>
      <c r="AQS26"/>
      <c r="AQT26"/>
      <c r="AQU26"/>
      <c r="AQV26"/>
      <c r="AQW26"/>
      <c r="AQX26"/>
      <c r="AQY26"/>
      <c r="AQZ26"/>
      <c r="ARA26"/>
      <c r="ARB26"/>
      <c r="ARC26"/>
      <c r="ARD26"/>
      <c r="ARE26"/>
      <c r="ARF26"/>
      <c r="ARG26"/>
      <c r="ARH26"/>
      <c r="ARI26"/>
      <c r="ARJ26"/>
      <c r="ARK26"/>
      <c r="ARL26"/>
      <c r="ARM26"/>
      <c r="ARN26"/>
      <c r="ARO26"/>
      <c r="ARP26"/>
      <c r="ARQ26"/>
      <c r="ARR26"/>
      <c r="ARS26"/>
      <c r="ART26"/>
      <c r="ARU26"/>
      <c r="ARV26"/>
      <c r="ARW26"/>
      <c r="ARX26"/>
      <c r="ARY26"/>
      <c r="ARZ26"/>
      <c r="ASA26"/>
      <c r="ASB26"/>
      <c r="ASC26"/>
      <c r="ASD26"/>
      <c r="ASE26"/>
      <c r="ASF26"/>
      <c r="ASG26"/>
      <c r="ASH26"/>
      <c r="ASI26"/>
      <c r="ASJ26"/>
      <c r="ASK26"/>
      <c r="ASL26"/>
      <c r="ASM26"/>
      <c r="ASN26"/>
      <c r="ASO26"/>
      <c r="ASP26"/>
      <c r="ASQ26"/>
      <c r="ASR26"/>
      <c r="ASS26"/>
      <c r="AST26"/>
      <c r="ASU26"/>
      <c r="ASV26"/>
      <c r="ASW26"/>
      <c r="ASX26"/>
      <c r="ASY26"/>
      <c r="ASZ26"/>
      <c r="ATA26"/>
      <c r="ATB26"/>
      <c r="ATC26"/>
      <c r="ATD26"/>
      <c r="ATE26"/>
      <c r="ATF26"/>
      <c r="ATG26"/>
      <c r="ATH26"/>
      <c r="ATI26"/>
      <c r="ATJ26"/>
      <c r="ATK26"/>
      <c r="ATL26"/>
      <c r="ATM26"/>
      <c r="ATN26"/>
      <c r="ATO26"/>
      <c r="ATP26"/>
      <c r="ATQ26"/>
      <c r="ATR26"/>
      <c r="ATS26"/>
      <c r="ATT26"/>
      <c r="ATU26"/>
      <c r="ATV26"/>
      <c r="ATW26"/>
      <c r="ATX26"/>
      <c r="ATY26"/>
      <c r="ATZ26"/>
      <c r="AUA26"/>
      <c r="AUB26"/>
      <c r="AUC26"/>
      <c r="AUD26"/>
      <c r="AUE26"/>
      <c r="AUF26"/>
      <c r="AUG26"/>
      <c r="AUH26"/>
      <c r="AUI26"/>
      <c r="AUJ26"/>
      <c r="AUK26"/>
      <c r="AUL26"/>
      <c r="AUM26"/>
      <c r="AUN26"/>
      <c r="AUO26"/>
      <c r="AUP26"/>
      <c r="AUQ26"/>
      <c r="AUR26"/>
      <c r="AUS26"/>
      <c r="AUT26"/>
      <c r="AUU26"/>
      <c r="AUV26"/>
      <c r="AUW26"/>
      <c r="AUX26"/>
      <c r="AUY26"/>
      <c r="AUZ26"/>
      <c r="AVA26"/>
      <c r="AVB26"/>
      <c r="AVC26"/>
      <c r="AVD26"/>
      <c r="AVE26"/>
      <c r="AVF26"/>
      <c r="AVG26"/>
      <c r="AVH26"/>
      <c r="AVI26"/>
      <c r="AVJ26"/>
      <c r="AVK26"/>
      <c r="AVL26"/>
      <c r="AVM26"/>
      <c r="AVN26"/>
      <c r="AVO26"/>
      <c r="AVP26"/>
      <c r="AVQ26"/>
      <c r="AVR26"/>
      <c r="AVS26"/>
      <c r="AVT26"/>
      <c r="AVU26"/>
      <c r="AVV26"/>
      <c r="AVW26"/>
      <c r="AVX26"/>
      <c r="AVY26"/>
      <c r="AVZ26"/>
      <c r="AWA26"/>
      <c r="AWB26"/>
      <c r="AWC26"/>
      <c r="AWD26"/>
      <c r="AWE26"/>
      <c r="AWF26"/>
      <c r="AWG26"/>
      <c r="AWH26"/>
      <c r="AWI26"/>
      <c r="AWJ26"/>
      <c r="AWK26"/>
      <c r="AWL26"/>
      <c r="AWM26"/>
      <c r="AWN26"/>
      <c r="AWO26"/>
      <c r="AWP26"/>
      <c r="AWQ26"/>
      <c r="AWR26"/>
      <c r="AWS26"/>
      <c r="AWT26"/>
      <c r="AWU26"/>
      <c r="AWV26"/>
      <c r="AWW26"/>
      <c r="AWX26"/>
      <c r="AWY26"/>
      <c r="AWZ26"/>
      <c r="AXA26"/>
      <c r="AXB26"/>
      <c r="AXC26"/>
      <c r="AXD26"/>
      <c r="AXE26"/>
      <c r="AXF26"/>
      <c r="AXG26"/>
      <c r="AXH26"/>
      <c r="AXI26"/>
      <c r="AXJ26"/>
      <c r="AXK26"/>
      <c r="AXL26"/>
      <c r="AXM26"/>
      <c r="AXN26"/>
      <c r="AXO26"/>
      <c r="AXP26"/>
      <c r="AXQ26"/>
      <c r="AXR26"/>
      <c r="AXS26"/>
      <c r="AXT26"/>
      <c r="AXU26"/>
      <c r="AXV26"/>
      <c r="AXW26"/>
      <c r="AXX26"/>
      <c r="AXY26"/>
      <c r="AXZ26"/>
      <c r="AYA26"/>
      <c r="AYB26"/>
      <c r="AYC26"/>
      <c r="AYD26"/>
      <c r="AYE26"/>
      <c r="AYF26"/>
      <c r="AYG26"/>
      <c r="AYH26"/>
      <c r="AYI26"/>
      <c r="AYJ26"/>
      <c r="AYK26"/>
      <c r="AYL26"/>
      <c r="AYM26"/>
      <c r="AYN26"/>
      <c r="AYO26"/>
      <c r="AYP26"/>
      <c r="AYQ26"/>
      <c r="AYR26"/>
      <c r="AYS26"/>
      <c r="AYT26"/>
      <c r="AYU26"/>
      <c r="AYV26"/>
      <c r="AYW26"/>
      <c r="AYX26"/>
      <c r="AYY26"/>
      <c r="AYZ26"/>
      <c r="AZA26"/>
      <c r="AZB26"/>
      <c r="AZC26"/>
      <c r="AZD26"/>
      <c r="AZE26"/>
      <c r="AZF26"/>
      <c r="AZG26"/>
      <c r="AZH26"/>
      <c r="AZI26"/>
      <c r="AZJ26"/>
      <c r="AZK26"/>
      <c r="AZL26"/>
      <c r="AZM26"/>
      <c r="AZN26"/>
      <c r="AZO26"/>
      <c r="AZP26"/>
      <c r="AZQ26"/>
      <c r="AZR26"/>
      <c r="AZS26"/>
      <c r="AZT26"/>
      <c r="AZU26"/>
      <c r="AZV26"/>
      <c r="AZW26"/>
      <c r="AZX26"/>
      <c r="AZY26"/>
      <c r="AZZ26"/>
      <c r="BAA26"/>
      <c r="BAB26"/>
      <c r="BAC26"/>
      <c r="BAD26"/>
      <c r="BAE26"/>
      <c r="BAF26"/>
      <c r="BAG26"/>
      <c r="BAH26"/>
      <c r="BAI26"/>
      <c r="BAJ26"/>
      <c r="BAK26"/>
      <c r="BAL26"/>
      <c r="BAM26"/>
      <c r="BAN26"/>
      <c r="BAO26"/>
      <c r="BAP26"/>
      <c r="BAQ26"/>
      <c r="BAR26"/>
      <c r="BAS26"/>
      <c r="BAT26"/>
      <c r="BAU26"/>
      <c r="BAV26"/>
      <c r="BAW26"/>
      <c r="BAX26"/>
      <c r="BAY26"/>
      <c r="BAZ26"/>
      <c r="BBA26"/>
      <c r="BBB26"/>
      <c r="BBC26"/>
      <c r="BBD26"/>
      <c r="BBE26"/>
      <c r="BBF26"/>
      <c r="BBG26"/>
      <c r="BBH26"/>
      <c r="BBI26"/>
      <c r="BBJ26"/>
      <c r="BBK26"/>
      <c r="BBL26"/>
      <c r="BBM26"/>
      <c r="BBN26"/>
      <c r="BBO26"/>
      <c r="BBP26"/>
      <c r="BBQ26"/>
      <c r="BBR26"/>
      <c r="BBS26"/>
      <c r="BBT26"/>
      <c r="BBU26"/>
      <c r="BBV26"/>
      <c r="BBW26"/>
      <c r="BBX26"/>
      <c r="BBY26"/>
      <c r="BBZ26"/>
      <c r="BCA26"/>
      <c r="BCB26"/>
      <c r="BCC26"/>
      <c r="BCD26"/>
      <c r="BCE26"/>
      <c r="BCF26"/>
      <c r="BCG26"/>
      <c r="BCH26"/>
      <c r="BCI26"/>
      <c r="BCJ26"/>
      <c r="BCK26"/>
      <c r="BCL26"/>
      <c r="BCM26"/>
      <c r="BCN26"/>
      <c r="BCO26"/>
      <c r="BCP26"/>
      <c r="BCQ26"/>
      <c r="BCR26"/>
      <c r="BCS26"/>
      <c r="BCT26"/>
      <c r="BCU26"/>
      <c r="BCV26"/>
      <c r="BCW26"/>
      <c r="BCX26"/>
      <c r="BCY26"/>
      <c r="BCZ26"/>
      <c r="BDA26"/>
      <c r="BDB26"/>
      <c r="BDC26"/>
      <c r="BDD26"/>
      <c r="BDE26"/>
      <c r="BDF26"/>
      <c r="BDG26"/>
      <c r="BDH26"/>
      <c r="BDI26"/>
      <c r="BDJ26"/>
      <c r="BDK26"/>
      <c r="BDL26"/>
      <c r="BDM26"/>
      <c r="BDN26"/>
      <c r="BDO26"/>
      <c r="BDP26"/>
      <c r="BDQ26"/>
      <c r="BDR26"/>
      <c r="BDS26"/>
      <c r="BDT26"/>
      <c r="BDU26"/>
      <c r="BDV26"/>
      <c r="BDW26"/>
      <c r="BDX26"/>
      <c r="BDY26"/>
      <c r="BDZ26"/>
      <c r="BEA26"/>
      <c r="BEB26"/>
      <c r="BEC26"/>
      <c r="BED26"/>
      <c r="BEE26"/>
      <c r="BEF26"/>
      <c r="BEG26"/>
      <c r="BEH26"/>
      <c r="BEI26"/>
      <c r="BEJ26"/>
      <c r="BEK26"/>
      <c r="BEL26"/>
      <c r="BEM26"/>
      <c r="BEN26"/>
      <c r="BEO26"/>
      <c r="BEP26"/>
      <c r="BEQ26"/>
      <c r="BER26"/>
      <c r="BES26"/>
      <c r="BET26"/>
      <c r="BEU26"/>
      <c r="BEV26"/>
      <c r="BEW26"/>
      <c r="BEX26"/>
      <c r="BEY26"/>
      <c r="BEZ26"/>
      <c r="BFA26"/>
      <c r="BFB26"/>
      <c r="BFC26"/>
      <c r="BFD26"/>
      <c r="BFE26"/>
      <c r="BFF26"/>
      <c r="BFG26"/>
      <c r="BFH26"/>
      <c r="BFI26"/>
      <c r="BFJ26"/>
      <c r="BFK26"/>
      <c r="BFL26"/>
      <c r="BFM26"/>
      <c r="BFN26"/>
      <c r="BFO26"/>
      <c r="BFP26"/>
      <c r="BFQ26"/>
      <c r="BFR26"/>
      <c r="BFS26"/>
      <c r="BFT26"/>
      <c r="BFU26"/>
      <c r="BFV26"/>
      <c r="BFW26"/>
      <c r="BFX26"/>
      <c r="BFY26"/>
      <c r="BFZ26"/>
      <c r="BGA26"/>
      <c r="BGB26"/>
      <c r="BGC26"/>
      <c r="BGD26"/>
      <c r="BGE26"/>
      <c r="BGF26"/>
      <c r="BGG26"/>
      <c r="BGH26"/>
      <c r="BGI26"/>
      <c r="BGJ26"/>
      <c r="BGK26"/>
      <c r="BGL26"/>
      <c r="BGM26"/>
      <c r="BGN26"/>
      <c r="BGO26"/>
      <c r="BGP26"/>
      <c r="BGQ26"/>
      <c r="BGR26"/>
      <c r="BGS26"/>
      <c r="BGT26"/>
      <c r="BGU26"/>
      <c r="BGV26"/>
      <c r="BGW26"/>
      <c r="BGX26"/>
      <c r="BGY26"/>
      <c r="BGZ26"/>
      <c r="BHA26"/>
      <c r="BHB26"/>
      <c r="BHC26"/>
      <c r="BHD26"/>
      <c r="BHE26"/>
      <c r="BHF26"/>
      <c r="BHG26"/>
      <c r="BHH26"/>
      <c r="BHI26"/>
      <c r="BHJ26"/>
      <c r="BHK26"/>
      <c r="BHL26"/>
      <c r="BHM26"/>
      <c r="BHN26"/>
      <c r="BHO26"/>
      <c r="BHP26"/>
      <c r="BHQ26"/>
      <c r="BHR26"/>
      <c r="BHS26"/>
      <c r="BHT26"/>
      <c r="BHU26"/>
      <c r="BHV26"/>
      <c r="BHW26"/>
      <c r="BHX26"/>
      <c r="BHY26"/>
      <c r="BHZ26"/>
      <c r="BIA26"/>
      <c r="BIB26"/>
      <c r="BIC26"/>
      <c r="BID26"/>
      <c r="BIE26"/>
      <c r="BIF26"/>
      <c r="BIG26"/>
      <c r="BIH26"/>
      <c r="BII26"/>
      <c r="BIJ26"/>
      <c r="BIK26"/>
      <c r="BIL26"/>
      <c r="BIM26"/>
      <c r="BIN26"/>
      <c r="BIO26"/>
      <c r="BIP26"/>
      <c r="BIQ26"/>
      <c r="BIR26"/>
      <c r="BIS26"/>
      <c r="BIT26"/>
      <c r="BIU26"/>
      <c r="BIV26"/>
      <c r="BIW26"/>
      <c r="BIX26"/>
      <c r="BIY26"/>
      <c r="BIZ26"/>
      <c r="BJA26"/>
      <c r="BJB26"/>
      <c r="BJC26"/>
      <c r="BJD26"/>
      <c r="BJE26"/>
      <c r="BJF26"/>
      <c r="BJG26"/>
      <c r="BJH26"/>
      <c r="BJI26"/>
      <c r="BJJ26"/>
      <c r="BJK26"/>
      <c r="BJL26"/>
      <c r="BJM26"/>
      <c r="BJN26"/>
      <c r="BJO26"/>
      <c r="BJP26"/>
      <c r="BJQ26"/>
      <c r="BJR26"/>
      <c r="BJS26"/>
      <c r="BJT26"/>
      <c r="BJU26"/>
      <c r="BJV26"/>
      <c r="BJW26"/>
      <c r="BJX26"/>
      <c r="BJY26"/>
      <c r="BJZ26"/>
      <c r="BKA26"/>
      <c r="BKB26"/>
      <c r="BKC26"/>
      <c r="BKD26"/>
      <c r="BKE26"/>
      <c r="BKF26"/>
      <c r="BKG26"/>
      <c r="BKH26"/>
      <c r="BKI26"/>
      <c r="BKJ26"/>
      <c r="BKK26"/>
      <c r="BKL26"/>
      <c r="BKM26"/>
      <c r="BKN26"/>
      <c r="BKO26"/>
      <c r="BKP26"/>
      <c r="BKQ26"/>
      <c r="BKR26"/>
      <c r="BKS26"/>
      <c r="BKT26"/>
      <c r="BKU26"/>
      <c r="BKV26"/>
      <c r="BKW26"/>
      <c r="BKX26"/>
      <c r="BKY26"/>
      <c r="BKZ26"/>
      <c r="BLA26"/>
      <c r="BLB26"/>
      <c r="BLC26"/>
      <c r="BLD26"/>
      <c r="BLE26"/>
      <c r="BLF26"/>
      <c r="BLG26"/>
      <c r="BLH26"/>
      <c r="BLI26"/>
      <c r="BLJ26"/>
      <c r="BLK26"/>
      <c r="BLL26"/>
      <c r="BLM26"/>
      <c r="BLN26"/>
      <c r="BLO26"/>
      <c r="BLP26"/>
      <c r="BLQ26"/>
      <c r="BLR26"/>
      <c r="BLS26"/>
      <c r="BLT26"/>
      <c r="BLU26"/>
      <c r="BLV26"/>
      <c r="BLW26"/>
      <c r="BLX26"/>
      <c r="BLY26"/>
      <c r="BLZ26"/>
      <c r="BMA26"/>
      <c r="BMB26"/>
      <c r="BMC26"/>
      <c r="BMD26"/>
      <c r="BME26"/>
      <c r="BMF26"/>
      <c r="BMG26"/>
      <c r="BMH26"/>
      <c r="BMI26"/>
      <c r="BMJ26"/>
      <c r="BMK26"/>
      <c r="BML26"/>
      <c r="BMM26"/>
      <c r="BMN26"/>
      <c r="BMO26"/>
      <c r="BMP26"/>
      <c r="BMQ26"/>
      <c r="BMR26"/>
      <c r="BMS26"/>
      <c r="BMT26"/>
      <c r="BMU26"/>
      <c r="BMV26"/>
      <c r="BMW26"/>
      <c r="BMX26"/>
      <c r="BMY26"/>
      <c r="BMZ26"/>
      <c r="BNA26"/>
      <c r="BNB26"/>
      <c r="BNC26"/>
      <c r="BND26"/>
      <c r="BNE26"/>
      <c r="BNF26"/>
      <c r="BNG26"/>
      <c r="BNH26"/>
      <c r="BNI26"/>
      <c r="BNJ26"/>
      <c r="BNK26"/>
      <c r="BNL26"/>
      <c r="BNM26"/>
      <c r="BNN26"/>
      <c r="BNO26"/>
      <c r="BNP26"/>
      <c r="BNQ26"/>
      <c r="BNR26"/>
      <c r="BNS26"/>
      <c r="BNT26"/>
      <c r="BNU26"/>
      <c r="BNV26"/>
      <c r="BNW26"/>
      <c r="BNX26"/>
      <c r="BNY26"/>
      <c r="BNZ26"/>
      <c r="BOA26"/>
      <c r="BOB26"/>
      <c r="BOC26"/>
      <c r="BOD26"/>
      <c r="BOE26"/>
      <c r="BOF26"/>
      <c r="BOG26"/>
      <c r="BOH26"/>
      <c r="BOI26"/>
      <c r="BOJ26"/>
      <c r="BOK26"/>
      <c r="BOL26"/>
      <c r="BOM26"/>
      <c r="BON26"/>
      <c r="BOO26"/>
      <c r="BOP26"/>
      <c r="BOQ26"/>
      <c r="BOR26"/>
      <c r="BOS26"/>
      <c r="BOT26"/>
      <c r="BOU26"/>
      <c r="BOV26"/>
      <c r="BOW26"/>
      <c r="BOX26"/>
      <c r="BOY26"/>
      <c r="BOZ26"/>
      <c r="BPA26"/>
      <c r="BPB26"/>
      <c r="BPC26"/>
      <c r="BPD26"/>
      <c r="BPE26"/>
      <c r="BPF26"/>
      <c r="BPG26"/>
      <c r="BPH26"/>
      <c r="BPI26"/>
      <c r="BPJ26"/>
      <c r="BPK26"/>
      <c r="BPL26"/>
      <c r="BPM26"/>
      <c r="BPN26"/>
      <c r="BPO26"/>
      <c r="BPP26"/>
      <c r="BPQ26"/>
      <c r="BPR26"/>
      <c r="BPS26"/>
      <c r="BPT26"/>
      <c r="BPU26"/>
      <c r="BPV26"/>
      <c r="BPW26"/>
      <c r="BPX26"/>
      <c r="BPY26"/>
      <c r="BPZ26"/>
      <c r="BQA26"/>
      <c r="BQB26"/>
      <c r="BQC26"/>
      <c r="BQD26"/>
      <c r="BQE26"/>
      <c r="BQF26"/>
      <c r="BQG26"/>
      <c r="BQH26"/>
      <c r="BQI26"/>
      <c r="BQJ26"/>
      <c r="BQK26"/>
      <c r="BQL26"/>
      <c r="BQM26"/>
      <c r="BQN26"/>
      <c r="BQO26"/>
      <c r="BQP26"/>
      <c r="BQQ26"/>
      <c r="BQR26"/>
      <c r="BQS26"/>
      <c r="BQT26"/>
      <c r="BQU26"/>
      <c r="BQV26"/>
      <c r="BQW26"/>
      <c r="BQX26"/>
      <c r="BQY26"/>
      <c r="BQZ26"/>
      <c r="BRA26"/>
      <c r="BRB26"/>
      <c r="BRC26"/>
      <c r="BRD26"/>
      <c r="BRE26"/>
      <c r="BRF26"/>
      <c r="BRG26"/>
      <c r="BRH26"/>
      <c r="BRI26"/>
      <c r="BRJ26"/>
      <c r="BRK26"/>
      <c r="BRL26"/>
      <c r="BRM26"/>
      <c r="BRN26"/>
      <c r="BRO26"/>
      <c r="BRP26"/>
      <c r="BRQ26"/>
      <c r="BRR26"/>
      <c r="BRS26"/>
      <c r="BRT26"/>
      <c r="BRU26"/>
      <c r="BRV26"/>
      <c r="BRW26"/>
      <c r="BRX26"/>
      <c r="BRY26"/>
      <c r="BRZ26"/>
      <c r="BSA26"/>
      <c r="BSB26"/>
      <c r="BSC26"/>
      <c r="BSD26"/>
      <c r="BSE26"/>
      <c r="BSF26"/>
      <c r="BSG26"/>
      <c r="BSH26"/>
      <c r="BSI26"/>
      <c r="BSJ26"/>
      <c r="BSK26"/>
      <c r="BSL26"/>
      <c r="BSM26"/>
      <c r="BSN26"/>
      <c r="BSO26"/>
      <c r="BSP26"/>
      <c r="BSQ26"/>
      <c r="BSR26"/>
      <c r="BSS26"/>
      <c r="BST26"/>
      <c r="BSU26"/>
      <c r="BSV26"/>
      <c r="BSW26"/>
      <c r="BSX26"/>
      <c r="BSY26"/>
      <c r="BSZ26"/>
      <c r="BTA26"/>
      <c r="BTB26"/>
      <c r="BTC26"/>
      <c r="BTD26"/>
      <c r="BTE26"/>
      <c r="BTF26"/>
      <c r="BTG26"/>
      <c r="BTH26"/>
      <c r="BTI26"/>
      <c r="BTJ26"/>
      <c r="BTK26"/>
      <c r="BTL26"/>
      <c r="BTM26"/>
      <c r="BTN26"/>
      <c r="BTO26"/>
      <c r="BTP26"/>
      <c r="BTQ26"/>
      <c r="BTR26"/>
      <c r="BTS26"/>
      <c r="BTT26"/>
      <c r="BTU26"/>
      <c r="BTV26"/>
      <c r="BTW26"/>
      <c r="BTX26"/>
      <c r="BTY26"/>
      <c r="BTZ26"/>
      <c r="BUA26"/>
      <c r="BUB26"/>
      <c r="BUC26"/>
      <c r="BUD26"/>
      <c r="BUE26"/>
      <c r="BUF26"/>
      <c r="BUG26"/>
      <c r="BUH26"/>
      <c r="BUI26"/>
      <c r="BUJ26"/>
      <c r="BUK26"/>
      <c r="BUL26"/>
      <c r="BUM26"/>
      <c r="BUN26"/>
      <c r="BUO26"/>
      <c r="BUP26"/>
      <c r="BUQ26"/>
      <c r="BUR26"/>
      <c r="BUS26"/>
      <c r="BUT26"/>
      <c r="BUU26"/>
      <c r="BUV26"/>
      <c r="BUW26"/>
      <c r="BUX26"/>
      <c r="BUY26"/>
      <c r="BUZ26"/>
      <c r="BVA26"/>
      <c r="BVB26"/>
      <c r="BVC26"/>
      <c r="BVD26"/>
      <c r="BVE26"/>
      <c r="BVF26"/>
      <c r="BVG26"/>
      <c r="BVH26"/>
      <c r="BVI26"/>
      <c r="BVJ26"/>
      <c r="BVK26"/>
      <c r="BVL26"/>
      <c r="BVM26"/>
      <c r="BVN26"/>
      <c r="BVO26"/>
      <c r="BVP26"/>
      <c r="BVQ26"/>
      <c r="BVR26"/>
      <c r="BVS26"/>
      <c r="BVT26"/>
      <c r="BVU26"/>
      <c r="BVV26"/>
      <c r="BVW26"/>
      <c r="BVX26"/>
      <c r="BVY26"/>
      <c r="BVZ26"/>
      <c r="BWA26"/>
      <c r="BWB26"/>
      <c r="BWC26"/>
      <c r="BWD26"/>
      <c r="BWE26"/>
      <c r="BWF26"/>
      <c r="BWG26"/>
      <c r="BWH26"/>
      <c r="BWI26"/>
      <c r="BWJ26"/>
      <c r="BWK26"/>
      <c r="BWL26"/>
      <c r="BWM26"/>
      <c r="BWN26"/>
      <c r="BWO26"/>
      <c r="BWP26"/>
      <c r="BWQ26"/>
      <c r="BWR26"/>
      <c r="BWS26"/>
      <c r="BWT26"/>
      <c r="BWU26"/>
      <c r="BWV26"/>
      <c r="BWW26"/>
      <c r="BWX26"/>
      <c r="BWY26"/>
      <c r="BWZ26"/>
      <c r="BXA26"/>
      <c r="BXB26"/>
      <c r="BXC26"/>
      <c r="BXD26"/>
      <c r="BXE26"/>
      <c r="BXF26"/>
      <c r="BXG26"/>
      <c r="BXH26"/>
      <c r="BXI26"/>
      <c r="BXJ26"/>
      <c r="BXK26"/>
      <c r="BXL26"/>
      <c r="BXM26"/>
      <c r="BXN26"/>
      <c r="BXO26"/>
      <c r="BXP26"/>
      <c r="BXQ26"/>
      <c r="BXR26"/>
      <c r="BXS26"/>
      <c r="BXT26"/>
      <c r="BXU26"/>
      <c r="BXV26"/>
      <c r="BXW26"/>
      <c r="BXX26"/>
      <c r="BXY26"/>
      <c r="BXZ26"/>
      <c r="BYA26"/>
      <c r="BYB26"/>
      <c r="BYC26"/>
      <c r="BYD26"/>
      <c r="BYE26"/>
      <c r="BYF26"/>
      <c r="BYG26"/>
      <c r="BYH26"/>
      <c r="BYI26"/>
      <c r="BYJ26"/>
      <c r="BYK26"/>
      <c r="BYL26"/>
      <c r="BYM26"/>
      <c r="BYN26"/>
      <c r="BYO26"/>
      <c r="BYP26"/>
      <c r="BYQ26"/>
      <c r="BYR26"/>
      <c r="BYS26"/>
      <c r="BYT26"/>
      <c r="BYU26"/>
      <c r="BYV26"/>
      <c r="BYW26"/>
      <c r="BYX26"/>
      <c r="BYY26"/>
      <c r="BYZ26"/>
      <c r="BZA26"/>
      <c r="BZB26"/>
      <c r="BZC26"/>
      <c r="BZD26"/>
      <c r="BZE26"/>
      <c r="BZF26"/>
      <c r="BZG26"/>
      <c r="BZH26"/>
      <c r="BZI26"/>
      <c r="BZJ26"/>
      <c r="BZK26"/>
      <c r="BZL26"/>
      <c r="BZM26"/>
      <c r="BZN26"/>
      <c r="BZO26"/>
      <c r="BZP26"/>
      <c r="BZQ26"/>
      <c r="BZR26"/>
      <c r="BZS26"/>
      <c r="BZT26"/>
      <c r="BZU26"/>
      <c r="BZV26"/>
      <c r="BZW26"/>
      <c r="BZX26"/>
      <c r="BZY26"/>
      <c r="BZZ26"/>
      <c r="CAA26"/>
      <c r="CAB26"/>
      <c r="CAC26"/>
      <c r="CAD26"/>
      <c r="CAE26"/>
      <c r="CAF26"/>
      <c r="CAG26"/>
      <c r="CAH26"/>
      <c r="CAI26"/>
      <c r="CAJ26"/>
      <c r="CAK26"/>
      <c r="CAL26"/>
      <c r="CAM26"/>
      <c r="CAN26"/>
      <c r="CAO26"/>
      <c r="CAP26"/>
      <c r="CAQ26"/>
      <c r="CAR26"/>
      <c r="CAS26"/>
      <c r="CAT26"/>
      <c r="CAU26"/>
      <c r="CAV26"/>
      <c r="CAW26"/>
      <c r="CAX26"/>
      <c r="CAY26"/>
      <c r="CAZ26"/>
      <c r="CBA26"/>
      <c r="CBB26"/>
      <c r="CBC26"/>
      <c r="CBD26"/>
      <c r="CBE26"/>
      <c r="CBF26"/>
      <c r="CBG26"/>
      <c r="CBH26"/>
      <c r="CBI26"/>
      <c r="CBJ26"/>
      <c r="CBK26"/>
      <c r="CBL26"/>
      <c r="CBM26"/>
      <c r="CBN26"/>
      <c r="CBO26"/>
      <c r="CBP26"/>
      <c r="CBQ26"/>
      <c r="CBR26"/>
      <c r="CBS26"/>
      <c r="CBT26"/>
      <c r="CBU26"/>
      <c r="CBV26"/>
      <c r="CBW26"/>
      <c r="CBX26"/>
      <c r="CBY26"/>
      <c r="CBZ26"/>
      <c r="CCA26"/>
      <c r="CCB26"/>
      <c r="CCC26"/>
      <c r="CCD26"/>
      <c r="CCE26"/>
      <c r="CCF26"/>
      <c r="CCG26"/>
      <c r="CCH26"/>
      <c r="CCI26"/>
      <c r="CCJ26"/>
      <c r="CCK26"/>
      <c r="CCL26"/>
      <c r="CCM26"/>
      <c r="CCN26"/>
      <c r="CCO26"/>
      <c r="CCP26"/>
      <c r="CCQ26"/>
      <c r="CCR26"/>
      <c r="CCS26"/>
      <c r="CCT26"/>
      <c r="CCU26"/>
      <c r="CCV26"/>
      <c r="CCW26"/>
      <c r="CCX26"/>
      <c r="CCY26"/>
      <c r="CCZ26"/>
      <c r="CDA26"/>
      <c r="CDB26"/>
      <c r="CDC26"/>
      <c r="CDD26"/>
      <c r="CDE26"/>
      <c r="CDF26"/>
      <c r="CDG26"/>
      <c r="CDH26"/>
      <c r="CDI26"/>
      <c r="CDJ26"/>
      <c r="CDK26"/>
      <c r="CDL26"/>
      <c r="CDM26"/>
      <c r="CDN26"/>
      <c r="CDO26"/>
      <c r="CDP26"/>
      <c r="CDQ26"/>
      <c r="CDR26"/>
      <c r="CDS26"/>
      <c r="CDT26"/>
      <c r="CDU26"/>
      <c r="CDV26"/>
      <c r="CDW26"/>
      <c r="CDX26"/>
      <c r="CDY26"/>
      <c r="CDZ26"/>
      <c r="CEA26"/>
      <c r="CEB26"/>
      <c r="CEC26"/>
      <c r="CED26"/>
      <c r="CEE26"/>
      <c r="CEF26"/>
      <c r="CEG26"/>
      <c r="CEH26"/>
      <c r="CEI26"/>
      <c r="CEJ26"/>
      <c r="CEK26"/>
      <c r="CEL26"/>
      <c r="CEM26"/>
      <c r="CEN26"/>
      <c r="CEO26"/>
      <c r="CEP26"/>
      <c r="CEQ26"/>
      <c r="CER26"/>
      <c r="CES26"/>
      <c r="CET26"/>
      <c r="CEU26"/>
      <c r="CEV26"/>
      <c r="CEW26"/>
      <c r="CEX26"/>
      <c r="CEY26"/>
      <c r="CEZ26"/>
      <c r="CFA26"/>
      <c r="CFB26"/>
      <c r="CFC26"/>
      <c r="CFD26"/>
      <c r="CFE26"/>
      <c r="CFF26"/>
      <c r="CFG26"/>
      <c r="CFH26"/>
      <c r="CFI26"/>
      <c r="CFJ26"/>
      <c r="CFK26"/>
      <c r="CFL26"/>
      <c r="CFM26"/>
      <c r="CFN26"/>
      <c r="CFO26"/>
      <c r="CFP26"/>
      <c r="CFQ26"/>
      <c r="CFR26"/>
      <c r="CFS26"/>
      <c r="CFT26"/>
      <c r="CFU26"/>
      <c r="CFV26"/>
      <c r="CFW26"/>
      <c r="CFX26"/>
      <c r="CFY26"/>
      <c r="CFZ26"/>
      <c r="CGA26"/>
      <c r="CGB26"/>
      <c r="CGC26"/>
      <c r="CGD26"/>
      <c r="CGE26"/>
      <c r="CGF26"/>
      <c r="CGG26"/>
      <c r="CGH26"/>
      <c r="CGI26"/>
      <c r="CGJ26"/>
      <c r="CGK26"/>
      <c r="CGL26"/>
      <c r="CGM26"/>
      <c r="CGN26"/>
      <c r="CGO26"/>
      <c r="CGP26"/>
      <c r="CGQ26"/>
      <c r="CGR26"/>
      <c r="CGS26"/>
      <c r="CGT26"/>
      <c r="CGU26"/>
      <c r="CGV26"/>
      <c r="CGW26"/>
      <c r="CGX26"/>
      <c r="CGY26"/>
      <c r="CGZ26"/>
      <c r="CHA26"/>
      <c r="CHB26"/>
      <c r="CHC26"/>
      <c r="CHD26"/>
      <c r="CHE26"/>
      <c r="CHF26"/>
      <c r="CHG26"/>
      <c r="CHH26"/>
      <c r="CHI26"/>
      <c r="CHJ26"/>
      <c r="CHK26"/>
      <c r="CHL26"/>
      <c r="CHM26"/>
      <c r="CHN26"/>
      <c r="CHO26"/>
      <c r="CHP26"/>
      <c r="CHQ26"/>
      <c r="CHR26"/>
      <c r="CHS26"/>
      <c r="CHT26"/>
      <c r="CHU26"/>
      <c r="CHV26"/>
      <c r="CHW26"/>
      <c r="CHX26"/>
      <c r="CHY26"/>
      <c r="CHZ26"/>
      <c r="CIA26"/>
      <c r="CIB26"/>
      <c r="CIC26"/>
      <c r="CID26"/>
      <c r="CIE26"/>
      <c r="CIF26"/>
      <c r="CIG26"/>
      <c r="CIH26"/>
      <c r="CII26"/>
      <c r="CIJ26"/>
      <c r="CIK26"/>
      <c r="CIL26"/>
      <c r="CIM26"/>
      <c r="CIN26"/>
      <c r="CIO26"/>
      <c r="CIP26"/>
      <c r="CIQ26"/>
      <c r="CIR26"/>
      <c r="CIS26"/>
      <c r="CIT26"/>
      <c r="CIU26"/>
      <c r="CIV26"/>
      <c r="CIW26"/>
      <c r="CIX26"/>
      <c r="CIY26"/>
      <c r="CIZ26"/>
      <c r="CJA26"/>
      <c r="CJB26"/>
      <c r="CJC26"/>
      <c r="CJD26"/>
      <c r="CJE26"/>
      <c r="CJF26"/>
      <c r="CJG26"/>
      <c r="CJH26"/>
      <c r="CJI26"/>
      <c r="CJJ26"/>
      <c r="CJK26"/>
      <c r="CJL26"/>
      <c r="CJM26"/>
      <c r="CJN26"/>
      <c r="CJO26"/>
      <c r="CJP26"/>
      <c r="CJQ26"/>
      <c r="CJR26"/>
      <c r="CJS26"/>
      <c r="CJT26"/>
      <c r="CJU26"/>
      <c r="CJV26"/>
      <c r="CJW26"/>
      <c r="CJX26"/>
      <c r="CJY26"/>
      <c r="CJZ26"/>
      <c r="CKA26"/>
      <c r="CKB26"/>
      <c r="CKC26"/>
      <c r="CKD26"/>
      <c r="CKE26"/>
      <c r="CKF26"/>
      <c r="CKG26"/>
      <c r="CKH26"/>
      <c r="CKI26"/>
      <c r="CKJ26"/>
      <c r="CKK26"/>
      <c r="CKL26"/>
      <c r="CKM26"/>
      <c r="CKN26"/>
      <c r="CKO26"/>
      <c r="CKP26"/>
      <c r="CKQ26"/>
      <c r="CKR26"/>
      <c r="CKS26"/>
      <c r="CKT26"/>
      <c r="CKU26"/>
      <c r="CKV26"/>
      <c r="CKW26"/>
      <c r="CKX26"/>
      <c r="CKY26"/>
      <c r="CKZ26"/>
      <c r="CLA26"/>
      <c r="CLB26"/>
      <c r="CLC26"/>
      <c r="CLD26"/>
      <c r="CLE26"/>
      <c r="CLF26"/>
      <c r="CLG26"/>
      <c r="CLH26"/>
      <c r="CLI26"/>
      <c r="CLJ26"/>
      <c r="CLK26"/>
      <c r="CLL26"/>
      <c r="CLM26"/>
      <c r="CLN26"/>
      <c r="CLO26"/>
      <c r="CLP26"/>
      <c r="CLQ26"/>
      <c r="CLR26"/>
      <c r="CLS26"/>
      <c r="CLT26"/>
      <c r="CLU26"/>
      <c r="CLV26"/>
      <c r="CLW26"/>
      <c r="CLX26"/>
      <c r="CLY26"/>
      <c r="CLZ26"/>
      <c r="CMA26"/>
      <c r="CMB26"/>
      <c r="CMC26"/>
      <c r="CMD26"/>
      <c r="CME26"/>
      <c r="CMF26"/>
      <c r="CMG26"/>
      <c r="CMH26"/>
      <c r="CMI26"/>
      <c r="CMJ26"/>
      <c r="CMK26"/>
      <c r="CML26"/>
      <c r="CMM26"/>
      <c r="CMN26"/>
      <c r="CMO26"/>
      <c r="CMP26"/>
      <c r="CMQ26"/>
      <c r="CMR26"/>
      <c r="CMS26"/>
      <c r="CMT26"/>
      <c r="CMU26"/>
      <c r="CMV26"/>
      <c r="CMW26"/>
      <c r="CMX26"/>
      <c r="CMY26"/>
      <c r="CMZ26"/>
      <c r="CNA26"/>
      <c r="CNB26"/>
      <c r="CNC26"/>
      <c r="CND26"/>
      <c r="CNE26"/>
      <c r="CNF26"/>
      <c r="CNG26"/>
      <c r="CNH26"/>
      <c r="CNI26"/>
      <c r="CNJ26"/>
      <c r="CNK26"/>
      <c r="CNL26"/>
      <c r="CNM26"/>
      <c r="CNN26"/>
      <c r="CNO26"/>
      <c r="CNP26"/>
      <c r="CNQ26"/>
      <c r="CNR26"/>
      <c r="CNS26"/>
      <c r="CNT26"/>
      <c r="CNU26"/>
      <c r="CNV26"/>
      <c r="CNW26"/>
      <c r="CNX26"/>
      <c r="CNY26"/>
      <c r="CNZ26"/>
      <c r="COA26"/>
      <c r="COB26"/>
      <c r="COC26"/>
      <c r="COD26"/>
      <c r="COE26"/>
      <c r="COF26"/>
      <c r="COG26"/>
      <c r="COH26"/>
      <c r="COI26"/>
      <c r="COJ26"/>
      <c r="COK26"/>
      <c r="COL26"/>
      <c r="COM26"/>
      <c r="CON26"/>
      <c r="COO26"/>
      <c r="COP26"/>
      <c r="COQ26"/>
      <c r="COR26"/>
      <c r="COS26"/>
      <c r="COT26"/>
      <c r="COU26"/>
      <c r="COV26"/>
      <c r="COW26"/>
      <c r="COX26"/>
      <c r="COY26"/>
      <c r="COZ26"/>
      <c r="CPA26"/>
      <c r="CPB26"/>
      <c r="CPC26"/>
      <c r="CPD26"/>
      <c r="CPE26"/>
      <c r="CPF26"/>
      <c r="CPG26"/>
      <c r="CPH26"/>
      <c r="CPI26"/>
      <c r="CPJ26"/>
      <c r="CPK26"/>
      <c r="CPL26"/>
      <c r="CPM26"/>
      <c r="CPN26"/>
      <c r="CPO26"/>
      <c r="CPP26"/>
      <c r="CPQ26"/>
      <c r="CPR26"/>
      <c r="CPS26"/>
      <c r="CPT26"/>
      <c r="CPU26"/>
      <c r="CPV26"/>
      <c r="CPW26"/>
      <c r="CPX26"/>
      <c r="CPY26"/>
      <c r="CPZ26"/>
      <c r="CQA26"/>
      <c r="CQB26"/>
      <c r="CQC26"/>
      <c r="CQD26"/>
      <c r="CQE26"/>
      <c r="CQF26"/>
      <c r="CQG26"/>
      <c r="CQH26"/>
      <c r="CQI26"/>
      <c r="CQJ26"/>
      <c r="CQK26"/>
      <c r="CQL26"/>
      <c r="CQM26"/>
      <c r="CQN26"/>
      <c r="CQO26"/>
      <c r="CQP26"/>
      <c r="CQQ26"/>
      <c r="CQR26"/>
      <c r="CQS26"/>
      <c r="CQT26"/>
      <c r="CQU26"/>
      <c r="CQV26"/>
      <c r="CQW26"/>
      <c r="CQX26"/>
      <c r="CQY26"/>
      <c r="CQZ26"/>
      <c r="CRA26"/>
      <c r="CRB26"/>
      <c r="CRC26"/>
      <c r="CRD26"/>
      <c r="CRE26"/>
      <c r="CRF26"/>
      <c r="CRG26"/>
      <c r="CRH26"/>
      <c r="CRI26"/>
      <c r="CRJ26"/>
      <c r="CRK26"/>
      <c r="CRL26"/>
      <c r="CRM26"/>
      <c r="CRN26"/>
      <c r="CRO26"/>
      <c r="CRP26"/>
      <c r="CRQ26"/>
      <c r="CRR26"/>
      <c r="CRS26"/>
      <c r="CRT26"/>
      <c r="CRU26"/>
      <c r="CRV26"/>
      <c r="CRW26"/>
      <c r="CRX26"/>
      <c r="CRY26"/>
      <c r="CRZ26"/>
      <c r="CSA26"/>
      <c r="CSB26"/>
      <c r="CSC26"/>
      <c r="CSD26"/>
      <c r="CSE26"/>
      <c r="CSF26"/>
      <c r="CSG26"/>
      <c r="CSH26"/>
      <c r="CSI26"/>
      <c r="CSJ26"/>
      <c r="CSK26"/>
      <c r="CSL26"/>
      <c r="CSM26"/>
      <c r="CSN26"/>
      <c r="CSO26"/>
      <c r="CSP26"/>
      <c r="CSQ26"/>
      <c r="CSR26"/>
      <c r="CSS26"/>
      <c r="CST26"/>
      <c r="CSU26"/>
      <c r="CSV26"/>
      <c r="CSW26"/>
      <c r="CSX26"/>
      <c r="CSY26"/>
      <c r="CSZ26"/>
      <c r="CTA26"/>
      <c r="CTB26"/>
      <c r="CTC26"/>
      <c r="CTD26"/>
      <c r="CTE26"/>
      <c r="CTF26"/>
      <c r="CTG26"/>
      <c r="CTH26"/>
      <c r="CTI26"/>
      <c r="CTJ26"/>
      <c r="CTK26"/>
      <c r="CTL26"/>
      <c r="CTM26"/>
      <c r="CTN26"/>
      <c r="CTO26"/>
      <c r="CTP26"/>
      <c r="CTQ26"/>
      <c r="CTR26"/>
      <c r="CTS26"/>
      <c r="CTT26"/>
      <c r="CTU26"/>
      <c r="CTV26"/>
      <c r="CTW26"/>
      <c r="CTX26"/>
      <c r="CTY26"/>
      <c r="CTZ26"/>
      <c r="CUA26"/>
      <c r="CUB26"/>
      <c r="CUC26"/>
      <c r="CUD26"/>
      <c r="CUE26"/>
      <c r="CUF26"/>
      <c r="CUG26"/>
      <c r="CUH26"/>
      <c r="CUI26"/>
      <c r="CUJ26"/>
      <c r="CUK26"/>
      <c r="CUL26"/>
      <c r="CUM26"/>
      <c r="CUN26"/>
      <c r="CUO26"/>
      <c r="CUP26"/>
      <c r="CUQ26"/>
      <c r="CUR26"/>
      <c r="CUS26"/>
      <c r="CUT26"/>
      <c r="CUU26"/>
      <c r="CUV26"/>
      <c r="CUW26"/>
      <c r="CUX26"/>
      <c r="CUY26"/>
      <c r="CUZ26"/>
      <c r="CVA26"/>
      <c r="CVB26"/>
      <c r="CVC26"/>
      <c r="CVD26"/>
      <c r="CVE26"/>
      <c r="CVF26"/>
      <c r="CVG26"/>
      <c r="CVH26"/>
      <c r="CVI26"/>
      <c r="CVJ26"/>
      <c r="CVK26"/>
      <c r="CVL26"/>
      <c r="CVM26"/>
      <c r="CVN26"/>
      <c r="CVO26"/>
      <c r="CVP26"/>
      <c r="CVQ26"/>
      <c r="CVR26"/>
      <c r="CVS26"/>
      <c r="CVT26"/>
      <c r="CVU26"/>
      <c r="CVV26"/>
      <c r="CVW26"/>
      <c r="CVX26"/>
      <c r="CVY26"/>
      <c r="CVZ26"/>
      <c r="CWA26"/>
      <c r="CWB26"/>
      <c r="CWC26"/>
      <c r="CWD26"/>
      <c r="CWE26"/>
      <c r="CWF26"/>
      <c r="CWG26"/>
      <c r="CWH26"/>
      <c r="CWI26"/>
      <c r="CWJ26"/>
      <c r="CWK26"/>
      <c r="CWL26"/>
      <c r="CWM26"/>
      <c r="CWN26"/>
      <c r="CWO26"/>
      <c r="CWP26"/>
      <c r="CWQ26"/>
      <c r="CWR26"/>
      <c r="CWS26"/>
      <c r="CWT26"/>
      <c r="CWU26"/>
      <c r="CWV26"/>
      <c r="CWW26"/>
      <c r="CWX26"/>
      <c r="CWY26"/>
      <c r="CWZ26"/>
      <c r="CXA26"/>
      <c r="CXB26"/>
      <c r="CXC26"/>
      <c r="CXD26"/>
      <c r="CXE26"/>
      <c r="CXF26"/>
      <c r="CXG26"/>
      <c r="CXH26"/>
      <c r="CXI26"/>
      <c r="CXJ26"/>
      <c r="CXK26"/>
      <c r="CXL26"/>
      <c r="CXM26"/>
      <c r="CXN26"/>
      <c r="CXO26"/>
      <c r="CXP26"/>
      <c r="CXQ26"/>
      <c r="CXR26"/>
      <c r="CXS26"/>
      <c r="CXT26"/>
      <c r="CXU26"/>
      <c r="CXV26"/>
      <c r="CXW26"/>
      <c r="CXX26"/>
      <c r="CXY26"/>
      <c r="CXZ26"/>
      <c r="CYA26"/>
      <c r="CYB26"/>
      <c r="CYC26"/>
      <c r="CYD26"/>
      <c r="CYE26"/>
      <c r="CYF26"/>
      <c r="CYG26"/>
      <c r="CYH26"/>
      <c r="CYI26"/>
      <c r="CYJ26"/>
      <c r="CYK26"/>
      <c r="CYL26"/>
      <c r="CYM26"/>
      <c r="CYN26"/>
      <c r="CYO26"/>
      <c r="CYP26"/>
      <c r="CYQ26"/>
      <c r="CYR26"/>
      <c r="CYS26"/>
      <c r="CYT26"/>
      <c r="CYU26"/>
      <c r="CYV26"/>
      <c r="CYW26"/>
      <c r="CYX26"/>
      <c r="CYY26"/>
      <c r="CYZ26"/>
      <c r="CZA26"/>
      <c r="CZB26"/>
      <c r="CZC26"/>
      <c r="CZD26"/>
      <c r="CZE26"/>
      <c r="CZF26"/>
      <c r="CZG26"/>
      <c r="CZH26"/>
      <c r="CZI26"/>
      <c r="CZJ26"/>
      <c r="CZK26"/>
      <c r="CZL26"/>
      <c r="CZM26"/>
      <c r="CZN26"/>
      <c r="CZO26"/>
      <c r="CZP26"/>
      <c r="CZQ26"/>
      <c r="CZR26"/>
      <c r="CZS26"/>
      <c r="CZT26"/>
      <c r="CZU26"/>
      <c r="CZV26"/>
      <c r="CZW26"/>
      <c r="CZX26"/>
      <c r="CZY26"/>
      <c r="CZZ26"/>
      <c r="DAA26"/>
      <c r="DAB26"/>
      <c r="DAC26"/>
      <c r="DAD26"/>
      <c r="DAE26"/>
      <c r="DAF26"/>
      <c r="DAG26"/>
      <c r="DAH26"/>
      <c r="DAI26"/>
      <c r="DAJ26"/>
      <c r="DAK26"/>
      <c r="DAL26"/>
      <c r="DAM26"/>
      <c r="DAN26"/>
      <c r="DAO26"/>
      <c r="DAP26"/>
      <c r="DAQ26"/>
      <c r="DAR26"/>
      <c r="DAS26"/>
      <c r="DAT26"/>
      <c r="DAU26"/>
      <c r="DAV26"/>
      <c r="DAW26"/>
      <c r="DAX26"/>
      <c r="DAY26"/>
      <c r="DAZ26"/>
      <c r="DBA26"/>
      <c r="DBB26"/>
      <c r="DBC26"/>
      <c r="DBD26"/>
      <c r="DBE26"/>
      <c r="DBF26"/>
      <c r="DBG26"/>
      <c r="DBH26"/>
      <c r="DBI26"/>
      <c r="DBJ26"/>
      <c r="DBK26"/>
      <c r="DBL26"/>
      <c r="DBM26"/>
      <c r="DBN26"/>
      <c r="DBO26"/>
      <c r="DBP26"/>
      <c r="DBQ26"/>
      <c r="DBR26"/>
      <c r="DBS26"/>
      <c r="DBT26"/>
      <c r="DBU26"/>
      <c r="DBV26"/>
      <c r="DBW26"/>
      <c r="DBX26"/>
      <c r="DBY26"/>
      <c r="DBZ26"/>
      <c r="DCA26"/>
      <c r="DCB26"/>
      <c r="DCC26"/>
      <c r="DCD26"/>
      <c r="DCE26"/>
      <c r="DCF26"/>
      <c r="DCG26"/>
      <c r="DCH26"/>
      <c r="DCI26"/>
      <c r="DCJ26"/>
      <c r="DCK26"/>
      <c r="DCL26"/>
      <c r="DCM26"/>
      <c r="DCN26"/>
      <c r="DCO26"/>
      <c r="DCP26"/>
      <c r="DCQ26"/>
      <c r="DCR26"/>
      <c r="DCS26"/>
      <c r="DCT26"/>
      <c r="DCU26"/>
      <c r="DCV26"/>
      <c r="DCW26"/>
      <c r="DCX26"/>
      <c r="DCY26"/>
      <c r="DCZ26"/>
      <c r="DDA26"/>
      <c r="DDB26"/>
      <c r="DDC26"/>
      <c r="DDD26"/>
      <c r="DDE26"/>
      <c r="DDF26"/>
      <c r="DDG26"/>
      <c r="DDH26"/>
      <c r="DDI26"/>
      <c r="DDJ26"/>
      <c r="DDK26"/>
      <c r="DDL26"/>
      <c r="DDM26"/>
      <c r="DDN26"/>
      <c r="DDO26"/>
      <c r="DDP26"/>
      <c r="DDQ26"/>
      <c r="DDR26"/>
      <c r="DDS26"/>
      <c r="DDT26"/>
      <c r="DDU26"/>
      <c r="DDV26"/>
      <c r="DDW26"/>
      <c r="DDX26"/>
      <c r="DDY26"/>
      <c r="DDZ26"/>
      <c r="DEA26"/>
      <c r="DEB26"/>
      <c r="DEC26"/>
      <c r="DED26"/>
      <c r="DEE26"/>
      <c r="DEF26"/>
      <c r="DEG26"/>
      <c r="DEH26"/>
      <c r="DEI26"/>
      <c r="DEJ26"/>
      <c r="DEK26"/>
      <c r="DEL26"/>
      <c r="DEM26"/>
      <c r="DEN26"/>
      <c r="DEO26"/>
      <c r="DEP26"/>
      <c r="DEQ26"/>
      <c r="DER26"/>
      <c r="DES26"/>
      <c r="DET26"/>
      <c r="DEU26"/>
      <c r="DEV26"/>
      <c r="DEW26"/>
      <c r="DEX26"/>
      <c r="DEY26"/>
      <c r="DEZ26"/>
      <c r="DFA26"/>
      <c r="DFB26"/>
      <c r="DFC26"/>
      <c r="DFD26"/>
      <c r="DFE26"/>
      <c r="DFF26"/>
      <c r="DFG26"/>
      <c r="DFH26"/>
      <c r="DFI26"/>
      <c r="DFJ26"/>
      <c r="DFK26"/>
      <c r="DFL26"/>
      <c r="DFM26"/>
      <c r="DFN26"/>
      <c r="DFO26"/>
      <c r="DFP26"/>
      <c r="DFQ26"/>
      <c r="DFR26"/>
      <c r="DFS26"/>
      <c r="DFT26"/>
      <c r="DFU26"/>
      <c r="DFV26"/>
      <c r="DFW26"/>
      <c r="DFX26"/>
      <c r="DFY26"/>
      <c r="DFZ26"/>
      <c r="DGA26"/>
      <c r="DGB26"/>
      <c r="DGC26"/>
      <c r="DGD26"/>
      <c r="DGE26"/>
      <c r="DGF26"/>
      <c r="DGG26"/>
      <c r="DGH26"/>
      <c r="DGI26"/>
      <c r="DGJ26"/>
      <c r="DGK26"/>
      <c r="DGL26"/>
      <c r="DGM26"/>
      <c r="DGN26"/>
      <c r="DGO26"/>
      <c r="DGP26"/>
      <c r="DGQ26"/>
      <c r="DGR26"/>
      <c r="DGS26"/>
      <c r="DGT26"/>
      <c r="DGU26"/>
      <c r="DGV26"/>
      <c r="DGW26"/>
      <c r="DGX26"/>
      <c r="DGY26"/>
      <c r="DGZ26"/>
      <c r="DHA26"/>
      <c r="DHB26"/>
      <c r="DHC26"/>
      <c r="DHD26"/>
      <c r="DHE26"/>
      <c r="DHF26"/>
      <c r="DHG26"/>
      <c r="DHH26"/>
      <c r="DHI26"/>
      <c r="DHJ26"/>
      <c r="DHK26"/>
      <c r="DHL26"/>
      <c r="DHM26"/>
      <c r="DHN26"/>
      <c r="DHO26"/>
      <c r="DHP26"/>
      <c r="DHQ26"/>
      <c r="DHR26"/>
      <c r="DHS26"/>
      <c r="DHT26"/>
      <c r="DHU26"/>
      <c r="DHV26"/>
      <c r="DHW26"/>
      <c r="DHX26"/>
      <c r="DHY26"/>
      <c r="DHZ26"/>
      <c r="DIA26"/>
      <c r="DIB26"/>
      <c r="DIC26"/>
      <c r="DID26"/>
      <c r="DIE26"/>
      <c r="DIF26"/>
      <c r="DIG26"/>
      <c r="DIH26"/>
      <c r="DII26"/>
      <c r="DIJ26"/>
      <c r="DIK26"/>
      <c r="DIL26"/>
      <c r="DIM26"/>
      <c r="DIN26"/>
      <c r="DIO26"/>
      <c r="DIP26"/>
      <c r="DIQ26"/>
      <c r="DIR26"/>
      <c r="DIS26"/>
      <c r="DIT26"/>
      <c r="DIU26"/>
      <c r="DIV26"/>
      <c r="DIW26"/>
      <c r="DIX26"/>
      <c r="DIY26"/>
      <c r="DIZ26"/>
      <c r="DJA26"/>
      <c r="DJB26"/>
      <c r="DJC26"/>
      <c r="DJD26"/>
      <c r="DJE26"/>
      <c r="DJF26"/>
      <c r="DJG26"/>
      <c r="DJH26"/>
      <c r="DJI26"/>
      <c r="DJJ26"/>
      <c r="DJK26"/>
      <c r="DJL26"/>
      <c r="DJM26"/>
      <c r="DJN26"/>
      <c r="DJO26"/>
      <c r="DJP26"/>
      <c r="DJQ26"/>
      <c r="DJR26"/>
      <c r="DJS26"/>
      <c r="DJT26"/>
      <c r="DJU26"/>
      <c r="DJV26"/>
      <c r="DJW26"/>
      <c r="DJX26"/>
      <c r="DJY26"/>
      <c r="DJZ26"/>
      <c r="DKA26"/>
      <c r="DKB26"/>
      <c r="DKC26"/>
      <c r="DKD26"/>
      <c r="DKE26"/>
      <c r="DKF26"/>
      <c r="DKG26"/>
      <c r="DKH26"/>
      <c r="DKI26"/>
      <c r="DKJ26"/>
      <c r="DKK26"/>
      <c r="DKL26"/>
      <c r="DKM26"/>
      <c r="DKN26"/>
      <c r="DKO26"/>
      <c r="DKP26"/>
      <c r="DKQ26"/>
      <c r="DKR26"/>
      <c r="DKS26"/>
      <c r="DKT26"/>
      <c r="DKU26"/>
      <c r="DKV26"/>
      <c r="DKW26"/>
      <c r="DKX26"/>
      <c r="DKY26"/>
      <c r="DKZ26"/>
      <c r="DLA26"/>
      <c r="DLB26"/>
      <c r="DLC26"/>
      <c r="DLD26"/>
      <c r="DLE26"/>
      <c r="DLF26"/>
      <c r="DLG26"/>
      <c r="DLH26"/>
      <c r="DLI26"/>
      <c r="DLJ26"/>
      <c r="DLK26"/>
      <c r="DLL26"/>
      <c r="DLM26"/>
      <c r="DLN26"/>
      <c r="DLO26"/>
      <c r="DLP26"/>
      <c r="DLQ26"/>
      <c r="DLR26"/>
      <c r="DLS26"/>
      <c r="DLT26"/>
      <c r="DLU26"/>
      <c r="DLV26"/>
      <c r="DLW26"/>
      <c r="DLX26"/>
      <c r="DLY26"/>
      <c r="DLZ26"/>
      <c r="DMA26"/>
      <c r="DMB26"/>
      <c r="DMC26"/>
      <c r="DMD26"/>
      <c r="DME26"/>
      <c r="DMF26"/>
      <c r="DMG26"/>
      <c r="DMH26"/>
      <c r="DMI26"/>
      <c r="DMJ26"/>
      <c r="DMK26"/>
      <c r="DML26"/>
      <c r="DMM26"/>
      <c r="DMN26"/>
      <c r="DMO26"/>
      <c r="DMP26"/>
      <c r="DMQ26"/>
      <c r="DMR26"/>
      <c r="DMS26"/>
      <c r="DMT26"/>
      <c r="DMU26"/>
      <c r="DMV26"/>
      <c r="DMW26"/>
      <c r="DMX26"/>
      <c r="DMY26"/>
      <c r="DMZ26"/>
      <c r="DNA26"/>
      <c r="DNB26"/>
      <c r="DNC26"/>
      <c r="DND26"/>
      <c r="DNE26"/>
      <c r="DNF26"/>
      <c r="DNG26"/>
      <c r="DNH26"/>
      <c r="DNI26"/>
      <c r="DNJ26"/>
      <c r="DNK26"/>
      <c r="DNL26"/>
      <c r="DNM26"/>
      <c r="DNN26"/>
      <c r="DNO26"/>
      <c r="DNP26"/>
      <c r="DNQ26"/>
      <c r="DNR26"/>
      <c r="DNS26"/>
      <c r="DNT26"/>
      <c r="DNU26"/>
      <c r="DNV26"/>
      <c r="DNW26"/>
      <c r="DNX26"/>
      <c r="DNY26"/>
      <c r="DNZ26"/>
      <c r="DOA26"/>
      <c r="DOB26"/>
      <c r="DOC26"/>
      <c r="DOD26"/>
      <c r="DOE26"/>
      <c r="DOF26"/>
      <c r="DOG26"/>
      <c r="DOH26"/>
      <c r="DOI26"/>
      <c r="DOJ26"/>
      <c r="DOK26"/>
      <c r="DOL26"/>
      <c r="DOM26"/>
      <c r="DON26"/>
      <c r="DOO26"/>
      <c r="DOP26"/>
      <c r="DOQ26"/>
      <c r="DOR26"/>
      <c r="DOS26"/>
      <c r="DOT26"/>
      <c r="DOU26"/>
      <c r="DOV26"/>
      <c r="DOW26"/>
      <c r="DOX26"/>
      <c r="DOY26"/>
      <c r="DOZ26"/>
      <c r="DPA26"/>
      <c r="DPB26"/>
      <c r="DPC26"/>
      <c r="DPD26"/>
      <c r="DPE26"/>
      <c r="DPF26"/>
      <c r="DPG26"/>
      <c r="DPH26"/>
      <c r="DPI26"/>
      <c r="DPJ26"/>
      <c r="DPK26"/>
      <c r="DPL26"/>
      <c r="DPM26"/>
      <c r="DPN26"/>
      <c r="DPO26"/>
      <c r="DPP26"/>
      <c r="DPQ26"/>
      <c r="DPR26"/>
      <c r="DPS26"/>
      <c r="DPT26"/>
      <c r="DPU26"/>
      <c r="DPV26"/>
      <c r="DPW26"/>
      <c r="DPX26"/>
      <c r="DPY26"/>
      <c r="DPZ26"/>
      <c r="DQA26"/>
      <c r="DQB26"/>
      <c r="DQC26"/>
      <c r="DQD26"/>
      <c r="DQE26"/>
      <c r="DQF26"/>
      <c r="DQG26"/>
      <c r="DQH26"/>
      <c r="DQI26"/>
      <c r="DQJ26"/>
      <c r="DQK26"/>
      <c r="DQL26"/>
      <c r="DQM26"/>
      <c r="DQN26"/>
      <c r="DQO26"/>
      <c r="DQP26"/>
      <c r="DQQ26"/>
      <c r="DQR26"/>
      <c r="DQS26"/>
      <c r="DQT26"/>
      <c r="DQU26"/>
      <c r="DQV26"/>
      <c r="DQW26"/>
      <c r="DQX26"/>
      <c r="DQY26"/>
      <c r="DQZ26"/>
      <c r="DRA26"/>
      <c r="DRB26"/>
      <c r="DRC26"/>
      <c r="DRD26"/>
      <c r="DRE26"/>
      <c r="DRF26"/>
      <c r="DRG26"/>
      <c r="DRH26"/>
      <c r="DRI26"/>
      <c r="DRJ26"/>
      <c r="DRK26"/>
      <c r="DRL26"/>
      <c r="DRM26"/>
      <c r="DRN26"/>
      <c r="DRO26"/>
      <c r="DRP26"/>
      <c r="DRQ26"/>
      <c r="DRR26"/>
      <c r="DRS26"/>
      <c r="DRT26"/>
      <c r="DRU26"/>
      <c r="DRV26"/>
      <c r="DRW26"/>
      <c r="DRX26"/>
      <c r="DRY26"/>
      <c r="DRZ26"/>
      <c r="DSA26"/>
      <c r="DSB26"/>
      <c r="DSC26"/>
      <c r="DSD26"/>
      <c r="DSE26"/>
      <c r="DSF26"/>
      <c r="DSG26"/>
      <c r="DSH26"/>
      <c r="DSI26"/>
      <c r="DSJ26"/>
      <c r="DSK26"/>
      <c r="DSL26"/>
      <c r="DSM26"/>
      <c r="DSN26"/>
      <c r="DSO26"/>
      <c r="DSP26"/>
      <c r="DSQ26"/>
      <c r="DSR26"/>
      <c r="DSS26"/>
      <c r="DST26"/>
      <c r="DSU26"/>
      <c r="DSV26"/>
      <c r="DSW26"/>
      <c r="DSX26"/>
      <c r="DSY26"/>
      <c r="DSZ26"/>
      <c r="DTA26"/>
      <c r="DTB26"/>
      <c r="DTC26"/>
      <c r="DTD26"/>
      <c r="DTE26"/>
      <c r="DTF26"/>
      <c r="DTG26"/>
      <c r="DTH26"/>
      <c r="DTI26"/>
      <c r="DTJ26"/>
      <c r="DTK26"/>
      <c r="DTL26"/>
      <c r="DTM26"/>
      <c r="DTN26"/>
      <c r="DTO26"/>
      <c r="DTP26"/>
      <c r="DTQ26"/>
      <c r="DTR26"/>
      <c r="DTS26"/>
      <c r="DTT26"/>
      <c r="DTU26"/>
      <c r="DTV26"/>
      <c r="DTW26"/>
      <c r="DTX26"/>
      <c r="DTY26"/>
      <c r="DTZ26"/>
      <c r="DUA26"/>
      <c r="DUB26"/>
      <c r="DUC26"/>
      <c r="DUD26"/>
      <c r="DUE26"/>
      <c r="DUF26"/>
      <c r="DUG26"/>
      <c r="DUH26"/>
      <c r="DUI26"/>
      <c r="DUJ26"/>
      <c r="DUK26"/>
      <c r="DUL26"/>
      <c r="DUM26"/>
      <c r="DUN26"/>
      <c r="DUO26"/>
      <c r="DUP26"/>
      <c r="DUQ26"/>
      <c r="DUR26"/>
      <c r="DUS26"/>
      <c r="DUT26"/>
      <c r="DUU26"/>
      <c r="DUV26"/>
      <c r="DUW26"/>
      <c r="DUX26"/>
      <c r="DUY26"/>
      <c r="DUZ26"/>
      <c r="DVA26"/>
      <c r="DVB26"/>
      <c r="DVC26"/>
      <c r="DVD26"/>
      <c r="DVE26"/>
      <c r="DVF26"/>
      <c r="DVG26"/>
      <c r="DVH26"/>
      <c r="DVI26"/>
      <c r="DVJ26"/>
      <c r="DVK26"/>
      <c r="DVL26"/>
      <c r="DVM26"/>
      <c r="DVN26"/>
      <c r="DVO26"/>
      <c r="DVP26"/>
      <c r="DVQ26"/>
      <c r="DVR26"/>
      <c r="DVS26"/>
      <c r="DVT26"/>
      <c r="DVU26"/>
      <c r="DVV26"/>
      <c r="DVW26"/>
      <c r="DVX26"/>
      <c r="DVY26"/>
      <c r="DVZ26"/>
      <c r="DWA26"/>
      <c r="DWB26"/>
      <c r="DWC26"/>
      <c r="DWD26"/>
      <c r="DWE26"/>
      <c r="DWF26"/>
      <c r="DWG26"/>
      <c r="DWH26"/>
      <c r="DWI26"/>
      <c r="DWJ26"/>
      <c r="DWK26"/>
      <c r="DWL26"/>
      <c r="DWM26"/>
      <c r="DWN26"/>
      <c r="DWO26"/>
      <c r="DWP26"/>
      <c r="DWQ26"/>
      <c r="DWR26"/>
      <c r="DWS26"/>
      <c r="DWT26"/>
      <c r="DWU26"/>
      <c r="DWV26"/>
      <c r="DWW26"/>
      <c r="DWX26"/>
      <c r="DWY26"/>
      <c r="DWZ26"/>
      <c r="DXA26"/>
      <c r="DXB26"/>
      <c r="DXC26"/>
      <c r="DXD26"/>
      <c r="DXE26"/>
      <c r="DXF26"/>
      <c r="DXG26"/>
      <c r="DXH26"/>
      <c r="DXI26"/>
      <c r="DXJ26"/>
      <c r="DXK26"/>
      <c r="DXL26"/>
      <c r="DXM26"/>
      <c r="DXN26"/>
      <c r="DXO26"/>
      <c r="DXP26"/>
      <c r="DXQ26"/>
      <c r="DXR26"/>
      <c r="DXS26"/>
      <c r="DXT26"/>
      <c r="DXU26"/>
      <c r="DXV26"/>
      <c r="DXW26"/>
      <c r="DXX26"/>
      <c r="DXY26"/>
      <c r="DXZ26"/>
      <c r="DYA26"/>
      <c r="DYB26"/>
      <c r="DYC26"/>
      <c r="DYD26"/>
      <c r="DYE26"/>
      <c r="DYF26"/>
      <c r="DYG26"/>
      <c r="DYH26"/>
      <c r="DYI26"/>
      <c r="DYJ26"/>
      <c r="DYK26"/>
      <c r="DYL26"/>
      <c r="DYM26"/>
      <c r="DYN26"/>
      <c r="DYO26"/>
      <c r="DYP26"/>
      <c r="DYQ26"/>
      <c r="DYR26"/>
      <c r="DYS26"/>
      <c r="DYT26"/>
      <c r="DYU26"/>
      <c r="DYV26"/>
      <c r="DYW26"/>
      <c r="DYX26"/>
      <c r="DYY26"/>
      <c r="DYZ26"/>
      <c r="DZA26"/>
      <c r="DZB26"/>
      <c r="DZC26"/>
      <c r="DZD26"/>
      <c r="DZE26"/>
      <c r="DZF26"/>
      <c r="DZG26"/>
      <c r="DZH26"/>
      <c r="DZI26"/>
      <c r="DZJ26"/>
      <c r="DZK26"/>
      <c r="DZL26"/>
      <c r="DZM26"/>
      <c r="DZN26"/>
      <c r="DZO26"/>
      <c r="DZP26"/>
      <c r="DZQ26"/>
      <c r="DZR26"/>
      <c r="DZS26"/>
      <c r="DZT26"/>
      <c r="DZU26"/>
      <c r="DZV26"/>
      <c r="DZW26"/>
      <c r="DZX26"/>
      <c r="DZY26"/>
      <c r="DZZ26"/>
      <c r="EAA26"/>
      <c r="EAB26"/>
      <c r="EAC26"/>
      <c r="EAD26"/>
      <c r="EAE26"/>
      <c r="EAF26"/>
      <c r="EAG26"/>
      <c r="EAH26"/>
      <c r="EAI26"/>
      <c r="EAJ26"/>
      <c r="EAK26"/>
      <c r="EAL26"/>
      <c r="EAM26"/>
      <c r="EAN26"/>
      <c r="EAO26"/>
      <c r="EAP26"/>
      <c r="EAQ26"/>
      <c r="EAR26"/>
      <c r="EAS26"/>
      <c r="EAT26"/>
      <c r="EAU26"/>
      <c r="EAV26"/>
      <c r="EAW26"/>
      <c r="EAX26"/>
      <c r="EAY26"/>
      <c r="EAZ26"/>
      <c r="EBA26"/>
      <c r="EBB26"/>
      <c r="EBC26"/>
      <c r="EBD26"/>
      <c r="EBE26"/>
      <c r="EBF26"/>
      <c r="EBG26"/>
      <c r="EBH26"/>
      <c r="EBI26"/>
      <c r="EBJ26"/>
      <c r="EBK26"/>
      <c r="EBL26"/>
      <c r="EBM26"/>
      <c r="EBN26"/>
      <c r="EBO26"/>
      <c r="EBP26"/>
      <c r="EBQ26"/>
      <c r="EBR26"/>
      <c r="EBS26"/>
      <c r="EBT26"/>
      <c r="EBU26"/>
      <c r="EBV26"/>
      <c r="EBW26"/>
      <c r="EBX26"/>
      <c r="EBY26"/>
      <c r="EBZ26"/>
      <c r="ECA26"/>
      <c r="ECB26"/>
      <c r="ECC26"/>
      <c r="ECD26"/>
      <c r="ECE26"/>
      <c r="ECF26"/>
      <c r="ECG26"/>
      <c r="ECH26"/>
      <c r="ECI26"/>
      <c r="ECJ26"/>
      <c r="ECK26"/>
      <c r="ECL26"/>
      <c r="ECM26"/>
      <c r="ECN26"/>
      <c r="ECO26"/>
      <c r="ECP26"/>
      <c r="ECQ26"/>
      <c r="ECR26"/>
      <c r="ECS26"/>
      <c r="ECT26"/>
      <c r="ECU26"/>
      <c r="ECV26"/>
      <c r="ECW26"/>
      <c r="ECX26"/>
      <c r="ECY26"/>
      <c r="ECZ26"/>
      <c r="EDA26"/>
      <c r="EDB26"/>
      <c r="EDC26"/>
      <c r="EDD26"/>
      <c r="EDE26"/>
      <c r="EDF26"/>
      <c r="EDG26"/>
      <c r="EDH26"/>
      <c r="EDI26"/>
      <c r="EDJ26"/>
      <c r="EDK26"/>
      <c r="EDL26"/>
      <c r="EDM26"/>
      <c r="EDN26"/>
      <c r="EDO26"/>
      <c r="EDP26"/>
      <c r="EDQ26"/>
      <c r="EDR26"/>
      <c r="EDS26"/>
      <c r="EDT26"/>
      <c r="EDU26"/>
      <c r="EDV26"/>
      <c r="EDW26"/>
      <c r="EDX26"/>
      <c r="EDY26"/>
      <c r="EDZ26"/>
      <c r="EEA26"/>
      <c r="EEB26"/>
      <c r="EEC26"/>
      <c r="EED26"/>
      <c r="EEE26"/>
      <c r="EEF26"/>
      <c r="EEG26"/>
      <c r="EEH26"/>
      <c r="EEI26"/>
      <c r="EEJ26"/>
      <c r="EEK26"/>
      <c r="EEL26"/>
      <c r="EEM26"/>
      <c r="EEN26"/>
      <c r="EEO26"/>
      <c r="EEP26"/>
      <c r="EEQ26"/>
      <c r="EER26"/>
      <c r="EES26"/>
      <c r="EET26"/>
      <c r="EEU26"/>
      <c r="EEV26"/>
      <c r="EEW26"/>
      <c r="EEX26"/>
      <c r="EEY26"/>
      <c r="EEZ26"/>
      <c r="EFA26"/>
      <c r="EFB26"/>
      <c r="EFC26"/>
      <c r="EFD26"/>
      <c r="EFE26"/>
      <c r="EFF26"/>
      <c r="EFG26"/>
      <c r="EFH26"/>
      <c r="EFI26"/>
      <c r="EFJ26"/>
      <c r="EFK26"/>
      <c r="EFL26"/>
      <c r="EFM26"/>
      <c r="EFN26"/>
      <c r="EFO26"/>
      <c r="EFP26"/>
      <c r="EFQ26"/>
      <c r="EFR26"/>
      <c r="EFS26"/>
      <c r="EFT26"/>
      <c r="EFU26"/>
      <c r="EFV26"/>
      <c r="EFW26"/>
      <c r="EFX26"/>
      <c r="EFY26"/>
      <c r="EFZ26"/>
      <c r="EGA26"/>
      <c r="EGB26"/>
      <c r="EGC26"/>
      <c r="EGD26"/>
      <c r="EGE26"/>
      <c r="EGF26"/>
      <c r="EGG26"/>
      <c r="EGH26"/>
      <c r="EGI26"/>
      <c r="EGJ26"/>
      <c r="EGK26"/>
      <c r="EGL26"/>
      <c r="EGM26"/>
      <c r="EGN26"/>
      <c r="EGO26"/>
      <c r="EGP26"/>
      <c r="EGQ26"/>
      <c r="EGR26"/>
      <c r="EGS26"/>
      <c r="EGT26"/>
      <c r="EGU26"/>
      <c r="EGV26"/>
      <c r="EGW26"/>
      <c r="EGX26"/>
      <c r="EGY26"/>
      <c r="EGZ26"/>
      <c r="EHA26"/>
      <c r="EHB26"/>
      <c r="EHC26"/>
      <c r="EHD26"/>
      <c r="EHE26"/>
      <c r="EHF26"/>
      <c r="EHG26"/>
      <c r="EHH26"/>
      <c r="EHI26"/>
      <c r="EHJ26"/>
      <c r="EHK26"/>
      <c r="EHL26"/>
      <c r="EHM26"/>
      <c r="EHN26"/>
      <c r="EHO26"/>
      <c r="EHP26"/>
      <c r="EHQ26"/>
      <c r="EHR26"/>
      <c r="EHS26"/>
      <c r="EHT26"/>
      <c r="EHU26"/>
      <c r="EHV26"/>
      <c r="EHW26"/>
      <c r="EHX26"/>
      <c r="EHY26"/>
      <c r="EHZ26"/>
      <c r="EIA26"/>
      <c r="EIB26"/>
      <c r="EIC26"/>
      <c r="EID26"/>
      <c r="EIE26"/>
      <c r="EIF26"/>
      <c r="EIG26"/>
      <c r="EIH26"/>
      <c r="EII26"/>
      <c r="EIJ26"/>
      <c r="EIK26"/>
      <c r="EIL26"/>
      <c r="EIM26"/>
      <c r="EIN26"/>
      <c r="EIO26"/>
      <c r="EIP26"/>
      <c r="EIQ26"/>
      <c r="EIR26"/>
      <c r="EIS26"/>
      <c r="EIT26"/>
      <c r="EIU26"/>
      <c r="EIV26"/>
      <c r="EIW26"/>
      <c r="EIX26"/>
      <c r="EIY26"/>
      <c r="EIZ26"/>
      <c r="EJA26"/>
      <c r="EJB26"/>
      <c r="EJC26"/>
      <c r="EJD26"/>
      <c r="EJE26"/>
      <c r="EJF26"/>
      <c r="EJG26"/>
      <c r="EJH26"/>
      <c r="EJI26"/>
      <c r="EJJ26"/>
      <c r="EJK26"/>
      <c r="EJL26"/>
      <c r="EJM26"/>
      <c r="EJN26"/>
      <c r="EJO26"/>
      <c r="EJP26"/>
      <c r="EJQ26"/>
      <c r="EJR26"/>
      <c r="EJS26"/>
      <c r="EJT26"/>
      <c r="EJU26"/>
      <c r="EJV26"/>
      <c r="EJW26"/>
      <c r="EJX26"/>
      <c r="EJY26"/>
      <c r="EJZ26"/>
      <c r="EKA26"/>
      <c r="EKB26"/>
      <c r="EKC26"/>
      <c r="EKD26"/>
      <c r="EKE26"/>
      <c r="EKF26"/>
      <c r="EKG26"/>
      <c r="EKH26"/>
      <c r="EKI26"/>
      <c r="EKJ26"/>
      <c r="EKK26"/>
      <c r="EKL26"/>
      <c r="EKM26"/>
      <c r="EKN26"/>
      <c r="EKO26"/>
      <c r="EKP26"/>
      <c r="EKQ26"/>
      <c r="EKR26"/>
      <c r="EKS26"/>
      <c r="EKT26"/>
      <c r="EKU26"/>
      <c r="EKV26"/>
      <c r="EKW26"/>
      <c r="EKX26"/>
      <c r="EKY26"/>
      <c r="EKZ26"/>
      <c r="ELA26"/>
      <c r="ELB26"/>
      <c r="ELC26"/>
      <c r="ELD26"/>
      <c r="ELE26"/>
      <c r="ELF26"/>
      <c r="ELG26"/>
      <c r="ELH26"/>
      <c r="ELI26"/>
      <c r="ELJ26"/>
      <c r="ELK26"/>
      <c r="ELL26"/>
      <c r="ELM26"/>
      <c r="ELN26"/>
      <c r="ELO26"/>
      <c r="ELP26"/>
      <c r="ELQ26"/>
      <c r="ELR26"/>
      <c r="ELS26"/>
      <c r="ELT26"/>
      <c r="ELU26"/>
      <c r="ELV26"/>
      <c r="ELW26"/>
      <c r="ELX26"/>
      <c r="ELY26"/>
      <c r="ELZ26"/>
      <c r="EMA26"/>
      <c r="EMB26"/>
      <c r="EMC26"/>
      <c r="EMD26"/>
      <c r="EME26"/>
      <c r="EMF26"/>
      <c r="EMG26"/>
      <c r="EMH26"/>
      <c r="EMI26"/>
      <c r="EMJ26"/>
      <c r="EMK26"/>
      <c r="EML26"/>
      <c r="EMM26"/>
      <c r="EMN26"/>
      <c r="EMO26"/>
      <c r="EMP26"/>
      <c r="EMQ26"/>
      <c r="EMR26"/>
      <c r="EMS26"/>
      <c r="EMT26"/>
      <c r="EMU26"/>
      <c r="EMV26"/>
      <c r="EMW26"/>
      <c r="EMX26"/>
      <c r="EMY26"/>
      <c r="EMZ26"/>
      <c r="ENA26"/>
      <c r="ENB26"/>
      <c r="ENC26"/>
      <c r="END26"/>
      <c r="ENE26"/>
      <c r="ENF26"/>
      <c r="ENG26"/>
      <c r="ENH26"/>
      <c r="ENI26"/>
      <c r="ENJ26"/>
      <c r="ENK26"/>
      <c r="ENL26"/>
      <c r="ENM26"/>
      <c r="ENN26"/>
      <c r="ENO26"/>
      <c r="ENP26"/>
      <c r="ENQ26"/>
      <c r="ENR26"/>
      <c r="ENS26"/>
      <c r="ENT26"/>
      <c r="ENU26"/>
      <c r="ENV26"/>
      <c r="ENW26"/>
      <c r="ENX26"/>
      <c r="ENY26"/>
      <c r="ENZ26"/>
      <c r="EOA26"/>
      <c r="EOB26"/>
      <c r="EOC26"/>
      <c r="EOD26"/>
      <c r="EOE26"/>
      <c r="EOF26"/>
      <c r="EOG26"/>
      <c r="EOH26"/>
      <c r="EOI26"/>
      <c r="EOJ26"/>
      <c r="EOK26"/>
      <c r="EOL26"/>
      <c r="EOM26"/>
      <c r="EON26"/>
      <c r="EOO26"/>
      <c r="EOP26"/>
      <c r="EOQ26"/>
      <c r="EOR26"/>
      <c r="EOS26"/>
      <c r="EOT26"/>
      <c r="EOU26"/>
      <c r="EOV26"/>
      <c r="EOW26"/>
      <c r="EOX26"/>
      <c r="EOY26"/>
      <c r="EOZ26"/>
      <c r="EPA26"/>
      <c r="EPB26"/>
      <c r="EPC26"/>
      <c r="EPD26"/>
      <c r="EPE26"/>
      <c r="EPF26"/>
      <c r="EPG26"/>
      <c r="EPH26"/>
      <c r="EPI26"/>
      <c r="EPJ26"/>
      <c r="EPK26"/>
      <c r="EPL26"/>
      <c r="EPM26"/>
      <c r="EPN26"/>
      <c r="EPO26"/>
      <c r="EPP26"/>
      <c r="EPQ26"/>
      <c r="EPR26"/>
      <c r="EPS26"/>
      <c r="EPT26"/>
      <c r="EPU26"/>
      <c r="EPV26"/>
      <c r="EPW26"/>
      <c r="EPX26"/>
      <c r="EPY26"/>
      <c r="EPZ26"/>
      <c r="EQA26"/>
      <c r="EQB26"/>
      <c r="EQC26"/>
      <c r="EQD26"/>
      <c r="EQE26"/>
      <c r="EQF26"/>
      <c r="EQG26"/>
      <c r="EQH26"/>
      <c r="EQI26"/>
      <c r="EQJ26"/>
      <c r="EQK26"/>
      <c r="EQL26"/>
      <c r="EQM26"/>
      <c r="EQN26"/>
      <c r="EQO26"/>
      <c r="EQP26"/>
      <c r="EQQ26"/>
      <c r="EQR26"/>
      <c r="EQS26"/>
      <c r="EQT26"/>
      <c r="EQU26"/>
      <c r="EQV26"/>
      <c r="EQW26"/>
      <c r="EQX26"/>
      <c r="EQY26"/>
      <c r="EQZ26"/>
      <c r="ERA26"/>
      <c r="ERB26"/>
      <c r="ERC26"/>
      <c r="ERD26"/>
      <c r="ERE26"/>
      <c r="ERF26"/>
      <c r="ERG26"/>
      <c r="ERH26"/>
      <c r="ERI26"/>
      <c r="ERJ26"/>
      <c r="ERK26"/>
      <c r="ERL26"/>
      <c r="ERM26"/>
      <c r="ERN26"/>
      <c r="ERO26"/>
      <c r="ERP26"/>
      <c r="ERQ26"/>
      <c r="ERR26"/>
      <c r="ERS26"/>
      <c r="ERT26"/>
      <c r="ERU26"/>
      <c r="ERV26"/>
      <c r="ERW26"/>
      <c r="ERX26"/>
      <c r="ERY26"/>
      <c r="ERZ26"/>
      <c r="ESA26"/>
      <c r="ESB26"/>
      <c r="ESC26"/>
      <c r="ESD26"/>
      <c r="ESE26"/>
      <c r="ESF26"/>
      <c r="ESG26"/>
      <c r="ESH26"/>
      <c r="ESI26"/>
      <c r="ESJ26"/>
      <c r="ESK26"/>
      <c r="ESL26"/>
      <c r="ESM26"/>
      <c r="ESN26"/>
      <c r="ESO26"/>
      <c r="ESP26"/>
      <c r="ESQ26"/>
      <c r="ESR26"/>
      <c r="ESS26"/>
      <c r="EST26"/>
      <c r="ESU26"/>
      <c r="ESV26"/>
      <c r="ESW26"/>
      <c r="ESX26"/>
      <c r="ESY26"/>
      <c r="ESZ26"/>
      <c r="ETA26"/>
      <c r="ETB26"/>
      <c r="ETC26"/>
      <c r="ETD26"/>
      <c r="ETE26"/>
      <c r="ETF26"/>
      <c r="ETG26"/>
      <c r="ETH26"/>
      <c r="ETI26"/>
      <c r="ETJ26"/>
      <c r="ETK26"/>
      <c r="ETL26"/>
      <c r="ETM26"/>
      <c r="ETN26"/>
      <c r="ETO26"/>
      <c r="ETP26"/>
      <c r="ETQ26"/>
      <c r="ETR26"/>
      <c r="ETS26"/>
      <c r="ETT26"/>
      <c r="ETU26"/>
      <c r="ETV26"/>
      <c r="ETW26"/>
      <c r="ETX26"/>
      <c r="ETY26"/>
      <c r="ETZ26"/>
      <c r="EUA26"/>
      <c r="EUB26"/>
      <c r="EUC26"/>
      <c r="EUD26"/>
      <c r="EUE26"/>
      <c r="EUF26"/>
      <c r="EUG26"/>
      <c r="EUH26"/>
      <c r="EUI26"/>
      <c r="EUJ26"/>
      <c r="EUK26"/>
      <c r="EUL26"/>
      <c r="EUM26"/>
      <c r="EUN26"/>
      <c r="EUO26"/>
      <c r="EUP26"/>
      <c r="EUQ26"/>
      <c r="EUR26"/>
      <c r="EUS26"/>
      <c r="EUT26"/>
      <c r="EUU26"/>
      <c r="EUV26"/>
      <c r="EUW26"/>
      <c r="EUX26"/>
      <c r="EUY26"/>
      <c r="EUZ26"/>
      <c r="EVA26"/>
      <c r="EVB26"/>
      <c r="EVC26"/>
      <c r="EVD26"/>
      <c r="EVE26"/>
      <c r="EVF26"/>
      <c r="EVG26"/>
      <c r="EVH26"/>
      <c r="EVI26"/>
      <c r="EVJ26"/>
      <c r="EVK26"/>
      <c r="EVL26"/>
      <c r="EVM26"/>
      <c r="EVN26"/>
      <c r="EVO26"/>
      <c r="EVP26"/>
      <c r="EVQ26"/>
      <c r="EVR26"/>
      <c r="EVS26"/>
      <c r="EVT26"/>
      <c r="EVU26"/>
      <c r="EVV26"/>
      <c r="EVW26"/>
      <c r="EVX26"/>
      <c r="EVY26"/>
      <c r="EVZ26"/>
      <c r="EWA26"/>
      <c r="EWB26"/>
      <c r="EWC26"/>
      <c r="EWD26"/>
      <c r="EWE26"/>
      <c r="EWF26"/>
      <c r="EWG26"/>
      <c r="EWH26"/>
      <c r="EWI26"/>
      <c r="EWJ26"/>
      <c r="EWK26"/>
      <c r="EWL26"/>
      <c r="EWM26"/>
      <c r="EWN26"/>
      <c r="EWO26"/>
      <c r="EWP26"/>
      <c r="EWQ26"/>
      <c r="EWR26"/>
      <c r="EWS26"/>
      <c r="EWT26"/>
      <c r="EWU26"/>
      <c r="EWV26"/>
      <c r="EWW26"/>
      <c r="EWX26"/>
      <c r="EWY26"/>
      <c r="EWZ26"/>
      <c r="EXA26"/>
      <c r="EXB26"/>
      <c r="EXC26"/>
      <c r="EXD26"/>
      <c r="EXE26"/>
      <c r="EXF26"/>
      <c r="EXG26"/>
      <c r="EXH26"/>
      <c r="EXI26"/>
      <c r="EXJ26"/>
      <c r="EXK26"/>
      <c r="EXL26"/>
      <c r="EXM26"/>
      <c r="EXN26"/>
      <c r="EXO26"/>
      <c r="EXP26"/>
      <c r="EXQ26"/>
      <c r="EXR26"/>
      <c r="EXS26"/>
      <c r="EXT26"/>
      <c r="EXU26"/>
      <c r="EXV26"/>
      <c r="EXW26"/>
      <c r="EXX26"/>
      <c r="EXY26"/>
      <c r="EXZ26"/>
      <c r="EYA26"/>
      <c r="EYB26"/>
      <c r="EYC26"/>
      <c r="EYD26"/>
      <c r="EYE26"/>
      <c r="EYF26"/>
      <c r="EYG26"/>
      <c r="EYH26"/>
      <c r="EYI26"/>
      <c r="EYJ26"/>
      <c r="EYK26"/>
      <c r="EYL26"/>
      <c r="EYM26"/>
      <c r="EYN26"/>
      <c r="EYO26"/>
      <c r="EYP26"/>
      <c r="EYQ26"/>
      <c r="EYR26"/>
      <c r="EYS26"/>
      <c r="EYT26"/>
      <c r="EYU26"/>
      <c r="EYV26"/>
      <c r="EYW26"/>
      <c r="EYX26"/>
      <c r="EYY26"/>
      <c r="EYZ26"/>
      <c r="EZA26"/>
      <c r="EZB26"/>
      <c r="EZC26"/>
      <c r="EZD26"/>
      <c r="EZE26"/>
      <c r="EZF26"/>
      <c r="EZG26"/>
      <c r="EZH26"/>
      <c r="EZI26"/>
      <c r="EZJ26"/>
      <c r="EZK26"/>
      <c r="EZL26"/>
      <c r="EZM26"/>
      <c r="EZN26"/>
      <c r="EZO26"/>
      <c r="EZP26"/>
      <c r="EZQ26"/>
      <c r="EZR26"/>
      <c r="EZS26"/>
      <c r="EZT26"/>
      <c r="EZU26"/>
      <c r="EZV26"/>
      <c r="EZW26"/>
      <c r="EZX26"/>
      <c r="EZY26"/>
      <c r="EZZ26"/>
      <c r="FAA26"/>
      <c r="FAB26"/>
      <c r="FAC26"/>
      <c r="FAD26"/>
      <c r="FAE26"/>
      <c r="FAF26"/>
      <c r="FAG26"/>
      <c r="FAH26"/>
      <c r="FAI26"/>
      <c r="FAJ26"/>
      <c r="FAK26"/>
      <c r="FAL26"/>
      <c r="FAM26"/>
      <c r="FAN26"/>
      <c r="FAO26"/>
      <c r="FAP26"/>
      <c r="FAQ26"/>
      <c r="FAR26"/>
      <c r="FAS26"/>
      <c r="FAT26"/>
      <c r="FAU26"/>
      <c r="FAV26"/>
      <c r="FAW26"/>
      <c r="FAX26"/>
      <c r="FAY26"/>
      <c r="FAZ26"/>
      <c r="FBA26"/>
      <c r="FBB26"/>
      <c r="FBC26"/>
      <c r="FBD26"/>
      <c r="FBE26"/>
      <c r="FBF26"/>
      <c r="FBG26"/>
      <c r="FBH26"/>
      <c r="FBI26"/>
      <c r="FBJ26"/>
      <c r="FBK26"/>
      <c r="FBL26"/>
      <c r="FBM26"/>
      <c r="FBN26"/>
      <c r="FBO26"/>
      <c r="FBP26"/>
      <c r="FBQ26"/>
      <c r="FBR26"/>
      <c r="FBS26"/>
      <c r="FBT26"/>
      <c r="FBU26"/>
      <c r="FBV26"/>
      <c r="FBW26"/>
      <c r="FBX26"/>
      <c r="FBY26"/>
      <c r="FBZ26"/>
      <c r="FCA26"/>
      <c r="FCB26"/>
      <c r="FCC26"/>
      <c r="FCD26"/>
      <c r="FCE26"/>
      <c r="FCF26"/>
      <c r="FCG26"/>
      <c r="FCH26"/>
      <c r="FCI26"/>
      <c r="FCJ26"/>
      <c r="FCK26"/>
      <c r="FCL26"/>
      <c r="FCM26"/>
      <c r="FCN26"/>
      <c r="FCO26"/>
      <c r="FCP26"/>
      <c r="FCQ26"/>
      <c r="FCR26"/>
      <c r="FCS26"/>
      <c r="FCT26"/>
      <c r="FCU26"/>
      <c r="FCV26"/>
      <c r="FCW26"/>
      <c r="FCX26"/>
      <c r="FCY26"/>
      <c r="FCZ26"/>
      <c r="FDA26"/>
      <c r="FDB26"/>
      <c r="FDC26"/>
      <c r="FDD26"/>
      <c r="FDE26"/>
      <c r="FDF26"/>
      <c r="FDG26"/>
      <c r="FDH26"/>
      <c r="FDI26"/>
      <c r="FDJ26"/>
      <c r="FDK26"/>
      <c r="FDL26"/>
      <c r="FDM26"/>
      <c r="FDN26"/>
      <c r="FDO26"/>
      <c r="FDP26"/>
      <c r="FDQ26"/>
      <c r="FDR26"/>
      <c r="FDS26"/>
      <c r="FDT26"/>
      <c r="FDU26"/>
      <c r="FDV26"/>
      <c r="FDW26"/>
      <c r="FDX26"/>
      <c r="FDY26"/>
      <c r="FDZ26"/>
      <c r="FEA26"/>
      <c r="FEB26"/>
      <c r="FEC26"/>
      <c r="FED26"/>
      <c r="FEE26"/>
      <c r="FEF26"/>
      <c r="FEG26"/>
      <c r="FEH26"/>
      <c r="FEI26"/>
      <c r="FEJ26"/>
      <c r="FEK26"/>
      <c r="FEL26"/>
      <c r="FEM26"/>
      <c r="FEN26"/>
      <c r="FEO26"/>
      <c r="FEP26"/>
      <c r="FEQ26"/>
      <c r="FER26"/>
      <c r="FES26"/>
      <c r="FET26"/>
      <c r="FEU26"/>
      <c r="FEV26"/>
      <c r="FEW26"/>
      <c r="FEX26"/>
      <c r="FEY26"/>
      <c r="FEZ26"/>
      <c r="FFA26"/>
      <c r="FFB26"/>
      <c r="FFC26"/>
      <c r="FFD26"/>
      <c r="FFE26"/>
      <c r="FFF26"/>
      <c r="FFG26"/>
      <c r="FFH26"/>
      <c r="FFI26"/>
      <c r="FFJ26"/>
      <c r="FFK26"/>
      <c r="FFL26"/>
      <c r="FFM26"/>
      <c r="FFN26"/>
      <c r="FFO26"/>
      <c r="FFP26"/>
      <c r="FFQ26"/>
      <c r="FFR26"/>
      <c r="FFS26"/>
      <c r="FFT26"/>
      <c r="FFU26"/>
      <c r="FFV26"/>
      <c r="FFW26"/>
      <c r="FFX26"/>
      <c r="FFY26"/>
      <c r="FFZ26"/>
      <c r="FGA26"/>
      <c r="FGB26"/>
      <c r="FGC26"/>
      <c r="FGD26"/>
      <c r="FGE26"/>
      <c r="FGF26"/>
      <c r="FGG26"/>
      <c r="FGH26"/>
      <c r="FGI26"/>
      <c r="FGJ26"/>
      <c r="FGK26"/>
      <c r="FGL26"/>
      <c r="FGM26"/>
      <c r="FGN26"/>
      <c r="FGO26"/>
      <c r="FGP26"/>
      <c r="FGQ26"/>
      <c r="FGR26"/>
      <c r="FGS26"/>
      <c r="FGT26"/>
      <c r="FGU26"/>
      <c r="FGV26"/>
      <c r="FGW26"/>
      <c r="FGX26"/>
      <c r="FGY26"/>
      <c r="FGZ26"/>
      <c r="FHA26"/>
      <c r="FHB26"/>
      <c r="FHC26"/>
      <c r="FHD26"/>
      <c r="FHE26"/>
      <c r="FHF26"/>
      <c r="FHG26"/>
      <c r="FHH26"/>
      <c r="FHI26"/>
      <c r="FHJ26"/>
      <c r="FHK26"/>
      <c r="FHL26"/>
      <c r="FHM26"/>
      <c r="FHN26"/>
      <c r="FHO26"/>
      <c r="FHP26"/>
      <c r="FHQ26"/>
      <c r="FHR26"/>
      <c r="FHS26"/>
      <c r="FHT26"/>
      <c r="FHU26"/>
      <c r="FHV26"/>
      <c r="FHW26"/>
      <c r="FHX26"/>
      <c r="FHY26"/>
      <c r="FHZ26"/>
      <c r="FIA26"/>
      <c r="FIB26"/>
      <c r="FIC26"/>
      <c r="FID26"/>
      <c r="FIE26"/>
      <c r="FIF26"/>
      <c r="FIG26"/>
      <c r="FIH26"/>
      <c r="FII26"/>
      <c r="FIJ26"/>
      <c r="FIK26"/>
      <c r="FIL26"/>
      <c r="FIM26"/>
      <c r="FIN26"/>
      <c r="FIO26"/>
      <c r="FIP26"/>
      <c r="FIQ26"/>
      <c r="FIR26"/>
      <c r="FIS26"/>
      <c r="FIT26"/>
      <c r="FIU26"/>
      <c r="FIV26"/>
      <c r="FIW26"/>
      <c r="FIX26"/>
      <c r="FIY26"/>
      <c r="FIZ26"/>
      <c r="FJA26"/>
      <c r="FJB26"/>
      <c r="FJC26"/>
      <c r="FJD26"/>
      <c r="FJE26"/>
      <c r="FJF26"/>
      <c r="FJG26"/>
      <c r="FJH26"/>
      <c r="FJI26"/>
      <c r="FJJ26"/>
      <c r="FJK26"/>
      <c r="FJL26"/>
      <c r="FJM26"/>
      <c r="FJN26"/>
      <c r="FJO26"/>
      <c r="FJP26"/>
      <c r="FJQ26"/>
      <c r="FJR26"/>
      <c r="FJS26"/>
      <c r="FJT26"/>
      <c r="FJU26"/>
      <c r="FJV26"/>
      <c r="FJW26"/>
      <c r="FJX26"/>
      <c r="FJY26"/>
      <c r="FJZ26"/>
      <c r="FKA26"/>
      <c r="FKB26"/>
      <c r="FKC26"/>
      <c r="FKD26"/>
      <c r="FKE26"/>
      <c r="FKF26"/>
      <c r="FKG26"/>
      <c r="FKH26"/>
      <c r="FKI26"/>
      <c r="FKJ26"/>
      <c r="FKK26"/>
      <c r="FKL26"/>
      <c r="FKM26"/>
      <c r="FKN26"/>
      <c r="FKO26"/>
      <c r="FKP26"/>
      <c r="FKQ26"/>
      <c r="FKR26"/>
      <c r="FKS26"/>
      <c r="FKT26"/>
      <c r="FKU26"/>
      <c r="FKV26"/>
      <c r="FKW26"/>
      <c r="FKX26"/>
      <c r="FKY26"/>
      <c r="FKZ26"/>
      <c r="FLA26"/>
      <c r="FLB26"/>
      <c r="FLC26"/>
      <c r="FLD26"/>
      <c r="FLE26"/>
      <c r="FLF26"/>
      <c r="FLG26"/>
      <c r="FLH26"/>
      <c r="FLI26"/>
      <c r="FLJ26"/>
      <c r="FLK26"/>
      <c r="FLL26"/>
      <c r="FLM26"/>
      <c r="FLN26"/>
      <c r="FLO26"/>
      <c r="FLP26"/>
      <c r="FLQ26"/>
      <c r="FLR26"/>
      <c r="FLS26"/>
      <c r="FLT26"/>
      <c r="FLU26"/>
      <c r="FLV26"/>
      <c r="FLW26"/>
      <c r="FLX26"/>
      <c r="FLY26"/>
      <c r="FLZ26"/>
      <c r="FMA26"/>
      <c r="FMB26"/>
      <c r="FMC26"/>
      <c r="FMD26"/>
      <c r="FME26"/>
      <c r="FMF26"/>
      <c r="FMG26"/>
      <c r="FMH26"/>
      <c r="FMI26"/>
      <c r="FMJ26"/>
      <c r="FMK26"/>
      <c r="FML26"/>
      <c r="FMM26"/>
      <c r="FMN26"/>
      <c r="FMO26"/>
      <c r="FMP26"/>
      <c r="FMQ26"/>
      <c r="FMR26"/>
      <c r="FMS26"/>
      <c r="FMT26"/>
      <c r="FMU26"/>
      <c r="FMV26"/>
      <c r="FMW26"/>
      <c r="FMX26"/>
      <c r="FMY26"/>
      <c r="FMZ26"/>
      <c r="FNA26"/>
      <c r="FNB26"/>
      <c r="FNC26"/>
      <c r="FND26"/>
      <c r="FNE26"/>
      <c r="FNF26"/>
      <c r="FNG26"/>
      <c r="FNH26"/>
      <c r="FNI26"/>
      <c r="FNJ26"/>
      <c r="FNK26"/>
      <c r="FNL26"/>
      <c r="FNM26"/>
      <c r="FNN26"/>
      <c r="FNO26"/>
      <c r="FNP26"/>
      <c r="FNQ26"/>
      <c r="FNR26"/>
      <c r="FNS26"/>
      <c r="FNT26"/>
      <c r="FNU26"/>
      <c r="FNV26"/>
      <c r="FNW26"/>
      <c r="FNX26"/>
      <c r="FNY26"/>
      <c r="FNZ26"/>
      <c r="FOA26"/>
      <c r="FOB26"/>
      <c r="FOC26"/>
      <c r="FOD26"/>
      <c r="FOE26"/>
      <c r="FOF26"/>
      <c r="FOG26"/>
      <c r="FOH26"/>
      <c r="FOI26"/>
      <c r="FOJ26"/>
      <c r="FOK26"/>
      <c r="FOL26"/>
      <c r="FOM26"/>
      <c r="FON26"/>
      <c r="FOO26"/>
      <c r="FOP26"/>
      <c r="FOQ26"/>
      <c r="FOR26"/>
      <c r="FOS26"/>
      <c r="FOT26"/>
      <c r="FOU26"/>
      <c r="FOV26"/>
      <c r="FOW26"/>
      <c r="FOX26"/>
      <c r="FOY26"/>
      <c r="FOZ26"/>
      <c r="FPA26"/>
      <c r="FPB26"/>
      <c r="FPC26"/>
      <c r="FPD26"/>
      <c r="FPE26"/>
      <c r="FPF26"/>
      <c r="FPG26"/>
      <c r="FPH26"/>
      <c r="FPI26"/>
      <c r="FPJ26"/>
      <c r="FPK26"/>
      <c r="FPL26"/>
      <c r="FPM26"/>
      <c r="FPN26"/>
      <c r="FPO26"/>
      <c r="FPP26"/>
      <c r="FPQ26"/>
      <c r="FPR26"/>
      <c r="FPS26"/>
      <c r="FPT26"/>
      <c r="FPU26"/>
      <c r="FPV26"/>
      <c r="FPW26"/>
      <c r="FPX26"/>
      <c r="FPY26"/>
      <c r="FPZ26"/>
      <c r="FQA26"/>
      <c r="FQB26"/>
      <c r="FQC26"/>
      <c r="FQD26"/>
      <c r="FQE26"/>
      <c r="FQF26"/>
      <c r="FQG26"/>
      <c r="FQH26"/>
      <c r="FQI26"/>
      <c r="FQJ26"/>
      <c r="FQK26"/>
      <c r="FQL26"/>
      <c r="FQM26"/>
      <c r="FQN26"/>
      <c r="FQO26"/>
      <c r="FQP26"/>
      <c r="FQQ26"/>
      <c r="FQR26"/>
      <c r="FQS26"/>
      <c r="FQT26"/>
      <c r="FQU26"/>
      <c r="FQV26"/>
      <c r="FQW26"/>
      <c r="FQX26"/>
      <c r="FQY26"/>
      <c r="FQZ26"/>
      <c r="FRA26"/>
      <c r="FRB26"/>
      <c r="FRC26"/>
      <c r="FRD26"/>
      <c r="FRE26"/>
      <c r="FRF26"/>
      <c r="FRG26"/>
      <c r="FRH26"/>
      <c r="FRI26"/>
      <c r="FRJ26"/>
      <c r="FRK26"/>
      <c r="FRL26"/>
      <c r="FRM26"/>
      <c r="FRN26"/>
      <c r="FRO26"/>
      <c r="FRP26"/>
      <c r="FRQ26"/>
      <c r="FRR26"/>
      <c r="FRS26"/>
      <c r="FRT26"/>
      <c r="FRU26"/>
      <c r="FRV26"/>
      <c r="FRW26"/>
      <c r="FRX26"/>
      <c r="FRY26"/>
      <c r="FRZ26"/>
      <c r="FSA26"/>
      <c r="FSB26"/>
      <c r="FSC26"/>
      <c r="FSD26"/>
      <c r="FSE26"/>
      <c r="FSF26"/>
      <c r="FSG26"/>
      <c r="FSH26"/>
      <c r="FSI26"/>
      <c r="FSJ26"/>
      <c r="FSK26"/>
      <c r="FSL26"/>
      <c r="FSM26"/>
      <c r="FSN26"/>
      <c r="FSO26"/>
      <c r="FSP26"/>
      <c r="FSQ26"/>
      <c r="FSR26"/>
      <c r="FSS26"/>
      <c r="FST26"/>
      <c r="FSU26"/>
      <c r="FSV26"/>
      <c r="FSW26"/>
      <c r="FSX26"/>
      <c r="FSY26"/>
      <c r="FSZ26"/>
      <c r="FTA26"/>
      <c r="FTB26"/>
      <c r="FTC26"/>
      <c r="FTD26"/>
      <c r="FTE26"/>
      <c r="FTF26"/>
      <c r="FTG26"/>
      <c r="FTH26"/>
      <c r="FTI26"/>
      <c r="FTJ26"/>
      <c r="FTK26"/>
      <c r="FTL26"/>
      <c r="FTM26"/>
      <c r="FTN26"/>
      <c r="FTO26"/>
      <c r="FTP26"/>
      <c r="FTQ26"/>
      <c r="FTR26"/>
      <c r="FTS26"/>
      <c r="FTT26"/>
      <c r="FTU26"/>
      <c r="FTV26"/>
      <c r="FTW26"/>
      <c r="FTX26"/>
      <c r="FTY26"/>
      <c r="FTZ26"/>
      <c r="FUA26"/>
      <c r="FUB26"/>
      <c r="FUC26"/>
      <c r="FUD26"/>
      <c r="FUE26"/>
      <c r="FUF26"/>
      <c r="FUG26"/>
      <c r="FUH26"/>
      <c r="FUI26"/>
      <c r="FUJ26"/>
      <c r="FUK26"/>
      <c r="FUL26"/>
      <c r="FUM26"/>
      <c r="FUN26"/>
      <c r="FUO26"/>
      <c r="FUP26"/>
      <c r="FUQ26"/>
      <c r="FUR26"/>
      <c r="FUS26"/>
      <c r="FUT26"/>
      <c r="FUU26"/>
      <c r="FUV26"/>
      <c r="FUW26"/>
      <c r="FUX26"/>
      <c r="FUY26"/>
      <c r="FUZ26"/>
      <c r="FVA26"/>
      <c r="FVB26"/>
      <c r="FVC26"/>
      <c r="FVD26"/>
      <c r="FVE26"/>
      <c r="FVF26"/>
      <c r="FVG26"/>
      <c r="FVH26"/>
      <c r="FVI26"/>
      <c r="FVJ26"/>
      <c r="FVK26"/>
      <c r="FVL26"/>
      <c r="FVM26"/>
      <c r="FVN26"/>
      <c r="FVO26"/>
      <c r="FVP26"/>
      <c r="FVQ26"/>
      <c r="FVR26"/>
      <c r="FVS26"/>
      <c r="FVT26"/>
      <c r="FVU26"/>
      <c r="FVV26"/>
      <c r="FVW26"/>
      <c r="FVX26"/>
      <c r="FVY26"/>
      <c r="FVZ26"/>
      <c r="FWA26"/>
      <c r="FWB26"/>
      <c r="FWC26"/>
      <c r="FWD26"/>
      <c r="FWE26"/>
      <c r="FWF26"/>
      <c r="FWG26"/>
      <c r="FWH26"/>
      <c r="FWI26"/>
      <c r="FWJ26"/>
      <c r="FWK26"/>
      <c r="FWL26"/>
      <c r="FWM26"/>
      <c r="FWN26"/>
      <c r="FWO26"/>
      <c r="FWP26"/>
      <c r="FWQ26"/>
      <c r="FWR26"/>
      <c r="FWS26"/>
      <c r="FWT26"/>
      <c r="FWU26"/>
      <c r="FWV26"/>
      <c r="FWW26"/>
      <c r="FWX26"/>
      <c r="FWY26"/>
      <c r="FWZ26"/>
      <c r="FXA26"/>
      <c r="FXB26"/>
      <c r="FXC26"/>
      <c r="FXD26"/>
      <c r="FXE26"/>
      <c r="FXF26"/>
      <c r="FXG26"/>
      <c r="FXH26"/>
      <c r="FXI26"/>
      <c r="FXJ26"/>
      <c r="FXK26"/>
      <c r="FXL26"/>
      <c r="FXM26"/>
      <c r="FXN26"/>
      <c r="FXO26"/>
      <c r="FXP26"/>
      <c r="FXQ26"/>
      <c r="FXR26"/>
      <c r="FXS26"/>
      <c r="FXT26"/>
      <c r="FXU26"/>
      <c r="FXV26"/>
      <c r="FXW26"/>
      <c r="FXX26"/>
      <c r="FXY26"/>
      <c r="FXZ26"/>
      <c r="FYA26"/>
      <c r="FYB26"/>
      <c r="FYC26"/>
      <c r="FYD26"/>
      <c r="FYE26"/>
      <c r="FYF26"/>
      <c r="FYG26"/>
      <c r="FYH26"/>
      <c r="FYI26"/>
      <c r="FYJ26"/>
      <c r="FYK26"/>
      <c r="FYL26"/>
      <c r="FYM26"/>
      <c r="FYN26"/>
      <c r="FYO26"/>
      <c r="FYP26"/>
      <c r="FYQ26"/>
      <c r="FYR26"/>
      <c r="FYS26"/>
      <c r="FYT26"/>
      <c r="FYU26"/>
      <c r="FYV26"/>
      <c r="FYW26"/>
      <c r="FYX26"/>
      <c r="FYY26"/>
      <c r="FYZ26"/>
      <c r="FZA26"/>
      <c r="FZB26"/>
      <c r="FZC26"/>
      <c r="FZD26"/>
      <c r="FZE26"/>
      <c r="FZF26"/>
      <c r="FZG26"/>
      <c r="FZH26"/>
      <c r="FZI26"/>
      <c r="FZJ26"/>
      <c r="FZK26"/>
      <c r="FZL26"/>
      <c r="FZM26"/>
      <c r="FZN26"/>
      <c r="FZO26"/>
      <c r="FZP26"/>
      <c r="FZQ26"/>
      <c r="FZR26"/>
      <c r="FZS26"/>
      <c r="FZT26"/>
      <c r="FZU26"/>
      <c r="FZV26"/>
      <c r="FZW26"/>
      <c r="FZX26"/>
      <c r="FZY26"/>
      <c r="FZZ26"/>
      <c r="GAA26"/>
      <c r="GAB26"/>
      <c r="GAC26"/>
      <c r="GAD26"/>
      <c r="GAE26"/>
      <c r="GAF26"/>
      <c r="GAG26"/>
      <c r="GAH26"/>
      <c r="GAI26"/>
      <c r="GAJ26"/>
      <c r="GAK26"/>
      <c r="GAL26"/>
      <c r="GAM26"/>
      <c r="GAN26"/>
      <c r="GAO26"/>
      <c r="GAP26"/>
      <c r="GAQ26"/>
      <c r="GAR26"/>
      <c r="GAS26"/>
      <c r="GAT26"/>
      <c r="GAU26"/>
      <c r="GAV26"/>
      <c r="GAW26"/>
      <c r="GAX26"/>
      <c r="GAY26"/>
      <c r="GAZ26"/>
      <c r="GBA26"/>
      <c r="GBB26"/>
      <c r="GBC26"/>
      <c r="GBD26"/>
      <c r="GBE26"/>
      <c r="GBF26"/>
      <c r="GBG26"/>
      <c r="GBH26"/>
      <c r="GBI26"/>
      <c r="GBJ26"/>
      <c r="GBK26"/>
      <c r="GBL26"/>
      <c r="GBM26"/>
      <c r="GBN26"/>
      <c r="GBO26"/>
      <c r="GBP26"/>
      <c r="GBQ26"/>
      <c r="GBR26"/>
      <c r="GBS26"/>
      <c r="GBT26"/>
      <c r="GBU26"/>
      <c r="GBV26"/>
      <c r="GBW26"/>
      <c r="GBX26"/>
      <c r="GBY26"/>
      <c r="GBZ26"/>
      <c r="GCA26"/>
      <c r="GCB26"/>
      <c r="GCC26"/>
      <c r="GCD26"/>
      <c r="GCE26"/>
      <c r="GCF26"/>
      <c r="GCG26"/>
      <c r="GCH26"/>
      <c r="GCI26"/>
      <c r="GCJ26"/>
      <c r="GCK26"/>
      <c r="GCL26"/>
      <c r="GCM26"/>
      <c r="GCN26"/>
      <c r="GCO26"/>
      <c r="GCP26"/>
      <c r="GCQ26"/>
      <c r="GCR26"/>
      <c r="GCS26"/>
      <c r="GCT26"/>
      <c r="GCU26"/>
      <c r="GCV26"/>
      <c r="GCW26"/>
      <c r="GCX26"/>
      <c r="GCY26"/>
      <c r="GCZ26"/>
      <c r="GDA26"/>
      <c r="GDB26"/>
      <c r="GDC26"/>
      <c r="GDD26"/>
      <c r="GDE26"/>
      <c r="GDF26"/>
      <c r="GDG26"/>
      <c r="GDH26"/>
      <c r="GDI26"/>
      <c r="GDJ26"/>
      <c r="GDK26"/>
      <c r="GDL26"/>
      <c r="GDM26"/>
      <c r="GDN26"/>
      <c r="GDO26"/>
      <c r="GDP26"/>
      <c r="GDQ26"/>
      <c r="GDR26"/>
      <c r="GDS26"/>
      <c r="GDT26"/>
      <c r="GDU26"/>
      <c r="GDV26"/>
      <c r="GDW26"/>
      <c r="GDX26"/>
      <c r="GDY26"/>
      <c r="GDZ26"/>
      <c r="GEA26"/>
      <c r="GEB26"/>
      <c r="GEC26"/>
      <c r="GED26"/>
      <c r="GEE26"/>
      <c r="GEF26"/>
      <c r="GEG26"/>
      <c r="GEH26"/>
      <c r="GEI26"/>
      <c r="GEJ26"/>
      <c r="GEK26"/>
      <c r="GEL26"/>
      <c r="GEM26"/>
      <c r="GEN26"/>
      <c r="GEO26"/>
      <c r="GEP26"/>
      <c r="GEQ26"/>
      <c r="GER26"/>
      <c r="GES26"/>
      <c r="GET26"/>
      <c r="GEU26"/>
      <c r="GEV26"/>
      <c r="GEW26"/>
      <c r="GEX26"/>
      <c r="GEY26"/>
      <c r="GEZ26"/>
      <c r="GFA26"/>
      <c r="GFB26"/>
      <c r="GFC26"/>
      <c r="GFD26"/>
      <c r="GFE26"/>
      <c r="GFF26"/>
      <c r="GFG26"/>
      <c r="GFH26"/>
      <c r="GFI26"/>
      <c r="GFJ26"/>
      <c r="GFK26"/>
      <c r="GFL26"/>
      <c r="GFM26"/>
      <c r="GFN26"/>
      <c r="GFO26"/>
      <c r="GFP26"/>
      <c r="GFQ26"/>
      <c r="GFR26"/>
      <c r="GFS26"/>
      <c r="GFT26"/>
      <c r="GFU26"/>
      <c r="GFV26"/>
      <c r="GFW26"/>
      <c r="GFX26"/>
      <c r="GFY26"/>
      <c r="GFZ26"/>
      <c r="GGA26"/>
      <c r="GGB26"/>
      <c r="GGC26"/>
      <c r="GGD26"/>
      <c r="GGE26"/>
      <c r="GGF26"/>
      <c r="GGG26"/>
      <c r="GGH26"/>
      <c r="GGI26"/>
      <c r="GGJ26"/>
      <c r="GGK26"/>
      <c r="GGL26"/>
      <c r="GGM26"/>
      <c r="GGN26"/>
      <c r="GGO26"/>
      <c r="GGP26"/>
      <c r="GGQ26"/>
      <c r="GGR26"/>
      <c r="GGS26"/>
      <c r="GGT26"/>
      <c r="GGU26"/>
      <c r="GGV26"/>
      <c r="GGW26"/>
      <c r="GGX26"/>
      <c r="GGY26"/>
      <c r="GGZ26"/>
      <c r="GHA26"/>
      <c r="GHB26"/>
      <c r="GHC26"/>
      <c r="GHD26"/>
      <c r="GHE26"/>
      <c r="GHF26"/>
      <c r="GHG26"/>
      <c r="GHH26"/>
      <c r="GHI26"/>
      <c r="GHJ26"/>
      <c r="GHK26"/>
      <c r="GHL26"/>
      <c r="GHM26"/>
      <c r="GHN26"/>
      <c r="GHO26"/>
      <c r="GHP26"/>
      <c r="GHQ26"/>
      <c r="GHR26"/>
      <c r="GHS26"/>
      <c r="GHT26"/>
      <c r="GHU26"/>
      <c r="GHV26"/>
      <c r="GHW26"/>
      <c r="GHX26"/>
      <c r="GHY26"/>
      <c r="GHZ26"/>
      <c r="GIA26"/>
      <c r="GIB26"/>
      <c r="GIC26"/>
      <c r="GID26"/>
      <c r="GIE26"/>
      <c r="GIF26"/>
      <c r="GIG26"/>
      <c r="GIH26"/>
      <c r="GII26"/>
      <c r="GIJ26"/>
      <c r="GIK26"/>
      <c r="GIL26"/>
      <c r="GIM26"/>
      <c r="GIN26"/>
      <c r="GIO26"/>
      <c r="GIP26"/>
      <c r="GIQ26"/>
      <c r="GIR26"/>
      <c r="GIS26"/>
      <c r="GIT26"/>
      <c r="GIU26"/>
      <c r="GIV26"/>
      <c r="GIW26"/>
      <c r="GIX26"/>
      <c r="GIY26"/>
      <c r="GIZ26"/>
      <c r="GJA26"/>
      <c r="GJB26"/>
      <c r="GJC26"/>
      <c r="GJD26"/>
      <c r="GJE26"/>
      <c r="GJF26"/>
      <c r="GJG26"/>
      <c r="GJH26"/>
      <c r="GJI26"/>
      <c r="GJJ26"/>
      <c r="GJK26"/>
      <c r="GJL26"/>
      <c r="GJM26"/>
      <c r="GJN26"/>
      <c r="GJO26"/>
      <c r="GJP26"/>
      <c r="GJQ26"/>
      <c r="GJR26"/>
      <c r="GJS26"/>
      <c r="GJT26"/>
      <c r="GJU26"/>
      <c r="GJV26"/>
      <c r="GJW26"/>
      <c r="GJX26"/>
      <c r="GJY26"/>
      <c r="GJZ26"/>
      <c r="GKA26"/>
      <c r="GKB26"/>
      <c r="GKC26"/>
      <c r="GKD26"/>
      <c r="GKE26"/>
      <c r="GKF26"/>
      <c r="GKG26"/>
      <c r="GKH26"/>
      <c r="GKI26"/>
      <c r="GKJ26"/>
      <c r="GKK26"/>
      <c r="GKL26"/>
      <c r="GKM26"/>
      <c r="GKN26"/>
      <c r="GKO26"/>
      <c r="GKP26"/>
      <c r="GKQ26"/>
      <c r="GKR26"/>
      <c r="GKS26"/>
      <c r="GKT26"/>
      <c r="GKU26"/>
      <c r="GKV26"/>
      <c r="GKW26"/>
      <c r="GKX26"/>
      <c r="GKY26"/>
      <c r="GKZ26"/>
      <c r="GLA26"/>
      <c r="GLB26"/>
      <c r="GLC26"/>
      <c r="GLD26"/>
      <c r="GLE26"/>
      <c r="GLF26"/>
      <c r="GLG26"/>
      <c r="GLH26"/>
      <c r="GLI26"/>
      <c r="GLJ26"/>
      <c r="GLK26"/>
      <c r="GLL26"/>
      <c r="GLM26"/>
      <c r="GLN26"/>
      <c r="GLO26"/>
      <c r="GLP26"/>
      <c r="GLQ26"/>
      <c r="GLR26"/>
      <c r="GLS26"/>
      <c r="GLT26"/>
      <c r="GLU26"/>
      <c r="GLV26"/>
      <c r="GLW26"/>
      <c r="GLX26"/>
      <c r="GLY26"/>
      <c r="GLZ26"/>
      <c r="GMA26"/>
      <c r="GMB26"/>
      <c r="GMC26"/>
      <c r="GMD26"/>
      <c r="GME26"/>
      <c r="GMF26"/>
      <c r="GMG26"/>
      <c r="GMH26"/>
      <c r="GMI26"/>
      <c r="GMJ26"/>
      <c r="GMK26"/>
      <c r="GML26"/>
      <c r="GMM26"/>
      <c r="GMN26"/>
      <c r="GMO26"/>
      <c r="GMP26"/>
      <c r="GMQ26"/>
      <c r="GMR26"/>
      <c r="GMS26"/>
      <c r="GMT26"/>
      <c r="GMU26"/>
      <c r="GMV26"/>
      <c r="GMW26"/>
      <c r="GMX26"/>
      <c r="GMY26"/>
      <c r="GMZ26"/>
      <c r="GNA26"/>
      <c r="GNB26"/>
      <c r="GNC26"/>
      <c r="GND26"/>
      <c r="GNE26"/>
      <c r="GNF26"/>
      <c r="GNG26"/>
      <c r="GNH26"/>
      <c r="GNI26"/>
      <c r="GNJ26"/>
      <c r="GNK26"/>
      <c r="GNL26"/>
      <c r="GNM26"/>
      <c r="GNN26"/>
      <c r="GNO26"/>
      <c r="GNP26"/>
      <c r="GNQ26"/>
      <c r="GNR26"/>
      <c r="GNS26"/>
      <c r="GNT26"/>
      <c r="GNU26"/>
      <c r="GNV26"/>
      <c r="GNW26"/>
      <c r="GNX26"/>
      <c r="GNY26"/>
      <c r="GNZ26"/>
      <c r="GOA26"/>
      <c r="GOB26"/>
      <c r="GOC26"/>
      <c r="GOD26"/>
      <c r="GOE26"/>
      <c r="GOF26"/>
      <c r="GOG26"/>
      <c r="GOH26"/>
      <c r="GOI26"/>
      <c r="GOJ26"/>
      <c r="GOK26"/>
      <c r="GOL26"/>
      <c r="GOM26"/>
      <c r="GON26"/>
      <c r="GOO26"/>
      <c r="GOP26"/>
      <c r="GOQ26"/>
      <c r="GOR26"/>
      <c r="GOS26"/>
      <c r="GOT26"/>
      <c r="GOU26"/>
      <c r="GOV26"/>
      <c r="GOW26"/>
      <c r="GOX26"/>
      <c r="GOY26"/>
      <c r="GOZ26"/>
      <c r="GPA26"/>
      <c r="GPB26"/>
      <c r="GPC26"/>
      <c r="GPD26"/>
      <c r="GPE26"/>
      <c r="GPF26"/>
      <c r="GPG26"/>
      <c r="GPH26"/>
      <c r="GPI26"/>
      <c r="GPJ26"/>
      <c r="GPK26"/>
      <c r="GPL26"/>
      <c r="GPM26"/>
      <c r="GPN26"/>
      <c r="GPO26"/>
      <c r="GPP26"/>
      <c r="GPQ26"/>
      <c r="GPR26"/>
      <c r="GPS26"/>
      <c r="GPT26"/>
      <c r="GPU26"/>
      <c r="GPV26"/>
      <c r="GPW26"/>
      <c r="GPX26"/>
      <c r="GPY26"/>
      <c r="GPZ26"/>
      <c r="GQA26"/>
      <c r="GQB26"/>
      <c r="GQC26"/>
      <c r="GQD26"/>
      <c r="GQE26"/>
      <c r="GQF26"/>
      <c r="GQG26"/>
      <c r="GQH26"/>
      <c r="GQI26"/>
      <c r="GQJ26"/>
      <c r="GQK26"/>
      <c r="GQL26"/>
      <c r="GQM26"/>
      <c r="GQN26"/>
      <c r="GQO26"/>
      <c r="GQP26"/>
      <c r="GQQ26"/>
      <c r="GQR26"/>
      <c r="GQS26"/>
      <c r="GQT26"/>
      <c r="GQU26"/>
      <c r="GQV26"/>
      <c r="GQW26"/>
      <c r="GQX26"/>
      <c r="GQY26"/>
      <c r="GQZ26"/>
      <c r="GRA26"/>
      <c r="GRB26"/>
      <c r="GRC26"/>
      <c r="GRD26"/>
      <c r="GRE26"/>
      <c r="GRF26"/>
      <c r="GRG26"/>
      <c r="GRH26"/>
      <c r="GRI26"/>
      <c r="GRJ26"/>
      <c r="GRK26"/>
      <c r="GRL26"/>
      <c r="GRM26"/>
      <c r="GRN26"/>
      <c r="GRO26"/>
      <c r="GRP26"/>
      <c r="GRQ26"/>
      <c r="GRR26"/>
      <c r="GRS26"/>
      <c r="GRT26"/>
      <c r="GRU26"/>
      <c r="GRV26"/>
      <c r="GRW26"/>
      <c r="GRX26"/>
      <c r="GRY26"/>
      <c r="GRZ26"/>
      <c r="GSA26"/>
      <c r="GSB26"/>
      <c r="GSC26"/>
      <c r="GSD26"/>
      <c r="GSE26"/>
      <c r="GSF26"/>
      <c r="GSG26"/>
      <c r="GSH26"/>
      <c r="GSI26"/>
      <c r="GSJ26"/>
      <c r="GSK26"/>
      <c r="GSL26"/>
      <c r="GSM26"/>
      <c r="GSN26"/>
      <c r="GSO26"/>
      <c r="GSP26"/>
      <c r="GSQ26"/>
      <c r="GSR26"/>
      <c r="GSS26"/>
      <c r="GST26"/>
      <c r="GSU26"/>
      <c r="GSV26"/>
      <c r="GSW26"/>
      <c r="GSX26"/>
      <c r="GSY26"/>
      <c r="GSZ26"/>
      <c r="GTA26"/>
      <c r="GTB26"/>
      <c r="GTC26"/>
      <c r="GTD26"/>
      <c r="GTE26"/>
      <c r="GTF26"/>
      <c r="GTG26"/>
      <c r="GTH26"/>
      <c r="GTI26"/>
      <c r="GTJ26"/>
      <c r="GTK26"/>
      <c r="GTL26"/>
      <c r="GTM26"/>
      <c r="GTN26"/>
      <c r="GTO26"/>
      <c r="GTP26"/>
      <c r="GTQ26"/>
      <c r="GTR26"/>
      <c r="GTS26"/>
      <c r="GTT26"/>
      <c r="GTU26"/>
      <c r="GTV26"/>
      <c r="GTW26"/>
      <c r="GTX26"/>
      <c r="GTY26"/>
      <c r="GTZ26"/>
      <c r="GUA26"/>
      <c r="GUB26"/>
      <c r="GUC26"/>
      <c r="GUD26"/>
      <c r="GUE26"/>
      <c r="GUF26"/>
      <c r="GUG26"/>
      <c r="GUH26"/>
      <c r="GUI26"/>
      <c r="GUJ26"/>
      <c r="GUK26"/>
      <c r="GUL26"/>
      <c r="GUM26"/>
      <c r="GUN26"/>
      <c r="GUO26"/>
      <c r="GUP26"/>
      <c r="GUQ26"/>
      <c r="GUR26"/>
      <c r="GUS26"/>
      <c r="GUT26"/>
      <c r="GUU26"/>
      <c r="GUV26"/>
      <c r="GUW26"/>
      <c r="GUX26"/>
      <c r="GUY26"/>
      <c r="GUZ26"/>
      <c r="GVA26"/>
      <c r="GVB26"/>
      <c r="GVC26"/>
      <c r="GVD26"/>
      <c r="GVE26"/>
      <c r="GVF26"/>
      <c r="GVG26"/>
      <c r="GVH26"/>
      <c r="GVI26"/>
      <c r="GVJ26"/>
      <c r="GVK26"/>
      <c r="GVL26"/>
      <c r="GVM26"/>
      <c r="GVN26"/>
      <c r="GVO26"/>
      <c r="GVP26"/>
      <c r="GVQ26"/>
      <c r="GVR26"/>
      <c r="GVS26"/>
      <c r="GVT26"/>
      <c r="GVU26"/>
      <c r="GVV26"/>
      <c r="GVW26"/>
      <c r="GVX26"/>
      <c r="GVY26"/>
      <c r="GVZ26"/>
      <c r="GWA26"/>
      <c r="GWB26"/>
      <c r="GWC26"/>
      <c r="GWD26"/>
      <c r="GWE26"/>
      <c r="GWF26"/>
      <c r="GWG26"/>
      <c r="GWH26"/>
      <c r="GWI26"/>
      <c r="GWJ26"/>
      <c r="GWK26"/>
      <c r="GWL26"/>
      <c r="GWM26"/>
      <c r="GWN26"/>
      <c r="GWO26"/>
      <c r="GWP26"/>
      <c r="GWQ26"/>
      <c r="GWR26"/>
      <c r="GWS26"/>
      <c r="GWT26"/>
      <c r="GWU26"/>
      <c r="GWV26"/>
      <c r="GWW26"/>
      <c r="GWX26"/>
      <c r="GWY26"/>
      <c r="GWZ26"/>
      <c r="GXA26"/>
      <c r="GXB26"/>
      <c r="GXC26"/>
      <c r="GXD26"/>
      <c r="GXE26"/>
      <c r="GXF26"/>
      <c r="GXG26"/>
      <c r="GXH26"/>
      <c r="GXI26"/>
      <c r="GXJ26"/>
      <c r="GXK26"/>
      <c r="GXL26"/>
      <c r="GXM26"/>
      <c r="GXN26"/>
      <c r="GXO26"/>
      <c r="GXP26"/>
      <c r="GXQ26"/>
      <c r="GXR26"/>
      <c r="GXS26"/>
      <c r="GXT26"/>
      <c r="GXU26"/>
      <c r="GXV26"/>
      <c r="GXW26"/>
      <c r="GXX26"/>
      <c r="GXY26"/>
      <c r="GXZ26"/>
      <c r="GYA26"/>
      <c r="GYB26"/>
      <c r="GYC26"/>
      <c r="GYD26"/>
      <c r="GYE26"/>
      <c r="GYF26"/>
      <c r="GYG26"/>
      <c r="GYH26"/>
      <c r="GYI26"/>
      <c r="GYJ26"/>
      <c r="GYK26"/>
      <c r="GYL26"/>
      <c r="GYM26"/>
      <c r="GYN26"/>
      <c r="GYO26"/>
      <c r="GYP26"/>
      <c r="GYQ26"/>
      <c r="GYR26"/>
      <c r="GYS26"/>
      <c r="GYT26"/>
      <c r="GYU26"/>
      <c r="GYV26"/>
      <c r="GYW26"/>
      <c r="GYX26"/>
      <c r="GYY26"/>
      <c r="GYZ26"/>
      <c r="GZA26"/>
      <c r="GZB26"/>
      <c r="GZC26"/>
      <c r="GZD26"/>
      <c r="GZE26"/>
      <c r="GZF26"/>
      <c r="GZG26"/>
      <c r="GZH26"/>
      <c r="GZI26"/>
      <c r="GZJ26"/>
      <c r="GZK26"/>
      <c r="GZL26"/>
      <c r="GZM26"/>
      <c r="GZN26"/>
      <c r="GZO26"/>
      <c r="GZP26"/>
      <c r="GZQ26"/>
      <c r="GZR26"/>
      <c r="GZS26"/>
      <c r="GZT26"/>
      <c r="GZU26"/>
      <c r="GZV26"/>
      <c r="GZW26"/>
      <c r="GZX26"/>
      <c r="GZY26"/>
      <c r="GZZ26"/>
      <c r="HAA26"/>
      <c r="HAB26"/>
      <c r="HAC26"/>
      <c r="HAD26"/>
      <c r="HAE26"/>
      <c r="HAF26"/>
      <c r="HAG26"/>
      <c r="HAH26"/>
      <c r="HAI26"/>
      <c r="HAJ26"/>
      <c r="HAK26"/>
      <c r="HAL26"/>
      <c r="HAM26"/>
      <c r="HAN26"/>
      <c r="HAO26"/>
      <c r="HAP26"/>
      <c r="HAQ26"/>
      <c r="HAR26"/>
      <c r="HAS26"/>
      <c r="HAT26"/>
      <c r="HAU26"/>
      <c r="HAV26"/>
      <c r="HAW26"/>
      <c r="HAX26"/>
      <c r="HAY26"/>
      <c r="HAZ26"/>
      <c r="HBA26"/>
      <c r="HBB26"/>
      <c r="HBC26"/>
      <c r="HBD26"/>
      <c r="HBE26"/>
      <c r="HBF26"/>
      <c r="HBG26"/>
      <c r="HBH26"/>
      <c r="HBI26"/>
      <c r="HBJ26"/>
      <c r="HBK26"/>
      <c r="HBL26"/>
      <c r="HBM26"/>
      <c r="HBN26"/>
      <c r="HBO26"/>
      <c r="HBP26"/>
      <c r="HBQ26"/>
      <c r="HBR26"/>
      <c r="HBS26"/>
      <c r="HBT26"/>
      <c r="HBU26"/>
      <c r="HBV26"/>
      <c r="HBW26"/>
      <c r="HBX26"/>
      <c r="HBY26"/>
      <c r="HBZ26"/>
      <c r="HCA26"/>
      <c r="HCB26"/>
      <c r="HCC26"/>
      <c r="HCD26"/>
      <c r="HCE26"/>
      <c r="HCF26"/>
      <c r="HCG26"/>
      <c r="HCH26"/>
      <c r="HCI26"/>
      <c r="HCJ26"/>
      <c r="HCK26"/>
      <c r="HCL26"/>
      <c r="HCM26"/>
      <c r="HCN26"/>
      <c r="HCO26"/>
      <c r="HCP26"/>
      <c r="HCQ26"/>
      <c r="HCR26"/>
      <c r="HCS26"/>
      <c r="HCT26"/>
      <c r="HCU26"/>
      <c r="HCV26"/>
      <c r="HCW26"/>
      <c r="HCX26"/>
      <c r="HCY26"/>
      <c r="HCZ26"/>
      <c r="HDA26"/>
      <c r="HDB26"/>
      <c r="HDC26"/>
      <c r="HDD26"/>
      <c r="HDE26"/>
      <c r="HDF26"/>
      <c r="HDG26"/>
      <c r="HDH26"/>
      <c r="HDI26"/>
      <c r="HDJ26"/>
      <c r="HDK26"/>
      <c r="HDL26"/>
      <c r="HDM26"/>
      <c r="HDN26"/>
      <c r="HDO26"/>
      <c r="HDP26"/>
      <c r="HDQ26"/>
      <c r="HDR26"/>
      <c r="HDS26"/>
      <c r="HDT26"/>
      <c r="HDU26"/>
      <c r="HDV26"/>
      <c r="HDW26"/>
      <c r="HDX26"/>
      <c r="HDY26"/>
      <c r="HDZ26"/>
      <c r="HEA26"/>
      <c r="HEB26"/>
      <c r="HEC26"/>
      <c r="HED26"/>
      <c r="HEE26"/>
      <c r="HEF26"/>
      <c r="HEG26"/>
      <c r="HEH26"/>
      <c r="HEI26"/>
      <c r="HEJ26"/>
      <c r="HEK26"/>
      <c r="HEL26"/>
      <c r="HEM26"/>
      <c r="HEN26"/>
      <c r="HEO26"/>
      <c r="HEP26"/>
      <c r="HEQ26"/>
      <c r="HER26"/>
      <c r="HES26"/>
      <c r="HET26"/>
      <c r="HEU26"/>
      <c r="HEV26"/>
      <c r="HEW26"/>
      <c r="HEX26"/>
      <c r="HEY26"/>
      <c r="HEZ26"/>
      <c r="HFA26"/>
      <c r="HFB26"/>
      <c r="HFC26"/>
      <c r="HFD26"/>
      <c r="HFE26"/>
      <c r="HFF26"/>
      <c r="HFG26"/>
      <c r="HFH26"/>
      <c r="HFI26"/>
      <c r="HFJ26"/>
      <c r="HFK26"/>
      <c r="HFL26"/>
      <c r="HFM26"/>
      <c r="HFN26"/>
      <c r="HFO26"/>
      <c r="HFP26"/>
      <c r="HFQ26"/>
      <c r="HFR26"/>
      <c r="HFS26"/>
      <c r="HFT26"/>
      <c r="HFU26"/>
      <c r="HFV26"/>
      <c r="HFW26"/>
      <c r="HFX26"/>
      <c r="HFY26"/>
      <c r="HFZ26"/>
      <c r="HGA26"/>
      <c r="HGB26"/>
      <c r="HGC26"/>
      <c r="HGD26"/>
      <c r="HGE26"/>
      <c r="HGF26"/>
      <c r="HGG26"/>
      <c r="HGH26"/>
      <c r="HGI26"/>
      <c r="HGJ26"/>
      <c r="HGK26"/>
      <c r="HGL26"/>
      <c r="HGM26"/>
      <c r="HGN26"/>
      <c r="HGO26"/>
      <c r="HGP26"/>
      <c r="HGQ26"/>
      <c r="HGR26"/>
      <c r="HGS26"/>
      <c r="HGT26"/>
      <c r="HGU26"/>
      <c r="HGV26"/>
      <c r="HGW26"/>
      <c r="HGX26"/>
      <c r="HGY26"/>
      <c r="HGZ26"/>
      <c r="HHA26"/>
      <c r="HHB26"/>
      <c r="HHC26"/>
      <c r="HHD26"/>
      <c r="HHE26"/>
      <c r="HHF26"/>
      <c r="HHG26"/>
      <c r="HHH26"/>
      <c r="HHI26"/>
      <c r="HHJ26"/>
      <c r="HHK26"/>
      <c r="HHL26"/>
      <c r="HHM26"/>
      <c r="HHN26"/>
      <c r="HHO26"/>
      <c r="HHP26"/>
      <c r="HHQ26"/>
      <c r="HHR26"/>
      <c r="HHS26"/>
      <c r="HHT26"/>
      <c r="HHU26"/>
      <c r="HHV26"/>
      <c r="HHW26"/>
      <c r="HHX26"/>
      <c r="HHY26"/>
      <c r="HHZ26"/>
      <c r="HIA26"/>
      <c r="HIB26"/>
      <c r="HIC26"/>
      <c r="HID26"/>
      <c r="HIE26"/>
      <c r="HIF26"/>
      <c r="HIG26"/>
      <c r="HIH26"/>
      <c r="HII26"/>
      <c r="HIJ26"/>
      <c r="HIK26"/>
      <c r="HIL26"/>
      <c r="HIM26"/>
      <c r="HIN26"/>
      <c r="HIO26"/>
      <c r="HIP26"/>
      <c r="HIQ26"/>
      <c r="HIR26"/>
      <c r="HIS26"/>
      <c r="HIT26"/>
      <c r="HIU26"/>
      <c r="HIV26"/>
      <c r="HIW26"/>
      <c r="HIX26"/>
      <c r="HIY26"/>
      <c r="HIZ26"/>
      <c r="HJA26"/>
      <c r="HJB26"/>
      <c r="HJC26"/>
      <c r="HJD26"/>
      <c r="HJE26"/>
      <c r="HJF26"/>
      <c r="HJG26"/>
      <c r="HJH26"/>
      <c r="HJI26"/>
      <c r="HJJ26"/>
      <c r="HJK26"/>
      <c r="HJL26"/>
      <c r="HJM26"/>
      <c r="HJN26"/>
      <c r="HJO26"/>
      <c r="HJP26"/>
      <c r="HJQ26"/>
      <c r="HJR26"/>
      <c r="HJS26"/>
      <c r="HJT26"/>
      <c r="HJU26"/>
      <c r="HJV26"/>
      <c r="HJW26"/>
      <c r="HJX26"/>
      <c r="HJY26"/>
      <c r="HJZ26"/>
      <c r="HKA26"/>
      <c r="HKB26"/>
      <c r="HKC26"/>
      <c r="HKD26"/>
      <c r="HKE26"/>
      <c r="HKF26"/>
      <c r="HKG26"/>
      <c r="HKH26"/>
      <c r="HKI26"/>
      <c r="HKJ26"/>
      <c r="HKK26"/>
      <c r="HKL26"/>
      <c r="HKM26"/>
      <c r="HKN26"/>
      <c r="HKO26"/>
      <c r="HKP26"/>
      <c r="HKQ26"/>
      <c r="HKR26"/>
      <c r="HKS26"/>
      <c r="HKT26"/>
      <c r="HKU26"/>
      <c r="HKV26"/>
      <c r="HKW26"/>
      <c r="HKX26"/>
      <c r="HKY26"/>
      <c r="HKZ26"/>
      <c r="HLA26"/>
      <c r="HLB26"/>
      <c r="HLC26"/>
      <c r="HLD26"/>
      <c r="HLE26"/>
      <c r="HLF26"/>
      <c r="HLG26"/>
      <c r="HLH26"/>
      <c r="HLI26"/>
      <c r="HLJ26"/>
      <c r="HLK26"/>
      <c r="HLL26"/>
      <c r="HLM26"/>
      <c r="HLN26"/>
      <c r="HLO26"/>
      <c r="HLP26"/>
      <c r="HLQ26"/>
      <c r="HLR26"/>
      <c r="HLS26"/>
      <c r="HLT26"/>
      <c r="HLU26"/>
      <c r="HLV26"/>
      <c r="HLW26"/>
      <c r="HLX26"/>
      <c r="HLY26"/>
      <c r="HLZ26"/>
      <c r="HMA26"/>
      <c r="HMB26"/>
      <c r="HMC26"/>
      <c r="HMD26"/>
      <c r="HME26"/>
      <c r="HMF26"/>
      <c r="HMG26"/>
      <c r="HMH26"/>
      <c r="HMI26"/>
      <c r="HMJ26"/>
      <c r="HMK26"/>
      <c r="HML26"/>
      <c r="HMM26"/>
      <c r="HMN26"/>
      <c r="HMO26"/>
      <c r="HMP26"/>
      <c r="HMQ26"/>
      <c r="HMR26"/>
      <c r="HMS26"/>
      <c r="HMT26"/>
      <c r="HMU26"/>
      <c r="HMV26"/>
      <c r="HMW26"/>
      <c r="HMX26"/>
      <c r="HMY26"/>
      <c r="HMZ26"/>
      <c r="HNA26"/>
      <c r="HNB26"/>
      <c r="HNC26"/>
      <c r="HND26"/>
      <c r="HNE26"/>
      <c r="HNF26"/>
      <c r="HNG26"/>
      <c r="HNH26"/>
      <c r="HNI26"/>
      <c r="HNJ26"/>
      <c r="HNK26"/>
      <c r="HNL26"/>
      <c r="HNM26"/>
      <c r="HNN26"/>
      <c r="HNO26"/>
      <c r="HNP26"/>
      <c r="HNQ26"/>
      <c r="HNR26"/>
      <c r="HNS26"/>
      <c r="HNT26"/>
      <c r="HNU26"/>
      <c r="HNV26"/>
      <c r="HNW26"/>
      <c r="HNX26"/>
      <c r="HNY26"/>
      <c r="HNZ26"/>
      <c r="HOA26"/>
      <c r="HOB26"/>
      <c r="HOC26"/>
      <c r="HOD26"/>
      <c r="HOE26"/>
      <c r="HOF26"/>
      <c r="HOG26"/>
      <c r="HOH26"/>
      <c r="HOI26"/>
      <c r="HOJ26"/>
      <c r="HOK26"/>
      <c r="HOL26"/>
      <c r="HOM26"/>
      <c r="HON26"/>
      <c r="HOO26"/>
      <c r="HOP26"/>
      <c r="HOQ26"/>
      <c r="HOR26"/>
      <c r="HOS26"/>
      <c r="HOT26"/>
      <c r="HOU26"/>
      <c r="HOV26"/>
      <c r="HOW26"/>
      <c r="HOX26"/>
      <c r="HOY26"/>
      <c r="HOZ26"/>
      <c r="HPA26"/>
      <c r="HPB26"/>
      <c r="HPC26"/>
      <c r="HPD26"/>
      <c r="HPE26"/>
      <c r="HPF26"/>
      <c r="HPG26"/>
      <c r="HPH26"/>
      <c r="HPI26"/>
      <c r="HPJ26"/>
      <c r="HPK26"/>
      <c r="HPL26"/>
      <c r="HPM26"/>
      <c r="HPN26"/>
      <c r="HPO26"/>
      <c r="HPP26"/>
      <c r="HPQ26"/>
      <c r="HPR26"/>
      <c r="HPS26"/>
      <c r="HPT26"/>
      <c r="HPU26"/>
      <c r="HPV26"/>
      <c r="HPW26"/>
      <c r="HPX26"/>
      <c r="HPY26"/>
      <c r="HPZ26"/>
      <c r="HQA26"/>
      <c r="HQB26"/>
      <c r="HQC26"/>
      <c r="HQD26"/>
      <c r="HQE26"/>
      <c r="HQF26"/>
      <c r="HQG26"/>
      <c r="HQH26"/>
      <c r="HQI26"/>
      <c r="HQJ26"/>
      <c r="HQK26"/>
      <c r="HQL26"/>
      <c r="HQM26"/>
      <c r="HQN26"/>
      <c r="HQO26"/>
      <c r="HQP26"/>
      <c r="HQQ26"/>
      <c r="HQR26"/>
      <c r="HQS26"/>
      <c r="HQT26"/>
      <c r="HQU26"/>
      <c r="HQV26"/>
      <c r="HQW26"/>
      <c r="HQX26"/>
      <c r="HQY26"/>
      <c r="HQZ26"/>
      <c r="HRA26"/>
      <c r="HRB26"/>
      <c r="HRC26"/>
      <c r="HRD26"/>
      <c r="HRE26"/>
      <c r="HRF26"/>
      <c r="HRG26"/>
      <c r="HRH26"/>
      <c r="HRI26"/>
      <c r="HRJ26"/>
      <c r="HRK26"/>
      <c r="HRL26"/>
      <c r="HRM26"/>
      <c r="HRN26"/>
      <c r="HRO26"/>
      <c r="HRP26"/>
      <c r="HRQ26"/>
      <c r="HRR26"/>
      <c r="HRS26"/>
      <c r="HRT26"/>
      <c r="HRU26"/>
      <c r="HRV26"/>
      <c r="HRW26"/>
      <c r="HRX26"/>
      <c r="HRY26"/>
      <c r="HRZ26"/>
      <c r="HSA26"/>
      <c r="HSB26"/>
      <c r="HSC26"/>
      <c r="HSD26"/>
      <c r="HSE26"/>
      <c r="HSF26"/>
      <c r="HSG26"/>
      <c r="HSH26"/>
      <c r="HSI26"/>
      <c r="HSJ26"/>
      <c r="HSK26"/>
      <c r="HSL26"/>
      <c r="HSM26"/>
      <c r="HSN26"/>
      <c r="HSO26"/>
      <c r="HSP26"/>
      <c r="HSQ26"/>
      <c r="HSR26"/>
      <c r="HSS26"/>
      <c r="HST26"/>
      <c r="HSU26"/>
      <c r="HSV26"/>
      <c r="HSW26"/>
      <c r="HSX26"/>
      <c r="HSY26"/>
      <c r="HSZ26"/>
      <c r="HTA26"/>
      <c r="HTB26"/>
      <c r="HTC26"/>
      <c r="HTD26"/>
      <c r="HTE26"/>
      <c r="HTF26"/>
      <c r="HTG26"/>
      <c r="HTH26"/>
      <c r="HTI26"/>
      <c r="HTJ26"/>
      <c r="HTK26"/>
      <c r="HTL26"/>
      <c r="HTM26"/>
      <c r="HTN26"/>
      <c r="HTO26"/>
      <c r="HTP26"/>
      <c r="HTQ26"/>
      <c r="HTR26"/>
      <c r="HTS26"/>
      <c r="HTT26"/>
      <c r="HTU26"/>
      <c r="HTV26"/>
      <c r="HTW26"/>
      <c r="HTX26"/>
      <c r="HTY26"/>
      <c r="HTZ26"/>
      <c r="HUA26"/>
      <c r="HUB26"/>
      <c r="HUC26"/>
      <c r="HUD26"/>
      <c r="HUE26"/>
      <c r="HUF26"/>
      <c r="HUG26"/>
      <c r="HUH26"/>
      <c r="HUI26"/>
      <c r="HUJ26"/>
      <c r="HUK26"/>
      <c r="HUL26"/>
      <c r="HUM26"/>
      <c r="HUN26"/>
      <c r="HUO26"/>
      <c r="HUP26"/>
      <c r="HUQ26"/>
      <c r="HUR26"/>
      <c r="HUS26"/>
      <c r="HUT26"/>
      <c r="HUU26"/>
      <c r="HUV26"/>
      <c r="HUW26"/>
      <c r="HUX26"/>
      <c r="HUY26"/>
      <c r="HUZ26"/>
      <c r="HVA26"/>
      <c r="HVB26"/>
      <c r="HVC26"/>
      <c r="HVD26"/>
      <c r="HVE26"/>
      <c r="HVF26"/>
      <c r="HVG26"/>
      <c r="HVH26"/>
      <c r="HVI26"/>
      <c r="HVJ26"/>
      <c r="HVK26"/>
      <c r="HVL26"/>
      <c r="HVM26"/>
      <c r="HVN26"/>
      <c r="HVO26"/>
      <c r="HVP26"/>
      <c r="HVQ26"/>
      <c r="HVR26"/>
      <c r="HVS26"/>
      <c r="HVT26"/>
      <c r="HVU26"/>
      <c r="HVV26"/>
      <c r="HVW26"/>
      <c r="HVX26"/>
      <c r="HVY26"/>
      <c r="HVZ26"/>
      <c r="HWA26"/>
      <c r="HWB26"/>
      <c r="HWC26"/>
      <c r="HWD26"/>
      <c r="HWE26"/>
      <c r="HWF26"/>
      <c r="HWG26"/>
      <c r="HWH26"/>
      <c r="HWI26"/>
      <c r="HWJ26"/>
      <c r="HWK26"/>
      <c r="HWL26"/>
      <c r="HWM26"/>
      <c r="HWN26"/>
      <c r="HWO26"/>
      <c r="HWP26"/>
      <c r="HWQ26"/>
      <c r="HWR26"/>
      <c r="HWS26"/>
      <c r="HWT26"/>
      <c r="HWU26"/>
      <c r="HWV26"/>
      <c r="HWW26"/>
      <c r="HWX26"/>
      <c r="HWY26"/>
      <c r="HWZ26"/>
      <c r="HXA26"/>
      <c r="HXB26"/>
      <c r="HXC26"/>
      <c r="HXD26"/>
      <c r="HXE26"/>
      <c r="HXF26"/>
      <c r="HXG26"/>
      <c r="HXH26"/>
      <c r="HXI26"/>
      <c r="HXJ26"/>
      <c r="HXK26"/>
      <c r="HXL26"/>
      <c r="HXM26"/>
      <c r="HXN26"/>
      <c r="HXO26"/>
      <c r="HXP26"/>
      <c r="HXQ26"/>
      <c r="HXR26"/>
      <c r="HXS26"/>
      <c r="HXT26"/>
      <c r="HXU26"/>
      <c r="HXV26"/>
      <c r="HXW26"/>
      <c r="HXX26"/>
      <c r="HXY26"/>
      <c r="HXZ26"/>
      <c r="HYA26"/>
      <c r="HYB26"/>
      <c r="HYC26"/>
      <c r="HYD26"/>
      <c r="HYE26"/>
      <c r="HYF26"/>
      <c r="HYG26"/>
      <c r="HYH26"/>
      <c r="HYI26"/>
      <c r="HYJ26"/>
      <c r="HYK26"/>
      <c r="HYL26"/>
      <c r="HYM26"/>
      <c r="HYN26"/>
      <c r="HYO26"/>
      <c r="HYP26"/>
      <c r="HYQ26"/>
      <c r="HYR26"/>
      <c r="HYS26"/>
      <c r="HYT26"/>
      <c r="HYU26"/>
      <c r="HYV26"/>
      <c r="HYW26"/>
      <c r="HYX26"/>
      <c r="HYY26"/>
      <c r="HYZ26"/>
      <c r="HZA26"/>
      <c r="HZB26"/>
      <c r="HZC26"/>
      <c r="HZD26"/>
      <c r="HZE26"/>
      <c r="HZF26"/>
      <c r="HZG26"/>
      <c r="HZH26"/>
      <c r="HZI26"/>
      <c r="HZJ26"/>
      <c r="HZK26"/>
      <c r="HZL26"/>
      <c r="HZM26"/>
      <c r="HZN26"/>
      <c r="HZO26"/>
      <c r="HZP26"/>
      <c r="HZQ26"/>
      <c r="HZR26"/>
      <c r="HZS26"/>
      <c r="HZT26"/>
      <c r="HZU26"/>
      <c r="HZV26"/>
      <c r="HZW26"/>
      <c r="HZX26"/>
      <c r="HZY26"/>
      <c r="HZZ26"/>
      <c r="IAA26"/>
      <c r="IAB26"/>
      <c r="IAC26"/>
      <c r="IAD26"/>
      <c r="IAE26"/>
      <c r="IAF26"/>
      <c r="IAG26"/>
      <c r="IAH26"/>
      <c r="IAI26"/>
      <c r="IAJ26"/>
      <c r="IAK26"/>
      <c r="IAL26"/>
      <c r="IAM26"/>
      <c r="IAN26"/>
      <c r="IAO26"/>
      <c r="IAP26"/>
      <c r="IAQ26"/>
      <c r="IAR26"/>
      <c r="IAS26"/>
      <c r="IAT26"/>
      <c r="IAU26"/>
      <c r="IAV26"/>
      <c r="IAW26"/>
      <c r="IAX26"/>
      <c r="IAY26"/>
      <c r="IAZ26"/>
      <c r="IBA26"/>
      <c r="IBB26"/>
      <c r="IBC26"/>
      <c r="IBD26"/>
      <c r="IBE26"/>
      <c r="IBF26"/>
      <c r="IBG26"/>
      <c r="IBH26"/>
      <c r="IBI26"/>
      <c r="IBJ26"/>
      <c r="IBK26"/>
      <c r="IBL26"/>
      <c r="IBM26"/>
      <c r="IBN26"/>
      <c r="IBO26"/>
      <c r="IBP26"/>
      <c r="IBQ26"/>
      <c r="IBR26"/>
      <c r="IBS26"/>
      <c r="IBT26"/>
      <c r="IBU26"/>
      <c r="IBV26"/>
      <c r="IBW26"/>
      <c r="IBX26"/>
      <c r="IBY26"/>
      <c r="IBZ26"/>
      <c r="ICA26"/>
      <c r="ICB26"/>
      <c r="ICC26"/>
      <c r="ICD26"/>
      <c r="ICE26"/>
      <c r="ICF26"/>
      <c r="ICG26"/>
      <c r="ICH26"/>
      <c r="ICI26"/>
      <c r="ICJ26"/>
      <c r="ICK26"/>
      <c r="ICL26"/>
      <c r="ICM26"/>
      <c r="ICN26"/>
      <c r="ICO26"/>
      <c r="ICP26"/>
      <c r="ICQ26"/>
      <c r="ICR26"/>
      <c r="ICS26"/>
      <c r="ICT26"/>
      <c r="ICU26"/>
      <c r="ICV26"/>
      <c r="ICW26"/>
      <c r="ICX26"/>
      <c r="ICY26"/>
      <c r="ICZ26"/>
      <c r="IDA26"/>
      <c r="IDB26"/>
      <c r="IDC26"/>
      <c r="IDD26"/>
      <c r="IDE26"/>
      <c r="IDF26"/>
      <c r="IDG26"/>
      <c r="IDH26"/>
      <c r="IDI26"/>
      <c r="IDJ26"/>
      <c r="IDK26"/>
      <c r="IDL26"/>
      <c r="IDM26"/>
      <c r="IDN26"/>
      <c r="IDO26"/>
      <c r="IDP26"/>
      <c r="IDQ26"/>
      <c r="IDR26"/>
      <c r="IDS26"/>
      <c r="IDT26"/>
      <c r="IDU26"/>
      <c r="IDV26"/>
      <c r="IDW26"/>
      <c r="IDX26"/>
      <c r="IDY26"/>
      <c r="IDZ26"/>
      <c r="IEA26"/>
      <c r="IEB26"/>
      <c r="IEC26"/>
      <c r="IED26"/>
      <c r="IEE26"/>
      <c r="IEF26"/>
      <c r="IEG26"/>
      <c r="IEH26"/>
      <c r="IEI26"/>
      <c r="IEJ26"/>
      <c r="IEK26"/>
      <c r="IEL26"/>
      <c r="IEM26"/>
      <c r="IEN26"/>
      <c r="IEO26"/>
      <c r="IEP26"/>
      <c r="IEQ26"/>
      <c r="IER26"/>
      <c r="IES26"/>
      <c r="IET26"/>
      <c r="IEU26"/>
      <c r="IEV26"/>
      <c r="IEW26"/>
      <c r="IEX26"/>
      <c r="IEY26"/>
      <c r="IEZ26"/>
      <c r="IFA26"/>
      <c r="IFB26"/>
      <c r="IFC26"/>
      <c r="IFD26"/>
      <c r="IFE26"/>
      <c r="IFF26"/>
      <c r="IFG26"/>
      <c r="IFH26"/>
      <c r="IFI26"/>
      <c r="IFJ26"/>
      <c r="IFK26"/>
      <c r="IFL26"/>
      <c r="IFM26"/>
      <c r="IFN26"/>
      <c r="IFO26"/>
      <c r="IFP26"/>
      <c r="IFQ26"/>
      <c r="IFR26"/>
      <c r="IFS26"/>
      <c r="IFT26"/>
      <c r="IFU26"/>
      <c r="IFV26"/>
      <c r="IFW26"/>
      <c r="IFX26"/>
      <c r="IFY26"/>
      <c r="IFZ26"/>
      <c r="IGA26"/>
      <c r="IGB26"/>
      <c r="IGC26"/>
      <c r="IGD26"/>
      <c r="IGE26"/>
      <c r="IGF26"/>
      <c r="IGG26"/>
      <c r="IGH26"/>
      <c r="IGI26"/>
      <c r="IGJ26"/>
      <c r="IGK26"/>
      <c r="IGL26"/>
      <c r="IGM26"/>
      <c r="IGN26"/>
      <c r="IGO26"/>
      <c r="IGP26"/>
      <c r="IGQ26"/>
      <c r="IGR26"/>
      <c r="IGS26"/>
      <c r="IGT26"/>
      <c r="IGU26"/>
      <c r="IGV26"/>
      <c r="IGW26"/>
      <c r="IGX26"/>
      <c r="IGY26"/>
      <c r="IGZ26"/>
      <c r="IHA26"/>
      <c r="IHB26"/>
      <c r="IHC26"/>
      <c r="IHD26"/>
      <c r="IHE26"/>
      <c r="IHF26"/>
      <c r="IHG26"/>
      <c r="IHH26"/>
      <c r="IHI26"/>
      <c r="IHJ26"/>
      <c r="IHK26"/>
      <c r="IHL26"/>
      <c r="IHM26"/>
      <c r="IHN26"/>
      <c r="IHO26"/>
      <c r="IHP26"/>
      <c r="IHQ26"/>
      <c r="IHR26"/>
      <c r="IHS26"/>
      <c r="IHT26"/>
      <c r="IHU26"/>
      <c r="IHV26"/>
      <c r="IHW26"/>
      <c r="IHX26"/>
      <c r="IHY26"/>
      <c r="IHZ26"/>
      <c r="IIA26"/>
      <c r="IIB26"/>
      <c r="IIC26"/>
      <c r="IID26"/>
      <c r="IIE26"/>
      <c r="IIF26"/>
      <c r="IIG26"/>
      <c r="IIH26"/>
      <c r="III26"/>
      <c r="IIJ26"/>
      <c r="IIK26"/>
      <c r="IIL26"/>
      <c r="IIM26"/>
      <c r="IIN26"/>
      <c r="IIO26"/>
      <c r="IIP26"/>
      <c r="IIQ26"/>
      <c r="IIR26"/>
      <c r="IIS26"/>
      <c r="IIT26"/>
      <c r="IIU26"/>
      <c r="IIV26"/>
      <c r="IIW26"/>
      <c r="IIX26"/>
      <c r="IIY26"/>
      <c r="IIZ26"/>
      <c r="IJA26"/>
      <c r="IJB26"/>
      <c r="IJC26"/>
      <c r="IJD26"/>
      <c r="IJE26"/>
      <c r="IJF26"/>
      <c r="IJG26"/>
      <c r="IJH26"/>
      <c r="IJI26"/>
      <c r="IJJ26"/>
      <c r="IJK26"/>
      <c r="IJL26"/>
      <c r="IJM26"/>
      <c r="IJN26"/>
      <c r="IJO26"/>
      <c r="IJP26"/>
      <c r="IJQ26"/>
      <c r="IJR26"/>
      <c r="IJS26"/>
      <c r="IJT26"/>
      <c r="IJU26"/>
      <c r="IJV26"/>
      <c r="IJW26"/>
      <c r="IJX26"/>
      <c r="IJY26"/>
      <c r="IJZ26"/>
      <c r="IKA26"/>
      <c r="IKB26"/>
      <c r="IKC26"/>
      <c r="IKD26"/>
      <c r="IKE26"/>
      <c r="IKF26"/>
      <c r="IKG26"/>
      <c r="IKH26"/>
      <c r="IKI26"/>
      <c r="IKJ26"/>
      <c r="IKK26"/>
      <c r="IKL26"/>
      <c r="IKM26"/>
      <c r="IKN26"/>
      <c r="IKO26"/>
      <c r="IKP26"/>
      <c r="IKQ26"/>
      <c r="IKR26"/>
      <c r="IKS26"/>
      <c r="IKT26"/>
      <c r="IKU26"/>
      <c r="IKV26"/>
      <c r="IKW26"/>
      <c r="IKX26"/>
      <c r="IKY26"/>
      <c r="IKZ26"/>
      <c r="ILA26"/>
      <c r="ILB26"/>
      <c r="ILC26"/>
      <c r="ILD26"/>
      <c r="ILE26"/>
      <c r="ILF26"/>
      <c r="ILG26"/>
      <c r="ILH26"/>
      <c r="ILI26"/>
      <c r="ILJ26"/>
      <c r="ILK26"/>
      <c r="ILL26"/>
      <c r="ILM26"/>
      <c r="ILN26"/>
      <c r="ILO26"/>
      <c r="ILP26"/>
      <c r="ILQ26"/>
      <c r="ILR26"/>
      <c r="ILS26"/>
      <c r="ILT26"/>
      <c r="ILU26"/>
      <c r="ILV26"/>
      <c r="ILW26"/>
      <c r="ILX26"/>
      <c r="ILY26"/>
      <c r="ILZ26"/>
      <c r="IMA26"/>
      <c r="IMB26"/>
      <c r="IMC26"/>
      <c r="IMD26"/>
      <c r="IME26"/>
      <c r="IMF26"/>
      <c r="IMG26"/>
      <c r="IMH26"/>
      <c r="IMI26"/>
      <c r="IMJ26"/>
      <c r="IMK26"/>
      <c r="IML26"/>
      <c r="IMM26"/>
      <c r="IMN26"/>
      <c r="IMO26"/>
      <c r="IMP26"/>
      <c r="IMQ26"/>
      <c r="IMR26"/>
      <c r="IMS26"/>
      <c r="IMT26"/>
      <c r="IMU26"/>
      <c r="IMV26"/>
      <c r="IMW26"/>
      <c r="IMX26"/>
      <c r="IMY26"/>
      <c r="IMZ26"/>
      <c r="INA26"/>
      <c r="INB26"/>
      <c r="INC26"/>
      <c r="IND26"/>
      <c r="INE26"/>
      <c r="INF26"/>
      <c r="ING26"/>
      <c r="INH26"/>
      <c r="INI26"/>
      <c r="INJ26"/>
      <c r="INK26"/>
      <c r="INL26"/>
      <c r="INM26"/>
      <c r="INN26"/>
      <c r="INO26"/>
      <c r="INP26"/>
      <c r="INQ26"/>
      <c r="INR26"/>
      <c r="INS26"/>
      <c r="INT26"/>
      <c r="INU26"/>
      <c r="INV26"/>
      <c r="INW26"/>
      <c r="INX26"/>
      <c r="INY26"/>
      <c r="INZ26"/>
      <c r="IOA26"/>
      <c r="IOB26"/>
      <c r="IOC26"/>
      <c r="IOD26"/>
      <c r="IOE26"/>
      <c r="IOF26"/>
      <c r="IOG26"/>
      <c r="IOH26"/>
      <c r="IOI26"/>
      <c r="IOJ26"/>
      <c r="IOK26"/>
      <c r="IOL26"/>
      <c r="IOM26"/>
      <c r="ION26"/>
      <c r="IOO26"/>
      <c r="IOP26"/>
      <c r="IOQ26"/>
      <c r="IOR26"/>
      <c r="IOS26"/>
      <c r="IOT26"/>
      <c r="IOU26"/>
      <c r="IOV26"/>
      <c r="IOW26"/>
      <c r="IOX26"/>
      <c r="IOY26"/>
      <c r="IOZ26"/>
      <c r="IPA26"/>
      <c r="IPB26"/>
      <c r="IPC26"/>
      <c r="IPD26"/>
      <c r="IPE26"/>
      <c r="IPF26"/>
      <c r="IPG26"/>
      <c r="IPH26"/>
      <c r="IPI26"/>
      <c r="IPJ26"/>
      <c r="IPK26"/>
      <c r="IPL26"/>
      <c r="IPM26"/>
      <c r="IPN26"/>
      <c r="IPO26"/>
      <c r="IPP26"/>
      <c r="IPQ26"/>
      <c r="IPR26"/>
      <c r="IPS26"/>
      <c r="IPT26"/>
      <c r="IPU26"/>
      <c r="IPV26"/>
      <c r="IPW26"/>
      <c r="IPX26"/>
      <c r="IPY26"/>
      <c r="IPZ26"/>
      <c r="IQA26"/>
      <c r="IQB26"/>
      <c r="IQC26"/>
      <c r="IQD26"/>
      <c r="IQE26"/>
      <c r="IQF26"/>
      <c r="IQG26"/>
      <c r="IQH26"/>
      <c r="IQI26"/>
      <c r="IQJ26"/>
      <c r="IQK26"/>
      <c r="IQL26"/>
      <c r="IQM26"/>
      <c r="IQN26"/>
      <c r="IQO26"/>
      <c r="IQP26"/>
      <c r="IQQ26"/>
      <c r="IQR26"/>
      <c r="IQS26"/>
      <c r="IQT26"/>
      <c r="IQU26"/>
      <c r="IQV26"/>
      <c r="IQW26"/>
      <c r="IQX26"/>
      <c r="IQY26"/>
      <c r="IQZ26"/>
      <c r="IRA26"/>
      <c r="IRB26"/>
      <c r="IRC26"/>
      <c r="IRD26"/>
      <c r="IRE26"/>
      <c r="IRF26"/>
      <c r="IRG26"/>
      <c r="IRH26"/>
      <c r="IRI26"/>
      <c r="IRJ26"/>
      <c r="IRK26"/>
      <c r="IRL26"/>
      <c r="IRM26"/>
      <c r="IRN26"/>
      <c r="IRO26"/>
      <c r="IRP26"/>
      <c r="IRQ26"/>
      <c r="IRR26"/>
      <c r="IRS26"/>
      <c r="IRT26"/>
      <c r="IRU26"/>
      <c r="IRV26"/>
      <c r="IRW26"/>
      <c r="IRX26"/>
      <c r="IRY26"/>
      <c r="IRZ26"/>
      <c r="ISA26"/>
      <c r="ISB26"/>
      <c r="ISC26"/>
      <c r="ISD26"/>
      <c r="ISE26"/>
      <c r="ISF26"/>
      <c r="ISG26"/>
      <c r="ISH26"/>
      <c r="ISI26"/>
      <c r="ISJ26"/>
      <c r="ISK26"/>
      <c r="ISL26"/>
      <c r="ISM26"/>
      <c r="ISN26"/>
      <c r="ISO26"/>
      <c r="ISP26"/>
      <c r="ISQ26"/>
      <c r="ISR26"/>
      <c r="ISS26"/>
      <c r="IST26"/>
      <c r="ISU26"/>
      <c r="ISV26"/>
      <c r="ISW26"/>
      <c r="ISX26"/>
      <c r="ISY26"/>
      <c r="ISZ26"/>
      <c r="ITA26"/>
      <c r="ITB26"/>
      <c r="ITC26"/>
      <c r="ITD26"/>
      <c r="ITE26"/>
      <c r="ITF26"/>
      <c r="ITG26"/>
      <c r="ITH26"/>
      <c r="ITI26"/>
      <c r="ITJ26"/>
      <c r="ITK26"/>
      <c r="ITL26"/>
      <c r="ITM26"/>
      <c r="ITN26"/>
      <c r="ITO26"/>
      <c r="ITP26"/>
      <c r="ITQ26"/>
      <c r="ITR26"/>
      <c r="ITS26"/>
      <c r="ITT26"/>
      <c r="ITU26"/>
      <c r="ITV26"/>
      <c r="ITW26"/>
      <c r="ITX26"/>
      <c r="ITY26"/>
      <c r="ITZ26"/>
      <c r="IUA26"/>
      <c r="IUB26"/>
      <c r="IUC26"/>
      <c r="IUD26"/>
      <c r="IUE26"/>
      <c r="IUF26"/>
      <c r="IUG26"/>
      <c r="IUH26"/>
      <c r="IUI26"/>
      <c r="IUJ26"/>
      <c r="IUK26"/>
      <c r="IUL26"/>
      <c r="IUM26"/>
      <c r="IUN26"/>
      <c r="IUO26"/>
      <c r="IUP26"/>
      <c r="IUQ26"/>
      <c r="IUR26"/>
      <c r="IUS26"/>
      <c r="IUT26"/>
      <c r="IUU26"/>
      <c r="IUV26"/>
      <c r="IUW26"/>
      <c r="IUX26"/>
      <c r="IUY26"/>
      <c r="IUZ26"/>
      <c r="IVA26"/>
      <c r="IVB26"/>
      <c r="IVC26"/>
      <c r="IVD26"/>
      <c r="IVE26"/>
      <c r="IVF26"/>
      <c r="IVG26"/>
      <c r="IVH26"/>
      <c r="IVI26"/>
      <c r="IVJ26"/>
      <c r="IVK26"/>
      <c r="IVL26"/>
      <c r="IVM26"/>
      <c r="IVN26"/>
      <c r="IVO26"/>
      <c r="IVP26"/>
      <c r="IVQ26"/>
      <c r="IVR26"/>
      <c r="IVS26"/>
      <c r="IVT26"/>
      <c r="IVU26"/>
      <c r="IVV26"/>
      <c r="IVW26"/>
      <c r="IVX26"/>
      <c r="IVY26"/>
      <c r="IVZ26"/>
      <c r="IWA26"/>
      <c r="IWB26"/>
      <c r="IWC26"/>
      <c r="IWD26"/>
      <c r="IWE26"/>
      <c r="IWF26"/>
      <c r="IWG26"/>
      <c r="IWH26"/>
      <c r="IWI26"/>
      <c r="IWJ26"/>
      <c r="IWK26"/>
      <c r="IWL26"/>
      <c r="IWM26"/>
      <c r="IWN26"/>
      <c r="IWO26"/>
      <c r="IWP26"/>
      <c r="IWQ26"/>
      <c r="IWR26"/>
      <c r="IWS26"/>
      <c r="IWT26"/>
      <c r="IWU26"/>
      <c r="IWV26"/>
      <c r="IWW26"/>
      <c r="IWX26"/>
      <c r="IWY26"/>
      <c r="IWZ26"/>
      <c r="IXA26"/>
      <c r="IXB26"/>
      <c r="IXC26"/>
      <c r="IXD26"/>
      <c r="IXE26"/>
      <c r="IXF26"/>
      <c r="IXG26"/>
      <c r="IXH26"/>
      <c r="IXI26"/>
      <c r="IXJ26"/>
      <c r="IXK26"/>
      <c r="IXL26"/>
      <c r="IXM26"/>
      <c r="IXN26"/>
      <c r="IXO26"/>
      <c r="IXP26"/>
      <c r="IXQ26"/>
      <c r="IXR26"/>
      <c r="IXS26"/>
      <c r="IXT26"/>
      <c r="IXU26"/>
      <c r="IXV26"/>
      <c r="IXW26"/>
      <c r="IXX26"/>
      <c r="IXY26"/>
      <c r="IXZ26"/>
      <c r="IYA26"/>
      <c r="IYB26"/>
      <c r="IYC26"/>
      <c r="IYD26"/>
      <c r="IYE26"/>
      <c r="IYF26"/>
      <c r="IYG26"/>
      <c r="IYH26"/>
      <c r="IYI26"/>
      <c r="IYJ26"/>
      <c r="IYK26"/>
      <c r="IYL26"/>
      <c r="IYM26"/>
      <c r="IYN26"/>
      <c r="IYO26"/>
      <c r="IYP26"/>
      <c r="IYQ26"/>
      <c r="IYR26"/>
      <c r="IYS26"/>
      <c r="IYT26"/>
      <c r="IYU26"/>
      <c r="IYV26"/>
      <c r="IYW26"/>
      <c r="IYX26"/>
      <c r="IYY26"/>
      <c r="IYZ26"/>
      <c r="IZA26"/>
      <c r="IZB26"/>
      <c r="IZC26"/>
      <c r="IZD26"/>
      <c r="IZE26"/>
      <c r="IZF26"/>
      <c r="IZG26"/>
      <c r="IZH26"/>
      <c r="IZI26"/>
      <c r="IZJ26"/>
      <c r="IZK26"/>
      <c r="IZL26"/>
      <c r="IZM26"/>
      <c r="IZN26"/>
      <c r="IZO26"/>
      <c r="IZP26"/>
      <c r="IZQ26"/>
      <c r="IZR26"/>
      <c r="IZS26"/>
      <c r="IZT26"/>
      <c r="IZU26"/>
      <c r="IZV26"/>
      <c r="IZW26"/>
      <c r="IZX26"/>
      <c r="IZY26"/>
      <c r="IZZ26"/>
      <c r="JAA26"/>
      <c r="JAB26"/>
      <c r="JAC26"/>
      <c r="JAD26"/>
      <c r="JAE26"/>
      <c r="JAF26"/>
      <c r="JAG26"/>
      <c r="JAH26"/>
      <c r="JAI26"/>
      <c r="JAJ26"/>
      <c r="JAK26"/>
      <c r="JAL26"/>
      <c r="JAM26"/>
      <c r="JAN26"/>
      <c r="JAO26"/>
      <c r="JAP26"/>
      <c r="JAQ26"/>
      <c r="JAR26"/>
      <c r="JAS26"/>
      <c r="JAT26"/>
      <c r="JAU26"/>
      <c r="JAV26"/>
      <c r="JAW26"/>
      <c r="JAX26"/>
      <c r="JAY26"/>
      <c r="JAZ26"/>
      <c r="JBA26"/>
      <c r="JBB26"/>
      <c r="JBC26"/>
      <c r="JBD26"/>
      <c r="JBE26"/>
      <c r="JBF26"/>
      <c r="JBG26"/>
      <c r="JBH26"/>
      <c r="JBI26"/>
      <c r="JBJ26"/>
      <c r="JBK26"/>
      <c r="JBL26"/>
      <c r="JBM26"/>
      <c r="JBN26"/>
      <c r="JBO26"/>
      <c r="JBP26"/>
      <c r="JBQ26"/>
      <c r="JBR26"/>
      <c r="JBS26"/>
      <c r="JBT26"/>
      <c r="JBU26"/>
      <c r="JBV26"/>
      <c r="JBW26"/>
      <c r="JBX26"/>
      <c r="JBY26"/>
      <c r="JBZ26"/>
      <c r="JCA26"/>
      <c r="JCB26"/>
      <c r="JCC26"/>
      <c r="JCD26"/>
      <c r="JCE26"/>
      <c r="JCF26"/>
      <c r="JCG26"/>
      <c r="JCH26"/>
      <c r="JCI26"/>
      <c r="JCJ26"/>
      <c r="JCK26"/>
      <c r="JCL26"/>
      <c r="JCM26"/>
      <c r="JCN26"/>
      <c r="JCO26"/>
      <c r="JCP26"/>
      <c r="JCQ26"/>
      <c r="JCR26"/>
      <c r="JCS26"/>
      <c r="JCT26"/>
      <c r="JCU26"/>
      <c r="JCV26"/>
      <c r="JCW26"/>
      <c r="JCX26"/>
      <c r="JCY26"/>
      <c r="JCZ26"/>
      <c r="JDA26"/>
      <c r="JDB26"/>
      <c r="JDC26"/>
      <c r="JDD26"/>
      <c r="JDE26"/>
      <c r="JDF26"/>
      <c r="JDG26"/>
      <c r="JDH26"/>
      <c r="JDI26"/>
      <c r="JDJ26"/>
      <c r="JDK26"/>
      <c r="JDL26"/>
      <c r="JDM26"/>
      <c r="JDN26"/>
      <c r="JDO26"/>
      <c r="JDP26"/>
      <c r="JDQ26"/>
      <c r="JDR26"/>
      <c r="JDS26"/>
      <c r="JDT26"/>
      <c r="JDU26"/>
      <c r="JDV26"/>
      <c r="JDW26"/>
      <c r="JDX26"/>
      <c r="JDY26"/>
      <c r="JDZ26"/>
      <c r="JEA26"/>
      <c r="JEB26"/>
      <c r="JEC26"/>
      <c r="JED26"/>
      <c r="JEE26"/>
      <c r="JEF26"/>
      <c r="JEG26"/>
      <c r="JEH26"/>
      <c r="JEI26"/>
      <c r="JEJ26"/>
      <c r="JEK26"/>
      <c r="JEL26"/>
      <c r="JEM26"/>
      <c r="JEN26"/>
      <c r="JEO26"/>
      <c r="JEP26"/>
      <c r="JEQ26"/>
      <c r="JER26"/>
      <c r="JES26"/>
      <c r="JET26"/>
      <c r="JEU26"/>
      <c r="JEV26"/>
      <c r="JEW26"/>
      <c r="JEX26"/>
      <c r="JEY26"/>
      <c r="JEZ26"/>
      <c r="JFA26"/>
      <c r="JFB26"/>
      <c r="JFC26"/>
      <c r="JFD26"/>
      <c r="JFE26"/>
      <c r="JFF26"/>
      <c r="JFG26"/>
      <c r="JFH26"/>
      <c r="JFI26"/>
      <c r="JFJ26"/>
      <c r="JFK26"/>
      <c r="JFL26"/>
      <c r="JFM26"/>
      <c r="JFN26"/>
      <c r="JFO26"/>
      <c r="JFP26"/>
      <c r="JFQ26"/>
      <c r="JFR26"/>
      <c r="JFS26"/>
      <c r="JFT26"/>
      <c r="JFU26"/>
      <c r="JFV26"/>
      <c r="JFW26"/>
      <c r="JFX26"/>
      <c r="JFY26"/>
      <c r="JFZ26"/>
      <c r="JGA26"/>
      <c r="JGB26"/>
      <c r="JGC26"/>
      <c r="JGD26"/>
      <c r="JGE26"/>
      <c r="JGF26"/>
      <c r="JGG26"/>
      <c r="JGH26"/>
      <c r="JGI26"/>
      <c r="JGJ26"/>
      <c r="JGK26"/>
      <c r="JGL26"/>
      <c r="JGM26"/>
      <c r="JGN26"/>
      <c r="JGO26"/>
      <c r="JGP26"/>
      <c r="JGQ26"/>
      <c r="JGR26"/>
      <c r="JGS26"/>
      <c r="JGT26"/>
      <c r="JGU26"/>
      <c r="JGV26"/>
      <c r="JGW26"/>
      <c r="JGX26"/>
      <c r="JGY26"/>
      <c r="JGZ26"/>
      <c r="JHA26"/>
      <c r="JHB26"/>
      <c r="JHC26"/>
      <c r="JHD26"/>
      <c r="JHE26"/>
      <c r="JHF26"/>
      <c r="JHG26"/>
      <c r="JHH26"/>
      <c r="JHI26"/>
      <c r="JHJ26"/>
      <c r="JHK26"/>
      <c r="JHL26"/>
      <c r="JHM26"/>
      <c r="JHN26"/>
      <c r="JHO26"/>
      <c r="JHP26"/>
      <c r="JHQ26"/>
      <c r="JHR26"/>
      <c r="JHS26"/>
      <c r="JHT26"/>
      <c r="JHU26"/>
      <c r="JHV26"/>
      <c r="JHW26"/>
      <c r="JHX26"/>
      <c r="JHY26"/>
      <c r="JHZ26"/>
      <c r="JIA26"/>
      <c r="JIB26"/>
      <c r="JIC26"/>
      <c r="JID26"/>
      <c r="JIE26"/>
      <c r="JIF26"/>
      <c r="JIG26"/>
      <c r="JIH26"/>
      <c r="JII26"/>
      <c r="JIJ26"/>
      <c r="JIK26"/>
      <c r="JIL26"/>
      <c r="JIM26"/>
      <c r="JIN26"/>
      <c r="JIO26"/>
      <c r="JIP26"/>
      <c r="JIQ26"/>
      <c r="JIR26"/>
      <c r="JIS26"/>
      <c r="JIT26"/>
      <c r="JIU26"/>
      <c r="JIV26"/>
      <c r="JIW26"/>
      <c r="JIX26"/>
      <c r="JIY26"/>
      <c r="JIZ26"/>
      <c r="JJA26"/>
      <c r="JJB26"/>
      <c r="JJC26"/>
      <c r="JJD26"/>
      <c r="JJE26"/>
      <c r="JJF26"/>
      <c r="JJG26"/>
      <c r="JJH26"/>
      <c r="JJI26"/>
      <c r="JJJ26"/>
      <c r="JJK26"/>
      <c r="JJL26"/>
      <c r="JJM26"/>
      <c r="JJN26"/>
      <c r="JJO26"/>
      <c r="JJP26"/>
      <c r="JJQ26"/>
      <c r="JJR26"/>
      <c r="JJS26"/>
      <c r="JJT26"/>
      <c r="JJU26"/>
      <c r="JJV26"/>
      <c r="JJW26"/>
      <c r="JJX26"/>
      <c r="JJY26"/>
      <c r="JJZ26"/>
      <c r="JKA26"/>
      <c r="JKB26"/>
      <c r="JKC26"/>
      <c r="JKD26"/>
      <c r="JKE26"/>
      <c r="JKF26"/>
      <c r="JKG26"/>
      <c r="JKH26"/>
      <c r="JKI26"/>
      <c r="JKJ26"/>
      <c r="JKK26"/>
      <c r="JKL26"/>
      <c r="JKM26"/>
      <c r="JKN26"/>
      <c r="JKO26"/>
      <c r="JKP26"/>
      <c r="JKQ26"/>
      <c r="JKR26"/>
      <c r="JKS26"/>
      <c r="JKT26"/>
      <c r="JKU26"/>
      <c r="JKV26"/>
      <c r="JKW26"/>
      <c r="JKX26"/>
      <c r="JKY26"/>
      <c r="JKZ26"/>
      <c r="JLA26"/>
      <c r="JLB26"/>
      <c r="JLC26"/>
      <c r="JLD26"/>
      <c r="JLE26"/>
      <c r="JLF26"/>
      <c r="JLG26"/>
      <c r="JLH26"/>
      <c r="JLI26"/>
      <c r="JLJ26"/>
      <c r="JLK26"/>
      <c r="JLL26"/>
      <c r="JLM26"/>
      <c r="JLN26"/>
      <c r="JLO26"/>
      <c r="JLP26"/>
      <c r="JLQ26"/>
      <c r="JLR26"/>
      <c r="JLS26"/>
      <c r="JLT26"/>
      <c r="JLU26"/>
      <c r="JLV26"/>
      <c r="JLW26"/>
      <c r="JLX26"/>
      <c r="JLY26"/>
      <c r="JLZ26"/>
      <c r="JMA26"/>
      <c r="JMB26"/>
      <c r="JMC26"/>
      <c r="JMD26"/>
      <c r="JME26"/>
      <c r="JMF26"/>
      <c r="JMG26"/>
      <c r="JMH26"/>
      <c r="JMI26"/>
      <c r="JMJ26"/>
      <c r="JMK26"/>
      <c r="JML26"/>
      <c r="JMM26"/>
      <c r="JMN26"/>
      <c r="JMO26"/>
      <c r="JMP26"/>
      <c r="JMQ26"/>
      <c r="JMR26"/>
      <c r="JMS26"/>
      <c r="JMT26"/>
      <c r="JMU26"/>
      <c r="JMV26"/>
      <c r="JMW26"/>
      <c r="JMX26"/>
      <c r="JMY26"/>
      <c r="JMZ26"/>
      <c r="JNA26"/>
      <c r="JNB26"/>
      <c r="JNC26"/>
      <c r="JND26"/>
      <c r="JNE26"/>
      <c r="JNF26"/>
      <c r="JNG26"/>
      <c r="JNH26"/>
      <c r="JNI26"/>
      <c r="JNJ26"/>
      <c r="JNK26"/>
      <c r="JNL26"/>
      <c r="JNM26"/>
      <c r="JNN26"/>
      <c r="JNO26"/>
      <c r="JNP26"/>
      <c r="JNQ26"/>
      <c r="JNR26"/>
      <c r="JNS26"/>
      <c r="JNT26"/>
      <c r="JNU26"/>
      <c r="JNV26"/>
      <c r="JNW26"/>
      <c r="JNX26"/>
      <c r="JNY26"/>
      <c r="JNZ26"/>
      <c r="JOA26"/>
      <c r="JOB26"/>
      <c r="JOC26"/>
      <c r="JOD26"/>
      <c r="JOE26"/>
      <c r="JOF26"/>
      <c r="JOG26"/>
      <c r="JOH26"/>
      <c r="JOI26"/>
      <c r="JOJ26"/>
      <c r="JOK26"/>
      <c r="JOL26"/>
      <c r="JOM26"/>
      <c r="JON26"/>
      <c r="JOO26"/>
      <c r="JOP26"/>
      <c r="JOQ26"/>
      <c r="JOR26"/>
      <c r="JOS26"/>
      <c r="JOT26"/>
      <c r="JOU26"/>
      <c r="JOV26"/>
      <c r="JOW26"/>
      <c r="JOX26"/>
      <c r="JOY26"/>
      <c r="JOZ26"/>
      <c r="JPA26"/>
      <c r="JPB26"/>
      <c r="JPC26"/>
      <c r="JPD26"/>
      <c r="JPE26"/>
      <c r="JPF26"/>
      <c r="JPG26"/>
      <c r="JPH26"/>
      <c r="JPI26"/>
      <c r="JPJ26"/>
      <c r="JPK26"/>
      <c r="JPL26"/>
      <c r="JPM26"/>
      <c r="JPN26"/>
      <c r="JPO26"/>
      <c r="JPP26"/>
      <c r="JPQ26"/>
      <c r="JPR26"/>
      <c r="JPS26"/>
      <c r="JPT26"/>
      <c r="JPU26"/>
      <c r="JPV26"/>
      <c r="JPW26"/>
      <c r="JPX26"/>
      <c r="JPY26"/>
      <c r="JPZ26"/>
      <c r="JQA26"/>
      <c r="JQB26"/>
      <c r="JQC26"/>
      <c r="JQD26"/>
      <c r="JQE26"/>
      <c r="JQF26"/>
      <c r="JQG26"/>
      <c r="JQH26"/>
      <c r="JQI26"/>
      <c r="JQJ26"/>
      <c r="JQK26"/>
      <c r="JQL26"/>
      <c r="JQM26"/>
      <c r="JQN26"/>
      <c r="JQO26"/>
      <c r="JQP26"/>
      <c r="JQQ26"/>
      <c r="JQR26"/>
      <c r="JQS26"/>
      <c r="JQT26"/>
      <c r="JQU26"/>
      <c r="JQV26"/>
      <c r="JQW26"/>
      <c r="JQX26"/>
      <c r="JQY26"/>
      <c r="JQZ26"/>
      <c r="JRA26"/>
      <c r="JRB26"/>
      <c r="JRC26"/>
      <c r="JRD26"/>
      <c r="JRE26"/>
      <c r="JRF26"/>
      <c r="JRG26"/>
      <c r="JRH26"/>
      <c r="JRI26"/>
      <c r="JRJ26"/>
      <c r="JRK26"/>
      <c r="JRL26"/>
      <c r="JRM26"/>
      <c r="JRN26"/>
      <c r="JRO26"/>
      <c r="JRP26"/>
      <c r="JRQ26"/>
      <c r="JRR26"/>
      <c r="JRS26"/>
      <c r="JRT26"/>
      <c r="JRU26"/>
      <c r="JRV26"/>
      <c r="JRW26"/>
      <c r="JRX26"/>
      <c r="JRY26"/>
      <c r="JRZ26"/>
      <c r="JSA26"/>
      <c r="JSB26"/>
      <c r="JSC26"/>
      <c r="JSD26"/>
      <c r="JSE26"/>
      <c r="JSF26"/>
      <c r="JSG26"/>
      <c r="JSH26"/>
      <c r="JSI26"/>
      <c r="JSJ26"/>
      <c r="JSK26"/>
      <c r="JSL26"/>
      <c r="JSM26"/>
      <c r="JSN26"/>
      <c r="JSO26"/>
      <c r="JSP26"/>
      <c r="JSQ26"/>
      <c r="JSR26"/>
      <c r="JSS26"/>
      <c r="JST26"/>
      <c r="JSU26"/>
      <c r="JSV26"/>
      <c r="JSW26"/>
      <c r="JSX26"/>
      <c r="JSY26"/>
      <c r="JSZ26"/>
      <c r="JTA26"/>
      <c r="JTB26"/>
      <c r="JTC26"/>
      <c r="JTD26"/>
      <c r="JTE26"/>
      <c r="JTF26"/>
      <c r="JTG26"/>
      <c r="JTH26"/>
      <c r="JTI26"/>
      <c r="JTJ26"/>
      <c r="JTK26"/>
      <c r="JTL26"/>
      <c r="JTM26"/>
      <c r="JTN26"/>
      <c r="JTO26"/>
      <c r="JTP26"/>
      <c r="JTQ26"/>
      <c r="JTR26"/>
      <c r="JTS26"/>
      <c r="JTT26"/>
      <c r="JTU26"/>
      <c r="JTV26"/>
      <c r="JTW26"/>
      <c r="JTX26"/>
      <c r="JTY26"/>
      <c r="JTZ26"/>
      <c r="JUA26"/>
      <c r="JUB26"/>
      <c r="JUC26"/>
      <c r="JUD26"/>
      <c r="JUE26"/>
      <c r="JUF26"/>
      <c r="JUG26"/>
      <c r="JUH26"/>
      <c r="JUI26"/>
      <c r="JUJ26"/>
      <c r="JUK26"/>
      <c r="JUL26"/>
      <c r="JUM26"/>
      <c r="JUN26"/>
      <c r="JUO26"/>
      <c r="JUP26"/>
      <c r="JUQ26"/>
      <c r="JUR26"/>
      <c r="JUS26"/>
      <c r="JUT26"/>
      <c r="JUU26"/>
      <c r="JUV26"/>
      <c r="JUW26"/>
      <c r="JUX26"/>
      <c r="JUY26"/>
      <c r="JUZ26"/>
      <c r="JVA26"/>
      <c r="JVB26"/>
      <c r="JVC26"/>
      <c r="JVD26"/>
      <c r="JVE26"/>
      <c r="JVF26"/>
      <c r="JVG26"/>
      <c r="JVH26"/>
      <c r="JVI26"/>
      <c r="JVJ26"/>
      <c r="JVK26"/>
      <c r="JVL26"/>
      <c r="JVM26"/>
      <c r="JVN26"/>
      <c r="JVO26"/>
      <c r="JVP26"/>
      <c r="JVQ26"/>
      <c r="JVR26"/>
      <c r="JVS26"/>
      <c r="JVT26"/>
      <c r="JVU26"/>
      <c r="JVV26"/>
      <c r="JVW26"/>
      <c r="JVX26"/>
      <c r="JVY26"/>
      <c r="JVZ26"/>
      <c r="JWA26"/>
      <c r="JWB26"/>
      <c r="JWC26"/>
      <c r="JWD26"/>
      <c r="JWE26"/>
      <c r="JWF26"/>
      <c r="JWG26"/>
      <c r="JWH26"/>
      <c r="JWI26"/>
      <c r="JWJ26"/>
      <c r="JWK26"/>
      <c r="JWL26"/>
      <c r="JWM26"/>
      <c r="JWN26"/>
      <c r="JWO26"/>
      <c r="JWP26"/>
      <c r="JWQ26"/>
      <c r="JWR26"/>
      <c r="JWS26"/>
      <c r="JWT26"/>
      <c r="JWU26"/>
      <c r="JWV26"/>
      <c r="JWW26"/>
      <c r="JWX26"/>
      <c r="JWY26"/>
      <c r="JWZ26"/>
      <c r="JXA26"/>
      <c r="JXB26"/>
      <c r="JXC26"/>
      <c r="JXD26"/>
      <c r="JXE26"/>
      <c r="JXF26"/>
      <c r="JXG26"/>
      <c r="JXH26"/>
      <c r="JXI26"/>
      <c r="JXJ26"/>
      <c r="JXK26"/>
      <c r="JXL26"/>
      <c r="JXM26"/>
      <c r="JXN26"/>
      <c r="JXO26"/>
      <c r="JXP26"/>
      <c r="JXQ26"/>
      <c r="JXR26"/>
      <c r="JXS26"/>
      <c r="JXT26"/>
      <c r="JXU26"/>
      <c r="JXV26"/>
      <c r="JXW26"/>
      <c r="JXX26"/>
      <c r="JXY26"/>
      <c r="JXZ26"/>
      <c r="JYA26"/>
      <c r="JYB26"/>
      <c r="JYC26"/>
      <c r="JYD26"/>
      <c r="JYE26"/>
      <c r="JYF26"/>
      <c r="JYG26"/>
      <c r="JYH26"/>
      <c r="JYI26"/>
      <c r="JYJ26"/>
      <c r="JYK26"/>
      <c r="JYL26"/>
      <c r="JYM26"/>
      <c r="JYN26"/>
      <c r="JYO26"/>
      <c r="JYP26"/>
      <c r="JYQ26"/>
      <c r="JYR26"/>
      <c r="JYS26"/>
      <c r="JYT26"/>
      <c r="JYU26"/>
      <c r="JYV26"/>
      <c r="JYW26"/>
      <c r="JYX26"/>
      <c r="JYY26"/>
      <c r="JYZ26"/>
      <c r="JZA26"/>
      <c r="JZB26"/>
      <c r="JZC26"/>
      <c r="JZD26"/>
      <c r="JZE26"/>
      <c r="JZF26"/>
      <c r="JZG26"/>
      <c r="JZH26"/>
      <c r="JZI26"/>
      <c r="JZJ26"/>
      <c r="JZK26"/>
      <c r="JZL26"/>
      <c r="JZM26"/>
      <c r="JZN26"/>
      <c r="JZO26"/>
      <c r="JZP26"/>
      <c r="JZQ26"/>
      <c r="JZR26"/>
      <c r="JZS26"/>
      <c r="JZT26"/>
      <c r="JZU26"/>
      <c r="JZV26"/>
      <c r="JZW26"/>
      <c r="JZX26"/>
      <c r="JZY26"/>
      <c r="JZZ26"/>
      <c r="KAA26"/>
      <c r="KAB26"/>
      <c r="KAC26"/>
      <c r="KAD26"/>
      <c r="KAE26"/>
      <c r="KAF26"/>
      <c r="KAG26"/>
      <c r="KAH26"/>
      <c r="KAI26"/>
      <c r="KAJ26"/>
      <c r="KAK26"/>
      <c r="KAL26"/>
      <c r="KAM26"/>
      <c r="KAN26"/>
      <c r="KAO26"/>
      <c r="KAP26"/>
      <c r="KAQ26"/>
      <c r="KAR26"/>
      <c r="KAS26"/>
      <c r="KAT26"/>
      <c r="KAU26"/>
      <c r="KAV26"/>
      <c r="KAW26"/>
      <c r="KAX26"/>
      <c r="KAY26"/>
      <c r="KAZ26"/>
      <c r="KBA26"/>
      <c r="KBB26"/>
      <c r="KBC26"/>
      <c r="KBD26"/>
      <c r="KBE26"/>
      <c r="KBF26"/>
      <c r="KBG26"/>
      <c r="KBH26"/>
      <c r="KBI26"/>
      <c r="KBJ26"/>
      <c r="KBK26"/>
      <c r="KBL26"/>
      <c r="KBM26"/>
      <c r="KBN26"/>
      <c r="KBO26"/>
      <c r="KBP26"/>
      <c r="KBQ26"/>
      <c r="KBR26"/>
      <c r="KBS26"/>
      <c r="KBT26"/>
      <c r="KBU26"/>
      <c r="KBV26"/>
      <c r="KBW26"/>
      <c r="KBX26"/>
      <c r="KBY26"/>
      <c r="KBZ26"/>
      <c r="KCA26"/>
      <c r="KCB26"/>
      <c r="KCC26"/>
      <c r="KCD26"/>
      <c r="KCE26"/>
      <c r="KCF26"/>
      <c r="KCG26"/>
      <c r="KCH26"/>
      <c r="KCI26"/>
      <c r="KCJ26"/>
      <c r="KCK26"/>
      <c r="KCL26"/>
      <c r="KCM26"/>
      <c r="KCN26"/>
      <c r="KCO26"/>
      <c r="KCP26"/>
      <c r="KCQ26"/>
      <c r="KCR26"/>
      <c r="KCS26"/>
      <c r="KCT26"/>
      <c r="KCU26"/>
      <c r="KCV26"/>
      <c r="KCW26"/>
      <c r="KCX26"/>
      <c r="KCY26"/>
      <c r="KCZ26"/>
      <c r="KDA26"/>
      <c r="KDB26"/>
      <c r="KDC26"/>
      <c r="KDD26"/>
      <c r="KDE26"/>
      <c r="KDF26"/>
      <c r="KDG26"/>
      <c r="KDH26"/>
      <c r="KDI26"/>
      <c r="KDJ26"/>
      <c r="KDK26"/>
      <c r="KDL26"/>
      <c r="KDM26"/>
      <c r="KDN26"/>
      <c r="KDO26"/>
      <c r="KDP26"/>
      <c r="KDQ26"/>
      <c r="KDR26"/>
      <c r="KDS26"/>
      <c r="KDT26"/>
      <c r="KDU26"/>
      <c r="KDV26"/>
      <c r="KDW26"/>
      <c r="KDX26"/>
      <c r="KDY26"/>
      <c r="KDZ26"/>
      <c r="KEA26"/>
      <c r="KEB26"/>
      <c r="KEC26"/>
      <c r="KED26"/>
      <c r="KEE26"/>
      <c r="KEF26"/>
      <c r="KEG26"/>
      <c r="KEH26"/>
      <c r="KEI26"/>
      <c r="KEJ26"/>
      <c r="KEK26"/>
      <c r="KEL26"/>
      <c r="KEM26"/>
      <c r="KEN26"/>
      <c r="KEO26"/>
      <c r="KEP26"/>
      <c r="KEQ26"/>
      <c r="KER26"/>
      <c r="KES26"/>
      <c r="KET26"/>
      <c r="KEU26"/>
      <c r="KEV26"/>
      <c r="KEW26"/>
      <c r="KEX26"/>
      <c r="KEY26"/>
      <c r="KEZ26"/>
      <c r="KFA26"/>
      <c r="KFB26"/>
      <c r="KFC26"/>
      <c r="KFD26"/>
      <c r="KFE26"/>
      <c r="KFF26"/>
      <c r="KFG26"/>
      <c r="KFH26"/>
      <c r="KFI26"/>
      <c r="KFJ26"/>
      <c r="KFK26"/>
      <c r="KFL26"/>
      <c r="KFM26"/>
      <c r="KFN26"/>
      <c r="KFO26"/>
      <c r="KFP26"/>
      <c r="KFQ26"/>
      <c r="KFR26"/>
      <c r="KFS26"/>
      <c r="KFT26"/>
      <c r="KFU26"/>
      <c r="KFV26"/>
      <c r="KFW26"/>
      <c r="KFX26"/>
      <c r="KFY26"/>
      <c r="KFZ26"/>
      <c r="KGA26"/>
      <c r="KGB26"/>
      <c r="KGC26"/>
      <c r="KGD26"/>
      <c r="KGE26"/>
      <c r="KGF26"/>
      <c r="KGG26"/>
      <c r="KGH26"/>
      <c r="KGI26"/>
      <c r="KGJ26"/>
      <c r="KGK26"/>
      <c r="KGL26"/>
      <c r="KGM26"/>
      <c r="KGN26"/>
      <c r="KGO26"/>
      <c r="KGP26"/>
      <c r="KGQ26"/>
      <c r="KGR26"/>
      <c r="KGS26"/>
      <c r="KGT26"/>
      <c r="KGU26"/>
      <c r="KGV26"/>
      <c r="KGW26"/>
      <c r="KGX26"/>
      <c r="KGY26"/>
      <c r="KGZ26"/>
      <c r="KHA26"/>
      <c r="KHB26"/>
      <c r="KHC26"/>
      <c r="KHD26"/>
      <c r="KHE26"/>
      <c r="KHF26"/>
      <c r="KHG26"/>
      <c r="KHH26"/>
      <c r="KHI26"/>
      <c r="KHJ26"/>
      <c r="KHK26"/>
      <c r="KHL26"/>
      <c r="KHM26"/>
      <c r="KHN26"/>
      <c r="KHO26"/>
      <c r="KHP26"/>
      <c r="KHQ26"/>
      <c r="KHR26"/>
      <c r="KHS26"/>
      <c r="KHT26"/>
      <c r="KHU26"/>
      <c r="KHV26"/>
      <c r="KHW26"/>
      <c r="KHX26"/>
      <c r="KHY26"/>
      <c r="KHZ26"/>
      <c r="KIA26"/>
      <c r="KIB26"/>
      <c r="KIC26"/>
      <c r="KID26"/>
      <c r="KIE26"/>
      <c r="KIF26"/>
      <c r="KIG26"/>
      <c r="KIH26"/>
      <c r="KII26"/>
      <c r="KIJ26"/>
      <c r="KIK26"/>
      <c r="KIL26"/>
      <c r="KIM26"/>
      <c r="KIN26"/>
      <c r="KIO26"/>
      <c r="KIP26"/>
      <c r="KIQ26"/>
      <c r="KIR26"/>
      <c r="KIS26"/>
      <c r="KIT26"/>
      <c r="KIU26"/>
      <c r="KIV26"/>
      <c r="KIW26"/>
      <c r="KIX26"/>
      <c r="KIY26"/>
      <c r="KIZ26"/>
      <c r="KJA26"/>
      <c r="KJB26"/>
      <c r="KJC26"/>
      <c r="KJD26"/>
      <c r="KJE26"/>
      <c r="KJF26"/>
      <c r="KJG26"/>
      <c r="KJH26"/>
      <c r="KJI26"/>
      <c r="KJJ26"/>
      <c r="KJK26"/>
      <c r="KJL26"/>
      <c r="KJM26"/>
      <c r="KJN26"/>
      <c r="KJO26"/>
      <c r="KJP26"/>
      <c r="KJQ26"/>
      <c r="KJR26"/>
      <c r="KJS26"/>
      <c r="KJT26"/>
      <c r="KJU26"/>
      <c r="KJV26"/>
      <c r="KJW26"/>
      <c r="KJX26"/>
      <c r="KJY26"/>
      <c r="KJZ26"/>
      <c r="KKA26"/>
      <c r="KKB26"/>
      <c r="KKC26"/>
      <c r="KKD26"/>
      <c r="KKE26"/>
      <c r="KKF26"/>
      <c r="KKG26"/>
      <c r="KKH26"/>
      <c r="KKI26"/>
      <c r="KKJ26"/>
      <c r="KKK26"/>
      <c r="KKL26"/>
      <c r="KKM26"/>
      <c r="KKN26"/>
      <c r="KKO26"/>
      <c r="KKP26"/>
      <c r="KKQ26"/>
      <c r="KKR26"/>
      <c r="KKS26"/>
      <c r="KKT26"/>
      <c r="KKU26"/>
      <c r="KKV26"/>
      <c r="KKW26"/>
      <c r="KKX26"/>
      <c r="KKY26"/>
      <c r="KKZ26"/>
      <c r="KLA26"/>
      <c r="KLB26"/>
      <c r="KLC26"/>
      <c r="KLD26"/>
      <c r="KLE26"/>
      <c r="KLF26"/>
      <c r="KLG26"/>
      <c r="KLH26"/>
      <c r="KLI26"/>
      <c r="KLJ26"/>
      <c r="KLK26"/>
      <c r="KLL26"/>
      <c r="KLM26"/>
      <c r="KLN26"/>
      <c r="KLO26"/>
      <c r="KLP26"/>
      <c r="KLQ26"/>
      <c r="KLR26"/>
      <c r="KLS26"/>
      <c r="KLT26"/>
      <c r="KLU26"/>
      <c r="KLV26"/>
      <c r="KLW26"/>
      <c r="KLX26"/>
      <c r="KLY26"/>
      <c r="KLZ26"/>
      <c r="KMA26"/>
      <c r="KMB26"/>
      <c r="KMC26"/>
      <c r="KMD26"/>
      <c r="KME26"/>
      <c r="KMF26"/>
      <c r="KMG26"/>
      <c r="KMH26"/>
      <c r="KMI26"/>
      <c r="KMJ26"/>
      <c r="KMK26"/>
      <c r="KML26"/>
      <c r="KMM26"/>
      <c r="KMN26"/>
      <c r="KMO26"/>
      <c r="KMP26"/>
      <c r="KMQ26"/>
      <c r="KMR26"/>
      <c r="KMS26"/>
      <c r="KMT26"/>
      <c r="KMU26"/>
      <c r="KMV26"/>
      <c r="KMW26"/>
      <c r="KMX26"/>
      <c r="KMY26"/>
      <c r="KMZ26"/>
      <c r="KNA26"/>
      <c r="KNB26"/>
      <c r="KNC26"/>
      <c r="KND26"/>
      <c r="KNE26"/>
      <c r="KNF26"/>
      <c r="KNG26"/>
      <c r="KNH26"/>
      <c r="KNI26"/>
      <c r="KNJ26"/>
      <c r="KNK26"/>
      <c r="KNL26"/>
      <c r="KNM26"/>
      <c r="KNN26"/>
      <c r="KNO26"/>
      <c r="KNP26"/>
      <c r="KNQ26"/>
      <c r="KNR26"/>
      <c r="KNS26"/>
      <c r="KNT26"/>
      <c r="KNU26"/>
      <c r="KNV26"/>
      <c r="KNW26"/>
      <c r="KNX26"/>
      <c r="KNY26"/>
      <c r="KNZ26"/>
      <c r="KOA26"/>
      <c r="KOB26"/>
      <c r="KOC26"/>
      <c r="KOD26"/>
      <c r="KOE26"/>
      <c r="KOF26"/>
      <c r="KOG26"/>
      <c r="KOH26"/>
      <c r="KOI26"/>
      <c r="KOJ26"/>
      <c r="KOK26"/>
      <c r="KOL26"/>
      <c r="KOM26"/>
      <c r="KON26"/>
      <c r="KOO26"/>
      <c r="KOP26"/>
      <c r="KOQ26"/>
      <c r="KOR26"/>
      <c r="KOS26"/>
      <c r="KOT26"/>
      <c r="KOU26"/>
      <c r="KOV26"/>
      <c r="KOW26"/>
      <c r="KOX26"/>
      <c r="KOY26"/>
      <c r="KOZ26"/>
      <c r="KPA26"/>
      <c r="KPB26"/>
      <c r="KPC26"/>
      <c r="KPD26"/>
      <c r="KPE26"/>
      <c r="KPF26"/>
      <c r="KPG26"/>
      <c r="KPH26"/>
      <c r="KPI26"/>
      <c r="KPJ26"/>
      <c r="KPK26"/>
      <c r="KPL26"/>
      <c r="KPM26"/>
      <c r="KPN26"/>
      <c r="KPO26"/>
      <c r="KPP26"/>
      <c r="KPQ26"/>
      <c r="KPR26"/>
      <c r="KPS26"/>
      <c r="KPT26"/>
      <c r="KPU26"/>
      <c r="KPV26"/>
      <c r="KPW26"/>
      <c r="KPX26"/>
      <c r="KPY26"/>
      <c r="KPZ26"/>
      <c r="KQA26"/>
      <c r="KQB26"/>
      <c r="KQC26"/>
      <c r="KQD26"/>
      <c r="KQE26"/>
      <c r="KQF26"/>
      <c r="KQG26"/>
      <c r="KQH26"/>
      <c r="KQI26"/>
      <c r="KQJ26"/>
      <c r="KQK26"/>
      <c r="KQL26"/>
      <c r="KQM26"/>
      <c r="KQN26"/>
      <c r="KQO26"/>
      <c r="KQP26"/>
      <c r="KQQ26"/>
      <c r="KQR26"/>
      <c r="KQS26"/>
      <c r="KQT26"/>
      <c r="KQU26"/>
      <c r="KQV26"/>
      <c r="KQW26"/>
      <c r="KQX26"/>
      <c r="KQY26"/>
      <c r="KQZ26"/>
      <c r="KRA26"/>
      <c r="KRB26"/>
      <c r="KRC26"/>
      <c r="KRD26"/>
      <c r="KRE26"/>
      <c r="KRF26"/>
      <c r="KRG26"/>
      <c r="KRH26"/>
      <c r="KRI26"/>
      <c r="KRJ26"/>
      <c r="KRK26"/>
      <c r="KRL26"/>
      <c r="KRM26"/>
      <c r="KRN26"/>
      <c r="KRO26"/>
      <c r="KRP26"/>
      <c r="KRQ26"/>
      <c r="KRR26"/>
      <c r="KRS26"/>
      <c r="KRT26"/>
      <c r="KRU26"/>
      <c r="KRV26"/>
      <c r="KRW26"/>
      <c r="KRX26"/>
      <c r="KRY26"/>
      <c r="KRZ26"/>
      <c r="KSA26"/>
      <c r="KSB26"/>
      <c r="KSC26"/>
      <c r="KSD26"/>
      <c r="KSE26"/>
      <c r="KSF26"/>
      <c r="KSG26"/>
      <c r="KSH26"/>
      <c r="KSI26"/>
      <c r="KSJ26"/>
      <c r="KSK26"/>
      <c r="KSL26"/>
      <c r="KSM26"/>
      <c r="KSN26"/>
      <c r="KSO26"/>
      <c r="KSP26"/>
      <c r="KSQ26"/>
      <c r="KSR26"/>
      <c r="KSS26"/>
      <c r="KST26"/>
      <c r="KSU26"/>
      <c r="KSV26"/>
      <c r="KSW26"/>
      <c r="KSX26"/>
      <c r="KSY26"/>
      <c r="KSZ26"/>
      <c r="KTA26"/>
      <c r="KTB26"/>
      <c r="KTC26"/>
      <c r="KTD26"/>
      <c r="KTE26"/>
      <c r="KTF26"/>
      <c r="KTG26"/>
      <c r="KTH26"/>
      <c r="KTI26"/>
      <c r="KTJ26"/>
      <c r="KTK26"/>
      <c r="KTL26"/>
      <c r="KTM26"/>
      <c r="KTN26"/>
      <c r="KTO26"/>
      <c r="KTP26"/>
      <c r="KTQ26"/>
      <c r="KTR26"/>
      <c r="KTS26"/>
      <c r="KTT26"/>
      <c r="KTU26"/>
      <c r="KTV26"/>
      <c r="KTW26"/>
      <c r="KTX26"/>
      <c r="KTY26"/>
      <c r="KTZ26"/>
      <c r="KUA26"/>
      <c r="KUB26"/>
      <c r="KUC26"/>
      <c r="KUD26"/>
      <c r="KUE26"/>
      <c r="KUF26"/>
      <c r="KUG26"/>
      <c r="KUH26"/>
      <c r="KUI26"/>
      <c r="KUJ26"/>
      <c r="KUK26"/>
      <c r="KUL26"/>
      <c r="KUM26"/>
      <c r="KUN26"/>
      <c r="KUO26"/>
      <c r="KUP26"/>
      <c r="KUQ26"/>
      <c r="KUR26"/>
      <c r="KUS26"/>
      <c r="KUT26"/>
      <c r="KUU26"/>
      <c r="KUV26"/>
      <c r="KUW26"/>
      <c r="KUX26"/>
      <c r="KUY26"/>
      <c r="KUZ26"/>
      <c r="KVA26"/>
      <c r="KVB26"/>
      <c r="KVC26"/>
      <c r="KVD26"/>
      <c r="KVE26"/>
      <c r="KVF26"/>
      <c r="KVG26"/>
      <c r="KVH26"/>
      <c r="KVI26"/>
      <c r="KVJ26"/>
      <c r="KVK26"/>
      <c r="KVL26"/>
      <c r="KVM26"/>
      <c r="KVN26"/>
      <c r="KVO26"/>
      <c r="KVP26"/>
      <c r="KVQ26"/>
      <c r="KVR26"/>
      <c r="KVS26"/>
      <c r="KVT26"/>
      <c r="KVU26"/>
      <c r="KVV26"/>
      <c r="KVW26"/>
      <c r="KVX26"/>
      <c r="KVY26"/>
      <c r="KVZ26"/>
      <c r="KWA26"/>
      <c r="KWB26"/>
      <c r="KWC26"/>
      <c r="KWD26"/>
      <c r="KWE26"/>
      <c r="KWF26"/>
      <c r="KWG26"/>
      <c r="KWH26"/>
      <c r="KWI26"/>
      <c r="KWJ26"/>
      <c r="KWK26"/>
      <c r="KWL26"/>
      <c r="KWM26"/>
      <c r="KWN26"/>
      <c r="KWO26"/>
      <c r="KWP26"/>
      <c r="KWQ26"/>
      <c r="KWR26"/>
      <c r="KWS26"/>
      <c r="KWT26"/>
      <c r="KWU26"/>
      <c r="KWV26"/>
      <c r="KWW26"/>
      <c r="KWX26"/>
      <c r="KWY26"/>
      <c r="KWZ26"/>
      <c r="KXA26"/>
      <c r="KXB26"/>
      <c r="KXC26"/>
      <c r="KXD26"/>
      <c r="KXE26"/>
      <c r="KXF26"/>
      <c r="KXG26"/>
      <c r="KXH26"/>
      <c r="KXI26"/>
      <c r="KXJ26"/>
      <c r="KXK26"/>
      <c r="KXL26"/>
      <c r="KXM26"/>
      <c r="KXN26"/>
      <c r="KXO26"/>
      <c r="KXP26"/>
      <c r="KXQ26"/>
      <c r="KXR26"/>
      <c r="KXS26"/>
      <c r="KXT26"/>
      <c r="KXU26"/>
      <c r="KXV26"/>
      <c r="KXW26"/>
      <c r="KXX26"/>
      <c r="KXY26"/>
      <c r="KXZ26"/>
      <c r="KYA26"/>
      <c r="KYB26"/>
      <c r="KYC26"/>
      <c r="KYD26"/>
      <c r="KYE26"/>
      <c r="KYF26"/>
      <c r="KYG26"/>
      <c r="KYH26"/>
      <c r="KYI26"/>
      <c r="KYJ26"/>
      <c r="KYK26"/>
      <c r="KYL26"/>
      <c r="KYM26"/>
      <c r="KYN26"/>
      <c r="KYO26"/>
      <c r="KYP26"/>
      <c r="KYQ26"/>
      <c r="KYR26"/>
      <c r="KYS26"/>
      <c r="KYT26"/>
      <c r="KYU26"/>
      <c r="KYV26"/>
      <c r="KYW26"/>
      <c r="KYX26"/>
      <c r="KYY26"/>
      <c r="KYZ26"/>
      <c r="KZA26"/>
      <c r="KZB26"/>
      <c r="KZC26"/>
      <c r="KZD26"/>
      <c r="KZE26"/>
      <c r="KZF26"/>
      <c r="KZG26"/>
      <c r="KZH26"/>
      <c r="KZI26"/>
      <c r="KZJ26"/>
      <c r="KZK26"/>
      <c r="KZL26"/>
      <c r="KZM26"/>
      <c r="KZN26"/>
      <c r="KZO26"/>
      <c r="KZP26"/>
      <c r="KZQ26"/>
      <c r="KZR26"/>
      <c r="KZS26"/>
      <c r="KZT26"/>
      <c r="KZU26"/>
      <c r="KZV26"/>
      <c r="KZW26"/>
      <c r="KZX26"/>
      <c r="KZY26"/>
      <c r="KZZ26"/>
      <c r="LAA26"/>
      <c r="LAB26"/>
      <c r="LAC26"/>
      <c r="LAD26"/>
      <c r="LAE26"/>
      <c r="LAF26"/>
      <c r="LAG26"/>
      <c r="LAH26"/>
      <c r="LAI26"/>
      <c r="LAJ26"/>
      <c r="LAK26"/>
      <c r="LAL26"/>
      <c r="LAM26"/>
      <c r="LAN26"/>
      <c r="LAO26"/>
      <c r="LAP26"/>
      <c r="LAQ26"/>
      <c r="LAR26"/>
      <c r="LAS26"/>
      <c r="LAT26"/>
      <c r="LAU26"/>
      <c r="LAV26"/>
      <c r="LAW26"/>
      <c r="LAX26"/>
      <c r="LAY26"/>
      <c r="LAZ26"/>
      <c r="LBA26"/>
      <c r="LBB26"/>
      <c r="LBC26"/>
      <c r="LBD26"/>
      <c r="LBE26"/>
      <c r="LBF26"/>
      <c r="LBG26"/>
      <c r="LBH26"/>
      <c r="LBI26"/>
      <c r="LBJ26"/>
      <c r="LBK26"/>
      <c r="LBL26"/>
      <c r="LBM26"/>
      <c r="LBN26"/>
      <c r="LBO26"/>
      <c r="LBP26"/>
      <c r="LBQ26"/>
      <c r="LBR26"/>
      <c r="LBS26"/>
      <c r="LBT26"/>
      <c r="LBU26"/>
      <c r="LBV26"/>
      <c r="LBW26"/>
      <c r="LBX26"/>
      <c r="LBY26"/>
      <c r="LBZ26"/>
      <c r="LCA26"/>
      <c r="LCB26"/>
      <c r="LCC26"/>
      <c r="LCD26"/>
      <c r="LCE26"/>
      <c r="LCF26"/>
      <c r="LCG26"/>
      <c r="LCH26"/>
      <c r="LCI26"/>
      <c r="LCJ26"/>
      <c r="LCK26"/>
      <c r="LCL26"/>
      <c r="LCM26"/>
      <c r="LCN26"/>
      <c r="LCO26"/>
      <c r="LCP26"/>
      <c r="LCQ26"/>
      <c r="LCR26"/>
      <c r="LCS26"/>
      <c r="LCT26"/>
      <c r="LCU26"/>
      <c r="LCV26"/>
      <c r="LCW26"/>
      <c r="LCX26"/>
      <c r="LCY26"/>
      <c r="LCZ26"/>
      <c r="LDA26"/>
      <c r="LDB26"/>
      <c r="LDC26"/>
      <c r="LDD26"/>
      <c r="LDE26"/>
      <c r="LDF26"/>
      <c r="LDG26"/>
      <c r="LDH26"/>
      <c r="LDI26"/>
      <c r="LDJ26"/>
      <c r="LDK26"/>
      <c r="LDL26"/>
      <c r="LDM26"/>
      <c r="LDN26"/>
      <c r="LDO26"/>
      <c r="LDP26"/>
      <c r="LDQ26"/>
      <c r="LDR26"/>
      <c r="LDS26"/>
      <c r="LDT26"/>
      <c r="LDU26"/>
      <c r="LDV26"/>
      <c r="LDW26"/>
      <c r="LDX26"/>
      <c r="LDY26"/>
      <c r="LDZ26"/>
      <c r="LEA26"/>
      <c r="LEB26"/>
      <c r="LEC26"/>
      <c r="LED26"/>
      <c r="LEE26"/>
      <c r="LEF26"/>
      <c r="LEG26"/>
      <c r="LEH26"/>
      <c r="LEI26"/>
      <c r="LEJ26"/>
      <c r="LEK26"/>
      <c r="LEL26"/>
      <c r="LEM26"/>
      <c r="LEN26"/>
      <c r="LEO26"/>
      <c r="LEP26"/>
      <c r="LEQ26"/>
      <c r="LER26"/>
      <c r="LES26"/>
      <c r="LET26"/>
      <c r="LEU26"/>
      <c r="LEV26"/>
      <c r="LEW26"/>
      <c r="LEX26"/>
      <c r="LEY26"/>
      <c r="LEZ26"/>
      <c r="LFA26"/>
      <c r="LFB26"/>
      <c r="LFC26"/>
      <c r="LFD26"/>
      <c r="LFE26"/>
      <c r="LFF26"/>
      <c r="LFG26"/>
      <c r="LFH26"/>
      <c r="LFI26"/>
      <c r="LFJ26"/>
      <c r="LFK26"/>
      <c r="LFL26"/>
      <c r="LFM26"/>
      <c r="LFN26"/>
      <c r="LFO26"/>
      <c r="LFP26"/>
      <c r="LFQ26"/>
      <c r="LFR26"/>
      <c r="LFS26"/>
      <c r="LFT26"/>
      <c r="LFU26"/>
      <c r="LFV26"/>
      <c r="LFW26"/>
      <c r="LFX26"/>
      <c r="LFY26"/>
      <c r="LFZ26"/>
      <c r="LGA26"/>
      <c r="LGB26"/>
      <c r="LGC26"/>
      <c r="LGD26"/>
      <c r="LGE26"/>
      <c r="LGF26"/>
      <c r="LGG26"/>
      <c r="LGH26"/>
      <c r="LGI26"/>
      <c r="LGJ26"/>
      <c r="LGK26"/>
      <c r="LGL26"/>
      <c r="LGM26"/>
      <c r="LGN26"/>
      <c r="LGO26"/>
      <c r="LGP26"/>
      <c r="LGQ26"/>
      <c r="LGR26"/>
      <c r="LGS26"/>
      <c r="LGT26"/>
      <c r="LGU26"/>
      <c r="LGV26"/>
      <c r="LGW26"/>
      <c r="LGX26"/>
      <c r="LGY26"/>
      <c r="LGZ26"/>
      <c r="LHA26"/>
      <c r="LHB26"/>
      <c r="LHC26"/>
      <c r="LHD26"/>
      <c r="LHE26"/>
      <c r="LHF26"/>
      <c r="LHG26"/>
      <c r="LHH26"/>
      <c r="LHI26"/>
      <c r="LHJ26"/>
      <c r="LHK26"/>
      <c r="LHL26"/>
      <c r="LHM26"/>
      <c r="LHN26"/>
      <c r="LHO26"/>
      <c r="LHP26"/>
      <c r="LHQ26"/>
      <c r="LHR26"/>
      <c r="LHS26"/>
      <c r="LHT26"/>
      <c r="LHU26"/>
      <c r="LHV26"/>
      <c r="LHW26"/>
      <c r="LHX26"/>
      <c r="LHY26"/>
      <c r="LHZ26"/>
      <c r="LIA26"/>
      <c r="LIB26"/>
      <c r="LIC26"/>
      <c r="LID26"/>
      <c r="LIE26"/>
      <c r="LIF26"/>
      <c r="LIG26"/>
      <c r="LIH26"/>
      <c r="LII26"/>
      <c r="LIJ26"/>
      <c r="LIK26"/>
      <c r="LIL26"/>
      <c r="LIM26"/>
      <c r="LIN26"/>
      <c r="LIO26"/>
      <c r="LIP26"/>
      <c r="LIQ26"/>
      <c r="LIR26"/>
      <c r="LIS26"/>
      <c r="LIT26"/>
      <c r="LIU26"/>
      <c r="LIV26"/>
      <c r="LIW26"/>
      <c r="LIX26"/>
      <c r="LIY26"/>
      <c r="LIZ26"/>
      <c r="LJA26"/>
      <c r="LJB26"/>
      <c r="LJC26"/>
      <c r="LJD26"/>
      <c r="LJE26"/>
      <c r="LJF26"/>
      <c r="LJG26"/>
      <c r="LJH26"/>
      <c r="LJI26"/>
      <c r="LJJ26"/>
      <c r="LJK26"/>
      <c r="LJL26"/>
      <c r="LJM26"/>
      <c r="LJN26"/>
      <c r="LJO26"/>
      <c r="LJP26"/>
      <c r="LJQ26"/>
      <c r="LJR26"/>
      <c r="LJS26"/>
      <c r="LJT26"/>
      <c r="LJU26"/>
      <c r="LJV26"/>
      <c r="LJW26"/>
      <c r="LJX26"/>
      <c r="LJY26"/>
      <c r="LJZ26"/>
      <c r="LKA26"/>
      <c r="LKB26"/>
      <c r="LKC26"/>
      <c r="LKD26"/>
      <c r="LKE26"/>
      <c r="LKF26"/>
      <c r="LKG26"/>
      <c r="LKH26"/>
      <c r="LKI26"/>
      <c r="LKJ26"/>
      <c r="LKK26"/>
      <c r="LKL26"/>
      <c r="LKM26"/>
      <c r="LKN26"/>
      <c r="LKO26"/>
      <c r="LKP26"/>
      <c r="LKQ26"/>
      <c r="LKR26"/>
      <c r="LKS26"/>
      <c r="LKT26"/>
      <c r="LKU26"/>
      <c r="LKV26"/>
      <c r="LKW26"/>
      <c r="LKX26"/>
      <c r="LKY26"/>
      <c r="LKZ26"/>
      <c r="LLA26"/>
      <c r="LLB26"/>
      <c r="LLC26"/>
      <c r="LLD26"/>
      <c r="LLE26"/>
      <c r="LLF26"/>
      <c r="LLG26"/>
      <c r="LLH26"/>
      <c r="LLI26"/>
      <c r="LLJ26"/>
      <c r="LLK26"/>
      <c r="LLL26"/>
      <c r="LLM26"/>
      <c r="LLN26"/>
      <c r="LLO26"/>
      <c r="LLP26"/>
      <c r="LLQ26"/>
      <c r="LLR26"/>
      <c r="LLS26"/>
      <c r="LLT26"/>
      <c r="LLU26"/>
      <c r="LLV26"/>
      <c r="LLW26"/>
      <c r="LLX26"/>
      <c r="LLY26"/>
      <c r="LLZ26"/>
      <c r="LMA26"/>
      <c r="LMB26"/>
      <c r="LMC26"/>
      <c r="LMD26"/>
      <c r="LME26"/>
      <c r="LMF26"/>
      <c r="LMG26"/>
      <c r="LMH26"/>
      <c r="LMI26"/>
      <c r="LMJ26"/>
      <c r="LMK26"/>
      <c r="LML26"/>
      <c r="LMM26"/>
      <c r="LMN26"/>
      <c r="LMO26"/>
      <c r="LMP26"/>
      <c r="LMQ26"/>
      <c r="LMR26"/>
      <c r="LMS26"/>
      <c r="LMT26"/>
      <c r="LMU26"/>
      <c r="LMV26"/>
      <c r="LMW26"/>
      <c r="LMX26"/>
      <c r="LMY26"/>
      <c r="LMZ26"/>
      <c r="LNA26"/>
      <c r="LNB26"/>
      <c r="LNC26"/>
      <c r="LND26"/>
      <c r="LNE26"/>
      <c r="LNF26"/>
      <c r="LNG26"/>
      <c r="LNH26"/>
      <c r="LNI26"/>
      <c r="LNJ26"/>
      <c r="LNK26"/>
      <c r="LNL26"/>
      <c r="LNM26"/>
      <c r="LNN26"/>
      <c r="LNO26"/>
      <c r="LNP26"/>
      <c r="LNQ26"/>
      <c r="LNR26"/>
      <c r="LNS26"/>
      <c r="LNT26"/>
      <c r="LNU26"/>
      <c r="LNV26"/>
      <c r="LNW26"/>
      <c r="LNX26"/>
      <c r="LNY26"/>
      <c r="LNZ26"/>
      <c r="LOA26"/>
      <c r="LOB26"/>
      <c r="LOC26"/>
      <c r="LOD26"/>
      <c r="LOE26"/>
      <c r="LOF26"/>
      <c r="LOG26"/>
      <c r="LOH26"/>
      <c r="LOI26"/>
      <c r="LOJ26"/>
      <c r="LOK26"/>
      <c r="LOL26"/>
      <c r="LOM26"/>
      <c r="LON26"/>
      <c r="LOO26"/>
      <c r="LOP26"/>
      <c r="LOQ26"/>
      <c r="LOR26"/>
      <c r="LOS26"/>
      <c r="LOT26"/>
      <c r="LOU26"/>
      <c r="LOV26"/>
      <c r="LOW26"/>
      <c r="LOX26"/>
      <c r="LOY26"/>
      <c r="LOZ26"/>
      <c r="LPA26"/>
      <c r="LPB26"/>
      <c r="LPC26"/>
      <c r="LPD26"/>
      <c r="LPE26"/>
      <c r="LPF26"/>
      <c r="LPG26"/>
      <c r="LPH26"/>
      <c r="LPI26"/>
      <c r="LPJ26"/>
      <c r="LPK26"/>
      <c r="LPL26"/>
      <c r="LPM26"/>
      <c r="LPN26"/>
      <c r="LPO26"/>
      <c r="LPP26"/>
      <c r="LPQ26"/>
      <c r="LPR26"/>
      <c r="LPS26"/>
      <c r="LPT26"/>
      <c r="LPU26"/>
      <c r="LPV26"/>
      <c r="LPW26"/>
      <c r="LPX26"/>
      <c r="LPY26"/>
      <c r="LPZ26"/>
      <c r="LQA26"/>
      <c r="LQB26"/>
      <c r="LQC26"/>
      <c r="LQD26"/>
      <c r="LQE26"/>
      <c r="LQF26"/>
      <c r="LQG26"/>
      <c r="LQH26"/>
      <c r="LQI26"/>
      <c r="LQJ26"/>
      <c r="LQK26"/>
      <c r="LQL26"/>
      <c r="LQM26"/>
      <c r="LQN26"/>
      <c r="LQO26"/>
      <c r="LQP26"/>
      <c r="LQQ26"/>
      <c r="LQR26"/>
      <c r="LQS26"/>
      <c r="LQT26"/>
      <c r="LQU26"/>
      <c r="LQV26"/>
      <c r="LQW26"/>
      <c r="LQX26"/>
      <c r="LQY26"/>
      <c r="LQZ26"/>
      <c r="LRA26"/>
      <c r="LRB26"/>
      <c r="LRC26"/>
      <c r="LRD26"/>
      <c r="LRE26"/>
      <c r="LRF26"/>
      <c r="LRG26"/>
      <c r="LRH26"/>
      <c r="LRI26"/>
      <c r="LRJ26"/>
      <c r="LRK26"/>
      <c r="LRL26"/>
      <c r="LRM26"/>
      <c r="LRN26"/>
      <c r="LRO26"/>
      <c r="LRP26"/>
      <c r="LRQ26"/>
      <c r="LRR26"/>
      <c r="LRS26"/>
      <c r="LRT26"/>
      <c r="LRU26"/>
      <c r="LRV26"/>
      <c r="LRW26"/>
      <c r="LRX26"/>
      <c r="LRY26"/>
      <c r="LRZ26"/>
      <c r="LSA26"/>
      <c r="LSB26"/>
      <c r="LSC26"/>
      <c r="LSD26"/>
      <c r="LSE26"/>
      <c r="LSF26"/>
      <c r="LSG26"/>
      <c r="LSH26"/>
      <c r="LSI26"/>
      <c r="LSJ26"/>
      <c r="LSK26"/>
      <c r="LSL26"/>
      <c r="LSM26"/>
      <c r="LSN26"/>
      <c r="LSO26"/>
      <c r="LSP26"/>
      <c r="LSQ26"/>
      <c r="LSR26"/>
      <c r="LSS26"/>
      <c r="LST26"/>
      <c r="LSU26"/>
      <c r="LSV26"/>
      <c r="LSW26"/>
      <c r="LSX26"/>
      <c r="LSY26"/>
      <c r="LSZ26"/>
      <c r="LTA26"/>
      <c r="LTB26"/>
      <c r="LTC26"/>
      <c r="LTD26"/>
      <c r="LTE26"/>
      <c r="LTF26"/>
      <c r="LTG26"/>
      <c r="LTH26"/>
      <c r="LTI26"/>
      <c r="LTJ26"/>
      <c r="LTK26"/>
      <c r="LTL26"/>
      <c r="LTM26"/>
      <c r="LTN26"/>
      <c r="LTO26"/>
      <c r="LTP26"/>
      <c r="LTQ26"/>
      <c r="LTR26"/>
      <c r="LTS26"/>
      <c r="LTT26"/>
      <c r="LTU26"/>
      <c r="LTV26"/>
      <c r="LTW26"/>
      <c r="LTX26"/>
      <c r="LTY26"/>
      <c r="LTZ26"/>
      <c r="LUA26"/>
      <c r="LUB26"/>
      <c r="LUC26"/>
      <c r="LUD26"/>
      <c r="LUE26"/>
      <c r="LUF26"/>
      <c r="LUG26"/>
      <c r="LUH26"/>
      <c r="LUI26"/>
      <c r="LUJ26"/>
      <c r="LUK26"/>
      <c r="LUL26"/>
      <c r="LUM26"/>
      <c r="LUN26"/>
      <c r="LUO26"/>
      <c r="LUP26"/>
      <c r="LUQ26"/>
      <c r="LUR26"/>
      <c r="LUS26"/>
      <c r="LUT26"/>
      <c r="LUU26"/>
      <c r="LUV26"/>
      <c r="LUW26"/>
      <c r="LUX26"/>
      <c r="LUY26"/>
      <c r="LUZ26"/>
      <c r="LVA26"/>
      <c r="LVB26"/>
      <c r="LVC26"/>
      <c r="LVD26"/>
      <c r="LVE26"/>
      <c r="LVF26"/>
      <c r="LVG26"/>
      <c r="LVH26"/>
      <c r="LVI26"/>
      <c r="LVJ26"/>
      <c r="LVK26"/>
      <c r="LVL26"/>
      <c r="LVM26"/>
      <c r="LVN26"/>
      <c r="LVO26"/>
      <c r="LVP26"/>
      <c r="LVQ26"/>
      <c r="LVR26"/>
      <c r="LVS26"/>
      <c r="LVT26"/>
      <c r="LVU26"/>
      <c r="LVV26"/>
      <c r="LVW26"/>
      <c r="LVX26"/>
      <c r="LVY26"/>
      <c r="LVZ26"/>
      <c r="LWA26"/>
      <c r="LWB26"/>
      <c r="LWC26"/>
      <c r="LWD26"/>
      <c r="LWE26"/>
      <c r="LWF26"/>
      <c r="LWG26"/>
      <c r="LWH26"/>
      <c r="LWI26"/>
      <c r="LWJ26"/>
      <c r="LWK26"/>
      <c r="LWL26"/>
      <c r="LWM26"/>
      <c r="LWN26"/>
      <c r="LWO26"/>
      <c r="LWP26"/>
      <c r="LWQ26"/>
      <c r="LWR26"/>
      <c r="LWS26"/>
      <c r="LWT26"/>
      <c r="LWU26"/>
      <c r="LWV26"/>
      <c r="LWW26"/>
      <c r="LWX26"/>
      <c r="LWY26"/>
      <c r="LWZ26"/>
      <c r="LXA26"/>
      <c r="LXB26"/>
      <c r="LXC26"/>
      <c r="LXD26"/>
      <c r="LXE26"/>
      <c r="LXF26"/>
      <c r="LXG26"/>
      <c r="LXH26"/>
      <c r="LXI26"/>
      <c r="LXJ26"/>
      <c r="LXK26"/>
      <c r="LXL26"/>
      <c r="LXM26"/>
      <c r="LXN26"/>
      <c r="LXO26"/>
      <c r="LXP26"/>
      <c r="LXQ26"/>
      <c r="LXR26"/>
      <c r="LXS26"/>
      <c r="LXT26"/>
      <c r="LXU26"/>
      <c r="LXV26"/>
      <c r="LXW26"/>
      <c r="LXX26"/>
      <c r="LXY26"/>
      <c r="LXZ26"/>
      <c r="LYA26"/>
      <c r="LYB26"/>
      <c r="LYC26"/>
      <c r="LYD26"/>
      <c r="LYE26"/>
      <c r="LYF26"/>
      <c r="LYG26"/>
      <c r="LYH26"/>
      <c r="LYI26"/>
      <c r="LYJ26"/>
      <c r="LYK26"/>
      <c r="LYL26"/>
      <c r="LYM26"/>
      <c r="LYN26"/>
      <c r="LYO26"/>
      <c r="LYP26"/>
      <c r="LYQ26"/>
      <c r="LYR26"/>
      <c r="LYS26"/>
      <c r="LYT26"/>
      <c r="LYU26"/>
      <c r="LYV26"/>
      <c r="LYW26"/>
      <c r="LYX26"/>
      <c r="LYY26"/>
      <c r="LYZ26"/>
      <c r="LZA26"/>
      <c r="LZB26"/>
      <c r="LZC26"/>
      <c r="LZD26"/>
      <c r="LZE26"/>
      <c r="LZF26"/>
      <c r="LZG26"/>
      <c r="LZH26"/>
      <c r="LZI26"/>
      <c r="LZJ26"/>
      <c r="LZK26"/>
      <c r="LZL26"/>
      <c r="LZM26"/>
      <c r="LZN26"/>
      <c r="LZO26"/>
      <c r="LZP26"/>
      <c r="LZQ26"/>
      <c r="LZR26"/>
      <c r="LZS26"/>
      <c r="LZT26"/>
      <c r="LZU26"/>
      <c r="LZV26"/>
      <c r="LZW26"/>
      <c r="LZX26"/>
      <c r="LZY26"/>
      <c r="LZZ26"/>
      <c r="MAA26"/>
      <c r="MAB26"/>
      <c r="MAC26"/>
      <c r="MAD26"/>
      <c r="MAE26"/>
      <c r="MAF26"/>
      <c r="MAG26"/>
      <c r="MAH26"/>
      <c r="MAI26"/>
      <c r="MAJ26"/>
      <c r="MAK26"/>
      <c r="MAL26"/>
      <c r="MAM26"/>
      <c r="MAN26"/>
      <c r="MAO26"/>
      <c r="MAP26"/>
      <c r="MAQ26"/>
      <c r="MAR26"/>
      <c r="MAS26"/>
      <c r="MAT26"/>
      <c r="MAU26"/>
      <c r="MAV26"/>
      <c r="MAW26"/>
      <c r="MAX26"/>
      <c r="MAY26"/>
      <c r="MAZ26"/>
      <c r="MBA26"/>
      <c r="MBB26"/>
      <c r="MBC26"/>
      <c r="MBD26"/>
      <c r="MBE26"/>
      <c r="MBF26"/>
      <c r="MBG26"/>
      <c r="MBH26"/>
      <c r="MBI26"/>
      <c r="MBJ26"/>
      <c r="MBK26"/>
      <c r="MBL26"/>
      <c r="MBM26"/>
      <c r="MBN26"/>
      <c r="MBO26"/>
      <c r="MBP26"/>
      <c r="MBQ26"/>
      <c r="MBR26"/>
      <c r="MBS26"/>
      <c r="MBT26"/>
      <c r="MBU26"/>
      <c r="MBV26"/>
      <c r="MBW26"/>
      <c r="MBX26"/>
      <c r="MBY26"/>
      <c r="MBZ26"/>
      <c r="MCA26"/>
      <c r="MCB26"/>
      <c r="MCC26"/>
      <c r="MCD26"/>
      <c r="MCE26"/>
      <c r="MCF26"/>
      <c r="MCG26"/>
      <c r="MCH26"/>
      <c r="MCI26"/>
      <c r="MCJ26"/>
      <c r="MCK26"/>
      <c r="MCL26"/>
      <c r="MCM26"/>
      <c r="MCN26"/>
      <c r="MCO26"/>
      <c r="MCP26"/>
      <c r="MCQ26"/>
      <c r="MCR26"/>
      <c r="MCS26"/>
      <c r="MCT26"/>
      <c r="MCU26"/>
      <c r="MCV26"/>
      <c r="MCW26"/>
      <c r="MCX26"/>
      <c r="MCY26"/>
      <c r="MCZ26"/>
      <c r="MDA26"/>
      <c r="MDB26"/>
      <c r="MDC26"/>
      <c r="MDD26"/>
      <c r="MDE26"/>
      <c r="MDF26"/>
      <c r="MDG26"/>
      <c r="MDH26"/>
      <c r="MDI26"/>
      <c r="MDJ26"/>
      <c r="MDK26"/>
      <c r="MDL26"/>
      <c r="MDM26"/>
      <c r="MDN26"/>
      <c r="MDO26"/>
      <c r="MDP26"/>
      <c r="MDQ26"/>
      <c r="MDR26"/>
      <c r="MDS26"/>
      <c r="MDT26"/>
      <c r="MDU26"/>
      <c r="MDV26"/>
      <c r="MDW26"/>
      <c r="MDX26"/>
      <c r="MDY26"/>
      <c r="MDZ26"/>
      <c r="MEA26"/>
      <c r="MEB26"/>
      <c r="MEC26"/>
      <c r="MED26"/>
      <c r="MEE26"/>
      <c r="MEF26"/>
      <c r="MEG26"/>
      <c r="MEH26"/>
      <c r="MEI26"/>
      <c r="MEJ26"/>
      <c r="MEK26"/>
      <c r="MEL26"/>
      <c r="MEM26"/>
      <c r="MEN26"/>
      <c r="MEO26"/>
      <c r="MEP26"/>
      <c r="MEQ26"/>
      <c r="MER26"/>
      <c r="MES26"/>
      <c r="MET26"/>
      <c r="MEU26"/>
      <c r="MEV26"/>
      <c r="MEW26"/>
      <c r="MEX26"/>
      <c r="MEY26"/>
      <c r="MEZ26"/>
      <c r="MFA26"/>
      <c r="MFB26"/>
      <c r="MFC26"/>
      <c r="MFD26"/>
      <c r="MFE26"/>
      <c r="MFF26"/>
      <c r="MFG26"/>
      <c r="MFH26"/>
      <c r="MFI26"/>
      <c r="MFJ26"/>
      <c r="MFK26"/>
      <c r="MFL26"/>
      <c r="MFM26"/>
      <c r="MFN26"/>
      <c r="MFO26"/>
      <c r="MFP26"/>
      <c r="MFQ26"/>
      <c r="MFR26"/>
      <c r="MFS26"/>
      <c r="MFT26"/>
      <c r="MFU26"/>
      <c r="MFV26"/>
      <c r="MFW26"/>
      <c r="MFX26"/>
      <c r="MFY26"/>
      <c r="MFZ26"/>
      <c r="MGA26"/>
      <c r="MGB26"/>
      <c r="MGC26"/>
      <c r="MGD26"/>
      <c r="MGE26"/>
      <c r="MGF26"/>
      <c r="MGG26"/>
      <c r="MGH26"/>
      <c r="MGI26"/>
      <c r="MGJ26"/>
      <c r="MGK26"/>
      <c r="MGL26"/>
      <c r="MGM26"/>
      <c r="MGN26"/>
      <c r="MGO26"/>
      <c r="MGP26"/>
      <c r="MGQ26"/>
      <c r="MGR26"/>
      <c r="MGS26"/>
      <c r="MGT26"/>
      <c r="MGU26"/>
      <c r="MGV26"/>
      <c r="MGW26"/>
      <c r="MGX26"/>
      <c r="MGY26"/>
      <c r="MGZ26"/>
      <c r="MHA26"/>
      <c r="MHB26"/>
      <c r="MHC26"/>
      <c r="MHD26"/>
      <c r="MHE26"/>
      <c r="MHF26"/>
      <c r="MHG26"/>
      <c r="MHH26"/>
      <c r="MHI26"/>
      <c r="MHJ26"/>
      <c r="MHK26"/>
      <c r="MHL26"/>
      <c r="MHM26"/>
      <c r="MHN26"/>
      <c r="MHO26"/>
      <c r="MHP26"/>
      <c r="MHQ26"/>
      <c r="MHR26"/>
      <c r="MHS26"/>
      <c r="MHT26"/>
      <c r="MHU26"/>
      <c r="MHV26"/>
      <c r="MHW26"/>
      <c r="MHX26"/>
      <c r="MHY26"/>
      <c r="MHZ26"/>
      <c r="MIA26"/>
      <c r="MIB26"/>
      <c r="MIC26"/>
      <c r="MID26"/>
      <c r="MIE26"/>
      <c r="MIF26"/>
      <c r="MIG26"/>
      <c r="MIH26"/>
      <c r="MII26"/>
      <c r="MIJ26"/>
      <c r="MIK26"/>
      <c r="MIL26"/>
      <c r="MIM26"/>
      <c r="MIN26"/>
      <c r="MIO26"/>
      <c r="MIP26"/>
      <c r="MIQ26"/>
      <c r="MIR26"/>
      <c r="MIS26"/>
      <c r="MIT26"/>
      <c r="MIU26"/>
      <c r="MIV26"/>
      <c r="MIW26"/>
      <c r="MIX26"/>
      <c r="MIY26"/>
      <c r="MIZ26"/>
      <c r="MJA26"/>
      <c r="MJB26"/>
      <c r="MJC26"/>
      <c r="MJD26"/>
      <c r="MJE26"/>
      <c r="MJF26"/>
      <c r="MJG26"/>
      <c r="MJH26"/>
      <c r="MJI26"/>
      <c r="MJJ26"/>
      <c r="MJK26"/>
      <c r="MJL26"/>
      <c r="MJM26"/>
      <c r="MJN26"/>
      <c r="MJO26"/>
      <c r="MJP26"/>
      <c r="MJQ26"/>
      <c r="MJR26"/>
      <c r="MJS26"/>
      <c r="MJT26"/>
      <c r="MJU26"/>
      <c r="MJV26"/>
      <c r="MJW26"/>
      <c r="MJX26"/>
      <c r="MJY26"/>
      <c r="MJZ26"/>
      <c r="MKA26"/>
      <c r="MKB26"/>
      <c r="MKC26"/>
      <c r="MKD26"/>
      <c r="MKE26"/>
      <c r="MKF26"/>
      <c r="MKG26"/>
      <c r="MKH26"/>
      <c r="MKI26"/>
      <c r="MKJ26"/>
      <c r="MKK26"/>
      <c r="MKL26"/>
      <c r="MKM26"/>
      <c r="MKN26"/>
      <c r="MKO26"/>
      <c r="MKP26"/>
      <c r="MKQ26"/>
      <c r="MKR26"/>
      <c r="MKS26"/>
      <c r="MKT26"/>
      <c r="MKU26"/>
      <c r="MKV26"/>
      <c r="MKW26"/>
      <c r="MKX26"/>
      <c r="MKY26"/>
      <c r="MKZ26"/>
      <c r="MLA26"/>
      <c r="MLB26"/>
      <c r="MLC26"/>
      <c r="MLD26"/>
      <c r="MLE26"/>
      <c r="MLF26"/>
      <c r="MLG26"/>
      <c r="MLH26"/>
      <c r="MLI26"/>
      <c r="MLJ26"/>
      <c r="MLK26"/>
      <c r="MLL26"/>
      <c r="MLM26"/>
      <c r="MLN26"/>
      <c r="MLO26"/>
      <c r="MLP26"/>
      <c r="MLQ26"/>
      <c r="MLR26"/>
      <c r="MLS26"/>
      <c r="MLT26"/>
      <c r="MLU26"/>
      <c r="MLV26"/>
      <c r="MLW26"/>
      <c r="MLX26"/>
      <c r="MLY26"/>
      <c r="MLZ26"/>
      <c r="MMA26"/>
      <c r="MMB26"/>
      <c r="MMC26"/>
      <c r="MMD26"/>
      <c r="MME26"/>
      <c r="MMF26"/>
      <c r="MMG26"/>
      <c r="MMH26"/>
      <c r="MMI26"/>
      <c r="MMJ26"/>
      <c r="MMK26"/>
      <c r="MML26"/>
      <c r="MMM26"/>
      <c r="MMN26"/>
      <c r="MMO26"/>
      <c r="MMP26"/>
      <c r="MMQ26"/>
      <c r="MMR26"/>
      <c r="MMS26"/>
      <c r="MMT26"/>
      <c r="MMU26"/>
      <c r="MMV26"/>
      <c r="MMW26"/>
      <c r="MMX26"/>
      <c r="MMY26"/>
      <c r="MMZ26"/>
      <c r="MNA26"/>
      <c r="MNB26"/>
      <c r="MNC26"/>
      <c r="MND26"/>
      <c r="MNE26"/>
      <c r="MNF26"/>
      <c r="MNG26"/>
      <c r="MNH26"/>
      <c r="MNI26"/>
      <c r="MNJ26"/>
      <c r="MNK26"/>
      <c r="MNL26"/>
      <c r="MNM26"/>
      <c r="MNN26"/>
      <c r="MNO26"/>
      <c r="MNP26"/>
      <c r="MNQ26"/>
      <c r="MNR26"/>
      <c r="MNS26"/>
      <c r="MNT26"/>
      <c r="MNU26"/>
      <c r="MNV26"/>
      <c r="MNW26"/>
      <c r="MNX26"/>
      <c r="MNY26"/>
      <c r="MNZ26"/>
      <c r="MOA26"/>
      <c r="MOB26"/>
      <c r="MOC26"/>
      <c r="MOD26"/>
      <c r="MOE26"/>
      <c r="MOF26"/>
      <c r="MOG26"/>
      <c r="MOH26"/>
      <c r="MOI26"/>
      <c r="MOJ26"/>
      <c r="MOK26"/>
      <c r="MOL26"/>
      <c r="MOM26"/>
      <c r="MON26"/>
      <c r="MOO26"/>
      <c r="MOP26"/>
      <c r="MOQ26"/>
      <c r="MOR26"/>
      <c r="MOS26"/>
      <c r="MOT26"/>
      <c r="MOU26"/>
      <c r="MOV26"/>
      <c r="MOW26"/>
      <c r="MOX26"/>
      <c r="MOY26"/>
      <c r="MOZ26"/>
      <c r="MPA26"/>
      <c r="MPB26"/>
      <c r="MPC26"/>
      <c r="MPD26"/>
      <c r="MPE26"/>
      <c r="MPF26"/>
      <c r="MPG26"/>
      <c r="MPH26"/>
      <c r="MPI26"/>
      <c r="MPJ26"/>
      <c r="MPK26"/>
      <c r="MPL26"/>
      <c r="MPM26"/>
      <c r="MPN26"/>
      <c r="MPO26"/>
      <c r="MPP26"/>
      <c r="MPQ26"/>
      <c r="MPR26"/>
      <c r="MPS26"/>
      <c r="MPT26"/>
      <c r="MPU26"/>
      <c r="MPV26"/>
      <c r="MPW26"/>
      <c r="MPX26"/>
      <c r="MPY26"/>
      <c r="MPZ26"/>
      <c r="MQA26"/>
      <c r="MQB26"/>
      <c r="MQC26"/>
      <c r="MQD26"/>
      <c r="MQE26"/>
      <c r="MQF26"/>
      <c r="MQG26"/>
      <c r="MQH26"/>
      <c r="MQI26"/>
      <c r="MQJ26"/>
      <c r="MQK26"/>
      <c r="MQL26"/>
      <c r="MQM26"/>
      <c r="MQN26"/>
      <c r="MQO26"/>
      <c r="MQP26"/>
      <c r="MQQ26"/>
      <c r="MQR26"/>
      <c r="MQS26"/>
      <c r="MQT26"/>
      <c r="MQU26"/>
      <c r="MQV26"/>
      <c r="MQW26"/>
      <c r="MQX26"/>
      <c r="MQY26"/>
      <c r="MQZ26"/>
      <c r="MRA26"/>
      <c r="MRB26"/>
      <c r="MRC26"/>
      <c r="MRD26"/>
      <c r="MRE26"/>
      <c r="MRF26"/>
      <c r="MRG26"/>
      <c r="MRH26"/>
      <c r="MRI26"/>
      <c r="MRJ26"/>
      <c r="MRK26"/>
      <c r="MRL26"/>
      <c r="MRM26"/>
      <c r="MRN26"/>
      <c r="MRO26"/>
      <c r="MRP26"/>
      <c r="MRQ26"/>
      <c r="MRR26"/>
      <c r="MRS26"/>
      <c r="MRT26"/>
      <c r="MRU26"/>
      <c r="MRV26"/>
      <c r="MRW26"/>
      <c r="MRX26"/>
      <c r="MRY26"/>
      <c r="MRZ26"/>
      <c r="MSA26"/>
      <c r="MSB26"/>
      <c r="MSC26"/>
      <c r="MSD26"/>
      <c r="MSE26"/>
      <c r="MSF26"/>
      <c r="MSG26"/>
      <c r="MSH26"/>
      <c r="MSI26"/>
      <c r="MSJ26"/>
      <c r="MSK26"/>
      <c r="MSL26"/>
      <c r="MSM26"/>
      <c r="MSN26"/>
      <c r="MSO26"/>
      <c r="MSP26"/>
      <c r="MSQ26"/>
      <c r="MSR26"/>
      <c r="MSS26"/>
      <c r="MST26"/>
      <c r="MSU26"/>
      <c r="MSV26"/>
      <c r="MSW26"/>
      <c r="MSX26"/>
      <c r="MSY26"/>
      <c r="MSZ26"/>
      <c r="MTA26"/>
      <c r="MTB26"/>
      <c r="MTC26"/>
      <c r="MTD26"/>
      <c r="MTE26"/>
      <c r="MTF26"/>
      <c r="MTG26"/>
      <c r="MTH26"/>
      <c r="MTI26"/>
      <c r="MTJ26"/>
      <c r="MTK26"/>
      <c r="MTL26"/>
      <c r="MTM26"/>
      <c r="MTN26"/>
      <c r="MTO26"/>
      <c r="MTP26"/>
      <c r="MTQ26"/>
      <c r="MTR26"/>
      <c r="MTS26"/>
      <c r="MTT26"/>
      <c r="MTU26"/>
      <c r="MTV26"/>
      <c r="MTW26"/>
      <c r="MTX26"/>
      <c r="MTY26"/>
      <c r="MTZ26"/>
      <c r="MUA26"/>
      <c r="MUB26"/>
      <c r="MUC26"/>
      <c r="MUD26"/>
      <c r="MUE26"/>
      <c r="MUF26"/>
      <c r="MUG26"/>
      <c r="MUH26"/>
      <c r="MUI26"/>
      <c r="MUJ26"/>
      <c r="MUK26"/>
      <c r="MUL26"/>
      <c r="MUM26"/>
      <c r="MUN26"/>
      <c r="MUO26"/>
      <c r="MUP26"/>
      <c r="MUQ26"/>
      <c r="MUR26"/>
      <c r="MUS26"/>
      <c r="MUT26"/>
      <c r="MUU26"/>
      <c r="MUV26"/>
      <c r="MUW26"/>
      <c r="MUX26"/>
      <c r="MUY26"/>
      <c r="MUZ26"/>
      <c r="MVA26"/>
      <c r="MVB26"/>
      <c r="MVC26"/>
      <c r="MVD26"/>
      <c r="MVE26"/>
      <c r="MVF26"/>
      <c r="MVG26"/>
      <c r="MVH26"/>
      <c r="MVI26"/>
      <c r="MVJ26"/>
      <c r="MVK26"/>
      <c r="MVL26"/>
      <c r="MVM26"/>
      <c r="MVN26"/>
      <c r="MVO26"/>
      <c r="MVP26"/>
      <c r="MVQ26"/>
      <c r="MVR26"/>
      <c r="MVS26"/>
      <c r="MVT26"/>
      <c r="MVU26"/>
      <c r="MVV26"/>
      <c r="MVW26"/>
      <c r="MVX26"/>
      <c r="MVY26"/>
      <c r="MVZ26"/>
      <c r="MWA26"/>
      <c r="MWB26"/>
      <c r="MWC26"/>
      <c r="MWD26"/>
      <c r="MWE26"/>
      <c r="MWF26"/>
      <c r="MWG26"/>
      <c r="MWH26"/>
      <c r="MWI26"/>
      <c r="MWJ26"/>
      <c r="MWK26"/>
      <c r="MWL26"/>
      <c r="MWM26"/>
      <c r="MWN26"/>
      <c r="MWO26"/>
      <c r="MWP26"/>
      <c r="MWQ26"/>
      <c r="MWR26"/>
      <c r="MWS26"/>
      <c r="MWT26"/>
      <c r="MWU26"/>
      <c r="MWV26"/>
      <c r="MWW26"/>
      <c r="MWX26"/>
      <c r="MWY26"/>
      <c r="MWZ26"/>
      <c r="MXA26"/>
      <c r="MXB26"/>
      <c r="MXC26"/>
      <c r="MXD26"/>
      <c r="MXE26"/>
      <c r="MXF26"/>
      <c r="MXG26"/>
      <c r="MXH26"/>
      <c r="MXI26"/>
      <c r="MXJ26"/>
      <c r="MXK26"/>
      <c r="MXL26"/>
      <c r="MXM26"/>
      <c r="MXN26"/>
      <c r="MXO26"/>
      <c r="MXP26"/>
      <c r="MXQ26"/>
      <c r="MXR26"/>
      <c r="MXS26"/>
      <c r="MXT26"/>
      <c r="MXU26"/>
      <c r="MXV26"/>
      <c r="MXW26"/>
      <c r="MXX26"/>
      <c r="MXY26"/>
      <c r="MXZ26"/>
      <c r="MYA26"/>
      <c r="MYB26"/>
      <c r="MYC26"/>
      <c r="MYD26"/>
      <c r="MYE26"/>
      <c r="MYF26"/>
      <c r="MYG26"/>
      <c r="MYH26"/>
      <c r="MYI26"/>
      <c r="MYJ26"/>
      <c r="MYK26"/>
      <c r="MYL26"/>
      <c r="MYM26"/>
      <c r="MYN26"/>
      <c r="MYO26"/>
      <c r="MYP26"/>
      <c r="MYQ26"/>
      <c r="MYR26"/>
      <c r="MYS26"/>
      <c r="MYT26"/>
      <c r="MYU26"/>
      <c r="MYV26"/>
      <c r="MYW26"/>
      <c r="MYX26"/>
      <c r="MYY26"/>
      <c r="MYZ26"/>
      <c r="MZA26"/>
      <c r="MZB26"/>
      <c r="MZC26"/>
      <c r="MZD26"/>
      <c r="MZE26"/>
      <c r="MZF26"/>
      <c r="MZG26"/>
      <c r="MZH26"/>
      <c r="MZI26"/>
      <c r="MZJ26"/>
      <c r="MZK26"/>
      <c r="MZL26"/>
      <c r="MZM26"/>
      <c r="MZN26"/>
      <c r="MZO26"/>
      <c r="MZP26"/>
      <c r="MZQ26"/>
      <c r="MZR26"/>
      <c r="MZS26"/>
      <c r="MZT26"/>
      <c r="MZU26"/>
      <c r="MZV26"/>
      <c r="MZW26"/>
      <c r="MZX26"/>
      <c r="MZY26"/>
      <c r="MZZ26"/>
      <c r="NAA26"/>
      <c r="NAB26"/>
      <c r="NAC26"/>
      <c r="NAD26"/>
      <c r="NAE26"/>
      <c r="NAF26"/>
      <c r="NAG26"/>
      <c r="NAH26"/>
      <c r="NAI26"/>
      <c r="NAJ26"/>
      <c r="NAK26"/>
      <c r="NAL26"/>
      <c r="NAM26"/>
      <c r="NAN26"/>
      <c r="NAO26"/>
      <c r="NAP26"/>
      <c r="NAQ26"/>
      <c r="NAR26"/>
      <c r="NAS26"/>
      <c r="NAT26"/>
      <c r="NAU26"/>
      <c r="NAV26"/>
      <c r="NAW26"/>
      <c r="NAX26"/>
      <c r="NAY26"/>
      <c r="NAZ26"/>
      <c r="NBA26"/>
      <c r="NBB26"/>
      <c r="NBC26"/>
      <c r="NBD26"/>
      <c r="NBE26"/>
      <c r="NBF26"/>
      <c r="NBG26"/>
      <c r="NBH26"/>
      <c r="NBI26"/>
      <c r="NBJ26"/>
      <c r="NBK26"/>
      <c r="NBL26"/>
      <c r="NBM26"/>
      <c r="NBN26"/>
      <c r="NBO26"/>
      <c r="NBP26"/>
      <c r="NBQ26"/>
      <c r="NBR26"/>
      <c r="NBS26"/>
      <c r="NBT26"/>
      <c r="NBU26"/>
      <c r="NBV26"/>
      <c r="NBW26"/>
      <c r="NBX26"/>
      <c r="NBY26"/>
      <c r="NBZ26"/>
      <c r="NCA26"/>
      <c r="NCB26"/>
      <c r="NCC26"/>
      <c r="NCD26"/>
      <c r="NCE26"/>
      <c r="NCF26"/>
      <c r="NCG26"/>
      <c r="NCH26"/>
      <c r="NCI26"/>
      <c r="NCJ26"/>
      <c r="NCK26"/>
      <c r="NCL26"/>
      <c r="NCM26"/>
      <c r="NCN26"/>
      <c r="NCO26"/>
      <c r="NCP26"/>
      <c r="NCQ26"/>
      <c r="NCR26"/>
      <c r="NCS26"/>
      <c r="NCT26"/>
      <c r="NCU26"/>
      <c r="NCV26"/>
      <c r="NCW26"/>
      <c r="NCX26"/>
      <c r="NCY26"/>
      <c r="NCZ26"/>
      <c r="NDA26"/>
      <c r="NDB26"/>
      <c r="NDC26"/>
      <c r="NDD26"/>
      <c r="NDE26"/>
      <c r="NDF26"/>
      <c r="NDG26"/>
      <c r="NDH26"/>
      <c r="NDI26"/>
      <c r="NDJ26"/>
      <c r="NDK26"/>
      <c r="NDL26"/>
      <c r="NDM26"/>
      <c r="NDN26"/>
      <c r="NDO26"/>
      <c r="NDP26"/>
      <c r="NDQ26"/>
      <c r="NDR26"/>
      <c r="NDS26"/>
      <c r="NDT26"/>
      <c r="NDU26"/>
      <c r="NDV26"/>
      <c r="NDW26"/>
      <c r="NDX26"/>
      <c r="NDY26"/>
      <c r="NDZ26"/>
      <c r="NEA26"/>
      <c r="NEB26"/>
      <c r="NEC26"/>
      <c r="NED26"/>
      <c r="NEE26"/>
      <c r="NEF26"/>
      <c r="NEG26"/>
      <c r="NEH26"/>
      <c r="NEI26"/>
      <c r="NEJ26"/>
      <c r="NEK26"/>
      <c r="NEL26"/>
      <c r="NEM26"/>
      <c r="NEN26"/>
      <c r="NEO26"/>
      <c r="NEP26"/>
      <c r="NEQ26"/>
      <c r="NER26"/>
      <c r="NES26"/>
      <c r="NET26"/>
      <c r="NEU26"/>
      <c r="NEV26"/>
      <c r="NEW26"/>
      <c r="NEX26"/>
      <c r="NEY26"/>
      <c r="NEZ26"/>
      <c r="NFA26"/>
      <c r="NFB26"/>
      <c r="NFC26"/>
      <c r="NFD26"/>
      <c r="NFE26"/>
      <c r="NFF26"/>
      <c r="NFG26"/>
      <c r="NFH26"/>
      <c r="NFI26"/>
      <c r="NFJ26"/>
      <c r="NFK26"/>
      <c r="NFL26"/>
      <c r="NFM26"/>
      <c r="NFN26"/>
      <c r="NFO26"/>
      <c r="NFP26"/>
      <c r="NFQ26"/>
      <c r="NFR26"/>
      <c r="NFS26"/>
      <c r="NFT26"/>
      <c r="NFU26"/>
      <c r="NFV26"/>
      <c r="NFW26"/>
      <c r="NFX26"/>
      <c r="NFY26"/>
      <c r="NFZ26"/>
      <c r="NGA26"/>
      <c r="NGB26"/>
      <c r="NGC26"/>
      <c r="NGD26"/>
      <c r="NGE26"/>
      <c r="NGF26"/>
      <c r="NGG26"/>
      <c r="NGH26"/>
      <c r="NGI26"/>
      <c r="NGJ26"/>
      <c r="NGK26"/>
      <c r="NGL26"/>
      <c r="NGM26"/>
      <c r="NGN26"/>
      <c r="NGO26"/>
      <c r="NGP26"/>
      <c r="NGQ26"/>
      <c r="NGR26"/>
      <c r="NGS26"/>
      <c r="NGT26"/>
      <c r="NGU26"/>
      <c r="NGV26"/>
      <c r="NGW26"/>
      <c r="NGX26"/>
      <c r="NGY26"/>
      <c r="NGZ26"/>
      <c r="NHA26"/>
      <c r="NHB26"/>
      <c r="NHC26"/>
      <c r="NHD26"/>
      <c r="NHE26"/>
      <c r="NHF26"/>
      <c r="NHG26"/>
      <c r="NHH26"/>
      <c r="NHI26"/>
      <c r="NHJ26"/>
      <c r="NHK26"/>
      <c r="NHL26"/>
      <c r="NHM26"/>
      <c r="NHN26"/>
      <c r="NHO26"/>
      <c r="NHP26"/>
      <c r="NHQ26"/>
      <c r="NHR26"/>
      <c r="NHS26"/>
      <c r="NHT26"/>
      <c r="NHU26"/>
      <c r="NHV26"/>
      <c r="NHW26"/>
      <c r="NHX26"/>
      <c r="NHY26"/>
      <c r="NHZ26"/>
      <c r="NIA26"/>
      <c r="NIB26"/>
      <c r="NIC26"/>
      <c r="NID26"/>
      <c r="NIE26"/>
      <c r="NIF26"/>
      <c r="NIG26"/>
      <c r="NIH26"/>
      <c r="NII26"/>
      <c r="NIJ26"/>
      <c r="NIK26"/>
      <c r="NIL26"/>
      <c r="NIM26"/>
      <c r="NIN26"/>
      <c r="NIO26"/>
      <c r="NIP26"/>
      <c r="NIQ26"/>
      <c r="NIR26"/>
      <c r="NIS26"/>
      <c r="NIT26"/>
      <c r="NIU26"/>
      <c r="NIV26"/>
      <c r="NIW26"/>
      <c r="NIX26"/>
      <c r="NIY26"/>
      <c r="NIZ26"/>
      <c r="NJA26"/>
      <c r="NJB26"/>
      <c r="NJC26"/>
      <c r="NJD26"/>
      <c r="NJE26"/>
      <c r="NJF26"/>
      <c r="NJG26"/>
      <c r="NJH26"/>
      <c r="NJI26"/>
      <c r="NJJ26"/>
      <c r="NJK26"/>
      <c r="NJL26"/>
      <c r="NJM26"/>
      <c r="NJN26"/>
      <c r="NJO26"/>
      <c r="NJP26"/>
      <c r="NJQ26"/>
      <c r="NJR26"/>
      <c r="NJS26"/>
      <c r="NJT26"/>
      <c r="NJU26"/>
      <c r="NJV26"/>
      <c r="NJW26"/>
      <c r="NJX26"/>
      <c r="NJY26"/>
      <c r="NJZ26"/>
      <c r="NKA26"/>
      <c r="NKB26"/>
      <c r="NKC26"/>
      <c r="NKD26"/>
      <c r="NKE26"/>
      <c r="NKF26"/>
      <c r="NKG26"/>
      <c r="NKH26"/>
      <c r="NKI26"/>
      <c r="NKJ26"/>
      <c r="NKK26"/>
      <c r="NKL26"/>
      <c r="NKM26"/>
      <c r="NKN26"/>
      <c r="NKO26"/>
      <c r="NKP26"/>
      <c r="NKQ26"/>
      <c r="NKR26"/>
      <c r="NKS26"/>
      <c r="NKT26"/>
      <c r="NKU26"/>
      <c r="NKV26"/>
      <c r="NKW26"/>
      <c r="NKX26"/>
      <c r="NKY26"/>
      <c r="NKZ26"/>
      <c r="NLA26"/>
      <c r="NLB26"/>
      <c r="NLC26"/>
      <c r="NLD26"/>
      <c r="NLE26"/>
      <c r="NLF26"/>
      <c r="NLG26"/>
      <c r="NLH26"/>
      <c r="NLI26"/>
      <c r="NLJ26"/>
      <c r="NLK26"/>
      <c r="NLL26"/>
      <c r="NLM26"/>
      <c r="NLN26"/>
      <c r="NLO26"/>
      <c r="NLP26"/>
      <c r="NLQ26"/>
      <c r="NLR26"/>
      <c r="NLS26"/>
      <c r="NLT26"/>
      <c r="NLU26"/>
      <c r="NLV26"/>
      <c r="NLW26"/>
      <c r="NLX26"/>
      <c r="NLY26"/>
      <c r="NLZ26"/>
      <c r="NMA26"/>
      <c r="NMB26"/>
      <c r="NMC26"/>
      <c r="NMD26"/>
      <c r="NME26"/>
      <c r="NMF26"/>
      <c r="NMG26"/>
      <c r="NMH26"/>
      <c r="NMI26"/>
      <c r="NMJ26"/>
      <c r="NMK26"/>
      <c r="NML26"/>
      <c r="NMM26"/>
      <c r="NMN26"/>
      <c r="NMO26"/>
      <c r="NMP26"/>
      <c r="NMQ26"/>
      <c r="NMR26"/>
      <c r="NMS26"/>
      <c r="NMT26"/>
      <c r="NMU26"/>
      <c r="NMV26"/>
      <c r="NMW26"/>
      <c r="NMX26"/>
      <c r="NMY26"/>
      <c r="NMZ26"/>
      <c r="NNA26"/>
      <c r="NNB26"/>
      <c r="NNC26"/>
      <c r="NND26"/>
      <c r="NNE26"/>
      <c r="NNF26"/>
      <c r="NNG26"/>
      <c r="NNH26"/>
      <c r="NNI26"/>
      <c r="NNJ26"/>
      <c r="NNK26"/>
      <c r="NNL26"/>
      <c r="NNM26"/>
      <c r="NNN26"/>
      <c r="NNO26"/>
      <c r="NNP26"/>
      <c r="NNQ26"/>
      <c r="NNR26"/>
      <c r="NNS26"/>
      <c r="NNT26"/>
      <c r="NNU26"/>
      <c r="NNV26"/>
      <c r="NNW26"/>
      <c r="NNX26"/>
      <c r="NNY26"/>
      <c r="NNZ26"/>
      <c r="NOA26"/>
      <c r="NOB26"/>
      <c r="NOC26"/>
      <c r="NOD26"/>
      <c r="NOE26"/>
      <c r="NOF26"/>
      <c r="NOG26"/>
      <c r="NOH26"/>
      <c r="NOI26"/>
      <c r="NOJ26"/>
      <c r="NOK26"/>
      <c r="NOL26"/>
      <c r="NOM26"/>
      <c r="NON26"/>
      <c r="NOO26"/>
      <c r="NOP26"/>
      <c r="NOQ26"/>
      <c r="NOR26"/>
      <c r="NOS26"/>
      <c r="NOT26"/>
      <c r="NOU26"/>
      <c r="NOV26"/>
      <c r="NOW26"/>
      <c r="NOX26"/>
      <c r="NOY26"/>
      <c r="NOZ26"/>
      <c r="NPA26"/>
      <c r="NPB26"/>
      <c r="NPC26"/>
      <c r="NPD26"/>
      <c r="NPE26"/>
      <c r="NPF26"/>
      <c r="NPG26"/>
      <c r="NPH26"/>
      <c r="NPI26"/>
      <c r="NPJ26"/>
      <c r="NPK26"/>
      <c r="NPL26"/>
      <c r="NPM26"/>
      <c r="NPN26"/>
      <c r="NPO26"/>
      <c r="NPP26"/>
      <c r="NPQ26"/>
      <c r="NPR26"/>
      <c r="NPS26"/>
      <c r="NPT26"/>
      <c r="NPU26"/>
      <c r="NPV26"/>
      <c r="NPW26"/>
      <c r="NPX26"/>
      <c r="NPY26"/>
      <c r="NPZ26"/>
      <c r="NQA26"/>
      <c r="NQB26"/>
      <c r="NQC26"/>
      <c r="NQD26"/>
      <c r="NQE26"/>
      <c r="NQF26"/>
      <c r="NQG26"/>
      <c r="NQH26"/>
      <c r="NQI26"/>
      <c r="NQJ26"/>
      <c r="NQK26"/>
      <c r="NQL26"/>
      <c r="NQM26"/>
      <c r="NQN26"/>
      <c r="NQO26"/>
      <c r="NQP26"/>
      <c r="NQQ26"/>
      <c r="NQR26"/>
      <c r="NQS26"/>
      <c r="NQT26"/>
      <c r="NQU26"/>
      <c r="NQV26"/>
      <c r="NQW26"/>
      <c r="NQX26"/>
      <c r="NQY26"/>
      <c r="NQZ26"/>
      <c r="NRA26"/>
      <c r="NRB26"/>
      <c r="NRC26"/>
      <c r="NRD26"/>
      <c r="NRE26"/>
      <c r="NRF26"/>
      <c r="NRG26"/>
      <c r="NRH26"/>
      <c r="NRI26"/>
      <c r="NRJ26"/>
      <c r="NRK26"/>
      <c r="NRL26"/>
      <c r="NRM26"/>
      <c r="NRN26"/>
      <c r="NRO26"/>
      <c r="NRP26"/>
      <c r="NRQ26"/>
      <c r="NRR26"/>
      <c r="NRS26"/>
      <c r="NRT26"/>
      <c r="NRU26"/>
      <c r="NRV26"/>
      <c r="NRW26"/>
      <c r="NRX26"/>
      <c r="NRY26"/>
      <c r="NRZ26"/>
      <c r="NSA26"/>
      <c r="NSB26"/>
      <c r="NSC26"/>
      <c r="NSD26"/>
      <c r="NSE26"/>
      <c r="NSF26"/>
      <c r="NSG26"/>
      <c r="NSH26"/>
      <c r="NSI26"/>
      <c r="NSJ26"/>
      <c r="NSK26"/>
      <c r="NSL26"/>
      <c r="NSM26"/>
      <c r="NSN26"/>
      <c r="NSO26"/>
      <c r="NSP26"/>
      <c r="NSQ26"/>
      <c r="NSR26"/>
      <c r="NSS26"/>
      <c r="NST26"/>
      <c r="NSU26"/>
      <c r="NSV26"/>
      <c r="NSW26"/>
      <c r="NSX26"/>
      <c r="NSY26"/>
      <c r="NSZ26"/>
      <c r="NTA26"/>
      <c r="NTB26"/>
      <c r="NTC26"/>
      <c r="NTD26"/>
      <c r="NTE26"/>
      <c r="NTF26"/>
      <c r="NTG26"/>
      <c r="NTH26"/>
      <c r="NTI26"/>
      <c r="NTJ26"/>
      <c r="NTK26"/>
      <c r="NTL26"/>
      <c r="NTM26"/>
      <c r="NTN26"/>
      <c r="NTO26"/>
      <c r="NTP26"/>
      <c r="NTQ26"/>
      <c r="NTR26"/>
      <c r="NTS26"/>
      <c r="NTT26"/>
      <c r="NTU26"/>
      <c r="NTV26"/>
      <c r="NTW26"/>
      <c r="NTX26"/>
      <c r="NTY26"/>
      <c r="NTZ26"/>
      <c r="NUA26"/>
      <c r="NUB26"/>
      <c r="NUC26"/>
      <c r="NUD26"/>
      <c r="NUE26"/>
      <c r="NUF26"/>
      <c r="NUG26"/>
      <c r="NUH26"/>
      <c r="NUI26"/>
      <c r="NUJ26"/>
      <c r="NUK26"/>
      <c r="NUL26"/>
      <c r="NUM26"/>
      <c r="NUN26"/>
      <c r="NUO26"/>
      <c r="NUP26"/>
      <c r="NUQ26"/>
      <c r="NUR26"/>
      <c r="NUS26"/>
      <c r="NUT26"/>
      <c r="NUU26"/>
      <c r="NUV26"/>
      <c r="NUW26"/>
      <c r="NUX26"/>
      <c r="NUY26"/>
      <c r="NUZ26"/>
      <c r="NVA26"/>
      <c r="NVB26"/>
      <c r="NVC26"/>
      <c r="NVD26"/>
      <c r="NVE26"/>
      <c r="NVF26"/>
      <c r="NVG26"/>
      <c r="NVH26"/>
      <c r="NVI26"/>
      <c r="NVJ26"/>
      <c r="NVK26"/>
      <c r="NVL26"/>
      <c r="NVM26"/>
      <c r="NVN26"/>
      <c r="NVO26"/>
      <c r="NVP26"/>
      <c r="NVQ26"/>
      <c r="NVR26"/>
      <c r="NVS26"/>
      <c r="NVT26"/>
      <c r="NVU26"/>
      <c r="NVV26"/>
      <c r="NVW26"/>
      <c r="NVX26"/>
      <c r="NVY26"/>
      <c r="NVZ26"/>
      <c r="NWA26"/>
      <c r="NWB26"/>
      <c r="NWC26"/>
      <c r="NWD26"/>
      <c r="NWE26"/>
      <c r="NWF26"/>
      <c r="NWG26"/>
      <c r="NWH26"/>
      <c r="NWI26"/>
      <c r="NWJ26"/>
      <c r="NWK26"/>
      <c r="NWL26"/>
      <c r="NWM26"/>
      <c r="NWN26"/>
      <c r="NWO26"/>
      <c r="NWP26"/>
      <c r="NWQ26"/>
      <c r="NWR26"/>
      <c r="NWS26"/>
      <c r="NWT26"/>
      <c r="NWU26"/>
      <c r="NWV26"/>
      <c r="NWW26"/>
      <c r="NWX26"/>
      <c r="NWY26"/>
      <c r="NWZ26"/>
      <c r="NXA26"/>
      <c r="NXB26"/>
      <c r="NXC26"/>
      <c r="NXD26"/>
      <c r="NXE26"/>
      <c r="NXF26"/>
      <c r="NXG26"/>
      <c r="NXH26"/>
      <c r="NXI26"/>
      <c r="NXJ26"/>
      <c r="NXK26"/>
      <c r="NXL26"/>
      <c r="NXM26"/>
      <c r="NXN26"/>
      <c r="NXO26"/>
      <c r="NXP26"/>
      <c r="NXQ26"/>
      <c r="NXR26"/>
      <c r="NXS26"/>
      <c r="NXT26"/>
      <c r="NXU26"/>
      <c r="NXV26"/>
      <c r="NXW26"/>
      <c r="NXX26"/>
      <c r="NXY26"/>
      <c r="NXZ26"/>
      <c r="NYA26"/>
      <c r="NYB26"/>
      <c r="NYC26"/>
      <c r="NYD26"/>
      <c r="NYE26"/>
      <c r="NYF26"/>
      <c r="NYG26"/>
      <c r="NYH26"/>
      <c r="NYI26"/>
      <c r="NYJ26"/>
      <c r="NYK26"/>
      <c r="NYL26"/>
      <c r="NYM26"/>
      <c r="NYN26"/>
      <c r="NYO26"/>
      <c r="NYP26"/>
      <c r="NYQ26"/>
      <c r="NYR26"/>
      <c r="NYS26"/>
      <c r="NYT26"/>
      <c r="NYU26"/>
      <c r="NYV26"/>
      <c r="NYW26"/>
      <c r="NYX26"/>
      <c r="NYY26"/>
      <c r="NYZ26"/>
      <c r="NZA26"/>
      <c r="NZB26"/>
      <c r="NZC26"/>
      <c r="NZD26"/>
      <c r="NZE26"/>
      <c r="NZF26"/>
      <c r="NZG26"/>
      <c r="NZH26"/>
      <c r="NZI26"/>
      <c r="NZJ26"/>
      <c r="NZK26"/>
      <c r="NZL26"/>
      <c r="NZM26"/>
      <c r="NZN26"/>
      <c r="NZO26"/>
      <c r="NZP26"/>
      <c r="NZQ26"/>
      <c r="NZR26"/>
      <c r="NZS26"/>
      <c r="NZT26"/>
      <c r="NZU26"/>
      <c r="NZV26"/>
      <c r="NZW26"/>
      <c r="NZX26"/>
      <c r="NZY26"/>
      <c r="NZZ26"/>
      <c r="OAA26"/>
      <c r="OAB26"/>
      <c r="OAC26"/>
      <c r="OAD26"/>
      <c r="OAE26"/>
      <c r="OAF26"/>
      <c r="OAG26"/>
      <c r="OAH26"/>
      <c r="OAI26"/>
      <c r="OAJ26"/>
      <c r="OAK26"/>
      <c r="OAL26"/>
      <c r="OAM26"/>
      <c r="OAN26"/>
      <c r="OAO26"/>
      <c r="OAP26"/>
      <c r="OAQ26"/>
      <c r="OAR26"/>
      <c r="OAS26"/>
      <c r="OAT26"/>
      <c r="OAU26"/>
      <c r="OAV26"/>
      <c r="OAW26"/>
      <c r="OAX26"/>
      <c r="OAY26"/>
      <c r="OAZ26"/>
      <c r="OBA26"/>
      <c r="OBB26"/>
      <c r="OBC26"/>
      <c r="OBD26"/>
      <c r="OBE26"/>
      <c r="OBF26"/>
      <c r="OBG26"/>
      <c r="OBH26"/>
      <c r="OBI26"/>
      <c r="OBJ26"/>
      <c r="OBK26"/>
      <c r="OBL26"/>
      <c r="OBM26"/>
      <c r="OBN26"/>
      <c r="OBO26"/>
      <c r="OBP26"/>
      <c r="OBQ26"/>
      <c r="OBR26"/>
      <c r="OBS26"/>
      <c r="OBT26"/>
      <c r="OBU26"/>
      <c r="OBV26"/>
      <c r="OBW26"/>
      <c r="OBX26"/>
      <c r="OBY26"/>
      <c r="OBZ26"/>
      <c r="OCA26"/>
      <c r="OCB26"/>
      <c r="OCC26"/>
      <c r="OCD26"/>
      <c r="OCE26"/>
      <c r="OCF26"/>
      <c r="OCG26"/>
      <c r="OCH26"/>
      <c r="OCI26"/>
      <c r="OCJ26"/>
      <c r="OCK26"/>
      <c r="OCL26"/>
      <c r="OCM26"/>
      <c r="OCN26"/>
      <c r="OCO26"/>
      <c r="OCP26"/>
      <c r="OCQ26"/>
      <c r="OCR26"/>
      <c r="OCS26"/>
      <c r="OCT26"/>
      <c r="OCU26"/>
      <c r="OCV26"/>
      <c r="OCW26"/>
      <c r="OCX26"/>
      <c r="OCY26"/>
      <c r="OCZ26"/>
      <c r="ODA26"/>
      <c r="ODB26"/>
      <c r="ODC26"/>
      <c r="ODD26"/>
      <c r="ODE26"/>
      <c r="ODF26"/>
      <c r="ODG26"/>
      <c r="ODH26"/>
      <c r="ODI26"/>
      <c r="ODJ26"/>
      <c r="ODK26"/>
      <c r="ODL26"/>
      <c r="ODM26"/>
      <c r="ODN26"/>
      <c r="ODO26"/>
      <c r="ODP26"/>
      <c r="ODQ26"/>
      <c r="ODR26"/>
      <c r="ODS26"/>
      <c r="ODT26"/>
      <c r="ODU26"/>
      <c r="ODV26"/>
      <c r="ODW26"/>
      <c r="ODX26"/>
      <c r="ODY26"/>
      <c r="ODZ26"/>
      <c r="OEA26"/>
      <c r="OEB26"/>
      <c r="OEC26"/>
      <c r="OED26"/>
      <c r="OEE26"/>
      <c r="OEF26"/>
      <c r="OEG26"/>
      <c r="OEH26"/>
      <c r="OEI26"/>
      <c r="OEJ26"/>
      <c r="OEK26"/>
      <c r="OEL26"/>
      <c r="OEM26"/>
      <c r="OEN26"/>
      <c r="OEO26"/>
      <c r="OEP26"/>
      <c r="OEQ26"/>
      <c r="OER26"/>
      <c r="OES26"/>
      <c r="OET26"/>
      <c r="OEU26"/>
      <c r="OEV26"/>
      <c r="OEW26"/>
      <c r="OEX26"/>
      <c r="OEY26"/>
      <c r="OEZ26"/>
      <c r="OFA26"/>
      <c r="OFB26"/>
      <c r="OFC26"/>
      <c r="OFD26"/>
      <c r="OFE26"/>
      <c r="OFF26"/>
      <c r="OFG26"/>
      <c r="OFH26"/>
      <c r="OFI26"/>
      <c r="OFJ26"/>
      <c r="OFK26"/>
      <c r="OFL26"/>
      <c r="OFM26"/>
      <c r="OFN26"/>
      <c r="OFO26"/>
      <c r="OFP26"/>
      <c r="OFQ26"/>
      <c r="OFR26"/>
      <c r="OFS26"/>
      <c r="OFT26"/>
      <c r="OFU26"/>
      <c r="OFV26"/>
      <c r="OFW26"/>
      <c r="OFX26"/>
      <c r="OFY26"/>
      <c r="OFZ26"/>
      <c r="OGA26"/>
      <c r="OGB26"/>
      <c r="OGC26"/>
      <c r="OGD26"/>
      <c r="OGE26"/>
      <c r="OGF26"/>
      <c r="OGG26"/>
      <c r="OGH26"/>
      <c r="OGI26"/>
      <c r="OGJ26"/>
      <c r="OGK26"/>
      <c r="OGL26"/>
      <c r="OGM26"/>
      <c r="OGN26"/>
      <c r="OGO26"/>
      <c r="OGP26"/>
      <c r="OGQ26"/>
      <c r="OGR26"/>
      <c r="OGS26"/>
      <c r="OGT26"/>
      <c r="OGU26"/>
      <c r="OGV26"/>
      <c r="OGW26"/>
      <c r="OGX26"/>
      <c r="OGY26"/>
      <c r="OGZ26"/>
      <c r="OHA26"/>
      <c r="OHB26"/>
      <c r="OHC26"/>
      <c r="OHD26"/>
      <c r="OHE26"/>
      <c r="OHF26"/>
      <c r="OHG26"/>
      <c r="OHH26"/>
      <c r="OHI26"/>
      <c r="OHJ26"/>
      <c r="OHK26"/>
      <c r="OHL26"/>
      <c r="OHM26"/>
      <c r="OHN26"/>
      <c r="OHO26"/>
      <c r="OHP26"/>
      <c r="OHQ26"/>
      <c r="OHR26"/>
      <c r="OHS26"/>
      <c r="OHT26"/>
      <c r="OHU26"/>
      <c r="OHV26"/>
      <c r="OHW26"/>
      <c r="OHX26"/>
      <c r="OHY26"/>
      <c r="OHZ26"/>
      <c r="OIA26"/>
      <c r="OIB26"/>
      <c r="OIC26"/>
      <c r="OID26"/>
      <c r="OIE26"/>
      <c r="OIF26"/>
      <c r="OIG26"/>
      <c r="OIH26"/>
      <c r="OII26"/>
      <c r="OIJ26"/>
      <c r="OIK26"/>
      <c r="OIL26"/>
      <c r="OIM26"/>
      <c r="OIN26"/>
      <c r="OIO26"/>
      <c r="OIP26"/>
      <c r="OIQ26"/>
      <c r="OIR26"/>
      <c r="OIS26"/>
      <c r="OIT26"/>
      <c r="OIU26"/>
      <c r="OIV26"/>
      <c r="OIW26"/>
      <c r="OIX26"/>
      <c r="OIY26"/>
      <c r="OIZ26"/>
      <c r="OJA26"/>
      <c r="OJB26"/>
      <c r="OJC26"/>
      <c r="OJD26"/>
      <c r="OJE26"/>
      <c r="OJF26"/>
      <c r="OJG26"/>
      <c r="OJH26"/>
      <c r="OJI26"/>
      <c r="OJJ26"/>
      <c r="OJK26"/>
      <c r="OJL26"/>
      <c r="OJM26"/>
      <c r="OJN26"/>
      <c r="OJO26"/>
      <c r="OJP26"/>
      <c r="OJQ26"/>
      <c r="OJR26"/>
      <c r="OJS26"/>
      <c r="OJT26"/>
      <c r="OJU26"/>
      <c r="OJV26"/>
      <c r="OJW26"/>
      <c r="OJX26"/>
      <c r="OJY26"/>
      <c r="OJZ26"/>
      <c r="OKA26"/>
      <c r="OKB26"/>
      <c r="OKC26"/>
      <c r="OKD26"/>
      <c r="OKE26"/>
      <c r="OKF26"/>
      <c r="OKG26"/>
      <c r="OKH26"/>
      <c r="OKI26"/>
      <c r="OKJ26"/>
      <c r="OKK26"/>
      <c r="OKL26"/>
      <c r="OKM26"/>
      <c r="OKN26"/>
      <c r="OKO26"/>
      <c r="OKP26"/>
      <c r="OKQ26"/>
      <c r="OKR26"/>
      <c r="OKS26"/>
      <c r="OKT26"/>
      <c r="OKU26"/>
      <c r="OKV26"/>
      <c r="OKW26"/>
      <c r="OKX26"/>
      <c r="OKY26"/>
      <c r="OKZ26"/>
      <c r="OLA26"/>
      <c r="OLB26"/>
      <c r="OLC26"/>
      <c r="OLD26"/>
      <c r="OLE26"/>
      <c r="OLF26"/>
      <c r="OLG26"/>
      <c r="OLH26"/>
      <c r="OLI26"/>
      <c r="OLJ26"/>
      <c r="OLK26"/>
      <c r="OLL26"/>
      <c r="OLM26"/>
      <c r="OLN26"/>
      <c r="OLO26"/>
      <c r="OLP26"/>
      <c r="OLQ26"/>
      <c r="OLR26"/>
      <c r="OLS26"/>
      <c r="OLT26"/>
      <c r="OLU26"/>
      <c r="OLV26"/>
      <c r="OLW26"/>
      <c r="OLX26"/>
      <c r="OLY26"/>
      <c r="OLZ26"/>
      <c r="OMA26"/>
      <c r="OMB26"/>
      <c r="OMC26"/>
      <c r="OMD26"/>
      <c r="OME26"/>
      <c r="OMF26"/>
      <c r="OMG26"/>
      <c r="OMH26"/>
      <c r="OMI26"/>
      <c r="OMJ26"/>
      <c r="OMK26"/>
      <c r="OML26"/>
      <c r="OMM26"/>
      <c r="OMN26"/>
      <c r="OMO26"/>
      <c r="OMP26"/>
      <c r="OMQ26"/>
      <c r="OMR26"/>
      <c r="OMS26"/>
      <c r="OMT26"/>
      <c r="OMU26"/>
      <c r="OMV26"/>
      <c r="OMW26"/>
      <c r="OMX26"/>
      <c r="OMY26"/>
      <c r="OMZ26"/>
      <c r="ONA26"/>
      <c r="ONB26"/>
      <c r="ONC26"/>
      <c r="OND26"/>
      <c r="ONE26"/>
      <c r="ONF26"/>
      <c r="ONG26"/>
      <c r="ONH26"/>
      <c r="ONI26"/>
      <c r="ONJ26"/>
      <c r="ONK26"/>
      <c r="ONL26"/>
      <c r="ONM26"/>
      <c r="ONN26"/>
      <c r="ONO26"/>
      <c r="ONP26"/>
      <c r="ONQ26"/>
      <c r="ONR26"/>
      <c r="ONS26"/>
      <c r="ONT26"/>
      <c r="ONU26"/>
      <c r="ONV26"/>
      <c r="ONW26"/>
      <c r="ONX26"/>
      <c r="ONY26"/>
      <c r="ONZ26"/>
      <c r="OOA26"/>
      <c r="OOB26"/>
      <c r="OOC26"/>
      <c r="OOD26"/>
      <c r="OOE26"/>
      <c r="OOF26"/>
      <c r="OOG26"/>
      <c r="OOH26"/>
      <c r="OOI26"/>
      <c r="OOJ26"/>
      <c r="OOK26"/>
      <c r="OOL26"/>
      <c r="OOM26"/>
      <c r="OON26"/>
      <c r="OOO26"/>
      <c r="OOP26"/>
      <c r="OOQ26"/>
      <c r="OOR26"/>
      <c r="OOS26"/>
      <c r="OOT26"/>
      <c r="OOU26"/>
      <c r="OOV26"/>
      <c r="OOW26"/>
      <c r="OOX26"/>
      <c r="OOY26"/>
      <c r="OOZ26"/>
      <c r="OPA26"/>
      <c r="OPB26"/>
      <c r="OPC26"/>
      <c r="OPD26"/>
      <c r="OPE26"/>
      <c r="OPF26"/>
      <c r="OPG26"/>
      <c r="OPH26"/>
      <c r="OPI26"/>
      <c r="OPJ26"/>
      <c r="OPK26"/>
      <c r="OPL26"/>
      <c r="OPM26"/>
      <c r="OPN26"/>
      <c r="OPO26"/>
      <c r="OPP26"/>
      <c r="OPQ26"/>
      <c r="OPR26"/>
      <c r="OPS26"/>
      <c r="OPT26"/>
      <c r="OPU26"/>
      <c r="OPV26"/>
      <c r="OPW26"/>
      <c r="OPX26"/>
      <c r="OPY26"/>
      <c r="OPZ26"/>
      <c r="OQA26"/>
      <c r="OQB26"/>
      <c r="OQC26"/>
      <c r="OQD26"/>
      <c r="OQE26"/>
      <c r="OQF26"/>
      <c r="OQG26"/>
      <c r="OQH26"/>
      <c r="OQI26"/>
      <c r="OQJ26"/>
      <c r="OQK26"/>
      <c r="OQL26"/>
      <c r="OQM26"/>
      <c r="OQN26"/>
      <c r="OQO26"/>
      <c r="OQP26"/>
      <c r="OQQ26"/>
      <c r="OQR26"/>
      <c r="OQS26"/>
      <c r="OQT26"/>
      <c r="OQU26"/>
      <c r="OQV26"/>
      <c r="OQW26"/>
      <c r="OQX26"/>
      <c r="OQY26"/>
      <c r="OQZ26"/>
      <c r="ORA26"/>
      <c r="ORB26"/>
      <c r="ORC26"/>
      <c r="ORD26"/>
      <c r="ORE26"/>
      <c r="ORF26"/>
      <c r="ORG26"/>
      <c r="ORH26"/>
      <c r="ORI26"/>
      <c r="ORJ26"/>
      <c r="ORK26"/>
      <c r="ORL26"/>
      <c r="ORM26"/>
      <c r="ORN26"/>
      <c r="ORO26"/>
      <c r="ORP26"/>
      <c r="ORQ26"/>
      <c r="ORR26"/>
      <c r="ORS26"/>
      <c r="ORT26"/>
      <c r="ORU26"/>
      <c r="ORV26"/>
      <c r="ORW26"/>
      <c r="ORX26"/>
      <c r="ORY26"/>
      <c r="ORZ26"/>
      <c r="OSA26"/>
      <c r="OSB26"/>
      <c r="OSC26"/>
      <c r="OSD26"/>
      <c r="OSE26"/>
      <c r="OSF26"/>
      <c r="OSG26"/>
      <c r="OSH26"/>
      <c r="OSI26"/>
      <c r="OSJ26"/>
      <c r="OSK26"/>
      <c r="OSL26"/>
      <c r="OSM26"/>
      <c r="OSN26"/>
      <c r="OSO26"/>
      <c r="OSP26"/>
      <c r="OSQ26"/>
      <c r="OSR26"/>
      <c r="OSS26"/>
      <c r="OST26"/>
      <c r="OSU26"/>
      <c r="OSV26"/>
      <c r="OSW26"/>
      <c r="OSX26"/>
      <c r="OSY26"/>
      <c r="OSZ26"/>
      <c r="OTA26"/>
      <c r="OTB26"/>
      <c r="OTC26"/>
      <c r="OTD26"/>
      <c r="OTE26"/>
      <c r="OTF26"/>
      <c r="OTG26"/>
      <c r="OTH26"/>
      <c r="OTI26"/>
      <c r="OTJ26"/>
      <c r="OTK26"/>
      <c r="OTL26"/>
      <c r="OTM26"/>
      <c r="OTN26"/>
      <c r="OTO26"/>
      <c r="OTP26"/>
      <c r="OTQ26"/>
      <c r="OTR26"/>
      <c r="OTS26"/>
      <c r="OTT26"/>
      <c r="OTU26"/>
      <c r="OTV26"/>
      <c r="OTW26"/>
      <c r="OTX26"/>
      <c r="OTY26"/>
      <c r="OTZ26"/>
      <c r="OUA26"/>
      <c r="OUB26"/>
      <c r="OUC26"/>
      <c r="OUD26"/>
      <c r="OUE26"/>
      <c r="OUF26"/>
      <c r="OUG26"/>
      <c r="OUH26"/>
      <c r="OUI26"/>
      <c r="OUJ26"/>
      <c r="OUK26"/>
      <c r="OUL26"/>
      <c r="OUM26"/>
      <c r="OUN26"/>
      <c r="OUO26"/>
      <c r="OUP26"/>
      <c r="OUQ26"/>
      <c r="OUR26"/>
      <c r="OUS26"/>
      <c r="OUT26"/>
      <c r="OUU26"/>
      <c r="OUV26"/>
      <c r="OUW26"/>
      <c r="OUX26"/>
      <c r="OUY26"/>
      <c r="OUZ26"/>
      <c r="OVA26"/>
      <c r="OVB26"/>
      <c r="OVC26"/>
      <c r="OVD26"/>
      <c r="OVE26"/>
      <c r="OVF26"/>
      <c r="OVG26"/>
      <c r="OVH26"/>
      <c r="OVI26"/>
      <c r="OVJ26"/>
      <c r="OVK26"/>
      <c r="OVL26"/>
      <c r="OVM26"/>
      <c r="OVN26"/>
      <c r="OVO26"/>
      <c r="OVP26"/>
      <c r="OVQ26"/>
      <c r="OVR26"/>
      <c r="OVS26"/>
      <c r="OVT26"/>
      <c r="OVU26"/>
      <c r="OVV26"/>
      <c r="OVW26"/>
      <c r="OVX26"/>
      <c r="OVY26"/>
      <c r="OVZ26"/>
      <c r="OWA26"/>
      <c r="OWB26"/>
      <c r="OWC26"/>
      <c r="OWD26"/>
      <c r="OWE26"/>
      <c r="OWF26"/>
      <c r="OWG26"/>
      <c r="OWH26"/>
      <c r="OWI26"/>
      <c r="OWJ26"/>
      <c r="OWK26"/>
      <c r="OWL26"/>
      <c r="OWM26"/>
      <c r="OWN26"/>
      <c r="OWO26"/>
      <c r="OWP26"/>
      <c r="OWQ26"/>
      <c r="OWR26"/>
      <c r="OWS26"/>
      <c r="OWT26"/>
      <c r="OWU26"/>
      <c r="OWV26"/>
      <c r="OWW26"/>
      <c r="OWX26"/>
      <c r="OWY26"/>
      <c r="OWZ26"/>
      <c r="OXA26"/>
      <c r="OXB26"/>
      <c r="OXC26"/>
      <c r="OXD26"/>
      <c r="OXE26"/>
      <c r="OXF26"/>
      <c r="OXG26"/>
      <c r="OXH26"/>
      <c r="OXI26"/>
      <c r="OXJ26"/>
      <c r="OXK26"/>
      <c r="OXL26"/>
      <c r="OXM26"/>
      <c r="OXN26"/>
      <c r="OXO26"/>
      <c r="OXP26"/>
      <c r="OXQ26"/>
      <c r="OXR26"/>
      <c r="OXS26"/>
      <c r="OXT26"/>
      <c r="OXU26"/>
      <c r="OXV26"/>
      <c r="OXW26"/>
      <c r="OXX26"/>
      <c r="OXY26"/>
      <c r="OXZ26"/>
      <c r="OYA26"/>
      <c r="OYB26"/>
      <c r="OYC26"/>
      <c r="OYD26"/>
      <c r="OYE26"/>
      <c r="OYF26"/>
      <c r="OYG26"/>
      <c r="OYH26"/>
      <c r="OYI26"/>
      <c r="OYJ26"/>
      <c r="OYK26"/>
      <c r="OYL26"/>
      <c r="OYM26"/>
      <c r="OYN26"/>
      <c r="OYO26"/>
      <c r="OYP26"/>
      <c r="OYQ26"/>
      <c r="OYR26"/>
      <c r="OYS26"/>
      <c r="OYT26"/>
      <c r="OYU26"/>
      <c r="OYV26"/>
      <c r="OYW26"/>
      <c r="OYX26"/>
      <c r="OYY26"/>
      <c r="OYZ26"/>
      <c r="OZA26"/>
      <c r="OZB26"/>
      <c r="OZC26"/>
      <c r="OZD26"/>
      <c r="OZE26"/>
      <c r="OZF26"/>
      <c r="OZG26"/>
      <c r="OZH26"/>
      <c r="OZI26"/>
      <c r="OZJ26"/>
      <c r="OZK26"/>
      <c r="OZL26"/>
      <c r="OZM26"/>
      <c r="OZN26"/>
      <c r="OZO26"/>
      <c r="OZP26"/>
      <c r="OZQ26"/>
      <c r="OZR26"/>
      <c r="OZS26"/>
      <c r="OZT26"/>
      <c r="OZU26"/>
      <c r="OZV26"/>
      <c r="OZW26"/>
      <c r="OZX26"/>
      <c r="OZY26"/>
      <c r="OZZ26"/>
      <c r="PAA26"/>
      <c r="PAB26"/>
      <c r="PAC26"/>
      <c r="PAD26"/>
      <c r="PAE26"/>
      <c r="PAF26"/>
      <c r="PAG26"/>
      <c r="PAH26"/>
      <c r="PAI26"/>
      <c r="PAJ26"/>
      <c r="PAK26"/>
      <c r="PAL26"/>
      <c r="PAM26"/>
      <c r="PAN26"/>
      <c r="PAO26"/>
      <c r="PAP26"/>
      <c r="PAQ26"/>
      <c r="PAR26"/>
      <c r="PAS26"/>
      <c r="PAT26"/>
      <c r="PAU26"/>
      <c r="PAV26"/>
      <c r="PAW26"/>
      <c r="PAX26"/>
      <c r="PAY26"/>
      <c r="PAZ26"/>
      <c r="PBA26"/>
      <c r="PBB26"/>
      <c r="PBC26"/>
      <c r="PBD26"/>
      <c r="PBE26"/>
      <c r="PBF26"/>
      <c r="PBG26"/>
      <c r="PBH26"/>
      <c r="PBI26"/>
      <c r="PBJ26"/>
      <c r="PBK26"/>
      <c r="PBL26"/>
      <c r="PBM26"/>
      <c r="PBN26"/>
      <c r="PBO26"/>
      <c r="PBP26"/>
      <c r="PBQ26"/>
      <c r="PBR26"/>
      <c r="PBS26"/>
      <c r="PBT26"/>
      <c r="PBU26"/>
      <c r="PBV26"/>
      <c r="PBW26"/>
      <c r="PBX26"/>
      <c r="PBY26"/>
      <c r="PBZ26"/>
      <c r="PCA26"/>
      <c r="PCB26"/>
      <c r="PCC26"/>
      <c r="PCD26"/>
      <c r="PCE26"/>
      <c r="PCF26"/>
      <c r="PCG26"/>
      <c r="PCH26"/>
      <c r="PCI26"/>
      <c r="PCJ26"/>
      <c r="PCK26"/>
      <c r="PCL26"/>
      <c r="PCM26"/>
      <c r="PCN26"/>
      <c r="PCO26"/>
      <c r="PCP26"/>
      <c r="PCQ26"/>
      <c r="PCR26"/>
      <c r="PCS26"/>
      <c r="PCT26"/>
      <c r="PCU26"/>
      <c r="PCV26"/>
      <c r="PCW26"/>
      <c r="PCX26"/>
      <c r="PCY26"/>
      <c r="PCZ26"/>
      <c r="PDA26"/>
      <c r="PDB26"/>
      <c r="PDC26"/>
      <c r="PDD26"/>
      <c r="PDE26"/>
      <c r="PDF26"/>
      <c r="PDG26"/>
      <c r="PDH26"/>
      <c r="PDI26"/>
      <c r="PDJ26"/>
      <c r="PDK26"/>
      <c r="PDL26"/>
      <c r="PDM26"/>
      <c r="PDN26"/>
      <c r="PDO26"/>
      <c r="PDP26"/>
      <c r="PDQ26"/>
      <c r="PDR26"/>
      <c r="PDS26"/>
      <c r="PDT26"/>
      <c r="PDU26"/>
      <c r="PDV26"/>
      <c r="PDW26"/>
      <c r="PDX26"/>
      <c r="PDY26"/>
      <c r="PDZ26"/>
      <c r="PEA26"/>
      <c r="PEB26"/>
      <c r="PEC26"/>
      <c r="PED26"/>
      <c r="PEE26"/>
      <c r="PEF26"/>
      <c r="PEG26"/>
      <c r="PEH26"/>
      <c r="PEI26"/>
      <c r="PEJ26"/>
      <c r="PEK26"/>
      <c r="PEL26"/>
      <c r="PEM26"/>
      <c r="PEN26"/>
      <c r="PEO26"/>
      <c r="PEP26"/>
      <c r="PEQ26"/>
      <c r="PER26"/>
      <c r="PES26"/>
      <c r="PET26"/>
      <c r="PEU26"/>
      <c r="PEV26"/>
      <c r="PEW26"/>
      <c r="PEX26"/>
      <c r="PEY26"/>
      <c r="PEZ26"/>
      <c r="PFA26"/>
      <c r="PFB26"/>
      <c r="PFC26"/>
      <c r="PFD26"/>
      <c r="PFE26"/>
      <c r="PFF26"/>
      <c r="PFG26"/>
      <c r="PFH26"/>
      <c r="PFI26"/>
      <c r="PFJ26"/>
      <c r="PFK26"/>
      <c r="PFL26"/>
      <c r="PFM26"/>
      <c r="PFN26"/>
      <c r="PFO26"/>
      <c r="PFP26"/>
      <c r="PFQ26"/>
      <c r="PFR26"/>
      <c r="PFS26"/>
      <c r="PFT26"/>
      <c r="PFU26"/>
      <c r="PFV26"/>
      <c r="PFW26"/>
      <c r="PFX26"/>
      <c r="PFY26"/>
      <c r="PFZ26"/>
      <c r="PGA26"/>
      <c r="PGB26"/>
      <c r="PGC26"/>
      <c r="PGD26"/>
      <c r="PGE26"/>
      <c r="PGF26"/>
      <c r="PGG26"/>
      <c r="PGH26"/>
      <c r="PGI26"/>
      <c r="PGJ26"/>
      <c r="PGK26"/>
      <c r="PGL26"/>
      <c r="PGM26"/>
      <c r="PGN26"/>
      <c r="PGO26"/>
      <c r="PGP26"/>
      <c r="PGQ26"/>
      <c r="PGR26"/>
      <c r="PGS26"/>
      <c r="PGT26"/>
      <c r="PGU26"/>
      <c r="PGV26"/>
      <c r="PGW26"/>
      <c r="PGX26"/>
      <c r="PGY26"/>
      <c r="PGZ26"/>
      <c r="PHA26"/>
      <c r="PHB26"/>
      <c r="PHC26"/>
      <c r="PHD26"/>
      <c r="PHE26"/>
      <c r="PHF26"/>
      <c r="PHG26"/>
      <c r="PHH26"/>
      <c r="PHI26"/>
      <c r="PHJ26"/>
      <c r="PHK26"/>
      <c r="PHL26"/>
      <c r="PHM26"/>
      <c r="PHN26"/>
      <c r="PHO26"/>
      <c r="PHP26"/>
      <c r="PHQ26"/>
      <c r="PHR26"/>
      <c r="PHS26"/>
      <c r="PHT26"/>
      <c r="PHU26"/>
      <c r="PHV26"/>
      <c r="PHW26"/>
      <c r="PHX26"/>
      <c r="PHY26"/>
      <c r="PHZ26"/>
      <c r="PIA26"/>
      <c r="PIB26"/>
      <c r="PIC26"/>
      <c r="PID26"/>
      <c r="PIE26"/>
      <c r="PIF26"/>
      <c r="PIG26"/>
      <c r="PIH26"/>
      <c r="PII26"/>
      <c r="PIJ26"/>
      <c r="PIK26"/>
      <c r="PIL26"/>
      <c r="PIM26"/>
      <c r="PIN26"/>
      <c r="PIO26"/>
      <c r="PIP26"/>
      <c r="PIQ26"/>
      <c r="PIR26"/>
      <c r="PIS26"/>
      <c r="PIT26"/>
      <c r="PIU26"/>
      <c r="PIV26"/>
      <c r="PIW26"/>
      <c r="PIX26"/>
      <c r="PIY26"/>
      <c r="PIZ26"/>
      <c r="PJA26"/>
      <c r="PJB26"/>
      <c r="PJC26"/>
      <c r="PJD26"/>
      <c r="PJE26"/>
      <c r="PJF26"/>
      <c r="PJG26"/>
      <c r="PJH26"/>
      <c r="PJI26"/>
      <c r="PJJ26"/>
      <c r="PJK26"/>
      <c r="PJL26"/>
      <c r="PJM26"/>
      <c r="PJN26"/>
      <c r="PJO26"/>
      <c r="PJP26"/>
      <c r="PJQ26"/>
      <c r="PJR26"/>
      <c r="PJS26"/>
      <c r="PJT26"/>
      <c r="PJU26"/>
      <c r="PJV26"/>
      <c r="PJW26"/>
      <c r="PJX26"/>
      <c r="PJY26"/>
      <c r="PJZ26"/>
      <c r="PKA26"/>
      <c r="PKB26"/>
      <c r="PKC26"/>
      <c r="PKD26"/>
      <c r="PKE26"/>
      <c r="PKF26"/>
      <c r="PKG26"/>
      <c r="PKH26"/>
      <c r="PKI26"/>
      <c r="PKJ26"/>
      <c r="PKK26"/>
      <c r="PKL26"/>
      <c r="PKM26"/>
      <c r="PKN26"/>
      <c r="PKO26"/>
      <c r="PKP26"/>
      <c r="PKQ26"/>
      <c r="PKR26"/>
      <c r="PKS26"/>
      <c r="PKT26"/>
      <c r="PKU26"/>
      <c r="PKV26"/>
      <c r="PKW26"/>
      <c r="PKX26"/>
      <c r="PKY26"/>
      <c r="PKZ26"/>
      <c r="PLA26"/>
      <c r="PLB26"/>
      <c r="PLC26"/>
      <c r="PLD26"/>
      <c r="PLE26"/>
      <c r="PLF26"/>
      <c r="PLG26"/>
      <c r="PLH26"/>
      <c r="PLI26"/>
      <c r="PLJ26"/>
      <c r="PLK26"/>
      <c r="PLL26"/>
      <c r="PLM26"/>
      <c r="PLN26"/>
      <c r="PLO26"/>
      <c r="PLP26"/>
      <c r="PLQ26"/>
      <c r="PLR26"/>
      <c r="PLS26"/>
      <c r="PLT26"/>
      <c r="PLU26"/>
      <c r="PLV26"/>
      <c r="PLW26"/>
      <c r="PLX26"/>
      <c r="PLY26"/>
      <c r="PLZ26"/>
      <c r="PMA26"/>
      <c r="PMB26"/>
      <c r="PMC26"/>
      <c r="PMD26"/>
      <c r="PME26"/>
      <c r="PMF26"/>
      <c r="PMG26"/>
      <c r="PMH26"/>
      <c r="PMI26"/>
      <c r="PMJ26"/>
      <c r="PMK26"/>
      <c r="PML26"/>
      <c r="PMM26"/>
      <c r="PMN26"/>
      <c r="PMO26"/>
      <c r="PMP26"/>
      <c r="PMQ26"/>
      <c r="PMR26"/>
      <c r="PMS26"/>
      <c r="PMT26"/>
      <c r="PMU26"/>
      <c r="PMV26"/>
      <c r="PMW26"/>
      <c r="PMX26"/>
      <c r="PMY26"/>
      <c r="PMZ26"/>
      <c r="PNA26"/>
      <c r="PNB26"/>
      <c r="PNC26"/>
      <c r="PND26"/>
      <c r="PNE26"/>
      <c r="PNF26"/>
      <c r="PNG26"/>
      <c r="PNH26"/>
      <c r="PNI26"/>
      <c r="PNJ26"/>
      <c r="PNK26"/>
      <c r="PNL26"/>
      <c r="PNM26"/>
      <c r="PNN26"/>
      <c r="PNO26"/>
      <c r="PNP26"/>
      <c r="PNQ26"/>
      <c r="PNR26"/>
      <c r="PNS26"/>
      <c r="PNT26"/>
      <c r="PNU26"/>
      <c r="PNV26"/>
      <c r="PNW26"/>
      <c r="PNX26"/>
      <c r="PNY26"/>
      <c r="PNZ26"/>
      <c r="POA26"/>
      <c r="POB26"/>
      <c r="POC26"/>
      <c r="POD26"/>
      <c r="POE26"/>
      <c r="POF26"/>
      <c r="POG26"/>
      <c r="POH26"/>
      <c r="POI26"/>
      <c r="POJ26"/>
      <c r="POK26"/>
      <c r="POL26"/>
      <c r="POM26"/>
      <c r="PON26"/>
      <c r="POO26"/>
      <c r="POP26"/>
      <c r="POQ26"/>
      <c r="POR26"/>
      <c r="POS26"/>
      <c r="POT26"/>
      <c r="POU26"/>
      <c r="POV26"/>
      <c r="POW26"/>
      <c r="POX26"/>
      <c r="POY26"/>
      <c r="POZ26"/>
      <c r="PPA26"/>
      <c r="PPB26"/>
      <c r="PPC26"/>
      <c r="PPD26"/>
      <c r="PPE26"/>
      <c r="PPF26"/>
      <c r="PPG26"/>
      <c r="PPH26"/>
      <c r="PPI26"/>
      <c r="PPJ26"/>
      <c r="PPK26"/>
      <c r="PPL26"/>
      <c r="PPM26"/>
      <c r="PPN26"/>
      <c r="PPO26"/>
      <c r="PPP26"/>
      <c r="PPQ26"/>
      <c r="PPR26"/>
      <c r="PPS26"/>
      <c r="PPT26"/>
      <c r="PPU26"/>
      <c r="PPV26"/>
      <c r="PPW26"/>
      <c r="PPX26"/>
      <c r="PPY26"/>
      <c r="PPZ26"/>
      <c r="PQA26"/>
      <c r="PQB26"/>
      <c r="PQC26"/>
      <c r="PQD26"/>
      <c r="PQE26"/>
      <c r="PQF26"/>
      <c r="PQG26"/>
      <c r="PQH26"/>
      <c r="PQI26"/>
      <c r="PQJ26"/>
      <c r="PQK26"/>
      <c r="PQL26"/>
      <c r="PQM26"/>
      <c r="PQN26"/>
      <c r="PQO26"/>
      <c r="PQP26"/>
      <c r="PQQ26"/>
      <c r="PQR26"/>
      <c r="PQS26"/>
      <c r="PQT26"/>
      <c r="PQU26"/>
      <c r="PQV26"/>
      <c r="PQW26"/>
      <c r="PQX26"/>
      <c r="PQY26"/>
      <c r="PQZ26"/>
      <c r="PRA26"/>
      <c r="PRB26"/>
      <c r="PRC26"/>
      <c r="PRD26"/>
      <c r="PRE26"/>
      <c r="PRF26"/>
      <c r="PRG26"/>
      <c r="PRH26"/>
      <c r="PRI26"/>
      <c r="PRJ26"/>
      <c r="PRK26"/>
      <c r="PRL26"/>
      <c r="PRM26"/>
      <c r="PRN26"/>
      <c r="PRO26"/>
      <c r="PRP26"/>
      <c r="PRQ26"/>
      <c r="PRR26"/>
      <c r="PRS26"/>
      <c r="PRT26"/>
      <c r="PRU26"/>
      <c r="PRV26"/>
      <c r="PRW26"/>
      <c r="PRX26"/>
      <c r="PRY26"/>
      <c r="PRZ26"/>
      <c r="PSA26"/>
      <c r="PSB26"/>
      <c r="PSC26"/>
      <c r="PSD26"/>
      <c r="PSE26"/>
      <c r="PSF26"/>
      <c r="PSG26"/>
      <c r="PSH26"/>
      <c r="PSI26"/>
      <c r="PSJ26"/>
      <c r="PSK26"/>
      <c r="PSL26"/>
      <c r="PSM26"/>
      <c r="PSN26"/>
      <c r="PSO26"/>
      <c r="PSP26"/>
      <c r="PSQ26"/>
      <c r="PSR26"/>
      <c r="PSS26"/>
      <c r="PST26"/>
      <c r="PSU26"/>
      <c r="PSV26"/>
      <c r="PSW26"/>
      <c r="PSX26"/>
      <c r="PSY26"/>
      <c r="PSZ26"/>
      <c r="PTA26"/>
      <c r="PTB26"/>
      <c r="PTC26"/>
      <c r="PTD26"/>
      <c r="PTE26"/>
      <c r="PTF26"/>
      <c r="PTG26"/>
      <c r="PTH26"/>
      <c r="PTI26"/>
      <c r="PTJ26"/>
      <c r="PTK26"/>
      <c r="PTL26"/>
      <c r="PTM26"/>
      <c r="PTN26"/>
      <c r="PTO26"/>
      <c r="PTP26"/>
      <c r="PTQ26"/>
      <c r="PTR26"/>
      <c r="PTS26"/>
      <c r="PTT26"/>
      <c r="PTU26"/>
      <c r="PTV26"/>
      <c r="PTW26"/>
      <c r="PTX26"/>
      <c r="PTY26"/>
      <c r="PTZ26"/>
      <c r="PUA26"/>
      <c r="PUB26"/>
      <c r="PUC26"/>
      <c r="PUD26"/>
      <c r="PUE26"/>
      <c r="PUF26"/>
      <c r="PUG26"/>
      <c r="PUH26"/>
      <c r="PUI26"/>
      <c r="PUJ26"/>
      <c r="PUK26"/>
      <c r="PUL26"/>
      <c r="PUM26"/>
      <c r="PUN26"/>
      <c r="PUO26"/>
      <c r="PUP26"/>
      <c r="PUQ26"/>
      <c r="PUR26"/>
      <c r="PUS26"/>
      <c r="PUT26"/>
      <c r="PUU26"/>
      <c r="PUV26"/>
      <c r="PUW26"/>
      <c r="PUX26"/>
      <c r="PUY26"/>
      <c r="PUZ26"/>
      <c r="PVA26"/>
      <c r="PVB26"/>
      <c r="PVC26"/>
      <c r="PVD26"/>
      <c r="PVE26"/>
      <c r="PVF26"/>
      <c r="PVG26"/>
      <c r="PVH26"/>
      <c r="PVI26"/>
      <c r="PVJ26"/>
      <c r="PVK26"/>
      <c r="PVL26"/>
      <c r="PVM26"/>
      <c r="PVN26"/>
      <c r="PVO26"/>
      <c r="PVP26"/>
      <c r="PVQ26"/>
      <c r="PVR26"/>
      <c r="PVS26"/>
      <c r="PVT26"/>
      <c r="PVU26"/>
      <c r="PVV26"/>
      <c r="PVW26"/>
      <c r="PVX26"/>
      <c r="PVY26"/>
      <c r="PVZ26"/>
      <c r="PWA26"/>
      <c r="PWB26"/>
      <c r="PWC26"/>
      <c r="PWD26"/>
      <c r="PWE26"/>
      <c r="PWF26"/>
      <c r="PWG26"/>
      <c r="PWH26"/>
      <c r="PWI26"/>
      <c r="PWJ26"/>
      <c r="PWK26"/>
      <c r="PWL26"/>
      <c r="PWM26"/>
      <c r="PWN26"/>
      <c r="PWO26"/>
      <c r="PWP26"/>
      <c r="PWQ26"/>
      <c r="PWR26"/>
      <c r="PWS26"/>
      <c r="PWT26"/>
      <c r="PWU26"/>
      <c r="PWV26"/>
      <c r="PWW26"/>
      <c r="PWX26"/>
      <c r="PWY26"/>
      <c r="PWZ26"/>
      <c r="PXA26"/>
      <c r="PXB26"/>
      <c r="PXC26"/>
      <c r="PXD26"/>
      <c r="PXE26"/>
      <c r="PXF26"/>
      <c r="PXG26"/>
      <c r="PXH26"/>
      <c r="PXI26"/>
      <c r="PXJ26"/>
      <c r="PXK26"/>
      <c r="PXL26"/>
      <c r="PXM26"/>
      <c r="PXN26"/>
      <c r="PXO26"/>
      <c r="PXP26"/>
      <c r="PXQ26"/>
      <c r="PXR26"/>
      <c r="PXS26"/>
      <c r="PXT26"/>
      <c r="PXU26"/>
      <c r="PXV26"/>
      <c r="PXW26"/>
      <c r="PXX26"/>
      <c r="PXY26"/>
      <c r="PXZ26"/>
      <c r="PYA26"/>
      <c r="PYB26"/>
      <c r="PYC26"/>
      <c r="PYD26"/>
      <c r="PYE26"/>
      <c r="PYF26"/>
      <c r="PYG26"/>
      <c r="PYH26"/>
      <c r="PYI26"/>
      <c r="PYJ26"/>
      <c r="PYK26"/>
      <c r="PYL26"/>
      <c r="PYM26"/>
      <c r="PYN26"/>
      <c r="PYO26"/>
      <c r="PYP26"/>
      <c r="PYQ26"/>
      <c r="PYR26"/>
      <c r="PYS26"/>
      <c r="PYT26"/>
      <c r="PYU26"/>
      <c r="PYV26"/>
      <c r="PYW26"/>
      <c r="PYX26"/>
      <c r="PYY26"/>
      <c r="PYZ26"/>
      <c r="PZA26"/>
      <c r="PZB26"/>
      <c r="PZC26"/>
      <c r="PZD26"/>
      <c r="PZE26"/>
      <c r="PZF26"/>
      <c r="PZG26"/>
      <c r="PZH26"/>
      <c r="PZI26"/>
      <c r="PZJ26"/>
      <c r="PZK26"/>
      <c r="PZL26"/>
      <c r="PZM26"/>
      <c r="PZN26"/>
      <c r="PZO26"/>
      <c r="PZP26"/>
      <c r="PZQ26"/>
      <c r="PZR26"/>
      <c r="PZS26"/>
      <c r="PZT26"/>
      <c r="PZU26"/>
      <c r="PZV26"/>
      <c r="PZW26"/>
      <c r="PZX26"/>
      <c r="PZY26"/>
      <c r="PZZ26"/>
      <c r="QAA26"/>
      <c r="QAB26"/>
      <c r="QAC26"/>
      <c r="QAD26"/>
      <c r="QAE26"/>
      <c r="QAF26"/>
      <c r="QAG26"/>
      <c r="QAH26"/>
      <c r="QAI26"/>
      <c r="QAJ26"/>
      <c r="QAK26"/>
      <c r="QAL26"/>
      <c r="QAM26"/>
      <c r="QAN26"/>
      <c r="QAO26"/>
      <c r="QAP26"/>
      <c r="QAQ26"/>
      <c r="QAR26"/>
      <c r="QAS26"/>
      <c r="QAT26"/>
      <c r="QAU26"/>
      <c r="QAV26"/>
      <c r="QAW26"/>
      <c r="QAX26"/>
      <c r="QAY26"/>
      <c r="QAZ26"/>
      <c r="QBA26"/>
      <c r="QBB26"/>
      <c r="QBC26"/>
      <c r="QBD26"/>
      <c r="QBE26"/>
      <c r="QBF26"/>
      <c r="QBG26"/>
      <c r="QBH26"/>
      <c r="QBI26"/>
      <c r="QBJ26"/>
      <c r="QBK26"/>
      <c r="QBL26"/>
      <c r="QBM26"/>
      <c r="QBN26"/>
      <c r="QBO26"/>
      <c r="QBP26"/>
      <c r="QBQ26"/>
      <c r="QBR26"/>
      <c r="QBS26"/>
      <c r="QBT26"/>
      <c r="QBU26"/>
      <c r="QBV26"/>
      <c r="QBW26"/>
      <c r="QBX26"/>
      <c r="QBY26"/>
      <c r="QBZ26"/>
      <c r="QCA26"/>
      <c r="QCB26"/>
      <c r="QCC26"/>
      <c r="QCD26"/>
      <c r="QCE26"/>
      <c r="QCF26"/>
      <c r="QCG26"/>
      <c r="QCH26"/>
      <c r="QCI26"/>
      <c r="QCJ26"/>
      <c r="QCK26"/>
      <c r="QCL26"/>
      <c r="QCM26"/>
      <c r="QCN26"/>
      <c r="QCO26"/>
      <c r="QCP26"/>
      <c r="QCQ26"/>
      <c r="QCR26"/>
      <c r="QCS26"/>
      <c r="QCT26"/>
      <c r="QCU26"/>
      <c r="QCV26"/>
      <c r="QCW26"/>
      <c r="QCX26"/>
      <c r="QCY26"/>
      <c r="QCZ26"/>
      <c r="QDA26"/>
      <c r="QDB26"/>
      <c r="QDC26"/>
      <c r="QDD26"/>
      <c r="QDE26"/>
      <c r="QDF26"/>
      <c r="QDG26"/>
      <c r="QDH26"/>
      <c r="QDI26"/>
      <c r="QDJ26"/>
      <c r="QDK26"/>
      <c r="QDL26"/>
      <c r="QDM26"/>
      <c r="QDN26"/>
      <c r="QDO26"/>
      <c r="QDP26"/>
      <c r="QDQ26"/>
      <c r="QDR26"/>
      <c r="QDS26"/>
      <c r="QDT26"/>
      <c r="QDU26"/>
      <c r="QDV26"/>
      <c r="QDW26"/>
      <c r="QDX26"/>
      <c r="QDY26"/>
      <c r="QDZ26"/>
      <c r="QEA26"/>
      <c r="QEB26"/>
      <c r="QEC26"/>
      <c r="QED26"/>
      <c r="QEE26"/>
      <c r="QEF26"/>
      <c r="QEG26"/>
      <c r="QEH26"/>
      <c r="QEI26"/>
      <c r="QEJ26"/>
      <c r="QEK26"/>
      <c r="QEL26"/>
      <c r="QEM26"/>
      <c r="QEN26"/>
      <c r="QEO26"/>
      <c r="QEP26"/>
      <c r="QEQ26"/>
      <c r="QER26"/>
      <c r="QES26"/>
      <c r="QET26"/>
      <c r="QEU26"/>
      <c r="QEV26"/>
      <c r="QEW26"/>
      <c r="QEX26"/>
      <c r="QEY26"/>
      <c r="QEZ26"/>
      <c r="QFA26"/>
      <c r="QFB26"/>
      <c r="QFC26"/>
      <c r="QFD26"/>
      <c r="QFE26"/>
      <c r="QFF26"/>
      <c r="QFG26"/>
      <c r="QFH26"/>
      <c r="QFI26"/>
      <c r="QFJ26"/>
      <c r="QFK26"/>
      <c r="QFL26"/>
      <c r="QFM26"/>
      <c r="QFN26"/>
      <c r="QFO26"/>
      <c r="QFP26"/>
      <c r="QFQ26"/>
      <c r="QFR26"/>
      <c r="QFS26"/>
      <c r="QFT26"/>
      <c r="QFU26"/>
      <c r="QFV26"/>
      <c r="QFW26"/>
      <c r="QFX26"/>
      <c r="QFY26"/>
      <c r="QFZ26"/>
      <c r="QGA26"/>
      <c r="QGB26"/>
      <c r="QGC26"/>
      <c r="QGD26"/>
      <c r="QGE26"/>
      <c r="QGF26"/>
      <c r="QGG26"/>
      <c r="QGH26"/>
      <c r="QGI26"/>
      <c r="QGJ26"/>
      <c r="QGK26"/>
      <c r="QGL26"/>
      <c r="QGM26"/>
      <c r="QGN26"/>
      <c r="QGO26"/>
      <c r="QGP26"/>
      <c r="QGQ26"/>
      <c r="QGR26"/>
      <c r="QGS26"/>
      <c r="QGT26"/>
      <c r="QGU26"/>
      <c r="QGV26"/>
      <c r="QGW26"/>
      <c r="QGX26"/>
      <c r="QGY26"/>
      <c r="QGZ26"/>
      <c r="QHA26"/>
      <c r="QHB26"/>
      <c r="QHC26"/>
      <c r="QHD26"/>
      <c r="QHE26"/>
      <c r="QHF26"/>
      <c r="QHG26"/>
      <c r="QHH26"/>
      <c r="QHI26"/>
      <c r="QHJ26"/>
      <c r="QHK26"/>
      <c r="QHL26"/>
      <c r="QHM26"/>
      <c r="QHN26"/>
      <c r="QHO26"/>
      <c r="QHP26"/>
      <c r="QHQ26"/>
      <c r="QHR26"/>
      <c r="QHS26"/>
      <c r="QHT26"/>
      <c r="QHU26"/>
      <c r="QHV26"/>
      <c r="QHW26"/>
      <c r="QHX26"/>
      <c r="QHY26"/>
      <c r="QHZ26"/>
      <c r="QIA26"/>
      <c r="QIB26"/>
      <c r="QIC26"/>
      <c r="QID26"/>
      <c r="QIE26"/>
      <c r="QIF26"/>
      <c r="QIG26"/>
      <c r="QIH26"/>
      <c r="QII26"/>
      <c r="QIJ26"/>
      <c r="QIK26"/>
      <c r="QIL26"/>
      <c r="QIM26"/>
      <c r="QIN26"/>
      <c r="QIO26"/>
      <c r="QIP26"/>
      <c r="QIQ26"/>
      <c r="QIR26"/>
      <c r="QIS26"/>
      <c r="QIT26"/>
      <c r="QIU26"/>
      <c r="QIV26"/>
      <c r="QIW26"/>
      <c r="QIX26"/>
      <c r="QIY26"/>
      <c r="QIZ26"/>
      <c r="QJA26"/>
      <c r="QJB26"/>
      <c r="QJC26"/>
      <c r="QJD26"/>
      <c r="QJE26"/>
      <c r="QJF26"/>
      <c r="QJG26"/>
      <c r="QJH26"/>
      <c r="QJI26"/>
      <c r="QJJ26"/>
      <c r="QJK26"/>
      <c r="QJL26"/>
      <c r="QJM26"/>
      <c r="QJN26"/>
      <c r="QJO26"/>
      <c r="QJP26"/>
      <c r="QJQ26"/>
      <c r="QJR26"/>
      <c r="QJS26"/>
      <c r="QJT26"/>
      <c r="QJU26"/>
      <c r="QJV26"/>
      <c r="QJW26"/>
      <c r="QJX26"/>
      <c r="QJY26"/>
      <c r="QJZ26"/>
      <c r="QKA26"/>
      <c r="QKB26"/>
      <c r="QKC26"/>
      <c r="QKD26"/>
      <c r="QKE26"/>
      <c r="QKF26"/>
      <c r="QKG26"/>
      <c r="QKH26"/>
      <c r="QKI26"/>
      <c r="QKJ26"/>
      <c r="QKK26"/>
      <c r="QKL26"/>
      <c r="QKM26"/>
      <c r="QKN26"/>
      <c r="QKO26"/>
      <c r="QKP26"/>
      <c r="QKQ26"/>
      <c r="QKR26"/>
      <c r="QKS26"/>
      <c r="QKT26"/>
      <c r="QKU26"/>
      <c r="QKV26"/>
      <c r="QKW26"/>
      <c r="QKX26"/>
      <c r="QKY26"/>
      <c r="QKZ26"/>
      <c r="QLA26"/>
      <c r="QLB26"/>
      <c r="QLC26"/>
      <c r="QLD26"/>
      <c r="QLE26"/>
      <c r="QLF26"/>
      <c r="QLG26"/>
      <c r="QLH26"/>
      <c r="QLI26"/>
      <c r="QLJ26"/>
      <c r="QLK26"/>
      <c r="QLL26"/>
      <c r="QLM26"/>
      <c r="QLN26"/>
      <c r="QLO26"/>
      <c r="QLP26"/>
      <c r="QLQ26"/>
      <c r="QLR26"/>
      <c r="QLS26"/>
      <c r="QLT26"/>
      <c r="QLU26"/>
      <c r="QLV26"/>
      <c r="QLW26"/>
      <c r="QLX26"/>
      <c r="QLY26"/>
      <c r="QLZ26"/>
      <c r="QMA26"/>
      <c r="QMB26"/>
      <c r="QMC26"/>
      <c r="QMD26"/>
      <c r="QME26"/>
      <c r="QMF26"/>
      <c r="QMG26"/>
      <c r="QMH26"/>
      <c r="QMI26"/>
      <c r="QMJ26"/>
      <c r="QMK26"/>
      <c r="QML26"/>
      <c r="QMM26"/>
      <c r="QMN26"/>
      <c r="QMO26"/>
      <c r="QMP26"/>
      <c r="QMQ26"/>
      <c r="QMR26"/>
      <c r="QMS26"/>
      <c r="QMT26"/>
      <c r="QMU26"/>
      <c r="QMV26"/>
      <c r="QMW26"/>
      <c r="QMX26"/>
      <c r="QMY26"/>
      <c r="QMZ26"/>
      <c r="QNA26"/>
      <c r="QNB26"/>
      <c r="QNC26"/>
      <c r="QND26"/>
      <c r="QNE26"/>
      <c r="QNF26"/>
      <c r="QNG26"/>
      <c r="QNH26"/>
      <c r="QNI26"/>
      <c r="QNJ26"/>
      <c r="QNK26"/>
      <c r="QNL26"/>
      <c r="QNM26"/>
      <c r="QNN26"/>
      <c r="QNO26"/>
      <c r="QNP26"/>
      <c r="QNQ26"/>
      <c r="QNR26"/>
      <c r="QNS26"/>
      <c r="QNT26"/>
      <c r="QNU26"/>
      <c r="QNV26"/>
      <c r="QNW26"/>
      <c r="QNX26"/>
      <c r="QNY26"/>
      <c r="QNZ26"/>
      <c r="QOA26"/>
      <c r="QOB26"/>
      <c r="QOC26"/>
      <c r="QOD26"/>
      <c r="QOE26"/>
      <c r="QOF26"/>
      <c r="QOG26"/>
      <c r="QOH26"/>
      <c r="QOI26"/>
      <c r="QOJ26"/>
      <c r="QOK26"/>
      <c r="QOL26"/>
      <c r="QOM26"/>
      <c r="QON26"/>
      <c r="QOO26"/>
      <c r="QOP26"/>
      <c r="QOQ26"/>
      <c r="QOR26"/>
      <c r="QOS26"/>
      <c r="QOT26"/>
      <c r="QOU26"/>
      <c r="QOV26"/>
      <c r="QOW26"/>
      <c r="QOX26"/>
      <c r="QOY26"/>
      <c r="QOZ26"/>
      <c r="QPA26"/>
      <c r="QPB26"/>
      <c r="QPC26"/>
      <c r="QPD26"/>
      <c r="QPE26"/>
      <c r="QPF26"/>
      <c r="QPG26"/>
      <c r="QPH26"/>
      <c r="QPI26"/>
      <c r="QPJ26"/>
      <c r="QPK26"/>
      <c r="QPL26"/>
      <c r="QPM26"/>
      <c r="QPN26"/>
      <c r="QPO26"/>
      <c r="QPP26"/>
      <c r="QPQ26"/>
      <c r="QPR26"/>
      <c r="QPS26"/>
      <c r="QPT26"/>
      <c r="QPU26"/>
      <c r="QPV26"/>
      <c r="QPW26"/>
      <c r="QPX26"/>
      <c r="QPY26"/>
      <c r="QPZ26"/>
      <c r="QQA26"/>
      <c r="QQB26"/>
      <c r="QQC26"/>
      <c r="QQD26"/>
      <c r="QQE26"/>
      <c r="QQF26"/>
      <c r="QQG26"/>
      <c r="QQH26"/>
      <c r="QQI26"/>
      <c r="QQJ26"/>
      <c r="QQK26"/>
      <c r="QQL26"/>
      <c r="QQM26"/>
      <c r="QQN26"/>
      <c r="QQO26"/>
      <c r="QQP26"/>
      <c r="QQQ26"/>
      <c r="QQR26"/>
      <c r="QQS26"/>
      <c r="QQT26"/>
      <c r="QQU26"/>
      <c r="QQV26"/>
      <c r="QQW26"/>
      <c r="QQX26"/>
      <c r="QQY26"/>
      <c r="QQZ26"/>
      <c r="QRA26"/>
      <c r="QRB26"/>
      <c r="QRC26"/>
      <c r="QRD26"/>
      <c r="QRE26"/>
      <c r="QRF26"/>
      <c r="QRG26"/>
      <c r="QRH26"/>
      <c r="QRI26"/>
      <c r="QRJ26"/>
      <c r="QRK26"/>
      <c r="QRL26"/>
      <c r="QRM26"/>
      <c r="QRN26"/>
      <c r="QRO26"/>
      <c r="QRP26"/>
      <c r="QRQ26"/>
      <c r="QRR26"/>
      <c r="QRS26"/>
      <c r="QRT26"/>
      <c r="QRU26"/>
      <c r="QRV26"/>
      <c r="QRW26"/>
      <c r="QRX26"/>
      <c r="QRY26"/>
      <c r="QRZ26"/>
      <c r="QSA26"/>
      <c r="QSB26"/>
      <c r="QSC26"/>
      <c r="QSD26"/>
      <c r="QSE26"/>
      <c r="QSF26"/>
      <c r="QSG26"/>
      <c r="QSH26"/>
      <c r="QSI26"/>
      <c r="QSJ26"/>
      <c r="QSK26"/>
      <c r="QSL26"/>
      <c r="QSM26"/>
      <c r="QSN26"/>
      <c r="QSO26"/>
      <c r="QSP26"/>
      <c r="QSQ26"/>
      <c r="QSR26"/>
      <c r="QSS26"/>
      <c r="QST26"/>
      <c r="QSU26"/>
      <c r="QSV26"/>
      <c r="QSW26"/>
      <c r="QSX26"/>
      <c r="QSY26"/>
      <c r="QSZ26"/>
      <c r="QTA26"/>
      <c r="QTB26"/>
      <c r="QTC26"/>
      <c r="QTD26"/>
      <c r="QTE26"/>
      <c r="QTF26"/>
      <c r="QTG26"/>
      <c r="QTH26"/>
      <c r="QTI26"/>
      <c r="QTJ26"/>
      <c r="QTK26"/>
      <c r="QTL26"/>
      <c r="QTM26"/>
      <c r="QTN26"/>
      <c r="QTO26"/>
      <c r="QTP26"/>
      <c r="QTQ26"/>
      <c r="QTR26"/>
      <c r="QTS26"/>
      <c r="QTT26"/>
      <c r="QTU26"/>
      <c r="QTV26"/>
      <c r="QTW26"/>
      <c r="QTX26"/>
      <c r="QTY26"/>
      <c r="QTZ26"/>
      <c r="QUA26"/>
      <c r="QUB26"/>
      <c r="QUC26"/>
      <c r="QUD26"/>
      <c r="QUE26"/>
      <c r="QUF26"/>
      <c r="QUG26"/>
      <c r="QUH26"/>
      <c r="QUI26"/>
      <c r="QUJ26"/>
      <c r="QUK26"/>
      <c r="QUL26"/>
      <c r="QUM26"/>
      <c r="QUN26"/>
      <c r="QUO26"/>
      <c r="QUP26"/>
      <c r="QUQ26"/>
      <c r="QUR26"/>
      <c r="QUS26"/>
      <c r="QUT26"/>
      <c r="QUU26"/>
      <c r="QUV26"/>
      <c r="QUW26"/>
      <c r="QUX26"/>
      <c r="QUY26"/>
      <c r="QUZ26"/>
      <c r="QVA26"/>
      <c r="QVB26"/>
      <c r="QVC26"/>
      <c r="QVD26"/>
      <c r="QVE26"/>
      <c r="QVF26"/>
      <c r="QVG26"/>
      <c r="QVH26"/>
      <c r="QVI26"/>
      <c r="QVJ26"/>
      <c r="QVK26"/>
      <c r="QVL26"/>
      <c r="QVM26"/>
      <c r="QVN26"/>
      <c r="QVO26"/>
      <c r="QVP26"/>
      <c r="QVQ26"/>
      <c r="QVR26"/>
      <c r="QVS26"/>
      <c r="QVT26"/>
      <c r="QVU26"/>
      <c r="QVV26"/>
      <c r="QVW26"/>
      <c r="QVX26"/>
      <c r="QVY26"/>
      <c r="QVZ26"/>
      <c r="QWA26"/>
      <c r="QWB26"/>
      <c r="QWC26"/>
      <c r="QWD26"/>
      <c r="QWE26"/>
      <c r="QWF26"/>
      <c r="QWG26"/>
      <c r="QWH26"/>
      <c r="QWI26"/>
      <c r="QWJ26"/>
      <c r="QWK26"/>
      <c r="QWL26"/>
      <c r="QWM26"/>
      <c r="QWN26"/>
      <c r="QWO26"/>
      <c r="QWP26"/>
      <c r="QWQ26"/>
      <c r="QWR26"/>
      <c r="QWS26"/>
      <c r="QWT26"/>
      <c r="QWU26"/>
      <c r="QWV26"/>
      <c r="QWW26"/>
      <c r="QWX26"/>
      <c r="QWY26"/>
      <c r="QWZ26"/>
      <c r="QXA26"/>
      <c r="QXB26"/>
      <c r="QXC26"/>
      <c r="QXD26"/>
      <c r="QXE26"/>
      <c r="QXF26"/>
      <c r="QXG26"/>
      <c r="QXH26"/>
      <c r="QXI26"/>
      <c r="QXJ26"/>
      <c r="QXK26"/>
      <c r="QXL26"/>
      <c r="QXM26"/>
      <c r="QXN26"/>
      <c r="QXO26"/>
      <c r="QXP26"/>
      <c r="QXQ26"/>
      <c r="QXR26"/>
      <c r="QXS26"/>
      <c r="QXT26"/>
      <c r="QXU26"/>
      <c r="QXV26"/>
      <c r="QXW26"/>
      <c r="QXX26"/>
      <c r="QXY26"/>
      <c r="QXZ26"/>
      <c r="QYA26"/>
      <c r="QYB26"/>
      <c r="QYC26"/>
      <c r="QYD26"/>
      <c r="QYE26"/>
      <c r="QYF26"/>
      <c r="QYG26"/>
      <c r="QYH26"/>
      <c r="QYI26"/>
      <c r="QYJ26"/>
      <c r="QYK26"/>
      <c r="QYL26"/>
      <c r="QYM26"/>
      <c r="QYN26"/>
      <c r="QYO26"/>
      <c r="QYP26"/>
      <c r="QYQ26"/>
      <c r="QYR26"/>
      <c r="QYS26"/>
      <c r="QYT26"/>
      <c r="QYU26"/>
      <c r="QYV26"/>
      <c r="QYW26"/>
      <c r="QYX26"/>
      <c r="QYY26"/>
      <c r="QYZ26"/>
      <c r="QZA26"/>
      <c r="QZB26"/>
      <c r="QZC26"/>
      <c r="QZD26"/>
      <c r="QZE26"/>
      <c r="QZF26"/>
      <c r="QZG26"/>
      <c r="QZH26"/>
      <c r="QZI26"/>
      <c r="QZJ26"/>
      <c r="QZK26"/>
      <c r="QZL26"/>
      <c r="QZM26"/>
      <c r="QZN26"/>
      <c r="QZO26"/>
      <c r="QZP26"/>
      <c r="QZQ26"/>
      <c r="QZR26"/>
      <c r="QZS26"/>
      <c r="QZT26"/>
      <c r="QZU26"/>
      <c r="QZV26"/>
      <c r="QZW26"/>
      <c r="QZX26"/>
      <c r="QZY26"/>
      <c r="QZZ26"/>
      <c r="RAA26"/>
      <c r="RAB26"/>
      <c r="RAC26"/>
      <c r="RAD26"/>
      <c r="RAE26"/>
      <c r="RAF26"/>
      <c r="RAG26"/>
      <c r="RAH26"/>
      <c r="RAI26"/>
      <c r="RAJ26"/>
      <c r="RAK26"/>
      <c r="RAL26"/>
      <c r="RAM26"/>
      <c r="RAN26"/>
      <c r="RAO26"/>
      <c r="RAP26"/>
      <c r="RAQ26"/>
      <c r="RAR26"/>
      <c r="RAS26"/>
      <c r="RAT26"/>
      <c r="RAU26"/>
      <c r="RAV26"/>
      <c r="RAW26"/>
      <c r="RAX26"/>
      <c r="RAY26"/>
      <c r="RAZ26"/>
      <c r="RBA26"/>
      <c r="RBB26"/>
      <c r="RBC26"/>
      <c r="RBD26"/>
      <c r="RBE26"/>
      <c r="RBF26"/>
      <c r="RBG26"/>
      <c r="RBH26"/>
      <c r="RBI26"/>
      <c r="RBJ26"/>
      <c r="RBK26"/>
      <c r="RBL26"/>
      <c r="RBM26"/>
      <c r="RBN26"/>
      <c r="RBO26"/>
      <c r="RBP26"/>
      <c r="RBQ26"/>
      <c r="RBR26"/>
      <c r="RBS26"/>
      <c r="RBT26"/>
      <c r="RBU26"/>
      <c r="RBV26"/>
      <c r="RBW26"/>
      <c r="RBX26"/>
      <c r="RBY26"/>
      <c r="RBZ26"/>
      <c r="RCA26"/>
      <c r="RCB26"/>
      <c r="RCC26"/>
      <c r="RCD26"/>
      <c r="RCE26"/>
      <c r="RCF26"/>
      <c r="RCG26"/>
      <c r="RCH26"/>
      <c r="RCI26"/>
      <c r="RCJ26"/>
      <c r="RCK26"/>
      <c r="RCL26"/>
      <c r="RCM26"/>
      <c r="RCN26"/>
      <c r="RCO26"/>
      <c r="RCP26"/>
      <c r="RCQ26"/>
      <c r="RCR26"/>
      <c r="RCS26"/>
      <c r="RCT26"/>
      <c r="RCU26"/>
      <c r="RCV26"/>
      <c r="RCW26"/>
      <c r="RCX26"/>
      <c r="RCY26"/>
      <c r="RCZ26"/>
      <c r="RDA26"/>
      <c r="RDB26"/>
      <c r="RDC26"/>
      <c r="RDD26"/>
      <c r="RDE26"/>
      <c r="RDF26"/>
      <c r="RDG26"/>
      <c r="RDH26"/>
      <c r="RDI26"/>
      <c r="RDJ26"/>
      <c r="RDK26"/>
      <c r="RDL26"/>
      <c r="RDM26"/>
      <c r="RDN26"/>
      <c r="RDO26"/>
      <c r="RDP26"/>
      <c r="RDQ26"/>
      <c r="RDR26"/>
      <c r="RDS26"/>
      <c r="RDT26"/>
      <c r="RDU26"/>
      <c r="RDV26"/>
      <c r="RDW26"/>
      <c r="RDX26"/>
      <c r="RDY26"/>
      <c r="RDZ26"/>
      <c r="REA26"/>
      <c r="REB26"/>
      <c r="REC26"/>
      <c r="RED26"/>
      <c r="REE26"/>
      <c r="REF26"/>
      <c r="REG26"/>
      <c r="REH26"/>
      <c r="REI26"/>
      <c r="REJ26"/>
      <c r="REK26"/>
      <c r="REL26"/>
      <c r="REM26"/>
      <c r="REN26"/>
      <c r="REO26"/>
      <c r="REP26"/>
      <c r="REQ26"/>
      <c r="RER26"/>
      <c r="RES26"/>
      <c r="RET26"/>
      <c r="REU26"/>
      <c r="REV26"/>
      <c r="REW26"/>
      <c r="REX26"/>
      <c r="REY26"/>
      <c r="REZ26"/>
      <c r="RFA26"/>
      <c r="RFB26"/>
      <c r="RFC26"/>
      <c r="RFD26"/>
      <c r="RFE26"/>
      <c r="RFF26"/>
      <c r="RFG26"/>
      <c r="RFH26"/>
      <c r="RFI26"/>
      <c r="RFJ26"/>
      <c r="RFK26"/>
      <c r="RFL26"/>
      <c r="RFM26"/>
      <c r="RFN26"/>
      <c r="RFO26"/>
      <c r="RFP26"/>
      <c r="RFQ26"/>
      <c r="RFR26"/>
      <c r="RFS26"/>
      <c r="RFT26"/>
      <c r="RFU26"/>
      <c r="RFV26"/>
      <c r="RFW26"/>
      <c r="RFX26"/>
      <c r="RFY26"/>
      <c r="RFZ26"/>
      <c r="RGA26"/>
      <c r="RGB26"/>
      <c r="RGC26"/>
      <c r="RGD26"/>
      <c r="RGE26"/>
      <c r="RGF26"/>
      <c r="RGG26"/>
      <c r="RGH26"/>
      <c r="RGI26"/>
      <c r="RGJ26"/>
      <c r="RGK26"/>
      <c r="RGL26"/>
      <c r="RGM26"/>
      <c r="RGN26"/>
      <c r="RGO26"/>
      <c r="RGP26"/>
      <c r="RGQ26"/>
      <c r="RGR26"/>
      <c r="RGS26"/>
      <c r="RGT26"/>
      <c r="RGU26"/>
      <c r="RGV26"/>
      <c r="RGW26"/>
      <c r="RGX26"/>
      <c r="RGY26"/>
      <c r="RGZ26"/>
      <c r="RHA26"/>
      <c r="RHB26"/>
      <c r="RHC26"/>
      <c r="RHD26"/>
      <c r="RHE26"/>
      <c r="RHF26"/>
      <c r="RHG26"/>
      <c r="RHH26"/>
      <c r="RHI26"/>
      <c r="RHJ26"/>
      <c r="RHK26"/>
      <c r="RHL26"/>
      <c r="RHM26"/>
      <c r="RHN26"/>
      <c r="RHO26"/>
      <c r="RHP26"/>
      <c r="RHQ26"/>
      <c r="RHR26"/>
      <c r="RHS26"/>
      <c r="RHT26"/>
      <c r="RHU26"/>
      <c r="RHV26"/>
      <c r="RHW26"/>
      <c r="RHX26"/>
      <c r="RHY26"/>
      <c r="RHZ26"/>
      <c r="RIA26"/>
      <c r="RIB26"/>
      <c r="RIC26"/>
      <c r="RID26"/>
      <c r="RIE26"/>
      <c r="RIF26"/>
      <c r="RIG26"/>
      <c r="RIH26"/>
      <c r="RII26"/>
      <c r="RIJ26"/>
      <c r="RIK26"/>
      <c r="RIL26"/>
      <c r="RIM26"/>
      <c r="RIN26"/>
      <c r="RIO26"/>
      <c r="RIP26"/>
      <c r="RIQ26"/>
      <c r="RIR26"/>
      <c r="RIS26"/>
      <c r="RIT26"/>
      <c r="RIU26"/>
      <c r="RIV26"/>
      <c r="RIW26"/>
      <c r="RIX26"/>
      <c r="RIY26"/>
      <c r="RIZ26"/>
      <c r="RJA26"/>
      <c r="RJB26"/>
      <c r="RJC26"/>
      <c r="RJD26"/>
      <c r="RJE26"/>
      <c r="RJF26"/>
      <c r="RJG26"/>
      <c r="RJH26"/>
      <c r="RJI26"/>
      <c r="RJJ26"/>
      <c r="RJK26"/>
      <c r="RJL26"/>
      <c r="RJM26"/>
      <c r="RJN26"/>
      <c r="RJO26"/>
      <c r="RJP26"/>
      <c r="RJQ26"/>
      <c r="RJR26"/>
      <c r="RJS26"/>
      <c r="RJT26"/>
      <c r="RJU26"/>
      <c r="RJV26"/>
      <c r="RJW26"/>
      <c r="RJX26"/>
      <c r="RJY26"/>
      <c r="RJZ26"/>
      <c r="RKA26"/>
      <c r="RKB26"/>
      <c r="RKC26"/>
      <c r="RKD26"/>
      <c r="RKE26"/>
      <c r="RKF26"/>
      <c r="RKG26"/>
      <c r="RKH26"/>
      <c r="RKI26"/>
      <c r="RKJ26"/>
      <c r="RKK26"/>
      <c r="RKL26"/>
      <c r="RKM26"/>
      <c r="RKN26"/>
      <c r="RKO26"/>
      <c r="RKP26"/>
      <c r="RKQ26"/>
      <c r="RKR26"/>
      <c r="RKS26"/>
      <c r="RKT26"/>
      <c r="RKU26"/>
      <c r="RKV26"/>
      <c r="RKW26"/>
      <c r="RKX26"/>
      <c r="RKY26"/>
      <c r="RKZ26"/>
      <c r="RLA26"/>
      <c r="RLB26"/>
      <c r="RLC26"/>
      <c r="RLD26"/>
      <c r="RLE26"/>
      <c r="RLF26"/>
      <c r="RLG26"/>
      <c r="RLH26"/>
      <c r="RLI26"/>
      <c r="RLJ26"/>
      <c r="RLK26"/>
      <c r="RLL26"/>
      <c r="RLM26"/>
      <c r="RLN26"/>
      <c r="RLO26"/>
      <c r="RLP26"/>
      <c r="RLQ26"/>
      <c r="RLR26"/>
      <c r="RLS26"/>
      <c r="RLT26"/>
      <c r="RLU26"/>
      <c r="RLV26"/>
      <c r="RLW26"/>
      <c r="RLX26"/>
      <c r="RLY26"/>
      <c r="RLZ26"/>
      <c r="RMA26"/>
      <c r="RMB26"/>
      <c r="RMC26"/>
      <c r="RMD26"/>
      <c r="RME26"/>
      <c r="RMF26"/>
      <c r="RMG26"/>
      <c r="RMH26"/>
      <c r="RMI26"/>
      <c r="RMJ26"/>
      <c r="RMK26"/>
      <c r="RML26"/>
      <c r="RMM26"/>
      <c r="RMN26"/>
      <c r="RMO26"/>
      <c r="RMP26"/>
      <c r="RMQ26"/>
      <c r="RMR26"/>
      <c r="RMS26"/>
      <c r="RMT26"/>
      <c r="RMU26"/>
      <c r="RMV26"/>
      <c r="RMW26"/>
      <c r="RMX26"/>
      <c r="RMY26"/>
      <c r="RMZ26"/>
      <c r="RNA26"/>
      <c r="RNB26"/>
      <c r="RNC26"/>
      <c r="RND26"/>
      <c r="RNE26"/>
      <c r="RNF26"/>
      <c r="RNG26"/>
      <c r="RNH26"/>
      <c r="RNI26"/>
      <c r="RNJ26"/>
      <c r="RNK26"/>
      <c r="RNL26"/>
      <c r="RNM26"/>
      <c r="RNN26"/>
      <c r="RNO26"/>
      <c r="RNP26"/>
      <c r="RNQ26"/>
      <c r="RNR26"/>
      <c r="RNS26"/>
      <c r="RNT26"/>
      <c r="RNU26"/>
      <c r="RNV26"/>
      <c r="RNW26"/>
      <c r="RNX26"/>
      <c r="RNY26"/>
      <c r="RNZ26"/>
      <c r="ROA26"/>
      <c r="ROB26"/>
      <c r="ROC26"/>
      <c r="ROD26"/>
      <c r="ROE26"/>
      <c r="ROF26"/>
      <c r="ROG26"/>
      <c r="ROH26"/>
      <c r="ROI26"/>
      <c r="ROJ26"/>
      <c r="ROK26"/>
      <c r="ROL26"/>
      <c r="ROM26"/>
      <c r="RON26"/>
      <c r="ROO26"/>
      <c r="ROP26"/>
      <c r="ROQ26"/>
      <c r="ROR26"/>
      <c r="ROS26"/>
      <c r="ROT26"/>
      <c r="ROU26"/>
      <c r="ROV26"/>
      <c r="ROW26"/>
      <c r="ROX26"/>
      <c r="ROY26"/>
      <c r="ROZ26"/>
      <c r="RPA26"/>
      <c r="RPB26"/>
      <c r="RPC26"/>
      <c r="RPD26"/>
      <c r="RPE26"/>
      <c r="RPF26"/>
      <c r="RPG26"/>
      <c r="RPH26"/>
      <c r="RPI26"/>
      <c r="RPJ26"/>
      <c r="RPK26"/>
      <c r="RPL26"/>
      <c r="RPM26"/>
      <c r="RPN26"/>
      <c r="RPO26"/>
      <c r="RPP26"/>
      <c r="RPQ26"/>
      <c r="RPR26"/>
      <c r="RPS26"/>
      <c r="RPT26"/>
      <c r="RPU26"/>
      <c r="RPV26"/>
      <c r="RPW26"/>
      <c r="RPX26"/>
      <c r="RPY26"/>
      <c r="RPZ26"/>
      <c r="RQA26"/>
      <c r="RQB26"/>
      <c r="RQC26"/>
      <c r="RQD26"/>
      <c r="RQE26"/>
      <c r="RQF26"/>
      <c r="RQG26"/>
      <c r="RQH26"/>
      <c r="RQI26"/>
      <c r="RQJ26"/>
      <c r="RQK26"/>
      <c r="RQL26"/>
      <c r="RQM26"/>
      <c r="RQN26"/>
      <c r="RQO26"/>
      <c r="RQP26"/>
      <c r="RQQ26"/>
      <c r="RQR26"/>
      <c r="RQS26"/>
      <c r="RQT26"/>
      <c r="RQU26"/>
      <c r="RQV26"/>
      <c r="RQW26"/>
      <c r="RQX26"/>
      <c r="RQY26"/>
      <c r="RQZ26"/>
      <c r="RRA26"/>
      <c r="RRB26"/>
      <c r="RRC26"/>
      <c r="RRD26"/>
      <c r="RRE26"/>
      <c r="RRF26"/>
      <c r="RRG26"/>
      <c r="RRH26"/>
      <c r="RRI26"/>
      <c r="RRJ26"/>
      <c r="RRK26"/>
      <c r="RRL26"/>
      <c r="RRM26"/>
      <c r="RRN26"/>
      <c r="RRO26"/>
      <c r="RRP26"/>
      <c r="RRQ26"/>
      <c r="RRR26"/>
      <c r="RRS26"/>
      <c r="RRT26"/>
      <c r="RRU26"/>
      <c r="RRV26"/>
      <c r="RRW26"/>
      <c r="RRX26"/>
      <c r="RRY26"/>
      <c r="RRZ26"/>
      <c r="RSA26"/>
      <c r="RSB26"/>
      <c r="RSC26"/>
      <c r="RSD26"/>
      <c r="RSE26"/>
      <c r="RSF26"/>
      <c r="RSG26"/>
      <c r="RSH26"/>
      <c r="RSI26"/>
      <c r="RSJ26"/>
      <c r="RSK26"/>
      <c r="RSL26"/>
      <c r="RSM26"/>
      <c r="RSN26"/>
      <c r="RSO26"/>
      <c r="RSP26"/>
      <c r="RSQ26"/>
      <c r="RSR26"/>
      <c r="RSS26"/>
      <c r="RST26"/>
      <c r="RSU26"/>
      <c r="RSV26"/>
      <c r="RSW26"/>
      <c r="RSX26"/>
      <c r="RSY26"/>
      <c r="RSZ26"/>
      <c r="RTA26"/>
      <c r="RTB26"/>
      <c r="RTC26"/>
      <c r="RTD26"/>
      <c r="RTE26"/>
      <c r="RTF26"/>
      <c r="RTG26"/>
      <c r="RTH26"/>
      <c r="RTI26"/>
      <c r="RTJ26"/>
      <c r="RTK26"/>
      <c r="RTL26"/>
      <c r="RTM26"/>
      <c r="RTN26"/>
      <c r="RTO26"/>
      <c r="RTP26"/>
      <c r="RTQ26"/>
      <c r="RTR26"/>
      <c r="RTS26"/>
      <c r="RTT26"/>
      <c r="RTU26"/>
      <c r="RTV26"/>
      <c r="RTW26"/>
      <c r="RTX26"/>
      <c r="RTY26"/>
      <c r="RTZ26"/>
      <c r="RUA26"/>
      <c r="RUB26"/>
      <c r="RUC26"/>
      <c r="RUD26"/>
      <c r="RUE26"/>
      <c r="RUF26"/>
      <c r="RUG26"/>
      <c r="RUH26"/>
      <c r="RUI26"/>
      <c r="RUJ26"/>
      <c r="RUK26"/>
      <c r="RUL26"/>
      <c r="RUM26"/>
      <c r="RUN26"/>
      <c r="RUO26"/>
      <c r="RUP26"/>
      <c r="RUQ26"/>
      <c r="RUR26"/>
      <c r="RUS26"/>
      <c r="RUT26"/>
      <c r="RUU26"/>
      <c r="RUV26"/>
      <c r="RUW26"/>
      <c r="RUX26"/>
      <c r="RUY26"/>
      <c r="RUZ26"/>
      <c r="RVA26"/>
      <c r="RVB26"/>
      <c r="RVC26"/>
      <c r="RVD26"/>
      <c r="RVE26"/>
      <c r="RVF26"/>
      <c r="RVG26"/>
      <c r="RVH26"/>
      <c r="RVI26"/>
      <c r="RVJ26"/>
      <c r="RVK26"/>
      <c r="RVL26"/>
      <c r="RVM26"/>
      <c r="RVN26"/>
      <c r="RVO26"/>
      <c r="RVP26"/>
      <c r="RVQ26"/>
      <c r="RVR26"/>
      <c r="RVS26"/>
      <c r="RVT26"/>
      <c r="RVU26"/>
      <c r="RVV26"/>
      <c r="RVW26"/>
      <c r="RVX26"/>
      <c r="RVY26"/>
      <c r="RVZ26"/>
      <c r="RWA26"/>
      <c r="RWB26"/>
      <c r="RWC26"/>
      <c r="RWD26"/>
      <c r="RWE26"/>
      <c r="RWF26"/>
      <c r="RWG26"/>
      <c r="RWH26"/>
      <c r="RWI26"/>
      <c r="RWJ26"/>
      <c r="RWK26"/>
      <c r="RWL26"/>
      <c r="RWM26"/>
      <c r="RWN26"/>
      <c r="RWO26"/>
      <c r="RWP26"/>
      <c r="RWQ26"/>
      <c r="RWR26"/>
      <c r="RWS26"/>
      <c r="RWT26"/>
      <c r="RWU26"/>
      <c r="RWV26"/>
      <c r="RWW26"/>
      <c r="RWX26"/>
      <c r="RWY26"/>
      <c r="RWZ26"/>
      <c r="RXA26"/>
      <c r="RXB26"/>
      <c r="RXC26"/>
      <c r="RXD26"/>
      <c r="RXE26"/>
      <c r="RXF26"/>
      <c r="RXG26"/>
      <c r="RXH26"/>
      <c r="RXI26"/>
      <c r="RXJ26"/>
      <c r="RXK26"/>
      <c r="RXL26"/>
      <c r="RXM26"/>
      <c r="RXN26"/>
      <c r="RXO26"/>
      <c r="RXP26"/>
      <c r="RXQ26"/>
      <c r="RXR26"/>
      <c r="RXS26"/>
      <c r="RXT26"/>
      <c r="RXU26"/>
      <c r="RXV26"/>
      <c r="RXW26"/>
      <c r="RXX26"/>
      <c r="RXY26"/>
      <c r="RXZ26"/>
      <c r="RYA26"/>
      <c r="RYB26"/>
      <c r="RYC26"/>
      <c r="RYD26"/>
      <c r="RYE26"/>
      <c r="RYF26"/>
      <c r="RYG26"/>
      <c r="RYH26"/>
      <c r="RYI26"/>
      <c r="RYJ26"/>
      <c r="RYK26"/>
      <c r="RYL26"/>
      <c r="RYM26"/>
      <c r="RYN26"/>
      <c r="RYO26"/>
      <c r="RYP26"/>
      <c r="RYQ26"/>
      <c r="RYR26"/>
      <c r="RYS26"/>
      <c r="RYT26"/>
      <c r="RYU26"/>
      <c r="RYV26"/>
      <c r="RYW26"/>
      <c r="RYX26"/>
      <c r="RYY26"/>
      <c r="RYZ26"/>
      <c r="RZA26"/>
      <c r="RZB26"/>
      <c r="RZC26"/>
      <c r="RZD26"/>
      <c r="RZE26"/>
      <c r="RZF26"/>
      <c r="RZG26"/>
      <c r="RZH26"/>
      <c r="RZI26"/>
      <c r="RZJ26"/>
      <c r="RZK26"/>
      <c r="RZL26"/>
      <c r="RZM26"/>
      <c r="RZN26"/>
      <c r="RZO26"/>
      <c r="RZP26"/>
      <c r="RZQ26"/>
      <c r="RZR26"/>
      <c r="RZS26"/>
      <c r="RZT26"/>
      <c r="RZU26"/>
      <c r="RZV26"/>
      <c r="RZW26"/>
      <c r="RZX26"/>
      <c r="RZY26"/>
      <c r="RZZ26"/>
      <c r="SAA26"/>
      <c r="SAB26"/>
      <c r="SAC26"/>
      <c r="SAD26"/>
      <c r="SAE26"/>
      <c r="SAF26"/>
      <c r="SAG26"/>
      <c r="SAH26"/>
      <c r="SAI26"/>
      <c r="SAJ26"/>
      <c r="SAK26"/>
      <c r="SAL26"/>
      <c r="SAM26"/>
      <c r="SAN26"/>
      <c r="SAO26"/>
      <c r="SAP26"/>
      <c r="SAQ26"/>
      <c r="SAR26"/>
      <c r="SAS26"/>
      <c r="SAT26"/>
      <c r="SAU26"/>
      <c r="SAV26"/>
      <c r="SAW26"/>
      <c r="SAX26"/>
      <c r="SAY26"/>
      <c r="SAZ26"/>
      <c r="SBA26"/>
      <c r="SBB26"/>
      <c r="SBC26"/>
      <c r="SBD26"/>
      <c r="SBE26"/>
      <c r="SBF26"/>
      <c r="SBG26"/>
      <c r="SBH26"/>
      <c r="SBI26"/>
      <c r="SBJ26"/>
      <c r="SBK26"/>
      <c r="SBL26"/>
      <c r="SBM26"/>
      <c r="SBN26"/>
      <c r="SBO26"/>
      <c r="SBP26"/>
      <c r="SBQ26"/>
      <c r="SBR26"/>
      <c r="SBS26"/>
      <c r="SBT26"/>
      <c r="SBU26"/>
      <c r="SBV26"/>
      <c r="SBW26"/>
      <c r="SBX26"/>
      <c r="SBY26"/>
      <c r="SBZ26"/>
      <c r="SCA26"/>
      <c r="SCB26"/>
      <c r="SCC26"/>
      <c r="SCD26"/>
      <c r="SCE26"/>
      <c r="SCF26"/>
      <c r="SCG26"/>
      <c r="SCH26"/>
      <c r="SCI26"/>
      <c r="SCJ26"/>
      <c r="SCK26"/>
      <c r="SCL26"/>
      <c r="SCM26"/>
      <c r="SCN26"/>
      <c r="SCO26"/>
      <c r="SCP26"/>
      <c r="SCQ26"/>
      <c r="SCR26"/>
      <c r="SCS26"/>
      <c r="SCT26"/>
      <c r="SCU26"/>
      <c r="SCV26"/>
      <c r="SCW26"/>
      <c r="SCX26"/>
      <c r="SCY26"/>
      <c r="SCZ26"/>
      <c r="SDA26"/>
      <c r="SDB26"/>
      <c r="SDC26"/>
      <c r="SDD26"/>
      <c r="SDE26"/>
      <c r="SDF26"/>
      <c r="SDG26"/>
      <c r="SDH26"/>
      <c r="SDI26"/>
      <c r="SDJ26"/>
      <c r="SDK26"/>
      <c r="SDL26"/>
      <c r="SDM26"/>
      <c r="SDN26"/>
      <c r="SDO26"/>
      <c r="SDP26"/>
      <c r="SDQ26"/>
      <c r="SDR26"/>
      <c r="SDS26"/>
      <c r="SDT26"/>
      <c r="SDU26"/>
      <c r="SDV26"/>
      <c r="SDW26"/>
      <c r="SDX26"/>
      <c r="SDY26"/>
      <c r="SDZ26"/>
      <c r="SEA26"/>
      <c r="SEB26"/>
      <c r="SEC26"/>
      <c r="SED26"/>
      <c r="SEE26"/>
      <c r="SEF26"/>
      <c r="SEG26"/>
      <c r="SEH26"/>
      <c r="SEI26"/>
      <c r="SEJ26"/>
      <c r="SEK26"/>
      <c r="SEL26"/>
      <c r="SEM26"/>
      <c r="SEN26"/>
      <c r="SEO26"/>
      <c r="SEP26"/>
      <c r="SEQ26"/>
      <c r="SER26"/>
      <c r="SES26"/>
      <c r="SET26"/>
      <c r="SEU26"/>
      <c r="SEV26"/>
      <c r="SEW26"/>
      <c r="SEX26"/>
      <c r="SEY26"/>
      <c r="SEZ26"/>
      <c r="SFA26"/>
      <c r="SFB26"/>
      <c r="SFC26"/>
      <c r="SFD26"/>
      <c r="SFE26"/>
      <c r="SFF26"/>
      <c r="SFG26"/>
      <c r="SFH26"/>
      <c r="SFI26"/>
      <c r="SFJ26"/>
      <c r="SFK26"/>
      <c r="SFL26"/>
      <c r="SFM26"/>
      <c r="SFN26"/>
      <c r="SFO26"/>
      <c r="SFP26"/>
      <c r="SFQ26"/>
      <c r="SFR26"/>
      <c r="SFS26"/>
      <c r="SFT26"/>
      <c r="SFU26"/>
      <c r="SFV26"/>
      <c r="SFW26"/>
      <c r="SFX26"/>
      <c r="SFY26"/>
      <c r="SFZ26"/>
      <c r="SGA26"/>
      <c r="SGB26"/>
      <c r="SGC26"/>
      <c r="SGD26"/>
      <c r="SGE26"/>
      <c r="SGF26"/>
      <c r="SGG26"/>
      <c r="SGH26"/>
      <c r="SGI26"/>
      <c r="SGJ26"/>
      <c r="SGK26"/>
      <c r="SGL26"/>
      <c r="SGM26"/>
      <c r="SGN26"/>
      <c r="SGO26"/>
      <c r="SGP26"/>
      <c r="SGQ26"/>
      <c r="SGR26"/>
      <c r="SGS26"/>
      <c r="SGT26"/>
      <c r="SGU26"/>
      <c r="SGV26"/>
      <c r="SGW26"/>
      <c r="SGX26"/>
      <c r="SGY26"/>
      <c r="SGZ26"/>
      <c r="SHA26"/>
      <c r="SHB26"/>
      <c r="SHC26"/>
      <c r="SHD26"/>
      <c r="SHE26"/>
      <c r="SHF26"/>
      <c r="SHG26"/>
      <c r="SHH26"/>
      <c r="SHI26"/>
      <c r="SHJ26"/>
      <c r="SHK26"/>
      <c r="SHL26"/>
      <c r="SHM26"/>
      <c r="SHN26"/>
      <c r="SHO26"/>
      <c r="SHP26"/>
      <c r="SHQ26"/>
      <c r="SHR26"/>
      <c r="SHS26"/>
      <c r="SHT26"/>
      <c r="SHU26"/>
      <c r="SHV26"/>
      <c r="SHW26"/>
      <c r="SHX26"/>
      <c r="SHY26"/>
      <c r="SHZ26"/>
      <c r="SIA26"/>
      <c r="SIB26"/>
      <c r="SIC26"/>
      <c r="SID26"/>
      <c r="SIE26"/>
      <c r="SIF26"/>
      <c r="SIG26"/>
      <c r="SIH26"/>
      <c r="SII26"/>
      <c r="SIJ26"/>
      <c r="SIK26"/>
      <c r="SIL26"/>
      <c r="SIM26"/>
      <c r="SIN26"/>
      <c r="SIO26"/>
      <c r="SIP26"/>
      <c r="SIQ26"/>
      <c r="SIR26"/>
      <c r="SIS26"/>
      <c r="SIT26"/>
      <c r="SIU26"/>
      <c r="SIV26"/>
      <c r="SIW26"/>
      <c r="SIX26"/>
      <c r="SIY26"/>
      <c r="SIZ26"/>
      <c r="SJA26"/>
      <c r="SJB26"/>
      <c r="SJC26"/>
      <c r="SJD26"/>
      <c r="SJE26"/>
      <c r="SJF26"/>
      <c r="SJG26"/>
      <c r="SJH26"/>
      <c r="SJI26"/>
      <c r="SJJ26"/>
      <c r="SJK26"/>
      <c r="SJL26"/>
      <c r="SJM26"/>
      <c r="SJN26"/>
      <c r="SJO26"/>
      <c r="SJP26"/>
      <c r="SJQ26"/>
      <c r="SJR26"/>
      <c r="SJS26"/>
      <c r="SJT26"/>
      <c r="SJU26"/>
      <c r="SJV26"/>
      <c r="SJW26"/>
      <c r="SJX26"/>
      <c r="SJY26"/>
      <c r="SJZ26"/>
      <c r="SKA26"/>
      <c r="SKB26"/>
      <c r="SKC26"/>
      <c r="SKD26"/>
      <c r="SKE26"/>
      <c r="SKF26"/>
      <c r="SKG26"/>
      <c r="SKH26"/>
      <c r="SKI26"/>
      <c r="SKJ26"/>
      <c r="SKK26"/>
      <c r="SKL26"/>
      <c r="SKM26"/>
      <c r="SKN26"/>
      <c r="SKO26"/>
      <c r="SKP26"/>
      <c r="SKQ26"/>
      <c r="SKR26"/>
      <c r="SKS26"/>
      <c r="SKT26"/>
      <c r="SKU26"/>
      <c r="SKV26"/>
      <c r="SKW26"/>
      <c r="SKX26"/>
      <c r="SKY26"/>
      <c r="SKZ26"/>
      <c r="SLA26"/>
      <c r="SLB26"/>
      <c r="SLC26"/>
      <c r="SLD26"/>
      <c r="SLE26"/>
      <c r="SLF26"/>
      <c r="SLG26"/>
      <c r="SLH26"/>
      <c r="SLI26"/>
      <c r="SLJ26"/>
      <c r="SLK26"/>
      <c r="SLL26"/>
      <c r="SLM26"/>
      <c r="SLN26"/>
      <c r="SLO26"/>
      <c r="SLP26"/>
      <c r="SLQ26"/>
      <c r="SLR26"/>
      <c r="SLS26"/>
      <c r="SLT26"/>
      <c r="SLU26"/>
      <c r="SLV26"/>
      <c r="SLW26"/>
      <c r="SLX26"/>
      <c r="SLY26"/>
      <c r="SLZ26"/>
      <c r="SMA26"/>
      <c r="SMB26"/>
      <c r="SMC26"/>
      <c r="SMD26"/>
      <c r="SME26"/>
      <c r="SMF26"/>
      <c r="SMG26"/>
      <c r="SMH26"/>
      <c r="SMI26"/>
      <c r="SMJ26"/>
      <c r="SMK26"/>
      <c r="SML26"/>
      <c r="SMM26"/>
      <c r="SMN26"/>
      <c r="SMO26"/>
      <c r="SMP26"/>
      <c r="SMQ26"/>
      <c r="SMR26"/>
      <c r="SMS26"/>
      <c r="SMT26"/>
      <c r="SMU26"/>
      <c r="SMV26"/>
      <c r="SMW26"/>
      <c r="SMX26"/>
      <c r="SMY26"/>
      <c r="SMZ26"/>
      <c r="SNA26"/>
      <c r="SNB26"/>
      <c r="SNC26"/>
      <c r="SND26"/>
      <c r="SNE26"/>
      <c r="SNF26"/>
      <c r="SNG26"/>
      <c r="SNH26"/>
      <c r="SNI26"/>
      <c r="SNJ26"/>
      <c r="SNK26"/>
      <c r="SNL26"/>
      <c r="SNM26"/>
      <c r="SNN26"/>
      <c r="SNO26"/>
      <c r="SNP26"/>
      <c r="SNQ26"/>
      <c r="SNR26"/>
      <c r="SNS26"/>
      <c r="SNT26"/>
      <c r="SNU26"/>
      <c r="SNV26"/>
      <c r="SNW26"/>
      <c r="SNX26"/>
      <c r="SNY26"/>
      <c r="SNZ26"/>
      <c r="SOA26"/>
      <c r="SOB26"/>
      <c r="SOC26"/>
      <c r="SOD26"/>
      <c r="SOE26"/>
      <c r="SOF26"/>
      <c r="SOG26"/>
      <c r="SOH26"/>
      <c r="SOI26"/>
      <c r="SOJ26"/>
      <c r="SOK26"/>
      <c r="SOL26"/>
      <c r="SOM26"/>
      <c r="SON26"/>
      <c r="SOO26"/>
      <c r="SOP26"/>
      <c r="SOQ26"/>
      <c r="SOR26"/>
      <c r="SOS26"/>
      <c r="SOT26"/>
      <c r="SOU26"/>
      <c r="SOV26"/>
      <c r="SOW26"/>
      <c r="SOX26"/>
      <c r="SOY26"/>
      <c r="SOZ26"/>
      <c r="SPA26"/>
      <c r="SPB26"/>
      <c r="SPC26"/>
      <c r="SPD26"/>
      <c r="SPE26"/>
      <c r="SPF26"/>
      <c r="SPG26"/>
      <c r="SPH26"/>
      <c r="SPI26"/>
      <c r="SPJ26"/>
      <c r="SPK26"/>
      <c r="SPL26"/>
      <c r="SPM26"/>
      <c r="SPN26"/>
      <c r="SPO26"/>
      <c r="SPP26"/>
      <c r="SPQ26"/>
      <c r="SPR26"/>
      <c r="SPS26"/>
      <c r="SPT26"/>
      <c r="SPU26"/>
      <c r="SPV26"/>
      <c r="SPW26"/>
      <c r="SPX26"/>
      <c r="SPY26"/>
      <c r="SPZ26"/>
      <c r="SQA26"/>
      <c r="SQB26"/>
      <c r="SQC26"/>
      <c r="SQD26"/>
      <c r="SQE26"/>
      <c r="SQF26"/>
      <c r="SQG26"/>
      <c r="SQH26"/>
      <c r="SQI26"/>
      <c r="SQJ26"/>
      <c r="SQK26"/>
      <c r="SQL26"/>
      <c r="SQM26"/>
      <c r="SQN26"/>
      <c r="SQO26"/>
      <c r="SQP26"/>
      <c r="SQQ26"/>
      <c r="SQR26"/>
      <c r="SQS26"/>
      <c r="SQT26"/>
      <c r="SQU26"/>
      <c r="SQV26"/>
      <c r="SQW26"/>
      <c r="SQX26"/>
      <c r="SQY26"/>
      <c r="SQZ26"/>
      <c r="SRA26"/>
      <c r="SRB26"/>
      <c r="SRC26"/>
      <c r="SRD26"/>
      <c r="SRE26"/>
      <c r="SRF26"/>
      <c r="SRG26"/>
      <c r="SRH26"/>
      <c r="SRI26"/>
      <c r="SRJ26"/>
      <c r="SRK26"/>
      <c r="SRL26"/>
      <c r="SRM26"/>
      <c r="SRN26"/>
      <c r="SRO26"/>
      <c r="SRP26"/>
      <c r="SRQ26"/>
      <c r="SRR26"/>
      <c r="SRS26"/>
      <c r="SRT26"/>
      <c r="SRU26"/>
      <c r="SRV26"/>
      <c r="SRW26"/>
      <c r="SRX26"/>
      <c r="SRY26"/>
      <c r="SRZ26"/>
      <c r="SSA26"/>
      <c r="SSB26"/>
      <c r="SSC26"/>
      <c r="SSD26"/>
      <c r="SSE26"/>
      <c r="SSF26"/>
      <c r="SSG26"/>
      <c r="SSH26"/>
      <c r="SSI26"/>
      <c r="SSJ26"/>
      <c r="SSK26"/>
      <c r="SSL26"/>
      <c r="SSM26"/>
      <c r="SSN26"/>
      <c r="SSO26"/>
      <c r="SSP26"/>
      <c r="SSQ26"/>
      <c r="SSR26"/>
      <c r="SSS26"/>
      <c r="SST26"/>
      <c r="SSU26"/>
      <c r="SSV26"/>
      <c r="SSW26"/>
      <c r="SSX26"/>
      <c r="SSY26"/>
      <c r="SSZ26"/>
      <c r="STA26"/>
      <c r="STB26"/>
      <c r="STC26"/>
      <c r="STD26"/>
      <c r="STE26"/>
      <c r="STF26"/>
      <c r="STG26"/>
      <c r="STH26"/>
      <c r="STI26"/>
      <c r="STJ26"/>
      <c r="STK26"/>
      <c r="STL26"/>
      <c r="STM26"/>
      <c r="STN26"/>
      <c r="STO26"/>
      <c r="STP26"/>
      <c r="STQ26"/>
      <c r="STR26"/>
      <c r="STS26"/>
      <c r="STT26"/>
      <c r="STU26"/>
      <c r="STV26"/>
      <c r="STW26"/>
      <c r="STX26"/>
      <c r="STY26"/>
      <c r="STZ26"/>
      <c r="SUA26"/>
      <c r="SUB26"/>
      <c r="SUC26"/>
      <c r="SUD26"/>
      <c r="SUE26"/>
      <c r="SUF26"/>
      <c r="SUG26"/>
      <c r="SUH26"/>
      <c r="SUI26"/>
      <c r="SUJ26"/>
      <c r="SUK26"/>
      <c r="SUL26"/>
      <c r="SUM26"/>
      <c r="SUN26"/>
      <c r="SUO26"/>
      <c r="SUP26"/>
      <c r="SUQ26"/>
      <c r="SUR26"/>
      <c r="SUS26"/>
      <c r="SUT26"/>
      <c r="SUU26"/>
      <c r="SUV26"/>
      <c r="SUW26"/>
      <c r="SUX26"/>
      <c r="SUY26"/>
      <c r="SUZ26"/>
      <c r="SVA26"/>
      <c r="SVB26"/>
      <c r="SVC26"/>
      <c r="SVD26"/>
      <c r="SVE26"/>
      <c r="SVF26"/>
      <c r="SVG26"/>
      <c r="SVH26"/>
      <c r="SVI26"/>
      <c r="SVJ26"/>
      <c r="SVK26"/>
      <c r="SVL26"/>
      <c r="SVM26"/>
      <c r="SVN26"/>
      <c r="SVO26"/>
      <c r="SVP26"/>
      <c r="SVQ26"/>
      <c r="SVR26"/>
      <c r="SVS26"/>
      <c r="SVT26"/>
      <c r="SVU26"/>
      <c r="SVV26"/>
      <c r="SVW26"/>
      <c r="SVX26"/>
      <c r="SVY26"/>
      <c r="SVZ26"/>
      <c r="SWA26"/>
      <c r="SWB26"/>
      <c r="SWC26"/>
      <c r="SWD26"/>
      <c r="SWE26"/>
      <c r="SWF26"/>
      <c r="SWG26"/>
      <c r="SWH26"/>
      <c r="SWI26"/>
      <c r="SWJ26"/>
      <c r="SWK26"/>
      <c r="SWL26"/>
      <c r="SWM26"/>
      <c r="SWN26"/>
      <c r="SWO26"/>
      <c r="SWP26"/>
      <c r="SWQ26"/>
      <c r="SWR26"/>
      <c r="SWS26"/>
      <c r="SWT26"/>
      <c r="SWU26"/>
      <c r="SWV26"/>
      <c r="SWW26"/>
      <c r="SWX26"/>
      <c r="SWY26"/>
      <c r="SWZ26"/>
      <c r="SXA26"/>
      <c r="SXB26"/>
      <c r="SXC26"/>
      <c r="SXD26"/>
      <c r="SXE26"/>
      <c r="SXF26"/>
      <c r="SXG26"/>
      <c r="SXH26"/>
      <c r="SXI26"/>
      <c r="SXJ26"/>
      <c r="SXK26"/>
      <c r="SXL26"/>
      <c r="SXM26"/>
      <c r="SXN26"/>
      <c r="SXO26"/>
      <c r="SXP26"/>
      <c r="SXQ26"/>
      <c r="SXR26"/>
      <c r="SXS26"/>
      <c r="SXT26"/>
      <c r="SXU26"/>
      <c r="SXV26"/>
      <c r="SXW26"/>
      <c r="SXX26"/>
      <c r="SXY26"/>
      <c r="SXZ26"/>
      <c r="SYA26"/>
      <c r="SYB26"/>
      <c r="SYC26"/>
      <c r="SYD26"/>
      <c r="SYE26"/>
      <c r="SYF26"/>
      <c r="SYG26"/>
      <c r="SYH26"/>
      <c r="SYI26"/>
      <c r="SYJ26"/>
      <c r="SYK26"/>
      <c r="SYL26"/>
      <c r="SYM26"/>
      <c r="SYN26"/>
      <c r="SYO26"/>
      <c r="SYP26"/>
      <c r="SYQ26"/>
      <c r="SYR26"/>
      <c r="SYS26"/>
      <c r="SYT26"/>
      <c r="SYU26"/>
      <c r="SYV26"/>
      <c r="SYW26"/>
      <c r="SYX26"/>
      <c r="SYY26"/>
      <c r="SYZ26"/>
      <c r="SZA26"/>
      <c r="SZB26"/>
      <c r="SZC26"/>
      <c r="SZD26"/>
      <c r="SZE26"/>
      <c r="SZF26"/>
      <c r="SZG26"/>
      <c r="SZH26"/>
      <c r="SZI26"/>
      <c r="SZJ26"/>
      <c r="SZK26"/>
      <c r="SZL26"/>
      <c r="SZM26"/>
      <c r="SZN26"/>
      <c r="SZO26"/>
      <c r="SZP26"/>
      <c r="SZQ26"/>
      <c r="SZR26"/>
      <c r="SZS26"/>
      <c r="SZT26"/>
      <c r="SZU26"/>
      <c r="SZV26"/>
      <c r="SZW26"/>
      <c r="SZX26"/>
      <c r="SZY26"/>
      <c r="SZZ26"/>
      <c r="TAA26"/>
      <c r="TAB26"/>
      <c r="TAC26"/>
      <c r="TAD26"/>
      <c r="TAE26"/>
      <c r="TAF26"/>
      <c r="TAG26"/>
      <c r="TAH26"/>
      <c r="TAI26"/>
      <c r="TAJ26"/>
      <c r="TAK26"/>
      <c r="TAL26"/>
      <c r="TAM26"/>
      <c r="TAN26"/>
      <c r="TAO26"/>
      <c r="TAP26"/>
      <c r="TAQ26"/>
      <c r="TAR26"/>
      <c r="TAS26"/>
      <c r="TAT26"/>
      <c r="TAU26"/>
      <c r="TAV26"/>
      <c r="TAW26"/>
      <c r="TAX26"/>
      <c r="TAY26"/>
      <c r="TAZ26"/>
      <c r="TBA26"/>
      <c r="TBB26"/>
      <c r="TBC26"/>
      <c r="TBD26"/>
      <c r="TBE26"/>
      <c r="TBF26"/>
      <c r="TBG26"/>
      <c r="TBH26"/>
      <c r="TBI26"/>
      <c r="TBJ26"/>
      <c r="TBK26"/>
      <c r="TBL26"/>
      <c r="TBM26"/>
      <c r="TBN26"/>
      <c r="TBO26"/>
      <c r="TBP26"/>
      <c r="TBQ26"/>
      <c r="TBR26"/>
      <c r="TBS26"/>
      <c r="TBT26"/>
      <c r="TBU26"/>
      <c r="TBV26"/>
      <c r="TBW26"/>
      <c r="TBX26"/>
      <c r="TBY26"/>
      <c r="TBZ26"/>
      <c r="TCA26"/>
      <c r="TCB26"/>
      <c r="TCC26"/>
      <c r="TCD26"/>
      <c r="TCE26"/>
      <c r="TCF26"/>
      <c r="TCG26"/>
      <c r="TCH26"/>
      <c r="TCI26"/>
      <c r="TCJ26"/>
      <c r="TCK26"/>
      <c r="TCL26"/>
      <c r="TCM26"/>
      <c r="TCN26"/>
      <c r="TCO26"/>
      <c r="TCP26"/>
      <c r="TCQ26"/>
      <c r="TCR26"/>
      <c r="TCS26"/>
      <c r="TCT26"/>
      <c r="TCU26"/>
      <c r="TCV26"/>
      <c r="TCW26"/>
      <c r="TCX26"/>
      <c r="TCY26"/>
      <c r="TCZ26"/>
      <c r="TDA26"/>
      <c r="TDB26"/>
      <c r="TDC26"/>
      <c r="TDD26"/>
      <c r="TDE26"/>
      <c r="TDF26"/>
      <c r="TDG26"/>
      <c r="TDH26"/>
      <c r="TDI26"/>
      <c r="TDJ26"/>
      <c r="TDK26"/>
      <c r="TDL26"/>
      <c r="TDM26"/>
      <c r="TDN26"/>
      <c r="TDO26"/>
      <c r="TDP26"/>
      <c r="TDQ26"/>
      <c r="TDR26"/>
      <c r="TDS26"/>
      <c r="TDT26"/>
      <c r="TDU26"/>
      <c r="TDV26"/>
      <c r="TDW26"/>
      <c r="TDX26"/>
      <c r="TDY26"/>
      <c r="TDZ26"/>
      <c r="TEA26"/>
      <c r="TEB26"/>
      <c r="TEC26"/>
      <c r="TED26"/>
      <c r="TEE26"/>
      <c r="TEF26"/>
      <c r="TEG26"/>
      <c r="TEH26"/>
      <c r="TEI26"/>
      <c r="TEJ26"/>
      <c r="TEK26"/>
      <c r="TEL26"/>
      <c r="TEM26"/>
      <c r="TEN26"/>
      <c r="TEO26"/>
      <c r="TEP26"/>
      <c r="TEQ26"/>
      <c r="TER26"/>
      <c r="TES26"/>
      <c r="TET26"/>
      <c r="TEU26"/>
      <c r="TEV26"/>
      <c r="TEW26"/>
      <c r="TEX26"/>
      <c r="TEY26"/>
      <c r="TEZ26"/>
      <c r="TFA26"/>
      <c r="TFB26"/>
      <c r="TFC26"/>
      <c r="TFD26"/>
      <c r="TFE26"/>
      <c r="TFF26"/>
      <c r="TFG26"/>
      <c r="TFH26"/>
      <c r="TFI26"/>
      <c r="TFJ26"/>
      <c r="TFK26"/>
      <c r="TFL26"/>
      <c r="TFM26"/>
      <c r="TFN26"/>
      <c r="TFO26"/>
      <c r="TFP26"/>
      <c r="TFQ26"/>
      <c r="TFR26"/>
      <c r="TFS26"/>
      <c r="TFT26"/>
      <c r="TFU26"/>
      <c r="TFV26"/>
      <c r="TFW26"/>
      <c r="TFX26"/>
      <c r="TFY26"/>
      <c r="TFZ26"/>
      <c r="TGA26"/>
      <c r="TGB26"/>
      <c r="TGC26"/>
      <c r="TGD26"/>
      <c r="TGE26"/>
      <c r="TGF26"/>
      <c r="TGG26"/>
      <c r="TGH26"/>
      <c r="TGI26"/>
      <c r="TGJ26"/>
      <c r="TGK26"/>
      <c r="TGL26"/>
      <c r="TGM26"/>
      <c r="TGN26"/>
      <c r="TGO26"/>
      <c r="TGP26"/>
      <c r="TGQ26"/>
      <c r="TGR26"/>
      <c r="TGS26"/>
      <c r="TGT26"/>
      <c r="TGU26"/>
      <c r="TGV26"/>
      <c r="TGW26"/>
      <c r="TGX26"/>
      <c r="TGY26"/>
      <c r="TGZ26"/>
      <c r="THA26"/>
      <c r="THB26"/>
      <c r="THC26"/>
      <c r="THD26"/>
      <c r="THE26"/>
      <c r="THF26"/>
      <c r="THG26"/>
      <c r="THH26"/>
      <c r="THI26"/>
      <c r="THJ26"/>
      <c r="THK26"/>
      <c r="THL26"/>
      <c r="THM26"/>
      <c r="THN26"/>
      <c r="THO26"/>
      <c r="THP26"/>
      <c r="THQ26"/>
      <c r="THR26"/>
      <c r="THS26"/>
      <c r="THT26"/>
      <c r="THU26"/>
      <c r="THV26"/>
      <c r="THW26"/>
      <c r="THX26"/>
      <c r="THY26"/>
      <c r="THZ26"/>
      <c r="TIA26"/>
      <c r="TIB26"/>
      <c r="TIC26"/>
      <c r="TID26"/>
      <c r="TIE26"/>
      <c r="TIF26"/>
      <c r="TIG26"/>
      <c r="TIH26"/>
      <c r="TII26"/>
      <c r="TIJ26"/>
      <c r="TIK26"/>
      <c r="TIL26"/>
      <c r="TIM26"/>
      <c r="TIN26"/>
      <c r="TIO26"/>
      <c r="TIP26"/>
      <c r="TIQ26"/>
      <c r="TIR26"/>
      <c r="TIS26"/>
      <c r="TIT26"/>
      <c r="TIU26"/>
      <c r="TIV26"/>
      <c r="TIW26"/>
      <c r="TIX26"/>
      <c r="TIY26"/>
      <c r="TIZ26"/>
      <c r="TJA26"/>
      <c r="TJB26"/>
      <c r="TJC26"/>
      <c r="TJD26"/>
      <c r="TJE26"/>
      <c r="TJF26"/>
      <c r="TJG26"/>
      <c r="TJH26"/>
      <c r="TJI26"/>
      <c r="TJJ26"/>
      <c r="TJK26"/>
      <c r="TJL26"/>
      <c r="TJM26"/>
      <c r="TJN26"/>
      <c r="TJO26"/>
      <c r="TJP26"/>
      <c r="TJQ26"/>
      <c r="TJR26"/>
      <c r="TJS26"/>
      <c r="TJT26"/>
      <c r="TJU26"/>
      <c r="TJV26"/>
      <c r="TJW26"/>
      <c r="TJX26"/>
      <c r="TJY26"/>
      <c r="TJZ26"/>
      <c r="TKA26"/>
      <c r="TKB26"/>
      <c r="TKC26"/>
      <c r="TKD26"/>
      <c r="TKE26"/>
      <c r="TKF26"/>
      <c r="TKG26"/>
      <c r="TKH26"/>
      <c r="TKI26"/>
      <c r="TKJ26"/>
      <c r="TKK26"/>
      <c r="TKL26"/>
      <c r="TKM26"/>
      <c r="TKN26"/>
      <c r="TKO26"/>
      <c r="TKP26"/>
      <c r="TKQ26"/>
      <c r="TKR26"/>
      <c r="TKS26"/>
      <c r="TKT26"/>
      <c r="TKU26"/>
      <c r="TKV26"/>
      <c r="TKW26"/>
      <c r="TKX26"/>
      <c r="TKY26"/>
      <c r="TKZ26"/>
      <c r="TLA26"/>
      <c r="TLB26"/>
      <c r="TLC26"/>
      <c r="TLD26"/>
      <c r="TLE26"/>
      <c r="TLF26"/>
      <c r="TLG26"/>
      <c r="TLH26"/>
      <c r="TLI26"/>
      <c r="TLJ26"/>
      <c r="TLK26"/>
      <c r="TLL26"/>
      <c r="TLM26"/>
      <c r="TLN26"/>
      <c r="TLO26"/>
      <c r="TLP26"/>
      <c r="TLQ26"/>
      <c r="TLR26"/>
      <c r="TLS26"/>
      <c r="TLT26"/>
      <c r="TLU26"/>
      <c r="TLV26"/>
      <c r="TLW26"/>
      <c r="TLX26"/>
      <c r="TLY26"/>
      <c r="TLZ26"/>
      <c r="TMA26"/>
      <c r="TMB26"/>
      <c r="TMC26"/>
      <c r="TMD26"/>
      <c r="TME26"/>
      <c r="TMF26"/>
      <c r="TMG26"/>
      <c r="TMH26"/>
      <c r="TMI26"/>
      <c r="TMJ26"/>
      <c r="TMK26"/>
      <c r="TML26"/>
      <c r="TMM26"/>
      <c r="TMN26"/>
      <c r="TMO26"/>
      <c r="TMP26"/>
      <c r="TMQ26"/>
      <c r="TMR26"/>
      <c r="TMS26"/>
      <c r="TMT26"/>
      <c r="TMU26"/>
      <c r="TMV26"/>
      <c r="TMW26"/>
      <c r="TMX26"/>
      <c r="TMY26"/>
      <c r="TMZ26"/>
      <c r="TNA26"/>
      <c r="TNB26"/>
      <c r="TNC26"/>
      <c r="TND26"/>
      <c r="TNE26"/>
      <c r="TNF26"/>
      <c r="TNG26"/>
      <c r="TNH26"/>
      <c r="TNI26"/>
      <c r="TNJ26"/>
      <c r="TNK26"/>
      <c r="TNL26"/>
      <c r="TNM26"/>
      <c r="TNN26"/>
      <c r="TNO26"/>
      <c r="TNP26"/>
      <c r="TNQ26"/>
      <c r="TNR26"/>
      <c r="TNS26"/>
      <c r="TNT26"/>
      <c r="TNU26"/>
      <c r="TNV26"/>
      <c r="TNW26"/>
      <c r="TNX26"/>
      <c r="TNY26"/>
      <c r="TNZ26"/>
      <c r="TOA26"/>
      <c r="TOB26"/>
      <c r="TOC26"/>
      <c r="TOD26"/>
      <c r="TOE26"/>
      <c r="TOF26"/>
      <c r="TOG26"/>
      <c r="TOH26"/>
      <c r="TOI26"/>
      <c r="TOJ26"/>
      <c r="TOK26"/>
      <c r="TOL26"/>
      <c r="TOM26"/>
      <c r="TON26"/>
      <c r="TOO26"/>
      <c r="TOP26"/>
      <c r="TOQ26"/>
      <c r="TOR26"/>
      <c r="TOS26"/>
      <c r="TOT26"/>
      <c r="TOU26"/>
      <c r="TOV26"/>
      <c r="TOW26"/>
      <c r="TOX26"/>
      <c r="TOY26"/>
      <c r="TOZ26"/>
      <c r="TPA26"/>
      <c r="TPB26"/>
      <c r="TPC26"/>
      <c r="TPD26"/>
      <c r="TPE26"/>
      <c r="TPF26"/>
      <c r="TPG26"/>
      <c r="TPH26"/>
      <c r="TPI26"/>
      <c r="TPJ26"/>
      <c r="TPK26"/>
      <c r="TPL26"/>
      <c r="TPM26"/>
      <c r="TPN26"/>
      <c r="TPO26"/>
      <c r="TPP26"/>
      <c r="TPQ26"/>
      <c r="TPR26"/>
      <c r="TPS26"/>
      <c r="TPT26"/>
      <c r="TPU26"/>
      <c r="TPV26"/>
      <c r="TPW26"/>
      <c r="TPX26"/>
      <c r="TPY26"/>
      <c r="TPZ26"/>
      <c r="TQA26"/>
      <c r="TQB26"/>
      <c r="TQC26"/>
      <c r="TQD26"/>
      <c r="TQE26"/>
      <c r="TQF26"/>
      <c r="TQG26"/>
      <c r="TQH26"/>
      <c r="TQI26"/>
      <c r="TQJ26"/>
      <c r="TQK26"/>
      <c r="TQL26"/>
      <c r="TQM26"/>
      <c r="TQN26"/>
      <c r="TQO26"/>
      <c r="TQP26"/>
      <c r="TQQ26"/>
      <c r="TQR26"/>
      <c r="TQS26"/>
      <c r="TQT26"/>
      <c r="TQU26"/>
      <c r="TQV26"/>
      <c r="TQW26"/>
      <c r="TQX26"/>
      <c r="TQY26"/>
      <c r="TQZ26"/>
      <c r="TRA26"/>
      <c r="TRB26"/>
      <c r="TRC26"/>
      <c r="TRD26"/>
      <c r="TRE26"/>
      <c r="TRF26"/>
      <c r="TRG26"/>
      <c r="TRH26"/>
      <c r="TRI26"/>
      <c r="TRJ26"/>
      <c r="TRK26"/>
      <c r="TRL26"/>
      <c r="TRM26"/>
      <c r="TRN26"/>
      <c r="TRO26"/>
      <c r="TRP26"/>
      <c r="TRQ26"/>
      <c r="TRR26"/>
      <c r="TRS26"/>
      <c r="TRT26"/>
      <c r="TRU26"/>
      <c r="TRV26"/>
      <c r="TRW26"/>
      <c r="TRX26"/>
      <c r="TRY26"/>
      <c r="TRZ26"/>
      <c r="TSA26"/>
      <c r="TSB26"/>
      <c r="TSC26"/>
      <c r="TSD26"/>
      <c r="TSE26"/>
      <c r="TSF26"/>
      <c r="TSG26"/>
      <c r="TSH26"/>
      <c r="TSI26"/>
      <c r="TSJ26"/>
      <c r="TSK26"/>
      <c r="TSL26"/>
      <c r="TSM26"/>
      <c r="TSN26"/>
      <c r="TSO26"/>
      <c r="TSP26"/>
      <c r="TSQ26"/>
      <c r="TSR26"/>
      <c r="TSS26"/>
      <c r="TST26"/>
      <c r="TSU26"/>
      <c r="TSV26"/>
      <c r="TSW26"/>
      <c r="TSX26"/>
      <c r="TSY26"/>
      <c r="TSZ26"/>
      <c r="TTA26"/>
      <c r="TTB26"/>
      <c r="TTC26"/>
      <c r="TTD26"/>
      <c r="TTE26"/>
      <c r="TTF26"/>
      <c r="TTG26"/>
      <c r="TTH26"/>
      <c r="TTI26"/>
      <c r="TTJ26"/>
      <c r="TTK26"/>
      <c r="TTL26"/>
      <c r="TTM26"/>
      <c r="TTN26"/>
      <c r="TTO26"/>
      <c r="TTP26"/>
      <c r="TTQ26"/>
      <c r="TTR26"/>
      <c r="TTS26"/>
      <c r="TTT26"/>
      <c r="TTU26"/>
      <c r="TTV26"/>
      <c r="TTW26"/>
      <c r="TTX26"/>
      <c r="TTY26"/>
      <c r="TTZ26"/>
      <c r="TUA26"/>
      <c r="TUB26"/>
      <c r="TUC26"/>
      <c r="TUD26"/>
      <c r="TUE26"/>
      <c r="TUF26"/>
      <c r="TUG26"/>
      <c r="TUH26"/>
      <c r="TUI26"/>
      <c r="TUJ26"/>
      <c r="TUK26"/>
      <c r="TUL26"/>
      <c r="TUM26"/>
      <c r="TUN26"/>
      <c r="TUO26"/>
      <c r="TUP26"/>
      <c r="TUQ26"/>
      <c r="TUR26"/>
      <c r="TUS26"/>
      <c r="TUT26"/>
      <c r="TUU26"/>
      <c r="TUV26"/>
      <c r="TUW26"/>
      <c r="TUX26"/>
      <c r="TUY26"/>
      <c r="TUZ26"/>
      <c r="TVA26"/>
      <c r="TVB26"/>
      <c r="TVC26"/>
      <c r="TVD26"/>
      <c r="TVE26"/>
      <c r="TVF26"/>
      <c r="TVG26"/>
      <c r="TVH26"/>
      <c r="TVI26"/>
      <c r="TVJ26"/>
      <c r="TVK26"/>
      <c r="TVL26"/>
      <c r="TVM26"/>
      <c r="TVN26"/>
      <c r="TVO26"/>
      <c r="TVP26"/>
      <c r="TVQ26"/>
      <c r="TVR26"/>
      <c r="TVS26"/>
      <c r="TVT26"/>
      <c r="TVU26"/>
      <c r="TVV26"/>
      <c r="TVW26"/>
      <c r="TVX26"/>
      <c r="TVY26"/>
      <c r="TVZ26"/>
      <c r="TWA26"/>
      <c r="TWB26"/>
      <c r="TWC26"/>
      <c r="TWD26"/>
      <c r="TWE26"/>
      <c r="TWF26"/>
      <c r="TWG26"/>
      <c r="TWH26"/>
      <c r="TWI26"/>
      <c r="TWJ26"/>
      <c r="TWK26"/>
      <c r="TWL26"/>
      <c r="TWM26"/>
      <c r="TWN26"/>
      <c r="TWO26"/>
      <c r="TWP26"/>
      <c r="TWQ26"/>
      <c r="TWR26"/>
      <c r="TWS26"/>
      <c r="TWT26"/>
      <c r="TWU26"/>
      <c r="TWV26"/>
      <c r="TWW26"/>
      <c r="TWX26"/>
      <c r="TWY26"/>
      <c r="TWZ26"/>
      <c r="TXA26"/>
      <c r="TXB26"/>
      <c r="TXC26"/>
      <c r="TXD26"/>
      <c r="TXE26"/>
      <c r="TXF26"/>
      <c r="TXG26"/>
      <c r="TXH26"/>
      <c r="TXI26"/>
      <c r="TXJ26"/>
      <c r="TXK26"/>
      <c r="TXL26"/>
      <c r="TXM26"/>
      <c r="TXN26"/>
      <c r="TXO26"/>
      <c r="TXP26"/>
      <c r="TXQ26"/>
      <c r="TXR26"/>
      <c r="TXS26"/>
      <c r="TXT26"/>
      <c r="TXU26"/>
      <c r="TXV26"/>
      <c r="TXW26"/>
      <c r="TXX26"/>
      <c r="TXY26"/>
      <c r="TXZ26"/>
      <c r="TYA26"/>
      <c r="TYB26"/>
      <c r="TYC26"/>
      <c r="TYD26"/>
      <c r="TYE26"/>
      <c r="TYF26"/>
      <c r="TYG26"/>
      <c r="TYH26"/>
      <c r="TYI26"/>
      <c r="TYJ26"/>
      <c r="TYK26"/>
      <c r="TYL26"/>
      <c r="TYM26"/>
      <c r="TYN26"/>
      <c r="TYO26"/>
      <c r="TYP26"/>
      <c r="TYQ26"/>
      <c r="TYR26"/>
      <c r="TYS26"/>
      <c r="TYT26"/>
      <c r="TYU26"/>
      <c r="TYV26"/>
      <c r="TYW26"/>
      <c r="TYX26"/>
      <c r="TYY26"/>
      <c r="TYZ26"/>
      <c r="TZA26"/>
      <c r="TZB26"/>
      <c r="TZC26"/>
      <c r="TZD26"/>
      <c r="TZE26"/>
      <c r="TZF26"/>
      <c r="TZG26"/>
      <c r="TZH26"/>
      <c r="TZI26"/>
      <c r="TZJ26"/>
      <c r="TZK26"/>
      <c r="TZL26"/>
      <c r="TZM26"/>
      <c r="TZN26"/>
      <c r="TZO26"/>
      <c r="TZP26"/>
      <c r="TZQ26"/>
      <c r="TZR26"/>
      <c r="TZS26"/>
      <c r="TZT26"/>
      <c r="TZU26"/>
      <c r="TZV26"/>
      <c r="TZW26"/>
      <c r="TZX26"/>
      <c r="TZY26"/>
      <c r="TZZ26"/>
      <c r="UAA26"/>
      <c r="UAB26"/>
      <c r="UAC26"/>
      <c r="UAD26"/>
      <c r="UAE26"/>
      <c r="UAF26"/>
      <c r="UAG26"/>
      <c r="UAH26"/>
      <c r="UAI26"/>
      <c r="UAJ26"/>
      <c r="UAK26"/>
      <c r="UAL26"/>
      <c r="UAM26"/>
      <c r="UAN26"/>
      <c r="UAO26"/>
      <c r="UAP26"/>
      <c r="UAQ26"/>
      <c r="UAR26"/>
      <c r="UAS26"/>
      <c r="UAT26"/>
      <c r="UAU26"/>
      <c r="UAV26"/>
      <c r="UAW26"/>
      <c r="UAX26"/>
      <c r="UAY26"/>
      <c r="UAZ26"/>
      <c r="UBA26"/>
      <c r="UBB26"/>
      <c r="UBC26"/>
      <c r="UBD26"/>
      <c r="UBE26"/>
      <c r="UBF26"/>
      <c r="UBG26"/>
      <c r="UBH26"/>
      <c r="UBI26"/>
      <c r="UBJ26"/>
      <c r="UBK26"/>
      <c r="UBL26"/>
      <c r="UBM26"/>
      <c r="UBN26"/>
      <c r="UBO26"/>
      <c r="UBP26"/>
      <c r="UBQ26"/>
      <c r="UBR26"/>
      <c r="UBS26"/>
      <c r="UBT26"/>
      <c r="UBU26"/>
      <c r="UBV26"/>
      <c r="UBW26"/>
      <c r="UBX26"/>
      <c r="UBY26"/>
      <c r="UBZ26"/>
      <c r="UCA26"/>
      <c r="UCB26"/>
      <c r="UCC26"/>
      <c r="UCD26"/>
      <c r="UCE26"/>
      <c r="UCF26"/>
      <c r="UCG26"/>
      <c r="UCH26"/>
      <c r="UCI26"/>
      <c r="UCJ26"/>
      <c r="UCK26"/>
      <c r="UCL26"/>
      <c r="UCM26"/>
      <c r="UCN26"/>
      <c r="UCO26"/>
      <c r="UCP26"/>
      <c r="UCQ26"/>
      <c r="UCR26"/>
      <c r="UCS26"/>
      <c r="UCT26"/>
      <c r="UCU26"/>
      <c r="UCV26"/>
      <c r="UCW26"/>
      <c r="UCX26"/>
      <c r="UCY26"/>
      <c r="UCZ26"/>
      <c r="UDA26"/>
      <c r="UDB26"/>
      <c r="UDC26"/>
      <c r="UDD26"/>
      <c r="UDE26"/>
      <c r="UDF26"/>
      <c r="UDG26"/>
      <c r="UDH26"/>
      <c r="UDI26"/>
      <c r="UDJ26"/>
      <c r="UDK26"/>
      <c r="UDL26"/>
      <c r="UDM26"/>
      <c r="UDN26"/>
      <c r="UDO26"/>
      <c r="UDP26"/>
      <c r="UDQ26"/>
      <c r="UDR26"/>
      <c r="UDS26"/>
      <c r="UDT26"/>
      <c r="UDU26"/>
      <c r="UDV26"/>
      <c r="UDW26"/>
      <c r="UDX26"/>
      <c r="UDY26"/>
      <c r="UDZ26"/>
      <c r="UEA26"/>
      <c r="UEB26"/>
      <c r="UEC26"/>
      <c r="UED26"/>
      <c r="UEE26"/>
      <c r="UEF26"/>
      <c r="UEG26"/>
      <c r="UEH26"/>
      <c r="UEI26"/>
      <c r="UEJ26"/>
      <c r="UEK26"/>
      <c r="UEL26"/>
      <c r="UEM26"/>
      <c r="UEN26"/>
      <c r="UEO26"/>
      <c r="UEP26"/>
      <c r="UEQ26"/>
      <c r="UER26"/>
      <c r="UES26"/>
      <c r="UET26"/>
      <c r="UEU26"/>
      <c r="UEV26"/>
      <c r="UEW26"/>
      <c r="UEX26"/>
      <c r="UEY26"/>
      <c r="UEZ26"/>
      <c r="UFA26"/>
      <c r="UFB26"/>
      <c r="UFC26"/>
      <c r="UFD26"/>
      <c r="UFE26"/>
      <c r="UFF26"/>
      <c r="UFG26"/>
      <c r="UFH26"/>
      <c r="UFI26"/>
      <c r="UFJ26"/>
      <c r="UFK26"/>
      <c r="UFL26"/>
      <c r="UFM26"/>
      <c r="UFN26"/>
      <c r="UFO26"/>
      <c r="UFP26"/>
      <c r="UFQ26"/>
      <c r="UFR26"/>
      <c r="UFS26"/>
      <c r="UFT26"/>
      <c r="UFU26"/>
      <c r="UFV26"/>
      <c r="UFW26"/>
      <c r="UFX26"/>
      <c r="UFY26"/>
      <c r="UFZ26"/>
      <c r="UGA26"/>
      <c r="UGB26"/>
      <c r="UGC26"/>
      <c r="UGD26"/>
      <c r="UGE26"/>
      <c r="UGF26"/>
      <c r="UGG26"/>
      <c r="UGH26"/>
      <c r="UGI26"/>
      <c r="UGJ26"/>
      <c r="UGK26"/>
      <c r="UGL26"/>
      <c r="UGM26"/>
      <c r="UGN26"/>
      <c r="UGO26"/>
      <c r="UGP26"/>
      <c r="UGQ26"/>
      <c r="UGR26"/>
      <c r="UGS26"/>
      <c r="UGT26"/>
      <c r="UGU26"/>
      <c r="UGV26"/>
      <c r="UGW26"/>
      <c r="UGX26"/>
      <c r="UGY26"/>
      <c r="UGZ26"/>
      <c r="UHA26"/>
      <c r="UHB26"/>
      <c r="UHC26"/>
      <c r="UHD26"/>
      <c r="UHE26"/>
      <c r="UHF26"/>
      <c r="UHG26"/>
      <c r="UHH26"/>
      <c r="UHI26"/>
      <c r="UHJ26"/>
      <c r="UHK26"/>
      <c r="UHL26"/>
      <c r="UHM26"/>
      <c r="UHN26"/>
      <c r="UHO26"/>
      <c r="UHP26"/>
      <c r="UHQ26"/>
      <c r="UHR26"/>
      <c r="UHS26"/>
      <c r="UHT26"/>
      <c r="UHU26"/>
      <c r="UHV26"/>
      <c r="UHW26"/>
      <c r="UHX26"/>
      <c r="UHY26"/>
      <c r="UHZ26"/>
      <c r="UIA26"/>
      <c r="UIB26"/>
      <c r="UIC26"/>
      <c r="UID26"/>
      <c r="UIE26"/>
      <c r="UIF26"/>
      <c r="UIG26"/>
      <c r="UIH26"/>
      <c r="UII26"/>
      <c r="UIJ26"/>
      <c r="UIK26"/>
      <c r="UIL26"/>
      <c r="UIM26"/>
      <c r="UIN26"/>
      <c r="UIO26"/>
      <c r="UIP26"/>
      <c r="UIQ26"/>
      <c r="UIR26"/>
      <c r="UIS26"/>
      <c r="UIT26"/>
      <c r="UIU26"/>
      <c r="UIV26"/>
      <c r="UIW26"/>
      <c r="UIX26"/>
      <c r="UIY26"/>
      <c r="UIZ26"/>
      <c r="UJA26"/>
      <c r="UJB26"/>
      <c r="UJC26"/>
      <c r="UJD26"/>
      <c r="UJE26"/>
      <c r="UJF26"/>
      <c r="UJG26"/>
      <c r="UJH26"/>
      <c r="UJI26"/>
      <c r="UJJ26"/>
      <c r="UJK26"/>
      <c r="UJL26"/>
      <c r="UJM26"/>
      <c r="UJN26"/>
      <c r="UJO26"/>
      <c r="UJP26"/>
      <c r="UJQ26"/>
      <c r="UJR26"/>
      <c r="UJS26"/>
      <c r="UJT26"/>
      <c r="UJU26"/>
      <c r="UJV26"/>
      <c r="UJW26"/>
      <c r="UJX26"/>
      <c r="UJY26"/>
      <c r="UJZ26"/>
      <c r="UKA26"/>
      <c r="UKB26"/>
      <c r="UKC26"/>
      <c r="UKD26"/>
      <c r="UKE26"/>
      <c r="UKF26"/>
      <c r="UKG26"/>
      <c r="UKH26"/>
      <c r="UKI26"/>
      <c r="UKJ26"/>
      <c r="UKK26"/>
      <c r="UKL26"/>
      <c r="UKM26"/>
      <c r="UKN26"/>
      <c r="UKO26"/>
      <c r="UKP26"/>
      <c r="UKQ26"/>
      <c r="UKR26"/>
      <c r="UKS26"/>
      <c r="UKT26"/>
      <c r="UKU26"/>
      <c r="UKV26"/>
      <c r="UKW26"/>
      <c r="UKX26"/>
      <c r="UKY26"/>
      <c r="UKZ26"/>
      <c r="ULA26"/>
      <c r="ULB26"/>
      <c r="ULC26"/>
      <c r="ULD26"/>
      <c r="ULE26"/>
      <c r="ULF26"/>
      <c r="ULG26"/>
      <c r="ULH26"/>
      <c r="ULI26"/>
      <c r="ULJ26"/>
      <c r="ULK26"/>
      <c r="ULL26"/>
      <c r="ULM26"/>
      <c r="ULN26"/>
      <c r="ULO26"/>
      <c r="ULP26"/>
      <c r="ULQ26"/>
      <c r="ULR26"/>
      <c r="ULS26"/>
      <c r="ULT26"/>
      <c r="ULU26"/>
      <c r="ULV26"/>
      <c r="ULW26"/>
      <c r="ULX26"/>
      <c r="ULY26"/>
      <c r="ULZ26"/>
      <c r="UMA26"/>
      <c r="UMB26"/>
      <c r="UMC26"/>
      <c r="UMD26"/>
      <c r="UME26"/>
      <c r="UMF26"/>
      <c r="UMG26"/>
      <c r="UMH26"/>
      <c r="UMI26"/>
      <c r="UMJ26"/>
      <c r="UMK26"/>
      <c r="UML26"/>
      <c r="UMM26"/>
      <c r="UMN26"/>
      <c r="UMO26"/>
      <c r="UMP26"/>
      <c r="UMQ26"/>
      <c r="UMR26"/>
      <c r="UMS26"/>
      <c r="UMT26"/>
      <c r="UMU26"/>
      <c r="UMV26"/>
      <c r="UMW26"/>
      <c r="UMX26"/>
      <c r="UMY26"/>
      <c r="UMZ26"/>
      <c r="UNA26"/>
      <c r="UNB26"/>
      <c r="UNC26"/>
      <c r="UND26"/>
      <c r="UNE26"/>
      <c r="UNF26"/>
      <c r="UNG26"/>
      <c r="UNH26"/>
      <c r="UNI26"/>
      <c r="UNJ26"/>
      <c r="UNK26"/>
      <c r="UNL26"/>
      <c r="UNM26"/>
      <c r="UNN26"/>
      <c r="UNO26"/>
      <c r="UNP26"/>
      <c r="UNQ26"/>
      <c r="UNR26"/>
      <c r="UNS26"/>
      <c r="UNT26"/>
      <c r="UNU26"/>
      <c r="UNV26"/>
      <c r="UNW26"/>
      <c r="UNX26"/>
      <c r="UNY26"/>
      <c r="UNZ26"/>
      <c r="UOA26"/>
      <c r="UOB26"/>
      <c r="UOC26"/>
      <c r="UOD26"/>
      <c r="UOE26"/>
      <c r="UOF26"/>
      <c r="UOG26"/>
      <c r="UOH26"/>
      <c r="UOI26"/>
      <c r="UOJ26"/>
      <c r="UOK26"/>
      <c r="UOL26"/>
      <c r="UOM26"/>
      <c r="UON26"/>
      <c r="UOO26"/>
      <c r="UOP26"/>
      <c r="UOQ26"/>
      <c r="UOR26"/>
      <c r="UOS26"/>
      <c r="UOT26"/>
      <c r="UOU26"/>
      <c r="UOV26"/>
      <c r="UOW26"/>
      <c r="UOX26"/>
      <c r="UOY26"/>
      <c r="UOZ26"/>
      <c r="UPA26"/>
      <c r="UPB26"/>
      <c r="UPC26"/>
      <c r="UPD26"/>
      <c r="UPE26"/>
      <c r="UPF26"/>
      <c r="UPG26"/>
      <c r="UPH26"/>
      <c r="UPI26"/>
      <c r="UPJ26"/>
      <c r="UPK26"/>
      <c r="UPL26"/>
      <c r="UPM26"/>
      <c r="UPN26"/>
      <c r="UPO26"/>
      <c r="UPP26"/>
      <c r="UPQ26"/>
      <c r="UPR26"/>
      <c r="UPS26"/>
      <c r="UPT26"/>
      <c r="UPU26"/>
      <c r="UPV26"/>
      <c r="UPW26"/>
      <c r="UPX26"/>
      <c r="UPY26"/>
      <c r="UPZ26"/>
      <c r="UQA26"/>
      <c r="UQB26"/>
      <c r="UQC26"/>
      <c r="UQD26"/>
      <c r="UQE26"/>
      <c r="UQF26"/>
      <c r="UQG26"/>
      <c r="UQH26"/>
      <c r="UQI26"/>
      <c r="UQJ26"/>
      <c r="UQK26"/>
      <c r="UQL26"/>
      <c r="UQM26"/>
      <c r="UQN26"/>
      <c r="UQO26"/>
      <c r="UQP26"/>
      <c r="UQQ26"/>
      <c r="UQR26"/>
      <c r="UQS26"/>
      <c r="UQT26"/>
      <c r="UQU26"/>
      <c r="UQV26"/>
      <c r="UQW26"/>
      <c r="UQX26"/>
      <c r="UQY26"/>
      <c r="UQZ26"/>
      <c r="URA26"/>
      <c r="URB26"/>
      <c r="URC26"/>
      <c r="URD26"/>
      <c r="URE26"/>
      <c r="URF26"/>
      <c r="URG26"/>
      <c r="URH26"/>
      <c r="URI26"/>
      <c r="URJ26"/>
      <c r="URK26"/>
      <c r="URL26"/>
      <c r="URM26"/>
      <c r="URN26"/>
      <c r="URO26"/>
      <c r="URP26"/>
      <c r="URQ26"/>
      <c r="URR26"/>
      <c r="URS26"/>
      <c r="URT26"/>
      <c r="URU26"/>
      <c r="URV26"/>
      <c r="URW26"/>
      <c r="URX26"/>
      <c r="URY26"/>
      <c r="URZ26"/>
      <c r="USA26"/>
      <c r="USB26"/>
      <c r="USC26"/>
      <c r="USD26"/>
      <c r="USE26"/>
      <c r="USF26"/>
      <c r="USG26"/>
      <c r="USH26"/>
      <c r="USI26"/>
      <c r="USJ26"/>
      <c r="USK26"/>
      <c r="USL26"/>
      <c r="USM26"/>
      <c r="USN26"/>
      <c r="USO26"/>
      <c r="USP26"/>
      <c r="USQ26"/>
      <c r="USR26"/>
      <c r="USS26"/>
      <c r="UST26"/>
      <c r="USU26"/>
      <c r="USV26"/>
      <c r="USW26"/>
      <c r="USX26"/>
      <c r="USY26"/>
      <c r="USZ26"/>
      <c r="UTA26"/>
      <c r="UTB26"/>
      <c r="UTC26"/>
      <c r="UTD26"/>
      <c r="UTE26"/>
      <c r="UTF26"/>
      <c r="UTG26"/>
      <c r="UTH26"/>
      <c r="UTI26"/>
      <c r="UTJ26"/>
      <c r="UTK26"/>
      <c r="UTL26"/>
      <c r="UTM26"/>
      <c r="UTN26"/>
      <c r="UTO26"/>
      <c r="UTP26"/>
      <c r="UTQ26"/>
      <c r="UTR26"/>
      <c r="UTS26"/>
      <c r="UTT26"/>
      <c r="UTU26"/>
      <c r="UTV26"/>
      <c r="UTW26"/>
      <c r="UTX26"/>
      <c r="UTY26"/>
      <c r="UTZ26"/>
      <c r="UUA26"/>
      <c r="UUB26"/>
      <c r="UUC26"/>
      <c r="UUD26"/>
      <c r="UUE26"/>
      <c r="UUF26"/>
      <c r="UUG26"/>
      <c r="UUH26"/>
      <c r="UUI26"/>
      <c r="UUJ26"/>
      <c r="UUK26"/>
      <c r="UUL26"/>
      <c r="UUM26"/>
      <c r="UUN26"/>
      <c r="UUO26"/>
      <c r="UUP26"/>
      <c r="UUQ26"/>
      <c r="UUR26"/>
      <c r="UUS26"/>
      <c r="UUT26"/>
      <c r="UUU26"/>
      <c r="UUV26"/>
      <c r="UUW26"/>
      <c r="UUX26"/>
      <c r="UUY26"/>
      <c r="UUZ26"/>
      <c r="UVA26"/>
      <c r="UVB26"/>
      <c r="UVC26"/>
      <c r="UVD26"/>
      <c r="UVE26"/>
      <c r="UVF26"/>
      <c r="UVG26"/>
      <c r="UVH26"/>
      <c r="UVI26"/>
      <c r="UVJ26"/>
      <c r="UVK26"/>
      <c r="UVL26"/>
      <c r="UVM26"/>
      <c r="UVN26"/>
      <c r="UVO26"/>
      <c r="UVP26"/>
      <c r="UVQ26"/>
      <c r="UVR26"/>
      <c r="UVS26"/>
      <c r="UVT26"/>
      <c r="UVU26"/>
      <c r="UVV26"/>
      <c r="UVW26"/>
      <c r="UVX26"/>
      <c r="UVY26"/>
      <c r="UVZ26"/>
      <c r="UWA26"/>
      <c r="UWB26"/>
      <c r="UWC26"/>
      <c r="UWD26"/>
      <c r="UWE26"/>
      <c r="UWF26"/>
      <c r="UWG26"/>
      <c r="UWH26"/>
      <c r="UWI26"/>
      <c r="UWJ26"/>
      <c r="UWK26"/>
      <c r="UWL26"/>
      <c r="UWM26"/>
      <c r="UWN26"/>
      <c r="UWO26"/>
      <c r="UWP26"/>
      <c r="UWQ26"/>
      <c r="UWR26"/>
      <c r="UWS26"/>
      <c r="UWT26"/>
      <c r="UWU26"/>
      <c r="UWV26"/>
      <c r="UWW26"/>
      <c r="UWX26"/>
      <c r="UWY26"/>
      <c r="UWZ26"/>
      <c r="UXA26"/>
      <c r="UXB26"/>
      <c r="UXC26"/>
      <c r="UXD26"/>
      <c r="UXE26"/>
      <c r="UXF26"/>
      <c r="UXG26"/>
      <c r="UXH26"/>
      <c r="UXI26"/>
      <c r="UXJ26"/>
      <c r="UXK26"/>
      <c r="UXL26"/>
      <c r="UXM26"/>
      <c r="UXN26"/>
      <c r="UXO26"/>
      <c r="UXP26"/>
      <c r="UXQ26"/>
      <c r="UXR26"/>
      <c r="UXS26"/>
      <c r="UXT26"/>
      <c r="UXU26"/>
      <c r="UXV26"/>
      <c r="UXW26"/>
      <c r="UXX26"/>
      <c r="UXY26"/>
      <c r="UXZ26"/>
      <c r="UYA26"/>
      <c r="UYB26"/>
      <c r="UYC26"/>
      <c r="UYD26"/>
      <c r="UYE26"/>
      <c r="UYF26"/>
      <c r="UYG26"/>
      <c r="UYH26"/>
      <c r="UYI26"/>
      <c r="UYJ26"/>
      <c r="UYK26"/>
      <c r="UYL26"/>
      <c r="UYM26"/>
      <c r="UYN26"/>
      <c r="UYO26"/>
      <c r="UYP26"/>
      <c r="UYQ26"/>
      <c r="UYR26"/>
      <c r="UYS26"/>
      <c r="UYT26"/>
      <c r="UYU26"/>
      <c r="UYV26"/>
      <c r="UYW26"/>
      <c r="UYX26"/>
      <c r="UYY26"/>
      <c r="UYZ26"/>
      <c r="UZA26"/>
      <c r="UZB26"/>
      <c r="UZC26"/>
      <c r="UZD26"/>
      <c r="UZE26"/>
      <c r="UZF26"/>
      <c r="UZG26"/>
      <c r="UZH26"/>
      <c r="UZI26"/>
      <c r="UZJ26"/>
      <c r="UZK26"/>
      <c r="UZL26"/>
      <c r="UZM26"/>
      <c r="UZN26"/>
      <c r="UZO26"/>
      <c r="UZP26"/>
      <c r="UZQ26"/>
      <c r="UZR26"/>
      <c r="UZS26"/>
      <c r="UZT26"/>
      <c r="UZU26"/>
      <c r="UZV26"/>
      <c r="UZW26"/>
      <c r="UZX26"/>
      <c r="UZY26"/>
      <c r="UZZ26"/>
      <c r="VAA26"/>
      <c r="VAB26"/>
      <c r="VAC26"/>
      <c r="VAD26"/>
      <c r="VAE26"/>
      <c r="VAF26"/>
      <c r="VAG26"/>
      <c r="VAH26"/>
      <c r="VAI26"/>
      <c r="VAJ26"/>
      <c r="VAK26"/>
      <c r="VAL26"/>
      <c r="VAM26"/>
      <c r="VAN26"/>
      <c r="VAO26"/>
      <c r="VAP26"/>
      <c r="VAQ26"/>
      <c r="VAR26"/>
      <c r="VAS26"/>
      <c r="VAT26"/>
      <c r="VAU26"/>
      <c r="VAV26"/>
      <c r="VAW26"/>
      <c r="VAX26"/>
      <c r="VAY26"/>
      <c r="VAZ26"/>
      <c r="VBA26"/>
      <c r="VBB26"/>
      <c r="VBC26"/>
      <c r="VBD26"/>
      <c r="VBE26"/>
      <c r="VBF26"/>
      <c r="VBG26"/>
      <c r="VBH26"/>
      <c r="VBI26"/>
      <c r="VBJ26"/>
      <c r="VBK26"/>
      <c r="VBL26"/>
      <c r="VBM26"/>
      <c r="VBN26"/>
      <c r="VBO26"/>
      <c r="VBP26"/>
      <c r="VBQ26"/>
      <c r="VBR26"/>
      <c r="VBS26"/>
      <c r="VBT26"/>
      <c r="VBU26"/>
      <c r="VBV26"/>
      <c r="VBW26"/>
      <c r="VBX26"/>
      <c r="VBY26"/>
      <c r="VBZ26"/>
      <c r="VCA26"/>
      <c r="VCB26"/>
      <c r="VCC26"/>
      <c r="VCD26"/>
      <c r="VCE26"/>
      <c r="VCF26"/>
      <c r="VCG26"/>
      <c r="VCH26"/>
      <c r="VCI26"/>
      <c r="VCJ26"/>
      <c r="VCK26"/>
      <c r="VCL26"/>
      <c r="VCM26"/>
      <c r="VCN26"/>
      <c r="VCO26"/>
      <c r="VCP26"/>
      <c r="VCQ26"/>
      <c r="VCR26"/>
      <c r="VCS26"/>
      <c r="VCT26"/>
      <c r="VCU26"/>
      <c r="VCV26"/>
      <c r="VCW26"/>
      <c r="VCX26"/>
      <c r="VCY26"/>
      <c r="VCZ26"/>
      <c r="VDA26"/>
      <c r="VDB26"/>
      <c r="VDC26"/>
      <c r="VDD26"/>
      <c r="VDE26"/>
      <c r="VDF26"/>
      <c r="VDG26"/>
      <c r="VDH26"/>
      <c r="VDI26"/>
      <c r="VDJ26"/>
      <c r="VDK26"/>
      <c r="VDL26"/>
      <c r="VDM26"/>
      <c r="VDN26"/>
      <c r="VDO26"/>
      <c r="VDP26"/>
      <c r="VDQ26"/>
      <c r="VDR26"/>
      <c r="VDS26"/>
      <c r="VDT26"/>
      <c r="VDU26"/>
      <c r="VDV26"/>
      <c r="VDW26"/>
      <c r="VDX26"/>
      <c r="VDY26"/>
      <c r="VDZ26"/>
      <c r="VEA26"/>
      <c r="VEB26"/>
      <c r="VEC26"/>
      <c r="VED26"/>
      <c r="VEE26"/>
      <c r="VEF26"/>
      <c r="VEG26"/>
      <c r="VEH26"/>
      <c r="VEI26"/>
      <c r="VEJ26"/>
      <c r="VEK26"/>
      <c r="VEL26"/>
      <c r="VEM26"/>
      <c r="VEN26"/>
      <c r="VEO26"/>
      <c r="VEP26"/>
      <c r="VEQ26"/>
      <c r="VER26"/>
      <c r="VES26"/>
      <c r="VET26"/>
      <c r="VEU26"/>
      <c r="VEV26"/>
      <c r="VEW26"/>
      <c r="VEX26"/>
      <c r="VEY26"/>
      <c r="VEZ26"/>
      <c r="VFA26"/>
      <c r="VFB26"/>
      <c r="VFC26"/>
      <c r="VFD26"/>
      <c r="VFE26"/>
      <c r="VFF26"/>
      <c r="VFG26"/>
      <c r="VFH26"/>
      <c r="VFI26"/>
      <c r="VFJ26"/>
      <c r="VFK26"/>
      <c r="VFL26"/>
      <c r="VFM26"/>
      <c r="VFN26"/>
      <c r="VFO26"/>
      <c r="VFP26"/>
      <c r="VFQ26"/>
      <c r="VFR26"/>
      <c r="VFS26"/>
      <c r="VFT26"/>
      <c r="VFU26"/>
      <c r="VFV26"/>
      <c r="VFW26"/>
      <c r="VFX26"/>
      <c r="VFY26"/>
      <c r="VFZ26"/>
      <c r="VGA26"/>
      <c r="VGB26"/>
      <c r="VGC26"/>
      <c r="VGD26"/>
      <c r="VGE26"/>
      <c r="VGF26"/>
      <c r="VGG26"/>
      <c r="VGH26"/>
      <c r="VGI26"/>
      <c r="VGJ26"/>
      <c r="VGK26"/>
      <c r="VGL26"/>
      <c r="VGM26"/>
      <c r="VGN26"/>
      <c r="VGO26"/>
      <c r="VGP26"/>
      <c r="VGQ26"/>
      <c r="VGR26"/>
      <c r="VGS26"/>
      <c r="VGT26"/>
      <c r="VGU26"/>
      <c r="VGV26"/>
      <c r="VGW26"/>
      <c r="VGX26"/>
      <c r="VGY26"/>
      <c r="VGZ26"/>
      <c r="VHA26"/>
      <c r="VHB26"/>
      <c r="VHC26"/>
      <c r="VHD26"/>
      <c r="VHE26"/>
      <c r="VHF26"/>
      <c r="VHG26"/>
      <c r="VHH26"/>
      <c r="VHI26"/>
      <c r="VHJ26"/>
      <c r="VHK26"/>
      <c r="VHL26"/>
      <c r="VHM26"/>
      <c r="VHN26"/>
      <c r="VHO26"/>
      <c r="VHP26"/>
      <c r="VHQ26"/>
      <c r="VHR26"/>
      <c r="VHS26"/>
      <c r="VHT26"/>
      <c r="VHU26"/>
      <c r="VHV26"/>
      <c r="VHW26"/>
      <c r="VHX26"/>
      <c r="VHY26"/>
      <c r="VHZ26"/>
      <c r="VIA26"/>
      <c r="VIB26"/>
      <c r="VIC26"/>
      <c r="VID26"/>
      <c r="VIE26"/>
      <c r="VIF26"/>
      <c r="VIG26"/>
      <c r="VIH26"/>
      <c r="VII26"/>
      <c r="VIJ26"/>
      <c r="VIK26"/>
      <c r="VIL26"/>
      <c r="VIM26"/>
      <c r="VIN26"/>
      <c r="VIO26"/>
      <c r="VIP26"/>
      <c r="VIQ26"/>
      <c r="VIR26"/>
      <c r="VIS26"/>
      <c r="VIT26"/>
      <c r="VIU26"/>
      <c r="VIV26"/>
      <c r="VIW26"/>
      <c r="VIX26"/>
      <c r="VIY26"/>
      <c r="VIZ26"/>
      <c r="VJA26"/>
      <c r="VJB26"/>
      <c r="VJC26"/>
      <c r="VJD26"/>
      <c r="VJE26"/>
      <c r="VJF26"/>
      <c r="VJG26"/>
      <c r="VJH26"/>
      <c r="VJI26"/>
      <c r="VJJ26"/>
      <c r="VJK26"/>
      <c r="VJL26"/>
      <c r="VJM26"/>
      <c r="VJN26"/>
      <c r="VJO26"/>
      <c r="VJP26"/>
      <c r="VJQ26"/>
      <c r="VJR26"/>
      <c r="VJS26"/>
      <c r="VJT26"/>
      <c r="VJU26"/>
      <c r="VJV26"/>
      <c r="VJW26"/>
      <c r="VJX26"/>
      <c r="VJY26"/>
      <c r="VJZ26"/>
      <c r="VKA26"/>
      <c r="VKB26"/>
      <c r="VKC26"/>
      <c r="VKD26"/>
      <c r="VKE26"/>
      <c r="VKF26"/>
      <c r="VKG26"/>
      <c r="VKH26"/>
      <c r="VKI26"/>
      <c r="VKJ26"/>
      <c r="VKK26"/>
      <c r="VKL26"/>
      <c r="VKM26"/>
      <c r="VKN26"/>
      <c r="VKO26"/>
      <c r="VKP26"/>
      <c r="VKQ26"/>
      <c r="VKR26"/>
      <c r="VKS26"/>
      <c r="VKT26"/>
      <c r="VKU26"/>
      <c r="VKV26"/>
      <c r="VKW26"/>
      <c r="VKX26"/>
      <c r="VKY26"/>
      <c r="VKZ26"/>
      <c r="VLA26"/>
      <c r="VLB26"/>
      <c r="VLC26"/>
      <c r="VLD26"/>
      <c r="VLE26"/>
      <c r="VLF26"/>
      <c r="VLG26"/>
      <c r="VLH26"/>
      <c r="VLI26"/>
      <c r="VLJ26"/>
      <c r="VLK26"/>
      <c r="VLL26"/>
      <c r="VLM26"/>
      <c r="VLN26"/>
      <c r="VLO26"/>
      <c r="VLP26"/>
      <c r="VLQ26"/>
      <c r="VLR26"/>
      <c r="VLS26"/>
      <c r="VLT26"/>
      <c r="VLU26"/>
      <c r="VLV26"/>
      <c r="VLW26"/>
      <c r="VLX26"/>
      <c r="VLY26"/>
      <c r="VLZ26"/>
      <c r="VMA26"/>
      <c r="VMB26"/>
      <c r="VMC26"/>
      <c r="VMD26"/>
      <c r="VME26"/>
      <c r="VMF26"/>
      <c r="VMG26"/>
      <c r="VMH26"/>
      <c r="VMI26"/>
      <c r="VMJ26"/>
      <c r="VMK26"/>
      <c r="VML26"/>
      <c r="VMM26"/>
      <c r="VMN26"/>
      <c r="VMO26"/>
      <c r="VMP26"/>
      <c r="VMQ26"/>
      <c r="VMR26"/>
      <c r="VMS26"/>
      <c r="VMT26"/>
      <c r="VMU26"/>
      <c r="VMV26"/>
      <c r="VMW26"/>
      <c r="VMX26"/>
      <c r="VMY26"/>
      <c r="VMZ26"/>
      <c r="VNA26"/>
      <c r="VNB26"/>
      <c r="VNC26"/>
      <c r="VND26"/>
      <c r="VNE26"/>
      <c r="VNF26"/>
      <c r="VNG26"/>
      <c r="VNH26"/>
      <c r="VNI26"/>
      <c r="VNJ26"/>
      <c r="VNK26"/>
      <c r="VNL26"/>
      <c r="VNM26"/>
      <c r="VNN26"/>
      <c r="VNO26"/>
      <c r="VNP26"/>
      <c r="VNQ26"/>
      <c r="VNR26"/>
      <c r="VNS26"/>
      <c r="VNT26"/>
      <c r="VNU26"/>
      <c r="VNV26"/>
      <c r="VNW26"/>
      <c r="VNX26"/>
      <c r="VNY26"/>
      <c r="VNZ26"/>
      <c r="VOA26"/>
      <c r="VOB26"/>
      <c r="VOC26"/>
      <c r="VOD26"/>
      <c r="VOE26"/>
      <c r="VOF26"/>
      <c r="VOG26"/>
      <c r="VOH26"/>
      <c r="VOI26"/>
      <c r="VOJ26"/>
      <c r="VOK26"/>
      <c r="VOL26"/>
      <c r="VOM26"/>
      <c r="VON26"/>
      <c r="VOO26"/>
      <c r="VOP26"/>
      <c r="VOQ26"/>
      <c r="VOR26"/>
      <c r="VOS26"/>
      <c r="VOT26"/>
      <c r="VOU26"/>
      <c r="VOV26"/>
      <c r="VOW26"/>
      <c r="VOX26"/>
      <c r="VOY26"/>
      <c r="VOZ26"/>
      <c r="VPA26"/>
      <c r="VPB26"/>
      <c r="VPC26"/>
      <c r="VPD26"/>
      <c r="VPE26"/>
      <c r="VPF26"/>
      <c r="VPG26"/>
      <c r="VPH26"/>
      <c r="VPI26"/>
      <c r="VPJ26"/>
      <c r="VPK26"/>
      <c r="VPL26"/>
      <c r="VPM26"/>
      <c r="VPN26"/>
      <c r="VPO26"/>
      <c r="VPP26"/>
      <c r="VPQ26"/>
      <c r="VPR26"/>
      <c r="VPS26"/>
      <c r="VPT26"/>
      <c r="VPU26"/>
      <c r="VPV26"/>
      <c r="VPW26"/>
      <c r="VPX26"/>
      <c r="VPY26"/>
      <c r="VPZ26"/>
      <c r="VQA26"/>
      <c r="VQB26"/>
      <c r="VQC26"/>
      <c r="VQD26"/>
      <c r="VQE26"/>
      <c r="VQF26"/>
      <c r="VQG26"/>
      <c r="VQH26"/>
      <c r="VQI26"/>
      <c r="VQJ26"/>
      <c r="VQK26"/>
      <c r="VQL26"/>
      <c r="VQM26"/>
      <c r="VQN26"/>
      <c r="VQO26"/>
      <c r="VQP26"/>
      <c r="VQQ26"/>
      <c r="VQR26"/>
      <c r="VQS26"/>
      <c r="VQT26"/>
      <c r="VQU26"/>
      <c r="VQV26"/>
      <c r="VQW26"/>
      <c r="VQX26"/>
      <c r="VQY26"/>
      <c r="VQZ26"/>
      <c r="VRA26"/>
      <c r="VRB26"/>
      <c r="VRC26"/>
      <c r="VRD26"/>
      <c r="VRE26"/>
      <c r="VRF26"/>
      <c r="VRG26"/>
      <c r="VRH26"/>
      <c r="VRI26"/>
      <c r="VRJ26"/>
      <c r="VRK26"/>
      <c r="VRL26"/>
      <c r="VRM26"/>
      <c r="VRN26"/>
      <c r="VRO26"/>
      <c r="VRP26"/>
      <c r="VRQ26"/>
      <c r="VRR26"/>
      <c r="VRS26"/>
      <c r="VRT26"/>
      <c r="VRU26"/>
      <c r="VRV26"/>
      <c r="VRW26"/>
      <c r="VRX26"/>
      <c r="VRY26"/>
      <c r="VRZ26"/>
      <c r="VSA26"/>
      <c r="VSB26"/>
      <c r="VSC26"/>
      <c r="VSD26"/>
      <c r="VSE26"/>
      <c r="VSF26"/>
      <c r="VSG26"/>
      <c r="VSH26"/>
      <c r="VSI26"/>
      <c r="VSJ26"/>
      <c r="VSK26"/>
      <c r="VSL26"/>
      <c r="VSM26"/>
      <c r="VSN26"/>
      <c r="VSO26"/>
      <c r="VSP26"/>
      <c r="VSQ26"/>
      <c r="VSR26"/>
      <c r="VSS26"/>
      <c r="VST26"/>
      <c r="VSU26"/>
      <c r="VSV26"/>
      <c r="VSW26"/>
      <c r="VSX26"/>
      <c r="VSY26"/>
      <c r="VSZ26"/>
      <c r="VTA26"/>
      <c r="VTB26"/>
      <c r="VTC26"/>
      <c r="VTD26"/>
      <c r="VTE26"/>
      <c r="VTF26"/>
      <c r="VTG26"/>
      <c r="VTH26"/>
      <c r="VTI26"/>
      <c r="VTJ26"/>
      <c r="VTK26"/>
      <c r="VTL26"/>
      <c r="VTM26"/>
      <c r="VTN26"/>
      <c r="VTO26"/>
      <c r="VTP26"/>
      <c r="VTQ26"/>
      <c r="VTR26"/>
      <c r="VTS26"/>
      <c r="VTT26"/>
      <c r="VTU26"/>
      <c r="VTV26"/>
      <c r="VTW26"/>
      <c r="VTX26"/>
      <c r="VTY26"/>
      <c r="VTZ26"/>
      <c r="VUA26"/>
      <c r="VUB26"/>
      <c r="VUC26"/>
      <c r="VUD26"/>
      <c r="VUE26"/>
      <c r="VUF26"/>
      <c r="VUG26"/>
      <c r="VUH26"/>
      <c r="VUI26"/>
      <c r="VUJ26"/>
      <c r="VUK26"/>
      <c r="VUL26"/>
      <c r="VUM26"/>
      <c r="VUN26"/>
      <c r="VUO26"/>
      <c r="VUP26"/>
      <c r="VUQ26"/>
      <c r="VUR26"/>
      <c r="VUS26"/>
      <c r="VUT26"/>
      <c r="VUU26"/>
      <c r="VUV26"/>
      <c r="VUW26"/>
      <c r="VUX26"/>
      <c r="VUY26"/>
      <c r="VUZ26"/>
      <c r="VVA26"/>
      <c r="VVB26"/>
      <c r="VVC26"/>
      <c r="VVD26"/>
      <c r="VVE26"/>
      <c r="VVF26"/>
      <c r="VVG26"/>
      <c r="VVH26"/>
      <c r="VVI26"/>
      <c r="VVJ26"/>
      <c r="VVK26"/>
      <c r="VVL26"/>
      <c r="VVM26"/>
      <c r="VVN26"/>
      <c r="VVO26"/>
      <c r="VVP26"/>
      <c r="VVQ26"/>
      <c r="VVR26"/>
      <c r="VVS26"/>
      <c r="VVT26"/>
      <c r="VVU26"/>
      <c r="VVV26"/>
      <c r="VVW26"/>
      <c r="VVX26"/>
      <c r="VVY26"/>
      <c r="VVZ26"/>
      <c r="VWA26"/>
      <c r="VWB26"/>
      <c r="VWC26"/>
      <c r="VWD26"/>
      <c r="VWE26"/>
      <c r="VWF26"/>
      <c r="VWG26"/>
      <c r="VWH26"/>
      <c r="VWI26"/>
      <c r="VWJ26"/>
      <c r="VWK26"/>
      <c r="VWL26"/>
      <c r="VWM26"/>
      <c r="VWN26"/>
      <c r="VWO26"/>
      <c r="VWP26"/>
      <c r="VWQ26"/>
      <c r="VWR26"/>
      <c r="VWS26"/>
      <c r="VWT26"/>
      <c r="VWU26"/>
      <c r="VWV26"/>
      <c r="VWW26"/>
      <c r="VWX26"/>
      <c r="VWY26"/>
      <c r="VWZ26"/>
      <c r="VXA26"/>
      <c r="VXB26"/>
      <c r="VXC26"/>
      <c r="VXD26"/>
      <c r="VXE26"/>
      <c r="VXF26"/>
      <c r="VXG26"/>
      <c r="VXH26"/>
      <c r="VXI26"/>
      <c r="VXJ26"/>
      <c r="VXK26"/>
      <c r="VXL26"/>
      <c r="VXM26"/>
      <c r="VXN26"/>
      <c r="VXO26"/>
      <c r="VXP26"/>
      <c r="VXQ26"/>
      <c r="VXR26"/>
      <c r="VXS26"/>
      <c r="VXT26"/>
      <c r="VXU26"/>
      <c r="VXV26"/>
      <c r="VXW26"/>
      <c r="VXX26"/>
      <c r="VXY26"/>
      <c r="VXZ26"/>
      <c r="VYA26"/>
      <c r="VYB26"/>
      <c r="VYC26"/>
      <c r="VYD26"/>
      <c r="VYE26"/>
      <c r="VYF26"/>
      <c r="VYG26"/>
      <c r="VYH26"/>
      <c r="VYI26"/>
      <c r="VYJ26"/>
      <c r="VYK26"/>
      <c r="VYL26"/>
      <c r="VYM26"/>
      <c r="VYN26"/>
      <c r="VYO26"/>
      <c r="VYP26"/>
      <c r="VYQ26"/>
      <c r="VYR26"/>
      <c r="VYS26"/>
      <c r="VYT26"/>
      <c r="VYU26"/>
      <c r="VYV26"/>
      <c r="VYW26"/>
      <c r="VYX26"/>
      <c r="VYY26"/>
      <c r="VYZ26"/>
      <c r="VZA26"/>
      <c r="VZB26"/>
      <c r="VZC26"/>
      <c r="VZD26"/>
      <c r="VZE26"/>
      <c r="VZF26"/>
      <c r="VZG26"/>
      <c r="VZH26"/>
      <c r="VZI26"/>
      <c r="VZJ26"/>
      <c r="VZK26"/>
      <c r="VZL26"/>
      <c r="VZM26"/>
      <c r="VZN26"/>
      <c r="VZO26"/>
      <c r="VZP26"/>
      <c r="VZQ26"/>
      <c r="VZR26"/>
      <c r="VZS26"/>
      <c r="VZT26"/>
      <c r="VZU26"/>
      <c r="VZV26"/>
      <c r="VZW26"/>
      <c r="VZX26"/>
      <c r="VZY26"/>
      <c r="VZZ26"/>
      <c r="WAA26"/>
      <c r="WAB26"/>
      <c r="WAC26"/>
      <c r="WAD26"/>
      <c r="WAE26"/>
      <c r="WAF26"/>
      <c r="WAG26"/>
      <c r="WAH26"/>
      <c r="WAI26"/>
      <c r="WAJ26"/>
      <c r="WAK26"/>
      <c r="WAL26"/>
      <c r="WAM26"/>
      <c r="WAN26"/>
      <c r="WAO26"/>
      <c r="WAP26"/>
      <c r="WAQ26"/>
      <c r="WAR26"/>
      <c r="WAS26"/>
      <c r="WAT26"/>
      <c r="WAU26"/>
      <c r="WAV26"/>
      <c r="WAW26"/>
      <c r="WAX26"/>
      <c r="WAY26"/>
      <c r="WAZ26"/>
      <c r="WBA26"/>
      <c r="WBB26"/>
      <c r="WBC26"/>
      <c r="WBD26"/>
      <c r="WBE26"/>
      <c r="WBF26"/>
      <c r="WBG26"/>
      <c r="WBH26"/>
      <c r="WBI26"/>
      <c r="WBJ26"/>
      <c r="WBK26"/>
      <c r="WBL26"/>
      <c r="WBM26"/>
      <c r="WBN26"/>
      <c r="WBO26"/>
      <c r="WBP26"/>
      <c r="WBQ26"/>
      <c r="WBR26"/>
      <c r="WBS26"/>
      <c r="WBT26"/>
      <c r="WBU26"/>
      <c r="WBV26"/>
      <c r="WBW26"/>
      <c r="WBX26"/>
      <c r="WBY26"/>
      <c r="WBZ26"/>
      <c r="WCA26"/>
      <c r="WCB26"/>
      <c r="WCC26"/>
      <c r="WCD26"/>
      <c r="WCE26"/>
      <c r="WCF26"/>
      <c r="WCG26"/>
      <c r="WCH26"/>
      <c r="WCI26"/>
      <c r="WCJ26"/>
      <c r="WCK26"/>
      <c r="WCL26"/>
      <c r="WCM26"/>
      <c r="WCN26"/>
      <c r="WCO26"/>
      <c r="WCP26"/>
      <c r="WCQ26"/>
      <c r="WCR26"/>
      <c r="WCS26"/>
      <c r="WCT26"/>
      <c r="WCU26"/>
      <c r="WCV26"/>
      <c r="WCW26"/>
      <c r="WCX26"/>
      <c r="WCY26"/>
      <c r="WCZ26"/>
      <c r="WDA26"/>
      <c r="WDB26"/>
      <c r="WDC26"/>
      <c r="WDD26"/>
      <c r="WDE26"/>
      <c r="WDF26"/>
      <c r="WDG26"/>
      <c r="WDH26"/>
      <c r="WDI26"/>
      <c r="WDJ26"/>
      <c r="WDK26"/>
      <c r="WDL26"/>
      <c r="WDM26"/>
      <c r="WDN26"/>
      <c r="WDO26"/>
      <c r="WDP26"/>
      <c r="WDQ26"/>
      <c r="WDR26"/>
      <c r="WDS26"/>
      <c r="WDT26"/>
      <c r="WDU26"/>
      <c r="WDV26"/>
      <c r="WDW26"/>
      <c r="WDX26"/>
      <c r="WDY26"/>
      <c r="WDZ26"/>
      <c r="WEA26"/>
      <c r="WEB26"/>
      <c r="WEC26"/>
      <c r="WED26"/>
      <c r="WEE26"/>
      <c r="WEF26"/>
      <c r="WEG26"/>
      <c r="WEH26"/>
      <c r="WEI26"/>
      <c r="WEJ26"/>
      <c r="WEK26"/>
      <c r="WEL26"/>
      <c r="WEM26"/>
      <c r="WEN26"/>
      <c r="WEO26"/>
      <c r="WEP26"/>
      <c r="WEQ26"/>
      <c r="WER26"/>
      <c r="WES26"/>
      <c r="WET26"/>
      <c r="WEU26"/>
      <c r="WEV26"/>
      <c r="WEW26"/>
      <c r="WEX26"/>
      <c r="WEY26"/>
      <c r="WEZ26"/>
      <c r="WFA26"/>
      <c r="WFB26"/>
      <c r="WFC26"/>
      <c r="WFD26"/>
      <c r="WFE26"/>
      <c r="WFF26"/>
      <c r="WFG26"/>
      <c r="WFH26"/>
      <c r="WFI26"/>
      <c r="WFJ26"/>
      <c r="WFK26"/>
      <c r="WFL26"/>
      <c r="WFM26"/>
      <c r="WFN26"/>
      <c r="WFO26"/>
      <c r="WFP26"/>
      <c r="WFQ26"/>
      <c r="WFR26"/>
      <c r="WFS26"/>
      <c r="WFT26"/>
      <c r="WFU26"/>
      <c r="WFV26"/>
      <c r="WFW26"/>
      <c r="WFX26"/>
      <c r="WFY26"/>
      <c r="WFZ26"/>
      <c r="WGA26"/>
      <c r="WGB26"/>
      <c r="WGC26"/>
      <c r="WGD26"/>
      <c r="WGE26"/>
      <c r="WGF26"/>
      <c r="WGG26"/>
      <c r="WGH26"/>
      <c r="WGI26"/>
      <c r="WGJ26"/>
      <c r="WGK26"/>
      <c r="WGL26"/>
      <c r="WGM26"/>
      <c r="WGN26"/>
      <c r="WGO26"/>
      <c r="WGP26"/>
      <c r="WGQ26"/>
      <c r="WGR26"/>
      <c r="WGS26"/>
      <c r="WGT26"/>
      <c r="WGU26"/>
      <c r="WGV26"/>
      <c r="WGW26"/>
      <c r="WGX26"/>
      <c r="WGY26"/>
      <c r="WGZ26"/>
      <c r="WHA26"/>
      <c r="WHB26"/>
      <c r="WHC26"/>
      <c r="WHD26"/>
      <c r="WHE26"/>
      <c r="WHF26"/>
      <c r="WHG26"/>
      <c r="WHH26"/>
      <c r="WHI26"/>
      <c r="WHJ26"/>
      <c r="WHK26"/>
      <c r="WHL26"/>
      <c r="WHM26"/>
      <c r="WHN26"/>
      <c r="WHO26"/>
      <c r="WHP26"/>
      <c r="WHQ26"/>
      <c r="WHR26"/>
      <c r="WHS26"/>
      <c r="WHT26"/>
      <c r="WHU26"/>
      <c r="WHV26"/>
      <c r="WHW26"/>
      <c r="WHX26"/>
      <c r="WHY26"/>
      <c r="WHZ26"/>
      <c r="WIA26"/>
      <c r="WIB26"/>
      <c r="WIC26"/>
      <c r="WID26"/>
      <c r="WIE26"/>
      <c r="WIF26"/>
      <c r="WIG26"/>
      <c r="WIH26"/>
      <c r="WII26"/>
      <c r="WIJ26"/>
      <c r="WIK26"/>
      <c r="WIL26"/>
      <c r="WIM26"/>
      <c r="WIN26"/>
      <c r="WIO26"/>
      <c r="WIP26"/>
      <c r="WIQ26"/>
      <c r="WIR26"/>
      <c r="WIS26"/>
      <c r="WIT26"/>
      <c r="WIU26"/>
      <c r="WIV26"/>
      <c r="WIW26"/>
      <c r="WIX26"/>
      <c r="WIY26"/>
      <c r="WIZ26"/>
      <c r="WJA26"/>
      <c r="WJB26"/>
      <c r="WJC26"/>
      <c r="WJD26"/>
      <c r="WJE26"/>
      <c r="WJF26"/>
      <c r="WJG26"/>
      <c r="WJH26"/>
      <c r="WJI26"/>
      <c r="WJJ26"/>
      <c r="WJK26"/>
      <c r="WJL26"/>
      <c r="WJM26"/>
      <c r="WJN26"/>
      <c r="WJO26"/>
      <c r="WJP26"/>
      <c r="WJQ26"/>
      <c r="WJR26"/>
      <c r="WJS26"/>
      <c r="WJT26"/>
      <c r="WJU26"/>
      <c r="WJV26"/>
      <c r="WJW26"/>
      <c r="WJX26"/>
      <c r="WJY26"/>
      <c r="WJZ26"/>
      <c r="WKA26"/>
      <c r="WKB26"/>
      <c r="WKC26"/>
      <c r="WKD26"/>
      <c r="WKE26"/>
      <c r="WKF26"/>
      <c r="WKG26"/>
      <c r="WKH26"/>
      <c r="WKI26"/>
      <c r="WKJ26"/>
      <c r="WKK26"/>
      <c r="WKL26"/>
      <c r="WKM26"/>
      <c r="WKN26"/>
      <c r="WKO26"/>
      <c r="WKP26"/>
      <c r="WKQ26"/>
      <c r="WKR26"/>
      <c r="WKS26"/>
      <c r="WKT26"/>
      <c r="WKU26"/>
      <c r="WKV26"/>
      <c r="WKW26"/>
      <c r="WKX26"/>
      <c r="WKY26"/>
      <c r="WKZ26"/>
      <c r="WLA26"/>
      <c r="WLB26"/>
      <c r="WLC26"/>
      <c r="WLD26"/>
      <c r="WLE26"/>
      <c r="WLF26"/>
      <c r="WLG26"/>
      <c r="WLH26"/>
      <c r="WLI26"/>
      <c r="WLJ26"/>
      <c r="WLK26"/>
      <c r="WLL26"/>
      <c r="WLM26"/>
      <c r="WLN26"/>
      <c r="WLO26"/>
      <c r="WLP26"/>
      <c r="WLQ26"/>
      <c r="WLR26"/>
      <c r="WLS26"/>
      <c r="WLT26"/>
      <c r="WLU26"/>
      <c r="WLV26"/>
      <c r="WLW26"/>
      <c r="WLX26"/>
      <c r="WLY26"/>
      <c r="WLZ26"/>
      <c r="WMA26"/>
      <c r="WMB26"/>
      <c r="WMC26"/>
      <c r="WMD26"/>
      <c r="WME26"/>
      <c r="WMF26"/>
      <c r="WMG26"/>
      <c r="WMH26"/>
      <c r="WMI26"/>
      <c r="WMJ26"/>
      <c r="WMK26"/>
      <c r="WML26"/>
      <c r="WMM26"/>
      <c r="WMN26"/>
      <c r="WMO26"/>
      <c r="WMP26"/>
      <c r="WMQ26"/>
      <c r="WMR26"/>
      <c r="WMS26"/>
      <c r="WMT26"/>
      <c r="WMU26"/>
      <c r="WMV26"/>
      <c r="WMW26"/>
      <c r="WMX26"/>
      <c r="WMY26"/>
      <c r="WMZ26"/>
      <c r="WNA26"/>
      <c r="WNB26"/>
      <c r="WNC26"/>
      <c r="WND26"/>
      <c r="WNE26"/>
      <c r="WNF26"/>
      <c r="WNG26"/>
      <c r="WNH26"/>
      <c r="WNI26"/>
      <c r="WNJ26"/>
      <c r="WNK26"/>
      <c r="WNL26"/>
      <c r="WNM26"/>
      <c r="WNN26"/>
      <c r="WNO26"/>
      <c r="WNP26"/>
      <c r="WNQ26"/>
      <c r="WNR26"/>
      <c r="WNS26"/>
      <c r="WNT26"/>
      <c r="WNU26"/>
      <c r="WNV26"/>
      <c r="WNW26"/>
      <c r="WNX26"/>
      <c r="WNY26"/>
      <c r="WNZ26"/>
      <c r="WOA26"/>
      <c r="WOB26"/>
      <c r="WOC26"/>
      <c r="WOD26"/>
      <c r="WOE26"/>
      <c r="WOF26"/>
      <c r="WOG26"/>
      <c r="WOH26"/>
      <c r="WOI26"/>
      <c r="WOJ26"/>
      <c r="WOK26"/>
      <c r="WOL26"/>
      <c r="WOM26"/>
      <c r="WON26"/>
      <c r="WOO26"/>
      <c r="WOP26"/>
      <c r="WOQ26"/>
      <c r="WOR26"/>
      <c r="WOS26"/>
      <c r="WOT26"/>
      <c r="WOU26"/>
      <c r="WOV26"/>
      <c r="WOW26"/>
      <c r="WOX26"/>
      <c r="WOY26"/>
      <c r="WOZ26"/>
      <c r="WPA26"/>
      <c r="WPB26"/>
      <c r="WPC26"/>
      <c r="WPD26"/>
      <c r="WPE26"/>
      <c r="WPF26"/>
      <c r="WPG26"/>
      <c r="WPH26"/>
      <c r="WPI26"/>
      <c r="WPJ26"/>
      <c r="WPK26"/>
      <c r="WPL26"/>
      <c r="WPM26"/>
      <c r="WPN26"/>
      <c r="WPO26"/>
      <c r="WPP26"/>
      <c r="WPQ26"/>
      <c r="WPR26"/>
      <c r="WPS26"/>
      <c r="WPT26"/>
      <c r="WPU26"/>
      <c r="WPV26"/>
      <c r="WPW26"/>
      <c r="WPX26"/>
      <c r="WPY26"/>
      <c r="WPZ26"/>
      <c r="WQA26"/>
      <c r="WQB26"/>
      <c r="WQC26"/>
      <c r="WQD26"/>
      <c r="WQE26"/>
      <c r="WQF26"/>
      <c r="WQG26"/>
      <c r="WQH26"/>
      <c r="WQI26"/>
      <c r="WQJ26"/>
      <c r="WQK26"/>
      <c r="WQL26"/>
      <c r="WQM26"/>
      <c r="WQN26"/>
      <c r="WQO26"/>
      <c r="WQP26"/>
      <c r="WQQ26"/>
      <c r="WQR26"/>
      <c r="WQS26"/>
      <c r="WQT26"/>
      <c r="WQU26"/>
      <c r="WQV26"/>
      <c r="WQW26"/>
      <c r="WQX26"/>
      <c r="WQY26"/>
      <c r="WQZ26"/>
      <c r="WRA26"/>
      <c r="WRB26"/>
      <c r="WRC26"/>
      <c r="WRD26"/>
      <c r="WRE26"/>
      <c r="WRF26"/>
      <c r="WRG26"/>
      <c r="WRH26"/>
      <c r="WRI26"/>
      <c r="WRJ26"/>
      <c r="WRK26"/>
      <c r="WRL26"/>
      <c r="WRM26"/>
      <c r="WRN26"/>
      <c r="WRO26"/>
      <c r="WRP26"/>
      <c r="WRQ26"/>
      <c r="WRR26"/>
      <c r="WRS26"/>
      <c r="WRT26"/>
      <c r="WRU26"/>
      <c r="WRV26"/>
      <c r="WRW26"/>
      <c r="WRX26"/>
      <c r="WRY26"/>
      <c r="WRZ26"/>
      <c r="WSA26"/>
      <c r="WSB26"/>
      <c r="WSC26"/>
      <c r="WSD26"/>
      <c r="WSE26"/>
      <c r="WSF26"/>
      <c r="WSG26"/>
      <c r="WSH26"/>
      <c r="WSI26"/>
      <c r="WSJ26"/>
      <c r="WSK26"/>
      <c r="WSL26"/>
      <c r="WSM26"/>
      <c r="WSN26"/>
      <c r="WSO26"/>
      <c r="WSP26"/>
      <c r="WSQ26"/>
      <c r="WSR26"/>
      <c r="WSS26"/>
      <c r="WST26"/>
      <c r="WSU26"/>
      <c r="WSV26"/>
      <c r="WSW26"/>
      <c r="WSX26"/>
      <c r="WSY26"/>
      <c r="WSZ26"/>
      <c r="WTA26"/>
      <c r="WTB26"/>
      <c r="WTC26"/>
      <c r="WTD26"/>
      <c r="WTE26"/>
      <c r="WTF26"/>
      <c r="WTG26"/>
      <c r="WTH26"/>
      <c r="WTI26"/>
      <c r="WTJ26"/>
      <c r="WTK26"/>
      <c r="WTL26"/>
      <c r="WTM26"/>
      <c r="WTN26"/>
      <c r="WTO26"/>
      <c r="WTP26"/>
      <c r="WTQ26"/>
      <c r="WTR26"/>
      <c r="WTS26"/>
      <c r="WTT26"/>
      <c r="WTU26"/>
      <c r="WTV26"/>
      <c r="WTW26"/>
      <c r="WTX26"/>
      <c r="WTY26"/>
      <c r="WTZ26"/>
      <c r="WUA26"/>
      <c r="WUB26"/>
      <c r="WUC26"/>
      <c r="WUD26"/>
      <c r="WUE26"/>
      <c r="WUF26"/>
      <c r="WUG26"/>
      <c r="WUH26"/>
      <c r="WUI26"/>
      <c r="WUJ26"/>
      <c r="WUK26"/>
      <c r="WUL26"/>
      <c r="WUM26"/>
      <c r="WUN26"/>
      <c r="WUO26"/>
      <c r="WUP26"/>
      <c r="WUQ26"/>
      <c r="WUR26"/>
      <c r="WUS26"/>
      <c r="WUT26"/>
      <c r="WUU26"/>
      <c r="WUV26"/>
      <c r="WUW26"/>
      <c r="WUX26"/>
      <c r="WUY26"/>
      <c r="WUZ26"/>
      <c r="WVA26"/>
      <c r="WVB26"/>
      <c r="WVC26"/>
      <c r="WVD26"/>
      <c r="WVE26"/>
      <c r="WVF26"/>
      <c r="WVG26"/>
      <c r="WVH26"/>
      <c r="WVI26"/>
      <c r="WVJ26"/>
      <c r="WVK26"/>
      <c r="WVL26"/>
      <c r="WVM26"/>
      <c r="WVN26"/>
      <c r="WVO26"/>
      <c r="WVP26"/>
      <c r="WVQ26"/>
      <c r="WVR26"/>
      <c r="WVS26"/>
      <c r="WVT26"/>
      <c r="WVU26"/>
      <c r="WVV26"/>
      <c r="WVW26"/>
      <c r="WVX26"/>
      <c r="WVY26"/>
      <c r="WVZ26"/>
      <c r="WWA26"/>
      <c r="WWB26"/>
      <c r="WWC26"/>
      <c r="WWD26"/>
      <c r="WWE26"/>
      <c r="WWF26"/>
      <c r="WWG26"/>
      <c r="WWH26"/>
      <c r="WWI26"/>
      <c r="WWJ26"/>
      <c r="WWK26"/>
      <c r="WWL26"/>
      <c r="WWM26"/>
      <c r="WWN26"/>
      <c r="WWO26"/>
      <c r="WWP26"/>
      <c r="WWQ26"/>
      <c r="WWR26"/>
      <c r="WWS26"/>
      <c r="WWT26"/>
      <c r="WWU26"/>
      <c r="WWV26"/>
      <c r="WWW26"/>
      <c r="WWX26"/>
      <c r="WWY26"/>
      <c r="WWZ26"/>
      <c r="WXA26"/>
      <c r="WXB26"/>
      <c r="WXC26"/>
      <c r="WXD26"/>
      <c r="WXE26"/>
      <c r="WXF26"/>
      <c r="WXG26"/>
      <c r="WXH26"/>
      <c r="WXI26"/>
      <c r="WXJ26"/>
      <c r="WXK26"/>
      <c r="WXL26"/>
      <c r="WXM26"/>
      <c r="WXN26"/>
      <c r="WXO26"/>
      <c r="WXP26"/>
      <c r="WXQ26"/>
      <c r="WXR26"/>
      <c r="WXS26"/>
      <c r="WXT26"/>
      <c r="WXU26"/>
      <c r="WXV26"/>
      <c r="WXW26"/>
      <c r="WXX26"/>
      <c r="WXY26"/>
      <c r="WXZ26"/>
      <c r="WYA26"/>
      <c r="WYB26"/>
      <c r="WYC26"/>
      <c r="WYD26"/>
      <c r="WYE26"/>
      <c r="WYF26"/>
      <c r="WYG26"/>
      <c r="WYH26"/>
      <c r="WYI26"/>
      <c r="WYJ26"/>
      <c r="WYK26"/>
      <c r="WYL26"/>
      <c r="WYM26"/>
      <c r="WYN26"/>
      <c r="WYO26"/>
      <c r="WYP26"/>
      <c r="WYQ26"/>
      <c r="WYR26"/>
      <c r="WYS26"/>
      <c r="WYT26"/>
      <c r="WYU26"/>
      <c r="WYV26"/>
      <c r="WYW26"/>
      <c r="WYX26"/>
      <c r="WYY26"/>
      <c r="WYZ26"/>
      <c r="WZA26"/>
      <c r="WZB26"/>
      <c r="WZC26"/>
      <c r="WZD26"/>
      <c r="WZE26"/>
      <c r="WZF26"/>
      <c r="WZG26"/>
      <c r="WZH26"/>
      <c r="WZI26"/>
      <c r="WZJ26"/>
      <c r="WZK26"/>
      <c r="WZL26"/>
      <c r="WZM26"/>
      <c r="WZN26"/>
      <c r="WZO26"/>
      <c r="WZP26"/>
      <c r="WZQ26"/>
      <c r="WZR26"/>
      <c r="WZS26"/>
      <c r="WZT26"/>
      <c r="WZU26"/>
      <c r="WZV26"/>
      <c r="WZW26"/>
      <c r="WZX26"/>
      <c r="WZY26"/>
      <c r="WZZ26"/>
      <c r="XAA26"/>
      <c r="XAB26"/>
      <c r="XAC26"/>
      <c r="XAD26"/>
      <c r="XAE26"/>
      <c r="XAF26"/>
      <c r="XAG26"/>
      <c r="XAH26"/>
      <c r="XAI26"/>
      <c r="XAJ26"/>
      <c r="XAK26"/>
      <c r="XAL26"/>
      <c r="XAM26"/>
      <c r="XAN26"/>
      <c r="XAO26"/>
      <c r="XAP26"/>
      <c r="XAQ26"/>
      <c r="XAR26"/>
      <c r="XAS26"/>
      <c r="XAT26"/>
      <c r="XAU26"/>
      <c r="XAV26"/>
      <c r="XAW26"/>
      <c r="XAX26"/>
      <c r="XAY26"/>
      <c r="XAZ26"/>
      <c r="XBA26"/>
      <c r="XBB26"/>
      <c r="XBC26"/>
      <c r="XBD26"/>
      <c r="XBE26"/>
      <c r="XBF26"/>
      <c r="XBG26"/>
      <c r="XBH26"/>
      <c r="XBI26"/>
      <c r="XBJ26"/>
      <c r="XBK26"/>
      <c r="XBL26"/>
      <c r="XBM26"/>
      <c r="XBN26"/>
      <c r="XBO26"/>
      <c r="XBP26"/>
      <c r="XBQ26"/>
      <c r="XBR26"/>
      <c r="XBS26"/>
      <c r="XBT26"/>
      <c r="XBU26"/>
      <c r="XBV26"/>
      <c r="XBW26"/>
      <c r="XBX26"/>
      <c r="XBY26"/>
      <c r="XBZ26"/>
      <c r="XCA26"/>
      <c r="XCB26"/>
      <c r="XCC26"/>
      <c r="XCD26"/>
      <c r="XCE26"/>
      <c r="XCF26"/>
      <c r="XCG26"/>
      <c r="XCH26"/>
      <c r="XCI26"/>
      <c r="XCJ26"/>
      <c r="XCK26"/>
      <c r="XCL26"/>
      <c r="XCM26"/>
      <c r="XCN26"/>
      <c r="XCO26"/>
      <c r="XCP26"/>
      <c r="XCQ26"/>
      <c r="XCR26"/>
      <c r="XCS26"/>
      <c r="XCT26"/>
      <c r="XCU26"/>
      <c r="XCV26"/>
      <c r="XCW26"/>
      <c r="XCX26"/>
      <c r="XCY26"/>
      <c r="XCZ26"/>
      <c r="XDA26"/>
      <c r="XDB26"/>
      <c r="XDC26"/>
      <c r="XDD26"/>
      <c r="XDE26"/>
      <c r="XDF26"/>
      <c r="XDG26"/>
      <c r="XDH26"/>
      <c r="XDI26"/>
      <c r="XDJ26"/>
      <c r="XDK26"/>
      <c r="XDL26"/>
      <c r="XDM26"/>
      <c r="XDN26"/>
      <c r="XDO26"/>
      <c r="XDP26"/>
      <c r="XDQ26"/>
      <c r="XDR26"/>
      <c r="XDS26"/>
      <c r="XDT26"/>
      <c r="XDU26"/>
      <c r="XDV26"/>
      <c r="XDW26"/>
      <c r="XDX26"/>
      <c r="XDY26"/>
      <c r="XDZ26"/>
      <c r="XEA26"/>
      <c r="XEB26"/>
      <c r="XEC26"/>
      <c r="XED26"/>
      <c r="XEE26"/>
      <c r="XEF26"/>
      <c r="XEG26"/>
      <c r="XEH26"/>
      <c r="XEI26"/>
      <c r="XEJ26"/>
      <c r="XEK26"/>
      <c r="XEL26"/>
      <c r="XEM26"/>
      <c r="XEN26"/>
      <c r="XEO26"/>
      <c r="XEP26"/>
      <c r="XEQ26"/>
      <c r="XER26"/>
      <c r="XES26"/>
      <c r="XET26"/>
      <c r="XEU26"/>
      <c r="XEV26"/>
      <c r="XEW26"/>
      <c r="XEX26"/>
      <c r="XEY26"/>
      <c r="XEZ26"/>
      <c r="XFA26"/>
      <c r="XFB26"/>
      <c r="XFC26"/>
    </row>
    <row r="27" spans="2:16383" s="89" customFormat="1" ht="50.25" customHeight="1" x14ac:dyDescent="0.25">
      <c r="B27" s="94" t="s">
        <v>360</v>
      </c>
      <c r="C27" s="70"/>
      <c r="D27" s="70"/>
      <c r="E27" s="70"/>
      <c r="F27" s="70"/>
      <c r="G27" s="70"/>
      <c r="H27" s="70"/>
      <c r="I27" s="70"/>
      <c r="J27" s="70"/>
      <c r="K27" s="70"/>
      <c r="L27" s="70"/>
      <c r="M27" s="70"/>
      <c r="N27" s="70"/>
      <c r="O27" s="70"/>
      <c r="P27" s="70"/>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c r="IW27"/>
      <c r="IX27"/>
      <c r="IY27"/>
      <c r="IZ27"/>
      <c r="JA27"/>
      <c r="JB27"/>
      <c r="JC27"/>
      <c r="JD27"/>
      <c r="JE27"/>
      <c r="JF27"/>
      <c r="JG27"/>
      <c r="JH27"/>
      <c r="JI27"/>
      <c r="JJ27"/>
      <c r="JK27"/>
      <c r="JL27"/>
      <c r="JM27"/>
      <c r="JN27"/>
      <c r="JO27"/>
      <c r="JP27"/>
      <c r="JQ27"/>
      <c r="JR27"/>
      <c r="JS27"/>
      <c r="JT27"/>
      <c r="JU27"/>
      <c r="JV27"/>
      <c r="JW27"/>
      <c r="JX27"/>
      <c r="JY27"/>
      <c r="JZ27"/>
      <c r="KA27"/>
      <c r="KB27"/>
      <c r="KC27"/>
      <c r="KD27"/>
      <c r="KE27"/>
      <c r="KF27"/>
      <c r="KG27"/>
      <c r="KH27"/>
      <c r="KI27"/>
      <c r="KJ27"/>
      <c r="KK27"/>
      <c r="KL27"/>
      <c r="KM27"/>
      <c r="KN27"/>
      <c r="KO27"/>
      <c r="KP27"/>
      <c r="KQ27"/>
      <c r="KR27"/>
      <c r="KS27"/>
      <c r="KT27"/>
      <c r="KU27"/>
      <c r="KV27"/>
      <c r="KW27"/>
      <c r="KX27"/>
      <c r="KY27"/>
      <c r="KZ27"/>
      <c r="LA27"/>
      <c r="LB27"/>
      <c r="LC27"/>
      <c r="LD27"/>
      <c r="LE27"/>
      <c r="LF27"/>
      <c r="LG27"/>
      <c r="LH27"/>
      <c r="LI27"/>
      <c r="LJ27"/>
      <c r="LK27"/>
      <c r="LL27"/>
      <c r="LM27"/>
      <c r="LN27"/>
      <c r="LO27"/>
      <c r="LP27"/>
      <c r="LQ27"/>
      <c r="LR27"/>
      <c r="LS27"/>
      <c r="LT27"/>
      <c r="LU27"/>
      <c r="LV27"/>
      <c r="LW27"/>
      <c r="LX27"/>
      <c r="LY27"/>
      <c r="LZ27"/>
      <c r="MA27"/>
      <c r="MB27"/>
      <c r="MC27"/>
      <c r="MD27"/>
      <c r="ME27"/>
      <c r="MF27"/>
      <c r="MG27"/>
      <c r="MH27"/>
      <c r="MI27"/>
      <c r="MJ27"/>
      <c r="MK27"/>
      <c r="ML27"/>
      <c r="MM27"/>
      <c r="MN27"/>
      <c r="MO27"/>
      <c r="MP27"/>
      <c r="MQ27"/>
      <c r="MR27"/>
      <c r="MS27"/>
      <c r="MT27"/>
      <c r="MU27"/>
      <c r="MV27"/>
      <c r="MW27"/>
      <c r="MX27"/>
      <c r="MY27"/>
      <c r="MZ27"/>
      <c r="NA27"/>
      <c r="NB27"/>
      <c r="NC27"/>
      <c r="ND27"/>
      <c r="NE27"/>
      <c r="NF27"/>
      <c r="NG27"/>
      <c r="NH27"/>
      <c r="NI27"/>
      <c r="NJ27"/>
      <c r="NK27"/>
      <c r="NL27"/>
      <c r="NM27"/>
      <c r="NN27"/>
      <c r="NO27"/>
      <c r="NP27"/>
      <c r="NQ27"/>
      <c r="NR27"/>
      <c r="NS27"/>
      <c r="NT27"/>
      <c r="NU27"/>
      <c r="NV27"/>
      <c r="NW27"/>
      <c r="NX27"/>
      <c r="NY27"/>
      <c r="NZ27"/>
      <c r="OA27"/>
      <c r="OB27"/>
      <c r="OC27"/>
      <c r="OD27"/>
      <c r="OE27"/>
      <c r="OF27"/>
      <c r="OG27"/>
      <c r="OH27"/>
      <c r="OI27"/>
      <c r="OJ27"/>
      <c r="OK27"/>
      <c r="OL27"/>
      <c r="OM27"/>
      <c r="ON27"/>
      <c r="OO27"/>
      <c r="OP27"/>
      <c r="OQ27"/>
      <c r="OR27"/>
      <c r="OS27"/>
      <c r="OT27"/>
      <c r="OU27"/>
      <c r="OV27"/>
      <c r="OW27"/>
      <c r="OX27"/>
      <c r="OY27"/>
      <c r="OZ27"/>
      <c r="PA27"/>
      <c r="PB27"/>
      <c r="PC27"/>
      <c r="PD27"/>
      <c r="PE27"/>
      <c r="PF27"/>
      <c r="PG27"/>
      <c r="PH27"/>
      <c r="PI27"/>
      <c r="PJ27"/>
      <c r="PK27"/>
      <c r="PL27"/>
      <c r="PM27"/>
      <c r="PN27"/>
      <c r="PO27"/>
      <c r="PP27"/>
      <c r="PQ27"/>
      <c r="PR27"/>
      <c r="PS27"/>
      <c r="PT27"/>
      <c r="PU27"/>
      <c r="PV27"/>
      <c r="PW27"/>
      <c r="PX27"/>
      <c r="PY27"/>
      <c r="PZ27"/>
      <c r="QA27"/>
      <c r="QB27"/>
      <c r="QC27"/>
      <c r="QD27"/>
      <c r="QE27"/>
      <c r="QF27"/>
      <c r="QG27"/>
      <c r="QH27"/>
      <c r="QI27"/>
      <c r="QJ27"/>
      <c r="QK27"/>
      <c r="QL27"/>
      <c r="QM27"/>
      <c r="QN27"/>
      <c r="QO27"/>
      <c r="QP27"/>
      <c r="QQ27"/>
      <c r="QR27"/>
      <c r="QS27"/>
      <c r="QT27"/>
      <c r="QU27"/>
      <c r="QV27"/>
      <c r="QW27"/>
      <c r="QX27"/>
      <c r="QY27"/>
      <c r="QZ27"/>
      <c r="RA27"/>
      <c r="RB27"/>
      <c r="RC27"/>
      <c r="RD27"/>
      <c r="RE27"/>
      <c r="RF27"/>
      <c r="RG27"/>
      <c r="RH27"/>
      <c r="RI27"/>
      <c r="RJ27"/>
      <c r="RK27"/>
      <c r="RL27"/>
      <c r="RM27"/>
      <c r="RN27"/>
      <c r="RO27"/>
      <c r="RP27"/>
      <c r="RQ27"/>
      <c r="RR27"/>
      <c r="RS27"/>
      <c r="RT27"/>
      <c r="RU27"/>
      <c r="RV27"/>
      <c r="RW27"/>
      <c r="RX27"/>
      <c r="RY27"/>
      <c r="RZ27"/>
      <c r="SA27"/>
      <c r="SB27"/>
      <c r="SC27"/>
      <c r="SD27"/>
      <c r="SE27"/>
      <c r="SF27"/>
      <c r="SG27"/>
      <c r="SH27"/>
      <c r="SI27"/>
      <c r="SJ27"/>
      <c r="SK27"/>
      <c r="SL27"/>
      <c r="SM27"/>
      <c r="SN27"/>
      <c r="SO27"/>
      <c r="SP27"/>
      <c r="SQ27"/>
      <c r="SR27"/>
      <c r="SS27"/>
      <c r="ST27"/>
      <c r="SU27"/>
      <c r="SV27"/>
      <c r="SW27"/>
      <c r="SX27"/>
      <c r="SY27"/>
      <c r="SZ27"/>
      <c r="TA27"/>
      <c r="TB27"/>
      <c r="TC27"/>
      <c r="TD27"/>
      <c r="TE27"/>
      <c r="TF27"/>
      <c r="TG27"/>
      <c r="TH27"/>
      <c r="TI27"/>
      <c r="TJ27"/>
      <c r="TK27"/>
      <c r="TL27"/>
      <c r="TM27"/>
      <c r="TN27"/>
      <c r="TO27"/>
      <c r="TP27"/>
      <c r="TQ27"/>
      <c r="TR27"/>
      <c r="TS27"/>
      <c r="TT27"/>
      <c r="TU27"/>
      <c r="TV27"/>
      <c r="TW27"/>
      <c r="TX27"/>
      <c r="TY27"/>
      <c r="TZ27"/>
      <c r="UA27"/>
      <c r="UB27"/>
      <c r="UC27"/>
      <c r="UD27"/>
      <c r="UE27"/>
      <c r="UF27"/>
      <c r="UG27"/>
      <c r="UH27"/>
      <c r="UI27"/>
      <c r="UJ27"/>
      <c r="UK27"/>
      <c r="UL27"/>
      <c r="UM27"/>
      <c r="UN27"/>
      <c r="UO27"/>
      <c r="UP27"/>
      <c r="UQ27"/>
      <c r="UR27"/>
      <c r="US27"/>
      <c r="UT27"/>
      <c r="UU27"/>
      <c r="UV27"/>
      <c r="UW27"/>
      <c r="UX27"/>
      <c r="UY27"/>
      <c r="UZ27"/>
      <c r="VA27"/>
      <c r="VB27"/>
      <c r="VC27"/>
      <c r="VD27"/>
      <c r="VE27"/>
      <c r="VF27"/>
      <c r="VG27"/>
      <c r="VH27"/>
      <c r="VI27"/>
      <c r="VJ27"/>
      <c r="VK27"/>
      <c r="VL27"/>
      <c r="VM27"/>
      <c r="VN27"/>
      <c r="VO27"/>
      <c r="VP27"/>
      <c r="VQ27"/>
      <c r="VR27"/>
      <c r="VS27"/>
      <c r="VT27"/>
      <c r="VU27"/>
      <c r="VV27"/>
      <c r="VW27"/>
      <c r="VX27"/>
      <c r="VY27"/>
      <c r="VZ27"/>
      <c r="WA27"/>
      <c r="WB27"/>
      <c r="WC27"/>
      <c r="WD27"/>
      <c r="WE27"/>
      <c r="WF27"/>
      <c r="WG27"/>
      <c r="WH27"/>
      <c r="WI27"/>
      <c r="WJ27"/>
      <c r="WK27"/>
      <c r="WL27"/>
      <c r="WM27"/>
      <c r="WN27"/>
      <c r="WO27"/>
      <c r="WP27"/>
      <c r="WQ27"/>
      <c r="WR27"/>
      <c r="WS27"/>
      <c r="WT27"/>
      <c r="WU27"/>
      <c r="WV27"/>
      <c r="WW27"/>
      <c r="WX27"/>
      <c r="WY27"/>
      <c r="WZ27"/>
      <c r="XA27"/>
      <c r="XB27"/>
      <c r="XC27"/>
      <c r="XD27"/>
      <c r="XE27"/>
      <c r="XF27"/>
      <c r="XG27"/>
      <c r="XH27"/>
      <c r="XI27"/>
      <c r="XJ27"/>
      <c r="XK27"/>
      <c r="XL27"/>
      <c r="XM27"/>
      <c r="XN27"/>
      <c r="XO27"/>
      <c r="XP27"/>
      <c r="XQ27"/>
      <c r="XR27"/>
      <c r="XS27"/>
      <c r="XT27"/>
      <c r="XU27"/>
      <c r="XV27"/>
      <c r="XW27"/>
      <c r="XX27"/>
      <c r="XY27"/>
      <c r="XZ27"/>
      <c r="YA27"/>
      <c r="YB27"/>
      <c r="YC27"/>
      <c r="YD27"/>
      <c r="YE27"/>
      <c r="YF27"/>
      <c r="YG27"/>
      <c r="YH27"/>
      <c r="YI27"/>
      <c r="YJ27"/>
      <c r="YK27"/>
      <c r="YL27"/>
      <c r="YM27"/>
      <c r="YN27"/>
      <c r="YO27"/>
      <c r="YP27"/>
      <c r="YQ27"/>
      <c r="YR27"/>
      <c r="YS27"/>
      <c r="YT27"/>
      <c r="YU27"/>
      <c r="YV27"/>
      <c r="YW27"/>
      <c r="YX27"/>
      <c r="YY27"/>
      <c r="YZ27"/>
      <c r="ZA27"/>
      <c r="ZB27"/>
      <c r="ZC27"/>
      <c r="ZD27"/>
      <c r="ZE27"/>
      <c r="ZF27"/>
      <c r="ZG27"/>
      <c r="ZH27"/>
      <c r="ZI27"/>
      <c r="ZJ27"/>
      <c r="ZK27"/>
      <c r="ZL27"/>
      <c r="ZM27"/>
      <c r="ZN27"/>
      <c r="ZO27"/>
      <c r="ZP27"/>
      <c r="ZQ27"/>
      <c r="ZR27"/>
      <c r="ZS27"/>
      <c r="ZT27"/>
      <c r="ZU27"/>
      <c r="ZV27"/>
      <c r="ZW27"/>
      <c r="ZX27"/>
      <c r="ZY27"/>
      <c r="ZZ27"/>
      <c r="AAA27"/>
      <c r="AAB27"/>
      <c r="AAC27"/>
      <c r="AAD27"/>
      <c r="AAE27"/>
      <c r="AAF27"/>
      <c r="AAG27"/>
      <c r="AAH27"/>
      <c r="AAI27"/>
      <c r="AAJ27"/>
      <c r="AAK27"/>
      <c r="AAL27"/>
      <c r="AAM27"/>
      <c r="AAN27"/>
      <c r="AAO27"/>
      <c r="AAP27"/>
      <c r="AAQ27"/>
      <c r="AAR27"/>
      <c r="AAS27"/>
      <c r="AAT27"/>
      <c r="AAU27"/>
      <c r="AAV27"/>
      <c r="AAW27"/>
      <c r="AAX27"/>
      <c r="AAY27"/>
      <c r="AAZ27"/>
      <c r="ABA27"/>
      <c r="ABB27"/>
      <c r="ABC27"/>
      <c r="ABD27"/>
      <c r="ABE27"/>
      <c r="ABF27"/>
      <c r="ABG27"/>
      <c r="ABH27"/>
      <c r="ABI27"/>
      <c r="ABJ27"/>
      <c r="ABK27"/>
      <c r="ABL27"/>
      <c r="ABM27"/>
      <c r="ABN27"/>
      <c r="ABO27"/>
      <c r="ABP27"/>
      <c r="ABQ27"/>
      <c r="ABR27"/>
      <c r="ABS27"/>
      <c r="ABT27"/>
      <c r="ABU27"/>
      <c r="ABV27"/>
      <c r="ABW27"/>
      <c r="ABX27"/>
      <c r="ABY27"/>
      <c r="ABZ27"/>
      <c r="ACA27"/>
      <c r="ACB27"/>
      <c r="ACC27"/>
      <c r="ACD27"/>
      <c r="ACE27"/>
      <c r="ACF27"/>
      <c r="ACG27"/>
      <c r="ACH27"/>
      <c r="ACI27"/>
      <c r="ACJ27"/>
      <c r="ACK27"/>
      <c r="ACL27"/>
      <c r="ACM27"/>
      <c r="ACN27"/>
      <c r="ACO27"/>
      <c r="ACP27"/>
      <c r="ACQ27"/>
      <c r="ACR27"/>
      <c r="ACS27"/>
      <c r="ACT27"/>
      <c r="ACU27"/>
      <c r="ACV27"/>
      <c r="ACW27"/>
      <c r="ACX27"/>
      <c r="ACY27"/>
      <c r="ACZ27"/>
      <c r="ADA27"/>
      <c r="ADB27"/>
      <c r="ADC27"/>
      <c r="ADD27"/>
      <c r="ADE27"/>
      <c r="ADF27"/>
      <c r="ADG27"/>
      <c r="ADH27"/>
      <c r="ADI27"/>
      <c r="ADJ27"/>
      <c r="ADK27"/>
      <c r="ADL27"/>
      <c r="ADM27"/>
      <c r="ADN27"/>
      <c r="ADO27"/>
      <c r="ADP27"/>
      <c r="ADQ27"/>
      <c r="ADR27"/>
      <c r="ADS27"/>
      <c r="ADT27"/>
      <c r="ADU27"/>
      <c r="ADV27"/>
      <c r="ADW27"/>
      <c r="ADX27"/>
      <c r="ADY27"/>
      <c r="ADZ27"/>
      <c r="AEA27"/>
      <c r="AEB27"/>
      <c r="AEC27"/>
      <c r="AED27"/>
      <c r="AEE27"/>
      <c r="AEF27"/>
      <c r="AEG27"/>
      <c r="AEH27"/>
      <c r="AEI27"/>
      <c r="AEJ27"/>
      <c r="AEK27"/>
      <c r="AEL27"/>
      <c r="AEM27"/>
      <c r="AEN27"/>
      <c r="AEO27"/>
      <c r="AEP27"/>
      <c r="AEQ27"/>
      <c r="AER27"/>
      <c r="AES27"/>
      <c r="AET27"/>
      <c r="AEU27"/>
      <c r="AEV27"/>
      <c r="AEW27"/>
      <c r="AEX27"/>
      <c r="AEY27"/>
      <c r="AEZ27"/>
      <c r="AFA27"/>
      <c r="AFB27"/>
      <c r="AFC27"/>
      <c r="AFD27"/>
      <c r="AFE27"/>
      <c r="AFF27"/>
      <c r="AFG27"/>
      <c r="AFH27"/>
      <c r="AFI27"/>
      <c r="AFJ27"/>
      <c r="AFK27"/>
      <c r="AFL27"/>
      <c r="AFM27"/>
      <c r="AFN27"/>
      <c r="AFO27"/>
      <c r="AFP27"/>
      <c r="AFQ27"/>
      <c r="AFR27"/>
      <c r="AFS27"/>
      <c r="AFT27"/>
      <c r="AFU27"/>
      <c r="AFV27"/>
      <c r="AFW27"/>
      <c r="AFX27"/>
      <c r="AFY27"/>
      <c r="AFZ27"/>
      <c r="AGA27"/>
      <c r="AGB27"/>
      <c r="AGC27"/>
      <c r="AGD27"/>
      <c r="AGE27"/>
      <c r="AGF27"/>
      <c r="AGG27"/>
      <c r="AGH27"/>
      <c r="AGI27"/>
      <c r="AGJ27"/>
      <c r="AGK27"/>
      <c r="AGL27"/>
      <c r="AGM27"/>
      <c r="AGN27"/>
      <c r="AGO27"/>
      <c r="AGP27"/>
      <c r="AGQ27"/>
      <c r="AGR27"/>
      <c r="AGS27"/>
      <c r="AGT27"/>
      <c r="AGU27"/>
      <c r="AGV27"/>
      <c r="AGW27"/>
      <c r="AGX27"/>
      <c r="AGY27"/>
      <c r="AGZ27"/>
      <c r="AHA27"/>
      <c r="AHB27"/>
      <c r="AHC27"/>
      <c r="AHD27"/>
      <c r="AHE27"/>
      <c r="AHF27"/>
      <c r="AHG27"/>
      <c r="AHH27"/>
      <c r="AHI27"/>
      <c r="AHJ27"/>
      <c r="AHK27"/>
      <c r="AHL27"/>
      <c r="AHM27"/>
      <c r="AHN27"/>
      <c r="AHO27"/>
      <c r="AHP27"/>
      <c r="AHQ27"/>
      <c r="AHR27"/>
      <c r="AHS27"/>
      <c r="AHT27"/>
      <c r="AHU27"/>
      <c r="AHV27"/>
      <c r="AHW27"/>
      <c r="AHX27"/>
      <c r="AHY27"/>
      <c r="AHZ27"/>
      <c r="AIA27"/>
      <c r="AIB27"/>
      <c r="AIC27"/>
      <c r="AID27"/>
      <c r="AIE27"/>
      <c r="AIF27"/>
      <c r="AIG27"/>
      <c r="AIH27"/>
      <c r="AII27"/>
      <c r="AIJ27"/>
      <c r="AIK27"/>
      <c r="AIL27"/>
      <c r="AIM27"/>
      <c r="AIN27"/>
      <c r="AIO27"/>
      <c r="AIP27"/>
      <c r="AIQ27"/>
      <c r="AIR27"/>
      <c r="AIS27"/>
      <c r="AIT27"/>
      <c r="AIU27"/>
      <c r="AIV27"/>
      <c r="AIW27"/>
      <c r="AIX27"/>
      <c r="AIY27"/>
      <c r="AIZ27"/>
      <c r="AJA27"/>
      <c r="AJB27"/>
      <c r="AJC27"/>
      <c r="AJD27"/>
      <c r="AJE27"/>
      <c r="AJF27"/>
      <c r="AJG27"/>
      <c r="AJH27"/>
      <c r="AJI27"/>
      <c r="AJJ27"/>
      <c r="AJK27"/>
      <c r="AJL27"/>
      <c r="AJM27"/>
      <c r="AJN27"/>
      <c r="AJO27"/>
      <c r="AJP27"/>
      <c r="AJQ27"/>
      <c r="AJR27"/>
      <c r="AJS27"/>
      <c r="AJT27"/>
      <c r="AJU27"/>
      <c r="AJV27"/>
      <c r="AJW27"/>
      <c r="AJX27"/>
      <c r="AJY27"/>
      <c r="AJZ27"/>
      <c r="AKA27"/>
      <c r="AKB27"/>
      <c r="AKC27"/>
      <c r="AKD27"/>
      <c r="AKE27"/>
      <c r="AKF27"/>
      <c r="AKG27"/>
      <c r="AKH27"/>
      <c r="AKI27"/>
      <c r="AKJ27"/>
      <c r="AKK27"/>
      <c r="AKL27"/>
      <c r="AKM27"/>
      <c r="AKN27"/>
      <c r="AKO27"/>
      <c r="AKP27"/>
      <c r="AKQ27"/>
      <c r="AKR27"/>
      <c r="AKS27"/>
      <c r="AKT27"/>
      <c r="AKU27"/>
      <c r="AKV27"/>
      <c r="AKW27"/>
      <c r="AKX27"/>
      <c r="AKY27"/>
      <c r="AKZ27"/>
      <c r="ALA27"/>
      <c r="ALB27"/>
      <c r="ALC27"/>
      <c r="ALD27"/>
      <c r="ALE27"/>
      <c r="ALF27"/>
      <c r="ALG27"/>
      <c r="ALH27"/>
      <c r="ALI27"/>
      <c r="ALJ27"/>
      <c r="ALK27"/>
      <c r="ALL27"/>
      <c r="ALM27"/>
      <c r="ALN27"/>
      <c r="ALO27"/>
      <c r="ALP27"/>
      <c r="ALQ27"/>
      <c r="ALR27"/>
      <c r="ALS27"/>
      <c r="ALT27"/>
      <c r="ALU27"/>
      <c r="ALV27"/>
      <c r="ALW27"/>
      <c r="ALX27"/>
      <c r="ALY27"/>
      <c r="ALZ27"/>
      <c r="AMA27"/>
      <c r="AMB27"/>
      <c r="AMC27"/>
      <c r="AMD27"/>
      <c r="AME27"/>
      <c r="AMF27"/>
      <c r="AMG27"/>
      <c r="AMH27"/>
      <c r="AMI27"/>
      <c r="AMJ27"/>
      <c r="AMK27"/>
      <c r="AML27"/>
      <c r="AMM27"/>
      <c r="AMN27"/>
      <c r="AMO27"/>
      <c r="AMP27"/>
      <c r="AMQ27"/>
      <c r="AMR27"/>
      <c r="AMS27"/>
      <c r="AMT27"/>
      <c r="AMU27"/>
      <c r="AMV27"/>
      <c r="AMW27"/>
      <c r="AMX27"/>
      <c r="AMY27"/>
      <c r="AMZ27"/>
      <c r="ANA27"/>
      <c r="ANB27"/>
      <c r="ANC27"/>
      <c r="AND27"/>
      <c r="ANE27"/>
      <c r="ANF27"/>
      <c r="ANG27"/>
      <c r="ANH27"/>
      <c r="ANI27"/>
      <c r="ANJ27"/>
      <c r="ANK27"/>
      <c r="ANL27"/>
      <c r="ANM27"/>
      <c r="ANN27"/>
      <c r="ANO27"/>
      <c r="ANP27"/>
      <c r="ANQ27"/>
      <c r="ANR27"/>
      <c r="ANS27"/>
      <c r="ANT27"/>
      <c r="ANU27"/>
      <c r="ANV27"/>
      <c r="ANW27"/>
      <c r="ANX27"/>
      <c r="ANY27"/>
      <c r="ANZ27"/>
      <c r="AOA27"/>
      <c r="AOB27"/>
      <c r="AOC27"/>
      <c r="AOD27"/>
      <c r="AOE27"/>
      <c r="AOF27"/>
      <c r="AOG27"/>
      <c r="AOH27"/>
      <c r="AOI27"/>
      <c r="AOJ27"/>
      <c r="AOK27"/>
      <c r="AOL27"/>
      <c r="AOM27"/>
      <c r="AON27"/>
      <c r="AOO27"/>
      <c r="AOP27"/>
      <c r="AOQ27"/>
      <c r="AOR27"/>
      <c r="AOS27"/>
      <c r="AOT27"/>
      <c r="AOU27"/>
      <c r="AOV27"/>
      <c r="AOW27"/>
      <c r="AOX27"/>
      <c r="AOY27"/>
      <c r="AOZ27"/>
      <c r="APA27"/>
      <c r="APB27"/>
      <c r="APC27"/>
      <c r="APD27"/>
      <c r="APE27"/>
      <c r="APF27"/>
      <c r="APG27"/>
      <c r="APH27"/>
      <c r="API27"/>
      <c r="APJ27"/>
      <c r="APK27"/>
      <c r="APL27"/>
      <c r="APM27"/>
      <c r="APN27"/>
      <c r="APO27"/>
      <c r="APP27"/>
      <c r="APQ27"/>
      <c r="APR27"/>
      <c r="APS27"/>
      <c r="APT27"/>
      <c r="APU27"/>
      <c r="APV27"/>
      <c r="APW27"/>
      <c r="APX27"/>
      <c r="APY27"/>
      <c r="APZ27"/>
      <c r="AQA27"/>
      <c r="AQB27"/>
      <c r="AQC27"/>
      <c r="AQD27"/>
      <c r="AQE27"/>
      <c r="AQF27"/>
      <c r="AQG27"/>
      <c r="AQH27"/>
      <c r="AQI27"/>
      <c r="AQJ27"/>
      <c r="AQK27"/>
      <c r="AQL27"/>
      <c r="AQM27"/>
      <c r="AQN27"/>
      <c r="AQO27"/>
      <c r="AQP27"/>
      <c r="AQQ27"/>
      <c r="AQR27"/>
      <c r="AQS27"/>
      <c r="AQT27"/>
      <c r="AQU27"/>
      <c r="AQV27"/>
      <c r="AQW27"/>
      <c r="AQX27"/>
      <c r="AQY27"/>
      <c r="AQZ27"/>
      <c r="ARA27"/>
      <c r="ARB27"/>
      <c r="ARC27"/>
      <c r="ARD27"/>
      <c r="ARE27"/>
      <c r="ARF27"/>
      <c r="ARG27"/>
      <c r="ARH27"/>
      <c r="ARI27"/>
      <c r="ARJ27"/>
      <c r="ARK27"/>
      <c r="ARL27"/>
      <c r="ARM27"/>
      <c r="ARN27"/>
      <c r="ARO27"/>
      <c r="ARP27"/>
      <c r="ARQ27"/>
      <c r="ARR27"/>
      <c r="ARS27"/>
      <c r="ART27"/>
      <c r="ARU27"/>
      <c r="ARV27"/>
      <c r="ARW27"/>
      <c r="ARX27"/>
      <c r="ARY27"/>
      <c r="ARZ27"/>
      <c r="ASA27"/>
      <c r="ASB27"/>
      <c r="ASC27"/>
      <c r="ASD27"/>
      <c r="ASE27"/>
      <c r="ASF27"/>
      <c r="ASG27"/>
      <c r="ASH27"/>
      <c r="ASI27"/>
      <c r="ASJ27"/>
      <c r="ASK27"/>
      <c r="ASL27"/>
      <c r="ASM27"/>
      <c r="ASN27"/>
      <c r="ASO27"/>
      <c r="ASP27"/>
      <c r="ASQ27"/>
      <c r="ASR27"/>
      <c r="ASS27"/>
      <c r="AST27"/>
      <c r="ASU27"/>
      <c r="ASV27"/>
      <c r="ASW27"/>
      <c r="ASX27"/>
      <c r="ASY27"/>
      <c r="ASZ27"/>
      <c r="ATA27"/>
      <c r="ATB27"/>
      <c r="ATC27"/>
      <c r="ATD27"/>
      <c r="ATE27"/>
      <c r="ATF27"/>
      <c r="ATG27"/>
      <c r="ATH27"/>
      <c r="ATI27"/>
      <c r="ATJ27"/>
      <c r="ATK27"/>
      <c r="ATL27"/>
      <c r="ATM27"/>
      <c r="ATN27"/>
      <c r="ATO27"/>
      <c r="ATP27"/>
      <c r="ATQ27"/>
      <c r="ATR27"/>
      <c r="ATS27"/>
      <c r="ATT27"/>
      <c r="ATU27"/>
      <c r="ATV27"/>
      <c r="ATW27"/>
      <c r="ATX27"/>
      <c r="ATY27"/>
      <c r="ATZ27"/>
      <c r="AUA27"/>
      <c r="AUB27"/>
      <c r="AUC27"/>
      <c r="AUD27"/>
      <c r="AUE27"/>
      <c r="AUF27"/>
      <c r="AUG27"/>
      <c r="AUH27"/>
      <c r="AUI27"/>
      <c r="AUJ27"/>
      <c r="AUK27"/>
      <c r="AUL27"/>
      <c r="AUM27"/>
      <c r="AUN27"/>
      <c r="AUO27"/>
      <c r="AUP27"/>
      <c r="AUQ27"/>
      <c r="AUR27"/>
      <c r="AUS27"/>
      <c r="AUT27"/>
      <c r="AUU27"/>
      <c r="AUV27"/>
      <c r="AUW27"/>
      <c r="AUX27"/>
      <c r="AUY27"/>
      <c r="AUZ27"/>
      <c r="AVA27"/>
      <c r="AVB27"/>
      <c r="AVC27"/>
      <c r="AVD27"/>
      <c r="AVE27"/>
      <c r="AVF27"/>
      <c r="AVG27"/>
      <c r="AVH27"/>
      <c r="AVI27"/>
      <c r="AVJ27"/>
      <c r="AVK27"/>
      <c r="AVL27"/>
      <c r="AVM27"/>
      <c r="AVN27"/>
      <c r="AVO27"/>
      <c r="AVP27"/>
      <c r="AVQ27"/>
      <c r="AVR27"/>
      <c r="AVS27"/>
      <c r="AVT27"/>
      <c r="AVU27"/>
      <c r="AVV27"/>
      <c r="AVW27"/>
      <c r="AVX27"/>
      <c r="AVY27"/>
      <c r="AVZ27"/>
      <c r="AWA27"/>
      <c r="AWB27"/>
      <c r="AWC27"/>
      <c r="AWD27"/>
      <c r="AWE27"/>
      <c r="AWF27"/>
      <c r="AWG27"/>
      <c r="AWH27"/>
      <c r="AWI27"/>
      <c r="AWJ27"/>
      <c r="AWK27"/>
      <c r="AWL27"/>
      <c r="AWM27"/>
      <c r="AWN27"/>
      <c r="AWO27"/>
      <c r="AWP27"/>
      <c r="AWQ27"/>
      <c r="AWR27"/>
      <c r="AWS27"/>
      <c r="AWT27"/>
      <c r="AWU27"/>
      <c r="AWV27"/>
      <c r="AWW27"/>
      <c r="AWX27"/>
      <c r="AWY27"/>
      <c r="AWZ27"/>
      <c r="AXA27"/>
      <c r="AXB27"/>
      <c r="AXC27"/>
      <c r="AXD27"/>
      <c r="AXE27"/>
      <c r="AXF27"/>
      <c r="AXG27"/>
      <c r="AXH27"/>
      <c r="AXI27"/>
      <c r="AXJ27"/>
      <c r="AXK27"/>
      <c r="AXL27"/>
      <c r="AXM27"/>
      <c r="AXN27"/>
      <c r="AXO27"/>
      <c r="AXP27"/>
      <c r="AXQ27"/>
      <c r="AXR27"/>
      <c r="AXS27"/>
      <c r="AXT27"/>
      <c r="AXU27"/>
      <c r="AXV27"/>
      <c r="AXW27"/>
      <c r="AXX27"/>
      <c r="AXY27"/>
      <c r="AXZ27"/>
      <c r="AYA27"/>
      <c r="AYB27"/>
      <c r="AYC27"/>
      <c r="AYD27"/>
      <c r="AYE27"/>
      <c r="AYF27"/>
      <c r="AYG27"/>
      <c r="AYH27"/>
      <c r="AYI27"/>
      <c r="AYJ27"/>
      <c r="AYK27"/>
      <c r="AYL27"/>
      <c r="AYM27"/>
      <c r="AYN27"/>
      <c r="AYO27"/>
      <c r="AYP27"/>
      <c r="AYQ27"/>
      <c r="AYR27"/>
      <c r="AYS27"/>
      <c r="AYT27"/>
      <c r="AYU27"/>
      <c r="AYV27"/>
      <c r="AYW27"/>
      <c r="AYX27"/>
      <c r="AYY27"/>
      <c r="AYZ27"/>
      <c r="AZA27"/>
      <c r="AZB27"/>
      <c r="AZC27"/>
      <c r="AZD27"/>
      <c r="AZE27"/>
      <c r="AZF27"/>
      <c r="AZG27"/>
      <c r="AZH27"/>
      <c r="AZI27"/>
      <c r="AZJ27"/>
      <c r="AZK27"/>
      <c r="AZL27"/>
      <c r="AZM27"/>
      <c r="AZN27"/>
      <c r="AZO27"/>
      <c r="AZP27"/>
      <c r="AZQ27"/>
      <c r="AZR27"/>
      <c r="AZS27"/>
      <c r="AZT27"/>
      <c r="AZU27"/>
      <c r="AZV27"/>
      <c r="AZW27"/>
      <c r="AZX27"/>
      <c r="AZY27"/>
      <c r="AZZ27"/>
      <c r="BAA27"/>
      <c r="BAB27"/>
      <c r="BAC27"/>
      <c r="BAD27"/>
      <c r="BAE27"/>
      <c r="BAF27"/>
      <c r="BAG27"/>
      <c r="BAH27"/>
      <c r="BAI27"/>
      <c r="BAJ27"/>
      <c r="BAK27"/>
      <c r="BAL27"/>
      <c r="BAM27"/>
      <c r="BAN27"/>
      <c r="BAO27"/>
      <c r="BAP27"/>
      <c r="BAQ27"/>
      <c r="BAR27"/>
      <c r="BAS27"/>
      <c r="BAT27"/>
      <c r="BAU27"/>
      <c r="BAV27"/>
      <c r="BAW27"/>
      <c r="BAX27"/>
      <c r="BAY27"/>
      <c r="BAZ27"/>
      <c r="BBA27"/>
      <c r="BBB27"/>
      <c r="BBC27"/>
      <c r="BBD27"/>
      <c r="BBE27"/>
      <c r="BBF27"/>
      <c r="BBG27"/>
      <c r="BBH27"/>
      <c r="BBI27"/>
      <c r="BBJ27"/>
      <c r="BBK27"/>
      <c r="BBL27"/>
      <c r="BBM27"/>
      <c r="BBN27"/>
      <c r="BBO27"/>
      <c r="BBP27"/>
      <c r="BBQ27"/>
      <c r="BBR27"/>
      <c r="BBS27"/>
      <c r="BBT27"/>
      <c r="BBU27"/>
      <c r="BBV27"/>
      <c r="BBW27"/>
      <c r="BBX27"/>
      <c r="BBY27"/>
      <c r="BBZ27"/>
      <c r="BCA27"/>
      <c r="BCB27"/>
      <c r="BCC27"/>
      <c r="BCD27"/>
      <c r="BCE27"/>
      <c r="BCF27"/>
      <c r="BCG27"/>
      <c r="BCH27"/>
      <c r="BCI27"/>
      <c r="BCJ27"/>
      <c r="BCK27"/>
      <c r="BCL27"/>
      <c r="BCM27"/>
      <c r="BCN27"/>
      <c r="BCO27"/>
      <c r="BCP27"/>
      <c r="BCQ27"/>
      <c r="BCR27"/>
      <c r="BCS27"/>
      <c r="BCT27"/>
      <c r="BCU27"/>
      <c r="BCV27"/>
      <c r="BCW27"/>
      <c r="BCX27"/>
      <c r="BCY27"/>
      <c r="BCZ27"/>
      <c r="BDA27"/>
      <c r="BDB27"/>
      <c r="BDC27"/>
      <c r="BDD27"/>
      <c r="BDE27"/>
      <c r="BDF27"/>
      <c r="BDG27"/>
      <c r="BDH27"/>
      <c r="BDI27"/>
      <c r="BDJ27"/>
      <c r="BDK27"/>
      <c r="BDL27"/>
      <c r="BDM27"/>
      <c r="BDN27"/>
      <c r="BDO27"/>
      <c r="BDP27"/>
      <c r="BDQ27"/>
      <c r="BDR27"/>
      <c r="BDS27"/>
      <c r="BDT27"/>
      <c r="BDU27"/>
      <c r="BDV27"/>
      <c r="BDW27"/>
      <c r="BDX27"/>
      <c r="BDY27"/>
      <c r="BDZ27"/>
      <c r="BEA27"/>
      <c r="BEB27"/>
      <c r="BEC27"/>
      <c r="BED27"/>
      <c r="BEE27"/>
      <c r="BEF27"/>
      <c r="BEG27"/>
      <c r="BEH27"/>
      <c r="BEI27"/>
      <c r="BEJ27"/>
      <c r="BEK27"/>
      <c r="BEL27"/>
      <c r="BEM27"/>
      <c r="BEN27"/>
      <c r="BEO27"/>
      <c r="BEP27"/>
      <c r="BEQ27"/>
      <c r="BER27"/>
      <c r="BES27"/>
      <c r="BET27"/>
      <c r="BEU27"/>
      <c r="BEV27"/>
      <c r="BEW27"/>
      <c r="BEX27"/>
      <c r="BEY27"/>
      <c r="BEZ27"/>
      <c r="BFA27"/>
      <c r="BFB27"/>
      <c r="BFC27"/>
      <c r="BFD27"/>
      <c r="BFE27"/>
      <c r="BFF27"/>
      <c r="BFG27"/>
      <c r="BFH27"/>
      <c r="BFI27"/>
      <c r="BFJ27"/>
      <c r="BFK27"/>
      <c r="BFL27"/>
      <c r="BFM27"/>
      <c r="BFN27"/>
      <c r="BFO27"/>
      <c r="BFP27"/>
      <c r="BFQ27"/>
      <c r="BFR27"/>
      <c r="BFS27"/>
      <c r="BFT27"/>
      <c r="BFU27"/>
      <c r="BFV27"/>
      <c r="BFW27"/>
      <c r="BFX27"/>
      <c r="BFY27"/>
      <c r="BFZ27"/>
      <c r="BGA27"/>
      <c r="BGB27"/>
      <c r="BGC27"/>
      <c r="BGD27"/>
      <c r="BGE27"/>
      <c r="BGF27"/>
      <c r="BGG27"/>
      <c r="BGH27"/>
      <c r="BGI27"/>
      <c r="BGJ27"/>
      <c r="BGK27"/>
      <c r="BGL27"/>
      <c r="BGM27"/>
      <c r="BGN27"/>
      <c r="BGO27"/>
      <c r="BGP27"/>
      <c r="BGQ27"/>
      <c r="BGR27"/>
      <c r="BGS27"/>
      <c r="BGT27"/>
      <c r="BGU27"/>
      <c r="BGV27"/>
      <c r="BGW27"/>
      <c r="BGX27"/>
      <c r="BGY27"/>
      <c r="BGZ27"/>
      <c r="BHA27"/>
      <c r="BHB27"/>
      <c r="BHC27"/>
      <c r="BHD27"/>
      <c r="BHE27"/>
      <c r="BHF27"/>
      <c r="BHG27"/>
      <c r="BHH27"/>
      <c r="BHI27"/>
      <c r="BHJ27"/>
      <c r="BHK27"/>
      <c r="BHL27"/>
      <c r="BHM27"/>
      <c r="BHN27"/>
      <c r="BHO27"/>
      <c r="BHP27"/>
      <c r="BHQ27"/>
      <c r="BHR27"/>
      <c r="BHS27"/>
      <c r="BHT27"/>
      <c r="BHU27"/>
      <c r="BHV27"/>
      <c r="BHW27"/>
      <c r="BHX27"/>
      <c r="BHY27"/>
      <c r="BHZ27"/>
      <c r="BIA27"/>
      <c r="BIB27"/>
      <c r="BIC27"/>
      <c r="BID27"/>
      <c r="BIE27"/>
      <c r="BIF27"/>
      <c r="BIG27"/>
      <c r="BIH27"/>
      <c r="BII27"/>
      <c r="BIJ27"/>
      <c r="BIK27"/>
      <c r="BIL27"/>
      <c r="BIM27"/>
      <c r="BIN27"/>
      <c r="BIO27"/>
      <c r="BIP27"/>
      <c r="BIQ27"/>
      <c r="BIR27"/>
      <c r="BIS27"/>
      <c r="BIT27"/>
      <c r="BIU27"/>
      <c r="BIV27"/>
      <c r="BIW27"/>
      <c r="BIX27"/>
      <c r="BIY27"/>
      <c r="BIZ27"/>
      <c r="BJA27"/>
      <c r="BJB27"/>
      <c r="BJC27"/>
      <c r="BJD27"/>
      <c r="BJE27"/>
      <c r="BJF27"/>
      <c r="BJG27"/>
      <c r="BJH27"/>
      <c r="BJI27"/>
      <c r="BJJ27"/>
      <c r="BJK27"/>
      <c r="BJL27"/>
      <c r="BJM27"/>
      <c r="BJN27"/>
      <c r="BJO27"/>
      <c r="BJP27"/>
      <c r="BJQ27"/>
      <c r="BJR27"/>
      <c r="BJS27"/>
      <c r="BJT27"/>
      <c r="BJU27"/>
      <c r="BJV27"/>
      <c r="BJW27"/>
      <c r="BJX27"/>
      <c r="BJY27"/>
      <c r="BJZ27"/>
      <c r="BKA27"/>
      <c r="BKB27"/>
      <c r="BKC27"/>
      <c r="BKD27"/>
      <c r="BKE27"/>
      <c r="BKF27"/>
      <c r="BKG27"/>
      <c r="BKH27"/>
      <c r="BKI27"/>
      <c r="BKJ27"/>
      <c r="BKK27"/>
      <c r="BKL27"/>
      <c r="BKM27"/>
      <c r="BKN27"/>
      <c r="BKO27"/>
      <c r="BKP27"/>
      <c r="BKQ27"/>
      <c r="BKR27"/>
      <c r="BKS27"/>
      <c r="BKT27"/>
      <c r="BKU27"/>
      <c r="BKV27"/>
      <c r="BKW27"/>
      <c r="BKX27"/>
      <c r="BKY27"/>
      <c r="BKZ27"/>
      <c r="BLA27"/>
      <c r="BLB27"/>
      <c r="BLC27"/>
      <c r="BLD27"/>
      <c r="BLE27"/>
      <c r="BLF27"/>
      <c r="BLG27"/>
      <c r="BLH27"/>
      <c r="BLI27"/>
      <c r="BLJ27"/>
      <c r="BLK27"/>
      <c r="BLL27"/>
      <c r="BLM27"/>
      <c r="BLN27"/>
      <c r="BLO27"/>
      <c r="BLP27"/>
      <c r="BLQ27"/>
      <c r="BLR27"/>
      <c r="BLS27"/>
      <c r="BLT27"/>
      <c r="BLU27"/>
      <c r="BLV27"/>
      <c r="BLW27"/>
      <c r="BLX27"/>
      <c r="BLY27"/>
      <c r="BLZ27"/>
      <c r="BMA27"/>
      <c r="BMB27"/>
      <c r="BMC27"/>
      <c r="BMD27"/>
      <c r="BME27"/>
      <c r="BMF27"/>
      <c r="BMG27"/>
      <c r="BMH27"/>
      <c r="BMI27"/>
      <c r="BMJ27"/>
      <c r="BMK27"/>
      <c r="BML27"/>
      <c r="BMM27"/>
      <c r="BMN27"/>
      <c r="BMO27"/>
      <c r="BMP27"/>
      <c r="BMQ27"/>
      <c r="BMR27"/>
      <c r="BMS27"/>
      <c r="BMT27"/>
      <c r="BMU27"/>
      <c r="BMV27"/>
      <c r="BMW27"/>
      <c r="BMX27"/>
      <c r="BMY27"/>
      <c r="BMZ27"/>
      <c r="BNA27"/>
      <c r="BNB27"/>
      <c r="BNC27"/>
      <c r="BND27"/>
      <c r="BNE27"/>
      <c r="BNF27"/>
      <c r="BNG27"/>
      <c r="BNH27"/>
      <c r="BNI27"/>
      <c r="BNJ27"/>
      <c r="BNK27"/>
      <c r="BNL27"/>
      <c r="BNM27"/>
      <c r="BNN27"/>
      <c r="BNO27"/>
      <c r="BNP27"/>
      <c r="BNQ27"/>
      <c r="BNR27"/>
      <c r="BNS27"/>
      <c r="BNT27"/>
      <c r="BNU27"/>
      <c r="BNV27"/>
      <c r="BNW27"/>
      <c r="BNX27"/>
      <c r="BNY27"/>
      <c r="BNZ27"/>
      <c r="BOA27"/>
      <c r="BOB27"/>
      <c r="BOC27"/>
      <c r="BOD27"/>
      <c r="BOE27"/>
      <c r="BOF27"/>
      <c r="BOG27"/>
      <c r="BOH27"/>
      <c r="BOI27"/>
      <c r="BOJ27"/>
      <c r="BOK27"/>
      <c r="BOL27"/>
      <c r="BOM27"/>
      <c r="BON27"/>
      <c r="BOO27"/>
      <c r="BOP27"/>
      <c r="BOQ27"/>
      <c r="BOR27"/>
      <c r="BOS27"/>
      <c r="BOT27"/>
      <c r="BOU27"/>
      <c r="BOV27"/>
      <c r="BOW27"/>
      <c r="BOX27"/>
      <c r="BOY27"/>
      <c r="BOZ27"/>
      <c r="BPA27"/>
      <c r="BPB27"/>
      <c r="BPC27"/>
      <c r="BPD27"/>
      <c r="BPE27"/>
      <c r="BPF27"/>
      <c r="BPG27"/>
      <c r="BPH27"/>
      <c r="BPI27"/>
      <c r="BPJ27"/>
      <c r="BPK27"/>
      <c r="BPL27"/>
      <c r="BPM27"/>
      <c r="BPN27"/>
      <c r="BPO27"/>
      <c r="BPP27"/>
      <c r="BPQ27"/>
      <c r="BPR27"/>
      <c r="BPS27"/>
      <c r="BPT27"/>
      <c r="BPU27"/>
      <c r="BPV27"/>
      <c r="BPW27"/>
      <c r="BPX27"/>
      <c r="BPY27"/>
      <c r="BPZ27"/>
      <c r="BQA27"/>
      <c r="BQB27"/>
      <c r="BQC27"/>
      <c r="BQD27"/>
      <c r="BQE27"/>
      <c r="BQF27"/>
      <c r="BQG27"/>
      <c r="BQH27"/>
      <c r="BQI27"/>
      <c r="BQJ27"/>
      <c r="BQK27"/>
      <c r="BQL27"/>
      <c r="BQM27"/>
      <c r="BQN27"/>
      <c r="BQO27"/>
      <c r="BQP27"/>
      <c r="BQQ27"/>
      <c r="BQR27"/>
      <c r="BQS27"/>
      <c r="BQT27"/>
      <c r="BQU27"/>
      <c r="BQV27"/>
      <c r="BQW27"/>
      <c r="BQX27"/>
      <c r="BQY27"/>
      <c r="BQZ27"/>
      <c r="BRA27"/>
      <c r="BRB27"/>
      <c r="BRC27"/>
      <c r="BRD27"/>
      <c r="BRE27"/>
      <c r="BRF27"/>
      <c r="BRG27"/>
      <c r="BRH27"/>
      <c r="BRI27"/>
      <c r="BRJ27"/>
      <c r="BRK27"/>
      <c r="BRL27"/>
      <c r="BRM27"/>
      <c r="BRN27"/>
      <c r="BRO27"/>
      <c r="BRP27"/>
      <c r="BRQ27"/>
      <c r="BRR27"/>
      <c r="BRS27"/>
      <c r="BRT27"/>
      <c r="BRU27"/>
      <c r="BRV27"/>
      <c r="BRW27"/>
      <c r="BRX27"/>
      <c r="BRY27"/>
      <c r="BRZ27"/>
      <c r="BSA27"/>
      <c r="BSB27"/>
      <c r="BSC27"/>
      <c r="BSD27"/>
      <c r="BSE27"/>
      <c r="BSF27"/>
      <c r="BSG27"/>
      <c r="BSH27"/>
      <c r="BSI27"/>
      <c r="BSJ27"/>
      <c r="BSK27"/>
      <c r="BSL27"/>
      <c r="BSM27"/>
      <c r="BSN27"/>
      <c r="BSO27"/>
      <c r="BSP27"/>
      <c r="BSQ27"/>
      <c r="BSR27"/>
      <c r="BSS27"/>
      <c r="BST27"/>
      <c r="BSU27"/>
      <c r="BSV27"/>
      <c r="BSW27"/>
      <c r="BSX27"/>
      <c r="BSY27"/>
      <c r="BSZ27"/>
      <c r="BTA27"/>
      <c r="BTB27"/>
      <c r="BTC27"/>
      <c r="BTD27"/>
      <c r="BTE27"/>
      <c r="BTF27"/>
      <c r="BTG27"/>
      <c r="BTH27"/>
      <c r="BTI27"/>
      <c r="BTJ27"/>
      <c r="BTK27"/>
      <c r="BTL27"/>
      <c r="BTM27"/>
      <c r="BTN27"/>
      <c r="BTO27"/>
      <c r="BTP27"/>
      <c r="BTQ27"/>
      <c r="BTR27"/>
      <c r="BTS27"/>
      <c r="BTT27"/>
      <c r="BTU27"/>
      <c r="BTV27"/>
      <c r="BTW27"/>
      <c r="BTX27"/>
      <c r="BTY27"/>
      <c r="BTZ27"/>
      <c r="BUA27"/>
      <c r="BUB27"/>
      <c r="BUC27"/>
      <c r="BUD27"/>
      <c r="BUE27"/>
      <c r="BUF27"/>
      <c r="BUG27"/>
      <c r="BUH27"/>
      <c r="BUI27"/>
      <c r="BUJ27"/>
      <c r="BUK27"/>
      <c r="BUL27"/>
      <c r="BUM27"/>
      <c r="BUN27"/>
      <c r="BUO27"/>
      <c r="BUP27"/>
      <c r="BUQ27"/>
      <c r="BUR27"/>
      <c r="BUS27"/>
      <c r="BUT27"/>
      <c r="BUU27"/>
      <c r="BUV27"/>
      <c r="BUW27"/>
      <c r="BUX27"/>
      <c r="BUY27"/>
      <c r="BUZ27"/>
      <c r="BVA27"/>
      <c r="BVB27"/>
      <c r="BVC27"/>
      <c r="BVD27"/>
      <c r="BVE27"/>
      <c r="BVF27"/>
      <c r="BVG27"/>
      <c r="BVH27"/>
      <c r="BVI27"/>
      <c r="BVJ27"/>
      <c r="BVK27"/>
      <c r="BVL27"/>
      <c r="BVM27"/>
      <c r="BVN27"/>
      <c r="BVO27"/>
      <c r="BVP27"/>
      <c r="BVQ27"/>
      <c r="BVR27"/>
      <c r="BVS27"/>
      <c r="BVT27"/>
      <c r="BVU27"/>
      <c r="BVV27"/>
      <c r="BVW27"/>
      <c r="BVX27"/>
      <c r="BVY27"/>
      <c r="BVZ27"/>
      <c r="BWA27"/>
      <c r="BWB27"/>
      <c r="BWC27"/>
      <c r="BWD27"/>
      <c r="BWE27"/>
      <c r="BWF27"/>
      <c r="BWG27"/>
      <c r="BWH27"/>
      <c r="BWI27"/>
      <c r="BWJ27"/>
      <c r="BWK27"/>
      <c r="BWL27"/>
      <c r="BWM27"/>
      <c r="BWN27"/>
      <c r="BWO27"/>
      <c r="BWP27"/>
      <c r="BWQ27"/>
      <c r="BWR27"/>
      <c r="BWS27"/>
      <c r="BWT27"/>
      <c r="BWU27"/>
      <c r="BWV27"/>
      <c r="BWW27"/>
      <c r="BWX27"/>
      <c r="BWY27"/>
      <c r="BWZ27"/>
      <c r="BXA27"/>
      <c r="BXB27"/>
      <c r="BXC27"/>
      <c r="BXD27"/>
      <c r="BXE27"/>
      <c r="BXF27"/>
      <c r="BXG27"/>
      <c r="BXH27"/>
      <c r="BXI27"/>
      <c r="BXJ27"/>
      <c r="BXK27"/>
      <c r="BXL27"/>
      <c r="BXM27"/>
      <c r="BXN27"/>
      <c r="BXO27"/>
      <c r="BXP27"/>
      <c r="BXQ27"/>
      <c r="BXR27"/>
      <c r="BXS27"/>
      <c r="BXT27"/>
      <c r="BXU27"/>
      <c r="BXV27"/>
      <c r="BXW27"/>
      <c r="BXX27"/>
      <c r="BXY27"/>
      <c r="BXZ27"/>
      <c r="BYA27"/>
      <c r="BYB27"/>
      <c r="BYC27"/>
      <c r="BYD27"/>
      <c r="BYE27"/>
      <c r="BYF27"/>
      <c r="BYG27"/>
      <c r="BYH27"/>
      <c r="BYI27"/>
      <c r="BYJ27"/>
      <c r="BYK27"/>
      <c r="BYL27"/>
      <c r="BYM27"/>
      <c r="BYN27"/>
      <c r="BYO27"/>
      <c r="BYP27"/>
      <c r="BYQ27"/>
      <c r="BYR27"/>
      <c r="BYS27"/>
      <c r="BYT27"/>
      <c r="BYU27"/>
      <c r="BYV27"/>
      <c r="BYW27"/>
      <c r="BYX27"/>
      <c r="BYY27"/>
      <c r="BYZ27"/>
      <c r="BZA27"/>
      <c r="BZB27"/>
      <c r="BZC27"/>
      <c r="BZD27"/>
      <c r="BZE27"/>
      <c r="BZF27"/>
      <c r="BZG27"/>
      <c r="BZH27"/>
      <c r="BZI27"/>
      <c r="BZJ27"/>
      <c r="BZK27"/>
      <c r="BZL27"/>
      <c r="BZM27"/>
      <c r="BZN27"/>
      <c r="BZO27"/>
      <c r="BZP27"/>
      <c r="BZQ27"/>
      <c r="BZR27"/>
      <c r="BZS27"/>
      <c r="BZT27"/>
      <c r="BZU27"/>
      <c r="BZV27"/>
      <c r="BZW27"/>
      <c r="BZX27"/>
      <c r="BZY27"/>
      <c r="BZZ27"/>
      <c r="CAA27"/>
      <c r="CAB27"/>
      <c r="CAC27"/>
      <c r="CAD27"/>
      <c r="CAE27"/>
      <c r="CAF27"/>
      <c r="CAG27"/>
      <c r="CAH27"/>
      <c r="CAI27"/>
      <c r="CAJ27"/>
      <c r="CAK27"/>
      <c r="CAL27"/>
      <c r="CAM27"/>
      <c r="CAN27"/>
      <c r="CAO27"/>
      <c r="CAP27"/>
      <c r="CAQ27"/>
      <c r="CAR27"/>
      <c r="CAS27"/>
      <c r="CAT27"/>
      <c r="CAU27"/>
      <c r="CAV27"/>
      <c r="CAW27"/>
      <c r="CAX27"/>
      <c r="CAY27"/>
      <c r="CAZ27"/>
      <c r="CBA27"/>
      <c r="CBB27"/>
      <c r="CBC27"/>
      <c r="CBD27"/>
      <c r="CBE27"/>
      <c r="CBF27"/>
      <c r="CBG27"/>
      <c r="CBH27"/>
      <c r="CBI27"/>
      <c r="CBJ27"/>
      <c r="CBK27"/>
      <c r="CBL27"/>
      <c r="CBM27"/>
      <c r="CBN27"/>
      <c r="CBO27"/>
      <c r="CBP27"/>
      <c r="CBQ27"/>
      <c r="CBR27"/>
      <c r="CBS27"/>
      <c r="CBT27"/>
      <c r="CBU27"/>
      <c r="CBV27"/>
      <c r="CBW27"/>
      <c r="CBX27"/>
      <c r="CBY27"/>
      <c r="CBZ27"/>
      <c r="CCA27"/>
      <c r="CCB27"/>
      <c r="CCC27"/>
      <c r="CCD27"/>
      <c r="CCE27"/>
      <c r="CCF27"/>
      <c r="CCG27"/>
      <c r="CCH27"/>
      <c r="CCI27"/>
      <c r="CCJ27"/>
      <c r="CCK27"/>
      <c r="CCL27"/>
      <c r="CCM27"/>
      <c r="CCN27"/>
      <c r="CCO27"/>
      <c r="CCP27"/>
      <c r="CCQ27"/>
      <c r="CCR27"/>
      <c r="CCS27"/>
      <c r="CCT27"/>
      <c r="CCU27"/>
      <c r="CCV27"/>
      <c r="CCW27"/>
      <c r="CCX27"/>
      <c r="CCY27"/>
      <c r="CCZ27"/>
      <c r="CDA27"/>
      <c r="CDB27"/>
      <c r="CDC27"/>
      <c r="CDD27"/>
      <c r="CDE27"/>
      <c r="CDF27"/>
      <c r="CDG27"/>
      <c r="CDH27"/>
      <c r="CDI27"/>
      <c r="CDJ27"/>
      <c r="CDK27"/>
      <c r="CDL27"/>
      <c r="CDM27"/>
      <c r="CDN27"/>
      <c r="CDO27"/>
      <c r="CDP27"/>
      <c r="CDQ27"/>
      <c r="CDR27"/>
      <c r="CDS27"/>
      <c r="CDT27"/>
      <c r="CDU27"/>
      <c r="CDV27"/>
      <c r="CDW27"/>
      <c r="CDX27"/>
      <c r="CDY27"/>
      <c r="CDZ27"/>
      <c r="CEA27"/>
      <c r="CEB27"/>
      <c r="CEC27"/>
      <c r="CED27"/>
      <c r="CEE27"/>
      <c r="CEF27"/>
      <c r="CEG27"/>
      <c r="CEH27"/>
      <c r="CEI27"/>
      <c r="CEJ27"/>
      <c r="CEK27"/>
      <c r="CEL27"/>
      <c r="CEM27"/>
      <c r="CEN27"/>
      <c r="CEO27"/>
      <c r="CEP27"/>
      <c r="CEQ27"/>
      <c r="CER27"/>
      <c r="CES27"/>
      <c r="CET27"/>
      <c r="CEU27"/>
      <c r="CEV27"/>
      <c r="CEW27"/>
      <c r="CEX27"/>
      <c r="CEY27"/>
      <c r="CEZ27"/>
      <c r="CFA27"/>
      <c r="CFB27"/>
      <c r="CFC27"/>
      <c r="CFD27"/>
      <c r="CFE27"/>
      <c r="CFF27"/>
      <c r="CFG27"/>
      <c r="CFH27"/>
      <c r="CFI27"/>
      <c r="CFJ27"/>
      <c r="CFK27"/>
      <c r="CFL27"/>
      <c r="CFM27"/>
      <c r="CFN27"/>
      <c r="CFO27"/>
      <c r="CFP27"/>
      <c r="CFQ27"/>
      <c r="CFR27"/>
      <c r="CFS27"/>
      <c r="CFT27"/>
      <c r="CFU27"/>
      <c r="CFV27"/>
      <c r="CFW27"/>
      <c r="CFX27"/>
      <c r="CFY27"/>
      <c r="CFZ27"/>
      <c r="CGA27"/>
      <c r="CGB27"/>
      <c r="CGC27"/>
      <c r="CGD27"/>
      <c r="CGE27"/>
      <c r="CGF27"/>
      <c r="CGG27"/>
      <c r="CGH27"/>
      <c r="CGI27"/>
      <c r="CGJ27"/>
      <c r="CGK27"/>
      <c r="CGL27"/>
      <c r="CGM27"/>
      <c r="CGN27"/>
      <c r="CGO27"/>
      <c r="CGP27"/>
      <c r="CGQ27"/>
      <c r="CGR27"/>
      <c r="CGS27"/>
      <c r="CGT27"/>
      <c r="CGU27"/>
      <c r="CGV27"/>
      <c r="CGW27"/>
      <c r="CGX27"/>
      <c r="CGY27"/>
      <c r="CGZ27"/>
      <c r="CHA27"/>
      <c r="CHB27"/>
      <c r="CHC27"/>
      <c r="CHD27"/>
      <c r="CHE27"/>
      <c r="CHF27"/>
      <c r="CHG27"/>
      <c r="CHH27"/>
      <c r="CHI27"/>
      <c r="CHJ27"/>
      <c r="CHK27"/>
      <c r="CHL27"/>
      <c r="CHM27"/>
      <c r="CHN27"/>
      <c r="CHO27"/>
      <c r="CHP27"/>
      <c r="CHQ27"/>
      <c r="CHR27"/>
      <c r="CHS27"/>
      <c r="CHT27"/>
      <c r="CHU27"/>
      <c r="CHV27"/>
      <c r="CHW27"/>
      <c r="CHX27"/>
      <c r="CHY27"/>
      <c r="CHZ27"/>
      <c r="CIA27"/>
      <c r="CIB27"/>
      <c r="CIC27"/>
      <c r="CID27"/>
      <c r="CIE27"/>
      <c r="CIF27"/>
      <c r="CIG27"/>
      <c r="CIH27"/>
      <c r="CII27"/>
      <c r="CIJ27"/>
      <c r="CIK27"/>
      <c r="CIL27"/>
      <c r="CIM27"/>
      <c r="CIN27"/>
      <c r="CIO27"/>
      <c r="CIP27"/>
      <c r="CIQ27"/>
      <c r="CIR27"/>
      <c r="CIS27"/>
      <c r="CIT27"/>
      <c r="CIU27"/>
      <c r="CIV27"/>
      <c r="CIW27"/>
      <c r="CIX27"/>
      <c r="CIY27"/>
      <c r="CIZ27"/>
      <c r="CJA27"/>
      <c r="CJB27"/>
      <c r="CJC27"/>
      <c r="CJD27"/>
      <c r="CJE27"/>
      <c r="CJF27"/>
      <c r="CJG27"/>
      <c r="CJH27"/>
      <c r="CJI27"/>
      <c r="CJJ27"/>
      <c r="CJK27"/>
      <c r="CJL27"/>
      <c r="CJM27"/>
      <c r="CJN27"/>
      <c r="CJO27"/>
      <c r="CJP27"/>
      <c r="CJQ27"/>
      <c r="CJR27"/>
      <c r="CJS27"/>
      <c r="CJT27"/>
      <c r="CJU27"/>
      <c r="CJV27"/>
      <c r="CJW27"/>
      <c r="CJX27"/>
      <c r="CJY27"/>
      <c r="CJZ27"/>
      <c r="CKA27"/>
      <c r="CKB27"/>
      <c r="CKC27"/>
      <c r="CKD27"/>
      <c r="CKE27"/>
      <c r="CKF27"/>
      <c r="CKG27"/>
      <c r="CKH27"/>
      <c r="CKI27"/>
      <c r="CKJ27"/>
      <c r="CKK27"/>
      <c r="CKL27"/>
      <c r="CKM27"/>
      <c r="CKN27"/>
      <c r="CKO27"/>
      <c r="CKP27"/>
      <c r="CKQ27"/>
      <c r="CKR27"/>
      <c r="CKS27"/>
      <c r="CKT27"/>
      <c r="CKU27"/>
      <c r="CKV27"/>
      <c r="CKW27"/>
      <c r="CKX27"/>
      <c r="CKY27"/>
      <c r="CKZ27"/>
      <c r="CLA27"/>
      <c r="CLB27"/>
      <c r="CLC27"/>
      <c r="CLD27"/>
      <c r="CLE27"/>
      <c r="CLF27"/>
      <c r="CLG27"/>
      <c r="CLH27"/>
      <c r="CLI27"/>
      <c r="CLJ27"/>
      <c r="CLK27"/>
      <c r="CLL27"/>
      <c r="CLM27"/>
      <c r="CLN27"/>
      <c r="CLO27"/>
      <c r="CLP27"/>
      <c r="CLQ27"/>
      <c r="CLR27"/>
      <c r="CLS27"/>
      <c r="CLT27"/>
      <c r="CLU27"/>
      <c r="CLV27"/>
      <c r="CLW27"/>
      <c r="CLX27"/>
      <c r="CLY27"/>
      <c r="CLZ27"/>
      <c r="CMA27"/>
      <c r="CMB27"/>
      <c r="CMC27"/>
      <c r="CMD27"/>
      <c r="CME27"/>
      <c r="CMF27"/>
      <c r="CMG27"/>
      <c r="CMH27"/>
      <c r="CMI27"/>
      <c r="CMJ27"/>
      <c r="CMK27"/>
      <c r="CML27"/>
      <c r="CMM27"/>
      <c r="CMN27"/>
      <c r="CMO27"/>
      <c r="CMP27"/>
      <c r="CMQ27"/>
      <c r="CMR27"/>
      <c r="CMS27"/>
      <c r="CMT27"/>
      <c r="CMU27"/>
      <c r="CMV27"/>
      <c r="CMW27"/>
      <c r="CMX27"/>
      <c r="CMY27"/>
      <c r="CMZ27"/>
      <c r="CNA27"/>
      <c r="CNB27"/>
      <c r="CNC27"/>
      <c r="CND27"/>
      <c r="CNE27"/>
      <c r="CNF27"/>
      <c r="CNG27"/>
      <c r="CNH27"/>
      <c r="CNI27"/>
      <c r="CNJ27"/>
      <c r="CNK27"/>
      <c r="CNL27"/>
      <c r="CNM27"/>
      <c r="CNN27"/>
      <c r="CNO27"/>
      <c r="CNP27"/>
      <c r="CNQ27"/>
      <c r="CNR27"/>
      <c r="CNS27"/>
      <c r="CNT27"/>
      <c r="CNU27"/>
      <c r="CNV27"/>
      <c r="CNW27"/>
      <c r="CNX27"/>
      <c r="CNY27"/>
      <c r="CNZ27"/>
      <c r="COA27"/>
      <c r="COB27"/>
      <c r="COC27"/>
      <c r="COD27"/>
      <c r="COE27"/>
      <c r="COF27"/>
      <c r="COG27"/>
      <c r="COH27"/>
      <c r="COI27"/>
      <c r="COJ27"/>
      <c r="COK27"/>
      <c r="COL27"/>
      <c r="COM27"/>
      <c r="CON27"/>
      <c r="COO27"/>
      <c r="COP27"/>
      <c r="COQ27"/>
      <c r="COR27"/>
      <c r="COS27"/>
      <c r="COT27"/>
      <c r="COU27"/>
      <c r="COV27"/>
      <c r="COW27"/>
      <c r="COX27"/>
      <c r="COY27"/>
      <c r="COZ27"/>
      <c r="CPA27"/>
      <c r="CPB27"/>
      <c r="CPC27"/>
      <c r="CPD27"/>
      <c r="CPE27"/>
      <c r="CPF27"/>
      <c r="CPG27"/>
      <c r="CPH27"/>
      <c r="CPI27"/>
      <c r="CPJ27"/>
      <c r="CPK27"/>
      <c r="CPL27"/>
      <c r="CPM27"/>
      <c r="CPN27"/>
      <c r="CPO27"/>
      <c r="CPP27"/>
      <c r="CPQ27"/>
      <c r="CPR27"/>
      <c r="CPS27"/>
      <c r="CPT27"/>
      <c r="CPU27"/>
      <c r="CPV27"/>
      <c r="CPW27"/>
      <c r="CPX27"/>
      <c r="CPY27"/>
      <c r="CPZ27"/>
      <c r="CQA27"/>
      <c r="CQB27"/>
      <c r="CQC27"/>
      <c r="CQD27"/>
      <c r="CQE27"/>
      <c r="CQF27"/>
      <c r="CQG27"/>
      <c r="CQH27"/>
      <c r="CQI27"/>
      <c r="CQJ27"/>
      <c r="CQK27"/>
      <c r="CQL27"/>
      <c r="CQM27"/>
      <c r="CQN27"/>
      <c r="CQO27"/>
      <c r="CQP27"/>
      <c r="CQQ27"/>
      <c r="CQR27"/>
      <c r="CQS27"/>
      <c r="CQT27"/>
      <c r="CQU27"/>
      <c r="CQV27"/>
      <c r="CQW27"/>
      <c r="CQX27"/>
      <c r="CQY27"/>
      <c r="CQZ27"/>
      <c r="CRA27"/>
      <c r="CRB27"/>
      <c r="CRC27"/>
      <c r="CRD27"/>
      <c r="CRE27"/>
      <c r="CRF27"/>
      <c r="CRG27"/>
      <c r="CRH27"/>
      <c r="CRI27"/>
      <c r="CRJ27"/>
      <c r="CRK27"/>
      <c r="CRL27"/>
      <c r="CRM27"/>
      <c r="CRN27"/>
      <c r="CRO27"/>
      <c r="CRP27"/>
      <c r="CRQ27"/>
      <c r="CRR27"/>
      <c r="CRS27"/>
      <c r="CRT27"/>
      <c r="CRU27"/>
      <c r="CRV27"/>
      <c r="CRW27"/>
      <c r="CRX27"/>
      <c r="CRY27"/>
      <c r="CRZ27"/>
      <c r="CSA27"/>
      <c r="CSB27"/>
      <c r="CSC27"/>
      <c r="CSD27"/>
      <c r="CSE27"/>
      <c r="CSF27"/>
      <c r="CSG27"/>
      <c r="CSH27"/>
      <c r="CSI27"/>
      <c r="CSJ27"/>
      <c r="CSK27"/>
      <c r="CSL27"/>
      <c r="CSM27"/>
      <c r="CSN27"/>
      <c r="CSO27"/>
      <c r="CSP27"/>
      <c r="CSQ27"/>
      <c r="CSR27"/>
      <c r="CSS27"/>
      <c r="CST27"/>
      <c r="CSU27"/>
      <c r="CSV27"/>
      <c r="CSW27"/>
      <c r="CSX27"/>
      <c r="CSY27"/>
      <c r="CSZ27"/>
      <c r="CTA27"/>
      <c r="CTB27"/>
      <c r="CTC27"/>
      <c r="CTD27"/>
      <c r="CTE27"/>
      <c r="CTF27"/>
      <c r="CTG27"/>
      <c r="CTH27"/>
      <c r="CTI27"/>
      <c r="CTJ27"/>
      <c r="CTK27"/>
      <c r="CTL27"/>
      <c r="CTM27"/>
      <c r="CTN27"/>
      <c r="CTO27"/>
      <c r="CTP27"/>
      <c r="CTQ27"/>
      <c r="CTR27"/>
      <c r="CTS27"/>
      <c r="CTT27"/>
      <c r="CTU27"/>
      <c r="CTV27"/>
      <c r="CTW27"/>
      <c r="CTX27"/>
      <c r="CTY27"/>
      <c r="CTZ27"/>
      <c r="CUA27"/>
      <c r="CUB27"/>
      <c r="CUC27"/>
      <c r="CUD27"/>
      <c r="CUE27"/>
      <c r="CUF27"/>
      <c r="CUG27"/>
      <c r="CUH27"/>
      <c r="CUI27"/>
      <c r="CUJ27"/>
      <c r="CUK27"/>
      <c r="CUL27"/>
      <c r="CUM27"/>
      <c r="CUN27"/>
      <c r="CUO27"/>
      <c r="CUP27"/>
      <c r="CUQ27"/>
      <c r="CUR27"/>
      <c r="CUS27"/>
      <c r="CUT27"/>
      <c r="CUU27"/>
      <c r="CUV27"/>
      <c r="CUW27"/>
      <c r="CUX27"/>
      <c r="CUY27"/>
      <c r="CUZ27"/>
      <c r="CVA27"/>
      <c r="CVB27"/>
      <c r="CVC27"/>
      <c r="CVD27"/>
      <c r="CVE27"/>
      <c r="CVF27"/>
      <c r="CVG27"/>
      <c r="CVH27"/>
      <c r="CVI27"/>
      <c r="CVJ27"/>
      <c r="CVK27"/>
      <c r="CVL27"/>
      <c r="CVM27"/>
      <c r="CVN27"/>
      <c r="CVO27"/>
      <c r="CVP27"/>
      <c r="CVQ27"/>
      <c r="CVR27"/>
      <c r="CVS27"/>
      <c r="CVT27"/>
      <c r="CVU27"/>
      <c r="CVV27"/>
      <c r="CVW27"/>
      <c r="CVX27"/>
      <c r="CVY27"/>
      <c r="CVZ27"/>
      <c r="CWA27"/>
      <c r="CWB27"/>
      <c r="CWC27"/>
      <c r="CWD27"/>
      <c r="CWE27"/>
      <c r="CWF27"/>
      <c r="CWG27"/>
      <c r="CWH27"/>
      <c r="CWI27"/>
      <c r="CWJ27"/>
      <c r="CWK27"/>
      <c r="CWL27"/>
      <c r="CWM27"/>
      <c r="CWN27"/>
      <c r="CWO27"/>
      <c r="CWP27"/>
      <c r="CWQ27"/>
      <c r="CWR27"/>
      <c r="CWS27"/>
      <c r="CWT27"/>
      <c r="CWU27"/>
      <c r="CWV27"/>
      <c r="CWW27"/>
      <c r="CWX27"/>
      <c r="CWY27"/>
      <c r="CWZ27"/>
      <c r="CXA27"/>
      <c r="CXB27"/>
      <c r="CXC27"/>
      <c r="CXD27"/>
      <c r="CXE27"/>
      <c r="CXF27"/>
      <c r="CXG27"/>
      <c r="CXH27"/>
      <c r="CXI27"/>
      <c r="CXJ27"/>
      <c r="CXK27"/>
      <c r="CXL27"/>
      <c r="CXM27"/>
      <c r="CXN27"/>
      <c r="CXO27"/>
      <c r="CXP27"/>
      <c r="CXQ27"/>
      <c r="CXR27"/>
      <c r="CXS27"/>
      <c r="CXT27"/>
      <c r="CXU27"/>
      <c r="CXV27"/>
      <c r="CXW27"/>
      <c r="CXX27"/>
      <c r="CXY27"/>
      <c r="CXZ27"/>
      <c r="CYA27"/>
      <c r="CYB27"/>
      <c r="CYC27"/>
      <c r="CYD27"/>
      <c r="CYE27"/>
      <c r="CYF27"/>
      <c r="CYG27"/>
      <c r="CYH27"/>
      <c r="CYI27"/>
      <c r="CYJ27"/>
      <c r="CYK27"/>
      <c r="CYL27"/>
      <c r="CYM27"/>
      <c r="CYN27"/>
      <c r="CYO27"/>
      <c r="CYP27"/>
      <c r="CYQ27"/>
      <c r="CYR27"/>
      <c r="CYS27"/>
      <c r="CYT27"/>
      <c r="CYU27"/>
      <c r="CYV27"/>
      <c r="CYW27"/>
      <c r="CYX27"/>
      <c r="CYY27"/>
      <c r="CYZ27"/>
      <c r="CZA27"/>
      <c r="CZB27"/>
      <c r="CZC27"/>
      <c r="CZD27"/>
      <c r="CZE27"/>
      <c r="CZF27"/>
      <c r="CZG27"/>
      <c r="CZH27"/>
      <c r="CZI27"/>
      <c r="CZJ27"/>
      <c r="CZK27"/>
      <c r="CZL27"/>
      <c r="CZM27"/>
      <c r="CZN27"/>
      <c r="CZO27"/>
      <c r="CZP27"/>
      <c r="CZQ27"/>
      <c r="CZR27"/>
      <c r="CZS27"/>
      <c r="CZT27"/>
      <c r="CZU27"/>
      <c r="CZV27"/>
      <c r="CZW27"/>
      <c r="CZX27"/>
      <c r="CZY27"/>
      <c r="CZZ27"/>
      <c r="DAA27"/>
      <c r="DAB27"/>
      <c r="DAC27"/>
      <c r="DAD27"/>
      <c r="DAE27"/>
      <c r="DAF27"/>
      <c r="DAG27"/>
      <c r="DAH27"/>
      <c r="DAI27"/>
      <c r="DAJ27"/>
      <c r="DAK27"/>
      <c r="DAL27"/>
      <c r="DAM27"/>
      <c r="DAN27"/>
      <c r="DAO27"/>
      <c r="DAP27"/>
      <c r="DAQ27"/>
      <c r="DAR27"/>
      <c r="DAS27"/>
      <c r="DAT27"/>
      <c r="DAU27"/>
      <c r="DAV27"/>
      <c r="DAW27"/>
      <c r="DAX27"/>
      <c r="DAY27"/>
      <c r="DAZ27"/>
      <c r="DBA27"/>
      <c r="DBB27"/>
      <c r="DBC27"/>
      <c r="DBD27"/>
      <c r="DBE27"/>
      <c r="DBF27"/>
      <c r="DBG27"/>
      <c r="DBH27"/>
      <c r="DBI27"/>
      <c r="DBJ27"/>
      <c r="DBK27"/>
      <c r="DBL27"/>
      <c r="DBM27"/>
      <c r="DBN27"/>
      <c r="DBO27"/>
      <c r="DBP27"/>
      <c r="DBQ27"/>
      <c r="DBR27"/>
      <c r="DBS27"/>
      <c r="DBT27"/>
      <c r="DBU27"/>
      <c r="DBV27"/>
      <c r="DBW27"/>
      <c r="DBX27"/>
      <c r="DBY27"/>
      <c r="DBZ27"/>
      <c r="DCA27"/>
      <c r="DCB27"/>
      <c r="DCC27"/>
      <c r="DCD27"/>
      <c r="DCE27"/>
      <c r="DCF27"/>
      <c r="DCG27"/>
      <c r="DCH27"/>
      <c r="DCI27"/>
      <c r="DCJ27"/>
      <c r="DCK27"/>
      <c r="DCL27"/>
      <c r="DCM27"/>
      <c r="DCN27"/>
      <c r="DCO27"/>
      <c r="DCP27"/>
      <c r="DCQ27"/>
      <c r="DCR27"/>
      <c r="DCS27"/>
      <c r="DCT27"/>
      <c r="DCU27"/>
      <c r="DCV27"/>
      <c r="DCW27"/>
      <c r="DCX27"/>
      <c r="DCY27"/>
      <c r="DCZ27"/>
      <c r="DDA27"/>
      <c r="DDB27"/>
      <c r="DDC27"/>
      <c r="DDD27"/>
      <c r="DDE27"/>
      <c r="DDF27"/>
      <c r="DDG27"/>
      <c r="DDH27"/>
      <c r="DDI27"/>
      <c r="DDJ27"/>
      <c r="DDK27"/>
      <c r="DDL27"/>
      <c r="DDM27"/>
      <c r="DDN27"/>
      <c r="DDO27"/>
      <c r="DDP27"/>
      <c r="DDQ27"/>
      <c r="DDR27"/>
      <c r="DDS27"/>
      <c r="DDT27"/>
      <c r="DDU27"/>
      <c r="DDV27"/>
      <c r="DDW27"/>
      <c r="DDX27"/>
      <c r="DDY27"/>
      <c r="DDZ27"/>
      <c r="DEA27"/>
      <c r="DEB27"/>
      <c r="DEC27"/>
      <c r="DED27"/>
      <c r="DEE27"/>
      <c r="DEF27"/>
      <c r="DEG27"/>
      <c r="DEH27"/>
      <c r="DEI27"/>
      <c r="DEJ27"/>
      <c r="DEK27"/>
      <c r="DEL27"/>
      <c r="DEM27"/>
      <c r="DEN27"/>
      <c r="DEO27"/>
      <c r="DEP27"/>
      <c r="DEQ27"/>
      <c r="DER27"/>
      <c r="DES27"/>
      <c r="DET27"/>
      <c r="DEU27"/>
      <c r="DEV27"/>
      <c r="DEW27"/>
      <c r="DEX27"/>
      <c r="DEY27"/>
      <c r="DEZ27"/>
      <c r="DFA27"/>
      <c r="DFB27"/>
      <c r="DFC27"/>
      <c r="DFD27"/>
      <c r="DFE27"/>
      <c r="DFF27"/>
      <c r="DFG27"/>
      <c r="DFH27"/>
      <c r="DFI27"/>
      <c r="DFJ27"/>
      <c r="DFK27"/>
      <c r="DFL27"/>
      <c r="DFM27"/>
      <c r="DFN27"/>
      <c r="DFO27"/>
      <c r="DFP27"/>
      <c r="DFQ27"/>
      <c r="DFR27"/>
      <c r="DFS27"/>
      <c r="DFT27"/>
      <c r="DFU27"/>
      <c r="DFV27"/>
      <c r="DFW27"/>
      <c r="DFX27"/>
      <c r="DFY27"/>
      <c r="DFZ27"/>
      <c r="DGA27"/>
      <c r="DGB27"/>
      <c r="DGC27"/>
      <c r="DGD27"/>
      <c r="DGE27"/>
      <c r="DGF27"/>
      <c r="DGG27"/>
      <c r="DGH27"/>
      <c r="DGI27"/>
      <c r="DGJ27"/>
      <c r="DGK27"/>
      <c r="DGL27"/>
      <c r="DGM27"/>
      <c r="DGN27"/>
      <c r="DGO27"/>
      <c r="DGP27"/>
      <c r="DGQ27"/>
      <c r="DGR27"/>
      <c r="DGS27"/>
      <c r="DGT27"/>
      <c r="DGU27"/>
      <c r="DGV27"/>
      <c r="DGW27"/>
      <c r="DGX27"/>
      <c r="DGY27"/>
      <c r="DGZ27"/>
      <c r="DHA27"/>
      <c r="DHB27"/>
      <c r="DHC27"/>
      <c r="DHD27"/>
      <c r="DHE27"/>
      <c r="DHF27"/>
      <c r="DHG27"/>
      <c r="DHH27"/>
      <c r="DHI27"/>
      <c r="DHJ27"/>
      <c r="DHK27"/>
      <c r="DHL27"/>
      <c r="DHM27"/>
      <c r="DHN27"/>
      <c r="DHO27"/>
      <c r="DHP27"/>
      <c r="DHQ27"/>
      <c r="DHR27"/>
      <c r="DHS27"/>
      <c r="DHT27"/>
      <c r="DHU27"/>
      <c r="DHV27"/>
      <c r="DHW27"/>
      <c r="DHX27"/>
      <c r="DHY27"/>
      <c r="DHZ27"/>
      <c r="DIA27"/>
      <c r="DIB27"/>
      <c r="DIC27"/>
      <c r="DID27"/>
      <c r="DIE27"/>
      <c r="DIF27"/>
      <c r="DIG27"/>
      <c r="DIH27"/>
      <c r="DII27"/>
      <c r="DIJ27"/>
      <c r="DIK27"/>
      <c r="DIL27"/>
      <c r="DIM27"/>
      <c r="DIN27"/>
      <c r="DIO27"/>
      <c r="DIP27"/>
      <c r="DIQ27"/>
      <c r="DIR27"/>
      <c r="DIS27"/>
      <c r="DIT27"/>
      <c r="DIU27"/>
      <c r="DIV27"/>
      <c r="DIW27"/>
      <c r="DIX27"/>
      <c r="DIY27"/>
      <c r="DIZ27"/>
      <c r="DJA27"/>
      <c r="DJB27"/>
      <c r="DJC27"/>
      <c r="DJD27"/>
      <c r="DJE27"/>
      <c r="DJF27"/>
      <c r="DJG27"/>
      <c r="DJH27"/>
      <c r="DJI27"/>
      <c r="DJJ27"/>
      <c r="DJK27"/>
      <c r="DJL27"/>
      <c r="DJM27"/>
      <c r="DJN27"/>
      <c r="DJO27"/>
      <c r="DJP27"/>
      <c r="DJQ27"/>
      <c r="DJR27"/>
      <c r="DJS27"/>
      <c r="DJT27"/>
      <c r="DJU27"/>
      <c r="DJV27"/>
      <c r="DJW27"/>
      <c r="DJX27"/>
      <c r="DJY27"/>
      <c r="DJZ27"/>
      <c r="DKA27"/>
      <c r="DKB27"/>
      <c r="DKC27"/>
      <c r="DKD27"/>
      <c r="DKE27"/>
      <c r="DKF27"/>
      <c r="DKG27"/>
      <c r="DKH27"/>
      <c r="DKI27"/>
      <c r="DKJ27"/>
      <c r="DKK27"/>
      <c r="DKL27"/>
      <c r="DKM27"/>
      <c r="DKN27"/>
      <c r="DKO27"/>
      <c r="DKP27"/>
      <c r="DKQ27"/>
      <c r="DKR27"/>
      <c r="DKS27"/>
      <c r="DKT27"/>
      <c r="DKU27"/>
      <c r="DKV27"/>
      <c r="DKW27"/>
      <c r="DKX27"/>
      <c r="DKY27"/>
      <c r="DKZ27"/>
      <c r="DLA27"/>
      <c r="DLB27"/>
      <c r="DLC27"/>
      <c r="DLD27"/>
      <c r="DLE27"/>
      <c r="DLF27"/>
      <c r="DLG27"/>
      <c r="DLH27"/>
      <c r="DLI27"/>
      <c r="DLJ27"/>
      <c r="DLK27"/>
      <c r="DLL27"/>
      <c r="DLM27"/>
      <c r="DLN27"/>
      <c r="DLO27"/>
      <c r="DLP27"/>
      <c r="DLQ27"/>
      <c r="DLR27"/>
      <c r="DLS27"/>
      <c r="DLT27"/>
      <c r="DLU27"/>
      <c r="DLV27"/>
      <c r="DLW27"/>
      <c r="DLX27"/>
      <c r="DLY27"/>
      <c r="DLZ27"/>
      <c r="DMA27"/>
      <c r="DMB27"/>
      <c r="DMC27"/>
      <c r="DMD27"/>
      <c r="DME27"/>
      <c r="DMF27"/>
      <c r="DMG27"/>
      <c r="DMH27"/>
      <c r="DMI27"/>
      <c r="DMJ27"/>
      <c r="DMK27"/>
      <c r="DML27"/>
      <c r="DMM27"/>
      <c r="DMN27"/>
      <c r="DMO27"/>
      <c r="DMP27"/>
      <c r="DMQ27"/>
      <c r="DMR27"/>
      <c r="DMS27"/>
      <c r="DMT27"/>
      <c r="DMU27"/>
      <c r="DMV27"/>
      <c r="DMW27"/>
      <c r="DMX27"/>
      <c r="DMY27"/>
      <c r="DMZ27"/>
      <c r="DNA27"/>
      <c r="DNB27"/>
      <c r="DNC27"/>
      <c r="DND27"/>
      <c r="DNE27"/>
      <c r="DNF27"/>
      <c r="DNG27"/>
      <c r="DNH27"/>
      <c r="DNI27"/>
      <c r="DNJ27"/>
      <c r="DNK27"/>
      <c r="DNL27"/>
      <c r="DNM27"/>
      <c r="DNN27"/>
      <c r="DNO27"/>
      <c r="DNP27"/>
      <c r="DNQ27"/>
      <c r="DNR27"/>
      <c r="DNS27"/>
      <c r="DNT27"/>
      <c r="DNU27"/>
      <c r="DNV27"/>
      <c r="DNW27"/>
      <c r="DNX27"/>
      <c r="DNY27"/>
      <c r="DNZ27"/>
      <c r="DOA27"/>
      <c r="DOB27"/>
      <c r="DOC27"/>
      <c r="DOD27"/>
      <c r="DOE27"/>
      <c r="DOF27"/>
      <c r="DOG27"/>
      <c r="DOH27"/>
      <c r="DOI27"/>
      <c r="DOJ27"/>
      <c r="DOK27"/>
      <c r="DOL27"/>
      <c r="DOM27"/>
      <c r="DON27"/>
      <c r="DOO27"/>
      <c r="DOP27"/>
      <c r="DOQ27"/>
      <c r="DOR27"/>
      <c r="DOS27"/>
      <c r="DOT27"/>
      <c r="DOU27"/>
      <c r="DOV27"/>
      <c r="DOW27"/>
      <c r="DOX27"/>
      <c r="DOY27"/>
      <c r="DOZ27"/>
      <c r="DPA27"/>
      <c r="DPB27"/>
      <c r="DPC27"/>
      <c r="DPD27"/>
      <c r="DPE27"/>
      <c r="DPF27"/>
      <c r="DPG27"/>
      <c r="DPH27"/>
      <c r="DPI27"/>
      <c r="DPJ27"/>
      <c r="DPK27"/>
      <c r="DPL27"/>
      <c r="DPM27"/>
      <c r="DPN27"/>
      <c r="DPO27"/>
      <c r="DPP27"/>
      <c r="DPQ27"/>
      <c r="DPR27"/>
      <c r="DPS27"/>
      <c r="DPT27"/>
      <c r="DPU27"/>
      <c r="DPV27"/>
      <c r="DPW27"/>
      <c r="DPX27"/>
      <c r="DPY27"/>
      <c r="DPZ27"/>
      <c r="DQA27"/>
      <c r="DQB27"/>
      <c r="DQC27"/>
      <c r="DQD27"/>
      <c r="DQE27"/>
      <c r="DQF27"/>
      <c r="DQG27"/>
      <c r="DQH27"/>
      <c r="DQI27"/>
      <c r="DQJ27"/>
      <c r="DQK27"/>
      <c r="DQL27"/>
      <c r="DQM27"/>
      <c r="DQN27"/>
      <c r="DQO27"/>
      <c r="DQP27"/>
      <c r="DQQ27"/>
      <c r="DQR27"/>
      <c r="DQS27"/>
      <c r="DQT27"/>
      <c r="DQU27"/>
      <c r="DQV27"/>
      <c r="DQW27"/>
      <c r="DQX27"/>
      <c r="DQY27"/>
      <c r="DQZ27"/>
      <c r="DRA27"/>
      <c r="DRB27"/>
      <c r="DRC27"/>
      <c r="DRD27"/>
      <c r="DRE27"/>
      <c r="DRF27"/>
      <c r="DRG27"/>
      <c r="DRH27"/>
      <c r="DRI27"/>
      <c r="DRJ27"/>
      <c r="DRK27"/>
      <c r="DRL27"/>
      <c r="DRM27"/>
      <c r="DRN27"/>
      <c r="DRO27"/>
      <c r="DRP27"/>
      <c r="DRQ27"/>
      <c r="DRR27"/>
      <c r="DRS27"/>
      <c r="DRT27"/>
      <c r="DRU27"/>
      <c r="DRV27"/>
      <c r="DRW27"/>
      <c r="DRX27"/>
      <c r="DRY27"/>
      <c r="DRZ27"/>
      <c r="DSA27"/>
      <c r="DSB27"/>
      <c r="DSC27"/>
      <c r="DSD27"/>
      <c r="DSE27"/>
      <c r="DSF27"/>
      <c r="DSG27"/>
      <c r="DSH27"/>
      <c r="DSI27"/>
      <c r="DSJ27"/>
      <c r="DSK27"/>
      <c r="DSL27"/>
      <c r="DSM27"/>
      <c r="DSN27"/>
      <c r="DSO27"/>
      <c r="DSP27"/>
      <c r="DSQ27"/>
      <c r="DSR27"/>
      <c r="DSS27"/>
      <c r="DST27"/>
      <c r="DSU27"/>
      <c r="DSV27"/>
      <c r="DSW27"/>
      <c r="DSX27"/>
      <c r="DSY27"/>
      <c r="DSZ27"/>
      <c r="DTA27"/>
      <c r="DTB27"/>
      <c r="DTC27"/>
      <c r="DTD27"/>
      <c r="DTE27"/>
      <c r="DTF27"/>
      <c r="DTG27"/>
      <c r="DTH27"/>
      <c r="DTI27"/>
      <c r="DTJ27"/>
      <c r="DTK27"/>
      <c r="DTL27"/>
      <c r="DTM27"/>
      <c r="DTN27"/>
      <c r="DTO27"/>
      <c r="DTP27"/>
      <c r="DTQ27"/>
      <c r="DTR27"/>
      <c r="DTS27"/>
      <c r="DTT27"/>
      <c r="DTU27"/>
      <c r="DTV27"/>
      <c r="DTW27"/>
      <c r="DTX27"/>
      <c r="DTY27"/>
      <c r="DTZ27"/>
      <c r="DUA27"/>
      <c r="DUB27"/>
      <c r="DUC27"/>
      <c r="DUD27"/>
      <c r="DUE27"/>
      <c r="DUF27"/>
      <c r="DUG27"/>
      <c r="DUH27"/>
      <c r="DUI27"/>
      <c r="DUJ27"/>
      <c r="DUK27"/>
      <c r="DUL27"/>
      <c r="DUM27"/>
      <c r="DUN27"/>
      <c r="DUO27"/>
      <c r="DUP27"/>
      <c r="DUQ27"/>
      <c r="DUR27"/>
      <c r="DUS27"/>
      <c r="DUT27"/>
      <c r="DUU27"/>
      <c r="DUV27"/>
      <c r="DUW27"/>
      <c r="DUX27"/>
      <c r="DUY27"/>
      <c r="DUZ27"/>
      <c r="DVA27"/>
      <c r="DVB27"/>
      <c r="DVC27"/>
      <c r="DVD27"/>
      <c r="DVE27"/>
      <c r="DVF27"/>
      <c r="DVG27"/>
      <c r="DVH27"/>
      <c r="DVI27"/>
      <c r="DVJ27"/>
      <c r="DVK27"/>
      <c r="DVL27"/>
      <c r="DVM27"/>
      <c r="DVN27"/>
      <c r="DVO27"/>
      <c r="DVP27"/>
      <c r="DVQ27"/>
      <c r="DVR27"/>
      <c r="DVS27"/>
      <c r="DVT27"/>
      <c r="DVU27"/>
      <c r="DVV27"/>
      <c r="DVW27"/>
      <c r="DVX27"/>
      <c r="DVY27"/>
      <c r="DVZ27"/>
      <c r="DWA27"/>
      <c r="DWB27"/>
      <c r="DWC27"/>
      <c r="DWD27"/>
      <c r="DWE27"/>
      <c r="DWF27"/>
      <c r="DWG27"/>
      <c r="DWH27"/>
      <c r="DWI27"/>
      <c r="DWJ27"/>
      <c r="DWK27"/>
      <c r="DWL27"/>
      <c r="DWM27"/>
      <c r="DWN27"/>
      <c r="DWO27"/>
      <c r="DWP27"/>
      <c r="DWQ27"/>
      <c r="DWR27"/>
      <c r="DWS27"/>
      <c r="DWT27"/>
      <c r="DWU27"/>
      <c r="DWV27"/>
      <c r="DWW27"/>
      <c r="DWX27"/>
      <c r="DWY27"/>
      <c r="DWZ27"/>
      <c r="DXA27"/>
      <c r="DXB27"/>
      <c r="DXC27"/>
      <c r="DXD27"/>
      <c r="DXE27"/>
      <c r="DXF27"/>
      <c r="DXG27"/>
      <c r="DXH27"/>
      <c r="DXI27"/>
      <c r="DXJ27"/>
      <c r="DXK27"/>
      <c r="DXL27"/>
      <c r="DXM27"/>
      <c r="DXN27"/>
      <c r="DXO27"/>
      <c r="DXP27"/>
      <c r="DXQ27"/>
      <c r="DXR27"/>
      <c r="DXS27"/>
      <c r="DXT27"/>
      <c r="DXU27"/>
      <c r="DXV27"/>
      <c r="DXW27"/>
      <c r="DXX27"/>
      <c r="DXY27"/>
      <c r="DXZ27"/>
      <c r="DYA27"/>
      <c r="DYB27"/>
      <c r="DYC27"/>
      <c r="DYD27"/>
      <c r="DYE27"/>
      <c r="DYF27"/>
      <c r="DYG27"/>
      <c r="DYH27"/>
      <c r="DYI27"/>
      <c r="DYJ27"/>
      <c r="DYK27"/>
      <c r="DYL27"/>
      <c r="DYM27"/>
      <c r="DYN27"/>
      <c r="DYO27"/>
      <c r="DYP27"/>
      <c r="DYQ27"/>
      <c r="DYR27"/>
      <c r="DYS27"/>
      <c r="DYT27"/>
      <c r="DYU27"/>
      <c r="DYV27"/>
      <c r="DYW27"/>
      <c r="DYX27"/>
      <c r="DYY27"/>
      <c r="DYZ27"/>
      <c r="DZA27"/>
      <c r="DZB27"/>
      <c r="DZC27"/>
      <c r="DZD27"/>
      <c r="DZE27"/>
      <c r="DZF27"/>
      <c r="DZG27"/>
      <c r="DZH27"/>
      <c r="DZI27"/>
      <c r="DZJ27"/>
      <c r="DZK27"/>
      <c r="DZL27"/>
      <c r="DZM27"/>
      <c r="DZN27"/>
      <c r="DZO27"/>
      <c r="DZP27"/>
      <c r="DZQ27"/>
      <c r="DZR27"/>
      <c r="DZS27"/>
      <c r="DZT27"/>
      <c r="DZU27"/>
      <c r="DZV27"/>
      <c r="DZW27"/>
      <c r="DZX27"/>
      <c r="DZY27"/>
      <c r="DZZ27"/>
      <c r="EAA27"/>
      <c r="EAB27"/>
      <c r="EAC27"/>
      <c r="EAD27"/>
      <c r="EAE27"/>
      <c r="EAF27"/>
      <c r="EAG27"/>
      <c r="EAH27"/>
      <c r="EAI27"/>
      <c r="EAJ27"/>
      <c r="EAK27"/>
      <c r="EAL27"/>
      <c r="EAM27"/>
      <c r="EAN27"/>
      <c r="EAO27"/>
      <c r="EAP27"/>
      <c r="EAQ27"/>
      <c r="EAR27"/>
      <c r="EAS27"/>
      <c r="EAT27"/>
      <c r="EAU27"/>
      <c r="EAV27"/>
      <c r="EAW27"/>
      <c r="EAX27"/>
      <c r="EAY27"/>
      <c r="EAZ27"/>
      <c r="EBA27"/>
      <c r="EBB27"/>
      <c r="EBC27"/>
      <c r="EBD27"/>
      <c r="EBE27"/>
      <c r="EBF27"/>
      <c r="EBG27"/>
      <c r="EBH27"/>
      <c r="EBI27"/>
      <c r="EBJ27"/>
      <c r="EBK27"/>
      <c r="EBL27"/>
      <c r="EBM27"/>
      <c r="EBN27"/>
      <c r="EBO27"/>
      <c r="EBP27"/>
      <c r="EBQ27"/>
      <c r="EBR27"/>
      <c r="EBS27"/>
      <c r="EBT27"/>
      <c r="EBU27"/>
      <c r="EBV27"/>
      <c r="EBW27"/>
      <c r="EBX27"/>
      <c r="EBY27"/>
      <c r="EBZ27"/>
      <c r="ECA27"/>
      <c r="ECB27"/>
      <c r="ECC27"/>
      <c r="ECD27"/>
      <c r="ECE27"/>
      <c r="ECF27"/>
      <c r="ECG27"/>
      <c r="ECH27"/>
      <c r="ECI27"/>
      <c r="ECJ27"/>
      <c r="ECK27"/>
      <c r="ECL27"/>
      <c r="ECM27"/>
      <c r="ECN27"/>
      <c r="ECO27"/>
      <c r="ECP27"/>
      <c r="ECQ27"/>
      <c r="ECR27"/>
      <c r="ECS27"/>
      <c r="ECT27"/>
      <c r="ECU27"/>
      <c r="ECV27"/>
      <c r="ECW27"/>
      <c r="ECX27"/>
      <c r="ECY27"/>
      <c r="ECZ27"/>
      <c r="EDA27"/>
      <c r="EDB27"/>
      <c r="EDC27"/>
      <c r="EDD27"/>
      <c r="EDE27"/>
      <c r="EDF27"/>
      <c r="EDG27"/>
      <c r="EDH27"/>
      <c r="EDI27"/>
      <c r="EDJ27"/>
      <c r="EDK27"/>
      <c r="EDL27"/>
      <c r="EDM27"/>
      <c r="EDN27"/>
      <c r="EDO27"/>
      <c r="EDP27"/>
      <c r="EDQ27"/>
      <c r="EDR27"/>
      <c r="EDS27"/>
      <c r="EDT27"/>
      <c r="EDU27"/>
      <c r="EDV27"/>
      <c r="EDW27"/>
      <c r="EDX27"/>
      <c r="EDY27"/>
      <c r="EDZ27"/>
      <c r="EEA27"/>
      <c r="EEB27"/>
      <c r="EEC27"/>
      <c r="EED27"/>
      <c r="EEE27"/>
      <c r="EEF27"/>
      <c r="EEG27"/>
      <c r="EEH27"/>
      <c r="EEI27"/>
      <c r="EEJ27"/>
      <c r="EEK27"/>
      <c r="EEL27"/>
      <c r="EEM27"/>
      <c r="EEN27"/>
      <c r="EEO27"/>
      <c r="EEP27"/>
      <c r="EEQ27"/>
      <c r="EER27"/>
      <c r="EES27"/>
      <c r="EET27"/>
      <c r="EEU27"/>
      <c r="EEV27"/>
      <c r="EEW27"/>
      <c r="EEX27"/>
      <c r="EEY27"/>
      <c r="EEZ27"/>
      <c r="EFA27"/>
      <c r="EFB27"/>
      <c r="EFC27"/>
      <c r="EFD27"/>
      <c r="EFE27"/>
      <c r="EFF27"/>
      <c r="EFG27"/>
      <c r="EFH27"/>
      <c r="EFI27"/>
      <c r="EFJ27"/>
      <c r="EFK27"/>
      <c r="EFL27"/>
      <c r="EFM27"/>
      <c r="EFN27"/>
      <c r="EFO27"/>
      <c r="EFP27"/>
      <c r="EFQ27"/>
      <c r="EFR27"/>
      <c r="EFS27"/>
      <c r="EFT27"/>
      <c r="EFU27"/>
      <c r="EFV27"/>
      <c r="EFW27"/>
      <c r="EFX27"/>
      <c r="EFY27"/>
      <c r="EFZ27"/>
      <c r="EGA27"/>
      <c r="EGB27"/>
      <c r="EGC27"/>
      <c r="EGD27"/>
      <c r="EGE27"/>
      <c r="EGF27"/>
      <c r="EGG27"/>
      <c r="EGH27"/>
      <c r="EGI27"/>
      <c r="EGJ27"/>
      <c r="EGK27"/>
      <c r="EGL27"/>
      <c r="EGM27"/>
      <c r="EGN27"/>
      <c r="EGO27"/>
      <c r="EGP27"/>
      <c r="EGQ27"/>
      <c r="EGR27"/>
      <c r="EGS27"/>
      <c r="EGT27"/>
      <c r="EGU27"/>
      <c r="EGV27"/>
      <c r="EGW27"/>
      <c r="EGX27"/>
      <c r="EGY27"/>
      <c r="EGZ27"/>
      <c r="EHA27"/>
      <c r="EHB27"/>
      <c r="EHC27"/>
      <c r="EHD27"/>
      <c r="EHE27"/>
      <c r="EHF27"/>
      <c r="EHG27"/>
      <c r="EHH27"/>
      <c r="EHI27"/>
      <c r="EHJ27"/>
      <c r="EHK27"/>
      <c r="EHL27"/>
      <c r="EHM27"/>
      <c r="EHN27"/>
      <c r="EHO27"/>
      <c r="EHP27"/>
      <c r="EHQ27"/>
      <c r="EHR27"/>
      <c r="EHS27"/>
      <c r="EHT27"/>
      <c r="EHU27"/>
      <c r="EHV27"/>
      <c r="EHW27"/>
      <c r="EHX27"/>
      <c r="EHY27"/>
      <c r="EHZ27"/>
      <c r="EIA27"/>
      <c r="EIB27"/>
      <c r="EIC27"/>
      <c r="EID27"/>
      <c r="EIE27"/>
      <c r="EIF27"/>
      <c r="EIG27"/>
      <c r="EIH27"/>
      <c r="EII27"/>
      <c r="EIJ27"/>
      <c r="EIK27"/>
      <c r="EIL27"/>
      <c r="EIM27"/>
      <c r="EIN27"/>
      <c r="EIO27"/>
      <c r="EIP27"/>
      <c r="EIQ27"/>
      <c r="EIR27"/>
      <c r="EIS27"/>
      <c r="EIT27"/>
      <c r="EIU27"/>
      <c r="EIV27"/>
      <c r="EIW27"/>
      <c r="EIX27"/>
      <c r="EIY27"/>
      <c r="EIZ27"/>
      <c r="EJA27"/>
      <c r="EJB27"/>
      <c r="EJC27"/>
      <c r="EJD27"/>
      <c r="EJE27"/>
      <c r="EJF27"/>
      <c r="EJG27"/>
      <c r="EJH27"/>
      <c r="EJI27"/>
      <c r="EJJ27"/>
      <c r="EJK27"/>
      <c r="EJL27"/>
      <c r="EJM27"/>
      <c r="EJN27"/>
      <c r="EJO27"/>
      <c r="EJP27"/>
      <c r="EJQ27"/>
      <c r="EJR27"/>
      <c r="EJS27"/>
      <c r="EJT27"/>
      <c r="EJU27"/>
      <c r="EJV27"/>
      <c r="EJW27"/>
      <c r="EJX27"/>
      <c r="EJY27"/>
      <c r="EJZ27"/>
      <c r="EKA27"/>
      <c r="EKB27"/>
      <c r="EKC27"/>
      <c r="EKD27"/>
      <c r="EKE27"/>
      <c r="EKF27"/>
      <c r="EKG27"/>
      <c r="EKH27"/>
      <c r="EKI27"/>
      <c r="EKJ27"/>
      <c r="EKK27"/>
      <c r="EKL27"/>
      <c r="EKM27"/>
      <c r="EKN27"/>
      <c r="EKO27"/>
      <c r="EKP27"/>
      <c r="EKQ27"/>
      <c r="EKR27"/>
      <c r="EKS27"/>
      <c r="EKT27"/>
      <c r="EKU27"/>
      <c r="EKV27"/>
      <c r="EKW27"/>
      <c r="EKX27"/>
      <c r="EKY27"/>
      <c r="EKZ27"/>
      <c r="ELA27"/>
      <c r="ELB27"/>
      <c r="ELC27"/>
      <c r="ELD27"/>
      <c r="ELE27"/>
      <c r="ELF27"/>
      <c r="ELG27"/>
      <c r="ELH27"/>
      <c r="ELI27"/>
      <c r="ELJ27"/>
      <c r="ELK27"/>
      <c r="ELL27"/>
      <c r="ELM27"/>
      <c r="ELN27"/>
      <c r="ELO27"/>
      <c r="ELP27"/>
      <c r="ELQ27"/>
      <c r="ELR27"/>
      <c r="ELS27"/>
      <c r="ELT27"/>
      <c r="ELU27"/>
      <c r="ELV27"/>
      <c r="ELW27"/>
      <c r="ELX27"/>
      <c r="ELY27"/>
      <c r="ELZ27"/>
      <c r="EMA27"/>
      <c r="EMB27"/>
      <c r="EMC27"/>
      <c r="EMD27"/>
      <c r="EME27"/>
      <c r="EMF27"/>
      <c r="EMG27"/>
      <c r="EMH27"/>
      <c r="EMI27"/>
      <c r="EMJ27"/>
      <c r="EMK27"/>
      <c r="EML27"/>
      <c r="EMM27"/>
      <c r="EMN27"/>
      <c r="EMO27"/>
      <c r="EMP27"/>
      <c r="EMQ27"/>
      <c r="EMR27"/>
      <c r="EMS27"/>
      <c r="EMT27"/>
      <c r="EMU27"/>
      <c r="EMV27"/>
      <c r="EMW27"/>
      <c r="EMX27"/>
      <c r="EMY27"/>
      <c r="EMZ27"/>
      <c r="ENA27"/>
      <c r="ENB27"/>
      <c r="ENC27"/>
      <c r="END27"/>
      <c r="ENE27"/>
      <c r="ENF27"/>
      <c r="ENG27"/>
      <c r="ENH27"/>
      <c r="ENI27"/>
      <c r="ENJ27"/>
      <c r="ENK27"/>
      <c r="ENL27"/>
      <c r="ENM27"/>
      <c r="ENN27"/>
      <c r="ENO27"/>
      <c r="ENP27"/>
      <c r="ENQ27"/>
      <c r="ENR27"/>
      <c r="ENS27"/>
      <c r="ENT27"/>
      <c r="ENU27"/>
      <c r="ENV27"/>
      <c r="ENW27"/>
      <c r="ENX27"/>
      <c r="ENY27"/>
      <c r="ENZ27"/>
      <c r="EOA27"/>
      <c r="EOB27"/>
      <c r="EOC27"/>
      <c r="EOD27"/>
      <c r="EOE27"/>
      <c r="EOF27"/>
      <c r="EOG27"/>
      <c r="EOH27"/>
      <c r="EOI27"/>
      <c r="EOJ27"/>
      <c r="EOK27"/>
      <c r="EOL27"/>
      <c r="EOM27"/>
      <c r="EON27"/>
      <c r="EOO27"/>
      <c r="EOP27"/>
      <c r="EOQ27"/>
      <c r="EOR27"/>
      <c r="EOS27"/>
      <c r="EOT27"/>
      <c r="EOU27"/>
      <c r="EOV27"/>
      <c r="EOW27"/>
      <c r="EOX27"/>
      <c r="EOY27"/>
      <c r="EOZ27"/>
      <c r="EPA27"/>
      <c r="EPB27"/>
      <c r="EPC27"/>
      <c r="EPD27"/>
      <c r="EPE27"/>
      <c r="EPF27"/>
      <c r="EPG27"/>
      <c r="EPH27"/>
      <c r="EPI27"/>
      <c r="EPJ27"/>
      <c r="EPK27"/>
      <c r="EPL27"/>
      <c r="EPM27"/>
      <c r="EPN27"/>
      <c r="EPO27"/>
      <c r="EPP27"/>
      <c r="EPQ27"/>
      <c r="EPR27"/>
      <c r="EPS27"/>
      <c r="EPT27"/>
      <c r="EPU27"/>
      <c r="EPV27"/>
      <c r="EPW27"/>
      <c r="EPX27"/>
      <c r="EPY27"/>
      <c r="EPZ27"/>
      <c r="EQA27"/>
      <c r="EQB27"/>
      <c r="EQC27"/>
      <c r="EQD27"/>
      <c r="EQE27"/>
      <c r="EQF27"/>
      <c r="EQG27"/>
      <c r="EQH27"/>
      <c r="EQI27"/>
      <c r="EQJ27"/>
      <c r="EQK27"/>
      <c r="EQL27"/>
      <c r="EQM27"/>
      <c r="EQN27"/>
      <c r="EQO27"/>
      <c r="EQP27"/>
      <c r="EQQ27"/>
      <c r="EQR27"/>
      <c r="EQS27"/>
      <c r="EQT27"/>
      <c r="EQU27"/>
      <c r="EQV27"/>
      <c r="EQW27"/>
      <c r="EQX27"/>
      <c r="EQY27"/>
      <c r="EQZ27"/>
      <c r="ERA27"/>
      <c r="ERB27"/>
      <c r="ERC27"/>
      <c r="ERD27"/>
      <c r="ERE27"/>
      <c r="ERF27"/>
      <c r="ERG27"/>
      <c r="ERH27"/>
      <c r="ERI27"/>
      <c r="ERJ27"/>
      <c r="ERK27"/>
      <c r="ERL27"/>
      <c r="ERM27"/>
      <c r="ERN27"/>
      <c r="ERO27"/>
      <c r="ERP27"/>
      <c r="ERQ27"/>
      <c r="ERR27"/>
      <c r="ERS27"/>
      <c r="ERT27"/>
      <c r="ERU27"/>
      <c r="ERV27"/>
      <c r="ERW27"/>
      <c r="ERX27"/>
      <c r="ERY27"/>
      <c r="ERZ27"/>
      <c r="ESA27"/>
      <c r="ESB27"/>
      <c r="ESC27"/>
      <c r="ESD27"/>
      <c r="ESE27"/>
      <c r="ESF27"/>
      <c r="ESG27"/>
      <c r="ESH27"/>
      <c r="ESI27"/>
      <c r="ESJ27"/>
      <c r="ESK27"/>
      <c r="ESL27"/>
      <c r="ESM27"/>
      <c r="ESN27"/>
      <c r="ESO27"/>
      <c r="ESP27"/>
      <c r="ESQ27"/>
      <c r="ESR27"/>
      <c r="ESS27"/>
      <c r="EST27"/>
      <c r="ESU27"/>
      <c r="ESV27"/>
      <c r="ESW27"/>
      <c r="ESX27"/>
      <c r="ESY27"/>
      <c r="ESZ27"/>
      <c r="ETA27"/>
      <c r="ETB27"/>
      <c r="ETC27"/>
      <c r="ETD27"/>
      <c r="ETE27"/>
      <c r="ETF27"/>
      <c r="ETG27"/>
      <c r="ETH27"/>
      <c r="ETI27"/>
      <c r="ETJ27"/>
      <c r="ETK27"/>
      <c r="ETL27"/>
      <c r="ETM27"/>
      <c r="ETN27"/>
      <c r="ETO27"/>
      <c r="ETP27"/>
      <c r="ETQ27"/>
      <c r="ETR27"/>
      <c r="ETS27"/>
      <c r="ETT27"/>
      <c r="ETU27"/>
      <c r="ETV27"/>
      <c r="ETW27"/>
      <c r="ETX27"/>
      <c r="ETY27"/>
      <c r="ETZ27"/>
      <c r="EUA27"/>
      <c r="EUB27"/>
      <c r="EUC27"/>
      <c r="EUD27"/>
      <c r="EUE27"/>
      <c r="EUF27"/>
      <c r="EUG27"/>
      <c r="EUH27"/>
      <c r="EUI27"/>
      <c r="EUJ27"/>
      <c r="EUK27"/>
      <c r="EUL27"/>
      <c r="EUM27"/>
      <c r="EUN27"/>
      <c r="EUO27"/>
      <c r="EUP27"/>
      <c r="EUQ27"/>
      <c r="EUR27"/>
      <c r="EUS27"/>
      <c r="EUT27"/>
      <c r="EUU27"/>
      <c r="EUV27"/>
      <c r="EUW27"/>
      <c r="EUX27"/>
      <c r="EUY27"/>
      <c r="EUZ27"/>
      <c r="EVA27"/>
      <c r="EVB27"/>
      <c r="EVC27"/>
      <c r="EVD27"/>
      <c r="EVE27"/>
      <c r="EVF27"/>
      <c r="EVG27"/>
      <c r="EVH27"/>
      <c r="EVI27"/>
      <c r="EVJ27"/>
      <c r="EVK27"/>
      <c r="EVL27"/>
      <c r="EVM27"/>
      <c r="EVN27"/>
      <c r="EVO27"/>
      <c r="EVP27"/>
      <c r="EVQ27"/>
      <c r="EVR27"/>
      <c r="EVS27"/>
      <c r="EVT27"/>
      <c r="EVU27"/>
      <c r="EVV27"/>
      <c r="EVW27"/>
      <c r="EVX27"/>
      <c r="EVY27"/>
      <c r="EVZ27"/>
      <c r="EWA27"/>
      <c r="EWB27"/>
      <c r="EWC27"/>
      <c r="EWD27"/>
      <c r="EWE27"/>
      <c r="EWF27"/>
      <c r="EWG27"/>
      <c r="EWH27"/>
      <c r="EWI27"/>
      <c r="EWJ27"/>
      <c r="EWK27"/>
      <c r="EWL27"/>
      <c r="EWM27"/>
      <c r="EWN27"/>
      <c r="EWO27"/>
      <c r="EWP27"/>
      <c r="EWQ27"/>
      <c r="EWR27"/>
      <c r="EWS27"/>
      <c r="EWT27"/>
      <c r="EWU27"/>
      <c r="EWV27"/>
      <c r="EWW27"/>
      <c r="EWX27"/>
      <c r="EWY27"/>
      <c r="EWZ27"/>
      <c r="EXA27"/>
      <c r="EXB27"/>
      <c r="EXC27"/>
      <c r="EXD27"/>
      <c r="EXE27"/>
      <c r="EXF27"/>
      <c r="EXG27"/>
      <c r="EXH27"/>
      <c r="EXI27"/>
      <c r="EXJ27"/>
      <c r="EXK27"/>
      <c r="EXL27"/>
      <c r="EXM27"/>
      <c r="EXN27"/>
      <c r="EXO27"/>
      <c r="EXP27"/>
      <c r="EXQ27"/>
      <c r="EXR27"/>
      <c r="EXS27"/>
      <c r="EXT27"/>
      <c r="EXU27"/>
      <c r="EXV27"/>
      <c r="EXW27"/>
      <c r="EXX27"/>
      <c r="EXY27"/>
      <c r="EXZ27"/>
      <c r="EYA27"/>
      <c r="EYB27"/>
      <c r="EYC27"/>
      <c r="EYD27"/>
      <c r="EYE27"/>
      <c r="EYF27"/>
      <c r="EYG27"/>
      <c r="EYH27"/>
      <c r="EYI27"/>
      <c r="EYJ27"/>
      <c r="EYK27"/>
      <c r="EYL27"/>
      <c r="EYM27"/>
      <c r="EYN27"/>
      <c r="EYO27"/>
      <c r="EYP27"/>
      <c r="EYQ27"/>
      <c r="EYR27"/>
      <c r="EYS27"/>
      <c r="EYT27"/>
      <c r="EYU27"/>
      <c r="EYV27"/>
      <c r="EYW27"/>
      <c r="EYX27"/>
      <c r="EYY27"/>
      <c r="EYZ27"/>
      <c r="EZA27"/>
      <c r="EZB27"/>
      <c r="EZC27"/>
      <c r="EZD27"/>
      <c r="EZE27"/>
      <c r="EZF27"/>
      <c r="EZG27"/>
      <c r="EZH27"/>
      <c r="EZI27"/>
      <c r="EZJ27"/>
      <c r="EZK27"/>
      <c r="EZL27"/>
      <c r="EZM27"/>
      <c r="EZN27"/>
      <c r="EZO27"/>
      <c r="EZP27"/>
      <c r="EZQ27"/>
      <c r="EZR27"/>
      <c r="EZS27"/>
      <c r="EZT27"/>
      <c r="EZU27"/>
      <c r="EZV27"/>
      <c r="EZW27"/>
      <c r="EZX27"/>
      <c r="EZY27"/>
      <c r="EZZ27"/>
      <c r="FAA27"/>
      <c r="FAB27"/>
      <c r="FAC27"/>
      <c r="FAD27"/>
      <c r="FAE27"/>
      <c r="FAF27"/>
      <c r="FAG27"/>
      <c r="FAH27"/>
      <c r="FAI27"/>
      <c r="FAJ27"/>
      <c r="FAK27"/>
      <c r="FAL27"/>
      <c r="FAM27"/>
      <c r="FAN27"/>
      <c r="FAO27"/>
      <c r="FAP27"/>
      <c r="FAQ27"/>
      <c r="FAR27"/>
      <c r="FAS27"/>
      <c r="FAT27"/>
      <c r="FAU27"/>
      <c r="FAV27"/>
      <c r="FAW27"/>
      <c r="FAX27"/>
      <c r="FAY27"/>
      <c r="FAZ27"/>
      <c r="FBA27"/>
      <c r="FBB27"/>
      <c r="FBC27"/>
      <c r="FBD27"/>
      <c r="FBE27"/>
      <c r="FBF27"/>
      <c r="FBG27"/>
      <c r="FBH27"/>
      <c r="FBI27"/>
      <c r="FBJ27"/>
      <c r="FBK27"/>
      <c r="FBL27"/>
      <c r="FBM27"/>
      <c r="FBN27"/>
      <c r="FBO27"/>
      <c r="FBP27"/>
      <c r="FBQ27"/>
      <c r="FBR27"/>
      <c r="FBS27"/>
      <c r="FBT27"/>
      <c r="FBU27"/>
      <c r="FBV27"/>
      <c r="FBW27"/>
      <c r="FBX27"/>
      <c r="FBY27"/>
      <c r="FBZ27"/>
      <c r="FCA27"/>
      <c r="FCB27"/>
      <c r="FCC27"/>
      <c r="FCD27"/>
      <c r="FCE27"/>
      <c r="FCF27"/>
      <c r="FCG27"/>
      <c r="FCH27"/>
      <c r="FCI27"/>
      <c r="FCJ27"/>
      <c r="FCK27"/>
      <c r="FCL27"/>
      <c r="FCM27"/>
      <c r="FCN27"/>
      <c r="FCO27"/>
      <c r="FCP27"/>
      <c r="FCQ27"/>
      <c r="FCR27"/>
      <c r="FCS27"/>
      <c r="FCT27"/>
      <c r="FCU27"/>
      <c r="FCV27"/>
      <c r="FCW27"/>
      <c r="FCX27"/>
      <c r="FCY27"/>
      <c r="FCZ27"/>
      <c r="FDA27"/>
      <c r="FDB27"/>
      <c r="FDC27"/>
      <c r="FDD27"/>
      <c r="FDE27"/>
      <c r="FDF27"/>
      <c r="FDG27"/>
      <c r="FDH27"/>
      <c r="FDI27"/>
      <c r="FDJ27"/>
      <c r="FDK27"/>
      <c r="FDL27"/>
      <c r="FDM27"/>
      <c r="FDN27"/>
      <c r="FDO27"/>
      <c r="FDP27"/>
      <c r="FDQ27"/>
      <c r="FDR27"/>
      <c r="FDS27"/>
      <c r="FDT27"/>
      <c r="FDU27"/>
      <c r="FDV27"/>
      <c r="FDW27"/>
      <c r="FDX27"/>
      <c r="FDY27"/>
      <c r="FDZ27"/>
      <c r="FEA27"/>
      <c r="FEB27"/>
      <c r="FEC27"/>
      <c r="FED27"/>
      <c r="FEE27"/>
      <c r="FEF27"/>
      <c r="FEG27"/>
      <c r="FEH27"/>
      <c r="FEI27"/>
      <c r="FEJ27"/>
      <c r="FEK27"/>
      <c r="FEL27"/>
      <c r="FEM27"/>
      <c r="FEN27"/>
      <c r="FEO27"/>
      <c r="FEP27"/>
      <c r="FEQ27"/>
      <c r="FER27"/>
      <c r="FES27"/>
      <c r="FET27"/>
      <c r="FEU27"/>
      <c r="FEV27"/>
      <c r="FEW27"/>
      <c r="FEX27"/>
      <c r="FEY27"/>
      <c r="FEZ27"/>
      <c r="FFA27"/>
      <c r="FFB27"/>
      <c r="FFC27"/>
      <c r="FFD27"/>
      <c r="FFE27"/>
      <c r="FFF27"/>
      <c r="FFG27"/>
      <c r="FFH27"/>
      <c r="FFI27"/>
      <c r="FFJ27"/>
      <c r="FFK27"/>
      <c r="FFL27"/>
      <c r="FFM27"/>
      <c r="FFN27"/>
      <c r="FFO27"/>
      <c r="FFP27"/>
      <c r="FFQ27"/>
      <c r="FFR27"/>
      <c r="FFS27"/>
      <c r="FFT27"/>
      <c r="FFU27"/>
      <c r="FFV27"/>
      <c r="FFW27"/>
      <c r="FFX27"/>
      <c r="FFY27"/>
      <c r="FFZ27"/>
      <c r="FGA27"/>
      <c r="FGB27"/>
      <c r="FGC27"/>
      <c r="FGD27"/>
      <c r="FGE27"/>
      <c r="FGF27"/>
      <c r="FGG27"/>
      <c r="FGH27"/>
      <c r="FGI27"/>
      <c r="FGJ27"/>
      <c r="FGK27"/>
      <c r="FGL27"/>
      <c r="FGM27"/>
      <c r="FGN27"/>
      <c r="FGO27"/>
      <c r="FGP27"/>
      <c r="FGQ27"/>
      <c r="FGR27"/>
      <c r="FGS27"/>
      <c r="FGT27"/>
      <c r="FGU27"/>
      <c r="FGV27"/>
      <c r="FGW27"/>
      <c r="FGX27"/>
      <c r="FGY27"/>
      <c r="FGZ27"/>
      <c r="FHA27"/>
      <c r="FHB27"/>
      <c r="FHC27"/>
      <c r="FHD27"/>
      <c r="FHE27"/>
      <c r="FHF27"/>
      <c r="FHG27"/>
      <c r="FHH27"/>
      <c r="FHI27"/>
      <c r="FHJ27"/>
      <c r="FHK27"/>
      <c r="FHL27"/>
      <c r="FHM27"/>
      <c r="FHN27"/>
      <c r="FHO27"/>
      <c r="FHP27"/>
      <c r="FHQ27"/>
      <c r="FHR27"/>
      <c r="FHS27"/>
      <c r="FHT27"/>
      <c r="FHU27"/>
      <c r="FHV27"/>
      <c r="FHW27"/>
      <c r="FHX27"/>
      <c r="FHY27"/>
      <c r="FHZ27"/>
      <c r="FIA27"/>
      <c r="FIB27"/>
      <c r="FIC27"/>
      <c r="FID27"/>
      <c r="FIE27"/>
      <c r="FIF27"/>
      <c r="FIG27"/>
      <c r="FIH27"/>
      <c r="FII27"/>
      <c r="FIJ27"/>
      <c r="FIK27"/>
      <c r="FIL27"/>
      <c r="FIM27"/>
      <c r="FIN27"/>
      <c r="FIO27"/>
      <c r="FIP27"/>
      <c r="FIQ27"/>
      <c r="FIR27"/>
      <c r="FIS27"/>
      <c r="FIT27"/>
      <c r="FIU27"/>
      <c r="FIV27"/>
      <c r="FIW27"/>
      <c r="FIX27"/>
      <c r="FIY27"/>
      <c r="FIZ27"/>
      <c r="FJA27"/>
      <c r="FJB27"/>
      <c r="FJC27"/>
      <c r="FJD27"/>
      <c r="FJE27"/>
      <c r="FJF27"/>
      <c r="FJG27"/>
      <c r="FJH27"/>
      <c r="FJI27"/>
      <c r="FJJ27"/>
      <c r="FJK27"/>
      <c r="FJL27"/>
      <c r="FJM27"/>
      <c r="FJN27"/>
      <c r="FJO27"/>
      <c r="FJP27"/>
      <c r="FJQ27"/>
      <c r="FJR27"/>
      <c r="FJS27"/>
      <c r="FJT27"/>
      <c r="FJU27"/>
      <c r="FJV27"/>
      <c r="FJW27"/>
      <c r="FJX27"/>
      <c r="FJY27"/>
      <c r="FJZ27"/>
      <c r="FKA27"/>
      <c r="FKB27"/>
      <c r="FKC27"/>
      <c r="FKD27"/>
      <c r="FKE27"/>
      <c r="FKF27"/>
      <c r="FKG27"/>
      <c r="FKH27"/>
      <c r="FKI27"/>
      <c r="FKJ27"/>
      <c r="FKK27"/>
      <c r="FKL27"/>
      <c r="FKM27"/>
      <c r="FKN27"/>
      <c r="FKO27"/>
      <c r="FKP27"/>
      <c r="FKQ27"/>
      <c r="FKR27"/>
      <c r="FKS27"/>
      <c r="FKT27"/>
      <c r="FKU27"/>
      <c r="FKV27"/>
      <c r="FKW27"/>
      <c r="FKX27"/>
      <c r="FKY27"/>
      <c r="FKZ27"/>
      <c r="FLA27"/>
      <c r="FLB27"/>
      <c r="FLC27"/>
      <c r="FLD27"/>
      <c r="FLE27"/>
      <c r="FLF27"/>
      <c r="FLG27"/>
      <c r="FLH27"/>
      <c r="FLI27"/>
      <c r="FLJ27"/>
      <c r="FLK27"/>
      <c r="FLL27"/>
      <c r="FLM27"/>
      <c r="FLN27"/>
      <c r="FLO27"/>
      <c r="FLP27"/>
      <c r="FLQ27"/>
      <c r="FLR27"/>
      <c r="FLS27"/>
      <c r="FLT27"/>
      <c r="FLU27"/>
      <c r="FLV27"/>
      <c r="FLW27"/>
      <c r="FLX27"/>
      <c r="FLY27"/>
      <c r="FLZ27"/>
      <c r="FMA27"/>
      <c r="FMB27"/>
      <c r="FMC27"/>
      <c r="FMD27"/>
      <c r="FME27"/>
      <c r="FMF27"/>
      <c r="FMG27"/>
      <c r="FMH27"/>
      <c r="FMI27"/>
      <c r="FMJ27"/>
      <c r="FMK27"/>
      <c r="FML27"/>
      <c r="FMM27"/>
      <c r="FMN27"/>
      <c r="FMO27"/>
      <c r="FMP27"/>
      <c r="FMQ27"/>
      <c r="FMR27"/>
      <c r="FMS27"/>
      <c r="FMT27"/>
      <c r="FMU27"/>
      <c r="FMV27"/>
      <c r="FMW27"/>
      <c r="FMX27"/>
      <c r="FMY27"/>
      <c r="FMZ27"/>
      <c r="FNA27"/>
      <c r="FNB27"/>
      <c r="FNC27"/>
      <c r="FND27"/>
      <c r="FNE27"/>
      <c r="FNF27"/>
      <c r="FNG27"/>
      <c r="FNH27"/>
      <c r="FNI27"/>
      <c r="FNJ27"/>
      <c r="FNK27"/>
      <c r="FNL27"/>
      <c r="FNM27"/>
      <c r="FNN27"/>
      <c r="FNO27"/>
      <c r="FNP27"/>
      <c r="FNQ27"/>
      <c r="FNR27"/>
      <c r="FNS27"/>
      <c r="FNT27"/>
      <c r="FNU27"/>
      <c r="FNV27"/>
      <c r="FNW27"/>
      <c r="FNX27"/>
      <c r="FNY27"/>
      <c r="FNZ27"/>
      <c r="FOA27"/>
      <c r="FOB27"/>
      <c r="FOC27"/>
      <c r="FOD27"/>
      <c r="FOE27"/>
      <c r="FOF27"/>
      <c r="FOG27"/>
      <c r="FOH27"/>
      <c r="FOI27"/>
      <c r="FOJ27"/>
      <c r="FOK27"/>
      <c r="FOL27"/>
      <c r="FOM27"/>
      <c r="FON27"/>
      <c r="FOO27"/>
      <c r="FOP27"/>
      <c r="FOQ27"/>
      <c r="FOR27"/>
      <c r="FOS27"/>
      <c r="FOT27"/>
      <c r="FOU27"/>
      <c r="FOV27"/>
      <c r="FOW27"/>
      <c r="FOX27"/>
      <c r="FOY27"/>
      <c r="FOZ27"/>
      <c r="FPA27"/>
      <c r="FPB27"/>
      <c r="FPC27"/>
      <c r="FPD27"/>
      <c r="FPE27"/>
      <c r="FPF27"/>
      <c r="FPG27"/>
      <c r="FPH27"/>
      <c r="FPI27"/>
      <c r="FPJ27"/>
      <c r="FPK27"/>
      <c r="FPL27"/>
      <c r="FPM27"/>
      <c r="FPN27"/>
      <c r="FPO27"/>
      <c r="FPP27"/>
      <c r="FPQ27"/>
      <c r="FPR27"/>
      <c r="FPS27"/>
      <c r="FPT27"/>
      <c r="FPU27"/>
      <c r="FPV27"/>
      <c r="FPW27"/>
      <c r="FPX27"/>
      <c r="FPY27"/>
      <c r="FPZ27"/>
      <c r="FQA27"/>
      <c r="FQB27"/>
      <c r="FQC27"/>
      <c r="FQD27"/>
      <c r="FQE27"/>
      <c r="FQF27"/>
      <c r="FQG27"/>
      <c r="FQH27"/>
      <c r="FQI27"/>
      <c r="FQJ27"/>
      <c r="FQK27"/>
      <c r="FQL27"/>
      <c r="FQM27"/>
      <c r="FQN27"/>
      <c r="FQO27"/>
      <c r="FQP27"/>
      <c r="FQQ27"/>
      <c r="FQR27"/>
      <c r="FQS27"/>
      <c r="FQT27"/>
      <c r="FQU27"/>
      <c r="FQV27"/>
      <c r="FQW27"/>
      <c r="FQX27"/>
      <c r="FQY27"/>
      <c r="FQZ27"/>
      <c r="FRA27"/>
      <c r="FRB27"/>
      <c r="FRC27"/>
      <c r="FRD27"/>
      <c r="FRE27"/>
      <c r="FRF27"/>
      <c r="FRG27"/>
      <c r="FRH27"/>
      <c r="FRI27"/>
      <c r="FRJ27"/>
      <c r="FRK27"/>
      <c r="FRL27"/>
      <c r="FRM27"/>
      <c r="FRN27"/>
      <c r="FRO27"/>
      <c r="FRP27"/>
      <c r="FRQ27"/>
      <c r="FRR27"/>
      <c r="FRS27"/>
      <c r="FRT27"/>
      <c r="FRU27"/>
      <c r="FRV27"/>
      <c r="FRW27"/>
      <c r="FRX27"/>
      <c r="FRY27"/>
      <c r="FRZ27"/>
      <c r="FSA27"/>
      <c r="FSB27"/>
      <c r="FSC27"/>
      <c r="FSD27"/>
      <c r="FSE27"/>
      <c r="FSF27"/>
      <c r="FSG27"/>
      <c r="FSH27"/>
      <c r="FSI27"/>
      <c r="FSJ27"/>
      <c r="FSK27"/>
      <c r="FSL27"/>
      <c r="FSM27"/>
      <c r="FSN27"/>
      <c r="FSO27"/>
      <c r="FSP27"/>
      <c r="FSQ27"/>
      <c r="FSR27"/>
      <c r="FSS27"/>
      <c r="FST27"/>
      <c r="FSU27"/>
      <c r="FSV27"/>
      <c r="FSW27"/>
      <c r="FSX27"/>
      <c r="FSY27"/>
      <c r="FSZ27"/>
      <c r="FTA27"/>
      <c r="FTB27"/>
      <c r="FTC27"/>
      <c r="FTD27"/>
      <c r="FTE27"/>
      <c r="FTF27"/>
      <c r="FTG27"/>
      <c r="FTH27"/>
      <c r="FTI27"/>
      <c r="FTJ27"/>
      <c r="FTK27"/>
      <c r="FTL27"/>
      <c r="FTM27"/>
      <c r="FTN27"/>
      <c r="FTO27"/>
      <c r="FTP27"/>
      <c r="FTQ27"/>
      <c r="FTR27"/>
      <c r="FTS27"/>
      <c r="FTT27"/>
      <c r="FTU27"/>
      <c r="FTV27"/>
      <c r="FTW27"/>
      <c r="FTX27"/>
      <c r="FTY27"/>
      <c r="FTZ27"/>
      <c r="FUA27"/>
      <c r="FUB27"/>
      <c r="FUC27"/>
      <c r="FUD27"/>
      <c r="FUE27"/>
      <c r="FUF27"/>
      <c r="FUG27"/>
      <c r="FUH27"/>
      <c r="FUI27"/>
      <c r="FUJ27"/>
      <c r="FUK27"/>
      <c r="FUL27"/>
      <c r="FUM27"/>
      <c r="FUN27"/>
      <c r="FUO27"/>
      <c r="FUP27"/>
      <c r="FUQ27"/>
      <c r="FUR27"/>
      <c r="FUS27"/>
      <c r="FUT27"/>
      <c r="FUU27"/>
      <c r="FUV27"/>
      <c r="FUW27"/>
      <c r="FUX27"/>
      <c r="FUY27"/>
      <c r="FUZ27"/>
      <c r="FVA27"/>
      <c r="FVB27"/>
      <c r="FVC27"/>
      <c r="FVD27"/>
      <c r="FVE27"/>
      <c r="FVF27"/>
      <c r="FVG27"/>
      <c r="FVH27"/>
      <c r="FVI27"/>
      <c r="FVJ27"/>
      <c r="FVK27"/>
      <c r="FVL27"/>
      <c r="FVM27"/>
      <c r="FVN27"/>
      <c r="FVO27"/>
      <c r="FVP27"/>
      <c r="FVQ27"/>
      <c r="FVR27"/>
      <c r="FVS27"/>
      <c r="FVT27"/>
      <c r="FVU27"/>
      <c r="FVV27"/>
      <c r="FVW27"/>
      <c r="FVX27"/>
      <c r="FVY27"/>
      <c r="FVZ27"/>
      <c r="FWA27"/>
      <c r="FWB27"/>
      <c r="FWC27"/>
      <c r="FWD27"/>
      <c r="FWE27"/>
      <c r="FWF27"/>
      <c r="FWG27"/>
      <c r="FWH27"/>
      <c r="FWI27"/>
      <c r="FWJ27"/>
      <c r="FWK27"/>
      <c r="FWL27"/>
      <c r="FWM27"/>
      <c r="FWN27"/>
      <c r="FWO27"/>
      <c r="FWP27"/>
      <c r="FWQ27"/>
      <c r="FWR27"/>
      <c r="FWS27"/>
      <c r="FWT27"/>
      <c r="FWU27"/>
      <c r="FWV27"/>
      <c r="FWW27"/>
      <c r="FWX27"/>
      <c r="FWY27"/>
      <c r="FWZ27"/>
      <c r="FXA27"/>
      <c r="FXB27"/>
      <c r="FXC27"/>
      <c r="FXD27"/>
      <c r="FXE27"/>
      <c r="FXF27"/>
      <c r="FXG27"/>
      <c r="FXH27"/>
      <c r="FXI27"/>
      <c r="FXJ27"/>
      <c r="FXK27"/>
      <c r="FXL27"/>
      <c r="FXM27"/>
      <c r="FXN27"/>
      <c r="FXO27"/>
      <c r="FXP27"/>
      <c r="FXQ27"/>
      <c r="FXR27"/>
      <c r="FXS27"/>
      <c r="FXT27"/>
      <c r="FXU27"/>
      <c r="FXV27"/>
      <c r="FXW27"/>
      <c r="FXX27"/>
      <c r="FXY27"/>
      <c r="FXZ27"/>
      <c r="FYA27"/>
      <c r="FYB27"/>
      <c r="FYC27"/>
      <c r="FYD27"/>
      <c r="FYE27"/>
      <c r="FYF27"/>
      <c r="FYG27"/>
      <c r="FYH27"/>
      <c r="FYI27"/>
      <c r="FYJ27"/>
      <c r="FYK27"/>
      <c r="FYL27"/>
      <c r="FYM27"/>
      <c r="FYN27"/>
      <c r="FYO27"/>
      <c r="FYP27"/>
      <c r="FYQ27"/>
      <c r="FYR27"/>
      <c r="FYS27"/>
      <c r="FYT27"/>
      <c r="FYU27"/>
      <c r="FYV27"/>
      <c r="FYW27"/>
      <c r="FYX27"/>
      <c r="FYY27"/>
      <c r="FYZ27"/>
      <c r="FZA27"/>
      <c r="FZB27"/>
      <c r="FZC27"/>
      <c r="FZD27"/>
      <c r="FZE27"/>
      <c r="FZF27"/>
      <c r="FZG27"/>
      <c r="FZH27"/>
      <c r="FZI27"/>
      <c r="FZJ27"/>
      <c r="FZK27"/>
      <c r="FZL27"/>
      <c r="FZM27"/>
      <c r="FZN27"/>
      <c r="FZO27"/>
      <c r="FZP27"/>
      <c r="FZQ27"/>
      <c r="FZR27"/>
      <c r="FZS27"/>
      <c r="FZT27"/>
      <c r="FZU27"/>
      <c r="FZV27"/>
      <c r="FZW27"/>
      <c r="FZX27"/>
      <c r="FZY27"/>
      <c r="FZZ27"/>
      <c r="GAA27"/>
      <c r="GAB27"/>
      <c r="GAC27"/>
      <c r="GAD27"/>
      <c r="GAE27"/>
      <c r="GAF27"/>
      <c r="GAG27"/>
      <c r="GAH27"/>
      <c r="GAI27"/>
      <c r="GAJ27"/>
      <c r="GAK27"/>
      <c r="GAL27"/>
      <c r="GAM27"/>
      <c r="GAN27"/>
      <c r="GAO27"/>
      <c r="GAP27"/>
      <c r="GAQ27"/>
      <c r="GAR27"/>
      <c r="GAS27"/>
      <c r="GAT27"/>
      <c r="GAU27"/>
      <c r="GAV27"/>
      <c r="GAW27"/>
      <c r="GAX27"/>
      <c r="GAY27"/>
      <c r="GAZ27"/>
      <c r="GBA27"/>
      <c r="GBB27"/>
      <c r="GBC27"/>
      <c r="GBD27"/>
      <c r="GBE27"/>
      <c r="GBF27"/>
      <c r="GBG27"/>
      <c r="GBH27"/>
      <c r="GBI27"/>
      <c r="GBJ27"/>
      <c r="GBK27"/>
      <c r="GBL27"/>
      <c r="GBM27"/>
      <c r="GBN27"/>
      <c r="GBO27"/>
      <c r="GBP27"/>
      <c r="GBQ27"/>
      <c r="GBR27"/>
      <c r="GBS27"/>
      <c r="GBT27"/>
      <c r="GBU27"/>
      <c r="GBV27"/>
      <c r="GBW27"/>
      <c r="GBX27"/>
      <c r="GBY27"/>
      <c r="GBZ27"/>
      <c r="GCA27"/>
      <c r="GCB27"/>
      <c r="GCC27"/>
      <c r="GCD27"/>
      <c r="GCE27"/>
      <c r="GCF27"/>
      <c r="GCG27"/>
      <c r="GCH27"/>
      <c r="GCI27"/>
      <c r="GCJ27"/>
      <c r="GCK27"/>
      <c r="GCL27"/>
      <c r="GCM27"/>
      <c r="GCN27"/>
      <c r="GCO27"/>
      <c r="GCP27"/>
      <c r="GCQ27"/>
      <c r="GCR27"/>
      <c r="GCS27"/>
      <c r="GCT27"/>
      <c r="GCU27"/>
      <c r="GCV27"/>
      <c r="GCW27"/>
      <c r="GCX27"/>
      <c r="GCY27"/>
      <c r="GCZ27"/>
      <c r="GDA27"/>
      <c r="GDB27"/>
      <c r="GDC27"/>
      <c r="GDD27"/>
      <c r="GDE27"/>
      <c r="GDF27"/>
      <c r="GDG27"/>
      <c r="GDH27"/>
      <c r="GDI27"/>
      <c r="GDJ27"/>
      <c r="GDK27"/>
      <c r="GDL27"/>
      <c r="GDM27"/>
      <c r="GDN27"/>
      <c r="GDO27"/>
      <c r="GDP27"/>
      <c r="GDQ27"/>
      <c r="GDR27"/>
      <c r="GDS27"/>
      <c r="GDT27"/>
      <c r="GDU27"/>
      <c r="GDV27"/>
      <c r="GDW27"/>
      <c r="GDX27"/>
      <c r="GDY27"/>
      <c r="GDZ27"/>
      <c r="GEA27"/>
      <c r="GEB27"/>
      <c r="GEC27"/>
      <c r="GED27"/>
      <c r="GEE27"/>
      <c r="GEF27"/>
      <c r="GEG27"/>
      <c r="GEH27"/>
      <c r="GEI27"/>
      <c r="GEJ27"/>
      <c r="GEK27"/>
      <c r="GEL27"/>
      <c r="GEM27"/>
      <c r="GEN27"/>
      <c r="GEO27"/>
      <c r="GEP27"/>
      <c r="GEQ27"/>
      <c r="GER27"/>
      <c r="GES27"/>
      <c r="GET27"/>
      <c r="GEU27"/>
      <c r="GEV27"/>
      <c r="GEW27"/>
      <c r="GEX27"/>
      <c r="GEY27"/>
      <c r="GEZ27"/>
      <c r="GFA27"/>
      <c r="GFB27"/>
      <c r="GFC27"/>
      <c r="GFD27"/>
      <c r="GFE27"/>
      <c r="GFF27"/>
      <c r="GFG27"/>
      <c r="GFH27"/>
      <c r="GFI27"/>
      <c r="GFJ27"/>
      <c r="GFK27"/>
      <c r="GFL27"/>
      <c r="GFM27"/>
      <c r="GFN27"/>
      <c r="GFO27"/>
      <c r="GFP27"/>
      <c r="GFQ27"/>
      <c r="GFR27"/>
      <c r="GFS27"/>
      <c r="GFT27"/>
      <c r="GFU27"/>
      <c r="GFV27"/>
      <c r="GFW27"/>
      <c r="GFX27"/>
      <c r="GFY27"/>
      <c r="GFZ27"/>
      <c r="GGA27"/>
      <c r="GGB27"/>
      <c r="GGC27"/>
      <c r="GGD27"/>
      <c r="GGE27"/>
      <c r="GGF27"/>
      <c r="GGG27"/>
      <c r="GGH27"/>
      <c r="GGI27"/>
      <c r="GGJ27"/>
      <c r="GGK27"/>
      <c r="GGL27"/>
      <c r="GGM27"/>
      <c r="GGN27"/>
      <c r="GGO27"/>
      <c r="GGP27"/>
      <c r="GGQ27"/>
      <c r="GGR27"/>
      <c r="GGS27"/>
      <c r="GGT27"/>
      <c r="GGU27"/>
      <c r="GGV27"/>
      <c r="GGW27"/>
      <c r="GGX27"/>
      <c r="GGY27"/>
      <c r="GGZ27"/>
      <c r="GHA27"/>
      <c r="GHB27"/>
      <c r="GHC27"/>
      <c r="GHD27"/>
      <c r="GHE27"/>
      <c r="GHF27"/>
      <c r="GHG27"/>
      <c r="GHH27"/>
      <c r="GHI27"/>
      <c r="GHJ27"/>
      <c r="GHK27"/>
      <c r="GHL27"/>
      <c r="GHM27"/>
      <c r="GHN27"/>
      <c r="GHO27"/>
      <c r="GHP27"/>
      <c r="GHQ27"/>
      <c r="GHR27"/>
      <c r="GHS27"/>
      <c r="GHT27"/>
      <c r="GHU27"/>
      <c r="GHV27"/>
      <c r="GHW27"/>
      <c r="GHX27"/>
      <c r="GHY27"/>
      <c r="GHZ27"/>
      <c r="GIA27"/>
      <c r="GIB27"/>
      <c r="GIC27"/>
      <c r="GID27"/>
      <c r="GIE27"/>
      <c r="GIF27"/>
      <c r="GIG27"/>
      <c r="GIH27"/>
      <c r="GII27"/>
      <c r="GIJ27"/>
      <c r="GIK27"/>
      <c r="GIL27"/>
      <c r="GIM27"/>
      <c r="GIN27"/>
      <c r="GIO27"/>
      <c r="GIP27"/>
      <c r="GIQ27"/>
      <c r="GIR27"/>
      <c r="GIS27"/>
      <c r="GIT27"/>
      <c r="GIU27"/>
      <c r="GIV27"/>
      <c r="GIW27"/>
      <c r="GIX27"/>
      <c r="GIY27"/>
      <c r="GIZ27"/>
      <c r="GJA27"/>
      <c r="GJB27"/>
      <c r="GJC27"/>
      <c r="GJD27"/>
      <c r="GJE27"/>
      <c r="GJF27"/>
      <c r="GJG27"/>
      <c r="GJH27"/>
      <c r="GJI27"/>
      <c r="GJJ27"/>
      <c r="GJK27"/>
      <c r="GJL27"/>
      <c r="GJM27"/>
      <c r="GJN27"/>
      <c r="GJO27"/>
      <c r="GJP27"/>
      <c r="GJQ27"/>
      <c r="GJR27"/>
      <c r="GJS27"/>
      <c r="GJT27"/>
      <c r="GJU27"/>
      <c r="GJV27"/>
      <c r="GJW27"/>
      <c r="GJX27"/>
      <c r="GJY27"/>
      <c r="GJZ27"/>
      <c r="GKA27"/>
      <c r="GKB27"/>
      <c r="GKC27"/>
      <c r="GKD27"/>
      <c r="GKE27"/>
      <c r="GKF27"/>
      <c r="GKG27"/>
      <c r="GKH27"/>
      <c r="GKI27"/>
      <c r="GKJ27"/>
      <c r="GKK27"/>
      <c r="GKL27"/>
      <c r="GKM27"/>
      <c r="GKN27"/>
      <c r="GKO27"/>
      <c r="GKP27"/>
      <c r="GKQ27"/>
      <c r="GKR27"/>
      <c r="GKS27"/>
      <c r="GKT27"/>
      <c r="GKU27"/>
      <c r="GKV27"/>
      <c r="GKW27"/>
      <c r="GKX27"/>
      <c r="GKY27"/>
      <c r="GKZ27"/>
      <c r="GLA27"/>
      <c r="GLB27"/>
      <c r="GLC27"/>
      <c r="GLD27"/>
      <c r="GLE27"/>
      <c r="GLF27"/>
      <c r="GLG27"/>
      <c r="GLH27"/>
      <c r="GLI27"/>
      <c r="GLJ27"/>
      <c r="GLK27"/>
      <c r="GLL27"/>
      <c r="GLM27"/>
      <c r="GLN27"/>
      <c r="GLO27"/>
      <c r="GLP27"/>
      <c r="GLQ27"/>
      <c r="GLR27"/>
      <c r="GLS27"/>
      <c r="GLT27"/>
      <c r="GLU27"/>
      <c r="GLV27"/>
      <c r="GLW27"/>
      <c r="GLX27"/>
      <c r="GLY27"/>
      <c r="GLZ27"/>
      <c r="GMA27"/>
      <c r="GMB27"/>
      <c r="GMC27"/>
      <c r="GMD27"/>
      <c r="GME27"/>
      <c r="GMF27"/>
      <c r="GMG27"/>
      <c r="GMH27"/>
      <c r="GMI27"/>
      <c r="GMJ27"/>
      <c r="GMK27"/>
      <c r="GML27"/>
      <c r="GMM27"/>
      <c r="GMN27"/>
      <c r="GMO27"/>
      <c r="GMP27"/>
      <c r="GMQ27"/>
      <c r="GMR27"/>
      <c r="GMS27"/>
      <c r="GMT27"/>
      <c r="GMU27"/>
      <c r="GMV27"/>
      <c r="GMW27"/>
      <c r="GMX27"/>
      <c r="GMY27"/>
      <c r="GMZ27"/>
      <c r="GNA27"/>
      <c r="GNB27"/>
      <c r="GNC27"/>
      <c r="GND27"/>
      <c r="GNE27"/>
      <c r="GNF27"/>
      <c r="GNG27"/>
      <c r="GNH27"/>
      <c r="GNI27"/>
      <c r="GNJ27"/>
      <c r="GNK27"/>
      <c r="GNL27"/>
      <c r="GNM27"/>
      <c r="GNN27"/>
      <c r="GNO27"/>
      <c r="GNP27"/>
      <c r="GNQ27"/>
      <c r="GNR27"/>
      <c r="GNS27"/>
      <c r="GNT27"/>
      <c r="GNU27"/>
      <c r="GNV27"/>
      <c r="GNW27"/>
      <c r="GNX27"/>
      <c r="GNY27"/>
      <c r="GNZ27"/>
      <c r="GOA27"/>
      <c r="GOB27"/>
      <c r="GOC27"/>
      <c r="GOD27"/>
      <c r="GOE27"/>
      <c r="GOF27"/>
      <c r="GOG27"/>
      <c r="GOH27"/>
      <c r="GOI27"/>
      <c r="GOJ27"/>
      <c r="GOK27"/>
      <c r="GOL27"/>
      <c r="GOM27"/>
      <c r="GON27"/>
      <c r="GOO27"/>
      <c r="GOP27"/>
      <c r="GOQ27"/>
      <c r="GOR27"/>
      <c r="GOS27"/>
      <c r="GOT27"/>
      <c r="GOU27"/>
      <c r="GOV27"/>
      <c r="GOW27"/>
      <c r="GOX27"/>
      <c r="GOY27"/>
      <c r="GOZ27"/>
      <c r="GPA27"/>
      <c r="GPB27"/>
      <c r="GPC27"/>
      <c r="GPD27"/>
      <c r="GPE27"/>
      <c r="GPF27"/>
      <c r="GPG27"/>
      <c r="GPH27"/>
      <c r="GPI27"/>
      <c r="GPJ27"/>
      <c r="GPK27"/>
      <c r="GPL27"/>
      <c r="GPM27"/>
      <c r="GPN27"/>
      <c r="GPO27"/>
      <c r="GPP27"/>
      <c r="GPQ27"/>
      <c r="GPR27"/>
      <c r="GPS27"/>
      <c r="GPT27"/>
      <c r="GPU27"/>
      <c r="GPV27"/>
      <c r="GPW27"/>
      <c r="GPX27"/>
      <c r="GPY27"/>
      <c r="GPZ27"/>
      <c r="GQA27"/>
      <c r="GQB27"/>
      <c r="GQC27"/>
      <c r="GQD27"/>
      <c r="GQE27"/>
      <c r="GQF27"/>
      <c r="GQG27"/>
      <c r="GQH27"/>
      <c r="GQI27"/>
      <c r="GQJ27"/>
      <c r="GQK27"/>
      <c r="GQL27"/>
      <c r="GQM27"/>
      <c r="GQN27"/>
      <c r="GQO27"/>
      <c r="GQP27"/>
      <c r="GQQ27"/>
      <c r="GQR27"/>
      <c r="GQS27"/>
      <c r="GQT27"/>
      <c r="GQU27"/>
      <c r="GQV27"/>
      <c r="GQW27"/>
      <c r="GQX27"/>
      <c r="GQY27"/>
      <c r="GQZ27"/>
      <c r="GRA27"/>
      <c r="GRB27"/>
      <c r="GRC27"/>
      <c r="GRD27"/>
      <c r="GRE27"/>
      <c r="GRF27"/>
      <c r="GRG27"/>
      <c r="GRH27"/>
      <c r="GRI27"/>
      <c r="GRJ27"/>
      <c r="GRK27"/>
      <c r="GRL27"/>
      <c r="GRM27"/>
      <c r="GRN27"/>
      <c r="GRO27"/>
      <c r="GRP27"/>
      <c r="GRQ27"/>
      <c r="GRR27"/>
      <c r="GRS27"/>
      <c r="GRT27"/>
      <c r="GRU27"/>
      <c r="GRV27"/>
      <c r="GRW27"/>
      <c r="GRX27"/>
      <c r="GRY27"/>
      <c r="GRZ27"/>
      <c r="GSA27"/>
      <c r="GSB27"/>
      <c r="GSC27"/>
      <c r="GSD27"/>
      <c r="GSE27"/>
      <c r="GSF27"/>
      <c r="GSG27"/>
      <c r="GSH27"/>
      <c r="GSI27"/>
      <c r="GSJ27"/>
      <c r="GSK27"/>
      <c r="GSL27"/>
      <c r="GSM27"/>
      <c r="GSN27"/>
      <c r="GSO27"/>
      <c r="GSP27"/>
      <c r="GSQ27"/>
      <c r="GSR27"/>
      <c r="GSS27"/>
      <c r="GST27"/>
      <c r="GSU27"/>
      <c r="GSV27"/>
      <c r="GSW27"/>
      <c r="GSX27"/>
      <c r="GSY27"/>
      <c r="GSZ27"/>
      <c r="GTA27"/>
      <c r="GTB27"/>
      <c r="GTC27"/>
      <c r="GTD27"/>
      <c r="GTE27"/>
      <c r="GTF27"/>
      <c r="GTG27"/>
      <c r="GTH27"/>
      <c r="GTI27"/>
      <c r="GTJ27"/>
      <c r="GTK27"/>
      <c r="GTL27"/>
      <c r="GTM27"/>
      <c r="GTN27"/>
      <c r="GTO27"/>
      <c r="GTP27"/>
      <c r="GTQ27"/>
      <c r="GTR27"/>
      <c r="GTS27"/>
      <c r="GTT27"/>
      <c r="GTU27"/>
      <c r="GTV27"/>
      <c r="GTW27"/>
      <c r="GTX27"/>
      <c r="GTY27"/>
      <c r="GTZ27"/>
      <c r="GUA27"/>
      <c r="GUB27"/>
      <c r="GUC27"/>
      <c r="GUD27"/>
      <c r="GUE27"/>
      <c r="GUF27"/>
      <c r="GUG27"/>
      <c r="GUH27"/>
      <c r="GUI27"/>
      <c r="GUJ27"/>
      <c r="GUK27"/>
      <c r="GUL27"/>
      <c r="GUM27"/>
      <c r="GUN27"/>
      <c r="GUO27"/>
      <c r="GUP27"/>
      <c r="GUQ27"/>
      <c r="GUR27"/>
      <c r="GUS27"/>
      <c r="GUT27"/>
      <c r="GUU27"/>
      <c r="GUV27"/>
      <c r="GUW27"/>
      <c r="GUX27"/>
      <c r="GUY27"/>
      <c r="GUZ27"/>
      <c r="GVA27"/>
      <c r="GVB27"/>
      <c r="GVC27"/>
      <c r="GVD27"/>
      <c r="GVE27"/>
      <c r="GVF27"/>
      <c r="GVG27"/>
      <c r="GVH27"/>
      <c r="GVI27"/>
      <c r="GVJ27"/>
      <c r="GVK27"/>
      <c r="GVL27"/>
      <c r="GVM27"/>
      <c r="GVN27"/>
      <c r="GVO27"/>
      <c r="GVP27"/>
      <c r="GVQ27"/>
      <c r="GVR27"/>
      <c r="GVS27"/>
      <c r="GVT27"/>
      <c r="GVU27"/>
      <c r="GVV27"/>
      <c r="GVW27"/>
      <c r="GVX27"/>
      <c r="GVY27"/>
      <c r="GVZ27"/>
      <c r="GWA27"/>
      <c r="GWB27"/>
      <c r="GWC27"/>
      <c r="GWD27"/>
      <c r="GWE27"/>
      <c r="GWF27"/>
      <c r="GWG27"/>
      <c r="GWH27"/>
      <c r="GWI27"/>
      <c r="GWJ27"/>
      <c r="GWK27"/>
      <c r="GWL27"/>
      <c r="GWM27"/>
      <c r="GWN27"/>
      <c r="GWO27"/>
      <c r="GWP27"/>
      <c r="GWQ27"/>
      <c r="GWR27"/>
      <c r="GWS27"/>
      <c r="GWT27"/>
      <c r="GWU27"/>
      <c r="GWV27"/>
      <c r="GWW27"/>
      <c r="GWX27"/>
      <c r="GWY27"/>
      <c r="GWZ27"/>
      <c r="GXA27"/>
      <c r="GXB27"/>
      <c r="GXC27"/>
      <c r="GXD27"/>
      <c r="GXE27"/>
      <c r="GXF27"/>
      <c r="GXG27"/>
      <c r="GXH27"/>
      <c r="GXI27"/>
      <c r="GXJ27"/>
      <c r="GXK27"/>
      <c r="GXL27"/>
      <c r="GXM27"/>
      <c r="GXN27"/>
      <c r="GXO27"/>
      <c r="GXP27"/>
      <c r="GXQ27"/>
      <c r="GXR27"/>
      <c r="GXS27"/>
      <c r="GXT27"/>
      <c r="GXU27"/>
      <c r="GXV27"/>
      <c r="GXW27"/>
      <c r="GXX27"/>
      <c r="GXY27"/>
      <c r="GXZ27"/>
      <c r="GYA27"/>
      <c r="GYB27"/>
      <c r="GYC27"/>
      <c r="GYD27"/>
      <c r="GYE27"/>
      <c r="GYF27"/>
      <c r="GYG27"/>
      <c r="GYH27"/>
      <c r="GYI27"/>
      <c r="GYJ27"/>
      <c r="GYK27"/>
      <c r="GYL27"/>
      <c r="GYM27"/>
      <c r="GYN27"/>
      <c r="GYO27"/>
      <c r="GYP27"/>
      <c r="GYQ27"/>
      <c r="GYR27"/>
      <c r="GYS27"/>
      <c r="GYT27"/>
      <c r="GYU27"/>
      <c r="GYV27"/>
      <c r="GYW27"/>
      <c r="GYX27"/>
      <c r="GYY27"/>
      <c r="GYZ27"/>
      <c r="GZA27"/>
      <c r="GZB27"/>
      <c r="GZC27"/>
      <c r="GZD27"/>
      <c r="GZE27"/>
      <c r="GZF27"/>
      <c r="GZG27"/>
      <c r="GZH27"/>
      <c r="GZI27"/>
      <c r="GZJ27"/>
      <c r="GZK27"/>
      <c r="GZL27"/>
      <c r="GZM27"/>
      <c r="GZN27"/>
      <c r="GZO27"/>
      <c r="GZP27"/>
      <c r="GZQ27"/>
      <c r="GZR27"/>
      <c r="GZS27"/>
      <c r="GZT27"/>
      <c r="GZU27"/>
      <c r="GZV27"/>
      <c r="GZW27"/>
      <c r="GZX27"/>
      <c r="GZY27"/>
      <c r="GZZ27"/>
      <c r="HAA27"/>
      <c r="HAB27"/>
      <c r="HAC27"/>
      <c r="HAD27"/>
      <c r="HAE27"/>
      <c r="HAF27"/>
      <c r="HAG27"/>
      <c r="HAH27"/>
      <c r="HAI27"/>
      <c r="HAJ27"/>
      <c r="HAK27"/>
      <c r="HAL27"/>
      <c r="HAM27"/>
      <c r="HAN27"/>
      <c r="HAO27"/>
      <c r="HAP27"/>
      <c r="HAQ27"/>
      <c r="HAR27"/>
      <c r="HAS27"/>
      <c r="HAT27"/>
      <c r="HAU27"/>
      <c r="HAV27"/>
      <c r="HAW27"/>
      <c r="HAX27"/>
      <c r="HAY27"/>
      <c r="HAZ27"/>
      <c r="HBA27"/>
      <c r="HBB27"/>
      <c r="HBC27"/>
      <c r="HBD27"/>
      <c r="HBE27"/>
      <c r="HBF27"/>
      <c r="HBG27"/>
      <c r="HBH27"/>
      <c r="HBI27"/>
      <c r="HBJ27"/>
      <c r="HBK27"/>
      <c r="HBL27"/>
      <c r="HBM27"/>
      <c r="HBN27"/>
      <c r="HBO27"/>
      <c r="HBP27"/>
      <c r="HBQ27"/>
      <c r="HBR27"/>
      <c r="HBS27"/>
      <c r="HBT27"/>
      <c r="HBU27"/>
      <c r="HBV27"/>
      <c r="HBW27"/>
      <c r="HBX27"/>
      <c r="HBY27"/>
      <c r="HBZ27"/>
      <c r="HCA27"/>
      <c r="HCB27"/>
      <c r="HCC27"/>
      <c r="HCD27"/>
      <c r="HCE27"/>
      <c r="HCF27"/>
      <c r="HCG27"/>
      <c r="HCH27"/>
      <c r="HCI27"/>
      <c r="HCJ27"/>
      <c r="HCK27"/>
      <c r="HCL27"/>
      <c r="HCM27"/>
      <c r="HCN27"/>
      <c r="HCO27"/>
      <c r="HCP27"/>
      <c r="HCQ27"/>
      <c r="HCR27"/>
      <c r="HCS27"/>
      <c r="HCT27"/>
      <c r="HCU27"/>
      <c r="HCV27"/>
      <c r="HCW27"/>
      <c r="HCX27"/>
      <c r="HCY27"/>
      <c r="HCZ27"/>
      <c r="HDA27"/>
      <c r="HDB27"/>
      <c r="HDC27"/>
      <c r="HDD27"/>
      <c r="HDE27"/>
      <c r="HDF27"/>
      <c r="HDG27"/>
      <c r="HDH27"/>
      <c r="HDI27"/>
      <c r="HDJ27"/>
      <c r="HDK27"/>
      <c r="HDL27"/>
      <c r="HDM27"/>
      <c r="HDN27"/>
      <c r="HDO27"/>
      <c r="HDP27"/>
      <c r="HDQ27"/>
      <c r="HDR27"/>
      <c r="HDS27"/>
      <c r="HDT27"/>
      <c r="HDU27"/>
      <c r="HDV27"/>
      <c r="HDW27"/>
      <c r="HDX27"/>
      <c r="HDY27"/>
      <c r="HDZ27"/>
      <c r="HEA27"/>
      <c r="HEB27"/>
      <c r="HEC27"/>
      <c r="HED27"/>
      <c r="HEE27"/>
      <c r="HEF27"/>
      <c r="HEG27"/>
      <c r="HEH27"/>
      <c r="HEI27"/>
      <c r="HEJ27"/>
      <c r="HEK27"/>
      <c r="HEL27"/>
      <c r="HEM27"/>
      <c r="HEN27"/>
      <c r="HEO27"/>
      <c r="HEP27"/>
      <c r="HEQ27"/>
      <c r="HER27"/>
      <c r="HES27"/>
      <c r="HET27"/>
      <c r="HEU27"/>
      <c r="HEV27"/>
      <c r="HEW27"/>
      <c r="HEX27"/>
      <c r="HEY27"/>
      <c r="HEZ27"/>
      <c r="HFA27"/>
      <c r="HFB27"/>
      <c r="HFC27"/>
      <c r="HFD27"/>
      <c r="HFE27"/>
      <c r="HFF27"/>
      <c r="HFG27"/>
      <c r="HFH27"/>
      <c r="HFI27"/>
      <c r="HFJ27"/>
      <c r="HFK27"/>
      <c r="HFL27"/>
      <c r="HFM27"/>
      <c r="HFN27"/>
      <c r="HFO27"/>
      <c r="HFP27"/>
      <c r="HFQ27"/>
      <c r="HFR27"/>
      <c r="HFS27"/>
      <c r="HFT27"/>
      <c r="HFU27"/>
      <c r="HFV27"/>
      <c r="HFW27"/>
      <c r="HFX27"/>
      <c r="HFY27"/>
      <c r="HFZ27"/>
      <c r="HGA27"/>
      <c r="HGB27"/>
      <c r="HGC27"/>
      <c r="HGD27"/>
      <c r="HGE27"/>
      <c r="HGF27"/>
      <c r="HGG27"/>
      <c r="HGH27"/>
      <c r="HGI27"/>
      <c r="HGJ27"/>
      <c r="HGK27"/>
      <c r="HGL27"/>
      <c r="HGM27"/>
      <c r="HGN27"/>
      <c r="HGO27"/>
      <c r="HGP27"/>
      <c r="HGQ27"/>
      <c r="HGR27"/>
      <c r="HGS27"/>
      <c r="HGT27"/>
      <c r="HGU27"/>
      <c r="HGV27"/>
      <c r="HGW27"/>
      <c r="HGX27"/>
      <c r="HGY27"/>
      <c r="HGZ27"/>
      <c r="HHA27"/>
      <c r="HHB27"/>
      <c r="HHC27"/>
      <c r="HHD27"/>
      <c r="HHE27"/>
      <c r="HHF27"/>
      <c r="HHG27"/>
      <c r="HHH27"/>
      <c r="HHI27"/>
      <c r="HHJ27"/>
      <c r="HHK27"/>
      <c r="HHL27"/>
      <c r="HHM27"/>
      <c r="HHN27"/>
      <c r="HHO27"/>
      <c r="HHP27"/>
      <c r="HHQ27"/>
      <c r="HHR27"/>
      <c r="HHS27"/>
      <c r="HHT27"/>
      <c r="HHU27"/>
      <c r="HHV27"/>
      <c r="HHW27"/>
      <c r="HHX27"/>
      <c r="HHY27"/>
      <c r="HHZ27"/>
      <c r="HIA27"/>
      <c r="HIB27"/>
      <c r="HIC27"/>
      <c r="HID27"/>
      <c r="HIE27"/>
      <c r="HIF27"/>
      <c r="HIG27"/>
      <c r="HIH27"/>
      <c r="HII27"/>
      <c r="HIJ27"/>
      <c r="HIK27"/>
      <c r="HIL27"/>
      <c r="HIM27"/>
      <c r="HIN27"/>
      <c r="HIO27"/>
      <c r="HIP27"/>
      <c r="HIQ27"/>
      <c r="HIR27"/>
      <c r="HIS27"/>
      <c r="HIT27"/>
      <c r="HIU27"/>
      <c r="HIV27"/>
      <c r="HIW27"/>
      <c r="HIX27"/>
      <c r="HIY27"/>
      <c r="HIZ27"/>
      <c r="HJA27"/>
      <c r="HJB27"/>
      <c r="HJC27"/>
      <c r="HJD27"/>
      <c r="HJE27"/>
      <c r="HJF27"/>
      <c r="HJG27"/>
      <c r="HJH27"/>
      <c r="HJI27"/>
      <c r="HJJ27"/>
      <c r="HJK27"/>
      <c r="HJL27"/>
      <c r="HJM27"/>
      <c r="HJN27"/>
      <c r="HJO27"/>
      <c r="HJP27"/>
      <c r="HJQ27"/>
      <c r="HJR27"/>
      <c r="HJS27"/>
      <c r="HJT27"/>
      <c r="HJU27"/>
      <c r="HJV27"/>
      <c r="HJW27"/>
      <c r="HJX27"/>
      <c r="HJY27"/>
      <c r="HJZ27"/>
      <c r="HKA27"/>
      <c r="HKB27"/>
      <c r="HKC27"/>
      <c r="HKD27"/>
      <c r="HKE27"/>
      <c r="HKF27"/>
      <c r="HKG27"/>
      <c r="HKH27"/>
      <c r="HKI27"/>
      <c r="HKJ27"/>
      <c r="HKK27"/>
      <c r="HKL27"/>
      <c r="HKM27"/>
      <c r="HKN27"/>
      <c r="HKO27"/>
      <c r="HKP27"/>
      <c r="HKQ27"/>
      <c r="HKR27"/>
      <c r="HKS27"/>
      <c r="HKT27"/>
      <c r="HKU27"/>
      <c r="HKV27"/>
      <c r="HKW27"/>
      <c r="HKX27"/>
      <c r="HKY27"/>
      <c r="HKZ27"/>
      <c r="HLA27"/>
      <c r="HLB27"/>
      <c r="HLC27"/>
      <c r="HLD27"/>
      <c r="HLE27"/>
      <c r="HLF27"/>
      <c r="HLG27"/>
      <c r="HLH27"/>
      <c r="HLI27"/>
      <c r="HLJ27"/>
      <c r="HLK27"/>
      <c r="HLL27"/>
      <c r="HLM27"/>
      <c r="HLN27"/>
      <c r="HLO27"/>
      <c r="HLP27"/>
      <c r="HLQ27"/>
      <c r="HLR27"/>
      <c r="HLS27"/>
      <c r="HLT27"/>
      <c r="HLU27"/>
      <c r="HLV27"/>
      <c r="HLW27"/>
      <c r="HLX27"/>
      <c r="HLY27"/>
      <c r="HLZ27"/>
      <c r="HMA27"/>
      <c r="HMB27"/>
      <c r="HMC27"/>
      <c r="HMD27"/>
      <c r="HME27"/>
      <c r="HMF27"/>
      <c r="HMG27"/>
      <c r="HMH27"/>
      <c r="HMI27"/>
      <c r="HMJ27"/>
      <c r="HMK27"/>
      <c r="HML27"/>
      <c r="HMM27"/>
      <c r="HMN27"/>
      <c r="HMO27"/>
      <c r="HMP27"/>
      <c r="HMQ27"/>
      <c r="HMR27"/>
      <c r="HMS27"/>
      <c r="HMT27"/>
      <c r="HMU27"/>
      <c r="HMV27"/>
      <c r="HMW27"/>
      <c r="HMX27"/>
      <c r="HMY27"/>
      <c r="HMZ27"/>
      <c r="HNA27"/>
      <c r="HNB27"/>
      <c r="HNC27"/>
      <c r="HND27"/>
      <c r="HNE27"/>
      <c r="HNF27"/>
      <c r="HNG27"/>
      <c r="HNH27"/>
      <c r="HNI27"/>
      <c r="HNJ27"/>
      <c r="HNK27"/>
      <c r="HNL27"/>
      <c r="HNM27"/>
      <c r="HNN27"/>
      <c r="HNO27"/>
      <c r="HNP27"/>
      <c r="HNQ27"/>
      <c r="HNR27"/>
      <c r="HNS27"/>
      <c r="HNT27"/>
      <c r="HNU27"/>
      <c r="HNV27"/>
      <c r="HNW27"/>
      <c r="HNX27"/>
      <c r="HNY27"/>
      <c r="HNZ27"/>
      <c r="HOA27"/>
      <c r="HOB27"/>
      <c r="HOC27"/>
      <c r="HOD27"/>
      <c r="HOE27"/>
      <c r="HOF27"/>
      <c r="HOG27"/>
      <c r="HOH27"/>
      <c r="HOI27"/>
      <c r="HOJ27"/>
      <c r="HOK27"/>
      <c r="HOL27"/>
      <c r="HOM27"/>
      <c r="HON27"/>
      <c r="HOO27"/>
      <c r="HOP27"/>
      <c r="HOQ27"/>
      <c r="HOR27"/>
      <c r="HOS27"/>
      <c r="HOT27"/>
      <c r="HOU27"/>
      <c r="HOV27"/>
      <c r="HOW27"/>
      <c r="HOX27"/>
      <c r="HOY27"/>
      <c r="HOZ27"/>
      <c r="HPA27"/>
      <c r="HPB27"/>
      <c r="HPC27"/>
      <c r="HPD27"/>
      <c r="HPE27"/>
      <c r="HPF27"/>
      <c r="HPG27"/>
      <c r="HPH27"/>
      <c r="HPI27"/>
      <c r="HPJ27"/>
      <c r="HPK27"/>
      <c r="HPL27"/>
      <c r="HPM27"/>
      <c r="HPN27"/>
      <c r="HPO27"/>
      <c r="HPP27"/>
      <c r="HPQ27"/>
      <c r="HPR27"/>
      <c r="HPS27"/>
      <c r="HPT27"/>
      <c r="HPU27"/>
      <c r="HPV27"/>
      <c r="HPW27"/>
      <c r="HPX27"/>
      <c r="HPY27"/>
      <c r="HPZ27"/>
      <c r="HQA27"/>
      <c r="HQB27"/>
      <c r="HQC27"/>
      <c r="HQD27"/>
      <c r="HQE27"/>
      <c r="HQF27"/>
      <c r="HQG27"/>
      <c r="HQH27"/>
      <c r="HQI27"/>
      <c r="HQJ27"/>
      <c r="HQK27"/>
      <c r="HQL27"/>
      <c r="HQM27"/>
      <c r="HQN27"/>
      <c r="HQO27"/>
      <c r="HQP27"/>
      <c r="HQQ27"/>
      <c r="HQR27"/>
      <c r="HQS27"/>
      <c r="HQT27"/>
      <c r="HQU27"/>
      <c r="HQV27"/>
      <c r="HQW27"/>
      <c r="HQX27"/>
      <c r="HQY27"/>
      <c r="HQZ27"/>
      <c r="HRA27"/>
      <c r="HRB27"/>
      <c r="HRC27"/>
      <c r="HRD27"/>
      <c r="HRE27"/>
      <c r="HRF27"/>
      <c r="HRG27"/>
      <c r="HRH27"/>
      <c r="HRI27"/>
      <c r="HRJ27"/>
      <c r="HRK27"/>
      <c r="HRL27"/>
      <c r="HRM27"/>
      <c r="HRN27"/>
      <c r="HRO27"/>
      <c r="HRP27"/>
      <c r="HRQ27"/>
      <c r="HRR27"/>
      <c r="HRS27"/>
      <c r="HRT27"/>
      <c r="HRU27"/>
      <c r="HRV27"/>
      <c r="HRW27"/>
      <c r="HRX27"/>
      <c r="HRY27"/>
      <c r="HRZ27"/>
      <c r="HSA27"/>
      <c r="HSB27"/>
      <c r="HSC27"/>
      <c r="HSD27"/>
      <c r="HSE27"/>
      <c r="HSF27"/>
      <c r="HSG27"/>
      <c r="HSH27"/>
      <c r="HSI27"/>
      <c r="HSJ27"/>
      <c r="HSK27"/>
      <c r="HSL27"/>
      <c r="HSM27"/>
      <c r="HSN27"/>
      <c r="HSO27"/>
      <c r="HSP27"/>
      <c r="HSQ27"/>
      <c r="HSR27"/>
      <c r="HSS27"/>
      <c r="HST27"/>
      <c r="HSU27"/>
      <c r="HSV27"/>
      <c r="HSW27"/>
      <c r="HSX27"/>
      <c r="HSY27"/>
      <c r="HSZ27"/>
      <c r="HTA27"/>
      <c r="HTB27"/>
      <c r="HTC27"/>
      <c r="HTD27"/>
      <c r="HTE27"/>
      <c r="HTF27"/>
      <c r="HTG27"/>
      <c r="HTH27"/>
      <c r="HTI27"/>
      <c r="HTJ27"/>
      <c r="HTK27"/>
      <c r="HTL27"/>
      <c r="HTM27"/>
      <c r="HTN27"/>
      <c r="HTO27"/>
      <c r="HTP27"/>
      <c r="HTQ27"/>
      <c r="HTR27"/>
      <c r="HTS27"/>
      <c r="HTT27"/>
      <c r="HTU27"/>
      <c r="HTV27"/>
      <c r="HTW27"/>
      <c r="HTX27"/>
      <c r="HTY27"/>
      <c r="HTZ27"/>
      <c r="HUA27"/>
      <c r="HUB27"/>
      <c r="HUC27"/>
      <c r="HUD27"/>
      <c r="HUE27"/>
      <c r="HUF27"/>
      <c r="HUG27"/>
      <c r="HUH27"/>
      <c r="HUI27"/>
      <c r="HUJ27"/>
      <c r="HUK27"/>
      <c r="HUL27"/>
      <c r="HUM27"/>
      <c r="HUN27"/>
      <c r="HUO27"/>
      <c r="HUP27"/>
      <c r="HUQ27"/>
      <c r="HUR27"/>
      <c r="HUS27"/>
      <c r="HUT27"/>
      <c r="HUU27"/>
      <c r="HUV27"/>
      <c r="HUW27"/>
      <c r="HUX27"/>
      <c r="HUY27"/>
      <c r="HUZ27"/>
      <c r="HVA27"/>
      <c r="HVB27"/>
      <c r="HVC27"/>
      <c r="HVD27"/>
      <c r="HVE27"/>
      <c r="HVF27"/>
      <c r="HVG27"/>
      <c r="HVH27"/>
      <c r="HVI27"/>
      <c r="HVJ27"/>
      <c r="HVK27"/>
      <c r="HVL27"/>
      <c r="HVM27"/>
      <c r="HVN27"/>
      <c r="HVO27"/>
      <c r="HVP27"/>
      <c r="HVQ27"/>
      <c r="HVR27"/>
      <c r="HVS27"/>
      <c r="HVT27"/>
      <c r="HVU27"/>
      <c r="HVV27"/>
      <c r="HVW27"/>
      <c r="HVX27"/>
      <c r="HVY27"/>
      <c r="HVZ27"/>
      <c r="HWA27"/>
      <c r="HWB27"/>
      <c r="HWC27"/>
      <c r="HWD27"/>
      <c r="HWE27"/>
      <c r="HWF27"/>
      <c r="HWG27"/>
      <c r="HWH27"/>
      <c r="HWI27"/>
      <c r="HWJ27"/>
      <c r="HWK27"/>
      <c r="HWL27"/>
      <c r="HWM27"/>
      <c r="HWN27"/>
      <c r="HWO27"/>
      <c r="HWP27"/>
      <c r="HWQ27"/>
      <c r="HWR27"/>
      <c r="HWS27"/>
      <c r="HWT27"/>
      <c r="HWU27"/>
      <c r="HWV27"/>
      <c r="HWW27"/>
      <c r="HWX27"/>
      <c r="HWY27"/>
      <c r="HWZ27"/>
      <c r="HXA27"/>
      <c r="HXB27"/>
      <c r="HXC27"/>
      <c r="HXD27"/>
      <c r="HXE27"/>
      <c r="HXF27"/>
      <c r="HXG27"/>
      <c r="HXH27"/>
      <c r="HXI27"/>
      <c r="HXJ27"/>
      <c r="HXK27"/>
      <c r="HXL27"/>
      <c r="HXM27"/>
      <c r="HXN27"/>
      <c r="HXO27"/>
      <c r="HXP27"/>
      <c r="HXQ27"/>
      <c r="HXR27"/>
      <c r="HXS27"/>
      <c r="HXT27"/>
      <c r="HXU27"/>
      <c r="HXV27"/>
      <c r="HXW27"/>
      <c r="HXX27"/>
      <c r="HXY27"/>
      <c r="HXZ27"/>
      <c r="HYA27"/>
      <c r="HYB27"/>
      <c r="HYC27"/>
      <c r="HYD27"/>
      <c r="HYE27"/>
      <c r="HYF27"/>
      <c r="HYG27"/>
      <c r="HYH27"/>
      <c r="HYI27"/>
      <c r="HYJ27"/>
      <c r="HYK27"/>
      <c r="HYL27"/>
      <c r="HYM27"/>
      <c r="HYN27"/>
      <c r="HYO27"/>
      <c r="HYP27"/>
      <c r="HYQ27"/>
      <c r="HYR27"/>
      <c r="HYS27"/>
      <c r="HYT27"/>
      <c r="HYU27"/>
      <c r="HYV27"/>
      <c r="HYW27"/>
      <c r="HYX27"/>
      <c r="HYY27"/>
      <c r="HYZ27"/>
      <c r="HZA27"/>
      <c r="HZB27"/>
      <c r="HZC27"/>
      <c r="HZD27"/>
      <c r="HZE27"/>
      <c r="HZF27"/>
      <c r="HZG27"/>
      <c r="HZH27"/>
      <c r="HZI27"/>
      <c r="HZJ27"/>
      <c r="HZK27"/>
      <c r="HZL27"/>
      <c r="HZM27"/>
      <c r="HZN27"/>
      <c r="HZO27"/>
      <c r="HZP27"/>
      <c r="HZQ27"/>
      <c r="HZR27"/>
      <c r="HZS27"/>
      <c r="HZT27"/>
      <c r="HZU27"/>
      <c r="HZV27"/>
      <c r="HZW27"/>
      <c r="HZX27"/>
      <c r="HZY27"/>
      <c r="HZZ27"/>
      <c r="IAA27"/>
      <c r="IAB27"/>
      <c r="IAC27"/>
      <c r="IAD27"/>
      <c r="IAE27"/>
      <c r="IAF27"/>
      <c r="IAG27"/>
      <c r="IAH27"/>
      <c r="IAI27"/>
      <c r="IAJ27"/>
      <c r="IAK27"/>
      <c r="IAL27"/>
      <c r="IAM27"/>
      <c r="IAN27"/>
      <c r="IAO27"/>
      <c r="IAP27"/>
      <c r="IAQ27"/>
      <c r="IAR27"/>
      <c r="IAS27"/>
      <c r="IAT27"/>
      <c r="IAU27"/>
      <c r="IAV27"/>
      <c r="IAW27"/>
      <c r="IAX27"/>
      <c r="IAY27"/>
      <c r="IAZ27"/>
      <c r="IBA27"/>
      <c r="IBB27"/>
      <c r="IBC27"/>
      <c r="IBD27"/>
      <c r="IBE27"/>
      <c r="IBF27"/>
      <c r="IBG27"/>
      <c r="IBH27"/>
      <c r="IBI27"/>
      <c r="IBJ27"/>
      <c r="IBK27"/>
      <c r="IBL27"/>
      <c r="IBM27"/>
      <c r="IBN27"/>
      <c r="IBO27"/>
      <c r="IBP27"/>
      <c r="IBQ27"/>
      <c r="IBR27"/>
      <c r="IBS27"/>
      <c r="IBT27"/>
      <c r="IBU27"/>
      <c r="IBV27"/>
      <c r="IBW27"/>
      <c r="IBX27"/>
      <c r="IBY27"/>
      <c r="IBZ27"/>
      <c r="ICA27"/>
      <c r="ICB27"/>
      <c r="ICC27"/>
      <c r="ICD27"/>
      <c r="ICE27"/>
      <c r="ICF27"/>
      <c r="ICG27"/>
      <c r="ICH27"/>
      <c r="ICI27"/>
      <c r="ICJ27"/>
      <c r="ICK27"/>
      <c r="ICL27"/>
      <c r="ICM27"/>
      <c r="ICN27"/>
      <c r="ICO27"/>
      <c r="ICP27"/>
      <c r="ICQ27"/>
      <c r="ICR27"/>
      <c r="ICS27"/>
      <c r="ICT27"/>
      <c r="ICU27"/>
      <c r="ICV27"/>
      <c r="ICW27"/>
      <c r="ICX27"/>
      <c r="ICY27"/>
      <c r="ICZ27"/>
      <c r="IDA27"/>
      <c r="IDB27"/>
      <c r="IDC27"/>
      <c r="IDD27"/>
      <c r="IDE27"/>
      <c r="IDF27"/>
      <c r="IDG27"/>
      <c r="IDH27"/>
      <c r="IDI27"/>
      <c r="IDJ27"/>
      <c r="IDK27"/>
      <c r="IDL27"/>
      <c r="IDM27"/>
      <c r="IDN27"/>
      <c r="IDO27"/>
      <c r="IDP27"/>
      <c r="IDQ27"/>
      <c r="IDR27"/>
      <c r="IDS27"/>
      <c r="IDT27"/>
      <c r="IDU27"/>
      <c r="IDV27"/>
      <c r="IDW27"/>
      <c r="IDX27"/>
      <c r="IDY27"/>
      <c r="IDZ27"/>
      <c r="IEA27"/>
      <c r="IEB27"/>
      <c r="IEC27"/>
      <c r="IED27"/>
      <c r="IEE27"/>
      <c r="IEF27"/>
      <c r="IEG27"/>
      <c r="IEH27"/>
      <c r="IEI27"/>
      <c r="IEJ27"/>
      <c r="IEK27"/>
      <c r="IEL27"/>
      <c r="IEM27"/>
      <c r="IEN27"/>
      <c r="IEO27"/>
      <c r="IEP27"/>
      <c r="IEQ27"/>
      <c r="IER27"/>
      <c r="IES27"/>
      <c r="IET27"/>
      <c r="IEU27"/>
      <c r="IEV27"/>
      <c r="IEW27"/>
      <c r="IEX27"/>
      <c r="IEY27"/>
      <c r="IEZ27"/>
      <c r="IFA27"/>
      <c r="IFB27"/>
      <c r="IFC27"/>
      <c r="IFD27"/>
      <c r="IFE27"/>
      <c r="IFF27"/>
      <c r="IFG27"/>
      <c r="IFH27"/>
      <c r="IFI27"/>
      <c r="IFJ27"/>
      <c r="IFK27"/>
      <c r="IFL27"/>
      <c r="IFM27"/>
      <c r="IFN27"/>
      <c r="IFO27"/>
      <c r="IFP27"/>
      <c r="IFQ27"/>
      <c r="IFR27"/>
      <c r="IFS27"/>
      <c r="IFT27"/>
      <c r="IFU27"/>
      <c r="IFV27"/>
      <c r="IFW27"/>
      <c r="IFX27"/>
      <c r="IFY27"/>
      <c r="IFZ27"/>
      <c r="IGA27"/>
      <c r="IGB27"/>
      <c r="IGC27"/>
      <c r="IGD27"/>
      <c r="IGE27"/>
      <c r="IGF27"/>
      <c r="IGG27"/>
      <c r="IGH27"/>
      <c r="IGI27"/>
      <c r="IGJ27"/>
      <c r="IGK27"/>
      <c r="IGL27"/>
      <c r="IGM27"/>
      <c r="IGN27"/>
      <c r="IGO27"/>
      <c r="IGP27"/>
      <c r="IGQ27"/>
      <c r="IGR27"/>
      <c r="IGS27"/>
      <c r="IGT27"/>
      <c r="IGU27"/>
      <c r="IGV27"/>
      <c r="IGW27"/>
      <c r="IGX27"/>
      <c r="IGY27"/>
      <c r="IGZ27"/>
      <c r="IHA27"/>
      <c r="IHB27"/>
      <c r="IHC27"/>
      <c r="IHD27"/>
      <c r="IHE27"/>
      <c r="IHF27"/>
      <c r="IHG27"/>
      <c r="IHH27"/>
      <c r="IHI27"/>
      <c r="IHJ27"/>
      <c r="IHK27"/>
      <c r="IHL27"/>
      <c r="IHM27"/>
      <c r="IHN27"/>
      <c r="IHO27"/>
      <c r="IHP27"/>
      <c r="IHQ27"/>
      <c r="IHR27"/>
      <c r="IHS27"/>
      <c r="IHT27"/>
      <c r="IHU27"/>
      <c r="IHV27"/>
      <c r="IHW27"/>
      <c r="IHX27"/>
      <c r="IHY27"/>
      <c r="IHZ27"/>
      <c r="IIA27"/>
      <c r="IIB27"/>
      <c r="IIC27"/>
      <c r="IID27"/>
      <c r="IIE27"/>
      <c r="IIF27"/>
      <c r="IIG27"/>
      <c r="IIH27"/>
      <c r="III27"/>
      <c r="IIJ27"/>
      <c r="IIK27"/>
      <c r="IIL27"/>
      <c r="IIM27"/>
      <c r="IIN27"/>
      <c r="IIO27"/>
      <c r="IIP27"/>
      <c r="IIQ27"/>
      <c r="IIR27"/>
      <c r="IIS27"/>
      <c r="IIT27"/>
      <c r="IIU27"/>
      <c r="IIV27"/>
      <c r="IIW27"/>
      <c r="IIX27"/>
      <c r="IIY27"/>
      <c r="IIZ27"/>
      <c r="IJA27"/>
      <c r="IJB27"/>
      <c r="IJC27"/>
      <c r="IJD27"/>
      <c r="IJE27"/>
      <c r="IJF27"/>
      <c r="IJG27"/>
      <c r="IJH27"/>
      <c r="IJI27"/>
      <c r="IJJ27"/>
      <c r="IJK27"/>
      <c r="IJL27"/>
      <c r="IJM27"/>
      <c r="IJN27"/>
      <c r="IJO27"/>
      <c r="IJP27"/>
      <c r="IJQ27"/>
      <c r="IJR27"/>
      <c r="IJS27"/>
      <c r="IJT27"/>
      <c r="IJU27"/>
      <c r="IJV27"/>
      <c r="IJW27"/>
      <c r="IJX27"/>
      <c r="IJY27"/>
      <c r="IJZ27"/>
      <c r="IKA27"/>
      <c r="IKB27"/>
      <c r="IKC27"/>
      <c r="IKD27"/>
      <c r="IKE27"/>
      <c r="IKF27"/>
      <c r="IKG27"/>
      <c r="IKH27"/>
      <c r="IKI27"/>
      <c r="IKJ27"/>
      <c r="IKK27"/>
      <c r="IKL27"/>
      <c r="IKM27"/>
      <c r="IKN27"/>
      <c r="IKO27"/>
      <c r="IKP27"/>
      <c r="IKQ27"/>
      <c r="IKR27"/>
      <c r="IKS27"/>
      <c r="IKT27"/>
      <c r="IKU27"/>
      <c r="IKV27"/>
      <c r="IKW27"/>
      <c r="IKX27"/>
      <c r="IKY27"/>
      <c r="IKZ27"/>
      <c r="ILA27"/>
      <c r="ILB27"/>
      <c r="ILC27"/>
      <c r="ILD27"/>
      <c r="ILE27"/>
      <c r="ILF27"/>
      <c r="ILG27"/>
      <c r="ILH27"/>
      <c r="ILI27"/>
      <c r="ILJ27"/>
      <c r="ILK27"/>
      <c r="ILL27"/>
      <c r="ILM27"/>
      <c r="ILN27"/>
      <c r="ILO27"/>
      <c r="ILP27"/>
      <c r="ILQ27"/>
      <c r="ILR27"/>
      <c r="ILS27"/>
      <c r="ILT27"/>
      <c r="ILU27"/>
      <c r="ILV27"/>
      <c r="ILW27"/>
      <c r="ILX27"/>
      <c r="ILY27"/>
      <c r="ILZ27"/>
      <c r="IMA27"/>
      <c r="IMB27"/>
      <c r="IMC27"/>
      <c r="IMD27"/>
      <c r="IME27"/>
      <c r="IMF27"/>
      <c r="IMG27"/>
      <c r="IMH27"/>
      <c r="IMI27"/>
      <c r="IMJ27"/>
      <c r="IMK27"/>
      <c r="IML27"/>
      <c r="IMM27"/>
      <c r="IMN27"/>
      <c r="IMO27"/>
      <c r="IMP27"/>
      <c r="IMQ27"/>
      <c r="IMR27"/>
      <c r="IMS27"/>
      <c r="IMT27"/>
      <c r="IMU27"/>
      <c r="IMV27"/>
      <c r="IMW27"/>
      <c r="IMX27"/>
      <c r="IMY27"/>
      <c r="IMZ27"/>
      <c r="INA27"/>
      <c r="INB27"/>
      <c r="INC27"/>
      <c r="IND27"/>
      <c r="INE27"/>
      <c r="INF27"/>
      <c r="ING27"/>
      <c r="INH27"/>
      <c r="INI27"/>
      <c r="INJ27"/>
      <c r="INK27"/>
      <c r="INL27"/>
      <c r="INM27"/>
      <c r="INN27"/>
      <c r="INO27"/>
      <c r="INP27"/>
      <c r="INQ27"/>
      <c r="INR27"/>
      <c r="INS27"/>
      <c r="INT27"/>
      <c r="INU27"/>
      <c r="INV27"/>
      <c r="INW27"/>
      <c r="INX27"/>
      <c r="INY27"/>
      <c r="INZ27"/>
      <c r="IOA27"/>
      <c r="IOB27"/>
      <c r="IOC27"/>
      <c r="IOD27"/>
      <c r="IOE27"/>
      <c r="IOF27"/>
      <c r="IOG27"/>
      <c r="IOH27"/>
      <c r="IOI27"/>
      <c r="IOJ27"/>
      <c r="IOK27"/>
      <c r="IOL27"/>
      <c r="IOM27"/>
      <c r="ION27"/>
      <c r="IOO27"/>
      <c r="IOP27"/>
      <c r="IOQ27"/>
      <c r="IOR27"/>
      <c r="IOS27"/>
      <c r="IOT27"/>
      <c r="IOU27"/>
      <c r="IOV27"/>
      <c r="IOW27"/>
      <c r="IOX27"/>
      <c r="IOY27"/>
      <c r="IOZ27"/>
      <c r="IPA27"/>
      <c r="IPB27"/>
      <c r="IPC27"/>
      <c r="IPD27"/>
      <c r="IPE27"/>
      <c r="IPF27"/>
      <c r="IPG27"/>
      <c r="IPH27"/>
      <c r="IPI27"/>
      <c r="IPJ27"/>
      <c r="IPK27"/>
      <c r="IPL27"/>
      <c r="IPM27"/>
      <c r="IPN27"/>
      <c r="IPO27"/>
      <c r="IPP27"/>
      <c r="IPQ27"/>
      <c r="IPR27"/>
      <c r="IPS27"/>
      <c r="IPT27"/>
      <c r="IPU27"/>
      <c r="IPV27"/>
      <c r="IPW27"/>
      <c r="IPX27"/>
      <c r="IPY27"/>
      <c r="IPZ27"/>
      <c r="IQA27"/>
      <c r="IQB27"/>
      <c r="IQC27"/>
      <c r="IQD27"/>
      <c r="IQE27"/>
      <c r="IQF27"/>
      <c r="IQG27"/>
      <c r="IQH27"/>
      <c r="IQI27"/>
      <c r="IQJ27"/>
      <c r="IQK27"/>
      <c r="IQL27"/>
      <c r="IQM27"/>
      <c r="IQN27"/>
      <c r="IQO27"/>
      <c r="IQP27"/>
      <c r="IQQ27"/>
      <c r="IQR27"/>
      <c r="IQS27"/>
      <c r="IQT27"/>
      <c r="IQU27"/>
      <c r="IQV27"/>
      <c r="IQW27"/>
      <c r="IQX27"/>
      <c r="IQY27"/>
      <c r="IQZ27"/>
      <c r="IRA27"/>
      <c r="IRB27"/>
      <c r="IRC27"/>
      <c r="IRD27"/>
      <c r="IRE27"/>
      <c r="IRF27"/>
      <c r="IRG27"/>
      <c r="IRH27"/>
      <c r="IRI27"/>
      <c r="IRJ27"/>
      <c r="IRK27"/>
      <c r="IRL27"/>
      <c r="IRM27"/>
      <c r="IRN27"/>
      <c r="IRO27"/>
      <c r="IRP27"/>
      <c r="IRQ27"/>
      <c r="IRR27"/>
      <c r="IRS27"/>
      <c r="IRT27"/>
      <c r="IRU27"/>
      <c r="IRV27"/>
      <c r="IRW27"/>
      <c r="IRX27"/>
      <c r="IRY27"/>
      <c r="IRZ27"/>
      <c r="ISA27"/>
      <c r="ISB27"/>
      <c r="ISC27"/>
      <c r="ISD27"/>
      <c r="ISE27"/>
      <c r="ISF27"/>
      <c r="ISG27"/>
      <c r="ISH27"/>
      <c r="ISI27"/>
      <c r="ISJ27"/>
      <c r="ISK27"/>
      <c r="ISL27"/>
      <c r="ISM27"/>
      <c r="ISN27"/>
      <c r="ISO27"/>
      <c r="ISP27"/>
      <c r="ISQ27"/>
      <c r="ISR27"/>
      <c r="ISS27"/>
      <c r="IST27"/>
      <c r="ISU27"/>
      <c r="ISV27"/>
      <c r="ISW27"/>
      <c r="ISX27"/>
      <c r="ISY27"/>
      <c r="ISZ27"/>
      <c r="ITA27"/>
      <c r="ITB27"/>
      <c r="ITC27"/>
      <c r="ITD27"/>
      <c r="ITE27"/>
      <c r="ITF27"/>
      <c r="ITG27"/>
      <c r="ITH27"/>
      <c r="ITI27"/>
      <c r="ITJ27"/>
      <c r="ITK27"/>
      <c r="ITL27"/>
      <c r="ITM27"/>
      <c r="ITN27"/>
      <c r="ITO27"/>
      <c r="ITP27"/>
      <c r="ITQ27"/>
      <c r="ITR27"/>
      <c r="ITS27"/>
      <c r="ITT27"/>
      <c r="ITU27"/>
      <c r="ITV27"/>
      <c r="ITW27"/>
      <c r="ITX27"/>
      <c r="ITY27"/>
      <c r="ITZ27"/>
      <c r="IUA27"/>
      <c r="IUB27"/>
      <c r="IUC27"/>
      <c r="IUD27"/>
      <c r="IUE27"/>
      <c r="IUF27"/>
      <c r="IUG27"/>
      <c r="IUH27"/>
      <c r="IUI27"/>
      <c r="IUJ27"/>
      <c r="IUK27"/>
      <c r="IUL27"/>
      <c r="IUM27"/>
      <c r="IUN27"/>
      <c r="IUO27"/>
      <c r="IUP27"/>
      <c r="IUQ27"/>
      <c r="IUR27"/>
      <c r="IUS27"/>
      <c r="IUT27"/>
      <c r="IUU27"/>
      <c r="IUV27"/>
      <c r="IUW27"/>
      <c r="IUX27"/>
      <c r="IUY27"/>
      <c r="IUZ27"/>
      <c r="IVA27"/>
      <c r="IVB27"/>
      <c r="IVC27"/>
      <c r="IVD27"/>
      <c r="IVE27"/>
      <c r="IVF27"/>
      <c r="IVG27"/>
      <c r="IVH27"/>
      <c r="IVI27"/>
      <c r="IVJ27"/>
      <c r="IVK27"/>
      <c r="IVL27"/>
      <c r="IVM27"/>
      <c r="IVN27"/>
      <c r="IVO27"/>
      <c r="IVP27"/>
      <c r="IVQ27"/>
      <c r="IVR27"/>
      <c r="IVS27"/>
      <c r="IVT27"/>
      <c r="IVU27"/>
      <c r="IVV27"/>
      <c r="IVW27"/>
      <c r="IVX27"/>
      <c r="IVY27"/>
      <c r="IVZ27"/>
      <c r="IWA27"/>
      <c r="IWB27"/>
      <c r="IWC27"/>
      <c r="IWD27"/>
      <c r="IWE27"/>
      <c r="IWF27"/>
      <c r="IWG27"/>
      <c r="IWH27"/>
      <c r="IWI27"/>
      <c r="IWJ27"/>
      <c r="IWK27"/>
      <c r="IWL27"/>
      <c r="IWM27"/>
      <c r="IWN27"/>
      <c r="IWO27"/>
      <c r="IWP27"/>
      <c r="IWQ27"/>
      <c r="IWR27"/>
      <c r="IWS27"/>
      <c r="IWT27"/>
      <c r="IWU27"/>
      <c r="IWV27"/>
      <c r="IWW27"/>
      <c r="IWX27"/>
      <c r="IWY27"/>
      <c r="IWZ27"/>
      <c r="IXA27"/>
      <c r="IXB27"/>
      <c r="IXC27"/>
      <c r="IXD27"/>
      <c r="IXE27"/>
      <c r="IXF27"/>
      <c r="IXG27"/>
      <c r="IXH27"/>
      <c r="IXI27"/>
      <c r="IXJ27"/>
      <c r="IXK27"/>
      <c r="IXL27"/>
      <c r="IXM27"/>
      <c r="IXN27"/>
      <c r="IXO27"/>
      <c r="IXP27"/>
      <c r="IXQ27"/>
      <c r="IXR27"/>
      <c r="IXS27"/>
      <c r="IXT27"/>
      <c r="IXU27"/>
      <c r="IXV27"/>
      <c r="IXW27"/>
      <c r="IXX27"/>
      <c r="IXY27"/>
      <c r="IXZ27"/>
      <c r="IYA27"/>
      <c r="IYB27"/>
      <c r="IYC27"/>
      <c r="IYD27"/>
      <c r="IYE27"/>
      <c r="IYF27"/>
      <c r="IYG27"/>
      <c r="IYH27"/>
      <c r="IYI27"/>
      <c r="IYJ27"/>
      <c r="IYK27"/>
      <c r="IYL27"/>
      <c r="IYM27"/>
      <c r="IYN27"/>
      <c r="IYO27"/>
      <c r="IYP27"/>
      <c r="IYQ27"/>
      <c r="IYR27"/>
      <c r="IYS27"/>
      <c r="IYT27"/>
      <c r="IYU27"/>
      <c r="IYV27"/>
      <c r="IYW27"/>
      <c r="IYX27"/>
      <c r="IYY27"/>
      <c r="IYZ27"/>
      <c r="IZA27"/>
      <c r="IZB27"/>
      <c r="IZC27"/>
      <c r="IZD27"/>
      <c r="IZE27"/>
      <c r="IZF27"/>
      <c r="IZG27"/>
      <c r="IZH27"/>
      <c r="IZI27"/>
      <c r="IZJ27"/>
      <c r="IZK27"/>
      <c r="IZL27"/>
      <c r="IZM27"/>
      <c r="IZN27"/>
      <c r="IZO27"/>
      <c r="IZP27"/>
      <c r="IZQ27"/>
      <c r="IZR27"/>
      <c r="IZS27"/>
      <c r="IZT27"/>
      <c r="IZU27"/>
      <c r="IZV27"/>
      <c r="IZW27"/>
      <c r="IZX27"/>
      <c r="IZY27"/>
      <c r="IZZ27"/>
      <c r="JAA27"/>
      <c r="JAB27"/>
      <c r="JAC27"/>
      <c r="JAD27"/>
      <c r="JAE27"/>
      <c r="JAF27"/>
      <c r="JAG27"/>
      <c r="JAH27"/>
      <c r="JAI27"/>
      <c r="JAJ27"/>
      <c r="JAK27"/>
      <c r="JAL27"/>
      <c r="JAM27"/>
      <c r="JAN27"/>
      <c r="JAO27"/>
      <c r="JAP27"/>
      <c r="JAQ27"/>
      <c r="JAR27"/>
      <c r="JAS27"/>
      <c r="JAT27"/>
      <c r="JAU27"/>
      <c r="JAV27"/>
      <c r="JAW27"/>
      <c r="JAX27"/>
      <c r="JAY27"/>
      <c r="JAZ27"/>
      <c r="JBA27"/>
      <c r="JBB27"/>
      <c r="JBC27"/>
      <c r="JBD27"/>
      <c r="JBE27"/>
      <c r="JBF27"/>
      <c r="JBG27"/>
      <c r="JBH27"/>
      <c r="JBI27"/>
      <c r="JBJ27"/>
      <c r="JBK27"/>
      <c r="JBL27"/>
      <c r="JBM27"/>
      <c r="JBN27"/>
      <c r="JBO27"/>
      <c r="JBP27"/>
      <c r="JBQ27"/>
      <c r="JBR27"/>
      <c r="JBS27"/>
      <c r="JBT27"/>
      <c r="JBU27"/>
      <c r="JBV27"/>
      <c r="JBW27"/>
      <c r="JBX27"/>
      <c r="JBY27"/>
      <c r="JBZ27"/>
      <c r="JCA27"/>
      <c r="JCB27"/>
      <c r="JCC27"/>
      <c r="JCD27"/>
      <c r="JCE27"/>
      <c r="JCF27"/>
      <c r="JCG27"/>
      <c r="JCH27"/>
      <c r="JCI27"/>
      <c r="JCJ27"/>
      <c r="JCK27"/>
      <c r="JCL27"/>
      <c r="JCM27"/>
      <c r="JCN27"/>
      <c r="JCO27"/>
      <c r="JCP27"/>
      <c r="JCQ27"/>
      <c r="JCR27"/>
      <c r="JCS27"/>
      <c r="JCT27"/>
      <c r="JCU27"/>
      <c r="JCV27"/>
      <c r="JCW27"/>
      <c r="JCX27"/>
      <c r="JCY27"/>
      <c r="JCZ27"/>
      <c r="JDA27"/>
      <c r="JDB27"/>
      <c r="JDC27"/>
      <c r="JDD27"/>
      <c r="JDE27"/>
      <c r="JDF27"/>
      <c r="JDG27"/>
      <c r="JDH27"/>
      <c r="JDI27"/>
      <c r="JDJ27"/>
      <c r="JDK27"/>
      <c r="JDL27"/>
      <c r="JDM27"/>
      <c r="JDN27"/>
      <c r="JDO27"/>
      <c r="JDP27"/>
      <c r="JDQ27"/>
      <c r="JDR27"/>
      <c r="JDS27"/>
      <c r="JDT27"/>
      <c r="JDU27"/>
      <c r="JDV27"/>
      <c r="JDW27"/>
      <c r="JDX27"/>
      <c r="JDY27"/>
      <c r="JDZ27"/>
      <c r="JEA27"/>
      <c r="JEB27"/>
      <c r="JEC27"/>
      <c r="JED27"/>
      <c r="JEE27"/>
      <c r="JEF27"/>
      <c r="JEG27"/>
      <c r="JEH27"/>
      <c r="JEI27"/>
      <c r="JEJ27"/>
      <c r="JEK27"/>
      <c r="JEL27"/>
      <c r="JEM27"/>
      <c r="JEN27"/>
      <c r="JEO27"/>
      <c r="JEP27"/>
      <c r="JEQ27"/>
      <c r="JER27"/>
      <c r="JES27"/>
      <c r="JET27"/>
      <c r="JEU27"/>
      <c r="JEV27"/>
      <c r="JEW27"/>
      <c r="JEX27"/>
      <c r="JEY27"/>
      <c r="JEZ27"/>
      <c r="JFA27"/>
      <c r="JFB27"/>
      <c r="JFC27"/>
      <c r="JFD27"/>
      <c r="JFE27"/>
      <c r="JFF27"/>
      <c r="JFG27"/>
      <c r="JFH27"/>
      <c r="JFI27"/>
      <c r="JFJ27"/>
      <c r="JFK27"/>
      <c r="JFL27"/>
      <c r="JFM27"/>
      <c r="JFN27"/>
      <c r="JFO27"/>
      <c r="JFP27"/>
      <c r="JFQ27"/>
      <c r="JFR27"/>
      <c r="JFS27"/>
      <c r="JFT27"/>
      <c r="JFU27"/>
      <c r="JFV27"/>
      <c r="JFW27"/>
      <c r="JFX27"/>
      <c r="JFY27"/>
      <c r="JFZ27"/>
      <c r="JGA27"/>
      <c r="JGB27"/>
      <c r="JGC27"/>
      <c r="JGD27"/>
      <c r="JGE27"/>
      <c r="JGF27"/>
      <c r="JGG27"/>
      <c r="JGH27"/>
      <c r="JGI27"/>
      <c r="JGJ27"/>
      <c r="JGK27"/>
      <c r="JGL27"/>
      <c r="JGM27"/>
      <c r="JGN27"/>
      <c r="JGO27"/>
      <c r="JGP27"/>
      <c r="JGQ27"/>
      <c r="JGR27"/>
      <c r="JGS27"/>
      <c r="JGT27"/>
      <c r="JGU27"/>
      <c r="JGV27"/>
      <c r="JGW27"/>
      <c r="JGX27"/>
      <c r="JGY27"/>
      <c r="JGZ27"/>
      <c r="JHA27"/>
      <c r="JHB27"/>
      <c r="JHC27"/>
      <c r="JHD27"/>
      <c r="JHE27"/>
      <c r="JHF27"/>
      <c r="JHG27"/>
      <c r="JHH27"/>
      <c r="JHI27"/>
      <c r="JHJ27"/>
      <c r="JHK27"/>
      <c r="JHL27"/>
      <c r="JHM27"/>
      <c r="JHN27"/>
      <c r="JHO27"/>
      <c r="JHP27"/>
      <c r="JHQ27"/>
      <c r="JHR27"/>
      <c r="JHS27"/>
      <c r="JHT27"/>
      <c r="JHU27"/>
      <c r="JHV27"/>
      <c r="JHW27"/>
      <c r="JHX27"/>
      <c r="JHY27"/>
      <c r="JHZ27"/>
      <c r="JIA27"/>
      <c r="JIB27"/>
      <c r="JIC27"/>
      <c r="JID27"/>
      <c r="JIE27"/>
      <c r="JIF27"/>
      <c r="JIG27"/>
      <c r="JIH27"/>
      <c r="JII27"/>
      <c r="JIJ27"/>
      <c r="JIK27"/>
      <c r="JIL27"/>
      <c r="JIM27"/>
      <c r="JIN27"/>
      <c r="JIO27"/>
      <c r="JIP27"/>
      <c r="JIQ27"/>
      <c r="JIR27"/>
      <c r="JIS27"/>
      <c r="JIT27"/>
      <c r="JIU27"/>
      <c r="JIV27"/>
      <c r="JIW27"/>
      <c r="JIX27"/>
      <c r="JIY27"/>
      <c r="JIZ27"/>
      <c r="JJA27"/>
      <c r="JJB27"/>
      <c r="JJC27"/>
      <c r="JJD27"/>
      <c r="JJE27"/>
      <c r="JJF27"/>
      <c r="JJG27"/>
      <c r="JJH27"/>
      <c r="JJI27"/>
      <c r="JJJ27"/>
      <c r="JJK27"/>
      <c r="JJL27"/>
      <c r="JJM27"/>
      <c r="JJN27"/>
      <c r="JJO27"/>
      <c r="JJP27"/>
      <c r="JJQ27"/>
      <c r="JJR27"/>
      <c r="JJS27"/>
      <c r="JJT27"/>
      <c r="JJU27"/>
      <c r="JJV27"/>
      <c r="JJW27"/>
      <c r="JJX27"/>
      <c r="JJY27"/>
      <c r="JJZ27"/>
      <c r="JKA27"/>
      <c r="JKB27"/>
      <c r="JKC27"/>
      <c r="JKD27"/>
      <c r="JKE27"/>
      <c r="JKF27"/>
      <c r="JKG27"/>
      <c r="JKH27"/>
      <c r="JKI27"/>
      <c r="JKJ27"/>
      <c r="JKK27"/>
      <c r="JKL27"/>
      <c r="JKM27"/>
      <c r="JKN27"/>
      <c r="JKO27"/>
      <c r="JKP27"/>
      <c r="JKQ27"/>
      <c r="JKR27"/>
      <c r="JKS27"/>
      <c r="JKT27"/>
      <c r="JKU27"/>
      <c r="JKV27"/>
      <c r="JKW27"/>
      <c r="JKX27"/>
      <c r="JKY27"/>
      <c r="JKZ27"/>
      <c r="JLA27"/>
      <c r="JLB27"/>
      <c r="JLC27"/>
      <c r="JLD27"/>
      <c r="JLE27"/>
      <c r="JLF27"/>
      <c r="JLG27"/>
      <c r="JLH27"/>
      <c r="JLI27"/>
      <c r="JLJ27"/>
      <c r="JLK27"/>
      <c r="JLL27"/>
      <c r="JLM27"/>
      <c r="JLN27"/>
      <c r="JLO27"/>
      <c r="JLP27"/>
      <c r="JLQ27"/>
      <c r="JLR27"/>
      <c r="JLS27"/>
      <c r="JLT27"/>
      <c r="JLU27"/>
      <c r="JLV27"/>
      <c r="JLW27"/>
      <c r="JLX27"/>
      <c r="JLY27"/>
      <c r="JLZ27"/>
      <c r="JMA27"/>
      <c r="JMB27"/>
      <c r="JMC27"/>
      <c r="JMD27"/>
      <c r="JME27"/>
      <c r="JMF27"/>
      <c r="JMG27"/>
      <c r="JMH27"/>
      <c r="JMI27"/>
      <c r="JMJ27"/>
      <c r="JMK27"/>
      <c r="JML27"/>
      <c r="JMM27"/>
      <c r="JMN27"/>
      <c r="JMO27"/>
      <c r="JMP27"/>
      <c r="JMQ27"/>
      <c r="JMR27"/>
      <c r="JMS27"/>
      <c r="JMT27"/>
      <c r="JMU27"/>
      <c r="JMV27"/>
      <c r="JMW27"/>
      <c r="JMX27"/>
      <c r="JMY27"/>
      <c r="JMZ27"/>
      <c r="JNA27"/>
      <c r="JNB27"/>
      <c r="JNC27"/>
      <c r="JND27"/>
      <c r="JNE27"/>
      <c r="JNF27"/>
      <c r="JNG27"/>
      <c r="JNH27"/>
      <c r="JNI27"/>
      <c r="JNJ27"/>
      <c r="JNK27"/>
      <c r="JNL27"/>
      <c r="JNM27"/>
      <c r="JNN27"/>
      <c r="JNO27"/>
      <c r="JNP27"/>
      <c r="JNQ27"/>
      <c r="JNR27"/>
      <c r="JNS27"/>
      <c r="JNT27"/>
      <c r="JNU27"/>
      <c r="JNV27"/>
      <c r="JNW27"/>
      <c r="JNX27"/>
      <c r="JNY27"/>
      <c r="JNZ27"/>
      <c r="JOA27"/>
      <c r="JOB27"/>
      <c r="JOC27"/>
      <c r="JOD27"/>
      <c r="JOE27"/>
      <c r="JOF27"/>
      <c r="JOG27"/>
      <c r="JOH27"/>
      <c r="JOI27"/>
      <c r="JOJ27"/>
      <c r="JOK27"/>
      <c r="JOL27"/>
      <c r="JOM27"/>
      <c r="JON27"/>
      <c r="JOO27"/>
      <c r="JOP27"/>
      <c r="JOQ27"/>
      <c r="JOR27"/>
      <c r="JOS27"/>
      <c r="JOT27"/>
      <c r="JOU27"/>
      <c r="JOV27"/>
      <c r="JOW27"/>
      <c r="JOX27"/>
      <c r="JOY27"/>
      <c r="JOZ27"/>
      <c r="JPA27"/>
      <c r="JPB27"/>
      <c r="JPC27"/>
      <c r="JPD27"/>
      <c r="JPE27"/>
      <c r="JPF27"/>
      <c r="JPG27"/>
      <c r="JPH27"/>
      <c r="JPI27"/>
      <c r="JPJ27"/>
      <c r="JPK27"/>
      <c r="JPL27"/>
      <c r="JPM27"/>
      <c r="JPN27"/>
      <c r="JPO27"/>
      <c r="JPP27"/>
      <c r="JPQ27"/>
      <c r="JPR27"/>
      <c r="JPS27"/>
      <c r="JPT27"/>
      <c r="JPU27"/>
      <c r="JPV27"/>
      <c r="JPW27"/>
      <c r="JPX27"/>
      <c r="JPY27"/>
      <c r="JPZ27"/>
      <c r="JQA27"/>
      <c r="JQB27"/>
      <c r="JQC27"/>
      <c r="JQD27"/>
      <c r="JQE27"/>
      <c r="JQF27"/>
      <c r="JQG27"/>
      <c r="JQH27"/>
      <c r="JQI27"/>
      <c r="JQJ27"/>
      <c r="JQK27"/>
      <c r="JQL27"/>
      <c r="JQM27"/>
      <c r="JQN27"/>
      <c r="JQO27"/>
      <c r="JQP27"/>
      <c r="JQQ27"/>
      <c r="JQR27"/>
      <c r="JQS27"/>
      <c r="JQT27"/>
      <c r="JQU27"/>
      <c r="JQV27"/>
      <c r="JQW27"/>
      <c r="JQX27"/>
      <c r="JQY27"/>
      <c r="JQZ27"/>
      <c r="JRA27"/>
      <c r="JRB27"/>
      <c r="JRC27"/>
      <c r="JRD27"/>
      <c r="JRE27"/>
      <c r="JRF27"/>
      <c r="JRG27"/>
      <c r="JRH27"/>
      <c r="JRI27"/>
      <c r="JRJ27"/>
      <c r="JRK27"/>
      <c r="JRL27"/>
      <c r="JRM27"/>
      <c r="JRN27"/>
      <c r="JRO27"/>
      <c r="JRP27"/>
      <c r="JRQ27"/>
      <c r="JRR27"/>
      <c r="JRS27"/>
      <c r="JRT27"/>
      <c r="JRU27"/>
      <c r="JRV27"/>
      <c r="JRW27"/>
      <c r="JRX27"/>
      <c r="JRY27"/>
      <c r="JRZ27"/>
      <c r="JSA27"/>
      <c r="JSB27"/>
      <c r="JSC27"/>
      <c r="JSD27"/>
      <c r="JSE27"/>
      <c r="JSF27"/>
      <c r="JSG27"/>
      <c r="JSH27"/>
      <c r="JSI27"/>
      <c r="JSJ27"/>
      <c r="JSK27"/>
      <c r="JSL27"/>
      <c r="JSM27"/>
      <c r="JSN27"/>
      <c r="JSO27"/>
      <c r="JSP27"/>
      <c r="JSQ27"/>
      <c r="JSR27"/>
      <c r="JSS27"/>
      <c r="JST27"/>
      <c r="JSU27"/>
      <c r="JSV27"/>
      <c r="JSW27"/>
      <c r="JSX27"/>
      <c r="JSY27"/>
      <c r="JSZ27"/>
      <c r="JTA27"/>
      <c r="JTB27"/>
      <c r="JTC27"/>
      <c r="JTD27"/>
      <c r="JTE27"/>
      <c r="JTF27"/>
      <c r="JTG27"/>
      <c r="JTH27"/>
      <c r="JTI27"/>
      <c r="JTJ27"/>
      <c r="JTK27"/>
      <c r="JTL27"/>
      <c r="JTM27"/>
      <c r="JTN27"/>
      <c r="JTO27"/>
      <c r="JTP27"/>
      <c r="JTQ27"/>
      <c r="JTR27"/>
      <c r="JTS27"/>
      <c r="JTT27"/>
      <c r="JTU27"/>
      <c r="JTV27"/>
      <c r="JTW27"/>
      <c r="JTX27"/>
      <c r="JTY27"/>
      <c r="JTZ27"/>
      <c r="JUA27"/>
      <c r="JUB27"/>
      <c r="JUC27"/>
      <c r="JUD27"/>
      <c r="JUE27"/>
      <c r="JUF27"/>
      <c r="JUG27"/>
      <c r="JUH27"/>
      <c r="JUI27"/>
      <c r="JUJ27"/>
      <c r="JUK27"/>
      <c r="JUL27"/>
      <c r="JUM27"/>
      <c r="JUN27"/>
      <c r="JUO27"/>
      <c r="JUP27"/>
      <c r="JUQ27"/>
      <c r="JUR27"/>
      <c r="JUS27"/>
      <c r="JUT27"/>
      <c r="JUU27"/>
      <c r="JUV27"/>
      <c r="JUW27"/>
      <c r="JUX27"/>
      <c r="JUY27"/>
      <c r="JUZ27"/>
      <c r="JVA27"/>
      <c r="JVB27"/>
      <c r="JVC27"/>
      <c r="JVD27"/>
      <c r="JVE27"/>
      <c r="JVF27"/>
      <c r="JVG27"/>
      <c r="JVH27"/>
      <c r="JVI27"/>
      <c r="JVJ27"/>
      <c r="JVK27"/>
      <c r="JVL27"/>
      <c r="JVM27"/>
      <c r="JVN27"/>
      <c r="JVO27"/>
      <c r="JVP27"/>
      <c r="JVQ27"/>
      <c r="JVR27"/>
      <c r="JVS27"/>
      <c r="JVT27"/>
      <c r="JVU27"/>
      <c r="JVV27"/>
      <c r="JVW27"/>
      <c r="JVX27"/>
      <c r="JVY27"/>
      <c r="JVZ27"/>
      <c r="JWA27"/>
      <c r="JWB27"/>
      <c r="JWC27"/>
      <c r="JWD27"/>
      <c r="JWE27"/>
      <c r="JWF27"/>
      <c r="JWG27"/>
      <c r="JWH27"/>
      <c r="JWI27"/>
      <c r="JWJ27"/>
      <c r="JWK27"/>
      <c r="JWL27"/>
      <c r="JWM27"/>
      <c r="JWN27"/>
      <c r="JWO27"/>
      <c r="JWP27"/>
      <c r="JWQ27"/>
      <c r="JWR27"/>
      <c r="JWS27"/>
      <c r="JWT27"/>
      <c r="JWU27"/>
      <c r="JWV27"/>
      <c r="JWW27"/>
      <c r="JWX27"/>
      <c r="JWY27"/>
      <c r="JWZ27"/>
      <c r="JXA27"/>
      <c r="JXB27"/>
      <c r="JXC27"/>
      <c r="JXD27"/>
      <c r="JXE27"/>
      <c r="JXF27"/>
      <c r="JXG27"/>
      <c r="JXH27"/>
      <c r="JXI27"/>
      <c r="JXJ27"/>
      <c r="JXK27"/>
      <c r="JXL27"/>
      <c r="JXM27"/>
      <c r="JXN27"/>
      <c r="JXO27"/>
      <c r="JXP27"/>
      <c r="JXQ27"/>
      <c r="JXR27"/>
      <c r="JXS27"/>
      <c r="JXT27"/>
      <c r="JXU27"/>
      <c r="JXV27"/>
      <c r="JXW27"/>
      <c r="JXX27"/>
      <c r="JXY27"/>
      <c r="JXZ27"/>
      <c r="JYA27"/>
      <c r="JYB27"/>
      <c r="JYC27"/>
      <c r="JYD27"/>
      <c r="JYE27"/>
      <c r="JYF27"/>
      <c r="JYG27"/>
      <c r="JYH27"/>
      <c r="JYI27"/>
      <c r="JYJ27"/>
      <c r="JYK27"/>
      <c r="JYL27"/>
      <c r="JYM27"/>
      <c r="JYN27"/>
      <c r="JYO27"/>
      <c r="JYP27"/>
      <c r="JYQ27"/>
      <c r="JYR27"/>
      <c r="JYS27"/>
      <c r="JYT27"/>
      <c r="JYU27"/>
      <c r="JYV27"/>
      <c r="JYW27"/>
      <c r="JYX27"/>
      <c r="JYY27"/>
      <c r="JYZ27"/>
      <c r="JZA27"/>
      <c r="JZB27"/>
      <c r="JZC27"/>
      <c r="JZD27"/>
      <c r="JZE27"/>
      <c r="JZF27"/>
      <c r="JZG27"/>
      <c r="JZH27"/>
      <c r="JZI27"/>
      <c r="JZJ27"/>
      <c r="JZK27"/>
      <c r="JZL27"/>
      <c r="JZM27"/>
      <c r="JZN27"/>
      <c r="JZO27"/>
      <c r="JZP27"/>
      <c r="JZQ27"/>
      <c r="JZR27"/>
      <c r="JZS27"/>
      <c r="JZT27"/>
      <c r="JZU27"/>
      <c r="JZV27"/>
      <c r="JZW27"/>
      <c r="JZX27"/>
      <c r="JZY27"/>
      <c r="JZZ27"/>
      <c r="KAA27"/>
      <c r="KAB27"/>
      <c r="KAC27"/>
      <c r="KAD27"/>
      <c r="KAE27"/>
      <c r="KAF27"/>
      <c r="KAG27"/>
      <c r="KAH27"/>
      <c r="KAI27"/>
      <c r="KAJ27"/>
      <c r="KAK27"/>
      <c r="KAL27"/>
      <c r="KAM27"/>
      <c r="KAN27"/>
      <c r="KAO27"/>
      <c r="KAP27"/>
      <c r="KAQ27"/>
      <c r="KAR27"/>
      <c r="KAS27"/>
      <c r="KAT27"/>
      <c r="KAU27"/>
      <c r="KAV27"/>
      <c r="KAW27"/>
      <c r="KAX27"/>
      <c r="KAY27"/>
      <c r="KAZ27"/>
      <c r="KBA27"/>
      <c r="KBB27"/>
      <c r="KBC27"/>
      <c r="KBD27"/>
      <c r="KBE27"/>
      <c r="KBF27"/>
      <c r="KBG27"/>
      <c r="KBH27"/>
      <c r="KBI27"/>
      <c r="KBJ27"/>
      <c r="KBK27"/>
      <c r="KBL27"/>
      <c r="KBM27"/>
      <c r="KBN27"/>
      <c r="KBO27"/>
      <c r="KBP27"/>
      <c r="KBQ27"/>
      <c r="KBR27"/>
      <c r="KBS27"/>
      <c r="KBT27"/>
      <c r="KBU27"/>
      <c r="KBV27"/>
      <c r="KBW27"/>
      <c r="KBX27"/>
      <c r="KBY27"/>
      <c r="KBZ27"/>
      <c r="KCA27"/>
      <c r="KCB27"/>
      <c r="KCC27"/>
      <c r="KCD27"/>
      <c r="KCE27"/>
      <c r="KCF27"/>
      <c r="KCG27"/>
      <c r="KCH27"/>
      <c r="KCI27"/>
      <c r="KCJ27"/>
      <c r="KCK27"/>
      <c r="KCL27"/>
      <c r="KCM27"/>
      <c r="KCN27"/>
      <c r="KCO27"/>
      <c r="KCP27"/>
      <c r="KCQ27"/>
      <c r="KCR27"/>
      <c r="KCS27"/>
      <c r="KCT27"/>
      <c r="KCU27"/>
      <c r="KCV27"/>
      <c r="KCW27"/>
      <c r="KCX27"/>
      <c r="KCY27"/>
      <c r="KCZ27"/>
      <c r="KDA27"/>
      <c r="KDB27"/>
      <c r="KDC27"/>
      <c r="KDD27"/>
      <c r="KDE27"/>
      <c r="KDF27"/>
      <c r="KDG27"/>
      <c r="KDH27"/>
      <c r="KDI27"/>
      <c r="KDJ27"/>
      <c r="KDK27"/>
      <c r="KDL27"/>
      <c r="KDM27"/>
      <c r="KDN27"/>
      <c r="KDO27"/>
      <c r="KDP27"/>
      <c r="KDQ27"/>
      <c r="KDR27"/>
      <c r="KDS27"/>
      <c r="KDT27"/>
      <c r="KDU27"/>
      <c r="KDV27"/>
      <c r="KDW27"/>
      <c r="KDX27"/>
      <c r="KDY27"/>
      <c r="KDZ27"/>
      <c r="KEA27"/>
      <c r="KEB27"/>
      <c r="KEC27"/>
      <c r="KED27"/>
      <c r="KEE27"/>
      <c r="KEF27"/>
      <c r="KEG27"/>
      <c r="KEH27"/>
      <c r="KEI27"/>
      <c r="KEJ27"/>
      <c r="KEK27"/>
      <c r="KEL27"/>
      <c r="KEM27"/>
      <c r="KEN27"/>
      <c r="KEO27"/>
      <c r="KEP27"/>
      <c r="KEQ27"/>
      <c r="KER27"/>
      <c r="KES27"/>
      <c r="KET27"/>
      <c r="KEU27"/>
      <c r="KEV27"/>
      <c r="KEW27"/>
      <c r="KEX27"/>
      <c r="KEY27"/>
      <c r="KEZ27"/>
      <c r="KFA27"/>
      <c r="KFB27"/>
      <c r="KFC27"/>
      <c r="KFD27"/>
      <c r="KFE27"/>
      <c r="KFF27"/>
      <c r="KFG27"/>
      <c r="KFH27"/>
      <c r="KFI27"/>
      <c r="KFJ27"/>
      <c r="KFK27"/>
      <c r="KFL27"/>
      <c r="KFM27"/>
      <c r="KFN27"/>
      <c r="KFO27"/>
      <c r="KFP27"/>
      <c r="KFQ27"/>
      <c r="KFR27"/>
      <c r="KFS27"/>
      <c r="KFT27"/>
      <c r="KFU27"/>
      <c r="KFV27"/>
      <c r="KFW27"/>
      <c r="KFX27"/>
      <c r="KFY27"/>
      <c r="KFZ27"/>
      <c r="KGA27"/>
      <c r="KGB27"/>
      <c r="KGC27"/>
      <c r="KGD27"/>
      <c r="KGE27"/>
      <c r="KGF27"/>
      <c r="KGG27"/>
      <c r="KGH27"/>
      <c r="KGI27"/>
      <c r="KGJ27"/>
      <c r="KGK27"/>
      <c r="KGL27"/>
      <c r="KGM27"/>
      <c r="KGN27"/>
      <c r="KGO27"/>
      <c r="KGP27"/>
      <c r="KGQ27"/>
      <c r="KGR27"/>
      <c r="KGS27"/>
      <c r="KGT27"/>
      <c r="KGU27"/>
      <c r="KGV27"/>
      <c r="KGW27"/>
      <c r="KGX27"/>
      <c r="KGY27"/>
      <c r="KGZ27"/>
      <c r="KHA27"/>
      <c r="KHB27"/>
      <c r="KHC27"/>
      <c r="KHD27"/>
      <c r="KHE27"/>
      <c r="KHF27"/>
      <c r="KHG27"/>
      <c r="KHH27"/>
      <c r="KHI27"/>
      <c r="KHJ27"/>
      <c r="KHK27"/>
      <c r="KHL27"/>
      <c r="KHM27"/>
      <c r="KHN27"/>
      <c r="KHO27"/>
      <c r="KHP27"/>
      <c r="KHQ27"/>
      <c r="KHR27"/>
      <c r="KHS27"/>
      <c r="KHT27"/>
      <c r="KHU27"/>
      <c r="KHV27"/>
      <c r="KHW27"/>
      <c r="KHX27"/>
      <c r="KHY27"/>
      <c r="KHZ27"/>
      <c r="KIA27"/>
      <c r="KIB27"/>
      <c r="KIC27"/>
      <c r="KID27"/>
      <c r="KIE27"/>
      <c r="KIF27"/>
      <c r="KIG27"/>
      <c r="KIH27"/>
      <c r="KII27"/>
      <c r="KIJ27"/>
      <c r="KIK27"/>
      <c r="KIL27"/>
      <c r="KIM27"/>
      <c r="KIN27"/>
      <c r="KIO27"/>
      <c r="KIP27"/>
      <c r="KIQ27"/>
      <c r="KIR27"/>
      <c r="KIS27"/>
      <c r="KIT27"/>
      <c r="KIU27"/>
      <c r="KIV27"/>
      <c r="KIW27"/>
      <c r="KIX27"/>
      <c r="KIY27"/>
      <c r="KIZ27"/>
      <c r="KJA27"/>
      <c r="KJB27"/>
      <c r="KJC27"/>
      <c r="KJD27"/>
      <c r="KJE27"/>
      <c r="KJF27"/>
      <c r="KJG27"/>
      <c r="KJH27"/>
      <c r="KJI27"/>
      <c r="KJJ27"/>
      <c r="KJK27"/>
      <c r="KJL27"/>
      <c r="KJM27"/>
      <c r="KJN27"/>
      <c r="KJO27"/>
      <c r="KJP27"/>
      <c r="KJQ27"/>
      <c r="KJR27"/>
      <c r="KJS27"/>
      <c r="KJT27"/>
      <c r="KJU27"/>
      <c r="KJV27"/>
      <c r="KJW27"/>
      <c r="KJX27"/>
      <c r="KJY27"/>
      <c r="KJZ27"/>
      <c r="KKA27"/>
      <c r="KKB27"/>
      <c r="KKC27"/>
      <c r="KKD27"/>
      <c r="KKE27"/>
      <c r="KKF27"/>
      <c r="KKG27"/>
      <c r="KKH27"/>
      <c r="KKI27"/>
      <c r="KKJ27"/>
      <c r="KKK27"/>
      <c r="KKL27"/>
      <c r="KKM27"/>
      <c r="KKN27"/>
      <c r="KKO27"/>
      <c r="KKP27"/>
      <c r="KKQ27"/>
      <c r="KKR27"/>
      <c r="KKS27"/>
      <c r="KKT27"/>
      <c r="KKU27"/>
      <c r="KKV27"/>
      <c r="KKW27"/>
      <c r="KKX27"/>
      <c r="KKY27"/>
      <c r="KKZ27"/>
      <c r="KLA27"/>
      <c r="KLB27"/>
      <c r="KLC27"/>
      <c r="KLD27"/>
      <c r="KLE27"/>
      <c r="KLF27"/>
      <c r="KLG27"/>
      <c r="KLH27"/>
      <c r="KLI27"/>
      <c r="KLJ27"/>
      <c r="KLK27"/>
      <c r="KLL27"/>
      <c r="KLM27"/>
      <c r="KLN27"/>
      <c r="KLO27"/>
      <c r="KLP27"/>
      <c r="KLQ27"/>
      <c r="KLR27"/>
      <c r="KLS27"/>
      <c r="KLT27"/>
      <c r="KLU27"/>
      <c r="KLV27"/>
      <c r="KLW27"/>
      <c r="KLX27"/>
      <c r="KLY27"/>
      <c r="KLZ27"/>
      <c r="KMA27"/>
      <c r="KMB27"/>
      <c r="KMC27"/>
      <c r="KMD27"/>
      <c r="KME27"/>
      <c r="KMF27"/>
      <c r="KMG27"/>
      <c r="KMH27"/>
      <c r="KMI27"/>
      <c r="KMJ27"/>
      <c r="KMK27"/>
      <c r="KML27"/>
      <c r="KMM27"/>
      <c r="KMN27"/>
      <c r="KMO27"/>
      <c r="KMP27"/>
      <c r="KMQ27"/>
      <c r="KMR27"/>
      <c r="KMS27"/>
      <c r="KMT27"/>
      <c r="KMU27"/>
      <c r="KMV27"/>
      <c r="KMW27"/>
      <c r="KMX27"/>
      <c r="KMY27"/>
      <c r="KMZ27"/>
      <c r="KNA27"/>
      <c r="KNB27"/>
      <c r="KNC27"/>
      <c r="KND27"/>
      <c r="KNE27"/>
      <c r="KNF27"/>
      <c r="KNG27"/>
      <c r="KNH27"/>
      <c r="KNI27"/>
      <c r="KNJ27"/>
      <c r="KNK27"/>
      <c r="KNL27"/>
      <c r="KNM27"/>
      <c r="KNN27"/>
      <c r="KNO27"/>
      <c r="KNP27"/>
      <c r="KNQ27"/>
      <c r="KNR27"/>
      <c r="KNS27"/>
      <c r="KNT27"/>
      <c r="KNU27"/>
      <c r="KNV27"/>
      <c r="KNW27"/>
      <c r="KNX27"/>
      <c r="KNY27"/>
      <c r="KNZ27"/>
      <c r="KOA27"/>
      <c r="KOB27"/>
      <c r="KOC27"/>
      <c r="KOD27"/>
      <c r="KOE27"/>
      <c r="KOF27"/>
      <c r="KOG27"/>
      <c r="KOH27"/>
      <c r="KOI27"/>
      <c r="KOJ27"/>
      <c r="KOK27"/>
      <c r="KOL27"/>
      <c r="KOM27"/>
      <c r="KON27"/>
      <c r="KOO27"/>
      <c r="KOP27"/>
      <c r="KOQ27"/>
      <c r="KOR27"/>
      <c r="KOS27"/>
      <c r="KOT27"/>
      <c r="KOU27"/>
      <c r="KOV27"/>
      <c r="KOW27"/>
      <c r="KOX27"/>
      <c r="KOY27"/>
      <c r="KOZ27"/>
      <c r="KPA27"/>
      <c r="KPB27"/>
      <c r="KPC27"/>
      <c r="KPD27"/>
      <c r="KPE27"/>
      <c r="KPF27"/>
      <c r="KPG27"/>
      <c r="KPH27"/>
      <c r="KPI27"/>
      <c r="KPJ27"/>
      <c r="KPK27"/>
      <c r="KPL27"/>
      <c r="KPM27"/>
      <c r="KPN27"/>
      <c r="KPO27"/>
      <c r="KPP27"/>
      <c r="KPQ27"/>
      <c r="KPR27"/>
      <c r="KPS27"/>
      <c r="KPT27"/>
      <c r="KPU27"/>
      <c r="KPV27"/>
      <c r="KPW27"/>
      <c r="KPX27"/>
      <c r="KPY27"/>
      <c r="KPZ27"/>
      <c r="KQA27"/>
      <c r="KQB27"/>
      <c r="KQC27"/>
      <c r="KQD27"/>
      <c r="KQE27"/>
      <c r="KQF27"/>
      <c r="KQG27"/>
      <c r="KQH27"/>
      <c r="KQI27"/>
      <c r="KQJ27"/>
      <c r="KQK27"/>
      <c r="KQL27"/>
      <c r="KQM27"/>
      <c r="KQN27"/>
      <c r="KQO27"/>
      <c r="KQP27"/>
      <c r="KQQ27"/>
      <c r="KQR27"/>
      <c r="KQS27"/>
      <c r="KQT27"/>
      <c r="KQU27"/>
      <c r="KQV27"/>
      <c r="KQW27"/>
      <c r="KQX27"/>
      <c r="KQY27"/>
      <c r="KQZ27"/>
      <c r="KRA27"/>
      <c r="KRB27"/>
      <c r="KRC27"/>
      <c r="KRD27"/>
      <c r="KRE27"/>
      <c r="KRF27"/>
      <c r="KRG27"/>
      <c r="KRH27"/>
      <c r="KRI27"/>
      <c r="KRJ27"/>
      <c r="KRK27"/>
      <c r="KRL27"/>
      <c r="KRM27"/>
      <c r="KRN27"/>
      <c r="KRO27"/>
      <c r="KRP27"/>
      <c r="KRQ27"/>
      <c r="KRR27"/>
      <c r="KRS27"/>
      <c r="KRT27"/>
      <c r="KRU27"/>
      <c r="KRV27"/>
      <c r="KRW27"/>
      <c r="KRX27"/>
      <c r="KRY27"/>
      <c r="KRZ27"/>
      <c r="KSA27"/>
      <c r="KSB27"/>
      <c r="KSC27"/>
      <c r="KSD27"/>
      <c r="KSE27"/>
      <c r="KSF27"/>
      <c r="KSG27"/>
      <c r="KSH27"/>
      <c r="KSI27"/>
      <c r="KSJ27"/>
      <c r="KSK27"/>
      <c r="KSL27"/>
      <c r="KSM27"/>
      <c r="KSN27"/>
      <c r="KSO27"/>
      <c r="KSP27"/>
      <c r="KSQ27"/>
      <c r="KSR27"/>
      <c r="KSS27"/>
      <c r="KST27"/>
      <c r="KSU27"/>
      <c r="KSV27"/>
      <c r="KSW27"/>
      <c r="KSX27"/>
      <c r="KSY27"/>
      <c r="KSZ27"/>
      <c r="KTA27"/>
      <c r="KTB27"/>
      <c r="KTC27"/>
      <c r="KTD27"/>
      <c r="KTE27"/>
      <c r="KTF27"/>
      <c r="KTG27"/>
      <c r="KTH27"/>
      <c r="KTI27"/>
      <c r="KTJ27"/>
      <c r="KTK27"/>
      <c r="KTL27"/>
      <c r="KTM27"/>
      <c r="KTN27"/>
      <c r="KTO27"/>
      <c r="KTP27"/>
      <c r="KTQ27"/>
      <c r="KTR27"/>
      <c r="KTS27"/>
      <c r="KTT27"/>
      <c r="KTU27"/>
      <c r="KTV27"/>
      <c r="KTW27"/>
      <c r="KTX27"/>
      <c r="KTY27"/>
      <c r="KTZ27"/>
      <c r="KUA27"/>
      <c r="KUB27"/>
      <c r="KUC27"/>
      <c r="KUD27"/>
      <c r="KUE27"/>
      <c r="KUF27"/>
      <c r="KUG27"/>
      <c r="KUH27"/>
      <c r="KUI27"/>
      <c r="KUJ27"/>
      <c r="KUK27"/>
      <c r="KUL27"/>
      <c r="KUM27"/>
      <c r="KUN27"/>
      <c r="KUO27"/>
      <c r="KUP27"/>
      <c r="KUQ27"/>
      <c r="KUR27"/>
      <c r="KUS27"/>
      <c r="KUT27"/>
      <c r="KUU27"/>
      <c r="KUV27"/>
      <c r="KUW27"/>
      <c r="KUX27"/>
      <c r="KUY27"/>
      <c r="KUZ27"/>
      <c r="KVA27"/>
      <c r="KVB27"/>
      <c r="KVC27"/>
      <c r="KVD27"/>
      <c r="KVE27"/>
      <c r="KVF27"/>
      <c r="KVG27"/>
      <c r="KVH27"/>
      <c r="KVI27"/>
      <c r="KVJ27"/>
      <c r="KVK27"/>
      <c r="KVL27"/>
      <c r="KVM27"/>
      <c r="KVN27"/>
      <c r="KVO27"/>
      <c r="KVP27"/>
      <c r="KVQ27"/>
      <c r="KVR27"/>
      <c r="KVS27"/>
      <c r="KVT27"/>
      <c r="KVU27"/>
      <c r="KVV27"/>
      <c r="KVW27"/>
      <c r="KVX27"/>
      <c r="KVY27"/>
      <c r="KVZ27"/>
      <c r="KWA27"/>
      <c r="KWB27"/>
      <c r="KWC27"/>
      <c r="KWD27"/>
      <c r="KWE27"/>
      <c r="KWF27"/>
      <c r="KWG27"/>
      <c r="KWH27"/>
      <c r="KWI27"/>
      <c r="KWJ27"/>
      <c r="KWK27"/>
      <c r="KWL27"/>
      <c r="KWM27"/>
      <c r="KWN27"/>
      <c r="KWO27"/>
      <c r="KWP27"/>
      <c r="KWQ27"/>
      <c r="KWR27"/>
      <c r="KWS27"/>
      <c r="KWT27"/>
      <c r="KWU27"/>
      <c r="KWV27"/>
      <c r="KWW27"/>
      <c r="KWX27"/>
      <c r="KWY27"/>
      <c r="KWZ27"/>
      <c r="KXA27"/>
      <c r="KXB27"/>
      <c r="KXC27"/>
      <c r="KXD27"/>
      <c r="KXE27"/>
      <c r="KXF27"/>
      <c r="KXG27"/>
      <c r="KXH27"/>
      <c r="KXI27"/>
      <c r="KXJ27"/>
      <c r="KXK27"/>
      <c r="KXL27"/>
      <c r="KXM27"/>
      <c r="KXN27"/>
      <c r="KXO27"/>
      <c r="KXP27"/>
      <c r="KXQ27"/>
      <c r="KXR27"/>
      <c r="KXS27"/>
      <c r="KXT27"/>
      <c r="KXU27"/>
      <c r="KXV27"/>
      <c r="KXW27"/>
      <c r="KXX27"/>
      <c r="KXY27"/>
      <c r="KXZ27"/>
      <c r="KYA27"/>
      <c r="KYB27"/>
      <c r="KYC27"/>
      <c r="KYD27"/>
      <c r="KYE27"/>
      <c r="KYF27"/>
      <c r="KYG27"/>
      <c r="KYH27"/>
      <c r="KYI27"/>
      <c r="KYJ27"/>
      <c r="KYK27"/>
      <c r="KYL27"/>
      <c r="KYM27"/>
      <c r="KYN27"/>
      <c r="KYO27"/>
      <c r="KYP27"/>
      <c r="KYQ27"/>
      <c r="KYR27"/>
      <c r="KYS27"/>
      <c r="KYT27"/>
      <c r="KYU27"/>
      <c r="KYV27"/>
      <c r="KYW27"/>
      <c r="KYX27"/>
      <c r="KYY27"/>
      <c r="KYZ27"/>
      <c r="KZA27"/>
      <c r="KZB27"/>
      <c r="KZC27"/>
      <c r="KZD27"/>
      <c r="KZE27"/>
      <c r="KZF27"/>
      <c r="KZG27"/>
      <c r="KZH27"/>
      <c r="KZI27"/>
      <c r="KZJ27"/>
      <c r="KZK27"/>
      <c r="KZL27"/>
      <c r="KZM27"/>
      <c r="KZN27"/>
      <c r="KZO27"/>
      <c r="KZP27"/>
      <c r="KZQ27"/>
      <c r="KZR27"/>
      <c r="KZS27"/>
      <c r="KZT27"/>
      <c r="KZU27"/>
      <c r="KZV27"/>
      <c r="KZW27"/>
      <c r="KZX27"/>
      <c r="KZY27"/>
      <c r="KZZ27"/>
      <c r="LAA27"/>
      <c r="LAB27"/>
      <c r="LAC27"/>
      <c r="LAD27"/>
      <c r="LAE27"/>
      <c r="LAF27"/>
      <c r="LAG27"/>
      <c r="LAH27"/>
      <c r="LAI27"/>
      <c r="LAJ27"/>
      <c r="LAK27"/>
      <c r="LAL27"/>
      <c r="LAM27"/>
      <c r="LAN27"/>
      <c r="LAO27"/>
      <c r="LAP27"/>
      <c r="LAQ27"/>
      <c r="LAR27"/>
      <c r="LAS27"/>
      <c r="LAT27"/>
      <c r="LAU27"/>
      <c r="LAV27"/>
      <c r="LAW27"/>
      <c r="LAX27"/>
      <c r="LAY27"/>
      <c r="LAZ27"/>
      <c r="LBA27"/>
      <c r="LBB27"/>
      <c r="LBC27"/>
      <c r="LBD27"/>
      <c r="LBE27"/>
      <c r="LBF27"/>
      <c r="LBG27"/>
      <c r="LBH27"/>
      <c r="LBI27"/>
      <c r="LBJ27"/>
      <c r="LBK27"/>
      <c r="LBL27"/>
      <c r="LBM27"/>
      <c r="LBN27"/>
      <c r="LBO27"/>
      <c r="LBP27"/>
      <c r="LBQ27"/>
      <c r="LBR27"/>
      <c r="LBS27"/>
      <c r="LBT27"/>
      <c r="LBU27"/>
      <c r="LBV27"/>
      <c r="LBW27"/>
      <c r="LBX27"/>
      <c r="LBY27"/>
      <c r="LBZ27"/>
      <c r="LCA27"/>
      <c r="LCB27"/>
      <c r="LCC27"/>
      <c r="LCD27"/>
      <c r="LCE27"/>
      <c r="LCF27"/>
      <c r="LCG27"/>
      <c r="LCH27"/>
      <c r="LCI27"/>
      <c r="LCJ27"/>
      <c r="LCK27"/>
      <c r="LCL27"/>
      <c r="LCM27"/>
      <c r="LCN27"/>
      <c r="LCO27"/>
      <c r="LCP27"/>
      <c r="LCQ27"/>
      <c r="LCR27"/>
      <c r="LCS27"/>
      <c r="LCT27"/>
      <c r="LCU27"/>
      <c r="LCV27"/>
      <c r="LCW27"/>
      <c r="LCX27"/>
      <c r="LCY27"/>
      <c r="LCZ27"/>
      <c r="LDA27"/>
      <c r="LDB27"/>
      <c r="LDC27"/>
      <c r="LDD27"/>
      <c r="LDE27"/>
      <c r="LDF27"/>
      <c r="LDG27"/>
      <c r="LDH27"/>
      <c r="LDI27"/>
      <c r="LDJ27"/>
      <c r="LDK27"/>
      <c r="LDL27"/>
      <c r="LDM27"/>
      <c r="LDN27"/>
      <c r="LDO27"/>
      <c r="LDP27"/>
      <c r="LDQ27"/>
      <c r="LDR27"/>
      <c r="LDS27"/>
      <c r="LDT27"/>
      <c r="LDU27"/>
      <c r="LDV27"/>
      <c r="LDW27"/>
      <c r="LDX27"/>
      <c r="LDY27"/>
      <c r="LDZ27"/>
      <c r="LEA27"/>
      <c r="LEB27"/>
      <c r="LEC27"/>
      <c r="LED27"/>
      <c r="LEE27"/>
      <c r="LEF27"/>
      <c r="LEG27"/>
      <c r="LEH27"/>
      <c r="LEI27"/>
      <c r="LEJ27"/>
      <c r="LEK27"/>
      <c r="LEL27"/>
      <c r="LEM27"/>
      <c r="LEN27"/>
      <c r="LEO27"/>
      <c r="LEP27"/>
      <c r="LEQ27"/>
      <c r="LER27"/>
      <c r="LES27"/>
      <c r="LET27"/>
      <c r="LEU27"/>
      <c r="LEV27"/>
      <c r="LEW27"/>
      <c r="LEX27"/>
      <c r="LEY27"/>
      <c r="LEZ27"/>
      <c r="LFA27"/>
      <c r="LFB27"/>
      <c r="LFC27"/>
      <c r="LFD27"/>
      <c r="LFE27"/>
      <c r="LFF27"/>
      <c r="LFG27"/>
      <c r="LFH27"/>
      <c r="LFI27"/>
      <c r="LFJ27"/>
      <c r="LFK27"/>
      <c r="LFL27"/>
      <c r="LFM27"/>
      <c r="LFN27"/>
      <c r="LFO27"/>
      <c r="LFP27"/>
      <c r="LFQ27"/>
      <c r="LFR27"/>
      <c r="LFS27"/>
      <c r="LFT27"/>
      <c r="LFU27"/>
      <c r="LFV27"/>
      <c r="LFW27"/>
      <c r="LFX27"/>
      <c r="LFY27"/>
      <c r="LFZ27"/>
      <c r="LGA27"/>
      <c r="LGB27"/>
      <c r="LGC27"/>
      <c r="LGD27"/>
      <c r="LGE27"/>
      <c r="LGF27"/>
      <c r="LGG27"/>
      <c r="LGH27"/>
      <c r="LGI27"/>
      <c r="LGJ27"/>
      <c r="LGK27"/>
      <c r="LGL27"/>
      <c r="LGM27"/>
      <c r="LGN27"/>
      <c r="LGO27"/>
      <c r="LGP27"/>
      <c r="LGQ27"/>
      <c r="LGR27"/>
      <c r="LGS27"/>
      <c r="LGT27"/>
      <c r="LGU27"/>
      <c r="LGV27"/>
      <c r="LGW27"/>
      <c r="LGX27"/>
      <c r="LGY27"/>
      <c r="LGZ27"/>
      <c r="LHA27"/>
      <c r="LHB27"/>
      <c r="LHC27"/>
      <c r="LHD27"/>
      <c r="LHE27"/>
      <c r="LHF27"/>
      <c r="LHG27"/>
      <c r="LHH27"/>
      <c r="LHI27"/>
      <c r="LHJ27"/>
      <c r="LHK27"/>
      <c r="LHL27"/>
      <c r="LHM27"/>
      <c r="LHN27"/>
      <c r="LHO27"/>
      <c r="LHP27"/>
      <c r="LHQ27"/>
      <c r="LHR27"/>
      <c r="LHS27"/>
      <c r="LHT27"/>
      <c r="LHU27"/>
      <c r="LHV27"/>
      <c r="LHW27"/>
      <c r="LHX27"/>
      <c r="LHY27"/>
      <c r="LHZ27"/>
      <c r="LIA27"/>
      <c r="LIB27"/>
      <c r="LIC27"/>
      <c r="LID27"/>
      <c r="LIE27"/>
      <c r="LIF27"/>
      <c r="LIG27"/>
      <c r="LIH27"/>
      <c r="LII27"/>
      <c r="LIJ27"/>
      <c r="LIK27"/>
      <c r="LIL27"/>
      <c r="LIM27"/>
      <c r="LIN27"/>
      <c r="LIO27"/>
      <c r="LIP27"/>
      <c r="LIQ27"/>
      <c r="LIR27"/>
      <c r="LIS27"/>
      <c r="LIT27"/>
      <c r="LIU27"/>
      <c r="LIV27"/>
      <c r="LIW27"/>
      <c r="LIX27"/>
      <c r="LIY27"/>
      <c r="LIZ27"/>
      <c r="LJA27"/>
      <c r="LJB27"/>
      <c r="LJC27"/>
      <c r="LJD27"/>
      <c r="LJE27"/>
      <c r="LJF27"/>
      <c r="LJG27"/>
      <c r="LJH27"/>
      <c r="LJI27"/>
      <c r="LJJ27"/>
      <c r="LJK27"/>
      <c r="LJL27"/>
      <c r="LJM27"/>
      <c r="LJN27"/>
      <c r="LJO27"/>
      <c r="LJP27"/>
      <c r="LJQ27"/>
      <c r="LJR27"/>
      <c r="LJS27"/>
      <c r="LJT27"/>
      <c r="LJU27"/>
      <c r="LJV27"/>
      <c r="LJW27"/>
      <c r="LJX27"/>
      <c r="LJY27"/>
      <c r="LJZ27"/>
      <c r="LKA27"/>
      <c r="LKB27"/>
      <c r="LKC27"/>
      <c r="LKD27"/>
      <c r="LKE27"/>
      <c r="LKF27"/>
      <c r="LKG27"/>
      <c r="LKH27"/>
      <c r="LKI27"/>
      <c r="LKJ27"/>
      <c r="LKK27"/>
      <c r="LKL27"/>
      <c r="LKM27"/>
      <c r="LKN27"/>
      <c r="LKO27"/>
      <c r="LKP27"/>
      <c r="LKQ27"/>
      <c r="LKR27"/>
      <c r="LKS27"/>
      <c r="LKT27"/>
      <c r="LKU27"/>
      <c r="LKV27"/>
      <c r="LKW27"/>
      <c r="LKX27"/>
      <c r="LKY27"/>
      <c r="LKZ27"/>
      <c r="LLA27"/>
      <c r="LLB27"/>
      <c r="LLC27"/>
      <c r="LLD27"/>
      <c r="LLE27"/>
      <c r="LLF27"/>
      <c r="LLG27"/>
      <c r="LLH27"/>
      <c r="LLI27"/>
      <c r="LLJ27"/>
      <c r="LLK27"/>
      <c r="LLL27"/>
      <c r="LLM27"/>
      <c r="LLN27"/>
      <c r="LLO27"/>
      <c r="LLP27"/>
      <c r="LLQ27"/>
      <c r="LLR27"/>
      <c r="LLS27"/>
      <c r="LLT27"/>
      <c r="LLU27"/>
      <c r="LLV27"/>
      <c r="LLW27"/>
      <c r="LLX27"/>
      <c r="LLY27"/>
      <c r="LLZ27"/>
      <c r="LMA27"/>
      <c r="LMB27"/>
      <c r="LMC27"/>
      <c r="LMD27"/>
      <c r="LME27"/>
      <c r="LMF27"/>
      <c r="LMG27"/>
      <c r="LMH27"/>
      <c r="LMI27"/>
      <c r="LMJ27"/>
      <c r="LMK27"/>
      <c r="LML27"/>
      <c r="LMM27"/>
      <c r="LMN27"/>
      <c r="LMO27"/>
      <c r="LMP27"/>
      <c r="LMQ27"/>
      <c r="LMR27"/>
      <c r="LMS27"/>
      <c r="LMT27"/>
      <c r="LMU27"/>
      <c r="LMV27"/>
      <c r="LMW27"/>
      <c r="LMX27"/>
      <c r="LMY27"/>
      <c r="LMZ27"/>
      <c r="LNA27"/>
      <c r="LNB27"/>
      <c r="LNC27"/>
      <c r="LND27"/>
      <c r="LNE27"/>
      <c r="LNF27"/>
      <c r="LNG27"/>
      <c r="LNH27"/>
      <c r="LNI27"/>
      <c r="LNJ27"/>
      <c r="LNK27"/>
      <c r="LNL27"/>
      <c r="LNM27"/>
      <c r="LNN27"/>
      <c r="LNO27"/>
      <c r="LNP27"/>
      <c r="LNQ27"/>
      <c r="LNR27"/>
      <c r="LNS27"/>
      <c r="LNT27"/>
      <c r="LNU27"/>
      <c r="LNV27"/>
      <c r="LNW27"/>
      <c r="LNX27"/>
      <c r="LNY27"/>
      <c r="LNZ27"/>
      <c r="LOA27"/>
      <c r="LOB27"/>
      <c r="LOC27"/>
      <c r="LOD27"/>
      <c r="LOE27"/>
      <c r="LOF27"/>
      <c r="LOG27"/>
      <c r="LOH27"/>
      <c r="LOI27"/>
      <c r="LOJ27"/>
      <c r="LOK27"/>
      <c r="LOL27"/>
      <c r="LOM27"/>
      <c r="LON27"/>
      <c r="LOO27"/>
      <c r="LOP27"/>
      <c r="LOQ27"/>
      <c r="LOR27"/>
      <c r="LOS27"/>
      <c r="LOT27"/>
      <c r="LOU27"/>
      <c r="LOV27"/>
      <c r="LOW27"/>
      <c r="LOX27"/>
      <c r="LOY27"/>
      <c r="LOZ27"/>
      <c r="LPA27"/>
      <c r="LPB27"/>
      <c r="LPC27"/>
      <c r="LPD27"/>
      <c r="LPE27"/>
      <c r="LPF27"/>
      <c r="LPG27"/>
      <c r="LPH27"/>
      <c r="LPI27"/>
      <c r="LPJ27"/>
      <c r="LPK27"/>
      <c r="LPL27"/>
      <c r="LPM27"/>
      <c r="LPN27"/>
      <c r="LPO27"/>
      <c r="LPP27"/>
      <c r="LPQ27"/>
      <c r="LPR27"/>
      <c r="LPS27"/>
      <c r="LPT27"/>
      <c r="LPU27"/>
      <c r="LPV27"/>
      <c r="LPW27"/>
      <c r="LPX27"/>
      <c r="LPY27"/>
      <c r="LPZ27"/>
      <c r="LQA27"/>
      <c r="LQB27"/>
      <c r="LQC27"/>
      <c r="LQD27"/>
      <c r="LQE27"/>
      <c r="LQF27"/>
      <c r="LQG27"/>
      <c r="LQH27"/>
      <c r="LQI27"/>
      <c r="LQJ27"/>
      <c r="LQK27"/>
      <c r="LQL27"/>
      <c r="LQM27"/>
      <c r="LQN27"/>
      <c r="LQO27"/>
      <c r="LQP27"/>
      <c r="LQQ27"/>
      <c r="LQR27"/>
      <c r="LQS27"/>
      <c r="LQT27"/>
      <c r="LQU27"/>
      <c r="LQV27"/>
      <c r="LQW27"/>
      <c r="LQX27"/>
      <c r="LQY27"/>
      <c r="LQZ27"/>
      <c r="LRA27"/>
      <c r="LRB27"/>
      <c r="LRC27"/>
      <c r="LRD27"/>
      <c r="LRE27"/>
      <c r="LRF27"/>
      <c r="LRG27"/>
      <c r="LRH27"/>
      <c r="LRI27"/>
      <c r="LRJ27"/>
      <c r="LRK27"/>
      <c r="LRL27"/>
      <c r="LRM27"/>
      <c r="LRN27"/>
      <c r="LRO27"/>
      <c r="LRP27"/>
      <c r="LRQ27"/>
      <c r="LRR27"/>
      <c r="LRS27"/>
      <c r="LRT27"/>
      <c r="LRU27"/>
      <c r="LRV27"/>
      <c r="LRW27"/>
      <c r="LRX27"/>
      <c r="LRY27"/>
      <c r="LRZ27"/>
      <c r="LSA27"/>
      <c r="LSB27"/>
      <c r="LSC27"/>
      <c r="LSD27"/>
      <c r="LSE27"/>
      <c r="LSF27"/>
      <c r="LSG27"/>
      <c r="LSH27"/>
      <c r="LSI27"/>
      <c r="LSJ27"/>
      <c r="LSK27"/>
      <c r="LSL27"/>
      <c r="LSM27"/>
      <c r="LSN27"/>
      <c r="LSO27"/>
      <c r="LSP27"/>
      <c r="LSQ27"/>
      <c r="LSR27"/>
      <c r="LSS27"/>
      <c r="LST27"/>
      <c r="LSU27"/>
      <c r="LSV27"/>
      <c r="LSW27"/>
      <c r="LSX27"/>
      <c r="LSY27"/>
      <c r="LSZ27"/>
      <c r="LTA27"/>
      <c r="LTB27"/>
      <c r="LTC27"/>
      <c r="LTD27"/>
      <c r="LTE27"/>
      <c r="LTF27"/>
      <c r="LTG27"/>
      <c r="LTH27"/>
      <c r="LTI27"/>
      <c r="LTJ27"/>
      <c r="LTK27"/>
      <c r="LTL27"/>
      <c r="LTM27"/>
      <c r="LTN27"/>
      <c r="LTO27"/>
      <c r="LTP27"/>
      <c r="LTQ27"/>
      <c r="LTR27"/>
      <c r="LTS27"/>
      <c r="LTT27"/>
      <c r="LTU27"/>
      <c r="LTV27"/>
      <c r="LTW27"/>
      <c r="LTX27"/>
      <c r="LTY27"/>
      <c r="LTZ27"/>
      <c r="LUA27"/>
      <c r="LUB27"/>
      <c r="LUC27"/>
      <c r="LUD27"/>
      <c r="LUE27"/>
      <c r="LUF27"/>
      <c r="LUG27"/>
      <c r="LUH27"/>
      <c r="LUI27"/>
      <c r="LUJ27"/>
      <c r="LUK27"/>
      <c r="LUL27"/>
      <c r="LUM27"/>
      <c r="LUN27"/>
      <c r="LUO27"/>
      <c r="LUP27"/>
      <c r="LUQ27"/>
      <c r="LUR27"/>
      <c r="LUS27"/>
      <c r="LUT27"/>
      <c r="LUU27"/>
      <c r="LUV27"/>
      <c r="LUW27"/>
      <c r="LUX27"/>
      <c r="LUY27"/>
      <c r="LUZ27"/>
      <c r="LVA27"/>
      <c r="LVB27"/>
      <c r="LVC27"/>
      <c r="LVD27"/>
      <c r="LVE27"/>
      <c r="LVF27"/>
      <c r="LVG27"/>
      <c r="LVH27"/>
      <c r="LVI27"/>
      <c r="LVJ27"/>
      <c r="LVK27"/>
      <c r="LVL27"/>
      <c r="LVM27"/>
      <c r="LVN27"/>
      <c r="LVO27"/>
      <c r="LVP27"/>
      <c r="LVQ27"/>
      <c r="LVR27"/>
      <c r="LVS27"/>
      <c r="LVT27"/>
      <c r="LVU27"/>
      <c r="LVV27"/>
      <c r="LVW27"/>
      <c r="LVX27"/>
      <c r="LVY27"/>
      <c r="LVZ27"/>
      <c r="LWA27"/>
      <c r="LWB27"/>
      <c r="LWC27"/>
      <c r="LWD27"/>
      <c r="LWE27"/>
      <c r="LWF27"/>
      <c r="LWG27"/>
      <c r="LWH27"/>
      <c r="LWI27"/>
      <c r="LWJ27"/>
      <c r="LWK27"/>
      <c r="LWL27"/>
      <c r="LWM27"/>
      <c r="LWN27"/>
      <c r="LWO27"/>
      <c r="LWP27"/>
      <c r="LWQ27"/>
      <c r="LWR27"/>
      <c r="LWS27"/>
      <c r="LWT27"/>
      <c r="LWU27"/>
      <c r="LWV27"/>
      <c r="LWW27"/>
      <c r="LWX27"/>
      <c r="LWY27"/>
      <c r="LWZ27"/>
      <c r="LXA27"/>
      <c r="LXB27"/>
      <c r="LXC27"/>
      <c r="LXD27"/>
      <c r="LXE27"/>
      <c r="LXF27"/>
      <c r="LXG27"/>
      <c r="LXH27"/>
      <c r="LXI27"/>
      <c r="LXJ27"/>
      <c r="LXK27"/>
      <c r="LXL27"/>
      <c r="LXM27"/>
      <c r="LXN27"/>
      <c r="LXO27"/>
      <c r="LXP27"/>
      <c r="LXQ27"/>
      <c r="LXR27"/>
      <c r="LXS27"/>
      <c r="LXT27"/>
      <c r="LXU27"/>
      <c r="LXV27"/>
      <c r="LXW27"/>
      <c r="LXX27"/>
      <c r="LXY27"/>
      <c r="LXZ27"/>
      <c r="LYA27"/>
      <c r="LYB27"/>
      <c r="LYC27"/>
      <c r="LYD27"/>
      <c r="LYE27"/>
      <c r="LYF27"/>
      <c r="LYG27"/>
      <c r="LYH27"/>
      <c r="LYI27"/>
      <c r="LYJ27"/>
      <c r="LYK27"/>
      <c r="LYL27"/>
      <c r="LYM27"/>
      <c r="LYN27"/>
      <c r="LYO27"/>
      <c r="LYP27"/>
      <c r="LYQ27"/>
      <c r="LYR27"/>
      <c r="LYS27"/>
      <c r="LYT27"/>
      <c r="LYU27"/>
      <c r="LYV27"/>
      <c r="LYW27"/>
      <c r="LYX27"/>
      <c r="LYY27"/>
      <c r="LYZ27"/>
      <c r="LZA27"/>
      <c r="LZB27"/>
      <c r="LZC27"/>
      <c r="LZD27"/>
      <c r="LZE27"/>
      <c r="LZF27"/>
      <c r="LZG27"/>
      <c r="LZH27"/>
      <c r="LZI27"/>
      <c r="LZJ27"/>
      <c r="LZK27"/>
      <c r="LZL27"/>
      <c r="LZM27"/>
      <c r="LZN27"/>
      <c r="LZO27"/>
      <c r="LZP27"/>
      <c r="LZQ27"/>
      <c r="LZR27"/>
      <c r="LZS27"/>
      <c r="LZT27"/>
      <c r="LZU27"/>
      <c r="LZV27"/>
      <c r="LZW27"/>
      <c r="LZX27"/>
      <c r="LZY27"/>
      <c r="LZZ27"/>
      <c r="MAA27"/>
      <c r="MAB27"/>
      <c r="MAC27"/>
      <c r="MAD27"/>
      <c r="MAE27"/>
      <c r="MAF27"/>
      <c r="MAG27"/>
      <c r="MAH27"/>
      <c r="MAI27"/>
      <c r="MAJ27"/>
      <c r="MAK27"/>
      <c r="MAL27"/>
      <c r="MAM27"/>
      <c r="MAN27"/>
      <c r="MAO27"/>
      <c r="MAP27"/>
      <c r="MAQ27"/>
      <c r="MAR27"/>
      <c r="MAS27"/>
      <c r="MAT27"/>
      <c r="MAU27"/>
      <c r="MAV27"/>
      <c r="MAW27"/>
      <c r="MAX27"/>
      <c r="MAY27"/>
      <c r="MAZ27"/>
      <c r="MBA27"/>
      <c r="MBB27"/>
      <c r="MBC27"/>
      <c r="MBD27"/>
      <c r="MBE27"/>
      <c r="MBF27"/>
      <c r="MBG27"/>
      <c r="MBH27"/>
      <c r="MBI27"/>
      <c r="MBJ27"/>
      <c r="MBK27"/>
      <c r="MBL27"/>
      <c r="MBM27"/>
      <c r="MBN27"/>
      <c r="MBO27"/>
      <c r="MBP27"/>
      <c r="MBQ27"/>
      <c r="MBR27"/>
      <c r="MBS27"/>
      <c r="MBT27"/>
      <c r="MBU27"/>
      <c r="MBV27"/>
      <c r="MBW27"/>
      <c r="MBX27"/>
      <c r="MBY27"/>
      <c r="MBZ27"/>
      <c r="MCA27"/>
      <c r="MCB27"/>
      <c r="MCC27"/>
      <c r="MCD27"/>
      <c r="MCE27"/>
      <c r="MCF27"/>
      <c r="MCG27"/>
      <c r="MCH27"/>
      <c r="MCI27"/>
      <c r="MCJ27"/>
      <c r="MCK27"/>
      <c r="MCL27"/>
      <c r="MCM27"/>
      <c r="MCN27"/>
      <c r="MCO27"/>
      <c r="MCP27"/>
      <c r="MCQ27"/>
      <c r="MCR27"/>
      <c r="MCS27"/>
      <c r="MCT27"/>
      <c r="MCU27"/>
      <c r="MCV27"/>
      <c r="MCW27"/>
      <c r="MCX27"/>
      <c r="MCY27"/>
      <c r="MCZ27"/>
      <c r="MDA27"/>
      <c r="MDB27"/>
      <c r="MDC27"/>
      <c r="MDD27"/>
      <c r="MDE27"/>
      <c r="MDF27"/>
      <c r="MDG27"/>
      <c r="MDH27"/>
      <c r="MDI27"/>
      <c r="MDJ27"/>
      <c r="MDK27"/>
      <c r="MDL27"/>
      <c r="MDM27"/>
      <c r="MDN27"/>
      <c r="MDO27"/>
      <c r="MDP27"/>
      <c r="MDQ27"/>
      <c r="MDR27"/>
      <c r="MDS27"/>
      <c r="MDT27"/>
      <c r="MDU27"/>
      <c r="MDV27"/>
      <c r="MDW27"/>
      <c r="MDX27"/>
      <c r="MDY27"/>
      <c r="MDZ27"/>
      <c r="MEA27"/>
      <c r="MEB27"/>
      <c r="MEC27"/>
      <c r="MED27"/>
      <c r="MEE27"/>
      <c r="MEF27"/>
      <c r="MEG27"/>
      <c r="MEH27"/>
      <c r="MEI27"/>
      <c r="MEJ27"/>
      <c r="MEK27"/>
      <c r="MEL27"/>
      <c r="MEM27"/>
      <c r="MEN27"/>
      <c r="MEO27"/>
      <c r="MEP27"/>
      <c r="MEQ27"/>
      <c r="MER27"/>
      <c r="MES27"/>
      <c r="MET27"/>
      <c r="MEU27"/>
      <c r="MEV27"/>
      <c r="MEW27"/>
      <c r="MEX27"/>
      <c r="MEY27"/>
      <c r="MEZ27"/>
      <c r="MFA27"/>
      <c r="MFB27"/>
      <c r="MFC27"/>
      <c r="MFD27"/>
      <c r="MFE27"/>
      <c r="MFF27"/>
      <c r="MFG27"/>
      <c r="MFH27"/>
      <c r="MFI27"/>
      <c r="MFJ27"/>
      <c r="MFK27"/>
      <c r="MFL27"/>
      <c r="MFM27"/>
      <c r="MFN27"/>
      <c r="MFO27"/>
      <c r="MFP27"/>
      <c r="MFQ27"/>
      <c r="MFR27"/>
      <c r="MFS27"/>
      <c r="MFT27"/>
      <c r="MFU27"/>
      <c r="MFV27"/>
      <c r="MFW27"/>
      <c r="MFX27"/>
      <c r="MFY27"/>
      <c r="MFZ27"/>
      <c r="MGA27"/>
      <c r="MGB27"/>
      <c r="MGC27"/>
      <c r="MGD27"/>
      <c r="MGE27"/>
      <c r="MGF27"/>
      <c r="MGG27"/>
      <c r="MGH27"/>
      <c r="MGI27"/>
      <c r="MGJ27"/>
      <c r="MGK27"/>
      <c r="MGL27"/>
      <c r="MGM27"/>
      <c r="MGN27"/>
      <c r="MGO27"/>
      <c r="MGP27"/>
      <c r="MGQ27"/>
      <c r="MGR27"/>
      <c r="MGS27"/>
      <c r="MGT27"/>
      <c r="MGU27"/>
      <c r="MGV27"/>
      <c r="MGW27"/>
      <c r="MGX27"/>
      <c r="MGY27"/>
      <c r="MGZ27"/>
      <c r="MHA27"/>
      <c r="MHB27"/>
      <c r="MHC27"/>
      <c r="MHD27"/>
      <c r="MHE27"/>
      <c r="MHF27"/>
      <c r="MHG27"/>
      <c r="MHH27"/>
      <c r="MHI27"/>
      <c r="MHJ27"/>
      <c r="MHK27"/>
      <c r="MHL27"/>
      <c r="MHM27"/>
      <c r="MHN27"/>
      <c r="MHO27"/>
      <c r="MHP27"/>
      <c r="MHQ27"/>
      <c r="MHR27"/>
      <c r="MHS27"/>
      <c r="MHT27"/>
      <c r="MHU27"/>
      <c r="MHV27"/>
      <c r="MHW27"/>
      <c r="MHX27"/>
      <c r="MHY27"/>
      <c r="MHZ27"/>
      <c r="MIA27"/>
      <c r="MIB27"/>
      <c r="MIC27"/>
      <c r="MID27"/>
      <c r="MIE27"/>
      <c r="MIF27"/>
      <c r="MIG27"/>
      <c r="MIH27"/>
      <c r="MII27"/>
      <c r="MIJ27"/>
      <c r="MIK27"/>
      <c r="MIL27"/>
      <c r="MIM27"/>
      <c r="MIN27"/>
      <c r="MIO27"/>
      <c r="MIP27"/>
      <c r="MIQ27"/>
      <c r="MIR27"/>
      <c r="MIS27"/>
      <c r="MIT27"/>
      <c r="MIU27"/>
      <c r="MIV27"/>
      <c r="MIW27"/>
      <c r="MIX27"/>
      <c r="MIY27"/>
      <c r="MIZ27"/>
      <c r="MJA27"/>
      <c r="MJB27"/>
      <c r="MJC27"/>
      <c r="MJD27"/>
      <c r="MJE27"/>
      <c r="MJF27"/>
      <c r="MJG27"/>
      <c r="MJH27"/>
      <c r="MJI27"/>
      <c r="MJJ27"/>
      <c r="MJK27"/>
      <c r="MJL27"/>
      <c r="MJM27"/>
      <c r="MJN27"/>
      <c r="MJO27"/>
      <c r="MJP27"/>
      <c r="MJQ27"/>
      <c r="MJR27"/>
      <c r="MJS27"/>
      <c r="MJT27"/>
      <c r="MJU27"/>
      <c r="MJV27"/>
      <c r="MJW27"/>
      <c r="MJX27"/>
      <c r="MJY27"/>
      <c r="MJZ27"/>
      <c r="MKA27"/>
      <c r="MKB27"/>
      <c r="MKC27"/>
      <c r="MKD27"/>
      <c r="MKE27"/>
      <c r="MKF27"/>
      <c r="MKG27"/>
      <c r="MKH27"/>
      <c r="MKI27"/>
      <c r="MKJ27"/>
      <c r="MKK27"/>
      <c r="MKL27"/>
      <c r="MKM27"/>
      <c r="MKN27"/>
      <c r="MKO27"/>
      <c r="MKP27"/>
      <c r="MKQ27"/>
      <c r="MKR27"/>
      <c r="MKS27"/>
      <c r="MKT27"/>
      <c r="MKU27"/>
      <c r="MKV27"/>
      <c r="MKW27"/>
      <c r="MKX27"/>
      <c r="MKY27"/>
      <c r="MKZ27"/>
      <c r="MLA27"/>
      <c r="MLB27"/>
      <c r="MLC27"/>
      <c r="MLD27"/>
      <c r="MLE27"/>
      <c r="MLF27"/>
      <c r="MLG27"/>
      <c r="MLH27"/>
      <c r="MLI27"/>
      <c r="MLJ27"/>
      <c r="MLK27"/>
      <c r="MLL27"/>
      <c r="MLM27"/>
      <c r="MLN27"/>
      <c r="MLO27"/>
      <c r="MLP27"/>
      <c r="MLQ27"/>
      <c r="MLR27"/>
      <c r="MLS27"/>
      <c r="MLT27"/>
      <c r="MLU27"/>
      <c r="MLV27"/>
      <c r="MLW27"/>
      <c r="MLX27"/>
      <c r="MLY27"/>
      <c r="MLZ27"/>
      <c r="MMA27"/>
      <c r="MMB27"/>
      <c r="MMC27"/>
      <c r="MMD27"/>
      <c r="MME27"/>
      <c r="MMF27"/>
      <c r="MMG27"/>
      <c r="MMH27"/>
      <c r="MMI27"/>
      <c r="MMJ27"/>
      <c r="MMK27"/>
      <c r="MML27"/>
      <c r="MMM27"/>
      <c r="MMN27"/>
      <c r="MMO27"/>
      <c r="MMP27"/>
      <c r="MMQ27"/>
      <c r="MMR27"/>
      <c r="MMS27"/>
      <c r="MMT27"/>
      <c r="MMU27"/>
      <c r="MMV27"/>
      <c r="MMW27"/>
      <c r="MMX27"/>
      <c r="MMY27"/>
      <c r="MMZ27"/>
      <c r="MNA27"/>
      <c r="MNB27"/>
      <c r="MNC27"/>
      <c r="MND27"/>
      <c r="MNE27"/>
      <c r="MNF27"/>
      <c r="MNG27"/>
      <c r="MNH27"/>
      <c r="MNI27"/>
      <c r="MNJ27"/>
      <c r="MNK27"/>
      <c r="MNL27"/>
      <c r="MNM27"/>
      <c r="MNN27"/>
      <c r="MNO27"/>
      <c r="MNP27"/>
      <c r="MNQ27"/>
      <c r="MNR27"/>
      <c r="MNS27"/>
      <c r="MNT27"/>
      <c r="MNU27"/>
      <c r="MNV27"/>
      <c r="MNW27"/>
      <c r="MNX27"/>
      <c r="MNY27"/>
      <c r="MNZ27"/>
      <c r="MOA27"/>
      <c r="MOB27"/>
      <c r="MOC27"/>
      <c r="MOD27"/>
      <c r="MOE27"/>
      <c r="MOF27"/>
      <c r="MOG27"/>
      <c r="MOH27"/>
      <c r="MOI27"/>
      <c r="MOJ27"/>
      <c r="MOK27"/>
      <c r="MOL27"/>
      <c r="MOM27"/>
      <c r="MON27"/>
      <c r="MOO27"/>
      <c r="MOP27"/>
      <c r="MOQ27"/>
      <c r="MOR27"/>
      <c r="MOS27"/>
      <c r="MOT27"/>
      <c r="MOU27"/>
      <c r="MOV27"/>
      <c r="MOW27"/>
      <c r="MOX27"/>
      <c r="MOY27"/>
      <c r="MOZ27"/>
      <c r="MPA27"/>
      <c r="MPB27"/>
      <c r="MPC27"/>
      <c r="MPD27"/>
      <c r="MPE27"/>
      <c r="MPF27"/>
      <c r="MPG27"/>
      <c r="MPH27"/>
      <c r="MPI27"/>
      <c r="MPJ27"/>
      <c r="MPK27"/>
      <c r="MPL27"/>
      <c r="MPM27"/>
      <c r="MPN27"/>
      <c r="MPO27"/>
      <c r="MPP27"/>
      <c r="MPQ27"/>
      <c r="MPR27"/>
      <c r="MPS27"/>
      <c r="MPT27"/>
      <c r="MPU27"/>
      <c r="MPV27"/>
      <c r="MPW27"/>
      <c r="MPX27"/>
      <c r="MPY27"/>
      <c r="MPZ27"/>
      <c r="MQA27"/>
      <c r="MQB27"/>
      <c r="MQC27"/>
      <c r="MQD27"/>
      <c r="MQE27"/>
      <c r="MQF27"/>
      <c r="MQG27"/>
      <c r="MQH27"/>
      <c r="MQI27"/>
      <c r="MQJ27"/>
      <c r="MQK27"/>
      <c r="MQL27"/>
      <c r="MQM27"/>
      <c r="MQN27"/>
      <c r="MQO27"/>
      <c r="MQP27"/>
      <c r="MQQ27"/>
      <c r="MQR27"/>
      <c r="MQS27"/>
      <c r="MQT27"/>
      <c r="MQU27"/>
      <c r="MQV27"/>
      <c r="MQW27"/>
      <c r="MQX27"/>
      <c r="MQY27"/>
      <c r="MQZ27"/>
      <c r="MRA27"/>
      <c r="MRB27"/>
      <c r="MRC27"/>
      <c r="MRD27"/>
      <c r="MRE27"/>
      <c r="MRF27"/>
      <c r="MRG27"/>
      <c r="MRH27"/>
      <c r="MRI27"/>
      <c r="MRJ27"/>
      <c r="MRK27"/>
      <c r="MRL27"/>
      <c r="MRM27"/>
      <c r="MRN27"/>
      <c r="MRO27"/>
      <c r="MRP27"/>
      <c r="MRQ27"/>
      <c r="MRR27"/>
      <c r="MRS27"/>
      <c r="MRT27"/>
      <c r="MRU27"/>
      <c r="MRV27"/>
      <c r="MRW27"/>
      <c r="MRX27"/>
      <c r="MRY27"/>
      <c r="MRZ27"/>
      <c r="MSA27"/>
      <c r="MSB27"/>
      <c r="MSC27"/>
      <c r="MSD27"/>
      <c r="MSE27"/>
      <c r="MSF27"/>
      <c r="MSG27"/>
      <c r="MSH27"/>
      <c r="MSI27"/>
      <c r="MSJ27"/>
      <c r="MSK27"/>
      <c r="MSL27"/>
      <c r="MSM27"/>
      <c r="MSN27"/>
      <c r="MSO27"/>
      <c r="MSP27"/>
      <c r="MSQ27"/>
      <c r="MSR27"/>
      <c r="MSS27"/>
      <c r="MST27"/>
      <c r="MSU27"/>
      <c r="MSV27"/>
      <c r="MSW27"/>
      <c r="MSX27"/>
      <c r="MSY27"/>
      <c r="MSZ27"/>
      <c r="MTA27"/>
      <c r="MTB27"/>
      <c r="MTC27"/>
      <c r="MTD27"/>
      <c r="MTE27"/>
      <c r="MTF27"/>
      <c r="MTG27"/>
      <c r="MTH27"/>
      <c r="MTI27"/>
      <c r="MTJ27"/>
      <c r="MTK27"/>
      <c r="MTL27"/>
      <c r="MTM27"/>
      <c r="MTN27"/>
      <c r="MTO27"/>
      <c r="MTP27"/>
      <c r="MTQ27"/>
      <c r="MTR27"/>
      <c r="MTS27"/>
      <c r="MTT27"/>
      <c r="MTU27"/>
      <c r="MTV27"/>
      <c r="MTW27"/>
      <c r="MTX27"/>
      <c r="MTY27"/>
      <c r="MTZ27"/>
      <c r="MUA27"/>
      <c r="MUB27"/>
      <c r="MUC27"/>
      <c r="MUD27"/>
      <c r="MUE27"/>
      <c r="MUF27"/>
      <c r="MUG27"/>
      <c r="MUH27"/>
      <c r="MUI27"/>
      <c r="MUJ27"/>
      <c r="MUK27"/>
      <c r="MUL27"/>
      <c r="MUM27"/>
      <c r="MUN27"/>
      <c r="MUO27"/>
      <c r="MUP27"/>
      <c r="MUQ27"/>
      <c r="MUR27"/>
      <c r="MUS27"/>
      <c r="MUT27"/>
      <c r="MUU27"/>
      <c r="MUV27"/>
      <c r="MUW27"/>
      <c r="MUX27"/>
      <c r="MUY27"/>
      <c r="MUZ27"/>
      <c r="MVA27"/>
      <c r="MVB27"/>
      <c r="MVC27"/>
      <c r="MVD27"/>
      <c r="MVE27"/>
      <c r="MVF27"/>
      <c r="MVG27"/>
      <c r="MVH27"/>
      <c r="MVI27"/>
      <c r="MVJ27"/>
      <c r="MVK27"/>
      <c r="MVL27"/>
      <c r="MVM27"/>
      <c r="MVN27"/>
      <c r="MVO27"/>
      <c r="MVP27"/>
      <c r="MVQ27"/>
      <c r="MVR27"/>
      <c r="MVS27"/>
      <c r="MVT27"/>
      <c r="MVU27"/>
      <c r="MVV27"/>
      <c r="MVW27"/>
      <c r="MVX27"/>
      <c r="MVY27"/>
      <c r="MVZ27"/>
      <c r="MWA27"/>
      <c r="MWB27"/>
      <c r="MWC27"/>
      <c r="MWD27"/>
      <c r="MWE27"/>
      <c r="MWF27"/>
      <c r="MWG27"/>
      <c r="MWH27"/>
      <c r="MWI27"/>
      <c r="MWJ27"/>
      <c r="MWK27"/>
      <c r="MWL27"/>
      <c r="MWM27"/>
      <c r="MWN27"/>
      <c r="MWO27"/>
      <c r="MWP27"/>
      <c r="MWQ27"/>
      <c r="MWR27"/>
      <c r="MWS27"/>
      <c r="MWT27"/>
      <c r="MWU27"/>
      <c r="MWV27"/>
      <c r="MWW27"/>
      <c r="MWX27"/>
      <c r="MWY27"/>
      <c r="MWZ27"/>
      <c r="MXA27"/>
      <c r="MXB27"/>
      <c r="MXC27"/>
      <c r="MXD27"/>
      <c r="MXE27"/>
      <c r="MXF27"/>
      <c r="MXG27"/>
      <c r="MXH27"/>
      <c r="MXI27"/>
      <c r="MXJ27"/>
      <c r="MXK27"/>
      <c r="MXL27"/>
      <c r="MXM27"/>
      <c r="MXN27"/>
      <c r="MXO27"/>
      <c r="MXP27"/>
      <c r="MXQ27"/>
      <c r="MXR27"/>
      <c r="MXS27"/>
      <c r="MXT27"/>
      <c r="MXU27"/>
      <c r="MXV27"/>
      <c r="MXW27"/>
      <c r="MXX27"/>
      <c r="MXY27"/>
      <c r="MXZ27"/>
      <c r="MYA27"/>
      <c r="MYB27"/>
      <c r="MYC27"/>
      <c r="MYD27"/>
      <c r="MYE27"/>
      <c r="MYF27"/>
      <c r="MYG27"/>
      <c r="MYH27"/>
      <c r="MYI27"/>
      <c r="MYJ27"/>
      <c r="MYK27"/>
      <c r="MYL27"/>
      <c r="MYM27"/>
      <c r="MYN27"/>
      <c r="MYO27"/>
      <c r="MYP27"/>
      <c r="MYQ27"/>
      <c r="MYR27"/>
      <c r="MYS27"/>
      <c r="MYT27"/>
      <c r="MYU27"/>
      <c r="MYV27"/>
      <c r="MYW27"/>
      <c r="MYX27"/>
      <c r="MYY27"/>
      <c r="MYZ27"/>
      <c r="MZA27"/>
      <c r="MZB27"/>
      <c r="MZC27"/>
      <c r="MZD27"/>
      <c r="MZE27"/>
      <c r="MZF27"/>
      <c r="MZG27"/>
      <c r="MZH27"/>
      <c r="MZI27"/>
      <c r="MZJ27"/>
      <c r="MZK27"/>
      <c r="MZL27"/>
      <c r="MZM27"/>
      <c r="MZN27"/>
      <c r="MZO27"/>
      <c r="MZP27"/>
      <c r="MZQ27"/>
      <c r="MZR27"/>
      <c r="MZS27"/>
      <c r="MZT27"/>
      <c r="MZU27"/>
      <c r="MZV27"/>
      <c r="MZW27"/>
      <c r="MZX27"/>
      <c r="MZY27"/>
      <c r="MZZ27"/>
      <c r="NAA27"/>
      <c r="NAB27"/>
      <c r="NAC27"/>
      <c r="NAD27"/>
      <c r="NAE27"/>
      <c r="NAF27"/>
      <c r="NAG27"/>
      <c r="NAH27"/>
      <c r="NAI27"/>
      <c r="NAJ27"/>
      <c r="NAK27"/>
      <c r="NAL27"/>
      <c r="NAM27"/>
      <c r="NAN27"/>
      <c r="NAO27"/>
      <c r="NAP27"/>
      <c r="NAQ27"/>
      <c r="NAR27"/>
      <c r="NAS27"/>
      <c r="NAT27"/>
      <c r="NAU27"/>
      <c r="NAV27"/>
      <c r="NAW27"/>
      <c r="NAX27"/>
      <c r="NAY27"/>
      <c r="NAZ27"/>
      <c r="NBA27"/>
      <c r="NBB27"/>
      <c r="NBC27"/>
      <c r="NBD27"/>
      <c r="NBE27"/>
      <c r="NBF27"/>
      <c r="NBG27"/>
      <c r="NBH27"/>
      <c r="NBI27"/>
      <c r="NBJ27"/>
      <c r="NBK27"/>
      <c r="NBL27"/>
      <c r="NBM27"/>
      <c r="NBN27"/>
      <c r="NBO27"/>
      <c r="NBP27"/>
      <c r="NBQ27"/>
      <c r="NBR27"/>
      <c r="NBS27"/>
      <c r="NBT27"/>
      <c r="NBU27"/>
      <c r="NBV27"/>
      <c r="NBW27"/>
      <c r="NBX27"/>
      <c r="NBY27"/>
      <c r="NBZ27"/>
      <c r="NCA27"/>
      <c r="NCB27"/>
      <c r="NCC27"/>
      <c r="NCD27"/>
      <c r="NCE27"/>
      <c r="NCF27"/>
      <c r="NCG27"/>
      <c r="NCH27"/>
      <c r="NCI27"/>
      <c r="NCJ27"/>
      <c r="NCK27"/>
      <c r="NCL27"/>
      <c r="NCM27"/>
      <c r="NCN27"/>
      <c r="NCO27"/>
      <c r="NCP27"/>
      <c r="NCQ27"/>
      <c r="NCR27"/>
      <c r="NCS27"/>
      <c r="NCT27"/>
      <c r="NCU27"/>
      <c r="NCV27"/>
      <c r="NCW27"/>
      <c r="NCX27"/>
      <c r="NCY27"/>
      <c r="NCZ27"/>
      <c r="NDA27"/>
      <c r="NDB27"/>
      <c r="NDC27"/>
      <c r="NDD27"/>
      <c r="NDE27"/>
      <c r="NDF27"/>
      <c r="NDG27"/>
      <c r="NDH27"/>
      <c r="NDI27"/>
      <c r="NDJ27"/>
      <c r="NDK27"/>
      <c r="NDL27"/>
      <c r="NDM27"/>
      <c r="NDN27"/>
      <c r="NDO27"/>
      <c r="NDP27"/>
      <c r="NDQ27"/>
      <c r="NDR27"/>
      <c r="NDS27"/>
      <c r="NDT27"/>
      <c r="NDU27"/>
      <c r="NDV27"/>
      <c r="NDW27"/>
      <c r="NDX27"/>
      <c r="NDY27"/>
      <c r="NDZ27"/>
      <c r="NEA27"/>
      <c r="NEB27"/>
      <c r="NEC27"/>
      <c r="NED27"/>
      <c r="NEE27"/>
      <c r="NEF27"/>
      <c r="NEG27"/>
      <c r="NEH27"/>
      <c r="NEI27"/>
      <c r="NEJ27"/>
      <c r="NEK27"/>
      <c r="NEL27"/>
      <c r="NEM27"/>
      <c r="NEN27"/>
      <c r="NEO27"/>
      <c r="NEP27"/>
      <c r="NEQ27"/>
      <c r="NER27"/>
      <c r="NES27"/>
      <c r="NET27"/>
      <c r="NEU27"/>
      <c r="NEV27"/>
      <c r="NEW27"/>
      <c r="NEX27"/>
      <c r="NEY27"/>
      <c r="NEZ27"/>
      <c r="NFA27"/>
      <c r="NFB27"/>
      <c r="NFC27"/>
      <c r="NFD27"/>
      <c r="NFE27"/>
      <c r="NFF27"/>
      <c r="NFG27"/>
      <c r="NFH27"/>
      <c r="NFI27"/>
      <c r="NFJ27"/>
      <c r="NFK27"/>
      <c r="NFL27"/>
      <c r="NFM27"/>
      <c r="NFN27"/>
      <c r="NFO27"/>
      <c r="NFP27"/>
      <c r="NFQ27"/>
      <c r="NFR27"/>
      <c r="NFS27"/>
      <c r="NFT27"/>
      <c r="NFU27"/>
      <c r="NFV27"/>
      <c r="NFW27"/>
      <c r="NFX27"/>
      <c r="NFY27"/>
      <c r="NFZ27"/>
      <c r="NGA27"/>
      <c r="NGB27"/>
      <c r="NGC27"/>
      <c r="NGD27"/>
      <c r="NGE27"/>
      <c r="NGF27"/>
      <c r="NGG27"/>
      <c r="NGH27"/>
      <c r="NGI27"/>
      <c r="NGJ27"/>
      <c r="NGK27"/>
      <c r="NGL27"/>
      <c r="NGM27"/>
      <c r="NGN27"/>
      <c r="NGO27"/>
      <c r="NGP27"/>
      <c r="NGQ27"/>
      <c r="NGR27"/>
      <c r="NGS27"/>
      <c r="NGT27"/>
      <c r="NGU27"/>
      <c r="NGV27"/>
      <c r="NGW27"/>
      <c r="NGX27"/>
      <c r="NGY27"/>
      <c r="NGZ27"/>
      <c r="NHA27"/>
      <c r="NHB27"/>
      <c r="NHC27"/>
      <c r="NHD27"/>
      <c r="NHE27"/>
      <c r="NHF27"/>
      <c r="NHG27"/>
      <c r="NHH27"/>
      <c r="NHI27"/>
      <c r="NHJ27"/>
      <c r="NHK27"/>
      <c r="NHL27"/>
      <c r="NHM27"/>
      <c r="NHN27"/>
      <c r="NHO27"/>
      <c r="NHP27"/>
      <c r="NHQ27"/>
      <c r="NHR27"/>
      <c r="NHS27"/>
      <c r="NHT27"/>
      <c r="NHU27"/>
      <c r="NHV27"/>
      <c r="NHW27"/>
      <c r="NHX27"/>
      <c r="NHY27"/>
      <c r="NHZ27"/>
      <c r="NIA27"/>
      <c r="NIB27"/>
      <c r="NIC27"/>
      <c r="NID27"/>
      <c r="NIE27"/>
      <c r="NIF27"/>
      <c r="NIG27"/>
      <c r="NIH27"/>
      <c r="NII27"/>
      <c r="NIJ27"/>
      <c r="NIK27"/>
      <c r="NIL27"/>
      <c r="NIM27"/>
      <c r="NIN27"/>
      <c r="NIO27"/>
      <c r="NIP27"/>
      <c r="NIQ27"/>
      <c r="NIR27"/>
      <c r="NIS27"/>
      <c r="NIT27"/>
      <c r="NIU27"/>
      <c r="NIV27"/>
      <c r="NIW27"/>
      <c r="NIX27"/>
      <c r="NIY27"/>
      <c r="NIZ27"/>
      <c r="NJA27"/>
      <c r="NJB27"/>
      <c r="NJC27"/>
      <c r="NJD27"/>
      <c r="NJE27"/>
      <c r="NJF27"/>
      <c r="NJG27"/>
      <c r="NJH27"/>
      <c r="NJI27"/>
      <c r="NJJ27"/>
      <c r="NJK27"/>
      <c r="NJL27"/>
      <c r="NJM27"/>
      <c r="NJN27"/>
      <c r="NJO27"/>
      <c r="NJP27"/>
      <c r="NJQ27"/>
      <c r="NJR27"/>
      <c r="NJS27"/>
      <c r="NJT27"/>
      <c r="NJU27"/>
      <c r="NJV27"/>
      <c r="NJW27"/>
      <c r="NJX27"/>
      <c r="NJY27"/>
      <c r="NJZ27"/>
      <c r="NKA27"/>
      <c r="NKB27"/>
      <c r="NKC27"/>
      <c r="NKD27"/>
      <c r="NKE27"/>
      <c r="NKF27"/>
      <c r="NKG27"/>
      <c r="NKH27"/>
      <c r="NKI27"/>
      <c r="NKJ27"/>
      <c r="NKK27"/>
      <c r="NKL27"/>
      <c r="NKM27"/>
      <c r="NKN27"/>
      <c r="NKO27"/>
      <c r="NKP27"/>
      <c r="NKQ27"/>
      <c r="NKR27"/>
      <c r="NKS27"/>
      <c r="NKT27"/>
      <c r="NKU27"/>
      <c r="NKV27"/>
      <c r="NKW27"/>
      <c r="NKX27"/>
      <c r="NKY27"/>
      <c r="NKZ27"/>
      <c r="NLA27"/>
      <c r="NLB27"/>
      <c r="NLC27"/>
      <c r="NLD27"/>
      <c r="NLE27"/>
      <c r="NLF27"/>
      <c r="NLG27"/>
      <c r="NLH27"/>
      <c r="NLI27"/>
      <c r="NLJ27"/>
      <c r="NLK27"/>
      <c r="NLL27"/>
      <c r="NLM27"/>
      <c r="NLN27"/>
      <c r="NLO27"/>
      <c r="NLP27"/>
      <c r="NLQ27"/>
      <c r="NLR27"/>
      <c r="NLS27"/>
      <c r="NLT27"/>
      <c r="NLU27"/>
      <c r="NLV27"/>
      <c r="NLW27"/>
      <c r="NLX27"/>
      <c r="NLY27"/>
      <c r="NLZ27"/>
      <c r="NMA27"/>
      <c r="NMB27"/>
      <c r="NMC27"/>
      <c r="NMD27"/>
      <c r="NME27"/>
      <c r="NMF27"/>
      <c r="NMG27"/>
      <c r="NMH27"/>
      <c r="NMI27"/>
      <c r="NMJ27"/>
      <c r="NMK27"/>
      <c r="NML27"/>
      <c r="NMM27"/>
      <c r="NMN27"/>
      <c r="NMO27"/>
      <c r="NMP27"/>
      <c r="NMQ27"/>
      <c r="NMR27"/>
      <c r="NMS27"/>
      <c r="NMT27"/>
      <c r="NMU27"/>
      <c r="NMV27"/>
      <c r="NMW27"/>
      <c r="NMX27"/>
      <c r="NMY27"/>
      <c r="NMZ27"/>
      <c r="NNA27"/>
      <c r="NNB27"/>
      <c r="NNC27"/>
      <c r="NND27"/>
      <c r="NNE27"/>
      <c r="NNF27"/>
      <c r="NNG27"/>
      <c r="NNH27"/>
      <c r="NNI27"/>
      <c r="NNJ27"/>
      <c r="NNK27"/>
      <c r="NNL27"/>
      <c r="NNM27"/>
      <c r="NNN27"/>
      <c r="NNO27"/>
      <c r="NNP27"/>
      <c r="NNQ27"/>
      <c r="NNR27"/>
      <c r="NNS27"/>
      <c r="NNT27"/>
      <c r="NNU27"/>
      <c r="NNV27"/>
      <c r="NNW27"/>
      <c r="NNX27"/>
      <c r="NNY27"/>
      <c r="NNZ27"/>
      <c r="NOA27"/>
      <c r="NOB27"/>
      <c r="NOC27"/>
      <c r="NOD27"/>
      <c r="NOE27"/>
      <c r="NOF27"/>
      <c r="NOG27"/>
      <c r="NOH27"/>
      <c r="NOI27"/>
      <c r="NOJ27"/>
      <c r="NOK27"/>
      <c r="NOL27"/>
      <c r="NOM27"/>
      <c r="NON27"/>
      <c r="NOO27"/>
      <c r="NOP27"/>
      <c r="NOQ27"/>
      <c r="NOR27"/>
      <c r="NOS27"/>
      <c r="NOT27"/>
      <c r="NOU27"/>
      <c r="NOV27"/>
      <c r="NOW27"/>
      <c r="NOX27"/>
      <c r="NOY27"/>
      <c r="NOZ27"/>
      <c r="NPA27"/>
      <c r="NPB27"/>
      <c r="NPC27"/>
      <c r="NPD27"/>
      <c r="NPE27"/>
      <c r="NPF27"/>
      <c r="NPG27"/>
      <c r="NPH27"/>
      <c r="NPI27"/>
      <c r="NPJ27"/>
      <c r="NPK27"/>
      <c r="NPL27"/>
      <c r="NPM27"/>
      <c r="NPN27"/>
      <c r="NPO27"/>
      <c r="NPP27"/>
      <c r="NPQ27"/>
      <c r="NPR27"/>
      <c r="NPS27"/>
      <c r="NPT27"/>
      <c r="NPU27"/>
      <c r="NPV27"/>
      <c r="NPW27"/>
      <c r="NPX27"/>
      <c r="NPY27"/>
      <c r="NPZ27"/>
      <c r="NQA27"/>
      <c r="NQB27"/>
      <c r="NQC27"/>
      <c r="NQD27"/>
      <c r="NQE27"/>
      <c r="NQF27"/>
      <c r="NQG27"/>
      <c r="NQH27"/>
      <c r="NQI27"/>
      <c r="NQJ27"/>
      <c r="NQK27"/>
      <c r="NQL27"/>
      <c r="NQM27"/>
      <c r="NQN27"/>
      <c r="NQO27"/>
      <c r="NQP27"/>
      <c r="NQQ27"/>
      <c r="NQR27"/>
      <c r="NQS27"/>
      <c r="NQT27"/>
      <c r="NQU27"/>
      <c r="NQV27"/>
      <c r="NQW27"/>
      <c r="NQX27"/>
      <c r="NQY27"/>
      <c r="NQZ27"/>
      <c r="NRA27"/>
      <c r="NRB27"/>
      <c r="NRC27"/>
      <c r="NRD27"/>
      <c r="NRE27"/>
      <c r="NRF27"/>
      <c r="NRG27"/>
      <c r="NRH27"/>
      <c r="NRI27"/>
      <c r="NRJ27"/>
      <c r="NRK27"/>
      <c r="NRL27"/>
      <c r="NRM27"/>
      <c r="NRN27"/>
      <c r="NRO27"/>
      <c r="NRP27"/>
      <c r="NRQ27"/>
      <c r="NRR27"/>
      <c r="NRS27"/>
      <c r="NRT27"/>
      <c r="NRU27"/>
      <c r="NRV27"/>
      <c r="NRW27"/>
      <c r="NRX27"/>
      <c r="NRY27"/>
      <c r="NRZ27"/>
      <c r="NSA27"/>
      <c r="NSB27"/>
      <c r="NSC27"/>
      <c r="NSD27"/>
      <c r="NSE27"/>
      <c r="NSF27"/>
      <c r="NSG27"/>
      <c r="NSH27"/>
      <c r="NSI27"/>
      <c r="NSJ27"/>
      <c r="NSK27"/>
      <c r="NSL27"/>
      <c r="NSM27"/>
      <c r="NSN27"/>
      <c r="NSO27"/>
      <c r="NSP27"/>
      <c r="NSQ27"/>
      <c r="NSR27"/>
      <c r="NSS27"/>
      <c r="NST27"/>
      <c r="NSU27"/>
      <c r="NSV27"/>
      <c r="NSW27"/>
      <c r="NSX27"/>
      <c r="NSY27"/>
      <c r="NSZ27"/>
      <c r="NTA27"/>
      <c r="NTB27"/>
      <c r="NTC27"/>
      <c r="NTD27"/>
      <c r="NTE27"/>
      <c r="NTF27"/>
      <c r="NTG27"/>
      <c r="NTH27"/>
      <c r="NTI27"/>
      <c r="NTJ27"/>
      <c r="NTK27"/>
      <c r="NTL27"/>
      <c r="NTM27"/>
      <c r="NTN27"/>
      <c r="NTO27"/>
      <c r="NTP27"/>
      <c r="NTQ27"/>
      <c r="NTR27"/>
      <c r="NTS27"/>
      <c r="NTT27"/>
      <c r="NTU27"/>
      <c r="NTV27"/>
      <c r="NTW27"/>
      <c r="NTX27"/>
      <c r="NTY27"/>
      <c r="NTZ27"/>
      <c r="NUA27"/>
      <c r="NUB27"/>
      <c r="NUC27"/>
      <c r="NUD27"/>
      <c r="NUE27"/>
      <c r="NUF27"/>
      <c r="NUG27"/>
      <c r="NUH27"/>
      <c r="NUI27"/>
      <c r="NUJ27"/>
      <c r="NUK27"/>
      <c r="NUL27"/>
      <c r="NUM27"/>
      <c r="NUN27"/>
      <c r="NUO27"/>
      <c r="NUP27"/>
      <c r="NUQ27"/>
      <c r="NUR27"/>
      <c r="NUS27"/>
      <c r="NUT27"/>
      <c r="NUU27"/>
      <c r="NUV27"/>
      <c r="NUW27"/>
      <c r="NUX27"/>
      <c r="NUY27"/>
      <c r="NUZ27"/>
      <c r="NVA27"/>
      <c r="NVB27"/>
      <c r="NVC27"/>
      <c r="NVD27"/>
      <c r="NVE27"/>
      <c r="NVF27"/>
      <c r="NVG27"/>
      <c r="NVH27"/>
      <c r="NVI27"/>
      <c r="NVJ27"/>
      <c r="NVK27"/>
      <c r="NVL27"/>
      <c r="NVM27"/>
      <c r="NVN27"/>
      <c r="NVO27"/>
      <c r="NVP27"/>
      <c r="NVQ27"/>
      <c r="NVR27"/>
      <c r="NVS27"/>
      <c r="NVT27"/>
      <c r="NVU27"/>
      <c r="NVV27"/>
      <c r="NVW27"/>
      <c r="NVX27"/>
      <c r="NVY27"/>
      <c r="NVZ27"/>
      <c r="NWA27"/>
      <c r="NWB27"/>
      <c r="NWC27"/>
      <c r="NWD27"/>
      <c r="NWE27"/>
      <c r="NWF27"/>
      <c r="NWG27"/>
      <c r="NWH27"/>
      <c r="NWI27"/>
      <c r="NWJ27"/>
      <c r="NWK27"/>
      <c r="NWL27"/>
      <c r="NWM27"/>
      <c r="NWN27"/>
      <c r="NWO27"/>
      <c r="NWP27"/>
      <c r="NWQ27"/>
      <c r="NWR27"/>
      <c r="NWS27"/>
      <c r="NWT27"/>
      <c r="NWU27"/>
      <c r="NWV27"/>
      <c r="NWW27"/>
      <c r="NWX27"/>
      <c r="NWY27"/>
      <c r="NWZ27"/>
      <c r="NXA27"/>
      <c r="NXB27"/>
      <c r="NXC27"/>
      <c r="NXD27"/>
      <c r="NXE27"/>
      <c r="NXF27"/>
      <c r="NXG27"/>
      <c r="NXH27"/>
      <c r="NXI27"/>
      <c r="NXJ27"/>
      <c r="NXK27"/>
      <c r="NXL27"/>
      <c r="NXM27"/>
      <c r="NXN27"/>
      <c r="NXO27"/>
      <c r="NXP27"/>
      <c r="NXQ27"/>
      <c r="NXR27"/>
      <c r="NXS27"/>
      <c r="NXT27"/>
      <c r="NXU27"/>
      <c r="NXV27"/>
      <c r="NXW27"/>
      <c r="NXX27"/>
      <c r="NXY27"/>
      <c r="NXZ27"/>
      <c r="NYA27"/>
      <c r="NYB27"/>
      <c r="NYC27"/>
      <c r="NYD27"/>
      <c r="NYE27"/>
      <c r="NYF27"/>
      <c r="NYG27"/>
      <c r="NYH27"/>
      <c r="NYI27"/>
      <c r="NYJ27"/>
      <c r="NYK27"/>
      <c r="NYL27"/>
      <c r="NYM27"/>
      <c r="NYN27"/>
      <c r="NYO27"/>
      <c r="NYP27"/>
      <c r="NYQ27"/>
      <c r="NYR27"/>
      <c r="NYS27"/>
      <c r="NYT27"/>
      <c r="NYU27"/>
      <c r="NYV27"/>
      <c r="NYW27"/>
      <c r="NYX27"/>
      <c r="NYY27"/>
      <c r="NYZ27"/>
      <c r="NZA27"/>
      <c r="NZB27"/>
      <c r="NZC27"/>
      <c r="NZD27"/>
      <c r="NZE27"/>
      <c r="NZF27"/>
      <c r="NZG27"/>
      <c r="NZH27"/>
      <c r="NZI27"/>
      <c r="NZJ27"/>
      <c r="NZK27"/>
      <c r="NZL27"/>
      <c r="NZM27"/>
      <c r="NZN27"/>
      <c r="NZO27"/>
      <c r="NZP27"/>
      <c r="NZQ27"/>
      <c r="NZR27"/>
      <c r="NZS27"/>
      <c r="NZT27"/>
      <c r="NZU27"/>
      <c r="NZV27"/>
      <c r="NZW27"/>
      <c r="NZX27"/>
      <c r="NZY27"/>
      <c r="NZZ27"/>
      <c r="OAA27"/>
      <c r="OAB27"/>
      <c r="OAC27"/>
      <c r="OAD27"/>
      <c r="OAE27"/>
      <c r="OAF27"/>
      <c r="OAG27"/>
      <c r="OAH27"/>
      <c r="OAI27"/>
      <c r="OAJ27"/>
      <c r="OAK27"/>
      <c r="OAL27"/>
      <c r="OAM27"/>
      <c r="OAN27"/>
      <c r="OAO27"/>
      <c r="OAP27"/>
      <c r="OAQ27"/>
      <c r="OAR27"/>
      <c r="OAS27"/>
      <c r="OAT27"/>
      <c r="OAU27"/>
      <c r="OAV27"/>
      <c r="OAW27"/>
      <c r="OAX27"/>
      <c r="OAY27"/>
      <c r="OAZ27"/>
      <c r="OBA27"/>
      <c r="OBB27"/>
      <c r="OBC27"/>
      <c r="OBD27"/>
      <c r="OBE27"/>
      <c r="OBF27"/>
      <c r="OBG27"/>
      <c r="OBH27"/>
      <c r="OBI27"/>
      <c r="OBJ27"/>
      <c r="OBK27"/>
      <c r="OBL27"/>
      <c r="OBM27"/>
      <c r="OBN27"/>
      <c r="OBO27"/>
      <c r="OBP27"/>
      <c r="OBQ27"/>
      <c r="OBR27"/>
      <c r="OBS27"/>
      <c r="OBT27"/>
      <c r="OBU27"/>
      <c r="OBV27"/>
      <c r="OBW27"/>
      <c r="OBX27"/>
      <c r="OBY27"/>
      <c r="OBZ27"/>
      <c r="OCA27"/>
      <c r="OCB27"/>
      <c r="OCC27"/>
      <c r="OCD27"/>
      <c r="OCE27"/>
      <c r="OCF27"/>
      <c r="OCG27"/>
      <c r="OCH27"/>
      <c r="OCI27"/>
      <c r="OCJ27"/>
      <c r="OCK27"/>
      <c r="OCL27"/>
      <c r="OCM27"/>
      <c r="OCN27"/>
      <c r="OCO27"/>
      <c r="OCP27"/>
      <c r="OCQ27"/>
      <c r="OCR27"/>
      <c r="OCS27"/>
      <c r="OCT27"/>
      <c r="OCU27"/>
      <c r="OCV27"/>
      <c r="OCW27"/>
      <c r="OCX27"/>
      <c r="OCY27"/>
      <c r="OCZ27"/>
      <c r="ODA27"/>
      <c r="ODB27"/>
      <c r="ODC27"/>
      <c r="ODD27"/>
      <c r="ODE27"/>
      <c r="ODF27"/>
      <c r="ODG27"/>
      <c r="ODH27"/>
      <c r="ODI27"/>
      <c r="ODJ27"/>
      <c r="ODK27"/>
      <c r="ODL27"/>
      <c r="ODM27"/>
      <c r="ODN27"/>
      <c r="ODO27"/>
      <c r="ODP27"/>
      <c r="ODQ27"/>
      <c r="ODR27"/>
      <c r="ODS27"/>
      <c r="ODT27"/>
      <c r="ODU27"/>
      <c r="ODV27"/>
      <c r="ODW27"/>
      <c r="ODX27"/>
      <c r="ODY27"/>
      <c r="ODZ27"/>
      <c r="OEA27"/>
      <c r="OEB27"/>
      <c r="OEC27"/>
      <c r="OED27"/>
      <c r="OEE27"/>
      <c r="OEF27"/>
      <c r="OEG27"/>
      <c r="OEH27"/>
      <c r="OEI27"/>
      <c r="OEJ27"/>
      <c r="OEK27"/>
      <c r="OEL27"/>
      <c r="OEM27"/>
      <c r="OEN27"/>
      <c r="OEO27"/>
      <c r="OEP27"/>
      <c r="OEQ27"/>
      <c r="OER27"/>
      <c r="OES27"/>
      <c r="OET27"/>
      <c r="OEU27"/>
      <c r="OEV27"/>
      <c r="OEW27"/>
      <c r="OEX27"/>
      <c r="OEY27"/>
      <c r="OEZ27"/>
      <c r="OFA27"/>
      <c r="OFB27"/>
      <c r="OFC27"/>
      <c r="OFD27"/>
      <c r="OFE27"/>
      <c r="OFF27"/>
      <c r="OFG27"/>
      <c r="OFH27"/>
      <c r="OFI27"/>
      <c r="OFJ27"/>
      <c r="OFK27"/>
      <c r="OFL27"/>
      <c r="OFM27"/>
      <c r="OFN27"/>
      <c r="OFO27"/>
      <c r="OFP27"/>
      <c r="OFQ27"/>
      <c r="OFR27"/>
      <c r="OFS27"/>
      <c r="OFT27"/>
      <c r="OFU27"/>
      <c r="OFV27"/>
      <c r="OFW27"/>
      <c r="OFX27"/>
      <c r="OFY27"/>
      <c r="OFZ27"/>
      <c r="OGA27"/>
      <c r="OGB27"/>
      <c r="OGC27"/>
      <c r="OGD27"/>
      <c r="OGE27"/>
      <c r="OGF27"/>
      <c r="OGG27"/>
      <c r="OGH27"/>
      <c r="OGI27"/>
      <c r="OGJ27"/>
      <c r="OGK27"/>
      <c r="OGL27"/>
      <c r="OGM27"/>
      <c r="OGN27"/>
      <c r="OGO27"/>
      <c r="OGP27"/>
      <c r="OGQ27"/>
      <c r="OGR27"/>
      <c r="OGS27"/>
      <c r="OGT27"/>
      <c r="OGU27"/>
      <c r="OGV27"/>
      <c r="OGW27"/>
      <c r="OGX27"/>
      <c r="OGY27"/>
      <c r="OGZ27"/>
      <c r="OHA27"/>
      <c r="OHB27"/>
      <c r="OHC27"/>
      <c r="OHD27"/>
      <c r="OHE27"/>
      <c r="OHF27"/>
      <c r="OHG27"/>
      <c r="OHH27"/>
      <c r="OHI27"/>
      <c r="OHJ27"/>
      <c r="OHK27"/>
      <c r="OHL27"/>
      <c r="OHM27"/>
      <c r="OHN27"/>
      <c r="OHO27"/>
      <c r="OHP27"/>
      <c r="OHQ27"/>
      <c r="OHR27"/>
      <c r="OHS27"/>
      <c r="OHT27"/>
      <c r="OHU27"/>
      <c r="OHV27"/>
      <c r="OHW27"/>
      <c r="OHX27"/>
      <c r="OHY27"/>
      <c r="OHZ27"/>
      <c r="OIA27"/>
      <c r="OIB27"/>
      <c r="OIC27"/>
      <c r="OID27"/>
      <c r="OIE27"/>
      <c r="OIF27"/>
      <c r="OIG27"/>
      <c r="OIH27"/>
      <c r="OII27"/>
      <c r="OIJ27"/>
      <c r="OIK27"/>
      <c r="OIL27"/>
      <c r="OIM27"/>
      <c r="OIN27"/>
      <c r="OIO27"/>
      <c r="OIP27"/>
      <c r="OIQ27"/>
      <c r="OIR27"/>
      <c r="OIS27"/>
      <c r="OIT27"/>
      <c r="OIU27"/>
      <c r="OIV27"/>
      <c r="OIW27"/>
      <c r="OIX27"/>
      <c r="OIY27"/>
      <c r="OIZ27"/>
      <c r="OJA27"/>
      <c r="OJB27"/>
      <c r="OJC27"/>
      <c r="OJD27"/>
      <c r="OJE27"/>
      <c r="OJF27"/>
      <c r="OJG27"/>
      <c r="OJH27"/>
      <c r="OJI27"/>
      <c r="OJJ27"/>
      <c r="OJK27"/>
      <c r="OJL27"/>
      <c r="OJM27"/>
      <c r="OJN27"/>
      <c r="OJO27"/>
      <c r="OJP27"/>
      <c r="OJQ27"/>
      <c r="OJR27"/>
      <c r="OJS27"/>
      <c r="OJT27"/>
      <c r="OJU27"/>
      <c r="OJV27"/>
      <c r="OJW27"/>
      <c r="OJX27"/>
      <c r="OJY27"/>
      <c r="OJZ27"/>
      <c r="OKA27"/>
      <c r="OKB27"/>
      <c r="OKC27"/>
      <c r="OKD27"/>
      <c r="OKE27"/>
      <c r="OKF27"/>
      <c r="OKG27"/>
      <c r="OKH27"/>
      <c r="OKI27"/>
      <c r="OKJ27"/>
      <c r="OKK27"/>
      <c r="OKL27"/>
      <c r="OKM27"/>
      <c r="OKN27"/>
      <c r="OKO27"/>
      <c r="OKP27"/>
      <c r="OKQ27"/>
      <c r="OKR27"/>
      <c r="OKS27"/>
      <c r="OKT27"/>
      <c r="OKU27"/>
      <c r="OKV27"/>
      <c r="OKW27"/>
      <c r="OKX27"/>
      <c r="OKY27"/>
      <c r="OKZ27"/>
      <c r="OLA27"/>
      <c r="OLB27"/>
      <c r="OLC27"/>
      <c r="OLD27"/>
      <c r="OLE27"/>
      <c r="OLF27"/>
      <c r="OLG27"/>
      <c r="OLH27"/>
      <c r="OLI27"/>
      <c r="OLJ27"/>
      <c r="OLK27"/>
      <c r="OLL27"/>
      <c r="OLM27"/>
      <c r="OLN27"/>
      <c r="OLO27"/>
      <c r="OLP27"/>
      <c r="OLQ27"/>
      <c r="OLR27"/>
      <c r="OLS27"/>
      <c r="OLT27"/>
      <c r="OLU27"/>
      <c r="OLV27"/>
      <c r="OLW27"/>
      <c r="OLX27"/>
      <c r="OLY27"/>
      <c r="OLZ27"/>
      <c r="OMA27"/>
      <c r="OMB27"/>
      <c r="OMC27"/>
      <c r="OMD27"/>
      <c r="OME27"/>
      <c r="OMF27"/>
      <c r="OMG27"/>
      <c r="OMH27"/>
      <c r="OMI27"/>
      <c r="OMJ27"/>
      <c r="OMK27"/>
      <c r="OML27"/>
      <c r="OMM27"/>
      <c r="OMN27"/>
      <c r="OMO27"/>
      <c r="OMP27"/>
      <c r="OMQ27"/>
      <c r="OMR27"/>
      <c r="OMS27"/>
      <c r="OMT27"/>
      <c r="OMU27"/>
      <c r="OMV27"/>
      <c r="OMW27"/>
      <c r="OMX27"/>
      <c r="OMY27"/>
      <c r="OMZ27"/>
      <c r="ONA27"/>
      <c r="ONB27"/>
      <c r="ONC27"/>
      <c r="OND27"/>
      <c r="ONE27"/>
      <c r="ONF27"/>
      <c r="ONG27"/>
      <c r="ONH27"/>
      <c r="ONI27"/>
      <c r="ONJ27"/>
      <c r="ONK27"/>
      <c r="ONL27"/>
      <c r="ONM27"/>
      <c r="ONN27"/>
      <c r="ONO27"/>
      <c r="ONP27"/>
      <c r="ONQ27"/>
      <c r="ONR27"/>
      <c r="ONS27"/>
      <c r="ONT27"/>
      <c r="ONU27"/>
      <c r="ONV27"/>
      <c r="ONW27"/>
      <c r="ONX27"/>
      <c r="ONY27"/>
      <c r="ONZ27"/>
      <c r="OOA27"/>
      <c r="OOB27"/>
      <c r="OOC27"/>
      <c r="OOD27"/>
      <c r="OOE27"/>
      <c r="OOF27"/>
      <c r="OOG27"/>
      <c r="OOH27"/>
      <c r="OOI27"/>
      <c r="OOJ27"/>
      <c r="OOK27"/>
      <c r="OOL27"/>
      <c r="OOM27"/>
      <c r="OON27"/>
      <c r="OOO27"/>
      <c r="OOP27"/>
      <c r="OOQ27"/>
      <c r="OOR27"/>
      <c r="OOS27"/>
      <c r="OOT27"/>
      <c r="OOU27"/>
      <c r="OOV27"/>
      <c r="OOW27"/>
      <c r="OOX27"/>
      <c r="OOY27"/>
      <c r="OOZ27"/>
      <c r="OPA27"/>
      <c r="OPB27"/>
      <c r="OPC27"/>
      <c r="OPD27"/>
      <c r="OPE27"/>
      <c r="OPF27"/>
      <c r="OPG27"/>
      <c r="OPH27"/>
      <c r="OPI27"/>
      <c r="OPJ27"/>
      <c r="OPK27"/>
      <c r="OPL27"/>
      <c r="OPM27"/>
      <c r="OPN27"/>
      <c r="OPO27"/>
      <c r="OPP27"/>
      <c r="OPQ27"/>
      <c r="OPR27"/>
      <c r="OPS27"/>
      <c r="OPT27"/>
      <c r="OPU27"/>
      <c r="OPV27"/>
      <c r="OPW27"/>
      <c r="OPX27"/>
      <c r="OPY27"/>
      <c r="OPZ27"/>
      <c r="OQA27"/>
      <c r="OQB27"/>
      <c r="OQC27"/>
      <c r="OQD27"/>
      <c r="OQE27"/>
      <c r="OQF27"/>
      <c r="OQG27"/>
      <c r="OQH27"/>
      <c r="OQI27"/>
      <c r="OQJ27"/>
      <c r="OQK27"/>
      <c r="OQL27"/>
      <c r="OQM27"/>
      <c r="OQN27"/>
      <c r="OQO27"/>
      <c r="OQP27"/>
      <c r="OQQ27"/>
      <c r="OQR27"/>
      <c r="OQS27"/>
      <c r="OQT27"/>
      <c r="OQU27"/>
      <c r="OQV27"/>
      <c r="OQW27"/>
      <c r="OQX27"/>
      <c r="OQY27"/>
      <c r="OQZ27"/>
      <c r="ORA27"/>
      <c r="ORB27"/>
      <c r="ORC27"/>
      <c r="ORD27"/>
      <c r="ORE27"/>
      <c r="ORF27"/>
      <c r="ORG27"/>
      <c r="ORH27"/>
      <c r="ORI27"/>
      <c r="ORJ27"/>
      <c r="ORK27"/>
      <c r="ORL27"/>
      <c r="ORM27"/>
      <c r="ORN27"/>
      <c r="ORO27"/>
      <c r="ORP27"/>
      <c r="ORQ27"/>
      <c r="ORR27"/>
      <c r="ORS27"/>
      <c r="ORT27"/>
      <c r="ORU27"/>
      <c r="ORV27"/>
      <c r="ORW27"/>
      <c r="ORX27"/>
      <c r="ORY27"/>
      <c r="ORZ27"/>
      <c r="OSA27"/>
      <c r="OSB27"/>
      <c r="OSC27"/>
      <c r="OSD27"/>
      <c r="OSE27"/>
      <c r="OSF27"/>
      <c r="OSG27"/>
      <c r="OSH27"/>
      <c r="OSI27"/>
      <c r="OSJ27"/>
      <c r="OSK27"/>
      <c r="OSL27"/>
      <c r="OSM27"/>
      <c r="OSN27"/>
      <c r="OSO27"/>
      <c r="OSP27"/>
      <c r="OSQ27"/>
      <c r="OSR27"/>
      <c r="OSS27"/>
      <c r="OST27"/>
      <c r="OSU27"/>
      <c r="OSV27"/>
      <c r="OSW27"/>
      <c r="OSX27"/>
      <c r="OSY27"/>
      <c r="OSZ27"/>
      <c r="OTA27"/>
      <c r="OTB27"/>
      <c r="OTC27"/>
      <c r="OTD27"/>
      <c r="OTE27"/>
      <c r="OTF27"/>
      <c r="OTG27"/>
      <c r="OTH27"/>
      <c r="OTI27"/>
      <c r="OTJ27"/>
      <c r="OTK27"/>
      <c r="OTL27"/>
      <c r="OTM27"/>
      <c r="OTN27"/>
      <c r="OTO27"/>
      <c r="OTP27"/>
      <c r="OTQ27"/>
      <c r="OTR27"/>
      <c r="OTS27"/>
      <c r="OTT27"/>
      <c r="OTU27"/>
      <c r="OTV27"/>
      <c r="OTW27"/>
      <c r="OTX27"/>
      <c r="OTY27"/>
      <c r="OTZ27"/>
      <c r="OUA27"/>
      <c r="OUB27"/>
      <c r="OUC27"/>
      <c r="OUD27"/>
      <c r="OUE27"/>
      <c r="OUF27"/>
      <c r="OUG27"/>
      <c r="OUH27"/>
      <c r="OUI27"/>
      <c r="OUJ27"/>
      <c r="OUK27"/>
      <c r="OUL27"/>
      <c r="OUM27"/>
      <c r="OUN27"/>
      <c r="OUO27"/>
      <c r="OUP27"/>
      <c r="OUQ27"/>
      <c r="OUR27"/>
      <c r="OUS27"/>
      <c r="OUT27"/>
      <c r="OUU27"/>
      <c r="OUV27"/>
      <c r="OUW27"/>
      <c r="OUX27"/>
      <c r="OUY27"/>
      <c r="OUZ27"/>
      <c r="OVA27"/>
      <c r="OVB27"/>
      <c r="OVC27"/>
      <c r="OVD27"/>
      <c r="OVE27"/>
      <c r="OVF27"/>
      <c r="OVG27"/>
      <c r="OVH27"/>
      <c r="OVI27"/>
      <c r="OVJ27"/>
      <c r="OVK27"/>
      <c r="OVL27"/>
      <c r="OVM27"/>
      <c r="OVN27"/>
      <c r="OVO27"/>
      <c r="OVP27"/>
      <c r="OVQ27"/>
      <c r="OVR27"/>
      <c r="OVS27"/>
      <c r="OVT27"/>
      <c r="OVU27"/>
      <c r="OVV27"/>
      <c r="OVW27"/>
      <c r="OVX27"/>
      <c r="OVY27"/>
      <c r="OVZ27"/>
      <c r="OWA27"/>
      <c r="OWB27"/>
      <c r="OWC27"/>
      <c r="OWD27"/>
      <c r="OWE27"/>
      <c r="OWF27"/>
      <c r="OWG27"/>
      <c r="OWH27"/>
      <c r="OWI27"/>
      <c r="OWJ27"/>
      <c r="OWK27"/>
      <c r="OWL27"/>
      <c r="OWM27"/>
      <c r="OWN27"/>
      <c r="OWO27"/>
      <c r="OWP27"/>
      <c r="OWQ27"/>
      <c r="OWR27"/>
      <c r="OWS27"/>
      <c r="OWT27"/>
      <c r="OWU27"/>
      <c r="OWV27"/>
      <c r="OWW27"/>
      <c r="OWX27"/>
      <c r="OWY27"/>
      <c r="OWZ27"/>
      <c r="OXA27"/>
      <c r="OXB27"/>
      <c r="OXC27"/>
      <c r="OXD27"/>
      <c r="OXE27"/>
      <c r="OXF27"/>
      <c r="OXG27"/>
      <c r="OXH27"/>
      <c r="OXI27"/>
      <c r="OXJ27"/>
      <c r="OXK27"/>
      <c r="OXL27"/>
      <c r="OXM27"/>
      <c r="OXN27"/>
      <c r="OXO27"/>
      <c r="OXP27"/>
      <c r="OXQ27"/>
      <c r="OXR27"/>
      <c r="OXS27"/>
      <c r="OXT27"/>
      <c r="OXU27"/>
      <c r="OXV27"/>
      <c r="OXW27"/>
      <c r="OXX27"/>
      <c r="OXY27"/>
      <c r="OXZ27"/>
      <c r="OYA27"/>
      <c r="OYB27"/>
      <c r="OYC27"/>
      <c r="OYD27"/>
      <c r="OYE27"/>
      <c r="OYF27"/>
      <c r="OYG27"/>
      <c r="OYH27"/>
      <c r="OYI27"/>
      <c r="OYJ27"/>
      <c r="OYK27"/>
      <c r="OYL27"/>
      <c r="OYM27"/>
      <c r="OYN27"/>
      <c r="OYO27"/>
      <c r="OYP27"/>
      <c r="OYQ27"/>
      <c r="OYR27"/>
      <c r="OYS27"/>
      <c r="OYT27"/>
      <c r="OYU27"/>
      <c r="OYV27"/>
      <c r="OYW27"/>
      <c r="OYX27"/>
      <c r="OYY27"/>
      <c r="OYZ27"/>
      <c r="OZA27"/>
      <c r="OZB27"/>
      <c r="OZC27"/>
      <c r="OZD27"/>
      <c r="OZE27"/>
      <c r="OZF27"/>
      <c r="OZG27"/>
      <c r="OZH27"/>
      <c r="OZI27"/>
      <c r="OZJ27"/>
      <c r="OZK27"/>
      <c r="OZL27"/>
      <c r="OZM27"/>
      <c r="OZN27"/>
      <c r="OZO27"/>
      <c r="OZP27"/>
      <c r="OZQ27"/>
      <c r="OZR27"/>
      <c r="OZS27"/>
      <c r="OZT27"/>
      <c r="OZU27"/>
      <c r="OZV27"/>
      <c r="OZW27"/>
      <c r="OZX27"/>
      <c r="OZY27"/>
      <c r="OZZ27"/>
      <c r="PAA27"/>
      <c r="PAB27"/>
      <c r="PAC27"/>
      <c r="PAD27"/>
      <c r="PAE27"/>
      <c r="PAF27"/>
      <c r="PAG27"/>
      <c r="PAH27"/>
      <c r="PAI27"/>
      <c r="PAJ27"/>
      <c r="PAK27"/>
      <c r="PAL27"/>
      <c r="PAM27"/>
      <c r="PAN27"/>
      <c r="PAO27"/>
      <c r="PAP27"/>
      <c r="PAQ27"/>
      <c r="PAR27"/>
      <c r="PAS27"/>
      <c r="PAT27"/>
      <c r="PAU27"/>
      <c r="PAV27"/>
      <c r="PAW27"/>
      <c r="PAX27"/>
      <c r="PAY27"/>
      <c r="PAZ27"/>
      <c r="PBA27"/>
      <c r="PBB27"/>
      <c r="PBC27"/>
      <c r="PBD27"/>
      <c r="PBE27"/>
      <c r="PBF27"/>
      <c r="PBG27"/>
      <c r="PBH27"/>
      <c r="PBI27"/>
      <c r="PBJ27"/>
      <c r="PBK27"/>
      <c r="PBL27"/>
      <c r="PBM27"/>
      <c r="PBN27"/>
      <c r="PBO27"/>
      <c r="PBP27"/>
      <c r="PBQ27"/>
      <c r="PBR27"/>
      <c r="PBS27"/>
      <c r="PBT27"/>
      <c r="PBU27"/>
      <c r="PBV27"/>
      <c r="PBW27"/>
      <c r="PBX27"/>
      <c r="PBY27"/>
      <c r="PBZ27"/>
      <c r="PCA27"/>
      <c r="PCB27"/>
      <c r="PCC27"/>
      <c r="PCD27"/>
      <c r="PCE27"/>
      <c r="PCF27"/>
      <c r="PCG27"/>
      <c r="PCH27"/>
      <c r="PCI27"/>
      <c r="PCJ27"/>
      <c r="PCK27"/>
      <c r="PCL27"/>
      <c r="PCM27"/>
      <c r="PCN27"/>
      <c r="PCO27"/>
      <c r="PCP27"/>
      <c r="PCQ27"/>
      <c r="PCR27"/>
      <c r="PCS27"/>
      <c r="PCT27"/>
      <c r="PCU27"/>
      <c r="PCV27"/>
      <c r="PCW27"/>
      <c r="PCX27"/>
      <c r="PCY27"/>
      <c r="PCZ27"/>
      <c r="PDA27"/>
      <c r="PDB27"/>
      <c r="PDC27"/>
      <c r="PDD27"/>
      <c r="PDE27"/>
      <c r="PDF27"/>
      <c r="PDG27"/>
      <c r="PDH27"/>
      <c r="PDI27"/>
      <c r="PDJ27"/>
      <c r="PDK27"/>
      <c r="PDL27"/>
      <c r="PDM27"/>
      <c r="PDN27"/>
      <c r="PDO27"/>
      <c r="PDP27"/>
      <c r="PDQ27"/>
      <c r="PDR27"/>
      <c r="PDS27"/>
      <c r="PDT27"/>
      <c r="PDU27"/>
      <c r="PDV27"/>
      <c r="PDW27"/>
      <c r="PDX27"/>
      <c r="PDY27"/>
      <c r="PDZ27"/>
      <c r="PEA27"/>
      <c r="PEB27"/>
      <c r="PEC27"/>
      <c r="PED27"/>
      <c r="PEE27"/>
      <c r="PEF27"/>
      <c r="PEG27"/>
      <c r="PEH27"/>
      <c r="PEI27"/>
      <c r="PEJ27"/>
      <c r="PEK27"/>
      <c r="PEL27"/>
      <c r="PEM27"/>
      <c r="PEN27"/>
      <c r="PEO27"/>
      <c r="PEP27"/>
      <c r="PEQ27"/>
      <c r="PER27"/>
      <c r="PES27"/>
      <c r="PET27"/>
      <c r="PEU27"/>
      <c r="PEV27"/>
      <c r="PEW27"/>
      <c r="PEX27"/>
      <c r="PEY27"/>
      <c r="PEZ27"/>
      <c r="PFA27"/>
      <c r="PFB27"/>
      <c r="PFC27"/>
      <c r="PFD27"/>
      <c r="PFE27"/>
      <c r="PFF27"/>
      <c r="PFG27"/>
      <c r="PFH27"/>
      <c r="PFI27"/>
      <c r="PFJ27"/>
      <c r="PFK27"/>
      <c r="PFL27"/>
      <c r="PFM27"/>
      <c r="PFN27"/>
      <c r="PFO27"/>
      <c r="PFP27"/>
      <c r="PFQ27"/>
      <c r="PFR27"/>
      <c r="PFS27"/>
      <c r="PFT27"/>
      <c r="PFU27"/>
      <c r="PFV27"/>
      <c r="PFW27"/>
      <c r="PFX27"/>
      <c r="PFY27"/>
      <c r="PFZ27"/>
      <c r="PGA27"/>
      <c r="PGB27"/>
      <c r="PGC27"/>
      <c r="PGD27"/>
      <c r="PGE27"/>
      <c r="PGF27"/>
      <c r="PGG27"/>
      <c r="PGH27"/>
      <c r="PGI27"/>
      <c r="PGJ27"/>
      <c r="PGK27"/>
      <c r="PGL27"/>
      <c r="PGM27"/>
      <c r="PGN27"/>
      <c r="PGO27"/>
      <c r="PGP27"/>
      <c r="PGQ27"/>
      <c r="PGR27"/>
      <c r="PGS27"/>
      <c r="PGT27"/>
      <c r="PGU27"/>
      <c r="PGV27"/>
      <c r="PGW27"/>
      <c r="PGX27"/>
      <c r="PGY27"/>
      <c r="PGZ27"/>
      <c r="PHA27"/>
      <c r="PHB27"/>
      <c r="PHC27"/>
      <c r="PHD27"/>
      <c r="PHE27"/>
      <c r="PHF27"/>
      <c r="PHG27"/>
      <c r="PHH27"/>
      <c r="PHI27"/>
      <c r="PHJ27"/>
      <c r="PHK27"/>
      <c r="PHL27"/>
      <c r="PHM27"/>
      <c r="PHN27"/>
      <c r="PHO27"/>
      <c r="PHP27"/>
      <c r="PHQ27"/>
      <c r="PHR27"/>
      <c r="PHS27"/>
      <c r="PHT27"/>
      <c r="PHU27"/>
      <c r="PHV27"/>
      <c r="PHW27"/>
      <c r="PHX27"/>
      <c r="PHY27"/>
      <c r="PHZ27"/>
      <c r="PIA27"/>
      <c r="PIB27"/>
      <c r="PIC27"/>
      <c r="PID27"/>
      <c r="PIE27"/>
      <c r="PIF27"/>
      <c r="PIG27"/>
      <c r="PIH27"/>
      <c r="PII27"/>
      <c r="PIJ27"/>
      <c r="PIK27"/>
      <c r="PIL27"/>
      <c r="PIM27"/>
      <c r="PIN27"/>
      <c r="PIO27"/>
      <c r="PIP27"/>
      <c r="PIQ27"/>
      <c r="PIR27"/>
      <c r="PIS27"/>
      <c r="PIT27"/>
      <c r="PIU27"/>
      <c r="PIV27"/>
      <c r="PIW27"/>
      <c r="PIX27"/>
      <c r="PIY27"/>
      <c r="PIZ27"/>
      <c r="PJA27"/>
      <c r="PJB27"/>
      <c r="PJC27"/>
      <c r="PJD27"/>
      <c r="PJE27"/>
      <c r="PJF27"/>
      <c r="PJG27"/>
      <c r="PJH27"/>
      <c r="PJI27"/>
      <c r="PJJ27"/>
      <c r="PJK27"/>
      <c r="PJL27"/>
      <c r="PJM27"/>
      <c r="PJN27"/>
      <c r="PJO27"/>
      <c r="PJP27"/>
      <c r="PJQ27"/>
      <c r="PJR27"/>
      <c r="PJS27"/>
      <c r="PJT27"/>
      <c r="PJU27"/>
      <c r="PJV27"/>
      <c r="PJW27"/>
      <c r="PJX27"/>
      <c r="PJY27"/>
      <c r="PJZ27"/>
      <c r="PKA27"/>
      <c r="PKB27"/>
      <c r="PKC27"/>
      <c r="PKD27"/>
      <c r="PKE27"/>
      <c r="PKF27"/>
      <c r="PKG27"/>
      <c r="PKH27"/>
      <c r="PKI27"/>
      <c r="PKJ27"/>
      <c r="PKK27"/>
      <c r="PKL27"/>
      <c r="PKM27"/>
      <c r="PKN27"/>
      <c r="PKO27"/>
      <c r="PKP27"/>
      <c r="PKQ27"/>
      <c r="PKR27"/>
      <c r="PKS27"/>
      <c r="PKT27"/>
      <c r="PKU27"/>
      <c r="PKV27"/>
      <c r="PKW27"/>
      <c r="PKX27"/>
      <c r="PKY27"/>
      <c r="PKZ27"/>
      <c r="PLA27"/>
      <c r="PLB27"/>
      <c r="PLC27"/>
      <c r="PLD27"/>
      <c r="PLE27"/>
      <c r="PLF27"/>
      <c r="PLG27"/>
      <c r="PLH27"/>
      <c r="PLI27"/>
      <c r="PLJ27"/>
      <c r="PLK27"/>
      <c r="PLL27"/>
      <c r="PLM27"/>
      <c r="PLN27"/>
      <c r="PLO27"/>
      <c r="PLP27"/>
      <c r="PLQ27"/>
      <c r="PLR27"/>
      <c r="PLS27"/>
      <c r="PLT27"/>
      <c r="PLU27"/>
      <c r="PLV27"/>
      <c r="PLW27"/>
      <c r="PLX27"/>
      <c r="PLY27"/>
      <c r="PLZ27"/>
      <c r="PMA27"/>
      <c r="PMB27"/>
      <c r="PMC27"/>
      <c r="PMD27"/>
      <c r="PME27"/>
      <c r="PMF27"/>
      <c r="PMG27"/>
      <c r="PMH27"/>
      <c r="PMI27"/>
      <c r="PMJ27"/>
      <c r="PMK27"/>
      <c r="PML27"/>
      <c r="PMM27"/>
      <c r="PMN27"/>
      <c r="PMO27"/>
      <c r="PMP27"/>
      <c r="PMQ27"/>
      <c r="PMR27"/>
      <c r="PMS27"/>
      <c r="PMT27"/>
      <c r="PMU27"/>
      <c r="PMV27"/>
      <c r="PMW27"/>
      <c r="PMX27"/>
      <c r="PMY27"/>
      <c r="PMZ27"/>
      <c r="PNA27"/>
      <c r="PNB27"/>
      <c r="PNC27"/>
      <c r="PND27"/>
      <c r="PNE27"/>
      <c r="PNF27"/>
      <c r="PNG27"/>
      <c r="PNH27"/>
      <c r="PNI27"/>
      <c r="PNJ27"/>
      <c r="PNK27"/>
      <c r="PNL27"/>
      <c r="PNM27"/>
      <c r="PNN27"/>
      <c r="PNO27"/>
      <c r="PNP27"/>
      <c r="PNQ27"/>
      <c r="PNR27"/>
      <c r="PNS27"/>
      <c r="PNT27"/>
      <c r="PNU27"/>
      <c r="PNV27"/>
      <c r="PNW27"/>
      <c r="PNX27"/>
      <c r="PNY27"/>
      <c r="PNZ27"/>
      <c r="POA27"/>
      <c r="POB27"/>
      <c r="POC27"/>
      <c r="POD27"/>
      <c r="POE27"/>
      <c r="POF27"/>
      <c r="POG27"/>
      <c r="POH27"/>
      <c r="POI27"/>
      <c r="POJ27"/>
      <c r="POK27"/>
      <c r="POL27"/>
      <c r="POM27"/>
      <c r="PON27"/>
      <c r="POO27"/>
      <c r="POP27"/>
      <c r="POQ27"/>
      <c r="POR27"/>
      <c r="POS27"/>
      <c r="POT27"/>
      <c r="POU27"/>
      <c r="POV27"/>
      <c r="POW27"/>
      <c r="POX27"/>
      <c r="POY27"/>
      <c r="POZ27"/>
      <c r="PPA27"/>
      <c r="PPB27"/>
      <c r="PPC27"/>
      <c r="PPD27"/>
      <c r="PPE27"/>
      <c r="PPF27"/>
      <c r="PPG27"/>
      <c r="PPH27"/>
      <c r="PPI27"/>
      <c r="PPJ27"/>
      <c r="PPK27"/>
      <c r="PPL27"/>
      <c r="PPM27"/>
      <c r="PPN27"/>
      <c r="PPO27"/>
      <c r="PPP27"/>
      <c r="PPQ27"/>
      <c r="PPR27"/>
      <c r="PPS27"/>
      <c r="PPT27"/>
      <c r="PPU27"/>
      <c r="PPV27"/>
      <c r="PPW27"/>
      <c r="PPX27"/>
      <c r="PPY27"/>
      <c r="PPZ27"/>
      <c r="PQA27"/>
      <c r="PQB27"/>
      <c r="PQC27"/>
      <c r="PQD27"/>
      <c r="PQE27"/>
      <c r="PQF27"/>
      <c r="PQG27"/>
      <c r="PQH27"/>
      <c r="PQI27"/>
      <c r="PQJ27"/>
      <c r="PQK27"/>
      <c r="PQL27"/>
      <c r="PQM27"/>
      <c r="PQN27"/>
      <c r="PQO27"/>
      <c r="PQP27"/>
      <c r="PQQ27"/>
      <c r="PQR27"/>
      <c r="PQS27"/>
      <c r="PQT27"/>
      <c r="PQU27"/>
      <c r="PQV27"/>
      <c r="PQW27"/>
      <c r="PQX27"/>
      <c r="PQY27"/>
      <c r="PQZ27"/>
      <c r="PRA27"/>
      <c r="PRB27"/>
      <c r="PRC27"/>
      <c r="PRD27"/>
      <c r="PRE27"/>
      <c r="PRF27"/>
      <c r="PRG27"/>
      <c r="PRH27"/>
      <c r="PRI27"/>
      <c r="PRJ27"/>
      <c r="PRK27"/>
      <c r="PRL27"/>
      <c r="PRM27"/>
      <c r="PRN27"/>
      <c r="PRO27"/>
      <c r="PRP27"/>
      <c r="PRQ27"/>
      <c r="PRR27"/>
      <c r="PRS27"/>
      <c r="PRT27"/>
      <c r="PRU27"/>
      <c r="PRV27"/>
      <c r="PRW27"/>
      <c r="PRX27"/>
      <c r="PRY27"/>
      <c r="PRZ27"/>
      <c r="PSA27"/>
      <c r="PSB27"/>
      <c r="PSC27"/>
      <c r="PSD27"/>
      <c r="PSE27"/>
      <c r="PSF27"/>
      <c r="PSG27"/>
      <c r="PSH27"/>
      <c r="PSI27"/>
      <c r="PSJ27"/>
      <c r="PSK27"/>
      <c r="PSL27"/>
      <c r="PSM27"/>
      <c r="PSN27"/>
      <c r="PSO27"/>
      <c r="PSP27"/>
      <c r="PSQ27"/>
      <c r="PSR27"/>
      <c r="PSS27"/>
      <c r="PST27"/>
      <c r="PSU27"/>
      <c r="PSV27"/>
      <c r="PSW27"/>
      <c r="PSX27"/>
      <c r="PSY27"/>
      <c r="PSZ27"/>
      <c r="PTA27"/>
      <c r="PTB27"/>
      <c r="PTC27"/>
      <c r="PTD27"/>
      <c r="PTE27"/>
      <c r="PTF27"/>
      <c r="PTG27"/>
      <c r="PTH27"/>
      <c r="PTI27"/>
      <c r="PTJ27"/>
      <c r="PTK27"/>
      <c r="PTL27"/>
      <c r="PTM27"/>
      <c r="PTN27"/>
      <c r="PTO27"/>
      <c r="PTP27"/>
      <c r="PTQ27"/>
      <c r="PTR27"/>
      <c r="PTS27"/>
      <c r="PTT27"/>
      <c r="PTU27"/>
      <c r="PTV27"/>
      <c r="PTW27"/>
      <c r="PTX27"/>
      <c r="PTY27"/>
      <c r="PTZ27"/>
      <c r="PUA27"/>
      <c r="PUB27"/>
      <c r="PUC27"/>
      <c r="PUD27"/>
      <c r="PUE27"/>
      <c r="PUF27"/>
      <c r="PUG27"/>
      <c r="PUH27"/>
      <c r="PUI27"/>
      <c r="PUJ27"/>
      <c r="PUK27"/>
      <c r="PUL27"/>
      <c r="PUM27"/>
      <c r="PUN27"/>
      <c r="PUO27"/>
      <c r="PUP27"/>
      <c r="PUQ27"/>
      <c r="PUR27"/>
      <c r="PUS27"/>
      <c r="PUT27"/>
      <c r="PUU27"/>
      <c r="PUV27"/>
      <c r="PUW27"/>
      <c r="PUX27"/>
      <c r="PUY27"/>
      <c r="PUZ27"/>
      <c r="PVA27"/>
      <c r="PVB27"/>
      <c r="PVC27"/>
      <c r="PVD27"/>
      <c r="PVE27"/>
      <c r="PVF27"/>
      <c r="PVG27"/>
      <c r="PVH27"/>
      <c r="PVI27"/>
      <c r="PVJ27"/>
      <c r="PVK27"/>
      <c r="PVL27"/>
      <c r="PVM27"/>
      <c r="PVN27"/>
      <c r="PVO27"/>
      <c r="PVP27"/>
      <c r="PVQ27"/>
      <c r="PVR27"/>
      <c r="PVS27"/>
      <c r="PVT27"/>
      <c r="PVU27"/>
      <c r="PVV27"/>
      <c r="PVW27"/>
      <c r="PVX27"/>
      <c r="PVY27"/>
      <c r="PVZ27"/>
      <c r="PWA27"/>
      <c r="PWB27"/>
      <c r="PWC27"/>
      <c r="PWD27"/>
      <c r="PWE27"/>
      <c r="PWF27"/>
      <c r="PWG27"/>
      <c r="PWH27"/>
      <c r="PWI27"/>
      <c r="PWJ27"/>
      <c r="PWK27"/>
      <c r="PWL27"/>
      <c r="PWM27"/>
      <c r="PWN27"/>
      <c r="PWO27"/>
      <c r="PWP27"/>
      <c r="PWQ27"/>
      <c r="PWR27"/>
      <c r="PWS27"/>
      <c r="PWT27"/>
      <c r="PWU27"/>
      <c r="PWV27"/>
      <c r="PWW27"/>
      <c r="PWX27"/>
      <c r="PWY27"/>
      <c r="PWZ27"/>
      <c r="PXA27"/>
      <c r="PXB27"/>
      <c r="PXC27"/>
      <c r="PXD27"/>
      <c r="PXE27"/>
      <c r="PXF27"/>
      <c r="PXG27"/>
      <c r="PXH27"/>
      <c r="PXI27"/>
      <c r="PXJ27"/>
      <c r="PXK27"/>
      <c r="PXL27"/>
      <c r="PXM27"/>
      <c r="PXN27"/>
      <c r="PXO27"/>
      <c r="PXP27"/>
      <c r="PXQ27"/>
      <c r="PXR27"/>
      <c r="PXS27"/>
      <c r="PXT27"/>
      <c r="PXU27"/>
      <c r="PXV27"/>
      <c r="PXW27"/>
      <c r="PXX27"/>
      <c r="PXY27"/>
      <c r="PXZ27"/>
      <c r="PYA27"/>
      <c r="PYB27"/>
      <c r="PYC27"/>
      <c r="PYD27"/>
      <c r="PYE27"/>
      <c r="PYF27"/>
      <c r="PYG27"/>
      <c r="PYH27"/>
      <c r="PYI27"/>
      <c r="PYJ27"/>
      <c r="PYK27"/>
      <c r="PYL27"/>
      <c r="PYM27"/>
      <c r="PYN27"/>
      <c r="PYO27"/>
      <c r="PYP27"/>
      <c r="PYQ27"/>
      <c r="PYR27"/>
      <c r="PYS27"/>
      <c r="PYT27"/>
      <c r="PYU27"/>
      <c r="PYV27"/>
      <c r="PYW27"/>
      <c r="PYX27"/>
      <c r="PYY27"/>
      <c r="PYZ27"/>
      <c r="PZA27"/>
      <c r="PZB27"/>
      <c r="PZC27"/>
      <c r="PZD27"/>
      <c r="PZE27"/>
      <c r="PZF27"/>
      <c r="PZG27"/>
      <c r="PZH27"/>
      <c r="PZI27"/>
      <c r="PZJ27"/>
      <c r="PZK27"/>
      <c r="PZL27"/>
      <c r="PZM27"/>
      <c r="PZN27"/>
      <c r="PZO27"/>
      <c r="PZP27"/>
      <c r="PZQ27"/>
      <c r="PZR27"/>
      <c r="PZS27"/>
      <c r="PZT27"/>
      <c r="PZU27"/>
      <c r="PZV27"/>
      <c r="PZW27"/>
      <c r="PZX27"/>
      <c r="PZY27"/>
      <c r="PZZ27"/>
      <c r="QAA27"/>
      <c r="QAB27"/>
      <c r="QAC27"/>
      <c r="QAD27"/>
      <c r="QAE27"/>
      <c r="QAF27"/>
      <c r="QAG27"/>
      <c r="QAH27"/>
      <c r="QAI27"/>
      <c r="QAJ27"/>
      <c r="QAK27"/>
      <c r="QAL27"/>
      <c r="QAM27"/>
      <c r="QAN27"/>
      <c r="QAO27"/>
      <c r="QAP27"/>
      <c r="QAQ27"/>
      <c r="QAR27"/>
      <c r="QAS27"/>
      <c r="QAT27"/>
      <c r="QAU27"/>
      <c r="QAV27"/>
      <c r="QAW27"/>
      <c r="QAX27"/>
      <c r="QAY27"/>
      <c r="QAZ27"/>
      <c r="QBA27"/>
      <c r="QBB27"/>
      <c r="QBC27"/>
      <c r="QBD27"/>
      <c r="QBE27"/>
      <c r="QBF27"/>
      <c r="QBG27"/>
      <c r="QBH27"/>
      <c r="QBI27"/>
      <c r="QBJ27"/>
      <c r="QBK27"/>
      <c r="QBL27"/>
      <c r="QBM27"/>
      <c r="QBN27"/>
      <c r="QBO27"/>
      <c r="QBP27"/>
      <c r="QBQ27"/>
      <c r="QBR27"/>
      <c r="QBS27"/>
      <c r="QBT27"/>
      <c r="QBU27"/>
      <c r="QBV27"/>
      <c r="QBW27"/>
      <c r="QBX27"/>
      <c r="QBY27"/>
      <c r="QBZ27"/>
      <c r="QCA27"/>
      <c r="QCB27"/>
      <c r="QCC27"/>
      <c r="QCD27"/>
      <c r="QCE27"/>
      <c r="QCF27"/>
      <c r="QCG27"/>
      <c r="QCH27"/>
      <c r="QCI27"/>
      <c r="QCJ27"/>
      <c r="QCK27"/>
      <c r="QCL27"/>
      <c r="QCM27"/>
      <c r="QCN27"/>
      <c r="QCO27"/>
      <c r="QCP27"/>
      <c r="QCQ27"/>
      <c r="QCR27"/>
      <c r="QCS27"/>
      <c r="QCT27"/>
      <c r="QCU27"/>
      <c r="QCV27"/>
      <c r="QCW27"/>
      <c r="QCX27"/>
      <c r="QCY27"/>
      <c r="QCZ27"/>
      <c r="QDA27"/>
      <c r="QDB27"/>
      <c r="QDC27"/>
      <c r="QDD27"/>
      <c r="QDE27"/>
      <c r="QDF27"/>
      <c r="QDG27"/>
      <c r="QDH27"/>
      <c r="QDI27"/>
      <c r="QDJ27"/>
      <c r="QDK27"/>
      <c r="QDL27"/>
      <c r="QDM27"/>
      <c r="QDN27"/>
      <c r="QDO27"/>
      <c r="QDP27"/>
      <c r="QDQ27"/>
      <c r="QDR27"/>
      <c r="QDS27"/>
      <c r="QDT27"/>
      <c r="QDU27"/>
      <c r="QDV27"/>
      <c r="QDW27"/>
      <c r="QDX27"/>
      <c r="QDY27"/>
      <c r="QDZ27"/>
      <c r="QEA27"/>
      <c r="QEB27"/>
      <c r="QEC27"/>
      <c r="QED27"/>
      <c r="QEE27"/>
      <c r="QEF27"/>
      <c r="QEG27"/>
      <c r="QEH27"/>
      <c r="QEI27"/>
      <c r="QEJ27"/>
      <c r="QEK27"/>
      <c r="QEL27"/>
      <c r="QEM27"/>
      <c r="QEN27"/>
      <c r="QEO27"/>
      <c r="QEP27"/>
      <c r="QEQ27"/>
      <c r="QER27"/>
      <c r="QES27"/>
      <c r="QET27"/>
      <c r="QEU27"/>
      <c r="QEV27"/>
      <c r="QEW27"/>
      <c r="QEX27"/>
      <c r="QEY27"/>
      <c r="QEZ27"/>
      <c r="QFA27"/>
      <c r="QFB27"/>
      <c r="QFC27"/>
      <c r="QFD27"/>
      <c r="QFE27"/>
      <c r="QFF27"/>
      <c r="QFG27"/>
      <c r="QFH27"/>
      <c r="QFI27"/>
      <c r="QFJ27"/>
      <c r="QFK27"/>
      <c r="QFL27"/>
      <c r="QFM27"/>
      <c r="QFN27"/>
      <c r="QFO27"/>
      <c r="QFP27"/>
      <c r="QFQ27"/>
      <c r="QFR27"/>
      <c r="QFS27"/>
      <c r="QFT27"/>
      <c r="QFU27"/>
      <c r="QFV27"/>
      <c r="QFW27"/>
      <c r="QFX27"/>
      <c r="QFY27"/>
      <c r="QFZ27"/>
      <c r="QGA27"/>
      <c r="QGB27"/>
      <c r="QGC27"/>
      <c r="QGD27"/>
      <c r="QGE27"/>
      <c r="QGF27"/>
      <c r="QGG27"/>
      <c r="QGH27"/>
      <c r="QGI27"/>
      <c r="QGJ27"/>
      <c r="QGK27"/>
      <c r="QGL27"/>
      <c r="QGM27"/>
      <c r="QGN27"/>
      <c r="QGO27"/>
      <c r="QGP27"/>
      <c r="QGQ27"/>
      <c r="QGR27"/>
      <c r="QGS27"/>
      <c r="QGT27"/>
      <c r="QGU27"/>
      <c r="QGV27"/>
      <c r="QGW27"/>
      <c r="QGX27"/>
      <c r="QGY27"/>
      <c r="QGZ27"/>
      <c r="QHA27"/>
      <c r="QHB27"/>
      <c r="QHC27"/>
      <c r="QHD27"/>
      <c r="QHE27"/>
      <c r="QHF27"/>
      <c r="QHG27"/>
      <c r="QHH27"/>
      <c r="QHI27"/>
      <c r="QHJ27"/>
      <c r="QHK27"/>
      <c r="QHL27"/>
      <c r="QHM27"/>
      <c r="QHN27"/>
      <c r="QHO27"/>
      <c r="QHP27"/>
      <c r="QHQ27"/>
      <c r="QHR27"/>
      <c r="QHS27"/>
      <c r="QHT27"/>
      <c r="QHU27"/>
      <c r="QHV27"/>
      <c r="QHW27"/>
      <c r="QHX27"/>
      <c r="QHY27"/>
      <c r="QHZ27"/>
      <c r="QIA27"/>
      <c r="QIB27"/>
      <c r="QIC27"/>
      <c r="QID27"/>
      <c r="QIE27"/>
      <c r="QIF27"/>
      <c r="QIG27"/>
      <c r="QIH27"/>
      <c r="QII27"/>
      <c r="QIJ27"/>
      <c r="QIK27"/>
      <c r="QIL27"/>
      <c r="QIM27"/>
      <c r="QIN27"/>
      <c r="QIO27"/>
      <c r="QIP27"/>
      <c r="QIQ27"/>
      <c r="QIR27"/>
      <c r="QIS27"/>
      <c r="QIT27"/>
      <c r="QIU27"/>
      <c r="QIV27"/>
      <c r="QIW27"/>
      <c r="QIX27"/>
      <c r="QIY27"/>
      <c r="QIZ27"/>
      <c r="QJA27"/>
      <c r="QJB27"/>
      <c r="QJC27"/>
      <c r="QJD27"/>
      <c r="QJE27"/>
      <c r="QJF27"/>
      <c r="QJG27"/>
      <c r="QJH27"/>
      <c r="QJI27"/>
      <c r="QJJ27"/>
      <c r="QJK27"/>
      <c r="QJL27"/>
      <c r="QJM27"/>
      <c r="QJN27"/>
      <c r="QJO27"/>
      <c r="QJP27"/>
      <c r="QJQ27"/>
      <c r="QJR27"/>
      <c r="QJS27"/>
      <c r="QJT27"/>
      <c r="QJU27"/>
      <c r="QJV27"/>
      <c r="QJW27"/>
      <c r="QJX27"/>
      <c r="QJY27"/>
      <c r="QJZ27"/>
      <c r="QKA27"/>
      <c r="QKB27"/>
      <c r="QKC27"/>
      <c r="QKD27"/>
      <c r="QKE27"/>
      <c r="QKF27"/>
      <c r="QKG27"/>
      <c r="QKH27"/>
      <c r="QKI27"/>
      <c r="QKJ27"/>
      <c r="QKK27"/>
      <c r="QKL27"/>
      <c r="QKM27"/>
      <c r="QKN27"/>
      <c r="QKO27"/>
      <c r="QKP27"/>
      <c r="QKQ27"/>
      <c r="QKR27"/>
      <c r="QKS27"/>
      <c r="QKT27"/>
      <c r="QKU27"/>
      <c r="QKV27"/>
      <c r="QKW27"/>
      <c r="QKX27"/>
      <c r="QKY27"/>
      <c r="QKZ27"/>
      <c r="QLA27"/>
      <c r="QLB27"/>
      <c r="QLC27"/>
      <c r="QLD27"/>
      <c r="QLE27"/>
      <c r="QLF27"/>
      <c r="QLG27"/>
      <c r="QLH27"/>
      <c r="QLI27"/>
      <c r="QLJ27"/>
      <c r="QLK27"/>
      <c r="QLL27"/>
      <c r="QLM27"/>
      <c r="QLN27"/>
      <c r="QLO27"/>
      <c r="QLP27"/>
      <c r="QLQ27"/>
      <c r="QLR27"/>
      <c r="QLS27"/>
      <c r="QLT27"/>
      <c r="QLU27"/>
      <c r="QLV27"/>
      <c r="QLW27"/>
      <c r="QLX27"/>
      <c r="QLY27"/>
      <c r="QLZ27"/>
      <c r="QMA27"/>
      <c r="QMB27"/>
      <c r="QMC27"/>
      <c r="QMD27"/>
      <c r="QME27"/>
      <c r="QMF27"/>
      <c r="QMG27"/>
      <c r="QMH27"/>
      <c r="QMI27"/>
      <c r="QMJ27"/>
      <c r="QMK27"/>
      <c r="QML27"/>
      <c r="QMM27"/>
      <c r="QMN27"/>
      <c r="QMO27"/>
      <c r="QMP27"/>
      <c r="QMQ27"/>
      <c r="QMR27"/>
      <c r="QMS27"/>
      <c r="QMT27"/>
      <c r="QMU27"/>
      <c r="QMV27"/>
      <c r="QMW27"/>
      <c r="QMX27"/>
      <c r="QMY27"/>
      <c r="QMZ27"/>
      <c r="QNA27"/>
      <c r="QNB27"/>
      <c r="QNC27"/>
      <c r="QND27"/>
      <c r="QNE27"/>
      <c r="QNF27"/>
      <c r="QNG27"/>
      <c r="QNH27"/>
      <c r="QNI27"/>
      <c r="QNJ27"/>
      <c r="QNK27"/>
      <c r="QNL27"/>
      <c r="QNM27"/>
      <c r="QNN27"/>
      <c r="QNO27"/>
      <c r="QNP27"/>
      <c r="QNQ27"/>
      <c r="QNR27"/>
      <c r="QNS27"/>
      <c r="QNT27"/>
      <c r="QNU27"/>
      <c r="QNV27"/>
      <c r="QNW27"/>
      <c r="QNX27"/>
      <c r="QNY27"/>
      <c r="QNZ27"/>
      <c r="QOA27"/>
      <c r="QOB27"/>
      <c r="QOC27"/>
      <c r="QOD27"/>
      <c r="QOE27"/>
      <c r="QOF27"/>
      <c r="QOG27"/>
      <c r="QOH27"/>
      <c r="QOI27"/>
      <c r="QOJ27"/>
      <c r="QOK27"/>
      <c r="QOL27"/>
      <c r="QOM27"/>
      <c r="QON27"/>
      <c r="QOO27"/>
      <c r="QOP27"/>
      <c r="QOQ27"/>
      <c r="QOR27"/>
      <c r="QOS27"/>
      <c r="QOT27"/>
      <c r="QOU27"/>
      <c r="QOV27"/>
      <c r="QOW27"/>
      <c r="QOX27"/>
      <c r="QOY27"/>
      <c r="QOZ27"/>
      <c r="QPA27"/>
      <c r="QPB27"/>
      <c r="QPC27"/>
      <c r="QPD27"/>
      <c r="QPE27"/>
      <c r="QPF27"/>
      <c r="QPG27"/>
      <c r="QPH27"/>
      <c r="QPI27"/>
      <c r="QPJ27"/>
      <c r="QPK27"/>
      <c r="QPL27"/>
      <c r="QPM27"/>
      <c r="QPN27"/>
      <c r="QPO27"/>
      <c r="QPP27"/>
      <c r="QPQ27"/>
      <c r="QPR27"/>
      <c r="QPS27"/>
      <c r="QPT27"/>
      <c r="QPU27"/>
      <c r="QPV27"/>
      <c r="QPW27"/>
      <c r="QPX27"/>
      <c r="QPY27"/>
      <c r="QPZ27"/>
      <c r="QQA27"/>
      <c r="QQB27"/>
      <c r="QQC27"/>
      <c r="QQD27"/>
      <c r="QQE27"/>
      <c r="QQF27"/>
      <c r="QQG27"/>
      <c r="QQH27"/>
      <c r="QQI27"/>
      <c r="QQJ27"/>
      <c r="QQK27"/>
      <c r="QQL27"/>
      <c r="QQM27"/>
      <c r="QQN27"/>
      <c r="QQO27"/>
      <c r="QQP27"/>
      <c r="QQQ27"/>
      <c r="QQR27"/>
      <c r="QQS27"/>
      <c r="QQT27"/>
      <c r="QQU27"/>
      <c r="QQV27"/>
      <c r="QQW27"/>
      <c r="QQX27"/>
      <c r="QQY27"/>
      <c r="QQZ27"/>
      <c r="QRA27"/>
      <c r="QRB27"/>
      <c r="QRC27"/>
      <c r="QRD27"/>
      <c r="QRE27"/>
      <c r="QRF27"/>
      <c r="QRG27"/>
      <c r="QRH27"/>
      <c r="QRI27"/>
      <c r="QRJ27"/>
      <c r="QRK27"/>
      <c r="QRL27"/>
      <c r="QRM27"/>
      <c r="QRN27"/>
      <c r="QRO27"/>
      <c r="QRP27"/>
      <c r="QRQ27"/>
      <c r="QRR27"/>
      <c r="QRS27"/>
      <c r="QRT27"/>
      <c r="QRU27"/>
      <c r="QRV27"/>
      <c r="QRW27"/>
      <c r="QRX27"/>
      <c r="QRY27"/>
      <c r="QRZ27"/>
      <c r="QSA27"/>
      <c r="QSB27"/>
      <c r="QSC27"/>
      <c r="QSD27"/>
      <c r="QSE27"/>
      <c r="QSF27"/>
      <c r="QSG27"/>
      <c r="QSH27"/>
      <c r="QSI27"/>
      <c r="QSJ27"/>
      <c r="QSK27"/>
      <c r="QSL27"/>
      <c r="QSM27"/>
      <c r="QSN27"/>
      <c r="QSO27"/>
      <c r="QSP27"/>
      <c r="QSQ27"/>
      <c r="QSR27"/>
      <c r="QSS27"/>
      <c r="QST27"/>
      <c r="QSU27"/>
      <c r="QSV27"/>
      <c r="QSW27"/>
      <c r="QSX27"/>
      <c r="QSY27"/>
      <c r="QSZ27"/>
      <c r="QTA27"/>
      <c r="QTB27"/>
      <c r="QTC27"/>
      <c r="QTD27"/>
      <c r="QTE27"/>
      <c r="QTF27"/>
      <c r="QTG27"/>
      <c r="QTH27"/>
      <c r="QTI27"/>
      <c r="QTJ27"/>
      <c r="QTK27"/>
      <c r="QTL27"/>
      <c r="QTM27"/>
      <c r="QTN27"/>
      <c r="QTO27"/>
      <c r="QTP27"/>
      <c r="QTQ27"/>
      <c r="QTR27"/>
      <c r="QTS27"/>
      <c r="QTT27"/>
      <c r="QTU27"/>
      <c r="QTV27"/>
      <c r="QTW27"/>
      <c r="QTX27"/>
      <c r="QTY27"/>
      <c r="QTZ27"/>
      <c r="QUA27"/>
      <c r="QUB27"/>
      <c r="QUC27"/>
      <c r="QUD27"/>
      <c r="QUE27"/>
      <c r="QUF27"/>
      <c r="QUG27"/>
      <c r="QUH27"/>
      <c r="QUI27"/>
      <c r="QUJ27"/>
      <c r="QUK27"/>
      <c r="QUL27"/>
      <c r="QUM27"/>
      <c r="QUN27"/>
      <c r="QUO27"/>
      <c r="QUP27"/>
      <c r="QUQ27"/>
      <c r="QUR27"/>
      <c r="QUS27"/>
      <c r="QUT27"/>
      <c r="QUU27"/>
      <c r="QUV27"/>
      <c r="QUW27"/>
      <c r="QUX27"/>
      <c r="QUY27"/>
      <c r="QUZ27"/>
      <c r="QVA27"/>
      <c r="QVB27"/>
      <c r="QVC27"/>
      <c r="QVD27"/>
      <c r="QVE27"/>
      <c r="QVF27"/>
      <c r="QVG27"/>
      <c r="QVH27"/>
      <c r="QVI27"/>
      <c r="QVJ27"/>
      <c r="QVK27"/>
      <c r="QVL27"/>
      <c r="QVM27"/>
      <c r="QVN27"/>
      <c r="QVO27"/>
      <c r="QVP27"/>
      <c r="QVQ27"/>
      <c r="QVR27"/>
      <c r="QVS27"/>
      <c r="QVT27"/>
      <c r="QVU27"/>
      <c r="QVV27"/>
      <c r="QVW27"/>
      <c r="QVX27"/>
      <c r="QVY27"/>
      <c r="QVZ27"/>
      <c r="QWA27"/>
      <c r="QWB27"/>
      <c r="QWC27"/>
      <c r="QWD27"/>
      <c r="QWE27"/>
      <c r="QWF27"/>
      <c r="QWG27"/>
      <c r="QWH27"/>
      <c r="QWI27"/>
      <c r="QWJ27"/>
      <c r="QWK27"/>
      <c r="QWL27"/>
      <c r="QWM27"/>
      <c r="QWN27"/>
      <c r="QWO27"/>
      <c r="QWP27"/>
      <c r="QWQ27"/>
      <c r="QWR27"/>
      <c r="QWS27"/>
      <c r="QWT27"/>
      <c r="QWU27"/>
      <c r="QWV27"/>
      <c r="QWW27"/>
      <c r="QWX27"/>
      <c r="QWY27"/>
      <c r="QWZ27"/>
      <c r="QXA27"/>
      <c r="QXB27"/>
      <c r="QXC27"/>
      <c r="QXD27"/>
      <c r="QXE27"/>
      <c r="QXF27"/>
      <c r="QXG27"/>
      <c r="QXH27"/>
      <c r="QXI27"/>
      <c r="QXJ27"/>
      <c r="QXK27"/>
      <c r="QXL27"/>
      <c r="QXM27"/>
      <c r="QXN27"/>
      <c r="QXO27"/>
      <c r="QXP27"/>
      <c r="QXQ27"/>
      <c r="QXR27"/>
      <c r="QXS27"/>
      <c r="QXT27"/>
      <c r="QXU27"/>
      <c r="QXV27"/>
      <c r="QXW27"/>
      <c r="QXX27"/>
      <c r="QXY27"/>
      <c r="QXZ27"/>
      <c r="QYA27"/>
      <c r="QYB27"/>
      <c r="QYC27"/>
      <c r="QYD27"/>
      <c r="QYE27"/>
      <c r="QYF27"/>
      <c r="QYG27"/>
      <c r="QYH27"/>
      <c r="QYI27"/>
      <c r="QYJ27"/>
      <c r="QYK27"/>
      <c r="QYL27"/>
      <c r="QYM27"/>
      <c r="QYN27"/>
      <c r="QYO27"/>
      <c r="QYP27"/>
      <c r="QYQ27"/>
      <c r="QYR27"/>
      <c r="QYS27"/>
      <c r="QYT27"/>
      <c r="QYU27"/>
      <c r="QYV27"/>
      <c r="QYW27"/>
      <c r="QYX27"/>
      <c r="QYY27"/>
      <c r="QYZ27"/>
      <c r="QZA27"/>
      <c r="QZB27"/>
      <c r="QZC27"/>
      <c r="QZD27"/>
      <c r="QZE27"/>
      <c r="QZF27"/>
      <c r="QZG27"/>
      <c r="QZH27"/>
      <c r="QZI27"/>
      <c r="QZJ27"/>
      <c r="QZK27"/>
      <c r="QZL27"/>
      <c r="QZM27"/>
      <c r="QZN27"/>
      <c r="QZO27"/>
      <c r="QZP27"/>
      <c r="QZQ27"/>
      <c r="QZR27"/>
      <c r="QZS27"/>
      <c r="QZT27"/>
      <c r="QZU27"/>
      <c r="QZV27"/>
      <c r="QZW27"/>
      <c r="QZX27"/>
      <c r="QZY27"/>
      <c r="QZZ27"/>
      <c r="RAA27"/>
      <c r="RAB27"/>
      <c r="RAC27"/>
      <c r="RAD27"/>
      <c r="RAE27"/>
      <c r="RAF27"/>
      <c r="RAG27"/>
      <c r="RAH27"/>
      <c r="RAI27"/>
      <c r="RAJ27"/>
      <c r="RAK27"/>
      <c r="RAL27"/>
      <c r="RAM27"/>
      <c r="RAN27"/>
      <c r="RAO27"/>
      <c r="RAP27"/>
      <c r="RAQ27"/>
      <c r="RAR27"/>
      <c r="RAS27"/>
      <c r="RAT27"/>
      <c r="RAU27"/>
      <c r="RAV27"/>
      <c r="RAW27"/>
      <c r="RAX27"/>
      <c r="RAY27"/>
      <c r="RAZ27"/>
      <c r="RBA27"/>
      <c r="RBB27"/>
      <c r="RBC27"/>
      <c r="RBD27"/>
      <c r="RBE27"/>
      <c r="RBF27"/>
      <c r="RBG27"/>
      <c r="RBH27"/>
      <c r="RBI27"/>
      <c r="RBJ27"/>
      <c r="RBK27"/>
      <c r="RBL27"/>
      <c r="RBM27"/>
      <c r="RBN27"/>
      <c r="RBO27"/>
      <c r="RBP27"/>
      <c r="RBQ27"/>
      <c r="RBR27"/>
      <c r="RBS27"/>
      <c r="RBT27"/>
      <c r="RBU27"/>
      <c r="RBV27"/>
      <c r="RBW27"/>
      <c r="RBX27"/>
      <c r="RBY27"/>
      <c r="RBZ27"/>
      <c r="RCA27"/>
      <c r="RCB27"/>
      <c r="RCC27"/>
      <c r="RCD27"/>
      <c r="RCE27"/>
      <c r="RCF27"/>
      <c r="RCG27"/>
      <c r="RCH27"/>
      <c r="RCI27"/>
      <c r="RCJ27"/>
      <c r="RCK27"/>
      <c r="RCL27"/>
      <c r="RCM27"/>
      <c r="RCN27"/>
      <c r="RCO27"/>
      <c r="RCP27"/>
      <c r="RCQ27"/>
      <c r="RCR27"/>
      <c r="RCS27"/>
      <c r="RCT27"/>
      <c r="RCU27"/>
      <c r="RCV27"/>
      <c r="RCW27"/>
      <c r="RCX27"/>
      <c r="RCY27"/>
      <c r="RCZ27"/>
      <c r="RDA27"/>
      <c r="RDB27"/>
      <c r="RDC27"/>
      <c r="RDD27"/>
      <c r="RDE27"/>
      <c r="RDF27"/>
      <c r="RDG27"/>
      <c r="RDH27"/>
      <c r="RDI27"/>
      <c r="RDJ27"/>
      <c r="RDK27"/>
      <c r="RDL27"/>
      <c r="RDM27"/>
      <c r="RDN27"/>
      <c r="RDO27"/>
      <c r="RDP27"/>
      <c r="RDQ27"/>
      <c r="RDR27"/>
      <c r="RDS27"/>
      <c r="RDT27"/>
      <c r="RDU27"/>
      <c r="RDV27"/>
      <c r="RDW27"/>
      <c r="RDX27"/>
      <c r="RDY27"/>
      <c r="RDZ27"/>
      <c r="REA27"/>
      <c r="REB27"/>
      <c r="REC27"/>
      <c r="RED27"/>
      <c r="REE27"/>
      <c r="REF27"/>
      <c r="REG27"/>
      <c r="REH27"/>
      <c r="REI27"/>
      <c r="REJ27"/>
      <c r="REK27"/>
      <c r="REL27"/>
      <c r="REM27"/>
      <c r="REN27"/>
      <c r="REO27"/>
      <c r="REP27"/>
      <c r="REQ27"/>
      <c r="RER27"/>
      <c r="RES27"/>
      <c r="RET27"/>
      <c r="REU27"/>
      <c r="REV27"/>
      <c r="REW27"/>
      <c r="REX27"/>
      <c r="REY27"/>
      <c r="REZ27"/>
      <c r="RFA27"/>
      <c r="RFB27"/>
      <c r="RFC27"/>
      <c r="RFD27"/>
      <c r="RFE27"/>
      <c r="RFF27"/>
      <c r="RFG27"/>
      <c r="RFH27"/>
      <c r="RFI27"/>
      <c r="RFJ27"/>
      <c r="RFK27"/>
      <c r="RFL27"/>
      <c r="RFM27"/>
      <c r="RFN27"/>
      <c r="RFO27"/>
      <c r="RFP27"/>
      <c r="RFQ27"/>
      <c r="RFR27"/>
      <c r="RFS27"/>
      <c r="RFT27"/>
      <c r="RFU27"/>
      <c r="RFV27"/>
      <c r="RFW27"/>
      <c r="RFX27"/>
      <c r="RFY27"/>
      <c r="RFZ27"/>
      <c r="RGA27"/>
      <c r="RGB27"/>
      <c r="RGC27"/>
      <c r="RGD27"/>
      <c r="RGE27"/>
      <c r="RGF27"/>
      <c r="RGG27"/>
      <c r="RGH27"/>
      <c r="RGI27"/>
      <c r="RGJ27"/>
      <c r="RGK27"/>
      <c r="RGL27"/>
      <c r="RGM27"/>
      <c r="RGN27"/>
      <c r="RGO27"/>
      <c r="RGP27"/>
      <c r="RGQ27"/>
      <c r="RGR27"/>
      <c r="RGS27"/>
      <c r="RGT27"/>
      <c r="RGU27"/>
      <c r="RGV27"/>
      <c r="RGW27"/>
      <c r="RGX27"/>
      <c r="RGY27"/>
      <c r="RGZ27"/>
      <c r="RHA27"/>
      <c r="RHB27"/>
      <c r="RHC27"/>
      <c r="RHD27"/>
      <c r="RHE27"/>
      <c r="RHF27"/>
      <c r="RHG27"/>
      <c r="RHH27"/>
      <c r="RHI27"/>
      <c r="RHJ27"/>
      <c r="RHK27"/>
      <c r="RHL27"/>
      <c r="RHM27"/>
      <c r="RHN27"/>
      <c r="RHO27"/>
      <c r="RHP27"/>
      <c r="RHQ27"/>
      <c r="RHR27"/>
      <c r="RHS27"/>
      <c r="RHT27"/>
      <c r="RHU27"/>
      <c r="RHV27"/>
      <c r="RHW27"/>
      <c r="RHX27"/>
      <c r="RHY27"/>
      <c r="RHZ27"/>
      <c r="RIA27"/>
      <c r="RIB27"/>
      <c r="RIC27"/>
      <c r="RID27"/>
      <c r="RIE27"/>
      <c r="RIF27"/>
      <c r="RIG27"/>
      <c r="RIH27"/>
      <c r="RII27"/>
      <c r="RIJ27"/>
      <c r="RIK27"/>
      <c r="RIL27"/>
      <c r="RIM27"/>
      <c r="RIN27"/>
      <c r="RIO27"/>
      <c r="RIP27"/>
      <c r="RIQ27"/>
      <c r="RIR27"/>
      <c r="RIS27"/>
      <c r="RIT27"/>
      <c r="RIU27"/>
      <c r="RIV27"/>
      <c r="RIW27"/>
      <c r="RIX27"/>
      <c r="RIY27"/>
      <c r="RIZ27"/>
      <c r="RJA27"/>
      <c r="RJB27"/>
      <c r="RJC27"/>
      <c r="RJD27"/>
      <c r="RJE27"/>
      <c r="RJF27"/>
      <c r="RJG27"/>
      <c r="RJH27"/>
      <c r="RJI27"/>
      <c r="RJJ27"/>
      <c r="RJK27"/>
      <c r="RJL27"/>
      <c r="RJM27"/>
      <c r="RJN27"/>
      <c r="RJO27"/>
      <c r="RJP27"/>
      <c r="RJQ27"/>
      <c r="RJR27"/>
      <c r="RJS27"/>
      <c r="RJT27"/>
      <c r="RJU27"/>
      <c r="RJV27"/>
      <c r="RJW27"/>
      <c r="RJX27"/>
      <c r="RJY27"/>
      <c r="RJZ27"/>
      <c r="RKA27"/>
      <c r="RKB27"/>
      <c r="RKC27"/>
      <c r="RKD27"/>
      <c r="RKE27"/>
      <c r="RKF27"/>
      <c r="RKG27"/>
      <c r="RKH27"/>
      <c r="RKI27"/>
      <c r="RKJ27"/>
      <c r="RKK27"/>
      <c r="RKL27"/>
      <c r="RKM27"/>
      <c r="RKN27"/>
      <c r="RKO27"/>
      <c r="RKP27"/>
      <c r="RKQ27"/>
      <c r="RKR27"/>
      <c r="RKS27"/>
      <c r="RKT27"/>
      <c r="RKU27"/>
      <c r="RKV27"/>
      <c r="RKW27"/>
      <c r="RKX27"/>
      <c r="RKY27"/>
      <c r="RKZ27"/>
      <c r="RLA27"/>
      <c r="RLB27"/>
      <c r="RLC27"/>
      <c r="RLD27"/>
      <c r="RLE27"/>
      <c r="RLF27"/>
      <c r="RLG27"/>
      <c r="RLH27"/>
      <c r="RLI27"/>
      <c r="RLJ27"/>
      <c r="RLK27"/>
      <c r="RLL27"/>
      <c r="RLM27"/>
      <c r="RLN27"/>
      <c r="RLO27"/>
      <c r="RLP27"/>
      <c r="RLQ27"/>
      <c r="RLR27"/>
      <c r="RLS27"/>
      <c r="RLT27"/>
      <c r="RLU27"/>
      <c r="RLV27"/>
      <c r="RLW27"/>
      <c r="RLX27"/>
      <c r="RLY27"/>
      <c r="RLZ27"/>
      <c r="RMA27"/>
      <c r="RMB27"/>
      <c r="RMC27"/>
      <c r="RMD27"/>
      <c r="RME27"/>
      <c r="RMF27"/>
      <c r="RMG27"/>
      <c r="RMH27"/>
      <c r="RMI27"/>
      <c r="RMJ27"/>
      <c r="RMK27"/>
      <c r="RML27"/>
      <c r="RMM27"/>
      <c r="RMN27"/>
      <c r="RMO27"/>
      <c r="RMP27"/>
      <c r="RMQ27"/>
      <c r="RMR27"/>
      <c r="RMS27"/>
      <c r="RMT27"/>
      <c r="RMU27"/>
      <c r="RMV27"/>
      <c r="RMW27"/>
      <c r="RMX27"/>
      <c r="RMY27"/>
      <c r="RMZ27"/>
      <c r="RNA27"/>
      <c r="RNB27"/>
      <c r="RNC27"/>
      <c r="RND27"/>
      <c r="RNE27"/>
      <c r="RNF27"/>
      <c r="RNG27"/>
      <c r="RNH27"/>
      <c r="RNI27"/>
      <c r="RNJ27"/>
      <c r="RNK27"/>
      <c r="RNL27"/>
      <c r="RNM27"/>
      <c r="RNN27"/>
      <c r="RNO27"/>
      <c r="RNP27"/>
      <c r="RNQ27"/>
      <c r="RNR27"/>
      <c r="RNS27"/>
      <c r="RNT27"/>
      <c r="RNU27"/>
      <c r="RNV27"/>
      <c r="RNW27"/>
      <c r="RNX27"/>
      <c r="RNY27"/>
      <c r="RNZ27"/>
      <c r="ROA27"/>
      <c r="ROB27"/>
      <c r="ROC27"/>
      <c r="ROD27"/>
      <c r="ROE27"/>
      <c r="ROF27"/>
      <c r="ROG27"/>
      <c r="ROH27"/>
      <c r="ROI27"/>
      <c r="ROJ27"/>
      <c r="ROK27"/>
      <c r="ROL27"/>
      <c r="ROM27"/>
      <c r="RON27"/>
      <c r="ROO27"/>
      <c r="ROP27"/>
      <c r="ROQ27"/>
      <c r="ROR27"/>
      <c r="ROS27"/>
      <c r="ROT27"/>
      <c r="ROU27"/>
      <c r="ROV27"/>
      <c r="ROW27"/>
      <c r="ROX27"/>
      <c r="ROY27"/>
      <c r="ROZ27"/>
      <c r="RPA27"/>
      <c r="RPB27"/>
      <c r="RPC27"/>
      <c r="RPD27"/>
      <c r="RPE27"/>
      <c r="RPF27"/>
      <c r="RPG27"/>
      <c r="RPH27"/>
      <c r="RPI27"/>
      <c r="RPJ27"/>
      <c r="RPK27"/>
      <c r="RPL27"/>
      <c r="RPM27"/>
      <c r="RPN27"/>
      <c r="RPO27"/>
      <c r="RPP27"/>
      <c r="RPQ27"/>
      <c r="RPR27"/>
      <c r="RPS27"/>
      <c r="RPT27"/>
      <c r="RPU27"/>
      <c r="RPV27"/>
      <c r="RPW27"/>
      <c r="RPX27"/>
      <c r="RPY27"/>
      <c r="RPZ27"/>
      <c r="RQA27"/>
      <c r="RQB27"/>
      <c r="RQC27"/>
      <c r="RQD27"/>
      <c r="RQE27"/>
      <c r="RQF27"/>
      <c r="RQG27"/>
      <c r="RQH27"/>
      <c r="RQI27"/>
      <c r="RQJ27"/>
      <c r="RQK27"/>
      <c r="RQL27"/>
      <c r="RQM27"/>
      <c r="RQN27"/>
      <c r="RQO27"/>
      <c r="RQP27"/>
      <c r="RQQ27"/>
      <c r="RQR27"/>
      <c r="RQS27"/>
      <c r="RQT27"/>
      <c r="RQU27"/>
      <c r="RQV27"/>
      <c r="RQW27"/>
      <c r="RQX27"/>
      <c r="RQY27"/>
      <c r="RQZ27"/>
      <c r="RRA27"/>
      <c r="RRB27"/>
      <c r="RRC27"/>
      <c r="RRD27"/>
      <c r="RRE27"/>
      <c r="RRF27"/>
      <c r="RRG27"/>
      <c r="RRH27"/>
      <c r="RRI27"/>
      <c r="RRJ27"/>
      <c r="RRK27"/>
      <c r="RRL27"/>
      <c r="RRM27"/>
      <c r="RRN27"/>
      <c r="RRO27"/>
      <c r="RRP27"/>
      <c r="RRQ27"/>
      <c r="RRR27"/>
      <c r="RRS27"/>
      <c r="RRT27"/>
      <c r="RRU27"/>
      <c r="RRV27"/>
      <c r="RRW27"/>
      <c r="RRX27"/>
      <c r="RRY27"/>
      <c r="RRZ27"/>
      <c r="RSA27"/>
      <c r="RSB27"/>
      <c r="RSC27"/>
      <c r="RSD27"/>
      <c r="RSE27"/>
      <c r="RSF27"/>
      <c r="RSG27"/>
      <c r="RSH27"/>
      <c r="RSI27"/>
      <c r="RSJ27"/>
      <c r="RSK27"/>
      <c r="RSL27"/>
      <c r="RSM27"/>
      <c r="RSN27"/>
      <c r="RSO27"/>
      <c r="RSP27"/>
      <c r="RSQ27"/>
      <c r="RSR27"/>
      <c r="RSS27"/>
      <c r="RST27"/>
      <c r="RSU27"/>
      <c r="RSV27"/>
      <c r="RSW27"/>
      <c r="RSX27"/>
      <c r="RSY27"/>
      <c r="RSZ27"/>
      <c r="RTA27"/>
      <c r="RTB27"/>
      <c r="RTC27"/>
      <c r="RTD27"/>
      <c r="RTE27"/>
      <c r="RTF27"/>
      <c r="RTG27"/>
      <c r="RTH27"/>
      <c r="RTI27"/>
      <c r="RTJ27"/>
      <c r="RTK27"/>
      <c r="RTL27"/>
      <c r="RTM27"/>
      <c r="RTN27"/>
      <c r="RTO27"/>
      <c r="RTP27"/>
      <c r="RTQ27"/>
      <c r="RTR27"/>
      <c r="RTS27"/>
      <c r="RTT27"/>
      <c r="RTU27"/>
      <c r="RTV27"/>
      <c r="RTW27"/>
      <c r="RTX27"/>
      <c r="RTY27"/>
      <c r="RTZ27"/>
      <c r="RUA27"/>
      <c r="RUB27"/>
      <c r="RUC27"/>
      <c r="RUD27"/>
      <c r="RUE27"/>
      <c r="RUF27"/>
      <c r="RUG27"/>
      <c r="RUH27"/>
      <c r="RUI27"/>
      <c r="RUJ27"/>
      <c r="RUK27"/>
      <c r="RUL27"/>
      <c r="RUM27"/>
      <c r="RUN27"/>
      <c r="RUO27"/>
      <c r="RUP27"/>
      <c r="RUQ27"/>
      <c r="RUR27"/>
      <c r="RUS27"/>
      <c r="RUT27"/>
      <c r="RUU27"/>
      <c r="RUV27"/>
      <c r="RUW27"/>
      <c r="RUX27"/>
      <c r="RUY27"/>
      <c r="RUZ27"/>
      <c r="RVA27"/>
      <c r="RVB27"/>
      <c r="RVC27"/>
      <c r="RVD27"/>
      <c r="RVE27"/>
      <c r="RVF27"/>
      <c r="RVG27"/>
      <c r="RVH27"/>
      <c r="RVI27"/>
      <c r="RVJ27"/>
      <c r="RVK27"/>
      <c r="RVL27"/>
      <c r="RVM27"/>
      <c r="RVN27"/>
      <c r="RVO27"/>
      <c r="RVP27"/>
      <c r="RVQ27"/>
      <c r="RVR27"/>
      <c r="RVS27"/>
      <c r="RVT27"/>
      <c r="RVU27"/>
      <c r="RVV27"/>
      <c r="RVW27"/>
      <c r="RVX27"/>
      <c r="RVY27"/>
      <c r="RVZ27"/>
      <c r="RWA27"/>
      <c r="RWB27"/>
      <c r="RWC27"/>
      <c r="RWD27"/>
      <c r="RWE27"/>
      <c r="RWF27"/>
      <c r="RWG27"/>
      <c r="RWH27"/>
      <c r="RWI27"/>
      <c r="RWJ27"/>
      <c r="RWK27"/>
      <c r="RWL27"/>
      <c r="RWM27"/>
      <c r="RWN27"/>
      <c r="RWO27"/>
      <c r="RWP27"/>
      <c r="RWQ27"/>
      <c r="RWR27"/>
      <c r="RWS27"/>
      <c r="RWT27"/>
      <c r="RWU27"/>
      <c r="RWV27"/>
      <c r="RWW27"/>
      <c r="RWX27"/>
      <c r="RWY27"/>
      <c r="RWZ27"/>
      <c r="RXA27"/>
      <c r="RXB27"/>
      <c r="RXC27"/>
      <c r="RXD27"/>
      <c r="RXE27"/>
      <c r="RXF27"/>
      <c r="RXG27"/>
      <c r="RXH27"/>
      <c r="RXI27"/>
      <c r="RXJ27"/>
      <c r="RXK27"/>
      <c r="RXL27"/>
      <c r="RXM27"/>
      <c r="RXN27"/>
      <c r="RXO27"/>
      <c r="RXP27"/>
      <c r="RXQ27"/>
      <c r="RXR27"/>
      <c r="RXS27"/>
      <c r="RXT27"/>
      <c r="RXU27"/>
      <c r="RXV27"/>
      <c r="RXW27"/>
      <c r="RXX27"/>
      <c r="RXY27"/>
      <c r="RXZ27"/>
      <c r="RYA27"/>
      <c r="RYB27"/>
      <c r="RYC27"/>
      <c r="RYD27"/>
      <c r="RYE27"/>
      <c r="RYF27"/>
      <c r="RYG27"/>
      <c r="RYH27"/>
      <c r="RYI27"/>
      <c r="RYJ27"/>
      <c r="RYK27"/>
      <c r="RYL27"/>
      <c r="RYM27"/>
      <c r="RYN27"/>
      <c r="RYO27"/>
      <c r="RYP27"/>
      <c r="RYQ27"/>
      <c r="RYR27"/>
      <c r="RYS27"/>
      <c r="RYT27"/>
      <c r="RYU27"/>
      <c r="RYV27"/>
      <c r="RYW27"/>
      <c r="RYX27"/>
      <c r="RYY27"/>
      <c r="RYZ27"/>
      <c r="RZA27"/>
      <c r="RZB27"/>
      <c r="RZC27"/>
      <c r="RZD27"/>
      <c r="RZE27"/>
      <c r="RZF27"/>
      <c r="RZG27"/>
      <c r="RZH27"/>
      <c r="RZI27"/>
      <c r="RZJ27"/>
      <c r="RZK27"/>
      <c r="RZL27"/>
      <c r="RZM27"/>
      <c r="RZN27"/>
      <c r="RZO27"/>
      <c r="RZP27"/>
      <c r="RZQ27"/>
      <c r="RZR27"/>
      <c r="RZS27"/>
      <c r="RZT27"/>
      <c r="RZU27"/>
      <c r="RZV27"/>
      <c r="RZW27"/>
      <c r="RZX27"/>
      <c r="RZY27"/>
      <c r="RZZ27"/>
      <c r="SAA27"/>
      <c r="SAB27"/>
      <c r="SAC27"/>
      <c r="SAD27"/>
      <c r="SAE27"/>
      <c r="SAF27"/>
      <c r="SAG27"/>
      <c r="SAH27"/>
      <c r="SAI27"/>
      <c r="SAJ27"/>
      <c r="SAK27"/>
      <c r="SAL27"/>
      <c r="SAM27"/>
      <c r="SAN27"/>
      <c r="SAO27"/>
      <c r="SAP27"/>
      <c r="SAQ27"/>
      <c r="SAR27"/>
      <c r="SAS27"/>
      <c r="SAT27"/>
      <c r="SAU27"/>
      <c r="SAV27"/>
      <c r="SAW27"/>
      <c r="SAX27"/>
      <c r="SAY27"/>
      <c r="SAZ27"/>
      <c r="SBA27"/>
      <c r="SBB27"/>
      <c r="SBC27"/>
      <c r="SBD27"/>
      <c r="SBE27"/>
      <c r="SBF27"/>
      <c r="SBG27"/>
      <c r="SBH27"/>
      <c r="SBI27"/>
      <c r="SBJ27"/>
      <c r="SBK27"/>
      <c r="SBL27"/>
      <c r="SBM27"/>
      <c r="SBN27"/>
      <c r="SBO27"/>
      <c r="SBP27"/>
      <c r="SBQ27"/>
      <c r="SBR27"/>
      <c r="SBS27"/>
      <c r="SBT27"/>
      <c r="SBU27"/>
      <c r="SBV27"/>
      <c r="SBW27"/>
      <c r="SBX27"/>
      <c r="SBY27"/>
      <c r="SBZ27"/>
      <c r="SCA27"/>
      <c r="SCB27"/>
      <c r="SCC27"/>
      <c r="SCD27"/>
      <c r="SCE27"/>
      <c r="SCF27"/>
      <c r="SCG27"/>
      <c r="SCH27"/>
      <c r="SCI27"/>
      <c r="SCJ27"/>
      <c r="SCK27"/>
      <c r="SCL27"/>
      <c r="SCM27"/>
      <c r="SCN27"/>
      <c r="SCO27"/>
      <c r="SCP27"/>
      <c r="SCQ27"/>
      <c r="SCR27"/>
      <c r="SCS27"/>
      <c r="SCT27"/>
      <c r="SCU27"/>
      <c r="SCV27"/>
      <c r="SCW27"/>
      <c r="SCX27"/>
      <c r="SCY27"/>
      <c r="SCZ27"/>
      <c r="SDA27"/>
      <c r="SDB27"/>
      <c r="SDC27"/>
      <c r="SDD27"/>
      <c r="SDE27"/>
      <c r="SDF27"/>
      <c r="SDG27"/>
      <c r="SDH27"/>
      <c r="SDI27"/>
      <c r="SDJ27"/>
      <c r="SDK27"/>
      <c r="SDL27"/>
      <c r="SDM27"/>
      <c r="SDN27"/>
      <c r="SDO27"/>
      <c r="SDP27"/>
      <c r="SDQ27"/>
      <c r="SDR27"/>
      <c r="SDS27"/>
      <c r="SDT27"/>
      <c r="SDU27"/>
      <c r="SDV27"/>
      <c r="SDW27"/>
      <c r="SDX27"/>
      <c r="SDY27"/>
      <c r="SDZ27"/>
      <c r="SEA27"/>
      <c r="SEB27"/>
      <c r="SEC27"/>
      <c r="SED27"/>
      <c r="SEE27"/>
      <c r="SEF27"/>
      <c r="SEG27"/>
      <c r="SEH27"/>
      <c r="SEI27"/>
      <c r="SEJ27"/>
      <c r="SEK27"/>
      <c r="SEL27"/>
      <c r="SEM27"/>
      <c r="SEN27"/>
      <c r="SEO27"/>
      <c r="SEP27"/>
      <c r="SEQ27"/>
      <c r="SER27"/>
      <c r="SES27"/>
      <c r="SET27"/>
      <c r="SEU27"/>
      <c r="SEV27"/>
      <c r="SEW27"/>
      <c r="SEX27"/>
      <c r="SEY27"/>
      <c r="SEZ27"/>
      <c r="SFA27"/>
      <c r="SFB27"/>
      <c r="SFC27"/>
      <c r="SFD27"/>
      <c r="SFE27"/>
      <c r="SFF27"/>
      <c r="SFG27"/>
      <c r="SFH27"/>
      <c r="SFI27"/>
      <c r="SFJ27"/>
      <c r="SFK27"/>
      <c r="SFL27"/>
      <c r="SFM27"/>
      <c r="SFN27"/>
      <c r="SFO27"/>
      <c r="SFP27"/>
      <c r="SFQ27"/>
      <c r="SFR27"/>
      <c r="SFS27"/>
      <c r="SFT27"/>
      <c r="SFU27"/>
      <c r="SFV27"/>
      <c r="SFW27"/>
      <c r="SFX27"/>
      <c r="SFY27"/>
      <c r="SFZ27"/>
      <c r="SGA27"/>
      <c r="SGB27"/>
      <c r="SGC27"/>
      <c r="SGD27"/>
      <c r="SGE27"/>
      <c r="SGF27"/>
      <c r="SGG27"/>
      <c r="SGH27"/>
      <c r="SGI27"/>
      <c r="SGJ27"/>
      <c r="SGK27"/>
      <c r="SGL27"/>
      <c r="SGM27"/>
      <c r="SGN27"/>
      <c r="SGO27"/>
      <c r="SGP27"/>
      <c r="SGQ27"/>
      <c r="SGR27"/>
      <c r="SGS27"/>
      <c r="SGT27"/>
      <c r="SGU27"/>
      <c r="SGV27"/>
      <c r="SGW27"/>
      <c r="SGX27"/>
      <c r="SGY27"/>
      <c r="SGZ27"/>
      <c r="SHA27"/>
      <c r="SHB27"/>
      <c r="SHC27"/>
      <c r="SHD27"/>
      <c r="SHE27"/>
      <c r="SHF27"/>
      <c r="SHG27"/>
      <c r="SHH27"/>
      <c r="SHI27"/>
      <c r="SHJ27"/>
      <c r="SHK27"/>
      <c r="SHL27"/>
      <c r="SHM27"/>
      <c r="SHN27"/>
      <c r="SHO27"/>
      <c r="SHP27"/>
      <c r="SHQ27"/>
      <c r="SHR27"/>
      <c r="SHS27"/>
      <c r="SHT27"/>
      <c r="SHU27"/>
      <c r="SHV27"/>
      <c r="SHW27"/>
      <c r="SHX27"/>
      <c r="SHY27"/>
      <c r="SHZ27"/>
      <c r="SIA27"/>
      <c r="SIB27"/>
      <c r="SIC27"/>
      <c r="SID27"/>
      <c r="SIE27"/>
      <c r="SIF27"/>
      <c r="SIG27"/>
      <c r="SIH27"/>
      <c r="SII27"/>
      <c r="SIJ27"/>
      <c r="SIK27"/>
      <c r="SIL27"/>
      <c r="SIM27"/>
      <c r="SIN27"/>
      <c r="SIO27"/>
      <c r="SIP27"/>
      <c r="SIQ27"/>
      <c r="SIR27"/>
      <c r="SIS27"/>
      <c r="SIT27"/>
      <c r="SIU27"/>
      <c r="SIV27"/>
      <c r="SIW27"/>
      <c r="SIX27"/>
      <c r="SIY27"/>
      <c r="SIZ27"/>
      <c r="SJA27"/>
      <c r="SJB27"/>
      <c r="SJC27"/>
      <c r="SJD27"/>
      <c r="SJE27"/>
      <c r="SJF27"/>
      <c r="SJG27"/>
      <c r="SJH27"/>
      <c r="SJI27"/>
      <c r="SJJ27"/>
      <c r="SJK27"/>
      <c r="SJL27"/>
      <c r="SJM27"/>
      <c r="SJN27"/>
      <c r="SJO27"/>
      <c r="SJP27"/>
      <c r="SJQ27"/>
      <c r="SJR27"/>
      <c r="SJS27"/>
      <c r="SJT27"/>
      <c r="SJU27"/>
      <c r="SJV27"/>
      <c r="SJW27"/>
      <c r="SJX27"/>
      <c r="SJY27"/>
      <c r="SJZ27"/>
      <c r="SKA27"/>
      <c r="SKB27"/>
      <c r="SKC27"/>
      <c r="SKD27"/>
      <c r="SKE27"/>
      <c r="SKF27"/>
      <c r="SKG27"/>
      <c r="SKH27"/>
      <c r="SKI27"/>
      <c r="SKJ27"/>
      <c r="SKK27"/>
      <c r="SKL27"/>
      <c r="SKM27"/>
      <c r="SKN27"/>
      <c r="SKO27"/>
      <c r="SKP27"/>
      <c r="SKQ27"/>
      <c r="SKR27"/>
      <c r="SKS27"/>
      <c r="SKT27"/>
      <c r="SKU27"/>
      <c r="SKV27"/>
      <c r="SKW27"/>
      <c r="SKX27"/>
      <c r="SKY27"/>
      <c r="SKZ27"/>
      <c r="SLA27"/>
      <c r="SLB27"/>
      <c r="SLC27"/>
      <c r="SLD27"/>
      <c r="SLE27"/>
      <c r="SLF27"/>
      <c r="SLG27"/>
      <c r="SLH27"/>
      <c r="SLI27"/>
      <c r="SLJ27"/>
      <c r="SLK27"/>
      <c r="SLL27"/>
      <c r="SLM27"/>
      <c r="SLN27"/>
      <c r="SLO27"/>
      <c r="SLP27"/>
      <c r="SLQ27"/>
      <c r="SLR27"/>
      <c r="SLS27"/>
      <c r="SLT27"/>
      <c r="SLU27"/>
      <c r="SLV27"/>
      <c r="SLW27"/>
      <c r="SLX27"/>
      <c r="SLY27"/>
      <c r="SLZ27"/>
      <c r="SMA27"/>
      <c r="SMB27"/>
      <c r="SMC27"/>
      <c r="SMD27"/>
      <c r="SME27"/>
      <c r="SMF27"/>
      <c r="SMG27"/>
      <c r="SMH27"/>
      <c r="SMI27"/>
      <c r="SMJ27"/>
      <c r="SMK27"/>
      <c r="SML27"/>
      <c r="SMM27"/>
      <c r="SMN27"/>
      <c r="SMO27"/>
      <c r="SMP27"/>
      <c r="SMQ27"/>
      <c r="SMR27"/>
      <c r="SMS27"/>
      <c r="SMT27"/>
      <c r="SMU27"/>
      <c r="SMV27"/>
      <c r="SMW27"/>
      <c r="SMX27"/>
      <c r="SMY27"/>
      <c r="SMZ27"/>
      <c r="SNA27"/>
      <c r="SNB27"/>
      <c r="SNC27"/>
      <c r="SND27"/>
      <c r="SNE27"/>
      <c r="SNF27"/>
      <c r="SNG27"/>
      <c r="SNH27"/>
      <c r="SNI27"/>
      <c r="SNJ27"/>
      <c r="SNK27"/>
      <c r="SNL27"/>
      <c r="SNM27"/>
      <c r="SNN27"/>
      <c r="SNO27"/>
      <c r="SNP27"/>
      <c r="SNQ27"/>
      <c r="SNR27"/>
      <c r="SNS27"/>
      <c r="SNT27"/>
      <c r="SNU27"/>
      <c r="SNV27"/>
      <c r="SNW27"/>
      <c r="SNX27"/>
      <c r="SNY27"/>
      <c r="SNZ27"/>
      <c r="SOA27"/>
      <c r="SOB27"/>
      <c r="SOC27"/>
      <c r="SOD27"/>
      <c r="SOE27"/>
      <c r="SOF27"/>
      <c r="SOG27"/>
      <c r="SOH27"/>
      <c r="SOI27"/>
      <c r="SOJ27"/>
      <c r="SOK27"/>
      <c r="SOL27"/>
      <c r="SOM27"/>
      <c r="SON27"/>
      <c r="SOO27"/>
      <c r="SOP27"/>
      <c r="SOQ27"/>
      <c r="SOR27"/>
      <c r="SOS27"/>
      <c r="SOT27"/>
      <c r="SOU27"/>
      <c r="SOV27"/>
      <c r="SOW27"/>
      <c r="SOX27"/>
      <c r="SOY27"/>
      <c r="SOZ27"/>
      <c r="SPA27"/>
      <c r="SPB27"/>
      <c r="SPC27"/>
      <c r="SPD27"/>
      <c r="SPE27"/>
      <c r="SPF27"/>
      <c r="SPG27"/>
      <c r="SPH27"/>
      <c r="SPI27"/>
      <c r="SPJ27"/>
      <c r="SPK27"/>
      <c r="SPL27"/>
      <c r="SPM27"/>
      <c r="SPN27"/>
      <c r="SPO27"/>
      <c r="SPP27"/>
      <c r="SPQ27"/>
      <c r="SPR27"/>
      <c r="SPS27"/>
      <c r="SPT27"/>
      <c r="SPU27"/>
      <c r="SPV27"/>
      <c r="SPW27"/>
      <c r="SPX27"/>
      <c r="SPY27"/>
      <c r="SPZ27"/>
      <c r="SQA27"/>
      <c r="SQB27"/>
      <c r="SQC27"/>
      <c r="SQD27"/>
      <c r="SQE27"/>
      <c r="SQF27"/>
      <c r="SQG27"/>
      <c r="SQH27"/>
      <c r="SQI27"/>
      <c r="SQJ27"/>
      <c r="SQK27"/>
      <c r="SQL27"/>
      <c r="SQM27"/>
      <c r="SQN27"/>
      <c r="SQO27"/>
      <c r="SQP27"/>
      <c r="SQQ27"/>
      <c r="SQR27"/>
      <c r="SQS27"/>
      <c r="SQT27"/>
      <c r="SQU27"/>
      <c r="SQV27"/>
      <c r="SQW27"/>
      <c r="SQX27"/>
      <c r="SQY27"/>
      <c r="SQZ27"/>
      <c r="SRA27"/>
      <c r="SRB27"/>
      <c r="SRC27"/>
      <c r="SRD27"/>
      <c r="SRE27"/>
      <c r="SRF27"/>
      <c r="SRG27"/>
      <c r="SRH27"/>
      <c r="SRI27"/>
      <c r="SRJ27"/>
      <c r="SRK27"/>
      <c r="SRL27"/>
      <c r="SRM27"/>
      <c r="SRN27"/>
      <c r="SRO27"/>
      <c r="SRP27"/>
      <c r="SRQ27"/>
      <c r="SRR27"/>
      <c r="SRS27"/>
      <c r="SRT27"/>
      <c r="SRU27"/>
      <c r="SRV27"/>
      <c r="SRW27"/>
      <c r="SRX27"/>
      <c r="SRY27"/>
      <c r="SRZ27"/>
      <c r="SSA27"/>
      <c r="SSB27"/>
      <c r="SSC27"/>
      <c r="SSD27"/>
      <c r="SSE27"/>
      <c r="SSF27"/>
      <c r="SSG27"/>
      <c r="SSH27"/>
      <c r="SSI27"/>
      <c r="SSJ27"/>
      <c r="SSK27"/>
      <c r="SSL27"/>
      <c r="SSM27"/>
      <c r="SSN27"/>
      <c r="SSO27"/>
      <c r="SSP27"/>
      <c r="SSQ27"/>
      <c r="SSR27"/>
      <c r="SSS27"/>
      <c r="SST27"/>
      <c r="SSU27"/>
      <c r="SSV27"/>
      <c r="SSW27"/>
      <c r="SSX27"/>
      <c r="SSY27"/>
      <c r="SSZ27"/>
      <c r="STA27"/>
      <c r="STB27"/>
      <c r="STC27"/>
      <c r="STD27"/>
      <c r="STE27"/>
      <c r="STF27"/>
      <c r="STG27"/>
      <c r="STH27"/>
      <c r="STI27"/>
      <c r="STJ27"/>
      <c r="STK27"/>
      <c r="STL27"/>
      <c r="STM27"/>
      <c r="STN27"/>
      <c r="STO27"/>
      <c r="STP27"/>
      <c r="STQ27"/>
      <c r="STR27"/>
      <c r="STS27"/>
      <c r="STT27"/>
      <c r="STU27"/>
      <c r="STV27"/>
      <c r="STW27"/>
      <c r="STX27"/>
      <c r="STY27"/>
      <c r="STZ27"/>
      <c r="SUA27"/>
      <c r="SUB27"/>
      <c r="SUC27"/>
      <c r="SUD27"/>
      <c r="SUE27"/>
      <c r="SUF27"/>
      <c r="SUG27"/>
      <c r="SUH27"/>
      <c r="SUI27"/>
      <c r="SUJ27"/>
      <c r="SUK27"/>
      <c r="SUL27"/>
      <c r="SUM27"/>
      <c r="SUN27"/>
      <c r="SUO27"/>
      <c r="SUP27"/>
      <c r="SUQ27"/>
      <c r="SUR27"/>
      <c r="SUS27"/>
      <c r="SUT27"/>
      <c r="SUU27"/>
      <c r="SUV27"/>
      <c r="SUW27"/>
      <c r="SUX27"/>
      <c r="SUY27"/>
      <c r="SUZ27"/>
      <c r="SVA27"/>
      <c r="SVB27"/>
      <c r="SVC27"/>
      <c r="SVD27"/>
      <c r="SVE27"/>
      <c r="SVF27"/>
      <c r="SVG27"/>
      <c r="SVH27"/>
      <c r="SVI27"/>
      <c r="SVJ27"/>
      <c r="SVK27"/>
      <c r="SVL27"/>
      <c r="SVM27"/>
      <c r="SVN27"/>
      <c r="SVO27"/>
      <c r="SVP27"/>
      <c r="SVQ27"/>
      <c r="SVR27"/>
      <c r="SVS27"/>
      <c r="SVT27"/>
      <c r="SVU27"/>
      <c r="SVV27"/>
      <c r="SVW27"/>
      <c r="SVX27"/>
      <c r="SVY27"/>
      <c r="SVZ27"/>
      <c r="SWA27"/>
      <c r="SWB27"/>
      <c r="SWC27"/>
      <c r="SWD27"/>
      <c r="SWE27"/>
      <c r="SWF27"/>
      <c r="SWG27"/>
      <c r="SWH27"/>
      <c r="SWI27"/>
      <c r="SWJ27"/>
      <c r="SWK27"/>
      <c r="SWL27"/>
      <c r="SWM27"/>
      <c r="SWN27"/>
      <c r="SWO27"/>
      <c r="SWP27"/>
      <c r="SWQ27"/>
      <c r="SWR27"/>
      <c r="SWS27"/>
      <c r="SWT27"/>
      <c r="SWU27"/>
      <c r="SWV27"/>
      <c r="SWW27"/>
      <c r="SWX27"/>
      <c r="SWY27"/>
      <c r="SWZ27"/>
      <c r="SXA27"/>
      <c r="SXB27"/>
      <c r="SXC27"/>
      <c r="SXD27"/>
      <c r="SXE27"/>
      <c r="SXF27"/>
      <c r="SXG27"/>
      <c r="SXH27"/>
      <c r="SXI27"/>
      <c r="SXJ27"/>
      <c r="SXK27"/>
      <c r="SXL27"/>
      <c r="SXM27"/>
      <c r="SXN27"/>
      <c r="SXO27"/>
      <c r="SXP27"/>
      <c r="SXQ27"/>
      <c r="SXR27"/>
      <c r="SXS27"/>
      <c r="SXT27"/>
      <c r="SXU27"/>
      <c r="SXV27"/>
      <c r="SXW27"/>
      <c r="SXX27"/>
      <c r="SXY27"/>
      <c r="SXZ27"/>
      <c r="SYA27"/>
      <c r="SYB27"/>
      <c r="SYC27"/>
      <c r="SYD27"/>
      <c r="SYE27"/>
      <c r="SYF27"/>
      <c r="SYG27"/>
      <c r="SYH27"/>
      <c r="SYI27"/>
      <c r="SYJ27"/>
      <c r="SYK27"/>
      <c r="SYL27"/>
      <c r="SYM27"/>
      <c r="SYN27"/>
      <c r="SYO27"/>
      <c r="SYP27"/>
      <c r="SYQ27"/>
      <c r="SYR27"/>
      <c r="SYS27"/>
      <c r="SYT27"/>
      <c r="SYU27"/>
      <c r="SYV27"/>
      <c r="SYW27"/>
      <c r="SYX27"/>
      <c r="SYY27"/>
      <c r="SYZ27"/>
      <c r="SZA27"/>
      <c r="SZB27"/>
      <c r="SZC27"/>
      <c r="SZD27"/>
      <c r="SZE27"/>
      <c r="SZF27"/>
      <c r="SZG27"/>
      <c r="SZH27"/>
      <c r="SZI27"/>
      <c r="SZJ27"/>
      <c r="SZK27"/>
      <c r="SZL27"/>
      <c r="SZM27"/>
      <c r="SZN27"/>
      <c r="SZO27"/>
      <c r="SZP27"/>
      <c r="SZQ27"/>
      <c r="SZR27"/>
      <c r="SZS27"/>
      <c r="SZT27"/>
      <c r="SZU27"/>
      <c r="SZV27"/>
      <c r="SZW27"/>
      <c r="SZX27"/>
      <c r="SZY27"/>
      <c r="SZZ27"/>
      <c r="TAA27"/>
      <c r="TAB27"/>
      <c r="TAC27"/>
      <c r="TAD27"/>
      <c r="TAE27"/>
      <c r="TAF27"/>
      <c r="TAG27"/>
      <c r="TAH27"/>
      <c r="TAI27"/>
      <c r="TAJ27"/>
      <c r="TAK27"/>
      <c r="TAL27"/>
      <c r="TAM27"/>
      <c r="TAN27"/>
      <c r="TAO27"/>
      <c r="TAP27"/>
      <c r="TAQ27"/>
      <c r="TAR27"/>
      <c r="TAS27"/>
      <c r="TAT27"/>
      <c r="TAU27"/>
      <c r="TAV27"/>
      <c r="TAW27"/>
      <c r="TAX27"/>
      <c r="TAY27"/>
      <c r="TAZ27"/>
      <c r="TBA27"/>
      <c r="TBB27"/>
      <c r="TBC27"/>
      <c r="TBD27"/>
      <c r="TBE27"/>
      <c r="TBF27"/>
      <c r="TBG27"/>
      <c r="TBH27"/>
      <c r="TBI27"/>
      <c r="TBJ27"/>
      <c r="TBK27"/>
      <c r="TBL27"/>
      <c r="TBM27"/>
      <c r="TBN27"/>
      <c r="TBO27"/>
      <c r="TBP27"/>
      <c r="TBQ27"/>
      <c r="TBR27"/>
      <c r="TBS27"/>
      <c r="TBT27"/>
      <c r="TBU27"/>
      <c r="TBV27"/>
      <c r="TBW27"/>
      <c r="TBX27"/>
      <c r="TBY27"/>
      <c r="TBZ27"/>
      <c r="TCA27"/>
      <c r="TCB27"/>
      <c r="TCC27"/>
      <c r="TCD27"/>
      <c r="TCE27"/>
      <c r="TCF27"/>
      <c r="TCG27"/>
      <c r="TCH27"/>
      <c r="TCI27"/>
      <c r="TCJ27"/>
      <c r="TCK27"/>
      <c r="TCL27"/>
      <c r="TCM27"/>
      <c r="TCN27"/>
      <c r="TCO27"/>
      <c r="TCP27"/>
      <c r="TCQ27"/>
      <c r="TCR27"/>
      <c r="TCS27"/>
      <c r="TCT27"/>
      <c r="TCU27"/>
      <c r="TCV27"/>
      <c r="TCW27"/>
      <c r="TCX27"/>
      <c r="TCY27"/>
      <c r="TCZ27"/>
      <c r="TDA27"/>
      <c r="TDB27"/>
      <c r="TDC27"/>
      <c r="TDD27"/>
      <c r="TDE27"/>
      <c r="TDF27"/>
      <c r="TDG27"/>
      <c r="TDH27"/>
      <c r="TDI27"/>
      <c r="TDJ27"/>
      <c r="TDK27"/>
      <c r="TDL27"/>
      <c r="TDM27"/>
      <c r="TDN27"/>
      <c r="TDO27"/>
      <c r="TDP27"/>
      <c r="TDQ27"/>
      <c r="TDR27"/>
      <c r="TDS27"/>
      <c r="TDT27"/>
      <c r="TDU27"/>
      <c r="TDV27"/>
      <c r="TDW27"/>
      <c r="TDX27"/>
      <c r="TDY27"/>
      <c r="TDZ27"/>
      <c r="TEA27"/>
      <c r="TEB27"/>
      <c r="TEC27"/>
      <c r="TED27"/>
      <c r="TEE27"/>
      <c r="TEF27"/>
      <c r="TEG27"/>
      <c r="TEH27"/>
      <c r="TEI27"/>
      <c r="TEJ27"/>
      <c r="TEK27"/>
      <c r="TEL27"/>
      <c r="TEM27"/>
      <c r="TEN27"/>
      <c r="TEO27"/>
      <c r="TEP27"/>
      <c r="TEQ27"/>
      <c r="TER27"/>
      <c r="TES27"/>
      <c r="TET27"/>
      <c r="TEU27"/>
      <c r="TEV27"/>
      <c r="TEW27"/>
      <c r="TEX27"/>
      <c r="TEY27"/>
      <c r="TEZ27"/>
      <c r="TFA27"/>
      <c r="TFB27"/>
      <c r="TFC27"/>
      <c r="TFD27"/>
      <c r="TFE27"/>
      <c r="TFF27"/>
      <c r="TFG27"/>
      <c r="TFH27"/>
      <c r="TFI27"/>
      <c r="TFJ27"/>
      <c r="TFK27"/>
      <c r="TFL27"/>
      <c r="TFM27"/>
      <c r="TFN27"/>
      <c r="TFO27"/>
      <c r="TFP27"/>
      <c r="TFQ27"/>
      <c r="TFR27"/>
      <c r="TFS27"/>
      <c r="TFT27"/>
      <c r="TFU27"/>
      <c r="TFV27"/>
      <c r="TFW27"/>
      <c r="TFX27"/>
      <c r="TFY27"/>
      <c r="TFZ27"/>
      <c r="TGA27"/>
      <c r="TGB27"/>
      <c r="TGC27"/>
      <c r="TGD27"/>
      <c r="TGE27"/>
      <c r="TGF27"/>
      <c r="TGG27"/>
      <c r="TGH27"/>
      <c r="TGI27"/>
      <c r="TGJ27"/>
      <c r="TGK27"/>
      <c r="TGL27"/>
      <c r="TGM27"/>
      <c r="TGN27"/>
      <c r="TGO27"/>
      <c r="TGP27"/>
      <c r="TGQ27"/>
      <c r="TGR27"/>
      <c r="TGS27"/>
      <c r="TGT27"/>
      <c r="TGU27"/>
      <c r="TGV27"/>
      <c r="TGW27"/>
      <c r="TGX27"/>
      <c r="TGY27"/>
      <c r="TGZ27"/>
      <c r="THA27"/>
      <c r="THB27"/>
      <c r="THC27"/>
      <c r="THD27"/>
      <c r="THE27"/>
      <c r="THF27"/>
      <c r="THG27"/>
      <c r="THH27"/>
      <c r="THI27"/>
      <c r="THJ27"/>
      <c r="THK27"/>
      <c r="THL27"/>
      <c r="THM27"/>
      <c r="THN27"/>
      <c r="THO27"/>
      <c r="THP27"/>
      <c r="THQ27"/>
      <c r="THR27"/>
      <c r="THS27"/>
      <c r="THT27"/>
      <c r="THU27"/>
      <c r="THV27"/>
      <c r="THW27"/>
      <c r="THX27"/>
      <c r="THY27"/>
      <c r="THZ27"/>
      <c r="TIA27"/>
      <c r="TIB27"/>
      <c r="TIC27"/>
      <c r="TID27"/>
      <c r="TIE27"/>
      <c r="TIF27"/>
      <c r="TIG27"/>
      <c r="TIH27"/>
      <c r="TII27"/>
      <c r="TIJ27"/>
      <c r="TIK27"/>
      <c r="TIL27"/>
      <c r="TIM27"/>
      <c r="TIN27"/>
      <c r="TIO27"/>
      <c r="TIP27"/>
      <c r="TIQ27"/>
      <c r="TIR27"/>
      <c r="TIS27"/>
      <c r="TIT27"/>
      <c r="TIU27"/>
      <c r="TIV27"/>
      <c r="TIW27"/>
      <c r="TIX27"/>
      <c r="TIY27"/>
      <c r="TIZ27"/>
      <c r="TJA27"/>
      <c r="TJB27"/>
      <c r="TJC27"/>
      <c r="TJD27"/>
      <c r="TJE27"/>
      <c r="TJF27"/>
      <c r="TJG27"/>
      <c r="TJH27"/>
      <c r="TJI27"/>
      <c r="TJJ27"/>
      <c r="TJK27"/>
      <c r="TJL27"/>
      <c r="TJM27"/>
      <c r="TJN27"/>
      <c r="TJO27"/>
      <c r="TJP27"/>
      <c r="TJQ27"/>
      <c r="TJR27"/>
      <c r="TJS27"/>
      <c r="TJT27"/>
      <c r="TJU27"/>
      <c r="TJV27"/>
      <c r="TJW27"/>
      <c r="TJX27"/>
      <c r="TJY27"/>
      <c r="TJZ27"/>
      <c r="TKA27"/>
      <c r="TKB27"/>
      <c r="TKC27"/>
      <c r="TKD27"/>
      <c r="TKE27"/>
      <c r="TKF27"/>
      <c r="TKG27"/>
      <c r="TKH27"/>
      <c r="TKI27"/>
      <c r="TKJ27"/>
      <c r="TKK27"/>
      <c r="TKL27"/>
      <c r="TKM27"/>
      <c r="TKN27"/>
      <c r="TKO27"/>
      <c r="TKP27"/>
      <c r="TKQ27"/>
      <c r="TKR27"/>
      <c r="TKS27"/>
      <c r="TKT27"/>
      <c r="TKU27"/>
      <c r="TKV27"/>
      <c r="TKW27"/>
      <c r="TKX27"/>
      <c r="TKY27"/>
      <c r="TKZ27"/>
      <c r="TLA27"/>
      <c r="TLB27"/>
      <c r="TLC27"/>
      <c r="TLD27"/>
      <c r="TLE27"/>
      <c r="TLF27"/>
      <c r="TLG27"/>
      <c r="TLH27"/>
      <c r="TLI27"/>
      <c r="TLJ27"/>
      <c r="TLK27"/>
      <c r="TLL27"/>
      <c r="TLM27"/>
      <c r="TLN27"/>
      <c r="TLO27"/>
      <c r="TLP27"/>
      <c r="TLQ27"/>
      <c r="TLR27"/>
      <c r="TLS27"/>
      <c r="TLT27"/>
      <c r="TLU27"/>
      <c r="TLV27"/>
      <c r="TLW27"/>
      <c r="TLX27"/>
      <c r="TLY27"/>
      <c r="TLZ27"/>
      <c r="TMA27"/>
      <c r="TMB27"/>
      <c r="TMC27"/>
      <c r="TMD27"/>
      <c r="TME27"/>
      <c r="TMF27"/>
      <c r="TMG27"/>
      <c r="TMH27"/>
      <c r="TMI27"/>
      <c r="TMJ27"/>
      <c r="TMK27"/>
      <c r="TML27"/>
      <c r="TMM27"/>
      <c r="TMN27"/>
      <c r="TMO27"/>
      <c r="TMP27"/>
      <c r="TMQ27"/>
      <c r="TMR27"/>
      <c r="TMS27"/>
      <c r="TMT27"/>
      <c r="TMU27"/>
      <c r="TMV27"/>
      <c r="TMW27"/>
      <c r="TMX27"/>
      <c r="TMY27"/>
      <c r="TMZ27"/>
      <c r="TNA27"/>
      <c r="TNB27"/>
      <c r="TNC27"/>
      <c r="TND27"/>
      <c r="TNE27"/>
      <c r="TNF27"/>
      <c r="TNG27"/>
      <c r="TNH27"/>
      <c r="TNI27"/>
      <c r="TNJ27"/>
      <c r="TNK27"/>
      <c r="TNL27"/>
      <c r="TNM27"/>
      <c r="TNN27"/>
      <c r="TNO27"/>
      <c r="TNP27"/>
      <c r="TNQ27"/>
      <c r="TNR27"/>
      <c r="TNS27"/>
      <c r="TNT27"/>
      <c r="TNU27"/>
      <c r="TNV27"/>
      <c r="TNW27"/>
      <c r="TNX27"/>
      <c r="TNY27"/>
      <c r="TNZ27"/>
      <c r="TOA27"/>
      <c r="TOB27"/>
      <c r="TOC27"/>
      <c r="TOD27"/>
      <c r="TOE27"/>
      <c r="TOF27"/>
      <c r="TOG27"/>
      <c r="TOH27"/>
      <c r="TOI27"/>
      <c r="TOJ27"/>
      <c r="TOK27"/>
      <c r="TOL27"/>
      <c r="TOM27"/>
      <c r="TON27"/>
      <c r="TOO27"/>
      <c r="TOP27"/>
      <c r="TOQ27"/>
      <c r="TOR27"/>
      <c r="TOS27"/>
      <c r="TOT27"/>
      <c r="TOU27"/>
      <c r="TOV27"/>
      <c r="TOW27"/>
      <c r="TOX27"/>
      <c r="TOY27"/>
      <c r="TOZ27"/>
      <c r="TPA27"/>
      <c r="TPB27"/>
      <c r="TPC27"/>
      <c r="TPD27"/>
      <c r="TPE27"/>
      <c r="TPF27"/>
      <c r="TPG27"/>
      <c r="TPH27"/>
      <c r="TPI27"/>
      <c r="TPJ27"/>
      <c r="TPK27"/>
      <c r="TPL27"/>
      <c r="TPM27"/>
      <c r="TPN27"/>
      <c r="TPO27"/>
      <c r="TPP27"/>
      <c r="TPQ27"/>
      <c r="TPR27"/>
      <c r="TPS27"/>
      <c r="TPT27"/>
      <c r="TPU27"/>
      <c r="TPV27"/>
      <c r="TPW27"/>
      <c r="TPX27"/>
      <c r="TPY27"/>
      <c r="TPZ27"/>
      <c r="TQA27"/>
      <c r="TQB27"/>
      <c r="TQC27"/>
      <c r="TQD27"/>
      <c r="TQE27"/>
      <c r="TQF27"/>
      <c r="TQG27"/>
      <c r="TQH27"/>
      <c r="TQI27"/>
      <c r="TQJ27"/>
      <c r="TQK27"/>
      <c r="TQL27"/>
      <c r="TQM27"/>
      <c r="TQN27"/>
      <c r="TQO27"/>
      <c r="TQP27"/>
      <c r="TQQ27"/>
      <c r="TQR27"/>
      <c r="TQS27"/>
      <c r="TQT27"/>
      <c r="TQU27"/>
      <c r="TQV27"/>
      <c r="TQW27"/>
      <c r="TQX27"/>
      <c r="TQY27"/>
      <c r="TQZ27"/>
      <c r="TRA27"/>
      <c r="TRB27"/>
      <c r="TRC27"/>
      <c r="TRD27"/>
      <c r="TRE27"/>
      <c r="TRF27"/>
      <c r="TRG27"/>
      <c r="TRH27"/>
      <c r="TRI27"/>
      <c r="TRJ27"/>
      <c r="TRK27"/>
      <c r="TRL27"/>
      <c r="TRM27"/>
      <c r="TRN27"/>
      <c r="TRO27"/>
      <c r="TRP27"/>
      <c r="TRQ27"/>
      <c r="TRR27"/>
      <c r="TRS27"/>
      <c r="TRT27"/>
      <c r="TRU27"/>
      <c r="TRV27"/>
      <c r="TRW27"/>
      <c r="TRX27"/>
      <c r="TRY27"/>
      <c r="TRZ27"/>
      <c r="TSA27"/>
      <c r="TSB27"/>
      <c r="TSC27"/>
      <c r="TSD27"/>
      <c r="TSE27"/>
      <c r="TSF27"/>
      <c r="TSG27"/>
      <c r="TSH27"/>
      <c r="TSI27"/>
      <c r="TSJ27"/>
      <c r="TSK27"/>
      <c r="TSL27"/>
      <c r="TSM27"/>
      <c r="TSN27"/>
      <c r="TSO27"/>
      <c r="TSP27"/>
      <c r="TSQ27"/>
      <c r="TSR27"/>
      <c r="TSS27"/>
      <c r="TST27"/>
      <c r="TSU27"/>
      <c r="TSV27"/>
      <c r="TSW27"/>
      <c r="TSX27"/>
      <c r="TSY27"/>
      <c r="TSZ27"/>
      <c r="TTA27"/>
      <c r="TTB27"/>
      <c r="TTC27"/>
      <c r="TTD27"/>
      <c r="TTE27"/>
      <c r="TTF27"/>
      <c r="TTG27"/>
      <c r="TTH27"/>
      <c r="TTI27"/>
      <c r="TTJ27"/>
      <c r="TTK27"/>
      <c r="TTL27"/>
      <c r="TTM27"/>
      <c r="TTN27"/>
      <c r="TTO27"/>
      <c r="TTP27"/>
      <c r="TTQ27"/>
      <c r="TTR27"/>
      <c r="TTS27"/>
      <c r="TTT27"/>
      <c r="TTU27"/>
      <c r="TTV27"/>
      <c r="TTW27"/>
      <c r="TTX27"/>
      <c r="TTY27"/>
      <c r="TTZ27"/>
      <c r="TUA27"/>
      <c r="TUB27"/>
      <c r="TUC27"/>
      <c r="TUD27"/>
      <c r="TUE27"/>
      <c r="TUF27"/>
      <c r="TUG27"/>
      <c r="TUH27"/>
      <c r="TUI27"/>
      <c r="TUJ27"/>
      <c r="TUK27"/>
      <c r="TUL27"/>
      <c r="TUM27"/>
      <c r="TUN27"/>
      <c r="TUO27"/>
      <c r="TUP27"/>
      <c r="TUQ27"/>
      <c r="TUR27"/>
      <c r="TUS27"/>
      <c r="TUT27"/>
      <c r="TUU27"/>
      <c r="TUV27"/>
      <c r="TUW27"/>
      <c r="TUX27"/>
      <c r="TUY27"/>
      <c r="TUZ27"/>
      <c r="TVA27"/>
      <c r="TVB27"/>
      <c r="TVC27"/>
      <c r="TVD27"/>
      <c r="TVE27"/>
      <c r="TVF27"/>
      <c r="TVG27"/>
      <c r="TVH27"/>
      <c r="TVI27"/>
      <c r="TVJ27"/>
      <c r="TVK27"/>
      <c r="TVL27"/>
      <c r="TVM27"/>
      <c r="TVN27"/>
      <c r="TVO27"/>
      <c r="TVP27"/>
      <c r="TVQ27"/>
      <c r="TVR27"/>
      <c r="TVS27"/>
      <c r="TVT27"/>
      <c r="TVU27"/>
      <c r="TVV27"/>
      <c r="TVW27"/>
      <c r="TVX27"/>
      <c r="TVY27"/>
      <c r="TVZ27"/>
      <c r="TWA27"/>
      <c r="TWB27"/>
      <c r="TWC27"/>
      <c r="TWD27"/>
      <c r="TWE27"/>
      <c r="TWF27"/>
      <c r="TWG27"/>
      <c r="TWH27"/>
      <c r="TWI27"/>
      <c r="TWJ27"/>
      <c r="TWK27"/>
      <c r="TWL27"/>
      <c r="TWM27"/>
      <c r="TWN27"/>
      <c r="TWO27"/>
      <c r="TWP27"/>
      <c r="TWQ27"/>
      <c r="TWR27"/>
      <c r="TWS27"/>
      <c r="TWT27"/>
      <c r="TWU27"/>
      <c r="TWV27"/>
      <c r="TWW27"/>
      <c r="TWX27"/>
      <c r="TWY27"/>
      <c r="TWZ27"/>
      <c r="TXA27"/>
      <c r="TXB27"/>
      <c r="TXC27"/>
      <c r="TXD27"/>
      <c r="TXE27"/>
      <c r="TXF27"/>
      <c r="TXG27"/>
      <c r="TXH27"/>
      <c r="TXI27"/>
      <c r="TXJ27"/>
      <c r="TXK27"/>
      <c r="TXL27"/>
      <c r="TXM27"/>
      <c r="TXN27"/>
      <c r="TXO27"/>
      <c r="TXP27"/>
      <c r="TXQ27"/>
      <c r="TXR27"/>
      <c r="TXS27"/>
      <c r="TXT27"/>
      <c r="TXU27"/>
      <c r="TXV27"/>
      <c r="TXW27"/>
      <c r="TXX27"/>
      <c r="TXY27"/>
      <c r="TXZ27"/>
      <c r="TYA27"/>
      <c r="TYB27"/>
      <c r="TYC27"/>
      <c r="TYD27"/>
      <c r="TYE27"/>
      <c r="TYF27"/>
      <c r="TYG27"/>
      <c r="TYH27"/>
      <c r="TYI27"/>
      <c r="TYJ27"/>
      <c r="TYK27"/>
      <c r="TYL27"/>
      <c r="TYM27"/>
      <c r="TYN27"/>
      <c r="TYO27"/>
      <c r="TYP27"/>
      <c r="TYQ27"/>
      <c r="TYR27"/>
      <c r="TYS27"/>
      <c r="TYT27"/>
      <c r="TYU27"/>
      <c r="TYV27"/>
      <c r="TYW27"/>
      <c r="TYX27"/>
      <c r="TYY27"/>
      <c r="TYZ27"/>
      <c r="TZA27"/>
      <c r="TZB27"/>
      <c r="TZC27"/>
      <c r="TZD27"/>
      <c r="TZE27"/>
      <c r="TZF27"/>
      <c r="TZG27"/>
      <c r="TZH27"/>
      <c r="TZI27"/>
      <c r="TZJ27"/>
      <c r="TZK27"/>
      <c r="TZL27"/>
      <c r="TZM27"/>
      <c r="TZN27"/>
      <c r="TZO27"/>
      <c r="TZP27"/>
      <c r="TZQ27"/>
      <c r="TZR27"/>
      <c r="TZS27"/>
      <c r="TZT27"/>
      <c r="TZU27"/>
      <c r="TZV27"/>
      <c r="TZW27"/>
      <c r="TZX27"/>
      <c r="TZY27"/>
      <c r="TZZ27"/>
      <c r="UAA27"/>
      <c r="UAB27"/>
      <c r="UAC27"/>
      <c r="UAD27"/>
      <c r="UAE27"/>
      <c r="UAF27"/>
      <c r="UAG27"/>
      <c r="UAH27"/>
      <c r="UAI27"/>
      <c r="UAJ27"/>
      <c r="UAK27"/>
      <c r="UAL27"/>
      <c r="UAM27"/>
      <c r="UAN27"/>
      <c r="UAO27"/>
      <c r="UAP27"/>
      <c r="UAQ27"/>
      <c r="UAR27"/>
      <c r="UAS27"/>
      <c r="UAT27"/>
      <c r="UAU27"/>
      <c r="UAV27"/>
      <c r="UAW27"/>
      <c r="UAX27"/>
      <c r="UAY27"/>
      <c r="UAZ27"/>
      <c r="UBA27"/>
      <c r="UBB27"/>
      <c r="UBC27"/>
      <c r="UBD27"/>
      <c r="UBE27"/>
      <c r="UBF27"/>
      <c r="UBG27"/>
      <c r="UBH27"/>
      <c r="UBI27"/>
      <c r="UBJ27"/>
      <c r="UBK27"/>
      <c r="UBL27"/>
      <c r="UBM27"/>
      <c r="UBN27"/>
      <c r="UBO27"/>
      <c r="UBP27"/>
      <c r="UBQ27"/>
      <c r="UBR27"/>
      <c r="UBS27"/>
      <c r="UBT27"/>
      <c r="UBU27"/>
      <c r="UBV27"/>
      <c r="UBW27"/>
      <c r="UBX27"/>
      <c r="UBY27"/>
      <c r="UBZ27"/>
      <c r="UCA27"/>
      <c r="UCB27"/>
      <c r="UCC27"/>
      <c r="UCD27"/>
      <c r="UCE27"/>
      <c r="UCF27"/>
      <c r="UCG27"/>
      <c r="UCH27"/>
      <c r="UCI27"/>
      <c r="UCJ27"/>
      <c r="UCK27"/>
      <c r="UCL27"/>
      <c r="UCM27"/>
      <c r="UCN27"/>
      <c r="UCO27"/>
      <c r="UCP27"/>
      <c r="UCQ27"/>
      <c r="UCR27"/>
      <c r="UCS27"/>
      <c r="UCT27"/>
      <c r="UCU27"/>
      <c r="UCV27"/>
      <c r="UCW27"/>
      <c r="UCX27"/>
      <c r="UCY27"/>
      <c r="UCZ27"/>
      <c r="UDA27"/>
      <c r="UDB27"/>
      <c r="UDC27"/>
      <c r="UDD27"/>
      <c r="UDE27"/>
      <c r="UDF27"/>
      <c r="UDG27"/>
      <c r="UDH27"/>
      <c r="UDI27"/>
      <c r="UDJ27"/>
      <c r="UDK27"/>
      <c r="UDL27"/>
      <c r="UDM27"/>
      <c r="UDN27"/>
      <c r="UDO27"/>
      <c r="UDP27"/>
      <c r="UDQ27"/>
      <c r="UDR27"/>
      <c r="UDS27"/>
      <c r="UDT27"/>
      <c r="UDU27"/>
      <c r="UDV27"/>
      <c r="UDW27"/>
      <c r="UDX27"/>
      <c r="UDY27"/>
      <c r="UDZ27"/>
      <c r="UEA27"/>
      <c r="UEB27"/>
      <c r="UEC27"/>
      <c r="UED27"/>
      <c r="UEE27"/>
      <c r="UEF27"/>
      <c r="UEG27"/>
      <c r="UEH27"/>
      <c r="UEI27"/>
      <c r="UEJ27"/>
      <c r="UEK27"/>
      <c r="UEL27"/>
      <c r="UEM27"/>
      <c r="UEN27"/>
      <c r="UEO27"/>
      <c r="UEP27"/>
      <c r="UEQ27"/>
      <c r="UER27"/>
      <c r="UES27"/>
      <c r="UET27"/>
      <c r="UEU27"/>
      <c r="UEV27"/>
      <c r="UEW27"/>
      <c r="UEX27"/>
      <c r="UEY27"/>
      <c r="UEZ27"/>
      <c r="UFA27"/>
      <c r="UFB27"/>
      <c r="UFC27"/>
      <c r="UFD27"/>
      <c r="UFE27"/>
      <c r="UFF27"/>
      <c r="UFG27"/>
      <c r="UFH27"/>
      <c r="UFI27"/>
      <c r="UFJ27"/>
      <c r="UFK27"/>
      <c r="UFL27"/>
      <c r="UFM27"/>
      <c r="UFN27"/>
      <c r="UFO27"/>
      <c r="UFP27"/>
      <c r="UFQ27"/>
      <c r="UFR27"/>
      <c r="UFS27"/>
      <c r="UFT27"/>
      <c r="UFU27"/>
      <c r="UFV27"/>
      <c r="UFW27"/>
      <c r="UFX27"/>
      <c r="UFY27"/>
      <c r="UFZ27"/>
      <c r="UGA27"/>
      <c r="UGB27"/>
      <c r="UGC27"/>
      <c r="UGD27"/>
      <c r="UGE27"/>
      <c r="UGF27"/>
      <c r="UGG27"/>
      <c r="UGH27"/>
      <c r="UGI27"/>
      <c r="UGJ27"/>
      <c r="UGK27"/>
      <c r="UGL27"/>
      <c r="UGM27"/>
      <c r="UGN27"/>
      <c r="UGO27"/>
      <c r="UGP27"/>
      <c r="UGQ27"/>
      <c r="UGR27"/>
      <c r="UGS27"/>
      <c r="UGT27"/>
      <c r="UGU27"/>
      <c r="UGV27"/>
      <c r="UGW27"/>
      <c r="UGX27"/>
      <c r="UGY27"/>
      <c r="UGZ27"/>
      <c r="UHA27"/>
      <c r="UHB27"/>
      <c r="UHC27"/>
      <c r="UHD27"/>
      <c r="UHE27"/>
      <c r="UHF27"/>
      <c r="UHG27"/>
      <c r="UHH27"/>
      <c r="UHI27"/>
      <c r="UHJ27"/>
      <c r="UHK27"/>
      <c r="UHL27"/>
      <c r="UHM27"/>
      <c r="UHN27"/>
      <c r="UHO27"/>
      <c r="UHP27"/>
      <c r="UHQ27"/>
      <c r="UHR27"/>
      <c r="UHS27"/>
      <c r="UHT27"/>
      <c r="UHU27"/>
      <c r="UHV27"/>
      <c r="UHW27"/>
      <c r="UHX27"/>
      <c r="UHY27"/>
      <c r="UHZ27"/>
      <c r="UIA27"/>
      <c r="UIB27"/>
      <c r="UIC27"/>
      <c r="UID27"/>
      <c r="UIE27"/>
      <c r="UIF27"/>
      <c r="UIG27"/>
      <c r="UIH27"/>
      <c r="UII27"/>
      <c r="UIJ27"/>
      <c r="UIK27"/>
      <c r="UIL27"/>
      <c r="UIM27"/>
      <c r="UIN27"/>
      <c r="UIO27"/>
      <c r="UIP27"/>
      <c r="UIQ27"/>
      <c r="UIR27"/>
      <c r="UIS27"/>
      <c r="UIT27"/>
      <c r="UIU27"/>
      <c r="UIV27"/>
      <c r="UIW27"/>
      <c r="UIX27"/>
      <c r="UIY27"/>
      <c r="UIZ27"/>
      <c r="UJA27"/>
      <c r="UJB27"/>
      <c r="UJC27"/>
      <c r="UJD27"/>
      <c r="UJE27"/>
      <c r="UJF27"/>
      <c r="UJG27"/>
      <c r="UJH27"/>
      <c r="UJI27"/>
      <c r="UJJ27"/>
      <c r="UJK27"/>
      <c r="UJL27"/>
      <c r="UJM27"/>
      <c r="UJN27"/>
      <c r="UJO27"/>
      <c r="UJP27"/>
      <c r="UJQ27"/>
      <c r="UJR27"/>
      <c r="UJS27"/>
      <c r="UJT27"/>
      <c r="UJU27"/>
      <c r="UJV27"/>
      <c r="UJW27"/>
      <c r="UJX27"/>
      <c r="UJY27"/>
      <c r="UJZ27"/>
      <c r="UKA27"/>
      <c r="UKB27"/>
      <c r="UKC27"/>
      <c r="UKD27"/>
      <c r="UKE27"/>
      <c r="UKF27"/>
      <c r="UKG27"/>
      <c r="UKH27"/>
      <c r="UKI27"/>
      <c r="UKJ27"/>
      <c r="UKK27"/>
      <c r="UKL27"/>
      <c r="UKM27"/>
      <c r="UKN27"/>
      <c r="UKO27"/>
      <c r="UKP27"/>
      <c r="UKQ27"/>
      <c r="UKR27"/>
      <c r="UKS27"/>
      <c r="UKT27"/>
      <c r="UKU27"/>
      <c r="UKV27"/>
      <c r="UKW27"/>
      <c r="UKX27"/>
      <c r="UKY27"/>
      <c r="UKZ27"/>
      <c r="ULA27"/>
      <c r="ULB27"/>
      <c r="ULC27"/>
      <c r="ULD27"/>
      <c r="ULE27"/>
      <c r="ULF27"/>
      <c r="ULG27"/>
      <c r="ULH27"/>
      <c r="ULI27"/>
      <c r="ULJ27"/>
      <c r="ULK27"/>
      <c r="ULL27"/>
      <c r="ULM27"/>
      <c r="ULN27"/>
      <c r="ULO27"/>
      <c r="ULP27"/>
      <c r="ULQ27"/>
      <c r="ULR27"/>
      <c r="ULS27"/>
      <c r="ULT27"/>
      <c r="ULU27"/>
      <c r="ULV27"/>
      <c r="ULW27"/>
      <c r="ULX27"/>
      <c r="ULY27"/>
      <c r="ULZ27"/>
      <c r="UMA27"/>
      <c r="UMB27"/>
      <c r="UMC27"/>
      <c r="UMD27"/>
      <c r="UME27"/>
      <c r="UMF27"/>
      <c r="UMG27"/>
      <c r="UMH27"/>
      <c r="UMI27"/>
      <c r="UMJ27"/>
      <c r="UMK27"/>
      <c r="UML27"/>
      <c r="UMM27"/>
      <c r="UMN27"/>
      <c r="UMO27"/>
      <c r="UMP27"/>
      <c r="UMQ27"/>
      <c r="UMR27"/>
      <c r="UMS27"/>
      <c r="UMT27"/>
      <c r="UMU27"/>
      <c r="UMV27"/>
      <c r="UMW27"/>
      <c r="UMX27"/>
      <c r="UMY27"/>
      <c r="UMZ27"/>
      <c r="UNA27"/>
      <c r="UNB27"/>
      <c r="UNC27"/>
      <c r="UND27"/>
      <c r="UNE27"/>
      <c r="UNF27"/>
      <c r="UNG27"/>
      <c r="UNH27"/>
      <c r="UNI27"/>
      <c r="UNJ27"/>
      <c r="UNK27"/>
      <c r="UNL27"/>
      <c r="UNM27"/>
      <c r="UNN27"/>
      <c r="UNO27"/>
      <c r="UNP27"/>
      <c r="UNQ27"/>
      <c r="UNR27"/>
      <c r="UNS27"/>
      <c r="UNT27"/>
      <c r="UNU27"/>
      <c r="UNV27"/>
      <c r="UNW27"/>
      <c r="UNX27"/>
      <c r="UNY27"/>
      <c r="UNZ27"/>
      <c r="UOA27"/>
      <c r="UOB27"/>
      <c r="UOC27"/>
      <c r="UOD27"/>
      <c r="UOE27"/>
      <c r="UOF27"/>
      <c r="UOG27"/>
      <c r="UOH27"/>
      <c r="UOI27"/>
      <c r="UOJ27"/>
      <c r="UOK27"/>
      <c r="UOL27"/>
      <c r="UOM27"/>
      <c r="UON27"/>
      <c r="UOO27"/>
      <c r="UOP27"/>
      <c r="UOQ27"/>
      <c r="UOR27"/>
      <c r="UOS27"/>
      <c r="UOT27"/>
      <c r="UOU27"/>
      <c r="UOV27"/>
      <c r="UOW27"/>
      <c r="UOX27"/>
      <c r="UOY27"/>
      <c r="UOZ27"/>
      <c r="UPA27"/>
      <c r="UPB27"/>
      <c r="UPC27"/>
      <c r="UPD27"/>
      <c r="UPE27"/>
      <c r="UPF27"/>
      <c r="UPG27"/>
      <c r="UPH27"/>
      <c r="UPI27"/>
      <c r="UPJ27"/>
      <c r="UPK27"/>
      <c r="UPL27"/>
      <c r="UPM27"/>
      <c r="UPN27"/>
      <c r="UPO27"/>
      <c r="UPP27"/>
      <c r="UPQ27"/>
      <c r="UPR27"/>
      <c r="UPS27"/>
      <c r="UPT27"/>
      <c r="UPU27"/>
      <c r="UPV27"/>
      <c r="UPW27"/>
      <c r="UPX27"/>
      <c r="UPY27"/>
      <c r="UPZ27"/>
      <c r="UQA27"/>
      <c r="UQB27"/>
      <c r="UQC27"/>
      <c r="UQD27"/>
      <c r="UQE27"/>
      <c r="UQF27"/>
      <c r="UQG27"/>
      <c r="UQH27"/>
      <c r="UQI27"/>
      <c r="UQJ27"/>
      <c r="UQK27"/>
      <c r="UQL27"/>
      <c r="UQM27"/>
      <c r="UQN27"/>
      <c r="UQO27"/>
      <c r="UQP27"/>
      <c r="UQQ27"/>
      <c r="UQR27"/>
      <c r="UQS27"/>
      <c r="UQT27"/>
      <c r="UQU27"/>
      <c r="UQV27"/>
      <c r="UQW27"/>
      <c r="UQX27"/>
      <c r="UQY27"/>
      <c r="UQZ27"/>
      <c r="URA27"/>
      <c r="URB27"/>
      <c r="URC27"/>
      <c r="URD27"/>
      <c r="URE27"/>
      <c r="URF27"/>
      <c r="URG27"/>
      <c r="URH27"/>
      <c r="URI27"/>
      <c r="URJ27"/>
      <c r="URK27"/>
      <c r="URL27"/>
      <c r="URM27"/>
      <c r="URN27"/>
      <c r="URO27"/>
      <c r="URP27"/>
      <c r="URQ27"/>
      <c r="URR27"/>
      <c r="URS27"/>
      <c r="URT27"/>
      <c r="URU27"/>
      <c r="URV27"/>
      <c r="URW27"/>
      <c r="URX27"/>
      <c r="URY27"/>
      <c r="URZ27"/>
      <c r="USA27"/>
      <c r="USB27"/>
      <c r="USC27"/>
      <c r="USD27"/>
      <c r="USE27"/>
      <c r="USF27"/>
      <c r="USG27"/>
      <c r="USH27"/>
      <c r="USI27"/>
      <c r="USJ27"/>
      <c r="USK27"/>
      <c r="USL27"/>
      <c r="USM27"/>
      <c r="USN27"/>
      <c r="USO27"/>
      <c r="USP27"/>
      <c r="USQ27"/>
      <c r="USR27"/>
      <c r="USS27"/>
      <c r="UST27"/>
      <c r="USU27"/>
      <c r="USV27"/>
      <c r="USW27"/>
      <c r="USX27"/>
      <c r="USY27"/>
      <c r="USZ27"/>
      <c r="UTA27"/>
      <c r="UTB27"/>
      <c r="UTC27"/>
      <c r="UTD27"/>
      <c r="UTE27"/>
      <c r="UTF27"/>
      <c r="UTG27"/>
      <c r="UTH27"/>
      <c r="UTI27"/>
      <c r="UTJ27"/>
      <c r="UTK27"/>
      <c r="UTL27"/>
      <c r="UTM27"/>
      <c r="UTN27"/>
      <c r="UTO27"/>
      <c r="UTP27"/>
      <c r="UTQ27"/>
      <c r="UTR27"/>
      <c r="UTS27"/>
      <c r="UTT27"/>
      <c r="UTU27"/>
      <c r="UTV27"/>
      <c r="UTW27"/>
      <c r="UTX27"/>
      <c r="UTY27"/>
      <c r="UTZ27"/>
      <c r="UUA27"/>
      <c r="UUB27"/>
      <c r="UUC27"/>
      <c r="UUD27"/>
      <c r="UUE27"/>
      <c r="UUF27"/>
      <c r="UUG27"/>
      <c r="UUH27"/>
      <c r="UUI27"/>
      <c r="UUJ27"/>
      <c r="UUK27"/>
      <c r="UUL27"/>
      <c r="UUM27"/>
      <c r="UUN27"/>
      <c r="UUO27"/>
      <c r="UUP27"/>
      <c r="UUQ27"/>
      <c r="UUR27"/>
      <c r="UUS27"/>
      <c r="UUT27"/>
      <c r="UUU27"/>
      <c r="UUV27"/>
      <c r="UUW27"/>
      <c r="UUX27"/>
      <c r="UUY27"/>
      <c r="UUZ27"/>
      <c r="UVA27"/>
      <c r="UVB27"/>
      <c r="UVC27"/>
      <c r="UVD27"/>
      <c r="UVE27"/>
      <c r="UVF27"/>
      <c r="UVG27"/>
      <c r="UVH27"/>
      <c r="UVI27"/>
      <c r="UVJ27"/>
      <c r="UVK27"/>
      <c r="UVL27"/>
      <c r="UVM27"/>
      <c r="UVN27"/>
      <c r="UVO27"/>
      <c r="UVP27"/>
      <c r="UVQ27"/>
      <c r="UVR27"/>
      <c r="UVS27"/>
      <c r="UVT27"/>
      <c r="UVU27"/>
      <c r="UVV27"/>
      <c r="UVW27"/>
      <c r="UVX27"/>
      <c r="UVY27"/>
      <c r="UVZ27"/>
      <c r="UWA27"/>
      <c r="UWB27"/>
      <c r="UWC27"/>
      <c r="UWD27"/>
      <c r="UWE27"/>
      <c r="UWF27"/>
      <c r="UWG27"/>
      <c r="UWH27"/>
      <c r="UWI27"/>
      <c r="UWJ27"/>
      <c r="UWK27"/>
      <c r="UWL27"/>
      <c r="UWM27"/>
      <c r="UWN27"/>
      <c r="UWO27"/>
      <c r="UWP27"/>
      <c r="UWQ27"/>
      <c r="UWR27"/>
      <c r="UWS27"/>
      <c r="UWT27"/>
      <c r="UWU27"/>
      <c r="UWV27"/>
      <c r="UWW27"/>
      <c r="UWX27"/>
      <c r="UWY27"/>
      <c r="UWZ27"/>
      <c r="UXA27"/>
      <c r="UXB27"/>
      <c r="UXC27"/>
      <c r="UXD27"/>
      <c r="UXE27"/>
      <c r="UXF27"/>
      <c r="UXG27"/>
      <c r="UXH27"/>
      <c r="UXI27"/>
      <c r="UXJ27"/>
      <c r="UXK27"/>
      <c r="UXL27"/>
      <c r="UXM27"/>
      <c r="UXN27"/>
      <c r="UXO27"/>
      <c r="UXP27"/>
      <c r="UXQ27"/>
      <c r="UXR27"/>
      <c r="UXS27"/>
      <c r="UXT27"/>
      <c r="UXU27"/>
      <c r="UXV27"/>
      <c r="UXW27"/>
      <c r="UXX27"/>
      <c r="UXY27"/>
      <c r="UXZ27"/>
      <c r="UYA27"/>
      <c r="UYB27"/>
      <c r="UYC27"/>
      <c r="UYD27"/>
      <c r="UYE27"/>
      <c r="UYF27"/>
      <c r="UYG27"/>
      <c r="UYH27"/>
      <c r="UYI27"/>
      <c r="UYJ27"/>
      <c r="UYK27"/>
      <c r="UYL27"/>
      <c r="UYM27"/>
      <c r="UYN27"/>
      <c r="UYO27"/>
      <c r="UYP27"/>
      <c r="UYQ27"/>
      <c r="UYR27"/>
      <c r="UYS27"/>
      <c r="UYT27"/>
      <c r="UYU27"/>
      <c r="UYV27"/>
      <c r="UYW27"/>
      <c r="UYX27"/>
      <c r="UYY27"/>
      <c r="UYZ27"/>
      <c r="UZA27"/>
      <c r="UZB27"/>
      <c r="UZC27"/>
      <c r="UZD27"/>
      <c r="UZE27"/>
      <c r="UZF27"/>
      <c r="UZG27"/>
      <c r="UZH27"/>
      <c r="UZI27"/>
      <c r="UZJ27"/>
      <c r="UZK27"/>
      <c r="UZL27"/>
      <c r="UZM27"/>
      <c r="UZN27"/>
      <c r="UZO27"/>
      <c r="UZP27"/>
      <c r="UZQ27"/>
      <c r="UZR27"/>
      <c r="UZS27"/>
      <c r="UZT27"/>
      <c r="UZU27"/>
      <c r="UZV27"/>
      <c r="UZW27"/>
      <c r="UZX27"/>
      <c r="UZY27"/>
      <c r="UZZ27"/>
      <c r="VAA27"/>
      <c r="VAB27"/>
      <c r="VAC27"/>
      <c r="VAD27"/>
      <c r="VAE27"/>
      <c r="VAF27"/>
      <c r="VAG27"/>
      <c r="VAH27"/>
      <c r="VAI27"/>
      <c r="VAJ27"/>
      <c r="VAK27"/>
      <c r="VAL27"/>
      <c r="VAM27"/>
      <c r="VAN27"/>
      <c r="VAO27"/>
      <c r="VAP27"/>
      <c r="VAQ27"/>
      <c r="VAR27"/>
      <c r="VAS27"/>
      <c r="VAT27"/>
      <c r="VAU27"/>
      <c r="VAV27"/>
      <c r="VAW27"/>
      <c r="VAX27"/>
      <c r="VAY27"/>
      <c r="VAZ27"/>
      <c r="VBA27"/>
      <c r="VBB27"/>
      <c r="VBC27"/>
      <c r="VBD27"/>
      <c r="VBE27"/>
      <c r="VBF27"/>
      <c r="VBG27"/>
      <c r="VBH27"/>
      <c r="VBI27"/>
      <c r="VBJ27"/>
      <c r="VBK27"/>
      <c r="VBL27"/>
      <c r="VBM27"/>
      <c r="VBN27"/>
      <c r="VBO27"/>
      <c r="VBP27"/>
      <c r="VBQ27"/>
      <c r="VBR27"/>
      <c r="VBS27"/>
      <c r="VBT27"/>
      <c r="VBU27"/>
      <c r="VBV27"/>
      <c r="VBW27"/>
      <c r="VBX27"/>
      <c r="VBY27"/>
      <c r="VBZ27"/>
      <c r="VCA27"/>
      <c r="VCB27"/>
      <c r="VCC27"/>
      <c r="VCD27"/>
      <c r="VCE27"/>
      <c r="VCF27"/>
      <c r="VCG27"/>
      <c r="VCH27"/>
      <c r="VCI27"/>
      <c r="VCJ27"/>
      <c r="VCK27"/>
      <c r="VCL27"/>
      <c r="VCM27"/>
      <c r="VCN27"/>
      <c r="VCO27"/>
      <c r="VCP27"/>
      <c r="VCQ27"/>
      <c r="VCR27"/>
      <c r="VCS27"/>
      <c r="VCT27"/>
      <c r="VCU27"/>
      <c r="VCV27"/>
      <c r="VCW27"/>
      <c r="VCX27"/>
      <c r="VCY27"/>
      <c r="VCZ27"/>
      <c r="VDA27"/>
      <c r="VDB27"/>
      <c r="VDC27"/>
      <c r="VDD27"/>
      <c r="VDE27"/>
      <c r="VDF27"/>
      <c r="VDG27"/>
      <c r="VDH27"/>
      <c r="VDI27"/>
      <c r="VDJ27"/>
      <c r="VDK27"/>
      <c r="VDL27"/>
      <c r="VDM27"/>
      <c r="VDN27"/>
      <c r="VDO27"/>
      <c r="VDP27"/>
      <c r="VDQ27"/>
      <c r="VDR27"/>
      <c r="VDS27"/>
      <c r="VDT27"/>
      <c r="VDU27"/>
      <c r="VDV27"/>
      <c r="VDW27"/>
      <c r="VDX27"/>
      <c r="VDY27"/>
      <c r="VDZ27"/>
      <c r="VEA27"/>
      <c r="VEB27"/>
      <c r="VEC27"/>
      <c r="VED27"/>
      <c r="VEE27"/>
      <c r="VEF27"/>
      <c r="VEG27"/>
      <c r="VEH27"/>
      <c r="VEI27"/>
      <c r="VEJ27"/>
      <c r="VEK27"/>
      <c r="VEL27"/>
      <c r="VEM27"/>
      <c r="VEN27"/>
      <c r="VEO27"/>
      <c r="VEP27"/>
      <c r="VEQ27"/>
      <c r="VER27"/>
      <c r="VES27"/>
      <c r="VET27"/>
      <c r="VEU27"/>
      <c r="VEV27"/>
      <c r="VEW27"/>
      <c r="VEX27"/>
      <c r="VEY27"/>
      <c r="VEZ27"/>
      <c r="VFA27"/>
      <c r="VFB27"/>
      <c r="VFC27"/>
      <c r="VFD27"/>
      <c r="VFE27"/>
      <c r="VFF27"/>
      <c r="VFG27"/>
      <c r="VFH27"/>
      <c r="VFI27"/>
      <c r="VFJ27"/>
      <c r="VFK27"/>
      <c r="VFL27"/>
      <c r="VFM27"/>
      <c r="VFN27"/>
      <c r="VFO27"/>
      <c r="VFP27"/>
      <c r="VFQ27"/>
      <c r="VFR27"/>
      <c r="VFS27"/>
      <c r="VFT27"/>
      <c r="VFU27"/>
      <c r="VFV27"/>
      <c r="VFW27"/>
      <c r="VFX27"/>
      <c r="VFY27"/>
      <c r="VFZ27"/>
      <c r="VGA27"/>
      <c r="VGB27"/>
      <c r="VGC27"/>
      <c r="VGD27"/>
      <c r="VGE27"/>
      <c r="VGF27"/>
      <c r="VGG27"/>
      <c r="VGH27"/>
      <c r="VGI27"/>
      <c r="VGJ27"/>
      <c r="VGK27"/>
      <c r="VGL27"/>
      <c r="VGM27"/>
      <c r="VGN27"/>
      <c r="VGO27"/>
      <c r="VGP27"/>
      <c r="VGQ27"/>
      <c r="VGR27"/>
      <c r="VGS27"/>
      <c r="VGT27"/>
      <c r="VGU27"/>
      <c r="VGV27"/>
      <c r="VGW27"/>
      <c r="VGX27"/>
      <c r="VGY27"/>
      <c r="VGZ27"/>
      <c r="VHA27"/>
      <c r="VHB27"/>
      <c r="VHC27"/>
      <c r="VHD27"/>
      <c r="VHE27"/>
      <c r="VHF27"/>
      <c r="VHG27"/>
      <c r="VHH27"/>
      <c r="VHI27"/>
      <c r="VHJ27"/>
      <c r="VHK27"/>
      <c r="VHL27"/>
      <c r="VHM27"/>
      <c r="VHN27"/>
      <c r="VHO27"/>
      <c r="VHP27"/>
      <c r="VHQ27"/>
      <c r="VHR27"/>
      <c r="VHS27"/>
      <c r="VHT27"/>
      <c r="VHU27"/>
      <c r="VHV27"/>
      <c r="VHW27"/>
      <c r="VHX27"/>
      <c r="VHY27"/>
      <c r="VHZ27"/>
      <c r="VIA27"/>
      <c r="VIB27"/>
      <c r="VIC27"/>
      <c r="VID27"/>
      <c r="VIE27"/>
      <c r="VIF27"/>
      <c r="VIG27"/>
      <c r="VIH27"/>
      <c r="VII27"/>
      <c r="VIJ27"/>
      <c r="VIK27"/>
      <c r="VIL27"/>
      <c r="VIM27"/>
      <c r="VIN27"/>
      <c r="VIO27"/>
      <c r="VIP27"/>
      <c r="VIQ27"/>
      <c r="VIR27"/>
      <c r="VIS27"/>
      <c r="VIT27"/>
      <c r="VIU27"/>
      <c r="VIV27"/>
      <c r="VIW27"/>
      <c r="VIX27"/>
      <c r="VIY27"/>
      <c r="VIZ27"/>
      <c r="VJA27"/>
      <c r="VJB27"/>
      <c r="VJC27"/>
      <c r="VJD27"/>
      <c r="VJE27"/>
      <c r="VJF27"/>
      <c r="VJG27"/>
      <c r="VJH27"/>
      <c r="VJI27"/>
      <c r="VJJ27"/>
      <c r="VJK27"/>
      <c r="VJL27"/>
      <c r="VJM27"/>
      <c r="VJN27"/>
      <c r="VJO27"/>
      <c r="VJP27"/>
      <c r="VJQ27"/>
      <c r="VJR27"/>
      <c r="VJS27"/>
      <c r="VJT27"/>
      <c r="VJU27"/>
      <c r="VJV27"/>
      <c r="VJW27"/>
      <c r="VJX27"/>
      <c r="VJY27"/>
      <c r="VJZ27"/>
      <c r="VKA27"/>
      <c r="VKB27"/>
      <c r="VKC27"/>
      <c r="VKD27"/>
      <c r="VKE27"/>
      <c r="VKF27"/>
      <c r="VKG27"/>
      <c r="VKH27"/>
      <c r="VKI27"/>
      <c r="VKJ27"/>
      <c r="VKK27"/>
      <c r="VKL27"/>
      <c r="VKM27"/>
      <c r="VKN27"/>
      <c r="VKO27"/>
      <c r="VKP27"/>
      <c r="VKQ27"/>
      <c r="VKR27"/>
      <c r="VKS27"/>
      <c r="VKT27"/>
      <c r="VKU27"/>
      <c r="VKV27"/>
      <c r="VKW27"/>
      <c r="VKX27"/>
      <c r="VKY27"/>
      <c r="VKZ27"/>
      <c r="VLA27"/>
      <c r="VLB27"/>
      <c r="VLC27"/>
      <c r="VLD27"/>
      <c r="VLE27"/>
      <c r="VLF27"/>
      <c r="VLG27"/>
      <c r="VLH27"/>
      <c r="VLI27"/>
      <c r="VLJ27"/>
      <c r="VLK27"/>
      <c r="VLL27"/>
      <c r="VLM27"/>
      <c r="VLN27"/>
      <c r="VLO27"/>
      <c r="VLP27"/>
      <c r="VLQ27"/>
      <c r="VLR27"/>
      <c r="VLS27"/>
      <c r="VLT27"/>
      <c r="VLU27"/>
      <c r="VLV27"/>
      <c r="VLW27"/>
      <c r="VLX27"/>
      <c r="VLY27"/>
      <c r="VLZ27"/>
      <c r="VMA27"/>
      <c r="VMB27"/>
      <c r="VMC27"/>
      <c r="VMD27"/>
      <c r="VME27"/>
      <c r="VMF27"/>
      <c r="VMG27"/>
      <c r="VMH27"/>
      <c r="VMI27"/>
      <c r="VMJ27"/>
      <c r="VMK27"/>
      <c r="VML27"/>
      <c r="VMM27"/>
      <c r="VMN27"/>
      <c r="VMO27"/>
      <c r="VMP27"/>
      <c r="VMQ27"/>
      <c r="VMR27"/>
      <c r="VMS27"/>
      <c r="VMT27"/>
      <c r="VMU27"/>
      <c r="VMV27"/>
      <c r="VMW27"/>
      <c r="VMX27"/>
      <c r="VMY27"/>
      <c r="VMZ27"/>
      <c r="VNA27"/>
      <c r="VNB27"/>
      <c r="VNC27"/>
      <c r="VND27"/>
      <c r="VNE27"/>
      <c r="VNF27"/>
      <c r="VNG27"/>
      <c r="VNH27"/>
      <c r="VNI27"/>
      <c r="VNJ27"/>
      <c r="VNK27"/>
      <c r="VNL27"/>
      <c r="VNM27"/>
      <c r="VNN27"/>
      <c r="VNO27"/>
      <c r="VNP27"/>
      <c r="VNQ27"/>
      <c r="VNR27"/>
      <c r="VNS27"/>
      <c r="VNT27"/>
      <c r="VNU27"/>
      <c r="VNV27"/>
      <c r="VNW27"/>
      <c r="VNX27"/>
      <c r="VNY27"/>
      <c r="VNZ27"/>
      <c r="VOA27"/>
      <c r="VOB27"/>
      <c r="VOC27"/>
      <c r="VOD27"/>
      <c r="VOE27"/>
      <c r="VOF27"/>
      <c r="VOG27"/>
      <c r="VOH27"/>
      <c r="VOI27"/>
      <c r="VOJ27"/>
      <c r="VOK27"/>
      <c r="VOL27"/>
      <c r="VOM27"/>
      <c r="VON27"/>
      <c r="VOO27"/>
      <c r="VOP27"/>
      <c r="VOQ27"/>
      <c r="VOR27"/>
      <c r="VOS27"/>
      <c r="VOT27"/>
      <c r="VOU27"/>
      <c r="VOV27"/>
      <c r="VOW27"/>
      <c r="VOX27"/>
      <c r="VOY27"/>
      <c r="VOZ27"/>
      <c r="VPA27"/>
      <c r="VPB27"/>
      <c r="VPC27"/>
      <c r="VPD27"/>
      <c r="VPE27"/>
      <c r="VPF27"/>
      <c r="VPG27"/>
      <c r="VPH27"/>
      <c r="VPI27"/>
      <c r="VPJ27"/>
      <c r="VPK27"/>
      <c r="VPL27"/>
      <c r="VPM27"/>
      <c r="VPN27"/>
      <c r="VPO27"/>
      <c r="VPP27"/>
      <c r="VPQ27"/>
      <c r="VPR27"/>
      <c r="VPS27"/>
      <c r="VPT27"/>
      <c r="VPU27"/>
      <c r="VPV27"/>
      <c r="VPW27"/>
      <c r="VPX27"/>
      <c r="VPY27"/>
      <c r="VPZ27"/>
      <c r="VQA27"/>
      <c r="VQB27"/>
      <c r="VQC27"/>
      <c r="VQD27"/>
      <c r="VQE27"/>
      <c r="VQF27"/>
      <c r="VQG27"/>
      <c r="VQH27"/>
      <c r="VQI27"/>
      <c r="VQJ27"/>
      <c r="VQK27"/>
      <c r="VQL27"/>
      <c r="VQM27"/>
      <c r="VQN27"/>
      <c r="VQO27"/>
      <c r="VQP27"/>
      <c r="VQQ27"/>
      <c r="VQR27"/>
      <c r="VQS27"/>
      <c r="VQT27"/>
      <c r="VQU27"/>
      <c r="VQV27"/>
      <c r="VQW27"/>
      <c r="VQX27"/>
      <c r="VQY27"/>
      <c r="VQZ27"/>
      <c r="VRA27"/>
      <c r="VRB27"/>
      <c r="VRC27"/>
      <c r="VRD27"/>
      <c r="VRE27"/>
      <c r="VRF27"/>
      <c r="VRG27"/>
      <c r="VRH27"/>
      <c r="VRI27"/>
      <c r="VRJ27"/>
      <c r="VRK27"/>
      <c r="VRL27"/>
      <c r="VRM27"/>
      <c r="VRN27"/>
      <c r="VRO27"/>
      <c r="VRP27"/>
      <c r="VRQ27"/>
      <c r="VRR27"/>
      <c r="VRS27"/>
      <c r="VRT27"/>
      <c r="VRU27"/>
      <c r="VRV27"/>
      <c r="VRW27"/>
      <c r="VRX27"/>
      <c r="VRY27"/>
      <c r="VRZ27"/>
      <c r="VSA27"/>
      <c r="VSB27"/>
      <c r="VSC27"/>
      <c r="VSD27"/>
      <c r="VSE27"/>
      <c r="VSF27"/>
      <c r="VSG27"/>
      <c r="VSH27"/>
      <c r="VSI27"/>
      <c r="VSJ27"/>
      <c r="VSK27"/>
      <c r="VSL27"/>
      <c r="VSM27"/>
      <c r="VSN27"/>
      <c r="VSO27"/>
      <c r="VSP27"/>
      <c r="VSQ27"/>
      <c r="VSR27"/>
      <c r="VSS27"/>
      <c r="VST27"/>
      <c r="VSU27"/>
      <c r="VSV27"/>
      <c r="VSW27"/>
      <c r="VSX27"/>
      <c r="VSY27"/>
      <c r="VSZ27"/>
      <c r="VTA27"/>
      <c r="VTB27"/>
      <c r="VTC27"/>
      <c r="VTD27"/>
      <c r="VTE27"/>
      <c r="VTF27"/>
      <c r="VTG27"/>
      <c r="VTH27"/>
      <c r="VTI27"/>
      <c r="VTJ27"/>
      <c r="VTK27"/>
      <c r="VTL27"/>
      <c r="VTM27"/>
      <c r="VTN27"/>
      <c r="VTO27"/>
      <c r="VTP27"/>
      <c r="VTQ27"/>
      <c r="VTR27"/>
      <c r="VTS27"/>
      <c r="VTT27"/>
      <c r="VTU27"/>
      <c r="VTV27"/>
      <c r="VTW27"/>
      <c r="VTX27"/>
      <c r="VTY27"/>
      <c r="VTZ27"/>
      <c r="VUA27"/>
      <c r="VUB27"/>
      <c r="VUC27"/>
      <c r="VUD27"/>
      <c r="VUE27"/>
      <c r="VUF27"/>
      <c r="VUG27"/>
      <c r="VUH27"/>
      <c r="VUI27"/>
      <c r="VUJ27"/>
      <c r="VUK27"/>
      <c r="VUL27"/>
      <c r="VUM27"/>
      <c r="VUN27"/>
      <c r="VUO27"/>
      <c r="VUP27"/>
      <c r="VUQ27"/>
      <c r="VUR27"/>
      <c r="VUS27"/>
      <c r="VUT27"/>
      <c r="VUU27"/>
      <c r="VUV27"/>
      <c r="VUW27"/>
      <c r="VUX27"/>
      <c r="VUY27"/>
      <c r="VUZ27"/>
      <c r="VVA27"/>
      <c r="VVB27"/>
      <c r="VVC27"/>
      <c r="VVD27"/>
      <c r="VVE27"/>
      <c r="VVF27"/>
      <c r="VVG27"/>
      <c r="VVH27"/>
      <c r="VVI27"/>
      <c r="VVJ27"/>
      <c r="VVK27"/>
      <c r="VVL27"/>
      <c r="VVM27"/>
      <c r="VVN27"/>
      <c r="VVO27"/>
      <c r="VVP27"/>
      <c r="VVQ27"/>
      <c r="VVR27"/>
      <c r="VVS27"/>
      <c r="VVT27"/>
      <c r="VVU27"/>
      <c r="VVV27"/>
      <c r="VVW27"/>
      <c r="VVX27"/>
      <c r="VVY27"/>
      <c r="VVZ27"/>
      <c r="VWA27"/>
      <c r="VWB27"/>
      <c r="VWC27"/>
      <c r="VWD27"/>
      <c r="VWE27"/>
      <c r="VWF27"/>
      <c r="VWG27"/>
      <c r="VWH27"/>
      <c r="VWI27"/>
      <c r="VWJ27"/>
      <c r="VWK27"/>
      <c r="VWL27"/>
      <c r="VWM27"/>
      <c r="VWN27"/>
      <c r="VWO27"/>
      <c r="VWP27"/>
      <c r="VWQ27"/>
      <c r="VWR27"/>
      <c r="VWS27"/>
      <c r="VWT27"/>
      <c r="VWU27"/>
      <c r="VWV27"/>
      <c r="VWW27"/>
      <c r="VWX27"/>
      <c r="VWY27"/>
      <c r="VWZ27"/>
      <c r="VXA27"/>
      <c r="VXB27"/>
      <c r="VXC27"/>
      <c r="VXD27"/>
      <c r="VXE27"/>
      <c r="VXF27"/>
      <c r="VXG27"/>
      <c r="VXH27"/>
      <c r="VXI27"/>
      <c r="VXJ27"/>
      <c r="VXK27"/>
      <c r="VXL27"/>
      <c r="VXM27"/>
      <c r="VXN27"/>
      <c r="VXO27"/>
      <c r="VXP27"/>
      <c r="VXQ27"/>
      <c r="VXR27"/>
      <c r="VXS27"/>
      <c r="VXT27"/>
      <c r="VXU27"/>
      <c r="VXV27"/>
      <c r="VXW27"/>
      <c r="VXX27"/>
      <c r="VXY27"/>
      <c r="VXZ27"/>
      <c r="VYA27"/>
      <c r="VYB27"/>
      <c r="VYC27"/>
      <c r="VYD27"/>
      <c r="VYE27"/>
      <c r="VYF27"/>
      <c r="VYG27"/>
      <c r="VYH27"/>
      <c r="VYI27"/>
      <c r="VYJ27"/>
      <c r="VYK27"/>
      <c r="VYL27"/>
      <c r="VYM27"/>
      <c r="VYN27"/>
      <c r="VYO27"/>
      <c r="VYP27"/>
      <c r="VYQ27"/>
      <c r="VYR27"/>
      <c r="VYS27"/>
      <c r="VYT27"/>
      <c r="VYU27"/>
      <c r="VYV27"/>
      <c r="VYW27"/>
      <c r="VYX27"/>
      <c r="VYY27"/>
      <c r="VYZ27"/>
      <c r="VZA27"/>
      <c r="VZB27"/>
      <c r="VZC27"/>
      <c r="VZD27"/>
      <c r="VZE27"/>
      <c r="VZF27"/>
      <c r="VZG27"/>
      <c r="VZH27"/>
      <c r="VZI27"/>
      <c r="VZJ27"/>
      <c r="VZK27"/>
      <c r="VZL27"/>
      <c r="VZM27"/>
      <c r="VZN27"/>
      <c r="VZO27"/>
      <c r="VZP27"/>
      <c r="VZQ27"/>
      <c r="VZR27"/>
      <c r="VZS27"/>
      <c r="VZT27"/>
      <c r="VZU27"/>
      <c r="VZV27"/>
      <c r="VZW27"/>
      <c r="VZX27"/>
      <c r="VZY27"/>
      <c r="VZZ27"/>
      <c r="WAA27"/>
      <c r="WAB27"/>
      <c r="WAC27"/>
      <c r="WAD27"/>
      <c r="WAE27"/>
      <c r="WAF27"/>
      <c r="WAG27"/>
      <c r="WAH27"/>
      <c r="WAI27"/>
      <c r="WAJ27"/>
      <c r="WAK27"/>
      <c r="WAL27"/>
      <c r="WAM27"/>
      <c r="WAN27"/>
      <c r="WAO27"/>
      <c r="WAP27"/>
      <c r="WAQ27"/>
      <c r="WAR27"/>
      <c r="WAS27"/>
      <c r="WAT27"/>
      <c r="WAU27"/>
      <c r="WAV27"/>
      <c r="WAW27"/>
      <c r="WAX27"/>
      <c r="WAY27"/>
      <c r="WAZ27"/>
      <c r="WBA27"/>
      <c r="WBB27"/>
      <c r="WBC27"/>
      <c r="WBD27"/>
      <c r="WBE27"/>
      <c r="WBF27"/>
      <c r="WBG27"/>
      <c r="WBH27"/>
      <c r="WBI27"/>
      <c r="WBJ27"/>
      <c r="WBK27"/>
      <c r="WBL27"/>
      <c r="WBM27"/>
      <c r="WBN27"/>
      <c r="WBO27"/>
      <c r="WBP27"/>
      <c r="WBQ27"/>
      <c r="WBR27"/>
      <c r="WBS27"/>
      <c r="WBT27"/>
      <c r="WBU27"/>
      <c r="WBV27"/>
      <c r="WBW27"/>
      <c r="WBX27"/>
      <c r="WBY27"/>
      <c r="WBZ27"/>
      <c r="WCA27"/>
      <c r="WCB27"/>
      <c r="WCC27"/>
      <c r="WCD27"/>
      <c r="WCE27"/>
      <c r="WCF27"/>
      <c r="WCG27"/>
      <c r="WCH27"/>
      <c r="WCI27"/>
      <c r="WCJ27"/>
      <c r="WCK27"/>
      <c r="WCL27"/>
      <c r="WCM27"/>
      <c r="WCN27"/>
      <c r="WCO27"/>
      <c r="WCP27"/>
      <c r="WCQ27"/>
      <c r="WCR27"/>
      <c r="WCS27"/>
      <c r="WCT27"/>
      <c r="WCU27"/>
      <c r="WCV27"/>
      <c r="WCW27"/>
      <c r="WCX27"/>
      <c r="WCY27"/>
      <c r="WCZ27"/>
      <c r="WDA27"/>
      <c r="WDB27"/>
      <c r="WDC27"/>
      <c r="WDD27"/>
      <c r="WDE27"/>
      <c r="WDF27"/>
      <c r="WDG27"/>
      <c r="WDH27"/>
      <c r="WDI27"/>
      <c r="WDJ27"/>
      <c r="WDK27"/>
      <c r="WDL27"/>
      <c r="WDM27"/>
      <c r="WDN27"/>
      <c r="WDO27"/>
      <c r="WDP27"/>
      <c r="WDQ27"/>
      <c r="WDR27"/>
      <c r="WDS27"/>
      <c r="WDT27"/>
      <c r="WDU27"/>
      <c r="WDV27"/>
      <c r="WDW27"/>
      <c r="WDX27"/>
      <c r="WDY27"/>
      <c r="WDZ27"/>
      <c r="WEA27"/>
      <c r="WEB27"/>
      <c r="WEC27"/>
      <c r="WED27"/>
      <c r="WEE27"/>
      <c r="WEF27"/>
      <c r="WEG27"/>
      <c r="WEH27"/>
      <c r="WEI27"/>
      <c r="WEJ27"/>
      <c r="WEK27"/>
      <c r="WEL27"/>
      <c r="WEM27"/>
      <c r="WEN27"/>
      <c r="WEO27"/>
      <c r="WEP27"/>
      <c r="WEQ27"/>
      <c r="WER27"/>
      <c r="WES27"/>
      <c r="WET27"/>
      <c r="WEU27"/>
      <c r="WEV27"/>
      <c r="WEW27"/>
      <c r="WEX27"/>
      <c r="WEY27"/>
      <c r="WEZ27"/>
      <c r="WFA27"/>
      <c r="WFB27"/>
      <c r="WFC27"/>
      <c r="WFD27"/>
      <c r="WFE27"/>
      <c r="WFF27"/>
      <c r="WFG27"/>
      <c r="WFH27"/>
      <c r="WFI27"/>
      <c r="WFJ27"/>
      <c r="WFK27"/>
      <c r="WFL27"/>
      <c r="WFM27"/>
      <c r="WFN27"/>
      <c r="WFO27"/>
      <c r="WFP27"/>
      <c r="WFQ27"/>
      <c r="WFR27"/>
      <c r="WFS27"/>
      <c r="WFT27"/>
      <c r="WFU27"/>
      <c r="WFV27"/>
      <c r="WFW27"/>
      <c r="WFX27"/>
      <c r="WFY27"/>
      <c r="WFZ27"/>
      <c r="WGA27"/>
      <c r="WGB27"/>
      <c r="WGC27"/>
      <c r="WGD27"/>
      <c r="WGE27"/>
      <c r="WGF27"/>
      <c r="WGG27"/>
      <c r="WGH27"/>
      <c r="WGI27"/>
      <c r="WGJ27"/>
      <c r="WGK27"/>
      <c r="WGL27"/>
      <c r="WGM27"/>
      <c r="WGN27"/>
      <c r="WGO27"/>
      <c r="WGP27"/>
      <c r="WGQ27"/>
      <c r="WGR27"/>
      <c r="WGS27"/>
      <c r="WGT27"/>
      <c r="WGU27"/>
      <c r="WGV27"/>
      <c r="WGW27"/>
      <c r="WGX27"/>
      <c r="WGY27"/>
      <c r="WGZ27"/>
      <c r="WHA27"/>
      <c r="WHB27"/>
      <c r="WHC27"/>
      <c r="WHD27"/>
      <c r="WHE27"/>
      <c r="WHF27"/>
      <c r="WHG27"/>
      <c r="WHH27"/>
      <c r="WHI27"/>
      <c r="WHJ27"/>
      <c r="WHK27"/>
      <c r="WHL27"/>
      <c r="WHM27"/>
      <c r="WHN27"/>
      <c r="WHO27"/>
      <c r="WHP27"/>
      <c r="WHQ27"/>
      <c r="WHR27"/>
      <c r="WHS27"/>
      <c r="WHT27"/>
      <c r="WHU27"/>
      <c r="WHV27"/>
      <c r="WHW27"/>
      <c r="WHX27"/>
      <c r="WHY27"/>
      <c r="WHZ27"/>
      <c r="WIA27"/>
      <c r="WIB27"/>
      <c r="WIC27"/>
      <c r="WID27"/>
      <c r="WIE27"/>
      <c r="WIF27"/>
      <c r="WIG27"/>
      <c r="WIH27"/>
      <c r="WII27"/>
      <c r="WIJ27"/>
      <c r="WIK27"/>
      <c r="WIL27"/>
      <c r="WIM27"/>
      <c r="WIN27"/>
      <c r="WIO27"/>
      <c r="WIP27"/>
      <c r="WIQ27"/>
      <c r="WIR27"/>
      <c r="WIS27"/>
      <c r="WIT27"/>
      <c r="WIU27"/>
      <c r="WIV27"/>
      <c r="WIW27"/>
      <c r="WIX27"/>
      <c r="WIY27"/>
      <c r="WIZ27"/>
      <c r="WJA27"/>
      <c r="WJB27"/>
      <c r="WJC27"/>
      <c r="WJD27"/>
      <c r="WJE27"/>
      <c r="WJF27"/>
      <c r="WJG27"/>
      <c r="WJH27"/>
      <c r="WJI27"/>
      <c r="WJJ27"/>
      <c r="WJK27"/>
      <c r="WJL27"/>
      <c r="WJM27"/>
      <c r="WJN27"/>
      <c r="WJO27"/>
      <c r="WJP27"/>
      <c r="WJQ27"/>
      <c r="WJR27"/>
      <c r="WJS27"/>
      <c r="WJT27"/>
      <c r="WJU27"/>
      <c r="WJV27"/>
      <c r="WJW27"/>
      <c r="WJX27"/>
      <c r="WJY27"/>
      <c r="WJZ27"/>
      <c r="WKA27"/>
      <c r="WKB27"/>
      <c r="WKC27"/>
      <c r="WKD27"/>
      <c r="WKE27"/>
      <c r="WKF27"/>
      <c r="WKG27"/>
      <c r="WKH27"/>
      <c r="WKI27"/>
      <c r="WKJ27"/>
      <c r="WKK27"/>
      <c r="WKL27"/>
      <c r="WKM27"/>
      <c r="WKN27"/>
      <c r="WKO27"/>
      <c r="WKP27"/>
      <c r="WKQ27"/>
      <c r="WKR27"/>
      <c r="WKS27"/>
      <c r="WKT27"/>
      <c r="WKU27"/>
      <c r="WKV27"/>
      <c r="WKW27"/>
      <c r="WKX27"/>
      <c r="WKY27"/>
      <c r="WKZ27"/>
      <c r="WLA27"/>
      <c r="WLB27"/>
      <c r="WLC27"/>
      <c r="WLD27"/>
      <c r="WLE27"/>
      <c r="WLF27"/>
      <c r="WLG27"/>
      <c r="WLH27"/>
      <c r="WLI27"/>
      <c r="WLJ27"/>
      <c r="WLK27"/>
      <c r="WLL27"/>
      <c r="WLM27"/>
      <c r="WLN27"/>
      <c r="WLO27"/>
      <c r="WLP27"/>
      <c r="WLQ27"/>
      <c r="WLR27"/>
      <c r="WLS27"/>
      <c r="WLT27"/>
      <c r="WLU27"/>
      <c r="WLV27"/>
      <c r="WLW27"/>
      <c r="WLX27"/>
      <c r="WLY27"/>
      <c r="WLZ27"/>
      <c r="WMA27"/>
      <c r="WMB27"/>
      <c r="WMC27"/>
      <c r="WMD27"/>
      <c r="WME27"/>
      <c r="WMF27"/>
      <c r="WMG27"/>
      <c r="WMH27"/>
      <c r="WMI27"/>
      <c r="WMJ27"/>
      <c r="WMK27"/>
      <c r="WML27"/>
      <c r="WMM27"/>
      <c r="WMN27"/>
      <c r="WMO27"/>
      <c r="WMP27"/>
      <c r="WMQ27"/>
      <c r="WMR27"/>
      <c r="WMS27"/>
      <c r="WMT27"/>
      <c r="WMU27"/>
      <c r="WMV27"/>
      <c r="WMW27"/>
      <c r="WMX27"/>
      <c r="WMY27"/>
      <c r="WMZ27"/>
      <c r="WNA27"/>
      <c r="WNB27"/>
      <c r="WNC27"/>
      <c r="WND27"/>
      <c r="WNE27"/>
      <c r="WNF27"/>
      <c r="WNG27"/>
      <c r="WNH27"/>
      <c r="WNI27"/>
      <c r="WNJ27"/>
      <c r="WNK27"/>
      <c r="WNL27"/>
      <c r="WNM27"/>
      <c r="WNN27"/>
      <c r="WNO27"/>
      <c r="WNP27"/>
      <c r="WNQ27"/>
      <c r="WNR27"/>
      <c r="WNS27"/>
      <c r="WNT27"/>
      <c r="WNU27"/>
      <c r="WNV27"/>
      <c r="WNW27"/>
      <c r="WNX27"/>
      <c r="WNY27"/>
      <c r="WNZ27"/>
      <c r="WOA27"/>
      <c r="WOB27"/>
      <c r="WOC27"/>
      <c r="WOD27"/>
      <c r="WOE27"/>
      <c r="WOF27"/>
      <c r="WOG27"/>
      <c r="WOH27"/>
      <c r="WOI27"/>
      <c r="WOJ27"/>
      <c r="WOK27"/>
      <c r="WOL27"/>
      <c r="WOM27"/>
      <c r="WON27"/>
      <c r="WOO27"/>
      <c r="WOP27"/>
      <c r="WOQ27"/>
      <c r="WOR27"/>
      <c r="WOS27"/>
      <c r="WOT27"/>
      <c r="WOU27"/>
      <c r="WOV27"/>
      <c r="WOW27"/>
      <c r="WOX27"/>
      <c r="WOY27"/>
      <c r="WOZ27"/>
      <c r="WPA27"/>
      <c r="WPB27"/>
      <c r="WPC27"/>
      <c r="WPD27"/>
      <c r="WPE27"/>
      <c r="WPF27"/>
      <c r="WPG27"/>
      <c r="WPH27"/>
      <c r="WPI27"/>
      <c r="WPJ27"/>
      <c r="WPK27"/>
      <c r="WPL27"/>
      <c r="WPM27"/>
      <c r="WPN27"/>
      <c r="WPO27"/>
      <c r="WPP27"/>
      <c r="WPQ27"/>
      <c r="WPR27"/>
      <c r="WPS27"/>
      <c r="WPT27"/>
      <c r="WPU27"/>
      <c r="WPV27"/>
      <c r="WPW27"/>
      <c r="WPX27"/>
      <c r="WPY27"/>
      <c r="WPZ27"/>
      <c r="WQA27"/>
      <c r="WQB27"/>
      <c r="WQC27"/>
      <c r="WQD27"/>
      <c r="WQE27"/>
      <c r="WQF27"/>
      <c r="WQG27"/>
      <c r="WQH27"/>
      <c r="WQI27"/>
      <c r="WQJ27"/>
      <c r="WQK27"/>
      <c r="WQL27"/>
      <c r="WQM27"/>
      <c r="WQN27"/>
      <c r="WQO27"/>
      <c r="WQP27"/>
      <c r="WQQ27"/>
      <c r="WQR27"/>
      <c r="WQS27"/>
      <c r="WQT27"/>
      <c r="WQU27"/>
      <c r="WQV27"/>
      <c r="WQW27"/>
      <c r="WQX27"/>
      <c r="WQY27"/>
      <c r="WQZ27"/>
      <c r="WRA27"/>
      <c r="WRB27"/>
      <c r="WRC27"/>
      <c r="WRD27"/>
      <c r="WRE27"/>
      <c r="WRF27"/>
      <c r="WRG27"/>
      <c r="WRH27"/>
      <c r="WRI27"/>
      <c r="WRJ27"/>
      <c r="WRK27"/>
      <c r="WRL27"/>
      <c r="WRM27"/>
      <c r="WRN27"/>
      <c r="WRO27"/>
      <c r="WRP27"/>
      <c r="WRQ27"/>
      <c r="WRR27"/>
      <c r="WRS27"/>
      <c r="WRT27"/>
      <c r="WRU27"/>
      <c r="WRV27"/>
      <c r="WRW27"/>
      <c r="WRX27"/>
      <c r="WRY27"/>
      <c r="WRZ27"/>
      <c r="WSA27"/>
      <c r="WSB27"/>
      <c r="WSC27"/>
      <c r="WSD27"/>
      <c r="WSE27"/>
      <c r="WSF27"/>
      <c r="WSG27"/>
      <c r="WSH27"/>
      <c r="WSI27"/>
      <c r="WSJ27"/>
      <c r="WSK27"/>
      <c r="WSL27"/>
      <c r="WSM27"/>
      <c r="WSN27"/>
      <c r="WSO27"/>
      <c r="WSP27"/>
      <c r="WSQ27"/>
      <c r="WSR27"/>
      <c r="WSS27"/>
      <c r="WST27"/>
      <c r="WSU27"/>
      <c r="WSV27"/>
      <c r="WSW27"/>
      <c r="WSX27"/>
      <c r="WSY27"/>
      <c r="WSZ27"/>
      <c r="WTA27"/>
      <c r="WTB27"/>
      <c r="WTC27"/>
      <c r="WTD27"/>
      <c r="WTE27"/>
      <c r="WTF27"/>
      <c r="WTG27"/>
      <c r="WTH27"/>
      <c r="WTI27"/>
      <c r="WTJ27"/>
      <c r="WTK27"/>
      <c r="WTL27"/>
      <c r="WTM27"/>
      <c r="WTN27"/>
      <c r="WTO27"/>
      <c r="WTP27"/>
      <c r="WTQ27"/>
      <c r="WTR27"/>
      <c r="WTS27"/>
      <c r="WTT27"/>
      <c r="WTU27"/>
      <c r="WTV27"/>
      <c r="WTW27"/>
      <c r="WTX27"/>
      <c r="WTY27"/>
      <c r="WTZ27"/>
      <c r="WUA27"/>
      <c r="WUB27"/>
      <c r="WUC27"/>
      <c r="WUD27"/>
      <c r="WUE27"/>
      <c r="WUF27"/>
      <c r="WUG27"/>
      <c r="WUH27"/>
      <c r="WUI27"/>
      <c r="WUJ27"/>
      <c r="WUK27"/>
      <c r="WUL27"/>
      <c r="WUM27"/>
      <c r="WUN27"/>
      <c r="WUO27"/>
      <c r="WUP27"/>
      <c r="WUQ27"/>
      <c r="WUR27"/>
      <c r="WUS27"/>
      <c r="WUT27"/>
      <c r="WUU27"/>
      <c r="WUV27"/>
      <c r="WUW27"/>
      <c r="WUX27"/>
      <c r="WUY27"/>
      <c r="WUZ27"/>
      <c r="WVA27"/>
      <c r="WVB27"/>
      <c r="WVC27"/>
      <c r="WVD27"/>
      <c r="WVE27"/>
      <c r="WVF27"/>
      <c r="WVG27"/>
      <c r="WVH27"/>
      <c r="WVI27"/>
      <c r="WVJ27"/>
      <c r="WVK27"/>
      <c r="WVL27"/>
      <c r="WVM27"/>
      <c r="WVN27"/>
      <c r="WVO27"/>
      <c r="WVP27"/>
      <c r="WVQ27"/>
      <c r="WVR27"/>
      <c r="WVS27"/>
      <c r="WVT27"/>
      <c r="WVU27"/>
      <c r="WVV27"/>
      <c r="WVW27"/>
      <c r="WVX27"/>
      <c r="WVY27"/>
      <c r="WVZ27"/>
      <c r="WWA27"/>
      <c r="WWB27"/>
      <c r="WWC27"/>
      <c r="WWD27"/>
      <c r="WWE27"/>
      <c r="WWF27"/>
      <c r="WWG27"/>
      <c r="WWH27"/>
      <c r="WWI27"/>
      <c r="WWJ27"/>
      <c r="WWK27"/>
      <c r="WWL27"/>
      <c r="WWM27"/>
      <c r="WWN27"/>
      <c r="WWO27"/>
      <c r="WWP27"/>
      <c r="WWQ27"/>
      <c r="WWR27"/>
      <c r="WWS27"/>
      <c r="WWT27"/>
      <c r="WWU27"/>
      <c r="WWV27"/>
      <c r="WWW27"/>
      <c r="WWX27"/>
      <c r="WWY27"/>
      <c r="WWZ27"/>
      <c r="WXA27"/>
      <c r="WXB27"/>
      <c r="WXC27"/>
      <c r="WXD27"/>
      <c r="WXE27"/>
      <c r="WXF27"/>
      <c r="WXG27"/>
      <c r="WXH27"/>
      <c r="WXI27"/>
      <c r="WXJ27"/>
      <c r="WXK27"/>
      <c r="WXL27"/>
      <c r="WXM27"/>
      <c r="WXN27"/>
      <c r="WXO27"/>
      <c r="WXP27"/>
      <c r="WXQ27"/>
      <c r="WXR27"/>
      <c r="WXS27"/>
      <c r="WXT27"/>
      <c r="WXU27"/>
      <c r="WXV27"/>
      <c r="WXW27"/>
      <c r="WXX27"/>
      <c r="WXY27"/>
      <c r="WXZ27"/>
      <c r="WYA27"/>
      <c r="WYB27"/>
      <c r="WYC27"/>
      <c r="WYD27"/>
      <c r="WYE27"/>
      <c r="WYF27"/>
      <c r="WYG27"/>
      <c r="WYH27"/>
      <c r="WYI27"/>
      <c r="WYJ27"/>
      <c r="WYK27"/>
      <c r="WYL27"/>
      <c r="WYM27"/>
      <c r="WYN27"/>
      <c r="WYO27"/>
      <c r="WYP27"/>
      <c r="WYQ27"/>
      <c r="WYR27"/>
      <c r="WYS27"/>
      <c r="WYT27"/>
      <c r="WYU27"/>
      <c r="WYV27"/>
      <c r="WYW27"/>
      <c r="WYX27"/>
      <c r="WYY27"/>
      <c r="WYZ27"/>
      <c r="WZA27"/>
      <c r="WZB27"/>
      <c r="WZC27"/>
      <c r="WZD27"/>
      <c r="WZE27"/>
      <c r="WZF27"/>
      <c r="WZG27"/>
      <c r="WZH27"/>
      <c r="WZI27"/>
      <c r="WZJ27"/>
      <c r="WZK27"/>
      <c r="WZL27"/>
      <c r="WZM27"/>
      <c r="WZN27"/>
      <c r="WZO27"/>
      <c r="WZP27"/>
      <c r="WZQ27"/>
      <c r="WZR27"/>
      <c r="WZS27"/>
      <c r="WZT27"/>
      <c r="WZU27"/>
      <c r="WZV27"/>
      <c r="WZW27"/>
      <c r="WZX27"/>
      <c r="WZY27"/>
      <c r="WZZ27"/>
      <c r="XAA27"/>
      <c r="XAB27"/>
      <c r="XAC27"/>
      <c r="XAD27"/>
      <c r="XAE27"/>
      <c r="XAF27"/>
      <c r="XAG27"/>
      <c r="XAH27"/>
      <c r="XAI27"/>
      <c r="XAJ27"/>
      <c r="XAK27"/>
      <c r="XAL27"/>
      <c r="XAM27"/>
      <c r="XAN27"/>
      <c r="XAO27"/>
      <c r="XAP27"/>
      <c r="XAQ27"/>
      <c r="XAR27"/>
      <c r="XAS27"/>
      <c r="XAT27"/>
      <c r="XAU27"/>
      <c r="XAV27"/>
      <c r="XAW27"/>
      <c r="XAX27"/>
      <c r="XAY27"/>
      <c r="XAZ27"/>
      <c r="XBA27"/>
      <c r="XBB27"/>
      <c r="XBC27"/>
      <c r="XBD27"/>
      <c r="XBE27"/>
      <c r="XBF27"/>
      <c r="XBG27"/>
      <c r="XBH27"/>
      <c r="XBI27"/>
      <c r="XBJ27"/>
      <c r="XBK27"/>
      <c r="XBL27"/>
      <c r="XBM27"/>
      <c r="XBN27"/>
      <c r="XBO27"/>
      <c r="XBP27"/>
      <c r="XBQ27"/>
      <c r="XBR27"/>
      <c r="XBS27"/>
      <c r="XBT27"/>
      <c r="XBU27"/>
      <c r="XBV27"/>
      <c r="XBW27"/>
      <c r="XBX27"/>
      <c r="XBY27"/>
      <c r="XBZ27"/>
      <c r="XCA27"/>
      <c r="XCB27"/>
      <c r="XCC27"/>
      <c r="XCD27"/>
      <c r="XCE27"/>
      <c r="XCF27"/>
      <c r="XCG27"/>
      <c r="XCH27"/>
      <c r="XCI27"/>
      <c r="XCJ27"/>
      <c r="XCK27"/>
      <c r="XCL27"/>
      <c r="XCM27"/>
      <c r="XCN27"/>
      <c r="XCO27"/>
      <c r="XCP27"/>
      <c r="XCQ27"/>
      <c r="XCR27"/>
      <c r="XCS27"/>
      <c r="XCT27"/>
      <c r="XCU27"/>
      <c r="XCV27"/>
      <c r="XCW27"/>
      <c r="XCX27"/>
      <c r="XCY27"/>
      <c r="XCZ27"/>
      <c r="XDA27"/>
      <c r="XDB27"/>
      <c r="XDC27"/>
      <c r="XDD27"/>
      <c r="XDE27"/>
      <c r="XDF27"/>
      <c r="XDG27"/>
      <c r="XDH27"/>
      <c r="XDI27"/>
      <c r="XDJ27"/>
      <c r="XDK27"/>
      <c r="XDL27"/>
      <c r="XDM27"/>
      <c r="XDN27"/>
      <c r="XDO27"/>
      <c r="XDP27"/>
      <c r="XDQ27"/>
      <c r="XDR27"/>
      <c r="XDS27"/>
      <c r="XDT27"/>
      <c r="XDU27"/>
      <c r="XDV27"/>
      <c r="XDW27"/>
      <c r="XDX27"/>
      <c r="XDY27"/>
      <c r="XDZ27"/>
      <c r="XEA27"/>
      <c r="XEB27"/>
      <c r="XEC27"/>
      <c r="XED27"/>
      <c r="XEE27"/>
      <c r="XEF27"/>
      <c r="XEG27"/>
      <c r="XEH27"/>
      <c r="XEI27"/>
      <c r="XEJ27"/>
      <c r="XEK27"/>
      <c r="XEL27"/>
      <c r="XEM27"/>
      <c r="XEN27"/>
      <c r="XEO27"/>
      <c r="XEP27"/>
      <c r="XEQ27"/>
      <c r="XER27"/>
      <c r="XES27"/>
      <c r="XET27"/>
      <c r="XEU27"/>
      <c r="XEV27"/>
      <c r="XEW27"/>
      <c r="XEX27"/>
      <c r="XEY27"/>
      <c r="XEZ27"/>
      <c r="XFA27"/>
      <c r="XFB27"/>
      <c r="XFC27"/>
    </row>
    <row r="28" spans="2:16383" s="89" customFormat="1" ht="19.5" customHeight="1" x14ac:dyDescent="0.25">
      <c r="B28" s="94" t="s">
        <v>361</v>
      </c>
      <c r="C28" s="70"/>
      <c r="D28" s="70"/>
      <c r="E28" s="70"/>
      <c r="F28" s="70"/>
      <c r="G28" s="70"/>
      <c r="H28" s="70"/>
      <c r="I28" s="70"/>
      <c r="J28" s="70"/>
      <c r="K28" s="70"/>
      <c r="L28" s="70"/>
      <c r="M28" s="70"/>
      <c r="N28" s="70"/>
      <c r="O28" s="70"/>
      <c r="P28" s="70"/>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c r="IW28"/>
      <c r="IX28"/>
      <c r="IY28"/>
      <c r="IZ28"/>
      <c r="JA28"/>
      <c r="JB28"/>
      <c r="JC28"/>
      <c r="JD28"/>
      <c r="JE28"/>
      <c r="JF28"/>
      <c r="JG28"/>
      <c r="JH28"/>
      <c r="JI28"/>
      <c r="JJ28"/>
      <c r="JK28"/>
      <c r="JL28"/>
      <c r="JM28"/>
      <c r="JN28"/>
      <c r="JO28"/>
      <c r="JP28"/>
      <c r="JQ28"/>
      <c r="JR28"/>
      <c r="JS28"/>
      <c r="JT28"/>
      <c r="JU28"/>
      <c r="JV28"/>
      <c r="JW28"/>
      <c r="JX28"/>
      <c r="JY28"/>
      <c r="JZ28"/>
      <c r="KA28"/>
      <c r="KB28"/>
      <c r="KC28"/>
      <c r="KD28"/>
      <c r="KE28"/>
      <c r="KF28"/>
      <c r="KG28"/>
      <c r="KH28"/>
      <c r="KI28"/>
      <c r="KJ28"/>
      <c r="KK28"/>
      <c r="KL28"/>
      <c r="KM28"/>
      <c r="KN28"/>
      <c r="KO28"/>
      <c r="KP28"/>
      <c r="KQ28"/>
      <c r="KR28"/>
      <c r="KS28"/>
      <c r="KT28"/>
      <c r="KU28"/>
      <c r="KV28"/>
      <c r="KW28"/>
      <c r="KX28"/>
      <c r="KY28"/>
      <c r="KZ28"/>
      <c r="LA28"/>
      <c r="LB28"/>
      <c r="LC28"/>
      <c r="LD28"/>
      <c r="LE28"/>
      <c r="LF28"/>
      <c r="LG28"/>
      <c r="LH28"/>
      <c r="LI28"/>
      <c r="LJ28"/>
      <c r="LK28"/>
      <c r="LL28"/>
      <c r="LM28"/>
      <c r="LN28"/>
      <c r="LO28"/>
      <c r="LP28"/>
      <c r="LQ28"/>
      <c r="LR28"/>
      <c r="LS28"/>
      <c r="LT28"/>
      <c r="LU28"/>
      <c r="LV28"/>
      <c r="LW28"/>
      <c r="LX28"/>
      <c r="LY28"/>
      <c r="LZ28"/>
      <c r="MA28"/>
      <c r="MB28"/>
      <c r="MC28"/>
      <c r="MD28"/>
      <c r="ME28"/>
      <c r="MF28"/>
      <c r="MG28"/>
      <c r="MH28"/>
      <c r="MI28"/>
      <c r="MJ28"/>
      <c r="MK28"/>
      <c r="ML28"/>
      <c r="MM28"/>
      <c r="MN28"/>
      <c r="MO28"/>
      <c r="MP28"/>
      <c r="MQ28"/>
      <c r="MR28"/>
      <c r="MS28"/>
      <c r="MT28"/>
      <c r="MU28"/>
      <c r="MV28"/>
      <c r="MW28"/>
      <c r="MX28"/>
      <c r="MY28"/>
      <c r="MZ28"/>
      <c r="NA28"/>
      <c r="NB28"/>
      <c r="NC28"/>
      <c r="ND28"/>
      <c r="NE28"/>
      <c r="NF28"/>
      <c r="NG28"/>
      <c r="NH28"/>
      <c r="NI28"/>
      <c r="NJ28"/>
      <c r="NK28"/>
      <c r="NL28"/>
      <c r="NM28"/>
      <c r="NN28"/>
      <c r="NO28"/>
      <c r="NP28"/>
      <c r="NQ28"/>
      <c r="NR28"/>
      <c r="NS28"/>
      <c r="NT28"/>
      <c r="NU28"/>
      <c r="NV28"/>
      <c r="NW28"/>
      <c r="NX28"/>
      <c r="NY28"/>
      <c r="NZ28"/>
      <c r="OA28"/>
      <c r="OB28"/>
      <c r="OC28"/>
      <c r="OD28"/>
      <c r="OE28"/>
      <c r="OF28"/>
      <c r="OG28"/>
      <c r="OH28"/>
      <c r="OI28"/>
      <c r="OJ28"/>
      <c r="OK28"/>
      <c r="OL28"/>
      <c r="OM28"/>
      <c r="ON28"/>
      <c r="OO28"/>
      <c r="OP28"/>
      <c r="OQ28"/>
      <c r="OR28"/>
      <c r="OS28"/>
      <c r="OT28"/>
      <c r="OU28"/>
      <c r="OV28"/>
      <c r="OW28"/>
      <c r="OX28"/>
      <c r="OY28"/>
      <c r="OZ28"/>
      <c r="PA28"/>
      <c r="PB28"/>
      <c r="PC28"/>
      <c r="PD28"/>
      <c r="PE28"/>
      <c r="PF28"/>
      <c r="PG28"/>
      <c r="PH28"/>
      <c r="PI28"/>
      <c r="PJ28"/>
      <c r="PK28"/>
      <c r="PL28"/>
      <c r="PM28"/>
      <c r="PN28"/>
      <c r="PO28"/>
      <c r="PP28"/>
      <c r="PQ28"/>
      <c r="PR28"/>
      <c r="PS28"/>
      <c r="PT28"/>
      <c r="PU28"/>
      <c r="PV28"/>
      <c r="PW28"/>
      <c r="PX28"/>
      <c r="PY28"/>
      <c r="PZ28"/>
      <c r="QA28"/>
      <c r="QB28"/>
      <c r="QC28"/>
      <c r="QD28"/>
      <c r="QE28"/>
      <c r="QF28"/>
      <c r="QG28"/>
      <c r="QH28"/>
      <c r="QI28"/>
      <c r="QJ28"/>
      <c r="QK28"/>
      <c r="QL28"/>
      <c r="QM28"/>
      <c r="QN28"/>
      <c r="QO28"/>
      <c r="QP28"/>
      <c r="QQ28"/>
      <c r="QR28"/>
      <c r="QS28"/>
      <c r="QT28"/>
      <c r="QU28"/>
      <c r="QV28"/>
      <c r="QW28"/>
      <c r="QX28"/>
      <c r="QY28"/>
      <c r="QZ28"/>
      <c r="RA28"/>
      <c r="RB28"/>
      <c r="RC28"/>
      <c r="RD28"/>
      <c r="RE28"/>
      <c r="RF28"/>
      <c r="RG28"/>
      <c r="RH28"/>
      <c r="RI28"/>
      <c r="RJ28"/>
      <c r="RK28"/>
      <c r="RL28"/>
      <c r="RM28"/>
      <c r="RN28"/>
      <c r="RO28"/>
      <c r="RP28"/>
      <c r="RQ28"/>
      <c r="RR28"/>
      <c r="RS28"/>
      <c r="RT28"/>
      <c r="RU28"/>
      <c r="RV28"/>
      <c r="RW28"/>
      <c r="RX28"/>
      <c r="RY28"/>
      <c r="RZ28"/>
      <c r="SA28"/>
      <c r="SB28"/>
      <c r="SC28"/>
      <c r="SD28"/>
      <c r="SE28"/>
      <c r="SF28"/>
      <c r="SG28"/>
      <c r="SH28"/>
      <c r="SI28"/>
      <c r="SJ28"/>
      <c r="SK28"/>
      <c r="SL28"/>
      <c r="SM28"/>
      <c r="SN28"/>
      <c r="SO28"/>
      <c r="SP28"/>
      <c r="SQ28"/>
      <c r="SR28"/>
      <c r="SS28"/>
      <c r="ST28"/>
      <c r="SU28"/>
      <c r="SV28"/>
      <c r="SW28"/>
      <c r="SX28"/>
      <c r="SY28"/>
      <c r="SZ28"/>
      <c r="TA28"/>
      <c r="TB28"/>
      <c r="TC28"/>
      <c r="TD28"/>
      <c r="TE28"/>
      <c r="TF28"/>
      <c r="TG28"/>
      <c r="TH28"/>
      <c r="TI28"/>
      <c r="TJ28"/>
      <c r="TK28"/>
      <c r="TL28"/>
      <c r="TM28"/>
      <c r="TN28"/>
      <c r="TO28"/>
      <c r="TP28"/>
      <c r="TQ28"/>
      <c r="TR28"/>
      <c r="TS28"/>
      <c r="TT28"/>
      <c r="TU28"/>
      <c r="TV28"/>
      <c r="TW28"/>
      <c r="TX28"/>
      <c r="TY28"/>
      <c r="TZ28"/>
      <c r="UA28"/>
      <c r="UB28"/>
      <c r="UC28"/>
      <c r="UD28"/>
      <c r="UE28"/>
      <c r="UF28"/>
      <c r="UG28"/>
      <c r="UH28"/>
      <c r="UI28"/>
      <c r="UJ28"/>
      <c r="UK28"/>
      <c r="UL28"/>
      <c r="UM28"/>
      <c r="UN28"/>
      <c r="UO28"/>
      <c r="UP28"/>
      <c r="UQ28"/>
      <c r="UR28"/>
      <c r="US28"/>
      <c r="UT28"/>
      <c r="UU28"/>
      <c r="UV28"/>
      <c r="UW28"/>
      <c r="UX28"/>
      <c r="UY28"/>
      <c r="UZ28"/>
      <c r="VA28"/>
      <c r="VB28"/>
      <c r="VC28"/>
      <c r="VD28"/>
      <c r="VE28"/>
      <c r="VF28"/>
      <c r="VG28"/>
      <c r="VH28"/>
      <c r="VI28"/>
      <c r="VJ28"/>
      <c r="VK28"/>
      <c r="VL28"/>
      <c r="VM28"/>
      <c r="VN28"/>
      <c r="VO28"/>
      <c r="VP28"/>
      <c r="VQ28"/>
      <c r="VR28"/>
      <c r="VS28"/>
      <c r="VT28"/>
      <c r="VU28"/>
      <c r="VV28"/>
      <c r="VW28"/>
      <c r="VX28"/>
      <c r="VY28"/>
      <c r="VZ28"/>
      <c r="WA28"/>
      <c r="WB28"/>
      <c r="WC28"/>
      <c r="WD28"/>
      <c r="WE28"/>
      <c r="WF28"/>
      <c r="WG28"/>
      <c r="WH28"/>
      <c r="WI28"/>
      <c r="WJ28"/>
      <c r="WK28"/>
      <c r="WL28"/>
      <c r="WM28"/>
      <c r="WN28"/>
      <c r="WO28"/>
      <c r="WP28"/>
      <c r="WQ28"/>
      <c r="WR28"/>
      <c r="WS28"/>
      <c r="WT28"/>
      <c r="WU28"/>
      <c r="WV28"/>
      <c r="WW28"/>
      <c r="WX28"/>
      <c r="WY28"/>
      <c r="WZ28"/>
      <c r="XA28"/>
      <c r="XB28"/>
      <c r="XC28"/>
      <c r="XD28"/>
      <c r="XE28"/>
      <c r="XF28"/>
      <c r="XG28"/>
      <c r="XH28"/>
      <c r="XI28"/>
      <c r="XJ28"/>
      <c r="XK28"/>
      <c r="XL28"/>
      <c r="XM28"/>
      <c r="XN28"/>
      <c r="XO28"/>
      <c r="XP28"/>
      <c r="XQ28"/>
      <c r="XR28"/>
      <c r="XS28"/>
      <c r="XT28"/>
      <c r="XU28"/>
      <c r="XV28"/>
      <c r="XW28"/>
      <c r="XX28"/>
      <c r="XY28"/>
      <c r="XZ28"/>
      <c r="YA28"/>
      <c r="YB28"/>
      <c r="YC28"/>
      <c r="YD28"/>
      <c r="YE28"/>
      <c r="YF28"/>
      <c r="YG28"/>
      <c r="YH28"/>
      <c r="YI28"/>
      <c r="YJ28"/>
      <c r="YK28"/>
      <c r="YL28"/>
      <c r="YM28"/>
      <c r="YN28"/>
      <c r="YO28"/>
      <c r="YP28"/>
      <c r="YQ28"/>
      <c r="YR28"/>
      <c r="YS28"/>
      <c r="YT28"/>
      <c r="YU28"/>
      <c r="YV28"/>
      <c r="YW28"/>
      <c r="YX28"/>
      <c r="YY28"/>
      <c r="YZ28"/>
      <c r="ZA28"/>
      <c r="ZB28"/>
      <c r="ZC28"/>
      <c r="ZD28"/>
      <c r="ZE28"/>
      <c r="ZF28"/>
      <c r="ZG28"/>
      <c r="ZH28"/>
      <c r="ZI28"/>
      <c r="ZJ28"/>
      <c r="ZK28"/>
      <c r="ZL28"/>
      <c r="ZM28"/>
      <c r="ZN28"/>
      <c r="ZO28"/>
      <c r="ZP28"/>
      <c r="ZQ28"/>
      <c r="ZR28"/>
      <c r="ZS28"/>
      <c r="ZT28"/>
      <c r="ZU28"/>
      <c r="ZV28"/>
      <c r="ZW28"/>
      <c r="ZX28"/>
      <c r="ZY28"/>
      <c r="ZZ28"/>
      <c r="AAA28"/>
      <c r="AAB28"/>
      <c r="AAC28"/>
      <c r="AAD28"/>
      <c r="AAE28"/>
      <c r="AAF28"/>
      <c r="AAG28"/>
      <c r="AAH28"/>
      <c r="AAI28"/>
      <c r="AAJ28"/>
      <c r="AAK28"/>
      <c r="AAL28"/>
      <c r="AAM28"/>
      <c r="AAN28"/>
      <c r="AAO28"/>
      <c r="AAP28"/>
      <c r="AAQ28"/>
      <c r="AAR28"/>
      <c r="AAS28"/>
      <c r="AAT28"/>
      <c r="AAU28"/>
      <c r="AAV28"/>
      <c r="AAW28"/>
      <c r="AAX28"/>
      <c r="AAY28"/>
      <c r="AAZ28"/>
      <c r="ABA28"/>
      <c r="ABB28"/>
      <c r="ABC28"/>
      <c r="ABD28"/>
      <c r="ABE28"/>
      <c r="ABF28"/>
      <c r="ABG28"/>
      <c r="ABH28"/>
      <c r="ABI28"/>
      <c r="ABJ28"/>
      <c r="ABK28"/>
      <c r="ABL28"/>
      <c r="ABM28"/>
      <c r="ABN28"/>
      <c r="ABO28"/>
      <c r="ABP28"/>
      <c r="ABQ28"/>
      <c r="ABR28"/>
      <c r="ABS28"/>
      <c r="ABT28"/>
      <c r="ABU28"/>
      <c r="ABV28"/>
      <c r="ABW28"/>
      <c r="ABX28"/>
      <c r="ABY28"/>
      <c r="ABZ28"/>
      <c r="ACA28"/>
      <c r="ACB28"/>
      <c r="ACC28"/>
      <c r="ACD28"/>
      <c r="ACE28"/>
      <c r="ACF28"/>
      <c r="ACG28"/>
      <c r="ACH28"/>
      <c r="ACI28"/>
      <c r="ACJ28"/>
      <c r="ACK28"/>
      <c r="ACL28"/>
      <c r="ACM28"/>
      <c r="ACN28"/>
      <c r="ACO28"/>
      <c r="ACP28"/>
      <c r="ACQ28"/>
      <c r="ACR28"/>
      <c r="ACS28"/>
      <c r="ACT28"/>
      <c r="ACU28"/>
      <c r="ACV28"/>
      <c r="ACW28"/>
      <c r="ACX28"/>
      <c r="ACY28"/>
      <c r="ACZ28"/>
      <c r="ADA28"/>
      <c r="ADB28"/>
      <c r="ADC28"/>
      <c r="ADD28"/>
      <c r="ADE28"/>
      <c r="ADF28"/>
      <c r="ADG28"/>
      <c r="ADH28"/>
      <c r="ADI28"/>
      <c r="ADJ28"/>
      <c r="ADK28"/>
      <c r="ADL28"/>
      <c r="ADM28"/>
      <c r="ADN28"/>
      <c r="ADO28"/>
      <c r="ADP28"/>
      <c r="ADQ28"/>
      <c r="ADR28"/>
      <c r="ADS28"/>
      <c r="ADT28"/>
      <c r="ADU28"/>
      <c r="ADV28"/>
      <c r="ADW28"/>
      <c r="ADX28"/>
      <c r="ADY28"/>
      <c r="ADZ28"/>
      <c r="AEA28"/>
      <c r="AEB28"/>
      <c r="AEC28"/>
      <c r="AED28"/>
      <c r="AEE28"/>
      <c r="AEF28"/>
      <c r="AEG28"/>
      <c r="AEH28"/>
      <c r="AEI28"/>
      <c r="AEJ28"/>
      <c r="AEK28"/>
      <c r="AEL28"/>
      <c r="AEM28"/>
      <c r="AEN28"/>
      <c r="AEO28"/>
      <c r="AEP28"/>
      <c r="AEQ28"/>
      <c r="AER28"/>
      <c r="AES28"/>
      <c r="AET28"/>
      <c r="AEU28"/>
      <c r="AEV28"/>
      <c r="AEW28"/>
      <c r="AEX28"/>
      <c r="AEY28"/>
      <c r="AEZ28"/>
      <c r="AFA28"/>
      <c r="AFB28"/>
      <c r="AFC28"/>
      <c r="AFD28"/>
      <c r="AFE28"/>
      <c r="AFF28"/>
      <c r="AFG28"/>
      <c r="AFH28"/>
      <c r="AFI28"/>
      <c r="AFJ28"/>
      <c r="AFK28"/>
      <c r="AFL28"/>
      <c r="AFM28"/>
      <c r="AFN28"/>
      <c r="AFO28"/>
      <c r="AFP28"/>
      <c r="AFQ28"/>
      <c r="AFR28"/>
      <c r="AFS28"/>
      <c r="AFT28"/>
      <c r="AFU28"/>
      <c r="AFV28"/>
      <c r="AFW28"/>
      <c r="AFX28"/>
      <c r="AFY28"/>
      <c r="AFZ28"/>
      <c r="AGA28"/>
      <c r="AGB28"/>
      <c r="AGC28"/>
      <c r="AGD28"/>
      <c r="AGE28"/>
      <c r="AGF28"/>
      <c r="AGG28"/>
      <c r="AGH28"/>
      <c r="AGI28"/>
      <c r="AGJ28"/>
      <c r="AGK28"/>
      <c r="AGL28"/>
      <c r="AGM28"/>
      <c r="AGN28"/>
      <c r="AGO28"/>
      <c r="AGP28"/>
      <c r="AGQ28"/>
      <c r="AGR28"/>
      <c r="AGS28"/>
      <c r="AGT28"/>
      <c r="AGU28"/>
      <c r="AGV28"/>
      <c r="AGW28"/>
      <c r="AGX28"/>
      <c r="AGY28"/>
      <c r="AGZ28"/>
      <c r="AHA28"/>
      <c r="AHB28"/>
      <c r="AHC28"/>
      <c r="AHD28"/>
      <c r="AHE28"/>
      <c r="AHF28"/>
      <c r="AHG28"/>
      <c r="AHH28"/>
      <c r="AHI28"/>
      <c r="AHJ28"/>
      <c r="AHK28"/>
      <c r="AHL28"/>
      <c r="AHM28"/>
      <c r="AHN28"/>
      <c r="AHO28"/>
      <c r="AHP28"/>
      <c r="AHQ28"/>
      <c r="AHR28"/>
      <c r="AHS28"/>
      <c r="AHT28"/>
      <c r="AHU28"/>
      <c r="AHV28"/>
      <c r="AHW28"/>
      <c r="AHX28"/>
      <c r="AHY28"/>
      <c r="AHZ28"/>
      <c r="AIA28"/>
      <c r="AIB28"/>
      <c r="AIC28"/>
      <c r="AID28"/>
      <c r="AIE28"/>
      <c r="AIF28"/>
      <c r="AIG28"/>
      <c r="AIH28"/>
      <c r="AII28"/>
      <c r="AIJ28"/>
      <c r="AIK28"/>
      <c r="AIL28"/>
      <c r="AIM28"/>
      <c r="AIN28"/>
      <c r="AIO28"/>
      <c r="AIP28"/>
      <c r="AIQ28"/>
      <c r="AIR28"/>
      <c r="AIS28"/>
      <c r="AIT28"/>
      <c r="AIU28"/>
      <c r="AIV28"/>
      <c r="AIW28"/>
      <c r="AIX28"/>
      <c r="AIY28"/>
      <c r="AIZ28"/>
      <c r="AJA28"/>
      <c r="AJB28"/>
      <c r="AJC28"/>
      <c r="AJD28"/>
      <c r="AJE28"/>
      <c r="AJF28"/>
      <c r="AJG28"/>
      <c r="AJH28"/>
      <c r="AJI28"/>
      <c r="AJJ28"/>
      <c r="AJK28"/>
      <c r="AJL28"/>
      <c r="AJM28"/>
      <c r="AJN28"/>
      <c r="AJO28"/>
      <c r="AJP28"/>
      <c r="AJQ28"/>
      <c r="AJR28"/>
      <c r="AJS28"/>
      <c r="AJT28"/>
      <c r="AJU28"/>
      <c r="AJV28"/>
      <c r="AJW28"/>
      <c r="AJX28"/>
      <c r="AJY28"/>
      <c r="AJZ28"/>
      <c r="AKA28"/>
      <c r="AKB28"/>
      <c r="AKC28"/>
      <c r="AKD28"/>
      <c r="AKE28"/>
      <c r="AKF28"/>
      <c r="AKG28"/>
      <c r="AKH28"/>
      <c r="AKI28"/>
      <c r="AKJ28"/>
      <c r="AKK28"/>
      <c r="AKL28"/>
      <c r="AKM28"/>
      <c r="AKN28"/>
      <c r="AKO28"/>
      <c r="AKP28"/>
      <c r="AKQ28"/>
      <c r="AKR28"/>
      <c r="AKS28"/>
      <c r="AKT28"/>
      <c r="AKU28"/>
      <c r="AKV28"/>
      <c r="AKW28"/>
      <c r="AKX28"/>
      <c r="AKY28"/>
      <c r="AKZ28"/>
      <c r="ALA28"/>
      <c r="ALB28"/>
      <c r="ALC28"/>
      <c r="ALD28"/>
      <c r="ALE28"/>
      <c r="ALF28"/>
      <c r="ALG28"/>
      <c r="ALH28"/>
      <c r="ALI28"/>
      <c r="ALJ28"/>
      <c r="ALK28"/>
      <c r="ALL28"/>
      <c r="ALM28"/>
      <c r="ALN28"/>
      <c r="ALO28"/>
      <c r="ALP28"/>
      <c r="ALQ28"/>
      <c r="ALR28"/>
      <c r="ALS28"/>
      <c r="ALT28"/>
      <c r="ALU28"/>
      <c r="ALV28"/>
      <c r="ALW28"/>
      <c r="ALX28"/>
      <c r="ALY28"/>
      <c r="ALZ28"/>
      <c r="AMA28"/>
      <c r="AMB28"/>
      <c r="AMC28"/>
      <c r="AMD28"/>
      <c r="AME28"/>
      <c r="AMF28"/>
      <c r="AMG28"/>
      <c r="AMH28"/>
      <c r="AMI28"/>
      <c r="AMJ28"/>
      <c r="AMK28"/>
      <c r="AML28"/>
      <c r="AMM28"/>
      <c r="AMN28"/>
      <c r="AMO28"/>
      <c r="AMP28"/>
      <c r="AMQ28"/>
      <c r="AMR28"/>
      <c r="AMS28"/>
      <c r="AMT28"/>
      <c r="AMU28"/>
      <c r="AMV28"/>
      <c r="AMW28"/>
      <c r="AMX28"/>
      <c r="AMY28"/>
      <c r="AMZ28"/>
      <c r="ANA28"/>
      <c r="ANB28"/>
      <c r="ANC28"/>
      <c r="AND28"/>
      <c r="ANE28"/>
      <c r="ANF28"/>
      <c r="ANG28"/>
      <c r="ANH28"/>
      <c r="ANI28"/>
      <c r="ANJ28"/>
      <c r="ANK28"/>
      <c r="ANL28"/>
      <c r="ANM28"/>
      <c r="ANN28"/>
      <c r="ANO28"/>
      <c r="ANP28"/>
      <c r="ANQ28"/>
      <c r="ANR28"/>
      <c r="ANS28"/>
      <c r="ANT28"/>
      <c r="ANU28"/>
      <c r="ANV28"/>
      <c r="ANW28"/>
      <c r="ANX28"/>
      <c r="ANY28"/>
      <c r="ANZ28"/>
      <c r="AOA28"/>
      <c r="AOB28"/>
      <c r="AOC28"/>
      <c r="AOD28"/>
      <c r="AOE28"/>
      <c r="AOF28"/>
      <c r="AOG28"/>
      <c r="AOH28"/>
      <c r="AOI28"/>
      <c r="AOJ28"/>
      <c r="AOK28"/>
      <c r="AOL28"/>
      <c r="AOM28"/>
      <c r="AON28"/>
      <c r="AOO28"/>
      <c r="AOP28"/>
      <c r="AOQ28"/>
      <c r="AOR28"/>
      <c r="AOS28"/>
      <c r="AOT28"/>
      <c r="AOU28"/>
      <c r="AOV28"/>
      <c r="AOW28"/>
      <c r="AOX28"/>
      <c r="AOY28"/>
      <c r="AOZ28"/>
      <c r="APA28"/>
      <c r="APB28"/>
      <c r="APC28"/>
      <c r="APD28"/>
      <c r="APE28"/>
      <c r="APF28"/>
      <c r="APG28"/>
      <c r="APH28"/>
      <c r="API28"/>
      <c r="APJ28"/>
      <c r="APK28"/>
      <c r="APL28"/>
      <c r="APM28"/>
      <c r="APN28"/>
      <c r="APO28"/>
      <c r="APP28"/>
      <c r="APQ28"/>
      <c r="APR28"/>
      <c r="APS28"/>
      <c r="APT28"/>
      <c r="APU28"/>
      <c r="APV28"/>
      <c r="APW28"/>
      <c r="APX28"/>
      <c r="APY28"/>
      <c r="APZ28"/>
      <c r="AQA28"/>
      <c r="AQB28"/>
      <c r="AQC28"/>
      <c r="AQD28"/>
      <c r="AQE28"/>
      <c r="AQF28"/>
      <c r="AQG28"/>
      <c r="AQH28"/>
      <c r="AQI28"/>
      <c r="AQJ28"/>
      <c r="AQK28"/>
      <c r="AQL28"/>
      <c r="AQM28"/>
      <c r="AQN28"/>
      <c r="AQO28"/>
      <c r="AQP28"/>
      <c r="AQQ28"/>
      <c r="AQR28"/>
      <c r="AQS28"/>
      <c r="AQT28"/>
      <c r="AQU28"/>
      <c r="AQV28"/>
      <c r="AQW28"/>
      <c r="AQX28"/>
      <c r="AQY28"/>
      <c r="AQZ28"/>
      <c r="ARA28"/>
      <c r="ARB28"/>
      <c r="ARC28"/>
      <c r="ARD28"/>
      <c r="ARE28"/>
      <c r="ARF28"/>
      <c r="ARG28"/>
      <c r="ARH28"/>
      <c r="ARI28"/>
      <c r="ARJ28"/>
      <c r="ARK28"/>
      <c r="ARL28"/>
      <c r="ARM28"/>
      <c r="ARN28"/>
      <c r="ARO28"/>
      <c r="ARP28"/>
      <c r="ARQ28"/>
      <c r="ARR28"/>
      <c r="ARS28"/>
      <c r="ART28"/>
      <c r="ARU28"/>
      <c r="ARV28"/>
      <c r="ARW28"/>
      <c r="ARX28"/>
      <c r="ARY28"/>
      <c r="ARZ28"/>
      <c r="ASA28"/>
      <c r="ASB28"/>
      <c r="ASC28"/>
      <c r="ASD28"/>
      <c r="ASE28"/>
      <c r="ASF28"/>
      <c r="ASG28"/>
      <c r="ASH28"/>
      <c r="ASI28"/>
      <c r="ASJ28"/>
      <c r="ASK28"/>
      <c r="ASL28"/>
      <c r="ASM28"/>
      <c r="ASN28"/>
      <c r="ASO28"/>
      <c r="ASP28"/>
      <c r="ASQ28"/>
      <c r="ASR28"/>
      <c r="ASS28"/>
      <c r="AST28"/>
      <c r="ASU28"/>
      <c r="ASV28"/>
      <c r="ASW28"/>
      <c r="ASX28"/>
      <c r="ASY28"/>
      <c r="ASZ28"/>
      <c r="ATA28"/>
      <c r="ATB28"/>
      <c r="ATC28"/>
      <c r="ATD28"/>
      <c r="ATE28"/>
      <c r="ATF28"/>
      <c r="ATG28"/>
      <c r="ATH28"/>
      <c r="ATI28"/>
      <c r="ATJ28"/>
      <c r="ATK28"/>
      <c r="ATL28"/>
      <c r="ATM28"/>
      <c r="ATN28"/>
      <c r="ATO28"/>
      <c r="ATP28"/>
      <c r="ATQ28"/>
      <c r="ATR28"/>
      <c r="ATS28"/>
      <c r="ATT28"/>
      <c r="ATU28"/>
      <c r="ATV28"/>
      <c r="ATW28"/>
      <c r="ATX28"/>
      <c r="ATY28"/>
      <c r="ATZ28"/>
      <c r="AUA28"/>
      <c r="AUB28"/>
      <c r="AUC28"/>
      <c r="AUD28"/>
      <c r="AUE28"/>
      <c r="AUF28"/>
      <c r="AUG28"/>
      <c r="AUH28"/>
      <c r="AUI28"/>
      <c r="AUJ28"/>
      <c r="AUK28"/>
      <c r="AUL28"/>
      <c r="AUM28"/>
      <c r="AUN28"/>
      <c r="AUO28"/>
      <c r="AUP28"/>
      <c r="AUQ28"/>
      <c r="AUR28"/>
      <c r="AUS28"/>
      <c r="AUT28"/>
      <c r="AUU28"/>
      <c r="AUV28"/>
      <c r="AUW28"/>
      <c r="AUX28"/>
      <c r="AUY28"/>
      <c r="AUZ28"/>
      <c r="AVA28"/>
      <c r="AVB28"/>
      <c r="AVC28"/>
      <c r="AVD28"/>
      <c r="AVE28"/>
      <c r="AVF28"/>
      <c r="AVG28"/>
      <c r="AVH28"/>
      <c r="AVI28"/>
      <c r="AVJ28"/>
      <c r="AVK28"/>
      <c r="AVL28"/>
      <c r="AVM28"/>
      <c r="AVN28"/>
      <c r="AVO28"/>
      <c r="AVP28"/>
      <c r="AVQ28"/>
      <c r="AVR28"/>
      <c r="AVS28"/>
      <c r="AVT28"/>
      <c r="AVU28"/>
      <c r="AVV28"/>
      <c r="AVW28"/>
      <c r="AVX28"/>
      <c r="AVY28"/>
      <c r="AVZ28"/>
      <c r="AWA28"/>
      <c r="AWB28"/>
      <c r="AWC28"/>
      <c r="AWD28"/>
      <c r="AWE28"/>
      <c r="AWF28"/>
      <c r="AWG28"/>
      <c r="AWH28"/>
      <c r="AWI28"/>
      <c r="AWJ28"/>
      <c r="AWK28"/>
      <c r="AWL28"/>
      <c r="AWM28"/>
      <c r="AWN28"/>
      <c r="AWO28"/>
      <c r="AWP28"/>
      <c r="AWQ28"/>
      <c r="AWR28"/>
      <c r="AWS28"/>
      <c r="AWT28"/>
      <c r="AWU28"/>
      <c r="AWV28"/>
      <c r="AWW28"/>
      <c r="AWX28"/>
      <c r="AWY28"/>
      <c r="AWZ28"/>
      <c r="AXA28"/>
      <c r="AXB28"/>
      <c r="AXC28"/>
      <c r="AXD28"/>
      <c r="AXE28"/>
      <c r="AXF28"/>
      <c r="AXG28"/>
      <c r="AXH28"/>
      <c r="AXI28"/>
      <c r="AXJ28"/>
      <c r="AXK28"/>
      <c r="AXL28"/>
      <c r="AXM28"/>
      <c r="AXN28"/>
      <c r="AXO28"/>
      <c r="AXP28"/>
      <c r="AXQ28"/>
      <c r="AXR28"/>
      <c r="AXS28"/>
      <c r="AXT28"/>
      <c r="AXU28"/>
      <c r="AXV28"/>
      <c r="AXW28"/>
      <c r="AXX28"/>
      <c r="AXY28"/>
      <c r="AXZ28"/>
      <c r="AYA28"/>
      <c r="AYB28"/>
      <c r="AYC28"/>
      <c r="AYD28"/>
      <c r="AYE28"/>
      <c r="AYF28"/>
      <c r="AYG28"/>
      <c r="AYH28"/>
      <c r="AYI28"/>
      <c r="AYJ28"/>
      <c r="AYK28"/>
      <c r="AYL28"/>
      <c r="AYM28"/>
      <c r="AYN28"/>
      <c r="AYO28"/>
      <c r="AYP28"/>
      <c r="AYQ28"/>
      <c r="AYR28"/>
      <c r="AYS28"/>
      <c r="AYT28"/>
      <c r="AYU28"/>
      <c r="AYV28"/>
      <c r="AYW28"/>
      <c r="AYX28"/>
      <c r="AYY28"/>
      <c r="AYZ28"/>
      <c r="AZA28"/>
      <c r="AZB28"/>
      <c r="AZC28"/>
      <c r="AZD28"/>
      <c r="AZE28"/>
      <c r="AZF28"/>
      <c r="AZG28"/>
      <c r="AZH28"/>
      <c r="AZI28"/>
      <c r="AZJ28"/>
      <c r="AZK28"/>
      <c r="AZL28"/>
      <c r="AZM28"/>
      <c r="AZN28"/>
      <c r="AZO28"/>
      <c r="AZP28"/>
      <c r="AZQ28"/>
      <c r="AZR28"/>
      <c r="AZS28"/>
      <c r="AZT28"/>
      <c r="AZU28"/>
      <c r="AZV28"/>
      <c r="AZW28"/>
      <c r="AZX28"/>
      <c r="AZY28"/>
      <c r="AZZ28"/>
      <c r="BAA28"/>
      <c r="BAB28"/>
      <c r="BAC28"/>
      <c r="BAD28"/>
      <c r="BAE28"/>
      <c r="BAF28"/>
      <c r="BAG28"/>
      <c r="BAH28"/>
      <c r="BAI28"/>
      <c r="BAJ28"/>
      <c r="BAK28"/>
      <c r="BAL28"/>
      <c r="BAM28"/>
      <c r="BAN28"/>
      <c r="BAO28"/>
      <c r="BAP28"/>
      <c r="BAQ28"/>
      <c r="BAR28"/>
      <c r="BAS28"/>
      <c r="BAT28"/>
      <c r="BAU28"/>
      <c r="BAV28"/>
      <c r="BAW28"/>
      <c r="BAX28"/>
      <c r="BAY28"/>
      <c r="BAZ28"/>
      <c r="BBA28"/>
      <c r="BBB28"/>
      <c r="BBC28"/>
      <c r="BBD28"/>
      <c r="BBE28"/>
      <c r="BBF28"/>
      <c r="BBG28"/>
      <c r="BBH28"/>
      <c r="BBI28"/>
      <c r="BBJ28"/>
      <c r="BBK28"/>
      <c r="BBL28"/>
      <c r="BBM28"/>
      <c r="BBN28"/>
      <c r="BBO28"/>
      <c r="BBP28"/>
      <c r="BBQ28"/>
      <c r="BBR28"/>
      <c r="BBS28"/>
      <c r="BBT28"/>
      <c r="BBU28"/>
      <c r="BBV28"/>
      <c r="BBW28"/>
      <c r="BBX28"/>
      <c r="BBY28"/>
      <c r="BBZ28"/>
      <c r="BCA28"/>
      <c r="BCB28"/>
      <c r="BCC28"/>
      <c r="BCD28"/>
      <c r="BCE28"/>
      <c r="BCF28"/>
      <c r="BCG28"/>
      <c r="BCH28"/>
      <c r="BCI28"/>
      <c r="BCJ28"/>
      <c r="BCK28"/>
      <c r="BCL28"/>
      <c r="BCM28"/>
      <c r="BCN28"/>
      <c r="BCO28"/>
      <c r="BCP28"/>
      <c r="BCQ28"/>
      <c r="BCR28"/>
      <c r="BCS28"/>
      <c r="BCT28"/>
      <c r="BCU28"/>
      <c r="BCV28"/>
      <c r="BCW28"/>
      <c r="BCX28"/>
      <c r="BCY28"/>
      <c r="BCZ28"/>
      <c r="BDA28"/>
      <c r="BDB28"/>
      <c r="BDC28"/>
      <c r="BDD28"/>
      <c r="BDE28"/>
      <c r="BDF28"/>
      <c r="BDG28"/>
      <c r="BDH28"/>
      <c r="BDI28"/>
      <c r="BDJ28"/>
      <c r="BDK28"/>
      <c r="BDL28"/>
      <c r="BDM28"/>
      <c r="BDN28"/>
      <c r="BDO28"/>
      <c r="BDP28"/>
      <c r="BDQ28"/>
      <c r="BDR28"/>
      <c r="BDS28"/>
      <c r="BDT28"/>
      <c r="BDU28"/>
      <c r="BDV28"/>
      <c r="BDW28"/>
      <c r="BDX28"/>
      <c r="BDY28"/>
      <c r="BDZ28"/>
      <c r="BEA28"/>
      <c r="BEB28"/>
      <c r="BEC28"/>
      <c r="BED28"/>
      <c r="BEE28"/>
      <c r="BEF28"/>
      <c r="BEG28"/>
      <c r="BEH28"/>
      <c r="BEI28"/>
      <c r="BEJ28"/>
      <c r="BEK28"/>
      <c r="BEL28"/>
      <c r="BEM28"/>
      <c r="BEN28"/>
      <c r="BEO28"/>
      <c r="BEP28"/>
      <c r="BEQ28"/>
      <c r="BER28"/>
      <c r="BES28"/>
      <c r="BET28"/>
      <c r="BEU28"/>
      <c r="BEV28"/>
      <c r="BEW28"/>
      <c r="BEX28"/>
      <c r="BEY28"/>
      <c r="BEZ28"/>
      <c r="BFA28"/>
      <c r="BFB28"/>
      <c r="BFC28"/>
      <c r="BFD28"/>
      <c r="BFE28"/>
      <c r="BFF28"/>
      <c r="BFG28"/>
      <c r="BFH28"/>
      <c r="BFI28"/>
      <c r="BFJ28"/>
      <c r="BFK28"/>
      <c r="BFL28"/>
      <c r="BFM28"/>
      <c r="BFN28"/>
      <c r="BFO28"/>
      <c r="BFP28"/>
      <c r="BFQ28"/>
      <c r="BFR28"/>
      <c r="BFS28"/>
      <c r="BFT28"/>
      <c r="BFU28"/>
      <c r="BFV28"/>
      <c r="BFW28"/>
      <c r="BFX28"/>
      <c r="BFY28"/>
      <c r="BFZ28"/>
      <c r="BGA28"/>
      <c r="BGB28"/>
      <c r="BGC28"/>
      <c r="BGD28"/>
      <c r="BGE28"/>
      <c r="BGF28"/>
      <c r="BGG28"/>
      <c r="BGH28"/>
      <c r="BGI28"/>
      <c r="BGJ28"/>
      <c r="BGK28"/>
      <c r="BGL28"/>
      <c r="BGM28"/>
      <c r="BGN28"/>
      <c r="BGO28"/>
      <c r="BGP28"/>
      <c r="BGQ28"/>
      <c r="BGR28"/>
      <c r="BGS28"/>
      <c r="BGT28"/>
      <c r="BGU28"/>
      <c r="BGV28"/>
      <c r="BGW28"/>
      <c r="BGX28"/>
      <c r="BGY28"/>
      <c r="BGZ28"/>
      <c r="BHA28"/>
      <c r="BHB28"/>
      <c r="BHC28"/>
      <c r="BHD28"/>
      <c r="BHE28"/>
      <c r="BHF28"/>
      <c r="BHG28"/>
      <c r="BHH28"/>
      <c r="BHI28"/>
      <c r="BHJ28"/>
      <c r="BHK28"/>
      <c r="BHL28"/>
      <c r="BHM28"/>
      <c r="BHN28"/>
      <c r="BHO28"/>
      <c r="BHP28"/>
      <c r="BHQ28"/>
      <c r="BHR28"/>
      <c r="BHS28"/>
      <c r="BHT28"/>
      <c r="BHU28"/>
      <c r="BHV28"/>
      <c r="BHW28"/>
      <c r="BHX28"/>
      <c r="BHY28"/>
      <c r="BHZ28"/>
      <c r="BIA28"/>
      <c r="BIB28"/>
      <c r="BIC28"/>
      <c r="BID28"/>
      <c r="BIE28"/>
      <c r="BIF28"/>
      <c r="BIG28"/>
      <c r="BIH28"/>
      <c r="BII28"/>
      <c r="BIJ28"/>
      <c r="BIK28"/>
      <c r="BIL28"/>
      <c r="BIM28"/>
      <c r="BIN28"/>
      <c r="BIO28"/>
      <c r="BIP28"/>
      <c r="BIQ28"/>
      <c r="BIR28"/>
      <c r="BIS28"/>
      <c r="BIT28"/>
      <c r="BIU28"/>
      <c r="BIV28"/>
      <c r="BIW28"/>
      <c r="BIX28"/>
      <c r="BIY28"/>
      <c r="BIZ28"/>
      <c r="BJA28"/>
      <c r="BJB28"/>
      <c r="BJC28"/>
      <c r="BJD28"/>
      <c r="BJE28"/>
      <c r="BJF28"/>
      <c r="BJG28"/>
      <c r="BJH28"/>
      <c r="BJI28"/>
      <c r="BJJ28"/>
      <c r="BJK28"/>
      <c r="BJL28"/>
      <c r="BJM28"/>
      <c r="BJN28"/>
      <c r="BJO28"/>
      <c r="BJP28"/>
      <c r="BJQ28"/>
      <c r="BJR28"/>
      <c r="BJS28"/>
      <c r="BJT28"/>
      <c r="BJU28"/>
      <c r="BJV28"/>
      <c r="BJW28"/>
      <c r="BJX28"/>
      <c r="BJY28"/>
      <c r="BJZ28"/>
      <c r="BKA28"/>
      <c r="BKB28"/>
      <c r="BKC28"/>
      <c r="BKD28"/>
      <c r="BKE28"/>
      <c r="BKF28"/>
      <c r="BKG28"/>
      <c r="BKH28"/>
      <c r="BKI28"/>
      <c r="BKJ28"/>
      <c r="BKK28"/>
      <c r="BKL28"/>
      <c r="BKM28"/>
      <c r="BKN28"/>
      <c r="BKO28"/>
      <c r="BKP28"/>
      <c r="BKQ28"/>
      <c r="BKR28"/>
      <c r="BKS28"/>
      <c r="BKT28"/>
      <c r="BKU28"/>
      <c r="BKV28"/>
      <c r="BKW28"/>
      <c r="BKX28"/>
      <c r="BKY28"/>
      <c r="BKZ28"/>
      <c r="BLA28"/>
      <c r="BLB28"/>
      <c r="BLC28"/>
      <c r="BLD28"/>
      <c r="BLE28"/>
      <c r="BLF28"/>
      <c r="BLG28"/>
      <c r="BLH28"/>
      <c r="BLI28"/>
      <c r="BLJ28"/>
      <c r="BLK28"/>
      <c r="BLL28"/>
      <c r="BLM28"/>
      <c r="BLN28"/>
      <c r="BLO28"/>
      <c r="BLP28"/>
      <c r="BLQ28"/>
      <c r="BLR28"/>
      <c r="BLS28"/>
      <c r="BLT28"/>
      <c r="BLU28"/>
      <c r="BLV28"/>
      <c r="BLW28"/>
      <c r="BLX28"/>
      <c r="BLY28"/>
      <c r="BLZ28"/>
      <c r="BMA28"/>
      <c r="BMB28"/>
      <c r="BMC28"/>
      <c r="BMD28"/>
      <c r="BME28"/>
      <c r="BMF28"/>
      <c r="BMG28"/>
      <c r="BMH28"/>
      <c r="BMI28"/>
      <c r="BMJ28"/>
      <c r="BMK28"/>
      <c r="BML28"/>
      <c r="BMM28"/>
      <c r="BMN28"/>
      <c r="BMO28"/>
      <c r="BMP28"/>
      <c r="BMQ28"/>
      <c r="BMR28"/>
      <c r="BMS28"/>
      <c r="BMT28"/>
      <c r="BMU28"/>
      <c r="BMV28"/>
      <c r="BMW28"/>
      <c r="BMX28"/>
      <c r="BMY28"/>
      <c r="BMZ28"/>
      <c r="BNA28"/>
      <c r="BNB28"/>
      <c r="BNC28"/>
      <c r="BND28"/>
      <c r="BNE28"/>
      <c r="BNF28"/>
      <c r="BNG28"/>
      <c r="BNH28"/>
      <c r="BNI28"/>
      <c r="BNJ28"/>
      <c r="BNK28"/>
      <c r="BNL28"/>
      <c r="BNM28"/>
      <c r="BNN28"/>
      <c r="BNO28"/>
      <c r="BNP28"/>
      <c r="BNQ28"/>
      <c r="BNR28"/>
      <c r="BNS28"/>
      <c r="BNT28"/>
      <c r="BNU28"/>
      <c r="BNV28"/>
      <c r="BNW28"/>
      <c r="BNX28"/>
      <c r="BNY28"/>
      <c r="BNZ28"/>
      <c r="BOA28"/>
      <c r="BOB28"/>
      <c r="BOC28"/>
      <c r="BOD28"/>
      <c r="BOE28"/>
      <c r="BOF28"/>
      <c r="BOG28"/>
      <c r="BOH28"/>
      <c r="BOI28"/>
      <c r="BOJ28"/>
      <c r="BOK28"/>
      <c r="BOL28"/>
      <c r="BOM28"/>
      <c r="BON28"/>
      <c r="BOO28"/>
      <c r="BOP28"/>
      <c r="BOQ28"/>
      <c r="BOR28"/>
      <c r="BOS28"/>
      <c r="BOT28"/>
      <c r="BOU28"/>
      <c r="BOV28"/>
      <c r="BOW28"/>
      <c r="BOX28"/>
      <c r="BOY28"/>
      <c r="BOZ28"/>
      <c r="BPA28"/>
      <c r="BPB28"/>
      <c r="BPC28"/>
      <c r="BPD28"/>
      <c r="BPE28"/>
      <c r="BPF28"/>
      <c r="BPG28"/>
      <c r="BPH28"/>
      <c r="BPI28"/>
      <c r="BPJ28"/>
      <c r="BPK28"/>
      <c r="BPL28"/>
      <c r="BPM28"/>
      <c r="BPN28"/>
      <c r="BPO28"/>
      <c r="BPP28"/>
      <c r="BPQ28"/>
      <c r="BPR28"/>
      <c r="BPS28"/>
      <c r="BPT28"/>
      <c r="BPU28"/>
      <c r="BPV28"/>
      <c r="BPW28"/>
      <c r="BPX28"/>
      <c r="BPY28"/>
      <c r="BPZ28"/>
      <c r="BQA28"/>
      <c r="BQB28"/>
      <c r="BQC28"/>
      <c r="BQD28"/>
      <c r="BQE28"/>
      <c r="BQF28"/>
      <c r="BQG28"/>
      <c r="BQH28"/>
      <c r="BQI28"/>
      <c r="BQJ28"/>
      <c r="BQK28"/>
      <c r="BQL28"/>
      <c r="BQM28"/>
      <c r="BQN28"/>
      <c r="BQO28"/>
      <c r="BQP28"/>
      <c r="BQQ28"/>
      <c r="BQR28"/>
      <c r="BQS28"/>
      <c r="BQT28"/>
      <c r="BQU28"/>
      <c r="BQV28"/>
      <c r="BQW28"/>
      <c r="BQX28"/>
      <c r="BQY28"/>
      <c r="BQZ28"/>
      <c r="BRA28"/>
      <c r="BRB28"/>
      <c r="BRC28"/>
      <c r="BRD28"/>
      <c r="BRE28"/>
      <c r="BRF28"/>
      <c r="BRG28"/>
      <c r="BRH28"/>
      <c r="BRI28"/>
      <c r="BRJ28"/>
      <c r="BRK28"/>
      <c r="BRL28"/>
      <c r="BRM28"/>
      <c r="BRN28"/>
      <c r="BRO28"/>
      <c r="BRP28"/>
      <c r="BRQ28"/>
      <c r="BRR28"/>
      <c r="BRS28"/>
      <c r="BRT28"/>
      <c r="BRU28"/>
      <c r="BRV28"/>
      <c r="BRW28"/>
      <c r="BRX28"/>
      <c r="BRY28"/>
      <c r="BRZ28"/>
      <c r="BSA28"/>
      <c r="BSB28"/>
      <c r="BSC28"/>
      <c r="BSD28"/>
      <c r="BSE28"/>
      <c r="BSF28"/>
      <c r="BSG28"/>
      <c r="BSH28"/>
      <c r="BSI28"/>
      <c r="BSJ28"/>
      <c r="BSK28"/>
      <c r="BSL28"/>
      <c r="BSM28"/>
      <c r="BSN28"/>
      <c r="BSO28"/>
      <c r="BSP28"/>
      <c r="BSQ28"/>
      <c r="BSR28"/>
      <c r="BSS28"/>
      <c r="BST28"/>
      <c r="BSU28"/>
      <c r="BSV28"/>
      <c r="BSW28"/>
      <c r="BSX28"/>
      <c r="BSY28"/>
      <c r="BSZ28"/>
      <c r="BTA28"/>
      <c r="BTB28"/>
      <c r="BTC28"/>
      <c r="BTD28"/>
      <c r="BTE28"/>
      <c r="BTF28"/>
      <c r="BTG28"/>
      <c r="BTH28"/>
      <c r="BTI28"/>
      <c r="BTJ28"/>
      <c r="BTK28"/>
      <c r="BTL28"/>
      <c r="BTM28"/>
      <c r="BTN28"/>
      <c r="BTO28"/>
      <c r="BTP28"/>
      <c r="BTQ28"/>
      <c r="BTR28"/>
      <c r="BTS28"/>
      <c r="BTT28"/>
      <c r="BTU28"/>
      <c r="BTV28"/>
      <c r="BTW28"/>
      <c r="BTX28"/>
      <c r="BTY28"/>
      <c r="BTZ28"/>
      <c r="BUA28"/>
      <c r="BUB28"/>
      <c r="BUC28"/>
      <c r="BUD28"/>
      <c r="BUE28"/>
      <c r="BUF28"/>
      <c r="BUG28"/>
      <c r="BUH28"/>
      <c r="BUI28"/>
      <c r="BUJ28"/>
      <c r="BUK28"/>
      <c r="BUL28"/>
      <c r="BUM28"/>
      <c r="BUN28"/>
      <c r="BUO28"/>
      <c r="BUP28"/>
      <c r="BUQ28"/>
      <c r="BUR28"/>
      <c r="BUS28"/>
      <c r="BUT28"/>
      <c r="BUU28"/>
      <c r="BUV28"/>
      <c r="BUW28"/>
      <c r="BUX28"/>
      <c r="BUY28"/>
      <c r="BUZ28"/>
      <c r="BVA28"/>
      <c r="BVB28"/>
      <c r="BVC28"/>
      <c r="BVD28"/>
      <c r="BVE28"/>
      <c r="BVF28"/>
      <c r="BVG28"/>
      <c r="BVH28"/>
      <c r="BVI28"/>
      <c r="BVJ28"/>
      <c r="BVK28"/>
      <c r="BVL28"/>
      <c r="BVM28"/>
      <c r="BVN28"/>
      <c r="BVO28"/>
      <c r="BVP28"/>
      <c r="BVQ28"/>
      <c r="BVR28"/>
      <c r="BVS28"/>
      <c r="BVT28"/>
      <c r="BVU28"/>
      <c r="BVV28"/>
      <c r="BVW28"/>
      <c r="BVX28"/>
      <c r="BVY28"/>
      <c r="BVZ28"/>
      <c r="BWA28"/>
      <c r="BWB28"/>
      <c r="BWC28"/>
      <c r="BWD28"/>
      <c r="BWE28"/>
      <c r="BWF28"/>
      <c r="BWG28"/>
      <c r="BWH28"/>
      <c r="BWI28"/>
      <c r="BWJ28"/>
      <c r="BWK28"/>
      <c r="BWL28"/>
      <c r="BWM28"/>
      <c r="BWN28"/>
      <c r="BWO28"/>
      <c r="BWP28"/>
      <c r="BWQ28"/>
      <c r="BWR28"/>
      <c r="BWS28"/>
      <c r="BWT28"/>
      <c r="BWU28"/>
      <c r="BWV28"/>
      <c r="BWW28"/>
      <c r="BWX28"/>
      <c r="BWY28"/>
      <c r="BWZ28"/>
      <c r="BXA28"/>
      <c r="BXB28"/>
      <c r="BXC28"/>
      <c r="BXD28"/>
      <c r="BXE28"/>
      <c r="BXF28"/>
      <c r="BXG28"/>
      <c r="BXH28"/>
      <c r="BXI28"/>
      <c r="BXJ28"/>
      <c r="BXK28"/>
      <c r="BXL28"/>
      <c r="BXM28"/>
      <c r="BXN28"/>
      <c r="BXO28"/>
      <c r="BXP28"/>
      <c r="BXQ28"/>
      <c r="BXR28"/>
      <c r="BXS28"/>
      <c r="BXT28"/>
      <c r="BXU28"/>
      <c r="BXV28"/>
      <c r="BXW28"/>
      <c r="BXX28"/>
      <c r="BXY28"/>
      <c r="BXZ28"/>
      <c r="BYA28"/>
      <c r="BYB28"/>
      <c r="BYC28"/>
      <c r="BYD28"/>
      <c r="BYE28"/>
      <c r="BYF28"/>
      <c r="BYG28"/>
      <c r="BYH28"/>
      <c r="BYI28"/>
      <c r="BYJ28"/>
      <c r="BYK28"/>
      <c r="BYL28"/>
      <c r="BYM28"/>
      <c r="BYN28"/>
      <c r="BYO28"/>
      <c r="BYP28"/>
      <c r="BYQ28"/>
      <c r="BYR28"/>
      <c r="BYS28"/>
      <c r="BYT28"/>
      <c r="BYU28"/>
      <c r="BYV28"/>
      <c r="BYW28"/>
      <c r="BYX28"/>
      <c r="BYY28"/>
      <c r="BYZ28"/>
      <c r="BZA28"/>
      <c r="BZB28"/>
      <c r="BZC28"/>
      <c r="BZD28"/>
      <c r="BZE28"/>
      <c r="BZF28"/>
      <c r="BZG28"/>
      <c r="BZH28"/>
      <c r="BZI28"/>
      <c r="BZJ28"/>
      <c r="BZK28"/>
      <c r="BZL28"/>
      <c r="BZM28"/>
      <c r="BZN28"/>
      <c r="BZO28"/>
      <c r="BZP28"/>
      <c r="BZQ28"/>
      <c r="BZR28"/>
      <c r="BZS28"/>
      <c r="BZT28"/>
      <c r="BZU28"/>
      <c r="BZV28"/>
      <c r="BZW28"/>
      <c r="BZX28"/>
      <c r="BZY28"/>
      <c r="BZZ28"/>
      <c r="CAA28"/>
      <c r="CAB28"/>
      <c r="CAC28"/>
      <c r="CAD28"/>
      <c r="CAE28"/>
      <c r="CAF28"/>
      <c r="CAG28"/>
      <c r="CAH28"/>
      <c r="CAI28"/>
      <c r="CAJ28"/>
      <c r="CAK28"/>
      <c r="CAL28"/>
      <c r="CAM28"/>
      <c r="CAN28"/>
      <c r="CAO28"/>
      <c r="CAP28"/>
      <c r="CAQ28"/>
      <c r="CAR28"/>
      <c r="CAS28"/>
      <c r="CAT28"/>
      <c r="CAU28"/>
      <c r="CAV28"/>
      <c r="CAW28"/>
      <c r="CAX28"/>
      <c r="CAY28"/>
      <c r="CAZ28"/>
      <c r="CBA28"/>
      <c r="CBB28"/>
      <c r="CBC28"/>
      <c r="CBD28"/>
      <c r="CBE28"/>
      <c r="CBF28"/>
      <c r="CBG28"/>
      <c r="CBH28"/>
      <c r="CBI28"/>
      <c r="CBJ28"/>
      <c r="CBK28"/>
      <c r="CBL28"/>
      <c r="CBM28"/>
      <c r="CBN28"/>
      <c r="CBO28"/>
      <c r="CBP28"/>
      <c r="CBQ28"/>
      <c r="CBR28"/>
      <c r="CBS28"/>
      <c r="CBT28"/>
      <c r="CBU28"/>
      <c r="CBV28"/>
      <c r="CBW28"/>
      <c r="CBX28"/>
      <c r="CBY28"/>
      <c r="CBZ28"/>
      <c r="CCA28"/>
      <c r="CCB28"/>
      <c r="CCC28"/>
      <c r="CCD28"/>
      <c r="CCE28"/>
      <c r="CCF28"/>
      <c r="CCG28"/>
      <c r="CCH28"/>
      <c r="CCI28"/>
      <c r="CCJ28"/>
      <c r="CCK28"/>
      <c r="CCL28"/>
      <c r="CCM28"/>
      <c r="CCN28"/>
      <c r="CCO28"/>
      <c r="CCP28"/>
      <c r="CCQ28"/>
      <c r="CCR28"/>
      <c r="CCS28"/>
      <c r="CCT28"/>
      <c r="CCU28"/>
      <c r="CCV28"/>
      <c r="CCW28"/>
      <c r="CCX28"/>
      <c r="CCY28"/>
      <c r="CCZ28"/>
      <c r="CDA28"/>
      <c r="CDB28"/>
      <c r="CDC28"/>
      <c r="CDD28"/>
      <c r="CDE28"/>
      <c r="CDF28"/>
      <c r="CDG28"/>
      <c r="CDH28"/>
      <c r="CDI28"/>
      <c r="CDJ28"/>
      <c r="CDK28"/>
      <c r="CDL28"/>
      <c r="CDM28"/>
      <c r="CDN28"/>
      <c r="CDO28"/>
      <c r="CDP28"/>
      <c r="CDQ28"/>
      <c r="CDR28"/>
      <c r="CDS28"/>
      <c r="CDT28"/>
      <c r="CDU28"/>
      <c r="CDV28"/>
      <c r="CDW28"/>
      <c r="CDX28"/>
      <c r="CDY28"/>
      <c r="CDZ28"/>
      <c r="CEA28"/>
      <c r="CEB28"/>
      <c r="CEC28"/>
      <c r="CED28"/>
      <c r="CEE28"/>
      <c r="CEF28"/>
      <c r="CEG28"/>
      <c r="CEH28"/>
      <c r="CEI28"/>
      <c r="CEJ28"/>
      <c r="CEK28"/>
      <c r="CEL28"/>
      <c r="CEM28"/>
      <c r="CEN28"/>
      <c r="CEO28"/>
      <c r="CEP28"/>
      <c r="CEQ28"/>
      <c r="CER28"/>
      <c r="CES28"/>
      <c r="CET28"/>
      <c r="CEU28"/>
      <c r="CEV28"/>
      <c r="CEW28"/>
      <c r="CEX28"/>
      <c r="CEY28"/>
      <c r="CEZ28"/>
      <c r="CFA28"/>
      <c r="CFB28"/>
      <c r="CFC28"/>
      <c r="CFD28"/>
      <c r="CFE28"/>
      <c r="CFF28"/>
      <c r="CFG28"/>
      <c r="CFH28"/>
      <c r="CFI28"/>
      <c r="CFJ28"/>
      <c r="CFK28"/>
      <c r="CFL28"/>
      <c r="CFM28"/>
      <c r="CFN28"/>
      <c r="CFO28"/>
      <c r="CFP28"/>
      <c r="CFQ28"/>
      <c r="CFR28"/>
      <c r="CFS28"/>
      <c r="CFT28"/>
      <c r="CFU28"/>
      <c r="CFV28"/>
      <c r="CFW28"/>
      <c r="CFX28"/>
      <c r="CFY28"/>
      <c r="CFZ28"/>
      <c r="CGA28"/>
      <c r="CGB28"/>
      <c r="CGC28"/>
      <c r="CGD28"/>
      <c r="CGE28"/>
      <c r="CGF28"/>
      <c r="CGG28"/>
      <c r="CGH28"/>
      <c r="CGI28"/>
      <c r="CGJ28"/>
      <c r="CGK28"/>
      <c r="CGL28"/>
      <c r="CGM28"/>
      <c r="CGN28"/>
      <c r="CGO28"/>
      <c r="CGP28"/>
      <c r="CGQ28"/>
      <c r="CGR28"/>
      <c r="CGS28"/>
      <c r="CGT28"/>
      <c r="CGU28"/>
      <c r="CGV28"/>
      <c r="CGW28"/>
      <c r="CGX28"/>
      <c r="CGY28"/>
      <c r="CGZ28"/>
      <c r="CHA28"/>
      <c r="CHB28"/>
      <c r="CHC28"/>
      <c r="CHD28"/>
      <c r="CHE28"/>
      <c r="CHF28"/>
      <c r="CHG28"/>
      <c r="CHH28"/>
      <c r="CHI28"/>
      <c r="CHJ28"/>
      <c r="CHK28"/>
      <c r="CHL28"/>
      <c r="CHM28"/>
      <c r="CHN28"/>
      <c r="CHO28"/>
      <c r="CHP28"/>
      <c r="CHQ28"/>
      <c r="CHR28"/>
      <c r="CHS28"/>
      <c r="CHT28"/>
      <c r="CHU28"/>
      <c r="CHV28"/>
      <c r="CHW28"/>
      <c r="CHX28"/>
      <c r="CHY28"/>
      <c r="CHZ28"/>
      <c r="CIA28"/>
      <c r="CIB28"/>
      <c r="CIC28"/>
      <c r="CID28"/>
      <c r="CIE28"/>
      <c r="CIF28"/>
      <c r="CIG28"/>
      <c r="CIH28"/>
      <c r="CII28"/>
      <c r="CIJ28"/>
      <c r="CIK28"/>
      <c r="CIL28"/>
      <c r="CIM28"/>
      <c r="CIN28"/>
      <c r="CIO28"/>
      <c r="CIP28"/>
      <c r="CIQ28"/>
      <c r="CIR28"/>
      <c r="CIS28"/>
      <c r="CIT28"/>
      <c r="CIU28"/>
      <c r="CIV28"/>
      <c r="CIW28"/>
      <c r="CIX28"/>
      <c r="CIY28"/>
      <c r="CIZ28"/>
      <c r="CJA28"/>
      <c r="CJB28"/>
      <c r="CJC28"/>
      <c r="CJD28"/>
      <c r="CJE28"/>
      <c r="CJF28"/>
      <c r="CJG28"/>
      <c r="CJH28"/>
      <c r="CJI28"/>
      <c r="CJJ28"/>
      <c r="CJK28"/>
      <c r="CJL28"/>
      <c r="CJM28"/>
      <c r="CJN28"/>
      <c r="CJO28"/>
      <c r="CJP28"/>
      <c r="CJQ28"/>
      <c r="CJR28"/>
      <c r="CJS28"/>
      <c r="CJT28"/>
      <c r="CJU28"/>
      <c r="CJV28"/>
      <c r="CJW28"/>
      <c r="CJX28"/>
      <c r="CJY28"/>
      <c r="CJZ28"/>
      <c r="CKA28"/>
      <c r="CKB28"/>
      <c r="CKC28"/>
      <c r="CKD28"/>
      <c r="CKE28"/>
      <c r="CKF28"/>
      <c r="CKG28"/>
      <c r="CKH28"/>
      <c r="CKI28"/>
      <c r="CKJ28"/>
      <c r="CKK28"/>
      <c r="CKL28"/>
      <c r="CKM28"/>
      <c r="CKN28"/>
      <c r="CKO28"/>
      <c r="CKP28"/>
      <c r="CKQ28"/>
      <c r="CKR28"/>
      <c r="CKS28"/>
      <c r="CKT28"/>
      <c r="CKU28"/>
      <c r="CKV28"/>
      <c r="CKW28"/>
      <c r="CKX28"/>
      <c r="CKY28"/>
      <c r="CKZ28"/>
      <c r="CLA28"/>
      <c r="CLB28"/>
      <c r="CLC28"/>
      <c r="CLD28"/>
      <c r="CLE28"/>
      <c r="CLF28"/>
      <c r="CLG28"/>
      <c r="CLH28"/>
      <c r="CLI28"/>
      <c r="CLJ28"/>
      <c r="CLK28"/>
      <c r="CLL28"/>
      <c r="CLM28"/>
      <c r="CLN28"/>
      <c r="CLO28"/>
      <c r="CLP28"/>
      <c r="CLQ28"/>
      <c r="CLR28"/>
      <c r="CLS28"/>
      <c r="CLT28"/>
      <c r="CLU28"/>
      <c r="CLV28"/>
      <c r="CLW28"/>
      <c r="CLX28"/>
      <c r="CLY28"/>
      <c r="CLZ28"/>
      <c r="CMA28"/>
      <c r="CMB28"/>
      <c r="CMC28"/>
      <c r="CMD28"/>
      <c r="CME28"/>
      <c r="CMF28"/>
      <c r="CMG28"/>
      <c r="CMH28"/>
      <c r="CMI28"/>
      <c r="CMJ28"/>
      <c r="CMK28"/>
      <c r="CML28"/>
      <c r="CMM28"/>
      <c r="CMN28"/>
      <c r="CMO28"/>
      <c r="CMP28"/>
      <c r="CMQ28"/>
      <c r="CMR28"/>
      <c r="CMS28"/>
      <c r="CMT28"/>
      <c r="CMU28"/>
      <c r="CMV28"/>
      <c r="CMW28"/>
      <c r="CMX28"/>
      <c r="CMY28"/>
      <c r="CMZ28"/>
      <c r="CNA28"/>
      <c r="CNB28"/>
      <c r="CNC28"/>
      <c r="CND28"/>
      <c r="CNE28"/>
      <c r="CNF28"/>
      <c r="CNG28"/>
      <c r="CNH28"/>
      <c r="CNI28"/>
      <c r="CNJ28"/>
      <c r="CNK28"/>
      <c r="CNL28"/>
      <c r="CNM28"/>
      <c r="CNN28"/>
      <c r="CNO28"/>
      <c r="CNP28"/>
      <c r="CNQ28"/>
      <c r="CNR28"/>
      <c r="CNS28"/>
      <c r="CNT28"/>
      <c r="CNU28"/>
      <c r="CNV28"/>
      <c r="CNW28"/>
      <c r="CNX28"/>
      <c r="CNY28"/>
      <c r="CNZ28"/>
      <c r="COA28"/>
      <c r="COB28"/>
      <c r="COC28"/>
      <c r="COD28"/>
      <c r="COE28"/>
      <c r="COF28"/>
      <c r="COG28"/>
      <c r="COH28"/>
      <c r="COI28"/>
      <c r="COJ28"/>
      <c r="COK28"/>
      <c r="COL28"/>
      <c r="COM28"/>
      <c r="CON28"/>
      <c r="COO28"/>
      <c r="COP28"/>
      <c r="COQ28"/>
      <c r="COR28"/>
      <c r="COS28"/>
      <c r="COT28"/>
      <c r="COU28"/>
      <c r="COV28"/>
      <c r="COW28"/>
      <c r="COX28"/>
      <c r="COY28"/>
      <c r="COZ28"/>
      <c r="CPA28"/>
      <c r="CPB28"/>
      <c r="CPC28"/>
      <c r="CPD28"/>
      <c r="CPE28"/>
      <c r="CPF28"/>
      <c r="CPG28"/>
      <c r="CPH28"/>
      <c r="CPI28"/>
      <c r="CPJ28"/>
      <c r="CPK28"/>
      <c r="CPL28"/>
      <c r="CPM28"/>
      <c r="CPN28"/>
      <c r="CPO28"/>
      <c r="CPP28"/>
      <c r="CPQ28"/>
      <c r="CPR28"/>
      <c r="CPS28"/>
      <c r="CPT28"/>
      <c r="CPU28"/>
      <c r="CPV28"/>
      <c r="CPW28"/>
      <c r="CPX28"/>
      <c r="CPY28"/>
      <c r="CPZ28"/>
      <c r="CQA28"/>
      <c r="CQB28"/>
      <c r="CQC28"/>
      <c r="CQD28"/>
      <c r="CQE28"/>
      <c r="CQF28"/>
      <c r="CQG28"/>
      <c r="CQH28"/>
      <c r="CQI28"/>
      <c r="CQJ28"/>
      <c r="CQK28"/>
      <c r="CQL28"/>
      <c r="CQM28"/>
      <c r="CQN28"/>
      <c r="CQO28"/>
      <c r="CQP28"/>
      <c r="CQQ28"/>
      <c r="CQR28"/>
      <c r="CQS28"/>
      <c r="CQT28"/>
      <c r="CQU28"/>
      <c r="CQV28"/>
      <c r="CQW28"/>
      <c r="CQX28"/>
      <c r="CQY28"/>
      <c r="CQZ28"/>
      <c r="CRA28"/>
      <c r="CRB28"/>
      <c r="CRC28"/>
      <c r="CRD28"/>
      <c r="CRE28"/>
      <c r="CRF28"/>
      <c r="CRG28"/>
      <c r="CRH28"/>
      <c r="CRI28"/>
      <c r="CRJ28"/>
      <c r="CRK28"/>
      <c r="CRL28"/>
      <c r="CRM28"/>
      <c r="CRN28"/>
      <c r="CRO28"/>
      <c r="CRP28"/>
      <c r="CRQ28"/>
      <c r="CRR28"/>
      <c r="CRS28"/>
      <c r="CRT28"/>
      <c r="CRU28"/>
      <c r="CRV28"/>
      <c r="CRW28"/>
      <c r="CRX28"/>
      <c r="CRY28"/>
      <c r="CRZ28"/>
      <c r="CSA28"/>
      <c r="CSB28"/>
      <c r="CSC28"/>
      <c r="CSD28"/>
      <c r="CSE28"/>
      <c r="CSF28"/>
      <c r="CSG28"/>
      <c r="CSH28"/>
      <c r="CSI28"/>
      <c r="CSJ28"/>
      <c r="CSK28"/>
      <c r="CSL28"/>
      <c r="CSM28"/>
      <c r="CSN28"/>
      <c r="CSO28"/>
      <c r="CSP28"/>
      <c r="CSQ28"/>
      <c r="CSR28"/>
      <c r="CSS28"/>
      <c r="CST28"/>
      <c r="CSU28"/>
      <c r="CSV28"/>
      <c r="CSW28"/>
      <c r="CSX28"/>
      <c r="CSY28"/>
      <c r="CSZ28"/>
      <c r="CTA28"/>
      <c r="CTB28"/>
      <c r="CTC28"/>
      <c r="CTD28"/>
      <c r="CTE28"/>
      <c r="CTF28"/>
      <c r="CTG28"/>
      <c r="CTH28"/>
      <c r="CTI28"/>
      <c r="CTJ28"/>
      <c r="CTK28"/>
      <c r="CTL28"/>
      <c r="CTM28"/>
      <c r="CTN28"/>
      <c r="CTO28"/>
      <c r="CTP28"/>
      <c r="CTQ28"/>
      <c r="CTR28"/>
      <c r="CTS28"/>
      <c r="CTT28"/>
      <c r="CTU28"/>
      <c r="CTV28"/>
      <c r="CTW28"/>
      <c r="CTX28"/>
      <c r="CTY28"/>
      <c r="CTZ28"/>
      <c r="CUA28"/>
      <c r="CUB28"/>
      <c r="CUC28"/>
      <c r="CUD28"/>
      <c r="CUE28"/>
      <c r="CUF28"/>
      <c r="CUG28"/>
      <c r="CUH28"/>
      <c r="CUI28"/>
      <c r="CUJ28"/>
      <c r="CUK28"/>
      <c r="CUL28"/>
      <c r="CUM28"/>
      <c r="CUN28"/>
      <c r="CUO28"/>
      <c r="CUP28"/>
      <c r="CUQ28"/>
      <c r="CUR28"/>
      <c r="CUS28"/>
      <c r="CUT28"/>
      <c r="CUU28"/>
      <c r="CUV28"/>
      <c r="CUW28"/>
      <c r="CUX28"/>
      <c r="CUY28"/>
      <c r="CUZ28"/>
      <c r="CVA28"/>
      <c r="CVB28"/>
      <c r="CVC28"/>
      <c r="CVD28"/>
      <c r="CVE28"/>
      <c r="CVF28"/>
      <c r="CVG28"/>
      <c r="CVH28"/>
      <c r="CVI28"/>
      <c r="CVJ28"/>
      <c r="CVK28"/>
      <c r="CVL28"/>
      <c r="CVM28"/>
      <c r="CVN28"/>
      <c r="CVO28"/>
      <c r="CVP28"/>
      <c r="CVQ28"/>
      <c r="CVR28"/>
      <c r="CVS28"/>
      <c r="CVT28"/>
      <c r="CVU28"/>
      <c r="CVV28"/>
      <c r="CVW28"/>
      <c r="CVX28"/>
      <c r="CVY28"/>
      <c r="CVZ28"/>
      <c r="CWA28"/>
      <c r="CWB28"/>
      <c r="CWC28"/>
      <c r="CWD28"/>
      <c r="CWE28"/>
      <c r="CWF28"/>
      <c r="CWG28"/>
      <c r="CWH28"/>
      <c r="CWI28"/>
      <c r="CWJ28"/>
      <c r="CWK28"/>
      <c r="CWL28"/>
      <c r="CWM28"/>
      <c r="CWN28"/>
      <c r="CWO28"/>
      <c r="CWP28"/>
      <c r="CWQ28"/>
      <c r="CWR28"/>
      <c r="CWS28"/>
      <c r="CWT28"/>
      <c r="CWU28"/>
      <c r="CWV28"/>
      <c r="CWW28"/>
      <c r="CWX28"/>
      <c r="CWY28"/>
      <c r="CWZ28"/>
      <c r="CXA28"/>
      <c r="CXB28"/>
      <c r="CXC28"/>
      <c r="CXD28"/>
      <c r="CXE28"/>
      <c r="CXF28"/>
      <c r="CXG28"/>
      <c r="CXH28"/>
      <c r="CXI28"/>
      <c r="CXJ28"/>
      <c r="CXK28"/>
      <c r="CXL28"/>
      <c r="CXM28"/>
      <c r="CXN28"/>
      <c r="CXO28"/>
      <c r="CXP28"/>
      <c r="CXQ28"/>
      <c r="CXR28"/>
      <c r="CXS28"/>
      <c r="CXT28"/>
      <c r="CXU28"/>
      <c r="CXV28"/>
      <c r="CXW28"/>
      <c r="CXX28"/>
      <c r="CXY28"/>
      <c r="CXZ28"/>
      <c r="CYA28"/>
      <c r="CYB28"/>
      <c r="CYC28"/>
      <c r="CYD28"/>
      <c r="CYE28"/>
      <c r="CYF28"/>
      <c r="CYG28"/>
      <c r="CYH28"/>
      <c r="CYI28"/>
      <c r="CYJ28"/>
      <c r="CYK28"/>
      <c r="CYL28"/>
      <c r="CYM28"/>
      <c r="CYN28"/>
      <c r="CYO28"/>
      <c r="CYP28"/>
      <c r="CYQ28"/>
      <c r="CYR28"/>
      <c r="CYS28"/>
      <c r="CYT28"/>
      <c r="CYU28"/>
      <c r="CYV28"/>
      <c r="CYW28"/>
      <c r="CYX28"/>
      <c r="CYY28"/>
      <c r="CYZ28"/>
      <c r="CZA28"/>
      <c r="CZB28"/>
      <c r="CZC28"/>
      <c r="CZD28"/>
      <c r="CZE28"/>
      <c r="CZF28"/>
      <c r="CZG28"/>
      <c r="CZH28"/>
      <c r="CZI28"/>
      <c r="CZJ28"/>
      <c r="CZK28"/>
      <c r="CZL28"/>
      <c r="CZM28"/>
      <c r="CZN28"/>
      <c r="CZO28"/>
      <c r="CZP28"/>
      <c r="CZQ28"/>
      <c r="CZR28"/>
      <c r="CZS28"/>
      <c r="CZT28"/>
      <c r="CZU28"/>
      <c r="CZV28"/>
      <c r="CZW28"/>
      <c r="CZX28"/>
      <c r="CZY28"/>
      <c r="CZZ28"/>
      <c r="DAA28"/>
      <c r="DAB28"/>
      <c r="DAC28"/>
      <c r="DAD28"/>
      <c r="DAE28"/>
      <c r="DAF28"/>
      <c r="DAG28"/>
      <c r="DAH28"/>
      <c r="DAI28"/>
      <c r="DAJ28"/>
      <c r="DAK28"/>
      <c r="DAL28"/>
      <c r="DAM28"/>
      <c r="DAN28"/>
      <c r="DAO28"/>
      <c r="DAP28"/>
      <c r="DAQ28"/>
      <c r="DAR28"/>
      <c r="DAS28"/>
      <c r="DAT28"/>
      <c r="DAU28"/>
      <c r="DAV28"/>
      <c r="DAW28"/>
      <c r="DAX28"/>
      <c r="DAY28"/>
      <c r="DAZ28"/>
      <c r="DBA28"/>
      <c r="DBB28"/>
      <c r="DBC28"/>
      <c r="DBD28"/>
      <c r="DBE28"/>
      <c r="DBF28"/>
      <c r="DBG28"/>
      <c r="DBH28"/>
      <c r="DBI28"/>
      <c r="DBJ28"/>
      <c r="DBK28"/>
      <c r="DBL28"/>
      <c r="DBM28"/>
      <c r="DBN28"/>
      <c r="DBO28"/>
      <c r="DBP28"/>
      <c r="DBQ28"/>
      <c r="DBR28"/>
      <c r="DBS28"/>
      <c r="DBT28"/>
      <c r="DBU28"/>
      <c r="DBV28"/>
      <c r="DBW28"/>
      <c r="DBX28"/>
      <c r="DBY28"/>
      <c r="DBZ28"/>
      <c r="DCA28"/>
      <c r="DCB28"/>
      <c r="DCC28"/>
      <c r="DCD28"/>
      <c r="DCE28"/>
      <c r="DCF28"/>
      <c r="DCG28"/>
      <c r="DCH28"/>
      <c r="DCI28"/>
      <c r="DCJ28"/>
      <c r="DCK28"/>
      <c r="DCL28"/>
      <c r="DCM28"/>
      <c r="DCN28"/>
      <c r="DCO28"/>
      <c r="DCP28"/>
      <c r="DCQ28"/>
      <c r="DCR28"/>
      <c r="DCS28"/>
      <c r="DCT28"/>
      <c r="DCU28"/>
      <c r="DCV28"/>
      <c r="DCW28"/>
      <c r="DCX28"/>
      <c r="DCY28"/>
      <c r="DCZ28"/>
      <c r="DDA28"/>
      <c r="DDB28"/>
      <c r="DDC28"/>
      <c r="DDD28"/>
      <c r="DDE28"/>
      <c r="DDF28"/>
      <c r="DDG28"/>
      <c r="DDH28"/>
      <c r="DDI28"/>
      <c r="DDJ28"/>
      <c r="DDK28"/>
      <c r="DDL28"/>
      <c r="DDM28"/>
      <c r="DDN28"/>
      <c r="DDO28"/>
      <c r="DDP28"/>
      <c r="DDQ28"/>
      <c r="DDR28"/>
      <c r="DDS28"/>
      <c r="DDT28"/>
      <c r="DDU28"/>
      <c r="DDV28"/>
      <c r="DDW28"/>
      <c r="DDX28"/>
      <c r="DDY28"/>
      <c r="DDZ28"/>
      <c r="DEA28"/>
      <c r="DEB28"/>
      <c r="DEC28"/>
      <c r="DED28"/>
      <c r="DEE28"/>
      <c r="DEF28"/>
      <c r="DEG28"/>
      <c r="DEH28"/>
      <c r="DEI28"/>
      <c r="DEJ28"/>
      <c r="DEK28"/>
      <c r="DEL28"/>
      <c r="DEM28"/>
      <c r="DEN28"/>
      <c r="DEO28"/>
      <c r="DEP28"/>
      <c r="DEQ28"/>
      <c r="DER28"/>
      <c r="DES28"/>
      <c r="DET28"/>
      <c r="DEU28"/>
      <c r="DEV28"/>
      <c r="DEW28"/>
      <c r="DEX28"/>
      <c r="DEY28"/>
      <c r="DEZ28"/>
      <c r="DFA28"/>
      <c r="DFB28"/>
      <c r="DFC28"/>
      <c r="DFD28"/>
      <c r="DFE28"/>
      <c r="DFF28"/>
      <c r="DFG28"/>
      <c r="DFH28"/>
      <c r="DFI28"/>
      <c r="DFJ28"/>
      <c r="DFK28"/>
      <c r="DFL28"/>
      <c r="DFM28"/>
      <c r="DFN28"/>
      <c r="DFO28"/>
      <c r="DFP28"/>
      <c r="DFQ28"/>
      <c r="DFR28"/>
      <c r="DFS28"/>
      <c r="DFT28"/>
      <c r="DFU28"/>
      <c r="DFV28"/>
      <c r="DFW28"/>
      <c r="DFX28"/>
      <c r="DFY28"/>
      <c r="DFZ28"/>
      <c r="DGA28"/>
      <c r="DGB28"/>
      <c r="DGC28"/>
      <c r="DGD28"/>
      <c r="DGE28"/>
      <c r="DGF28"/>
      <c r="DGG28"/>
      <c r="DGH28"/>
      <c r="DGI28"/>
      <c r="DGJ28"/>
      <c r="DGK28"/>
      <c r="DGL28"/>
      <c r="DGM28"/>
      <c r="DGN28"/>
      <c r="DGO28"/>
      <c r="DGP28"/>
      <c r="DGQ28"/>
      <c r="DGR28"/>
      <c r="DGS28"/>
      <c r="DGT28"/>
      <c r="DGU28"/>
      <c r="DGV28"/>
      <c r="DGW28"/>
      <c r="DGX28"/>
      <c r="DGY28"/>
      <c r="DGZ28"/>
      <c r="DHA28"/>
      <c r="DHB28"/>
      <c r="DHC28"/>
      <c r="DHD28"/>
      <c r="DHE28"/>
      <c r="DHF28"/>
      <c r="DHG28"/>
      <c r="DHH28"/>
      <c r="DHI28"/>
      <c r="DHJ28"/>
      <c r="DHK28"/>
      <c r="DHL28"/>
      <c r="DHM28"/>
      <c r="DHN28"/>
      <c r="DHO28"/>
      <c r="DHP28"/>
      <c r="DHQ28"/>
      <c r="DHR28"/>
      <c r="DHS28"/>
      <c r="DHT28"/>
      <c r="DHU28"/>
      <c r="DHV28"/>
      <c r="DHW28"/>
      <c r="DHX28"/>
      <c r="DHY28"/>
      <c r="DHZ28"/>
      <c r="DIA28"/>
      <c r="DIB28"/>
      <c r="DIC28"/>
      <c r="DID28"/>
      <c r="DIE28"/>
      <c r="DIF28"/>
      <c r="DIG28"/>
      <c r="DIH28"/>
      <c r="DII28"/>
      <c r="DIJ28"/>
      <c r="DIK28"/>
      <c r="DIL28"/>
      <c r="DIM28"/>
      <c r="DIN28"/>
      <c r="DIO28"/>
      <c r="DIP28"/>
      <c r="DIQ28"/>
      <c r="DIR28"/>
      <c r="DIS28"/>
      <c r="DIT28"/>
      <c r="DIU28"/>
      <c r="DIV28"/>
      <c r="DIW28"/>
      <c r="DIX28"/>
      <c r="DIY28"/>
      <c r="DIZ28"/>
      <c r="DJA28"/>
      <c r="DJB28"/>
      <c r="DJC28"/>
      <c r="DJD28"/>
      <c r="DJE28"/>
      <c r="DJF28"/>
      <c r="DJG28"/>
      <c r="DJH28"/>
      <c r="DJI28"/>
      <c r="DJJ28"/>
      <c r="DJK28"/>
      <c r="DJL28"/>
      <c r="DJM28"/>
      <c r="DJN28"/>
      <c r="DJO28"/>
      <c r="DJP28"/>
      <c r="DJQ28"/>
      <c r="DJR28"/>
      <c r="DJS28"/>
      <c r="DJT28"/>
      <c r="DJU28"/>
      <c r="DJV28"/>
      <c r="DJW28"/>
      <c r="DJX28"/>
      <c r="DJY28"/>
      <c r="DJZ28"/>
      <c r="DKA28"/>
      <c r="DKB28"/>
      <c r="DKC28"/>
      <c r="DKD28"/>
      <c r="DKE28"/>
      <c r="DKF28"/>
      <c r="DKG28"/>
      <c r="DKH28"/>
      <c r="DKI28"/>
      <c r="DKJ28"/>
      <c r="DKK28"/>
      <c r="DKL28"/>
      <c r="DKM28"/>
      <c r="DKN28"/>
      <c r="DKO28"/>
      <c r="DKP28"/>
      <c r="DKQ28"/>
      <c r="DKR28"/>
      <c r="DKS28"/>
      <c r="DKT28"/>
      <c r="DKU28"/>
      <c r="DKV28"/>
      <c r="DKW28"/>
      <c r="DKX28"/>
      <c r="DKY28"/>
      <c r="DKZ28"/>
      <c r="DLA28"/>
      <c r="DLB28"/>
      <c r="DLC28"/>
      <c r="DLD28"/>
      <c r="DLE28"/>
      <c r="DLF28"/>
      <c r="DLG28"/>
      <c r="DLH28"/>
      <c r="DLI28"/>
      <c r="DLJ28"/>
      <c r="DLK28"/>
      <c r="DLL28"/>
      <c r="DLM28"/>
      <c r="DLN28"/>
      <c r="DLO28"/>
      <c r="DLP28"/>
      <c r="DLQ28"/>
      <c r="DLR28"/>
      <c r="DLS28"/>
      <c r="DLT28"/>
      <c r="DLU28"/>
      <c r="DLV28"/>
      <c r="DLW28"/>
      <c r="DLX28"/>
      <c r="DLY28"/>
      <c r="DLZ28"/>
      <c r="DMA28"/>
      <c r="DMB28"/>
      <c r="DMC28"/>
      <c r="DMD28"/>
      <c r="DME28"/>
      <c r="DMF28"/>
      <c r="DMG28"/>
      <c r="DMH28"/>
      <c r="DMI28"/>
      <c r="DMJ28"/>
      <c r="DMK28"/>
      <c r="DML28"/>
      <c r="DMM28"/>
      <c r="DMN28"/>
      <c r="DMO28"/>
      <c r="DMP28"/>
      <c r="DMQ28"/>
      <c r="DMR28"/>
      <c r="DMS28"/>
      <c r="DMT28"/>
      <c r="DMU28"/>
      <c r="DMV28"/>
      <c r="DMW28"/>
      <c r="DMX28"/>
      <c r="DMY28"/>
      <c r="DMZ28"/>
      <c r="DNA28"/>
      <c r="DNB28"/>
      <c r="DNC28"/>
      <c r="DND28"/>
      <c r="DNE28"/>
      <c r="DNF28"/>
      <c r="DNG28"/>
      <c r="DNH28"/>
      <c r="DNI28"/>
      <c r="DNJ28"/>
      <c r="DNK28"/>
      <c r="DNL28"/>
      <c r="DNM28"/>
      <c r="DNN28"/>
      <c r="DNO28"/>
      <c r="DNP28"/>
      <c r="DNQ28"/>
      <c r="DNR28"/>
      <c r="DNS28"/>
      <c r="DNT28"/>
      <c r="DNU28"/>
      <c r="DNV28"/>
      <c r="DNW28"/>
      <c r="DNX28"/>
      <c r="DNY28"/>
      <c r="DNZ28"/>
      <c r="DOA28"/>
      <c r="DOB28"/>
      <c r="DOC28"/>
      <c r="DOD28"/>
      <c r="DOE28"/>
      <c r="DOF28"/>
      <c r="DOG28"/>
      <c r="DOH28"/>
      <c r="DOI28"/>
      <c r="DOJ28"/>
      <c r="DOK28"/>
      <c r="DOL28"/>
      <c r="DOM28"/>
      <c r="DON28"/>
      <c r="DOO28"/>
      <c r="DOP28"/>
      <c r="DOQ28"/>
      <c r="DOR28"/>
      <c r="DOS28"/>
      <c r="DOT28"/>
      <c r="DOU28"/>
      <c r="DOV28"/>
      <c r="DOW28"/>
      <c r="DOX28"/>
      <c r="DOY28"/>
      <c r="DOZ28"/>
      <c r="DPA28"/>
      <c r="DPB28"/>
      <c r="DPC28"/>
      <c r="DPD28"/>
      <c r="DPE28"/>
      <c r="DPF28"/>
      <c r="DPG28"/>
      <c r="DPH28"/>
      <c r="DPI28"/>
      <c r="DPJ28"/>
      <c r="DPK28"/>
      <c r="DPL28"/>
      <c r="DPM28"/>
      <c r="DPN28"/>
      <c r="DPO28"/>
      <c r="DPP28"/>
      <c r="DPQ28"/>
      <c r="DPR28"/>
      <c r="DPS28"/>
      <c r="DPT28"/>
      <c r="DPU28"/>
      <c r="DPV28"/>
      <c r="DPW28"/>
      <c r="DPX28"/>
      <c r="DPY28"/>
      <c r="DPZ28"/>
      <c r="DQA28"/>
      <c r="DQB28"/>
      <c r="DQC28"/>
      <c r="DQD28"/>
      <c r="DQE28"/>
      <c r="DQF28"/>
      <c r="DQG28"/>
      <c r="DQH28"/>
      <c r="DQI28"/>
      <c r="DQJ28"/>
      <c r="DQK28"/>
      <c r="DQL28"/>
      <c r="DQM28"/>
      <c r="DQN28"/>
      <c r="DQO28"/>
      <c r="DQP28"/>
      <c r="DQQ28"/>
      <c r="DQR28"/>
      <c r="DQS28"/>
      <c r="DQT28"/>
      <c r="DQU28"/>
      <c r="DQV28"/>
      <c r="DQW28"/>
      <c r="DQX28"/>
      <c r="DQY28"/>
      <c r="DQZ28"/>
      <c r="DRA28"/>
      <c r="DRB28"/>
      <c r="DRC28"/>
      <c r="DRD28"/>
      <c r="DRE28"/>
      <c r="DRF28"/>
      <c r="DRG28"/>
      <c r="DRH28"/>
      <c r="DRI28"/>
      <c r="DRJ28"/>
      <c r="DRK28"/>
      <c r="DRL28"/>
      <c r="DRM28"/>
      <c r="DRN28"/>
      <c r="DRO28"/>
      <c r="DRP28"/>
      <c r="DRQ28"/>
      <c r="DRR28"/>
      <c r="DRS28"/>
      <c r="DRT28"/>
      <c r="DRU28"/>
      <c r="DRV28"/>
      <c r="DRW28"/>
      <c r="DRX28"/>
      <c r="DRY28"/>
      <c r="DRZ28"/>
      <c r="DSA28"/>
      <c r="DSB28"/>
      <c r="DSC28"/>
      <c r="DSD28"/>
      <c r="DSE28"/>
      <c r="DSF28"/>
      <c r="DSG28"/>
      <c r="DSH28"/>
      <c r="DSI28"/>
      <c r="DSJ28"/>
      <c r="DSK28"/>
      <c r="DSL28"/>
      <c r="DSM28"/>
      <c r="DSN28"/>
      <c r="DSO28"/>
      <c r="DSP28"/>
      <c r="DSQ28"/>
      <c r="DSR28"/>
      <c r="DSS28"/>
      <c r="DST28"/>
      <c r="DSU28"/>
      <c r="DSV28"/>
      <c r="DSW28"/>
      <c r="DSX28"/>
      <c r="DSY28"/>
      <c r="DSZ28"/>
      <c r="DTA28"/>
      <c r="DTB28"/>
      <c r="DTC28"/>
      <c r="DTD28"/>
      <c r="DTE28"/>
      <c r="DTF28"/>
      <c r="DTG28"/>
      <c r="DTH28"/>
      <c r="DTI28"/>
      <c r="DTJ28"/>
      <c r="DTK28"/>
      <c r="DTL28"/>
      <c r="DTM28"/>
      <c r="DTN28"/>
      <c r="DTO28"/>
      <c r="DTP28"/>
      <c r="DTQ28"/>
      <c r="DTR28"/>
      <c r="DTS28"/>
      <c r="DTT28"/>
      <c r="DTU28"/>
      <c r="DTV28"/>
      <c r="DTW28"/>
      <c r="DTX28"/>
      <c r="DTY28"/>
      <c r="DTZ28"/>
      <c r="DUA28"/>
      <c r="DUB28"/>
      <c r="DUC28"/>
      <c r="DUD28"/>
      <c r="DUE28"/>
      <c r="DUF28"/>
      <c r="DUG28"/>
      <c r="DUH28"/>
      <c r="DUI28"/>
      <c r="DUJ28"/>
      <c r="DUK28"/>
      <c r="DUL28"/>
      <c r="DUM28"/>
      <c r="DUN28"/>
      <c r="DUO28"/>
      <c r="DUP28"/>
      <c r="DUQ28"/>
      <c r="DUR28"/>
      <c r="DUS28"/>
      <c r="DUT28"/>
      <c r="DUU28"/>
      <c r="DUV28"/>
      <c r="DUW28"/>
      <c r="DUX28"/>
      <c r="DUY28"/>
      <c r="DUZ28"/>
      <c r="DVA28"/>
      <c r="DVB28"/>
      <c r="DVC28"/>
      <c r="DVD28"/>
      <c r="DVE28"/>
      <c r="DVF28"/>
      <c r="DVG28"/>
      <c r="DVH28"/>
      <c r="DVI28"/>
      <c r="DVJ28"/>
      <c r="DVK28"/>
      <c r="DVL28"/>
      <c r="DVM28"/>
      <c r="DVN28"/>
      <c r="DVO28"/>
      <c r="DVP28"/>
      <c r="DVQ28"/>
      <c r="DVR28"/>
      <c r="DVS28"/>
      <c r="DVT28"/>
      <c r="DVU28"/>
      <c r="DVV28"/>
      <c r="DVW28"/>
      <c r="DVX28"/>
      <c r="DVY28"/>
      <c r="DVZ28"/>
      <c r="DWA28"/>
      <c r="DWB28"/>
      <c r="DWC28"/>
      <c r="DWD28"/>
      <c r="DWE28"/>
      <c r="DWF28"/>
      <c r="DWG28"/>
      <c r="DWH28"/>
      <c r="DWI28"/>
      <c r="DWJ28"/>
      <c r="DWK28"/>
      <c r="DWL28"/>
      <c r="DWM28"/>
      <c r="DWN28"/>
      <c r="DWO28"/>
      <c r="DWP28"/>
      <c r="DWQ28"/>
      <c r="DWR28"/>
      <c r="DWS28"/>
      <c r="DWT28"/>
      <c r="DWU28"/>
      <c r="DWV28"/>
      <c r="DWW28"/>
      <c r="DWX28"/>
      <c r="DWY28"/>
      <c r="DWZ28"/>
      <c r="DXA28"/>
      <c r="DXB28"/>
      <c r="DXC28"/>
      <c r="DXD28"/>
      <c r="DXE28"/>
      <c r="DXF28"/>
      <c r="DXG28"/>
      <c r="DXH28"/>
      <c r="DXI28"/>
      <c r="DXJ28"/>
      <c r="DXK28"/>
      <c r="DXL28"/>
      <c r="DXM28"/>
      <c r="DXN28"/>
      <c r="DXO28"/>
      <c r="DXP28"/>
      <c r="DXQ28"/>
      <c r="DXR28"/>
      <c r="DXS28"/>
      <c r="DXT28"/>
      <c r="DXU28"/>
      <c r="DXV28"/>
      <c r="DXW28"/>
      <c r="DXX28"/>
      <c r="DXY28"/>
      <c r="DXZ28"/>
      <c r="DYA28"/>
      <c r="DYB28"/>
      <c r="DYC28"/>
      <c r="DYD28"/>
      <c r="DYE28"/>
      <c r="DYF28"/>
      <c r="DYG28"/>
      <c r="DYH28"/>
      <c r="DYI28"/>
      <c r="DYJ28"/>
      <c r="DYK28"/>
      <c r="DYL28"/>
      <c r="DYM28"/>
      <c r="DYN28"/>
      <c r="DYO28"/>
      <c r="DYP28"/>
      <c r="DYQ28"/>
      <c r="DYR28"/>
      <c r="DYS28"/>
      <c r="DYT28"/>
      <c r="DYU28"/>
      <c r="DYV28"/>
      <c r="DYW28"/>
      <c r="DYX28"/>
      <c r="DYY28"/>
      <c r="DYZ28"/>
      <c r="DZA28"/>
      <c r="DZB28"/>
      <c r="DZC28"/>
      <c r="DZD28"/>
      <c r="DZE28"/>
      <c r="DZF28"/>
      <c r="DZG28"/>
      <c r="DZH28"/>
      <c r="DZI28"/>
      <c r="DZJ28"/>
      <c r="DZK28"/>
      <c r="DZL28"/>
      <c r="DZM28"/>
      <c r="DZN28"/>
      <c r="DZO28"/>
      <c r="DZP28"/>
      <c r="DZQ28"/>
      <c r="DZR28"/>
      <c r="DZS28"/>
      <c r="DZT28"/>
      <c r="DZU28"/>
      <c r="DZV28"/>
      <c r="DZW28"/>
      <c r="DZX28"/>
      <c r="DZY28"/>
      <c r="DZZ28"/>
      <c r="EAA28"/>
      <c r="EAB28"/>
      <c r="EAC28"/>
      <c r="EAD28"/>
      <c r="EAE28"/>
      <c r="EAF28"/>
      <c r="EAG28"/>
      <c r="EAH28"/>
      <c r="EAI28"/>
      <c r="EAJ28"/>
      <c r="EAK28"/>
      <c r="EAL28"/>
      <c r="EAM28"/>
      <c r="EAN28"/>
      <c r="EAO28"/>
      <c r="EAP28"/>
      <c r="EAQ28"/>
      <c r="EAR28"/>
      <c r="EAS28"/>
      <c r="EAT28"/>
      <c r="EAU28"/>
      <c r="EAV28"/>
      <c r="EAW28"/>
      <c r="EAX28"/>
      <c r="EAY28"/>
      <c r="EAZ28"/>
      <c r="EBA28"/>
      <c r="EBB28"/>
      <c r="EBC28"/>
      <c r="EBD28"/>
      <c r="EBE28"/>
      <c r="EBF28"/>
      <c r="EBG28"/>
      <c r="EBH28"/>
      <c r="EBI28"/>
      <c r="EBJ28"/>
      <c r="EBK28"/>
      <c r="EBL28"/>
      <c r="EBM28"/>
      <c r="EBN28"/>
      <c r="EBO28"/>
      <c r="EBP28"/>
      <c r="EBQ28"/>
      <c r="EBR28"/>
      <c r="EBS28"/>
      <c r="EBT28"/>
      <c r="EBU28"/>
      <c r="EBV28"/>
      <c r="EBW28"/>
      <c r="EBX28"/>
      <c r="EBY28"/>
      <c r="EBZ28"/>
      <c r="ECA28"/>
      <c r="ECB28"/>
      <c r="ECC28"/>
      <c r="ECD28"/>
      <c r="ECE28"/>
      <c r="ECF28"/>
      <c r="ECG28"/>
      <c r="ECH28"/>
      <c r="ECI28"/>
      <c r="ECJ28"/>
      <c r="ECK28"/>
      <c r="ECL28"/>
      <c r="ECM28"/>
      <c r="ECN28"/>
      <c r="ECO28"/>
      <c r="ECP28"/>
      <c r="ECQ28"/>
      <c r="ECR28"/>
      <c r="ECS28"/>
      <c r="ECT28"/>
      <c r="ECU28"/>
      <c r="ECV28"/>
      <c r="ECW28"/>
      <c r="ECX28"/>
      <c r="ECY28"/>
      <c r="ECZ28"/>
      <c r="EDA28"/>
      <c r="EDB28"/>
      <c r="EDC28"/>
      <c r="EDD28"/>
      <c r="EDE28"/>
      <c r="EDF28"/>
      <c r="EDG28"/>
      <c r="EDH28"/>
      <c r="EDI28"/>
      <c r="EDJ28"/>
      <c r="EDK28"/>
      <c r="EDL28"/>
      <c r="EDM28"/>
      <c r="EDN28"/>
      <c r="EDO28"/>
      <c r="EDP28"/>
      <c r="EDQ28"/>
      <c r="EDR28"/>
      <c r="EDS28"/>
      <c r="EDT28"/>
      <c r="EDU28"/>
      <c r="EDV28"/>
      <c r="EDW28"/>
      <c r="EDX28"/>
      <c r="EDY28"/>
      <c r="EDZ28"/>
      <c r="EEA28"/>
      <c r="EEB28"/>
      <c r="EEC28"/>
      <c r="EED28"/>
      <c r="EEE28"/>
      <c r="EEF28"/>
      <c r="EEG28"/>
      <c r="EEH28"/>
      <c r="EEI28"/>
      <c r="EEJ28"/>
      <c r="EEK28"/>
      <c r="EEL28"/>
      <c r="EEM28"/>
      <c r="EEN28"/>
      <c r="EEO28"/>
      <c r="EEP28"/>
      <c r="EEQ28"/>
      <c r="EER28"/>
      <c r="EES28"/>
      <c r="EET28"/>
      <c r="EEU28"/>
      <c r="EEV28"/>
      <c r="EEW28"/>
      <c r="EEX28"/>
      <c r="EEY28"/>
      <c r="EEZ28"/>
      <c r="EFA28"/>
      <c r="EFB28"/>
      <c r="EFC28"/>
      <c r="EFD28"/>
      <c r="EFE28"/>
      <c r="EFF28"/>
      <c r="EFG28"/>
      <c r="EFH28"/>
      <c r="EFI28"/>
      <c r="EFJ28"/>
      <c r="EFK28"/>
      <c r="EFL28"/>
      <c r="EFM28"/>
      <c r="EFN28"/>
      <c r="EFO28"/>
      <c r="EFP28"/>
      <c r="EFQ28"/>
      <c r="EFR28"/>
      <c r="EFS28"/>
      <c r="EFT28"/>
      <c r="EFU28"/>
      <c r="EFV28"/>
      <c r="EFW28"/>
      <c r="EFX28"/>
      <c r="EFY28"/>
      <c r="EFZ28"/>
      <c r="EGA28"/>
      <c r="EGB28"/>
      <c r="EGC28"/>
      <c r="EGD28"/>
      <c r="EGE28"/>
      <c r="EGF28"/>
      <c r="EGG28"/>
      <c r="EGH28"/>
      <c r="EGI28"/>
      <c r="EGJ28"/>
      <c r="EGK28"/>
      <c r="EGL28"/>
      <c r="EGM28"/>
      <c r="EGN28"/>
      <c r="EGO28"/>
      <c r="EGP28"/>
      <c r="EGQ28"/>
      <c r="EGR28"/>
      <c r="EGS28"/>
      <c r="EGT28"/>
      <c r="EGU28"/>
      <c r="EGV28"/>
      <c r="EGW28"/>
      <c r="EGX28"/>
      <c r="EGY28"/>
      <c r="EGZ28"/>
      <c r="EHA28"/>
      <c r="EHB28"/>
      <c r="EHC28"/>
      <c r="EHD28"/>
      <c r="EHE28"/>
      <c r="EHF28"/>
      <c r="EHG28"/>
      <c r="EHH28"/>
      <c r="EHI28"/>
      <c r="EHJ28"/>
      <c r="EHK28"/>
      <c r="EHL28"/>
      <c r="EHM28"/>
      <c r="EHN28"/>
      <c r="EHO28"/>
      <c r="EHP28"/>
      <c r="EHQ28"/>
      <c r="EHR28"/>
      <c r="EHS28"/>
      <c r="EHT28"/>
      <c r="EHU28"/>
      <c r="EHV28"/>
      <c r="EHW28"/>
      <c r="EHX28"/>
      <c r="EHY28"/>
      <c r="EHZ28"/>
      <c r="EIA28"/>
      <c r="EIB28"/>
      <c r="EIC28"/>
      <c r="EID28"/>
      <c r="EIE28"/>
      <c r="EIF28"/>
      <c r="EIG28"/>
      <c r="EIH28"/>
      <c r="EII28"/>
      <c r="EIJ28"/>
      <c r="EIK28"/>
      <c r="EIL28"/>
      <c r="EIM28"/>
      <c r="EIN28"/>
      <c r="EIO28"/>
      <c r="EIP28"/>
      <c r="EIQ28"/>
      <c r="EIR28"/>
      <c r="EIS28"/>
      <c r="EIT28"/>
      <c r="EIU28"/>
      <c r="EIV28"/>
      <c r="EIW28"/>
      <c r="EIX28"/>
      <c r="EIY28"/>
      <c r="EIZ28"/>
      <c r="EJA28"/>
      <c r="EJB28"/>
      <c r="EJC28"/>
      <c r="EJD28"/>
      <c r="EJE28"/>
      <c r="EJF28"/>
      <c r="EJG28"/>
      <c r="EJH28"/>
      <c r="EJI28"/>
      <c r="EJJ28"/>
      <c r="EJK28"/>
      <c r="EJL28"/>
      <c r="EJM28"/>
      <c r="EJN28"/>
      <c r="EJO28"/>
      <c r="EJP28"/>
      <c r="EJQ28"/>
      <c r="EJR28"/>
      <c r="EJS28"/>
      <c r="EJT28"/>
      <c r="EJU28"/>
      <c r="EJV28"/>
      <c r="EJW28"/>
      <c r="EJX28"/>
      <c r="EJY28"/>
      <c r="EJZ28"/>
      <c r="EKA28"/>
      <c r="EKB28"/>
      <c r="EKC28"/>
      <c r="EKD28"/>
      <c r="EKE28"/>
      <c r="EKF28"/>
      <c r="EKG28"/>
      <c r="EKH28"/>
      <c r="EKI28"/>
      <c r="EKJ28"/>
      <c r="EKK28"/>
      <c r="EKL28"/>
      <c r="EKM28"/>
      <c r="EKN28"/>
      <c r="EKO28"/>
      <c r="EKP28"/>
      <c r="EKQ28"/>
      <c r="EKR28"/>
      <c r="EKS28"/>
      <c r="EKT28"/>
      <c r="EKU28"/>
      <c r="EKV28"/>
      <c r="EKW28"/>
      <c r="EKX28"/>
      <c r="EKY28"/>
      <c r="EKZ28"/>
      <c r="ELA28"/>
      <c r="ELB28"/>
      <c r="ELC28"/>
      <c r="ELD28"/>
      <c r="ELE28"/>
      <c r="ELF28"/>
      <c r="ELG28"/>
      <c r="ELH28"/>
      <c r="ELI28"/>
      <c r="ELJ28"/>
      <c r="ELK28"/>
      <c r="ELL28"/>
      <c r="ELM28"/>
      <c r="ELN28"/>
      <c r="ELO28"/>
      <c r="ELP28"/>
      <c r="ELQ28"/>
      <c r="ELR28"/>
      <c r="ELS28"/>
      <c r="ELT28"/>
      <c r="ELU28"/>
      <c r="ELV28"/>
      <c r="ELW28"/>
      <c r="ELX28"/>
      <c r="ELY28"/>
      <c r="ELZ28"/>
      <c r="EMA28"/>
      <c r="EMB28"/>
      <c r="EMC28"/>
      <c r="EMD28"/>
      <c r="EME28"/>
      <c r="EMF28"/>
      <c r="EMG28"/>
      <c r="EMH28"/>
      <c r="EMI28"/>
      <c r="EMJ28"/>
      <c r="EMK28"/>
      <c r="EML28"/>
      <c r="EMM28"/>
      <c r="EMN28"/>
      <c r="EMO28"/>
      <c r="EMP28"/>
      <c r="EMQ28"/>
      <c r="EMR28"/>
      <c r="EMS28"/>
      <c r="EMT28"/>
      <c r="EMU28"/>
      <c r="EMV28"/>
      <c r="EMW28"/>
      <c r="EMX28"/>
      <c r="EMY28"/>
      <c r="EMZ28"/>
      <c r="ENA28"/>
      <c r="ENB28"/>
      <c r="ENC28"/>
      <c r="END28"/>
      <c r="ENE28"/>
      <c r="ENF28"/>
      <c r="ENG28"/>
      <c r="ENH28"/>
      <c r="ENI28"/>
      <c r="ENJ28"/>
      <c r="ENK28"/>
      <c r="ENL28"/>
      <c r="ENM28"/>
      <c r="ENN28"/>
      <c r="ENO28"/>
      <c r="ENP28"/>
      <c r="ENQ28"/>
      <c r="ENR28"/>
      <c r="ENS28"/>
      <c r="ENT28"/>
      <c r="ENU28"/>
      <c r="ENV28"/>
      <c r="ENW28"/>
      <c r="ENX28"/>
      <c r="ENY28"/>
      <c r="ENZ28"/>
      <c r="EOA28"/>
      <c r="EOB28"/>
      <c r="EOC28"/>
      <c r="EOD28"/>
      <c r="EOE28"/>
      <c r="EOF28"/>
      <c r="EOG28"/>
      <c r="EOH28"/>
      <c r="EOI28"/>
      <c r="EOJ28"/>
      <c r="EOK28"/>
      <c r="EOL28"/>
      <c r="EOM28"/>
      <c r="EON28"/>
      <c r="EOO28"/>
      <c r="EOP28"/>
      <c r="EOQ28"/>
      <c r="EOR28"/>
      <c r="EOS28"/>
      <c r="EOT28"/>
      <c r="EOU28"/>
      <c r="EOV28"/>
      <c r="EOW28"/>
      <c r="EOX28"/>
      <c r="EOY28"/>
      <c r="EOZ28"/>
      <c r="EPA28"/>
      <c r="EPB28"/>
      <c r="EPC28"/>
      <c r="EPD28"/>
      <c r="EPE28"/>
      <c r="EPF28"/>
      <c r="EPG28"/>
      <c r="EPH28"/>
      <c r="EPI28"/>
      <c r="EPJ28"/>
      <c r="EPK28"/>
      <c r="EPL28"/>
      <c r="EPM28"/>
      <c r="EPN28"/>
      <c r="EPO28"/>
      <c r="EPP28"/>
      <c r="EPQ28"/>
      <c r="EPR28"/>
      <c r="EPS28"/>
      <c r="EPT28"/>
      <c r="EPU28"/>
      <c r="EPV28"/>
      <c r="EPW28"/>
      <c r="EPX28"/>
      <c r="EPY28"/>
      <c r="EPZ28"/>
      <c r="EQA28"/>
      <c r="EQB28"/>
      <c r="EQC28"/>
      <c r="EQD28"/>
      <c r="EQE28"/>
      <c r="EQF28"/>
      <c r="EQG28"/>
      <c r="EQH28"/>
      <c r="EQI28"/>
      <c r="EQJ28"/>
      <c r="EQK28"/>
      <c r="EQL28"/>
      <c r="EQM28"/>
      <c r="EQN28"/>
      <c r="EQO28"/>
      <c r="EQP28"/>
      <c r="EQQ28"/>
      <c r="EQR28"/>
      <c r="EQS28"/>
      <c r="EQT28"/>
      <c r="EQU28"/>
      <c r="EQV28"/>
      <c r="EQW28"/>
      <c r="EQX28"/>
      <c r="EQY28"/>
      <c r="EQZ28"/>
      <c r="ERA28"/>
      <c r="ERB28"/>
      <c r="ERC28"/>
      <c r="ERD28"/>
      <c r="ERE28"/>
      <c r="ERF28"/>
      <c r="ERG28"/>
      <c r="ERH28"/>
      <c r="ERI28"/>
      <c r="ERJ28"/>
      <c r="ERK28"/>
      <c r="ERL28"/>
      <c r="ERM28"/>
      <c r="ERN28"/>
      <c r="ERO28"/>
      <c r="ERP28"/>
      <c r="ERQ28"/>
      <c r="ERR28"/>
      <c r="ERS28"/>
      <c r="ERT28"/>
      <c r="ERU28"/>
      <c r="ERV28"/>
      <c r="ERW28"/>
      <c r="ERX28"/>
      <c r="ERY28"/>
      <c r="ERZ28"/>
      <c r="ESA28"/>
      <c r="ESB28"/>
      <c r="ESC28"/>
      <c r="ESD28"/>
      <c r="ESE28"/>
      <c r="ESF28"/>
      <c r="ESG28"/>
      <c r="ESH28"/>
      <c r="ESI28"/>
      <c r="ESJ28"/>
      <c r="ESK28"/>
      <c r="ESL28"/>
      <c r="ESM28"/>
      <c r="ESN28"/>
      <c r="ESO28"/>
      <c r="ESP28"/>
      <c r="ESQ28"/>
      <c r="ESR28"/>
      <c r="ESS28"/>
      <c r="EST28"/>
      <c r="ESU28"/>
      <c r="ESV28"/>
      <c r="ESW28"/>
      <c r="ESX28"/>
      <c r="ESY28"/>
      <c r="ESZ28"/>
      <c r="ETA28"/>
      <c r="ETB28"/>
      <c r="ETC28"/>
      <c r="ETD28"/>
      <c r="ETE28"/>
      <c r="ETF28"/>
      <c r="ETG28"/>
      <c r="ETH28"/>
      <c r="ETI28"/>
      <c r="ETJ28"/>
      <c r="ETK28"/>
      <c r="ETL28"/>
      <c r="ETM28"/>
      <c r="ETN28"/>
      <c r="ETO28"/>
      <c r="ETP28"/>
      <c r="ETQ28"/>
      <c r="ETR28"/>
      <c r="ETS28"/>
      <c r="ETT28"/>
      <c r="ETU28"/>
      <c r="ETV28"/>
      <c r="ETW28"/>
      <c r="ETX28"/>
      <c r="ETY28"/>
      <c r="ETZ28"/>
      <c r="EUA28"/>
      <c r="EUB28"/>
      <c r="EUC28"/>
      <c r="EUD28"/>
      <c r="EUE28"/>
      <c r="EUF28"/>
      <c r="EUG28"/>
      <c r="EUH28"/>
      <c r="EUI28"/>
      <c r="EUJ28"/>
      <c r="EUK28"/>
      <c r="EUL28"/>
      <c r="EUM28"/>
      <c r="EUN28"/>
      <c r="EUO28"/>
      <c r="EUP28"/>
      <c r="EUQ28"/>
      <c r="EUR28"/>
      <c r="EUS28"/>
      <c r="EUT28"/>
      <c r="EUU28"/>
      <c r="EUV28"/>
      <c r="EUW28"/>
      <c r="EUX28"/>
      <c r="EUY28"/>
      <c r="EUZ28"/>
      <c r="EVA28"/>
      <c r="EVB28"/>
      <c r="EVC28"/>
      <c r="EVD28"/>
      <c r="EVE28"/>
      <c r="EVF28"/>
      <c r="EVG28"/>
      <c r="EVH28"/>
      <c r="EVI28"/>
      <c r="EVJ28"/>
      <c r="EVK28"/>
      <c r="EVL28"/>
      <c r="EVM28"/>
      <c r="EVN28"/>
      <c r="EVO28"/>
      <c r="EVP28"/>
      <c r="EVQ28"/>
      <c r="EVR28"/>
      <c r="EVS28"/>
      <c r="EVT28"/>
      <c r="EVU28"/>
      <c r="EVV28"/>
      <c r="EVW28"/>
      <c r="EVX28"/>
      <c r="EVY28"/>
      <c r="EVZ28"/>
      <c r="EWA28"/>
      <c r="EWB28"/>
      <c r="EWC28"/>
      <c r="EWD28"/>
      <c r="EWE28"/>
      <c r="EWF28"/>
      <c r="EWG28"/>
      <c r="EWH28"/>
      <c r="EWI28"/>
      <c r="EWJ28"/>
      <c r="EWK28"/>
      <c r="EWL28"/>
      <c r="EWM28"/>
      <c r="EWN28"/>
      <c r="EWO28"/>
      <c r="EWP28"/>
      <c r="EWQ28"/>
      <c r="EWR28"/>
      <c r="EWS28"/>
      <c r="EWT28"/>
      <c r="EWU28"/>
      <c r="EWV28"/>
      <c r="EWW28"/>
      <c r="EWX28"/>
      <c r="EWY28"/>
      <c r="EWZ28"/>
      <c r="EXA28"/>
      <c r="EXB28"/>
      <c r="EXC28"/>
      <c r="EXD28"/>
      <c r="EXE28"/>
      <c r="EXF28"/>
      <c r="EXG28"/>
      <c r="EXH28"/>
      <c r="EXI28"/>
      <c r="EXJ28"/>
      <c r="EXK28"/>
      <c r="EXL28"/>
      <c r="EXM28"/>
      <c r="EXN28"/>
      <c r="EXO28"/>
      <c r="EXP28"/>
      <c r="EXQ28"/>
      <c r="EXR28"/>
      <c r="EXS28"/>
      <c r="EXT28"/>
      <c r="EXU28"/>
      <c r="EXV28"/>
      <c r="EXW28"/>
      <c r="EXX28"/>
      <c r="EXY28"/>
      <c r="EXZ28"/>
      <c r="EYA28"/>
      <c r="EYB28"/>
      <c r="EYC28"/>
      <c r="EYD28"/>
      <c r="EYE28"/>
      <c r="EYF28"/>
      <c r="EYG28"/>
      <c r="EYH28"/>
      <c r="EYI28"/>
      <c r="EYJ28"/>
      <c r="EYK28"/>
      <c r="EYL28"/>
      <c r="EYM28"/>
      <c r="EYN28"/>
      <c r="EYO28"/>
      <c r="EYP28"/>
      <c r="EYQ28"/>
      <c r="EYR28"/>
      <c r="EYS28"/>
      <c r="EYT28"/>
      <c r="EYU28"/>
      <c r="EYV28"/>
      <c r="EYW28"/>
      <c r="EYX28"/>
      <c r="EYY28"/>
      <c r="EYZ28"/>
      <c r="EZA28"/>
      <c r="EZB28"/>
      <c r="EZC28"/>
      <c r="EZD28"/>
      <c r="EZE28"/>
      <c r="EZF28"/>
      <c r="EZG28"/>
      <c r="EZH28"/>
      <c r="EZI28"/>
      <c r="EZJ28"/>
      <c r="EZK28"/>
      <c r="EZL28"/>
      <c r="EZM28"/>
      <c r="EZN28"/>
      <c r="EZO28"/>
      <c r="EZP28"/>
      <c r="EZQ28"/>
      <c r="EZR28"/>
      <c r="EZS28"/>
      <c r="EZT28"/>
      <c r="EZU28"/>
      <c r="EZV28"/>
      <c r="EZW28"/>
      <c r="EZX28"/>
      <c r="EZY28"/>
      <c r="EZZ28"/>
      <c r="FAA28"/>
      <c r="FAB28"/>
      <c r="FAC28"/>
      <c r="FAD28"/>
      <c r="FAE28"/>
      <c r="FAF28"/>
      <c r="FAG28"/>
      <c r="FAH28"/>
      <c r="FAI28"/>
      <c r="FAJ28"/>
      <c r="FAK28"/>
      <c r="FAL28"/>
      <c r="FAM28"/>
      <c r="FAN28"/>
      <c r="FAO28"/>
      <c r="FAP28"/>
      <c r="FAQ28"/>
      <c r="FAR28"/>
      <c r="FAS28"/>
      <c r="FAT28"/>
      <c r="FAU28"/>
      <c r="FAV28"/>
      <c r="FAW28"/>
      <c r="FAX28"/>
      <c r="FAY28"/>
      <c r="FAZ28"/>
      <c r="FBA28"/>
      <c r="FBB28"/>
      <c r="FBC28"/>
      <c r="FBD28"/>
      <c r="FBE28"/>
      <c r="FBF28"/>
      <c r="FBG28"/>
      <c r="FBH28"/>
      <c r="FBI28"/>
      <c r="FBJ28"/>
      <c r="FBK28"/>
      <c r="FBL28"/>
      <c r="FBM28"/>
      <c r="FBN28"/>
      <c r="FBO28"/>
      <c r="FBP28"/>
      <c r="FBQ28"/>
      <c r="FBR28"/>
      <c r="FBS28"/>
      <c r="FBT28"/>
      <c r="FBU28"/>
      <c r="FBV28"/>
      <c r="FBW28"/>
      <c r="FBX28"/>
      <c r="FBY28"/>
      <c r="FBZ28"/>
      <c r="FCA28"/>
      <c r="FCB28"/>
      <c r="FCC28"/>
      <c r="FCD28"/>
      <c r="FCE28"/>
      <c r="FCF28"/>
      <c r="FCG28"/>
      <c r="FCH28"/>
      <c r="FCI28"/>
      <c r="FCJ28"/>
      <c r="FCK28"/>
      <c r="FCL28"/>
      <c r="FCM28"/>
      <c r="FCN28"/>
      <c r="FCO28"/>
      <c r="FCP28"/>
      <c r="FCQ28"/>
      <c r="FCR28"/>
      <c r="FCS28"/>
      <c r="FCT28"/>
      <c r="FCU28"/>
      <c r="FCV28"/>
      <c r="FCW28"/>
      <c r="FCX28"/>
      <c r="FCY28"/>
      <c r="FCZ28"/>
      <c r="FDA28"/>
      <c r="FDB28"/>
      <c r="FDC28"/>
      <c r="FDD28"/>
      <c r="FDE28"/>
      <c r="FDF28"/>
      <c r="FDG28"/>
      <c r="FDH28"/>
      <c r="FDI28"/>
      <c r="FDJ28"/>
      <c r="FDK28"/>
      <c r="FDL28"/>
      <c r="FDM28"/>
      <c r="FDN28"/>
      <c r="FDO28"/>
      <c r="FDP28"/>
      <c r="FDQ28"/>
      <c r="FDR28"/>
      <c r="FDS28"/>
      <c r="FDT28"/>
      <c r="FDU28"/>
      <c r="FDV28"/>
      <c r="FDW28"/>
      <c r="FDX28"/>
      <c r="FDY28"/>
      <c r="FDZ28"/>
      <c r="FEA28"/>
      <c r="FEB28"/>
      <c r="FEC28"/>
      <c r="FED28"/>
      <c r="FEE28"/>
      <c r="FEF28"/>
      <c r="FEG28"/>
      <c r="FEH28"/>
      <c r="FEI28"/>
      <c r="FEJ28"/>
      <c r="FEK28"/>
      <c r="FEL28"/>
      <c r="FEM28"/>
      <c r="FEN28"/>
      <c r="FEO28"/>
      <c r="FEP28"/>
      <c r="FEQ28"/>
      <c r="FER28"/>
      <c r="FES28"/>
      <c r="FET28"/>
      <c r="FEU28"/>
      <c r="FEV28"/>
      <c r="FEW28"/>
      <c r="FEX28"/>
      <c r="FEY28"/>
      <c r="FEZ28"/>
      <c r="FFA28"/>
      <c r="FFB28"/>
      <c r="FFC28"/>
      <c r="FFD28"/>
      <c r="FFE28"/>
      <c r="FFF28"/>
      <c r="FFG28"/>
      <c r="FFH28"/>
      <c r="FFI28"/>
      <c r="FFJ28"/>
      <c r="FFK28"/>
      <c r="FFL28"/>
      <c r="FFM28"/>
      <c r="FFN28"/>
      <c r="FFO28"/>
      <c r="FFP28"/>
      <c r="FFQ28"/>
      <c r="FFR28"/>
      <c r="FFS28"/>
      <c r="FFT28"/>
      <c r="FFU28"/>
      <c r="FFV28"/>
      <c r="FFW28"/>
      <c r="FFX28"/>
      <c r="FFY28"/>
      <c r="FFZ28"/>
      <c r="FGA28"/>
      <c r="FGB28"/>
      <c r="FGC28"/>
      <c r="FGD28"/>
      <c r="FGE28"/>
      <c r="FGF28"/>
      <c r="FGG28"/>
      <c r="FGH28"/>
      <c r="FGI28"/>
      <c r="FGJ28"/>
      <c r="FGK28"/>
      <c r="FGL28"/>
      <c r="FGM28"/>
      <c r="FGN28"/>
      <c r="FGO28"/>
      <c r="FGP28"/>
      <c r="FGQ28"/>
      <c r="FGR28"/>
      <c r="FGS28"/>
      <c r="FGT28"/>
      <c r="FGU28"/>
      <c r="FGV28"/>
      <c r="FGW28"/>
      <c r="FGX28"/>
      <c r="FGY28"/>
      <c r="FGZ28"/>
      <c r="FHA28"/>
      <c r="FHB28"/>
      <c r="FHC28"/>
      <c r="FHD28"/>
      <c r="FHE28"/>
      <c r="FHF28"/>
      <c r="FHG28"/>
      <c r="FHH28"/>
      <c r="FHI28"/>
      <c r="FHJ28"/>
      <c r="FHK28"/>
      <c r="FHL28"/>
      <c r="FHM28"/>
      <c r="FHN28"/>
      <c r="FHO28"/>
      <c r="FHP28"/>
      <c r="FHQ28"/>
      <c r="FHR28"/>
      <c r="FHS28"/>
      <c r="FHT28"/>
      <c r="FHU28"/>
      <c r="FHV28"/>
      <c r="FHW28"/>
      <c r="FHX28"/>
      <c r="FHY28"/>
      <c r="FHZ28"/>
      <c r="FIA28"/>
      <c r="FIB28"/>
      <c r="FIC28"/>
      <c r="FID28"/>
      <c r="FIE28"/>
      <c r="FIF28"/>
      <c r="FIG28"/>
      <c r="FIH28"/>
      <c r="FII28"/>
      <c r="FIJ28"/>
      <c r="FIK28"/>
      <c r="FIL28"/>
      <c r="FIM28"/>
      <c r="FIN28"/>
      <c r="FIO28"/>
      <c r="FIP28"/>
      <c r="FIQ28"/>
      <c r="FIR28"/>
      <c r="FIS28"/>
      <c r="FIT28"/>
      <c r="FIU28"/>
      <c r="FIV28"/>
      <c r="FIW28"/>
      <c r="FIX28"/>
      <c r="FIY28"/>
      <c r="FIZ28"/>
      <c r="FJA28"/>
      <c r="FJB28"/>
      <c r="FJC28"/>
      <c r="FJD28"/>
      <c r="FJE28"/>
      <c r="FJF28"/>
      <c r="FJG28"/>
      <c r="FJH28"/>
      <c r="FJI28"/>
      <c r="FJJ28"/>
      <c r="FJK28"/>
      <c r="FJL28"/>
      <c r="FJM28"/>
      <c r="FJN28"/>
      <c r="FJO28"/>
      <c r="FJP28"/>
      <c r="FJQ28"/>
      <c r="FJR28"/>
      <c r="FJS28"/>
      <c r="FJT28"/>
      <c r="FJU28"/>
      <c r="FJV28"/>
      <c r="FJW28"/>
      <c r="FJX28"/>
      <c r="FJY28"/>
      <c r="FJZ28"/>
      <c r="FKA28"/>
      <c r="FKB28"/>
      <c r="FKC28"/>
      <c r="FKD28"/>
      <c r="FKE28"/>
      <c r="FKF28"/>
      <c r="FKG28"/>
      <c r="FKH28"/>
      <c r="FKI28"/>
      <c r="FKJ28"/>
      <c r="FKK28"/>
      <c r="FKL28"/>
      <c r="FKM28"/>
      <c r="FKN28"/>
      <c r="FKO28"/>
      <c r="FKP28"/>
      <c r="FKQ28"/>
      <c r="FKR28"/>
      <c r="FKS28"/>
      <c r="FKT28"/>
      <c r="FKU28"/>
      <c r="FKV28"/>
      <c r="FKW28"/>
      <c r="FKX28"/>
      <c r="FKY28"/>
      <c r="FKZ28"/>
      <c r="FLA28"/>
      <c r="FLB28"/>
      <c r="FLC28"/>
      <c r="FLD28"/>
      <c r="FLE28"/>
      <c r="FLF28"/>
      <c r="FLG28"/>
      <c r="FLH28"/>
      <c r="FLI28"/>
      <c r="FLJ28"/>
      <c r="FLK28"/>
      <c r="FLL28"/>
      <c r="FLM28"/>
      <c r="FLN28"/>
      <c r="FLO28"/>
      <c r="FLP28"/>
      <c r="FLQ28"/>
      <c r="FLR28"/>
      <c r="FLS28"/>
      <c r="FLT28"/>
      <c r="FLU28"/>
      <c r="FLV28"/>
      <c r="FLW28"/>
      <c r="FLX28"/>
      <c r="FLY28"/>
      <c r="FLZ28"/>
      <c r="FMA28"/>
      <c r="FMB28"/>
      <c r="FMC28"/>
      <c r="FMD28"/>
      <c r="FME28"/>
      <c r="FMF28"/>
      <c r="FMG28"/>
      <c r="FMH28"/>
      <c r="FMI28"/>
      <c r="FMJ28"/>
      <c r="FMK28"/>
      <c r="FML28"/>
      <c r="FMM28"/>
      <c r="FMN28"/>
      <c r="FMO28"/>
      <c r="FMP28"/>
      <c r="FMQ28"/>
      <c r="FMR28"/>
      <c r="FMS28"/>
      <c r="FMT28"/>
      <c r="FMU28"/>
      <c r="FMV28"/>
      <c r="FMW28"/>
      <c r="FMX28"/>
      <c r="FMY28"/>
      <c r="FMZ28"/>
      <c r="FNA28"/>
      <c r="FNB28"/>
      <c r="FNC28"/>
      <c r="FND28"/>
      <c r="FNE28"/>
      <c r="FNF28"/>
      <c r="FNG28"/>
      <c r="FNH28"/>
      <c r="FNI28"/>
      <c r="FNJ28"/>
      <c r="FNK28"/>
      <c r="FNL28"/>
      <c r="FNM28"/>
      <c r="FNN28"/>
      <c r="FNO28"/>
      <c r="FNP28"/>
      <c r="FNQ28"/>
      <c r="FNR28"/>
      <c r="FNS28"/>
      <c r="FNT28"/>
      <c r="FNU28"/>
      <c r="FNV28"/>
      <c r="FNW28"/>
      <c r="FNX28"/>
      <c r="FNY28"/>
      <c r="FNZ28"/>
      <c r="FOA28"/>
      <c r="FOB28"/>
      <c r="FOC28"/>
      <c r="FOD28"/>
      <c r="FOE28"/>
      <c r="FOF28"/>
      <c r="FOG28"/>
      <c r="FOH28"/>
      <c r="FOI28"/>
      <c r="FOJ28"/>
      <c r="FOK28"/>
      <c r="FOL28"/>
      <c r="FOM28"/>
      <c r="FON28"/>
      <c r="FOO28"/>
      <c r="FOP28"/>
      <c r="FOQ28"/>
      <c r="FOR28"/>
      <c r="FOS28"/>
      <c r="FOT28"/>
      <c r="FOU28"/>
      <c r="FOV28"/>
      <c r="FOW28"/>
      <c r="FOX28"/>
      <c r="FOY28"/>
      <c r="FOZ28"/>
      <c r="FPA28"/>
      <c r="FPB28"/>
      <c r="FPC28"/>
      <c r="FPD28"/>
      <c r="FPE28"/>
      <c r="FPF28"/>
      <c r="FPG28"/>
      <c r="FPH28"/>
      <c r="FPI28"/>
      <c r="FPJ28"/>
      <c r="FPK28"/>
      <c r="FPL28"/>
      <c r="FPM28"/>
      <c r="FPN28"/>
      <c r="FPO28"/>
      <c r="FPP28"/>
      <c r="FPQ28"/>
      <c r="FPR28"/>
      <c r="FPS28"/>
      <c r="FPT28"/>
      <c r="FPU28"/>
      <c r="FPV28"/>
      <c r="FPW28"/>
      <c r="FPX28"/>
      <c r="FPY28"/>
      <c r="FPZ28"/>
      <c r="FQA28"/>
      <c r="FQB28"/>
      <c r="FQC28"/>
      <c r="FQD28"/>
      <c r="FQE28"/>
      <c r="FQF28"/>
      <c r="FQG28"/>
      <c r="FQH28"/>
      <c r="FQI28"/>
      <c r="FQJ28"/>
      <c r="FQK28"/>
      <c r="FQL28"/>
      <c r="FQM28"/>
      <c r="FQN28"/>
      <c r="FQO28"/>
      <c r="FQP28"/>
      <c r="FQQ28"/>
      <c r="FQR28"/>
      <c r="FQS28"/>
      <c r="FQT28"/>
      <c r="FQU28"/>
      <c r="FQV28"/>
      <c r="FQW28"/>
      <c r="FQX28"/>
      <c r="FQY28"/>
      <c r="FQZ28"/>
      <c r="FRA28"/>
      <c r="FRB28"/>
      <c r="FRC28"/>
      <c r="FRD28"/>
      <c r="FRE28"/>
      <c r="FRF28"/>
      <c r="FRG28"/>
      <c r="FRH28"/>
      <c r="FRI28"/>
      <c r="FRJ28"/>
      <c r="FRK28"/>
      <c r="FRL28"/>
      <c r="FRM28"/>
      <c r="FRN28"/>
      <c r="FRO28"/>
      <c r="FRP28"/>
      <c r="FRQ28"/>
      <c r="FRR28"/>
      <c r="FRS28"/>
      <c r="FRT28"/>
      <c r="FRU28"/>
      <c r="FRV28"/>
      <c r="FRW28"/>
      <c r="FRX28"/>
      <c r="FRY28"/>
      <c r="FRZ28"/>
      <c r="FSA28"/>
      <c r="FSB28"/>
      <c r="FSC28"/>
      <c r="FSD28"/>
      <c r="FSE28"/>
      <c r="FSF28"/>
      <c r="FSG28"/>
      <c r="FSH28"/>
      <c r="FSI28"/>
      <c r="FSJ28"/>
      <c r="FSK28"/>
      <c r="FSL28"/>
      <c r="FSM28"/>
      <c r="FSN28"/>
      <c r="FSO28"/>
      <c r="FSP28"/>
      <c r="FSQ28"/>
      <c r="FSR28"/>
      <c r="FSS28"/>
      <c r="FST28"/>
      <c r="FSU28"/>
      <c r="FSV28"/>
      <c r="FSW28"/>
      <c r="FSX28"/>
      <c r="FSY28"/>
      <c r="FSZ28"/>
      <c r="FTA28"/>
      <c r="FTB28"/>
      <c r="FTC28"/>
      <c r="FTD28"/>
      <c r="FTE28"/>
      <c r="FTF28"/>
      <c r="FTG28"/>
      <c r="FTH28"/>
      <c r="FTI28"/>
      <c r="FTJ28"/>
      <c r="FTK28"/>
      <c r="FTL28"/>
      <c r="FTM28"/>
      <c r="FTN28"/>
      <c r="FTO28"/>
      <c r="FTP28"/>
      <c r="FTQ28"/>
      <c r="FTR28"/>
      <c r="FTS28"/>
      <c r="FTT28"/>
      <c r="FTU28"/>
      <c r="FTV28"/>
      <c r="FTW28"/>
      <c r="FTX28"/>
      <c r="FTY28"/>
      <c r="FTZ28"/>
      <c r="FUA28"/>
      <c r="FUB28"/>
      <c r="FUC28"/>
      <c r="FUD28"/>
      <c r="FUE28"/>
      <c r="FUF28"/>
      <c r="FUG28"/>
      <c r="FUH28"/>
      <c r="FUI28"/>
      <c r="FUJ28"/>
      <c r="FUK28"/>
      <c r="FUL28"/>
      <c r="FUM28"/>
      <c r="FUN28"/>
      <c r="FUO28"/>
      <c r="FUP28"/>
      <c r="FUQ28"/>
      <c r="FUR28"/>
      <c r="FUS28"/>
      <c r="FUT28"/>
      <c r="FUU28"/>
      <c r="FUV28"/>
      <c r="FUW28"/>
      <c r="FUX28"/>
      <c r="FUY28"/>
      <c r="FUZ28"/>
      <c r="FVA28"/>
      <c r="FVB28"/>
      <c r="FVC28"/>
      <c r="FVD28"/>
      <c r="FVE28"/>
      <c r="FVF28"/>
      <c r="FVG28"/>
      <c r="FVH28"/>
      <c r="FVI28"/>
      <c r="FVJ28"/>
      <c r="FVK28"/>
      <c r="FVL28"/>
      <c r="FVM28"/>
      <c r="FVN28"/>
      <c r="FVO28"/>
      <c r="FVP28"/>
      <c r="FVQ28"/>
      <c r="FVR28"/>
      <c r="FVS28"/>
      <c r="FVT28"/>
      <c r="FVU28"/>
      <c r="FVV28"/>
      <c r="FVW28"/>
      <c r="FVX28"/>
      <c r="FVY28"/>
      <c r="FVZ28"/>
      <c r="FWA28"/>
      <c r="FWB28"/>
      <c r="FWC28"/>
      <c r="FWD28"/>
      <c r="FWE28"/>
      <c r="FWF28"/>
      <c r="FWG28"/>
      <c r="FWH28"/>
      <c r="FWI28"/>
      <c r="FWJ28"/>
      <c r="FWK28"/>
      <c r="FWL28"/>
      <c r="FWM28"/>
      <c r="FWN28"/>
      <c r="FWO28"/>
      <c r="FWP28"/>
      <c r="FWQ28"/>
      <c r="FWR28"/>
      <c r="FWS28"/>
      <c r="FWT28"/>
      <c r="FWU28"/>
      <c r="FWV28"/>
      <c r="FWW28"/>
      <c r="FWX28"/>
      <c r="FWY28"/>
      <c r="FWZ28"/>
      <c r="FXA28"/>
      <c r="FXB28"/>
      <c r="FXC28"/>
      <c r="FXD28"/>
      <c r="FXE28"/>
      <c r="FXF28"/>
      <c r="FXG28"/>
      <c r="FXH28"/>
      <c r="FXI28"/>
      <c r="FXJ28"/>
      <c r="FXK28"/>
      <c r="FXL28"/>
      <c r="FXM28"/>
      <c r="FXN28"/>
      <c r="FXO28"/>
      <c r="FXP28"/>
      <c r="FXQ28"/>
      <c r="FXR28"/>
      <c r="FXS28"/>
      <c r="FXT28"/>
      <c r="FXU28"/>
      <c r="FXV28"/>
      <c r="FXW28"/>
      <c r="FXX28"/>
      <c r="FXY28"/>
      <c r="FXZ28"/>
      <c r="FYA28"/>
      <c r="FYB28"/>
      <c r="FYC28"/>
      <c r="FYD28"/>
      <c r="FYE28"/>
      <c r="FYF28"/>
      <c r="FYG28"/>
      <c r="FYH28"/>
      <c r="FYI28"/>
      <c r="FYJ28"/>
      <c r="FYK28"/>
      <c r="FYL28"/>
      <c r="FYM28"/>
      <c r="FYN28"/>
      <c r="FYO28"/>
      <c r="FYP28"/>
      <c r="FYQ28"/>
      <c r="FYR28"/>
      <c r="FYS28"/>
      <c r="FYT28"/>
      <c r="FYU28"/>
      <c r="FYV28"/>
      <c r="FYW28"/>
      <c r="FYX28"/>
      <c r="FYY28"/>
      <c r="FYZ28"/>
      <c r="FZA28"/>
      <c r="FZB28"/>
      <c r="FZC28"/>
      <c r="FZD28"/>
      <c r="FZE28"/>
      <c r="FZF28"/>
      <c r="FZG28"/>
      <c r="FZH28"/>
      <c r="FZI28"/>
      <c r="FZJ28"/>
      <c r="FZK28"/>
      <c r="FZL28"/>
      <c r="FZM28"/>
      <c r="FZN28"/>
      <c r="FZO28"/>
      <c r="FZP28"/>
      <c r="FZQ28"/>
      <c r="FZR28"/>
      <c r="FZS28"/>
      <c r="FZT28"/>
      <c r="FZU28"/>
      <c r="FZV28"/>
      <c r="FZW28"/>
      <c r="FZX28"/>
      <c r="FZY28"/>
      <c r="FZZ28"/>
      <c r="GAA28"/>
      <c r="GAB28"/>
      <c r="GAC28"/>
      <c r="GAD28"/>
      <c r="GAE28"/>
      <c r="GAF28"/>
      <c r="GAG28"/>
      <c r="GAH28"/>
      <c r="GAI28"/>
      <c r="GAJ28"/>
      <c r="GAK28"/>
      <c r="GAL28"/>
      <c r="GAM28"/>
      <c r="GAN28"/>
      <c r="GAO28"/>
      <c r="GAP28"/>
      <c r="GAQ28"/>
      <c r="GAR28"/>
      <c r="GAS28"/>
      <c r="GAT28"/>
      <c r="GAU28"/>
      <c r="GAV28"/>
      <c r="GAW28"/>
      <c r="GAX28"/>
      <c r="GAY28"/>
      <c r="GAZ28"/>
      <c r="GBA28"/>
      <c r="GBB28"/>
      <c r="GBC28"/>
      <c r="GBD28"/>
      <c r="GBE28"/>
      <c r="GBF28"/>
      <c r="GBG28"/>
      <c r="GBH28"/>
      <c r="GBI28"/>
      <c r="GBJ28"/>
      <c r="GBK28"/>
      <c r="GBL28"/>
      <c r="GBM28"/>
      <c r="GBN28"/>
      <c r="GBO28"/>
      <c r="GBP28"/>
      <c r="GBQ28"/>
      <c r="GBR28"/>
      <c r="GBS28"/>
      <c r="GBT28"/>
      <c r="GBU28"/>
      <c r="GBV28"/>
      <c r="GBW28"/>
      <c r="GBX28"/>
      <c r="GBY28"/>
      <c r="GBZ28"/>
      <c r="GCA28"/>
      <c r="GCB28"/>
      <c r="GCC28"/>
      <c r="GCD28"/>
      <c r="GCE28"/>
      <c r="GCF28"/>
      <c r="GCG28"/>
      <c r="GCH28"/>
      <c r="GCI28"/>
      <c r="GCJ28"/>
      <c r="GCK28"/>
      <c r="GCL28"/>
      <c r="GCM28"/>
      <c r="GCN28"/>
      <c r="GCO28"/>
      <c r="GCP28"/>
      <c r="GCQ28"/>
      <c r="GCR28"/>
      <c r="GCS28"/>
      <c r="GCT28"/>
      <c r="GCU28"/>
      <c r="GCV28"/>
      <c r="GCW28"/>
      <c r="GCX28"/>
      <c r="GCY28"/>
      <c r="GCZ28"/>
      <c r="GDA28"/>
      <c r="GDB28"/>
      <c r="GDC28"/>
      <c r="GDD28"/>
      <c r="GDE28"/>
      <c r="GDF28"/>
      <c r="GDG28"/>
      <c r="GDH28"/>
      <c r="GDI28"/>
      <c r="GDJ28"/>
      <c r="GDK28"/>
      <c r="GDL28"/>
      <c r="GDM28"/>
      <c r="GDN28"/>
      <c r="GDO28"/>
      <c r="GDP28"/>
      <c r="GDQ28"/>
      <c r="GDR28"/>
      <c r="GDS28"/>
      <c r="GDT28"/>
      <c r="GDU28"/>
      <c r="GDV28"/>
      <c r="GDW28"/>
      <c r="GDX28"/>
      <c r="GDY28"/>
      <c r="GDZ28"/>
      <c r="GEA28"/>
      <c r="GEB28"/>
      <c r="GEC28"/>
      <c r="GED28"/>
      <c r="GEE28"/>
      <c r="GEF28"/>
      <c r="GEG28"/>
      <c r="GEH28"/>
      <c r="GEI28"/>
      <c r="GEJ28"/>
      <c r="GEK28"/>
      <c r="GEL28"/>
      <c r="GEM28"/>
      <c r="GEN28"/>
      <c r="GEO28"/>
      <c r="GEP28"/>
      <c r="GEQ28"/>
      <c r="GER28"/>
      <c r="GES28"/>
      <c r="GET28"/>
      <c r="GEU28"/>
      <c r="GEV28"/>
      <c r="GEW28"/>
      <c r="GEX28"/>
      <c r="GEY28"/>
      <c r="GEZ28"/>
      <c r="GFA28"/>
      <c r="GFB28"/>
      <c r="GFC28"/>
      <c r="GFD28"/>
      <c r="GFE28"/>
      <c r="GFF28"/>
      <c r="GFG28"/>
      <c r="GFH28"/>
      <c r="GFI28"/>
      <c r="GFJ28"/>
      <c r="GFK28"/>
      <c r="GFL28"/>
      <c r="GFM28"/>
      <c r="GFN28"/>
      <c r="GFO28"/>
      <c r="GFP28"/>
      <c r="GFQ28"/>
      <c r="GFR28"/>
      <c r="GFS28"/>
      <c r="GFT28"/>
      <c r="GFU28"/>
      <c r="GFV28"/>
      <c r="GFW28"/>
      <c r="GFX28"/>
      <c r="GFY28"/>
      <c r="GFZ28"/>
      <c r="GGA28"/>
      <c r="GGB28"/>
      <c r="GGC28"/>
      <c r="GGD28"/>
      <c r="GGE28"/>
      <c r="GGF28"/>
      <c r="GGG28"/>
      <c r="GGH28"/>
      <c r="GGI28"/>
      <c r="GGJ28"/>
      <c r="GGK28"/>
      <c r="GGL28"/>
      <c r="GGM28"/>
      <c r="GGN28"/>
      <c r="GGO28"/>
      <c r="GGP28"/>
      <c r="GGQ28"/>
      <c r="GGR28"/>
      <c r="GGS28"/>
      <c r="GGT28"/>
      <c r="GGU28"/>
      <c r="GGV28"/>
      <c r="GGW28"/>
      <c r="GGX28"/>
      <c r="GGY28"/>
      <c r="GGZ28"/>
      <c r="GHA28"/>
      <c r="GHB28"/>
      <c r="GHC28"/>
      <c r="GHD28"/>
      <c r="GHE28"/>
      <c r="GHF28"/>
      <c r="GHG28"/>
      <c r="GHH28"/>
      <c r="GHI28"/>
      <c r="GHJ28"/>
      <c r="GHK28"/>
      <c r="GHL28"/>
      <c r="GHM28"/>
      <c r="GHN28"/>
      <c r="GHO28"/>
      <c r="GHP28"/>
      <c r="GHQ28"/>
      <c r="GHR28"/>
      <c r="GHS28"/>
      <c r="GHT28"/>
      <c r="GHU28"/>
      <c r="GHV28"/>
      <c r="GHW28"/>
      <c r="GHX28"/>
      <c r="GHY28"/>
      <c r="GHZ28"/>
      <c r="GIA28"/>
      <c r="GIB28"/>
      <c r="GIC28"/>
      <c r="GID28"/>
      <c r="GIE28"/>
      <c r="GIF28"/>
      <c r="GIG28"/>
      <c r="GIH28"/>
      <c r="GII28"/>
      <c r="GIJ28"/>
      <c r="GIK28"/>
      <c r="GIL28"/>
      <c r="GIM28"/>
      <c r="GIN28"/>
      <c r="GIO28"/>
      <c r="GIP28"/>
      <c r="GIQ28"/>
      <c r="GIR28"/>
      <c r="GIS28"/>
      <c r="GIT28"/>
      <c r="GIU28"/>
      <c r="GIV28"/>
      <c r="GIW28"/>
      <c r="GIX28"/>
      <c r="GIY28"/>
      <c r="GIZ28"/>
      <c r="GJA28"/>
      <c r="GJB28"/>
      <c r="GJC28"/>
      <c r="GJD28"/>
      <c r="GJE28"/>
      <c r="GJF28"/>
      <c r="GJG28"/>
      <c r="GJH28"/>
      <c r="GJI28"/>
      <c r="GJJ28"/>
      <c r="GJK28"/>
      <c r="GJL28"/>
      <c r="GJM28"/>
      <c r="GJN28"/>
      <c r="GJO28"/>
      <c r="GJP28"/>
      <c r="GJQ28"/>
      <c r="GJR28"/>
      <c r="GJS28"/>
      <c r="GJT28"/>
      <c r="GJU28"/>
      <c r="GJV28"/>
      <c r="GJW28"/>
      <c r="GJX28"/>
      <c r="GJY28"/>
      <c r="GJZ28"/>
      <c r="GKA28"/>
      <c r="GKB28"/>
      <c r="GKC28"/>
      <c r="GKD28"/>
      <c r="GKE28"/>
      <c r="GKF28"/>
      <c r="GKG28"/>
      <c r="GKH28"/>
      <c r="GKI28"/>
      <c r="GKJ28"/>
      <c r="GKK28"/>
      <c r="GKL28"/>
      <c r="GKM28"/>
      <c r="GKN28"/>
      <c r="GKO28"/>
      <c r="GKP28"/>
      <c r="GKQ28"/>
      <c r="GKR28"/>
      <c r="GKS28"/>
      <c r="GKT28"/>
      <c r="GKU28"/>
      <c r="GKV28"/>
      <c r="GKW28"/>
      <c r="GKX28"/>
      <c r="GKY28"/>
      <c r="GKZ28"/>
      <c r="GLA28"/>
      <c r="GLB28"/>
      <c r="GLC28"/>
      <c r="GLD28"/>
      <c r="GLE28"/>
      <c r="GLF28"/>
      <c r="GLG28"/>
      <c r="GLH28"/>
      <c r="GLI28"/>
      <c r="GLJ28"/>
      <c r="GLK28"/>
      <c r="GLL28"/>
      <c r="GLM28"/>
      <c r="GLN28"/>
      <c r="GLO28"/>
      <c r="GLP28"/>
      <c r="GLQ28"/>
      <c r="GLR28"/>
      <c r="GLS28"/>
      <c r="GLT28"/>
      <c r="GLU28"/>
      <c r="GLV28"/>
      <c r="GLW28"/>
      <c r="GLX28"/>
      <c r="GLY28"/>
      <c r="GLZ28"/>
      <c r="GMA28"/>
      <c r="GMB28"/>
      <c r="GMC28"/>
      <c r="GMD28"/>
      <c r="GME28"/>
      <c r="GMF28"/>
      <c r="GMG28"/>
      <c r="GMH28"/>
      <c r="GMI28"/>
      <c r="GMJ28"/>
      <c r="GMK28"/>
      <c r="GML28"/>
      <c r="GMM28"/>
      <c r="GMN28"/>
      <c r="GMO28"/>
      <c r="GMP28"/>
      <c r="GMQ28"/>
      <c r="GMR28"/>
      <c r="GMS28"/>
      <c r="GMT28"/>
      <c r="GMU28"/>
      <c r="GMV28"/>
      <c r="GMW28"/>
      <c r="GMX28"/>
      <c r="GMY28"/>
      <c r="GMZ28"/>
      <c r="GNA28"/>
      <c r="GNB28"/>
      <c r="GNC28"/>
      <c r="GND28"/>
      <c r="GNE28"/>
      <c r="GNF28"/>
      <c r="GNG28"/>
      <c r="GNH28"/>
      <c r="GNI28"/>
      <c r="GNJ28"/>
      <c r="GNK28"/>
      <c r="GNL28"/>
      <c r="GNM28"/>
      <c r="GNN28"/>
      <c r="GNO28"/>
      <c r="GNP28"/>
      <c r="GNQ28"/>
      <c r="GNR28"/>
      <c r="GNS28"/>
      <c r="GNT28"/>
      <c r="GNU28"/>
      <c r="GNV28"/>
      <c r="GNW28"/>
      <c r="GNX28"/>
      <c r="GNY28"/>
      <c r="GNZ28"/>
      <c r="GOA28"/>
      <c r="GOB28"/>
      <c r="GOC28"/>
      <c r="GOD28"/>
      <c r="GOE28"/>
      <c r="GOF28"/>
      <c r="GOG28"/>
      <c r="GOH28"/>
      <c r="GOI28"/>
      <c r="GOJ28"/>
      <c r="GOK28"/>
      <c r="GOL28"/>
      <c r="GOM28"/>
      <c r="GON28"/>
      <c r="GOO28"/>
      <c r="GOP28"/>
      <c r="GOQ28"/>
      <c r="GOR28"/>
      <c r="GOS28"/>
      <c r="GOT28"/>
      <c r="GOU28"/>
      <c r="GOV28"/>
      <c r="GOW28"/>
      <c r="GOX28"/>
      <c r="GOY28"/>
      <c r="GOZ28"/>
      <c r="GPA28"/>
      <c r="GPB28"/>
      <c r="GPC28"/>
      <c r="GPD28"/>
      <c r="GPE28"/>
      <c r="GPF28"/>
      <c r="GPG28"/>
      <c r="GPH28"/>
      <c r="GPI28"/>
      <c r="GPJ28"/>
      <c r="GPK28"/>
      <c r="GPL28"/>
      <c r="GPM28"/>
      <c r="GPN28"/>
      <c r="GPO28"/>
      <c r="GPP28"/>
      <c r="GPQ28"/>
      <c r="GPR28"/>
      <c r="GPS28"/>
      <c r="GPT28"/>
      <c r="GPU28"/>
      <c r="GPV28"/>
      <c r="GPW28"/>
      <c r="GPX28"/>
      <c r="GPY28"/>
      <c r="GPZ28"/>
      <c r="GQA28"/>
      <c r="GQB28"/>
      <c r="GQC28"/>
      <c r="GQD28"/>
      <c r="GQE28"/>
      <c r="GQF28"/>
      <c r="GQG28"/>
      <c r="GQH28"/>
      <c r="GQI28"/>
      <c r="GQJ28"/>
      <c r="GQK28"/>
      <c r="GQL28"/>
      <c r="GQM28"/>
      <c r="GQN28"/>
      <c r="GQO28"/>
      <c r="GQP28"/>
      <c r="GQQ28"/>
      <c r="GQR28"/>
      <c r="GQS28"/>
      <c r="GQT28"/>
      <c r="GQU28"/>
      <c r="GQV28"/>
      <c r="GQW28"/>
      <c r="GQX28"/>
      <c r="GQY28"/>
      <c r="GQZ28"/>
      <c r="GRA28"/>
      <c r="GRB28"/>
      <c r="GRC28"/>
      <c r="GRD28"/>
      <c r="GRE28"/>
      <c r="GRF28"/>
      <c r="GRG28"/>
      <c r="GRH28"/>
      <c r="GRI28"/>
      <c r="GRJ28"/>
      <c r="GRK28"/>
      <c r="GRL28"/>
      <c r="GRM28"/>
      <c r="GRN28"/>
      <c r="GRO28"/>
      <c r="GRP28"/>
      <c r="GRQ28"/>
      <c r="GRR28"/>
      <c r="GRS28"/>
      <c r="GRT28"/>
      <c r="GRU28"/>
      <c r="GRV28"/>
      <c r="GRW28"/>
      <c r="GRX28"/>
      <c r="GRY28"/>
      <c r="GRZ28"/>
      <c r="GSA28"/>
      <c r="GSB28"/>
      <c r="GSC28"/>
      <c r="GSD28"/>
      <c r="GSE28"/>
      <c r="GSF28"/>
      <c r="GSG28"/>
      <c r="GSH28"/>
      <c r="GSI28"/>
      <c r="GSJ28"/>
      <c r="GSK28"/>
      <c r="GSL28"/>
      <c r="GSM28"/>
      <c r="GSN28"/>
      <c r="GSO28"/>
      <c r="GSP28"/>
      <c r="GSQ28"/>
      <c r="GSR28"/>
      <c r="GSS28"/>
      <c r="GST28"/>
      <c r="GSU28"/>
      <c r="GSV28"/>
      <c r="GSW28"/>
      <c r="GSX28"/>
      <c r="GSY28"/>
      <c r="GSZ28"/>
      <c r="GTA28"/>
      <c r="GTB28"/>
      <c r="GTC28"/>
      <c r="GTD28"/>
      <c r="GTE28"/>
      <c r="GTF28"/>
      <c r="GTG28"/>
      <c r="GTH28"/>
      <c r="GTI28"/>
      <c r="GTJ28"/>
      <c r="GTK28"/>
      <c r="GTL28"/>
      <c r="GTM28"/>
      <c r="GTN28"/>
      <c r="GTO28"/>
      <c r="GTP28"/>
      <c r="GTQ28"/>
      <c r="GTR28"/>
      <c r="GTS28"/>
      <c r="GTT28"/>
      <c r="GTU28"/>
      <c r="GTV28"/>
      <c r="GTW28"/>
      <c r="GTX28"/>
      <c r="GTY28"/>
      <c r="GTZ28"/>
      <c r="GUA28"/>
      <c r="GUB28"/>
      <c r="GUC28"/>
      <c r="GUD28"/>
      <c r="GUE28"/>
      <c r="GUF28"/>
      <c r="GUG28"/>
      <c r="GUH28"/>
      <c r="GUI28"/>
      <c r="GUJ28"/>
      <c r="GUK28"/>
      <c r="GUL28"/>
      <c r="GUM28"/>
      <c r="GUN28"/>
      <c r="GUO28"/>
      <c r="GUP28"/>
      <c r="GUQ28"/>
      <c r="GUR28"/>
      <c r="GUS28"/>
      <c r="GUT28"/>
      <c r="GUU28"/>
      <c r="GUV28"/>
      <c r="GUW28"/>
      <c r="GUX28"/>
      <c r="GUY28"/>
      <c r="GUZ28"/>
      <c r="GVA28"/>
      <c r="GVB28"/>
      <c r="GVC28"/>
      <c r="GVD28"/>
      <c r="GVE28"/>
      <c r="GVF28"/>
      <c r="GVG28"/>
      <c r="GVH28"/>
      <c r="GVI28"/>
      <c r="GVJ28"/>
      <c r="GVK28"/>
      <c r="GVL28"/>
      <c r="GVM28"/>
      <c r="GVN28"/>
      <c r="GVO28"/>
      <c r="GVP28"/>
      <c r="GVQ28"/>
      <c r="GVR28"/>
      <c r="GVS28"/>
      <c r="GVT28"/>
      <c r="GVU28"/>
      <c r="GVV28"/>
      <c r="GVW28"/>
      <c r="GVX28"/>
      <c r="GVY28"/>
      <c r="GVZ28"/>
      <c r="GWA28"/>
      <c r="GWB28"/>
      <c r="GWC28"/>
      <c r="GWD28"/>
      <c r="GWE28"/>
      <c r="GWF28"/>
      <c r="GWG28"/>
      <c r="GWH28"/>
      <c r="GWI28"/>
      <c r="GWJ28"/>
      <c r="GWK28"/>
      <c r="GWL28"/>
      <c r="GWM28"/>
      <c r="GWN28"/>
      <c r="GWO28"/>
      <c r="GWP28"/>
      <c r="GWQ28"/>
      <c r="GWR28"/>
      <c r="GWS28"/>
      <c r="GWT28"/>
      <c r="GWU28"/>
      <c r="GWV28"/>
      <c r="GWW28"/>
      <c r="GWX28"/>
      <c r="GWY28"/>
      <c r="GWZ28"/>
      <c r="GXA28"/>
      <c r="GXB28"/>
      <c r="GXC28"/>
      <c r="GXD28"/>
      <c r="GXE28"/>
      <c r="GXF28"/>
      <c r="GXG28"/>
      <c r="GXH28"/>
      <c r="GXI28"/>
      <c r="GXJ28"/>
      <c r="GXK28"/>
      <c r="GXL28"/>
      <c r="GXM28"/>
      <c r="GXN28"/>
      <c r="GXO28"/>
      <c r="GXP28"/>
      <c r="GXQ28"/>
      <c r="GXR28"/>
      <c r="GXS28"/>
      <c r="GXT28"/>
      <c r="GXU28"/>
      <c r="GXV28"/>
      <c r="GXW28"/>
      <c r="GXX28"/>
      <c r="GXY28"/>
      <c r="GXZ28"/>
      <c r="GYA28"/>
      <c r="GYB28"/>
      <c r="GYC28"/>
      <c r="GYD28"/>
      <c r="GYE28"/>
      <c r="GYF28"/>
      <c r="GYG28"/>
      <c r="GYH28"/>
      <c r="GYI28"/>
      <c r="GYJ28"/>
      <c r="GYK28"/>
      <c r="GYL28"/>
      <c r="GYM28"/>
      <c r="GYN28"/>
      <c r="GYO28"/>
      <c r="GYP28"/>
      <c r="GYQ28"/>
      <c r="GYR28"/>
      <c r="GYS28"/>
      <c r="GYT28"/>
      <c r="GYU28"/>
      <c r="GYV28"/>
      <c r="GYW28"/>
      <c r="GYX28"/>
      <c r="GYY28"/>
      <c r="GYZ28"/>
      <c r="GZA28"/>
      <c r="GZB28"/>
      <c r="GZC28"/>
      <c r="GZD28"/>
      <c r="GZE28"/>
      <c r="GZF28"/>
      <c r="GZG28"/>
      <c r="GZH28"/>
      <c r="GZI28"/>
      <c r="GZJ28"/>
      <c r="GZK28"/>
      <c r="GZL28"/>
      <c r="GZM28"/>
      <c r="GZN28"/>
      <c r="GZO28"/>
      <c r="GZP28"/>
      <c r="GZQ28"/>
      <c r="GZR28"/>
      <c r="GZS28"/>
      <c r="GZT28"/>
      <c r="GZU28"/>
      <c r="GZV28"/>
      <c r="GZW28"/>
      <c r="GZX28"/>
      <c r="GZY28"/>
      <c r="GZZ28"/>
      <c r="HAA28"/>
      <c r="HAB28"/>
      <c r="HAC28"/>
      <c r="HAD28"/>
      <c r="HAE28"/>
      <c r="HAF28"/>
      <c r="HAG28"/>
      <c r="HAH28"/>
      <c r="HAI28"/>
      <c r="HAJ28"/>
      <c r="HAK28"/>
      <c r="HAL28"/>
      <c r="HAM28"/>
      <c r="HAN28"/>
      <c r="HAO28"/>
      <c r="HAP28"/>
      <c r="HAQ28"/>
      <c r="HAR28"/>
      <c r="HAS28"/>
      <c r="HAT28"/>
      <c r="HAU28"/>
      <c r="HAV28"/>
      <c r="HAW28"/>
      <c r="HAX28"/>
      <c r="HAY28"/>
      <c r="HAZ28"/>
      <c r="HBA28"/>
      <c r="HBB28"/>
      <c r="HBC28"/>
      <c r="HBD28"/>
      <c r="HBE28"/>
      <c r="HBF28"/>
      <c r="HBG28"/>
      <c r="HBH28"/>
      <c r="HBI28"/>
      <c r="HBJ28"/>
      <c r="HBK28"/>
      <c r="HBL28"/>
      <c r="HBM28"/>
      <c r="HBN28"/>
      <c r="HBO28"/>
      <c r="HBP28"/>
      <c r="HBQ28"/>
      <c r="HBR28"/>
      <c r="HBS28"/>
      <c r="HBT28"/>
      <c r="HBU28"/>
      <c r="HBV28"/>
      <c r="HBW28"/>
      <c r="HBX28"/>
      <c r="HBY28"/>
      <c r="HBZ28"/>
      <c r="HCA28"/>
      <c r="HCB28"/>
      <c r="HCC28"/>
      <c r="HCD28"/>
      <c r="HCE28"/>
      <c r="HCF28"/>
      <c r="HCG28"/>
      <c r="HCH28"/>
      <c r="HCI28"/>
      <c r="HCJ28"/>
      <c r="HCK28"/>
      <c r="HCL28"/>
      <c r="HCM28"/>
      <c r="HCN28"/>
      <c r="HCO28"/>
      <c r="HCP28"/>
      <c r="HCQ28"/>
      <c r="HCR28"/>
      <c r="HCS28"/>
      <c r="HCT28"/>
      <c r="HCU28"/>
      <c r="HCV28"/>
      <c r="HCW28"/>
      <c r="HCX28"/>
      <c r="HCY28"/>
      <c r="HCZ28"/>
      <c r="HDA28"/>
      <c r="HDB28"/>
      <c r="HDC28"/>
      <c r="HDD28"/>
      <c r="HDE28"/>
      <c r="HDF28"/>
      <c r="HDG28"/>
      <c r="HDH28"/>
      <c r="HDI28"/>
      <c r="HDJ28"/>
      <c r="HDK28"/>
      <c r="HDL28"/>
      <c r="HDM28"/>
      <c r="HDN28"/>
      <c r="HDO28"/>
      <c r="HDP28"/>
      <c r="HDQ28"/>
      <c r="HDR28"/>
      <c r="HDS28"/>
      <c r="HDT28"/>
      <c r="HDU28"/>
      <c r="HDV28"/>
      <c r="HDW28"/>
      <c r="HDX28"/>
      <c r="HDY28"/>
      <c r="HDZ28"/>
      <c r="HEA28"/>
      <c r="HEB28"/>
      <c r="HEC28"/>
      <c r="HED28"/>
      <c r="HEE28"/>
      <c r="HEF28"/>
      <c r="HEG28"/>
      <c r="HEH28"/>
      <c r="HEI28"/>
      <c r="HEJ28"/>
      <c r="HEK28"/>
      <c r="HEL28"/>
      <c r="HEM28"/>
      <c r="HEN28"/>
      <c r="HEO28"/>
      <c r="HEP28"/>
      <c r="HEQ28"/>
      <c r="HER28"/>
      <c r="HES28"/>
      <c r="HET28"/>
      <c r="HEU28"/>
      <c r="HEV28"/>
      <c r="HEW28"/>
      <c r="HEX28"/>
      <c r="HEY28"/>
      <c r="HEZ28"/>
      <c r="HFA28"/>
      <c r="HFB28"/>
      <c r="HFC28"/>
      <c r="HFD28"/>
      <c r="HFE28"/>
      <c r="HFF28"/>
      <c r="HFG28"/>
      <c r="HFH28"/>
      <c r="HFI28"/>
      <c r="HFJ28"/>
      <c r="HFK28"/>
      <c r="HFL28"/>
      <c r="HFM28"/>
      <c r="HFN28"/>
      <c r="HFO28"/>
      <c r="HFP28"/>
      <c r="HFQ28"/>
      <c r="HFR28"/>
      <c r="HFS28"/>
      <c r="HFT28"/>
      <c r="HFU28"/>
      <c r="HFV28"/>
      <c r="HFW28"/>
      <c r="HFX28"/>
      <c r="HFY28"/>
      <c r="HFZ28"/>
      <c r="HGA28"/>
      <c r="HGB28"/>
      <c r="HGC28"/>
      <c r="HGD28"/>
      <c r="HGE28"/>
      <c r="HGF28"/>
      <c r="HGG28"/>
      <c r="HGH28"/>
      <c r="HGI28"/>
      <c r="HGJ28"/>
      <c r="HGK28"/>
      <c r="HGL28"/>
      <c r="HGM28"/>
      <c r="HGN28"/>
      <c r="HGO28"/>
      <c r="HGP28"/>
      <c r="HGQ28"/>
      <c r="HGR28"/>
      <c r="HGS28"/>
      <c r="HGT28"/>
      <c r="HGU28"/>
      <c r="HGV28"/>
      <c r="HGW28"/>
      <c r="HGX28"/>
      <c r="HGY28"/>
      <c r="HGZ28"/>
      <c r="HHA28"/>
      <c r="HHB28"/>
      <c r="HHC28"/>
      <c r="HHD28"/>
      <c r="HHE28"/>
      <c r="HHF28"/>
      <c r="HHG28"/>
      <c r="HHH28"/>
      <c r="HHI28"/>
      <c r="HHJ28"/>
      <c r="HHK28"/>
      <c r="HHL28"/>
      <c r="HHM28"/>
      <c r="HHN28"/>
      <c r="HHO28"/>
      <c r="HHP28"/>
      <c r="HHQ28"/>
      <c r="HHR28"/>
      <c r="HHS28"/>
      <c r="HHT28"/>
      <c r="HHU28"/>
      <c r="HHV28"/>
      <c r="HHW28"/>
      <c r="HHX28"/>
      <c r="HHY28"/>
      <c r="HHZ28"/>
      <c r="HIA28"/>
      <c r="HIB28"/>
      <c r="HIC28"/>
      <c r="HID28"/>
      <c r="HIE28"/>
      <c r="HIF28"/>
      <c r="HIG28"/>
      <c r="HIH28"/>
      <c r="HII28"/>
      <c r="HIJ28"/>
      <c r="HIK28"/>
      <c r="HIL28"/>
      <c r="HIM28"/>
      <c r="HIN28"/>
      <c r="HIO28"/>
      <c r="HIP28"/>
      <c r="HIQ28"/>
      <c r="HIR28"/>
      <c r="HIS28"/>
      <c r="HIT28"/>
      <c r="HIU28"/>
      <c r="HIV28"/>
      <c r="HIW28"/>
      <c r="HIX28"/>
      <c r="HIY28"/>
      <c r="HIZ28"/>
      <c r="HJA28"/>
      <c r="HJB28"/>
      <c r="HJC28"/>
      <c r="HJD28"/>
      <c r="HJE28"/>
      <c r="HJF28"/>
      <c r="HJG28"/>
      <c r="HJH28"/>
      <c r="HJI28"/>
      <c r="HJJ28"/>
      <c r="HJK28"/>
      <c r="HJL28"/>
      <c r="HJM28"/>
      <c r="HJN28"/>
      <c r="HJO28"/>
      <c r="HJP28"/>
      <c r="HJQ28"/>
      <c r="HJR28"/>
      <c r="HJS28"/>
      <c r="HJT28"/>
      <c r="HJU28"/>
      <c r="HJV28"/>
      <c r="HJW28"/>
      <c r="HJX28"/>
      <c r="HJY28"/>
      <c r="HJZ28"/>
      <c r="HKA28"/>
      <c r="HKB28"/>
      <c r="HKC28"/>
      <c r="HKD28"/>
      <c r="HKE28"/>
      <c r="HKF28"/>
      <c r="HKG28"/>
      <c r="HKH28"/>
      <c r="HKI28"/>
      <c r="HKJ28"/>
      <c r="HKK28"/>
      <c r="HKL28"/>
      <c r="HKM28"/>
      <c r="HKN28"/>
      <c r="HKO28"/>
      <c r="HKP28"/>
      <c r="HKQ28"/>
      <c r="HKR28"/>
      <c r="HKS28"/>
      <c r="HKT28"/>
      <c r="HKU28"/>
      <c r="HKV28"/>
      <c r="HKW28"/>
      <c r="HKX28"/>
      <c r="HKY28"/>
      <c r="HKZ28"/>
      <c r="HLA28"/>
      <c r="HLB28"/>
      <c r="HLC28"/>
      <c r="HLD28"/>
      <c r="HLE28"/>
      <c r="HLF28"/>
      <c r="HLG28"/>
      <c r="HLH28"/>
      <c r="HLI28"/>
      <c r="HLJ28"/>
      <c r="HLK28"/>
      <c r="HLL28"/>
      <c r="HLM28"/>
      <c r="HLN28"/>
      <c r="HLO28"/>
      <c r="HLP28"/>
      <c r="HLQ28"/>
      <c r="HLR28"/>
      <c r="HLS28"/>
      <c r="HLT28"/>
      <c r="HLU28"/>
      <c r="HLV28"/>
      <c r="HLW28"/>
      <c r="HLX28"/>
      <c r="HLY28"/>
      <c r="HLZ28"/>
      <c r="HMA28"/>
      <c r="HMB28"/>
      <c r="HMC28"/>
      <c r="HMD28"/>
      <c r="HME28"/>
      <c r="HMF28"/>
      <c r="HMG28"/>
      <c r="HMH28"/>
      <c r="HMI28"/>
      <c r="HMJ28"/>
      <c r="HMK28"/>
      <c r="HML28"/>
      <c r="HMM28"/>
      <c r="HMN28"/>
      <c r="HMO28"/>
      <c r="HMP28"/>
      <c r="HMQ28"/>
      <c r="HMR28"/>
      <c r="HMS28"/>
      <c r="HMT28"/>
      <c r="HMU28"/>
      <c r="HMV28"/>
      <c r="HMW28"/>
      <c r="HMX28"/>
      <c r="HMY28"/>
      <c r="HMZ28"/>
      <c r="HNA28"/>
      <c r="HNB28"/>
      <c r="HNC28"/>
      <c r="HND28"/>
      <c r="HNE28"/>
      <c r="HNF28"/>
      <c r="HNG28"/>
      <c r="HNH28"/>
      <c r="HNI28"/>
      <c r="HNJ28"/>
      <c r="HNK28"/>
      <c r="HNL28"/>
      <c r="HNM28"/>
      <c r="HNN28"/>
      <c r="HNO28"/>
      <c r="HNP28"/>
      <c r="HNQ28"/>
      <c r="HNR28"/>
      <c r="HNS28"/>
      <c r="HNT28"/>
      <c r="HNU28"/>
      <c r="HNV28"/>
      <c r="HNW28"/>
      <c r="HNX28"/>
      <c r="HNY28"/>
      <c r="HNZ28"/>
      <c r="HOA28"/>
      <c r="HOB28"/>
      <c r="HOC28"/>
      <c r="HOD28"/>
      <c r="HOE28"/>
      <c r="HOF28"/>
      <c r="HOG28"/>
      <c r="HOH28"/>
      <c r="HOI28"/>
      <c r="HOJ28"/>
      <c r="HOK28"/>
      <c r="HOL28"/>
      <c r="HOM28"/>
      <c r="HON28"/>
      <c r="HOO28"/>
      <c r="HOP28"/>
      <c r="HOQ28"/>
      <c r="HOR28"/>
      <c r="HOS28"/>
      <c r="HOT28"/>
      <c r="HOU28"/>
      <c r="HOV28"/>
      <c r="HOW28"/>
      <c r="HOX28"/>
      <c r="HOY28"/>
      <c r="HOZ28"/>
      <c r="HPA28"/>
      <c r="HPB28"/>
      <c r="HPC28"/>
      <c r="HPD28"/>
      <c r="HPE28"/>
      <c r="HPF28"/>
      <c r="HPG28"/>
      <c r="HPH28"/>
      <c r="HPI28"/>
      <c r="HPJ28"/>
      <c r="HPK28"/>
      <c r="HPL28"/>
      <c r="HPM28"/>
      <c r="HPN28"/>
      <c r="HPO28"/>
      <c r="HPP28"/>
      <c r="HPQ28"/>
      <c r="HPR28"/>
      <c r="HPS28"/>
      <c r="HPT28"/>
      <c r="HPU28"/>
      <c r="HPV28"/>
      <c r="HPW28"/>
      <c r="HPX28"/>
      <c r="HPY28"/>
      <c r="HPZ28"/>
      <c r="HQA28"/>
      <c r="HQB28"/>
      <c r="HQC28"/>
      <c r="HQD28"/>
      <c r="HQE28"/>
      <c r="HQF28"/>
      <c r="HQG28"/>
      <c r="HQH28"/>
      <c r="HQI28"/>
      <c r="HQJ28"/>
      <c r="HQK28"/>
      <c r="HQL28"/>
      <c r="HQM28"/>
      <c r="HQN28"/>
      <c r="HQO28"/>
      <c r="HQP28"/>
      <c r="HQQ28"/>
      <c r="HQR28"/>
      <c r="HQS28"/>
      <c r="HQT28"/>
      <c r="HQU28"/>
      <c r="HQV28"/>
      <c r="HQW28"/>
      <c r="HQX28"/>
      <c r="HQY28"/>
      <c r="HQZ28"/>
      <c r="HRA28"/>
      <c r="HRB28"/>
      <c r="HRC28"/>
      <c r="HRD28"/>
      <c r="HRE28"/>
      <c r="HRF28"/>
      <c r="HRG28"/>
      <c r="HRH28"/>
      <c r="HRI28"/>
      <c r="HRJ28"/>
      <c r="HRK28"/>
      <c r="HRL28"/>
      <c r="HRM28"/>
      <c r="HRN28"/>
      <c r="HRO28"/>
      <c r="HRP28"/>
      <c r="HRQ28"/>
      <c r="HRR28"/>
      <c r="HRS28"/>
      <c r="HRT28"/>
      <c r="HRU28"/>
      <c r="HRV28"/>
      <c r="HRW28"/>
      <c r="HRX28"/>
      <c r="HRY28"/>
      <c r="HRZ28"/>
      <c r="HSA28"/>
      <c r="HSB28"/>
      <c r="HSC28"/>
      <c r="HSD28"/>
      <c r="HSE28"/>
      <c r="HSF28"/>
      <c r="HSG28"/>
      <c r="HSH28"/>
      <c r="HSI28"/>
      <c r="HSJ28"/>
      <c r="HSK28"/>
      <c r="HSL28"/>
      <c r="HSM28"/>
      <c r="HSN28"/>
      <c r="HSO28"/>
      <c r="HSP28"/>
      <c r="HSQ28"/>
      <c r="HSR28"/>
      <c r="HSS28"/>
      <c r="HST28"/>
      <c r="HSU28"/>
      <c r="HSV28"/>
      <c r="HSW28"/>
      <c r="HSX28"/>
      <c r="HSY28"/>
      <c r="HSZ28"/>
      <c r="HTA28"/>
      <c r="HTB28"/>
      <c r="HTC28"/>
      <c r="HTD28"/>
      <c r="HTE28"/>
      <c r="HTF28"/>
      <c r="HTG28"/>
      <c r="HTH28"/>
      <c r="HTI28"/>
      <c r="HTJ28"/>
      <c r="HTK28"/>
      <c r="HTL28"/>
      <c r="HTM28"/>
      <c r="HTN28"/>
      <c r="HTO28"/>
      <c r="HTP28"/>
      <c r="HTQ28"/>
      <c r="HTR28"/>
      <c r="HTS28"/>
      <c r="HTT28"/>
      <c r="HTU28"/>
      <c r="HTV28"/>
      <c r="HTW28"/>
      <c r="HTX28"/>
      <c r="HTY28"/>
      <c r="HTZ28"/>
      <c r="HUA28"/>
      <c r="HUB28"/>
      <c r="HUC28"/>
      <c r="HUD28"/>
      <c r="HUE28"/>
      <c r="HUF28"/>
      <c r="HUG28"/>
      <c r="HUH28"/>
      <c r="HUI28"/>
      <c r="HUJ28"/>
      <c r="HUK28"/>
      <c r="HUL28"/>
      <c r="HUM28"/>
      <c r="HUN28"/>
      <c r="HUO28"/>
      <c r="HUP28"/>
      <c r="HUQ28"/>
      <c r="HUR28"/>
      <c r="HUS28"/>
      <c r="HUT28"/>
      <c r="HUU28"/>
      <c r="HUV28"/>
      <c r="HUW28"/>
      <c r="HUX28"/>
      <c r="HUY28"/>
      <c r="HUZ28"/>
      <c r="HVA28"/>
      <c r="HVB28"/>
      <c r="HVC28"/>
      <c r="HVD28"/>
      <c r="HVE28"/>
      <c r="HVF28"/>
      <c r="HVG28"/>
      <c r="HVH28"/>
      <c r="HVI28"/>
      <c r="HVJ28"/>
      <c r="HVK28"/>
      <c r="HVL28"/>
      <c r="HVM28"/>
      <c r="HVN28"/>
      <c r="HVO28"/>
      <c r="HVP28"/>
      <c r="HVQ28"/>
      <c r="HVR28"/>
      <c r="HVS28"/>
      <c r="HVT28"/>
      <c r="HVU28"/>
      <c r="HVV28"/>
      <c r="HVW28"/>
      <c r="HVX28"/>
      <c r="HVY28"/>
      <c r="HVZ28"/>
      <c r="HWA28"/>
      <c r="HWB28"/>
      <c r="HWC28"/>
      <c r="HWD28"/>
      <c r="HWE28"/>
      <c r="HWF28"/>
      <c r="HWG28"/>
      <c r="HWH28"/>
      <c r="HWI28"/>
      <c r="HWJ28"/>
      <c r="HWK28"/>
      <c r="HWL28"/>
      <c r="HWM28"/>
      <c r="HWN28"/>
      <c r="HWO28"/>
      <c r="HWP28"/>
      <c r="HWQ28"/>
      <c r="HWR28"/>
      <c r="HWS28"/>
      <c r="HWT28"/>
      <c r="HWU28"/>
      <c r="HWV28"/>
      <c r="HWW28"/>
      <c r="HWX28"/>
      <c r="HWY28"/>
      <c r="HWZ28"/>
      <c r="HXA28"/>
      <c r="HXB28"/>
      <c r="HXC28"/>
      <c r="HXD28"/>
      <c r="HXE28"/>
      <c r="HXF28"/>
      <c r="HXG28"/>
      <c r="HXH28"/>
      <c r="HXI28"/>
      <c r="HXJ28"/>
      <c r="HXK28"/>
      <c r="HXL28"/>
      <c r="HXM28"/>
      <c r="HXN28"/>
      <c r="HXO28"/>
      <c r="HXP28"/>
      <c r="HXQ28"/>
      <c r="HXR28"/>
      <c r="HXS28"/>
      <c r="HXT28"/>
      <c r="HXU28"/>
      <c r="HXV28"/>
      <c r="HXW28"/>
      <c r="HXX28"/>
      <c r="HXY28"/>
      <c r="HXZ28"/>
      <c r="HYA28"/>
      <c r="HYB28"/>
      <c r="HYC28"/>
      <c r="HYD28"/>
      <c r="HYE28"/>
      <c r="HYF28"/>
      <c r="HYG28"/>
      <c r="HYH28"/>
      <c r="HYI28"/>
      <c r="HYJ28"/>
      <c r="HYK28"/>
      <c r="HYL28"/>
      <c r="HYM28"/>
      <c r="HYN28"/>
      <c r="HYO28"/>
      <c r="HYP28"/>
      <c r="HYQ28"/>
      <c r="HYR28"/>
      <c r="HYS28"/>
      <c r="HYT28"/>
      <c r="HYU28"/>
      <c r="HYV28"/>
      <c r="HYW28"/>
      <c r="HYX28"/>
      <c r="HYY28"/>
      <c r="HYZ28"/>
      <c r="HZA28"/>
      <c r="HZB28"/>
      <c r="HZC28"/>
      <c r="HZD28"/>
      <c r="HZE28"/>
      <c r="HZF28"/>
      <c r="HZG28"/>
      <c r="HZH28"/>
      <c r="HZI28"/>
      <c r="HZJ28"/>
      <c r="HZK28"/>
      <c r="HZL28"/>
      <c r="HZM28"/>
      <c r="HZN28"/>
      <c r="HZO28"/>
      <c r="HZP28"/>
      <c r="HZQ28"/>
      <c r="HZR28"/>
      <c r="HZS28"/>
      <c r="HZT28"/>
      <c r="HZU28"/>
      <c r="HZV28"/>
      <c r="HZW28"/>
      <c r="HZX28"/>
      <c r="HZY28"/>
      <c r="HZZ28"/>
      <c r="IAA28"/>
      <c r="IAB28"/>
      <c r="IAC28"/>
      <c r="IAD28"/>
      <c r="IAE28"/>
      <c r="IAF28"/>
      <c r="IAG28"/>
      <c r="IAH28"/>
      <c r="IAI28"/>
      <c r="IAJ28"/>
      <c r="IAK28"/>
      <c r="IAL28"/>
      <c r="IAM28"/>
      <c r="IAN28"/>
      <c r="IAO28"/>
      <c r="IAP28"/>
      <c r="IAQ28"/>
      <c r="IAR28"/>
      <c r="IAS28"/>
      <c r="IAT28"/>
      <c r="IAU28"/>
      <c r="IAV28"/>
      <c r="IAW28"/>
      <c r="IAX28"/>
      <c r="IAY28"/>
      <c r="IAZ28"/>
      <c r="IBA28"/>
      <c r="IBB28"/>
      <c r="IBC28"/>
      <c r="IBD28"/>
      <c r="IBE28"/>
      <c r="IBF28"/>
      <c r="IBG28"/>
      <c r="IBH28"/>
      <c r="IBI28"/>
      <c r="IBJ28"/>
      <c r="IBK28"/>
      <c r="IBL28"/>
      <c r="IBM28"/>
      <c r="IBN28"/>
      <c r="IBO28"/>
      <c r="IBP28"/>
      <c r="IBQ28"/>
      <c r="IBR28"/>
      <c r="IBS28"/>
      <c r="IBT28"/>
      <c r="IBU28"/>
      <c r="IBV28"/>
      <c r="IBW28"/>
      <c r="IBX28"/>
      <c r="IBY28"/>
      <c r="IBZ28"/>
      <c r="ICA28"/>
      <c r="ICB28"/>
      <c r="ICC28"/>
      <c r="ICD28"/>
      <c r="ICE28"/>
      <c r="ICF28"/>
      <c r="ICG28"/>
      <c r="ICH28"/>
      <c r="ICI28"/>
      <c r="ICJ28"/>
      <c r="ICK28"/>
      <c r="ICL28"/>
      <c r="ICM28"/>
      <c r="ICN28"/>
      <c r="ICO28"/>
      <c r="ICP28"/>
      <c r="ICQ28"/>
      <c r="ICR28"/>
      <c r="ICS28"/>
      <c r="ICT28"/>
      <c r="ICU28"/>
      <c r="ICV28"/>
      <c r="ICW28"/>
      <c r="ICX28"/>
      <c r="ICY28"/>
      <c r="ICZ28"/>
      <c r="IDA28"/>
      <c r="IDB28"/>
      <c r="IDC28"/>
      <c r="IDD28"/>
      <c r="IDE28"/>
      <c r="IDF28"/>
      <c r="IDG28"/>
      <c r="IDH28"/>
      <c r="IDI28"/>
      <c r="IDJ28"/>
      <c r="IDK28"/>
      <c r="IDL28"/>
      <c r="IDM28"/>
      <c r="IDN28"/>
      <c r="IDO28"/>
      <c r="IDP28"/>
      <c r="IDQ28"/>
      <c r="IDR28"/>
      <c r="IDS28"/>
      <c r="IDT28"/>
      <c r="IDU28"/>
      <c r="IDV28"/>
      <c r="IDW28"/>
      <c r="IDX28"/>
      <c r="IDY28"/>
      <c r="IDZ28"/>
      <c r="IEA28"/>
      <c r="IEB28"/>
      <c r="IEC28"/>
      <c r="IED28"/>
      <c r="IEE28"/>
      <c r="IEF28"/>
      <c r="IEG28"/>
      <c r="IEH28"/>
      <c r="IEI28"/>
      <c r="IEJ28"/>
      <c r="IEK28"/>
      <c r="IEL28"/>
      <c r="IEM28"/>
      <c r="IEN28"/>
      <c r="IEO28"/>
      <c r="IEP28"/>
      <c r="IEQ28"/>
      <c r="IER28"/>
      <c r="IES28"/>
      <c r="IET28"/>
      <c r="IEU28"/>
      <c r="IEV28"/>
      <c r="IEW28"/>
      <c r="IEX28"/>
      <c r="IEY28"/>
      <c r="IEZ28"/>
      <c r="IFA28"/>
      <c r="IFB28"/>
      <c r="IFC28"/>
      <c r="IFD28"/>
      <c r="IFE28"/>
      <c r="IFF28"/>
      <c r="IFG28"/>
      <c r="IFH28"/>
      <c r="IFI28"/>
      <c r="IFJ28"/>
      <c r="IFK28"/>
      <c r="IFL28"/>
      <c r="IFM28"/>
      <c r="IFN28"/>
      <c r="IFO28"/>
      <c r="IFP28"/>
      <c r="IFQ28"/>
      <c r="IFR28"/>
      <c r="IFS28"/>
      <c r="IFT28"/>
      <c r="IFU28"/>
      <c r="IFV28"/>
      <c r="IFW28"/>
      <c r="IFX28"/>
      <c r="IFY28"/>
      <c r="IFZ28"/>
      <c r="IGA28"/>
      <c r="IGB28"/>
      <c r="IGC28"/>
      <c r="IGD28"/>
      <c r="IGE28"/>
      <c r="IGF28"/>
      <c r="IGG28"/>
      <c r="IGH28"/>
      <c r="IGI28"/>
      <c r="IGJ28"/>
      <c r="IGK28"/>
      <c r="IGL28"/>
      <c r="IGM28"/>
      <c r="IGN28"/>
      <c r="IGO28"/>
      <c r="IGP28"/>
      <c r="IGQ28"/>
      <c r="IGR28"/>
      <c r="IGS28"/>
      <c r="IGT28"/>
      <c r="IGU28"/>
      <c r="IGV28"/>
      <c r="IGW28"/>
      <c r="IGX28"/>
      <c r="IGY28"/>
      <c r="IGZ28"/>
      <c r="IHA28"/>
      <c r="IHB28"/>
      <c r="IHC28"/>
      <c r="IHD28"/>
      <c r="IHE28"/>
      <c r="IHF28"/>
      <c r="IHG28"/>
      <c r="IHH28"/>
      <c r="IHI28"/>
      <c r="IHJ28"/>
      <c r="IHK28"/>
      <c r="IHL28"/>
      <c r="IHM28"/>
      <c r="IHN28"/>
      <c r="IHO28"/>
      <c r="IHP28"/>
      <c r="IHQ28"/>
      <c r="IHR28"/>
      <c r="IHS28"/>
      <c r="IHT28"/>
      <c r="IHU28"/>
      <c r="IHV28"/>
      <c r="IHW28"/>
      <c r="IHX28"/>
      <c r="IHY28"/>
      <c r="IHZ28"/>
      <c r="IIA28"/>
      <c r="IIB28"/>
      <c r="IIC28"/>
      <c r="IID28"/>
      <c r="IIE28"/>
      <c r="IIF28"/>
      <c r="IIG28"/>
      <c r="IIH28"/>
      <c r="III28"/>
      <c r="IIJ28"/>
      <c r="IIK28"/>
      <c r="IIL28"/>
      <c r="IIM28"/>
      <c r="IIN28"/>
      <c r="IIO28"/>
      <c r="IIP28"/>
      <c r="IIQ28"/>
      <c r="IIR28"/>
      <c r="IIS28"/>
      <c r="IIT28"/>
      <c r="IIU28"/>
      <c r="IIV28"/>
      <c r="IIW28"/>
      <c r="IIX28"/>
      <c r="IIY28"/>
      <c r="IIZ28"/>
      <c r="IJA28"/>
      <c r="IJB28"/>
      <c r="IJC28"/>
      <c r="IJD28"/>
      <c r="IJE28"/>
      <c r="IJF28"/>
      <c r="IJG28"/>
      <c r="IJH28"/>
      <c r="IJI28"/>
      <c r="IJJ28"/>
      <c r="IJK28"/>
      <c r="IJL28"/>
      <c r="IJM28"/>
      <c r="IJN28"/>
      <c r="IJO28"/>
      <c r="IJP28"/>
      <c r="IJQ28"/>
      <c r="IJR28"/>
      <c r="IJS28"/>
      <c r="IJT28"/>
      <c r="IJU28"/>
      <c r="IJV28"/>
      <c r="IJW28"/>
      <c r="IJX28"/>
      <c r="IJY28"/>
      <c r="IJZ28"/>
      <c r="IKA28"/>
      <c r="IKB28"/>
      <c r="IKC28"/>
      <c r="IKD28"/>
      <c r="IKE28"/>
      <c r="IKF28"/>
      <c r="IKG28"/>
      <c r="IKH28"/>
      <c r="IKI28"/>
      <c r="IKJ28"/>
      <c r="IKK28"/>
      <c r="IKL28"/>
      <c r="IKM28"/>
      <c r="IKN28"/>
      <c r="IKO28"/>
      <c r="IKP28"/>
      <c r="IKQ28"/>
      <c r="IKR28"/>
      <c r="IKS28"/>
      <c r="IKT28"/>
      <c r="IKU28"/>
      <c r="IKV28"/>
      <c r="IKW28"/>
      <c r="IKX28"/>
      <c r="IKY28"/>
      <c r="IKZ28"/>
      <c r="ILA28"/>
      <c r="ILB28"/>
      <c r="ILC28"/>
      <c r="ILD28"/>
      <c r="ILE28"/>
      <c r="ILF28"/>
      <c r="ILG28"/>
      <c r="ILH28"/>
      <c r="ILI28"/>
      <c r="ILJ28"/>
      <c r="ILK28"/>
      <c r="ILL28"/>
      <c r="ILM28"/>
      <c r="ILN28"/>
      <c r="ILO28"/>
      <c r="ILP28"/>
      <c r="ILQ28"/>
      <c r="ILR28"/>
      <c r="ILS28"/>
      <c r="ILT28"/>
      <c r="ILU28"/>
      <c r="ILV28"/>
      <c r="ILW28"/>
      <c r="ILX28"/>
      <c r="ILY28"/>
      <c r="ILZ28"/>
      <c r="IMA28"/>
      <c r="IMB28"/>
      <c r="IMC28"/>
      <c r="IMD28"/>
      <c r="IME28"/>
      <c r="IMF28"/>
      <c r="IMG28"/>
      <c r="IMH28"/>
      <c r="IMI28"/>
      <c r="IMJ28"/>
      <c r="IMK28"/>
      <c r="IML28"/>
      <c r="IMM28"/>
      <c r="IMN28"/>
      <c r="IMO28"/>
      <c r="IMP28"/>
      <c r="IMQ28"/>
      <c r="IMR28"/>
      <c r="IMS28"/>
      <c r="IMT28"/>
      <c r="IMU28"/>
      <c r="IMV28"/>
      <c r="IMW28"/>
      <c r="IMX28"/>
      <c r="IMY28"/>
      <c r="IMZ28"/>
      <c r="INA28"/>
      <c r="INB28"/>
      <c r="INC28"/>
      <c r="IND28"/>
      <c r="INE28"/>
      <c r="INF28"/>
      <c r="ING28"/>
      <c r="INH28"/>
      <c r="INI28"/>
      <c r="INJ28"/>
      <c r="INK28"/>
      <c r="INL28"/>
      <c r="INM28"/>
      <c r="INN28"/>
      <c r="INO28"/>
      <c r="INP28"/>
      <c r="INQ28"/>
      <c r="INR28"/>
      <c r="INS28"/>
      <c r="INT28"/>
      <c r="INU28"/>
      <c r="INV28"/>
      <c r="INW28"/>
      <c r="INX28"/>
      <c r="INY28"/>
      <c r="INZ28"/>
      <c r="IOA28"/>
      <c r="IOB28"/>
      <c r="IOC28"/>
      <c r="IOD28"/>
      <c r="IOE28"/>
      <c r="IOF28"/>
      <c r="IOG28"/>
      <c r="IOH28"/>
      <c r="IOI28"/>
      <c r="IOJ28"/>
      <c r="IOK28"/>
      <c r="IOL28"/>
      <c r="IOM28"/>
      <c r="ION28"/>
      <c r="IOO28"/>
      <c r="IOP28"/>
      <c r="IOQ28"/>
      <c r="IOR28"/>
      <c r="IOS28"/>
      <c r="IOT28"/>
      <c r="IOU28"/>
      <c r="IOV28"/>
      <c r="IOW28"/>
      <c r="IOX28"/>
      <c r="IOY28"/>
      <c r="IOZ28"/>
      <c r="IPA28"/>
      <c r="IPB28"/>
      <c r="IPC28"/>
      <c r="IPD28"/>
      <c r="IPE28"/>
      <c r="IPF28"/>
      <c r="IPG28"/>
      <c r="IPH28"/>
      <c r="IPI28"/>
      <c r="IPJ28"/>
      <c r="IPK28"/>
      <c r="IPL28"/>
      <c r="IPM28"/>
      <c r="IPN28"/>
      <c r="IPO28"/>
      <c r="IPP28"/>
      <c r="IPQ28"/>
      <c r="IPR28"/>
      <c r="IPS28"/>
      <c r="IPT28"/>
      <c r="IPU28"/>
      <c r="IPV28"/>
      <c r="IPW28"/>
      <c r="IPX28"/>
      <c r="IPY28"/>
      <c r="IPZ28"/>
      <c r="IQA28"/>
      <c r="IQB28"/>
      <c r="IQC28"/>
      <c r="IQD28"/>
      <c r="IQE28"/>
      <c r="IQF28"/>
      <c r="IQG28"/>
      <c r="IQH28"/>
      <c r="IQI28"/>
      <c r="IQJ28"/>
      <c r="IQK28"/>
      <c r="IQL28"/>
      <c r="IQM28"/>
      <c r="IQN28"/>
      <c r="IQO28"/>
      <c r="IQP28"/>
      <c r="IQQ28"/>
      <c r="IQR28"/>
      <c r="IQS28"/>
      <c r="IQT28"/>
      <c r="IQU28"/>
      <c r="IQV28"/>
      <c r="IQW28"/>
      <c r="IQX28"/>
      <c r="IQY28"/>
      <c r="IQZ28"/>
      <c r="IRA28"/>
      <c r="IRB28"/>
      <c r="IRC28"/>
      <c r="IRD28"/>
      <c r="IRE28"/>
      <c r="IRF28"/>
      <c r="IRG28"/>
      <c r="IRH28"/>
      <c r="IRI28"/>
      <c r="IRJ28"/>
      <c r="IRK28"/>
      <c r="IRL28"/>
      <c r="IRM28"/>
      <c r="IRN28"/>
      <c r="IRO28"/>
      <c r="IRP28"/>
      <c r="IRQ28"/>
      <c r="IRR28"/>
      <c r="IRS28"/>
      <c r="IRT28"/>
      <c r="IRU28"/>
      <c r="IRV28"/>
      <c r="IRW28"/>
      <c r="IRX28"/>
      <c r="IRY28"/>
      <c r="IRZ28"/>
      <c r="ISA28"/>
      <c r="ISB28"/>
      <c r="ISC28"/>
      <c r="ISD28"/>
      <c r="ISE28"/>
      <c r="ISF28"/>
      <c r="ISG28"/>
      <c r="ISH28"/>
      <c r="ISI28"/>
      <c r="ISJ28"/>
      <c r="ISK28"/>
      <c r="ISL28"/>
      <c r="ISM28"/>
      <c r="ISN28"/>
      <c r="ISO28"/>
      <c r="ISP28"/>
      <c r="ISQ28"/>
      <c r="ISR28"/>
      <c r="ISS28"/>
      <c r="IST28"/>
      <c r="ISU28"/>
      <c r="ISV28"/>
      <c r="ISW28"/>
      <c r="ISX28"/>
      <c r="ISY28"/>
      <c r="ISZ28"/>
      <c r="ITA28"/>
      <c r="ITB28"/>
      <c r="ITC28"/>
      <c r="ITD28"/>
      <c r="ITE28"/>
      <c r="ITF28"/>
      <c r="ITG28"/>
      <c r="ITH28"/>
      <c r="ITI28"/>
      <c r="ITJ28"/>
      <c r="ITK28"/>
      <c r="ITL28"/>
      <c r="ITM28"/>
      <c r="ITN28"/>
      <c r="ITO28"/>
      <c r="ITP28"/>
      <c r="ITQ28"/>
      <c r="ITR28"/>
      <c r="ITS28"/>
      <c r="ITT28"/>
      <c r="ITU28"/>
      <c r="ITV28"/>
      <c r="ITW28"/>
      <c r="ITX28"/>
      <c r="ITY28"/>
      <c r="ITZ28"/>
      <c r="IUA28"/>
      <c r="IUB28"/>
      <c r="IUC28"/>
      <c r="IUD28"/>
      <c r="IUE28"/>
      <c r="IUF28"/>
      <c r="IUG28"/>
      <c r="IUH28"/>
      <c r="IUI28"/>
      <c r="IUJ28"/>
      <c r="IUK28"/>
      <c r="IUL28"/>
      <c r="IUM28"/>
      <c r="IUN28"/>
      <c r="IUO28"/>
      <c r="IUP28"/>
      <c r="IUQ28"/>
      <c r="IUR28"/>
      <c r="IUS28"/>
      <c r="IUT28"/>
      <c r="IUU28"/>
      <c r="IUV28"/>
      <c r="IUW28"/>
      <c r="IUX28"/>
      <c r="IUY28"/>
      <c r="IUZ28"/>
      <c r="IVA28"/>
      <c r="IVB28"/>
      <c r="IVC28"/>
      <c r="IVD28"/>
      <c r="IVE28"/>
      <c r="IVF28"/>
      <c r="IVG28"/>
      <c r="IVH28"/>
      <c r="IVI28"/>
      <c r="IVJ28"/>
      <c r="IVK28"/>
      <c r="IVL28"/>
      <c r="IVM28"/>
      <c r="IVN28"/>
      <c r="IVO28"/>
      <c r="IVP28"/>
      <c r="IVQ28"/>
      <c r="IVR28"/>
      <c r="IVS28"/>
      <c r="IVT28"/>
      <c r="IVU28"/>
      <c r="IVV28"/>
      <c r="IVW28"/>
      <c r="IVX28"/>
      <c r="IVY28"/>
      <c r="IVZ28"/>
      <c r="IWA28"/>
      <c r="IWB28"/>
      <c r="IWC28"/>
      <c r="IWD28"/>
      <c r="IWE28"/>
      <c r="IWF28"/>
      <c r="IWG28"/>
      <c r="IWH28"/>
      <c r="IWI28"/>
      <c r="IWJ28"/>
      <c r="IWK28"/>
      <c r="IWL28"/>
      <c r="IWM28"/>
      <c r="IWN28"/>
      <c r="IWO28"/>
      <c r="IWP28"/>
      <c r="IWQ28"/>
      <c r="IWR28"/>
      <c r="IWS28"/>
      <c r="IWT28"/>
      <c r="IWU28"/>
      <c r="IWV28"/>
      <c r="IWW28"/>
      <c r="IWX28"/>
      <c r="IWY28"/>
      <c r="IWZ28"/>
      <c r="IXA28"/>
      <c r="IXB28"/>
      <c r="IXC28"/>
      <c r="IXD28"/>
      <c r="IXE28"/>
      <c r="IXF28"/>
      <c r="IXG28"/>
      <c r="IXH28"/>
      <c r="IXI28"/>
      <c r="IXJ28"/>
      <c r="IXK28"/>
      <c r="IXL28"/>
      <c r="IXM28"/>
      <c r="IXN28"/>
      <c r="IXO28"/>
      <c r="IXP28"/>
      <c r="IXQ28"/>
      <c r="IXR28"/>
      <c r="IXS28"/>
      <c r="IXT28"/>
      <c r="IXU28"/>
      <c r="IXV28"/>
      <c r="IXW28"/>
      <c r="IXX28"/>
      <c r="IXY28"/>
      <c r="IXZ28"/>
      <c r="IYA28"/>
      <c r="IYB28"/>
      <c r="IYC28"/>
      <c r="IYD28"/>
      <c r="IYE28"/>
      <c r="IYF28"/>
      <c r="IYG28"/>
      <c r="IYH28"/>
      <c r="IYI28"/>
      <c r="IYJ28"/>
      <c r="IYK28"/>
      <c r="IYL28"/>
      <c r="IYM28"/>
      <c r="IYN28"/>
      <c r="IYO28"/>
      <c r="IYP28"/>
      <c r="IYQ28"/>
      <c r="IYR28"/>
      <c r="IYS28"/>
      <c r="IYT28"/>
      <c r="IYU28"/>
      <c r="IYV28"/>
      <c r="IYW28"/>
      <c r="IYX28"/>
      <c r="IYY28"/>
      <c r="IYZ28"/>
      <c r="IZA28"/>
      <c r="IZB28"/>
      <c r="IZC28"/>
      <c r="IZD28"/>
      <c r="IZE28"/>
      <c r="IZF28"/>
      <c r="IZG28"/>
      <c r="IZH28"/>
      <c r="IZI28"/>
      <c r="IZJ28"/>
      <c r="IZK28"/>
      <c r="IZL28"/>
      <c r="IZM28"/>
      <c r="IZN28"/>
      <c r="IZO28"/>
      <c r="IZP28"/>
      <c r="IZQ28"/>
      <c r="IZR28"/>
      <c r="IZS28"/>
      <c r="IZT28"/>
      <c r="IZU28"/>
      <c r="IZV28"/>
      <c r="IZW28"/>
      <c r="IZX28"/>
      <c r="IZY28"/>
      <c r="IZZ28"/>
      <c r="JAA28"/>
      <c r="JAB28"/>
      <c r="JAC28"/>
      <c r="JAD28"/>
      <c r="JAE28"/>
      <c r="JAF28"/>
      <c r="JAG28"/>
      <c r="JAH28"/>
      <c r="JAI28"/>
      <c r="JAJ28"/>
      <c r="JAK28"/>
      <c r="JAL28"/>
      <c r="JAM28"/>
      <c r="JAN28"/>
      <c r="JAO28"/>
      <c r="JAP28"/>
      <c r="JAQ28"/>
      <c r="JAR28"/>
      <c r="JAS28"/>
      <c r="JAT28"/>
      <c r="JAU28"/>
      <c r="JAV28"/>
      <c r="JAW28"/>
      <c r="JAX28"/>
      <c r="JAY28"/>
      <c r="JAZ28"/>
      <c r="JBA28"/>
      <c r="JBB28"/>
      <c r="JBC28"/>
      <c r="JBD28"/>
      <c r="JBE28"/>
      <c r="JBF28"/>
      <c r="JBG28"/>
      <c r="JBH28"/>
      <c r="JBI28"/>
      <c r="JBJ28"/>
      <c r="JBK28"/>
      <c r="JBL28"/>
      <c r="JBM28"/>
      <c r="JBN28"/>
      <c r="JBO28"/>
      <c r="JBP28"/>
      <c r="JBQ28"/>
      <c r="JBR28"/>
      <c r="JBS28"/>
      <c r="JBT28"/>
      <c r="JBU28"/>
      <c r="JBV28"/>
      <c r="JBW28"/>
      <c r="JBX28"/>
      <c r="JBY28"/>
      <c r="JBZ28"/>
      <c r="JCA28"/>
      <c r="JCB28"/>
      <c r="JCC28"/>
      <c r="JCD28"/>
      <c r="JCE28"/>
      <c r="JCF28"/>
      <c r="JCG28"/>
      <c r="JCH28"/>
      <c r="JCI28"/>
      <c r="JCJ28"/>
      <c r="JCK28"/>
      <c r="JCL28"/>
      <c r="JCM28"/>
      <c r="JCN28"/>
      <c r="JCO28"/>
      <c r="JCP28"/>
      <c r="JCQ28"/>
      <c r="JCR28"/>
      <c r="JCS28"/>
      <c r="JCT28"/>
      <c r="JCU28"/>
      <c r="JCV28"/>
      <c r="JCW28"/>
      <c r="JCX28"/>
      <c r="JCY28"/>
      <c r="JCZ28"/>
      <c r="JDA28"/>
      <c r="JDB28"/>
      <c r="JDC28"/>
      <c r="JDD28"/>
      <c r="JDE28"/>
      <c r="JDF28"/>
      <c r="JDG28"/>
      <c r="JDH28"/>
      <c r="JDI28"/>
      <c r="JDJ28"/>
      <c r="JDK28"/>
      <c r="JDL28"/>
      <c r="JDM28"/>
      <c r="JDN28"/>
      <c r="JDO28"/>
      <c r="JDP28"/>
      <c r="JDQ28"/>
      <c r="JDR28"/>
      <c r="JDS28"/>
      <c r="JDT28"/>
      <c r="JDU28"/>
      <c r="JDV28"/>
      <c r="JDW28"/>
      <c r="JDX28"/>
      <c r="JDY28"/>
      <c r="JDZ28"/>
      <c r="JEA28"/>
      <c r="JEB28"/>
      <c r="JEC28"/>
      <c r="JED28"/>
      <c r="JEE28"/>
      <c r="JEF28"/>
      <c r="JEG28"/>
      <c r="JEH28"/>
      <c r="JEI28"/>
      <c r="JEJ28"/>
      <c r="JEK28"/>
      <c r="JEL28"/>
      <c r="JEM28"/>
      <c r="JEN28"/>
      <c r="JEO28"/>
      <c r="JEP28"/>
      <c r="JEQ28"/>
      <c r="JER28"/>
      <c r="JES28"/>
      <c r="JET28"/>
      <c r="JEU28"/>
      <c r="JEV28"/>
      <c r="JEW28"/>
      <c r="JEX28"/>
      <c r="JEY28"/>
      <c r="JEZ28"/>
      <c r="JFA28"/>
      <c r="JFB28"/>
      <c r="JFC28"/>
      <c r="JFD28"/>
      <c r="JFE28"/>
      <c r="JFF28"/>
      <c r="JFG28"/>
      <c r="JFH28"/>
      <c r="JFI28"/>
      <c r="JFJ28"/>
      <c r="JFK28"/>
      <c r="JFL28"/>
      <c r="JFM28"/>
      <c r="JFN28"/>
      <c r="JFO28"/>
      <c r="JFP28"/>
      <c r="JFQ28"/>
      <c r="JFR28"/>
      <c r="JFS28"/>
      <c r="JFT28"/>
      <c r="JFU28"/>
      <c r="JFV28"/>
      <c r="JFW28"/>
      <c r="JFX28"/>
      <c r="JFY28"/>
      <c r="JFZ28"/>
      <c r="JGA28"/>
      <c r="JGB28"/>
      <c r="JGC28"/>
      <c r="JGD28"/>
      <c r="JGE28"/>
      <c r="JGF28"/>
      <c r="JGG28"/>
      <c r="JGH28"/>
      <c r="JGI28"/>
      <c r="JGJ28"/>
      <c r="JGK28"/>
      <c r="JGL28"/>
      <c r="JGM28"/>
      <c r="JGN28"/>
      <c r="JGO28"/>
      <c r="JGP28"/>
      <c r="JGQ28"/>
      <c r="JGR28"/>
      <c r="JGS28"/>
      <c r="JGT28"/>
      <c r="JGU28"/>
      <c r="JGV28"/>
      <c r="JGW28"/>
      <c r="JGX28"/>
      <c r="JGY28"/>
      <c r="JGZ28"/>
      <c r="JHA28"/>
      <c r="JHB28"/>
      <c r="JHC28"/>
      <c r="JHD28"/>
      <c r="JHE28"/>
      <c r="JHF28"/>
      <c r="JHG28"/>
      <c r="JHH28"/>
      <c r="JHI28"/>
      <c r="JHJ28"/>
      <c r="JHK28"/>
      <c r="JHL28"/>
      <c r="JHM28"/>
      <c r="JHN28"/>
      <c r="JHO28"/>
      <c r="JHP28"/>
      <c r="JHQ28"/>
      <c r="JHR28"/>
      <c r="JHS28"/>
      <c r="JHT28"/>
      <c r="JHU28"/>
      <c r="JHV28"/>
      <c r="JHW28"/>
      <c r="JHX28"/>
      <c r="JHY28"/>
      <c r="JHZ28"/>
      <c r="JIA28"/>
      <c r="JIB28"/>
      <c r="JIC28"/>
      <c r="JID28"/>
      <c r="JIE28"/>
      <c r="JIF28"/>
      <c r="JIG28"/>
      <c r="JIH28"/>
      <c r="JII28"/>
      <c r="JIJ28"/>
      <c r="JIK28"/>
      <c r="JIL28"/>
      <c r="JIM28"/>
      <c r="JIN28"/>
      <c r="JIO28"/>
      <c r="JIP28"/>
      <c r="JIQ28"/>
      <c r="JIR28"/>
      <c r="JIS28"/>
      <c r="JIT28"/>
      <c r="JIU28"/>
      <c r="JIV28"/>
      <c r="JIW28"/>
      <c r="JIX28"/>
      <c r="JIY28"/>
      <c r="JIZ28"/>
      <c r="JJA28"/>
      <c r="JJB28"/>
      <c r="JJC28"/>
      <c r="JJD28"/>
      <c r="JJE28"/>
      <c r="JJF28"/>
      <c r="JJG28"/>
      <c r="JJH28"/>
      <c r="JJI28"/>
      <c r="JJJ28"/>
      <c r="JJK28"/>
      <c r="JJL28"/>
      <c r="JJM28"/>
      <c r="JJN28"/>
      <c r="JJO28"/>
      <c r="JJP28"/>
      <c r="JJQ28"/>
      <c r="JJR28"/>
      <c r="JJS28"/>
      <c r="JJT28"/>
      <c r="JJU28"/>
      <c r="JJV28"/>
      <c r="JJW28"/>
      <c r="JJX28"/>
      <c r="JJY28"/>
      <c r="JJZ28"/>
      <c r="JKA28"/>
      <c r="JKB28"/>
      <c r="JKC28"/>
      <c r="JKD28"/>
      <c r="JKE28"/>
      <c r="JKF28"/>
      <c r="JKG28"/>
      <c r="JKH28"/>
      <c r="JKI28"/>
      <c r="JKJ28"/>
      <c r="JKK28"/>
      <c r="JKL28"/>
      <c r="JKM28"/>
      <c r="JKN28"/>
      <c r="JKO28"/>
      <c r="JKP28"/>
      <c r="JKQ28"/>
      <c r="JKR28"/>
      <c r="JKS28"/>
      <c r="JKT28"/>
      <c r="JKU28"/>
      <c r="JKV28"/>
      <c r="JKW28"/>
      <c r="JKX28"/>
      <c r="JKY28"/>
      <c r="JKZ28"/>
      <c r="JLA28"/>
      <c r="JLB28"/>
      <c r="JLC28"/>
      <c r="JLD28"/>
      <c r="JLE28"/>
      <c r="JLF28"/>
      <c r="JLG28"/>
      <c r="JLH28"/>
      <c r="JLI28"/>
      <c r="JLJ28"/>
      <c r="JLK28"/>
      <c r="JLL28"/>
      <c r="JLM28"/>
      <c r="JLN28"/>
      <c r="JLO28"/>
      <c r="JLP28"/>
      <c r="JLQ28"/>
      <c r="JLR28"/>
      <c r="JLS28"/>
      <c r="JLT28"/>
      <c r="JLU28"/>
      <c r="JLV28"/>
      <c r="JLW28"/>
      <c r="JLX28"/>
      <c r="JLY28"/>
      <c r="JLZ28"/>
      <c r="JMA28"/>
      <c r="JMB28"/>
      <c r="JMC28"/>
      <c r="JMD28"/>
      <c r="JME28"/>
      <c r="JMF28"/>
      <c r="JMG28"/>
      <c r="JMH28"/>
      <c r="JMI28"/>
      <c r="JMJ28"/>
      <c r="JMK28"/>
      <c r="JML28"/>
      <c r="JMM28"/>
      <c r="JMN28"/>
      <c r="JMO28"/>
      <c r="JMP28"/>
      <c r="JMQ28"/>
      <c r="JMR28"/>
      <c r="JMS28"/>
      <c r="JMT28"/>
      <c r="JMU28"/>
      <c r="JMV28"/>
      <c r="JMW28"/>
      <c r="JMX28"/>
      <c r="JMY28"/>
      <c r="JMZ28"/>
      <c r="JNA28"/>
      <c r="JNB28"/>
      <c r="JNC28"/>
      <c r="JND28"/>
      <c r="JNE28"/>
      <c r="JNF28"/>
      <c r="JNG28"/>
      <c r="JNH28"/>
      <c r="JNI28"/>
      <c r="JNJ28"/>
      <c r="JNK28"/>
      <c r="JNL28"/>
      <c r="JNM28"/>
      <c r="JNN28"/>
      <c r="JNO28"/>
      <c r="JNP28"/>
      <c r="JNQ28"/>
      <c r="JNR28"/>
      <c r="JNS28"/>
      <c r="JNT28"/>
      <c r="JNU28"/>
      <c r="JNV28"/>
      <c r="JNW28"/>
      <c r="JNX28"/>
      <c r="JNY28"/>
      <c r="JNZ28"/>
      <c r="JOA28"/>
      <c r="JOB28"/>
      <c r="JOC28"/>
      <c r="JOD28"/>
      <c r="JOE28"/>
      <c r="JOF28"/>
      <c r="JOG28"/>
      <c r="JOH28"/>
      <c r="JOI28"/>
      <c r="JOJ28"/>
      <c r="JOK28"/>
      <c r="JOL28"/>
      <c r="JOM28"/>
      <c r="JON28"/>
      <c r="JOO28"/>
      <c r="JOP28"/>
      <c r="JOQ28"/>
      <c r="JOR28"/>
      <c r="JOS28"/>
      <c r="JOT28"/>
      <c r="JOU28"/>
      <c r="JOV28"/>
      <c r="JOW28"/>
      <c r="JOX28"/>
      <c r="JOY28"/>
      <c r="JOZ28"/>
      <c r="JPA28"/>
      <c r="JPB28"/>
      <c r="JPC28"/>
      <c r="JPD28"/>
      <c r="JPE28"/>
      <c r="JPF28"/>
      <c r="JPG28"/>
      <c r="JPH28"/>
      <c r="JPI28"/>
      <c r="JPJ28"/>
      <c r="JPK28"/>
      <c r="JPL28"/>
      <c r="JPM28"/>
      <c r="JPN28"/>
      <c r="JPO28"/>
      <c r="JPP28"/>
      <c r="JPQ28"/>
      <c r="JPR28"/>
      <c r="JPS28"/>
      <c r="JPT28"/>
      <c r="JPU28"/>
      <c r="JPV28"/>
      <c r="JPW28"/>
      <c r="JPX28"/>
      <c r="JPY28"/>
      <c r="JPZ28"/>
      <c r="JQA28"/>
      <c r="JQB28"/>
      <c r="JQC28"/>
      <c r="JQD28"/>
      <c r="JQE28"/>
      <c r="JQF28"/>
      <c r="JQG28"/>
      <c r="JQH28"/>
      <c r="JQI28"/>
      <c r="JQJ28"/>
      <c r="JQK28"/>
      <c r="JQL28"/>
      <c r="JQM28"/>
      <c r="JQN28"/>
      <c r="JQO28"/>
      <c r="JQP28"/>
      <c r="JQQ28"/>
      <c r="JQR28"/>
      <c r="JQS28"/>
      <c r="JQT28"/>
      <c r="JQU28"/>
      <c r="JQV28"/>
      <c r="JQW28"/>
      <c r="JQX28"/>
      <c r="JQY28"/>
      <c r="JQZ28"/>
      <c r="JRA28"/>
      <c r="JRB28"/>
      <c r="JRC28"/>
      <c r="JRD28"/>
      <c r="JRE28"/>
      <c r="JRF28"/>
      <c r="JRG28"/>
      <c r="JRH28"/>
      <c r="JRI28"/>
      <c r="JRJ28"/>
      <c r="JRK28"/>
      <c r="JRL28"/>
      <c r="JRM28"/>
      <c r="JRN28"/>
      <c r="JRO28"/>
      <c r="JRP28"/>
      <c r="JRQ28"/>
      <c r="JRR28"/>
      <c r="JRS28"/>
      <c r="JRT28"/>
      <c r="JRU28"/>
      <c r="JRV28"/>
      <c r="JRW28"/>
      <c r="JRX28"/>
      <c r="JRY28"/>
      <c r="JRZ28"/>
      <c r="JSA28"/>
      <c r="JSB28"/>
      <c r="JSC28"/>
      <c r="JSD28"/>
      <c r="JSE28"/>
      <c r="JSF28"/>
      <c r="JSG28"/>
      <c r="JSH28"/>
      <c r="JSI28"/>
      <c r="JSJ28"/>
      <c r="JSK28"/>
      <c r="JSL28"/>
      <c r="JSM28"/>
      <c r="JSN28"/>
      <c r="JSO28"/>
      <c r="JSP28"/>
      <c r="JSQ28"/>
      <c r="JSR28"/>
      <c r="JSS28"/>
      <c r="JST28"/>
      <c r="JSU28"/>
      <c r="JSV28"/>
      <c r="JSW28"/>
      <c r="JSX28"/>
      <c r="JSY28"/>
      <c r="JSZ28"/>
      <c r="JTA28"/>
      <c r="JTB28"/>
      <c r="JTC28"/>
      <c r="JTD28"/>
      <c r="JTE28"/>
      <c r="JTF28"/>
      <c r="JTG28"/>
      <c r="JTH28"/>
      <c r="JTI28"/>
      <c r="JTJ28"/>
      <c r="JTK28"/>
      <c r="JTL28"/>
      <c r="JTM28"/>
      <c r="JTN28"/>
      <c r="JTO28"/>
      <c r="JTP28"/>
      <c r="JTQ28"/>
      <c r="JTR28"/>
      <c r="JTS28"/>
      <c r="JTT28"/>
      <c r="JTU28"/>
      <c r="JTV28"/>
      <c r="JTW28"/>
      <c r="JTX28"/>
      <c r="JTY28"/>
      <c r="JTZ28"/>
      <c r="JUA28"/>
      <c r="JUB28"/>
      <c r="JUC28"/>
      <c r="JUD28"/>
      <c r="JUE28"/>
      <c r="JUF28"/>
      <c r="JUG28"/>
      <c r="JUH28"/>
      <c r="JUI28"/>
      <c r="JUJ28"/>
      <c r="JUK28"/>
      <c r="JUL28"/>
      <c r="JUM28"/>
      <c r="JUN28"/>
      <c r="JUO28"/>
      <c r="JUP28"/>
      <c r="JUQ28"/>
      <c r="JUR28"/>
      <c r="JUS28"/>
      <c r="JUT28"/>
      <c r="JUU28"/>
      <c r="JUV28"/>
      <c r="JUW28"/>
      <c r="JUX28"/>
      <c r="JUY28"/>
      <c r="JUZ28"/>
      <c r="JVA28"/>
      <c r="JVB28"/>
      <c r="JVC28"/>
      <c r="JVD28"/>
      <c r="JVE28"/>
      <c r="JVF28"/>
      <c r="JVG28"/>
      <c r="JVH28"/>
      <c r="JVI28"/>
      <c r="JVJ28"/>
      <c r="JVK28"/>
      <c r="JVL28"/>
      <c r="JVM28"/>
      <c r="JVN28"/>
      <c r="JVO28"/>
      <c r="JVP28"/>
      <c r="JVQ28"/>
      <c r="JVR28"/>
      <c r="JVS28"/>
      <c r="JVT28"/>
      <c r="JVU28"/>
      <c r="JVV28"/>
      <c r="JVW28"/>
      <c r="JVX28"/>
      <c r="JVY28"/>
      <c r="JVZ28"/>
      <c r="JWA28"/>
      <c r="JWB28"/>
      <c r="JWC28"/>
      <c r="JWD28"/>
      <c r="JWE28"/>
      <c r="JWF28"/>
      <c r="JWG28"/>
      <c r="JWH28"/>
      <c r="JWI28"/>
      <c r="JWJ28"/>
      <c r="JWK28"/>
      <c r="JWL28"/>
      <c r="JWM28"/>
      <c r="JWN28"/>
      <c r="JWO28"/>
      <c r="JWP28"/>
      <c r="JWQ28"/>
      <c r="JWR28"/>
      <c r="JWS28"/>
      <c r="JWT28"/>
      <c r="JWU28"/>
      <c r="JWV28"/>
      <c r="JWW28"/>
      <c r="JWX28"/>
      <c r="JWY28"/>
      <c r="JWZ28"/>
      <c r="JXA28"/>
      <c r="JXB28"/>
      <c r="JXC28"/>
      <c r="JXD28"/>
      <c r="JXE28"/>
      <c r="JXF28"/>
      <c r="JXG28"/>
      <c r="JXH28"/>
      <c r="JXI28"/>
      <c r="JXJ28"/>
      <c r="JXK28"/>
      <c r="JXL28"/>
      <c r="JXM28"/>
      <c r="JXN28"/>
      <c r="JXO28"/>
      <c r="JXP28"/>
      <c r="JXQ28"/>
      <c r="JXR28"/>
      <c r="JXS28"/>
      <c r="JXT28"/>
      <c r="JXU28"/>
      <c r="JXV28"/>
      <c r="JXW28"/>
      <c r="JXX28"/>
      <c r="JXY28"/>
      <c r="JXZ28"/>
      <c r="JYA28"/>
      <c r="JYB28"/>
      <c r="JYC28"/>
      <c r="JYD28"/>
      <c r="JYE28"/>
      <c r="JYF28"/>
      <c r="JYG28"/>
      <c r="JYH28"/>
      <c r="JYI28"/>
      <c r="JYJ28"/>
      <c r="JYK28"/>
      <c r="JYL28"/>
      <c r="JYM28"/>
      <c r="JYN28"/>
      <c r="JYO28"/>
      <c r="JYP28"/>
      <c r="JYQ28"/>
      <c r="JYR28"/>
      <c r="JYS28"/>
      <c r="JYT28"/>
      <c r="JYU28"/>
      <c r="JYV28"/>
      <c r="JYW28"/>
      <c r="JYX28"/>
      <c r="JYY28"/>
      <c r="JYZ28"/>
      <c r="JZA28"/>
      <c r="JZB28"/>
      <c r="JZC28"/>
      <c r="JZD28"/>
      <c r="JZE28"/>
      <c r="JZF28"/>
      <c r="JZG28"/>
      <c r="JZH28"/>
      <c r="JZI28"/>
      <c r="JZJ28"/>
      <c r="JZK28"/>
      <c r="JZL28"/>
      <c r="JZM28"/>
      <c r="JZN28"/>
      <c r="JZO28"/>
      <c r="JZP28"/>
      <c r="JZQ28"/>
      <c r="JZR28"/>
      <c r="JZS28"/>
      <c r="JZT28"/>
      <c r="JZU28"/>
      <c r="JZV28"/>
      <c r="JZW28"/>
      <c r="JZX28"/>
      <c r="JZY28"/>
      <c r="JZZ28"/>
      <c r="KAA28"/>
      <c r="KAB28"/>
      <c r="KAC28"/>
      <c r="KAD28"/>
      <c r="KAE28"/>
      <c r="KAF28"/>
      <c r="KAG28"/>
      <c r="KAH28"/>
      <c r="KAI28"/>
      <c r="KAJ28"/>
      <c r="KAK28"/>
      <c r="KAL28"/>
      <c r="KAM28"/>
      <c r="KAN28"/>
      <c r="KAO28"/>
      <c r="KAP28"/>
      <c r="KAQ28"/>
      <c r="KAR28"/>
      <c r="KAS28"/>
      <c r="KAT28"/>
      <c r="KAU28"/>
      <c r="KAV28"/>
      <c r="KAW28"/>
      <c r="KAX28"/>
      <c r="KAY28"/>
      <c r="KAZ28"/>
      <c r="KBA28"/>
      <c r="KBB28"/>
      <c r="KBC28"/>
      <c r="KBD28"/>
      <c r="KBE28"/>
      <c r="KBF28"/>
      <c r="KBG28"/>
      <c r="KBH28"/>
      <c r="KBI28"/>
      <c r="KBJ28"/>
      <c r="KBK28"/>
      <c r="KBL28"/>
      <c r="KBM28"/>
      <c r="KBN28"/>
      <c r="KBO28"/>
      <c r="KBP28"/>
      <c r="KBQ28"/>
      <c r="KBR28"/>
      <c r="KBS28"/>
      <c r="KBT28"/>
      <c r="KBU28"/>
      <c r="KBV28"/>
      <c r="KBW28"/>
      <c r="KBX28"/>
      <c r="KBY28"/>
      <c r="KBZ28"/>
      <c r="KCA28"/>
      <c r="KCB28"/>
      <c r="KCC28"/>
      <c r="KCD28"/>
      <c r="KCE28"/>
      <c r="KCF28"/>
      <c r="KCG28"/>
      <c r="KCH28"/>
      <c r="KCI28"/>
      <c r="KCJ28"/>
      <c r="KCK28"/>
      <c r="KCL28"/>
      <c r="KCM28"/>
      <c r="KCN28"/>
      <c r="KCO28"/>
      <c r="KCP28"/>
      <c r="KCQ28"/>
      <c r="KCR28"/>
      <c r="KCS28"/>
      <c r="KCT28"/>
      <c r="KCU28"/>
      <c r="KCV28"/>
      <c r="KCW28"/>
      <c r="KCX28"/>
      <c r="KCY28"/>
      <c r="KCZ28"/>
      <c r="KDA28"/>
      <c r="KDB28"/>
      <c r="KDC28"/>
      <c r="KDD28"/>
      <c r="KDE28"/>
      <c r="KDF28"/>
      <c r="KDG28"/>
      <c r="KDH28"/>
      <c r="KDI28"/>
      <c r="KDJ28"/>
      <c r="KDK28"/>
      <c r="KDL28"/>
      <c r="KDM28"/>
      <c r="KDN28"/>
      <c r="KDO28"/>
      <c r="KDP28"/>
      <c r="KDQ28"/>
      <c r="KDR28"/>
      <c r="KDS28"/>
      <c r="KDT28"/>
      <c r="KDU28"/>
      <c r="KDV28"/>
      <c r="KDW28"/>
      <c r="KDX28"/>
      <c r="KDY28"/>
      <c r="KDZ28"/>
      <c r="KEA28"/>
      <c r="KEB28"/>
      <c r="KEC28"/>
      <c r="KED28"/>
      <c r="KEE28"/>
      <c r="KEF28"/>
      <c r="KEG28"/>
      <c r="KEH28"/>
      <c r="KEI28"/>
      <c r="KEJ28"/>
      <c r="KEK28"/>
      <c r="KEL28"/>
      <c r="KEM28"/>
      <c r="KEN28"/>
      <c r="KEO28"/>
      <c r="KEP28"/>
      <c r="KEQ28"/>
      <c r="KER28"/>
      <c r="KES28"/>
      <c r="KET28"/>
      <c r="KEU28"/>
      <c r="KEV28"/>
      <c r="KEW28"/>
      <c r="KEX28"/>
      <c r="KEY28"/>
      <c r="KEZ28"/>
      <c r="KFA28"/>
      <c r="KFB28"/>
      <c r="KFC28"/>
      <c r="KFD28"/>
      <c r="KFE28"/>
      <c r="KFF28"/>
      <c r="KFG28"/>
      <c r="KFH28"/>
      <c r="KFI28"/>
      <c r="KFJ28"/>
      <c r="KFK28"/>
      <c r="KFL28"/>
      <c r="KFM28"/>
      <c r="KFN28"/>
      <c r="KFO28"/>
      <c r="KFP28"/>
      <c r="KFQ28"/>
      <c r="KFR28"/>
      <c r="KFS28"/>
      <c r="KFT28"/>
      <c r="KFU28"/>
      <c r="KFV28"/>
      <c r="KFW28"/>
      <c r="KFX28"/>
      <c r="KFY28"/>
      <c r="KFZ28"/>
      <c r="KGA28"/>
      <c r="KGB28"/>
      <c r="KGC28"/>
      <c r="KGD28"/>
      <c r="KGE28"/>
      <c r="KGF28"/>
      <c r="KGG28"/>
      <c r="KGH28"/>
      <c r="KGI28"/>
      <c r="KGJ28"/>
      <c r="KGK28"/>
      <c r="KGL28"/>
      <c r="KGM28"/>
      <c r="KGN28"/>
      <c r="KGO28"/>
      <c r="KGP28"/>
      <c r="KGQ28"/>
      <c r="KGR28"/>
      <c r="KGS28"/>
      <c r="KGT28"/>
      <c r="KGU28"/>
      <c r="KGV28"/>
      <c r="KGW28"/>
      <c r="KGX28"/>
      <c r="KGY28"/>
      <c r="KGZ28"/>
      <c r="KHA28"/>
      <c r="KHB28"/>
      <c r="KHC28"/>
      <c r="KHD28"/>
      <c r="KHE28"/>
      <c r="KHF28"/>
      <c r="KHG28"/>
      <c r="KHH28"/>
      <c r="KHI28"/>
      <c r="KHJ28"/>
      <c r="KHK28"/>
      <c r="KHL28"/>
      <c r="KHM28"/>
      <c r="KHN28"/>
      <c r="KHO28"/>
      <c r="KHP28"/>
      <c r="KHQ28"/>
      <c r="KHR28"/>
      <c r="KHS28"/>
      <c r="KHT28"/>
      <c r="KHU28"/>
      <c r="KHV28"/>
      <c r="KHW28"/>
      <c r="KHX28"/>
      <c r="KHY28"/>
      <c r="KHZ28"/>
      <c r="KIA28"/>
      <c r="KIB28"/>
      <c r="KIC28"/>
      <c r="KID28"/>
      <c r="KIE28"/>
      <c r="KIF28"/>
      <c r="KIG28"/>
      <c r="KIH28"/>
      <c r="KII28"/>
      <c r="KIJ28"/>
      <c r="KIK28"/>
      <c r="KIL28"/>
      <c r="KIM28"/>
      <c r="KIN28"/>
      <c r="KIO28"/>
      <c r="KIP28"/>
      <c r="KIQ28"/>
      <c r="KIR28"/>
      <c r="KIS28"/>
      <c r="KIT28"/>
      <c r="KIU28"/>
      <c r="KIV28"/>
      <c r="KIW28"/>
      <c r="KIX28"/>
      <c r="KIY28"/>
      <c r="KIZ28"/>
      <c r="KJA28"/>
      <c r="KJB28"/>
      <c r="KJC28"/>
      <c r="KJD28"/>
      <c r="KJE28"/>
      <c r="KJF28"/>
      <c r="KJG28"/>
      <c r="KJH28"/>
      <c r="KJI28"/>
      <c r="KJJ28"/>
      <c r="KJK28"/>
      <c r="KJL28"/>
      <c r="KJM28"/>
      <c r="KJN28"/>
      <c r="KJO28"/>
      <c r="KJP28"/>
      <c r="KJQ28"/>
      <c r="KJR28"/>
      <c r="KJS28"/>
      <c r="KJT28"/>
      <c r="KJU28"/>
      <c r="KJV28"/>
      <c r="KJW28"/>
      <c r="KJX28"/>
      <c r="KJY28"/>
      <c r="KJZ28"/>
      <c r="KKA28"/>
      <c r="KKB28"/>
      <c r="KKC28"/>
      <c r="KKD28"/>
      <c r="KKE28"/>
      <c r="KKF28"/>
      <c r="KKG28"/>
      <c r="KKH28"/>
      <c r="KKI28"/>
      <c r="KKJ28"/>
      <c r="KKK28"/>
      <c r="KKL28"/>
      <c r="KKM28"/>
      <c r="KKN28"/>
      <c r="KKO28"/>
      <c r="KKP28"/>
      <c r="KKQ28"/>
      <c r="KKR28"/>
      <c r="KKS28"/>
      <c r="KKT28"/>
      <c r="KKU28"/>
      <c r="KKV28"/>
      <c r="KKW28"/>
      <c r="KKX28"/>
      <c r="KKY28"/>
      <c r="KKZ28"/>
      <c r="KLA28"/>
      <c r="KLB28"/>
      <c r="KLC28"/>
      <c r="KLD28"/>
      <c r="KLE28"/>
      <c r="KLF28"/>
      <c r="KLG28"/>
      <c r="KLH28"/>
      <c r="KLI28"/>
      <c r="KLJ28"/>
      <c r="KLK28"/>
      <c r="KLL28"/>
      <c r="KLM28"/>
      <c r="KLN28"/>
      <c r="KLO28"/>
      <c r="KLP28"/>
      <c r="KLQ28"/>
      <c r="KLR28"/>
      <c r="KLS28"/>
      <c r="KLT28"/>
      <c r="KLU28"/>
      <c r="KLV28"/>
      <c r="KLW28"/>
      <c r="KLX28"/>
      <c r="KLY28"/>
      <c r="KLZ28"/>
      <c r="KMA28"/>
      <c r="KMB28"/>
      <c r="KMC28"/>
      <c r="KMD28"/>
      <c r="KME28"/>
      <c r="KMF28"/>
      <c r="KMG28"/>
      <c r="KMH28"/>
      <c r="KMI28"/>
      <c r="KMJ28"/>
      <c r="KMK28"/>
      <c r="KML28"/>
      <c r="KMM28"/>
      <c r="KMN28"/>
      <c r="KMO28"/>
      <c r="KMP28"/>
      <c r="KMQ28"/>
      <c r="KMR28"/>
      <c r="KMS28"/>
      <c r="KMT28"/>
      <c r="KMU28"/>
      <c r="KMV28"/>
      <c r="KMW28"/>
      <c r="KMX28"/>
      <c r="KMY28"/>
      <c r="KMZ28"/>
      <c r="KNA28"/>
      <c r="KNB28"/>
      <c r="KNC28"/>
      <c r="KND28"/>
      <c r="KNE28"/>
      <c r="KNF28"/>
      <c r="KNG28"/>
      <c r="KNH28"/>
      <c r="KNI28"/>
      <c r="KNJ28"/>
      <c r="KNK28"/>
      <c r="KNL28"/>
      <c r="KNM28"/>
      <c r="KNN28"/>
      <c r="KNO28"/>
      <c r="KNP28"/>
      <c r="KNQ28"/>
      <c r="KNR28"/>
      <c r="KNS28"/>
      <c r="KNT28"/>
      <c r="KNU28"/>
      <c r="KNV28"/>
      <c r="KNW28"/>
      <c r="KNX28"/>
      <c r="KNY28"/>
      <c r="KNZ28"/>
      <c r="KOA28"/>
      <c r="KOB28"/>
      <c r="KOC28"/>
      <c r="KOD28"/>
      <c r="KOE28"/>
      <c r="KOF28"/>
      <c r="KOG28"/>
      <c r="KOH28"/>
      <c r="KOI28"/>
      <c r="KOJ28"/>
      <c r="KOK28"/>
      <c r="KOL28"/>
      <c r="KOM28"/>
      <c r="KON28"/>
      <c r="KOO28"/>
      <c r="KOP28"/>
      <c r="KOQ28"/>
      <c r="KOR28"/>
      <c r="KOS28"/>
      <c r="KOT28"/>
      <c r="KOU28"/>
      <c r="KOV28"/>
      <c r="KOW28"/>
      <c r="KOX28"/>
      <c r="KOY28"/>
      <c r="KOZ28"/>
      <c r="KPA28"/>
      <c r="KPB28"/>
      <c r="KPC28"/>
      <c r="KPD28"/>
      <c r="KPE28"/>
      <c r="KPF28"/>
      <c r="KPG28"/>
      <c r="KPH28"/>
      <c r="KPI28"/>
      <c r="KPJ28"/>
      <c r="KPK28"/>
      <c r="KPL28"/>
      <c r="KPM28"/>
      <c r="KPN28"/>
      <c r="KPO28"/>
      <c r="KPP28"/>
      <c r="KPQ28"/>
      <c r="KPR28"/>
      <c r="KPS28"/>
      <c r="KPT28"/>
      <c r="KPU28"/>
      <c r="KPV28"/>
      <c r="KPW28"/>
      <c r="KPX28"/>
      <c r="KPY28"/>
      <c r="KPZ28"/>
      <c r="KQA28"/>
      <c r="KQB28"/>
      <c r="KQC28"/>
      <c r="KQD28"/>
      <c r="KQE28"/>
      <c r="KQF28"/>
      <c r="KQG28"/>
      <c r="KQH28"/>
      <c r="KQI28"/>
      <c r="KQJ28"/>
      <c r="KQK28"/>
      <c r="KQL28"/>
      <c r="KQM28"/>
      <c r="KQN28"/>
      <c r="KQO28"/>
      <c r="KQP28"/>
      <c r="KQQ28"/>
      <c r="KQR28"/>
      <c r="KQS28"/>
      <c r="KQT28"/>
      <c r="KQU28"/>
      <c r="KQV28"/>
      <c r="KQW28"/>
      <c r="KQX28"/>
      <c r="KQY28"/>
      <c r="KQZ28"/>
      <c r="KRA28"/>
      <c r="KRB28"/>
      <c r="KRC28"/>
      <c r="KRD28"/>
      <c r="KRE28"/>
      <c r="KRF28"/>
      <c r="KRG28"/>
      <c r="KRH28"/>
      <c r="KRI28"/>
      <c r="KRJ28"/>
      <c r="KRK28"/>
      <c r="KRL28"/>
      <c r="KRM28"/>
      <c r="KRN28"/>
      <c r="KRO28"/>
      <c r="KRP28"/>
      <c r="KRQ28"/>
      <c r="KRR28"/>
      <c r="KRS28"/>
      <c r="KRT28"/>
      <c r="KRU28"/>
      <c r="KRV28"/>
      <c r="KRW28"/>
      <c r="KRX28"/>
      <c r="KRY28"/>
      <c r="KRZ28"/>
      <c r="KSA28"/>
      <c r="KSB28"/>
      <c r="KSC28"/>
      <c r="KSD28"/>
      <c r="KSE28"/>
      <c r="KSF28"/>
      <c r="KSG28"/>
      <c r="KSH28"/>
      <c r="KSI28"/>
      <c r="KSJ28"/>
      <c r="KSK28"/>
      <c r="KSL28"/>
      <c r="KSM28"/>
      <c r="KSN28"/>
      <c r="KSO28"/>
      <c r="KSP28"/>
      <c r="KSQ28"/>
      <c r="KSR28"/>
      <c r="KSS28"/>
      <c r="KST28"/>
      <c r="KSU28"/>
      <c r="KSV28"/>
      <c r="KSW28"/>
      <c r="KSX28"/>
      <c r="KSY28"/>
      <c r="KSZ28"/>
      <c r="KTA28"/>
      <c r="KTB28"/>
      <c r="KTC28"/>
      <c r="KTD28"/>
      <c r="KTE28"/>
      <c r="KTF28"/>
      <c r="KTG28"/>
      <c r="KTH28"/>
      <c r="KTI28"/>
      <c r="KTJ28"/>
      <c r="KTK28"/>
      <c r="KTL28"/>
      <c r="KTM28"/>
      <c r="KTN28"/>
      <c r="KTO28"/>
      <c r="KTP28"/>
      <c r="KTQ28"/>
      <c r="KTR28"/>
      <c r="KTS28"/>
      <c r="KTT28"/>
      <c r="KTU28"/>
      <c r="KTV28"/>
      <c r="KTW28"/>
      <c r="KTX28"/>
      <c r="KTY28"/>
      <c r="KTZ28"/>
      <c r="KUA28"/>
      <c r="KUB28"/>
      <c r="KUC28"/>
      <c r="KUD28"/>
      <c r="KUE28"/>
      <c r="KUF28"/>
      <c r="KUG28"/>
      <c r="KUH28"/>
      <c r="KUI28"/>
      <c r="KUJ28"/>
      <c r="KUK28"/>
      <c r="KUL28"/>
      <c r="KUM28"/>
      <c r="KUN28"/>
      <c r="KUO28"/>
      <c r="KUP28"/>
      <c r="KUQ28"/>
      <c r="KUR28"/>
      <c r="KUS28"/>
      <c r="KUT28"/>
      <c r="KUU28"/>
      <c r="KUV28"/>
      <c r="KUW28"/>
      <c r="KUX28"/>
      <c r="KUY28"/>
      <c r="KUZ28"/>
      <c r="KVA28"/>
      <c r="KVB28"/>
      <c r="KVC28"/>
      <c r="KVD28"/>
      <c r="KVE28"/>
      <c r="KVF28"/>
      <c r="KVG28"/>
      <c r="KVH28"/>
      <c r="KVI28"/>
      <c r="KVJ28"/>
      <c r="KVK28"/>
      <c r="KVL28"/>
      <c r="KVM28"/>
      <c r="KVN28"/>
      <c r="KVO28"/>
      <c r="KVP28"/>
      <c r="KVQ28"/>
      <c r="KVR28"/>
      <c r="KVS28"/>
      <c r="KVT28"/>
      <c r="KVU28"/>
      <c r="KVV28"/>
      <c r="KVW28"/>
      <c r="KVX28"/>
      <c r="KVY28"/>
      <c r="KVZ28"/>
      <c r="KWA28"/>
      <c r="KWB28"/>
      <c r="KWC28"/>
      <c r="KWD28"/>
      <c r="KWE28"/>
      <c r="KWF28"/>
      <c r="KWG28"/>
      <c r="KWH28"/>
      <c r="KWI28"/>
      <c r="KWJ28"/>
      <c r="KWK28"/>
      <c r="KWL28"/>
      <c r="KWM28"/>
      <c r="KWN28"/>
      <c r="KWO28"/>
      <c r="KWP28"/>
      <c r="KWQ28"/>
      <c r="KWR28"/>
      <c r="KWS28"/>
      <c r="KWT28"/>
      <c r="KWU28"/>
      <c r="KWV28"/>
      <c r="KWW28"/>
      <c r="KWX28"/>
      <c r="KWY28"/>
      <c r="KWZ28"/>
      <c r="KXA28"/>
      <c r="KXB28"/>
      <c r="KXC28"/>
      <c r="KXD28"/>
      <c r="KXE28"/>
      <c r="KXF28"/>
      <c r="KXG28"/>
      <c r="KXH28"/>
      <c r="KXI28"/>
      <c r="KXJ28"/>
      <c r="KXK28"/>
      <c r="KXL28"/>
      <c r="KXM28"/>
      <c r="KXN28"/>
      <c r="KXO28"/>
      <c r="KXP28"/>
      <c r="KXQ28"/>
      <c r="KXR28"/>
      <c r="KXS28"/>
      <c r="KXT28"/>
      <c r="KXU28"/>
      <c r="KXV28"/>
      <c r="KXW28"/>
      <c r="KXX28"/>
      <c r="KXY28"/>
      <c r="KXZ28"/>
      <c r="KYA28"/>
      <c r="KYB28"/>
      <c r="KYC28"/>
      <c r="KYD28"/>
      <c r="KYE28"/>
      <c r="KYF28"/>
      <c r="KYG28"/>
      <c r="KYH28"/>
      <c r="KYI28"/>
      <c r="KYJ28"/>
      <c r="KYK28"/>
      <c r="KYL28"/>
      <c r="KYM28"/>
      <c r="KYN28"/>
      <c r="KYO28"/>
      <c r="KYP28"/>
      <c r="KYQ28"/>
      <c r="KYR28"/>
      <c r="KYS28"/>
      <c r="KYT28"/>
      <c r="KYU28"/>
      <c r="KYV28"/>
      <c r="KYW28"/>
      <c r="KYX28"/>
      <c r="KYY28"/>
      <c r="KYZ28"/>
      <c r="KZA28"/>
      <c r="KZB28"/>
      <c r="KZC28"/>
      <c r="KZD28"/>
      <c r="KZE28"/>
      <c r="KZF28"/>
      <c r="KZG28"/>
      <c r="KZH28"/>
      <c r="KZI28"/>
      <c r="KZJ28"/>
      <c r="KZK28"/>
      <c r="KZL28"/>
      <c r="KZM28"/>
      <c r="KZN28"/>
      <c r="KZO28"/>
      <c r="KZP28"/>
      <c r="KZQ28"/>
      <c r="KZR28"/>
      <c r="KZS28"/>
      <c r="KZT28"/>
      <c r="KZU28"/>
      <c r="KZV28"/>
      <c r="KZW28"/>
      <c r="KZX28"/>
      <c r="KZY28"/>
      <c r="KZZ28"/>
      <c r="LAA28"/>
      <c r="LAB28"/>
      <c r="LAC28"/>
      <c r="LAD28"/>
      <c r="LAE28"/>
      <c r="LAF28"/>
      <c r="LAG28"/>
      <c r="LAH28"/>
      <c r="LAI28"/>
      <c r="LAJ28"/>
      <c r="LAK28"/>
      <c r="LAL28"/>
      <c r="LAM28"/>
      <c r="LAN28"/>
      <c r="LAO28"/>
      <c r="LAP28"/>
      <c r="LAQ28"/>
      <c r="LAR28"/>
      <c r="LAS28"/>
      <c r="LAT28"/>
      <c r="LAU28"/>
      <c r="LAV28"/>
      <c r="LAW28"/>
      <c r="LAX28"/>
      <c r="LAY28"/>
      <c r="LAZ28"/>
      <c r="LBA28"/>
      <c r="LBB28"/>
      <c r="LBC28"/>
      <c r="LBD28"/>
      <c r="LBE28"/>
      <c r="LBF28"/>
      <c r="LBG28"/>
      <c r="LBH28"/>
      <c r="LBI28"/>
      <c r="LBJ28"/>
      <c r="LBK28"/>
      <c r="LBL28"/>
      <c r="LBM28"/>
      <c r="LBN28"/>
      <c r="LBO28"/>
      <c r="LBP28"/>
      <c r="LBQ28"/>
      <c r="LBR28"/>
      <c r="LBS28"/>
      <c r="LBT28"/>
      <c r="LBU28"/>
      <c r="LBV28"/>
      <c r="LBW28"/>
      <c r="LBX28"/>
      <c r="LBY28"/>
      <c r="LBZ28"/>
      <c r="LCA28"/>
      <c r="LCB28"/>
      <c r="LCC28"/>
      <c r="LCD28"/>
      <c r="LCE28"/>
      <c r="LCF28"/>
      <c r="LCG28"/>
      <c r="LCH28"/>
      <c r="LCI28"/>
      <c r="LCJ28"/>
      <c r="LCK28"/>
      <c r="LCL28"/>
      <c r="LCM28"/>
      <c r="LCN28"/>
      <c r="LCO28"/>
      <c r="LCP28"/>
      <c r="LCQ28"/>
      <c r="LCR28"/>
      <c r="LCS28"/>
      <c r="LCT28"/>
      <c r="LCU28"/>
      <c r="LCV28"/>
      <c r="LCW28"/>
      <c r="LCX28"/>
      <c r="LCY28"/>
      <c r="LCZ28"/>
      <c r="LDA28"/>
      <c r="LDB28"/>
      <c r="LDC28"/>
      <c r="LDD28"/>
      <c r="LDE28"/>
      <c r="LDF28"/>
      <c r="LDG28"/>
      <c r="LDH28"/>
      <c r="LDI28"/>
      <c r="LDJ28"/>
      <c r="LDK28"/>
      <c r="LDL28"/>
      <c r="LDM28"/>
      <c r="LDN28"/>
      <c r="LDO28"/>
      <c r="LDP28"/>
      <c r="LDQ28"/>
      <c r="LDR28"/>
      <c r="LDS28"/>
      <c r="LDT28"/>
      <c r="LDU28"/>
      <c r="LDV28"/>
      <c r="LDW28"/>
      <c r="LDX28"/>
      <c r="LDY28"/>
      <c r="LDZ28"/>
      <c r="LEA28"/>
      <c r="LEB28"/>
      <c r="LEC28"/>
      <c r="LED28"/>
      <c r="LEE28"/>
      <c r="LEF28"/>
      <c r="LEG28"/>
      <c r="LEH28"/>
      <c r="LEI28"/>
      <c r="LEJ28"/>
      <c r="LEK28"/>
      <c r="LEL28"/>
      <c r="LEM28"/>
      <c r="LEN28"/>
      <c r="LEO28"/>
      <c r="LEP28"/>
      <c r="LEQ28"/>
      <c r="LER28"/>
      <c r="LES28"/>
      <c r="LET28"/>
      <c r="LEU28"/>
      <c r="LEV28"/>
      <c r="LEW28"/>
      <c r="LEX28"/>
      <c r="LEY28"/>
      <c r="LEZ28"/>
      <c r="LFA28"/>
      <c r="LFB28"/>
      <c r="LFC28"/>
      <c r="LFD28"/>
      <c r="LFE28"/>
      <c r="LFF28"/>
      <c r="LFG28"/>
      <c r="LFH28"/>
      <c r="LFI28"/>
      <c r="LFJ28"/>
      <c r="LFK28"/>
      <c r="LFL28"/>
      <c r="LFM28"/>
      <c r="LFN28"/>
      <c r="LFO28"/>
      <c r="LFP28"/>
      <c r="LFQ28"/>
      <c r="LFR28"/>
      <c r="LFS28"/>
      <c r="LFT28"/>
      <c r="LFU28"/>
      <c r="LFV28"/>
      <c r="LFW28"/>
      <c r="LFX28"/>
      <c r="LFY28"/>
      <c r="LFZ28"/>
      <c r="LGA28"/>
      <c r="LGB28"/>
      <c r="LGC28"/>
      <c r="LGD28"/>
      <c r="LGE28"/>
      <c r="LGF28"/>
      <c r="LGG28"/>
      <c r="LGH28"/>
      <c r="LGI28"/>
      <c r="LGJ28"/>
      <c r="LGK28"/>
      <c r="LGL28"/>
      <c r="LGM28"/>
      <c r="LGN28"/>
      <c r="LGO28"/>
      <c r="LGP28"/>
      <c r="LGQ28"/>
      <c r="LGR28"/>
      <c r="LGS28"/>
      <c r="LGT28"/>
      <c r="LGU28"/>
      <c r="LGV28"/>
      <c r="LGW28"/>
      <c r="LGX28"/>
      <c r="LGY28"/>
      <c r="LGZ28"/>
      <c r="LHA28"/>
      <c r="LHB28"/>
      <c r="LHC28"/>
      <c r="LHD28"/>
      <c r="LHE28"/>
      <c r="LHF28"/>
      <c r="LHG28"/>
      <c r="LHH28"/>
      <c r="LHI28"/>
      <c r="LHJ28"/>
      <c r="LHK28"/>
      <c r="LHL28"/>
      <c r="LHM28"/>
      <c r="LHN28"/>
      <c r="LHO28"/>
      <c r="LHP28"/>
      <c r="LHQ28"/>
      <c r="LHR28"/>
      <c r="LHS28"/>
      <c r="LHT28"/>
      <c r="LHU28"/>
      <c r="LHV28"/>
      <c r="LHW28"/>
      <c r="LHX28"/>
      <c r="LHY28"/>
      <c r="LHZ28"/>
      <c r="LIA28"/>
      <c r="LIB28"/>
      <c r="LIC28"/>
      <c r="LID28"/>
      <c r="LIE28"/>
      <c r="LIF28"/>
      <c r="LIG28"/>
      <c r="LIH28"/>
      <c r="LII28"/>
      <c r="LIJ28"/>
      <c r="LIK28"/>
      <c r="LIL28"/>
      <c r="LIM28"/>
      <c r="LIN28"/>
      <c r="LIO28"/>
      <c r="LIP28"/>
      <c r="LIQ28"/>
      <c r="LIR28"/>
      <c r="LIS28"/>
      <c r="LIT28"/>
      <c r="LIU28"/>
      <c r="LIV28"/>
      <c r="LIW28"/>
      <c r="LIX28"/>
      <c r="LIY28"/>
      <c r="LIZ28"/>
      <c r="LJA28"/>
      <c r="LJB28"/>
      <c r="LJC28"/>
      <c r="LJD28"/>
      <c r="LJE28"/>
      <c r="LJF28"/>
      <c r="LJG28"/>
      <c r="LJH28"/>
      <c r="LJI28"/>
      <c r="LJJ28"/>
      <c r="LJK28"/>
      <c r="LJL28"/>
      <c r="LJM28"/>
      <c r="LJN28"/>
      <c r="LJO28"/>
      <c r="LJP28"/>
      <c r="LJQ28"/>
      <c r="LJR28"/>
      <c r="LJS28"/>
      <c r="LJT28"/>
      <c r="LJU28"/>
      <c r="LJV28"/>
      <c r="LJW28"/>
      <c r="LJX28"/>
      <c r="LJY28"/>
      <c r="LJZ28"/>
      <c r="LKA28"/>
      <c r="LKB28"/>
      <c r="LKC28"/>
      <c r="LKD28"/>
      <c r="LKE28"/>
      <c r="LKF28"/>
      <c r="LKG28"/>
      <c r="LKH28"/>
      <c r="LKI28"/>
      <c r="LKJ28"/>
      <c r="LKK28"/>
      <c r="LKL28"/>
      <c r="LKM28"/>
      <c r="LKN28"/>
      <c r="LKO28"/>
      <c r="LKP28"/>
      <c r="LKQ28"/>
      <c r="LKR28"/>
      <c r="LKS28"/>
      <c r="LKT28"/>
      <c r="LKU28"/>
      <c r="LKV28"/>
      <c r="LKW28"/>
      <c r="LKX28"/>
      <c r="LKY28"/>
      <c r="LKZ28"/>
      <c r="LLA28"/>
      <c r="LLB28"/>
      <c r="LLC28"/>
      <c r="LLD28"/>
      <c r="LLE28"/>
      <c r="LLF28"/>
      <c r="LLG28"/>
      <c r="LLH28"/>
      <c r="LLI28"/>
      <c r="LLJ28"/>
      <c r="LLK28"/>
      <c r="LLL28"/>
      <c r="LLM28"/>
      <c r="LLN28"/>
      <c r="LLO28"/>
      <c r="LLP28"/>
      <c r="LLQ28"/>
      <c r="LLR28"/>
      <c r="LLS28"/>
      <c r="LLT28"/>
      <c r="LLU28"/>
      <c r="LLV28"/>
      <c r="LLW28"/>
      <c r="LLX28"/>
      <c r="LLY28"/>
      <c r="LLZ28"/>
      <c r="LMA28"/>
      <c r="LMB28"/>
      <c r="LMC28"/>
      <c r="LMD28"/>
      <c r="LME28"/>
      <c r="LMF28"/>
      <c r="LMG28"/>
      <c r="LMH28"/>
      <c r="LMI28"/>
      <c r="LMJ28"/>
      <c r="LMK28"/>
      <c r="LML28"/>
      <c r="LMM28"/>
      <c r="LMN28"/>
      <c r="LMO28"/>
      <c r="LMP28"/>
      <c r="LMQ28"/>
      <c r="LMR28"/>
      <c r="LMS28"/>
      <c r="LMT28"/>
      <c r="LMU28"/>
      <c r="LMV28"/>
      <c r="LMW28"/>
      <c r="LMX28"/>
      <c r="LMY28"/>
      <c r="LMZ28"/>
      <c r="LNA28"/>
      <c r="LNB28"/>
      <c r="LNC28"/>
      <c r="LND28"/>
      <c r="LNE28"/>
      <c r="LNF28"/>
      <c r="LNG28"/>
      <c r="LNH28"/>
      <c r="LNI28"/>
      <c r="LNJ28"/>
      <c r="LNK28"/>
      <c r="LNL28"/>
      <c r="LNM28"/>
      <c r="LNN28"/>
      <c r="LNO28"/>
      <c r="LNP28"/>
      <c r="LNQ28"/>
      <c r="LNR28"/>
      <c r="LNS28"/>
      <c r="LNT28"/>
      <c r="LNU28"/>
      <c r="LNV28"/>
      <c r="LNW28"/>
      <c r="LNX28"/>
      <c r="LNY28"/>
      <c r="LNZ28"/>
      <c r="LOA28"/>
      <c r="LOB28"/>
      <c r="LOC28"/>
      <c r="LOD28"/>
      <c r="LOE28"/>
      <c r="LOF28"/>
      <c r="LOG28"/>
      <c r="LOH28"/>
      <c r="LOI28"/>
      <c r="LOJ28"/>
      <c r="LOK28"/>
      <c r="LOL28"/>
      <c r="LOM28"/>
      <c r="LON28"/>
      <c r="LOO28"/>
      <c r="LOP28"/>
      <c r="LOQ28"/>
      <c r="LOR28"/>
      <c r="LOS28"/>
      <c r="LOT28"/>
      <c r="LOU28"/>
      <c r="LOV28"/>
      <c r="LOW28"/>
      <c r="LOX28"/>
      <c r="LOY28"/>
      <c r="LOZ28"/>
      <c r="LPA28"/>
      <c r="LPB28"/>
      <c r="LPC28"/>
      <c r="LPD28"/>
      <c r="LPE28"/>
      <c r="LPF28"/>
      <c r="LPG28"/>
      <c r="LPH28"/>
      <c r="LPI28"/>
      <c r="LPJ28"/>
      <c r="LPK28"/>
      <c r="LPL28"/>
      <c r="LPM28"/>
      <c r="LPN28"/>
      <c r="LPO28"/>
      <c r="LPP28"/>
      <c r="LPQ28"/>
      <c r="LPR28"/>
      <c r="LPS28"/>
      <c r="LPT28"/>
      <c r="LPU28"/>
      <c r="LPV28"/>
      <c r="LPW28"/>
      <c r="LPX28"/>
      <c r="LPY28"/>
      <c r="LPZ28"/>
      <c r="LQA28"/>
      <c r="LQB28"/>
      <c r="LQC28"/>
      <c r="LQD28"/>
      <c r="LQE28"/>
      <c r="LQF28"/>
      <c r="LQG28"/>
      <c r="LQH28"/>
      <c r="LQI28"/>
      <c r="LQJ28"/>
      <c r="LQK28"/>
      <c r="LQL28"/>
      <c r="LQM28"/>
      <c r="LQN28"/>
      <c r="LQO28"/>
      <c r="LQP28"/>
      <c r="LQQ28"/>
      <c r="LQR28"/>
      <c r="LQS28"/>
      <c r="LQT28"/>
      <c r="LQU28"/>
      <c r="LQV28"/>
      <c r="LQW28"/>
      <c r="LQX28"/>
      <c r="LQY28"/>
      <c r="LQZ28"/>
      <c r="LRA28"/>
      <c r="LRB28"/>
      <c r="LRC28"/>
      <c r="LRD28"/>
      <c r="LRE28"/>
      <c r="LRF28"/>
      <c r="LRG28"/>
      <c r="LRH28"/>
      <c r="LRI28"/>
      <c r="LRJ28"/>
      <c r="LRK28"/>
      <c r="LRL28"/>
      <c r="LRM28"/>
      <c r="LRN28"/>
      <c r="LRO28"/>
      <c r="LRP28"/>
      <c r="LRQ28"/>
      <c r="LRR28"/>
      <c r="LRS28"/>
      <c r="LRT28"/>
      <c r="LRU28"/>
      <c r="LRV28"/>
      <c r="LRW28"/>
      <c r="LRX28"/>
      <c r="LRY28"/>
      <c r="LRZ28"/>
      <c r="LSA28"/>
      <c r="LSB28"/>
      <c r="LSC28"/>
      <c r="LSD28"/>
      <c r="LSE28"/>
      <c r="LSF28"/>
      <c r="LSG28"/>
      <c r="LSH28"/>
      <c r="LSI28"/>
      <c r="LSJ28"/>
      <c r="LSK28"/>
      <c r="LSL28"/>
      <c r="LSM28"/>
      <c r="LSN28"/>
      <c r="LSO28"/>
      <c r="LSP28"/>
      <c r="LSQ28"/>
      <c r="LSR28"/>
      <c r="LSS28"/>
      <c r="LST28"/>
      <c r="LSU28"/>
      <c r="LSV28"/>
      <c r="LSW28"/>
      <c r="LSX28"/>
      <c r="LSY28"/>
      <c r="LSZ28"/>
      <c r="LTA28"/>
      <c r="LTB28"/>
      <c r="LTC28"/>
      <c r="LTD28"/>
      <c r="LTE28"/>
      <c r="LTF28"/>
      <c r="LTG28"/>
      <c r="LTH28"/>
      <c r="LTI28"/>
      <c r="LTJ28"/>
      <c r="LTK28"/>
      <c r="LTL28"/>
      <c r="LTM28"/>
      <c r="LTN28"/>
      <c r="LTO28"/>
      <c r="LTP28"/>
      <c r="LTQ28"/>
      <c r="LTR28"/>
      <c r="LTS28"/>
      <c r="LTT28"/>
      <c r="LTU28"/>
      <c r="LTV28"/>
      <c r="LTW28"/>
      <c r="LTX28"/>
      <c r="LTY28"/>
      <c r="LTZ28"/>
      <c r="LUA28"/>
      <c r="LUB28"/>
      <c r="LUC28"/>
      <c r="LUD28"/>
      <c r="LUE28"/>
      <c r="LUF28"/>
      <c r="LUG28"/>
      <c r="LUH28"/>
      <c r="LUI28"/>
      <c r="LUJ28"/>
      <c r="LUK28"/>
      <c r="LUL28"/>
      <c r="LUM28"/>
      <c r="LUN28"/>
      <c r="LUO28"/>
      <c r="LUP28"/>
      <c r="LUQ28"/>
      <c r="LUR28"/>
      <c r="LUS28"/>
      <c r="LUT28"/>
      <c r="LUU28"/>
      <c r="LUV28"/>
      <c r="LUW28"/>
      <c r="LUX28"/>
      <c r="LUY28"/>
      <c r="LUZ28"/>
      <c r="LVA28"/>
      <c r="LVB28"/>
      <c r="LVC28"/>
      <c r="LVD28"/>
      <c r="LVE28"/>
      <c r="LVF28"/>
      <c r="LVG28"/>
      <c r="LVH28"/>
      <c r="LVI28"/>
      <c r="LVJ28"/>
      <c r="LVK28"/>
      <c r="LVL28"/>
      <c r="LVM28"/>
      <c r="LVN28"/>
      <c r="LVO28"/>
      <c r="LVP28"/>
      <c r="LVQ28"/>
      <c r="LVR28"/>
      <c r="LVS28"/>
      <c r="LVT28"/>
      <c r="LVU28"/>
      <c r="LVV28"/>
      <c r="LVW28"/>
      <c r="LVX28"/>
      <c r="LVY28"/>
      <c r="LVZ28"/>
      <c r="LWA28"/>
      <c r="LWB28"/>
      <c r="LWC28"/>
      <c r="LWD28"/>
      <c r="LWE28"/>
      <c r="LWF28"/>
      <c r="LWG28"/>
      <c r="LWH28"/>
      <c r="LWI28"/>
      <c r="LWJ28"/>
      <c r="LWK28"/>
      <c r="LWL28"/>
      <c r="LWM28"/>
      <c r="LWN28"/>
      <c r="LWO28"/>
      <c r="LWP28"/>
      <c r="LWQ28"/>
      <c r="LWR28"/>
      <c r="LWS28"/>
      <c r="LWT28"/>
      <c r="LWU28"/>
      <c r="LWV28"/>
      <c r="LWW28"/>
      <c r="LWX28"/>
      <c r="LWY28"/>
      <c r="LWZ28"/>
      <c r="LXA28"/>
      <c r="LXB28"/>
      <c r="LXC28"/>
      <c r="LXD28"/>
      <c r="LXE28"/>
      <c r="LXF28"/>
      <c r="LXG28"/>
      <c r="LXH28"/>
      <c r="LXI28"/>
      <c r="LXJ28"/>
      <c r="LXK28"/>
      <c r="LXL28"/>
      <c r="LXM28"/>
      <c r="LXN28"/>
      <c r="LXO28"/>
      <c r="LXP28"/>
      <c r="LXQ28"/>
      <c r="LXR28"/>
      <c r="LXS28"/>
      <c r="LXT28"/>
      <c r="LXU28"/>
      <c r="LXV28"/>
      <c r="LXW28"/>
      <c r="LXX28"/>
      <c r="LXY28"/>
      <c r="LXZ28"/>
      <c r="LYA28"/>
      <c r="LYB28"/>
      <c r="LYC28"/>
      <c r="LYD28"/>
      <c r="LYE28"/>
      <c r="LYF28"/>
      <c r="LYG28"/>
      <c r="LYH28"/>
      <c r="LYI28"/>
      <c r="LYJ28"/>
      <c r="LYK28"/>
      <c r="LYL28"/>
      <c r="LYM28"/>
      <c r="LYN28"/>
      <c r="LYO28"/>
      <c r="LYP28"/>
      <c r="LYQ28"/>
      <c r="LYR28"/>
      <c r="LYS28"/>
      <c r="LYT28"/>
      <c r="LYU28"/>
      <c r="LYV28"/>
      <c r="LYW28"/>
      <c r="LYX28"/>
      <c r="LYY28"/>
      <c r="LYZ28"/>
      <c r="LZA28"/>
      <c r="LZB28"/>
      <c r="LZC28"/>
      <c r="LZD28"/>
      <c r="LZE28"/>
      <c r="LZF28"/>
      <c r="LZG28"/>
      <c r="LZH28"/>
      <c r="LZI28"/>
      <c r="LZJ28"/>
      <c r="LZK28"/>
      <c r="LZL28"/>
      <c r="LZM28"/>
      <c r="LZN28"/>
      <c r="LZO28"/>
      <c r="LZP28"/>
      <c r="LZQ28"/>
      <c r="LZR28"/>
      <c r="LZS28"/>
      <c r="LZT28"/>
      <c r="LZU28"/>
      <c r="LZV28"/>
      <c r="LZW28"/>
      <c r="LZX28"/>
      <c r="LZY28"/>
      <c r="LZZ28"/>
      <c r="MAA28"/>
      <c r="MAB28"/>
      <c r="MAC28"/>
      <c r="MAD28"/>
      <c r="MAE28"/>
      <c r="MAF28"/>
      <c r="MAG28"/>
      <c r="MAH28"/>
      <c r="MAI28"/>
      <c r="MAJ28"/>
      <c r="MAK28"/>
      <c r="MAL28"/>
      <c r="MAM28"/>
      <c r="MAN28"/>
      <c r="MAO28"/>
      <c r="MAP28"/>
      <c r="MAQ28"/>
      <c r="MAR28"/>
      <c r="MAS28"/>
      <c r="MAT28"/>
      <c r="MAU28"/>
      <c r="MAV28"/>
      <c r="MAW28"/>
      <c r="MAX28"/>
      <c r="MAY28"/>
      <c r="MAZ28"/>
      <c r="MBA28"/>
      <c r="MBB28"/>
      <c r="MBC28"/>
      <c r="MBD28"/>
      <c r="MBE28"/>
      <c r="MBF28"/>
      <c r="MBG28"/>
      <c r="MBH28"/>
      <c r="MBI28"/>
      <c r="MBJ28"/>
      <c r="MBK28"/>
      <c r="MBL28"/>
      <c r="MBM28"/>
      <c r="MBN28"/>
      <c r="MBO28"/>
      <c r="MBP28"/>
      <c r="MBQ28"/>
      <c r="MBR28"/>
      <c r="MBS28"/>
      <c r="MBT28"/>
      <c r="MBU28"/>
      <c r="MBV28"/>
      <c r="MBW28"/>
      <c r="MBX28"/>
      <c r="MBY28"/>
      <c r="MBZ28"/>
      <c r="MCA28"/>
      <c r="MCB28"/>
      <c r="MCC28"/>
      <c r="MCD28"/>
      <c r="MCE28"/>
      <c r="MCF28"/>
      <c r="MCG28"/>
      <c r="MCH28"/>
      <c r="MCI28"/>
      <c r="MCJ28"/>
      <c r="MCK28"/>
      <c r="MCL28"/>
      <c r="MCM28"/>
      <c r="MCN28"/>
      <c r="MCO28"/>
      <c r="MCP28"/>
      <c r="MCQ28"/>
      <c r="MCR28"/>
      <c r="MCS28"/>
      <c r="MCT28"/>
      <c r="MCU28"/>
      <c r="MCV28"/>
      <c r="MCW28"/>
      <c r="MCX28"/>
      <c r="MCY28"/>
      <c r="MCZ28"/>
      <c r="MDA28"/>
      <c r="MDB28"/>
      <c r="MDC28"/>
      <c r="MDD28"/>
      <c r="MDE28"/>
      <c r="MDF28"/>
      <c r="MDG28"/>
      <c r="MDH28"/>
      <c r="MDI28"/>
      <c r="MDJ28"/>
      <c r="MDK28"/>
      <c r="MDL28"/>
      <c r="MDM28"/>
      <c r="MDN28"/>
      <c r="MDO28"/>
      <c r="MDP28"/>
      <c r="MDQ28"/>
      <c r="MDR28"/>
      <c r="MDS28"/>
      <c r="MDT28"/>
      <c r="MDU28"/>
      <c r="MDV28"/>
      <c r="MDW28"/>
      <c r="MDX28"/>
      <c r="MDY28"/>
      <c r="MDZ28"/>
      <c r="MEA28"/>
      <c r="MEB28"/>
      <c r="MEC28"/>
      <c r="MED28"/>
      <c r="MEE28"/>
      <c r="MEF28"/>
      <c r="MEG28"/>
      <c r="MEH28"/>
      <c r="MEI28"/>
      <c r="MEJ28"/>
      <c r="MEK28"/>
      <c r="MEL28"/>
      <c r="MEM28"/>
      <c r="MEN28"/>
      <c r="MEO28"/>
      <c r="MEP28"/>
      <c r="MEQ28"/>
      <c r="MER28"/>
      <c r="MES28"/>
      <c r="MET28"/>
      <c r="MEU28"/>
      <c r="MEV28"/>
      <c r="MEW28"/>
      <c r="MEX28"/>
      <c r="MEY28"/>
      <c r="MEZ28"/>
      <c r="MFA28"/>
      <c r="MFB28"/>
      <c r="MFC28"/>
      <c r="MFD28"/>
      <c r="MFE28"/>
      <c r="MFF28"/>
      <c r="MFG28"/>
      <c r="MFH28"/>
      <c r="MFI28"/>
      <c r="MFJ28"/>
      <c r="MFK28"/>
      <c r="MFL28"/>
      <c r="MFM28"/>
      <c r="MFN28"/>
      <c r="MFO28"/>
      <c r="MFP28"/>
      <c r="MFQ28"/>
      <c r="MFR28"/>
      <c r="MFS28"/>
      <c r="MFT28"/>
      <c r="MFU28"/>
      <c r="MFV28"/>
      <c r="MFW28"/>
      <c r="MFX28"/>
      <c r="MFY28"/>
      <c r="MFZ28"/>
      <c r="MGA28"/>
      <c r="MGB28"/>
      <c r="MGC28"/>
      <c r="MGD28"/>
      <c r="MGE28"/>
      <c r="MGF28"/>
      <c r="MGG28"/>
      <c r="MGH28"/>
      <c r="MGI28"/>
      <c r="MGJ28"/>
      <c r="MGK28"/>
      <c r="MGL28"/>
      <c r="MGM28"/>
      <c r="MGN28"/>
      <c r="MGO28"/>
      <c r="MGP28"/>
      <c r="MGQ28"/>
      <c r="MGR28"/>
      <c r="MGS28"/>
      <c r="MGT28"/>
      <c r="MGU28"/>
      <c r="MGV28"/>
      <c r="MGW28"/>
      <c r="MGX28"/>
      <c r="MGY28"/>
      <c r="MGZ28"/>
      <c r="MHA28"/>
      <c r="MHB28"/>
      <c r="MHC28"/>
      <c r="MHD28"/>
      <c r="MHE28"/>
      <c r="MHF28"/>
      <c r="MHG28"/>
      <c r="MHH28"/>
      <c r="MHI28"/>
      <c r="MHJ28"/>
      <c r="MHK28"/>
      <c r="MHL28"/>
      <c r="MHM28"/>
      <c r="MHN28"/>
      <c r="MHO28"/>
      <c r="MHP28"/>
      <c r="MHQ28"/>
      <c r="MHR28"/>
      <c r="MHS28"/>
      <c r="MHT28"/>
      <c r="MHU28"/>
      <c r="MHV28"/>
      <c r="MHW28"/>
      <c r="MHX28"/>
      <c r="MHY28"/>
      <c r="MHZ28"/>
      <c r="MIA28"/>
      <c r="MIB28"/>
      <c r="MIC28"/>
      <c r="MID28"/>
      <c r="MIE28"/>
      <c r="MIF28"/>
      <c r="MIG28"/>
      <c r="MIH28"/>
      <c r="MII28"/>
      <c r="MIJ28"/>
      <c r="MIK28"/>
      <c r="MIL28"/>
      <c r="MIM28"/>
      <c r="MIN28"/>
      <c r="MIO28"/>
      <c r="MIP28"/>
      <c r="MIQ28"/>
      <c r="MIR28"/>
      <c r="MIS28"/>
      <c r="MIT28"/>
      <c r="MIU28"/>
      <c r="MIV28"/>
      <c r="MIW28"/>
      <c r="MIX28"/>
      <c r="MIY28"/>
      <c r="MIZ28"/>
      <c r="MJA28"/>
      <c r="MJB28"/>
      <c r="MJC28"/>
      <c r="MJD28"/>
      <c r="MJE28"/>
      <c r="MJF28"/>
      <c r="MJG28"/>
      <c r="MJH28"/>
      <c r="MJI28"/>
      <c r="MJJ28"/>
      <c r="MJK28"/>
      <c r="MJL28"/>
      <c r="MJM28"/>
      <c r="MJN28"/>
      <c r="MJO28"/>
      <c r="MJP28"/>
      <c r="MJQ28"/>
      <c r="MJR28"/>
      <c r="MJS28"/>
      <c r="MJT28"/>
      <c r="MJU28"/>
      <c r="MJV28"/>
      <c r="MJW28"/>
      <c r="MJX28"/>
      <c r="MJY28"/>
      <c r="MJZ28"/>
      <c r="MKA28"/>
      <c r="MKB28"/>
      <c r="MKC28"/>
      <c r="MKD28"/>
      <c r="MKE28"/>
      <c r="MKF28"/>
      <c r="MKG28"/>
      <c r="MKH28"/>
      <c r="MKI28"/>
      <c r="MKJ28"/>
      <c r="MKK28"/>
      <c r="MKL28"/>
      <c r="MKM28"/>
      <c r="MKN28"/>
      <c r="MKO28"/>
      <c r="MKP28"/>
      <c r="MKQ28"/>
      <c r="MKR28"/>
      <c r="MKS28"/>
      <c r="MKT28"/>
      <c r="MKU28"/>
      <c r="MKV28"/>
      <c r="MKW28"/>
      <c r="MKX28"/>
      <c r="MKY28"/>
      <c r="MKZ28"/>
      <c r="MLA28"/>
      <c r="MLB28"/>
      <c r="MLC28"/>
      <c r="MLD28"/>
      <c r="MLE28"/>
      <c r="MLF28"/>
      <c r="MLG28"/>
      <c r="MLH28"/>
      <c r="MLI28"/>
      <c r="MLJ28"/>
      <c r="MLK28"/>
      <c r="MLL28"/>
      <c r="MLM28"/>
      <c r="MLN28"/>
      <c r="MLO28"/>
      <c r="MLP28"/>
      <c r="MLQ28"/>
      <c r="MLR28"/>
      <c r="MLS28"/>
      <c r="MLT28"/>
      <c r="MLU28"/>
      <c r="MLV28"/>
      <c r="MLW28"/>
      <c r="MLX28"/>
      <c r="MLY28"/>
      <c r="MLZ28"/>
      <c r="MMA28"/>
      <c r="MMB28"/>
      <c r="MMC28"/>
      <c r="MMD28"/>
      <c r="MME28"/>
      <c r="MMF28"/>
      <c r="MMG28"/>
      <c r="MMH28"/>
      <c r="MMI28"/>
      <c r="MMJ28"/>
      <c r="MMK28"/>
      <c r="MML28"/>
      <c r="MMM28"/>
      <c r="MMN28"/>
      <c r="MMO28"/>
      <c r="MMP28"/>
      <c r="MMQ28"/>
      <c r="MMR28"/>
      <c r="MMS28"/>
      <c r="MMT28"/>
      <c r="MMU28"/>
      <c r="MMV28"/>
      <c r="MMW28"/>
      <c r="MMX28"/>
      <c r="MMY28"/>
      <c r="MMZ28"/>
      <c r="MNA28"/>
      <c r="MNB28"/>
      <c r="MNC28"/>
      <c r="MND28"/>
      <c r="MNE28"/>
      <c r="MNF28"/>
      <c r="MNG28"/>
      <c r="MNH28"/>
      <c r="MNI28"/>
      <c r="MNJ28"/>
      <c r="MNK28"/>
      <c r="MNL28"/>
      <c r="MNM28"/>
      <c r="MNN28"/>
      <c r="MNO28"/>
      <c r="MNP28"/>
      <c r="MNQ28"/>
      <c r="MNR28"/>
      <c r="MNS28"/>
      <c r="MNT28"/>
      <c r="MNU28"/>
      <c r="MNV28"/>
      <c r="MNW28"/>
      <c r="MNX28"/>
      <c r="MNY28"/>
      <c r="MNZ28"/>
      <c r="MOA28"/>
      <c r="MOB28"/>
      <c r="MOC28"/>
      <c r="MOD28"/>
      <c r="MOE28"/>
      <c r="MOF28"/>
      <c r="MOG28"/>
      <c r="MOH28"/>
      <c r="MOI28"/>
      <c r="MOJ28"/>
      <c r="MOK28"/>
      <c r="MOL28"/>
      <c r="MOM28"/>
      <c r="MON28"/>
      <c r="MOO28"/>
      <c r="MOP28"/>
      <c r="MOQ28"/>
      <c r="MOR28"/>
      <c r="MOS28"/>
      <c r="MOT28"/>
      <c r="MOU28"/>
      <c r="MOV28"/>
      <c r="MOW28"/>
      <c r="MOX28"/>
      <c r="MOY28"/>
      <c r="MOZ28"/>
      <c r="MPA28"/>
      <c r="MPB28"/>
      <c r="MPC28"/>
      <c r="MPD28"/>
      <c r="MPE28"/>
      <c r="MPF28"/>
      <c r="MPG28"/>
      <c r="MPH28"/>
      <c r="MPI28"/>
      <c r="MPJ28"/>
      <c r="MPK28"/>
      <c r="MPL28"/>
      <c r="MPM28"/>
      <c r="MPN28"/>
      <c r="MPO28"/>
      <c r="MPP28"/>
      <c r="MPQ28"/>
      <c r="MPR28"/>
      <c r="MPS28"/>
      <c r="MPT28"/>
      <c r="MPU28"/>
      <c r="MPV28"/>
      <c r="MPW28"/>
      <c r="MPX28"/>
      <c r="MPY28"/>
      <c r="MPZ28"/>
      <c r="MQA28"/>
      <c r="MQB28"/>
      <c r="MQC28"/>
      <c r="MQD28"/>
      <c r="MQE28"/>
      <c r="MQF28"/>
      <c r="MQG28"/>
      <c r="MQH28"/>
      <c r="MQI28"/>
      <c r="MQJ28"/>
      <c r="MQK28"/>
      <c r="MQL28"/>
      <c r="MQM28"/>
      <c r="MQN28"/>
      <c r="MQO28"/>
      <c r="MQP28"/>
      <c r="MQQ28"/>
      <c r="MQR28"/>
      <c r="MQS28"/>
      <c r="MQT28"/>
      <c r="MQU28"/>
      <c r="MQV28"/>
      <c r="MQW28"/>
      <c r="MQX28"/>
      <c r="MQY28"/>
      <c r="MQZ28"/>
      <c r="MRA28"/>
      <c r="MRB28"/>
      <c r="MRC28"/>
      <c r="MRD28"/>
      <c r="MRE28"/>
      <c r="MRF28"/>
      <c r="MRG28"/>
      <c r="MRH28"/>
      <c r="MRI28"/>
      <c r="MRJ28"/>
      <c r="MRK28"/>
      <c r="MRL28"/>
      <c r="MRM28"/>
      <c r="MRN28"/>
      <c r="MRO28"/>
      <c r="MRP28"/>
      <c r="MRQ28"/>
      <c r="MRR28"/>
      <c r="MRS28"/>
      <c r="MRT28"/>
      <c r="MRU28"/>
      <c r="MRV28"/>
      <c r="MRW28"/>
      <c r="MRX28"/>
      <c r="MRY28"/>
      <c r="MRZ28"/>
      <c r="MSA28"/>
      <c r="MSB28"/>
      <c r="MSC28"/>
      <c r="MSD28"/>
      <c r="MSE28"/>
      <c r="MSF28"/>
      <c r="MSG28"/>
      <c r="MSH28"/>
      <c r="MSI28"/>
      <c r="MSJ28"/>
      <c r="MSK28"/>
      <c r="MSL28"/>
      <c r="MSM28"/>
      <c r="MSN28"/>
      <c r="MSO28"/>
      <c r="MSP28"/>
      <c r="MSQ28"/>
      <c r="MSR28"/>
      <c r="MSS28"/>
      <c r="MST28"/>
      <c r="MSU28"/>
      <c r="MSV28"/>
      <c r="MSW28"/>
      <c r="MSX28"/>
      <c r="MSY28"/>
      <c r="MSZ28"/>
      <c r="MTA28"/>
      <c r="MTB28"/>
      <c r="MTC28"/>
      <c r="MTD28"/>
      <c r="MTE28"/>
      <c r="MTF28"/>
      <c r="MTG28"/>
      <c r="MTH28"/>
      <c r="MTI28"/>
      <c r="MTJ28"/>
      <c r="MTK28"/>
      <c r="MTL28"/>
      <c r="MTM28"/>
      <c r="MTN28"/>
      <c r="MTO28"/>
      <c r="MTP28"/>
      <c r="MTQ28"/>
      <c r="MTR28"/>
      <c r="MTS28"/>
      <c r="MTT28"/>
      <c r="MTU28"/>
      <c r="MTV28"/>
      <c r="MTW28"/>
      <c r="MTX28"/>
      <c r="MTY28"/>
      <c r="MTZ28"/>
      <c r="MUA28"/>
      <c r="MUB28"/>
      <c r="MUC28"/>
      <c r="MUD28"/>
      <c r="MUE28"/>
      <c r="MUF28"/>
      <c r="MUG28"/>
      <c r="MUH28"/>
      <c r="MUI28"/>
      <c r="MUJ28"/>
      <c r="MUK28"/>
      <c r="MUL28"/>
      <c r="MUM28"/>
      <c r="MUN28"/>
      <c r="MUO28"/>
      <c r="MUP28"/>
      <c r="MUQ28"/>
      <c r="MUR28"/>
      <c r="MUS28"/>
      <c r="MUT28"/>
      <c r="MUU28"/>
      <c r="MUV28"/>
      <c r="MUW28"/>
      <c r="MUX28"/>
      <c r="MUY28"/>
      <c r="MUZ28"/>
      <c r="MVA28"/>
      <c r="MVB28"/>
      <c r="MVC28"/>
      <c r="MVD28"/>
      <c r="MVE28"/>
      <c r="MVF28"/>
      <c r="MVG28"/>
      <c r="MVH28"/>
      <c r="MVI28"/>
      <c r="MVJ28"/>
      <c r="MVK28"/>
      <c r="MVL28"/>
      <c r="MVM28"/>
      <c r="MVN28"/>
      <c r="MVO28"/>
      <c r="MVP28"/>
      <c r="MVQ28"/>
      <c r="MVR28"/>
      <c r="MVS28"/>
      <c r="MVT28"/>
      <c r="MVU28"/>
      <c r="MVV28"/>
      <c r="MVW28"/>
      <c r="MVX28"/>
      <c r="MVY28"/>
      <c r="MVZ28"/>
      <c r="MWA28"/>
      <c r="MWB28"/>
      <c r="MWC28"/>
      <c r="MWD28"/>
      <c r="MWE28"/>
      <c r="MWF28"/>
      <c r="MWG28"/>
      <c r="MWH28"/>
      <c r="MWI28"/>
      <c r="MWJ28"/>
      <c r="MWK28"/>
      <c r="MWL28"/>
      <c r="MWM28"/>
      <c r="MWN28"/>
      <c r="MWO28"/>
      <c r="MWP28"/>
      <c r="MWQ28"/>
      <c r="MWR28"/>
      <c r="MWS28"/>
      <c r="MWT28"/>
      <c r="MWU28"/>
      <c r="MWV28"/>
      <c r="MWW28"/>
      <c r="MWX28"/>
      <c r="MWY28"/>
      <c r="MWZ28"/>
      <c r="MXA28"/>
      <c r="MXB28"/>
      <c r="MXC28"/>
      <c r="MXD28"/>
      <c r="MXE28"/>
      <c r="MXF28"/>
      <c r="MXG28"/>
      <c r="MXH28"/>
      <c r="MXI28"/>
      <c r="MXJ28"/>
      <c r="MXK28"/>
      <c r="MXL28"/>
      <c r="MXM28"/>
      <c r="MXN28"/>
      <c r="MXO28"/>
      <c r="MXP28"/>
      <c r="MXQ28"/>
      <c r="MXR28"/>
      <c r="MXS28"/>
      <c r="MXT28"/>
      <c r="MXU28"/>
      <c r="MXV28"/>
      <c r="MXW28"/>
      <c r="MXX28"/>
      <c r="MXY28"/>
      <c r="MXZ28"/>
      <c r="MYA28"/>
      <c r="MYB28"/>
      <c r="MYC28"/>
      <c r="MYD28"/>
      <c r="MYE28"/>
      <c r="MYF28"/>
      <c r="MYG28"/>
      <c r="MYH28"/>
      <c r="MYI28"/>
      <c r="MYJ28"/>
      <c r="MYK28"/>
      <c r="MYL28"/>
      <c r="MYM28"/>
      <c r="MYN28"/>
      <c r="MYO28"/>
      <c r="MYP28"/>
      <c r="MYQ28"/>
      <c r="MYR28"/>
      <c r="MYS28"/>
      <c r="MYT28"/>
      <c r="MYU28"/>
      <c r="MYV28"/>
      <c r="MYW28"/>
      <c r="MYX28"/>
      <c r="MYY28"/>
      <c r="MYZ28"/>
      <c r="MZA28"/>
      <c r="MZB28"/>
      <c r="MZC28"/>
      <c r="MZD28"/>
      <c r="MZE28"/>
      <c r="MZF28"/>
      <c r="MZG28"/>
      <c r="MZH28"/>
      <c r="MZI28"/>
      <c r="MZJ28"/>
      <c r="MZK28"/>
      <c r="MZL28"/>
      <c r="MZM28"/>
      <c r="MZN28"/>
      <c r="MZO28"/>
      <c r="MZP28"/>
      <c r="MZQ28"/>
      <c r="MZR28"/>
      <c r="MZS28"/>
      <c r="MZT28"/>
      <c r="MZU28"/>
      <c r="MZV28"/>
      <c r="MZW28"/>
      <c r="MZX28"/>
      <c r="MZY28"/>
      <c r="MZZ28"/>
      <c r="NAA28"/>
      <c r="NAB28"/>
      <c r="NAC28"/>
      <c r="NAD28"/>
      <c r="NAE28"/>
      <c r="NAF28"/>
      <c r="NAG28"/>
      <c r="NAH28"/>
      <c r="NAI28"/>
      <c r="NAJ28"/>
      <c r="NAK28"/>
      <c r="NAL28"/>
      <c r="NAM28"/>
      <c r="NAN28"/>
      <c r="NAO28"/>
      <c r="NAP28"/>
      <c r="NAQ28"/>
      <c r="NAR28"/>
      <c r="NAS28"/>
      <c r="NAT28"/>
      <c r="NAU28"/>
      <c r="NAV28"/>
      <c r="NAW28"/>
      <c r="NAX28"/>
      <c r="NAY28"/>
      <c r="NAZ28"/>
      <c r="NBA28"/>
      <c r="NBB28"/>
      <c r="NBC28"/>
      <c r="NBD28"/>
      <c r="NBE28"/>
      <c r="NBF28"/>
      <c r="NBG28"/>
      <c r="NBH28"/>
      <c r="NBI28"/>
      <c r="NBJ28"/>
      <c r="NBK28"/>
      <c r="NBL28"/>
      <c r="NBM28"/>
      <c r="NBN28"/>
      <c r="NBO28"/>
      <c r="NBP28"/>
      <c r="NBQ28"/>
      <c r="NBR28"/>
      <c r="NBS28"/>
      <c r="NBT28"/>
      <c r="NBU28"/>
      <c r="NBV28"/>
      <c r="NBW28"/>
      <c r="NBX28"/>
      <c r="NBY28"/>
      <c r="NBZ28"/>
      <c r="NCA28"/>
      <c r="NCB28"/>
      <c r="NCC28"/>
      <c r="NCD28"/>
      <c r="NCE28"/>
      <c r="NCF28"/>
      <c r="NCG28"/>
      <c r="NCH28"/>
      <c r="NCI28"/>
      <c r="NCJ28"/>
      <c r="NCK28"/>
      <c r="NCL28"/>
      <c r="NCM28"/>
      <c r="NCN28"/>
      <c r="NCO28"/>
      <c r="NCP28"/>
      <c r="NCQ28"/>
      <c r="NCR28"/>
      <c r="NCS28"/>
      <c r="NCT28"/>
      <c r="NCU28"/>
      <c r="NCV28"/>
      <c r="NCW28"/>
      <c r="NCX28"/>
      <c r="NCY28"/>
      <c r="NCZ28"/>
      <c r="NDA28"/>
      <c r="NDB28"/>
      <c r="NDC28"/>
      <c r="NDD28"/>
      <c r="NDE28"/>
      <c r="NDF28"/>
      <c r="NDG28"/>
      <c r="NDH28"/>
      <c r="NDI28"/>
      <c r="NDJ28"/>
      <c r="NDK28"/>
      <c r="NDL28"/>
      <c r="NDM28"/>
      <c r="NDN28"/>
      <c r="NDO28"/>
      <c r="NDP28"/>
      <c r="NDQ28"/>
      <c r="NDR28"/>
      <c r="NDS28"/>
      <c r="NDT28"/>
      <c r="NDU28"/>
      <c r="NDV28"/>
      <c r="NDW28"/>
      <c r="NDX28"/>
      <c r="NDY28"/>
      <c r="NDZ28"/>
      <c r="NEA28"/>
      <c r="NEB28"/>
      <c r="NEC28"/>
      <c r="NED28"/>
      <c r="NEE28"/>
      <c r="NEF28"/>
      <c r="NEG28"/>
      <c r="NEH28"/>
      <c r="NEI28"/>
      <c r="NEJ28"/>
      <c r="NEK28"/>
      <c r="NEL28"/>
      <c r="NEM28"/>
      <c r="NEN28"/>
      <c r="NEO28"/>
      <c r="NEP28"/>
      <c r="NEQ28"/>
      <c r="NER28"/>
      <c r="NES28"/>
      <c r="NET28"/>
      <c r="NEU28"/>
      <c r="NEV28"/>
      <c r="NEW28"/>
      <c r="NEX28"/>
      <c r="NEY28"/>
      <c r="NEZ28"/>
      <c r="NFA28"/>
      <c r="NFB28"/>
      <c r="NFC28"/>
      <c r="NFD28"/>
      <c r="NFE28"/>
      <c r="NFF28"/>
      <c r="NFG28"/>
      <c r="NFH28"/>
      <c r="NFI28"/>
      <c r="NFJ28"/>
      <c r="NFK28"/>
      <c r="NFL28"/>
      <c r="NFM28"/>
      <c r="NFN28"/>
      <c r="NFO28"/>
      <c r="NFP28"/>
      <c r="NFQ28"/>
      <c r="NFR28"/>
      <c r="NFS28"/>
      <c r="NFT28"/>
      <c r="NFU28"/>
      <c r="NFV28"/>
      <c r="NFW28"/>
      <c r="NFX28"/>
      <c r="NFY28"/>
      <c r="NFZ28"/>
      <c r="NGA28"/>
      <c r="NGB28"/>
      <c r="NGC28"/>
      <c r="NGD28"/>
      <c r="NGE28"/>
      <c r="NGF28"/>
      <c r="NGG28"/>
      <c r="NGH28"/>
      <c r="NGI28"/>
      <c r="NGJ28"/>
      <c r="NGK28"/>
      <c r="NGL28"/>
      <c r="NGM28"/>
      <c r="NGN28"/>
      <c r="NGO28"/>
      <c r="NGP28"/>
      <c r="NGQ28"/>
      <c r="NGR28"/>
      <c r="NGS28"/>
      <c r="NGT28"/>
      <c r="NGU28"/>
      <c r="NGV28"/>
      <c r="NGW28"/>
      <c r="NGX28"/>
      <c r="NGY28"/>
      <c r="NGZ28"/>
      <c r="NHA28"/>
      <c r="NHB28"/>
      <c r="NHC28"/>
      <c r="NHD28"/>
      <c r="NHE28"/>
      <c r="NHF28"/>
      <c r="NHG28"/>
      <c r="NHH28"/>
      <c r="NHI28"/>
      <c r="NHJ28"/>
      <c r="NHK28"/>
      <c r="NHL28"/>
      <c r="NHM28"/>
      <c r="NHN28"/>
      <c r="NHO28"/>
      <c r="NHP28"/>
      <c r="NHQ28"/>
      <c r="NHR28"/>
      <c r="NHS28"/>
      <c r="NHT28"/>
      <c r="NHU28"/>
      <c r="NHV28"/>
      <c r="NHW28"/>
      <c r="NHX28"/>
      <c r="NHY28"/>
      <c r="NHZ28"/>
      <c r="NIA28"/>
      <c r="NIB28"/>
      <c r="NIC28"/>
      <c r="NID28"/>
      <c r="NIE28"/>
      <c r="NIF28"/>
      <c r="NIG28"/>
      <c r="NIH28"/>
      <c r="NII28"/>
      <c r="NIJ28"/>
      <c r="NIK28"/>
      <c r="NIL28"/>
      <c r="NIM28"/>
      <c r="NIN28"/>
      <c r="NIO28"/>
      <c r="NIP28"/>
      <c r="NIQ28"/>
      <c r="NIR28"/>
      <c r="NIS28"/>
      <c r="NIT28"/>
      <c r="NIU28"/>
      <c r="NIV28"/>
      <c r="NIW28"/>
      <c r="NIX28"/>
      <c r="NIY28"/>
      <c r="NIZ28"/>
      <c r="NJA28"/>
      <c r="NJB28"/>
      <c r="NJC28"/>
      <c r="NJD28"/>
      <c r="NJE28"/>
      <c r="NJF28"/>
      <c r="NJG28"/>
      <c r="NJH28"/>
      <c r="NJI28"/>
      <c r="NJJ28"/>
      <c r="NJK28"/>
      <c r="NJL28"/>
      <c r="NJM28"/>
      <c r="NJN28"/>
      <c r="NJO28"/>
      <c r="NJP28"/>
      <c r="NJQ28"/>
      <c r="NJR28"/>
      <c r="NJS28"/>
      <c r="NJT28"/>
      <c r="NJU28"/>
      <c r="NJV28"/>
      <c r="NJW28"/>
      <c r="NJX28"/>
      <c r="NJY28"/>
      <c r="NJZ28"/>
      <c r="NKA28"/>
      <c r="NKB28"/>
      <c r="NKC28"/>
      <c r="NKD28"/>
      <c r="NKE28"/>
      <c r="NKF28"/>
      <c r="NKG28"/>
      <c r="NKH28"/>
      <c r="NKI28"/>
      <c r="NKJ28"/>
      <c r="NKK28"/>
      <c r="NKL28"/>
      <c r="NKM28"/>
      <c r="NKN28"/>
      <c r="NKO28"/>
      <c r="NKP28"/>
      <c r="NKQ28"/>
      <c r="NKR28"/>
      <c r="NKS28"/>
      <c r="NKT28"/>
      <c r="NKU28"/>
      <c r="NKV28"/>
      <c r="NKW28"/>
      <c r="NKX28"/>
      <c r="NKY28"/>
      <c r="NKZ28"/>
      <c r="NLA28"/>
      <c r="NLB28"/>
      <c r="NLC28"/>
      <c r="NLD28"/>
      <c r="NLE28"/>
      <c r="NLF28"/>
      <c r="NLG28"/>
      <c r="NLH28"/>
      <c r="NLI28"/>
      <c r="NLJ28"/>
      <c r="NLK28"/>
      <c r="NLL28"/>
      <c r="NLM28"/>
      <c r="NLN28"/>
      <c r="NLO28"/>
      <c r="NLP28"/>
      <c r="NLQ28"/>
      <c r="NLR28"/>
      <c r="NLS28"/>
      <c r="NLT28"/>
      <c r="NLU28"/>
      <c r="NLV28"/>
      <c r="NLW28"/>
      <c r="NLX28"/>
      <c r="NLY28"/>
      <c r="NLZ28"/>
      <c r="NMA28"/>
      <c r="NMB28"/>
      <c r="NMC28"/>
      <c r="NMD28"/>
      <c r="NME28"/>
      <c r="NMF28"/>
      <c r="NMG28"/>
      <c r="NMH28"/>
      <c r="NMI28"/>
      <c r="NMJ28"/>
      <c r="NMK28"/>
      <c r="NML28"/>
      <c r="NMM28"/>
      <c r="NMN28"/>
      <c r="NMO28"/>
      <c r="NMP28"/>
      <c r="NMQ28"/>
      <c r="NMR28"/>
      <c r="NMS28"/>
      <c r="NMT28"/>
      <c r="NMU28"/>
      <c r="NMV28"/>
      <c r="NMW28"/>
      <c r="NMX28"/>
      <c r="NMY28"/>
      <c r="NMZ28"/>
      <c r="NNA28"/>
      <c r="NNB28"/>
      <c r="NNC28"/>
      <c r="NND28"/>
      <c r="NNE28"/>
      <c r="NNF28"/>
      <c r="NNG28"/>
      <c r="NNH28"/>
      <c r="NNI28"/>
      <c r="NNJ28"/>
      <c r="NNK28"/>
      <c r="NNL28"/>
      <c r="NNM28"/>
      <c r="NNN28"/>
      <c r="NNO28"/>
      <c r="NNP28"/>
      <c r="NNQ28"/>
      <c r="NNR28"/>
      <c r="NNS28"/>
      <c r="NNT28"/>
      <c r="NNU28"/>
      <c r="NNV28"/>
      <c r="NNW28"/>
      <c r="NNX28"/>
      <c r="NNY28"/>
      <c r="NNZ28"/>
      <c r="NOA28"/>
      <c r="NOB28"/>
      <c r="NOC28"/>
      <c r="NOD28"/>
      <c r="NOE28"/>
      <c r="NOF28"/>
      <c r="NOG28"/>
      <c r="NOH28"/>
      <c r="NOI28"/>
      <c r="NOJ28"/>
      <c r="NOK28"/>
      <c r="NOL28"/>
      <c r="NOM28"/>
      <c r="NON28"/>
      <c r="NOO28"/>
      <c r="NOP28"/>
      <c r="NOQ28"/>
      <c r="NOR28"/>
      <c r="NOS28"/>
      <c r="NOT28"/>
      <c r="NOU28"/>
      <c r="NOV28"/>
      <c r="NOW28"/>
      <c r="NOX28"/>
      <c r="NOY28"/>
      <c r="NOZ28"/>
      <c r="NPA28"/>
      <c r="NPB28"/>
      <c r="NPC28"/>
      <c r="NPD28"/>
      <c r="NPE28"/>
      <c r="NPF28"/>
      <c r="NPG28"/>
      <c r="NPH28"/>
      <c r="NPI28"/>
      <c r="NPJ28"/>
      <c r="NPK28"/>
      <c r="NPL28"/>
      <c r="NPM28"/>
      <c r="NPN28"/>
      <c r="NPO28"/>
      <c r="NPP28"/>
      <c r="NPQ28"/>
      <c r="NPR28"/>
      <c r="NPS28"/>
      <c r="NPT28"/>
      <c r="NPU28"/>
      <c r="NPV28"/>
      <c r="NPW28"/>
      <c r="NPX28"/>
      <c r="NPY28"/>
      <c r="NPZ28"/>
      <c r="NQA28"/>
      <c r="NQB28"/>
      <c r="NQC28"/>
      <c r="NQD28"/>
      <c r="NQE28"/>
      <c r="NQF28"/>
      <c r="NQG28"/>
      <c r="NQH28"/>
      <c r="NQI28"/>
      <c r="NQJ28"/>
      <c r="NQK28"/>
      <c r="NQL28"/>
      <c r="NQM28"/>
      <c r="NQN28"/>
      <c r="NQO28"/>
      <c r="NQP28"/>
      <c r="NQQ28"/>
      <c r="NQR28"/>
      <c r="NQS28"/>
      <c r="NQT28"/>
      <c r="NQU28"/>
      <c r="NQV28"/>
      <c r="NQW28"/>
      <c r="NQX28"/>
      <c r="NQY28"/>
      <c r="NQZ28"/>
      <c r="NRA28"/>
      <c r="NRB28"/>
      <c r="NRC28"/>
      <c r="NRD28"/>
      <c r="NRE28"/>
      <c r="NRF28"/>
      <c r="NRG28"/>
      <c r="NRH28"/>
      <c r="NRI28"/>
      <c r="NRJ28"/>
      <c r="NRK28"/>
      <c r="NRL28"/>
      <c r="NRM28"/>
      <c r="NRN28"/>
      <c r="NRO28"/>
      <c r="NRP28"/>
      <c r="NRQ28"/>
      <c r="NRR28"/>
      <c r="NRS28"/>
      <c r="NRT28"/>
      <c r="NRU28"/>
      <c r="NRV28"/>
      <c r="NRW28"/>
      <c r="NRX28"/>
      <c r="NRY28"/>
      <c r="NRZ28"/>
      <c r="NSA28"/>
      <c r="NSB28"/>
      <c r="NSC28"/>
      <c r="NSD28"/>
      <c r="NSE28"/>
      <c r="NSF28"/>
      <c r="NSG28"/>
      <c r="NSH28"/>
      <c r="NSI28"/>
      <c r="NSJ28"/>
      <c r="NSK28"/>
      <c r="NSL28"/>
      <c r="NSM28"/>
      <c r="NSN28"/>
      <c r="NSO28"/>
      <c r="NSP28"/>
      <c r="NSQ28"/>
      <c r="NSR28"/>
      <c r="NSS28"/>
      <c r="NST28"/>
      <c r="NSU28"/>
      <c r="NSV28"/>
      <c r="NSW28"/>
      <c r="NSX28"/>
      <c r="NSY28"/>
      <c r="NSZ28"/>
      <c r="NTA28"/>
      <c r="NTB28"/>
      <c r="NTC28"/>
      <c r="NTD28"/>
      <c r="NTE28"/>
      <c r="NTF28"/>
      <c r="NTG28"/>
      <c r="NTH28"/>
      <c r="NTI28"/>
      <c r="NTJ28"/>
      <c r="NTK28"/>
      <c r="NTL28"/>
      <c r="NTM28"/>
      <c r="NTN28"/>
      <c r="NTO28"/>
      <c r="NTP28"/>
      <c r="NTQ28"/>
      <c r="NTR28"/>
      <c r="NTS28"/>
      <c r="NTT28"/>
      <c r="NTU28"/>
      <c r="NTV28"/>
      <c r="NTW28"/>
      <c r="NTX28"/>
      <c r="NTY28"/>
      <c r="NTZ28"/>
      <c r="NUA28"/>
      <c r="NUB28"/>
      <c r="NUC28"/>
      <c r="NUD28"/>
      <c r="NUE28"/>
      <c r="NUF28"/>
      <c r="NUG28"/>
      <c r="NUH28"/>
      <c r="NUI28"/>
      <c r="NUJ28"/>
      <c r="NUK28"/>
      <c r="NUL28"/>
      <c r="NUM28"/>
      <c r="NUN28"/>
      <c r="NUO28"/>
      <c r="NUP28"/>
      <c r="NUQ28"/>
      <c r="NUR28"/>
      <c r="NUS28"/>
      <c r="NUT28"/>
      <c r="NUU28"/>
      <c r="NUV28"/>
      <c r="NUW28"/>
      <c r="NUX28"/>
      <c r="NUY28"/>
      <c r="NUZ28"/>
      <c r="NVA28"/>
      <c r="NVB28"/>
      <c r="NVC28"/>
      <c r="NVD28"/>
      <c r="NVE28"/>
      <c r="NVF28"/>
      <c r="NVG28"/>
      <c r="NVH28"/>
      <c r="NVI28"/>
      <c r="NVJ28"/>
      <c r="NVK28"/>
      <c r="NVL28"/>
      <c r="NVM28"/>
      <c r="NVN28"/>
      <c r="NVO28"/>
      <c r="NVP28"/>
      <c r="NVQ28"/>
      <c r="NVR28"/>
      <c r="NVS28"/>
      <c r="NVT28"/>
      <c r="NVU28"/>
      <c r="NVV28"/>
      <c r="NVW28"/>
      <c r="NVX28"/>
      <c r="NVY28"/>
      <c r="NVZ28"/>
      <c r="NWA28"/>
      <c r="NWB28"/>
      <c r="NWC28"/>
      <c r="NWD28"/>
      <c r="NWE28"/>
      <c r="NWF28"/>
      <c r="NWG28"/>
      <c r="NWH28"/>
      <c r="NWI28"/>
      <c r="NWJ28"/>
      <c r="NWK28"/>
      <c r="NWL28"/>
      <c r="NWM28"/>
      <c r="NWN28"/>
      <c r="NWO28"/>
      <c r="NWP28"/>
      <c r="NWQ28"/>
      <c r="NWR28"/>
      <c r="NWS28"/>
      <c r="NWT28"/>
      <c r="NWU28"/>
      <c r="NWV28"/>
      <c r="NWW28"/>
      <c r="NWX28"/>
      <c r="NWY28"/>
      <c r="NWZ28"/>
      <c r="NXA28"/>
      <c r="NXB28"/>
      <c r="NXC28"/>
      <c r="NXD28"/>
      <c r="NXE28"/>
      <c r="NXF28"/>
      <c r="NXG28"/>
      <c r="NXH28"/>
      <c r="NXI28"/>
      <c r="NXJ28"/>
      <c r="NXK28"/>
      <c r="NXL28"/>
      <c r="NXM28"/>
      <c r="NXN28"/>
      <c r="NXO28"/>
      <c r="NXP28"/>
      <c r="NXQ28"/>
      <c r="NXR28"/>
      <c r="NXS28"/>
      <c r="NXT28"/>
      <c r="NXU28"/>
      <c r="NXV28"/>
      <c r="NXW28"/>
      <c r="NXX28"/>
      <c r="NXY28"/>
      <c r="NXZ28"/>
      <c r="NYA28"/>
      <c r="NYB28"/>
      <c r="NYC28"/>
      <c r="NYD28"/>
      <c r="NYE28"/>
      <c r="NYF28"/>
      <c r="NYG28"/>
      <c r="NYH28"/>
      <c r="NYI28"/>
      <c r="NYJ28"/>
      <c r="NYK28"/>
      <c r="NYL28"/>
      <c r="NYM28"/>
      <c r="NYN28"/>
      <c r="NYO28"/>
      <c r="NYP28"/>
      <c r="NYQ28"/>
      <c r="NYR28"/>
      <c r="NYS28"/>
      <c r="NYT28"/>
      <c r="NYU28"/>
      <c r="NYV28"/>
      <c r="NYW28"/>
      <c r="NYX28"/>
      <c r="NYY28"/>
      <c r="NYZ28"/>
      <c r="NZA28"/>
      <c r="NZB28"/>
      <c r="NZC28"/>
      <c r="NZD28"/>
      <c r="NZE28"/>
      <c r="NZF28"/>
      <c r="NZG28"/>
      <c r="NZH28"/>
      <c r="NZI28"/>
      <c r="NZJ28"/>
      <c r="NZK28"/>
      <c r="NZL28"/>
      <c r="NZM28"/>
      <c r="NZN28"/>
      <c r="NZO28"/>
      <c r="NZP28"/>
      <c r="NZQ28"/>
      <c r="NZR28"/>
      <c r="NZS28"/>
      <c r="NZT28"/>
      <c r="NZU28"/>
      <c r="NZV28"/>
      <c r="NZW28"/>
      <c r="NZX28"/>
      <c r="NZY28"/>
      <c r="NZZ28"/>
      <c r="OAA28"/>
      <c r="OAB28"/>
      <c r="OAC28"/>
      <c r="OAD28"/>
      <c r="OAE28"/>
      <c r="OAF28"/>
      <c r="OAG28"/>
      <c r="OAH28"/>
      <c r="OAI28"/>
      <c r="OAJ28"/>
      <c r="OAK28"/>
      <c r="OAL28"/>
      <c r="OAM28"/>
      <c r="OAN28"/>
      <c r="OAO28"/>
      <c r="OAP28"/>
      <c r="OAQ28"/>
      <c r="OAR28"/>
      <c r="OAS28"/>
      <c r="OAT28"/>
      <c r="OAU28"/>
      <c r="OAV28"/>
      <c r="OAW28"/>
      <c r="OAX28"/>
      <c r="OAY28"/>
      <c r="OAZ28"/>
      <c r="OBA28"/>
      <c r="OBB28"/>
      <c r="OBC28"/>
      <c r="OBD28"/>
      <c r="OBE28"/>
      <c r="OBF28"/>
      <c r="OBG28"/>
      <c r="OBH28"/>
      <c r="OBI28"/>
      <c r="OBJ28"/>
      <c r="OBK28"/>
      <c r="OBL28"/>
      <c r="OBM28"/>
      <c r="OBN28"/>
      <c r="OBO28"/>
      <c r="OBP28"/>
      <c r="OBQ28"/>
      <c r="OBR28"/>
      <c r="OBS28"/>
      <c r="OBT28"/>
      <c r="OBU28"/>
      <c r="OBV28"/>
      <c r="OBW28"/>
      <c r="OBX28"/>
      <c r="OBY28"/>
      <c r="OBZ28"/>
      <c r="OCA28"/>
      <c r="OCB28"/>
      <c r="OCC28"/>
      <c r="OCD28"/>
      <c r="OCE28"/>
      <c r="OCF28"/>
      <c r="OCG28"/>
      <c r="OCH28"/>
      <c r="OCI28"/>
      <c r="OCJ28"/>
      <c r="OCK28"/>
      <c r="OCL28"/>
      <c r="OCM28"/>
      <c r="OCN28"/>
      <c r="OCO28"/>
      <c r="OCP28"/>
      <c r="OCQ28"/>
      <c r="OCR28"/>
      <c r="OCS28"/>
      <c r="OCT28"/>
      <c r="OCU28"/>
      <c r="OCV28"/>
      <c r="OCW28"/>
      <c r="OCX28"/>
      <c r="OCY28"/>
      <c r="OCZ28"/>
      <c r="ODA28"/>
      <c r="ODB28"/>
      <c r="ODC28"/>
      <c r="ODD28"/>
      <c r="ODE28"/>
      <c r="ODF28"/>
      <c r="ODG28"/>
      <c r="ODH28"/>
      <c r="ODI28"/>
      <c r="ODJ28"/>
      <c r="ODK28"/>
      <c r="ODL28"/>
      <c r="ODM28"/>
      <c r="ODN28"/>
      <c r="ODO28"/>
      <c r="ODP28"/>
      <c r="ODQ28"/>
      <c r="ODR28"/>
      <c r="ODS28"/>
      <c r="ODT28"/>
      <c r="ODU28"/>
      <c r="ODV28"/>
      <c r="ODW28"/>
      <c r="ODX28"/>
      <c r="ODY28"/>
      <c r="ODZ28"/>
      <c r="OEA28"/>
      <c r="OEB28"/>
      <c r="OEC28"/>
      <c r="OED28"/>
      <c r="OEE28"/>
      <c r="OEF28"/>
      <c r="OEG28"/>
      <c r="OEH28"/>
      <c r="OEI28"/>
      <c r="OEJ28"/>
      <c r="OEK28"/>
      <c r="OEL28"/>
      <c r="OEM28"/>
      <c r="OEN28"/>
      <c r="OEO28"/>
      <c r="OEP28"/>
      <c r="OEQ28"/>
      <c r="OER28"/>
      <c r="OES28"/>
      <c r="OET28"/>
      <c r="OEU28"/>
      <c r="OEV28"/>
      <c r="OEW28"/>
      <c r="OEX28"/>
      <c r="OEY28"/>
      <c r="OEZ28"/>
      <c r="OFA28"/>
      <c r="OFB28"/>
      <c r="OFC28"/>
      <c r="OFD28"/>
      <c r="OFE28"/>
      <c r="OFF28"/>
      <c r="OFG28"/>
      <c r="OFH28"/>
      <c r="OFI28"/>
      <c r="OFJ28"/>
      <c r="OFK28"/>
      <c r="OFL28"/>
      <c r="OFM28"/>
      <c r="OFN28"/>
      <c r="OFO28"/>
      <c r="OFP28"/>
      <c r="OFQ28"/>
      <c r="OFR28"/>
      <c r="OFS28"/>
      <c r="OFT28"/>
      <c r="OFU28"/>
      <c r="OFV28"/>
      <c r="OFW28"/>
      <c r="OFX28"/>
      <c r="OFY28"/>
      <c r="OFZ28"/>
      <c r="OGA28"/>
      <c r="OGB28"/>
      <c r="OGC28"/>
      <c r="OGD28"/>
      <c r="OGE28"/>
      <c r="OGF28"/>
      <c r="OGG28"/>
      <c r="OGH28"/>
      <c r="OGI28"/>
      <c r="OGJ28"/>
      <c r="OGK28"/>
      <c r="OGL28"/>
      <c r="OGM28"/>
      <c r="OGN28"/>
      <c r="OGO28"/>
      <c r="OGP28"/>
      <c r="OGQ28"/>
      <c r="OGR28"/>
      <c r="OGS28"/>
      <c r="OGT28"/>
      <c r="OGU28"/>
      <c r="OGV28"/>
      <c r="OGW28"/>
      <c r="OGX28"/>
      <c r="OGY28"/>
      <c r="OGZ28"/>
      <c r="OHA28"/>
      <c r="OHB28"/>
      <c r="OHC28"/>
      <c r="OHD28"/>
      <c r="OHE28"/>
      <c r="OHF28"/>
      <c r="OHG28"/>
      <c r="OHH28"/>
      <c r="OHI28"/>
      <c r="OHJ28"/>
      <c r="OHK28"/>
      <c r="OHL28"/>
      <c r="OHM28"/>
      <c r="OHN28"/>
      <c r="OHO28"/>
      <c r="OHP28"/>
      <c r="OHQ28"/>
      <c r="OHR28"/>
      <c r="OHS28"/>
      <c r="OHT28"/>
      <c r="OHU28"/>
      <c r="OHV28"/>
      <c r="OHW28"/>
      <c r="OHX28"/>
      <c r="OHY28"/>
      <c r="OHZ28"/>
      <c r="OIA28"/>
      <c r="OIB28"/>
      <c r="OIC28"/>
      <c r="OID28"/>
      <c r="OIE28"/>
      <c r="OIF28"/>
      <c r="OIG28"/>
      <c r="OIH28"/>
      <c r="OII28"/>
      <c r="OIJ28"/>
      <c r="OIK28"/>
      <c r="OIL28"/>
      <c r="OIM28"/>
      <c r="OIN28"/>
      <c r="OIO28"/>
      <c r="OIP28"/>
      <c r="OIQ28"/>
      <c r="OIR28"/>
      <c r="OIS28"/>
      <c r="OIT28"/>
      <c r="OIU28"/>
      <c r="OIV28"/>
      <c r="OIW28"/>
      <c r="OIX28"/>
      <c r="OIY28"/>
      <c r="OIZ28"/>
      <c r="OJA28"/>
      <c r="OJB28"/>
      <c r="OJC28"/>
      <c r="OJD28"/>
      <c r="OJE28"/>
      <c r="OJF28"/>
      <c r="OJG28"/>
      <c r="OJH28"/>
      <c r="OJI28"/>
      <c r="OJJ28"/>
      <c r="OJK28"/>
      <c r="OJL28"/>
      <c r="OJM28"/>
      <c r="OJN28"/>
      <c r="OJO28"/>
      <c r="OJP28"/>
      <c r="OJQ28"/>
      <c r="OJR28"/>
      <c r="OJS28"/>
      <c r="OJT28"/>
      <c r="OJU28"/>
      <c r="OJV28"/>
      <c r="OJW28"/>
      <c r="OJX28"/>
      <c r="OJY28"/>
      <c r="OJZ28"/>
      <c r="OKA28"/>
      <c r="OKB28"/>
      <c r="OKC28"/>
      <c r="OKD28"/>
      <c r="OKE28"/>
      <c r="OKF28"/>
      <c r="OKG28"/>
      <c r="OKH28"/>
      <c r="OKI28"/>
      <c r="OKJ28"/>
      <c r="OKK28"/>
      <c r="OKL28"/>
      <c r="OKM28"/>
      <c r="OKN28"/>
      <c r="OKO28"/>
      <c r="OKP28"/>
      <c r="OKQ28"/>
      <c r="OKR28"/>
      <c r="OKS28"/>
      <c r="OKT28"/>
      <c r="OKU28"/>
      <c r="OKV28"/>
      <c r="OKW28"/>
      <c r="OKX28"/>
      <c r="OKY28"/>
      <c r="OKZ28"/>
      <c r="OLA28"/>
      <c r="OLB28"/>
      <c r="OLC28"/>
      <c r="OLD28"/>
      <c r="OLE28"/>
      <c r="OLF28"/>
      <c r="OLG28"/>
      <c r="OLH28"/>
      <c r="OLI28"/>
      <c r="OLJ28"/>
      <c r="OLK28"/>
      <c r="OLL28"/>
      <c r="OLM28"/>
      <c r="OLN28"/>
      <c r="OLO28"/>
      <c r="OLP28"/>
      <c r="OLQ28"/>
      <c r="OLR28"/>
      <c r="OLS28"/>
      <c r="OLT28"/>
      <c r="OLU28"/>
      <c r="OLV28"/>
      <c r="OLW28"/>
      <c r="OLX28"/>
      <c r="OLY28"/>
      <c r="OLZ28"/>
      <c r="OMA28"/>
      <c r="OMB28"/>
      <c r="OMC28"/>
      <c r="OMD28"/>
      <c r="OME28"/>
      <c r="OMF28"/>
      <c r="OMG28"/>
      <c r="OMH28"/>
      <c r="OMI28"/>
      <c r="OMJ28"/>
      <c r="OMK28"/>
      <c r="OML28"/>
      <c r="OMM28"/>
      <c r="OMN28"/>
      <c r="OMO28"/>
      <c r="OMP28"/>
      <c r="OMQ28"/>
      <c r="OMR28"/>
      <c r="OMS28"/>
      <c r="OMT28"/>
      <c r="OMU28"/>
      <c r="OMV28"/>
      <c r="OMW28"/>
      <c r="OMX28"/>
      <c r="OMY28"/>
      <c r="OMZ28"/>
      <c r="ONA28"/>
      <c r="ONB28"/>
      <c r="ONC28"/>
      <c r="OND28"/>
      <c r="ONE28"/>
      <c r="ONF28"/>
      <c r="ONG28"/>
      <c r="ONH28"/>
      <c r="ONI28"/>
      <c r="ONJ28"/>
      <c r="ONK28"/>
      <c r="ONL28"/>
      <c r="ONM28"/>
      <c r="ONN28"/>
      <c r="ONO28"/>
      <c r="ONP28"/>
      <c r="ONQ28"/>
      <c r="ONR28"/>
      <c r="ONS28"/>
      <c r="ONT28"/>
      <c r="ONU28"/>
      <c r="ONV28"/>
      <c r="ONW28"/>
      <c r="ONX28"/>
      <c r="ONY28"/>
      <c r="ONZ28"/>
      <c r="OOA28"/>
      <c r="OOB28"/>
      <c r="OOC28"/>
      <c r="OOD28"/>
      <c r="OOE28"/>
      <c r="OOF28"/>
      <c r="OOG28"/>
      <c r="OOH28"/>
      <c r="OOI28"/>
      <c r="OOJ28"/>
      <c r="OOK28"/>
      <c r="OOL28"/>
      <c r="OOM28"/>
      <c r="OON28"/>
      <c r="OOO28"/>
      <c r="OOP28"/>
      <c r="OOQ28"/>
      <c r="OOR28"/>
      <c r="OOS28"/>
      <c r="OOT28"/>
      <c r="OOU28"/>
      <c r="OOV28"/>
      <c r="OOW28"/>
      <c r="OOX28"/>
      <c r="OOY28"/>
      <c r="OOZ28"/>
      <c r="OPA28"/>
      <c r="OPB28"/>
      <c r="OPC28"/>
      <c r="OPD28"/>
      <c r="OPE28"/>
      <c r="OPF28"/>
      <c r="OPG28"/>
      <c r="OPH28"/>
      <c r="OPI28"/>
      <c r="OPJ28"/>
      <c r="OPK28"/>
      <c r="OPL28"/>
      <c r="OPM28"/>
      <c r="OPN28"/>
      <c r="OPO28"/>
      <c r="OPP28"/>
      <c r="OPQ28"/>
      <c r="OPR28"/>
      <c r="OPS28"/>
      <c r="OPT28"/>
      <c r="OPU28"/>
      <c r="OPV28"/>
      <c r="OPW28"/>
      <c r="OPX28"/>
      <c r="OPY28"/>
      <c r="OPZ28"/>
      <c r="OQA28"/>
      <c r="OQB28"/>
      <c r="OQC28"/>
      <c r="OQD28"/>
      <c r="OQE28"/>
      <c r="OQF28"/>
      <c r="OQG28"/>
      <c r="OQH28"/>
      <c r="OQI28"/>
      <c r="OQJ28"/>
      <c r="OQK28"/>
      <c r="OQL28"/>
      <c r="OQM28"/>
      <c r="OQN28"/>
      <c r="OQO28"/>
      <c r="OQP28"/>
      <c r="OQQ28"/>
      <c r="OQR28"/>
      <c r="OQS28"/>
      <c r="OQT28"/>
      <c r="OQU28"/>
      <c r="OQV28"/>
      <c r="OQW28"/>
      <c r="OQX28"/>
      <c r="OQY28"/>
      <c r="OQZ28"/>
      <c r="ORA28"/>
      <c r="ORB28"/>
      <c r="ORC28"/>
      <c r="ORD28"/>
      <c r="ORE28"/>
      <c r="ORF28"/>
      <c r="ORG28"/>
      <c r="ORH28"/>
      <c r="ORI28"/>
      <c r="ORJ28"/>
      <c r="ORK28"/>
      <c r="ORL28"/>
      <c r="ORM28"/>
      <c r="ORN28"/>
      <c r="ORO28"/>
      <c r="ORP28"/>
      <c r="ORQ28"/>
      <c r="ORR28"/>
      <c r="ORS28"/>
      <c r="ORT28"/>
      <c r="ORU28"/>
      <c r="ORV28"/>
      <c r="ORW28"/>
      <c r="ORX28"/>
      <c r="ORY28"/>
      <c r="ORZ28"/>
      <c r="OSA28"/>
      <c r="OSB28"/>
      <c r="OSC28"/>
      <c r="OSD28"/>
      <c r="OSE28"/>
      <c r="OSF28"/>
      <c r="OSG28"/>
      <c r="OSH28"/>
      <c r="OSI28"/>
      <c r="OSJ28"/>
      <c r="OSK28"/>
      <c r="OSL28"/>
      <c r="OSM28"/>
      <c r="OSN28"/>
      <c r="OSO28"/>
      <c r="OSP28"/>
      <c r="OSQ28"/>
      <c r="OSR28"/>
      <c r="OSS28"/>
      <c r="OST28"/>
      <c r="OSU28"/>
      <c r="OSV28"/>
      <c r="OSW28"/>
      <c r="OSX28"/>
      <c r="OSY28"/>
      <c r="OSZ28"/>
      <c r="OTA28"/>
      <c r="OTB28"/>
      <c r="OTC28"/>
      <c r="OTD28"/>
      <c r="OTE28"/>
      <c r="OTF28"/>
      <c r="OTG28"/>
      <c r="OTH28"/>
      <c r="OTI28"/>
      <c r="OTJ28"/>
      <c r="OTK28"/>
      <c r="OTL28"/>
      <c r="OTM28"/>
      <c r="OTN28"/>
      <c r="OTO28"/>
      <c r="OTP28"/>
      <c r="OTQ28"/>
      <c r="OTR28"/>
      <c r="OTS28"/>
      <c r="OTT28"/>
      <c r="OTU28"/>
      <c r="OTV28"/>
      <c r="OTW28"/>
      <c r="OTX28"/>
      <c r="OTY28"/>
      <c r="OTZ28"/>
      <c r="OUA28"/>
      <c r="OUB28"/>
      <c r="OUC28"/>
      <c r="OUD28"/>
      <c r="OUE28"/>
      <c r="OUF28"/>
      <c r="OUG28"/>
      <c r="OUH28"/>
      <c r="OUI28"/>
      <c r="OUJ28"/>
      <c r="OUK28"/>
      <c r="OUL28"/>
      <c r="OUM28"/>
      <c r="OUN28"/>
      <c r="OUO28"/>
      <c r="OUP28"/>
      <c r="OUQ28"/>
      <c r="OUR28"/>
      <c r="OUS28"/>
      <c r="OUT28"/>
      <c r="OUU28"/>
      <c r="OUV28"/>
      <c r="OUW28"/>
      <c r="OUX28"/>
      <c r="OUY28"/>
      <c r="OUZ28"/>
      <c r="OVA28"/>
      <c r="OVB28"/>
      <c r="OVC28"/>
      <c r="OVD28"/>
      <c r="OVE28"/>
      <c r="OVF28"/>
      <c r="OVG28"/>
      <c r="OVH28"/>
      <c r="OVI28"/>
      <c r="OVJ28"/>
      <c r="OVK28"/>
      <c r="OVL28"/>
      <c r="OVM28"/>
      <c r="OVN28"/>
      <c r="OVO28"/>
      <c r="OVP28"/>
      <c r="OVQ28"/>
      <c r="OVR28"/>
      <c r="OVS28"/>
      <c r="OVT28"/>
      <c r="OVU28"/>
      <c r="OVV28"/>
      <c r="OVW28"/>
      <c r="OVX28"/>
      <c r="OVY28"/>
      <c r="OVZ28"/>
      <c r="OWA28"/>
      <c r="OWB28"/>
      <c r="OWC28"/>
      <c r="OWD28"/>
      <c r="OWE28"/>
      <c r="OWF28"/>
      <c r="OWG28"/>
      <c r="OWH28"/>
      <c r="OWI28"/>
      <c r="OWJ28"/>
      <c r="OWK28"/>
      <c r="OWL28"/>
      <c r="OWM28"/>
      <c r="OWN28"/>
      <c r="OWO28"/>
      <c r="OWP28"/>
      <c r="OWQ28"/>
      <c r="OWR28"/>
      <c r="OWS28"/>
      <c r="OWT28"/>
      <c r="OWU28"/>
      <c r="OWV28"/>
      <c r="OWW28"/>
      <c r="OWX28"/>
      <c r="OWY28"/>
      <c r="OWZ28"/>
      <c r="OXA28"/>
      <c r="OXB28"/>
      <c r="OXC28"/>
      <c r="OXD28"/>
      <c r="OXE28"/>
      <c r="OXF28"/>
      <c r="OXG28"/>
      <c r="OXH28"/>
      <c r="OXI28"/>
      <c r="OXJ28"/>
      <c r="OXK28"/>
      <c r="OXL28"/>
      <c r="OXM28"/>
      <c r="OXN28"/>
      <c r="OXO28"/>
      <c r="OXP28"/>
      <c r="OXQ28"/>
      <c r="OXR28"/>
      <c r="OXS28"/>
      <c r="OXT28"/>
      <c r="OXU28"/>
      <c r="OXV28"/>
      <c r="OXW28"/>
      <c r="OXX28"/>
      <c r="OXY28"/>
      <c r="OXZ28"/>
      <c r="OYA28"/>
      <c r="OYB28"/>
      <c r="OYC28"/>
      <c r="OYD28"/>
      <c r="OYE28"/>
      <c r="OYF28"/>
      <c r="OYG28"/>
      <c r="OYH28"/>
      <c r="OYI28"/>
      <c r="OYJ28"/>
      <c r="OYK28"/>
      <c r="OYL28"/>
      <c r="OYM28"/>
      <c r="OYN28"/>
      <c r="OYO28"/>
      <c r="OYP28"/>
      <c r="OYQ28"/>
      <c r="OYR28"/>
      <c r="OYS28"/>
      <c r="OYT28"/>
      <c r="OYU28"/>
      <c r="OYV28"/>
      <c r="OYW28"/>
      <c r="OYX28"/>
      <c r="OYY28"/>
      <c r="OYZ28"/>
      <c r="OZA28"/>
      <c r="OZB28"/>
      <c r="OZC28"/>
      <c r="OZD28"/>
      <c r="OZE28"/>
      <c r="OZF28"/>
      <c r="OZG28"/>
      <c r="OZH28"/>
      <c r="OZI28"/>
      <c r="OZJ28"/>
      <c r="OZK28"/>
      <c r="OZL28"/>
      <c r="OZM28"/>
      <c r="OZN28"/>
      <c r="OZO28"/>
      <c r="OZP28"/>
      <c r="OZQ28"/>
      <c r="OZR28"/>
      <c r="OZS28"/>
      <c r="OZT28"/>
      <c r="OZU28"/>
      <c r="OZV28"/>
      <c r="OZW28"/>
      <c r="OZX28"/>
      <c r="OZY28"/>
      <c r="OZZ28"/>
      <c r="PAA28"/>
      <c r="PAB28"/>
      <c r="PAC28"/>
      <c r="PAD28"/>
      <c r="PAE28"/>
      <c r="PAF28"/>
      <c r="PAG28"/>
      <c r="PAH28"/>
      <c r="PAI28"/>
      <c r="PAJ28"/>
      <c r="PAK28"/>
      <c r="PAL28"/>
      <c r="PAM28"/>
      <c r="PAN28"/>
      <c r="PAO28"/>
      <c r="PAP28"/>
      <c r="PAQ28"/>
      <c r="PAR28"/>
      <c r="PAS28"/>
      <c r="PAT28"/>
      <c r="PAU28"/>
      <c r="PAV28"/>
      <c r="PAW28"/>
      <c r="PAX28"/>
      <c r="PAY28"/>
      <c r="PAZ28"/>
      <c r="PBA28"/>
      <c r="PBB28"/>
      <c r="PBC28"/>
      <c r="PBD28"/>
      <c r="PBE28"/>
      <c r="PBF28"/>
      <c r="PBG28"/>
      <c r="PBH28"/>
      <c r="PBI28"/>
      <c r="PBJ28"/>
      <c r="PBK28"/>
      <c r="PBL28"/>
      <c r="PBM28"/>
      <c r="PBN28"/>
      <c r="PBO28"/>
      <c r="PBP28"/>
      <c r="PBQ28"/>
      <c r="PBR28"/>
      <c r="PBS28"/>
      <c r="PBT28"/>
      <c r="PBU28"/>
      <c r="PBV28"/>
      <c r="PBW28"/>
      <c r="PBX28"/>
      <c r="PBY28"/>
      <c r="PBZ28"/>
      <c r="PCA28"/>
      <c r="PCB28"/>
      <c r="PCC28"/>
      <c r="PCD28"/>
      <c r="PCE28"/>
      <c r="PCF28"/>
      <c r="PCG28"/>
      <c r="PCH28"/>
      <c r="PCI28"/>
      <c r="PCJ28"/>
      <c r="PCK28"/>
      <c r="PCL28"/>
      <c r="PCM28"/>
      <c r="PCN28"/>
      <c r="PCO28"/>
      <c r="PCP28"/>
      <c r="PCQ28"/>
      <c r="PCR28"/>
      <c r="PCS28"/>
      <c r="PCT28"/>
      <c r="PCU28"/>
      <c r="PCV28"/>
      <c r="PCW28"/>
      <c r="PCX28"/>
      <c r="PCY28"/>
      <c r="PCZ28"/>
      <c r="PDA28"/>
      <c r="PDB28"/>
      <c r="PDC28"/>
      <c r="PDD28"/>
      <c r="PDE28"/>
      <c r="PDF28"/>
      <c r="PDG28"/>
      <c r="PDH28"/>
      <c r="PDI28"/>
      <c r="PDJ28"/>
      <c r="PDK28"/>
      <c r="PDL28"/>
      <c r="PDM28"/>
      <c r="PDN28"/>
      <c r="PDO28"/>
      <c r="PDP28"/>
      <c r="PDQ28"/>
      <c r="PDR28"/>
      <c r="PDS28"/>
      <c r="PDT28"/>
      <c r="PDU28"/>
      <c r="PDV28"/>
      <c r="PDW28"/>
      <c r="PDX28"/>
      <c r="PDY28"/>
      <c r="PDZ28"/>
      <c r="PEA28"/>
      <c r="PEB28"/>
      <c r="PEC28"/>
      <c r="PED28"/>
      <c r="PEE28"/>
      <c r="PEF28"/>
      <c r="PEG28"/>
      <c r="PEH28"/>
      <c r="PEI28"/>
      <c r="PEJ28"/>
      <c r="PEK28"/>
      <c r="PEL28"/>
      <c r="PEM28"/>
      <c r="PEN28"/>
      <c r="PEO28"/>
      <c r="PEP28"/>
      <c r="PEQ28"/>
      <c r="PER28"/>
      <c r="PES28"/>
      <c r="PET28"/>
      <c r="PEU28"/>
      <c r="PEV28"/>
      <c r="PEW28"/>
      <c r="PEX28"/>
      <c r="PEY28"/>
      <c r="PEZ28"/>
      <c r="PFA28"/>
      <c r="PFB28"/>
      <c r="PFC28"/>
      <c r="PFD28"/>
      <c r="PFE28"/>
      <c r="PFF28"/>
      <c r="PFG28"/>
      <c r="PFH28"/>
      <c r="PFI28"/>
      <c r="PFJ28"/>
      <c r="PFK28"/>
      <c r="PFL28"/>
      <c r="PFM28"/>
      <c r="PFN28"/>
      <c r="PFO28"/>
      <c r="PFP28"/>
      <c r="PFQ28"/>
      <c r="PFR28"/>
      <c r="PFS28"/>
      <c r="PFT28"/>
      <c r="PFU28"/>
      <c r="PFV28"/>
      <c r="PFW28"/>
      <c r="PFX28"/>
      <c r="PFY28"/>
      <c r="PFZ28"/>
      <c r="PGA28"/>
      <c r="PGB28"/>
      <c r="PGC28"/>
      <c r="PGD28"/>
      <c r="PGE28"/>
      <c r="PGF28"/>
      <c r="PGG28"/>
      <c r="PGH28"/>
      <c r="PGI28"/>
      <c r="PGJ28"/>
      <c r="PGK28"/>
      <c r="PGL28"/>
      <c r="PGM28"/>
      <c r="PGN28"/>
      <c r="PGO28"/>
      <c r="PGP28"/>
      <c r="PGQ28"/>
      <c r="PGR28"/>
      <c r="PGS28"/>
      <c r="PGT28"/>
      <c r="PGU28"/>
      <c r="PGV28"/>
      <c r="PGW28"/>
      <c r="PGX28"/>
      <c r="PGY28"/>
      <c r="PGZ28"/>
      <c r="PHA28"/>
      <c r="PHB28"/>
      <c r="PHC28"/>
      <c r="PHD28"/>
      <c r="PHE28"/>
      <c r="PHF28"/>
      <c r="PHG28"/>
      <c r="PHH28"/>
      <c r="PHI28"/>
      <c r="PHJ28"/>
      <c r="PHK28"/>
      <c r="PHL28"/>
      <c r="PHM28"/>
      <c r="PHN28"/>
      <c r="PHO28"/>
      <c r="PHP28"/>
      <c r="PHQ28"/>
      <c r="PHR28"/>
      <c r="PHS28"/>
      <c r="PHT28"/>
      <c r="PHU28"/>
      <c r="PHV28"/>
      <c r="PHW28"/>
      <c r="PHX28"/>
      <c r="PHY28"/>
      <c r="PHZ28"/>
      <c r="PIA28"/>
      <c r="PIB28"/>
      <c r="PIC28"/>
      <c r="PID28"/>
      <c r="PIE28"/>
      <c r="PIF28"/>
      <c r="PIG28"/>
      <c r="PIH28"/>
      <c r="PII28"/>
      <c r="PIJ28"/>
      <c r="PIK28"/>
      <c r="PIL28"/>
      <c r="PIM28"/>
      <c r="PIN28"/>
      <c r="PIO28"/>
      <c r="PIP28"/>
      <c r="PIQ28"/>
      <c r="PIR28"/>
      <c r="PIS28"/>
      <c r="PIT28"/>
      <c r="PIU28"/>
      <c r="PIV28"/>
      <c r="PIW28"/>
      <c r="PIX28"/>
      <c r="PIY28"/>
      <c r="PIZ28"/>
      <c r="PJA28"/>
      <c r="PJB28"/>
      <c r="PJC28"/>
      <c r="PJD28"/>
      <c r="PJE28"/>
      <c r="PJF28"/>
      <c r="PJG28"/>
      <c r="PJH28"/>
      <c r="PJI28"/>
      <c r="PJJ28"/>
      <c r="PJK28"/>
      <c r="PJL28"/>
      <c r="PJM28"/>
      <c r="PJN28"/>
      <c r="PJO28"/>
      <c r="PJP28"/>
      <c r="PJQ28"/>
      <c r="PJR28"/>
      <c r="PJS28"/>
      <c r="PJT28"/>
      <c r="PJU28"/>
      <c r="PJV28"/>
      <c r="PJW28"/>
      <c r="PJX28"/>
      <c r="PJY28"/>
      <c r="PJZ28"/>
      <c r="PKA28"/>
      <c r="PKB28"/>
      <c r="PKC28"/>
      <c r="PKD28"/>
      <c r="PKE28"/>
      <c r="PKF28"/>
      <c r="PKG28"/>
      <c r="PKH28"/>
      <c r="PKI28"/>
      <c r="PKJ28"/>
      <c r="PKK28"/>
      <c r="PKL28"/>
      <c r="PKM28"/>
      <c r="PKN28"/>
      <c r="PKO28"/>
      <c r="PKP28"/>
      <c r="PKQ28"/>
      <c r="PKR28"/>
      <c r="PKS28"/>
      <c r="PKT28"/>
      <c r="PKU28"/>
      <c r="PKV28"/>
      <c r="PKW28"/>
      <c r="PKX28"/>
      <c r="PKY28"/>
      <c r="PKZ28"/>
      <c r="PLA28"/>
      <c r="PLB28"/>
      <c r="PLC28"/>
      <c r="PLD28"/>
      <c r="PLE28"/>
      <c r="PLF28"/>
      <c r="PLG28"/>
      <c r="PLH28"/>
      <c r="PLI28"/>
      <c r="PLJ28"/>
      <c r="PLK28"/>
      <c r="PLL28"/>
      <c r="PLM28"/>
      <c r="PLN28"/>
      <c r="PLO28"/>
      <c r="PLP28"/>
      <c r="PLQ28"/>
      <c r="PLR28"/>
      <c r="PLS28"/>
      <c r="PLT28"/>
      <c r="PLU28"/>
      <c r="PLV28"/>
      <c r="PLW28"/>
      <c r="PLX28"/>
      <c r="PLY28"/>
      <c r="PLZ28"/>
      <c r="PMA28"/>
      <c r="PMB28"/>
      <c r="PMC28"/>
      <c r="PMD28"/>
      <c r="PME28"/>
      <c r="PMF28"/>
      <c r="PMG28"/>
      <c r="PMH28"/>
      <c r="PMI28"/>
      <c r="PMJ28"/>
      <c r="PMK28"/>
      <c r="PML28"/>
      <c r="PMM28"/>
      <c r="PMN28"/>
      <c r="PMO28"/>
      <c r="PMP28"/>
      <c r="PMQ28"/>
      <c r="PMR28"/>
      <c r="PMS28"/>
      <c r="PMT28"/>
      <c r="PMU28"/>
      <c r="PMV28"/>
      <c r="PMW28"/>
      <c r="PMX28"/>
      <c r="PMY28"/>
      <c r="PMZ28"/>
      <c r="PNA28"/>
      <c r="PNB28"/>
      <c r="PNC28"/>
      <c r="PND28"/>
      <c r="PNE28"/>
      <c r="PNF28"/>
      <c r="PNG28"/>
      <c r="PNH28"/>
      <c r="PNI28"/>
      <c r="PNJ28"/>
      <c r="PNK28"/>
      <c r="PNL28"/>
      <c r="PNM28"/>
      <c r="PNN28"/>
      <c r="PNO28"/>
      <c r="PNP28"/>
      <c r="PNQ28"/>
      <c r="PNR28"/>
      <c r="PNS28"/>
      <c r="PNT28"/>
      <c r="PNU28"/>
      <c r="PNV28"/>
      <c r="PNW28"/>
      <c r="PNX28"/>
      <c r="PNY28"/>
      <c r="PNZ28"/>
      <c r="POA28"/>
      <c r="POB28"/>
      <c r="POC28"/>
      <c r="POD28"/>
      <c r="POE28"/>
      <c r="POF28"/>
      <c r="POG28"/>
      <c r="POH28"/>
      <c r="POI28"/>
      <c r="POJ28"/>
      <c r="POK28"/>
      <c r="POL28"/>
      <c r="POM28"/>
      <c r="PON28"/>
      <c r="POO28"/>
      <c r="POP28"/>
      <c r="POQ28"/>
      <c r="POR28"/>
      <c r="POS28"/>
      <c r="POT28"/>
      <c r="POU28"/>
      <c r="POV28"/>
      <c r="POW28"/>
      <c r="POX28"/>
      <c r="POY28"/>
      <c r="POZ28"/>
      <c r="PPA28"/>
      <c r="PPB28"/>
      <c r="PPC28"/>
      <c r="PPD28"/>
      <c r="PPE28"/>
      <c r="PPF28"/>
      <c r="PPG28"/>
      <c r="PPH28"/>
      <c r="PPI28"/>
      <c r="PPJ28"/>
      <c r="PPK28"/>
      <c r="PPL28"/>
      <c r="PPM28"/>
      <c r="PPN28"/>
      <c r="PPO28"/>
      <c r="PPP28"/>
      <c r="PPQ28"/>
      <c r="PPR28"/>
      <c r="PPS28"/>
      <c r="PPT28"/>
      <c r="PPU28"/>
      <c r="PPV28"/>
      <c r="PPW28"/>
      <c r="PPX28"/>
      <c r="PPY28"/>
      <c r="PPZ28"/>
      <c r="PQA28"/>
      <c r="PQB28"/>
      <c r="PQC28"/>
      <c r="PQD28"/>
      <c r="PQE28"/>
      <c r="PQF28"/>
      <c r="PQG28"/>
      <c r="PQH28"/>
      <c r="PQI28"/>
      <c r="PQJ28"/>
      <c r="PQK28"/>
      <c r="PQL28"/>
      <c r="PQM28"/>
      <c r="PQN28"/>
      <c r="PQO28"/>
      <c r="PQP28"/>
      <c r="PQQ28"/>
      <c r="PQR28"/>
      <c r="PQS28"/>
      <c r="PQT28"/>
      <c r="PQU28"/>
      <c r="PQV28"/>
      <c r="PQW28"/>
      <c r="PQX28"/>
      <c r="PQY28"/>
      <c r="PQZ28"/>
      <c r="PRA28"/>
      <c r="PRB28"/>
      <c r="PRC28"/>
      <c r="PRD28"/>
      <c r="PRE28"/>
      <c r="PRF28"/>
      <c r="PRG28"/>
      <c r="PRH28"/>
      <c r="PRI28"/>
      <c r="PRJ28"/>
      <c r="PRK28"/>
      <c r="PRL28"/>
      <c r="PRM28"/>
      <c r="PRN28"/>
      <c r="PRO28"/>
      <c r="PRP28"/>
      <c r="PRQ28"/>
      <c r="PRR28"/>
      <c r="PRS28"/>
      <c r="PRT28"/>
      <c r="PRU28"/>
      <c r="PRV28"/>
      <c r="PRW28"/>
      <c r="PRX28"/>
      <c r="PRY28"/>
      <c r="PRZ28"/>
      <c r="PSA28"/>
      <c r="PSB28"/>
      <c r="PSC28"/>
      <c r="PSD28"/>
      <c r="PSE28"/>
      <c r="PSF28"/>
      <c r="PSG28"/>
      <c r="PSH28"/>
      <c r="PSI28"/>
      <c r="PSJ28"/>
      <c r="PSK28"/>
      <c r="PSL28"/>
      <c r="PSM28"/>
      <c r="PSN28"/>
      <c r="PSO28"/>
      <c r="PSP28"/>
      <c r="PSQ28"/>
      <c r="PSR28"/>
      <c r="PSS28"/>
      <c r="PST28"/>
      <c r="PSU28"/>
      <c r="PSV28"/>
      <c r="PSW28"/>
      <c r="PSX28"/>
      <c r="PSY28"/>
      <c r="PSZ28"/>
      <c r="PTA28"/>
      <c r="PTB28"/>
      <c r="PTC28"/>
      <c r="PTD28"/>
      <c r="PTE28"/>
      <c r="PTF28"/>
      <c r="PTG28"/>
      <c r="PTH28"/>
      <c r="PTI28"/>
      <c r="PTJ28"/>
      <c r="PTK28"/>
      <c r="PTL28"/>
      <c r="PTM28"/>
      <c r="PTN28"/>
      <c r="PTO28"/>
      <c r="PTP28"/>
      <c r="PTQ28"/>
      <c r="PTR28"/>
      <c r="PTS28"/>
      <c r="PTT28"/>
      <c r="PTU28"/>
      <c r="PTV28"/>
      <c r="PTW28"/>
      <c r="PTX28"/>
      <c r="PTY28"/>
      <c r="PTZ28"/>
      <c r="PUA28"/>
      <c r="PUB28"/>
      <c r="PUC28"/>
      <c r="PUD28"/>
      <c r="PUE28"/>
      <c r="PUF28"/>
      <c r="PUG28"/>
      <c r="PUH28"/>
      <c r="PUI28"/>
      <c r="PUJ28"/>
      <c r="PUK28"/>
      <c r="PUL28"/>
      <c r="PUM28"/>
      <c r="PUN28"/>
      <c r="PUO28"/>
      <c r="PUP28"/>
      <c r="PUQ28"/>
      <c r="PUR28"/>
      <c r="PUS28"/>
      <c r="PUT28"/>
      <c r="PUU28"/>
      <c r="PUV28"/>
      <c r="PUW28"/>
      <c r="PUX28"/>
      <c r="PUY28"/>
      <c r="PUZ28"/>
      <c r="PVA28"/>
      <c r="PVB28"/>
      <c r="PVC28"/>
      <c r="PVD28"/>
      <c r="PVE28"/>
      <c r="PVF28"/>
      <c r="PVG28"/>
      <c r="PVH28"/>
      <c r="PVI28"/>
      <c r="PVJ28"/>
      <c r="PVK28"/>
      <c r="PVL28"/>
      <c r="PVM28"/>
      <c r="PVN28"/>
      <c r="PVO28"/>
      <c r="PVP28"/>
      <c r="PVQ28"/>
      <c r="PVR28"/>
      <c r="PVS28"/>
      <c r="PVT28"/>
      <c r="PVU28"/>
      <c r="PVV28"/>
      <c r="PVW28"/>
      <c r="PVX28"/>
      <c r="PVY28"/>
      <c r="PVZ28"/>
      <c r="PWA28"/>
      <c r="PWB28"/>
      <c r="PWC28"/>
      <c r="PWD28"/>
      <c r="PWE28"/>
      <c r="PWF28"/>
      <c r="PWG28"/>
      <c r="PWH28"/>
      <c r="PWI28"/>
      <c r="PWJ28"/>
      <c r="PWK28"/>
      <c r="PWL28"/>
      <c r="PWM28"/>
      <c r="PWN28"/>
      <c r="PWO28"/>
      <c r="PWP28"/>
      <c r="PWQ28"/>
      <c r="PWR28"/>
      <c r="PWS28"/>
      <c r="PWT28"/>
      <c r="PWU28"/>
      <c r="PWV28"/>
      <c r="PWW28"/>
      <c r="PWX28"/>
      <c r="PWY28"/>
      <c r="PWZ28"/>
      <c r="PXA28"/>
      <c r="PXB28"/>
      <c r="PXC28"/>
      <c r="PXD28"/>
      <c r="PXE28"/>
      <c r="PXF28"/>
      <c r="PXG28"/>
      <c r="PXH28"/>
      <c r="PXI28"/>
      <c r="PXJ28"/>
      <c r="PXK28"/>
      <c r="PXL28"/>
      <c r="PXM28"/>
      <c r="PXN28"/>
      <c r="PXO28"/>
      <c r="PXP28"/>
      <c r="PXQ28"/>
      <c r="PXR28"/>
      <c r="PXS28"/>
      <c r="PXT28"/>
      <c r="PXU28"/>
      <c r="PXV28"/>
      <c r="PXW28"/>
      <c r="PXX28"/>
      <c r="PXY28"/>
      <c r="PXZ28"/>
      <c r="PYA28"/>
      <c r="PYB28"/>
      <c r="PYC28"/>
      <c r="PYD28"/>
      <c r="PYE28"/>
      <c r="PYF28"/>
      <c r="PYG28"/>
      <c r="PYH28"/>
      <c r="PYI28"/>
      <c r="PYJ28"/>
      <c r="PYK28"/>
      <c r="PYL28"/>
      <c r="PYM28"/>
      <c r="PYN28"/>
      <c r="PYO28"/>
      <c r="PYP28"/>
      <c r="PYQ28"/>
      <c r="PYR28"/>
      <c r="PYS28"/>
      <c r="PYT28"/>
      <c r="PYU28"/>
      <c r="PYV28"/>
      <c r="PYW28"/>
      <c r="PYX28"/>
      <c r="PYY28"/>
      <c r="PYZ28"/>
      <c r="PZA28"/>
      <c r="PZB28"/>
      <c r="PZC28"/>
      <c r="PZD28"/>
      <c r="PZE28"/>
      <c r="PZF28"/>
      <c r="PZG28"/>
      <c r="PZH28"/>
      <c r="PZI28"/>
      <c r="PZJ28"/>
      <c r="PZK28"/>
      <c r="PZL28"/>
      <c r="PZM28"/>
      <c r="PZN28"/>
      <c r="PZO28"/>
      <c r="PZP28"/>
      <c r="PZQ28"/>
      <c r="PZR28"/>
      <c r="PZS28"/>
      <c r="PZT28"/>
      <c r="PZU28"/>
      <c r="PZV28"/>
      <c r="PZW28"/>
      <c r="PZX28"/>
      <c r="PZY28"/>
      <c r="PZZ28"/>
      <c r="QAA28"/>
      <c r="QAB28"/>
      <c r="QAC28"/>
      <c r="QAD28"/>
      <c r="QAE28"/>
      <c r="QAF28"/>
      <c r="QAG28"/>
      <c r="QAH28"/>
      <c r="QAI28"/>
      <c r="QAJ28"/>
      <c r="QAK28"/>
      <c r="QAL28"/>
      <c r="QAM28"/>
      <c r="QAN28"/>
      <c r="QAO28"/>
      <c r="QAP28"/>
      <c r="QAQ28"/>
      <c r="QAR28"/>
      <c r="QAS28"/>
      <c r="QAT28"/>
      <c r="QAU28"/>
      <c r="QAV28"/>
      <c r="QAW28"/>
      <c r="QAX28"/>
      <c r="QAY28"/>
      <c r="QAZ28"/>
      <c r="QBA28"/>
      <c r="QBB28"/>
      <c r="QBC28"/>
      <c r="QBD28"/>
      <c r="QBE28"/>
      <c r="QBF28"/>
      <c r="QBG28"/>
      <c r="QBH28"/>
      <c r="QBI28"/>
      <c r="QBJ28"/>
      <c r="QBK28"/>
      <c r="QBL28"/>
      <c r="QBM28"/>
      <c r="QBN28"/>
      <c r="QBO28"/>
      <c r="QBP28"/>
      <c r="QBQ28"/>
      <c r="QBR28"/>
      <c r="QBS28"/>
      <c r="QBT28"/>
      <c r="QBU28"/>
      <c r="QBV28"/>
      <c r="QBW28"/>
      <c r="QBX28"/>
      <c r="QBY28"/>
      <c r="QBZ28"/>
      <c r="QCA28"/>
      <c r="QCB28"/>
      <c r="QCC28"/>
      <c r="QCD28"/>
      <c r="QCE28"/>
      <c r="QCF28"/>
      <c r="QCG28"/>
      <c r="QCH28"/>
      <c r="QCI28"/>
      <c r="QCJ28"/>
      <c r="QCK28"/>
      <c r="QCL28"/>
      <c r="QCM28"/>
      <c r="QCN28"/>
      <c r="QCO28"/>
      <c r="QCP28"/>
      <c r="QCQ28"/>
      <c r="QCR28"/>
      <c r="QCS28"/>
      <c r="QCT28"/>
      <c r="QCU28"/>
      <c r="QCV28"/>
      <c r="QCW28"/>
      <c r="QCX28"/>
      <c r="QCY28"/>
      <c r="QCZ28"/>
      <c r="QDA28"/>
      <c r="QDB28"/>
      <c r="QDC28"/>
      <c r="QDD28"/>
      <c r="QDE28"/>
      <c r="QDF28"/>
      <c r="QDG28"/>
      <c r="QDH28"/>
      <c r="QDI28"/>
      <c r="QDJ28"/>
      <c r="QDK28"/>
      <c r="QDL28"/>
      <c r="QDM28"/>
      <c r="QDN28"/>
      <c r="QDO28"/>
      <c r="QDP28"/>
      <c r="QDQ28"/>
      <c r="QDR28"/>
      <c r="QDS28"/>
      <c r="QDT28"/>
      <c r="QDU28"/>
      <c r="QDV28"/>
      <c r="QDW28"/>
      <c r="QDX28"/>
      <c r="QDY28"/>
      <c r="QDZ28"/>
      <c r="QEA28"/>
      <c r="QEB28"/>
      <c r="QEC28"/>
      <c r="QED28"/>
      <c r="QEE28"/>
      <c r="QEF28"/>
      <c r="QEG28"/>
      <c r="QEH28"/>
      <c r="QEI28"/>
      <c r="QEJ28"/>
      <c r="QEK28"/>
      <c r="QEL28"/>
      <c r="QEM28"/>
      <c r="QEN28"/>
      <c r="QEO28"/>
      <c r="QEP28"/>
      <c r="QEQ28"/>
      <c r="QER28"/>
      <c r="QES28"/>
      <c r="QET28"/>
      <c r="QEU28"/>
      <c r="QEV28"/>
      <c r="QEW28"/>
      <c r="QEX28"/>
      <c r="QEY28"/>
      <c r="QEZ28"/>
      <c r="QFA28"/>
      <c r="QFB28"/>
      <c r="QFC28"/>
      <c r="QFD28"/>
      <c r="QFE28"/>
      <c r="QFF28"/>
      <c r="QFG28"/>
      <c r="QFH28"/>
      <c r="QFI28"/>
      <c r="QFJ28"/>
      <c r="QFK28"/>
      <c r="QFL28"/>
      <c r="QFM28"/>
      <c r="QFN28"/>
      <c r="QFO28"/>
      <c r="QFP28"/>
      <c r="QFQ28"/>
      <c r="QFR28"/>
      <c r="QFS28"/>
      <c r="QFT28"/>
      <c r="QFU28"/>
      <c r="QFV28"/>
      <c r="QFW28"/>
      <c r="QFX28"/>
      <c r="QFY28"/>
      <c r="QFZ28"/>
      <c r="QGA28"/>
      <c r="QGB28"/>
      <c r="QGC28"/>
      <c r="QGD28"/>
      <c r="QGE28"/>
      <c r="QGF28"/>
      <c r="QGG28"/>
      <c r="QGH28"/>
      <c r="QGI28"/>
      <c r="QGJ28"/>
      <c r="QGK28"/>
      <c r="QGL28"/>
      <c r="QGM28"/>
      <c r="QGN28"/>
      <c r="QGO28"/>
      <c r="QGP28"/>
      <c r="QGQ28"/>
      <c r="QGR28"/>
      <c r="QGS28"/>
      <c r="QGT28"/>
      <c r="QGU28"/>
      <c r="QGV28"/>
      <c r="QGW28"/>
      <c r="QGX28"/>
      <c r="QGY28"/>
      <c r="QGZ28"/>
      <c r="QHA28"/>
      <c r="QHB28"/>
      <c r="QHC28"/>
      <c r="QHD28"/>
      <c r="QHE28"/>
      <c r="QHF28"/>
      <c r="QHG28"/>
      <c r="QHH28"/>
      <c r="QHI28"/>
      <c r="QHJ28"/>
      <c r="QHK28"/>
      <c r="QHL28"/>
      <c r="QHM28"/>
      <c r="QHN28"/>
      <c r="QHO28"/>
      <c r="QHP28"/>
      <c r="QHQ28"/>
      <c r="QHR28"/>
      <c r="QHS28"/>
      <c r="QHT28"/>
      <c r="QHU28"/>
      <c r="QHV28"/>
      <c r="QHW28"/>
      <c r="QHX28"/>
      <c r="QHY28"/>
      <c r="QHZ28"/>
      <c r="QIA28"/>
      <c r="QIB28"/>
      <c r="QIC28"/>
      <c r="QID28"/>
      <c r="QIE28"/>
      <c r="QIF28"/>
      <c r="QIG28"/>
      <c r="QIH28"/>
      <c r="QII28"/>
      <c r="QIJ28"/>
      <c r="QIK28"/>
      <c r="QIL28"/>
      <c r="QIM28"/>
      <c r="QIN28"/>
      <c r="QIO28"/>
      <c r="QIP28"/>
      <c r="QIQ28"/>
      <c r="QIR28"/>
      <c r="QIS28"/>
      <c r="QIT28"/>
      <c r="QIU28"/>
      <c r="QIV28"/>
      <c r="QIW28"/>
      <c r="QIX28"/>
      <c r="QIY28"/>
      <c r="QIZ28"/>
      <c r="QJA28"/>
      <c r="QJB28"/>
      <c r="QJC28"/>
      <c r="QJD28"/>
      <c r="QJE28"/>
      <c r="QJF28"/>
      <c r="QJG28"/>
      <c r="QJH28"/>
      <c r="QJI28"/>
      <c r="QJJ28"/>
      <c r="QJK28"/>
      <c r="QJL28"/>
      <c r="QJM28"/>
      <c r="QJN28"/>
      <c r="QJO28"/>
      <c r="QJP28"/>
      <c r="QJQ28"/>
      <c r="QJR28"/>
      <c r="QJS28"/>
      <c r="QJT28"/>
      <c r="QJU28"/>
      <c r="QJV28"/>
      <c r="QJW28"/>
      <c r="QJX28"/>
      <c r="QJY28"/>
      <c r="QJZ28"/>
      <c r="QKA28"/>
      <c r="QKB28"/>
      <c r="QKC28"/>
      <c r="QKD28"/>
      <c r="QKE28"/>
      <c r="QKF28"/>
      <c r="QKG28"/>
      <c r="QKH28"/>
      <c r="QKI28"/>
      <c r="QKJ28"/>
      <c r="QKK28"/>
      <c r="QKL28"/>
      <c r="QKM28"/>
      <c r="QKN28"/>
      <c r="QKO28"/>
      <c r="QKP28"/>
      <c r="QKQ28"/>
      <c r="QKR28"/>
      <c r="QKS28"/>
      <c r="QKT28"/>
      <c r="QKU28"/>
      <c r="QKV28"/>
      <c r="QKW28"/>
      <c r="QKX28"/>
      <c r="QKY28"/>
      <c r="QKZ28"/>
      <c r="QLA28"/>
      <c r="QLB28"/>
      <c r="QLC28"/>
      <c r="QLD28"/>
      <c r="QLE28"/>
      <c r="QLF28"/>
      <c r="QLG28"/>
      <c r="QLH28"/>
      <c r="QLI28"/>
      <c r="QLJ28"/>
      <c r="QLK28"/>
      <c r="QLL28"/>
      <c r="QLM28"/>
      <c r="QLN28"/>
      <c r="QLO28"/>
      <c r="QLP28"/>
      <c r="QLQ28"/>
      <c r="QLR28"/>
      <c r="QLS28"/>
      <c r="QLT28"/>
      <c r="QLU28"/>
      <c r="QLV28"/>
      <c r="QLW28"/>
      <c r="QLX28"/>
      <c r="QLY28"/>
      <c r="QLZ28"/>
      <c r="QMA28"/>
      <c r="QMB28"/>
      <c r="QMC28"/>
      <c r="QMD28"/>
      <c r="QME28"/>
      <c r="QMF28"/>
      <c r="QMG28"/>
      <c r="QMH28"/>
      <c r="QMI28"/>
      <c r="QMJ28"/>
      <c r="QMK28"/>
      <c r="QML28"/>
      <c r="QMM28"/>
      <c r="QMN28"/>
      <c r="QMO28"/>
      <c r="QMP28"/>
      <c r="QMQ28"/>
      <c r="QMR28"/>
      <c r="QMS28"/>
      <c r="QMT28"/>
      <c r="QMU28"/>
      <c r="QMV28"/>
      <c r="QMW28"/>
      <c r="QMX28"/>
      <c r="QMY28"/>
      <c r="QMZ28"/>
      <c r="QNA28"/>
      <c r="QNB28"/>
      <c r="QNC28"/>
      <c r="QND28"/>
      <c r="QNE28"/>
      <c r="QNF28"/>
      <c r="QNG28"/>
      <c r="QNH28"/>
      <c r="QNI28"/>
      <c r="QNJ28"/>
      <c r="QNK28"/>
      <c r="QNL28"/>
      <c r="QNM28"/>
      <c r="QNN28"/>
      <c r="QNO28"/>
      <c r="QNP28"/>
      <c r="QNQ28"/>
      <c r="QNR28"/>
      <c r="QNS28"/>
      <c r="QNT28"/>
      <c r="QNU28"/>
      <c r="QNV28"/>
      <c r="QNW28"/>
      <c r="QNX28"/>
      <c r="QNY28"/>
      <c r="QNZ28"/>
      <c r="QOA28"/>
      <c r="QOB28"/>
      <c r="QOC28"/>
      <c r="QOD28"/>
      <c r="QOE28"/>
      <c r="QOF28"/>
      <c r="QOG28"/>
      <c r="QOH28"/>
      <c r="QOI28"/>
      <c r="QOJ28"/>
      <c r="QOK28"/>
      <c r="QOL28"/>
      <c r="QOM28"/>
      <c r="QON28"/>
      <c r="QOO28"/>
      <c r="QOP28"/>
      <c r="QOQ28"/>
      <c r="QOR28"/>
      <c r="QOS28"/>
      <c r="QOT28"/>
      <c r="QOU28"/>
      <c r="QOV28"/>
      <c r="QOW28"/>
      <c r="QOX28"/>
      <c r="QOY28"/>
      <c r="QOZ28"/>
      <c r="QPA28"/>
      <c r="QPB28"/>
      <c r="QPC28"/>
      <c r="QPD28"/>
      <c r="QPE28"/>
      <c r="QPF28"/>
      <c r="QPG28"/>
      <c r="QPH28"/>
      <c r="QPI28"/>
      <c r="QPJ28"/>
      <c r="QPK28"/>
      <c r="QPL28"/>
      <c r="QPM28"/>
      <c r="QPN28"/>
      <c r="QPO28"/>
      <c r="QPP28"/>
      <c r="QPQ28"/>
      <c r="QPR28"/>
      <c r="QPS28"/>
      <c r="QPT28"/>
      <c r="QPU28"/>
      <c r="QPV28"/>
      <c r="QPW28"/>
      <c r="QPX28"/>
      <c r="QPY28"/>
      <c r="QPZ28"/>
      <c r="QQA28"/>
      <c r="QQB28"/>
      <c r="QQC28"/>
      <c r="QQD28"/>
      <c r="QQE28"/>
      <c r="QQF28"/>
      <c r="QQG28"/>
      <c r="QQH28"/>
      <c r="QQI28"/>
      <c r="QQJ28"/>
      <c r="QQK28"/>
      <c r="QQL28"/>
      <c r="QQM28"/>
      <c r="QQN28"/>
      <c r="QQO28"/>
      <c r="QQP28"/>
      <c r="QQQ28"/>
      <c r="QQR28"/>
      <c r="QQS28"/>
      <c r="QQT28"/>
      <c r="QQU28"/>
      <c r="QQV28"/>
      <c r="QQW28"/>
      <c r="QQX28"/>
      <c r="QQY28"/>
      <c r="QQZ28"/>
      <c r="QRA28"/>
      <c r="QRB28"/>
      <c r="QRC28"/>
      <c r="QRD28"/>
      <c r="QRE28"/>
      <c r="QRF28"/>
      <c r="QRG28"/>
      <c r="QRH28"/>
      <c r="QRI28"/>
      <c r="QRJ28"/>
      <c r="QRK28"/>
      <c r="QRL28"/>
      <c r="QRM28"/>
      <c r="QRN28"/>
      <c r="QRO28"/>
      <c r="QRP28"/>
      <c r="QRQ28"/>
      <c r="QRR28"/>
      <c r="QRS28"/>
      <c r="QRT28"/>
      <c r="QRU28"/>
      <c r="QRV28"/>
      <c r="QRW28"/>
      <c r="QRX28"/>
      <c r="QRY28"/>
      <c r="QRZ28"/>
      <c r="QSA28"/>
      <c r="QSB28"/>
      <c r="QSC28"/>
      <c r="QSD28"/>
      <c r="QSE28"/>
      <c r="QSF28"/>
      <c r="QSG28"/>
      <c r="QSH28"/>
      <c r="QSI28"/>
      <c r="QSJ28"/>
      <c r="QSK28"/>
      <c r="QSL28"/>
      <c r="QSM28"/>
      <c r="QSN28"/>
      <c r="QSO28"/>
      <c r="QSP28"/>
      <c r="QSQ28"/>
      <c r="QSR28"/>
      <c r="QSS28"/>
      <c r="QST28"/>
      <c r="QSU28"/>
      <c r="QSV28"/>
      <c r="QSW28"/>
      <c r="QSX28"/>
      <c r="QSY28"/>
      <c r="QSZ28"/>
      <c r="QTA28"/>
      <c r="QTB28"/>
      <c r="QTC28"/>
      <c r="QTD28"/>
      <c r="QTE28"/>
      <c r="QTF28"/>
      <c r="QTG28"/>
      <c r="QTH28"/>
      <c r="QTI28"/>
      <c r="QTJ28"/>
      <c r="QTK28"/>
      <c r="QTL28"/>
      <c r="QTM28"/>
      <c r="QTN28"/>
      <c r="QTO28"/>
      <c r="QTP28"/>
      <c r="QTQ28"/>
      <c r="QTR28"/>
      <c r="QTS28"/>
      <c r="QTT28"/>
      <c r="QTU28"/>
      <c r="QTV28"/>
      <c r="QTW28"/>
      <c r="QTX28"/>
      <c r="QTY28"/>
      <c r="QTZ28"/>
      <c r="QUA28"/>
      <c r="QUB28"/>
      <c r="QUC28"/>
      <c r="QUD28"/>
      <c r="QUE28"/>
      <c r="QUF28"/>
      <c r="QUG28"/>
      <c r="QUH28"/>
      <c r="QUI28"/>
      <c r="QUJ28"/>
      <c r="QUK28"/>
      <c r="QUL28"/>
      <c r="QUM28"/>
      <c r="QUN28"/>
      <c r="QUO28"/>
      <c r="QUP28"/>
      <c r="QUQ28"/>
      <c r="QUR28"/>
      <c r="QUS28"/>
      <c r="QUT28"/>
      <c r="QUU28"/>
      <c r="QUV28"/>
      <c r="QUW28"/>
      <c r="QUX28"/>
      <c r="QUY28"/>
      <c r="QUZ28"/>
      <c r="QVA28"/>
      <c r="QVB28"/>
      <c r="QVC28"/>
      <c r="QVD28"/>
      <c r="QVE28"/>
      <c r="QVF28"/>
      <c r="QVG28"/>
      <c r="QVH28"/>
      <c r="QVI28"/>
      <c r="QVJ28"/>
      <c r="QVK28"/>
      <c r="QVL28"/>
      <c r="QVM28"/>
      <c r="QVN28"/>
      <c r="QVO28"/>
      <c r="QVP28"/>
      <c r="QVQ28"/>
      <c r="QVR28"/>
      <c r="QVS28"/>
      <c r="QVT28"/>
      <c r="QVU28"/>
      <c r="QVV28"/>
      <c r="QVW28"/>
      <c r="QVX28"/>
      <c r="QVY28"/>
      <c r="QVZ28"/>
      <c r="QWA28"/>
      <c r="QWB28"/>
      <c r="QWC28"/>
      <c r="QWD28"/>
      <c r="QWE28"/>
      <c r="QWF28"/>
      <c r="QWG28"/>
      <c r="QWH28"/>
      <c r="QWI28"/>
      <c r="QWJ28"/>
      <c r="QWK28"/>
      <c r="QWL28"/>
      <c r="QWM28"/>
      <c r="QWN28"/>
      <c r="QWO28"/>
      <c r="QWP28"/>
      <c r="QWQ28"/>
      <c r="QWR28"/>
      <c r="QWS28"/>
      <c r="QWT28"/>
      <c r="QWU28"/>
      <c r="QWV28"/>
      <c r="QWW28"/>
      <c r="QWX28"/>
      <c r="QWY28"/>
      <c r="QWZ28"/>
      <c r="QXA28"/>
      <c r="QXB28"/>
      <c r="QXC28"/>
      <c r="QXD28"/>
      <c r="QXE28"/>
      <c r="QXF28"/>
      <c r="QXG28"/>
      <c r="QXH28"/>
      <c r="QXI28"/>
      <c r="QXJ28"/>
      <c r="QXK28"/>
      <c r="QXL28"/>
      <c r="QXM28"/>
      <c r="QXN28"/>
      <c r="QXO28"/>
      <c r="QXP28"/>
      <c r="QXQ28"/>
      <c r="QXR28"/>
      <c r="QXS28"/>
      <c r="QXT28"/>
      <c r="QXU28"/>
      <c r="QXV28"/>
      <c r="QXW28"/>
      <c r="QXX28"/>
      <c r="QXY28"/>
      <c r="QXZ28"/>
      <c r="QYA28"/>
      <c r="QYB28"/>
      <c r="QYC28"/>
      <c r="QYD28"/>
      <c r="QYE28"/>
      <c r="QYF28"/>
      <c r="QYG28"/>
      <c r="QYH28"/>
      <c r="QYI28"/>
      <c r="QYJ28"/>
      <c r="QYK28"/>
      <c r="QYL28"/>
      <c r="QYM28"/>
      <c r="QYN28"/>
      <c r="QYO28"/>
      <c r="QYP28"/>
      <c r="QYQ28"/>
      <c r="QYR28"/>
      <c r="QYS28"/>
      <c r="QYT28"/>
      <c r="QYU28"/>
      <c r="QYV28"/>
      <c r="QYW28"/>
      <c r="QYX28"/>
      <c r="QYY28"/>
      <c r="QYZ28"/>
      <c r="QZA28"/>
      <c r="QZB28"/>
      <c r="QZC28"/>
      <c r="QZD28"/>
      <c r="QZE28"/>
      <c r="QZF28"/>
      <c r="QZG28"/>
      <c r="QZH28"/>
      <c r="QZI28"/>
      <c r="QZJ28"/>
      <c r="QZK28"/>
      <c r="QZL28"/>
      <c r="QZM28"/>
      <c r="QZN28"/>
      <c r="QZO28"/>
      <c r="QZP28"/>
      <c r="QZQ28"/>
      <c r="QZR28"/>
      <c r="QZS28"/>
      <c r="QZT28"/>
      <c r="QZU28"/>
      <c r="QZV28"/>
      <c r="QZW28"/>
      <c r="QZX28"/>
      <c r="QZY28"/>
      <c r="QZZ28"/>
      <c r="RAA28"/>
      <c r="RAB28"/>
      <c r="RAC28"/>
      <c r="RAD28"/>
      <c r="RAE28"/>
      <c r="RAF28"/>
      <c r="RAG28"/>
      <c r="RAH28"/>
      <c r="RAI28"/>
      <c r="RAJ28"/>
      <c r="RAK28"/>
      <c r="RAL28"/>
      <c r="RAM28"/>
      <c r="RAN28"/>
      <c r="RAO28"/>
      <c r="RAP28"/>
      <c r="RAQ28"/>
      <c r="RAR28"/>
      <c r="RAS28"/>
      <c r="RAT28"/>
      <c r="RAU28"/>
      <c r="RAV28"/>
      <c r="RAW28"/>
      <c r="RAX28"/>
      <c r="RAY28"/>
      <c r="RAZ28"/>
      <c r="RBA28"/>
      <c r="RBB28"/>
      <c r="RBC28"/>
      <c r="RBD28"/>
      <c r="RBE28"/>
      <c r="RBF28"/>
      <c r="RBG28"/>
      <c r="RBH28"/>
      <c r="RBI28"/>
      <c r="RBJ28"/>
      <c r="RBK28"/>
      <c r="RBL28"/>
      <c r="RBM28"/>
      <c r="RBN28"/>
      <c r="RBO28"/>
      <c r="RBP28"/>
      <c r="RBQ28"/>
      <c r="RBR28"/>
      <c r="RBS28"/>
      <c r="RBT28"/>
      <c r="RBU28"/>
      <c r="RBV28"/>
      <c r="RBW28"/>
      <c r="RBX28"/>
      <c r="RBY28"/>
      <c r="RBZ28"/>
      <c r="RCA28"/>
      <c r="RCB28"/>
      <c r="RCC28"/>
      <c r="RCD28"/>
      <c r="RCE28"/>
      <c r="RCF28"/>
      <c r="RCG28"/>
      <c r="RCH28"/>
      <c r="RCI28"/>
      <c r="RCJ28"/>
      <c r="RCK28"/>
      <c r="RCL28"/>
      <c r="RCM28"/>
      <c r="RCN28"/>
      <c r="RCO28"/>
      <c r="RCP28"/>
      <c r="RCQ28"/>
      <c r="RCR28"/>
      <c r="RCS28"/>
      <c r="RCT28"/>
      <c r="RCU28"/>
      <c r="RCV28"/>
      <c r="RCW28"/>
      <c r="RCX28"/>
      <c r="RCY28"/>
      <c r="RCZ28"/>
      <c r="RDA28"/>
      <c r="RDB28"/>
      <c r="RDC28"/>
      <c r="RDD28"/>
      <c r="RDE28"/>
      <c r="RDF28"/>
      <c r="RDG28"/>
      <c r="RDH28"/>
      <c r="RDI28"/>
      <c r="RDJ28"/>
      <c r="RDK28"/>
      <c r="RDL28"/>
      <c r="RDM28"/>
      <c r="RDN28"/>
      <c r="RDO28"/>
      <c r="RDP28"/>
      <c r="RDQ28"/>
      <c r="RDR28"/>
      <c r="RDS28"/>
      <c r="RDT28"/>
      <c r="RDU28"/>
      <c r="RDV28"/>
      <c r="RDW28"/>
      <c r="RDX28"/>
      <c r="RDY28"/>
      <c r="RDZ28"/>
      <c r="REA28"/>
      <c r="REB28"/>
      <c r="REC28"/>
      <c r="RED28"/>
      <c r="REE28"/>
      <c r="REF28"/>
      <c r="REG28"/>
      <c r="REH28"/>
      <c r="REI28"/>
      <c r="REJ28"/>
      <c r="REK28"/>
      <c r="REL28"/>
      <c r="REM28"/>
      <c r="REN28"/>
      <c r="REO28"/>
      <c r="REP28"/>
      <c r="REQ28"/>
      <c r="RER28"/>
      <c r="RES28"/>
      <c r="RET28"/>
      <c r="REU28"/>
      <c r="REV28"/>
      <c r="REW28"/>
      <c r="REX28"/>
      <c r="REY28"/>
      <c r="REZ28"/>
      <c r="RFA28"/>
      <c r="RFB28"/>
      <c r="RFC28"/>
      <c r="RFD28"/>
      <c r="RFE28"/>
      <c r="RFF28"/>
      <c r="RFG28"/>
      <c r="RFH28"/>
      <c r="RFI28"/>
      <c r="RFJ28"/>
      <c r="RFK28"/>
      <c r="RFL28"/>
      <c r="RFM28"/>
      <c r="RFN28"/>
      <c r="RFO28"/>
      <c r="RFP28"/>
      <c r="RFQ28"/>
      <c r="RFR28"/>
      <c r="RFS28"/>
      <c r="RFT28"/>
      <c r="RFU28"/>
      <c r="RFV28"/>
      <c r="RFW28"/>
      <c r="RFX28"/>
      <c r="RFY28"/>
      <c r="RFZ28"/>
      <c r="RGA28"/>
      <c r="RGB28"/>
      <c r="RGC28"/>
      <c r="RGD28"/>
      <c r="RGE28"/>
      <c r="RGF28"/>
      <c r="RGG28"/>
      <c r="RGH28"/>
      <c r="RGI28"/>
      <c r="RGJ28"/>
      <c r="RGK28"/>
      <c r="RGL28"/>
      <c r="RGM28"/>
      <c r="RGN28"/>
      <c r="RGO28"/>
      <c r="RGP28"/>
      <c r="RGQ28"/>
      <c r="RGR28"/>
      <c r="RGS28"/>
      <c r="RGT28"/>
      <c r="RGU28"/>
      <c r="RGV28"/>
      <c r="RGW28"/>
      <c r="RGX28"/>
      <c r="RGY28"/>
      <c r="RGZ28"/>
      <c r="RHA28"/>
      <c r="RHB28"/>
      <c r="RHC28"/>
      <c r="RHD28"/>
      <c r="RHE28"/>
      <c r="RHF28"/>
      <c r="RHG28"/>
      <c r="RHH28"/>
      <c r="RHI28"/>
      <c r="RHJ28"/>
      <c r="RHK28"/>
      <c r="RHL28"/>
      <c r="RHM28"/>
      <c r="RHN28"/>
      <c r="RHO28"/>
      <c r="RHP28"/>
      <c r="RHQ28"/>
      <c r="RHR28"/>
      <c r="RHS28"/>
      <c r="RHT28"/>
      <c r="RHU28"/>
      <c r="RHV28"/>
      <c r="RHW28"/>
      <c r="RHX28"/>
      <c r="RHY28"/>
      <c r="RHZ28"/>
      <c r="RIA28"/>
      <c r="RIB28"/>
      <c r="RIC28"/>
      <c r="RID28"/>
      <c r="RIE28"/>
      <c r="RIF28"/>
      <c r="RIG28"/>
      <c r="RIH28"/>
      <c r="RII28"/>
      <c r="RIJ28"/>
      <c r="RIK28"/>
      <c r="RIL28"/>
      <c r="RIM28"/>
      <c r="RIN28"/>
      <c r="RIO28"/>
      <c r="RIP28"/>
      <c r="RIQ28"/>
      <c r="RIR28"/>
      <c r="RIS28"/>
      <c r="RIT28"/>
      <c r="RIU28"/>
      <c r="RIV28"/>
      <c r="RIW28"/>
      <c r="RIX28"/>
      <c r="RIY28"/>
      <c r="RIZ28"/>
      <c r="RJA28"/>
      <c r="RJB28"/>
      <c r="RJC28"/>
      <c r="RJD28"/>
      <c r="RJE28"/>
      <c r="RJF28"/>
      <c r="RJG28"/>
      <c r="RJH28"/>
      <c r="RJI28"/>
      <c r="RJJ28"/>
      <c r="RJK28"/>
      <c r="RJL28"/>
      <c r="RJM28"/>
      <c r="RJN28"/>
      <c r="RJO28"/>
      <c r="RJP28"/>
      <c r="RJQ28"/>
      <c r="RJR28"/>
      <c r="RJS28"/>
      <c r="RJT28"/>
      <c r="RJU28"/>
      <c r="RJV28"/>
      <c r="RJW28"/>
      <c r="RJX28"/>
      <c r="RJY28"/>
      <c r="RJZ28"/>
      <c r="RKA28"/>
      <c r="RKB28"/>
      <c r="RKC28"/>
      <c r="RKD28"/>
      <c r="RKE28"/>
      <c r="RKF28"/>
      <c r="RKG28"/>
      <c r="RKH28"/>
      <c r="RKI28"/>
      <c r="RKJ28"/>
      <c r="RKK28"/>
      <c r="RKL28"/>
      <c r="RKM28"/>
      <c r="RKN28"/>
      <c r="RKO28"/>
      <c r="RKP28"/>
      <c r="RKQ28"/>
      <c r="RKR28"/>
      <c r="RKS28"/>
      <c r="RKT28"/>
      <c r="RKU28"/>
      <c r="RKV28"/>
      <c r="RKW28"/>
      <c r="RKX28"/>
      <c r="RKY28"/>
      <c r="RKZ28"/>
      <c r="RLA28"/>
      <c r="RLB28"/>
      <c r="RLC28"/>
      <c r="RLD28"/>
      <c r="RLE28"/>
      <c r="RLF28"/>
      <c r="RLG28"/>
      <c r="RLH28"/>
      <c r="RLI28"/>
      <c r="RLJ28"/>
      <c r="RLK28"/>
      <c r="RLL28"/>
      <c r="RLM28"/>
      <c r="RLN28"/>
      <c r="RLO28"/>
      <c r="RLP28"/>
      <c r="RLQ28"/>
      <c r="RLR28"/>
      <c r="RLS28"/>
      <c r="RLT28"/>
      <c r="RLU28"/>
      <c r="RLV28"/>
      <c r="RLW28"/>
      <c r="RLX28"/>
      <c r="RLY28"/>
      <c r="RLZ28"/>
      <c r="RMA28"/>
      <c r="RMB28"/>
      <c r="RMC28"/>
      <c r="RMD28"/>
      <c r="RME28"/>
      <c r="RMF28"/>
      <c r="RMG28"/>
      <c r="RMH28"/>
      <c r="RMI28"/>
      <c r="RMJ28"/>
      <c r="RMK28"/>
      <c r="RML28"/>
      <c r="RMM28"/>
      <c r="RMN28"/>
      <c r="RMO28"/>
      <c r="RMP28"/>
      <c r="RMQ28"/>
      <c r="RMR28"/>
      <c r="RMS28"/>
      <c r="RMT28"/>
      <c r="RMU28"/>
      <c r="RMV28"/>
      <c r="RMW28"/>
      <c r="RMX28"/>
      <c r="RMY28"/>
      <c r="RMZ28"/>
      <c r="RNA28"/>
      <c r="RNB28"/>
      <c r="RNC28"/>
      <c r="RND28"/>
      <c r="RNE28"/>
      <c r="RNF28"/>
      <c r="RNG28"/>
      <c r="RNH28"/>
      <c r="RNI28"/>
      <c r="RNJ28"/>
      <c r="RNK28"/>
      <c r="RNL28"/>
      <c r="RNM28"/>
      <c r="RNN28"/>
      <c r="RNO28"/>
      <c r="RNP28"/>
      <c r="RNQ28"/>
      <c r="RNR28"/>
      <c r="RNS28"/>
      <c r="RNT28"/>
      <c r="RNU28"/>
      <c r="RNV28"/>
      <c r="RNW28"/>
      <c r="RNX28"/>
      <c r="RNY28"/>
      <c r="RNZ28"/>
      <c r="ROA28"/>
      <c r="ROB28"/>
      <c r="ROC28"/>
      <c r="ROD28"/>
      <c r="ROE28"/>
      <c r="ROF28"/>
      <c r="ROG28"/>
      <c r="ROH28"/>
      <c r="ROI28"/>
      <c r="ROJ28"/>
      <c r="ROK28"/>
      <c r="ROL28"/>
      <c r="ROM28"/>
      <c r="RON28"/>
      <c r="ROO28"/>
      <c r="ROP28"/>
      <c r="ROQ28"/>
      <c r="ROR28"/>
      <c r="ROS28"/>
      <c r="ROT28"/>
      <c r="ROU28"/>
      <c r="ROV28"/>
      <c r="ROW28"/>
      <c r="ROX28"/>
      <c r="ROY28"/>
      <c r="ROZ28"/>
      <c r="RPA28"/>
      <c r="RPB28"/>
      <c r="RPC28"/>
      <c r="RPD28"/>
      <c r="RPE28"/>
      <c r="RPF28"/>
      <c r="RPG28"/>
      <c r="RPH28"/>
      <c r="RPI28"/>
      <c r="RPJ28"/>
      <c r="RPK28"/>
      <c r="RPL28"/>
      <c r="RPM28"/>
      <c r="RPN28"/>
      <c r="RPO28"/>
      <c r="RPP28"/>
      <c r="RPQ28"/>
      <c r="RPR28"/>
      <c r="RPS28"/>
      <c r="RPT28"/>
      <c r="RPU28"/>
      <c r="RPV28"/>
      <c r="RPW28"/>
      <c r="RPX28"/>
      <c r="RPY28"/>
      <c r="RPZ28"/>
      <c r="RQA28"/>
      <c r="RQB28"/>
      <c r="RQC28"/>
      <c r="RQD28"/>
      <c r="RQE28"/>
      <c r="RQF28"/>
      <c r="RQG28"/>
      <c r="RQH28"/>
      <c r="RQI28"/>
      <c r="RQJ28"/>
      <c r="RQK28"/>
      <c r="RQL28"/>
      <c r="RQM28"/>
      <c r="RQN28"/>
      <c r="RQO28"/>
      <c r="RQP28"/>
      <c r="RQQ28"/>
      <c r="RQR28"/>
      <c r="RQS28"/>
      <c r="RQT28"/>
      <c r="RQU28"/>
      <c r="RQV28"/>
      <c r="RQW28"/>
      <c r="RQX28"/>
      <c r="RQY28"/>
      <c r="RQZ28"/>
      <c r="RRA28"/>
      <c r="RRB28"/>
      <c r="RRC28"/>
      <c r="RRD28"/>
      <c r="RRE28"/>
      <c r="RRF28"/>
      <c r="RRG28"/>
      <c r="RRH28"/>
      <c r="RRI28"/>
      <c r="RRJ28"/>
      <c r="RRK28"/>
      <c r="RRL28"/>
      <c r="RRM28"/>
      <c r="RRN28"/>
      <c r="RRO28"/>
      <c r="RRP28"/>
      <c r="RRQ28"/>
      <c r="RRR28"/>
      <c r="RRS28"/>
      <c r="RRT28"/>
      <c r="RRU28"/>
      <c r="RRV28"/>
      <c r="RRW28"/>
      <c r="RRX28"/>
      <c r="RRY28"/>
      <c r="RRZ28"/>
      <c r="RSA28"/>
      <c r="RSB28"/>
      <c r="RSC28"/>
      <c r="RSD28"/>
      <c r="RSE28"/>
      <c r="RSF28"/>
      <c r="RSG28"/>
      <c r="RSH28"/>
      <c r="RSI28"/>
      <c r="RSJ28"/>
      <c r="RSK28"/>
      <c r="RSL28"/>
      <c r="RSM28"/>
      <c r="RSN28"/>
      <c r="RSO28"/>
      <c r="RSP28"/>
      <c r="RSQ28"/>
      <c r="RSR28"/>
      <c r="RSS28"/>
      <c r="RST28"/>
      <c r="RSU28"/>
      <c r="RSV28"/>
      <c r="RSW28"/>
      <c r="RSX28"/>
      <c r="RSY28"/>
      <c r="RSZ28"/>
      <c r="RTA28"/>
      <c r="RTB28"/>
      <c r="RTC28"/>
      <c r="RTD28"/>
      <c r="RTE28"/>
      <c r="RTF28"/>
      <c r="RTG28"/>
      <c r="RTH28"/>
      <c r="RTI28"/>
      <c r="RTJ28"/>
      <c r="RTK28"/>
      <c r="RTL28"/>
      <c r="RTM28"/>
      <c r="RTN28"/>
      <c r="RTO28"/>
      <c r="RTP28"/>
      <c r="RTQ28"/>
      <c r="RTR28"/>
      <c r="RTS28"/>
      <c r="RTT28"/>
      <c r="RTU28"/>
      <c r="RTV28"/>
      <c r="RTW28"/>
      <c r="RTX28"/>
      <c r="RTY28"/>
      <c r="RTZ28"/>
      <c r="RUA28"/>
      <c r="RUB28"/>
      <c r="RUC28"/>
      <c r="RUD28"/>
      <c r="RUE28"/>
      <c r="RUF28"/>
      <c r="RUG28"/>
      <c r="RUH28"/>
      <c r="RUI28"/>
      <c r="RUJ28"/>
      <c r="RUK28"/>
      <c r="RUL28"/>
      <c r="RUM28"/>
      <c r="RUN28"/>
      <c r="RUO28"/>
      <c r="RUP28"/>
      <c r="RUQ28"/>
      <c r="RUR28"/>
      <c r="RUS28"/>
      <c r="RUT28"/>
      <c r="RUU28"/>
      <c r="RUV28"/>
      <c r="RUW28"/>
      <c r="RUX28"/>
      <c r="RUY28"/>
      <c r="RUZ28"/>
      <c r="RVA28"/>
      <c r="RVB28"/>
      <c r="RVC28"/>
      <c r="RVD28"/>
      <c r="RVE28"/>
      <c r="RVF28"/>
      <c r="RVG28"/>
      <c r="RVH28"/>
      <c r="RVI28"/>
      <c r="RVJ28"/>
      <c r="RVK28"/>
      <c r="RVL28"/>
      <c r="RVM28"/>
      <c r="RVN28"/>
      <c r="RVO28"/>
      <c r="RVP28"/>
      <c r="RVQ28"/>
      <c r="RVR28"/>
      <c r="RVS28"/>
      <c r="RVT28"/>
      <c r="RVU28"/>
      <c r="RVV28"/>
      <c r="RVW28"/>
      <c r="RVX28"/>
      <c r="RVY28"/>
      <c r="RVZ28"/>
      <c r="RWA28"/>
      <c r="RWB28"/>
      <c r="RWC28"/>
      <c r="RWD28"/>
      <c r="RWE28"/>
      <c r="RWF28"/>
      <c r="RWG28"/>
      <c r="RWH28"/>
      <c r="RWI28"/>
      <c r="RWJ28"/>
      <c r="RWK28"/>
      <c r="RWL28"/>
      <c r="RWM28"/>
      <c r="RWN28"/>
      <c r="RWO28"/>
      <c r="RWP28"/>
      <c r="RWQ28"/>
      <c r="RWR28"/>
      <c r="RWS28"/>
      <c r="RWT28"/>
      <c r="RWU28"/>
      <c r="RWV28"/>
      <c r="RWW28"/>
      <c r="RWX28"/>
      <c r="RWY28"/>
      <c r="RWZ28"/>
      <c r="RXA28"/>
      <c r="RXB28"/>
      <c r="RXC28"/>
      <c r="RXD28"/>
      <c r="RXE28"/>
      <c r="RXF28"/>
      <c r="RXG28"/>
      <c r="RXH28"/>
      <c r="RXI28"/>
      <c r="RXJ28"/>
      <c r="RXK28"/>
      <c r="RXL28"/>
      <c r="RXM28"/>
      <c r="RXN28"/>
      <c r="RXO28"/>
      <c r="RXP28"/>
      <c r="RXQ28"/>
      <c r="RXR28"/>
      <c r="RXS28"/>
      <c r="RXT28"/>
      <c r="RXU28"/>
      <c r="RXV28"/>
      <c r="RXW28"/>
      <c r="RXX28"/>
      <c r="RXY28"/>
      <c r="RXZ28"/>
      <c r="RYA28"/>
      <c r="RYB28"/>
      <c r="RYC28"/>
      <c r="RYD28"/>
      <c r="RYE28"/>
      <c r="RYF28"/>
      <c r="RYG28"/>
      <c r="RYH28"/>
      <c r="RYI28"/>
      <c r="RYJ28"/>
      <c r="RYK28"/>
      <c r="RYL28"/>
      <c r="RYM28"/>
      <c r="RYN28"/>
      <c r="RYO28"/>
      <c r="RYP28"/>
      <c r="RYQ28"/>
      <c r="RYR28"/>
      <c r="RYS28"/>
      <c r="RYT28"/>
      <c r="RYU28"/>
      <c r="RYV28"/>
      <c r="RYW28"/>
      <c r="RYX28"/>
      <c r="RYY28"/>
      <c r="RYZ28"/>
      <c r="RZA28"/>
      <c r="RZB28"/>
      <c r="RZC28"/>
      <c r="RZD28"/>
      <c r="RZE28"/>
      <c r="RZF28"/>
      <c r="RZG28"/>
      <c r="RZH28"/>
      <c r="RZI28"/>
      <c r="RZJ28"/>
      <c r="RZK28"/>
      <c r="RZL28"/>
      <c r="RZM28"/>
      <c r="RZN28"/>
      <c r="RZO28"/>
      <c r="RZP28"/>
      <c r="RZQ28"/>
      <c r="RZR28"/>
      <c r="RZS28"/>
      <c r="RZT28"/>
      <c r="RZU28"/>
      <c r="RZV28"/>
      <c r="RZW28"/>
      <c r="RZX28"/>
      <c r="RZY28"/>
      <c r="RZZ28"/>
      <c r="SAA28"/>
      <c r="SAB28"/>
      <c r="SAC28"/>
      <c r="SAD28"/>
      <c r="SAE28"/>
      <c r="SAF28"/>
      <c r="SAG28"/>
      <c r="SAH28"/>
      <c r="SAI28"/>
      <c r="SAJ28"/>
      <c r="SAK28"/>
      <c r="SAL28"/>
      <c r="SAM28"/>
      <c r="SAN28"/>
      <c r="SAO28"/>
      <c r="SAP28"/>
      <c r="SAQ28"/>
      <c r="SAR28"/>
      <c r="SAS28"/>
      <c r="SAT28"/>
      <c r="SAU28"/>
      <c r="SAV28"/>
      <c r="SAW28"/>
      <c r="SAX28"/>
      <c r="SAY28"/>
      <c r="SAZ28"/>
      <c r="SBA28"/>
      <c r="SBB28"/>
      <c r="SBC28"/>
      <c r="SBD28"/>
      <c r="SBE28"/>
      <c r="SBF28"/>
      <c r="SBG28"/>
      <c r="SBH28"/>
      <c r="SBI28"/>
      <c r="SBJ28"/>
      <c r="SBK28"/>
      <c r="SBL28"/>
      <c r="SBM28"/>
      <c r="SBN28"/>
      <c r="SBO28"/>
      <c r="SBP28"/>
      <c r="SBQ28"/>
      <c r="SBR28"/>
      <c r="SBS28"/>
      <c r="SBT28"/>
      <c r="SBU28"/>
      <c r="SBV28"/>
      <c r="SBW28"/>
      <c r="SBX28"/>
      <c r="SBY28"/>
      <c r="SBZ28"/>
      <c r="SCA28"/>
      <c r="SCB28"/>
      <c r="SCC28"/>
      <c r="SCD28"/>
      <c r="SCE28"/>
      <c r="SCF28"/>
      <c r="SCG28"/>
      <c r="SCH28"/>
      <c r="SCI28"/>
      <c r="SCJ28"/>
      <c r="SCK28"/>
      <c r="SCL28"/>
      <c r="SCM28"/>
      <c r="SCN28"/>
      <c r="SCO28"/>
      <c r="SCP28"/>
      <c r="SCQ28"/>
      <c r="SCR28"/>
      <c r="SCS28"/>
      <c r="SCT28"/>
      <c r="SCU28"/>
      <c r="SCV28"/>
      <c r="SCW28"/>
      <c r="SCX28"/>
      <c r="SCY28"/>
      <c r="SCZ28"/>
      <c r="SDA28"/>
      <c r="SDB28"/>
      <c r="SDC28"/>
      <c r="SDD28"/>
      <c r="SDE28"/>
      <c r="SDF28"/>
      <c r="SDG28"/>
      <c r="SDH28"/>
      <c r="SDI28"/>
      <c r="SDJ28"/>
      <c r="SDK28"/>
      <c r="SDL28"/>
      <c r="SDM28"/>
      <c r="SDN28"/>
      <c r="SDO28"/>
      <c r="SDP28"/>
      <c r="SDQ28"/>
      <c r="SDR28"/>
      <c r="SDS28"/>
      <c r="SDT28"/>
      <c r="SDU28"/>
      <c r="SDV28"/>
      <c r="SDW28"/>
      <c r="SDX28"/>
      <c r="SDY28"/>
      <c r="SDZ28"/>
      <c r="SEA28"/>
      <c r="SEB28"/>
      <c r="SEC28"/>
      <c r="SED28"/>
      <c r="SEE28"/>
      <c r="SEF28"/>
      <c r="SEG28"/>
      <c r="SEH28"/>
      <c r="SEI28"/>
      <c r="SEJ28"/>
      <c r="SEK28"/>
      <c r="SEL28"/>
      <c r="SEM28"/>
      <c r="SEN28"/>
      <c r="SEO28"/>
      <c r="SEP28"/>
      <c r="SEQ28"/>
      <c r="SER28"/>
      <c r="SES28"/>
      <c r="SET28"/>
      <c r="SEU28"/>
      <c r="SEV28"/>
      <c r="SEW28"/>
      <c r="SEX28"/>
      <c r="SEY28"/>
      <c r="SEZ28"/>
      <c r="SFA28"/>
      <c r="SFB28"/>
      <c r="SFC28"/>
      <c r="SFD28"/>
      <c r="SFE28"/>
      <c r="SFF28"/>
      <c r="SFG28"/>
      <c r="SFH28"/>
      <c r="SFI28"/>
      <c r="SFJ28"/>
      <c r="SFK28"/>
      <c r="SFL28"/>
      <c r="SFM28"/>
      <c r="SFN28"/>
      <c r="SFO28"/>
      <c r="SFP28"/>
      <c r="SFQ28"/>
      <c r="SFR28"/>
      <c r="SFS28"/>
      <c r="SFT28"/>
      <c r="SFU28"/>
      <c r="SFV28"/>
      <c r="SFW28"/>
      <c r="SFX28"/>
      <c r="SFY28"/>
      <c r="SFZ28"/>
      <c r="SGA28"/>
      <c r="SGB28"/>
      <c r="SGC28"/>
      <c r="SGD28"/>
      <c r="SGE28"/>
      <c r="SGF28"/>
      <c r="SGG28"/>
      <c r="SGH28"/>
      <c r="SGI28"/>
      <c r="SGJ28"/>
      <c r="SGK28"/>
      <c r="SGL28"/>
      <c r="SGM28"/>
      <c r="SGN28"/>
      <c r="SGO28"/>
      <c r="SGP28"/>
      <c r="SGQ28"/>
      <c r="SGR28"/>
      <c r="SGS28"/>
      <c r="SGT28"/>
      <c r="SGU28"/>
      <c r="SGV28"/>
      <c r="SGW28"/>
      <c r="SGX28"/>
      <c r="SGY28"/>
      <c r="SGZ28"/>
      <c r="SHA28"/>
      <c r="SHB28"/>
      <c r="SHC28"/>
      <c r="SHD28"/>
      <c r="SHE28"/>
      <c r="SHF28"/>
      <c r="SHG28"/>
      <c r="SHH28"/>
      <c r="SHI28"/>
      <c r="SHJ28"/>
      <c r="SHK28"/>
      <c r="SHL28"/>
      <c r="SHM28"/>
      <c r="SHN28"/>
      <c r="SHO28"/>
      <c r="SHP28"/>
      <c r="SHQ28"/>
      <c r="SHR28"/>
      <c r="SHS28"/>
      <c r="SHT28"/>
      <c r="SHU28"/>
      <c r="SHV28"/>
      <c r="SHW28"/>
      <c r="SHX28"/>
      <c r="SHY28"/>
      <c r="SHZ28"/>
      <c r="SIA28"/>
      <c r="SIB28"/>
      <c r="SIC28"/>
      <c r="SID28"/>
      <c r="SIE28"/>
      <c r="SIF28"/>
      <c r="SIG28"/>
      <c r="SIH28"/>
      <c r="SII28"/>
      <c r="SIJ28"/>
      <c r="SIK28"/>
      <c r="SIL28"/>
      <c r="SIM28"/>
      <c r="SIN28"/>
      <c r="SIO28"/>
      <c r="SIP28"/>
      <c r="SIQ28"/>
      <c r="SIR28"/>
      <c r="SIS28"/>
      <c r="SIT28"/>
      <c r="SIU28"/>
      <c r="SIV28"/>
      <c r="SIW28"/>
      <c r="SIX28"/>
      <c r="SIY28"/>
      <c r="SIZ28"/>
      <c r="SJA28"/>
      <c r="SJB28"/>
      <c r="SJC28"/>
      <c r="SJD28"/>
      <c r="SJE28"/>
      <c r="SJF28"/>
      <c r="SJG28"/>
      <c r="SJH28"/>
      <c r="SJI28"/>
      <c r="SJJ28"/>
      <c r="SJK28"/>
      <c r="SJL28"/>
      <c r="SJM28"/>
      <c r="SJN28"/>
      <c r="SJO28"/>
      <c r="SJP28"/>
      <c r="SJQ28"/>
      <c r="SJR28"/>
      <c r="SJS28"/>
      <c r="SJT28"/>
      <c r="SJU28"/>
      <c r="SJV28"/>
      <c r="SJW28"/>
      <c r="SJX28"/>
      <c r="SJY28"/>
      <c r="SJZ28"/>
      <c r="SKA28"/>
      <c r="SKB28"/>
      <c r="SKC28"/>
      <c r="SKD28"/>
      <c r="SKE28"/>
      <c r="SKF28"/>
      <c r="SKG28"/>
      <c r="SKH28"/>
      <c r="SKI28"/>
      <c r="SKJ28"/>
      <c r="SKK28"/>
      <c r="SKL28"/>
      <c r="SKM28"/>
      <c r="SKN28"/>
      <c r="SKO28"/>
      <c r="SKP28"/>
      <c r="SKQ28"/>
      <c r="SKR28"/>
      <c r="SKS28"/>
      <c r="SKT28"/>
      <c r="SKU28"/>
      <c r="SKV28"/>
      <c r="SKW28"/>
      <c r="SKX28"/>
      <c r="SKY28"/>
      <c r="SKZ28"/>
      <c r="SLA28"/>
      <c r="SLB28"/>
      <c r="SLC28"/>
      <c r="SLD28"/>
      <c r="SLE28"/>
      <c r="SLF28"/>
      <c r="SLG28"/>
      <c r="SLH28"/>
      <c r="SLI28"/>
      <c r="SLJ28"/>
      <c r="SLK28"/>
      <c r="SLL28"/>
      <c r="SLM28"/>
      <c r="SLN28"/>
      <c r="SLO28"/>
      <c r="SLP28"/>
      <c r="SLQ28"/>
      <c r="SLR28"/>
      <c r="SLS28"/>
      <c r="SLT28"/>
      <c r="SLU28"/>
      <c r="SLV28"/>
      <c r="SLW28"/>
      <c r="SLX28"/>
      <c r="SLY28"/>
      <c r="SLZ28"/>
      <c r="SMA28"/>
      <c r="SMB28"/>
      <c r="SMC28"/>
      <c r="SMD28"/>
      <c r="SME28"/>
      <c r="SMF28"/>
      <c r="SMG28"/>
      <c r="SMH28"/>
      <c r="SMI28"/>
      <c r="SMJ28"/>
      <c r="SMK28"/>
      <c r="SML28"/>
      <c r="SMM28"/>
      <c r="SMN28"/>
      <c r="SMO28"/>
      <c r="SMP28"/>
      <c r="SMQ28"/>
      <c r="SMR28"/>
      <c r="SMS28"/>
      <c r="SMT28"/>
      <c r="SMU28"/>
      <c r="SMV28"/>
      <c r="SMW28"/>
      <c r="SMX28"/>
      <c r="SMY28"/>
      <c r="SMZ28"/>
      <c r="SNA28"/>
      <c r="SNB28"/>
      <c r="SNC28"/>
      <c r="SND28"/>
      <c r="SNE28"/>
      <c r="SNF28"/>
      <c r="SNG28"/>
      <c r="SNH28"/>
      <c r="SNI28"/>
      <c r="SNJ28"/>
      <c r="SNK28"/>
      <c r="SNL28"/>
      <c r="SNM28"/>
      <c r="SNN28"/>
      <c r="SNO28"/>
      <c r="SNP28"/>
      <c r="SNQ28"/>
      <c r="SNR28"/>
      <c r="SNS28"/>
      <c r="SNT28"/>
      <c r="SNU28"/>
      <c r="SNV28"/>
      <c r="SNW28"/>
      <c r="SNX28"/>
      <c r="SNY28"/>
      <c r="SNZ28"/>
      <c r="SOA28"/>
      <c r="SOB28"/>
      <c r="SOC28"/>
      <c r="SOD28"/>
      <c r="SOE28"/>
      <c r="SOF28"/>
      <c r="SOG28"/>
      <c r="SOH28"/>
      <c r="SOI28"/>
      <c r="SOJ28"/>
      <c r="SOK28"/>
      <c r="SOL28"/>
      <c r="SOM28"/>
      <c r="SON28"/>
      <c r="SOO28"/>
      <c r="SOP28"/>
      <c r="SOQ28"/>
      <c r="SOR28"/>
      <c r="SOS28"/>
      <c r="SOT28"/>
      <c r="SOU28"/>
      <c r="SOV28"/>
      <c r="SOW28"/>
      <c r="SOX28"/>
      <c r="SOY28"/>
      <c r="SOZ28"/>
      <c r="SPA28"/>
      <c r="SPB28"/>
      <c r="SPC28"/>
      <c r="SPD28"/>
      <c r="SPE28"/>
      <c r="SPF28"/>
      <c r="SPG28"/>
      <c r="SPH28"/>
      <c r="SPI28"/>
      <c r="SPJ28"/>
      <c r="SPK28"/>
      <c r="SPL28"/>
      <c r="SPM28"/>
      <c r="SPN28"/>
      <c r="SPO28"/>
      <c r="SPP28"/>
      <c r="SPQ28"/>
      <c r="SPR28"/>
      <c r="SPS28"/>
      <c r="SPT28"/>
      <c r="SPU28"/>
      <c r="SPV28"/>
      <c r="SPW28"/>
      <c r="SPX28"/>
      <c r="SPY28"/>
      <c r="SPZ28"/>
      <c r="SQA28"/>
      <c r="SQB28"/>
      <c r="SQC28"/>
      <c r="SQD28"/>
      <c r="SQE28"/>
      <c r="SQF28"/>
      <c r="SQG28"/>
      <c r="SQH28"/>
      <c r="SQI28"/>
      <c r="SQJ28"/>
      <c r="SQK28"/>
      <c r="SQL28"/>
      <c r="SQM28"/>
      <c r="SQN28"/>
      <c r="SQO28"/>
      <c r="SQP28"/>
      <c r="SQQ28"/>
      <c r="SQR28"/>
      <c r="SQS28"/>
      <c r="SQT28"/>
      <c r="SQU28"/>
      <c r="SQV28"/>
      <c r="SQW28"/>
      <c r="SQX28"/>
      <c r="SQY28"/>
      <c r="SQZ28"/>
      <c r="SRA28"/>
      <c r="SRB28"/>
      <c r="SRC28"/>
      <c r="SRD28"/>
      <c r="SRE28"/>
      <c r="SRF28"/>
      <c r="SRG28"/>
      <c r="SRH28"/>
      <c r="SRI28"/>
      <c r="SRJ28"/>
      <c r="SRK28"/>
      <c r="SRL28"/>
      <c r="SRM28"/>
      <c r="SRN28"/>
      <c r="SRO28"/>
      <c r="SRP28"/>
      <c r="SRQ28"/>
      <c r="SRR28"/>
      <c r="SRS28"/>
      <c r="SRT28"/>
      <c r="SRU28"/>
      <c r="SRV28"/>
      <c r="SRW28"/>
      <c r="SRX28"/>
      <c r="SRY28"/>
      <c r="SRZ28"/>
      <c r="SSA28"/>
      <c r="SSB28"/>
      <c r="SSC28"/>
      <c r="SSD28"/>
      <c r="SSE28"/>
      <c r="SSF28"/>
      <c r="SSG28"/>
      <c r="SSH28"/>
      <c r="SSI28"/>
      <c r="SSJ28"/>
      <c r="SSK28"/>
      <c r="SSL28"/>
      <c r="SSM28"/>
      <c r="SSN28"/>
      <c r="SSO28"/>
      <c r="SSP28"/>
      <c r="SSQ28"/>
      <c r="SSR28"/>
      <c r="SSS28"/>
      <c r="SST28"/>
      <c r="SSU28"/>
      <c r="SSV28"/>
      <c r="SSW28"/>
      <c r="SSX28"/>
      <c r="SSY28"/>
      <c r="SSZ28"/>
      <c r="STA28"/>
      <c r="STB28"/>
      <c r="STC28"/>
      <c r="STD28"/>
      <c r="STE28"/>
      <c r="STF28"/>
      <c r="STG28"/>
      <c r="STH28"/>
      <c r="STI28"/>
      <c r="STJ28"/>
      <c r="STK28"/>
      <c r="STL28"/>
      <c r="STM28"/>
      <c r="STN28"/>
      <c r="STO28"/>
      <c r="STP28"/>
      <c r="STQ28"/>
      <c r="STR28"/>
      <c r="STS28"/>
      <c r="STT28"/>
      <c r="STU28"/>
      <c r="STV28"/>
      <c r="STW28"/>
      <c r="STX28"/>
      <c r="STY28"/>
      <c r="STZ28"/>
      <c r="SUA28"/>
      <c r="SUB28"/>
      <c r="SUC28"/>
      <c r="SUD28"/>
      <c r="SUE28"/>
      <c r="SUF28"/>
      <c r="SUG28"/>
      <c r="SUH28"/>
      <c r="SUI28"/>
      <c r="SUJ28"/>
      <c r="SUK28"/>
      <c r="SUL28"/>
      <c r="SUM28"/>
      <c r="SUN28"/>
      <c r="SUO28"/>
      <c r="SUP28"/>
      <c r="SUQ28"/>
      <c r="SUR28"/>
      <c r="SUS28"/>
      <c r="SUT28"/>
      <c r="SUU28"/>
      <c r="SUV28"/>
      <c r="SUW28"/>
      <c r="SUX28"/>
      <c r="SUY28"/>
      <c r="SUZ28"/>
      <c r="SVA28"/>
      <c r="SVB28"/>
      <c r="SVC28"/>
      <c r="SVD28"/>
      <c r="SVE28"/>
      <c r="SVF28"/>
      <c r="SVG28"/>
      <c r="SVH28"/>
      <c r="SVI28"/>
      <c r="SVJ28"/>
      <c r="SVK28"/>
      <c r="SVL28"/>
      <c r="SVM28"/>
      <c r="SVN28"/>
      <c r="SVO28"/>
      <c r="SVP28"/>
      <c r="SVQ28"/>
      <c r="SVR28"/>
      <c r="SVS28"/>
      <c r="SVT28"/>
      <c r="SVU28"/>
      <c r="SVV28"/>
      <c r="SVW28"/>
      <c r="SVX28"/>
      <c r="SVY28"/>
      <c r="SVZ28"/>
      <c r="SWA28"/>
      <c r="SWB28"/>
      <c r="SWC28"/>
      <c r="SWD28"/>
      <c r="SWE28"/>
      <c r="SWF28"/>
      <c r="SWG28"/>
      <c r="SWH28"/>
      <c r="SWI28"/>
      <c r="SWJ28"/>
      <c r="SWK28"/>
      <c r="SWL28"/>
      <c r="SWM28"/>
      <c r="SWN28"/>
      <c r="SWO28"/>
      <c r="SWP28"/>
      <c r="SWQ28"/>
      <c r="SWR28"/>
      <c r="SWS28"/>
      <c r="SWT28"/>
      <c r="SWU28"/>
      <c r="SWV28"/>
      <c r="SWW28"/>
      <c r="SWX28"/>
      <c r="SWY28"/>
      <c r="SWZ28"/>
      <c r="SXA28"/>
      <c r="SXB28"/>
      <c r="SXC28"/>
      <c r="SXD28"/>
      <c r="SXE28"/>
      <c r="SXF28"/>
      <c r="SXG28"/>
      <c r="SXH28"/>
      <c r="SXI28"/>
      <c r="SXJ28"/>
      <c r="SXK28"/>
      <c r="SXL28"/>
      <c r="SXM28"/>
      <c r="SXN28"/>
      <c r="SXO28"/>
      <c r="SXP28"/>
      <c r="SXQ28"/>
      <c r="SXR28"/>
      <c r="SXS28"/>
      <c r="SXT28"/>
      <c r="SXU28"/>
      <c r="SXV28"/>
      <c r="SXW28"/>
      <c r="SXX28"/>
      <c r="SXY28"/>
      <c r="SXZ28"/>
      <c r="SYA28"/>
      <c r="SYB28"/>
      <c r="SYC28"/>
      <c r="SYD28"/>
      <c r="SYE28"/>
      <c r="SYF28"/>
      <c r="SYG28"/>
      <c r="SYH28"/>
      <c r="SYI28"/>
      <c r="SYJ28"/>
      <c r="SYK28"/>
      <c r="SYL28"/>
      <c r="SYM28"/>
      <c r="SYN28"/>
      <c r="SYO28"/>
      <c r="SYP28"/>
      <c r="SYQ28"/>
      <c r="SYR28"/>
      <c r="SYS28"/>
      <c r="SYT28"/>
      <c r="SYU28"/>
      <c r="SYV28"/>
      <c r="SYW28"/>
      <c r="SYX28"/>
      <c r="SYY28"/>
      <c r="SYZ28"/>
      <c r="SZA28"/>
      <c r="SZB28"/>
      <c r="SZC28"/>
      <c r="SZD28"/>
      <c r="SZE28"/>
      <c r="SZF28"/>
      <c r="SZG28"/>
      <c r="SZH28"/>
      <c r="SZI28"/>
      <c r="SZJ28"/>
      <c r="SZK28"/>
      <c r="SZL28"/>
      <c r="SZM28"/>
      <c r="SZN28"/>
      <c r="SZO28"/>
      <c r="SZP28"/>
      <c r="SZQ28"/>
      <c r="SZR28"/>
      <c r="SZS28"/>
      <c r="SZT28"/>
      <c r="SZU28"/>
      <c r="SZV28"/>
      <c r="SZW28"/>
      <c r="SZX28"/>
      <c r="SZY28"/>
      <c r="SZZ28"/>
      <c r="TAA28"/>
      <c r="TAB28"/>
      <c r="TAC28"/>
      <c r="TAD28"/>
      <c r="TAE28"/>
      <c r="TAF28"/>
      <c r="TAG28"/>
      <c r="TAH28"/>
      <c r="TAI28"/>
      <c r="TAJ28"/>
      <c r="TAK28"/>
      <c r="TAL28"/>
      <c r="TAM28"/>
      <c r="TAN28"/>
      <c r="TAO28"/>
      <c r="TAP28"/>
      <c r="TAQ28"/>
      <c r="TAR28"/>
      <c r="TAS28"/>
      <c r="TAT28"/>
      <c r="TAU28"/>
      <c r="TAV28"/>
      <c r="TAW28"/>
      <c r="TAX28"/>
      <c r="TAY28"/>
      <c r="TAZ28"/>
      <c r="TBA28"/>
      <c r="TBB28"/>
      <c r="TBC28"/>
      <c r="TBD28"/>
      <c r="TBE28"/>
      <c r="TBF28"/>
      <c r="TBG28"/>
      <c r="TBH28"/>
      <c r="TBI28"/>
      <c r="TBJ28"/>
      <c r="TBK28"/>
      <c r="TBL28"/>
      <c r="TBM28"/>
      <c r="TBN28"/>
      <c r="TBO28"/>
      <c r="TBP28"/>
      <c r="TBQ28"/>
      <c r="TBR28"/>
      <c r="TBS28"/>
      <c r="TBT28"/>
      <c r="TBU28"/>
      <c r="TBV28"/>
      <c r="TBW28"/>
      <c r="TBX28"/>
      <c r="TBY28"/>
      <c r="TBZ28"/>
      <c r="TCA28"/>
      <c r="TCB28"/>
      <c r="TCC28"/>
      <c r="TCD28"/>
      <c r="TCE28"/>
      <c r="TCF28"/>
      <c r="TCG28"/>
      <c r="TCH28"/>
      <c r="TCI28"/>
      <c r="TCJ28"/>
      <c r="TCK28"/>
      <c r="TCL28"/>
      <c r="TCM28"/>
      <c r="TCN28"/>
      <c r="TCO28"/>
      <c r="TCP28"/>
      <c r="TCQ28"/>
      <c r="TCR28"/>
      <c r="TCS28"/>
      <c r="TCT28"/>
      <c r="TCU28"/>
      <c r="TCV28"/>
      <c r="TCW28"/>
      <c r="TCX28"/>
      <c r="TCY28"/>
      <c r="TCZ28"/>
      <c r="TDA28"/>
      <c r="TDB28"/>
      <c r="TDC28"/>
      <c r="TDD28"/>
      <c r="TDE28"/>
      <c r="TDF28"/>
      <c r="TDG28"/>
      <c r="TDH28"/>
      <c r="TDI28"/>
      <c r="TDJ28"/>
      <c r="TDK28"/>
      <c r="TDL28"/>
      <c r="TDM28"/>
      <c r="TDN28"/>
      <c r="TDO28"/>
      <c r="TDP28"/>
      <c r="TDQ28"/>
      <c r="TDR28"/>
      <c r="TDS28"/>
      <c r="TDT28"/>
      <c r="TDU28"/>
      <c r="TDV28"/>
      <c r="TDW28"/>
      <c r="TDX28"/>
      <c r="TDY28"/>
      <c r="TDZ28"/>
      <c r="TEA28"/>
      <c r="TEB28"/>
      <c r="TEC28"/>
      <c r="TED28"/>
      <c r="TEE28"/>
      <c r="TEF28"/>
      <c r="TEG28"/>
      <c r="TEH28"/>
      <c r="TEI28"/>
      <c r="TEJ28"/>
      <c r="TEK28"/>
      <c r="TEL28"/>
      <c r="TEM28"/>
      <c r="TEN28"/>
      <c r="TEO28"/>
      <c r="TEP28"/>
      <c r="TEQ28"/>
      <c r="TER28"/>
      <c r="TES28"/>
      <c r="TET28"/>
      <c r="TEU28"/>
      <c r="TEV28"/>
      <c r="TEW28"/>
      <c r="TEX28"/>
      <c r="TEY28"/>
      <c r="TEZ28"/>
      <c r="TFA28"/>
      <c r="TFB28"/>
      <c r="TFC28"/>
      <c r="TFD28"/>
      <c r="TFE28"/>
      <c r="TFF28"/>
      <c r="TFG28"/>
      <c r="TFH28"/>
      <c r="TFI28"/>
      <c r="TFJ28"/>
      <c r="TFK28"/>
      <c r="TFL28"/>
      <c r="TFM28"/>
      <c r="TFN28"/>
      <c r="TFO28"/>
      <c r="TFP28"/>
      <c r="TFQ28"/>
      <c r="TFR28"/>
      <c r="TFS28"/>
      <c r="TFT28"/>
      <c r="TFU28"/>
      <c r="TFV28"/>
      <c r="TFW28"/>
      <c r="TFX28"/>
      <c r="TFY28"/>
      <c r="TFZ28"/>
      <c r="TGA28"/>
      <c r="TGB28"/>
      <c r="TGC28"/>
      <c r="TGD28"/>
      <c r="TGE28"/>
      <c r="TGF28"/>
      <c r="TGG28"/>
      <c r="TGH28"/>
      <c r="TGI28"/>
      <c r="TGJ28"/>
      <c r="TGK28"/>
      <c r="TGL28"/>
      <c r="TGM28"/>
      <c r="TGN28"/>
      <c r="TGO28"/>
      <c r="TGP28"/>
      <c r="TGQ28"/>
      <c r="TGR28"/>
      <c r="TGS28"/>
      <c r="TGT28"/>
      <c r="TGU28"/>
      <c r="TGV28"/>
      <c r="TGW28"/>
      <c r="TGX28"/>
      <c r="TGY28"/>
      <c r="TGZ28"/>
      <c r="THA28"/>
      <c r="THB28"/>
      <c r="THC28"/>
      <c r="THD28"/>
      <c r="THE28"/>
      <c r="THF28"/>
      <c r="THG28"/>
      <c r="THH28"/>
      <c r="THI28"/>
      <c r="THJ28"/>
      <c r="THK28"/>
      <c r="THL28"/>
      <c r="THM28"/>
      <c r="THN28"/>
      <c r="THO28"/>
      <c r="THP28"/>
      <c r="THQ28"/>
      <c r="THR28"/>
      <c r="THS28"/>
      <c r="THT28"/>
      <c r="THU28"/>
      <c r="THV28"/>
      <c r="THW28"/>
      <c r="THX28"/>
      <c r="THY28"/>
      <c r="THZ28"/>
      <c r="TIA28"/>
      <c r="TIB28"/>
      <c r="TIC28"/>
      <c r="TID28"/>
      <c r="TIE28"/>
      <c r="TIF28"/>
      <c r="TIG28"/>
      <c r="TIH28"/>
      <c r="TII28"/>
      <c r="TIJ28"/>
      <c r="TIK28"/>
      <c r="TIL28"/>
      <c r="TIM28"/>
      <c r="TIN28"/>
      <c r="TIO28"/>
      <c r="TIP28"/>
      <c r="TIQ28"/>
      <c r="TIR28"/>
      <c r="TIS28"/>
      <c r="TIT28"/>
      <c r="TIU28"/>
      <c r="TIV28"/>
      <c r="TIW28"/>
      <c r="TIX28"/>
      <c r="TIY28"/>
      <c r="TIZ28"/>
      <c r="TJA28"/>
      <c r="TJB28"/>
      <c r="TJC28"/>
      <c r="TJD28"/>
      <c r="TJE28"/>
      <c r="TJF28"/>
      <c r="TJG28"/>
      <c r="TJH28"/>
      <c r="TJI28"/>
      <c r="TJJ28"/>
      <c r="TJK28"/>
      <c r="TJL28"/>
      <c r="TJM28"/>
      <c r="TJN28"/>
      <c r="TJO28"/>
      <c r="TJP28"/>
      <c r="TJQ28"/>
      <c r="TJR28"/>
      <c r="TJS28"/>
      <c r="TJT28"/>
      <c r="TJU28"/>
      <c r="TJV28"/>
      <c r="TJW28"/>
      <c r="TJX28"/>
      <c r="TJY28"/>
      <c r="TJZ28"/>
      <c r="TKA28"/>
      <c r="TKB28"/>
      <c r="TKC28"/>
      <c r="TKD28"/>
      <c r="TKE28"/>
      <c r="TKF28"/>
      <c r="TKG28"/>
      <c r="TKH28"/>
      <c r="TKI28"/>
      <c r="TKJ28"/>
      <c r="TKK28"/>
      <c r="TKL28"/>
      <c r="TKM28"/>
      <c r="TKN28"/>
      <c r="TKO28"/>
      <c r="TKP28"/>
      <c r="TKQ28"/>
      <c r="TKR28"/>
      <c r="TKS28"/>
      <c r="TKT28"/>
      <c r="TKU28"/>
      <c r="TKV28"/>
      <c r="TKW28"/>
      <c r="TKX28"/>
      <c r="TKY28"/>
      <c r="TKZ28"/>
      <c r="TLA28"/>
      <c r="TLB28"/>
      <c r="TLC28"/>
      <c r="TLD28"/>
      <c r="TLE28"/>
      <c r="TLF28"/>
      <c r="TLG28"/>
      <c r="TLH28"/>
      <c r="TLI28"/>
      <c r="TLJ28"/>
      <c r="TLK28"/>
      <c r="TLL28"/>
      <c r="TLM28"/>
      <c r="TLN28"/>
      <c r="TLO28"/>
      <c r="TLP28"/>
      <c r="TLQ28"/>
      <c r="TLR28"/>
      <c r="TLS28"/>
      <c r="TLT28"/>
      <c r="TLU28"/>
      <c r="TLV28"/>
      <c r="TLW28"/>
      <c r="TLX28"/>
      <c r="TLY28"/>
      <c r="TLZ28"/>
      <c r="TMA28"/>
      <c r="TMB28"/>
      <c r="TMC28"/>
      <c r="TMD28"/>
      <c r="TME28"/>
      <c r="TMF28"/>
      <c r="TMG28"/>
      <c r="TMH28"/>
      <c r="TMI28"/>
      <c r="TMJ28"/>
      <c r="TMK28"/>
      <c r="TML28"/>
      <c r="TMM28"/>
      <c r="TMN28"/>
      <c r="TMO28"/>
      <c r="TMP28"/>
      <c r="TMQ28"/>
      <c r="TMR28"/>
      <c r="TMS28"/>
      <c r="TMT28"/>
      <c r="TMU28"/>
      <c r="TMV28"/>
      <c r="TMW28"/>
      <c r="TMX28"/>
      <c r="TMY28"/>
      <c r="TMZ28"/>
      <c r="TNA28"/>
      <c r="TNB28"/>
      <c r="TNC28"/>
      <c r="TND28"/>
      <c r="TNE28"/>
      <c r="TNF28"/>
      <c r="TNG28"/>
      <c r="TNH28"/>
      <c r="TNI28"/>
      <c r="TNJ28"/>
      <c r="TNK28"/>
      <c r="TNL28"/>
      <c r="TNM28"/>
      <c r="TNN28"/>
      <c r="TNO28"/>
      <c r="TNP28"/>
      <c r="TNQ28"/>
      <c r="TNR28"/>
      <c r="TNS28"/>
      <c r="TNT28"/>
      <c r="TNU28"/>
      <c r="TNV28"/>
      <c r="TNW28"/>
      <c r="TNX28"/>
      <c r="TNY28"/>
      <c r="TNZ28"/>
      <c r="TOA28"/>
      <c r="TOB28"/>
      <c r="TOC28"/>
      <c r="TOD28"/>
      <c r="TOE28"/>
      <c r="TOF28"/>
      <c r="TOG28"/>
      <c r="TOH28"/>
      <c r="TOI28"/>
      <c r="TOJ28"/>
      <c r="TOK28"/>
      <c r="TOL28"/>
      <c r="TOM28"/>
      <c r="TON28"/>
      <c r="TOO28"/>
      <c r="TOP28"/>
      <c r="TOQ28"/>
      <c r="TOR28"/>
      <c r="TOS28"/>
      <c r="TOT28"/>
      <c r="TOU28"/>
      <c r="TOV28"/>
      <c r="TOW28"/>
      <c r="TOX28"/>
      <c r="TOY28"/>
      <c r="TOZ28"/>
      <c r="TPA28"/>
      <c r="TPB28"/>
      <c r="TPC28"/>
      <c r="TPD28"/>
      <c r="TPE28"/>
      <c r="TPF28"/>
      <c r="TPG28"/>
      <c r="TPH28"/>
      <c r="TPI28"/>
      <c r="TPJ28"/>
      <c r="TPK28"/>
      <c r="TPL28"/>
      <c r="TPM28"/>
      <c r="TPN28"/>
      <c r="TPO28"/>
      <c r="TPP28"/>
      <c r="TPQ28"/>
      <c r="TPR28"/>
      <c r="TPS28"/>
      <c r="TPT28"/>
      <c r="TPU28"/>
      <c r="TPV28"/>
      <c r="TPW28"/>
      <c r="TPX28"/>
      <c r="TPY28"/>
      <c r="TPZ28"/>
      <c r="TQA28"/>
      <c r="TQB28"/>
      <c r="TQC28"/>
      <c r="TQD28"/>
      <c r="TQE28"/>
      <c r="TQF28"/>
      <c r="TQG28"/>
      <c r="TQH28"/>
      <c r="TQI28"/>
      <c r="TQJ28"/>
      <c r="TQK28"/>
      <c r="TQL28"/>
      <c r="TQM28"/>
      <c r="TQN28"/>
      <c r="TQO28"/>
      <c r="TQP28"/>
      <c r="TQQ28"/>
      <c r="TQR28"/>
      <c r="TQS28"/>
      <c r="TQT28"/>
      <c r="TQU28"/>
      <c r="TQV28"/>
      <c r="TQW28"/>
      <c r="TQX28"/>
      <c r="TQY28"/>
      <c r="TQZ28"/>
      <c r="TRA28"/>
      <c r="TRB28"/>
      <c r="TRC28"/>
      <c r="TRD28"/>
      <c r="TRE28"/>
      <c r="TRF28"/>
      <c r="TRG28"/>
      <c r="TRH28"/>
      <c r="TRI28"/>
      <c r="TRJ28"/>
      <c r="TRK28"/>
      <c r="TRL28"/>
      <c r="TRM28"/>
      <c r="TRN28"/>
      <c r="TRO28"/>
      <c r="TRP28"/>
      <c r="TRQ28"/>
      <c r="TRR28"/>
      <c r="TRS28"/>
      <c r="TRT28"/>
      <c r="TRU28"/>
      <c r="TRV28"/>
      <c r="TRW28"/>
      <c r="TRX28"/>
      <c r="TRY28"/>
      <c r="TRZ28"/>
      <c r="TSA28"/>
      <c r="TSB28"/>
      <c r="TSC28"/>
      <c r="TSD28"/>
      <c r="TSE28"/>
      <c r="TSF28"/>
      <c r="TSG28"/>
      <c r="TSH28"/>
      <c r="TSI28"/>
      <c r="TSJ28"/>
      <c r="TSK28"/>
      <c r="TSL28"/>
      <c r="TSM28"/>
      <c r="TSN28"/>
      <c r="TSO28"/>
      <c r="TSP28"/>
      <c r="TSQ28"/>
      <c r="TSR28"/>
      <c r="TSS28"/>
      <c r="TST28"/>
      <c r="TSU28"/>
      <c r="TSV28"/>
      <c r="TSW28"/>
      <c r="TSX28"/>
      <c r="TSY28"/>
      <c r="TSZ28"/>
      <c r="TTA28"/>
      <c r="TTB28"/>
      <c r="TTC28"/>
      <c r="TTD28"/>
      <c r="TTE28"/>
      <c r="TTF28"/>
      <c r="TTG28"/>
      <c r="TTH28"/>
      <c r="TTI28"/>
      <c r="TTJ28"/>
      <c r="TTK28"/>
      <c r="TTL28"/>
      <c r="TTM28"/>
      <c r="TTN28"/>
      <c r="TTO28"/>
      <c r="TTP28"/>
      <c r="TTQ28"/>
      <c r="TTR28"/>
      <c r="TTS28"/>
      <c r="TTT28"/>
      <c r="TTU28"/>
      <c r="TTV28"/>
      <c r="TTW28"/>
      <c r="TTX28"/>
      <c r="TTY28"/>
      <c r="TTZ28"/>
      <c r="TUA28"/>
      <c r="TUB28"/>
      <c r="TUC28"/>
      <c r="TUD28"/>
      <c r="TUE28"/>
      <c r="TUF28"/>
      <c r="TUG28"/>
      <c r="TUH28"/>
      <c r="TUI28"/>
      <c r="TUJ28"/>
      <c r="TUK28"/>
      <c r="TUL28"/>
      <c r="TUM28"/>
      <c r="TUN28"/>
      <c r="TUO28"/>
      <c r="TUP28"/>
      <c r="TUQ28"/>
      <c r="TUR28"/>
      <c r="TUS28"/>
      <c r="TUT28"/>
      <c r="TUU28"/>
      <c r="TUV28"/>
      <c r="TUW28"/>
      <c r="TUX28"/>
      <c r="TUY28"/>
      <c r="TUZ28"/>
      <c r="TVA28"/>
      <c r="TVB28"/>
      <c r="TVC28"/>
      <c r="TVD28"/>
      <c r="TVE28"/>
      <c r="TVF28"/>
      <c r="TVG28"/>
      <c r="TVH28"/>
      <c r="TVI28"/>
      <c r="TVJ28"/>
      <c r="TVK28"/>
      <c r="TVL28"/>
      <c r="TVM28"/>
      <c r="TVN28"/>
      <c r="TVO28"/>
      <c r="TVP28"/>
      <c r="TVQ28"/>
      <c r="TVR28"/>
      <c r="TVS28"/>
      <c r="TVT28"/>
      <c r="TVU28"/>
      <c r="TVV28"/>
      <c r="TVW28"/>
      <c r="TVX28"/>
      <c r="TVY28"/>
      <c r="TVZ28"/>
      <c r="TWA28"/>
      <c r="TWB28"/>
      <c r="TWC28"/>
      <c r="TWD28"/>
      <c r="TWE28"/>
      <c r="TWF28"/>
      <c r="TWG28"/>
      <c r="TWH28"/>
      <c r="TWI28"/>
      <c r="TWJ28"/>
      <c r="TWK28"/>
      <c r="TWL28"/>
      <c r="TWM28"/>
      <c r="TWN28"/>
      <c r="TWO28"/>
      <c r="TWP28"/>
      <c r="TWQ28"/>
      <c r="TWR28"/>
      <c r="TWS28"/>
      <c r="TWT28"/>
      <c r="TWU28"/>
      <c r="TWV28"/>
      <c r="TWW28"/>
      <c r="TWX28"/>
      <c r="TWY28"/>
      <c r="TWZ28"/>
      <c r="TXA28"/>
      <c r="TXB28"/>
      <c r="TXC28"/>
      <c r="TXD28"/>
      <c r="TXE28"/>
      <c r="TXF28"/>
      <c r="TXG28"/>
      <c r="TXH28"/>
      <c r="TXI28"/>
      <c r="TXJ28"/>
      <c r="TXK28"/>
      <c r="TXL28"/>
      <c r="TXM28"/>
      <c r="TXN28"/>
      <c r="TXO28"/>
      <c r="TXP28"/>
      <c r="TXQ28"/>
      <c r="TXR28"/>
      <c r="TXS28"/>
      <c r="TXT28"/>
      <c r="TXU28"/>
      <c r="TXV28"/>
      <c r="TXW28"/>
      <c r="TXX28"/>
      <c r="TXY28"/>
      <c r="TXZ28"/>
      <c r="TYA28"/>
      <c r="TYB28"/>
      <c r="TYC28"/>
      <c r="TYD28"/>
      <c r="TYE28"/>
      <c r="TYF28"/>
      <c r="TYG28"/>
      <c r="TYH28"/>
      <c r="TYI28"/>
      <c r="TYJ28"/>
      <c r="TYK28"/>
      <c r="TYL28"/>
      <c r="TYM28"/>
      <c r="TYN28"/>
      <c r="TYO28"/>
      <c r="TYP28"/>
      <c r="TYQ28"/>
      <c r="TYR28"/>
      <c r="TYS28"/>
      <c r="TYT28"/>
      <c r="TYU28"/>
      <c r="TYV28"/>
      <c r="TYW28"/>
      <c r="TYX28"/>
      <c r="TYY28"/>
      <c r="TYZ28"/>
      <c r="TZA28"/>
      <c r="TZB28"/>
      <c r="TZC28"/>
      <c r="TZD28"/>
      <c r="TZE28"/>
      <c r="TZF28"/>
      <c r="TZG28"/>
      <c r="TZH28"/>
      <c r="TZI28"/>
      <c r="TZJ28"/>
      <c r="TZK28"/>
      <c r="TZL28"/>
      <c r="TZM28"/>
      <c r="TZN28"/>
      <c r="TZO28"/>
      <c r="TZP28"/>
      <c r="TZQ28"/>
      <c r="TZR28"/>
      <c r="TZS28"/>
      <c r="TZT28"/>
      <c r="TZU28"/>
      <c r="TZV28"/>
      <c r="TZW28"/>
      <c r="TZX28"/>
      <c r="TZY28"/>
      <c r="TZZ28"/>
      <c r="UAA28"/>
      <c r="UAB28"/>
      <c r="UAC28"/>
      <c r="UAD28"/>
      <c r="UAE28"/>
      <c r="UAF28"/>
      <c r="UAG28"/>
      <c r="UAH28"/>
      <c r="UAI28"/>
      <c r="UAJ28"/>
      <c r="UAK28"/>
      <c r="UAL28"/>
      <c r="UAM28"/>
      <c r="UAN28"/>
      <c r="UAO28"/>
      <c r="UAP28"/>
      <c r="UAQ28"/>
      <c r="UAR28"/>
      <c r="UAS28"/>
      <c r="UAT28"/>
      <c r="UAU28"/>
      <c r="UAV28"/>
      <c r="UAW28"/>
      <c r="UAX28"/>
      <c r="UAY28"/>
      <c r="UAZ28"/>
      <c r="UBA28"/>
      <c r="UBB28"/>
      <c r="UBC28"/>
      <c r="UBD28"/>
      <c r="UBE28"/>
      <c r="UBF28"/>
      <c r="UBG28"/>
      <c r="UBH28"/>
      <c r="UBI28"/>
      <c r="UBJ28"/>
      <c r="UBK28"/>
      <c r="UBL28"/>
      <c r="UBM28"/>
      <c r="UBN28"/>
      <c r="UBO28"/>
      <c r="UBP28"/>
      <c r="UBQ28"/>
      <c r="UBR28"/>
      <c r="UBS28"/>
      <c r="UBT28"/>
      <c r="UBU28"/>
      <c r="UBV28"/>
      <c r="UBW28"/>
      <c r="UBX28"/>
      <c r="UBY28"/>
      <c r="UBZ28"/>
      <c r="UCA28"/>
      <c r="UCB28"/>
      <c r="UCC28"/>
      <c r="UCD28"/>
      <c r="UCE28"/>
      <c r="UCF28"/>
      <c r="UCG28"/>
      <c r="UCH28"/>
      <c r="UCI28"/>
      <c r="UCJ28"/>
      <c r="UCK28"/>
      <c r="UCL28"/>
      <c r="UCM28"/>
      <c r="UCN28"/>
      <c r="UCO28"/>
      <c r="UCP28"/>
      <c r="UCQ28"/>
      <c r="UCR28"/>
      <c r="UCS28"/>
      <c r="UCT28"/>
      <c r="UCU28"/>
      <c r="UCV28"/>
      <c r="UCW28"/>
      <c r="UCX28"/>
      <c r="UCY28"/>
      <c r="UCZ28"/>
      <c r="UDA28"/>
      <c r="UDB28"/>
      <c r="UDC28"/>
      <c r="UDD28"/>
      <c r="UDE28"/>
      <c r="UDF28"/>
      <c r="UDG28"/>
      <c r="UDH28"/>
      <c r="UDI28"/>
      <c r="UDJ28"/>
      <c r="UDK28"/>
      <c r="UDL28"/>
      <c r="UDM28"/>
      <c r="UDN28"/>
      <c r="UDO28"/>
      <c r="UDP28"/>
      <c r="UDQ28"/>
      <c r="UDR28"/>
      <c r="UDS28"/>
      <c r="UDT28"/>
      <c r="UDU28"/>
      <c r="UDV28"/>
      <c r="UDW28"/>
      <c r="UDX28"/>
      <c r="UDY28"/>
      <c r="UDZ28"/>
      <c r="UEA28"/>
      <c r="UEB28"/>
      <c r="UEC28"/>
      <c r="UED28"/>
      <c r="UEE28"/>
      <c r="UEF28"/>
      <c r="UEG28"/>
      <c r="UEH28"/>
      <c r="UEI28"/>
      <c r="UEJ28"/>
      <c r="UEK28"/>
      <c r="UEL28"/>
      <c r="UEM28"/>
      <c r="UEN28"/>
      <c r="UEO28"/>
      <c r="UEP28"/>
      <c r="UEQ28"/>
      <c r="UER28"/>
      <c r="UES28"/>
      <c r="UET28"/>
      <c r="UEU28"/>
      <c r="UEV28"/>
      <c r="UEW28"/>
      <c r="UEX28"/>
      <c r="UEY28"/>
      <c r="UEZ28"/>
      <c r="UFA28"/>
      <c r="UFB28"/>
      <c r="UFC28"/>
      <c r="UFD28"/>
      <c r="UFE28"/>
      <c r="UFF28"/>
      <c r="UFG28"/>
      <c r="UFH28"/>
      <c r="UFI28"/>
      <c r="UFJ28"/>
      <c r="UFK28"/>
      <c r="UFL28"/>
      <c r="UFM28"/>
      <c r="UFN28"/>
      <c r="UFO28"/>
      <c r="UFP28"/>
      <c r="UFQ28"/>
      <c r="UFR28"/>
      <c r="UFS28"/>
      <c r="UFT28"/>
      <c r="UFU28"/>
      <c r="UFV28"/>
      <c r="UFW28"/>
      <c r="UFX28"/>
      <c r="UFY28"/>
      <c r="UFZ28"/>
      <c r="UGA28"/>
      <c r="UGB28"/>
      <c r="UGC28"/>
      <c r="UGD28"/>
      <c r="UGE28"/>
      <c r="UGF28"/>
      <c r="UGG28"/>
      <c r="UGH28"/>
      <c r="UGI28"/>
      <c r="UGJ28"/>
      <c r="UGK28"/>
      <c r="UGL28"/>
      <c r="UGM28"/>
      <c r="UGN28"/>
      <c r="UGO28"/>
      <c r="UGP28"/>
      <c r="UGQ28"/>
      <c r="UGR28"/>
      <c r="UGS28"/>
      <c r="UGT28"/>
      <c r="UGU28"/>
      <c r="UGV28"/>
      <c r="UGW28"/>
      <c r="UGX28"/>
      <c r="UGY28"/>
      <c r="UGZ28"/>
      <c r="UHA28"/>
      <c r="UHB28"/>
      <c r="UHC28"/>
      <c r="UHD28"/>
      <c r="UHE28"/>
      <c r="UHF28"/>
      <c r="UHG28"/>
      <c r="UHH28"/>
      <c r="UHI28"/>
      <c r="UHJ28"/>
      <c r="UHK28"/>
      <c r="UHL28"/>
      <c r="UHM28"/>
      <c r="UHN28"/>
      <c r="UHO28"/>
      <c r="UHP28"/>
      <c r="UHQ28"/>
      <c r="UHR28"/>
      <c r="UHS28"/>
      <c r="UHT28"/>
      <c r="UHU28"/>
      <c r="UHV28"/>
      <c r="UHW28"/>
      <c r="UHX28"/>
      <c r="UHY28"/>
      <c r="UHZ28"/>
      <c r="UIA28"/>
      <c r="UIB28"/>
      <c r="UIC28"/>
      <c r="UID28"/>
      <c r="UIE28"/>
      <c r="UIF28"/>
      <c r="UIG28"/>
      <c r="UIH28"/>
      <c r="UII28"/>
      <c r="UIJ28"/>
      <c r="UIK28"/>
      <c r="UIL28"/>
      <c r="UIM28"/>
      <c r="UIN28"/>
      <c r="UIO28"/>
      <c r="UIP28"/>
      <c r="UIQ28"/>
      <c r="UIR28"/>
      <c r="UIS28"/>
      <c r="UIT28"/>
      <c r="UIU28"/>
      <c r="UIV28"/>
      <c r="UIW28"/>
      <c r="UIX28"/>
      <c r="UIY28"/>
      <c r="UIZ28"/>
      <c r="UJA28"/>
      <c r="UJB28"/>
      <c r="UJC28"/>
      <c r="UJD28"/>
      <c r="UJE28"/>
      <c r="UJF28"/>
      <c r="UJG28"/>
      <c r="UJH28"/>
      <c r="UJI28"/>
      <c r="UJJ28"/>
      <c r="UJK28"/>
      <c r="UJL28"/>
      <c r="UJM28"/>
      <c r="UJN28"/>
      <c r="UJO28"/>
      <c r="UJP28"/>
      <c r="UJQ28"/>
      <c r="UJR28"/>
      <c r="UJS28"/>
      <c r="UJT28"/>
      <c r="UJU28"/>
      <c r="UJV28"/>
      <c r="UJW28"/>
      <c r="UJX28"/>
      <c r="UJY28"/>
      <c r="UJZ28"/>
      <c r="UKA28"/>
      <c r="UKB28"/>
      <c r="UKC28"/>
      <c r="UKD28"/>
      <c r="UKE28"/>
      <c r="UKF28"/>
      <c r="UKG28"/>
      <c r="UKH28"/>
      <c r="UKI28"/>
      <c r="UKJ28"/>
      <c r="UKK28"/>
      <c r="UKL28"/>
      <c r="UKM28"/>
      <c r="UKN28"/>
      <c r="UKO28"/>
      <c r="UKP28"/>
      <c r="UKQ28"/>
      <c r="UKR28"/>
      <c r="UKS28"/>
      <c r="UKT28"/>
      <c r="UKU28"/>
      <c r="UKV28"/>
      <c r="UKW28"/>
      <c r="UKX28"/>
      <c r="UKY28"/>
      <c r="UKZ28"/>
      <c r="ULA28"/>
      <c r="ULB28"/>
      <c r="ULC28"/>
      <c r="ULD28"/>
      <c r="ULE28"/>
      <c r="ULF28"/>
      <c r="ULG28"/>
      <c r="ULH28"/>
      <c r="ULI28"/>
      <c r="ULJ28"/>
      <c r="ULK28"/>
      <c r="ULL28"/>
      <c r="ULM28"/>
      <c r="ULN28"/>
      <c r="ULO28"/>
      <c r="ULP28"/>
      <c r="ULQ28"/>
      <c r="ULR28"/>
      <c r="ULS28"/>
      <c r="ULT28"/>
      <c r="ULU28"/>
      <c r="ULV28"/>
      <c r="ULW28"/>
      <c r="ULX28"/>
      <c r="ULY28"/>
      <c r="ULZ28"/>
      <c r="UMA28"/>
      <c r="UMB28"/>
      <c r="UMC28"/>
      <c r="UMD28"/>
      <c r="UME28"/>
      <c r="UMF28"/>
      <c r="UMG28"/>
      <c r="UMH28"/>
      <c r="UMI28"/>
      <c r="UMJ28"/>
      <c r="UMK28"/>
      <c r="UML28"/>
      <c r="UMM28"/>
      <c r="UMN28"/>
      <c r="UMO28"/>
      <c r="UMP28"/>
      <c r="UMQ28"/>
      <c r="UMR28"/>
      <c r="UMS28"/>
      <c r="UMT28"/>
      <c r="UMU28"/>
      <c r="UMV28"/>
      <c r="UMW28"/>
      <c r="UMX28"/>
      <c r="UMY28"/>
      <c r="UMZ28"/>
      <c r="UNA28"/>
      <c r="UNB28"/>
      <c r="UNC28"/>
      <c r="UND28"/>
      <c r="UNE28"/>
      <c r="UNF28"/>
      <c r="UNG28"/>
      <c r="UNH28"/>
      <c r="UNI28"/>
      <c r="UNJ28"/>
      <c r="UNK28"/>
      <c r="UNL28"/>
      <c r="UNM28"/>
      <c r="UNN28"/>
      <c r="UNO28"/>
      <c r="UNP28"/>
      <c r="UNQ28"/>
      <c r="UNR28"/>
      <c r="UNS28"/>
      <c r="UNT28"/>
      <c r="UNU28"/>
      <c r="UNV28"/>
      <c r="UNW28"/>
      <c r="UNX28"/>
      <c r="UNY28"/>
      <c r="UNZ28"/>
      <c r="UOA28"/>
      <c r="UOB28"/>
      <c r="UOC28"/>
      <c r="UOD28"/>
      <c r="UOE28"/>
      <c r="UOF28"/>
      <c r="UOG28"/>
      <c r="UOH28"/>
      <c r="UOI28"/>
      <c r="UOJ28"/>
      <c r="UOK28"/>
      <c r="UOL28"/>
      <c r="UOM28"/>
      <c r="UON28"/>
      <c r="UOO28"/>
      <c r="UOP28"/>
      <c r="UOQ28"/>
      <c r="UOR28"/>
      <c r="UOS28"/>
      <c r="UOT28"/>
      <c r="UOU28"/>
      <c r="UOV28"/>
      <c r="UOW28"/>
      <c r="UOX28"/>
      <c r="UOY28"/>
      <c r="UOZ28"/>
      <c r="UPA28"/>
      <c r="UPB28"/>
      <c r="UPC28"/>
      <c r="UPD28"/>
      <c r="UPE28"/>
      <c r="UPF28"/>
      <c r="UPG28"/>
      <c r="UPH28"/>
      <c r="UPI28"/>
      <c r="UPJ28"/>
      <c r="UPK28"/>
      <c r="UPL28"/>
      <c r="UPM28"/>
      <c r="UPN28"/>
      <c r="UPO28"/>
      <c r="UPP28"/>
      <c r="UPQ28"/>
      <c r="UPR28"/>
      <c r="UPS28"/>
      <c r="UPT28"/>
      <c r="UPU28"/>
      <c r="UPV28"/>
      <c r="UPW28"/>
      <c r="UPX28"/>
      <c r="UPY28"/>
      <c r="UPZ28"/>
      <c r="UQA28"/>
      <c r="UQB28"/>
      <c r="UQC28"/>
      <c r="UQD28"/>
      <c r="UQE28"/>
      <c r="UQF28"/>
      <c r="UQG28"/>
      <c r="UQH28"/>
      <c r="UQI28"/>
      <c r="UQJ28"/>
      <c r="UQK28"/>
      <c r="UQL28"/>
      <c r="UQM28"/>
      <c r="UQN28"/>
      <c r="UQO28"/>
      <c r="UQP28"/>
      <c r="UQQ28"/>
      <c r="UQR28"/>
      <c r="UQS28"/>
      <c r="UQT28"/>
      <c r="UQU28"/>
      <c r="UQV28"/>
      <c r="UQW28"/>
      <c r="UQX28"/>
      <c r="UQY28"/>
      <c r="UQZ28"/>
      <c r="URA28"/>
      <c r="URB28"/>
      <c r="URC28"/>
      <c r="URD28"/>
      <c r="URE28"/>
      <c r="URF28"/>
      <c r="URG28"/>
      <c r="URH28"/>
      <c r="URI28"/>
      <c r="URJ28"/>
      <c r="URK28"/>
      <c r="URL28"/>
      <c r="URM28"/>
      <c r="URN28"/>
      <c r="URO28"/>
      <c r="URP28"/>
      <c r="URQ28"/>
      <c r="URR28"/>
      <c r="URS28"/>
      <c r="URT28"/>
      <c r="URU28"/>
      <c r="URV28"/>
      <c r="URW28"/>
      <c r="URX28"/>
      <c r="URY28"/>
      <c r="URZ28"/>
      <c r="USA28"/>
      <c r="USB28"/>
      <c r="USC28"/>
      <c r="USD28"/>
      <c r="USE28"/>
      <c r="USF28"/>
      <c r="USG28"/>
      <c r="USH28"/>
      <c r="USI28"/>
      <c r="USJ28"/>
      <c r="USK28"/>
      <c r="USL28"/>
      <c r="USM28"/>
      <c r="USN28"/>
      <c r="USO28"/>
      <c r="USP28"/>
      <c r="USQ28"/>
      <c r="USR28"/>
      <c r="USS28"/>
      <c r="UST28"/>
      <c r="USU28"/>
      <c r="USV28"/>
      <c r="USW28"/>
      <c r="USX28"/>
      <c r="USY28"/>
      <c r="USZ28"/>
      <c r="UTA28"/>
      <c r="UTB28"/>
      <c r="UTC28"/>
      <c r="UTD28"/>
      <c r="UTE28"/>
      <c r="UTF28"/>
      <c r="UTG28"/>
      <c r="UTH28"/>
      <c r="UTI28"/>
      <c r="UTJ28"/>
      <c r="UTK28"/>
      <c r="UTL28"/>
      <c r="UTM28"/>
      <c r="UTN28"/>
      <c r="UTO28"/>
      <c r="UTP28"/>
      <c r="UTQ28"/>
      <c r="UTR28"/>
      <c r="UTS28"/>
      <c r="UTT28"/>
      <c r="UTU28"/>
      <c r="UTV28"/>
      <c r="UTW28"/>
      <c r="UTX28"/>
      <c r="UTY28"/>
      <c r="UTZ28"/>
      <c r="UUA28"/>
      <c r="UUB28"/>
      <c r="UUC28"/>
      <c r="UUD28"/>
      <c r="UUE28"/>
      <c r="UUF28"/>
      <c r="UUG28"/>
      <c r="UUH28"/>
      <c r="UUI28"/>
      <c r="UUJ28"/>
      <c r="UUK28"/>
      <c r="UUL28"/>
      <c r="UUM28"/>
      <c r="UUN28"/>
      <c r="UUO28"/>
      <c r="UUP28"/>
      <c r="UUQ28"/>
      <c r="UUR28"/>
      <c r="UUS28"/>
      <c r="UUT28"/>
      <c r="UUU28"/>
      <c r="UUV28"/>
      <c r="UUW28"/>
      <c r="UUX28"/>
      <c r="UUY28"/>
      <c r="UUZ28"/>
      <c r="UVA28"/>
      <c r="UVB28"/>
      <c r="UVC28"/>
      <c r="UVD28"/>
      <c r="UVE28"/>
      <c r="UVF28"/>
      <c r="UVG28"/>
      <c r="UVH28"/>
      <c r="UVI28"/>
      <c r="UVJ28"/>
      <c r="UVK28"/>
      <c r="UVL28"/>
      <c r="UVM28"/>
      <c r="UVN28"/>
      <c r="UVO28"/>
      <c r="UVP28"/>
      <c r="UVQ28"/>
      <c r="UVR28"/>
      <c r="UVS28"/>
      <c r="UVT28"/>
      <c r="UVU28"/>
      <c r="UVV28"/>
      <c r="UVW28"/>
      <c r="UVX28"/>
      <c r="UVY28"/>
      <c r="UVZ28"/>
      <c r="UWA28"/>
      <c r="UWB28"/>
      <c r="UWC28"/>
      <c r="UWD28"/>
      <c r="UWE28"/>
      <c r="UWF28"/>
      <c r="UWG28"/>
      <c r="UWH28"/>
      <c r="UWI28"/>
      <c r="UWJ28"/>
      <c r="UWK28"/>
      <c r="UWL28"/>
      <c r="UWM28"/>
      <c r="UWN28"/>
      <c r="UWO28"/>
      <c r="UWP28"/>
      <c r="UWQ28"/>
      <c r="UWR28"/>
      <c r="UWS28"/>
      <c r="UWT28"/>
      <c r="UWU28"/>
      <c r="UWV28"/>
      <c r="UWW28"/>
      <c r="UWX28"/>
      <c r="UWY28"/>
      <c r="UWZ28"/>
      <c r="UXA28"/>
      <c r="UXB28"/>
      <c r="UXC28"/>
      <c r="UXD28"/>
      <c r="UXE28"/>
      <c r="UXF28"/>
      <c r="UXG28"/>
      <c r="UXH28"/>
      <c r="UXI28"/>
      <c r="UXJ28"/>
      <c r="UXK28"/>
      <c r="UXL28"/>
      <c r="UXM28"/>
      <c r="UXN28"/>
      <c r="UXO28"/>
      <c r="UXP28"/>
      <c r="UXQ28"/>
      <c r="UXR28"/>
      <c r="UXS28"/>
      <c r="UXT28"/>
      <c r="UXU28"/>
      <c r="UXV28"/>
      <c r="UXW28"/>
      <c r="UXX28"/>
      <c r="UXY28"/>
      <c r="UXZ28"/>
      <c r="UYA28"/>
      <c r="UYB28"/>
      <c r="UYC28"/>
      <c r="UYD28"/>
      <c r="UYE28"/>
      <c r="UYF28"/>
      <c r="UYG28"/>
      <c r="UYH28"/>
      <c r="UYI28"/>
      <c r="UYJ28"/>
      <c r="UYK28"/>
      <c r="UYL28"/>
      <c r="UYM28"/>
      <c r="UYN28"/>
      <c r="UYO28"/>
      <c r="UYP28"/>
      <c r="UYQ28"/>
      <c r="UYR28"/>
      <c r="UYS28"/>
      <c r="UYT28"/>
      <c r="UYU28"/>
      <c r="UYV28"/>
      <c r="UYW28"/>
      <c r="UYX28"/>
      <c r="UYY28"/>
      <c r="UYZ28"/>
      <c r="UZA28"/>
      <c r="UZB28"/>
      <c r="UZC28"/>
      <c r="UZD28"/>
      <c r="UZE28"/>
      <c r="UZF28"/>
      <c r="UZG28"/>
      <c r="UZH28"/>
      <c r="UZI28"/>
      <c r="UZJ28"/>
      <c r="UZK28"/>
      <c r="UZL28"/>
      <c r="UZM28"/>
      <c r="UZN28"/>
      <c r="UZO28"/>
      <c r="UZP28"/>
      <c r="UZQ28"/>
      <c r="UZR28"/>
      <c r="UZS28"/>
      <c r="UZT28"/>
      <c r="UZU28"/>
      <c r="UZV28"/>
      <c r="UZW28"/>
      <c r="UZX28"/>
      <c r="UZY28"/>
      <c r="UZZ28"/>
      <c r="VAA28"/>
      <c r="VAB28"/>
      <c r="VAC28"/>
      <c r="VAD28"/>
      <c r="VAE28"/>
      <c r="VAF28"/>
      <c r="VAG28"/>
      <c r="VAH28"/>
      <c r="VAI28"/>
      <c r="VAJ28"/>
      <c r="VAK28"/>
      <c r="VAL28"/>
      <c r="VAM28"/>
      <c r="VAN28"/>
      <c r="VAO28"/>
      <c r="VAP28"/>
      <c r="VAQ28"/>
      <c r="VAR28"/>
      <c r="VAS28"/>
      <c r="VAT28"/>
      <c r="VAU28"/>
      <c r="VAV28"/>
      <c r="VAW28"/>
      <c r="VAX28"/>
      <c r="VAY28"/>
      <c r="VAZ28"/>
      <c r="VBA28"/>
      <c r="VBB28"/>
      <c r="VBC28"/>
      <c r="VBD28"/>
      <c r="VBE28"/>
      <c r="VBF28"/>
      <c r="VBG28"/>
      <c r="VBH28"/>
      <c r="VBI28"/>
      <c r="VBJ28"/>
      <c r="VBK28"/>
      <c r="VBL28"/>
      <c r="VBM28"/>
      <c r="VBN28"/>
      <c r="VBO28"/>
      <c r="VBP28"/>
      <c r="VBQ28"/>
      <c r="VBR28"/>
      <c r="VBS28"/>
      <c r="VBT28"/>
      <c r="VBU28"/>
      <c r="VBV28"/>
      <c r="VBW28"/>
      <c r="VBX28"/>
      <c r="VBY28"/>
      <c r="VBZ28"/>
      <c r="VCA28"/>
      <c r="VCB28"/>
      <c r="VCC28"/>
      <c r="VCD28"/>
      <c r="VCE28"/>
      <c r="VCF28"/>
      <c r="VCG28"/>
      <c r="VCH28"/>
      <c r="VCI28"/>
      <c r="VCJ28"/>
      <c r="VCK28"/>
      <c r="VCL28"/>
      <c r="VCM28"/>
      <c r="VCN28"/>
      <c r="VCO28"/>
      <c r="VCP28"/>
      <c r="VCQ28"/>
      <c r="VCR28"/>
      <c r="VCS28"/>
      <c r="VCT28"/>
      <c r="VCU28"/>
      <c r="VCV28"/>
      <c r="VCW28"/>
      <c r="VCX28"/>
      <c r="VCY28"/>
      <c r="VCZ28"/>
      <c r="VDA28"/>
      <c r="VDB28"/>
      <c r="VDC28"/>
      <c r="VDD28"/>
      <c r="VDE28"/>
      <c r="VDF28"/>
      <c r="VDG28"/>
      <c r="VDH28"/>
      <c r="VDI28"/>
      <c r="VDJ28"/>
      <c r="VDK28"/>
      <c r="VDL28"/>
      <c r="VDM28"/>
      <c r="VDN28"/>
      <c r="VDO28"/>
      <c r="VDP28"/>
      <c r="VDQ28"/>
      <c r="VDR28"/>
      <c r="VDS28"/>
      <c r="VDT28"/>
      <c r="VDU28"/>
      <c r="VDV28"/>
      <c r="VDW28"/>
      <c r="VDX28"/>
      <c r="VDY28"/>
      <c r="VDZ28"/>
      <c r="VEA28"/>
      <c r="VEB28"/>
      <c r="VEC28"/>
      <c r="VED28"/>
      <c r="VEE28"/>
      <c r="VEF28"/>
      <c r="VEG28"/>
      <c r="VEH28"/>
      <c r="VEI28"/>
      <c r="VEJ28"/>
      <c r="VEK28"/>
      <c r="VEL28"/>
      <c r="VEM28"/>
      <c r="VEN28"/>
      <c r="VEO28"/>
      <c r="VEP28"/>
      <c r="VEQ28"/>
      <c r="VER28"/>
      <c r="VES28"/>
      <c r="VET28"/>
      <c r="VEU28"/>
      <c r="VEV28"/>
      <c r="VEW28"/>
      <c r="VEX28"/>
      <c r="VEY28"/>
      <c r="VEZ28"/>
      <c r="VFA28"/>
      <c r="VFB28"/>
      <c r="VFC28"/>
      <c r="VFD28"/>
      <c r="VFE28"/>
      <c r="VFF28"/>
      <c r="VFG28"/>
      <c r="VFH28"/>
      <c r="VFI28"/>
      <c r="VFJ28"/>
      <c r="VFK28"/>
      <c r="VFL28"/>
      <c r="VFM28"/>
      <c r="VFN28"/>
      <c r="VFO28"/>
      <c r="VFP28"/>
      <c r="VFQ28"/>
      <c r="VFR28"/>
      <c r="VFS28"/>
      <c r="VFT28"/>
      <c r="VFU28"/>
      <c r="VFV28"/>
      <c r="VFW28"/>
      <c r="VFX28"/>
      <c r="VFY28"/>
      <c r="VFZ28"/>
      <c r="VGA28"/>
      <c r="VGB28"/>
      <c r="VGC28"/>
      <c r="VGD28"/>
      <c r="VGE28"/>
      <c r="VGF28"/>
      <c r="VGG28"/>
      <c r="VGH28"/>
      <c r="VGI28"/>
      <c r="VGJ28"/>
      <c r="VGK28"/>
      <c r="VGL28"/>
      <c r="VGM28"/>
      <c r="VGN28"/>
      <c r="VGO28"/>
      <c r="VGP28"/>
      <c r="VGQ28"/>
      <c r="VGR28"/>
      <c r="VGS28"/>
      <c r="VGT28"/>
      <c r="VGU28"/>
      <c r="VGV28"/>
      <c r="VGW28"/>
      <c r="VGX28"/>
      <c r="VGY28"/>
      <c r="VGZ28"/>
      <c r="VHA28"/>
      <c r="VHB28"/>
      <c r="VHC28"/>
      <c r="VHD28"/>
      <c r="VHE28"/>
      <c r="VHF28"/>
      <c r="VHG28"/>
      <c r="VHH28"/>
      <c r="VHI28"/>
      <c r="VHJ28"/>
      <c r="VHK28"/>
      <c r="VHL28"/>
      <c r="VHM28"/>
      <c r="VHN28"/>
      <c r="VHO28"/>
      <c r="VHP28"/>
      <c r="VHQ28"/>
      <c r="VHR28"/>
      <c r="VHS28"/>
      <c r="VHT28"/>
      <c r="VHU28"/>
      <c r="VHV28"/>
      <c r="VHW28"/>
      <c r="VHX28"/>
      <c r="VHY28"/>
      <c r="VHZ28"/>
      <c r="VIA28"/>
      <c r="VIB28"/>
      <c r="VIC28"/>
      <c r="VID28"/>
      <c r="VIE28"/>
      <c r="VIF28"/>
      <c r="VIG28"/>
      <c r="VIH28"/>
      <c r="VII28"/>
      <c r="VIJ28"/>
      <c r="VIK28"/>
      <c r="VIL28"/>
      <c r="VIM28"/>
      <c r="VIN28"/>
      <c r="VIO28"/>
      <c r="VIP28"/>
      <c r="VIQ28"/>
      <c r="VIR28"/>
      <c r="VIS28"/>
      <c r="VIT28"/>
      <c r="VIU28"/>
      <c r="VIV28"/>
      <c r="VIW28"/>
      <c r="VIX28"/>
      <c r="VIY28"/>
      <c r="VIZ28"/>
      <c r="VJA28"/>
      <c r="VJB28"/>
      <c r="VJC28"/>
      <c r="VJD28"/>
      <c r="VJE28"/>
      <c r="VJF28"/>
      <c r="VJG28"/>
      <c r="VJH28"/>
      <c r="VJI28"/>
      <c r="VJJ28"/>
      <c r="VJK28"/>
      <c r="VJL28"/>
      <c r="VJM28"/>
      <c r="VJN28"/>
      <c r="VJO28"/>
      <c r="VJP28"/>
      <c r="VJQ28"/>
      <c r="VJR28"/>
      <c r="VJS28"/>
      <c r="VJT28"/>
      <c r="VJU28"/>
      <c r="VJV28"/>
      <c r="VJW28"/>
      <c r="VJX28"/>
      <c r="VJY28"/>
      <c r="VJZ28"/>
      <c r="VKA28"/>
      <c r="VKB28"/>
      <c r="VKC28"/>
      <c r="VKD28"/>
      <c r="VKE28"/>
      <c r="VKF28"/>
      <c r="VKG28"/>
      <c r="VKH28"/>
      <c r="VKI28"/>
      <c r="VKJ28"/>
      <c r="VKK28"/>
      <c r="VKL28"/>
      <c r="VKM28"/>
      <c r="VKN28"/>
      <c r="VKO28"/>
      <c r="VKP28"/>
      <c r="VKQ28"/>
      <c r="VKR28"/>
      <c r="VKS28"/>
      <c r="VKT28"/>
      <c r="VKU28"/>
      <c r="VKV28"/>
      <c r="VKW28"/>
      <c r="VKX28"/>
      <c r="VKY28"/>
      <c r="VKZ28"/>
      <c r="VLA28"/>
      <c r="VLB28"/>
      <c r="VLC28"/>
      <c r="VLD28"/>
      <c r="VLE28"/>
      <c r="VLF28"/>
      <c r="VLG28"/>
      <c r="VLH28"/>
      <c r="VLI28"/>
      <c r="VLJ28"/>
      <c r="VLK28"/>
      <c r="VLL28"/>
      <c r="VLM28"/>
      <c r="VLN28"/>
      <c r="VLO28"/>
      <c r="VLP28"/>
      <c r="VLQ28"/>
      <c r="VLR28"/>
      <c r="VLS28"/>
      <c r="VLT28"/>
      <c r="VLU28"/>
      <c r="VLV28"/>
      <c r="VLW28"/>
      <c r="VLX28"/>
      <c r="VLY28"/>
      <c r="VLZ28"/>
      <c r="VMA28"/>
      <c r="VMB28"/>
      <c r="VMC28"/>
      <c r="VMD28"/>
      <c r="VME28"/>
      <c r="VMF28"/>
      <c r="VMG28"/>
      <c r="VMH28"/>
      <c r="VMI28"/>
      <c r="VMJ28"/>
      <c r="VMK28"/>
      <c r="VML28"/>
      <c r="VMM28"/>
      <c r="VMN28"/>
      <c r="VMO28"/>
      <c r="VMP28"/>
      <c r="VMQ28"/>
      <c r="VMR28"/>
      <c r="VMS28"/>
      <c r="VMT28"/>
      <c r="VMU28"/>
      <c r="VMV28"/>
      <c r="VMW28"/>
      <c r="VMX28"/>
      <c r="VMY28"/>
      <c r="VMZ28"/>
      <c r="VNA28"/>
      <c r="VNB28"/>
      <c r="VNC28"/>
      <c r="VND28"/>
      <c r="VNE28"/>
      <c r="VNF28"/>
      <c r="VNG28"/>
      <c r="VNH28"/>
      <c r="VNI28"/>
      <c r="VNJ28"/>
      <c r="VNK28"/>
      <c r="VNL28"/>
      <c r="VNM28"/>
      <c r="VNN28"/>
      <c r="VNO28"/>
      <c r="VNP28"/>
      <c r="VNQ28"/>
      <c r="VNR28"/>
      <c r="VNS28"/>
      <c r="VNT28"/>
      <c r="VNU28"/>
      <c r="VNV28"/>
      <c r="VNW28"/>
      <c r="VNX28"/>
      <c r="VNY28"/>
      <c r="VNZ28"/>
      <c r="VOA28"/>
      <c r="VOB28"/>
      <c r="VOC28"/>
      <c r="VOD28"/>
      <c r="VOE28"/>
      <c r="VOF28"/>
      <c r="VOG28"/>
      <c r="VOH28"/>
      <c r="VOI28"/>
      <c r="VOJ28"/>
      <c r="VOK28"/>
      <c r="VOL28"/>
      <c r="VOM28"/>
      <c r="VON28"/>
      <c r="VOO28"/>
      <c r="VOP28"/>
      <c r="VOQ28"/>
      <c r="VOR28"/>
      <c r="VOS28"/>
      <c r="VOT28"/>
      <c r="VOU28"/>
      <c r="VOV28"/>
      <c r="VOW28"/>
      <c r="VOX28"/>
      <c r="VOY28"/>
      <c r="VOZ28"/>
      <c r="VPA28"/>
      <c r="VPB28"/>
      <c r="VPC28"/>
      <c r="VPD28"/>
      <c r="VPE28"/>
      <c r="VPF28"/>
      <c r="VPG28"/>
      <c r="VPH28"/>
      <c r="VPI28"/>
      <c r="VPJ28"/>
      <c r="VPK28"/>
      <c r="VPL28"/>
      <c r="VPM28"/>
      <c r="VPN28"/>
      <c r="VPO28"/>
      <c r="VPP28"/>
      <c r="VPQ28"/>
      <c r="VPR28"/>
      <c r="VPS28"/>
      <c r="VPT28"/>
      <c r="VPU28"/>
      <c r="VPV28"/>
      <c r="VPW28"/>
      <c r="VPX28"/>
      <c r="VPY28"/>
      <c r="VPZ28"/>
      <c r="VQA28"/>
      <c r="VQB28"/>
      <c r="VQC28"/>
      <c r="VQD28"/>
      <c r="VQE28"/>
      <c r="VQF28"/>
      <c r="VQG28"/>
      <c r="VQH28"/>
      <c r="VQI28"/>
      <c r="VQJ28"/>
      <c r="VQK28"/>
      <c r="VQL28"/>
      <c r="VQM28"/>
      <c r="VQN28"/>
      <c r="VQO28"/>
      <c r="VQP28"/>
      <c r="VQQ28"/>
      <c r="VQR28"/>
      <c r="VQS28"/>
      <c r="VQT28"/>
      <c r="VQU28"/>
      <c r="VQV28"/>
      <c r="VQW28"/>
      <c r="VQX28"/>
      <c r="VQY28"/>
      <c r="VQZ28"/>
      <c r="VRA28"/>
      <c r="VRB28"/>
      <c r="VRC28"/>
      <c r="VRD28"/>
      <c r="VRE28"/>
      <c r="VRF28"/>
      <c r="VRG28"/>
      <c r="VRH28"/>
      <c r="VRI28"/>
      <c r="VRJ28"/>
      <c r="VRK28"/>
      <c r="VRL28"/>
      <c r="VRM28"/>
      <c r="VRN28"/>
      <c r="VRO28"/>
      <c r="VRP28"/>
      <c r="VRQ28"/>
      <c r="VRR28"/>
      <c r="VRS28"/>
      <c r="VRT28"/>
      <c r="VRU28"/>
      <c r="VRV28"/>
      <c r="VRW28"/>
      <c r="VRX28"/>
      <c r="VRY28"/>
      <c r="VRZ28"/>
      <c r="VSA28"/>
      <c r="VSB28"/>
      <c r="VSC28"/>
      <c r="VSD28"/>
      <c r="VSE28"/>
      <c r="VSF28"/>
      <c r="VSG28"/>
      <c r="VSH28"/>
      <c r="VSI28"/>
      <c r="VSJ28"/>
      <c r="VSK28"/>
      <c r="VSL28"/>
      <c r="VSM28"/>
      <c r="VSN28"/>
      <c r="VSO28"/>
      <c r="VSP28"/>
      <c r="VSQ28"/>
      <c r="VSR28"/>
      <c r="VSS28"/>
      <c r="VST28"/>
      <c r="VSU28"/>
      <c r="VSV28"/>
      <c r="VSW28"/>
      <c r="VSX28"/>
      <c r="VSY28"/>
      <c r="VSZ28"/>
      <c r="VTA28"/>
      <c r="VTB28"/>
      <c r="VTC28"/>
      <c r="VTD28"/>
      <c r="VTE28"/>
      <c r="VTF28"/>
      <c r="VTG28"/>
      <c r="VTH28"/>
      <c r="VTI28"/>
      <c r="VTJ28"/>
      <c r="VTK28"/>
      <c r="VTL28"/>
      <c r="VTM28"/>
      <c r="VTN28"/>
      <c r="VTO28"/>
      <c r="VTP28"/>
      <c r="VTQ28"/>
      <c r="VTR28"/>
      <c r="VTS28"/>
      <c r="VTT28"/>
      <c r="VTU28"/>
      <c r="VTV28"/>
      <c r="VTW28"/>
      <c r="VTX28"/>
      <c r="VTY28"/>
      <c r="VTZ28"/>
      <c r="VUA28"/>
      <c r="VUB28"/>
      <c r="VUC28"/>
      <c r="VUD28"/>
      <c r="VUE28"/>
      <c r="VUF28"/>
      <c r="VUG28"/>
      <c r="VUH28"/>
      <c r="VUI28"/>
      <c r="VUJ28"/>
      <c r="VUK28"/>
      <c r="VUL28"/>
      <c r="VUM28"/>
      <c r="VUN28"/>
      <c r="VUO28"/>
      <c r="VUP28"/>
      <c r="VUQ28"/>
      <c r="VUR28"/>
      <c r="VUS28"/>
      <c r="VUT28"/>
      <c r="VUU28"/>
      <c r="VUV28"/>
      <c r="VUW28"/>
      <c r="VUX28"/>
      <c r="VUY28"/>
      <c r="VUZ28"/>
      <c r="VVA28"/>
      <c r="VVB28"/>
      <c r="VVC28"/>
      <c r="VVD28"/>
      <c r="VVE28"/>
      <c r="VVF28"/>
      <c r="VVG28"/>
      <c r="VVH28"/>
      <c r="VVI28"/>
      <c r="VVJ28"/>
      <c r="VVK28"/>
      <c r="VVL28"/>
      <c r="VVM28"/>
      <c r="VVN28"/>
      <c r="VVO28"/>
      <c r="VVP28"/>
      <c r="VVQ28"/>
      <c r="VVR28"/>
      <c r="VVS28"/>
      <c r="VVT28"/>
      <c r="VVU28"/>
      <c r="VVV28"/>
      <c r="VVW28"/>
      <c r="VVX28"/>
      <c r="VVY28"/>
      <c r="VVZ28"/>
      <c r="VWA28"/>
      <c r="VWB28"/>
      <c r="VWC28"/>
      <c r="VWD28"/>
      <c r="VWE28"/>
      <c r="VWF28"/>
      <c r="VWG28"/>
      <c r="VWH28"/>
      <c r="VWI28"/>
      <c r="VWJ28"/>
      <c r="VWK28"/>
      <c r="VWL28"/>
      <c r="VWM28"/>
      <c r="VWN28"/>
      <c r="VWO28"/>
      <c r="VWP28"/>
      <c r="VWQ28"/>
      <c r="VWR28"/>
      <c r="VWS28"/>
      <c r="VWT28"/>
      <c r="VWU28"/>
      <c r="VWV28"/>
      <c r="VWW28"/>
      <c r="VWX28"/>
      <c r="VWY28"/>
      <c r="VWZ28"/>
      <c r="VXA28"/>
      <c r="VXB28"/>
      <c r="VXC28"/>
      <c r="VXD28"/>
      <c r="VXE28"/>
      <c r="VXF28"/>
      <c r="VXG28"/>
      <c r="VXH28"/>
      <c r="VXI28"/>
      <c r="VXJ28"/>
      <c r="VXK28"/>
      <c r="VXL28"/>
      <c r="VXM28"/>
      <c r="VXN28"/>
      <c r="VXO28"/>
      <c r="VXP28"/>
      <c r="VXQ28"/>
      <c r="VXR28"/>
      <c r="VXS28"/>
      <c r="VXT28"/>
      <c r="VXU28"/>
      <c r="VXV28"/>
      <c r="VXW28"/>
      <c r="VXX28"/>
      <c r="VXY28"/>
      <c r="VXZ28"/>
      <c r="VYA28"/>
      <c r="VYB28"/>
      <c r="VYC28"/>
      <c r="VYD28"/>
      <c r="VYE28"/>
      <c r="VYF28"/>
      <c r="VYG28"/>
      <c r="VYH28"/>
      <c r="VYI28"/>
      <c r="VYJ28"/>
      <c r="VYK28"/>
      <c r="VYL28"/>
      <c r="VYM28"/>
      <c r="VYN28"/>
      <c r="VYO28"/>
      <c r="VYP28"/>
      <c r="VYQ28"/>
      <c r="VYR28"/>
      <c r="VYS28"/>
      <c r="VYT28"/>
      <c r="VYU28"/>
      <c r="VYV28"/>
      <c r="VYW28"/>
      <c r="VYX28"/>
      <c r="VYY28"/>
      <c r="VYZ28"/>
      <c r="VZA28"/>
      <c r="VZB28"/>
      <c r="VZC28"/>
      <c r="VZD28"/>
      <c r="VZE28"/>
      <c r="VZF28"/>
      <c r="VZG28"/>
      <c r="VZH28"/>
      <c r="VZI28"/>
      <c r="VZJ28"/>
      <c r="VZK28"/>
      <c r="VZL28"/>
      <c r="VZM28"/>
      <c r="VZN28"/>
      <c r="VZO28"/>
      <c r="VZP28"/>
      <c r="VZQ28"/>
      <c r="VZR28"/>
      <c r="VZS28"/>
      <c r="VZT28"/>
      <c r="VZU28"/>
      <c r="VZV28"/>
      <c r="VZW28"/>
      <c r="VZX28"/>
      <c r="VZY28"/>
      <c r="VZZ28"/>
      <c r="WAA28"/>
      <c r="WAB28"/>
      <c r="WAC28"/>
      <c r="WAD28"/>
      <c r="WAE28"/>
      <c r="WAF28"/>
      <c r="WAG28"/>
      <c r="WAH28"/>
      <c r="WAI28"/>
      <c r="WAJ28"/>
      <c r="WAK28"/>
      <c r="WAL28"/>
      <c r="WAM28"/>
      <c r="WAN28"/>
      <c r="WAO28"/>
      <c r="WAP28"/>
      <c r="WAQ28"/>
      <c r="WAR28"/>
      <c r="WAS28"/>
      <c r="WAT28"/>
      <c r="WAU28"/>
      <c r="WAV28"/>
      <c r="WAW28"/>
      <c r="WAX28"/>
      <c r="WAY28"/>
      <c r="WAZ28"/>
      <c r="WBA28"/>
      <c r="WBB28"/>
      <c r="WBC28"/>
      <c r="WBD28"/>
      <c r="WBE28"/>
      <c r="WBF28"/>
      <c r="WBG28"/>
      <c r="WBH28"/>
      <c r="WBI28"/>
      <c r="WBJ28"/>
      <c r="WBK28"/>
      <c r="WBL28"/>
      <c r="WBM28"/>
      <c r="WBN28"/>
      <c r="WBO28"/>
      <c r="WBP28"/>
      <c r="WBQ28"/>
      <c r="WBR28"/>
      <c r="WBS28"/>
      <c r="WBT28"/>
      <c r="WBU28"/>
      <c r="WBV28"/>
      <c r="WBW28"/>
      <c r="WBX28"/>
      <c r="WBY28"/>
      <c r="WBZ28"/>
      <c r="WCA28"/>
      <c r="WCB28"/>
      <c r="WCC28"/>
      <c r="WCD28"/>
      <c r="WCE28"/>
      <c r="WCF28"/>
      <c r="WCG28"/>
      <c r="WCH28"/>
      <c r="WCI28"/>
      <c r="WCJ28"/>
      <c r="WCK28"/>
      <c r="WCL28"/>
      <c r="WCM28"/>
      <c r="WCN28"/>
      <c r="WCO28"/>
      <c r="WCP28"/>
      <c r="WCQ28"/>
      <c r="WCR28"/>
      <c r="WCS28"/>
      <c r="WCT28"/>
      <c r="WCU28"/>
      <c r="WCV28"/>
      <c r="WCW28"/>
      <c r="WCX28"/>
      <c r="WCY28"/>
      <c r="WCZ28"/>
      <c r="WDA28"/>
      <c r="WDB28"/>
      <c r="WDC28"/>
      <c r="WDD28"/>
      <c r="WDE28"/>
      <c r="WDF28"/>
      <c r="WDG28"/>
      <c r="WDH28"/>
      <c r="WDI28"/>
      <c r="WDJ28"/>
      <c r="WDK28"/>
      <c r="WDL28"/>
      <c r="WDM28"/>
      <c r="WDN28"/>
      <c r="WDO28"/>
      <c r="WDP28"/>
      <c r="WDQ28"/>
      <c r="WDR28"/>
      <c r="WDS28"/>
      <c r="WDT28"/>
      <c r="WDU28"/>
      <c r="WDV28"/>
      <c r="WDW28"/>
      <c r="WDX28"/>
      <c r="WDY28"/>
      <c r="WDZ28"/>
      <c r="WEA28"/>
      <c r="WEB28"/>
      <c r="WEC28"/>
      <c r="WED28"/>
      <c r="WEE28"/>
      <c r="WEF28"/>
      <c r="WEG28"/>
      <c r="WEH28"/>
      <c r="WEI28"/>
      <c r="WEJ28"/>
      <c r="WEK28"/>
      <c r="WEL28"/>
      <c r="WEM28"/>
      <c r="WEN28"/>
      <c r="WEO28"/>
      <c r="WEP28"/>
      <c r="WEQ28"/>
      <c r="WER28"/>
      <c r="WES28"/>
      <c r="WET28"/>
      <c r="WEU28"/>
      <c r="WEV28"/>
      <c r="WEW28"/>
      <c r="WEX28"/>
      <c r="WEY28"/>
      <c r="WEZ28"/>
      <c r="WFA28"/>
      <c r="WFB28"/>
      <c r="WFC28"/>
      <c r="WFD28"/>
      <c r="WFE28"/>
      <c r="WFF28"/>
      <c r="WFG28"/>
      <c r="WFH28"/>
      <c r="WFI28"/>
      <c r="WFJ28"/>
      <c r="WFK28"/>
      <c r="WFL28"/>
      <c r="WFM28"/>
      <c r="WFN28"/>
      <c r="WFO28"/>
      <c r="WFP28"/>
      <c r="WFQ28"/>
      <c r="WFR28"/>
      <c r="WFS28"/>
      <c r="WFT28"/>
      <c r="WFU28"/>
      <c r="WFV28"/>
      <c r="WFW28"/>
      <c r="WFX28"/>
      <c r="WFY28"/>
      <c r="WFZ28"/>
      <c r="WGA28"/>
      <c r="WGB28"/>
      <c r="WGC28"/>
      <c r="WGD28"/>
      <c r="WGE28"/>
      <c r="WGF28"/>
      <c r="WGG28"/>
      <c r="WGH28"/>
      <c r="WGI28"/>
      <c r="WGJ28"/>
      <c r="WGK28"/>
      <c r="WGL28"/>
      <c r="WGM28"/>
      <c r="WGN28"/>
      <c r="WGO28"/>
      <c r="WGP28"/>
      <c r="WGQ28"/>
      <c r="WGR28"/>
      <c r="WGS28"/>
      <c r="WGT28"/>
      <c r="WGU28"/>
      <c r="WGV28"/>
      <c r="WGW28"/>
      <c r="WGX28"/>
      <c r="WGY28"/>
      <c r="WGZ28"/>
      <c r="WHA28"/>
      <c r="WHB28"/>
      <c r="WHC28"/>
      <c r="WHD28"/>
      <c r="WHE28"/>
      <c r="WHF28"/>
      <c r="WHG28"/>
      <c r="WHH28"/>
      <c r="WHI28"/>
      <c r="WHJ28"/>
      <c r="WHK28"/>
      <c r="WHL28"/>
      <c r="WHM28"/>
      <c r="WHN28"/>
      <c r="WHO28"/>
      <c r="WHP28"/>
      <c r="WHQ28"/>
      <c r="WHR28"/>
      <c r="WHS28"/>
      <c r="WHT28"/>
      <c r="WHU28"/>
      <c r="WHV28"/>
      <c r="WHW28"/>
      <c r="WHX28"/>
      <c r="WHY28"/>
      <c r="WHZ28"/>
      <c r="WIA28"/>
      <c r="WIB28"/>
      <c r="WIC28"/>
      <c r="WID28"/>
      <c r="WIE28"/>
      <c r="WIF28"/>
      <c r="WIG28"/>
      <c r="WIH28"/>
      <c r="WII28"/>
      <c r="WIJ28"/>
      <c r="WIK28"/>
      <c r="WIL28"/>
      <c r="WIM28"/>
      <c r="WIN28"/>
      <c r="WIO28"/>
      <c r="WIP28"/>
      <c r="WIQ28"/>
      <c r="WIR28"/>
      <c r="WIS28"/>
      <c r="WIT28"/>
      <c r="WIU28"/>
      <c r="WIV28"/>
      <c r="WIW28"/>
      <c r="WIX28"/>
      <c r="WIY28"/>
      <c r="WIZ28"/>
      <c r="WJA28"/>
      <c r="WJB28"/>
      <c r="WJC28"/>
      <c r="WJD28"/>
      <c r="WJE28"/>
      <c r="WJF28"/>
      <c r="WJG28"/>
      <c r="WJH28"/>
      <c r="WJI28"/>
      <c r="WJJ28"/>
      <c r="WJK28"/>
      <c r="WJL28"/>
      <c r="WJM28"/>
      <c r="WJN28"/>
      <c r="WJO28"/>
      <c r="WJP28"/>
      <c r="WJQ28"/>
      <c r="WJR28"/>
      <c r="WJS28"/>
      <c r="WJT28"/>
      <c r="WJU28"/>
      <c r="WJV28"/>
      <c r="WJW28"/>
      <c r="WJX28"/>
      <c r="WJY28"/>
      <c r="WJZ28"/>
      <c r="WKA28"/>
      <c r="WKB28"/>
      <c r="WKC28"/>
      <c r="WKD28"/>
      <c r="WKE28"/>
      <c r="WKF28"/>
      <c r="WKG28"/>
      <c r="WKH28"/>
      <c r="WKI28"/>
      <c r="WKJ28"/>
      <c r="WKK28"/>
      <c r="WKL28"/>
      <c r="WKM28"/>
      <c r="WKN28"/>
      <c r="WKO28"/>
      <c r="WKP28"/>
      <c r="WKQ28"/>
      <c r="WKR28"/>
      <c r="WKS28"/>
      <c r="WKT28"/>
      <c r="WKU28"/>
      <c r="WKV28"/>
      <c r="WKW28"/>
      <c r="WKX28"/>
      <c r="WKY28"/>
      <c r="WKZ28"/>
      <c r="WLA28"/>
      <c r="WLB28"/>
      <c r="WLC28"/>
      <c r="WLD28"/>
      <c r="WLE28"/>
      <c r="WLF28"/>
      <c r="WLG28"/>
      <c r="WLH28"/>
      <c r="WLI28"/>
      <c r="WLJ28"/>
      <c r="WLK28"/>
      <c r="WLL28"/>
      <c r="WLM28"/>
      <c r="WLN28"/>
      <c r="WLO28"/>
      <c r="WLP28"/>
      <c r="WLQ28"/>
      <c r="WLR28"/>
      <c r="WLS28"/>
      <c r="WLT28"/>
      <c r="WLU28"/>
      <c r="WLV28"/>
      <c r="WLW28"/>
      <c r="WLX28"/>
      <c r="WLY28"/>
      <c r="WLZ28"/>
      <c r="WMA28"/>
      <c r="WMB28"/>
      <c r="WMC28"/>
      <c r="WMD28"/>
      <c r="WME28"/>
      <c r="WMF28"/>
      <c r="WMG28"/>
      <c r="WMH28"/>
      <c r="WMI28"/>
      <c r="WMJ28"/>
      <c r="WMK28"/>
      <c r="WML28"/>
      <c r="WMM28"/>
      <c r="WMN28"/>
      <c r="WMO28"/>
      <c r="WMP28"/>
      <c r="WMQ28"/>
      <c r="WMR28"/>
      <c r="WMS28"/>
      <c r="WMT28"/>
      <c r="WMU28"/>
      <c r="WMV28"/>
      <c r="WMW28"/>
      <c r="WMX28"/>
      <c r="WMY28"/>
      <c r="WMZ28"/>
      <c r="WNA28"/>
      <c r="WNB28"/>
      <c r="WNC28"/>
      <c r="WND28"/>
      <c r="WNE28"/>
      <c r="WNF28"/>
      <c r="WNG28"/>
      <c r="WNH28"/>
      <c r="WNI28"/>
      <c r="WNJ28"/>
      <c r="WNK28"/>
      <c r="WNL28"/>
      <c r="WNM28"/>
      <c r="WNN28"/>
      <c r="WNO28"/>
      <c r="WNP28"/>
      <c r="WNQ28"/>
      <c r="WNR28"/>
      <c r="WNS28"/>
      <c r="WNT28"/>
      <c r="WNU28"/>
      <c r="WNV28"/>
      <c r="WNW28"/>
      <c r="WNX28"/>
      <c r="WNY28"/>
      <c r="WNZ28"/>
      <c r="WOA28"/>
      <c r="WOB28"/>
      <c r="WOC28"/>
      <c r="WOD28"/>
      <c r="WOE28"/>
      <c r="WOF28"/>
      <c r="WOG28"/>
      <c r="WOH28"/>
      <c r="WOI28"/>
      <c r="WOJ28"/>
      <c r="WOK28"/>
      <c r="WOL28"/>
      <c r="WOM28"/>
      <c r="WON28"/>
      <c r="WOO28"/>
      <c r="WOP28"/>
      <c r="WOQ28"/>
      <c r="WOR28"/>
      <c r="WOS28"/>
      <c r="WOT28"/>
      <c r="WOU28"/>
      <c r="WOV28"/>
      <c r="WOW28"/>
      <c r="WOX28"/>
      <c r="WOY28"/>
      <c r="WOZ28"/>
      <c r="WPA28"/>
      <c r="WPB28"/>
      <c r="WPC28"/>
      <c r="WPD28"/>
      <c r="WPE28"/>
      <c r="WPF28"/>
      <c r="WPG28"/>
      <c r="WPH28"/>
      <c r="WPI28"/>
      <c r="WPJ28"/>
      <c r="WPK28"/>
      <c r="WPL28"/>
      <c r="WPM28"/>
      <c r="WPN28"/>
      <c r="WPO28"/>
      <c r="WPP28"/>
      <c r="WPQ28"/>
      <c r="WPR28"/>
      <c r="WPS28"/>
      <c r="WPT28"/>
      <c r="WPU28"/>
      <c r="WPV28"/>
      <c r="WPW28"/>
      <c r="WPX28"/>
      <c r="WPY28"/>
      <c r="WPZ28"/>
      <c r="WQA28"/>
      <c r="WQB28"/>
      <c r="WQC28"/>
      <c r="WQD28"/>
      <c r="WQE28"/>
      <c r="WQF28"/>
      <c r="WQG28"/>
      <c r="WQH28"/>
      <c r="WQI28"/>
      <c r="WQJ28"/>
      <c r="WQK28"/>
      <c r="WQL28"/>
      <c r="WQM28"/>
      <c r="WQN28"/>
      <c r="WQO28"/>
      <c r="WQP28"/>
      <c r="WQQ28"/>
      <c r="WQR28"/>
      <c r="WQS28"/>
      <c r="WQT28"/>
      <c r="WQU28"/>
      <c r="WQV28"/>
      <c r="WQW28"/>
      <c r="WQX28"/>
      <c r="WQY28"/>
      <c r="WQZ28"/>
      <c r="WRA28"/>
      <c r="WRB28"/>
      <c r="WRC28"/>
      <c r="WRD28"/>
      <c r="WRE28"/>
      <c r="WRF28"/>
      <c r="WRG28"/>
      <c r="WRH28"/>
      <c r="WRI28"/>
      <c r="WRJ28"/>
      <c r="WRK28"/>
      <c r="WRL28"/>
      <c r="WRM28"/>
      <c r="WRN28"/>
      <c r="WRO28"/>
      <c r="WRP28"/>
      <c r="WRQ28"/>
      <c r="WRR28"/>
      <c r="WRS28"/>
      <c r="WRT28"/>
      <c r="WRU28"/>
      <c r="WRV28"/>
      <c r="WRW28"/>
      <c r="WRX28"/>
      <c r="WRY28"/>
      <c r="WRZ28"/>
      <c r="WSA28"/>
      <c r="WSB28"/>
      <c r="WSC28"/>
      <c r="WSD28"/>
      <c r="WSE28"/>
      <c r="WSF28"/>
      <c r="WSG28"/>
      <c r="WSH28"/>
      <c r="WSI28"/>
      <c r="WSJ28"/>
      <c r="WSK28"/>
      <c r="WSL28"/>
      <c r="WSM28"/>
      <c r="WSN28"/>
      <c r="WSO28"/>
      <c r="WSP28"/>
      <c r="WSQ28"/>
      <c r="WSR28"/>
      <c r="WSS28"/>
      <c r="WST28"/>
      <c r="WSU28"/>
      <c r="WSV28"/>
      <c r="WSW28"/>
      <c r="WSX28"/>
      <c r="WSY28"/>
      <c r="WSZ28"/>
      <c r="WTA28"/>
      <c r="WTB28"/>
      <c r="WTC28"/>
      <c r="WTD28"/>
      <c r="WTE28"/>
      <c r="WTF28"/>
      <c r="WTG28"/>
      <c r="WTH28"/>
      <c r="WTI28"/>
      <c r="WTJ28"/>
      <c r="WTK28"/>
      <c r="WTL28"/>
      <c r="WTM28"/>
      <c r="WTN28"/>
      <c r="WTO28"/>
      <c r="WTP28"/>
      <c r="WTQ28"/>
      <c r="WTR28"/>
      <c r="WTS28"/>
      <c r="WTT28"/>
      <c r="WTU28"/>
      <c r="WTV28"/>
      <c r="WTW28"/>
      <c r="WTX28"/>
      <c r="WTY28"/>
      <c r="WTZ28"/>
      <c r="WUA28"/>
      <c r="WUB28"/>
      <c r="WUC28"/>
      <c r="WUD28"/>
      <c r="WUE28"/>
      <c r="WUF28"/>
      <c r="WUG28"/>
      <c r="WUH28"/>
      <c r="WUI28"/>
      <c r="WUJ28"/>
      <c r="WUK28"/>
      <c r="WUL28"/>
      <c r="WUM28"/>
      <c r="WUN28"/>
      <c r="WUO28"/>
      <c r="WUP28"/>
      <c r="WUQ28"/>
      <c r="WUR28"/>
      <c r="WUS28"/>
      <c r="WUT28"/>
      <c r="WUU28"/>
      <c r="WUV28"/>
      <c r="WUW28"/>
      <c r="WUX28"/>
      <c r="WUY28"/>
      <c r="WUZ28"/>
      <c r="WVA28"/>
      <c r="WVB28"/>
      <c r="WVC28"/>
      <c r="WVD28"/>
      <c r="WVE28"/>
      <c r="WVF28"/>
      <c r="WVG28"/>
      <c r="WVH28"/>
      <c r="WVI28"/>
      <c r="WVJ28"/>
      <c r="WVK28"/>
      <c r="WVL28"/>
      <c r="WVM28"/>
      <c r="WVN28"/>
      <c r="WVO28"/>
      <c r="WVP28"/>
      <c r="WVQ28"/>
      <c r="WVR28"/>
      <c r="WVS28"/>
      <c r="WVT28"/>
      <c r="WVU28"/>
      <c r="WVV28"/>
      <c r="WVW28"/>
      <c r="WVX28"/>
      <c r="WVY28"/>
      <c r="WVZ28"/>
      <c r="WWA28"/>
      <c r="WWB28"/>
      <c r="WWC28"/>
      <c r="WWD28"/>
      <c r="WWE28"/>
      <c r="WWF28"/>
      <c r="WWG28"/>
      <c r="WWH28"/>
      <c r="WWI28"/>
      <c r="WWJ28"/>
      <c r="WWK28"/>
      <c r="WWL28"/>
      <c r="WWM28"/>
      <c r="WWN28"/>
      <c r="WWO28"/>
      <c r="WWP28"/>
      <c r="WWQ28"/>
      <c r="WWR28"/>
      <c r="WWS28"/>
      <c r="WWT28"/>
      <c r="WWU28"/>
      <c r="WWV28"/>
      <c r="WWW28"/>
      <c r="WWX28"/>
      <c r="WWY28"/>
      <c r="WWZ28"/>
      <c r="WXA28"/>
      <c r="WXB28"/>
      <c r="WXC28"/>
      <c r="WXD28"/>
      <c r="WXE28"/>
      <c r="WXF28"/>
      <c r="WXG28"/>
      <c r="WXH28"/>
      <c r="WXI28"/>
      <c r="WXJ28"/>
      <c r="WXK28"/>
      <c r="WXL28"/>
      <c r="WXM28"/>
      <c r="WXN28"/>
      <c r="WXO28"/>
      <c r="WXP28"/>
      <c r="WXQ28"/>
      <c r="WXR28"/>
      <c r="WXS28"/>
      <c r="WXT28"/>
      <c r="WXU28"/>
      <c r="WXV28"/>
      <c r="WXW28"/>
      <c r="WXX28"/>
      <c r="WXY28"/>
      <c r="WXZ28"/>
      <c r="WYA28"/>
      <c r="WYB28"/>
      <c r="WYC28"/>
      <c r="WYD28"/>
      <c r="WYE28"/>
      <c r="WYF28"/>
      <c r="WYG28"/>
      <c r="WYH28"/>
      <c r="WYI28"/>
      <c r="WYJ28"/>
      <c r="WYK28"/>
      <c r="WYL28"/>
      <c r="WYM28"/>
      <c r="WYN28"/>
      <c r="WYO28"/>
      <c r="WYP28"/>
      <c r="WYQ28"/>
      <c r="WYR28"/>
      <c r="WYS28"/>
      <c r="WYT28"/>
      <c r="WYU28"/>
      <c r="WYV28"/>
      <c r="WYW28"/>
      <c r="WYX28"/>
      <c r="WYY28"/>
      <c r="WYZ28"/>
      <c r="WZA28"/>
      <c r="WZB28"/>
      <c r="WZC28"/>
      <c r="WZD28"/>
      <c r="WZE28"/>
      <c r="WZF28"/>
      <c r="WZG28"/>
      <c r="WZH28"/>
      <c r="WZI28"/>
      <c r="WZJ28"/>
      <c r="WZK28"/>
      <c r="WZL28"/>
      <c r="WZM28"/>
      <c r="WZN28"/>
      <c r="WZO28"/>
      <c r="WZP28"/>
      <c r="WZQ28"/>
      <c r="WZR28"/>
      <c r="WZS28"/>
      <c r="WZT28"/>
      <c r="WZU28"/>
      <c r="WZV28"/>
      <c r="WZW28"/>
      <c r="WZX28"/>
      <c r="WZY28"/>
      <c r="WZZ28"/>
      <c r="XAA28"/>
      <c r="XAB28"/>
      <c r="XAC28"/>
      <c r="XAD28"/>
      <c r="XAE28"/>
      <c r="XAF28"/>
      <c r="XAG28"/>
      <c r="XAH28"/>
      <c r="XAI28"/>
      <c r="XAJ28"/>
      <c r="XAK28"/>
      <c r="XAL28"/>
      <c r="XAM28"/>
      <c r="XAN28"/>
      <c r="XAO28"/>
      <c r="XAP28"/>
      <c r="XAQ28"/>
      <c r="XAR28"/>
      <c r="XAS28"/>
      <c r="XAT28"/>
      <c r="XAU28"/>
      <c r="XAV28"/>
      <c r="XAW28"/>
      <c r="XAX28"/>
      <c r="XAY28"/>
      <c r="XAZ28"/>
      <c r="XBA28"/>
      <c r="XBB28"/>
      <c r="XBC28"/>
      <c r="XBD28"/>
      <c r="XBE28"/>
      <c r="XBF28"/>
      <c r="XBG28"/>
      <c r="XBH28"/>
      <c r="XBI28"/>
      <c r="XBJ28"/>
      <c r="XBK28"/>
      <c r="XBL28"/>
      <c r="XBM28"/>
      <c r="XBN28"/>
      <c r="XBO28"/>
      <c r="XBP28"/>
      <c r="XBQ28"/>
      <c r="XBR28"/>
      <c r="XBS28"/>
      <c r="XBT28"/>
      <c r="XBU28"/>
      <c r="XBV28"/>
      <c r="XBW28"/>
      <c r="XBX28"/>
      <c r="XBY28"/>
      <c r="XBZ28"/>
      <c r="XCA28"/>
      <c r="XCB28"/>
      <c r="XCC28"/>
      <c r="XCD28"/>
      <c r="XCE28"/>
      <c r="XCF28"/>
      <c r="XCG28"/>
      <c r="XCH28"/>
      <c r="XCI28"/>
      <c r="XCJ28"/>
      <c r="XCK28"/>
      <c r="XCL28"/>
      <c r="XCM28"/>
      <c r="XCN28"/>
      <c r="XCO28"/>
      <c r="XCP28"/>
      <c r="XCQ28"/>
      <c r="XCR28"/>
      <c r="XCS28"/>
      <c r="XCT28"/>
      <c r="XCU28"/>
      <c r="XCV28"/>
      <c r="XCW28"/>
      <c r="XCX28"/>
      <c r="XCY28"/>
      <c r="XCZ28"/>
      <c r="XDA28"/>
      <c r="XDB28"/>
      <c r="XDC28"/>
      <c r="XDD28"/>
      <c r="XDE28"/>
      <c r="XDF28"/>
      <c r="XDG28"/>
      <c r="XDH28"/>
      <c r="XDI28"/>
      <c r="XDJ28"/>
      <c r="XDK28"/>
      <c r="XDL28"/>
      <c r="XDM28"/>
      <c r="XDN28"/>
      <c r="XDO28"/>
      <c r="XDP28"/>
      <c r="XDQ28"/>
      <c r="XDR28"/>
      <c r="XDS28"/>
      <c r="XDT28"/>
      <c r="XDU28"/>
      <c r="XDV28"/>
      <c r="XDW28"/>
      <c r="XDX28"/>
      <c r="XDY28"/>
      <c r="XDZ28"/>
      <c r="XEA28"/>
      <c r="XEB28"/>
      <c r="XEC28"/>
      <c r="XED28"/>
      <c r="XEE28"/>
      <c r="XEF28"/>
      <c r="XEG28"/>
      <c r="XEH28"/>
      <c r="XEI28"/>
      <c r="XEJ28"/>
      <c r="XEK28"/>
      <c r="XEL28"/>
      <c r="XEM28"/>
      <c r="XEN28"/>
      <c r="XEO28"/>
      <c r="XEP28"/>
      <c r="XEQ28"/>
      <c r="XER28"/>
      <c r="XES28"/>
      <c r="XET28"/>
      <c r="XEU28"/>
      <c r="XEV28"/>
      <c r="XEW28"/>
      <c r="XEX28"/>
      <c r="XEY28"/>
      <c r="XEZ28"/>
      <c r="XFA28"/>
      <c r="XFB28"/>
      <c r="XFC28"/>
    </row>
    <row r="29" spans="2:16383" s="89" customFormat="1" ht="23.25" customHeight="1" x14ac:dyDescent="0.25">
      <c r="B29" s="94" t="s">
        <v>571</v>
      </c>
      <c r="C29" s="70"/>
      <c r="D29" s="70"/>
      <c r="E29" s="70"/>
      <c r="F29" s="70"/>
      <c r="G29" s="70"/>
      <c r="H29" s="70"/>
      <c r="I29" s="70"/>
      <c r="J29" s="70"/>
      <c r="K29" s="70"/>
      <c r="L29" s="70"/>
      <c r="M29" s="70"/>
      <c r="N29" s="70"/>
      <c r="O29" s="70"/>
      <c r="P29" s="70"/>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c r="IW29"/>
      <c r="IX29"/>
      <c r="IY29"/>
      <c r="IZ29"/>
      <c r="JA29"/>
      <c r="JB29"/>
      <c r="JC29"/>
      <c r="JD29"/>
      <c r="JE29"/>
      <c r="JF29"/>
      <c r="JG29"/>
      <c r="JH29"/>
      <c r="JI29"/>
      <c r="JJ29"/>
      <c r="JK29"/>
      <c r="JL29"/>
      <c r="JM29"/>
      <c r="JN29"/>
      <c r="JO29"/>
      <c r="JP29"/>
      <c r="JQ29"/>
      <c r="JR29"/>
      <c r="JS29"/>
      <c r="JT29"/>
      <c r="JU29"/>
      <c r="JV29"/>
      <c r="JW29"/>
      <c r="JX29"/>
      <c r="JY29"/>
      <c r="JZ29"/>
      <c r="KA29"/>
      <c r="KB29"/>
      <c r="KC29"/>
      <c r="KD29"/>
      <c r="KE29"/>
      <c r="KF29"/>
      <c r="KG29"/>
      <c r="KH29"/>
      <c r="KI29"/>
      <c r="KJ29"/>
      <c r="KK29"/>
      <c r="KL29"/>
      <c r="KM29"/>
      <c r="KN29"/>
      <c r="KO29"/>
      <c r="KP29"/>
      <c r="KQ29"/>
      <c r="KR29"/>
      <c r="KS29"/>
      <c r="KT29"/>
      <c r="KU29"/>
      <c r="KV29"/>
      <c r="KW29"/>
      <c r="KX29"/>
      <c r="KY29"/>
      <c r="KZ29"/>
      <c r="LA29"/>
      <c r="LB29"/>
      <c r="LC29"/>
      <c r="LD29"/>
      <c r="LE29"/>
      <c r="LF29"/>
      <c r="LG29"/>
      <c r="LH29"/>
      <c r="LI29"/>
      <c r="LJ29"/>
      <c r="LK29"/>
      <c r="LL29"/>
      <c r="LM29"/>
      <c r="LN29"/>
      <c r="LO29"/>
      <c r="LP29"/>
      <c r="LQ29"/>
      <c r="LR29"/>
      <c r="LS29"/>
      <c r="LT29"/>
      <c r="LU29"/>
      <c r="LV29"/>
      <c r="LW29"/>
      <c r="LX29"/>
      <c r="LY29"/>
      <c r="LZ29"/>
      <c r="MA29"/>
      <c r="MB29"/>
      <c r="MC29"/>
      <c r="MD29"/>
      <c r="ME29"/>
      <c r="MF29"/>
      <c r="MG29"/>
      <c r="MH29"/>
      <c r="MI29"/>
      <c r="MJ29"/>
      <c r="MK29"/>
      <c r="ML29"/>
      <c r="MM29"/>
      <c r="MN29"/>
      <c r="MO29"/>
      <c r="MP29"/>
      <c r="MQ29"/>
      <c r="MR29"/>
      <c r="MS29"/>
      <c r="MT29"/>
      <c r="MU29"/>
      <c r="MV29"/>
      <c r="MW29"/>
      <c r="MX29"/>
      <c r="MY29"/>
      <c r="MZ29"/>
      <c r="NA29"/>
      <c r="NB29"/>
      <c r="NC29"/>
      <c r="ND29"/>
      <c r="NE29"/>
      <c r="NF29"/>
      <c r="NG29"/>
      <c r="NH29"/>
      <c r="NI29"/>
      <c r="NJ29"/>
      <c r="NK29"/>
      <c r="NL29"/>
      <c r="NM29"/>
      <c r="NN29"/>
      <c r="NO29"/>
      <c r="NP29"/>
      <c r="NQ29"/>
      <c r="NR29"/>
      <c r="NS29"/>
      <c r="NT29"/>
      <c r="NU29"/>
      <c r="NV29"/>
      <c r="NW29"/>
      <c r="NX29"/>
      <c r="NY29"/>
      <c r="NZ29"/>
      <c r="OA29"/>
      <c r="OB29"/>
      <c r="OC29"/>
      <c r="OD29"/>
      <c r="OE29"/>
      <c r="OF29"/>
      <c r="OG29"/>
      <c r="OH29"/>
      <c r="OI29"/>
      <c r="OJ29"/>
      <c r="OK29"/>
      <c r="OL29"/>
      <c r="OM29"/>
      <c r="ON29"/>
      <c r="OO29"/>
      <c r="OP29"/>
      <c r="OQ29"/>
      <c r="OR29"/>
      <c r="OS29"/>
      <c r="OT29"/>
      <c r="OU29"/>
      <c r="OV29"/>
      <c r="OW29"/>
      <c r="OX29"/>
      <c r="OY29"/>
      <c r="OZ29"/>
      <c r="PA29"/>
      <c r="PB29"/>
      <c r="PC29"/>
      <c r="PD29"/>
      <c r="PE29"/>
      <c r="PF29"/>
      <c r="PG29"/>
      <c r="PH29"/>
      <c r="PI29"/>
      <c r="PJ29"/>
      <c r="PK29"/>
      <c r="PL29"/>
      <c r="PM29"/>
      <c r="PN29"/>
      <c r="PO29"/>
      <c r="PP29"/>
      <c r="PQ29"/>
      <c r="PR29"/>
      <c r="PS29"/>
      <c r="PT29"/>
      <c r="PU29"/>
      <c r="PV29"/>
      <c r="PW29"/>
      <c r="PX29"/>
      <c r="PY29"/>
      <c r="PZ29"/>
      <c r="QA29"/>
      <c r="QB29"/>
      <c r="QC29"/>
      <c r="QD29"/>
      <c r="QE29"/>
      <c r="QF29"/>
      <c r="QG29"/>
      <c r="QH29"/>
      <c r="QI29"/>
      <c r="QJ29"/>
      <c r="QK29"/>
      <c r="QL29"/>
      <c r="QM29"/>
      <c r="QN29"/>
      <c r="QO29"/>
      <c r="QP29"/>
      <c r="QQ29"/>
      <c r="QR29"/>
      <c r="QS29"/>
      <c r="QT29"/>
      <c r="QU29"/>
      <c r="QV29"/>
      <c r="QW29"/>
      <c r="QX29"/>
      <c r="QY29"/>
      <c r="QZ29"/>
      <c r="RA29"/>
      <c r="RB29"/>
      <c r="RC29"/>
      <c r="RD29"/>
      <c r="RE29"/>
      <c r="RF29"/>
      <c r="RG29"/>
      <c r="RH29"/>
      <c r="RI29"/>
      <c r="RJ29"/>
      <c r="RK29"/>
      <c r="RL29"/>
      <c r="RM29"/>
      <c r="RN29"/>
      <c r="RO29"/>
      <c r="RP29"/>
      <c r="RQ29"/>
      <c r="RR29"/>
      <c r="RS29"/>
      <c r="RT29"/>
      <c r="RU29"/>
      <c r="RV29"/>
      <c r="RW29"/>
      <c r="RX29"/>
      <c r="RY29"/>
      <c r="RZ29"/>
      <c r="SA29"/>
      <c r="SB29"/>
      <c r="SC29"/>
      <c r="SD29"/>
      <c r="SE29"/>
      <c r="SF29"/>
      <c r="SG29"/>
      <c r="SH29"/>
      <c r="SI29"/>
      <c r="SJ29"/>
      <c r="SK29"/>
      <c r="SL29"/>
      <c r="SM29"/>
      <c r="SN29"/>
      <c r="SO29"/>
      <c r="SP29"/>
      <c r="SQ29"/>
      <c r="SR29"/>
      <c r="SS29"/>
      <c r="ST29"/>
      <c r="SU29"/>
      <c r="SV29"/>
      <c r="SW29"/>
      <c r="SX29"/>
      <c r="SY29"/>
      <c r="SZ29"/>
      <c r="TA29"/>
      <c r="TB29"/>
      <c r="TC29"/>
      <c r="TD29"/>
      <c r="TE29"/>
      <c r="TF29"/>
      <c r="TG29"/>
      <c r="TH29"/>
      <c r="TI29"/>
      <c r="TJ29"/>
      <c r="TK29"/>
      <c r="TL29"/>
      <c r="TM29"/>
      <c r="TN29"/>
      <c r="TO29"/>
      <c r="TP29"/>
      <c r="TQ29"/>
      <c r="TR29"/>
      <c r="TS29"/>
      <c r="TT29"/>
      <c r="TU29"/>
      <c r="TV29"/>
      <c r="TW29"/>
      <c r="TX29"/>
      <c r="TY29"/>
      <c r="TZ29"/>
      <c r="UA29"/>
      <c r="UB29"/>
      <c r="UC29"/>
      <c r="UD29"/>
      <c r="UE29"/>
      <c r="UF29"/>
      <c r="UG29"/>
      <c r="UH29"/>
      <c r="UI29"/>
      <c r="UJ29"/>
      <c r="UK29"/>
      <c r="UL29"/>
      <c r="UM29"/>
      <c r="UN29"/>
      <c r="UO29"/>
      <c r="UP29"/>
      <c r="UQ29"/>
      <c r="UR29"/>
      <c r="US29"/>
      <c r="UT29"/>
      <c r="UU29"/>
      <c r="UV29"/>
      <c r="UW29"/>
      <c r="UX29"/>
      <c r="UY29"/>
      <c r="UZ29"/>
      <c r="VA29"/>
      <c r="VB29"/>
      <c r="VC29"/>
      <c r="VD29"/>
      <c r="VE29"/>
      <c r="VF29"/>
      <c r="VG29"/>
      <c r="VH29"/>
      <c r="VI29"/>
      <c r="VJ29"/>
      <c r="VK29"/>
      <c r="VL29"/>
      <c r="VM29"/>
      <c r="VN29"/>
      <c r="VO29"/>
      <c r="VP29"/>
      <c r="VQ29"/>
      <c r="VR29"/>
      <c r="VS29"/>
      <c r="VT29"/>
      <c r="VU29"/>
      <c r="VV29"/>
      <c r="VW29"/>
      <c r="VX29"/>
      <c r="VY29"/>
      <c r="VZ29"/>
      <c r="WA29"/>
      <c r="WB29"/>
      <c r="WC29"/>
      <c r="WD29"/>
      <c r="WE29"/>
      <c r="WF29"/>
      <c r="WG29"/>
      <c r="WH29"/>
      <c r="WI29"/>
      <c r="WJ29"/>
      <c r="WK29"/>
      <c r="WL29"/>
      <c r="WM29"/>
      <c r="WN29"/>
      <c r="WO29"/>
      <c r="WP29"/>
      <c r="WQ29"/>
      <c r="WR29"/>
      <c r="WS29"/>
      <c r="WT29"/>
      <c r="WU29"/>
      <c r="WV29"/>
      <c r="WW29"/>
      <c r="WX29"/>
      <c r="WY29"/>
      <c r="WZ29"/>
      <c r="XA29"/>
      <c r="XB29"/>
      <c r="XC29"/>
      <c r="XD29"/>
      <c r="XE29"/>
      <c r="XF29"/>
      <c r="XG29"/>
      <c r="XH29"/>
      <c r="XI29"/>
      <c r="XJ29"/>
      <c r="XK29"/>
      <c r="XL29"/>
      <c r="XM29"/>
      <c r="XN29"/>
      <c r="XO29"/>
      <c r="XP29"/>
      <c r="XQ29"/>
      <c r="XR29"/>
      <c r="XS29"/>
      <c r="XT29"/>
      <c r="XU29"/>
      <c r="XV29"/>
      <c r="XW29"/>
      <c r="XX29"/>
      <c r="XY29"/>
      <c r="XZ29"/>
      <c r="YA29"/>
      <c r="YB29"/>
      <c r="YC29"/>
      <c r="YD29"/>
      <c r="YE29"/>
      <c r="YF29"/>
      <c r="YG29"/>
      <c r="YH29"/>
      <c r="YI29"/>
      <c r="YJ29"/>
      <c r="YK29"/>
      <c r="YL29"/>
      <c r="YM29"/>
      <c r="YN29"/>
      <c r="YO29"/>
      <c r="YP29"/>
      <c r="YQ29"/>
      <c r="YR29"/>
      <c r="YS29"/>
      <c r="YT29"/>
      <c r="YU29"/>
      <c r="YV29"/>
      <c r="YW29"/>
      <c r="YX29"/>
      <c r="YY29"/>
      <c r="YZ29"/>
      <c r="ZA29"/>
      <c r="ZB29"/>
      <c r="ZC29"/>
      <c r="ZD29"/>
      <c r="ZE29"/>
      <c r="ZF29"/>
      <c r="ZG29"/>
      <c r="ZH29"/>
      <c r="ZI29"/>
      <c r="ZJ29"/>
      <c r="ZK29"/>
      <c r="ZL29"/>
      <c r="ZM29"/>
      <c r="ZN29"/>
      <c r="ZO29"/>
      <c r="ZP29"/>
      <c r="ZQ29"/>
      <c r="ZR29"/>
      <c r="ZS29"/>
      <c r="ZT29"/>
      <c r="ZU29"/>
      <c r="ZV29"/>
      <c r="ZW29"/>
      <c r="ZX29"/>
      <c r="ZY29"/>
      <c r="ZZ29"/>
      <c r="AAA29"/>
      <c r="AAB29"/>
      <c r="AAC29"/>
      <c r="AAD29"/>
      <c r="AAE29"/>
      <c r="AAF29"/>
      <c r="AAG29"/>
      <c r="AAH29"/>
      <c r="AAI29"/>
      <c r="AAJ29"/>
      <c r="AAK29"/>
      <c r="AAL29"/>
      <c r="AAM29"/>
      <c r="AAN29"/>
      <c r="AAO29"/>
      <c r="AAP29"/>
      <c r="AAQ29"/>
      <c r="AAR29"/>
      <c r="AAS29"/>
      <c r="AAT29"/>
      <c r="AAU29"/>
      <c r="AAV29"/>
      <c r="AAW29"/>
      <c r="AAX29"/>
      <c r="AAY29"/>
      <c r="AAZ29"/>
      <c r="ABA29"/>
      <c r="ABB29"/>
      <c r="ABC29"/>
      <c r="ABD29"/>
      <c r="ABE29"/>
      <c r="ABF29"/>
      <c r="ABG29"/>
      <c r="ABH29"/>
      <c r="ABI29"/>
      <c r="ABJ29"/>
      <c r="ABK29"/>
      <c r="ABL29"/>
      <c r="ABM29"/>
      <c r="ABN29"/>
      <c r="ABO29"/>
      <c r="ABP29"/>
      <c r="ABQ29"/>
      <c r="ABR29"/>
      <c r="ABS29"/>
      <c r="ABT29"/>
      <c r="ABU29"/>
      <c r="ABV29"/>
      <c r="ABW29"/>
      <c r="ABX29"/>
      <c r="ABY29"/>
      <c r="ABZ29"/>
      <c r="ACA29"/>
      <c r="ACB29"/>
      <c r="ACC29"/>
      <c r="ACD29"/>
      <c r="ACE29"/>
      <c r="ACF29"/>
      <c r="ACG29"/>
      <c r="ACH29"/>
      <c r="ACI29"/>
      <c r="ACJ29"/>
      <c r="ACK29"/>
      <c r="ACL29"/>
      <c r="ACM29"/>
      <c r="ACN29"/>
      <c r="ACO29"/>
      <c r="ACP29"/>
      <c r="ACQ29"/>
      <c r="ACR29"/>
      <c r="ACS29"/>
      <c r="ACT29"/>
      <c r="ACU29"/>
      <c r="ACV29"/>
      <c r="ACW29"/>
      <c r="ACX29"/>
      <c r="ACY29"/>
      <c r="ACZ29"/>
      <c r="ADA29"/>
      <c r="ADB29"/>
      <c r="ADC29"/>
      <c r="ADD29"/>
      <c r="ADE29"/>
      <c r="ADF29"/>
      <c r="ADG29"/>
      <c r="ADH29"/>
      <c r="ADI29"/>
      <c r="ADJ29"/>
      <c r="ADK29"/>
      <c r="ADL29"/>
      <c r="ADM29"/>
      <c r="ADN29"/>
      <c r="ADO29"/>
      <c r="ADP29"/>
      <c r="ADQ29"/>
      <c r="ADR29"/>
      <c r="ADS29"/>
      <c r="ADT29"/>
      <c r="ADU29"/>
      <c r="ADV29"/>
      <c r="ADW29"/>
      <c r="ADX29"/>
      <c r="ADY29"/>
      <c r="ADZ29"/>
      <c r="AEA29"/>
      <c r="AEB29"/>
      <c r="AEC29"/>
      <c r="AED29"/>
      <c r="AEE29"/>
      <c r="AEF29"/>
      <c r="AEG29"/>
      <c r="AEH29"/>
      <c r="AEI29"/>
      <c r="AEJ29"/>
      <c r="AEK29"/>
      <c r="AEL29"/>
      <c r="AEM29"/>
      <c r="AEN29"/>
      <c r="AEO29"/>
      <c r="AEP29"/>
      <c r="AEQ29"/>
      <c r="AER29"/>
      <c r="AES29"/>
      <c r="AET29"/>
      <c r="AEU29"/>
      <c r="AEV29"/>
      <c r="AEW29"/>
      <c r="AEX29"/>
      <c r="AEY29"/>
      <c r="AEZ29"/>
      <c r="AFA29"/>
      <c r="AFB29"/>
      <c r="AFC29"/>
      <c r="AFD29"/>
      <c r="AFE29"/>
      <c r="AFF29"/>
      <c r="AFG29"/>
      <c r="AFH29"/>
      <c r="AFI29"/>
      <c r="AFJ29"/>
      <c r="AFK29"/>
      <c r="AFL29"/>
      <c r="AFM29"/>
      <c r="AFN29"/>
      <c r="AFO29"/>
      <c r="AFP29"/>
      <c r="AFQ29"/>
      <c r="AFR29"/>
      <c r="AFS29"/>
      <c r="AFT29"/>
      <c r="AFU29"/>
      <c r="AFV29"/>
      <c r="AFW29"/>
      <c r="AFX29"/>
      <c r="AFY29"/>
      <c r="AFZ29"/>
      <c r="AGA29"/>
      <c r="AGB29"/>
      <c r="AGC29"/>
      <c r="AGD29"/>
      <c r="AGE29"/>
      <c r="AGF29"/>
      <c r="AGG29"/>
      <c r="AGH29"/>
      <c r="AGI29"/>
      <c r="AGJ29"/>
      <c r="AGK29"/>
      <c r="AGL29"/>
      <c r="AGM29"/>
      <c r="AGN29"/>
      <c r="AGO29"/>
      <c r="AGP29"/>
      <c r="AGQ29"/>
      <c r="AGR29"/>
      <c r="AGS29"/>
      <c r="AGT29"/>
      <c r="AGU29"/>
      <c r="AGV29"/>
      <c r="AGW29"/>
      <c r="AGX29"/>
      <c r="AGY29"/>
      <c r="AGZ29"/>
      <c r="AHA29"/>
      <c r="AHB29"/>
      <c r="AHC29"/>
      <c r="AHD29"/>
      <c r="AHE29"/>
      <c r="AHF29"/>
      <c r="AHG29"/>
      <c r="AHH29"/>
      <c r="AHI29"/>
      <c r="AHJ29"/>
      <c r="AHK29"/>
      <c r="AHL29"/>
      <c r="AHM29"/>
      <c r="AHN29"/>
      <c r="AHO29"/>
      <c r="AHP29"/>
      <c r="AHQ29"/>
      <c r="AHR29"/>
      <c r="AHS29"/>
      <c r="AHT29"/>
      <c r="AHU29"/>
      <c r="AHV29"/>
      <c r="AHW29"/>
      <c r="AHX29"/>
      <c r="AHY29"/>
      <c r="AHZ29"/>
      <c r="AIA29"/>
      <c r="AIB29"/>
      <c r="AIC29"/>
      <c r="AID29"/>
      <c r="AIE29"/>
      <c r="AIF29"/>
      <c r="AIG29"/>
      <c r="AIH29"/>
      <c r="AII29"/>
      <c r="AIJ29"/>
      <c r="AIK29"/>
      <c r="AIL29"/>
      <c r="AIM29"/>
      <c r="AIN29"/>
      <c r="AIO29"/>
      <c r="AIP29"/>
      <c r="AIQ29"/>
      <c r="AIR29"/>
      <c r="AIS29"/>
      <c r="AIT29"/>
      <c r="AIU29"/>
      <c r="AIV29"/>
      <c r="AIW29"/>
      <c r="AIX29"/>
      <c r="AIY29"/>
      <c r="AIZ29"/>
      <c r="AJA29"/>
      <c r="AJB29"/>
      <c r="AJC29"/>
      <c r="AJD29"/>
      <c r="AJE29"/>
      <c r="AJF29"/>
      <c r="AJG29"/>
      <c r="AJH29"/>
      <c r="AJI29"/>
      <c r="AJJ29"/>
      <c r="AJK29"/>
      <c r="AJL29"/>
      <c r="AJM29"/>
      <c r="AJN29"/>
      <c r="AJO29"/>
      <c r="AJP29"/>
      <c r="AJQ29"/>
      <c r="AJR29"/>
      <c r="AJS29"/>
      <c r="AJT29"/>
      <c r="AJU29"/>
      <c r="AJV29"/>
      <c r="AJW29"/>
      <c r="AJX29"/>
      <c r="AJY29"/>
      <c r="AJZ29"/>
      <c r="AKA29"/>
      <c r="AKB29"/>
      <c r="AKC29"/>
      <c r="AKD29"/>
      <c r="AKE29"/>
      <c r="AKF29"/>
      <c r="AKG29"/>
      <c r="AKH29"/>
      <c r="AKI29"/>
      <c r="AKJ29"/>
      <c r="AKK29"/>
      <c r="AKL29"/>
      <c r="AKM29"/>
      <c r="AKN29"/>
      <c r="AKO29"/>
      <c r="AKP29"/>
      <c r="AKQ29"/>
      <c r="AKR29"/>
      <c r="AKS29"/>
      <c r="AKT29"/>
      <c r="AKU29"/>
      <c r="AKV29"/>
      <c r="AKW29"/>
      <c r="AKX29"/>
      <c r="AKY29"/>
      <c r="AKZ29"/>
      <c r="ALA29"/>
      <c r="ALB29"/>
      <c r="ALC29"/>
      <c r="ALD29"/>
      <c r="ALE29"/>
      <c r="ALF29"/>
      <c r="ALG29"/>
      <c r="ALH29"/>
      <c r="ALI29"/>
      <c r="ALJ29"/>
      <c r="ALK29"/>
      <c r="ALL29"/>
      <c r="ALM29"/>
      <c r="ALN29"/>
      <c r="ALO29"/>
      <c r="ALP29"/>
      <c r="ALQ29"/>
      <c r="ALR29"/>
      <c r="ALS29"/>
      <c r="ALT29"/>
      <c r="ALU29"/>
      <c r="ALV29"/>
      <c r="ALW29"/>
      <c r="ALX29"/>
      <c r="ALY29"/>
      <c r="ALZ29"/>
      <c r="AMA29"/>
      <c r="AMB29"/>
      <c r="AMC29"/>
      <c r="AMD29"/>
      <c r="AME29"/>
      <c r="AMF29"/>
      <c r="AMG29"/>
      <c r="AMH29"/>
      <c r="AMI29"/>
      <c r="AMJ29"/>
      <c r="AMK29"/>
      <c r="AML29"/>
      <c r="AMM29"/>
      <c r="AMN29"/>
      <c r="AMO29"/>
      <c r="AMP29"/>
      <c r="AMQ29"/>
      <c r="AMR29"/>
      <c r="AMS29"/>
      <c r="AMT29"/>
      <c r="AMU29"/>
      <c r="AMV29"/>
      <c r="AMW29"/>
      <c r="AMX29"/>
      <c r="AMY29"/>
      <c r="AMZ29"/>
      <c r="ANA29"/>
      <c r="ANB29"/>
      <c r="ANC29"/>
      <c r="AND29"/>
      <c r="ANE29"/>
      <c r="ANF29"/>
      <c r="ANG29"/>
      <c r="ANH29"/>
      <c r="ANI29"/>
      <c r="ANJ29"/>
      <c r="ANK29"/>
      <c r="ANL29"/>
      <c r="ANM29"/>
      <c r="ANN29"/>
      <c r="ANO29"/>
      <c r="ANP29"/>
      <c r="ANQ29"/>
      <c r="ANR29"/>
      <c r="ANS29"/>
      <c r="ANT29"/>
      <c r="ANU29"/>
      <c r="ANV29"/>
      <c r="ANW29"/>
      <c r="ANX29"/>
      <c r="ANY29"/>
      <c r="ANZ29"/>
      <c r="AOA29"/>
      <c r="AOB29"/>
      <c r="AOC29"/>
      <c r="AOD29"/>
      <c r="AOE29"/>
      <c r="AOF29"/>
      <c r="AOG29"/>
      <c r="AOH29"/>
      <c r="AOI29"/>
      <c r="AOJ29"/>
      <c r="AOK29"/>
      <c r="AOL29"/>
      <c r="AOM29"/>
      <c r="AON29"/>
      <c r="AOO29"/>
      <c r="AOP29"/>
      <c r="AOQ29"/>
      <c r="AOR29"/>
      <c r="AOS29"/>
      <c r="AOT29"/>
      <c r="AOU29"/>
      <c r="AOV29"/>
      <c r="AOW29"/>
      <c r="AOX29"/>
      <c r="AOY29"/>
      <c r="AOZ29"/>
      <c r="APA29"/>
      <c r="APB29"/>
      <c r="APC29"/>
      <c r="APD29"/>
      <c r="APE29"/>
      <c r="APF29"/>
      <c r="APG29"/>
      <c r="APH29"/>
      <c r="API29"/>
      <c r="APJ29"/>
      <c r="APK29"/>
      <c r="APL29"/>
      <c r="APM29"/>
      <c r="APN29"/>
      <c r="APO29"/>
      <c r="APP29"/>
      <c r="APQ29"/>
      <c r="APR29"/>
      <c r="APS29"/>
      <c r="APT29"/>
      <c r="APU29"/>
      <c r="APV29"/>
      <c r="APW29"/>
      <c r="APX29"/>
      <c r="APY29"/>
      <c r="APZ29"/>
      <c r="AQA29"/>
      <c r="AQB29"/>
      <c r="AQC29"/>
      <c r="AQD29"/>
      <c r="AQE29"/>
      <c r="AQF29"/>
      <c r="AQG29"/>
      <c r="AQH29"/>
      <c r="AQI29"/>
      <c r="AQJ29"/>
      <c r="AQK29"/>
      <c r="AQL29"/>
      <c r="AQM29"/>
      <c r="AQN29"/>
      <c r="AQO29"/>
      <c r="AQP29"/>
      <c r="AQQ29"/>
      <c r="AQR29"/>
      <c r="AQS29"/>
      <c r="AQT29"/>
      <c r="AQU29"/>
      <c r="AQV29"/>
      <c r="AQW29"/>
      <c r="AQX29"/>
      <c r="AQY29"/>
      <c r="AQZ29"/>
      <c r="ARA29"/>
      <c r="ARB29"/>
      <c r="ARC29"/>
      <c r="ARD29"/>
      <c r="ARE29"/>
      <c r="ARF29"/>
      <c r="ARG29"/>
      <c r="ARH29"/>
      <c r="ARI29"/>
      <c r="ARJ29"/>
      <c r="ARK29"/>
      <c r="ARL29"/>
      <c r="ARM29"/>
      <c r="ARN29"/>
      <c r="ARO29"/>
      <c r="ARP29"/>
      <c r="ARQ29"/>
      <c r="ARR29"/>
      <c r="ARS29"/>
      <c r="ART29"/>
      <c r="ARU29"/>
      <c r="ARV29"/>
      <c r="ARW29"/>
      <c r="ARX29"/>
      <c r="ARY29"/>
      <c r="ARZ29"/>
      <c r="ASA29"/>
      <c r="ASB29"/>
      <c r="ASC29"/>
      <c r="ASD29"/>
      <c r="ASE29"/>
      <c r="ASF29"/>
      <c r="ASG29"/>
      <c r="ASH29"/>
      <c r="ASI29"/>
      <c r="ASJ29"/>
      <c r="ASK29"/>
      <c r="ASL29"/>
      <c r="ASM29"/>
      <c r="ASN29"/>
      <c r="ASO29"/>
      <c r="ASP29"/>
      <c r="ASQ29"/>
      <c r="ASR29"/>
      <c r="ASS29"/>
      <c r="AST29"/>
      <c r="ASU29"/>
      <c r="ASV29"/>
      <c r="ASW29"/>
      <c r="ASX29"/>
      <c r="ASY29"/>
      <c r="ASZ29"/>
      <c r="ATA29"/>
      <c r="ATB29"/>
      <c r="ATC29"/>
      <c r="ATD29"/>
      <c r="ATE29"/>
      <c r="ATF29"/>
      <c r="ATG29"/>
      <c r="ATH29"/>
      <c r="ATI29"/>
      <c r="ATJ29"/>
      <c r="ATK29"/>
      <c r="ATL29"/>
      <c r="ATM29"/>
      <c r="ATN29"/>
      <c r="ATO29"/>
      <c r="ATP29"/>
      <c r="ATQ29"/>
      <c r="ATR29"/>
      <c r="ATS29"/>
      <c r="ATT29"/>
      <c r="ATU29"/>
      <c r="ATV29"/>
      <c r="ATW29"/>
      <c r="ATX29"/>
      <c r="ATY29"/>
      <c r="ATZ29"/>
      <c r="AUA29"/>
      <c r="AUB29"/>
      <c r="AUC29"/>
      <c r="AUD29"/>
      <c r="AUE29"/>
      <c r="AUF29"/>
      <c r="AUG29"/>
      <c r="AUH29"/>
      <c r="AUI29"/>
      <c r="AUJ29"/>
      <c r="AUK29"/>
      <c r="AUL29"/>
      <c r="AUM29"/>
      <c r="AUN29"/>
      <c r="AUO29"/>
      <c r="AUP29"/>
      <c r="AUQ29"/>
      <c r="AUR29"/>
      <c r="AUS29"/>
      <c r="AUT29"/>
      <c r="AUU29"/>
      <c r="AUV29"/>
      <c r="AUW29"/>
      <c r="AUX29"/>
      <c r="AUY29"/>
      <c r="AUZ29"/>
      <c r="AVA29"/>
      <c r="AVB29"/>
      <c r="AVC29"/>
      <c r="AVD29"/>
      <c r="AVE29"/>
      <c r="AVF29"/>
      <c r="AVG29"/>
      <c r="AVH29"/>
      <c r="AVI29"/>
      <c r="AVJ29"/>
      <c r="AVK29"/>
      <c r="AVL29"/>
      <c r="AVM29"/>
      <c r="AVN29"/>
      <c r="AVO29"/>
      <c r="AVP29"/>
      <c r="AVQ29"/>
      <c r="AVR29"/>
      <c r="AVS29"/>
      <c r="AVT29"/>
      <c r="AVU29"/>
      <c r="AVV29"/>
      <c r="AVW29"/>
      <c r="AVX29"/>
      <c r="AVY29"/>
      <c r="AVZ29"/>
      <c r="AWA29"/>
      <c r="AWB29"/>
      <c r="AWC29"/>
      <c r="AWD29"/>
      <c r="AWE29"/>
      <c r="AWF29"/>
      <c r="AWG29"/>
      <c r="AWH29"/>
      <c r="AWI29"/>
      <c r="AWJ29"/>
      <c r="AWK29"/>
      <c r="AWL29"/>
      <c r="AWM29"/>
      <c r="AWN29"/>
      <c r="AWO29"/>
      <c r="AWP29"/>
      <c r="AWQ29"/>
      <c r="AWR29"/>
      <c r="AWS29"/>
      <c r="AWT29"/>
      <c r="AWU29"/>
      <c r="AWV29"/>
      <c r="AWW29"/>
      <c r="AWX29"/>
      <c r="AWY29"/>
      <c r="AWZ29"/>
      <c r="AXA29"/>
      <c r="AXB29"/>
      <c r="AXC29"/>
      <c r="AXD29"/>
      <c r="AXE29"/>
      <c r="AXF29"/>
      <c r="AXG29"/>
      <c r="AXH29"/>
      <c r="AXI29"/>
      <c r="AXJ29"/>
      <c r="AXK29"/>
      <c r="AXL29"/>
      <c r="AXM29"/>
      <c r="AXN29"/>
      <c r="AXO29"/>
      <c r="AXP29"/>
      <c r="AXQ29"/>
      <c r="AXR29"/>
      <c r="AXS29"/>
      <c r="AXT29"/>
      <c r="AXU29"/>
      <c r="AXV29"/>
      <c r="AXW29"/>
      <c r="AXX29"/>
      <c r="AXY29"/>
      <c r="AXZ29"/>
      <c r="AYA29"/>
      <c r="AYB29"/>
      <c r="AYC29"/>
      <c r="AYD29"/>
      <c r="AYE29"/>
      <c r="AYF29"/>
      <c r="AYG29"/>
      <c r="AYH29"/>
      <c r="AYI29"/>
      <c r="AYJ29"/>
      <c r="AYK29"/>
      <c r="AYL29"/>
      <c r="AYM29"/>
      <c r="AYN29"/>
      <c r="AYO29"/>
      <c r="AYP29"/>
      <c r="AYQ29"/>
      <c r="AYR29"/>
      <c r="AYS29"/>
      <c r="AYT29"/>
      <c r="AYU29"/>
      <c r="AYV29"/>
      <c r="AYW29"/>
      <c r="AYX29"/>
      <c r="AYY29"/>
      <c r="AYZ29"/>
      <c r="AZA29"/>
      <c r="AZB29"/>
      <c r="AZC29"/>
      <c r="AZD29"/>
      <c r="AZE29"/>
      <c r="AZF29"/>
      <c r="AZG29"/>
      <c r="AZH29"/>
      <c r="AZI29"/>
      <c r="AZJ29"/>
      <c r="AZK29"/>
      <c r="AZL29"/>
      <c r="AZM29"/>
      <c r="AZN29"/>
      <c r="AZO29"/>
      <c r="AZP29"/>
      <c r="AZQ29"/>
      <c r="AZR29"/>
      <c r="AZS29"/>
      <c r="AZT29"/>
      <c r="AZU29"/>
      <c r="AZV29"/>
      <c r="AZW29"/>
      <c r="AZX29"/>
      <c r="AZY29"/>
      <c r="AZZ29"/>
      <c r="BAA29"/>
      <c r="BAB29"/>
      <c r="BAC29"/>
      <c r="BAD29"/>
      <c r="BAE29"/>
      <c r="BAF29"/>
      <c r="BAG29"/>
      <c r="BAH29"/>
      <c r="BAI29"/>
      <c r="BAJ29"/>
      <c r="BAK29"/>
      <c r="BAL29"/>
      <c r="BAM29"/>
      <c r="BAN29"/>
      <c r="BAO29"/>
      <c r="BAP29"/>
      <c r="BAQ29"/>
      <c r="BAR29"/>
      <c r="BAS29"/>
      <c r="BAT29"/>
      <c r="BAU29"/>
      <c r="BAV29"/>
      <c r="BAW29"/>
      <c r="BAX29"/>
      <c r="BAY29"/>
      <c r="BAZ29"/>
      <c r="BBA29"/>
      <c r="BBB29"/>
      <c r="BBC29"/>
      <c r="BBD29"/>
      <c r="BBE29"/>
      <c r="BBF29"/>
      <c r="BBG29"/>
      <c r="BBH29"/>
      <c r="BBI29"/>
      <c r="BBJ29"/>
      <c r="BBK29"/>
      <c r="BBL29"/>
      <c r="BBM29"/>
      <c r="BBN29"/>
      <c r="BBO29"/>
      <c r="BBP29"/>
      <c r="BBQ29"/>
      <c r="BBR29"/>
      <c r="BBS29"/>
      <c r="BBT29"/>
      <c r="BBU29"/>
      <c r="BBV29"/>
      <c r="BBW29"/>
      <c r="BBX29"/>
      <c r="BBY29"/>
      <c r="BBZ29"/>
      <c r="BCA29"/>
      <c r="BCB29"/>
      <c r="BCC29"/>
      <c r="BCD29"/>
      <c r="BCE29"/>
      <c r="BCF29"/>
      <c r="BCG29"/>
      <c r="BCH29"/>
      <c r="BCI29"/>
      <c r="BCJ29"/>
      <c r="BCK29"/>
      <c r="BCL29"/>
      <c r="BCM29"/>
      <c r="BCN29"/>
      <c r="BCO29"/>
      <c r="BCP29"/>
      <c r="BCQ29"/>
      <c r="BCR29"/>
      <c r="BCS29"/>
      <c r="BCT29"/>
      <c r="BCU29"/>
      <c r="BCV29"/>
      <c r="BCW29"/>
      <c r="BCX29"/>
      <c r="BCY29"/>
      <c r="BCZ29"/>
      <c r="BDA29"/>
      <c r="BDB29"/>
      <c r="BDC29"/>
      <c r="BDD29"/>
      <c r="BDE29"/>
      <c r="BDF29"/>
      <c r="BDG29"/>
      <c r="BDH29"/>
      <c r="BDI29"/>
      <c r="BDJ29"/>
      <c r="BDK29"/>
      <c r="BDL29"/>
      <c r="BDM29"/>
      <c r="BDN29"/>
      <c r="BDO29"/>
      <c r="BDP29"/>
      <c r="BDQ29"/>
      <c r="BDR29"/>
      <c r="BDS29"/>
      <c r="BDT29"/>
      <c r="BDU29"/>
      <c r="BDV29"/>
      <c r="BDW29"/>
      <c r="BDX29"/>
      <c r="BDY29"/>
      <c r="BDZ29"/>
      <c r="BEA29"/>
      <c r="BEB29"/>
      <c r="BEC29"/>
      <c r="BED29"/>
      <c r="BEE29"/>
      <c r="BEF29"/>
      <c r="BEG29"/>
      <c r="BEH29"/>
      <c r="BEI29"/>
      <c r="BEJ29"/>
      <c r="BEK29"/>
      <c r="BEL29"/>
      <c r="BEM29"/>
      <c r="BEN29"/>
      <c r="BEO29"/>
      <c r="BEP29"/>
      <c r="BEQ29"/>
      <c r="BER29"/>
      <c r="BES29"/>
      <c r="BET29"/>
      <c r="BEU29"/>
      <c r="BEV29"/>
      <c r="BEW29"/>
      <c r="BEX29"/>
      <c r="BEY29"/>
      <c r="BEZ29"/>
      <c r="BFA29"/>
      <c r="BFB29"/>
      <c r="BFC29"/>
      <c r="BFD29"/>
      <c r="BFE29"/>
      <c r="BFF29"/>
      <c r="BFG29"/>
      <c r="BFH29"/>
      <c r="BFI29"/>
      <c r="BFJ29"/>
      <c r="BFK29"/>
      <c r="BFL29"/>
      <c r="BFM29"/>
      <c r="BFN29"/>
      <c r="BFO29"/>
      <c r="BFP29"/>
      <c r="BFQ29"/>
      <c r="BFR29"/>
      <c r="BFS29"/>
      <c r="BFT29"/>
      <c r="BFU29"/>
      <c r="BFV29"/>
      <c r="BFW29"/>
      <c r="BFX29"/>
      <c r="BFY29"/>
      <c r="BFZ29"/>
      <c r="BGA29"/>
      <c r="BGB29"/>
      <c r="BGC29"/>
      <c r="BGD29"/>
      <c r="BGE29"/>
      <c r="BGF29"/>
      <c r="BGG29"/>
      <c r="BGH29"/>
      <c r="BGI29"/>
      <c r="BGJ29"/>
      <c r="BGK29"/>
      <c r="BGL29"/>
      <c r="BGM29"/>
      <c r="BGN29"/>
      <c r="BGO29"/>
      <c r="BGP29"/>
      <c r="BGQ29"/>
      <c r="BGR29"/>
      <c r="BGS29"/>
      <c r="BGT29"/>
      <c r="BGU29"/>
      <c r="BGV29"/>
      <c r="BGW29"/>
      <c r="BGX29"/>
      <c r="BGY29"/>
      <c r="BGZ29"/>
      <c r="BHA29"/>
      <c r="BHB29"/>
      <c r="BHC29"/>
      <c r="BHD29"/>
      <c r="BHE29"/>
      <c r="BHF29"/>
      <c r="BHG29"/>
      <c r="BHH29"/>
      <c r="BHI29"/>
      <c r="BHJ29"/>
      <c r="BHK29"/>
      <c r="BHL29"/>
      <c r="BHM29"/>
      <c r="BHN29"/>
      <c r="BHO29"/>
      <c r="BHP29"/>
      <c r="BHQ29"/>
      <c r="BHR29"/>
      <c r="BHS29"/>
      <c r="BHT29"/>
      <c r="BHU29"/>
      <c r="BHV29"/>
      <c r="BHW29"/>
      <c r="BHX29"/>
      <c r="BHY29"/>
      <c r="BHZ29"/>
      <c r="BIA29"/>
      <c r="BIB29"/>
      <c r="BIC29"/>
      <c r="BID29"/>
      <c r="BIE29"/>
      <c r="BIF29"/>
      <c r="BIG29"/>
      <c r="BIH29"/>
      <c r="BII29"/>
      <c r="BIJ29"/>
      <c r="BIK29"/>
      <c r="BIL29"/>
      <c r="BIM29"/>
      <c r="BIN29"/>
      <c r="BIO29"/>
      <c r="BIP29"/>
      <c r="BIQ29"/>
      <c r="BIR29"/>
      <c r="BIS29"/>
      <c r="BIT29"/>
      <c r="BIU29"/>
      <c r="BIV29"/>
      <c r="BIW29"/>
      <c r="BIX29"/>
      <c r="BIY29"/>
      <c r="BIZ29"/>
      <c r="BJA29"/>
      <c r="BJB29"/>
      <c r="BJC29"/>
      <c r="BJD29"/>
      <c r="BJE29"/>
      <c r="BJF29"/>
      <c r="BJG29"/>
      <c r="BJH29"/>
      <c r="BJI29"/>
      <c r="BJJ29"/>
      <c r="BJK29"/>
      <c r="BJL29"/>
      <c r="BJM29"/>
      <c r="BJN29"/>
      <c r="BJO29"/>
      <c r="BJP29"/>
      <c r="BJQ29"/>
      <c r="BJR29"/>
      <c r="BJS29"/>
      <c r="BJT29"/>
      <c r="BJU29"/>
      <c r="BJV29"/>
      <c r="BJW29"/>
      <c r="BJX29"/>
      <c r="BJY29"/>
      <c r="BJZ29"/>
      <c r="BKA29"/>
      <c r="BKB29"/>
      <c r="BKC29"/>
      <c r="BKD29"/>
      <c r="BKE29"/>
      <c r="BKF29"/>
      <c r="BKG29"/>
      <c r="BKH29"/>
      <c r="BKI29"/>
      <c r="BKJ29"/>
      <c r="BKK29"/>
      <c r="BKL29"/>
      <c r="BKM29"/>
      <c r="BKN29"/>
      <c r="BKO29"/>
      <c r="BKP29"/>
      <c r="BKQ29"/>
      <c r="BKR29"/>
      <c r="BKS29"/>
      <c r="BKT29"/>
      <c r="BKU29"/>
      <c r="BKV29"/>
      <c r="BKW29"/>
      <c r="BKX29"/>
      <c r="BKY29"/>
      <c r="BKZ29"/>
      <c r="BLA29"/>
      <c r="BLB29"/>
      <c r="BLC29"/>
      <c r="BLD29"/>
      <c r="BLE29"/>
      <c r="BLF29"/>
      <c r="BLG29"/>
      <c r="BLH29"/>
      <c r="BLI29"/>
      <c r="BLJ29"/>
      <c r="BLK29"/>
      <c r="BLL29"/>
      <c r="BLM29"/>
      <c r="BLN29"/>
      <c r="BLO29"/>
      <c r="BLP29"/>
      <c r="BLQ29"/>
      <c r="BLR29"/>
      <c r="BLS29"/>
      <c r="BLT29"/>
      <c r="BLU29"/>
      <c r="BLV29"/>
      <c r="BLW29"/>
      <c r="BLX29"/>
      <c r="BLY29"/>
      <c r="BLZ29"/>
      <c r="BMA29"/>
      <c r="BMB29"/>
      <c r="BMC29"/>
      <c r="BMD29"/>
      <c r="BME29"/>
      <c r="BMF29"/>
      <c r="BMG29"/>
      <c r="BMH29"/>
      <c r="BMI29"/>
      <c r="BMJ29"/>
      <c r="BMK29"/>
      <c r="BML29"/>
      <c r="BMM29"/>
      <c r="BMN29"/>
      <c r="BMO29"/>
      <c r="BMP29"/>
      <c r="BMQ29"/>
      <c r="BMR29"/>
      <c r="BMS29"/>
      <c r="BMT29"/>
      <c r="BMU29"/>
      <c r="BMV29"/>
      <c r="BMW29"/>
      <c r="BMX29"/>
      <c r="BMY29"/>
      <c r="BMZ29"/>
      <c r="BNA29"/>
      <c r="BNB29"/>
      <c r="BNC29"/>
      <c r="BND29"/>
      <c r="BNE29"/>
      <c r="BNF29"/>
      <c r="BNG29"/>
      <c r="BNH29"/>
      <c r="BNI29"/>
      <c r="BNJ29"/>
      <c r="BNK29"/>
      <c r="BNL29"/>
      <c r="BNM29"/>
      <c r="BNN29"/>
      <c r="BNO29"/>
      <c r="BNP29"/>
      <c r="BNQ29"/>
      <c r="BNR29"/>
      <c r="BNS29"/>
      <c r="BNT29"/>
      <c r="BNU29"/>
      <c r="BNV29"/>
      <c r="BNW29"/>
      <c r="BNX29"/>
      <c r="BNY29"/>
      <c r="BNZ29"/>
      <c r="BOA29"/>
      <c r="BOB29"/>
      <c r="BOC29"/>
      <c r="BOD29"/>
      <c r="BOE29"/>
      <c r="BOF29"/>
      <c r="BOG29"/>
      <c r="BOH29"/>
      <c r="BOI29"/>
      <c r="BOJ29"/>
      <c r="BOK29"/>
      <c r="BOL29"/>
      <c r="BOM29"/>
      <c r="BON29"/>
      <c r="BOO29"/>
      <c r="BOP29"/>
      <c r="BOQ29"/>
      <c r="BOR29"/>
      <c r="BOS29"/>
      <c r="BOT29"/>
      <c r="BOU29"/>
      <c r="BOV29"/>
      <c r="BOW29"/>
      <c r="BOX29"/>
      <c r="BOY29"/>
      <c r="BOZ29"/>
      <c r="BPA29"/>
      <c r="BPB29"/>
      <c r="BPC29"/>
      <c r="BPD29"/>
      <c r="BPE29"/>
      <c r="BPF29"/>
      <c r="BPG29"/>
      <c r="BPH29"/>
      <c r="BPI29"/>
      <c r="BPJ29"/>
      <c r="BPK29"/>
      <c r="BPL29"/>
      <c r="BPM29"/>
      <c r="BPN29"/>
      <c r="BPO29"/>
      <c r="BPP29"/>
      <c r="BPQ29"/>
      <c r="BPR29"/>
      <c r="BPS29"/>
      <c r="BPT29"/>
      <c r="BPU29"/>
      <c r="BPV29"/>
      <c r="BPW29"/>
      <c r="BPX29"/>
      <c r="BPY29"/>
      <c r="BPZ29"/>
      <c r="BQA29"/>
      <c r="BQB29"/>
      <c r="BQC29"/>
      <c r="BQD29"/>
      <c r="BQE29"/>
      <c r="BQF29"/>
      <c r="BQG29"/>
      <c r="BQH29"/>
      <c r="BQI29"/>
      <c r="BQJ29"/>
      <c r="BQK29"/>
      <c r="BQL29"/>
      <c r="BQM29"/>
      <c r="BQN29"/>
      <c r="BQO29"/>
      <c r="BQP29"/>
      <c r="BQQ29"/>
      <c r="BQR29"/>
      <c r="BQS29"/>
      <c r="BQT29"/>
      <c r="BQU29"/>
      <c r="BQV29"/>
      <c r="BQW29"/>
      <c r="BQX29"/>
      <c r="BQY29"/>
      <c r="BQZ29"/>
      <c r="BRA29"/>
      <c r="BRB29"/>
      <c r="BRC29"/>
      <c r="BRD29"/>
      <c r="BRE29"/>
      <c r="BRF29"/>
      <c r="BRG29"/>
      <c r="BRH29"/>
      <c r="BRI29"/>
      <c r="BRJ29"/>
      <c r="BRK29"/>
      <c r="BRL29"/>
      <c r="BRM29"/>
      <c r="BRN29"/>
      <c r="BRO29"/>
      <c r="BRP29"/>
      <c r="BRQ29"/>
      <c r="BRR29"/>
      <c r="BRS29"/>
      <c r="BRT29"/>
      <c r="BRU29"/>
      <c r="BRV29"/>
      <c r="BRW29"/>
      <c r="BRX29"/>
      <c r="BRY29"/>
      <c r="BRZ29"/>
      <c r="BSA29"/>
      <c r="BSB29"/>
      <c r="BSC29"/>
      <c r="BSD29"/>
      <c r="BSE29"/>
      <c r="BSF29"/>
      <c r="BSG29"/>
      <c r="BSH29"/>
      <c r="BSI29"/>
      <c r="BSJ29"/>
      <c r="BSK29"/>
      <c r="BSL29"/>
      <c r="BSM29"/>
      <c r="BSN29"/>
      <c r="BSO29"/>
      <c r="BSP29"/>
      <c r="BSQ29"/>
      <c r="BSR29"/>
      <c r="BSS29"/>
      <c r="BST29"/>
      <c r="BSU29"/>
      <c r="BSV29"/>
      <c r="BSW29"/>
      <c r="BSX29"/>
      <c r="BSY29"/>
      <c r="BSZ29"/>
      <c r="BTA29"/>
      <c r="BTB29"/>
      <c r="BTC29"/>
      <c r="BTD29"/>
      <c r="BTE29"/>
      <c r="BTF29"/>
      <c r="BTG29"/>
      <c r="BTH29"/>
      <c r="BTI29"/>
      <c r="BTJ29"/>
      <c r="BTK29"/>
      <c r="BTL29"/>
      <c r="BTM29"/>
      <c r="BTN29"/>
      <c r="BTO29"/>
      <c r="BTP29"/>
      <c r="BTQ29"/>
      <c r="BTR29"/>
      <c r="BTS29"/>
      <c r="BTT29"/>
      <c r="BTU29"/>
      <c r="BTV29"/>
      <c r="BTW29"/>
      <c r="BTX29"/>
      <c r="BTY29"/>
      <c r="BTZ29"/>
      <c r="BUA29"/>
      <c r="BUB29"/>
      <c r="BUC29"/>
      <c r="BUD29"/>
      <c r="BUE29"/>
      <c r="BUF29"/>
      <c r="BUG29"/>
      <c r="BUH29"/>
      <c r="BUI29"/>
      <c r="BUJ29"/>
      <c r="BUK29"/>
      <c r="BUL29"/>
      <c r="BUM29"/>
      <c r="BUN29"/>
      <c r="BUO29"/>
      <c r="BUP29"/>
      <c r="BUQ29"/>
      <c r="BUR29"/>
      <c r="BUS29"/>
      <c r="BUT29"/>
      <c r="BUU29"/>
      <c r="BUV29"/>
      <c r="BUW29"/>
      <c r="BUX29"/>
      <c r="BUY29"/>
      <c r="BUZ29"/>
      <c r="BVA29"/>
      <c r="BVB29"/>
      <c r="BVC29"/>
      <c r="BVD29"/>
      <c r="BVE29"/>
      <c r="BVF29"/>
      <c r="BVG29"/>
      <c r="BVH29"/>
      <c r="BVI29"/>
      <c r="BVJ29"/>
      <c r="BVK29"/>
      <c r="BVL29"/>
      <c r="BVM29"/>
      <c r="BVN29"/>
      <c r="BVO29"/>
      <c r="BVP29"/>
      <c r="BVQ29"/>
      <c r="BVR29"/>
      <c r="BVS29"/>
      <c r="BVT29"/>
      <c r="BVU29"/>
      <c r="BVV29"/>
      <c r="BVW29"/>
      <c r="BVX29"/>
      <c r="BVY29"/>
      <c r="BVZ29"/>
      <c r="BWA29"/>
      <c r="BWB29"/>
      <c r="BWC29"/>
      <c r="BWD29"/>
      <c r="BWE29"/>
      <c r="BWF29"/>
      <c r="BWG29"/>
      <c r="BWH29"/>
      <c r="BWI29"/>
      <c r="BWJ29"/>
      <c r="BWK29"/>
      <c r="BWL29"/>
      <c r="BWM29"/>
      <c r="BWN29"/>
      <c r="BWO29"/>
      <c r="BWP29"/>
      <c r="BWQ29"/>
      <c r="BWR29"/>
      <c r="BWS29"/>
      <c r="BWT29"/>
      <c r="BWU29"/>
      <c r="BWV29"/>
      <c r="BWW29"/>
      <c r="BWX29"/>
      <c r="BWY29"/>
      <c r="BWZ29"/>
      <c r="BXA29"/>
      <c r="BXB29"/>
      <c r="BXC29"/>
      <c r="BXD29"/>
      <c r="BXE29"/>
      <c r="BXF29"/>
      <c r="BXG29"/>
      <c r="BXH29"/>
      <c r="BXI29"/>
      <c r="BXJ29"/>
      <c r="BXK29"/>
      <c r="BXL29"/>
      <c r="BXM29"/>
      <c r="BXN29"/>
      <c r="BXO29"/>
      <c r="BXP29"/>
      <c r="BXQ29"/>
      <c r="BXR29"/>
      <c r="BXS29"/>
      <c r="BXT29"/>
      <c r="BXU29"/>
      <c r="BXV29"/>
      <c r="BXW29"/>
      <c r="BXX29"/>
      <c r="BXY29"/>
      <c r="BXZ29"/>
      <c r="BYA29"/>
      <c r="BYB29"/>
      <c r="BYC29"/>
      <c r="BYD29"/>
      <c r="BYE29"/>
      <c r="BYF29"/>
      <c r="BYG29"/>
      <c r="BYH29"/>
      <c r="BYI29"/>
      <c r="BYJ29"/>
      <c r="BYK29"/>
      <c r="BYL29"/>
      <c r="BYM29"/>
      <c r="BYN29"/>
      <c r="BYO29"/>
      <c r="BYP29"/>
      <c r="BYQ29"/>
      <c r="BYR29"/>
      <c r="BYS29"/>
      <c r="BYT29"/>
      <c r="BYU29"/>
      <c r="BYV29"/>
      <c r="BYW29"/>
      <c r="BYX29"/>
      <c r="BYY29"/>
      <c r="BYZ29"/>
      <c r="BZA29"/>
      <c r="BZB29"/>
      <c r="BZC29"/>
      <c r="BZD29"/>
      <c r="BZE29"/>
      <c r="BZF29"/>
      <c r="BZG29"/>
      <c r="BZH29"/>
      <c r="BZI29"/>
      <c r="BZJ29"/>
      <c r="BZK29"/>
      <c r="BZL29"/>
      <c r="BZM29"/>
      <c r="BZN29"/>
      <c r="BZO29"/>
      <c r="BZP29"/>
      <c r="BZQ29"/>
      <c r="BZR29"/>
      <c r="BZS29"/>
      <c r="BZT29"/>
      <c r="BZU29"/>
      <c r="BZV29"/>
      <c r="BZW29"/>
      <c r="BZX29"/>
      <c r="BZY29"/>
      <c r="BZZ29"/>
      <c r="CAA29"/>
      <c r="CAB29"/>
      <c r="CAC29"/>
      <c r="CAD29"/>
      <c r="CAE29"/>
      <c r="CAF29"/>
      <c r="CAG29"/>
      <c r="CAH29"/>
      <c r="CAI29"/>
      <c r="CAJ29"/>
      <c r="CAK29"/>
      <c r="CAL29"/>
      <c r="CAM29"/>
      <c r="CAN29"/>
      <c r="CAO29"/>
      <c r="CAP29"/>
      <c r="CAQ29"/>
      <c r="CAR29"/>
      <c r="CAS29"/>
      <c r="CAT29"/>
      <c r="CAU29"/>
      <c r="CAV29"/>
      <c r="CAW29"/>
      <c r="CAX29"/>
      <c r="CAY29"/>
      <c r="CAZ29"/>
      <c r="CBA29"/>
      <c r="CBB29"/>
      <c r="CBC29"/>
      <c r="CBD29"/>
      <c r="CBE29"/>
      <c r="CBF29"/>
      <c r="CBG29"/>
      <c r="CBH29"/>
      <c r="CBI29"/>
      <c r="CBJ29"/>
      <c r="CBK29"/>
      <c r="CBL29"/>
      <c r="CBM29"/>
      <c r="CBN29"/>
      <c r="CBO29"/>
      <c r="CBP29"/>
      <c r="CBQ29"/>
      <c r="CBR29"/>
      <c r="CBS29"/>
      <c r="CBT29"/>
      <c r="CBU29"/>
      <c r="CBV29"/>
      <c r="CBW29"/>
      <c r="CBX29"/>
      <c r="CBY29"/>
      <c r="CBZ29"/>
      <c r="CCA29"/>
      <c r="CCB29"/>
      <c r="CCC29"/>
      <c r="CCD29"/>
      <c r="CCE29"/>
      <c r="CCF29"/>
      <c r="CCG29"/>
      <c r="CCH29"/>
      <c r="CCI29"/>
      <c r="CCJ29"/>
      <c r="CCK29"/>
      <c r="CCL29"/>
      <c r="CCM29"/>
      <c r="CCN29"/>
      <c r="CCO29"/>
      <c r="CCP29"/>
      <c r="CCQ29"/>
      <c r="CCR29"/>
      <c r="CCS29"/>
      <c r="CCT29"/>
      <c r="CCU29"/>
      <c r="CCV29"/>
      <c r="CCW29"/>
      <c r="CCX29"/>
      <c r="CCY29"/>
      <c r="CCZ29"/>
      <c r="CDA29"/>
      <c r="CDB29"/>
      <c r="CDC29"/>
      <c r="CDD29"/>
      <c r="CDE29"/>
      <c r="CDF29"/>
      <c r="CDG29"/>
      <c r="CDH29"/>
      <c r="CDI29"/>
      <c r="CDJ29"/>
      <c r="CDK29"/>
      <c r="CDL29"/>
      <c r="CDM29"/>
      <c r="CDN29"/>
      <c r="CDO29"/>
      <c r="CDP29"/>
      <c r="CDQ29"/>
      <c r="CDR29"/>
      <c r="CDS29"/>
      <c r="CDT29"/>
      <c r="CDU29"/>
      <c r="CDV29"/>
      <c r="CDW29"/>
      <c r="CDX29"/>
      <c r="CDY29"/>
      <c r="CDZ29"/>
      <c r="CEA29"/>
      <c r="CEB29"/>
      <c r="CEC29"/>
      <c r="CED29"/>
      <c r="CEE29"/>
      <c r="CEF29"/>
      <c r="CEG29"/>
      <c r="CEH29"/>
      <c r="CEI29"/>
      <c r="CEJ29"/>
      <c r="CEK29"/>
      <c r="CEL29"/>
      <c r="CEM29"/>
      <c r="CEN29"/>
      <c r="CEO29"/>
      <c r="CEP29"/>
      <c r="CEQ29"/>
      <c r="CER29"/>
      <c r="CES29"/>
      <c r="CET29"/>
      <c r="CEU29"/>
      <c r="CEV29"/>
      <c r="CEW29"/>
      <c r="CEX29"/>
      <c r="CEY29"/>
      <c r="CEZ29"/>
      <c r="CFA29"/>
      <c r="CFB29"/>
      <c r="CFC29"/>
      <c r="CFD29"/>
      <c r="CFE29"/>
      <c r="CFF29"/>
      <c r="CFG29"/>
      <c r="CFH29"/>
      <c r="CFI29"/>
      <c r="CFJ29"/>
      <c r="CFK29"/>
      <c r="CFL29"/>
      <c r="CFM29"/>
      <c r="CFN29"/>
      <c r="CFO29"/>
      <c r="CFP29"/>
      <c r="CFQ29"/>
      <c r="CFR29"/>
      <c r="CFS29"/>
      <c r="CFT29"/>
      <c r="CFU29"/>
      <c r="CFV29"/>
      <c r="CFW29"/>
      <c r="CFX29"/>
      <c r="CFY29"/>
      <c r="CFZ29"/>
      <c r="CGA29"/>
      <c r="CGB29"/>
      <c r="CGC29"/>
      <c r="CGD29"/>
      <c r="CGE29"/>
      <c r="CGF29"/>
      <c r="CGG29"/>
      <c r="CGH29"/>
      <c r="CGI29"/>
      <c r="CGJ29"/>
      <c r="CGK29"/>
      <c r="CGL29"/>
      <c r="CGM29"/>
      <c r="CGN29"/>
      <c r="CGO29"/>
      <c r="CGP29"/>
      <c r="CGQ29"/>
      <c r="CGR29"/>
      <c r="CGS29"/>
      <c r="CGT29"/>
      <c r="CGU29"/>
      <c r="CGV29"/>
      <c r="CGW29"/>
      <c r="CGX29"/>
      <c r="CGY29"/>
      <c r="CGZ29"/>
      <c r="CHA29"/>
      <c r="CHB29"/>
      <c r="CHC29"/>
      <c r="CHD29"/>
      <c r="CHE29"/>
      <c r="CHF29"/>
      <c r="CHG29"/>
      <c r="CHH29"/>
      <c r="CHI29"/>
      <c r="CHJ29"/>
      <c r="CHK29"/>
      <c r="CHL29"/>
      <c r="CHM29"/>
      <c r="CHN29"/>
      <c r="CHO29"/>
      <c r="CHP29"/>
      <c r="CHQ29"/>
      <c r="CHR29"/>
      <c r="CHS29"/>
      <c r="CHT29"/>
      <c r="CHU29"/>
      <c r="CHV29"/>
      <c r="CHW29"/>
      <c r="CHX29"/>
      <c r="CHY29"/>
      <c r="CHZ29"/>
      <c r="CIA29"/>
      <c r="CIB29"/>
      <c r="CIC29"/>
      <c r="CID29"/>
      <c r="CIE29"/>
      <c r="CIF29"/>
      <c r="CIG29"/>
      <c r="CIH29"/>
      <c r="CII29"/>
      <c r="CIJ29"/>
      <c r="CIK29"/>
      <c r="CIL29"/>
      <c r="CIM29"/>
      <c r="CIN29"/>
      <c r="CIO29"/>
      <c r="CIP29"/>
      <c r="CIQ29"/>
      <c r="CIR29"/>
      <c r="CIS29"/>
      <c r="CIT29"/>
      <c r="CIU29"/>
      <c r="CIV29"/>
      <c r="CIW29"/>
      <c r="CIX29"/>
      <c r="CIY29"/>
      <c r="CIZ29"/>
      <c r="CJA29"/>
      <c r="CJB29"/>
      <c r="CJC29"/>
      <c r="CJD29"/>
      <c r="CJE29"/>
      <c r="CJF29"/>
      <c r="CJG29"/>
      <c r="CJH29"/>
      <c r="CJI29"/>
      <c r="CJJ29"/>
      <c r="CJK29"/>
      <c r="CJL29"/>
      <c r="CJM29"/>
      <c r="CJN29"/>
      <c r="CJO29"/>
      <c r="CJP29"/>
      <c r="CJQ29"/>
      <c r="CJR29"/>
      <c r="CJS29"/>
      <c r="CJT29"/>
      <c r="CJU29"/>
      <c r="CJV29"/>
      <c r="CJW29"/>
      <c r="CJX29"/>
      <c r="CJY29"/>
      <c r="CJZ29"/>
      <c r="CKA29"/>
      <c r="CKB29"/>
      <c r="CKC29"/>
      <c r="CKD29"/>
      <c r="CKE29"/>
      <c r="CKF29"/>
      <c r="CKG29"/>
      <c r="CKH29"/>
      <c r="CKI29"/>
      <c r="CKJ29"/>
      <c r="CKK29"/>
      <c r="CKL29"/>
      <c r="CKM29"/>
      <c r="CKN29"/>
      <c r="CKO29"/>
      <c r="CKP29"/>
      <c r="CKQ29"/>
      <c r="CKR29"/>
      <c r="CKS29"/>
      <c r="CKT29"/>
      <c r="CKU29"/>
      <c r="CKV29"/>
      <c r="CKW29"/>
      <c r="CKX29"/>
      <c r="CKY29"/>
      <c r="CKZ29"/>
      <c r="CLA29"/>
      <c r="CLB29"/>
      <c r="CLC29"/>
      <c r="CLD29"/>
      <c r="CLE29"/>
      <c r="CLF29"/>
      <c r="CLG29"/>
      <c r="CLH29"/>
      <c r="CLI29"/>
      <c r="CLJ29"/>
      <c r="CLK29"/>
      <c r="CLL29"/>
      <c r="CLM29"/>
      <c r="CLN29"/>
      <c r="CLO29"/>
      <c r="CLP29"/>
      <c r="CLQ29"/>
      <c r="CLR29"/>
      <c r="CLS29"/>
      <c r="CLT29"/>
      <c r="CLU29"/>
      <c r="CLV29"/>
      <c r="CLW29"/>
      <c r="CLX29"/>
      <c r="CLY29"/>
      <c r="CLZ29"/>
      <c r="CMA29"/>
      <c r="CMB29"/>
      <c r="CMC29"/>
      <c r="CMD29"/>
      <c r="CME29"/>
      <c r="CMF29"/>
      <c r="CMG29"/>
      <c r="CMH29"/>
      <c r="CMI29"/>
      <c r="CMJ29"/>
      <c r="CMK29"/>
      <c r="CML29"/>
      <c r="CMM29"/>
      <c r="CMN29"/>
      <c r="CMO29"/>
      <c r="CMP29"/>
      <c r="CMQ29"/>
      <c r="CMR29"/>
      <c r="CMS29"/>
      <c r="CMT29"/>
      <c r="CMU29"/>
      <c r="CMV29"/>
      <c r="CMW29"/>
      <c r="CMX29"/>
      <c r="CMY29"/>
      <c r="CMZ29"/>
      <c r="CNA29"/>
      <c r="CNB29"/>
      <c r="CNC29"/>
      <c r="CND29"/>
      <c r="CNE29"/>
      <c r="CNF29"/>
      <c r="CNG29"/>
      <c r="CNH29"/>
      <c r="CNI29"/>
      <c r="CNJ29"/>
      <c r="CNK29"/>
      <c r="CNL29"/>
      <c r="CNM29"/>
      <c r="CNN29"/>
      <c r="CNO29"/>
      <c r="CNP29"/>
      <c r="CNQ29"/>
      <c r="CNR29"/>
      <c r="CNS29"/>
      <c r="CNT29"/>
      <c r="CNU29"/>
      <c r="CNV29"/>
      <c r="CNW29"/>
      <c r="CNX29"/>
      <c r="CNY29"/>
      <c r="CNZ29"/>
      <c r="COA29"/>
      <c r="COB29"/>
      <c r="COC29"/>
      <c r="COD29"/>
      <c r="COE29"/>
      <c r="COF29"/>
      <c r="COG29"/>
      <c r="COH29"/>
      <c r="COI29"/>
      <c r="COJ29"/>
      <c r="COK29"/>
      <c r="COL29"/>
      <c r="COM29"/>
      <c r="CON29"/>
      <c r="COO29"/>
      <c r="COP29"/>
      <c r="COQ29"/>
      <c r="COR29"/>
      <c r="COS29"/>
      <c r="COT29"/>
      <c r="COU29"/>
      <c r="COV29"/>
      <c r="COW29"/>
      <c r="COX29"/>
      <c r="COY29"/>
      <c r="COZ29"/>
      <c r="CPA29"/>
      <c r="CPB29"/>
      <c r="CPC29"/>
      <c r="CPD29"/>
      <c r="CPE29"/>
      <c r="CPF29"/>
      <c r="CPG29"/>
      <c r="CPH29"/>
      <c r="CPI29"/>
      <c r="CPJ29"/>
      <c r="CPK29"/>
      <c r="CPL29"/>
      <c r="CPM29"/>
      <c r="CPN29"/>
      <c r="CPO29"/>
      <c r="CPP29"/>
      <c r="CPQ29"/>
      <c r="CPR29"/>
      <c r="CPS29"/>
      <c r="CPT29"/>
      <c r="CPU29"/>
      <c r="CPV29"/>
      <c r="CPW29"/>
      <c r="CPX29"/>
      <c r="CPY29"/>
      <c r="CPZ29"/>
      <c r="CQA29"/>
      <c r="CQB29"/>
      <c r="CQC29"/>
      <c r="CQD29"/>
      <c r="CQE29"/>
      <c r="CQF29"/>
      <c r="CQG29"/>
      <c r="CQH29"/>
      <c r="CQI29"/>
      <c r="CQJ29"/>
      <c r="CQK29"/>
      <c r="CQL29"/>
      <c r="CQM29"/>
      <c r="CQN29"/>
      <c r="CQO29"/>
      <c r="CQP29"/>
      <c r="CQQ29"/>
      <c r="CQR29"/>
      <c r="CQS29"/>
      <c r="CQT29"/>
      <c r="CQU29"/>
      <c r="CQV29"/>
      <c r="CQW29"/>
      <c r="CQX29"/>
      <c r="CQY29"/>
      <c r="CQZ29"/>
      <c r="CRA29"/>
      <c r="CRB29"/>
      <c r="CRC29"/>
      <c r="CRD29"/>
      <c r="CRE29"/>
      <c r="CRF29"/>
      <c r="CRG29"/>
      <c r="CRH29"/>
      <c r="CRI29"/>
      <c r="CRJ29"/>
      <c r="CRK29"/>
      <c r="CRL29"/>
      <c r="CRM29"/>
      <c r="CRN29"/>
      <c r="CRO29"/>
      <c r="CRP29"/>
      <c r="CRQ29"/>
      <c r="CRR29"/>
      <c r="CRS29"/>
      <c r="CRT29"/>
      <c r="CRU29"/>
      <c r="CRV29"/>
      <c r="CRW29"/>
      <c r="CRX29"/>
      <c r="CRY29"/>
      <c r="CRZ29"/>
      <c r="CSA29"/>
      <c r="CSB29"/>
      <c r="CSC29"/>
      <c r="CSD29"/>
      <c r="CSE29"/>
      <c r="CSF29"/>
      <c r="CSG29"/>
      <c r="CSH29"/>
      <c r="CSI29"/>
      <c r="CSJ29"/>
      <c r="CSK29"/>
      <c r="CSL29"/>
      <c r="CSM29"/>
      <c r="CSN29"/>
      <c r="CSO29"/>
      <c r="CSP29"/>
      <c r="CSQ29"/>
      <c r="CSR29"/>
      <c r="CSS29"/>
      <c r="CST29"/>
      <c r="CSU29"/>
      <c r="CSV29"/>
      <c r="CSW29"/>
      <c r="CSX29"/>
      <c r="CSY29"/>
      <c r="CSZ29"/>
      <c r="CTA29"/>
      <c r="CTB29"/>
      <c r="CTC29"/>
      <c r="CTD29"/>
      <c r="CTE29"/>
      <c r="CTF29"/>
      <c r="CTG29"/>
      <c r="CTH29"/>
      <c r="CTI29"/>
      <c r="CTJ29"/>
      <c r="CTK29"/>
      <c r="CTL29"/>
      <c r="CTM29"/>
      <c r="CTN29"/>
      <c r="CTO29"/>
      <c r="CTP29"/>
      <c r="CTQ29"/>
      <c r="CTR29"/>
      <c r="CTS29"/>
      <c r="CTT29"/>
      <c r="CTU29"/>
      <c r="CTV29"/>
      <c r="CTW29"/>
      <c r="CTX29"/>
      <c r="CTY29"/>
      <c r="CTZ29"/>
      <c r="CUA29"/>
      <c r="CUB29"/>
      <c r="CUC29"/>
      <c r="CUD29"/>
      <c r="CUE29"/>
      <c r="CUF29"/>
      <c r="CUG29"/>
      <c r="CUH29"/>
      <c r="CUI29"/>
      <c r="CUJ29"/>
      <c r="CUK29"/>
      <c r="CUL29"/>
      <c r="CUM29"/>
      <c r="CUN29"/>
      <c r="CUO29"/>
      <c r="CUP29"/>
      <c r="CUQ29"/>
      <c r="CUR29"/>
      <c r="CUS29"/>
      <c r="CUT29"/>
      <c r="CUU29"/>
      <c r="CUV29"/>
      <c r="CUW29"/>
      <c r="CUX29"/>
      <c r="CUY29"/>
      <c r="CUZ29"/>
      <c r="CVA29"/>
      <c r="CVB29"/>
      <c r="CVC29"/>
      <c r="CVD29"/>
      <c r="CVE29"/>
      <c r="CVF29"/>
      <c r="CVG29"/>
      <c r="CVH29"/>
      <c r="CVI29"/>
      <c r="CVJ29"/>
      <c r="CVK29"/>
      <c r="CVL29"/>
      <c r="CVM29"/>
      <c r="CVN29"/>
      <c r="CVO29"/>
      <c r="CVP29"/>
      <c r="CVQ29"/>
      <c r="CVR29"/>
      <c r="CVS29"/>
      <c r="CVT29"/>
      <c r="CVU29"/>
      <c r="CVV29"/>
      <c r="CVW29"/>
      <c r="CVX29"/>
      <c r="CVY29"/>
      <c r="CVZ29"/>
      <c r="CWA29"/>
      <c r="CWB29"/>
      <c r="CWC29"/>
      <c r="CWD29"/>
      <c r="CWE29"/>
      <c r="CWF29"/>
      <c r="CWG29"/>
      <c r="CWH29"/>
      <c r="CWI29"/>
      <c r="CWJ29"/>
      <c r="CWK29"/>
      <c r="CWL29"/>
      <c r="CWM29"/>
      <c r="CWN29"/>
      <c r="CWO29"/>
      <c r="CWP29"/>
      <c r="CWQ29"/>
      <c r="CWR29"/>
      <c r="CWS29"/>
      <c r="CWT29"/>
      <c r="CWU29"/>
      <c r="CWV29"/>
      <c r="CWW29"/>
      <c r="CWX29"/>
      <c r="CWY29"/>
      <c r="CWZ29"/>
      <c r="CXA29"/>
      <c r="CXB29"/>
      <c r="CXC29"/>
      <c r="CXD29"/>
      <c r="CXE29"/>
      <c r="CXF29"/>
      <c r="CXG29"/>
      <c r="CXH29"/>
      <c r="CXI29"/>
      <c r="CXJ29"/>
      <c r="CXK29"/>
      <c r="CXL29"/>
      <c r="CXM29"/>
      <c r="CXN29"/>
      <c r="CXO29"/>
      <c r="CXP29"/>
      <c r="CXQ29"/>
      <c r="CXR29"/>
      <c r="CXS29"/>
      <c r="CXT29"/>
      <c r="CXU29"/>
      <c r="CXV29"/>
      <c r="CXW29"/>
      <c r="CXX29"/>
      <c r="CXY29"/>
      <c r="CXZ29"/>
      <c r="CYA29"/>
      <c r="CYB29"/>
      <c r="CYC29"/>
      <c r="CYD29"/>
      <c r="CYE29"/>
      <c r="CYF29"/>
      <c r="CYG29"/>
      <c r="CYH29"/>
      <c r="CYI29"/>
      <c r="CYJ29"/>
      <c r="CYK29"/>
      <c r="CYL29"/>
      <c r="CYM29"/>
      <c r="CYN29"/>
      <c r="CYO29"/>
      <c r="CYP29"/>
      <c r="CYQ29"/>
      <c r="CYR29"/>
      <c r="CYS29"/>
      <c r="CYT29"/>
      <c r="CYU29"/>
      <c r="CYV29"/>
      <c r="CYW29"/>
      <c r="CYX29"/>
      <c r="CYY29"/>
      <c r="CYZ29"/>
      <c r="CZA29"/>
      <c r="CZB29"/>
      <c r="CZC29"/>
      <c r="CZD29"/>
      <c r="CZE29"/>
      <c r="CZF29"/>
      <c r="CZG29"/>
      <c r="CZH29"/>
      <c r="CZI29"/>
      <c r="CZJ29"/>
      <c r="CZK29"/>
      <c r="CZL29"/>
      <c r="CZM29"/>
      <c r="CZN29"/>
      <c r="CZO29"/>
      <c r="CZP29"/>
      <c r="CZQ29"/>
      <c r="CZR29"/>
      <c r="CZS29"/>
      <c r="CZT29"/>
      <c r="CZU29"/>
      <c r="CZV29"/>
      <c r="CZW29"/>
      <c r="CZX29"/>
      <c r="CZY29"/>
      <c r="CZZ29"/>
      <c r="DAA29"/>
      <c r="DAB29"/>
      <c r="DAC29"/>
      <c r="DAD29"/>
      <c r="DAE29"/>
      <c r="DAF29"/>
      <c r="DAG29"/>
      <c r="DAH29"/>
      <c r="DAI29"/>
      <c r="DAJ29"/>
      <c r="DAK29"/>
      <c r="DAL29"/>
      <c r="DAM29"/>
      <c r="DAN29"/>
      <c r="DAO29"/>
      <c r="DAP29"/>
      <c r="DAQ29"/>
      <c r="DAR29"/>
      <c r="DAS29"/>
      <c r="DAT29"/>
      <c r="DAU29"/>
      <c r="DAV29"/>
      <c r="DAW29"/>
      <c r="DAX29"/>
      <c r="DAY29"/>
      <c r="DAZ29"/>
      <c r="DBA29"/>
      <c r="DBB29"/>
      <c r="DBC29"/>
      <c r="DBD29"/>
      <c r="DBE29"/>
      <c r="DBF29"/>
      <c r="DBG29"/>
      <c r="DBH29"/>
      <c r="DBI29"/>
      <c r="DBJ29"/>
      <c r="DBK29"/>
      <c r="DBL29"/>
      <c r="DBM29"/>
      <c r="DBN29"/>
      <c r="DBO29"/>
      <c r="DBP29"/>
      <c r="DBQ29"/>
      <c r="DBR29"/>
      <c r="DBS29"/>
      <c r="DBT29"/>
      <c r="DBU29"/>
      <c r="DBV29"/>
      <c r="DBW29"/>
      <c r="DBX29"/>
      <c r="DBY29"/>
      <c r="DBZ29"/>
      <c r="DCA29"/>
      <c r="DCB29"/>
      <c r="DCC29"/>
      <c r="DCD29"/>
      <c r="DCE29"/>
      <c r="DCF29"/>
      <c r="DCG29"/>
      <c r="DCH29"/>
      <c r="DCI29"/>
      <c r="DCJ29"/>
      <c r="DCK29"/>
      <c r="DCL29"/>
      <c r="DCM29"/>
      <c r="DCN29"/>
      <c r="DCO29"/>
      <c r="DCP29"/>
      <c r="DCQ29"/>
      <c r="DCR29"/>
      <c r="DCS29"/>
      <c r="DCT29"/>
      <c r="DCU29"/>
      <c r="DCV29"/>
      <c r="DCW29"/>
      <c r="DCX29"/>
      <c r="DCY29"/>
      <c r="DCZ29"/>
      <c r="DDA29"/>
      <c r="DDB29"/>
      <c r="DDC29"/>
      <c r="DDD29"/>
      <c r="DDE29"/>
      <c r="DDF29"/>
      <c r="DDG29"/>
      <c r="DDH29"/>
      <c r="DDI29"/>
      <c r="DDJ29"/>
      <c r="DDK29"/>
      <c r="DDL29"/>
      <c r="DDM29"/>
      <c r="DDN29"/>
      <c r="DDO29"/>
      <c r="DDP29"/>
      <c r="DDQ29"/>
      <c r="DDR29"/>
      <c r="DDS29"/>
      <c r="DDT29"/>
      <c r="DDU29"/>
      <c r="DDV29"/>
      <c r="DDW29"/>
      <c r="DDX29"/>
      <c r="DDY29"/>
      <c r="DDZ29"/>
      <c r="DEA29"/>
      <c r="DEB29"/>
      <c r="DEC29"/>
      <c r="DED29"/>
      <c r="DEE29"/>
      <c r="DEF29"/>
      <c r="DEG29"/>
      <c r="DEH29"/>
      <c r="DEI29"/>
      <c r="DEJ29"/>
      <c r="DEK29"/>
      <c r="DEL29"/>
      <c r="DEM29"/>
      <c r="DEN29"/>
      <c r="DEO29"/>
      <c r="DEP29"/>
      <c r="DEQ29"/>
      <c r="DER29"/>
      <c r="DES29"/>
      <c r="DET29"/>
      <c r="DEU29"/>
      <c r="DEV29"/>
      <c r="DEW29"/>
      <c r="DEX29"/>
      <c r="DEY29"/>
      <c r="DEZ29"/>
      <c r="DFA29"/>
      <c r="DFB29"/>
      <c r="DFC29"/>
      <c r="DFD29"/>
      <c r="DFE29"/>
      <c r="DFF29"/>
      <c r="DFG29"/>
      <c r="DFH29"/>
      <c r="DFI29"/>
      <c r="DFJ29"/>
      <c r="DFK29"/>
      <c r="DFL29"/>
      <c r="DFM29"/>
      <c r="DFN29"/>
      <c r="DFO29"/>
      <c r="DFP29"/>
      <c r="DFQ29"/>
      <c r="DFR29"/>
      <c r="DFS29"/>
      <c r="DFT29"/>
      <c r="DFU29"/>
      <c r="DFV29"/>
      <c r="DFW29"/>
      <c r="DFX29"/>
      <c r="DFY29"/>
      <c r="DFZ29"/>
      <c r="DGA29"/>
      <c r="DGB29"/>
      <c r="DGC29"/>
      <c r="DGD29"/>
      <c r="DGE29"/>
      <c r="DGF29"/>
      <c r="DGG29"/>
      <c r="DGH29"/>
      <c r="DGI29"/>
      <c r="DGJ29"/>
      <c r="DGK29"/>
      <c r="DGL29"/>
      <c r="DGM29"/>
      <c r="DGN29"/>
      <c r="DGO29"/>
      <c r="DGP29"/>
      <c r="DGQ29"/>
      <c r="DGR29"/>
      <c r="DGS29"/>
      <c r="DGT29"/>
      <c r="DGU29"/>
      <c r="DGV29"/>
      <c r="DGW29"/>
      <c r="DGX29"/>
      <c r="DGY29"/>
      <c r="DGZ29"/>
      <c r="DHA29"/>
      <c r="DHB29"/>
      <c r="DHC29"/>
      <c r="DHD29"/>
      <c r="DHE29"/>
      <c r="DHF29"/>
      <c r="DHG29"/>
      <c r="DHH29"/>
      <c r="DHI29"/>
      <c r="DHJ29"/>
      <c r="DHK29"/>
      <c r="DHL29"/>
      <c r="DHM29"/>
      <c r="DHN29"/>
      <c r="DHO29"/>
      <c r="DHP29"/>
      <c r="DHQ29"/>
      <c r="DHR29"/>
      <c r="DHS29"/>
      <c r="DHT29"/>
      <c r="DHU29"/>
      <c r="DHV29"/>
      <c r="DHW29"/>
      <c r="DHX29"/>
      <c r="DHY29"/>
      <c r="DHZ29"/>
      <c r="DIA29"/>
      <c r="DIB29"/>
      <c r="DIC29"/>
      <c r="DID29"/>
      <c r="DIE29"/>
      <c r="DIF29"/>
      <c r="DIG29"/>
      <c r="DIH29"/>
      <c r="DII29"/>
      <c r="DIJ29"/>
      <c r="DIK29"/>
      <c r="DIL29"/>
      <c r="DIM29"/>
      <c r="DIN29"/>
      <c r="DIO29"/>
      <c r="DIP29"/>
      <c r="DIQ29"/>
      <c r="DIR29"/>
      <c r="DIS29"/>
      <c r="DIT29"/>
      <c r="DIU29"/>
      <c r="DIV29"/>
      <c r="DIW29"/>
      <c r="DIX29"/>
      <c r="DIY29"/>
      <c r="DIZ29"/>
      <c r="DJA29"/>
      <c r="DJB29"/>
      <c r="DJC29"/>
      <c r="DJD29"/>
      <c r="DJE29"/>
      <c r="DJF29"/>
      <c r="DJG29"/>
      <c r="DJH29"/>
      <c r="DJI29"/>
      <c r="DJJ29"/>
      <c r="DJK29"/>
      <c r="DJL29"/>
      <c r="DJM29"/>
      <c r="DJN29"/>
      <c r="DJO29"/>
      <c r="DJP29"/>
      <c r="DJQ29"/>
      <c r="DJR29"/>
      <c r="DJS29"/>
      <c r="DJT29"/>
      <c r="DJU29"/>
      <c r="DJV29"/>
      <c r="DJW29"/>
      <c r="DJX29"/>
      <c r="DJY29"/>
      <c r="DJZ29"/>
      <c r="DKA29"/>
      <c r="DKB29"/>
      <c r="DKC29"/>
      <c r="DKD29"/>
      <c r="DKE29"/>
      <c r="DKF29"/>
      <c r="DKG29"/>
      <c r="DKH29"/>
      <c r="DKI29"/>
      <c r="DKJ29"/>
      <c r="DKK29"/>
      <c r="DKL29"/>
      <c r="DKM29"/>
      <c r="DKN29"/>
      <c r="DKO29"/>
      <c r="DKP29"/>
      <c r="DKQ29"/>
      <c r="DKR29"/>
      <c r="DKS29"/>
      <c r="DKT29"/>
      <c r="DKU29"/>
      <c r="DKV29"/>
      <c r="DKW29"/>
      <c r="DKX29"/>
      <c r="DKY29"/>
      <c r="DKZ29"/>
      <c r="DLA29"/>
      <c r="DLB29"/>
      <c r="DLC29"/>
      <c r="DLD29"/>
      <c r="DLE29"/>
      <c r="DLF29"/>
      <c r="DLG29"/>
      <c r="DLH29"/>
      <c r="DLI29"/>
      <c r="DLJ29"/>
      <c r="DLK29"/>
      <c r="DLL29"/>
      <c r="DLM29"/>
      <c r="DLN29"/>
      <c r="DLO29"/>
      <c r="DLP29"/>
      <c r="DLQ29"/>
      <c r="DLR29"/>
      <c r="DLS29"/>
      <c r="DLT29"/>
      <c r="DLU29"/>
      <c r="DLV29"/>
      <c r="DLW29"/>
      <c r="DLX29"/>
      <c r="DLY29"/>
      <c r="DLZ29"/>
      <c r="DMA29"/>
      <c r="DMB29"/>
      <c r="DMC29"/>
      <c r="DMD29"/>
      <c r="DME29"/>
      <c r="DMF29"/>
      <c r="DMG29"/>
      <c r="DMH29"/>
      <c r="DMI29"/>
      <c r="DMJ29"/>
      <c r="DMK29"/>
      <c r="DML29"/>
      <c r="DMM29"/>
      <c r="DMN29"/>
      <c r="DMO29"/>
      <c r="DMP29"/>
      <c r="DMQ29"/>
      <c r="DMR29"/>
      <c r="DMS29"/>
      <c r="DMT29"/>
      <c r="DMU29"/>
      <c r="DMV29"/>
      <c r="DMW29"/>
      <c r="DMX29"/>
      <c r="DMY29"/>
      <c r="DMZ29"/>
      <c r="DNA29"/>
      <c r="DNB29"/>
      <c r="DNC29"/>
      <c r="DND29"/>
      <c r="DNE29"/>
      <c r="DNF29"/>
      <c r="DNG29"/>
      <c r="DNH29"/>
      <c r="DNI29"/>
      <c r="DNJ29"/>
      <c r="DNK29"/>
      <c r="DNL29"/>
      <c r="DNM29"/>
      <c r="DNN29"/>
      <c r="DNO29"/>
      <c r="DNP29"/>
      <c r="DNQ29"/>
      <c r="DNR29"/>
      <c r="DNS29"/>
      <c r="DNT29"/>
      <c r="DNU29"/>
      <c r="DNV29"/>
      <c r="DNW29"/>
      <c r="DNX29"/>
      <c r="DNY29"/>
      <c r="DNZ29"/>
      <c r="DOA29"/>
      <c r="DOB29"/>
      <c r="DOC29"/>
      <c r="DOD29"/>
      <c r="DOE29"/>
      <c r="DOF29"/>
      <c r="DOG29"/>
      <c r="DOH29"/>
      <c r="DOI29"/>
      <c r="DOJ29"/>
      <c r="DOK29"/>
      <c r="DOL29"/>
      <c r="DOM29"/>
      <c r="DON29"/>
      <c r="DOO29"/>
      <c r="DOP29"/>
      <c r="DOQ29"/>
      <c r="DOR29"/>
      <c r="DOS29"/>
      <c r="DOT29"/>
      <c r="DOU29"/>
      <c r="DOV29"/>
      <c r="DOW29"/>
      <c r="DOX29"/>
      <c r="DOY29"/>
      <c r="DOZ29"/>
      <c r="DPA29"/>
      <c r="DPB29"/>
      <c r="DPC29"/>
      <c r="DPD29"/>
      <c r="DPE29"/>
      <c r="DPF29"/>
      <c r="DPG29"/>
      <c r="DPH29"/>
      <c r="DPI29"/>
      <c r="DPJ29"/>
      <c r="DPK29"/>
      <c r="DPL29"/>
      <c r="DPM29"/>
      <c r="DPN29"/>
      <c r="DPO29"/>
      <c r="DPP29"/>
      <c r="DPQ29"/>
      <c r="DPR29"/>
      <c r="DPS29"/>
      <c r="DPT29"/>
      <c r="DPU29"/>
      <c r="DPV29"/>
      <c r="DPW29"/>
      <c r="DPX29"/>
      <c r="DPY29"/>
      <c r="DPZ29"/>
      <c r="DQA29"/>
      <c r="DQB29"/>
      <c r="DQC29"/>
      <c r="DQD29"/>
      <c r="DQE29"/>
      <c r="DQF29"/>
      <c r="DQG29"/>
      <c r="DQH29"/>
      <c r="DQI29"/>
      <c r="DQJ29"/>
      <c r="DQK29"/>
      <c r="DQL29"/>
      <c r="DQM29"/>
      <c r="DQN29"/>
      <c r="DQO29"/>
      <c r="DQP29"/>
      <c r="DQQ29"/>
      <c r="DQR29"/>
      <c r="DQS29"/>
      <c r="DQT29"/>
      <c r="DQU29"/>
      <c r="DQV29"/>
      <c r="DQW29"/>
      <c r="DQX29"/>
      <c r="DQY29"/>
      <c r="DQZ29"/>
      <c r="DRA29"/>
      <c r="DRB29"/>
      <c r="DRC29"/>
      <c r="DRD29"/>
      <c r="DRE29"/>
      <c r="DRF29"/>
      <c r="DRG29"/>
      <c r="DRH29"/>
      <c r="DRI29"/>
      <c r="DRJ29"/>
      <c r="DRK29"/>
      <c r="DRL29"/>
      <c r="DRM29"/>
      <c r="DRN29"/>
      <c r="DRO29"/>
      <c r="DRP29"/>
      <c r="DRQ29"/>
      <c r="DRR29"/>
      <c r="DRS29"/>
      <c r="DRT29"/>
      <c r="DRU29"/>
      <c r="DRV29"/>
      <c r="DRW29"/>
      <c r="DRX29"/>
      <c r="DRY29"/>
      <c r="DRZ29"/>
      <c r="DSA29"/>
      <c r="DSB29"/>
      <c r="DSC29"/>
      <c r="DSD29"/>
      <c r="DSE29"/>
      <c r="DSF29"/>
      <c r="DSG29"/>
      <c r="DSH29"/>
      <c r="DSI29"/>
      <c r="DSJ29"/>
      <c r="DSK29"/>
      <c r="DSL29"/>
      <c r="DSM29"/>
      <c r="DSN29"/>
      <c r="DSO29"/>
      <c r="DSP29"/>
      <c r="DSQ29"/>
      <c r="DSR29"/>
      <c r="DSS29"/>
      <c r="DST29"/>
      <c r="DSU29"/>
      <c r="DSV29"/>
      <c r="DSW29"/>
      <c r="DSX29"/>
      <c r="DSY29"/>
      <c r="DSZ29"/>
      <c r="DTA29"/>
      <c r="DTB29"/>
      <c r="DTC29"/>
      <c r="DTD29"/>
      <c r="DTE29"/>
      <c r="DTF29"/>
      <c r="DTG29"/>
      <c r="DTH29"/>
      <c r="DTI29"/>
      <c r="DTJ29"/>
      <c r="DTK29"/>
      <c r="DTL29"/>
      <c r="DTM29"/>
      <c r="DTN29"/>
      <c r="DTO29"/>
      <c r="DTP29"/>
      <c r="DTQ29"/>
      <c r="DTR29"/>
      <c r="DTS29"/>
      <c r="DTT29"/>
      <c r="DTU29"/>
      <c r="DTV29"/>
      <c r="DTW29"/>
      <c r="DTX29"/>
      <c r="DTY29"/>
      <c r="DTZ29"/>
      <c r="DUA29"/>
      <c r="DUB29"/>
      <c r="DUC29"/>
      <c r="DUD29"/>
      <c r="DUE29"/>
      <c r="DUF29"/>
      <c r="DUG29"/>
      <c r="DUH29"/>
      <c r="DUI29"/>
      <c r="DUJ29"/>
      <c r="DUK29"/>
      <c r="DUL29"/>
      <c r="DUM29"/>
      <c r="DUN29"/>
      <c r="DUO29"/>
      <c r="DUP29"/>
      <c r="DUQ29"/>
      <c r="DUR29"/>
      <c r="DUS29"/>
      <c r="DUT29"/>
      <c r="DUU29"/>
      <c r="DUV29"/>
      <c r="DUW29"/>
      <c r="DUX29"/>
      <c r="DUY29"/>
      <c r="DUZ29"/>
      <c r="DVA29"/>
      <c r="DVB29"/>
      <c r="DVC29"/>
      <c r="DVD29"/>
      <c r="DVE29"/>
      <c r="DVF29"/>
      <c r="DVG29"/>
      <c r="DVH29"/>
      <c r="DVI29"/>
      <c r="DVJ29"/>
      <c r="DVK29"/>
      <c r="DVL29"/>
      <c r="DVM29"/>
      <c r="DVN29"/>
      <c r="DVO29"/>
      <c r="DVP29"/>
      <c r="DVQ29"/>
      <c r="DVR29"/>
      <c r="DVS29"/>
      <c r="DVT29"/>
      <c r="DVU29"/>
      <c r="DVV29"/>
      <c r="DVW29"/>
      <c r="DVX29"/>
      <c r="DVY29"/>
      <c r="DVZ29"/>
      <c r="DWA29"/>
      <c r="DWB29"/>
      <c r="DWC29"/>
      <c r="DWD29"/>
      <c r="DWE29"/>
      <c r="DWF29"/>
      <c r="DWG29"/>
      <c r="DWH29"/>
      <c r="DWI29"/>
      <c r="DWJ29"/>
      <c r="DWK29"/>
      <c r="DWL29"/>
      <c r="DWM29"/>
      <c r="DWN29"/>
      <c r="DWO29"/>
      <c r="DWP29"/>
      <c r="DWQ29"/>
      <c r="DWR29"/>
      <c r="DWS29"/>
      <c r="DWT29"/>
      <c r="DWU29"/>
      <c r="DWV29"/>
      <c r="DWW29"/>
      <c r="DWX29"/>
      <c r="DWY29"/>
      <c r="DWZ29"/>
      <c r="DXA29"/>
      <c r="DXB29"/>
      <c r="DXC29"/>
      <c r="DXD29"/>
      <c r="DXE29"/>
      <c r="DXF29"/>
      <c r="DXG29"/>
      <c r="DXH29"/>
      <c r="DXI29"/>
      <c r="DXJ29"/>
      <c r="DXK29"/>
      <c r="DXL29"/>
      <c r="DXM29"/>
      <c r="DXN29"/>
      <c r="DXO29"/>
      <c r="DXP29"/>
      <c r="DXQ29"/>
      <c r="DXR29"/>
      <c r="DXS29"/>
      <c r="DXT29"/>
      <c r="DXU29"/>
      <c r="DXV29"/>
      <c r="DXW29"/>
      <c r="DXX29"/>
      <c r="DXY29"/>
      <c r="DXZ29"/>
      <c r="DYA29"/>
      <c r="DYB29"/>
      <c r="DYC29"/>
      <c r="DYD29"/>
      <c r="DYE29"/>
      <c r="DYF29"/>
      <c r="DYG29"/>
      <c r="DYH29"/>
      <c r="DYI29"/>
      <c r="DYJ29"/>
      <c r="DYK29"/>
      <c r="DYL29"/>
      <c r="DYM29"/>
      <c r="DYN29"/>
      <c r="DYO29"/>
      <c r="DYP29"/>
      <c r="DYQ29"/>
      <c r="DYR29"/>
      <c r="DYS29"/>
      <c r="DYT29"/>
      <c r="DYU29"/>
      <c r="DYV29"/>
      <c r="DYW29"/>
      <c r="DYX29"/>
      <c r="DYY29"/>
      <c r="DYZ29"/>
      <c r="DZA29"/>
      <c r="DZB29"/>
      <c r="DZC29"/>
      <c r="DZD29"/>
      <c r="DZE29"/>
      <c r="DZF29"/>
      <c r="DZG29"/>
      <c r="DZH29"/>
      <c r="DZI29"/>
      <c r="DZJ29"/>
      <c r="DZK29"/>
      <c r="DZL29"/>
      <c r="DZM29"/>
      <c r="DZN29"/>
      <c r="DZO29"/>
      <c r="DZP29"/>
      <c r="DZQ29"/>
      <c r="DZR29"/>
      <c r="DZS29"/>
      <c r="DZT29"/>
      <c r="DZU29"/>
      <c r="DZV29"/>
      <c r="DZW29"/>
      <c r="DZX29"/>
      <c r="DZY29"/>
      <c r="DZZ29"/>
      <c r="EAA29"/>
      <c r="EAB29"/>
      <c r="EAC29"/>
      <c r="EAD29"/>
      <c r="EAE29"/>
      <c r="EAF29"/>
      <c r="EAG29"/>
      <c r="EAH29"/>
      <c r="EAI29"/>
      <c r="EAJ29"/>
      <c r="EAK29"/>
      <c r="EAL29"/>
      <c r="EAM29"/>
      <c r="EAN29"/>
      <c r="EAO29"/>
      <c r="EAP29"/>
      <c r="EAQ29"/>
      <c r="EAR29"/>
      <c r="EAS29"/>
      <c r="EAT29"/>
      <c r="EAU29"/>
      <c r="EAV29"/>
      <c r="EAW29"/>
      <c r="EAX29"/>
      <c r="EAY29"/>
      <c r="EAZ29"/>
      <c r="EBA29"/>
      <c r="EBB29"/>
      <c r="EBC29"/>
      <c r="EBD29"/>
      <c r="EBE29"/>
      <c r="EBF29"/>
      <c r="EBG29"/>
      <c r="EBH29"/>
      <c r="EBI29"/>
      <c r="EBJ29"/>
      <c r="EBK29"/>
      <c r="EBL29"/>
      <c r="EBM29"/>
      <c r="EBN29"/>
      <c r="EBO29"/>
      <c r="EBP29"/>
      <c r="EBQ29"/>
      <c r="EBR29"/>
      <c r="EBS29"/>
      <c r="EBT29"/>
      <c r="EBU29"/>
      <c r="EBV29"/>
      <c r="EBW29"/>
      <c r="EBX29"/>
      <c r="EBY29"/>
      <c r="EBZ29"/>
      <c r="ECA29"/>
      <c r="ECB29"/>
      <c r="ECC29"/>
      <c r="ECD29"/>
      <c r="ECE29"/>
      <c r="ECF29"/>
      <c r="ECG29"/>
      <c r="ECH29"/>
      <c r="ECI29"/>
      <c r="ECJ29"/>
      <c r="ECK29"/>
      <c r="ECL29"/>
      <c r="ECM29"/>
      <c r="ECN29"/>
      <c r="ECO29"/>
      <c r="ECP29"/>
      <c r="ECQ29"/>
      <c r="ECR29"/>
      <c r="ECS29"/>
      <c r="ECT29"/>
      <c r="ECU29"/>
      <c r="ECV29"/>
      <c r="ECW29"/>
      <c r="ECX29"/>
      <c r="ECY29"/>
      <c r="ECZ29"/>
      <c r="EDA29"/>
      <c r="EDB29"/>
      <c r="EDC29"/>
      <c r="EDD29"/>
      <c r="EDE29"/>
      <c r="EDF29"/>
      <c r="EDG29"/>
      <c r="EDH29"/>
      <c r="EDI29"/>
      <c r="EDJ29"/>
      <c r="EDK29"/>
      <c r="EDL29"/>
      <c r="EDM29"/>
      <c r="EDN29"/>
      <c r="EDO29"/>
      <c r="EDP29"/>
      <c r="EDQ29"/>
      <c r="EDR29"/>
      <c r="EDS29"/>
      <c r="EDT29"/>
      <c r="EDU29"/>
      <c r="EDV29"/>
      <c r="EDW29"/>
      <c r="EDX29"/>
      <c r="EDY29"/>
      <c r="EDZ29"/>
      <c r="EEA29"/>
      <c r="EEB29"/>
      <c r="EEC29"/>
      <c r="EED29"/>
      <c r="EEE29"/>
      <c r="EEF29"/>
      <c r="EEG29"/>
      <c r="EEH29"/>
      <c r="EEI29"/>
      <c r="EEJ29"/>
      <c r="EEK29"/>
      <c r="EEL29"/>
      <c r="EEM29"/>
      <c r="EEN29"/>
      <c r="EEO29"/>
      <c r="EEP29"/>
      <c r="EEQ29"/>
      <c r="EER29"/>
      <c r="EES29"/>
      <c r="EET29"/>
      <c r="EEU29"/>
      <c r="EEV29"/>
      <c r="EEW29"/>
      <c r="EEX29"/>
      <c r="EEY29"/>
      <c r="EEZ29"/>
      <c r="EFA29"/>
      <c r="EFB29"/>
      <c r="EFC29"/>
      <c r="EFD29"/>
      <c r="EFE29"/>
      <c r="EFF29"/>
      <c r="EFG29"/>
      <c r="EFH29"/>
      <c r="EFI29"/>
      <c r="EFJ29"/>
      <c r="EFK29"/>
      <c r="EFL29"/>
      <c r="EFM29"/>
      <c r="EFN29"/>
      <c r="EFO29"/>
      <c r="EFP29"/>
      <c r="EFQ29"/>
      <c r="EFR29"/>
      <c r="EFS29"/>
      <c r="EFT29"/>
      <c r="EFU29"/>
      <c r="EFV29"/>
      <c r="EFW29"/>
      <c r="EFX29"/>
      <c r="EFY29"/>
      <c r="EFZ29"/>
      <c r="EGA29"/>
      <c r="EGB29"/>
      <c r="EGC29"/>
      <c r="EGD29"/>
      <c r="EGE29"/>
      <c r="EGF29"/>
      <c r="EGG29"/>
      <c r="EGH29"/>
      <c r="EGI29"/>
      <c r="EGJ29"/>
      <c r="EGK29"/>
      <c r="EGL29"/>
      <c r="EGM29"/>
      <c r="EGN29"/>
      <c r="EGO29"/>
      <c r="EGP29"/>
      <c r="EGQ29"/>
      <c r="EGR29"/>
      <c r="EGS29"/>
      <c r="EGT29"/>
      <c r="EGU29"/>
      <c r="EGV29"/>
      <c r="EGW29"/>
      <c r="EGX29"/>
      <c r="EGY29"/>
      <c r="EGZ29"/>
      <c r="EHA29"/>
      <c r="EHB29"/>
      <c r="EHC29"/>
      <c r="EHD29"/>
      <c r="EHE29"/>
      <c r="EHF29"/>
      <c r="EHG29"/>
      <c r="EHH29"/>
      <c r="EHI29"/>
      <c r="EHJ29"/>
      <c r="EHK29"/>
      <c r="EHL29"/>
      <c r="EHM29"/>
      <c r="EHN29"/>
      <c r="EHO29"/>
      <c r="EHP29"/>
      <c r="EHQ29"/>
      <c r="EHR29"/>
      <c r="EHS29"/>
      <c r="EHT29"/>
      <c r="EHU29"/>
      <c r="EHV29"/>
      <c r="EHW29"/>
      <c r="EHX29"/>
      <c r="EHY29"/>
      <c r="EHZ29"/>
      <c r="EIA29"/>
      <c r="EIB29"/>
      <c r="EIC29"/>
      <c r="EID29"/>
      <c r="EIE29"/>
      <c r="EIF29"/>
      <c r="EIG29"/>
      <c r="EIH29"/>
      <c r="EII29"/>
      <c r="EIJ29"/>
      <c r="EIK29"/>
      <c r="EIL29"/>
      <c r="EIM29"/>
      <c r="EIN29"/>
      <c r="EIO29"/>
      <c r="EIP29"/>
      <c r="EIQ29"/>
      <c r="EIR29"/>
      <c r="EIS29"/>
      <c r="EIT29"/>
      <c r="EIU29"/>
      <c r="EIV29"/>
      <c r="EIW29"/>
      <c r="EIX29"/>
      <c r="EIY29"/>
      <c r="EIZ29"/>
      <c r="EJA29"/>
      <c r="EJB29"/>
      <c r="EJC29"/>
      <c r="EJD29"/>
      <c r="EJE29"/>
      <c r="EJF29"/>
      <c r="EJG29"/>
      <c r="EJH29"/>
      <c r="EJI29"/>
      <c r="EJJ29"/>
      <c r="EJK29"/>
      <c r="EJL29"/>
      <c r="EJM29"/>
      <c r="EJN29"/>
      <c r="EJO29"/>
      <c r="EJP29"/>
      <c r="EJQ29"/>
      <c r="EJR29"/>
      <c r="EJS29"/>
      <c r="EJT29"/>
      <c r="EJU29"/>
      <c r="EJV29"/>
      <c r="EJW29"/>
      <c r="EJX29"/>
      <c r="EJY29"/>
      <c r="EJZ29"/>
      <c r="EKA29"/>
      <c r="EKB29"/>
      <c r="EKC29"/>
      <c r="EKD29"/>
      <c r="EKE29"/>
      <c r="EKF29"/>
      <c r="EKG29"/>
      <c r="EKH29"/>
      <c r="EKI29"/>
      <c r="EKJ29"/>
      <c r="EKK29"/>
      <c r="EKL29"/>
      <c r="EKM29"/>
      <c r="EKN29"/>
      <c r="EKO29"/>
      <c r="EKP29"/>
      <c r="EKQ29"/>
      <c r="EKR29"/>
      <c r="EKS29"/>
      <c r="EKT29"/>
      <c r="EKU29"/>
      <c r="EKV29"/>
      <c r="EKW29"/>
      <c r="EKX29"/>
      <c r="EKY29"/>
      <c r="EKZ29"/>
      <c r="ELA29"/>
      <c r="ELB29"/>
      <c r="ELC29"/>
      <c r="ELD29"/>
      <c r="ELE29"/>
      <c r="ELF29"/>
      <c r="ELG29"/>
      <c r="ELH29"/>
      <c r="ELI29"/>
      <c r="ELJ29"/>
      <c r="ELK29"/>
      <c r="ELL29"/>
      <c r="ELM29"/>
      <c r="ELN29"/>
      <c r="ELO29"/>
      <c r="ELP29"/>
      <c r="ELQ29"/>
      <c r="ELR29"/>
      <c r="ELS29"/>
      <c r="ELT29"/>
      <c r="ELU29"/>
      <c r="ELV29"/>
      <c r="ELW29"/>
      <c r="ELX29"/>
      <c r="ELY29"/>
      <c r="ELZ29"/>
      <c r="EMA29"/>
      <c r="EMB29"/>
      <c r="EMC29"/>
      <c r="EMD29"/>
      <c r="EME29"/>
      <c r="EMF29"/>
      <c r="EMG29"/>
      <c r="EMH29"/>
      <c r="EMI29"/>
      <c r="EMJ29"/>
      <c r="EMK29"/>
      <c r="EML29"/>
      <c r="EMM29"/>
      <c r="EMN29"/>
      <c r="EMO29"/>
      <c r="EMP29"/>
      <c r="EMQ29"/>
      <c r="EMR29"/>
      <c r="EMS29"/>
      <c r="EMT29"/>
      <c r="EMU29"/>
      <c r="EMV29"/>
      <c r="EMW29"/>
      <c r="EMX29"/>
      <c r="EMY29"/>
      <c r="EMZ29"/>
      <c r="ENA29"/>
      <c r="ENB29"/>
      <c r="ENC29"/>
      <c r="END29"/>
      <c r="ENE29"/>
      <c r="ENF29"/>
      <c r="ENG29"/>
      <c r="ENH29"/>
      <c r="ENI29"/>
      <c r="ENJ29"/>
      <c r="ENK29"/>
      <c r="ENL29"/>
      <c r="ENM29"/>
      <c r="ENN29"/>
      <c r="ENO29"/>
      <c r="ENP29"/>
      <c r="ENQ29"/>
      <c r="ENR29"/>
      <c r="ENS29"/>
      <c r="ENT29"/>
      <c r="ENU29"/>
      <c r="ENV29"/>
      <c r="ENW29"/>
      <c r="ENX29"/>
      <c r="ENY29"/>
      <c r="ENZ29"/>
      <c r="EOA29"/>
      <c r="EOB29"/>
      <c r="EOC29"/>
      <c r="EOD29"/>
      <c r="EOE29"/>
      <c r="EOF29"/>
      <c r="EOG29"/>
      <c r="EOH29"/>
      <c r="EOI29"/>
      <c r="EOJ29"/>
      <c r="EOK29"/>
      <c r="EOL29"/>
      <c r="EOM29"/>
      <c r="EON29"/>
      <c r="EOO29"/>
      <c r="EOP29"/>
      <c r="EOQ29"/>
      <c r="EOR29"/>
      <c r="EOS29"/>
      <c r="EOT29"/>
      <c r="EOU29"/>
      <c r="EOV29"/>
      <c r="EOW29"/>
      <c r="EOX29"/>
      <c r="EOY29"/>
      <c r="EOZ29"/>
      <c r="EPA29"/>
      <c r="EPB29"/>
      <c r="EPC29"/>
      <c r="EPD29"/>
      <c r="EPE29"/>
      <c r="EPF29"/>
      <c r="EPG29"/>
      <c r="EPH29"/>
      <c r="EPI29"/>
      <c r="EPJ29"/>
      <c r="EPK29"/>
      <c r="EPL29"/>
      <c r="EPM29"/>
      <c r="EPN29"/>
      <c r="EPO29"/>
      <c r="EPP29"/>
      <c r="EPQ29"/>
      <c r="EPR29"/>
      <c r="EPS29"/>
      <c r="EPT29"/>
      <c r="EPU29"/>
      <c r="EPV29"/>
      <c r="EPW29"/>
      <c r="EPX29"/>
      <c r="EPY29"/>
      <c r="EPZ29"/>
      <c r="EQA29"/>
      <c r="EQB29"/>
      <c r="EQC29"/>
      <c r="EQD29"/>
      <c r="EQE29"/>
      <c r="EQF29"/>
      <c r="EQG29"/>
      <c r="EQH29"/>
      <c r="EQI29"/>
      <c r="EQJ29"/>
      <c r="EQK29"/>
      <c r="EQL29"/>
      <c r="EQM29"/>
      <c r="EQN29"/>
      <c r="EQO29"/>
      <c r="EQP29"/>
      <c r="EQQ29"/>
      <c r="EQR29"/>
      <c r="EQS29"/>
      <c r="EQT29"/>
      <c r="EQU29"/>
      <c r="EQV29"/>
      <c r="EQW29"/>
      <c r="EQX29"/>
      <c r="EQY29"/>
      <c r="EQZ29"/>
      <c r="ERA29"/>
      <c r="ERB29"/>
      <c r="ERC29"/>
      <c r="ERD29"/>
      <c r="ERE29"/>
      <c r="ERF29"/>
      <c r="ERG29"/>
      <c r="ERH29"/>
      <c r="ERI29"/>
      <c r="ERJ29"/>
      <c r="ERK29"/>
      <c r="ERL29"/>
      <c r="ERM29"/>
      <c r="ERN29"/>
      <c r="ERO29"/>
      <c r="ERP29"/>
      <c r="ERQ29"/>
      <c r="ERR29"/>
      <c r="ERS29"/>
      <c r="ERT29"/>
      <c r="ERU29"/>
      <c r="ERV29"/>
      <c r="ERW29"/>
      <c r="ERX29"/>
      <c r="ERY29"/>
      <c r="ERZ29"/>
      <c r="ESA29"/>
      <c r="ESB29"/>
      <c r="ESC29"/>
      <c r="ESD29"/>
      <c r="ESE29"/>
      <c r="ESF29"/>
      <c r="ESG29"/>
      <c r="ESH29"/>
      <c r="ESI29"/>
      <c r="ESJ29"/>
      <c r="ESK29"/>
      <c r="ESL29"/>
      <c r="ESM29"/>
      <c r="ESN29"/>
      <c r="ESO29"/>
      <c r="ESP29"/>
      <c r="ESQ29"/>
      <c r="ESR29"/>
      <c r="ESS29"/>
      <c r="EST29"/>
      <c r="ESU29"/>
      <c r="ESV29"/>
      <c r="ESW29"/>
      <c r="ESX29"/>
      <c r="ESY29"/>
      <c r="ESZ29"/>
      <c r="ETA29"/>
      <c r="ETB29"/>
      <c r="ETC29"/>
      <c r="ETD29"/>
      <c r="ETE29"/>
      <c r="ETF29"/>
      <c r="ETG29"/>
      <c r="ETH29"/>
      <c r="ETI29"/>
      <c r="ETJ29"/>
      <c r="ETK29"/>
      <c r="ETL29"/>
      <c r="ETM29"/>
      <c r="ETN29"/>
      <c r="ETO29"/>
      <c r="ETP29"/>
      <c r="ETQ29"/>
      <c r="ETR29"/>
      <c r="ETS29"/>
      <c r="ETT29"/>
      <c r="ETU29"/>
      <c r="ETV29"/>
      <c r="ETW29"/>
      <c r="ETX29"/>
      <c r="ETY29"/>
      <c r="ETZ29"/>
      <c r="EUA29"/>
      <c r="EUB29"/>
      <c r="EUC29"/>
      <c r="EUD29"/>
      <c r="EUE29"/>
      <c r="EUF29"/>
      <c r="EUG29"/>
      <c r="EUH29"/>
      <c r="EUI29"/>
      <c r="EUJ29"/>
      <c r="EUK29"/>
      <c r="EUL29"/>
      <c r="EUM29"/>
      <c r="EUN29"/>
      <c r="EUO29"/>
      <c r="EUP29"/>
      <c r="EUQ29"/>
      <c r="EUR29"/>
      <c r="EUS29"/>
      <c r="EUT29"/>
      <c r="EUU29"/>
      <c r="EUV29"/>
      <c r="EUW29"/>
      <c r="EUX29"/>
      <c r="EUY29"/>
      <c r="EUZ29"/>
      <c r="EVA29"/>
      <c r="EVB29"/>
      <c r="EVC29"/>
      <c r="EVD29"/>
      <c r="EVE29"/>
      <c r="EVF29"/>
      <c r="EVG29"/>
      <c r="EVH29"/>
      <c r="EVI29"/>
      <c r="EVJ29"/>
      <c r="EVK29"/>
      <c r="EVL29"/>
      <c r="EVM29"/>
      <c r="EVN29"/>
      <c r="EVO29"/>
      <c r="EVP29"/>
      <c r="EVQ29"/>
      <c r="EVR29"/>
      <c r="EVS29"/>
      <c r="EVT29"/>
      <c r="EVU29"/>
      <c r="EVV29"/>
      <c r="EVW29"/>
      <c r="EVX29"/>
      <c r="EVY29"/>
      <c r="EVZ29"/>
      <c r="EWA29"/>
      <c r="EWB29"/>
      <c r="EWC29"/>
      <c r="EWD29"/>
      <c r="EWE29"/>
      <c r="EWF29"/>
      <c r="EWG29"/>
      <c r="EWH29"/>
      <c r="EWI29"/>
      <c r="EWJ29"/>
      <c r="EWK29"/>
      <c r="EWL29"/>
      <c r="EWM29"/>
      <c r="EWN29"/>
      <c r="EWO29"/>
      <c r="EWP29"/>
      <c r="EWQ29"/>
      <c r="EWR29"/>
      <c r="EWS29"/>
      <c r="EWT29"/>
      <c r="EWU29"/>
      <c r="EWV29"/>
      <c r="EWW29"/>
      <c r="EWX29"/>
      <c r="EWY29"/>
      <c r="EWZ29"/>
      <c r="EXA29"/>
      <c r="EXB29"/>
      <c r="EXC29"/>
      <c r="EXD29"/>
      <c r="EXE29"/>
      <c r="EXF29"/>
      <c r="EXG29"/>
      <c r="EXH29"/>
      <c r="EXI29"/>
      <c r="EXJ29"/>
      <c r="EXK29"/>
      <c r="EXL29"/>
      <c r="EXM29"/>
      <c r="EXN29"/>
      <c r="EXO29"/>
      <c r="EXP29"/>
      <c r="EXQ29"/>
      <c r="EXR29"/>
      <c r="EXS29"/>
      <c r="EXT29"/>
      <c r="EXU29"/>
      <c r="EXV29"/>
      <c r="EXW29"/>
      <c r="EXX29"/>
      <c r="EXY29"/>
      <c r="EXZ29"/>
      <c r="EYA29"/>
      <c r="EYB29"/>
      <c r="EYC29"/>
      <c r="EYD29"/>
      <c r="EYE29"/>
      <c r="EYF29"/>
      <c r="EYG29"/>
      <c r="EYH29"/>
      <c r="EYI29"/>
      <c r="EYJ29"/>
      <c r="EYK29"/>
      <c r="EYL29"/>
      <c r="EYM29"/>
      <c r="EYN29"/>
      <c r="EYO29"/>
      <c r="EYP29"/>
      <c r="EYQ29"/>
      <c r="EYR29"/>
      <c r="EYS29"/>
      <c r="EYT29"/>
      <c r="EYU29"/>
      <c r="EYV29"/>
      <c r="EYW29"/>
      <c r="EYX29"/>
      <c r="EYY29"/>
      <c r="EYZ29"/>
      <c r="EZA29"/>
      <c r="EZB29"/>
      <c r="EZC29"/>
      <c r="EZD29"/>
      <c r="EZE29"/>
      <c r="EZF29"/>
      <c r="EZG29"/>
      <c r="EZH29"/>
      <c r="EZI29"/>
      <c r="EZJ29"/>
      <c r="EZK29"/>
      <c r="EZL29"/>
      <c r="EZM29"/>
      <c r="EZN29"/>
      <c r="EZO29"/>
      <c r="EZP29"/>
      <c r="EZQ29"/>
      <c r="EZR29"/>
      <c r="EZS29"/>
      <c r="EZT29"/>
      <c r="EZU29"/>
      <c r="EZV29"/>
      <c r="EZW29"/>
      <c r="EZX29"/>
      <c r="EZY29"/>
      <c r="EZZ29"/>
      <c r="FAA29"/>
      <c r="FAB29"/>
      <c r="FAC29"/>
      <c r="FAD29"/>
      <c r="FAE29"/>
      <c r="FAF29"/>
      <c r="FAG29"/>
      <c r="FAH29"/>
      <c r="FAI29"/>
      <c r="FAJ29"/>
      <c r="FAK29"/>
      <c r="FAL29"/>
      <c r="FAM29"/>
      <c r="FAN29"/>
      <c r="FAO29"/>
      <c r="FAP29"/>
      <c r="FAQ29"/>
      <c r="FAR29"/>
      <c r="FAS29"/>
      <c r="FAT29"/>
      <c r="FAU29"/>
      <c r="FAV29"/>
      <c r="FAW29"/>
      <c r="FAX29"/>
      <c r="FAY29"/>
      <c r="FAZ29"/>
      <c r="FBA29"/>
      <c r="FBB29"/>
      <c r="FBC29"/>
      <c r="FBD29"/>
      <c r="FBE29"/>
      <c r="FBF29"/>
      <c r="FBG29"/>
      <c r="FBH29"/>
      <c r="FBI29"/>
      <c r="FBJ29"/>
      <c r="FBK29"/>
      <c r="FBL29"/>
      <c r="FBM29"/>
      <c r="FBN29"/>
      <c r="FBO29"/>
      <c r="FBP29"/>
      <c r="FBQ29"/>
      <c r="FBR29"/>
      <c r="FBS29"/>
      <c r="FBT29"/>
      <c r="FBU29"/>
      <c r="FBV29"/>
      <c r="FBW29"/>
      <c r="FBX29"/>
      <c r="FBY29"/>
      <c r="FBZ29"/>
      <c r="FCA29"/>
      <c r="FCB29"/>
      <c r="FCC29"/>
      <c r="FCD29"/>
      <c r="FCE29"/>
      <c r="FCF29"/>
      <c r="FCG29"/>
      <c r="FCH29"/>
      <c r="FCI29"/>
      <c r="FCJ29"/>
      <c r="FCK29"/>
      <c r="FCL29"/>
      <c r="FCM29"/>
      <c r="FCN29"/>
      <c r="FCO29"/>
      <c r="FCP29"/>
      <c r="FCQ29"/>
      <c r="FCR29"/>
      <c r="FCS29"/>
      <c r="FCT29"/>
      <c r="FCU29"/>
      <c r="FCV29"/>
      <c r="FCW29"/>
      <c r="FCX29"/>
      <c r="FCY29"/>
      <c r="FCZ29"/>
      <c r="FDA29"/>
      <c r="FDB29"/>
      <c r="FDC29"/>
      <c r="FDD29"/>
      <c r="FDE29"/>
      <c r="FDF29"/>
      <c r="FDG29"/>
      <c r="FDH29"/>
      <c r="FDI29"/>
      <c r="FDJ29"/>
      <c r="FDK29"/>
      <c r="FDL29"/>
      <c r="FDM29"/>
      <c r="FDN29"/>
      <c r="FDO29"/>
      <c r="FDP29"/>
      <c r="FDQ29"/>
      <c r="FDR29"/>
      <c r="FDS29"/>
      <c r="FDT29"/>
      <c r="FDU29"/>
      <c r="FDV29"/>
      <c r="FDW29"/>
      <c r="FDX29"/>
      <c r="FDY29"/>
      <c r="FDZ29"/>
      <c r="FEA29"/>
      <c r="FEB29"/>
      <c r="FEC29"/>
      <c r="FED29"/>
      <c r="FEE29"/>
      <c r="FEF29"/>
      <c r="FEG29"/>
      <c r="FEH29"/>
      <c r="FEI29"/>
      <c r="FEJ29"/>
      <c r="FEK29"/>
      <c r="FEL29"/>
      <c r="FEM29"/>
      <c r="FEN29"/>
      <c r="FEO29"/>
      <c r="FEP29"/>
      <c r="FEQ29"/>
      <c r="FER29"/>
      <c r="FES29"/>
      <c r="FET29"/>
      <c r="FEU29"/>
      <c r="FEV29"/>
      <c r="FEW29"/>
      <c r="FEX29"/>
      <c r="FEY29"/>
      <c r="FEZ29"/>
      <c r="FFA29"/>
      <c r="FFB29"/>
      <c r="FFC29"/>
      <c r="FFD29"/>
      <c r="FFE29"/>
      <c r="FFF29"/>
      <c r="FFG29"/>
      <c r="FFH29"/>
      <c r="FFI29"/>
      <c r="FFJ29"/>
      <c r="FFK29"/>
      <c r="FFL29"/>
      <c r="FFM29"/>
      <c r="FFN29"/>
      <c r="FFO29"/>
      <c r="FFP29"/>
      <c r="FFQ29"/>
      <c r="FFR29"/>
      <c r="FFS29"/>
      <c r="FFT29"/>
      <c r="FFU29"/>
      <c r="FFV29"/>
      <c r="FFW29"/>
      <c r="FFX29"/>
      <c r="FFY29"/>
      <c r="FFZ29"/>
      <c r="FGA29"/>
      <c r="FGB29"/>
      <c r="FGC29"/>
      <c r="FGD29"/>
      <c r="FGE29"/>
      <c r="FGF29"/>
      <c r="FGG29"/>
      <c r="FGH29"/>
      <c r="FGI29"/>
      <c r="FGJ29"/>
      <c r="FGK29"/>
      <c r="FGL29"/>
      <c r="FGM29"/>
      <c r="FGN29"/>
      <c r="FGO29"/>
      <c r="FGP29"/>
      <c r="FGQ29"/>
      <c r="FGR29"/>
      <c r="FGS29"/>
      <c r="FGT29"/>
      <c r="FGU29"/>
      <c r="FGV29"/>
      <c r="FGW29"/>
      <c r="FGX29"/>
      <c r="FGY29"/>
      <c r="FGZ29"/>
      <c r="FHA29"/>
      <c r="FHB29"/>
      <c r="FHC29"/>
      <c r="FHD29"/>
      <c r="FHE29"/>
      <c r="FHF29"/>
      <c r="FHG29"/>
      <c r="FHH29"/>
      <c r="FHI29"/>
      <c r="FHJ29"/>
      <c r="FHK29"/>
      <c r="FHL29"/>
      <c r="FHM29"/>
      <c r="FHN29"/>
      <c r="FHO29"/>
      <c r="FHP29"/>
      <c r="FHQ29"/>
      <c r="FHR29"/>
      <c r="FHS29"/>
      <c r="FHT29"/>
      <c r="FHU29"/>
      <c r="FHV29"/>
      <c r="FHW29"/>
      <c r="FHX29"/>
      <c r="FHY29"/>
      <c r="FHZ29"/>
      <c r="FIA29"/>
      <c r="FIB29"/>
      <c r="FIC29"/>
      <c r="FID29"/>
      <c r="FIE29"/>
      <c r="FIF29"/>
      <c r="FIG29"/>
      <c r="FIH29"/>
      <c r="FII29"/>
      <c r="FIJ29"/>
      <c r="FIK29"/>
      <c r="FIL29"/>
      <c r="FIM29"/>
      <c r="FIN29"/>
      <c r="FIO29"/>
      <c r="FIP29"/>
      <c r="FIQ29"/>
      <c r="FIR29"/>
      <c r="FIS29"/>
      <c r="FIT29"/>
      <c r="FIU29"/>
      <c r="FIV29"/>
      <c r="FIW29"/>
      <c r="FIX29"/>
      <c r="FIY29"/>
      <c r="FIZ29"/>
      <c r="FJA29"/>
      <c r="FJB29"/>
      <c r="FJC29"/>
      <c r="FJD29"/>
      <c r="FJE29"/>
      <c r="FJF29"/>
      <c r="FJG29"/>
      <c r="FJH29"/>
      <c r="FJI29"/>
      <c r="FJJ29"/>
      <c r="FJK29"/>
      <c r="FJL29"/>
      <c r="FJM29"/>
      <c r="FJN29"/>
      <c r="FJO29"/>
      <c r="FJP29"/>
      <c r="FJQ29"/>
      <c r="FJR29"/>
      <c r="FJS29"/>
      <c r="FJT29"/>
      <c r="FJU29"/>
      <c r="FJV29"/>
      <c r="FJW29"/>
      <c r="FJX29"/>
      <c r="FJY29"/>
      <c r="FJZ29"/>
      <c r="FKA29"/>
      <c r="FKB29"/>
      <c r="FKC29"/>
      <c r="FKD29"/>
      <c r="FKE29"/>
      <c r="FKF29"/>
      <c r="FKG29"/>
      <c r="FKH29"/>
      <c r="FKI29"/>
      <c r="FKJ29"/>
      <c r="FKK29"/>
      <c r="FKL29"/>
      <c r="FKM29"/>
      <c r="FKN29"/>
      <c r="FKO29"/>
      <c r="FKP29"/>
      <c r="FKQ29"/>
      <c r="FKR29"/>
      <c r="FKS29"/>
      <c r="FKT29"/>
      <c r="FKU29"/>
      <c r="FKV29"/>
      <c r="FKW29"/>
      <c r="FKX29"/>
      <c r="FKY29"/>
      <c r="FKZ29"/>
      <c r="FLA29"/>
      <c r="FLB29"/>
      <c r="FLC29"/>
      <c r="FLD29"/>
      <c r="FLE29"/>
      <c r="FLF29"/>
      <c r="FLG29"/>
      <c r="FLH29"/>
      <c r="FLI29"/>
      <c r="FLJ29"/>
      <c r="FLK29"/>
      <c r="FLL29"/>
      <c r="FLM29"/>
      <c r="FLN29"/>
      <c r="FLO29"/>
      <c r="FLP29"/>
      <c r="FLQ29"/>
      <c r="FLR29"/>
      <c r="FLS29"/>
      <c r="FLT29"/>
      <c r="FLU29"/>
      <c r="FLV29"/>
      <c r="FLW29"/>
      <c r="FLX29"/>
      <c r="FLY29"/>
      <c r="FLZ29"/>
      <c r="FMA29"/>
      <c r="FMB29"/>
      <c r="FMC29"/>
      <c r="FMD29"/>
      <c r="FME29"/>
      <c r="FMF29"/>
      <c r="FMG29"/>
      <c r="FMH29"/>
      <c r="FMI29"/>
      <c r="FMJ29"/>
      <c r="FMK29"/>
      <c r="FML29"/>
      <c r="FMM29"/>
      <c r="FMN29"/>
      <c r="FMO29"/>
      <c r="FMP29"/>
      <c r="FMQ29"/>
      <c r="FMR29"/>
      <c r="FMS29"/>
      <c r="FMT29"/>
      <c r="FMU29"/>
      <c r="FMV29"/>
      <c r="FMW29"/>
      <c r="FMX29"/>
      <c r="FMY29"/>
      <c r="FMZ29"/>
      <c r="FNA29"/>
      <c r="FNB29"/>
      <c r="FNC29"/>
      <c r="FND29"/>
      <c r="FNE29"/>
      <c r="FNF29"/>
      <c r="FNG29"/>
      <c r="FNH29"/>
      <c r="FNI29"/>
      <c r="FNJ29"/>
      <c r="FNK29"/>
      <c r="FNL29"/>
      <c r="FNM29"/>
      <c r="FNN29"/>
      <c r="FNO29"/>
      <c r="FNP29"/>
      <c r="FNQ29"/>
      <c r="FNR29"/>
      <c r="FNS29"/>
      <c r="FNT29"/>
      <c r="FNU29"/>
      <c r="FNV29"/>
      <c r="FNW29"/>
      <c r="FNX29"/>
      <c r="FNY29"/>
      <c r="FNZ29"/>
      <c r="FOA29"/>
      <c r="FOB29"/>
      <c r="FOC29"/>
      <c r="FOD29"/>
      <c r="FOE29"/>
      <c r="FOF29"/>
      <c r="FOG29"/>
      <c r="FOH29"/>
      <c r="FOI29"/>
      <c r="FOJ29"/>
      <c r="FOK29"/>
      <c r="FOL29"/>
      <c r="FOM29"/>
      <c r="FON29"/>
      <c r="FOO29"/>
      <c r="FOP29"/>
      <c r="FOQ29"/>
      <c r="FOR29"/>
      <c r="FOS29"/>
      <c r="FOT29"/>
      <c r="FOU29"/>
      <c r="FOV29"/>
      <c r="FOW29"/>
      <c r="FOX29"/>
      <c r="FOY29"/>
      <c r="FOZ29"/>
      <c r="FPA29"/>
      <c r="FPB29"/>
      <c r="FPC29"/>
      <c r="FPD29"/>
      <c r="FPE29"/>
      <c r="FPF29"/>
      <c r="FPG29"/>
      <c r="FPH29"/>
      <c r="FPI29"/>
      <c r="FPJ29"/>
      <c r="FPK29"/>
      <c r="FPL29"/>
      <c r="FPM29"/>
      <c r="FPN29"/>
      <c r="FPO29"/>
      <c r="FPP29"/>
      <c r="FPQ29"/>
      <c r="FPR29"/>
      <c r="FPS29"/>
      <c r="FPT29"/>
      <c r="FPU29"/>
      <c r="FPV29"/>
      <c r="FPW29"/>
      <c r="FPX29"/>
      <c r="FPY29"/>
      <c r="FPZ29"/>
      <c r="FQA29"/>
      <c r="FQB29"/>
      <c r="FQC29"/>
      <c r="FQD29"/>
      <c r="FQE29"/>
      <c r="FQF29"/>
      <c r="FQG29"/>
      <c r="FQH29"/>
      <c r="FQI29"/>
      <c r="FQJ29"/>
      <c r="FQK29"/>
      <c r="FQL29"/>
      <c r="FQM29"/>
      <c r="FQN29"/>
      <c r="FQO29"/>
      <c r="FQP29"/>
      <c r="FQQ29"/>
      <c r="FQR29"/>
      <c r="FQS29"/>
      <c r="FQT29"/>
      <c r="FQU29"/>
      <c r="FQV29"/>
      <c r="FQW29"/>
      <c r="FQX29"/>
      <c r="FQY29"/>
      <c r="FQZ29"/>
      <c r="FRA29"/>
      <c r="FRB29"/>
      <c r="FRC29"/>
      <c r="FRD29"/>
      <c r="FRE29"/>
      <c r="FRF29"/>
      <c r="FRG29"/>
      <c r="FRH29"/>
      <c r="FRI29"/>
      <c r="FRJ29"/>
      <c r="FRK29"/>
      <c r="FRL29"/>
      <c r="FRM29"/>
      <c r="FRN29"/>
      <c r="FRO29"/>
      <c r="FRP29"/>
      <c r="FRQ29"/>
      <c r="FRR29"/>
      <c r="FRS29"/>
      <c r="FRT29"/>
      <c r="FRU29"/>
      <c r="FRV29"/>
      <c r="FRW29"/>
      <c r="FRX29"/>
      <c r="FRY29"/>
      <c r="FRZ29"/>
      <c r="FSA29"/>
      <c r="FSB29"/>
      <c r="FSC29"/>
      <c r="FSD29"/>
      <c r="FSE29"/>
      <c r="FSF29"/>
      <c r="FSG29"/>
      <c r="FSH29"/>
      <c r="FSI29"/>
      <c r="FSJ29"/>
      <c r="FSK29"/>
      <c r="FSL29"/>
      <c r="FSM29"/>
      <c r="FSN29"/>
      <c r="FSO29"/>
      <c r="FSP29"/>
      <c r="FSQ29"/>
      <c r="FSR29"/>
      <c r="FSS29"/>
      <c r="FST29"/>
      <c r="FSU29"/>
      <c r="FSV29"/>
      <c r="FSW29"/>
      <c r="FSX29"/>
      <c r="FSY29"/>
      <c r="FSZ29"/>
      <c r="FTA29"/>
      <c r="FTB29"/>
      <c r="FTC29"/>
      <c r="FTD29"/>
      <c r="FTE29"/>
      <c r="FTF29"/>
      <c r="FTG29"/>
      <c r="FTH29"/>
      <c r="FTI29"/>
      <c r="FTJ29"/>
      <c r="FTK29"/>
      <c r="FTL29"/>
      <c r="FTM29"/>
      <c r="FTN29"/>
      <c r="FTO29"/>
      <c r="FTP29"/>
      <c r="FTQ29"/>
      <c r="FTR29"/>
      <c r="FTS29"/>
      <c r="FTT29"/>
      <c r="FTU29"/>
      <c r="FTV29"/>
      <c r="FTW29"/>
      <c r="FTX29"/>
      <c r="FTY29"/>
      <c r="FTZ29"/>
      <c r="FUA29"/>
      <c r="FUB29"/>
      <c r="FUC29"/>
      <c r="FUD29"/>
      <c r="FUE29"/>
      <c r="FUF29"/>
      <c r="FUG29"/>
      <c r="FUH29"/>
      <c r="FUI29"/>
      <c r="FUJ29"/>
      <c r="FUK29"/>
      <c r="FUL29"/>
      <c r="FUM29"/>
      <c r="FUN29"/>
      <c r="FUO29"/>
      <c r="FUP29"/>
      <c r="FUQ29"/>
      <c r="FUR29"/>
      <c r="FUS29"/>
      <c r="FUT29"/>
      <c r="FUU29"/>
      <c r="FUV29"/>
      <c r="FUW29"/>
      <c r="FUX29"/>
      <c r="FUY29"/>
      <c r="FUZ29"/>
      <c r="FVA29"/>
      <c r="FVB29"/>
      <c r="FVC29"/>
      <c r="FVD29"/>
      <c r="FVE29"/>
      <c r="FVF29"/>
      <c r="FVG29"/>
      <c r="FVH29"/>
      <c r="FVI29"/>
      <c r="FVJ29"/>
      <c r="FVK29"/>
      <c r="FVL29"/>
      <c r="FVM29"/>
      <c r="FVN29"/>
      <c r="FVO29"/>
      <c r="FVP29"/>
      <c r="FVQ29"/>
      <c r="FVR29"/>
      <c r="FVS29"/>
      <c r="FVT29"/>
      <c r="FVU29"/>
      <c r="FVV29"/>
      <c r="FVW29"/>
      <c r="FVX29"/>
      <c r="FVY29"/>
      <c r="FVZ29"/>
      <c r="FWA29"/>
      <c r="FWB29"/>
      <c r="FWC29"/>
      <c r="FWD29"/>
      <c r="FWE29"/>
      <c r="FWF29"/>
      <c r="FWG29"/>
      <c r="FWH29"/>
      <c r="FWI29"/>
      <c r="FWJ29"/>
      <c r="FWK29"/>
      <c r="FWL29"/>
      <c r="FWM29"/>
      <c r="FWN29"/>
      <c r="FWO29"/>
      <c r="FWP29"/>
      <c r="FWQ29"/>
      <c r="FWR29"/>
      <c r="FWS29"/>
      <c r="FWT29"/>
      <c r="FWU29"/>
      <c r="FWV29"/>
      <c r="FWW29"/>
      <c r="FWX29"/>
      <c r="FWY29"/>
      <c r="FWZ29"/>
      <c r="FXA29"/>
      <c r="FXB29"/>
      <c r="FXC29"/>
      <c r="FXD29"/>
      <c r="FXE29"/>
      <c r="FXF29"/>
      <c r="FXG29"/>
      <c r="FXH29"/>
      <c r="FXI29"/>
      <c r="FXJ29"/>
      <c r="FXK29"/>
      <c r="FXL29"/>
      <c r="FXM29"/>
      <c r="FXN29"/>
      <c r="FXO29"/>
      <c r="FXP29"/>
      <c r="FXQ29"/>
      <c r="FXR29"/>
      <c r="FXS29"/>
      <c r="FXT29"/>
      <c r="FXU29"/>
      <c r="FXV29"/>
      <c r="FXW29"/>
      <c r="FXX29"/>
      <c r="FXY29"/>
      <c r="FXZ29"/>
      <c r="FYA29"/>
      <c r="FYB29"/>
      <c r="FYC29"/>
      <c r="FYD29"/>
      <c r="FYE29"/>
      <c r="FYF29"/>
      <c r="FYG29"/>
      <c r="FYH29"/>
      <c r="FYI29"/>
      <c r="FYJ29"/>
      <c r="FYK29"/>
      <c r="FYL29"/>
      <c r="FYM29"/>
      <c r="FYN29"/>
      <c r="FYO29"/>
      <c r="FYP29"/>
      <c r="FYQ29"/>
      <c r="FYR29"/>
      <c r="FYS29"/>
      <c r="FYT29"/>
      <c r="FYU29"/>
      <c r="FYV29"/>
      <c r="FYW29"/>
      <c r="FYX29"/>
      <c r="FYY29"/>
      <c r="FYZ29"/>
      <c r="FZA29"/>
      <c r="FZB29"/>
      <c r="FZC29"/>
      <c r="FZD29"/>
      <c r="FZE29"/>
      <c r="FZF29"/>
      <c r="FZG29"/>
      <c r="FZH29"/>
      <c r="FZI29"/>
      <c r="FZJ29"/>
      <c r="FZK29"/>
      <c r="FZL29"/>
      <c r="FZM29"/>
      <c r="FZN29"/>
      <c r="FZO29"/>
      <c r="FZP29"/>
      <c r="FZQ29"/>
      <c r="FZR29"/>
      <c r="FZS29"/>
      <c r="FZT29"/>
      <c r="FZU29"/>
      <c r="FZV29"/>
      <c r="FZW29"/>
      <c r="FZX29"/>
      <c r="FZY29"/>
      <c r="FZZ29"/>
      <c r="GAA29"/>
      <c r="GAB29"/>
      <c r="GAC29"/>
      <c r="GAD29"/>
      <c r="GAE29"/>
      <c r="GAF29"/>
      <c r="GAG29"/>
      <c r="GAH29"/>
      <c r="GAI29"/>
      <c r="GAJ29"/>
      <c r="GAK29"/>
      <c r="GAL29"/>
      <c r="GAM29"/>
      <c r="GAN29"/>
      <c r="GAO29"/>
      <c r="GAP29"/>
      <c r="GAQ29"/>
      <c r="GAR29"/>
      <c r="GAS29"/>
      <c r="GAT29"/>
      <c r="GAU29"/>
      <c r="GAV29"/>
      <c r="GAW29"/>
      <c r="GAX29"/>
      <c r="GAY29"/>
      <c r="GAZ29"/>
      <c r="GBA29"/>
      <c r="GBB29"/>
      <c r="GBC29"/>
      <c r="GBD29"/>
      <c r="GBE29"/>
      <c r="GBF29"/>
      <c r="GBG29"/>
      <c r="GBH29"/>
      <c r="GBI29"/>
      <c r="GBJ29"/>
      <c r="GBK29"/>
      <c r="GBL29"/>
      <c r="GBM29"/>
      <c r="GBN29"/>
      <c r="GBO29"/>
      <c r="GBP29"/>
      <c r="GBQ29"/>
      <c r="GBR29"/>
      <c r="GBS29"/>
      <c r="GBT29"/>
      <c r="GBU29"/>
      <c r="GBV29"/>
      <c r="GBW29"/>
      <c r="GBX29"/>
      <c r="GBY29"/>
      <c r="GBZ29"/>
      <c r="GCA29"/>
      <c r="GCB29"/>
      <c r="GCC29"/>
      <c r="GCD29"/>
      <c r="GCE29"/>
      <c r="GCF29"/>
      <c r="GCG29"/>
      <c r="GCH29"/>
      <c r="GCI29"/>
      <c r="GCJ29"/>
      <c r="GCK29"/>
      <c r="GCL29"/>
      <c r="GCM29"/>
      <c r="GCN29"/>
      <c r="GCO29"/>
      <c r="GCP29"/>
      <c r="GCQ29"/>
      <c r="GCR29"/>
      <c r="GCS29"/>
      <c r="GCT29"/>
      <c r="GCU29"/>
      <c r="GCV29"/>
      <c r="GCW29"/>
      <c r="GCX29"/>
      <c r="GCY29"/>
      <c r="GCZ29"/>
      <c r="GDA29"/>
      <c r="GDB29"/>
      <c r="GDC29"/>
      <c r="GDD29"/>
      <c r="GDE29"/>
      <c r="GDF29"/>
      <c r="GDG29"/>
      <c r="GDH29"/>
      <c r="GDI29"/>
      <c r="GDJ29"/>
      <c r="GDK29"/>
      <c r="GDL29"/>
      <c r="GDM29"/>
      <c r="GDN29"/>
      <c r="GDO29"/>
      <c r="GDP29"/>
      <c r="GDQ29"/>
      <c r="GDR29"/>
      <c r="GDS29"/>
      <c r="GDT29"/>
      <c r="GDU29"/>
      <c r="GDV29"/>
      <c r="GDW29"/>
      <c r="GDX29"/>
      <c r="GDY29"/>
      <c r="GDZ29"/>
      <c r="GEA29"/>
      <c r="GEB29"/>
      <c r="GEC29"/>
      <c r="GED29"/>
      <c r="GEE29"/>
      <c r="GEF29"/>
      <c r="GEG29"/>
      <c r="GEH29"/>
      <c r="GEI29"/>
      <c r="GEJ29"/>
      <c r="GEK29"/>
      <c r="GEL29"/>
      <c r="GEM29"/>
      <c r="GEN29"/>
      <c r="GEO29"/>
      <c r="GEP29"/>
      <c r="GEQ29"/>
      <c r="GER29"/>
      <c r="GES29"/>
      <c r="GET29"/>
      <c r="GEU29"/>
      <c r="GEV29"/>
      <c r="GEW29"/>
      <c r="GEX29"/>
      <c r="GEY29"/>
      <c r="GEZ29"/>
      <c r="GFA29"/>
      <c r="GFB29"/>
      <c r="GFC29"/>
      <c r="GFD29"/>
      <c r="GFE29"/>
      <c r="GFF29"/>
      <c r="GFG29"/>
      <c r="GFH29"/>
      <c r="GFI29"/>
      <c r="GFJ29"/>
      <c r="GFK29"/>
      <c r="GFL29"/>
      <c r="GFM29"/>
      <c r="GFN29"/>
      <c r="GFO29"/>
      <c r="GFP29"/>
      <c r="GFQ29"/>
      <c r="GFR29"/>
      <c r="GFS29"/>
      <c r="GFT29"/>
      <c r="GFU29"/>
      <c r="GFV29"/>
      <c r="GFW29"/>
      <c r="GFX29"/>
      <c r="GFY29"/>
      <c r="GFZ29"/>
      <c r="GGA29"/>
      <c r="GGB29"/>
      <c r="GGC29"/>
      <c r="GGD29"/>
      <c r="GGE29"/>
      <c r="GGF29"/>
      <c r="GGG29"/>
      <c r="GGH29"/>
      <c r="GGI29"/>
      <c r="GGJ29"/>
      <c r="GGK29"/>
      <c r="GGL29"/>
      <c r="GGM29"/>
      <c r="GGN29"/>
      <c r="GGO29"/>
      <c r="GGP29"/>
      <c r="GGQ29"/>
      <c r="GGR29"/>
      <c r="GGS29"/>
      <c r="GGT29"/>
      <c r="GGU29"/>
      <c r="GGV29"/>
      <c r="GGW29"/>
      <c r="GGX29"/>
      <c r="GGY29"/>
      <c r="GGZ29"/>
      <c r="GHA29"/>
      <c r="GHB29"/>
      <c r="GHC29"/>
      <c r="GHD29"/>
      <c r="GHE29"/>
      <c r="GHF29"/>
      <c r="GHG29"/>
      <c r="GHH29"/>
      <c r="GHI29"/>
      <c r="GHJ29"/>
      <c r="GHK29"/>
      <c r="GHL29"/>
      <c r="GHM29"/>
      <c r="GHN29"/>
      <c r="GHO29"/>
      <c r="GHP29"/>
      <c r="GHQ29"/>
      <c r="GHR29"/>
      <c r="GHS29"/>
      <c r="GHT29"/>
      <c r="GHU29"/>
      <c r="GHV29"/>
      <c r="GHW29"/>
      <c r="GHX29"/>
      <c r="GHY29"/>
      <c r="GHZ29"/>
      <c r="GIA29"/>
      <c r="GIB29"/>
      <c r="GIC29"/>
      <c r="GID29"/>
      <c r="GIE29"/>
      <c r="GIF29"/>
      <c r="GIG29"/>
      <c r="GIH29"/>
      <c r="GII29"/>
      <c r="GIJ29"/>
      <c r="GIK29"/>
      <c r="GIL29"/>
      <c r="GIM29"/>
      <c r="GIN29"/>
      <c r="GIO29"/>
      <c r="GIP29"/>
      <c r="GIQ29"/>
      <c r="GIR29"/>
      <c r="GIS29"/>
      <c r="GIT29"/>
      <c r="GIU29"/>
      <c r="GIV29"/>
      <c r="GIW29"/>
      <c r="GIX29"/>
      <c r="GIY29"/>
      <c r="GIZ29"/>
      <c r="GJA29"/>
      <c r="GJB29"/>
      <c r="GJC29"/>
      <c r="GJD29"/>
      <c r="GJE29"/>
      <c r="GJF29"/>
      <c r="GJG29"/>
      <c r="GJH29"/>
      <c r="GJI29"/>
      <c r="GJJ29"/>
      <c r="GJK29"/>
      <c r="GJL29"/>
      <c r="GJM29"/>
      <c r="GJN29"/>
      <c r="GJO29"/>
      <c r="GJP29"/>
      <c r="GJQ29"/>
      <c r="GJR29"/>
      <c r="GJS29"/>
      <c r="GJT29"/>
      <c r="GJU29"/>
      <c r="GJV29"/>
      <c r="GJW29"/>
      <c r="GJX29"/>
      <c r="GJY29"/>
      <c r="GJZ29"/>
      <c r="GKA29"/>
      <c r="GKB29"/>
      <c r="GKC29"/>
      <c r="GKD29"/>
      <c r="GKE29"/>
      <c r="GKF29"/>
      <c r="GKG29"/>
      <c r="GKH29"/>
      <c r="GKI29"/>
      <c r="GKJ29"/>
      <c r="GKK29"/>
      <c r="GKL29"/>
      <c r="GKM29"/>
      <c r="GKN29"/>
      <c r="GKO29"/>
      <c r="GKP29"/>
      <c r="GKQ29"/>
      <c r="GKR29"/>
      <c r="GKS29"/>
      <c r="GKT29"/>
      <c r="GKU29"/>
      <c r="GKV29"/>
      <c r="GKW29"/>
      <c r="GKX29"/>
      <c r="GKY29"/>
      <c r="GKZ29"/>
      <c r="GLA29"/>
      <c r="GLB29"/>
      <c r="GLC29"/>
      <c r="GLD29"/>
      <c r="GLE29"/>
      <c r="GLF29"/>
      <c r="GLG29"/>
      <c r="GLH29"/>
      <c r="GLI29"/>
      <c r="GLJ29"/>
      <c r="GLK29"/>
      <c r="GLL29"/>
      <c r="GLM29"/>
      <c r="GLN29"/>
      <c r="GLO29"/>
      <c r="GLP29"/>
      <c r="GLQ29"/>
      <c r="GLR29"/>
      <c r="GLS29"/>
      <c r="GLT29"/>
      <c r="GLU29"/>
      <c r="GLV29"/>
      <c r="GLW29"/>
      <c r="GLX29"/>
      <c r="GLY29"/>
      <c r="GLZ29"/>
      <c r="GMA29"/>
      <c r="GMB29"/>
      <c r="GMC29"/>
      <c r="GMD29"/>
      <c r="GME29"/>
      <c r="GMF29"/>
      <c r="GMG29"/>
      <c r="GMH29"/>
      <c r="GMI29"/>
      <c r="GMJ29"/>
      <c r="GMK29"/>
      <c r="GML29"/>
      <c r="GMM29"/>
      <c r="GMN29"/>
      <c r="GMO29"/>
      <c r="GMP29"/>
      <c r="GMQ29"/>
      <c r="GMR29"/>
      <c r="GMS29"/>
      <c r="GMT29"/>
      <c r="GMU29"/>
      <c r="GMV29"/>
      <c r="GMW29"/>
      <c r="GMX29"/>
      <c r="GMY29"/>
      <c r="GMZ29"/>
      <c r="GNA29"/>
      <c r="GNB29"/>
      <c r="GNC29"/>
      <c r="GND29"/>
      <c r="GNE29"/>
      <c r="GNF29"/>
      <c r="GNG29"/>
      <c r="GNH29"/>
      <c r="GNI29"/>
      <c r="GNJ29"/>
      <c r="GNK29"/>
      <c r="GNL29"/>
      <c r="GNM29"/>
      <c r="GNN29"/>
      <c r="GNO29"/>
      <c r="GNP29"/>
      <c r="GNQ29"/>
      <c r="GNR29"/>
      <c r="GNS29"/>
      <c r="GNT29"/>
      <c r="GNU29"/>
      <c r="GNV29"/>
      <c r="GNW29"/>
      <c r="GNX29"/>
      <c r="GNY29"/>
      <c r="GNZ29"/>
      <c r="GOA29"/>
      <c r="GOB29"/>
      <c r="GOC29"/>
      <c r="GOD29"/>
      <c r="GOE29"/>
      <c r="GOF29"/>
      <c r="GOG29"/>
      <c r="GOH29"/>
      <c r="GOI29"/>
      <c r="GOJ29"/>
      <c r="GOK29"/>
      <c r="GOL29"/>
      <c r="GOM29"/>
      <c r="GON29"/>
      <c r="GOO29"/>
      <c r="GOP29"/>
      <c r="GOQ29"/>
      <c r="GOR29"/>
      <c r="GOS29"/>
      <c r="GOT29"/>
      <c r="GOU29"/>
      <c r="GOV29"/>
      <c r="GOW29"/>
      <c r="GOX29"/>
      <c r="GOY29"/>
      <c r="GOZ29"/>
      <c r="GPA29"/>
      <c r="GPB29"/>
      <c r="GPC29"/>
      <c r="GPD29"/>
      <c r="GPE29"/>
      <c r="GPF29"/>
      <c r="GPG29"/>
      <c r="GPH29"/>
      <c r="GPI29"/>
      <c r="GPJ29"/>
      <c r="GPK29"/>
      <c r="GPL29"/>
      <c r="GPM29"/>
      <c r="GPN29"/>
      <c r="GPO29"/>
      <c r="GPP29"/>
      <c r="GPQ29"/>
      <c r="GPR29"/>
      <c r="GPS29"/>
      <c r="GPT29"/>
      <c r="GPU29"/>
      <c r="GPV29"/>
      <c r="GPW29"/>
      <c r="GPX29"/>
      <c r="GPY29"/>
      <c r="GPZ29"/>
      <c r="GQA29"/>
      <c r="GQB29"/>
      <c r="GQC29"/>
      <c r="GQD29"/>
      <c r="GQE29"/>
      <c r="GQF29"/>
      <c r="GQG29"/>
      <c r="GQH29"/>
      <c r="GQI29"/>
      <c r="GQJ29"/>
      <c r="GQK29"/>
      <c r="GQL29"/>
      <c r="GQM29"/>
      <c r="GQN29"/>
      <c r="GQO29"/>
      <c r="GQP29"/>
      <c r="GQQ29"/>
      <c r="GQR29"/>
      <c r="GQS29"/>
      <c r="GQT29"/>
      <c r="GQU29"/>
      <c r="GQV29"/>
      <c r="GQW29"/>
      <c r="GQX29"/>
      <c r="GQY29"/>
      <c r="GQZ29"/>
      <c r="GRA29"/>
      <c r="GRB29"/>
      <c r="GRC29"/>
      <c r="GRD29"/>
      <c r="GRE29"/>
      <c r="GRF29"/>
      <c r="GRG29"/>
      <c r="GRH29"/>
      <c r="GRI29"/>
      <c r="GRJ29"/>
      <c r="GRK29"/>
      <c r="GRL29"/>
      <c r="GRM29"/>
      <c r="GRN29"/>
      <c r="GRO29"/>
      <c r="GRP29"/>
      <c r="GRQ29"/>
      <c r="GRR29"/>
      <c r="GRS29"/>
      <c r="GRT29"/>
      <c r="GRU29"/>
      <c r="GRV29"/>
      <c r="GRW29"/>
      <c r="GRX29"/>
      <c r="GRY29"/>
      <c r="GRZ29"/>
      <c r="GSA29"/>
      <c r="GSB29"/>
      <c r="GSC29"/>
      <c r="GSD29"/>
      <c r="GSE29"/>
      <c r="GSF29"/>
      <c r="GSG29"/>
      <c r="GSH29"/>
      <c r="GSI29"/>
      <c r="GSJ29"/>
      <c r="GSK29"/>
      <c r="GSL29"/>
      <c r="GSM29"/>
      <c r="GSN29"/>
      <c r="GSO29"/>
      <c r="GSP29"/>
      <c r="GSQ29"/>
      <c r="GSR29"/>
      <c r="GSS29"/>
      <c r="GST29"/>
      <c r="GSU29"/>
      <c r="GSV29"/>
      <c r="GSW29"/>
      <c r="GSX29"/>
      <c r="GSY29"/>
      <c r="GSZ29"/>
      <c r="GTA29"/>
      <c r="GTB29"/>
      <c r="GTC29"/>
      <c r="GTD29"/>
      <c r="GTE29"/>
      <c r="GTF29"/>
      <c r="GTG29"/>
      <c r="GTH29"/>
      <c r="GTI29"/>
      <c r="GTJ29"/>
      <c r="GTK29"/>
      <c r="GTL29"/>
      <c r="GTM29"/>
      <c r="GTN29"/>
      <c r="GTO29"/>
      <c r="GTP29"/>
      <c r="GTQ29"/>
      <c r="GTR29"/>
      <c r="GTS29"/>
      <c r="GTT29"/>
      <c r="GTU29"/>
      <c r="GTV29"/>
      <c r="GTW29"/>
      <c r="GTX29"/>
      <c r="GTY29"/>
      <c r="GTZ29"/>
      <c r="GUA29"/>
      <c r="GUB29"/>
      <c r="GUC29"/>
      <c r="GUD29"/>
      <c r="GUE29"/>
      <c r="GUF29"/>
      <c r="GUG29"/>
      <c r="GUH29"/>
      <c r="GUI29"/>
      <c r="GUJ29"/>
      <c r="GUK29"/>
      <c r="GUL29"/>
      <c r="GUM29"/>
      <c r="GUN29"/>
      <c r="GUO29"/>
      <c r="GUP29"/>
      <c r="GUQ29"/>
      <c r="GUR29"/>
      <c r="GUS29"/>
      <c r="GUT29"/>
      <c r="GUU29"/>
      <c r="GUV29"/>
      <c r="GUW29"/>
      <c r="GUX29"/>
      <c r="GUY29"/>
      <c r="GUZ29"/>
      <c r="GVA29"/>
      <c r="GVB29"/>
      <c r="GVC29"/>
      <c r="GVD29"/>
      <c r="GVE29"/>
      <c r="GVF29"/>
      <c r="GVG29"/>
      <c r="GVH29"/>
      <c r="GVI29"/>
      <c r="GVJ29"/>
      <c r="GVK29"/>
      <c r="GVL29"/>
      <c r="GVM29"/>
      <c r="GVN29"/>
      <c r="GVO29"/>
      <c r="GVP29"/>
      <c r="GVQ29"/>
      <c r="GVR29"/>
      <c r="GVS29"/>
      <c r="GVT29"/>
      <c r="GVU29"/>
      <c r="GVV29"/>
      <c r="GVW29"/>
      <c r="GVX29"/>
      <c r="GVY29"/>
      <c r="GVZ29"/>
      <c r="GWA29"/>
      <c r="GWB29"/>
      <c r="GWC29"/>
      <c r="GWD29"/>
      <c r="GWE29"/>
      <c r="GWF29"/>
      <c r="GWG29"/>
      <c r="GWH29"/>
      <c r="GWI29"/>
      <c r="GWJ29"/>
      <c r="GWK29"/>
      <c r="GWL29"/>
      <c r="GWM29"/>
      <c r="GWN29"/>
      <c r="GWO29"/>
      <c r="GWP29"/>
      <c r="GWQ29"/>
      <c r="GWR29"/>
      <c r="GWS29"/>
      <c r="GWT29"/>
      <c r="GWU29"/>
      <c r="GWV29"/>
      <c r="GWW29"/>
      <c r="GWX29"/>
      <c r="GWY29"/>
      <c r="GWZ29"/>
      <c r="GXA29"/>
      <c r="GXB29"/>
      <c r="GXC29"/>
      <c r="GXD29"/>
      <c r="GXE29"/>
      <c r="GXF29"/>
      <c r="GXG29"/>
      <c r="GXH29"/>
      <c r="GXI29"/>
      <c r="GXJ29"/>
      <c r="GXK29"/>
      <c r="GXL29"/>
      <c r="GXM29"/>
      <c r="GXN29"/>
      <c r="GXO29"/>
      <c r="GXP29"/>
      <c r="GXQ29"/>
      <c r="GXR29"/>
      <c r="GXS29"/>
      <c r="GXT29"/>
      <c r="GXU29"/>
      <c r="GXV29"/>
      <c r="GXW29"/>
      <c r="GXX29"/>
      <c r="GXY29"/>
      <c r="GXZ29"/>
      <c r="GYA29"/>
      <c r="GYB29"/>
      <c r="GYC29"/>
      <c r="GYD29"/>
      <c r="GYE29"/>
      <c r="GYF29"/>
      <c r="GYG29"/>
      <c r="GYH29"/>
      <c r="GYI29"/>
      <c r="GYJ29"/>
      <c r="GYK29"/>
      <c r="GYL29"/>
      <c r="GYM29"/>
      <c r="GYN29"/>
      <c r="GYO29"/>
      <c r="GYP29"/>
      <c r="GYQ29"/>
      <c r="GYR29"/>
      <c r="GYS29"/>
      <c r="GYT29"/>
      <c r="GYU29"/>
      <c r="GYV29"/>
      <c r="GYW29"/>
      <c r="GYX29"/>
      <c r="GYY29"/>
      <c r="GYZ29"/>
      <c r="GZA29"/>
      <c r="GZB29"/>
      <c r="GZC29"/>
      <c r="GZD29"/>
      <c r="GZE29"/>
      <c r="GZF29"/>
      <c r="GZG29"/>
      <c r="GZH29"/>
      <c r="GZI29"/>
      <c r="GZJ29"/>
      <c r="GZK29"/>
      <c r="GZL29"/>
      <c r="GZM29"/>
      <c r="GZN29"/>
      <c r="GZO29"/>
      <c r="GZP29"/>
      <c r="GZQ29"/>
      <c r="GZR29"/>
      <c r="GZS29"/>
      <c r="GZT29"/>
      <c r="GZU29"/>
      <c r="GZV29"/>
      <c r="GZW29"/>
      <c r="GZX29"/>
      <c r="GZY29"/>
      <c r="GZZ29"/>
      <c r="HAA29"/>
      <c r="HAB29"/>
      <c r="HAC29"/>
      <c r="HAD29"/>
      <c r="HAE29"/>
      <c r="HAF29"/>
      <c r="HAG29"/>
      <c r="HAH29"/>
      <c r="HAI29"/>
      <c r="HAJ29"/>
      <c r="HAK29"/>
      <c r="HAL29"/>
      <c r="HAM29"/>
      <c r="HAN29"/>
      <c r="HAO29"/>
      <c r="HAP29"/>
      <c r="HAQ29"/>
      <c r="HAR29"/>
      <c r="HAS29"/>
      <c r="HAT29"/>
      <c r="HAU29"/>
      <c r="HAV29"/>
      <c r="HAW29"/>
      <c r="HAX29"/>
      <c r="HAY29"/>
      <c r="HAZ29"/>
      <c r="HBA29"/>
      <c r="HBB29"/>
      <c r="HBC29"/>
      <c r="HBD29"/>
      <c r="HBE29"/>
      <c r="HBF29"/>
      <c r="HBG29"/>
      <c r="HBH29"/>
      <c r="HBI29"/>
      <c r="HBJ29"/>
      <c r="HBK29"/>
      <c r="HBL29"/>
      <c r="HBM29"/>
      <c r="HBN29"/>
      <c r="HBO29"/>
      <c r="HBP29"/>
      <c r="HBQ29"/>
      <c r="HBR29"/>
      <c r="HBS29"/>
      <c r="HBT29"/>
      <c r="HBU29"/>
      <c r="HBV29"/>
      <c r="HBW29"/>
      <c r="HBX29"/>
      <c r="HBY29"/>
      <c r="HBZ29"/>
      <c r="HCA29"/>
      <c r="HCB29"/>
      <c r="HCC29"/>
      <c r="HCD29"/>
      <c r="HCE29"/>
      <c r="HCF29"/>
      <c r="HCG29"/>
      <c r="HCH29"/>
      <c r="HCI29"/>
      <c r="HCJ29"/>
      <c r="HCK29"/>
      <c r="HCL29"/>
      <c r="HCM29"/>
      <c r="HCN29"/>
      <c r="HCO29"/>
      <c r="HCP29"/>
      <c r="HCQ29"/>
      <c r="HCR29"/>
      <c r="HCS29"/>
      <c r="HCT29"/>
      <c r="HCU29"/>
      <c r="HCV29"/>
      <c r="HCW29"/>
      <c r="HCX29"/>
      <c r="HCY29"/>
      <c r="HCZ29"/>
      <c r="HDA29"/>
      <c r="HDB29"/>
      <c r="HDC29"/>
      <c r="HDD29"/>
      <c r="HDE29"/>
      <c r="HDF29"/>
      <c r="HDG29"/>
      <c r="HDH29"/>
      <c r="HDI29"/>
      <c r="HDJ29"/>
      <c r="HDK29"/>
      <c r="HDL29"/>
      <c r="HDM29"/>
      <c r="HDN29"/>
      <c r="HDO29"/>
      <c r="HDP29"/>
      <c r="HDQ29"/>
      <c r="HDR29"/>
      <c r="HDS29"/>
      <c r="HDT29"/>
      <c r="HDU29"/>
      <c r="HDV29"/>
      <c r="HDW29"/>
      <c r="HDX29"/>
      <c r="HDY29"/>
      <c r="HDZ29"/>
      <c r="HEA29"/>
      <c r="HEB29"/>
      <c r="HEC29"/>
      <c r="HED29"/>
      <c r="HEE29"/>
      <c r="HEF29"/>
      <c r="HEG29"/>
      <c r="HEH29"/>
      <c r="HEI29"/>
      <c r="HEJ29"/>
      <c r="HEK29"/>
      <c r="HEL29"/>
      <c r="HEM29"/>
      <c r="HEN29"/>
      <c r="HEO29"/>
      <c r="HEP29"/>
      <c r="HEQ29"/>
      <c r="HER29"/>
      <c r="HES29"/>
      <c r="HET29"/>
      <c r="HEU29"/>
      <c r="HEV29"/>
      <c r="HEW29"/>
      <c r="HEX29"/>
      <c r="HEY29"/>
      <c r="HEZ29"/>
      <c r="HFA29"/>
      <c r="HFB29"/>
      <c r="HFC29"/>
      <c r="HFD29"/>
      <c r="HFE29"/>
      <c r="HFF29"/>
      <c r="HFG29"/>
      <c r="HFH29"/>
      <c r="HFI29"/>
      <c r="HFJ29"/>
      <c r="HFK29"/>
      <c r="HFL29"/>
      <c r="HFM29"/>
      <c r="HFN29"/>
      <c r="HFO29"/>
      <c r="HFP29"/>
      <c r="HFQ29"/>
      <c r="HFR29"/>
      <c r="HFS29"/>
      <c r="HFT29"/>
      <c r="HFU29"/>
      <c r="HFV29"/>
      <c r="HFW29"/>
      <c r="HFX29"/>
      <c r="HFY29"/>
      <c r="HFZ29"/>
      <c r="HGA29"/>
      <c r="HGB29"/>
      <c r="HGC29"/>
      <c r="HGD29"/>
      <c r="HGE29"/>
      <c r="HGF29"/>
      <c r="HGG29"/>
      <c r="HGH29"/>
      <c r="HGI29"/>
      <c r="HGJ29"/>
      <c r="HGK29"/>
      <c r="HGL29"/>
      <c r="HGM29"/>
      <c r="HGN29"/>
      <c r="HGO29"/>
      <c r="HGP29"/>
      <c r="HGQ29"/>
      <c r="HGR29"/>
      <c r="HGS29"/>
      <c r="HGT29"/>
      <c r="HGU29"/>
      <c r="HGV29"/>
      <c r="HGW29"/>
      <c r="HGX29"/>
      <c r="HGY29"/>
      <c r="HGZ29"/>
      <c r="HHA29"/>
      <c r="HHB29"/>
      <c r="HHC29"/>
      <c r="HHD29"/>
      <c r="HHE29"/>
      <c r="HHF29"/>
      <c r="HHG29"/>
      <c r="HHH29"/>
      <c r="HHI29"/>
      <c r="HHJ29"/>
      <c r="HHK29"/>
      <c r="HHL29"/>
      <c r="HHM29"/>
      <c r="HHN29"/>
      <c r="HHO29"/>
      <c r="HHP29"/>
      <c r="HHQ29"/>
      <c r="HHR29"/>
      <c r="HHS29"/>
      <c r="HHT29"/>
      <c r="HHU29"/>
      <c r="HHV29"/>
      <c r="HHW29"/>
      <c r="HHX29"/>
      <c r="HHY29"/>
      <c r="HHZ29"/>
      <c r="HIA29"/>
      <c r="HIB29"/>
      <c r="HIC29"/>
      <c r="HID29"/>
      <c r="HIE29"/>
      <c r="HIF29"/>
      <c r="HIG29"/>
      <c r="HIH29"/>
      <c r="HII29"/>
      <c r="HIJ29"/>
      <c r="HIK29"/>
      <c r="HIL29"/>
      <c r="HIM29"/>
      <c r="HIN29"/>
      <c r="HIO29"/>
      <c r="HIP29"/>
      <c r="HIQ29"/>
      <c r="HIR29"/>
      <c r="HIS29"/>
      <c r="HIT29"/>
      <c r="HIU29"/>
      <c r="HIV29"/>
      <c r="HIW29"/>
      <c r="HIX29"/>
      <c r="HIY29"/>
      <c r="HIZ29"/>
      <c r="HJA29"/>
      <c r="HJB29"/>
      <c r="HJC29"/>
      <c r="HJD29"/>
      <c r="HJE29"/>
      <c r="HJF29"/>
      <c r="HJG29"/>
      <c r="HJH29"/>
      <c r="HJI29"/>
      <c r="HJJ29"/>
      <c r="HJK29"/>
      <c r="HJL29"/>
      <c r="HJM29"/>
      <c r="HJN29"/>
      <c r="HJO29"/>
      <c r="HJP29"/>
      <c r="HJQ29"/>
      <c r="HJR29"/>
      <c r="HJS29"/>
      <c r="HJT29"/>
      <c r="HJU29"/>
      <c r="HJV29"/>
      <c r="HJW29"/>
      <c r="HJX29"/>
      <c r="HJY29"/>
      <c r="HJZ29"/>
      <c r="HKA29"/>
      <c r="HKB29"/>
      <c r="HKC29"/>
      <c r="HKD29"/>
      <c r="HKE29"/>
      <c r="HKF29"/>
      <c r="HKG29"/>
      <c r="HKH29"/>
      <c r="HKI29"/>
      <c r="HKJ29"/>
      <c r="HKK29"/>
      <c r="HKL29"/>
      <c r="HKM29"/>
      <c r="HKN29"/>
      <c r="HKO29"/>
      <c r="HKP29"/>
      <c r="HKQ29"/>
      <c r="HKR29"/>
      <c r="HKS29"/>
      <c r="HKT29"/>
      <c r="HKU29"/>
      <c r="HKV29"/>
      <c r="HKW29"/>
      <c r="HKX29"/>
      <c r="HKY29"/>
      <c r="HKZ29"/>
      <c r="HLA29"/>
      <c r="HLB29"/>
      <c r="HLC29"/>
      <c r="HLD29"/>
      <c r="HLE29"/>
      <c r="HLF29"/>
      <c r="HLG29"/>
      <c r="HLH29"/>
      <c r="HLI29"/>
      <c r="HLJ29"/>
      <c r="HLK29"/>
      <c r="HLL29"/>
      <c r="HLM29"/>
      <c r="HLN29"/>
      <c r="HLO29"/>
      <c r="HLP29"/>
      <c r="HLQ29"/>
      <c r="HLR29"/>
      <c r="HLS29"/>
      <c r="HLT29"/>
      <c r="HLU29"/>
      <c r="HLV29"/>
      <c r="HLW29"/>
      <c r="HLX29"/>
      <c r="HLY29"/>
      <c r="HLZ29"/>
      <c r="HMA29"/>
      <c r="HMB29"/>
      <c r="HMC29"/>
      <c r="HMD29"/>
      <c r="HME29"/>
      <c r="HMF29"/>
      <c r="HMG29"/>
      <c r="HMH29"/>
      <c r="HMI29"/>
      <c r="HMJ29"/>
      <c r="HMK29"/>
      <c r="HML29"/>
      <c r="HMM29"/>
      <c r="HMN29"/>
      <c r="HMO29"/>
      <c r="HMP29"/>
      <c r="HMQ29"/>
      <c r="HMR29"/>
      <c r="HMS29"/>
      <c r="HMT29"/>
      <c r="HMU29"/>
      <c r="HMV29"/>
      <c r="HMW29"/>
      <c r="HMX29"/>
      <c r="HMY29"/>
      <c r="HMZ29"/>
      <c r="HNA29"/>
      <c r="HNB29"/>
      <c r="HNC29"/>
      <c r="HND29"/>
      <c r="HNE29"/>
      <c r="HNF29"/>
      <c r="HNG29"/>
      <c r="HNH29"/>
      <c r="HNI29"/>
      <c r="HNJ29"/>
      <c r="HNK29"/>
      <c r="HNL29"/>
      <c r="HNM29"/>
      <c r="HNN29"/>
      <c r="HNO29"/>
      <c r="HNP29"/>
      <c r="HNQ29"/>
      <c r="HNR29"/>
      <c r="HNS29"/>
      <c r="HNT29"/>
      <c r="HNU29"/>
      <c r="HNV29"/>
      <c r="HNW29"/>
      <c r="HNX29"/>
      <c r="HNY29"/>
      <c r="HNZ29"/>
      <c r="HOA29"/>
      <c r="HOB29"/>
      <c r="HOC29"/>
      <c r="HOD29"/>
      <c r="HOE29"/>
      <c r="HOF29"/>
      <c r="HOG29"/>
      <c r="HOH29"/>
      <c r="HOI29"/>
      <c r="HOJ29"/>
      <c r="HOK29"/>
      <c r="HOL29"/>
      <c r="HOM29"/>
      <c r="HON29"/>
      <c r="HOO29"/>
      <c r="HOP29"/>
      <c r="HOQ29"/>
      <c r="HOR29"/>
      <c r="HOS29"/>
      <c r="HOT29"/>
      <c r="HOU29"/>
      <c r="HOV29"/>
      <c r="HOW29"/>
      <c r="HOX29"/>
      <c r="HOY29"/>
      <c r="HOZ29"/>
      <c r="HPA29"/>
      <c r="HPB29"/>
      <c r="HPC29"/>
      <c r="HPD29"/>
      <c r="HPE29"/>
      <c r="HPF29"/>
      <c r="HPG29"/>
      <c r="HPH29"/>
      <c r="HPI29"/>
      <c r="HPJ29"/>
      <c r="HPK29"/>
      <c r="HPL29"/>
      <c r="HPM29"/>
      <c r="HPN29"/>
      <c r="HPO29"/>
      <c r="HPP29"/>
      <c r="HPQ29"/>
      <c r="HPR29"/>
      <c r="HPS29"/>
      <c r="HPT29"/>
      <c r="HPU29"/>
      <c r="HPV29"/>
      <c r="HPW29"/>
      <c r="HPX29"/>
      <c r="HPY29"/>
      <c r="HPZ29"/>
      <c r="HQA29"/>
      <c r="HQB29"/>
      <c r="HQC29"/>
      <c r="HQD29"/>
      <c r="HQE29"/>
      <c r="HQF29"/>
      <c r="HQG29"/>
      <c r="HQH29"/>
      <c r="HQI29"/>
      <c r="HQJ29"/>
      <c r="HQK29"/>
      <c r="HQL29"/>
      <c r="HQM29"/>
      <c r="HQN29"/>
      <c r="HQO29"/>
      <c r="HQP29"/>
      <c r="HQQ29"/>
      <c r="HQR29"/>
      <c r="HQS29"/>
      <c r="HQT29"/>
      <c r="HQU29"/>
      <c r="HQV29"/>
      <c r="HQW29"/>
      <c r="HQX29"/>
      <c r="HQY29"/>
      <c r="HQZ29"/>
      <c r="HRA29"/>
      <c r="HRB29"/>
      <c r="HRC29"/>
      <c r="HRD29"/>
      <c r="HRE29"/>
      <c r="HRF29"/>
      <c r="HRG29"/>
      <c r="HRH29"/>
      <c r="HRI29"/>
      <c r="HRJ29"/>
      <c r="HRK29"/>
      <c r="HRL29"/>
      <c r="HRM29"/>
      <c r="HRN29"/>
      <c r="HRO29"/>
      <c r="HRP29"/>
      <c r="HRQ29"/>
      <c r="HRR29"/>
      <c r="HRS29"/>
      <c r="HRT29"/>
      <c r="HRU29"/>
      <c r="HRV29"/>
      <c r="HRW29"/>
      <c r="HRX29"/>
      <c r="HRY29"/>
      <c r="HRZ29"/>
      <c r="HSA29"/>
      <c r="HSB29"/>
      <c r="HSC29"/>
      <c r="HSD29"/>
      <c r="HSE29"/>
      <c r="HSF29"/>
      <c r="HSG29"/>
      <c r="HSH29"/>
      <c r="HSI29"/>
      <c r="HSJ29"/>
      <c r="HSK29"/>
      <c r="HSL29"/>
      <c r="HSM29"/>
      <c r="HSN29"/>
      <c r="HSO29"/>
      <c r="HSP29"/>
      <c r="HSQ29"/>
      <c r="HSR29"/>
      <c r="HSS29"/>
      <c r="HST29"/>
      <c r="HSU29"/>
      <c r="HSV29"/>
      <c r="HSW29"/>
      <c r="HSX29"/>
      <c r="HSY29"/>
      <c r="HSZ29"/>
      <c r="HTA29"/>
      <c r="HTB29"/>
      <c r="HTC29"/>
      <c r="HTD29"/>
      <c r="HTE29"/>
      <c r="HTF29"/>
      <c r="HTG29"/>
      <c r="HTH29"/>
      <c r="HTI29"/>
      <c r="HTJ29"/>
      <c r="HTK29"/>
      <c r="HTL29"/>
      <c r="HTM29"/>
      <c r="HTN29"/>
      <c r="HTO29"/>
      <c r="HTP29"/>
      <c r="HTQ29"/>
      <c r="HTR29"/>
      <c r="HTS29"/>
      <c r="HTT29"/>
      <c r="HTU29"/>
      <c r="HTV29"/>
      <c r="HTW29"/>
      <c r="HTX29"/>
      <c r="HTY29"/>
      <c r="HTZ29"/>
      <c r="HUA29"/>
      <c r="HUB29"/>
      <c r="HUC29"/>
      <c r="HUD29"/>
      <c r="HUE29"/>
      <c r="HUF29"/>
      <c r="HUG29"/>
      <c r="HUH29"/>
      <c r="HUI29"/>
      <c r="HUJ29"/>
      <c r="HUK29"/>
      <c r="HUL29"/>
      <c r="HUM29"/>
      <c r="HUN29"/>
      <c r="HUO29"/>
      <c r="HUP29"/>
      <c r="HUQ29"/>
      <c r="HUR29"/>
      <c r="HUS29"/>
      <c r="HUT29"/>
      <c r="HUU29"/>
      <c r="HUV29"/>
      <c r="HUW29"/>
      <c r="HUX29"/>
      <c r="HUY29"/>
      <c r="HUZ29"/>
      <c r="HVA29"/>
      <c r="HVB29"/>
      <c r="HVC29"/>
      <c r="HVD29"/>
      <c r="HVE29"/>
      <c r="HVF29"/>
      <c r="HVG29"/>
      <c r="HVH29"/>
      <c r="HVI29"/>
      <c r="HVJ29"/>
      <c r="HVK29"/>
      <c r="HVL29"/>
      <c r="HVM29"/>
      <c r="HVN29"/>
      <c r="HVO29"/>
      <c r="HVP29"/>
      <c r="HVQ29"/>
      <c r="HVR29"/>
      <c r="HVS29"/>
      <c r="HVT29"/>
      <c r="HVU29"/>
      <c r="HVV29"/>
      <c r="HVW29"/>
      <c r="HVX29"/>
      <c r="HVY29"/>
      <c r="HVZ29"/>
      <c r="HWA29"/>
      <c r="HWB29"/>
      <c r="HWC29"/>
      <c r="HWD29"/>
      <c r="HWE29"/>
      <c r="HWF29"/>
      <c r="HWG29"/>
      <c r="HWH29"/>
      <c r="HWI29"/>
      <c r="HWJ29"/>
      <c r="HWK29"/>
      <c r="HWL29"/>
      <c r="HWM29"/>
      <c r="HWN29"/>
      <c r="HWO29"/>
      <c r="HWP29"/>
      <c r="HWQ29"/>
      <c r="HWR29"/>
      <c r="HWS29"/>
      <c r="HWT29"/>
      <c r="HWU29"/>
      <c r="HWV29"/>
      <c r="HWW29"/>
      <c r="HWX29"/>
      <c r="HWY29"/>
      <c r="HWZ29"/>
      <c r="HXA29"/>
      <c r="HXB29"/>
      <c r="HXC29"/>
      <c r="HXD29"/>
      <c r="HXE29"/>
      <c r="HXF29"/>
      <c r="HXG29"/>
      <c r="HXH29"/>
      <c r="HXI29"/>
      <c r="HXJ29"/>
      <c r="HXK29"/>
      <c r="HXL29"/>
      <c r="HXM29"/>
      <c r="HXN29"/>
      <c r="HXO29"/>
      <c r="HXP29"/>
      <c r="HXQ29"/>
      <c r="HXR29"/>
      <c r="HXS29"/>
      <c r="HXT29"/>
      <c r="HXU29"/>
      <c r="HXV29"/>
      <c r="HXW29"/>
      <c r="HXX29"/>
      <c r="HXY29"/>
      <c r="HXZ29"/>
      <c r="HYA29"/>
      <c r="HYB29"/>
      <c r="HYC29"/>
      <c r="HYD29"/>
      <c r="HYE29"/>
      <c r="HYF29"/>
      <c r="HYG29"/>
      <c r="HYH29"/>
      <c r="HYI29"/>
      <c r="HYJ29"/>
      <c r="HYK29"/>
      <c r="HYL29"/>
      <c r="HYM29"/>
      <c r="HYN29"/>
      <c r="HYO29"/>
      <c r="HYP29"/>
      <c r="HYQ29"/>
      <c r="HYR29"/>
      <c r="HYS29"/>
      <c r="HYT29"/>
      <c r="HYU29"/>
      <c r="HYV29"/>
      <c r="HYW29"/>
      <c r="HYX29"/>
      <c r="HYY29"/>
      <c r="HYZ29"/>
      <c r="HZA29"/>
      <c r="HZB29"/>
      <c r="HZC29"/>
      <c r="HZD29"/>
      <c r="HZE29"/>
      <c r="HZF29"/>
      <c r="HZG29"/>
      <c r="HZH29"/>
      <c r="HZI29"/>
      <c r="HZJ29"/>
      <c r="HZK29"/>
      <c r="HZL29"/>
      <c r="HZM29"/>
      <c r="HZN29"/>
      <c r="HZO29"/>
      <c r="HZP29"/>
      <c r="HZQ29"/>
      <c r="HZR29"/>
      <c r="HZS29"/>
      <c r="HZT29"/>
      <c r="HZU29"/>
      <c r="HZV29"/>
      <c r="HZW29"/>
      <c r="HZX29"/>
      <c r="HZY29"/>
      <c r="HZZ29"/>
      <c r="IAA29"/>
      <c r="IAB29"/>
      <c r="IAC29"/>
      <c r="IAD29"/>
      <c r="IAE29"/>
      <c r="IAF29"/>
      <c r="IAG29"/>
      <c r="IAH29"/>
      <c r="IAI29"/>
      <c r="IAJ29"/>
      <c r="IAK29"/>
      <c r="IAL29"/>
      <c r="IAM29"/>
      <c r="IAN29"/>
      <c r="IAO29"/>
      <c r="IAP29"/>
      <c r="IAQ29"/>
      <c r="IAR29"/>
      <c r="IAS29"/>
      <c r="IAT29"/>
      <c r="IAU29"/>
      <c r="IAV29"/>
      <c r="IAW29"/>
      <c r="IAX29"/>
      <c r="IAY29"/>
      <c r="IAZ29"/>
      <c r="IBA29"/>
      <c r="IBB29"/>
      <c r="IBC29"/>
      <c r="IBD29"/>
      <c r="IBE29"/>
      <c r="IBF29"/>
      <c r="IBG29"/>
      <c r="IBH29"/>
      <c r="IBI29"/>
      <c r="IBJ29"/>
      <c r="IBK29"/>
      <c r="IBL29"/>
      <c r="IBM29"/>
      <c r="IBN29"/>
      <c r="IBO29"/>
      <c r="IBP29"/>
      <c r="IBQ29"/>
      <c r="IBR29"/>
      <c r="IBS29"/>
      <c r="IBT29"/>
      <c r="IBU29"/>
      <c r="IBV29"/>
      <c r="IBW29"/>
      <c r="IBX29"/>
      <c r="IBY29"/>
      <c r="IBZ29"/>
      <c r="ICA29"/>
      <c r="ICB29"/>
      <c r="ICC29"/>
      <c r="ICD29"/>
      <c r="ICE29"/>
      <c r="ICF29"/>
      <c r="ICG29"/>
      <c r="ICH29"/>
      <c r="ICI29"/>
      <c r="ICJ29"/>
      <c r="ICK29"/>
      <c r="ICL29"/>
      <c r="ICM29"/>
      <c r="ICN29"/>
      <c r="ICO29"/>
      <c r="ICP29"/>
      <c r="ICQ29"/>
      <c r="ICR29"/>
      <c r="ICS29"/>
      <c r="ICT29"/>
      <c r="ICU29"/>
      <c r="ICV29"/>
      <c r="ICW29"/>
      <c r="ICX29"/>
      <c r="ICY29"/>
      <c r="ICZ29"/>
      <c r="IDA29"/>
      <c r="IDB29"/>
      <c r="IDC29"/>
      <c r="IDD29"/>
      <c r="IDE29"/>
      <c r="IDF29"/>
      <c r="IDG29"/>
      <c r="IDH29"/>
      <c r="IDI29"/>
      <c r="IDJ29"/>
      <c r="IDK29"/>
      <c r="IDL29"/>
      <c r="IDM29"/>
      <c r="IDN29"/>
      <c r="IDO29"/>
      <c r="IDP29"/>
      <c r="IDQ29"/>
      <c r="IDR29"/>
      <c r="IDS29"/>
      <c r="IDT29"/>
      <c r="IDU29"/>
      <c r="IDV29"/>
      <c r="IDW29"/>
      <c r="IDX29"/>
      <c r="IDY29"/>
      <c r="IDZ29"/>
      <c r="IEA29"/>
      <c r="IEB29"/>
      <c r="IEC29"/>
      <c r="IED29"/>
      <c r="IEE29"/>
      <c r="IEF29"/>
      <c r="IEG29"/>
      <c r="IEH29"/>
      <c r="IEI29"/>
      <c r="IEJ29"/>
      <c r="IEK29"/>
      <c r="IEL29"/>
      <c r="IEM29"/>
      <c r="IEN29"/>
      <c r="IEO29"/>
      <c r="IEP29"/>
      <c r="IEQ29"/>
      <c r="IER29"/>
      <c r="IES29"/>
      <c r="IET29"/>
      <c r="IEU29"/>
      <c r="IEV29"/>
      <c r="IEW29"/>
      <c r="IEX29"/>
      <c r="IEY29"/>
      <c r="IEZ29"/>
      <c r="IFA29"/>
      <c r="IFB29"/>
      <c r="IFC29"/>
      <c r="IFD29"/>
      <c r="IFE29"/>
      <c r="IFF29"/>
      <c r="IFG29"/>
      <c r="IFH29"/>
      <c r="IFI29"/>
      <c r="IFJ29"/>
      <c r="IFK29"/>
      <c r="IFL29"/>
      <c r="IFM29"/>
      <c r="IFN29"/>
      <c r="IFO29"/>
      <c r="IFP29"/>
      <c r="IFQ29"/>
      <c r="IFR29"/>
      <c r="IFS29"/>
      <c r="IFT29"/>
      <c r="IFU29"/>
      <c r="IFV29"/>
      <c r="IFW29"/>
      <c r="IFX29"/>
      <c r="IFY29"/>
      <c r="IFZ29"/>
      <c r="IGA29"/>
      <c r="IGB29"/>
      <c r="IGC29"/>
      <c r="IGD29"/>
      <c r="IGE29"/>
      <c r="IGF29"/>
      <c r="IGG29"/>
      <c r="IGH29"/>
      <c r="IGI29"/>
      <c r="IGJ29"/>
      <c r="IGK29"/>
      <c r="IGL29"/>
      <c r="IGM29"/>
      <c r="IGN29"/>
      <c r="IGO29"/>
      <c r="IGP29"/>
      <c r="IGQ29"/>
      <c r="IGR29"/>
      <c r="IGS29"/>
      <c r="IGT29"/>
      <c r="IGU29"/>
      <c r="IGV29"/>
      <c r="IGW29"/>
      <c r="IGX29"/>
      <c r="IGY29"/>
      <c r="IGZ29"/>
      <c r="IHA29"/>
      <c r="IHB29"/>
      <c r="IHC29"/>
      <c r="IHD29"/>
      <c r="IHE29"/>
      <c r="IHF29"/>
      <c r="IHG29"/>
      <c r="IHH29"/>
      <c r="IHI29"/>
      <c r="IHJ29"/>
      <c r="IHK29"/>
      <c r="IHL29"/>
      <c r="IHM29"/>
      <c r="IHN29"/>
      <c r="IHO29"/>
      <c r="IHP29"/>
      <c r="IHQ29"/>
      <c r="IHR29"/>
      <c r="IHS29"/>
      <c r="IHT29"/>
      <c r="IHU29"/>
      <c r="IHV29"/>
      <c r="IHW29"/>
      <c r="IHX29"/>
      <c r="IHY29"/>
      <c r="IHZ29"/>
      <c r="IIA29"/>
      <c r="IIB29"/>
      <c r="IIC29"/>
      <c r="IID29"/>
      <c r="IIE29"/>
      <c r="IIF29"/>
      <c r="IIG29"/>
      <c r="IIH29"/>
      <c r="III29"/>
      <c r="IIJ29"/>
      <c r="IIK29"/>
      <c r="IIL29"/>
      <c r="IIM29"/>
      <c r="IIN29"/>
      <c r="IIO29"/>
      <c r="IIP29"/>
      <c r="IIQ29"/>
      <c r="IIR29"/>
      <c r="IIS29"/>
      <c r="IIT29"/>
      <c r="IIU29"/>
      <c r="IIV29"/>
      <c r="IIW29"/>
      <c r="IIX29"/>
      <c r="IIY29"/>
      <c r="IIZ29"/>
      <c r="IJA29"/>
      <c r="IJB29"/>
      <c r="IJC29"/>
      <c r="IJD29"/>
      <c r="IJE29"/>
      <c r="IJF29"/>
      <c r="IJG29"/>
      <c r="IJH29"/>
      <c r="IJI29"/>
      <c r="IJJ29"/>
      <c r="IJK29"/>
      <c r="IJL29"/>
      <c r="IJM29"/>
      <c r="IJN29"/>
      <c r="IJO29"/>
      <c r="IJP29"/>
      <c r="IJQ29"/>
      <c r="IJR29"/>
      <c r="IJS29"/>
      <c r="IJT29"/>
      <c r="IJU29"/>
      <c r="IJV29"/>
      <c r="IJW29"/>
      <c r="IJX29"/>
      <c r="IJY29"/>
      <c r="IJZ29"/>
      <c r="IKA29"/>
      <c r="IKB29"/>
      <c r="IKC29"/>
      <c r="IKD29"/>
      <c r="IKE29"/>
      <c r="IKF29"/>
      <c r="IKG29"/>
      <c r="IKH29"/>
      <c r="IKI29"/>
      <c r="IKJ29"/>
      <c r="IKK29"/>
      <c r="IKL29"/>
      <c r="IKM29"/>
      <c r="IKN29"/>
      <c r="IKO29"/>
      <c r="IKP29"/>
      <c r="IKQ29"/>
      <c r="IKR29"/>
      <c r="IKS29"/>
      <c r="IKT29"/>
      <c r="IKU29"/>
      <c r="IKV29"/>
      <c r="IKW29"/>
      <c r="IKX29"/>
      <c r="IKY29"/>
      <c r="IKZ29"/>
      <c r="ILA29"/>
      <c r="ILB29"/>
      <c r="ILC29"/>
      <c r="ILD29"/>
      <c r="ILE29"/>
      <c r="ILF29"/>
      <c r="ILG29"/>
      <c r="ILH29"/>
      <c r="ILI29"/>
      <c r="ILJ29"/>
      <c r="ILK29"/>
      <c r="ILL29"/>
      <c r="ILM29"/>
      <c r="ILN29"/>
      <c r="ILO29"/>
      <c r="ILP29"/>
      <c r="ILQ29"/>
      <c r="ILR29"/>
      <c r="ILS29"/>
      <c r="ILT29"/>
      <c r="ILU29"/>
      <c r="ILV29"/>
      <c r="ILW29"/>
      <c r="ILX29"/>
      <c r="ILY29"/>
      <c r="ILZ29"/>
      <c r="IMA29"/>
      <c r="IMB29"/>
      <c r="IMC29"/>
      <c r="IMD29"/>
      <c r="IME29"/>
      <c r="IMF29"/>
      <c r="IMG29"/>
      <c r="IMH29"/>
      <c r="IMI29"/>
      <c r="IMJ29"/>
      <c r="IMK29"/>
      <c r="IML29"/>
      <c r="IMM29"/>
      <c r="IMN29"/>
      <c r="IMO29"/>
      <c r="IMP29"/>
      <c r="IMQ29"/>
      <c r="IMR29"/>
      <c r="IMS29"/>
      <c r="IMT29"/>
      <c r="IMU29"/>
      <c r="IMV29"/>
      <c r="IMW29"/>
      <c r="IMX29"/>
      <c r="IMY29"/>
      <c r="IMZ29"/>
      <c r="INA29"/>
      <c r="INB29"/>
      <c r="INC29"/>
      <c r="IND29"/>
      <c r="INE29"/>
      <c r="INF29"/>
      <c r="ING29"/>
      <c r="INH29"/>
      <c r="INI29"/>
      <c r="INJ29"/>
      <c r="INK29"/>
      <c r="INL29"/>
      <c r="INM29"/>
      <c r="INN29"/>
      <c r="INO29"/>
      <c r="INP29"/>
      <c r="INQ29"/>
      <c r="INR29"/>
      <c r="INS29"/>
      <c r="INT29"/>
      <c r="INU29"/>
      <c r="INV29"/>
      <c r="INW29"/>
      <c r="INX29"/>
      <c r="INY29"/>
      <c r="INZ29"/>
      <c r="IOA29"/>
      <c r="IOB29"/>
      <c r="IOC29"/>
      <c r="IOD29"/>
      <c r="IOE29"/>
      <c r="IOF29"/>
      <c r="IOG29"/>
      <c r="IOH29"/>
      <c r="IOI29"/>
      <c r="IOJ29"/>
      <c r="IOK29"/>
      <c r="IOL29"/>
      <c r="IOM29"/>
      <c r="ION29"/>
      <c r="IOO29"/>
      <c r="IOP29"/>
      <c r="IOQ29"/>
      <c r="IOR29"/>
      <c r="IOS29"/>
      <c r="IOT29"/>
      <c r="IOU29"/>
      <c r="IOV29"/>
      <c r="IOW29"/>
      <c r="IOX29"/>
      <c r="IOY29"/>
      <c r="IOZ29"/>
      <c r="IPA29"/>
      <c r="IPB29"/>
      <c r="IPC29"/>
      <c r="IPD29"/>
      <c r="IPE29"/>
      <c r="IPF29"/>
      <c r="IPG29"/>
      <c r="IPH29"/>
      <c r="IPI29"/>
      <c r="IPJ29"/>
      <c r="IPK29"/>
      <c r="IPL29"/>
      <c r="IPM29"/>
      <c r="IPN29"/>
      <c r="IPO29"/>
      <c r="IPP29"/>
      <c r="IPQ29"/>
      <c r="IPR29"/>
      <c r="IPS29"/>
      <c r="IPT29"/>
      <c r="IPU29"/>
      <c r="IPV29"/>
      <c r="IPW29"/>
      <c r="IPX29"/>
      <c r="IPY29"/>
      <c r="IPZ29"/>
      <c r="IQA29"/>
      <c r="IQB29"/>
      <c r="IQC29"/>
      <c r="IQD29"/>
      <c r="IQE29"/>
      <c r="IQF29"/>
      <c r="IQG29"/>
      <c r="IQH29"/>
      <c r="IQI29"/>
      <c r="IQJ29"/>
      <c r="IQK29"/>
      <c r="IQL29"/>
      <c r="IQM29"/>
      <c r="IQN29"/>
      <c r="IQO29"/>
      <c r="IQP29"/>
      <c r="IQQ29"/>
      <c r="IQR29"/>
      <c r="IQS29"/>
      <c r="IQT29"/>
      <c r="IQU29"/>
      <c r="IQV29"/>
      <c r="IQW29"/>
      <c r="IQX29"/>
      <c r="IQY29"/>
      <c r="IQZ29"/>
      <c r="IRA29"/>
      <c r="IRB29"/>
      <c r="IRC29"/>
      <c r="IRD29"/>
      <c r="IRE29"/>
      <c r="IRF29"/>
      <c r="IRG29"/>
      <c r="IRH29"/>
      <c r="IRI29"/>
      <c r="IRJ29"/>
      <c r="IRK29"/>
      <c r="IRL29"/>
      <c r="IRM29"/>
      <c r="IRN29"/>
      <c r="IRO29"/>
      <c r="IRP29"/>
      <c r="IRQ29"/>
      <c r="IRR29"/>
      <c r="IRS29"/>
      <c r="IRT29"/>
      <c r="IRU29"/>
      <c r="IRV29"/>
      <c r="IRW29"/>
      <c r="IRX29"/>
      <c r="IRY29"/>
      <c r="IRZ29"/>
      <c r="ISA29"/>
      <c r="ISB29"/>
      <c r="ISC29"/>
      <c r="ISD29"/>
      <c r="ISE29"/>
      <c r="ISF29"/>
      <c r="ISG29"/>
      <c r="ISH29"/>
      <c r="ISI29"/>
      <c r="ISJ29"/>
      <c r="ISK29"/>
      <c r="ISL29"/>
      <c r="ISM29"/>
      <c r="ISN29"/>
      <c r="ISO29"/>
      <c r="ISP29"/>
      <c r="ISQ29"/>
      <c r="ISR29"/>
      <c r="ISS29"/>
      <c r="IST29"/>
      <c r="ISU29"/>
      <c r="ISV29"/>
      <c r="ISW29"/>
      <c r="ISX29"/>
      <c r="ISY29"/>
      <c r="ISZ29"/>
      <c r="ITA29"/>
      <c r="ITB29"/>
      <c r="ITC29"/>
      <c r="ITD29"/>
      <c r="ITE29"/>
      <c r="ITF29"/>
      <c r="ITG29"/>
      <c r="ITH29"/>
      <c r="ITI29"/>
      <c r="ITJ29"/>
      <c r="ITK29"/>
      <c r="ITL29"/>
      <c r="ITM29"/>
      <c r="ITN29"/>
      <c r="ITO29"/>
      <c r="ITP29"/>
      <c r="ITQ29"/>
      <c r="ITR29"/>
      <c r="ITS29"/>
      <c r="ITT29"/>
      <c r="ITU29"/>
      <c r="ITV29"/>
      <c r="ITW29"/>
      <c r="ITX29"/>
      <c r="ITY29"/>
      <c r="ITZ29"/>
      <c r="IUA29"/>
      <c r="IUB29"/>
      <c r="IUC29"/>
      <c r="IUD29"/>
      <c r="IUE29"/>
      <c r="IUF29"/>
      <c r="IUG29"/>
      <c r="IUH29"/>
      <c r="IUI29"/>
      <c r="IUJ29"/>
      <c r="IUK29"/>
      <c r="IUL29"/>
      <c r="IUM29"/>
      <c r="IUN29"/>
      <c r="IUO29"/>
      <c r="IUP29"/>
      <c r="IUQ29"/>
      <c r="IUR29"/>
      <c r="IUS29"/>
      <c r="IUT29"/>
      <c r="IUU29"/>
      <c r="IUV29"/>
      <c r="IUW29"/>
      <c r="IUX29"/>
      <c r="IUY29"/>
      <c r="IUZ29"/>
      <c r="IVA29"/>
      <c r="IVB29"/>
      <c r="IVC29"/>
      <c r="IVD29"/>
      <c r="IVE29"/>
      <c r="IVF29"/>
      <c r="IVG29"/>
      <c r="IVH29"/>
      <c r="IVI29"/>
      <c r="IVJ29"/>
      <c r="IVK29"/>
      <c r="IVL29"/>
      <c r="IVM29"/>
      <c r="IVN29"/>
      <c r="IVO29"/>
      <c r="IVP29"/>
      <c r="IVQ29"/>
      <c r="IVR29"/>
      <c r="IVS29"/>
      <c r="IVT29"/>
      <c r="IVU29"/>
      <c r="IVV29"/>
      <c r="IVW29"/>
      <c r="IVX29"/>
      <c r="IVY29"/>
      <c r="IVZ29"/>
      <c r="IWA29"/>
      <c r="IWB29"/>
      <c r="IWC29"/>
      <c r="IWD29"/>
      <c r="IWE29"/>
      <c r="IWF29"/>
      <c r="IWG29"/>
      <c r="IWH29"/>
      <c r="IWI29"/>
      <c r="IWJ29"/>
      <c r="IWK29"/>
      <c r="IWL29"/>
      <c r="IWM29"/>
      <c r="IWN29"/>
      <c r="IWO29"/>
      <c r="IWP29"/>
      <c r="IWQ29"/>
      <c r="IWR29"/>
      <c r="IWS29"/>
      <c r="IWT29"/>
      <c r="IWU29"/>
      <c r="IWV29"/>
      <c r="IWW29"/>
      <c r="IWX29"/>
      <c r="IWY29"/>
      <c r="IWZ29"/>
      <c r="IXA29"/>
      <c r="IXB29"/>
      <c r="IXC29"/>
      <c r="IXD29"/>
      <c r="IXE29"/>
      <c r="IXF29"/>
      <c r="IXG29"/>
      <c r="IXH29"/>
      <c r="IXI29"/>
      <c r="IXJ29"/>
      <c r="IXK29"/>
      <c r="IXL29"/>
      <c r="IXM29"/>
      <c r="IXN29"/>
      <c r="IXO29"/>
      <c r="IXP29"/>
      <c r="IXQ29"/>
      <c r="IXR29"/>
      <c r="IXS29"/>
      <c r="IXT29"/>
      <c r="IXU29"/>
      <c r="IXV29"/>
      <c r="IXW29"/>
      <c r="IXX29"/>
      <c r="IXY29"/>
      <c r="IXZ29"/>
      <c r="IYA29"/>
      <c r="IYB29"/>
      <c r="IYC29"/>
      <c r="IYD29"/>
      <c r="IYE29"/>
      <c r="IYF29"/>
      <c r="IYG29"/>
      <c r="IYH29"/>
      <c r="IYI29"/>
      <c r="IYJ29"/>
      <c r="IYK29"/>
      <c r="IYL29"/>
      <c r="IYM29"/>
      <c r="IYN29"/>
      <c r="IYO29"/>
      <c r="IYP29"/>
      <c r="IYQ29"/>
      <c r="IYR29"/>
      <c r="IYS29"/>
      <c r="IYT29"/>
      <c r="IYU29"/>
      <c r="IYV29"/>
      <c r="IYW29"/>
      <c r="IYX29"/>
      <c r="IYY29"/>
      <c r="IYZ29"/>
      <c r="IZA29"/>
      <c r="IZB29"/>
      <c r="IZC29"/>
      <c r="IZD29"/>
      <c r="IZE29"/>
      <c r="IZF29"/>
      <c r="IZG29"/>
      <c r="IZH29"/>
      <c r="IZI29"/>
      <c r="IZJ29"/>
      <c r="IZK29"/>
      <c r="IZL29"/>
      <c r="IZM29"/>
      <c r="IZN29"/>
      <c r="IZO29"/>
      <c r="IZP29"/>
      <c r="IZQ29"/>
      <c r="IZR29"/>
      <c r="IZS29"/>
      <c r="IZT29"/>
      <c r="IZU29"/>
      <c r="IZV29"/>
      <c r="IZW29"/>
      <c r="IZX29"/>
      <c r="IZY29"/>
      <c r="IZZ29"/>
      <c r="JAA29"/>
      <c r="JAB29"/>
      <c r="JAC29"/>
      <c r="JAD29"/>
      <c r="JAE29"/>
      <c r="JAF29"/>
      <c r="JAG29"/>
      <c r="JAH29"/>
      <c r="JAI29"/>
      <c r="JAJ29"/>
      <c r="JAK29"/>
      <c r="JAL29"/>
      <c r="JAM29"/>
      <c r="JAN29"/>
      <c r="JAO29"/>
      <c r="JAP29"/>
      <c r="JAQ29"/>
      <c r="JAR29"/>
      <c r="JAS29"/>
      <c r="JAT29"/>
      <c r="JAU29"/>
      <c r="JAV29"/>
      <c r="JAW29"/>
      <c r="JAX29"/>
      <c r="JAY29"/>
      <c r="JAZ29"/>
      <c r="JBA29"/>
      <c r="JBB29"/>
      <c r="JBC29"/>
      <c r="JBD29"/>
      <c r="JBE29"/>
      <c r="JBF29"/>
      <c r="JBG29"/>
      <c r="JBH29"/>
      <c r="JBI29"/>
      <c r="JBJ29"/>
      <c r="JBK29"/>
      <c r="JBL29"/>
      <c r="JBM29"/>
      <c r="JBN29"/>
      <c r="JBO29"/>
      <c r="JBP29"/>
      <c r="JBQ29"/>
      <c r="JBR29"/>
      <c r="JBS29"/>
      <c r="JBT29"/>
      <c r="JBU29"/>
      <c r="JBV29"/>
      <c r="JBW29"/>
      <c r="JBX29"/>
      <c r="JBY29"/>
      <c r="JBZ29"/>
      <c r="JCA29"/>
      <c r="JCB29"/>
      <c r="JCC29"/>
      <c r="JCD29"/>
      <c r="JCE29"/>
      <c r="JCF29"/>
      <c r="JCG29"/>
      <c r="JCH29"/>
      <c r="JCI29"/>
      <c r="JCJ29"/>
      <c r="JCK29"/>
      <c r="JCL29"/>
      <c r="JCM29"/>
      <c r="JCN29"/>
      <c r="JCO29"/>
      <c r="JCP29"/>
      <c r="JCQ29"/>
      <c r="JCR29"/>
      <c r="JCS29"/>
      <c r="JCT29"/>
      <c r="JCU29"/>
      <c r="JCV29"/>
      <c r="JCW29"/>
      <c r="JCX29"/>
      <c r="JCY29"/>
      <c r="JCZ29"/>
      <c r="JDA29"/>
      <c r="JDB29"/>
      <c r="JDC29"/>
      <c r="JDD29"/>
      <c r="JDE29"/>
      <c r="JDF29"/>
      <c r="JDG29"/>
      <c r="JDH29"/>
      <c r="JDI29"/>
      <c r="JDJ29"/>
      <c r="JDK29"/>
      <c r="JDL29"/>
      <c r="JDM29"/>
      <c r="JDN29"/>
      <c r="JDO29"/>
      <c r="JDP29"/>
      <c r="JDQ29"/>
      <c r="JDR29"/>
      <c r="JDS29"/>
      <c r="JDT29"/>
      <c r="JDU29"/>
      <c r="JDV29"/>
      <c r="JDW29"/>
      <c r="JDX29"/>
      <c r="JDY29"/>
      <c r="JDZ29"/>
      <c r="JEA29"/>
      <c r="JEB29"/>
      <c r="JEC29"/>
      <c r="JED29"/>
      <c r="JEE29"/>
      <c r="JEF29"/>
      <c r="JEG29"/>
      <c r="JEH29"/>
      <c r="JEI29"/>
      <c r="JEJ29"/>
      <c r="JEK29"/>
      <c r="JEL29"/>
      <c r="JEM29"/>
      <c r="JEN29"/>
      <c r="JEO29"/>
      <c r="JEP29"/>
      <c r="JEQ29"/>
      <c r="JER29"/>
      <c r="JES29"/>
      <c r="JET29"/>
      <c r="JEU29"/>
      <c r="JEV29"/>
      <c r="JEW29"/>
      <c r="JEX29"/>
      <c r="JEY29"/>
      <c r="JEZ29"/>
      <c r="JFA29"/>
      <c r="JFB29"/>
      <c r="JFC29"/>
      <c r="JFD29"/>
      <c r="JFE29"/>
      <c r="JFF29"/>
      <c r="JFG29"/>
      <c r="JFH29"/>
      <c r="JFI29"/>
      <c r="JFJ29"/>
      <c r="JFK29"/>
      <c r="JFL29"/>
      <c r="JFM29"/>
      <c r="JFN29"/>
      <c r="JFO29"/>
      <c r="JFP29"/>
      <c r="JFQ29"/>
      <c r="JFR29"/>
      <c r="JFS29"/>
      <c r="JFT29"/>
      <c r="JFU29"/>
      <c r="JFV29"/>
      <c r="JFW29"/>
      <c r="JFX29"/>
      <c r="JFY29"/>
      <c r="JFZ29"/>
      <c r="JGA29"/>
      <c r="JGB29"/>
      <c r="JGC29"/>
      <c r="JGD29"/>
      <c r="JGE29"/>
      <c r="JGF29"/>
      <c r="JGG29"/>
      <c r="JGH29"/>
      <c r="JGI29"/>
      <c r="JGJ29"/>
      <c r="JGK29"/>
      <c r="JGL29"/>
      <c r="JGM29"/>
      <c r="JGN29"/>
      <c r="JGO29"/>
      <c r="JGP29"/>
      <c r="JGQ29"/>
      <c r="JGR29"/>
      <c r="JGS29"/>
      <c r="JGT29"/>
      <c r="JGU29"/>
      <c r="JGV29"/>
      <c r="JGW29"/>
      <c r="JGX29"/>
      <c r="JGY29"/>
      <c r="JGZ29"/>
      <c r="JHA29"/>
      <c r="JHB29"/>
      <c r="JHC29"/>
      <c r="JHD29"/>
      <c r="JHE29"/>
      <c r="JHF29"/>
      <c r="JHG29"/>
      <c r="JHH29"/>
      <c r="JHI29"/>
      <c r="JHJ29"/>
      <c r="JHK29"/>
      <c r="JHL29"/>
      <c r="JHM29"/>
      <c r="JHN29"/>
      <c r="JHO29"/>
      <c r="JHP29"/>
      <c r="JHQ29"/>
      <c r="JHR29"/>
      <c r="JHS29"/>
      <c r="JHT29"/>
      <c r="JHU29"/>
      <c r="JHV29"/>
      <c r="JHW29"/>
      <c r="JHX29"/>
      <c r="JHY29"/>
      <c r="JHZ29"/>
      <c r="JIA29"/>
      <c r="JIB29"/>
      <c r="JIC29"/>
      <c r="JID29"/>
      <c r="JIE29"/>
      <c r="JIF29"/>
      <c r="JIG29"/>
      <c r="JIH29"/>
      <c r="JII29"/>
      <c r="JIJ29"/>
      <c r="JIK29"/>
      <c r="JIL29"/>
      <c r="JIM29"/>
      <c r="JIN29"/>
      <c r="JIO29"/>
      <c r="JIP29"/>
      <c r="JIQ29"/>
      <c r="JIR29"/>
      <c r="JIS29"/>
      <c r="JIT29"/>
      <c r="JIU29"/>
      <c r="JIV29"/>
      <c r="JIW29"/>
      <c r="JIX29"/>
      <c r="JIY29"/>
      <c r="JIZ29"/>
      <c r="JJA29"/>
      <c r="JJB29"/>
      <c r="JJC29"/>
      <c r="JJD29"/>
      <c r="JJE29"/>
      <c r="JJF29"/>
      <c r="JJG29"/>
      <c r="JJH29"/>
      <c r="JJI29"/>
      <c r="JJJ29"/>
      <c r="JJK29"/>
      <c r="JJL29"/>
      <c r="JJM29"/>
      <c r="JJN29"/>
      <c r="JJO29"/>
      <c r="JJP29"/>
      <c r="JJQ29"/>
      <c r="JJR29"/>
      <c r="JJS29"/>
      <c r="JJT29"/>
      <c r="JJU29"/>
      <c r="JJV29"/>
      <c r="JJW29"/>
      <c r="JJX29"/>
      <c r="JJY29"/>
      <c r="JJZ29"/>
      <c r="JKA29"/>
      <c r="JKB29"/>
      <c r="JKC29"/>
      <c r="JKD29"/>
      <c r="JKE29"/>
      <c r="JKF29"/>
      <c r="JKG29"/>
      <c r="JKH29"/>
      <c r="JKI29"/>
      <c r="JKJ29"/>
      <c r="JKK29"/>
      <c r="JKL29"/>
      <c r="JKM29"/>
      <c r="JKN29"/>
      <c r="JKO29"/>
      <c r="JKP29"/>
      <c r="JKQ29"/>
      <c r="JKR29"/>
      <c r="JKS29"/>
      <c r="JKT29"/>
      <c r="JKU29"/>
      <c r="JKV29"/>
      <c r="JKW29"/>
      <c r="JKX29"/>
      <c r="JKY29"/>
      <c r="JKZ29"/>
      <c r="JLA29"/>
      <c r="JLB29"/>
      <c r="JLC29"/>
      <c r="JLD29"/>
      <c r="JLE29"/>
      <c r="JLF29"/>
      <c r="JLG29"/>
      <c r="JLH29"/>
      <c r="JLI29"/>
      <c r="JLJ29"/>
      <c r="JLK29"/>
      <c r="JLL29"/>
      <c r="JLM29"/>
      <c r="JLN29"/>
      <c r="JLO29"/>
      <c r="JLP29"/>
      <c r="JLQ29"/>
      <c r="JLR29"/>
      <c r="JLS29"/>
      <c r="JLT29"/>
      <c r="JLU29"/>
      <c r="JLV29"/>
      <c r="JLW29"/>
      <c r="JLX29"/>
      <c r="JLY29"/>
      <c r="JLZ29"/>
      <c r="JMA29"/>
      <c r="JMB29"/>
      <c r="JMC29"/>
      <c r="JMD29"/>
      <c r="JME29"/>
      <c r="JMF29"/>
      <c r="JMG29"/>
      <c r="JMH29"/>
      <c r="JMI29"/>
      <c r="JMJ29"/>
      <c r="JMK29"/>
      <c r="JML29"/>
      <c r="JMM29"/>
      <c r="JMN29"/>
      <c r="JMO29"/>
      <c r="JMP29"/>
      <c r="JMQ29"/>
      <c r="JMR29"/>
      <c r="JMS29"/>
      <c r="JMT29"/>
      <c r="JMU29"/>
      <c r="JMV29"/>
      <c r="JMW29"/>
      <c r="JMX29"/>
      <c r="JMY29"/>
      <c r="JMZ29"/>
      <c r="JNA29"/>
      <c r="JNB29"/>
      <c r="JNC29"/>
      <c r="JND29"/>
      <c r="JNE29"/>
      <c r="JNF29"/>
      <c r="JNG29"/>
      <c r="JNH29"/>
      <c r="JNI29"/>
      <c r="JNJ29"/>
      <c r="JNK29"/>
      <c r="JNL29"/>
      <c r="JNM29"/>
      <c r="JNN29"/>
      <c r="JNO29"/>
      <c r="JNP29"/>
      <c r="JNQ29"/>
      <c r="JNR29"/>
      <c r="JNS29"/>
      <c r="JNT29"/>
      <c r="JNU29"/>
      <c r="JNV29"/>
      <c r="JNW29"/>
      <c r="JNX29"/>
      <c r="JNY29"/>
      <c r="JNZ29"/>
      <c r="JOA29"/>
      <c r="JOB29"/>
      <c r="JOC29"/>
      <c r="JOD29"/>
      <c r="JOE29"/>
      <c r="JOF29"/>
      <c r="JOG29"/>
      <c r="JOH29"/>
      <c r="JOI29"/>
      <c r="JOJ29"/>
      <c r="JOK29"/>
      <c r="JOL29"/>
      <c r="JOM29"/>
      <c r="JON29"/>
      <c r="JOO29"/>
      <c r="JOP29"/>
      <c r="JOQ29"/>
      <c r="JOR29"/>
      <c r="JOS29"/>
      <c r="JOT29"/>
      <c r="JOU29"/>
      <c r="JOV29"/>
      <c r="JOW29"/>
      <c r="JOX29"/>
      <c r="JOY29"/>
      <c r="JOZ29"/>
      <c r="JPA29"/>
      <c r="JPB29"/>
      <c r="JPC29"/>
      <c r="JPD29"/>
      <c r="JPE29"/>
      <c r="JPF29"/>
      <c r="JPG29"/>
      <c r="JPH29"/>
      <c r="JPI29"/>
      <c r="JPJ29"/>
      <c r="JPK29"/>
      <c r="JPL29"/>
      <c r="JPM29"/>
      <c r="JPN29"/>
      <c r="JPO29"/>
      <c r="JPP29"/>
      <c r="JPQ29"/>
      <c r="JPR29"/>
      <c r="JPS29"/>
      <c r="JPT29"/>
      <c r="JPU29"/>
      <c r="JPV29"/>
      <c r="JPW29"/>
      <c r="JPX29"/>
      <c r="JPY29"/>
      <c r="JPZ29"/>
      <c r="JQA29"/>
      <c r="JQB29"/>
      <c r="JQC29"/>
      <c r="JQD29"/>
      <c r="JQE29"/>
      <c r="JQF29"/>
      <c r="JQG29"/>
      <c r="JQH29"/>
      <c r="JQI29"/>
      <c r="JQJ29"/>
      <c r="JQK29"/>
      <c r="JQL29"/>
      <c r="JQM29"/>
      <c r="JQN29"/>
      <c r="JQO29"/>
      <c r="JQP29"/>
      <c r="JQQ29"/>
      <c r="JQR29"/>
      <c r="JQS29"/>
      <c r="JQT29"/>
      <c r="JQU29"/>
      <c r="JQV29"/>
      <c r="JQW29"/>
      <c r="JQX29"/>
      <c r="JQY29"/>
      <c r="JQZ29"/>
      <c r="JRA29"/>
      <c r="JRB29"/>
      <c r="JRC29"/>
      <c r="JRD29"/>
      <c r="JRE29"/>
      <c r="JRF29"/>
      <c r="JRG29"/>
      <c r="JRH29"/>
      <c r="JRI29"/>
      <c r="JRJ29"/>
      <c r="JRK29"/>
      <c r="JRL29"/>
      <c r="JRM29"/>
      <c r="JRN29"/>
      <c r="JRO29"/>
      <c r="JRP29"/>
      <c r="JRQ29"/>
      <c r="JRR29"/>
      <c r="JRS29"/>
      <c r="JRT29"/>
      <c r="JRU29"/>
      <c r="JRV29"/>
      <c r="JRW29"/>
      <c r="JRX29"/>
      <c r="JRY29"/>
      <c r="JRZ29"/>
      <c r="JSA29"/>
      <c r="JSB29"/>
      <c r="JSC29"/>
      <c r="JSD29"/>
      <c r="JSE29"/>
      <c r="JSF29"/>
      <c r="JSG29"/>
      <c r="JSH29"/>
      <c r="JSI29"/>
      <c r="JSJ29"/>
      <c r="JSK29"/>
      <c r="JSL29"/>
      <c r="JSM29"/>
      <c r="JSN29"/>
      <c r="JSO29"/>
      <c r="JSP29"/>
      <c r="JSQ29"/>
      <c r="JSR29"/>
      <c r="JSS29"/>
      <c r="JST29"/>
      <c r="JSU29"/>
      <c r="JSV29"/>
      <c r="JSW29"/>
      <c r="JSX29"/>
      <c r="JSY29"/>
      <c r="JSZ29"/>
      <c r="JTA29"/>
      <c r="JTB29"/>
      <c r="JTC29"/>
      <c r="JTD29"/>
      <c r="JTE29"/>
      <c r="JTF29"/>
      <c r="JTG29"/>
      <c r="JTH29"/>
      <c r="JTI29"/>
      <c r="JTJ29"/>
      <c r="JTK29"/>
      <c r="JTL29"/>
      <c r="JTM29"/>
      <c r="JTN29"/>
      <c r="JTO29"/>
      <c r="JTP29"/>
      <c r="JTQ29"/>
      <c r="JTR29"/>
      <c r="JTS29"/>
      <c r="JTT29"/>
      <c r="JTU29"/>
      <c r="JTV29"/>
      <c r="JTW29"/>
      <c r="JTX29"/>
      <c r="JTY29"/>
      <c r="JTZ29"/>
      <c r="JUA29"/>
      <c r="JUB29"/>
      <c r="JUC29"/>
      <c r="JUD29"/>
      <c r="JUE29"/>
      <c r="JUF29"/>
      <c r="JUG29"/>
      <c r="JUH29"/>
      <c r="JUI29"/>
      <c r="JUJ29"/>
      <c r="JUK29"/>
      <c r="JUL29"/>
      <c r="JUM29"/>
      <c r="JUN29"/>
      <c r="JUO29"/>
      <c r="JUP29"/>
      <c r="JUQ29"/>
      <c r="JUR29"/>
      <c r="JUS29"/>
      <c r="JUT29"/>
      <c r="JUU29"/>
      <c r="JUV29"/>
      <c r="JUW29"/>
      <c r="JUX29"/>
      <c r="JUY29"/>
      <c r="JUZ29"/>
      <c r="JVA29"/>
      <c r="JVB29"/>
      <c r="JVC29"/>
      <c r="JVD29"/>
      <c r="JVE29"/>
      <c r="JVF29"/>
      <c r="JVG29"/>
      <c r="JVH29"/>
      <c r="JVI29"/>
      <c r="JVJ29"/>
      <c r="JVK29"/>
      <c r="JVL29"/>
      <c r="JVM29"/>
      <c r="JVN29"/>
      <c r="JVO29"/>
      <c r="JVP29"/>
      <c r="JVQ29"/>
      <c r="JVR29"/>
      <c r="JVS29"/>
      <c r="JVT29"/>
      <c r="JVU29"/>
      <c r="JVV29"/>
      <c r="JVW29"/>
      <c r="JVX29"/>
      <c r="JVY29"/>
      <c r="JVZ29"/>
      <c r="JWA29"/>
      <c r="JWB29"/>
      <c r="JWC29"/>
      <c r="JWD29"/>
      <c r="JWE29"/>
      <c r="JWF29"/>
      <c r="JWG29"/>
      <c r="JWH29"/>
      <c r="JWI29"/>
      <c r="JWJ29"/>
      <c r="JWK29"/>
      <c r="JWL29"/>
      <c r="JWM29"/>
      <c r="JWN29"/>
      <c r="JWO29"/>
      <c r="JWP29"/>
      <c r="JWQ29"/>
      <c r="JWR29"/>
      <c r="JWS29"/>
      <c r="JWT29"/>
      <c r="JWU29"/>
      <c r="JWV29"/>
      <c r="JWW29"/>
      <c r="JWX29"/>
      <c r="JWY29"/>
      <c r="JWZ29"/>
      <c r="JXA29"/>
      <c r="JXB29"/>
      <c r="JXC29"/>
      <c r="JXD29"/>
      <c r="JXE29"/>
      <c r="JXF29"/>
      <c r="JXG29"/>
      <c r="JXH29"/>
      <c r="JXI29"/>
      <c r="JXJ29"/>
      <c r="JXK29"/>
      <c r="JXL29"/>
      <c r="JXM29"/>
      <c r="JXN29"/>
      <c r="JXO29"/>
      <c r="JXP29"/>
      <c r="JXQ29"/>
      <c r="JXR29"/>
      <c r="JXS29"/>
      <c r="JXT29"/>
      <c r="JXU29"/>
      <c r="JXV29"/>
      <c r="JXW29"/>
      <c r="JXX29"/>
      <c r="JXY29"/>
      <c r="JXZ29"/>
      <c r="JYA29"/>
      <c r="JYB29"/>
      <c r="JYC29"/>
      <c r="JYD29"/>
      <c r="JYE29"/>
      <c r="JYF29"/>
      <c r="JYG29"/>
      <c r="JYH29"/>
      <c r="JYI29"/>
      <c r="JYJ29"/>
      <c r="JYK29"/>
      <c r="JYL29"/>
      <c r="JYM29"/>
      <c r="JYN29"/>
      <c r="JYO29"/>
      <c r="JYP29"/>
      <c r="JYQ29"/>
      <c r="JYR29"/>
      <c r="JYS29"/>
      <c r="JYT29"/>
      <c r="JYU29"/>
      <c r="JYV29"/>
      <c r="JYW29"/>
      <c r="JYX29"/>
      <c r="JYY29"/>
      <c r="JYZ29"/>
      <c r="JZA29"/>
      <c r="JZB29"/>
      <c r="JZC29"/>
      <c r="JZD29"/>
      <c r="JZE29"/>
      <c r="JZF29"/>
      <c r="JZG29"/>
      <c r="JZH29"/>
      <c r="JZI29"/>
      <c r="JZJ29"/>
      <c r="JZK29"/>
      <c r="JZL29"/>
      <c r="JZM29"/>
      <c r="JZN29"/>
      <c r="JZO29"/>
      <c r="JZP29"/>
      <c r="JZQ29"/>
      <c r="JZR29"/>
      <c r="JZS29"/>
      <c r="JZT29"/>
      <c r="JZU29"/>
      <c r="JZV29"/>
      <c r="JZW29"/>
      <c r="JZX29"/>
      <c r="JZY29"/>
      <c r="JZZ29"/>
      <c r="KAA29"/>
      <c r="KAB29"/>
      <c r="KAC29"/>
      <c r="KAD29"/>
      <c r="KAE29"/>
      <c r="KAF29"/>
      <c r="KAG29"/>
      <c r="KAH29"/>
      <c r="KAI29"/>
      <c r="KAJ29"/>
      <c r="KAK29"/>
      <c r="KAL29"/>
      <c r="KAM29"/>
      <c r="KAN29"/>
      <c r="KAO29"/>
      <c r="KAP29"/>
      <c r="KAQ29"/>
      <c r="KAR29"/>
      <c r="KAS29"/>
      <c r="KAT29"/>
      <c r="KAU29"/>
      <c r="KAV29"/>
      <c r="KAW29"/>
      <c r="KAX29"/>
      <c r="KAY29"/>
      <c r="KAZ29"/>
      <c r="KBA29"/>
      <c r="KBB29"/>
      <c r="KBC29"/>
      <c r="KBD29"/>
      <c r="KBE29"/>
      <c r="KBF29"/>
      <c r="KBG29"/>
      <c r="KBH29"/>
      <c r="KBI29"/>
      <c r="KBJ29"/>
      <c r="KBK29"/>
      <c r="KBL29"/>
      <c r="KBM29"/>
      <c r="KBN29"/>
      <c r="KBO29"/>
      <c r="KBP29"/>
      <c r="KBQ29"/>
      <c r="KBR29"/>
      <c r="KBS29"/>
      <c r="KBT29"/>
      <c r="KBU29"/>
      <c r="KBV29"/>
      <c r="KBW29"/>
      <c r="KBX29"/>
      <c r="KBY29"/>
      <c r="KBZ29"/>
      <c r="KCA29"/>
      <c r="KCB29"/>
      <c r="KCC29"/>
      <c r="KCD29"/>
      <c r="KCE29"/>
      <c r="KCF29"/>
      <c r="KCG29"/>
      <c r="KCH29"/>
      <c r="KCI29"/>
      <c r="KCJ29"/>
      <c r="KCK29"/>
      <c r="KCL29"/>
      <c r="KCM29"/>
      <c r="KCN29"/>
      <c r="KCO29"/>
      <c r="KCP29"/>
      <c r="KCQ29"/>
      <c r="KCR29"/>
      <c r="KCS29"/>
      <c r="KCT29"/>
      <c r="KCU29"/>
      <c r="KCV29"/>
      <c r="KCW29"/>
      <c r="KCX29"/>
      <c r="KCY29"/>
      <c r="KCZ29"/>
      <c r="KDA29"/>
      <c r="KDB29"/>
      <c r="KDC29"/>
      <c r="KDD29"/>
      <c r="KDE29"/>
      <c r="KDF29"/>
      <c r="KDG29"/>
      <c r="KDH29"/>
      <c r="KDI29"/>
      <c r="KDJ29"/>
      <c r="KDK29"/>
      <c r="KDL29"/>
      <c r="KDM29"/>
      <c r="KDN29"/>
      <c r="KDO29"/>
      <c r="KDP29"/>
      <c r="KDQ29"/>
      <c r="KDR29"/>
      <c r="KDS29"/>
      <c r="KDT29"/>
      <c r="KDU29"/>
      <c r="KDV29"/>
      <c r="KDW29"/>
      <c r="KDX29"/>
      <c r="KDY29"/>
      <c r="KDZ29"/>
      <c r="KEA29"/>
      <c r="KEB29"/>
      <c r="KEC29"/>
      <c r="KED29"/>
      <c r="KEE29"/>
      <c r="KEF29"/>
      <c r="KEG29"/>
      <c r="KEH29"/>
      <c r="KEI29"/>
      <c r="KEJ29"/>
      <c r="KEK29"/>
      <c r="KEL29"/>
      <c r="KEM29"/>
      <c r="KEN29"/>
      <c r="KEO29"/>
      <c r="KEP29"/>
      <c r="KEQ29"/>
      <c r="KER29"/>
      <c r="KES29"/>
      <c r="KET29"/>
      <c r="KEU29"/>
      <c r="KEV29"/>
      <c r="KEW29"/>
      <c r="KEX29"/>
      <c r="KEY29"/>
      <c r="KEZ29"/>
      <c r="KFA29"/>
      <c r="KFB29"/>
      <c r="KFC29"/>
      <c r="KFD29"/>
      <c r="KFE29"/>
      <c r="KFF29"/>
      <c r="KFG29"/>
      <c r="KFH29"/>
      <c r="KFI29"/>
      <c r="KFJ29"/>
      <c r="KFK29"/>
      <c r="KFL29"/>
      <c r="KFM29"/>
      <c r="KFN29"/>
      <c r="KFO29"/>
      <c r="KFP29"/>
      <c r="KFQ29"/>
      <c r="KFR29"/>
      <c r="KFS29"/>
      <c r="KFT29"/>
      <c r="KFU29"/>
      <c r="KFV29"/>
      <c r="KFW29"/>
      <c r="KFX29"/>
      <c r="KFY29"/>
      <c r="KFZ29"/>
      <c r="KGA29"/>
      <c r="KGB29"/>
      <c r="KGC29"/>
      <c r="KGD29"/>
      <c r="KGE29"/>
      <c r="KGF29"/>
      <c r="KGG29"/>
      <c r="KGH29"/>
      <c r="KGI29"/>
      <c r="KGJ29"/>
      <c r="KGK29"/>
      <c r="KGL29"/>
      <c r="KGM29"/>
      <c r="KGN29"/>
      <c r="KGO29"/>
      <c r="KGP29"/>
      <c r="KGQ29"/>
      <c r="KGR29"/>
      <c r="KGS29"/>
      <c r="KGT29"/>
      <c r="KGU29"/>
      <c r="KGV29"/>
      <c r="KGW29"/>
      <c r="KGX29"/>
      <c r="KGY29"/>
      <c r="KGZ29"/>
      <c r="KHA29"/>
      <c r="KHB29"/>
      <c r="KHC29"/>
      <c r="KHD29"/>
      <c r="KHE29"/>
      <c r="KHF29"/>
      <c r="KHG29"/>
      <c r="KHH29"/>
      <c r="KHI29"/>
      <c r="KHJ29"/>
      <c r="KHK29"/>
      <c r="KHL29"/>
      <c r="KHM29"/>
      <c r="KHN29"/>
      <c r="KHO29"/>
      <c r="KHP29"/>
      <c r="KHQ29"/>
      <c r="KHR29"/>
      <c r="KHS29"/>
      <c r="KHT29"/>
      <c r="KHU29"/>
      <c r="KHV29"/>
      <c r="KHW29"/>
      <c r="KHX29"/>
      <c r="KHY29"/>
      <c r="KHZ29"/>
      <c r="KIA29"/>
      <c r="KIB29"/>
      <c r="KIC29"/>
      <c r="KID29"/>
      <c r="KIE29"/>
      <c r="KIF29"/>
      <c r="KIG29"/>
      <c r="KIH29"/>
      <c r="KII29"/>
      <c r="KIJ29"/>
      <c r="KIK29"/>
      <c r="KIL29"/>
      <c r="KIM29"/>
      <c r="KIN29"/>
      <c r="KIO29"/>
      <c r="KIP29"/>
      <c r="KIQ29"/>
      <c r="KIR29"/>
      <c r="KIS29"/>
      <c r="KIT29"/>
      <c r="KIU29"/>
      <c r="KIV29"/>
      <c r="KIW29"/>
      <c r="KIX29"/>
      <c r="KIY29"/>
      <c r="KIZ29"/>
      <c r="KJA29"/>
      <c r="KJB29"/>
      <c r="KJC29"/>
      <c r="KJD29"/>
      <c r="KJE29"/>
      <c r="KJF29"/>
      <c r="KJG29"/>
      <c r="KJH29"/>
      <c r="KJI29"/>
      <c r="KJJ29"/>
      <c r="KJK29"/>
      <c r="KJL29"/>
      <c r="KJM29"/>
      <c r="KJN29"/>
      <c r="KJO29"/>
      <c r="KJP29"/>
      <c r="KJQ29"/>
      <c r="KJR29"/>
      <c r="KJS29"/>
      <c r="KJT29"/>
      <c r="KJU29"/>
      <c r="KJV29"/>
      <c r="KJW29"/>
      <c r="KJX29"/>
      <c r="KJY29"/>
      <c r="KJZ29"/>
      <c r="KKA29"/>
      <c r="KKB29"/>
      <c r="KKC29"/>
      <c r="KKD29"/>
      <c r="KKE29"/>
      <c r="KKF29"/>
      <c r="KKG29"/>
      <c r="KKH29"/>
      <c r="KKI29"/>
      <c r="KKJ29"/>
      <c r="KKK29"/>
      <c r="KKL29"/>
      <c r="KKM29"/>
      <c r="KKN29"/>
      <c r="KKO29"/>
      <c r="KKP29"/>
      <c r="KKQ29"/>
      <c r="KKR29"/>
      <c r="KKS29"/>
      <c r="KKT29"/>
      <c r="KKU29"/>
      <c r="KKV29"/>
      <c r="KKW29"/>
      <c r="KKX29"/>
      <c r="KKY29"/>
      <c r="KKZ29"/>
      <c r="KLA29"/>
      <c r="KLB29"/>
      <c r="KLC29"/>
      <c r="KLD29"/>
      <c r="KLE29"/>
      <c r="KLF29"/>
      <c r="KLG29"/>
      <c r="KLH29"/>
      <c r="KLI29"/>
      <c r="KLJ29"/>
      <c r="KLK29"/>
      <c r="KLL29"/>
      <c r="KLM29"/>
      <c r="KLN29"/>
      <c r="KLO29"/>
      <c r="KLP29"/>
      <c r="KLQ29"/>
      <c r="KLR29"/>
      <c r="KLS29"/>
      <c r="KLT29"/>
      <c r="KLU29"/>
      <c r="KLV29"/>
      <c r="KLW29"/>
      <c r="KLX29"/>
      <c r="KLY29"/>
      <c r="KLZ29"/>
      <c r="KMA29"/>
      <c r="KMB29"/>
      <c r="KMC29"/>
      <c r="KMD29"/>
      <c r="KME29"/>
      <c r="KMF29"/>
      <c r="KMG29"/>
      <c r="KMH29"/>
      <c r="KMI29"/>
      <c r="KMJ29"/>
      <c r="KMK29"/>
      <c r="KML29"/>
      <c r="KMM29"/>
      <c r="KMN29"/>
      <c r="KMO29"/>
      <c r="KMP29"/>
      <c r="KMQ29"/>
      <c r="KMR29"/>
      <c r="KMS29"/>
      <c r="KMT29"/>
      <c r="KMU29"/>
      <c r="KMV29"/>
      <c r="KMW29"/>
      <c r="KMX29"/>
      <c r="KMY29"/>
      <c r="KMZ29"/>
      <c r="KNA29"/>
      <c r="KNB29"/>
      <c r="KNC29"/>
      <c r="KND29"/>
      <c r="KNE29"/>
      <c r="KNF29"/>
      <c r="KNG29"/>
      <c r="KNH29"/>
      <c r="KNI29"/>
      <c r="KNJ29"/>
      <c r="KNK29"/>
      <c r="KNL29"/>
      <c r="KNM29"/>
      <c r="KNN29"/>
      <c r="KNO29"/>
      <c r="KNP29"/>
      <c r="KNQ29"/>
      <c r="KNR29"/>
      <c r="KNS29"/>
      <c r="KNT29"/>
      <c r="KNU29"/>
      <c r="KNV29"/>
      <c r="KNW29"/>
      <c r="KNX29"/>
      <c r="KNY29"/>
      <c r="KNZ29"/>
      <c r="KOA29"/>
      <c r="KOB29"/>
      <c r="KOC29"/>
      <c r="KOD29"/>
      <c r="KOE29"/>
      <c r="KOF29"/>
      <c r="KOG29"/>
      <c r="KOH29"/>
      <c r="KOI29"/>
      <c r="KOJ29"/>
      <c r="KOK29"/>
      <c r="KOL29"/>
      <c r="KOM29"/>
      <c r="KON29"/>
      <c r="KOO29"/>
      <c r="KOP29"/>
      <c r="KOQ29"/>
      <c r="KOR29"/>
      <c r="KOS29"/>
      <c r="KOT29"/>
      <c r="KOU29"/>
      <c r="KOV29"/>
      <c r="KOW29"/>
      <c r="KOX29"/>
      <c r="KOY29"/>
      <c r="KOZ29"/>
      <c r="KPA29"/>
      <c r="KPB29"/>
      <c r="KPC29"/>
      <c r="KPD29"/>
      <c r="KPE29"/>
      <c r="KPF29"/>
      <c r="KPG29"/>
      <c r="KPH29"/>
      <c r="KPI29"/>
      <c r="KPJ29"/>
      <c r="KPK29"/>
      <c r="KPL29"/>
      <c r="KPM29"/>
      <c r="KPN29"/>
      <c r="KPO29"/>
      <c r="KPP29"/>
      <c r="KPQ29"/>
      <c r="KPR29"/>
      <c r="KPS29"/>
      <c r="KPT29"/>
      <c r="KPU29"/>
      <c r="KPV29"/>
      <c r="KPW29"/>
      <c r="KPX29"/>
      <c r="KPY29"/>
      <c r="KPZ29"/>
      <c r="KQA29"/>
      <c r="KQB29"/>
      <c r="KQC29"/>
      <c r="KQD29"/>
      <c r="KQE29"/>
      <c r="KQF29"/>
      <c r="KQG29"/>
      <c r="KQH29"/>
      <c r="KQI29"/>
      <c r="KQJ29"/>
      <c r="KQK29"/>
      <c r="KQL29"/>
      <c r="KQM29"/>
      <c r="KQN29"/>
      <c r="KQO29"/>
      <c r="KQP29"/>
      <c r="KQQ29"/>
      <c r="KQR29"/>
      <c r="KQS29"/>
      <c r="KQT29"/>
      <c r="KQU29"/>
      <c r="KQV29"/>
      <c r="KQW29"/>
      <c r="KQX29"/>
      <c r="KQY29"/>
      <c r="KQZ29"/>
      <c r="KRA29"/>
      <c r="KRB29"/>
      <c r="KRC29"/>
      <c r="KRD29"/>
      <c r="KRE29"/>
      <c r="KRF29"/>
      <c r="KRG29"/>
      <c r="KRH29"/>
      <c r="KRI29"/>
      <c r="KRJ29"/>
      <c r="KRK29"/>
      <c r="KRL29"/>
      <c r="KRM29"/>
      <c r="KRN29"/>
      <c r="KRO29"/>
      <c r="KRP29"/>
      <c r="KRQ29"/>
      <c r="KRR29"/>
      <c r="KRS29"/>
      <c r="KRT29"/>
      <c r="KRU29"/>
      <c r="KRV29"/>
      <c r="KRW29"/>
      <c r="KRX29"/>
      <c r="KRY29"/>
      <c r="KRZ29"/>
      <c r="KSA29"/>
      <c r="KSB29"/>
      <c r="KSC29"/>
      <c r="KSD29"/>
      <c r="KSE29"/>
      <c r="KSF29"/>
      <c r="KSG29"/>
      <c r="KSH29"/>
      <c r="KSI29"/>
      <c r="KSJ29"/>
      <c r="KSK29"/>
      <c r="KSL29"/>
      <c r="KSM29"/>
      <c r="KSN29"/>
      <c r="KSO29"/>
      <c r="KSP29"/>
      <c r="KSQ29"/>
      <c r="KSR29"/>
      <c r="KSS29"/>
      <c r="KST29"/>
      <c r="KSU29"/>
      <c r="KSV29"/>
      <c r="KSW29"/>
      <c r="KSX29"/>
      <c r="KSY29"/>
      <c r="KSZ29"/>
      <c r="KTA29"/>
      <c r="KTB29"/>
      <c r="KTC29"/>
      <c r="KTD29"/>
      <c r="KTE29"/>
      <c r="KTF29"/>
      <c r="KTG29"/>
      <c r="KTH29"/>
      <c r="KTI29"/>
      <c r="KTJ29"/>
      <c r="KTK29"/>
      <c r="KTL29"/>
      <c r="KTM29"/>
      <c r="KTN29"/>
      <c r="KTO29"/>
      <c r="KTP29"/>
      <c r="KTQ29"/>
      <c r="KTR29"/>
      <c r="KTS29"/>
      <c r="KTT29"/>
      <c r="KTU29"/>
      <c r="KTV29"/>
      <c r="KTW29"/>
      <c r="KTX29"/>
      <c r="KTY29"/>
      <c r="KTZ29"/>
      <c r="KUA29"/>
      <c r="KUB29"/>
      <c r="KUC29"/>
      <c r="KUD29"/>
      <c r="KUE29"/>
      <c r="KUF29"/>
      <c r="KUG29"/>
      <c r="KUH29"/>
      <c r="KUI29"/>
      <c r="KUJ29"/>
      <c r="KUK29"/>
      <c r="KUL29"/>
      <c r="KUM29"/>
      <c r="KUN29"/>
      <c r="KUO29"/>
      <c r="KUP29"/>
      <c r="KUQ29"/>
      <c r="KUR29"/>
      <c r="KUS29"/>
      <c r="KUT29"/>
      <c r="KUU29"/>
      <c r="KUV29"/>
      <c r="KUW29"/>
      <c r="KUX29"/>
      <c r="KUY29"/>
      <c r="KUZ29"/>
      <c r="KVA29"/>
      <c r="KVB29"/>
      <c r="KVC29"/>
      <c r="KVD29"/>
      <c r="KVE29"/>
      <c r="KVF29"/>
      <c r="KVG29"/>
      <c r="KVH29"/>
      <c r="KVI29"/>
      <c r="KVJ29"/>
      <c r="KVK29"/>
      <c r="KVL29"/>
      <c r="KVM29"/>
      <c r="KVN29"/>
      <c r="KVO29"/>
      <c r="KVP29"/>
      <c r="KVQ29"/>
      <c r="KVR29"/>
      <c r="KVS29"/>
      <c r="KVT29"/>
      <c r="KVU29"/>
      <c r="KVV29"/>
      <c r="KVW29"/>
      <c r="KVX29"/>
      <c r="KVY29"/>
      <c r="KVZ29"/>
      <c r="KWA29"/>
      <c r="KWB29"/>
      <c r="KWC29"/>
      <c r="KWD29"/>
      <c r="KWE29"/>
      <c r="KWF29"/>
      <c r="KWG29"/>
      <c r="KWH29"/>
      <c r="KWI29"/>
      <c r="KWJ29"/>
      <c r="KWK29"/>
      <c r="KWL29"/>
      <c r="KWM29"/>
      <c r="KWN29"/>
      <c r="KWO29"/>
      <c r="KWP29"/>
      <c r="KWQ29"/>
      <c r="KWR29"/>
      <c r="KWS29"/>
      <c r="KWT29"/>
      <c r="KWU29"/>
      <c r="KWV29"/>
      <c r="KWW29"/>
      <c r="KWX29"/>
      <c r="KWY29"/>
      <c r="KWZ29"/>
      <c r="KXA29"/>
      <c r="KXB29"/>
      <c r="KXC29"/>
      <c r="KXD29"/>
      <c r="KXE29"/>
      <c r="KXF29"/>
      <c r="KXG29"/>
      <c r="KXH29"/>
      <c r="KXI29"/>
      <c r="KXJ29"/>
      <c r="KXK29"/>
      <c r="KXL29"/>
      <c r="KXM29"/>
      <c r="KXN29"/>
      <c r="KXO29"/>
      <c r="KXP29"/>
      <c r="KXQ29"/>
      <c r="KXR29"/>
      <c r="KXS29"/>
      <c r="KXT29"/>
      <c r="KXU29"/>
      <c r="KXV29"/>
      <c r="KXW29"/>
      <c r="KXX29"/>
      <c r="KXY29"/>
      <c r="KXZ29"/>
      <c r="KYA29"/>
      <c r="KYB29"/>
      <c r="KYC29"/>
      <c r="KYD29"/>
      <c r="KYE29"/>
      <c r="KYF29"/>
      <c r="KYG29"/>
      <c r="KYH29"/>
      <c r="KYI29"/>
      <c r="KYJ29"/>
      <c r="KYK29"/>
      <c r="KYL29"/>
      <c r="KYM29"/>
      <c r="KYN29"/>
      <c r="KYO29"/>
      <c r="KYP29"/>
      <c r="KYQ29"/>
      <c r="KYR29"/>
      <c r="KYS29"/>
      <c r="KYT29"/>
      <c r="KYU29"/>
      <c r="KYV29"/>
      <c r="KYW29"/>
      <c r="KYX29"/>
      <c r="KYY29"/>
      <c r="KYZ29"/>
      <c r="KZA29"/>
      <c r="KZB29"/>
      <c r="KZC29"/>
      <c r="KZD29"/>
      <c r="KZE29"/>
      <c r="KZF29"/>
      <c r="KZG29"/>
      <c r="KZH29"/>
      <c r="KZI29"/>
      <c r="KZJ29"/>
      <c r="KZK29"/>
      <c r="KZL29"/>
      <c r="KZM29"/>
      <c r="KZN29"/>
      <c r="KZO29"/>
      <c r="KZP29"/>
      <c r="KZQ29"/>
      <c r="KZR29"/>
      <c r="KZS29"/>
      <c r="KZT29"/>
      <c r="KZU29"/>
      <c r="KZV29"/>
      <c r="KZW29"/>
      <c r="KZX29"/>
      <c r="KZY29"/>
      <c r="KZZ29"/>
      <c r="LAA29"/>
      <c r="LAB29"/>
      <c r="LAC29"/>
      <c r="LAD29"/>
      <c r="LAE29"/>
      <c r="LAF29"/>
      <c r="LAG29"/>
      <c r="LAH29"/>
      <c r="LAI29"/>
      <c r="LAJ29"/>
      <c r="LAK29"/>
      <c r="LAL29"/>
      <c r="LAM29"/>
      <c r="LAN29"/>
      <c r="LAO29"/>
      <c r="LAP29"/>
      <c r="LAQ29"/>
      <c r="LAR29"/>
      <c r="LAS29"/>
      <c r="LAT29"/>
      <c r="LAU29"/>
      <c r="LAV29"/>
      <c r="LAW29"/>
      <c r="LAX29"/>
      <c r="LAY29"/>
      <c r="LAZ29"/>
      <c r="LBA29"/>
      <c r="LBB29"/>
      <c r="LBC29"/>
      <c r="LBD29"/>
      <c r="LBE29"/>
      <c r="LBF29"/>
      <c r="LBG29"/>
      <c r="LBH29"/>
      <c r="LBI29"/>
      <c r="LBJ29"/>
      <c r="LBK29"/>
      <c r="LBL29"/>
      <c r="LBM29"/>
      <c r="LBN29"/>
      <c r="LBO29"/>
      <c r="LBP29"/>
      <c r="LBQ29"/>
      <c r="LBR29"/>
      <c r="LBS29"/>
      <c r="LBT29"/>
      <c r="LBU29"/>
      <c r="LBV29"/>
      <c r="LBW29"/>
      <c r="LBX29"/>
      <c r="LBY29"/>
      <c r="LBZ29"/>
      <c r="LCA29"/>
      <c r="LCB29"/>
      <c r="LCC29"/>
      <c r="LCD29"/>
      <c r="LCE29"/>
      <c r="LCF29"/>
      <c r="LCG29"/>
      <c r="LCH29"/>
      <c r="LCI29"/>
      <c r="LCJ29"/>
      <c r="LCK29"/>
      <c r="LCL29"/>
      <c r="LCM29"/>
      <c r="LCN29"/>
      <c r="LCO29"/>
      <c r="LCP29"/>
      <c r="LCQ29"/>
      <c r="LCR29"/>
      <c r="LCS29"/>
      <c r="LCT29"/>
      <c r="LCU29"/>
      <c r="LCV29"/>
      <c r="LCW29"/>
      <c r="LCX29"/>
      <c r="LCY29"/>
      <c r="LCZ29"/>
      <c r="LDA29"/>
      <c r="LDB29"/>
      <c r="LDC29"/>
      <c r="LDD29"/>
      <c r="LDE29"/>
      <c r="LDF29"/>
      <c r="LDG29"/>
      <c r="LDH29"/>
      <c r="LDI29"/>
      <c r="LDJ29"/>
      <c r="LDK29"/>
      <c r="LDL29"/>
      <c r="LDM29"/>
      <c r="LDN29"/>
      <c r="LDO29"/>
      <c r="LDP29"/>
      <c r="LDQ29"/>
      <c r="LDR29"/>
      <c r="LDS29"/>
      <c r="LDT29"/>
      <c r="LDU29"/>
      <c r="LDV29"/>
      <c r="LDW29"/>
      <c r="LDX29"/>
      <c r="LDY29"/>
      <c r="LDZ29"/>
      <c r="LEA29"/>
      <c r="LEB29"/>
      <c r="LEC29"/>
      <c r="LED29"/>
      <c r="LEE29"/>
      <c r="LEF29"/>
      <c r="LEG29"/>
      <c r="LEH29"/>
      <c r="LEI29"/>
      <c r="LEJ29"/>
      <c r="LEK29"/>
      <c r="LEL29"/>
      <c r="LEM29"/>
      <c r="LEN29"/>
      <c r="LEO29"/>
      <c r="LEP29"/>
      <c r="LEQ29"/>
      <c r="LER29"/>
      <c r="LES29"/>
      <c r="LET29"/>
      <c r="LEU29"/>
      <c r="LEV29"/>
      <c r="LEW29"/>
      <c r="LEX29"/>
      <c r="LEY29"/>
      <c r="LEZ29"/>
      <c r="LFA29"/>
      <c r="LFB29"/>
      <c r="LFC29"/>
      <c r="LFD29"/>
      <c r="LFE29"/>
      <c r="LFF29"/>
      <c r="LFG29"/>
      <c r="LFH29"/>
      <c r="LFI29"/>
      <c r="LFJ29"/>
      <c r="LFK29"/>
      <c r="LFL29"/>
      <c r="LFM29"/>
      <c r="LFN29"/>
      <c r="LFO29"/>
      <c r="LFP29"/>
      <c r="LFQ29"/>
      <c r="LFR29"/>
      <c r="LFS29"/>
      <c r="LFT29"/>
      <c r="LFU29"/>
      <c r="LFV29"/>
      <c r="LFW29"/>
      <c r="LFX29"/>
      <c r="LFY29"/>
      <c r="LFZ29"/>
      <c r="LGA29"/>
      <c r="LGB29"/>
      <c r="LGC29"/>
      <c r="LGD29"/>
      <c r="LGE29"/>
      <c r="LGF29"/>
      <c r="LGG29"/>
      <c r="LGH29"/>
      <c r="LGI29"/>
      <c r="LGJ29"/>
      <c r="LGK29"/>
      <c r="LGL29"/>
      <c r="LGM29"/>
      <c r="LGN29"/>
      <c r="LGO29"/>
      <c r="LGP29"/>
      <c r="LGQ29"/>
      <c r="LGR29"/>
      <c r="LGS29"/>
      <c r="LGT29"/>
      <c r="LGU29"/>
      <c r="LGV29"/>
      <c r="LGW29"/>
      <c r="LGX29"/>
      <c r="LGY29"/>
      <c r="LGZ29"/>
      <c r="LHA29"/>
      <c r="LHB29"/>
      <c r="LHC29"/>
      <c r="LHD29"/>
      <c r="LHE29"/>
      <c r="LHF29"/>
      <c r="LHG29"/>
      <c r="LHH29"/>
      <c r="LHI29"/>
      <c r="LHJ29"/>
      <c r="LHK29"/>
      <c r="LHL29"/>
      <c r="LHM29"/>
      <c r="LHN29"/>
      <c r="LHO29"/>
      <c r="LHP29"/>
      <c r="LHQ29"/>
      <c r="LHR29"/>
      <c r="LHS29"/>
      <c r="LHT29"/>
      <c r="LHU29"/>
      <c r="LHV29"/>
      <c r="LHW29"/>
      <c r="LHX29"/>
      <c r="LHY29"/>
      <c r="LHZ29"/>
      <c r="LIA29"/>
      <c r="LIB29"/>
      <c r="LIC29"/>
      <c r="LID29"/>
      <c r="LIE29"/>
      <c r="LIF29"/>
      <c r="LIG29"/>
      <c r="LIH29"/>
      <c r="LII29"/>
      <c r="LIJ29"/>
      <c r="LIK29"/>
      <c r="LIL29"/>
      <c r="LIM29"/>
      <c r="LIN29"/>
      <c r="LIO29"/>
      <c r="LIP29"/>
      <c r="LIQ29"/>
      <c r="LIR29"/>
      <c r="LIS29"/>
      <c r="LIT29"/>
      <c r="LIU29"/>
      <c r="LIV29"/>
      <c r="LIW29"/>
      <c r="LIX29"/>
      <c r="LIY29"/>
      <c r="LIZ29"/>
      <c r="LJA29"/>
      <c r="LJB29"/>
      <c r="LJC29"/>
      <c r="LJD29"/>
      <c r="LJE29"/>
      <c r="LJF29"/>
      <c r="LJG29"/>
      <c r="LJH29"/>
      <c r="LJI29"/>
      <c r="LJJ29"/>
      <c r="LJK29"/>
      <c r="LJL29"/>
      <c r="LJM29"/>
      <c r="LJN29"/>
      <c r="LJO29"/>
      <c r="LJP29"/>
      <c r="LJQ29"/>
      <c r="LJR29"/>
      <c r="LJS29"/>
      <c r="LJT29"/>
      <c r="LJU29"/>
      <c r="LJV29"/>
      <c r="LJW29"/>
      <c r="LJX29"/>
      <c r="LJY29"/>
      <c r="LJZ29"/>
      <c r="LKA29"/>
      <c r="LKB29"/>
      <c r="LKC29"/>
      <c r="LKD29"/>
      <c r="LKE29"/>
      <c r="LKF29"/>
      <c r="LKG29"/>
      <c r="LKH29"/>
      <c r="LKI29"/>
      <c r="LKJ29"/>
      <c r="LKK29"/>
      <c r="LKL29"/>
      <c r="LKM29"/>
      <c r="LKN29"/>
      <c r="LKO29"/>
      <c r="LKP29"/>
      <c r="LKQ29"/>
      <c r="LKR29"/>
      <c r="LKS29"/>
      <c r="LKT29"/>
      <c r="LKU29"/>
      <c r="LKV29"/>
      <c r="LKW29"/>
      <c r="LKX29"/>
      <c r="LKY29"/>
      <c r="LKZ29"/>
      <c r="LLA29"/>
      <c r="LLB29"/>
      <c r="LLC29"/>
      <c r="LLD29"/>
      <c r="LLE29"/>
      <c r="LLF29"/>
      <c r="LLG29"/>
      <c r="LLH29"/>
      <c r="LLI29"/>
      <c r="LLJ29"/>
      <c r="LLK29"/>
      <c r="LLL29"/>
      <c r="LLM29"/>
      <c r="LLN29"/>
      <c r="LLO29"/>
      <c r="LLP29"/>
      <c r="LLQ29"/>
      <c r="LLR29"/>
      <c r="LLS29"/>
      <c r="LLT29"/>
      <c r="LLU29"/>
      <c r="LLV29"/>
      <c r="LLW29"/>
      <c r="LLX29"/>
      <c r="LLY29"/>
      <c r="LLZ29"/>
      <c r="LMA29"/>
      <c r="LMB29"/>
      <c r="LMC29"/>
      <c r="LMD29"/>
      <c r="LME29"/>
      <c r="LMF29"/>
      <c r="LMG29"/>
      <c r="LMH29"/>
      <c r="LMI29"/>
      <c r="LMJ29"/>
      <c r="LMK29"/>
      <c r="LML29"/>
      <c r="LMM29"/>
      <c r="LMN29"/>
      <c r="LMO29"/>
      <c r="LMP29"/>
      <c r="LMQ29"/>
      <c r="LMR29"/>
      <c r="LMS29"/>
      <c r="LMT29"/>
      <c r="LMU29"/>
      <c r="LMV29"/>
      <c r="LMW29"/>
      <c r="LMX29"/>
      <c r="LMY29"/>
      <c r="LMZ29"/>
      <c r="LNA29"/>
      <c r="LNB29"/>
      <c r="LNC29"/>
      <c r="LND29"/>
      <c r="LNE29"/>
      <c r="LNF29"/>
      <c r="LNG29"/>
      <c r="LNH29"/>
      <c r="LNI29"/>
      <c r="LNJ29"/>
      <c r="LNK29"/>
      <c r="LNL29"/>
      <c r="LNM29"/>
      <c r="LNN29"/>
      <c r="LNO29"/>
      <c r="LNP29"/>
      <c r="LNQ29"/>
      <c r="LNR29"/>
      <c r="LNS29"/>
      <c r="LNT29"/>
      <c r="LNU29"/>
      <c r="LNV29"/>
      <c r="LNW29"/>
      <c r="LNX29"/>
      <c r="LNY29"/>
      <c r="LNZ29"/>
      <c r="LOA29"/>
      <c r="LOB29"/>
      <c r="LOC29"/>
      <c r="LOD29"/>
      <c r="LOE29"/>
      <c r="LOF29"/>
      <c r="LOG29"/>
      <c r="LOH29"/>
      <c r="LOI29"/>
      <c r="LOJ29"/>
      <c r="LOK29"/>
      <c r="LOL29"/>
      <c r="LOM29"/>
      <c r="LON29"/>
      <c r="LOO29"/>
      <c r="LOP29"/>
      <c r="LOQ29"/>
      <c r="LOR29"/>
      <c r="LOS29"/>
      <c r="LOT29"/>
      <c r="LOU29"/>
      <c r="LOV29"/>
      <c r="LOW29"/>
      <c r="LOX29"/>
      <c r="LOY29"/>
      <c r="LOZ29"/>
      <c r="LPA29"/>
      <c r="LPB29"/>
      <c r="LPC29"/>
      <c r="LPD29"/>
      <c r="LPE29"/>
      <c r="LPF29"/>
      <c r="LPG29"/>
      <c r="LPH29"/>
      <c r="LPI29"/>
      <c r="LPJ29"/>
      <c r="LPK29"/>
      <c r="LPL29"/>
      <c r="LPM29"/>
      <c r="LPN29"/>
      <c r="LPO29"/>
      <c r="LPP29"/>
      <c r="LPQ29"/>
      <c r="LPR29"/>
      <c r="LPS29"/>
      <c r="LPT29"/>
      <c r="LPU29"/>
      <c r="LPV29"/>
      <c r="LPW29"/>
      <c r="LPX29"/>
      <c r="LPY29"/>
      <c r="LPZ29"/>
      <c r="LQA29"/>
      <c r="LQB29"/>
      <c r="LQC29"/>
      <c r="LQD29"/>
      <c r="LQE29"/>
      <c r="LQF29"/>
      <c r="LQG29"/>
      <c r="LQH29"/>
      <c r="LQI29"/>
      <c r="LQJ29"/>
      <c r="LQK29"/>
      <c r="LQL29"/>
      <c r="LQM29"/>
      <c r="LQN29"/>
      <c r="LQO29"/>
      <c r="LQP29"/>
      <c r="LQQ29"/>
      <c r="LQR29"/>
      <c r="LQS29"/>
      <c r="LQT29"/>
      <c r="LQU29"/>
      <c r="LQV29"/>
      <c r="LQW29"/>
      <c r="LQX29"/>
      <c r="LQY29"/>
      <c r="LQZ29"/>
      <c r="LRA29"/>
      <c r="LRB29"/>
      <c r="LRC29"/>
      <c r="LRD29"/>
      <c r="LRE29"/>
      <c r="LRF29"/>
      <c r="LRG29"/>
      <c r="LRH29"/>
      <c r="LRI29"/>
      <c r="LRJ29"/>
      <c r="LRK29"/>
      <c r="LRL29"/>
      <c r="LRM29"/>
      <c r="LRN29"/>
      <c r="LRO29"/>
      <c r="LRP29"/>
      <c r="LRQ29"/>
      <c r="LRR29"/>
      <c r="LRS29"/>
      <c r="LRT29"/>
      <c r="LRU29"/>
      <c r="LRV29"/>
      <c r="LRW29"/>
      <c r="LRX29"/>
      <c r="LRY29"/>
      <c r="LRZ29"/>
      <c r="LSA29"/>
      <c r="LSB29"/>
      <c r="LSC29"/>
      <c r="LSD29"/>
      <c r="LSE29"/>
      <c r="LSF29"/>
      <c r="LSG29"/>
      <c r="LSH29"/>
      <c r="LSI29"/>
      <c r="LSJ29"/>
      <c r="LSK29"/>
      <c r="LSL29"/>
      <c r="LSM29"/>
      <c r="LSN29"/>
      <c r="LSO29"/>
      <c r="LSP29"/>
      <c r="LSQ29"/>
      <c r="LSR29"/>
      <c r="LSS29"/>
      <c r="LST29"/>
      <c r="LSU29"/>
      <c r="LSV29"/>
      <c r="LSW29"/>
      <c r="LSX29"/>
      <c r="LSY29"/>
      <c r="LSZ29"/>
      <c r="LTA29"/>
      <c r="LTB29"/>
      <c r="LTC29"/>
      <c r="LTD29"/>
      <c r="LTE29"/>
      <c r="LTF29"/>
      <c r="LTG29"/>
      <c r="LTH29"/>
      <c r="LTI29"/>
      <c r="LTJ29"/>
      <c r="LTK29"/>
      <c r="LTL29"/>
      <c r="LTM29"/>
      <c r="LTN29"/>
      <c r="LTO29"/>
      <c r="LTP29"/>
      <c r="LTQ29"/>
      <c r="LTR29"/>
      <c r="LTS29"/>
      <c r="LTT29"/>
      <c r="LTU29"/>
      <c r="LTV29"/>
      <c r="LTW29"/>
      <c r="LTX29"/>
      <c r="LTY29"/>
      <c r="LTZ29"/>
      <c r="LUA29"/>
      <c r="LUB29"/>
      <c r="LUC29"/>
      <c r="LUD29"/>
      <c r="LUE29"/>
      <c r="LUF29"/>
      <c r="LUG29"/>
      <c r="LUH29"/>
      <c r="LUI29"/>
      <c r="LUJ29"/>
      <c r="LUK29"/>
      <c r="LUL29"/>
      <c r="LUM29"/>
      <c r="LUN29"/>
      <c r="LUO29"/>
      <c r="LUP29"/>
      <c r="LUQ29"/>
      <c r="LUR29"/>
      <c r="LUS29"/>
      <c r="LUT29"/>
      <c r="LUU29"/>
      <c r="LUV29"/>
      <c r="LUW29"/>
      <c r="LUX29"/>
      <c r="LUY29"/>
      <c r="LUZ29"/>
      <c r="LVA29"/>
      <c r="LVB29"/>
      <c r="LVC29"/>
      <c r="LVD29"/>
      <c r="LVE29"/>
      <c r="LVF29"/>
      <c r="LVG29"/>
      <c r="LVH29"/>
      <c r="LVI29"/>
      <c r="LVJ29"/>
      <c r="LVK29"/>
      <c r="LVL29"/>
      <c r="LVM29"/>
      <c r="LVN29"/>
      <c r="LVO29"/>
      <c r="LVP29"/>
      <c r="LVQ29"/>
      <c r="LVR29"/>
      <c r="LVS29"/>
      <c r="LVT29"/>
      <c r="LVU29"/>
      <c r="LVV29"/>
      <c r="LVW29"/>
      <c r="LVX29"/>
      <c r="LVY29"/>
      <c r="LVZ29"/>
      <c r="LWA29"/>
      <c r="LWB29"/>
      <c r="LWC29"/>
      <c r="LWD29"/>
      <c r="LWE29"/>
      <c r="LWF29"/>
      <c r="LWG29"/>
      <c r="LWH29"/>
      <c r="LWI29"/>
      <c r="LWJ29"/>
      <c r="LWK29"/>
      <c r="LWL29"/>
      <c r="LWM29"/>
      <c r="LWN29"/>
      <c r="LWO29"/>
      <c r="LWP29"/>
      <c r="LWQ29"/>
      <c r="LWR29"/>
      <c r="LWS29"/>
      <c r="LWT29"/>
      <c r="LWU29"/>
      <c r="LWV29"/>
      <c r="LWW29"/>
      <c r="LWX29"/>
      <c r="LWY29"/>
      <c r="LWZ29"/>
      <c r="LXA29"/>
      <c r="LXB29"/>
      <c r="LXC29"/>
      <c r="LXD29"/>
      <c r="LXE29"/>
      <c r="LXF29"/>
      <c r="LXG29"/>
      <c r="LXH29"/>
      <c r="LXI29"/>
      <c r="LXJ29"/>
      <c r="LXK29"/>
      <c r="LXL29"/>
      <c r="LXM29"/>
      <c r="LXN29"/>
      <c r="LXO29"/>
      <c r="LXP29"/>
      <c r="LXQ29"/>
      <c r="LXR29"/>
      <c r="LXS29"/>
      <c r="LXT29"/>
      <c r="LXU29"/>
      <c r="LXV29"/>
      <c r="LXW29"/>
      <c r="LXX29"/>
      <c r="LXY29"/>
      <c r="LXZ29"/>
      <c r="LYA29"/>
      <c r="LYB29"/>
      <c r="LYC29"/>
      <c r="LYD29"/>
      <c r="LYE29"/>
      <c r="LYF29"/>
      <c r="LYG29"/>
      <c r="LYH29"/>
      <c r="LYI29"/>
      <c r="LYJ29"/>
      <c r="LYK29"/>
      <c r="LYL29"/>
      <c r="LYM29"/>
      <c r="LYN29"/>
      <c r="LYO29"/>
      <c r="LYP29"/>
      <c r="LYQ29"/>
      <c r="LYR29"/>
      <c r="LYS29"/>
      <c r="LYT29"/>
      <c r="LYU29"/>
      <c r="LYV29"/>
      <c r="LYW29"/>
      <c r="LYX29"/>
      <c r="LYY29"/>
      <c r="LYZ29"/>
      <c r="LZA29"/>
      <c r="LZB29"/>
      <c r="LZC29"/>
      <c r="LZD29"/>
      <c r="LZE29"/>
      <c r="LZF29"/>
      <c r="LZG29"/>
      <c r="LZH29"/>
      <c r="LZI29"/>
      <c r="LZJ29"/>
      <c r="LZK29"/>
      <c r="LZL29"/>
      <c r="LZM29"/>
      <c r="LZN29"/>
      <c r="LZO29"/>
      <c r="LZP29"/>
      <c r="LZQ29"/>
      <c r="LZR29"/>
      <c r="LZS29"/>
      <c r="LZT29"/>
      <c r="LZU29"/>
      <c r="LZV29"/>
      <c r="LZW29"/>
      <c r="LZX29"/>
      <c r="LZY29"/>
      <c r="LZZ29"/>
      <c r="MAA29"/>
      <c r="MAB29"/>
      <c r="MAC29"/>
      <c r="MAD29"/>
      <c r="MAE29"/>
      <c r="MAF29"/>
      <c r="MAG29"/>
      <c r="MAH29"/>
      <c r="MAI29"/>
      <c r="MAJ29"/>
      <c r="MAK29"/>
      <c r="MAL29"/>
      <c r="MAM29"/>
      <c r="MAN29"/>
      <c r="MAO29"/>
      <c r="MAP29"/>
      <c r="MAQ29"/>
      <c r="MAR29"/>
      <c r="MAS29"/>
      <c r="MAT29"/>
      <c r="MAU29"/>
      <c r="MAV29"/>
      <c r="MAW29"/>
      <c r="MAX29"/>
      <c r="MAY29"/>
      <c r="MAZ29"/>
      <c r="MBA29"/>
      <c r="MBB29"/>
      <c r="MBC29"/>
      <c r="MBD29"/>
      <c r="MBE29"/>
      <c r="MBF29"/>
      <c r="MBG29"/>
      <c r="MBH29"/>
      <c r="MBI29"/>
      <c r="MBJ29"/>
      <c r="MBK29"/>
      <c r="MBL29"/>
      <c r="MBM29"/>
      <c r="MBN29"/>
      <c r="MBO29"/>
      <c r="MBP29"/>
      <c r="MBQ29"/>
      <c r="MBR29"/>
      <c r="MBS29"/>
      <c r="MBT29"/>
      <c r="MBU29"/>
      <c r="MBV29"/>
      <c r="MBW29"/>
      <c r="MBX29"/>
      <c r="MBY29"/>
      <c r="MBZ29"/>
      <c r="MCA29"/>
      <c r="MCB29"/>
      <c r="MCC29"/>
      <c r="MCD29"/>
      <c r="MCE29"/>
      <c r="MCF29"/>
      <c r="MCG29"/>
      <c r="MCH29"/>
      <c r="MCI29"/>
      <c r="MCJ29"/>
      <c r="MCK29"/>
      <c r="MCL29"/>
      <c r="MCM29"/>
      <c r="MCN29"/>
      <c r="MCO29"/>
      <c r="MCP29"/>
      <c r="MCQ29"/>
      <c r="MCR29"/>
      <c r="MCS29"/>
      <c r="MCT29"/>
      <c r="MCU29"/>
      <c r="MCV29"/>
      <c r="MCW29"/>
      <c r="MCX29"/>
      <c r="MCY29"/>
      <c r="MCZ29"/>
      <c r="MDA29"/>
      <c r="MDB29"/>
      <c r="MDC29"/>
      <c r="MDD29"/>
      <c r="MDE29"/>
      <c r="MDF29"/>
      <c r="MDG29"/>
      <c r="MDH29"/>
      <c r="MDI29"/>
      <c r="MDJ29"/>
      <c r="MDK29"/>
      <c r="MDL29"/>
      <c r="MDM29"/>
      <c r="MDN29"/>
      <c r="MDO29"/>
      <c r="MDP29"/>
      <c r="MDQ29"/>
      <c r="MDR29"/>
      <c r="MDS29"/>
      <c r="MDT29"/>
      <c r="MDU29"/>
      <c r="MDV29"/>
      <c r="MDW29"/>
      <c r="MDX29"/>
      <c r="MDY29"/>
      <c r="MDZ29"/>
      <c r="MEA29"/>
      <c r="MEB29"/>
      <c r="MEC29"/>
      <c r="MED29"/>
      <c r="MEE29"/>
      <c r="MEF29"/>
      <c r="MEG29"/>
      <c r="MEH29"/>
      <c r="MEI29"/>
      <c r="MEJ29"/>
      <c r="MEK29"/>
      <c r="MEL29"/>
      <c r="MEM29"/>
      <c r="MEN29"/>
      <c r="MEO29"/>
      <c r="MEP29"/>
      <c r="MEQ29"/>
      <c r="MER29"/>
      <c r="MES29"/>
      <c r="MET29"/>
      <c r="MEU29"/>
      <c r="MEV29"/>
      <c r="MEW29"/>
      <c r="MEX29"/>
      <c r="MEY29"/>
      <c r="MEZ29"/>
      <c r="MFA29"/>
      <c r="MFB29"/>
      <c r="MFC29"/>
      <c r="MFD29"/>
      <c r="MFE29"/>
      <c r="MFF29"/>
      <c r="MFG29"/>
      <c r="MFH29"/>
      <c r="MFI29"/>
      <c r="MFJ29"/>
      <c r="MFK29"/>
      <c r="MFL29"/>
      <c r="MFM29"/>
      <c r="MFN29"/>
      <c r="MFO29"/>
      <c r="MFP29"/>
      <c r="MFQ29"/>
      <c r="MFR29"/>
      <c r="MFS29"/>
      <c r="MFT29"/>
      <c r="MFU29"/>
      <c r="MFV29"/>
      <c r="MFW29"/>
      <c r="MFX29"/>
      <c r="MFY29"/>
      <c r="MFZ29"/>
      <c r="MGA29"/>
      <c r="MGB29"/>
      <c r="MGC29"/>
      <c r="MGD29"/>
      <c r="MGE29"/>
      <c r="MGF29"/>
      <c r="MGG29"/>
      <c r="MGH29"/>
      <c r="MGI29"/>
      <c r="MGJ29"/>
      <c r="MGK29"/>
      <c r="MGL29"/>
      <c r="MGM29"/>
      <c r="MGN29"/>
      <c r="MGO29"/>
      <c r="MGP29"/>
      <c r="MGQ29"/>
      <c r="MGR29"/>
      <c r="MGS29"/>
      <c r="MGT29"/>
      <c r="MGU29"/>
      <c r="MGV29"/>
      <c r="MGW29"/>
      <c r="MGX29"/>
      <c r="MGY29"/>
      <c r="MGZ29"/>
      <c r="MHA29"/>
      <c r="MHB29"/>
      <c r="MHC29"/>
      <c r="MHD29"/>
      <c r="MHE29"/>
      <c r="MHF29"/>
      <c r="MHG29"/>
      <c r="MHH29"/>
      <c r="MHI29"/>
      <c r="MHJ29"/>
      <c r="MHK29"/>
      <c r="MHL29"/>
      <c r="MHM29"/>
      <c r="MHN29"/>
      <c r="MHO29"/>
      <c r="MHP29"/>
      <c r="MHQ29"/>
      <c r="MHR29"/>
      <c r="MHS29"/>
      <c r="MHT29"/>
      <c r="MHU29"/>
      <c r="MHV29"/>
      <c r="MHW29"/>
      <c r="MHX29"/>
      <c r="MHY29"/>
      <c r="MHZ29"/>
      <c r="MIA29"/>
      <c r="MIB29"/>
      <c r="MIC29"/>
      <c r="MID29"/>
      <c r="MIE29"/>
      <c r="MIF29"/>
      <c r="MIG29"/>
      <c r="MIH29"/>
      <c r="MII29"/>
      <c r="MIJ29"/>
      <c r="MIK29"/>
      <c r="MIL29"/>
      <c r="MIM29"/>
      <c r="MIN29"/>
      <c r="MIO29"/>
      <c r="MIP29"/>
      <c r="MIQ29"/>
      <c r="MIR29"/>
      <c r="MIS29"/>
      <c r="MIT29"/>
      <c r="MIU29"/>
      <c r="MIV29"/>
      <c r="MIW29"/>
      <c r="MIX29"/>
      <c r="MIY29"/>
      <c r="MIZ29"/>
      <c r="MJA29"/>
      <c r="MJB29"/>
      <c r="MJC29"/>
      <c r="MJD29"/>
      <c r="MJE29"/>
      <c r="MJF29"/>
      <c r="MJG29"/>
      <c r="MJH29"/>
      <c r="MJI29"/>
      <c r="MJJ29"/>
      <c r="MJK29"/>
      <c r="MJL29"/>
      <c r="MJM29"/>
      <c r="MJN29"/>
      <c r="MJO29"/>
      <c r="MJP29"/>
      <c r="MJQ29"/>
      <c r="MJR29"/>
      <c r="MJS29"/>
      <c r="MJT29"/>
      <c r="MJU29"/>
      <c r="MJV29"/>
      <c r="MJW29"/>
      <c r="MJX29"/>
      <c r="MJY29"/>
      <c r="MJZ29"/>
      <c r="MKA29"/>
      <c r="MKB29"/>
      <c r="MKC29"/>
      <c r="MKD29"/>
      <c r="MKE29"/>
      <c r="MKF29"/>
      <c r="MKG29"/>
      <c r="MKH29"/>
      <c r="MKI29"/>
      <c r="MKJ29"/>
      <c r="MKK29"/>
      <c r="MKL29"/>
      <c r="MKM29"/>
      <c r="MKN29"/>
      <c r="MKO29"/>
      <c r="MKP29"/>
      <c r="MKQ29"/>
      <c r="MKR29"/>
      <c r="MKS29"/>
      <c r="MKT29"/>
      <c r="MKU29"/>
      <c r="MKV29"/>
      <c r="MKW29"/>
      <c r="MKX29"/>
      <c r="MKY29"/>
      <c r="MKZ29"/>
      <c r="MLA29"/>
      <c r="MLB29"/>
      <c r="MLC29"/>
      <c r="MLD29"/>
      <c r="MLE29"/>
      <c r="MLF29"/>
      <c r="MLG29"/>
      <c r="MLH29"/>
      <c r="MLI29"/>
      <c r="MLJ29"/>
      <c r="MLK29"/>
      <c r="MLL29"/>
      <c r="MLM29"/>
      <c r="MLN29"/>
      <c r="MLO29"/>
      <c r="MLP29"/>
      <c r="MLQ29"/>
      <c r="MLR29"/>
      <c r="MLS29"/>
      <c r="MLT29"/>
      <c r="MLU29"/>
      <c r="MLV29"/>
      <c r="MLW29"/>
      <c r="MLX29"/>
      <c r="MLY29"/>
      <c r="MLZ29"/>
      <c r="MMA29"/>
      <c r="MMB29"/>
      <c r="MMC29"/>
      <c r="MMD29"/>
      <c r="MME29"/>
      <c r="MMF29"/>
      <c r="MMG29"/>
      <c r="MMH29"/>
      <c r="MMI29"/>
      <c r="MMJ29"/>
      <c r="MMK29"/>
      <c r="MML29"/>
      <c r="MMM29"/>
      <c r="MMN29"/>
      <c r="MMO29"/>
      <c r="MMP29"/>
      <c r="MMQ29"/>
      <c r="MMR29"/>
      <c r="MMS29"/>
      <c r="MMT29"/>
      <c r="MMU29"/>
      <c r="MMV29"/>
      <c r="MMW29"/>
      <c r="MMX29"/>
      <c r="MMY29"/>
      <c r="MMZ29"/>
      <c r="MNA29"/>
      <c r="MNB29"/>
      <c r="MNC29"/>
      <c r="MND29"/>
      <c r="MNE29"/>
      <c r="MNF29"/>
      <c r="MNG29"/>
      <c r="MNH29"/>
      <c r="MNI29"/>
      <c r="MNJ29"/>
      <c r="MNK29"/>
      <c r="MNL29"/>
      <c r="MNM29"/>
      <c r="MNN29"/>
      <c r="MNO29"/>
      <c r="MNP29"/>
      <c r="MNQ29"/>
      <c r="MNR29"/>
      <c r="MNS29"/>
      <c r="MNT29"/>
      <c r="MNU29"/>
      <c r="MNV29"/>
      <c r="MNW29"/>
      <c r="MNX29"/>
      <c r="MNY29"/>
      <c r="MNZ29"/>
      <c r="MOA29"/>
      <c r="MOB29"/>
      <c r="MOC29"/>
      <c r="MOD29"/>
      <c r="MOE29"/>
      <c r="MOF29"/>
      <c r="MOG29"/>
      <c r="MOH29"/>
      <c r="MOI29"/>
      <c r="MOJ29"/>
      <c r="MOK29"/>
      <c r="MOL29"/>
      <c r="MOM29"/>
      <c r="MON29"/>
      <c r="MOO29"/>
      <c r="MOP29"/>
      <c r="MOQ29"/>
      <c r="MOR29"/>
      <c r="MOS29"/>
      <c r="MOT29"/>
      <c r="MOU29"/>
      <c r="MOV29"/>
      <c r="MOW29"/>
      <c r="MOX29"/>
      <c r="MOY29"/>
      <c r="MOZ29"/>
      <c r="MPA29"/>
      <c r="MPB29"/>
      <c r="MPC29"/>
      <c r="MPD29"/>
      <c r="MPE29"/>
      <c r="MPF29"/>
      <c r="MPG29"/>
      <c r="MPH29"/>
      <c r="MPI29"/>
      <c r="MPJ29"/>
      <c r="MPK29"/>
      <c r="MPL29"/>
      <c r="MPM29"/>
      <c r="MPN29"/>
      <c r="MPO29"/>
      <c r="MPP29"/>
      <c r="MPQ29"/>
      <c r="MPR29"/>
      <c r="MPS29"/>
      <c r="MPT29"/>
      <c r="MPU29"/>
      <c r="MPV29"/>
      <c r="MPW29"/>
      <c r="MPX29"/>
      <c r="MPY29"/>
      <c r="MPZ29"/>
      <c r="MQA29"/>
      <c r="MQB29"/>
      <c r="MQC29"/>
      <c r="MQD29"/>
      <c r="MQE29"/>
      <c r="MQF29"/>
      <c r="MQG29"/>
      <c r="MQH29"/>
      <c r="MQI29"/>
      <c r="MQJ29"/>
      <c r="MQK29"/>
      <c r="MQL29"/>
      <c r="MQM29"/>
      <c r="MQN29"/>
      <c r="MQO29"/>
      <c r="MQP29"/>
      <c r="MQQ29"/>
      <c r="MQR29"/>
      <c r="MQS29"/>
      <c r="MQT29"/>
      <c r="MQU29"/>
      <c r="MQV29"/>
      <c r="MQW29"/>
      <c r="MQX29"/>
      <c r="MQY29"/>
      <c r="MQZ29"/>
      <c r="MRA29"/>
      <c r="MRB29"/>
      <c r="MRC29"/>
      <c r="MRD29"/>
      <c r="MRE29"/>
      <c r="MRF29"/>
      <c r="MRG29"/>
      <c r="MRH29"/>
      <c r="MRI29"/>
      <c r="MRJ29"/>
      <c r="MRK29"/>
      <c r="MRL29"/>
      <c r="MRM29"/>
      <c r="MRN29"/>
      <c r="MRO29"/>
      <c r="MRP29"/>
      <c r="MRQ29"/>
      <c r="MRR29"/>
      <c r="MRS29"/>
      <c r="MRT29"/>
      <c r="MRU29"/>
      <c r="MRV29"/>
      <c r="MRW29"/>
      <c r="MRX29"/>
      <c r="MRY29"/>
      <c r="MRZ29"/>
      <c r="MSA29"/>
      <c r="MSB29"/>
      <c r="MSC29"/>
      <c r="MSD29"/>
      <c r="MSE29"/>
      <c r="MSF29"/>
      <c r="MSG29"/>
      <c r="MSH29"/>
      <c r="MSI29"/>
      <c r="MSJ29"/>
      <c r="MSK29"/>
      <c r="MSL29"/>
      <c r="MSM29"/>
      <c r="MSN29"/>
      <c r="MSO29"/>
      <c r="MSP29"/>
      <c r="MSQ29"/>
      <c r="MSR29"/>
      <c r="MSS29"/>
      <c r="MST29"/>
      <c r="MSU29"/>
      <c r="MSV29"/>
      <c r="MSW29"/>
      <c r="MSX29"/>
      <c r="MSY29"/>
      <c r="MSZ29"/>
      <c r="MTA29"/>
      <c r="MTB29"/>
      <c r="MTC29"/>
      <c r="MTD29"/>
      <c r="MTE29"/>
      <c r="MTF29"/>
      <c r="MTG29"/>
      <c r="MTH29"/>
      <c r="MTI29"/>
      <c r="MTJ29"/>
      <c r="MTK29"/>
      <c r="MTL29"/>
      <c r="MTM29"/>
      <c r="MTN29"/>
      <c r="MTO29"/>
      <c r="MTP29"/>
      <c r="MTQ29"/>
      <c r="MTR29"/>
      <c r="MTS29"/>
      <c r="MTT29"/>
      <c r="MTU29"/>
      <c r="MTV29"/>
      <c r="MTW29"/>
      <c r="MTX29"/>
      <c r="MTY29"/>
      <c r="MTZ29"/>
      <c r="MUA29"/>
      <c r="MUB29"/>
      <c r="MUC29"/>
      <c r="MUD29"/>
      <c r="MUE29"/>
      <c r="MUF29"/>
      <c r="MUG29"/>
      <c r="MUH29"/>
      <c r="MUI29"/>
      <c r="MUJ29"/>
      <c r="MUK29"/>
      <c r="MUL29"/>
      <c r="MUM29"/>
      <c r="MUN29"/>
      <c r="MUO29"/>
      <c r="MUP29"/>
      <c r="MUQ29"/>
      <c r="MUR29"/>
      <c r="MUS29"/>
      <c r="MUT29"/>
      <c r="MUU29"/>
      <c r="MUV29"/>
      <c r="MUW29"/>
      <c r="MUX29"/>
      <c r="MUY29"/>
      <c r="MUZ29"/>
      <c r="MVA29"/>
      <c r="MVB29"/>
      <c r="MVC29"/>
      <c r="MVD29"/>
      <c r="MVE29"/>
      <c r="MVF29"/>
      <c r="MVG29"/>
      <c r="MVH29"/>
      <c r="MVI29"/>
      <c r="MVJ29"/>
      <c r="MVK29"/>
      <c r="MVL29"/>
      <c r="MVM29"/>
      <c r="MVN29"/>
      <c r="MVO29"/>
      <c r="MVP29"/>
      <c r="MVQ29"/>
      <c r="MVR29"/>
      <c r="MVS29"/>
      <c r="MVT29"/>
      <c r="MVU29"/>
      <c r="MVV29"/>
      <c r="MVW29"/>
      <c r="MVX29"/>
      <c r="MVY29"/>
      <c r="MVZ29"/>
      <c r="MWA29"/>
      <c r="MWB29"/>
      <c r="MWC29"/>
      <c r="MWD29"/>
      <c r="MWE29"/>
      <c r="MWF29"/>
      <c r="MWG29"/>
      <c r="MWH29"/>
      <c r="MWI29"/>
      <c r="MWJ29"/>
      <c r="MWK29"/>
      <c r="MWL29"/>
      <c r="MWM29"/>
      <c r="MWN29"/>
      <c r="MWO29"/>
      <c r="MWP29"/>
      <c r="MWQ29"/>
      <c r="MWR29"/>
      <c r="MWS29"/>
      <c r="MWT29"/>
      <c r="MWU29"/>
      <c r="MWV29"/>
      <c r="MWW29"/>
      <c r="MWX29"/>
      <c r="MWY29"/>
      <c r="MWZ29"/>
      <c r="MXA29"/>
      <c r="MXB29"/>
      <c r="MXC29"/>
      <c r="MXD29"/>
      <c r="MXE29"/>
      <c r="MXF29"/>
      <c r="MXG29"/>
      <c r="MXH29"/>
      <c r="MXI29"/>
      <c r="MXJ29"/>
      <c r="MXK29"/>
      <c r="MXL29"/>
      <c r="MXM29"/>
      <c r="MXN29"/>
      <c r="MXO29"/>
      <c r="MXP29"/>
      <c r="MXQ29"/>
      <c r="MXR29"/>
      <c r="MXS29"/>
      <c r="MXT29"/>
      <c r="MXU29"/>
      <c r="MXV29"/>
      <c r="MXW29"/>
      <c r="MXX29"/>
      <c r="MXY29"/>
      <c r="MXZ29"/>
      <c r="MYA29"/>
      <c r="MYB29"/>
      <c r="MYC29"/>
      <c r="MYD29"/>
      <c r="MYE29"/>
      <c r="MYF29"/>
      <c r="MYG29"/>
      <c r="MYH29"/>
      <c r="MYI29"/>
      <c r="MYJ29"/>
      <c r="MYK29"/>
      <c r="MYL29"/>
      <c r="MYM29"/>
      <c r="MYN29"/>
      <c r="MYO29"/>
      <c r="MYP29"/>
      <c r="MYQ29"/>
      <c r="MYR29"/>
      <c r="MYS29"/>
      <c r="MYT29"/>
      <c r="MYU29"/>
      <c r="MYV29"/>
      <c r="MYW29"/>
      <c r="MYX29"/>
      <c r="MYY29"/>
      <c r="MYZ29"/>
      <c r="MZA29"/>
      <c r="MZB29"/>
      <c r="MZC29"/>
      <c r="MZD29"/>
      <c r="MZE29"/>
      <c r="MZF29"/>
      <c r="MZG29"/>
      <c r="MZH29"/>
      <c r="MZI29"/>
      <c r="MZJ29"/>
      <c r="MZK29"/>
      <c r="MZL29"/>
      <c r="MZM29"/>
      <c r="MZN29"/>
      <c r="MZO29"/>
      <c r="MZP29"/>
      <c r="MZQ29"/>
      <c r="MZR29"/>
      <c r="MZS29"/>
      <c r="MZT29"/>
      <c r="MZU29"/>
      <c r="MZV29"/>
      <c r="MZW29"/>
      <c r="MZX29"/>
      <c r="MZY29"/>
      <c r="MZZ29"/>
      <c r="NAA29"/>
      <c r="NAB29"/>
      <c r="NAC29"/>
      <c r="NAD29"/>
      <c r="NAE29"/>
      <c r="NAF29"/>
      <c r="NAG29"/>
      <c r="NAH29"/>
      <c r="NAI29"/>
      <c r="NAJ29"/>
      <c r="NAK29"/>
      <c r="NAL29"/>
      <c r="NAM29"/>
      <c r="NAN29"/>
      <c r="NAO29"/>
      <c r="NAP29"/>
      <c r="NAQ29"/>
      <c r="NAR29"/>
      <c r="NAS29"/>
      <c r="NAT29"/>
      <c r="NAU29"/>
      <c r="NAV29"/>
      <c r="NAW29"/>
      <c r="NAX29"/>
      <c r="NAY29"/>
      <c r="NAZ29"/>
      <c r="NBA29"/>
      <c r="NBB29"/>
      <c r="NBC29"/>
      <c r="NBD29"/>
      <c r="NBE29"/>
      <c r="NBF29"/>
      <c r="NBG29"/>
      <c r="NBH29"/>
      <c r="NBI29"/>
      <c r="NBJ29"/>
      <c r="NBK29"/>
      <c r="NBL29"/>
      <c r="NBM29"/>
      <c r="NBN29"/>
      <c r="NBO29"/>
      <c r="NBP29"/>
      <c r="NBQ29"/>
      <c r="NBR29"/>
      <c r="NBS29"/>
      <c r="NBT29"/>
      <c r="NBU29"/>
      <c r="NBV29"/>
      <c r="NBW29"/>
      <c r="NBX29"/>
      <c r="NBY29"/>
      <c r="NBZ29"/>
      <c r="NCA29"/>
      <c r="NCB29"/>
      <c r="NCC29"/>
      <c r="NCD29"/>
      <c r="NCE29"/>
      <c r="NCF29"/>
      <c r="NCG29"/>
      <c r="NCH29"/>
      <c r="NCI29"/>
      <c r="NCJ29"/>
      <c r="NCK29"/>
      <c r="NCL29"/>
      <c r="NCM29"/>
      <c r="NCN29"/>
      <c r="NCO29"/>
      <c r="NCP29"/>
      <c r="NCQ29"/>
      <c r="NCR29"/>
      <c r="NCS29"/>
      <c r="NCT29"/>
      <c r="NCU29"/>
      <c r="NCV29"/>
      <c r="NCW29"/>
      <c r="NCX29"/>
      <c r="NCY29"/>
      <c r="NCZ29"/>
      <c r="NDA29"/>
      <c r="NDB29"/>
      <c r="NDC29"/>
      <c r="NDD29"/>
      <c r="NDE29"/>
      <c r="NDF29"/>
      <c r="NDG29"/>
      <c r="NDH29"/>
      <c r="NDI29"/>
      <c r="NDJ29"/>
      <c r="NDK29"/>
      <c r="NDL29"/>
      <c r="NDM29"/>
      <c r="NDN29"/>
      <c r="NDO29"/>
      <c r="NDP29"/>
      <c r="NDQ29"/>
      <c r="NDR29"/>
      <c r="NDS29"/>
      <c r="NDT29"/>
      <c r="NDU29"/>
      <c r="NDV29"/>
      <c r="NDW29"/>
      <c r="NDX29"/>
      <c r="NDY29"/>
      <c r="NDZ29"/>
      <c r="NEA29"/>
      <c r="NEB29"/>
      <c r="NEC29"/>
      <c r="NED29"/>
      <c r="NEE29"/>
      <c r="NEF29"/>
      <c r="NEG29"/>
      <c r="NEH29"/>
      <c r="NEI29"/>
      <c r="NEJ29"/>
      <c r="NEK29"/>
      <c r="NEL29"/>
      <c r="NEM29"/>
      <c r="NEN29"/>
      <c r="NEO29"/>
      <c r="NEP29"/>
      <c r="NEQ29"/>
      <c r="NER29"/>
      <c r="NES29"/>
      <c r="NET29"/>
      <c r="NEU29"/>
      <c r="NEV29"/>
      <c r="NEW29"/>
      <c r="NEX29"/>
      <c r="NEY29"/>
      <c r="NEZ29"/>
      <c r="NFA29"/>
      <c r="NFB29"/>
      <c r="NFC29"/>
      <c r="NFD29"/>
      <c r="NFE29"/>
      <c r="NFF29"/>
      <c r="NFG29"/>
      <c r="NFH29"/>
      <c r="NFI29"/>
      <c r="NFJ29"/>
      <c r="NFK29"/>
      <c r="NFL29"/>
      <c r="NFM29"/>
      <c r="NFN29"/>
      <c r="NFO29"/>
      <c r="NFP29"/>
      <c r="NFQ29"/>
      <c r="NFR29"/>
      <c r="NFS29"/>
      <c r="NFT29"/>
      <c r="NFU29"/>
      <c r="NFV29"/>
      <c r="NFW29"/>
      <c r="NFX29"/>
      <c r="NFY29"/>
      <c r="NFZ29"/>
      <c r="NGA29"/>
      <c r="NGB29"/>
      <c r="NGC29"/>
      <c r="NGD29"/>
      <c r="NGE29"/>
      <c r="NGF29"/>
      <c r="NGG29"/>
      <c r="NGH29"/>
      <c r="NGI29"/>
      <c r="NGJ29"/>
      <c r="NGK29"/>
      <c r="NGL29"/>
      <c r="NGM29"/>
      <c r="NGN29"/>
      <c r="NGO29"/>
      <c r="NGP29"/>
      <c r="NGQ29"/>
      <c r="NGR29"/>
      <c r="NGS29"/>
      <c r="NGT29"/>
      <c r="NGU29"/>
      <c r="NGV29"/>
      <c r="NGW29"/>
      <c r="NGX29"/>
      <c r="NGY29"/>
      <c r="NGZ29"/>
      <c r="NHA29"/>
      <c r="NHB29"/>
      <c r="NHC29"/>
      <c r="NHD29"/>
      <c r="NHE29"/>
      <c r="NHF29"/>
      <c r="NHG29"/>
      <c r="NHH29"/>
      <c r="NHI29"/>
      <c r="NHJ29"/>
      <c r="NHK29"/>
      <c r="NHL29"/>
      <c r="NHM29"/>
      <c r="NHN29"/>
      <c r="NHO29"/>
      <c r="NHP29"/>
      <c r="NHQ29"/>
      <c r="NHR29"/>
      <c r="NHS29"/>
      <c r="NHT29"/>
      <c r="NHU29"/>
      <c r="NHV29"/>
      <c r="NHW29"/>
      <c r="NHX29"/>
      <c r="NHY29"/>
      <c r="NHZ29"/>
      <c r="NIA29"/>
      <c r="NIB29"/>
      <c r="NIC29"/>
      <c r="NID29"/>
      <c r="NIE29"/>
      <c r="NIF29"/>
      <c r="NIG29"/>
      <c r="NIH29"/>
      <c r="NII29"/>
      <c r="NIJ29"/>
      <c r="NIK29"/>
      <c r="NIL29"/>
      <c r="NIM29"/>
      <c r="NIN29"/>
      <c r="NIO29"/>
      <c r="NIP29"/>
      <c r="NIQ29"/>
      <c r="NIR29"/>
      <c r="NIS29"/>
      <c r="NIT29"/>
      <c r="NIU29"/>
      <c r="NIV29"/>
      <c r="NIW29"/>
      <c r="NIX29"/>
      <c r="NIY29"/>
      <c r="NIZ29"/>
      <c r="NJA29"/>
      <c r="NJB29"/>
      <c r="NJC29"/>
      <c r="NJD29"/>
      <c r="NJE29"/>
      <c r="NJF29"/>
      <c r="NJG29"/>
      <c r="NJH29"/>
      <c r="NJI29"/>
      <c r="NJJ29"/>
      <c r="NJK29"/>
      <c r="NJL29"/>
      <c r="NJM29"/>
      <c r="NJN29"/>
      <c r="NJO29"/>
      <c r="NJP29"/>
      <c r="NJQ29"/>
      <c r="NJR29"/>
      <c r="NJS29"/>
      <c r="NJT29"/>
      <c r="NJU29"/>
      <c r="NJV29"/>
      <c r="NJW29"/>
      <c r="NJX29"/>
      <c r="NJY29"/>
      <c r="NJZ29"/>
      <c r="NKA29"/>
      <c r="NKB29"/>
      <c r="NKC29"/>
      <c r="NKD29"/>
      <c r="NKE29"/>
      <c r="NKF29"/>
      <c r="NKG29"/>
      <c r="NKH29"/>
      <c r="NKI29"/>
      <c r="NKJ29"/>
      <c r="NKK29"/>
      <c r="NKL29"/>
      <c r="NKM29"/>
      <c r="NKN29"/>
      <c r="NKO29"/>
      <c r="NKP29"/>
      <c r="NKQ29"/>
      <c r="NKR29"/>
      <c r="NKS29"/>
      <c r="NKT29"/>
      <c r="NKU29"/>
      <c r="NKV29"/>
      <c r="NKW29"/>
      <c r="NKX29"/>
      <c r="NKY29"/>
      <c r="NKZ29"/>
      <c r="NLA29"/>
      <c r="NLB29"/>
      <c r="NLC29"/>
      <c r="NLD29"/>
      <c r="NLE29"/>
      <c r="NLF29"/>
      <c r="NLG29"/>
      <c r="NLH29"/>
      <c r="NLI29"/>
      <c r="NLJ29"/>
      <c r="NLK29"/>
      <c r="NLL29"/>
      <c r="NLM29"/>
      <c r="NLN29"/>
      <c r="NLO29"/>
      <c r="NLP29"/>
      <c r="NLQ29"/>
      <c r="NLR29"/>
      <c r="NLS29"/>
      <c r="NLT29"/>
      <c r="NLU29"/>
      <c r="NLV29"/>
      <c r="NLW29"/>
      <c r="NLX29"/>
      <c r="NLY29"/>
      <c r="NLZ29"/>
      <c r="NMA29"/>
      <c r="NMB29"/>
      <c r="NMC29"/>
      <c r="NMD29"/>
      <c r="NME29"/>
      <c r="NMF29"/>
      <c r="NMG29"/>
      <c r="NMH29"/>
      <c r="NMI29"/>
      <c r="NMJ29"/>
      <c r="NMK29"/>
      <c r="NML29"/>
      <c r="NMM29"/>
      <c r="NMN29"/>
      <c r="NMO29"/>
      <c r="NMP29"/>
      <c r="NMQ29"/>
      <c r="NMR29"/>
      <c r="NMS29"/>
      <c r="NMT29"/>
      <c r="NMU29"/>
      <c r="NMV29"/>
      <c r="NMW29"/>
      <c r="NMX29"/>
      <c r="NMY29"/>
      <c r="NMZ29"/>
      <c r="NNA29"/>
      <c r="NNB29"/>
      <c r="NNC29"/>
      <c r="NND29"/>
      <c r="NNE29"/>
      <c r="NNF29"/>
      <c r="NNG29"/>
      <c r="NNH29"/>
      <c r="NNI29"/>
      <c r="NNJ29"/>
      <c r="NNK29"/>
      <c r="NNL29"/>
      <c r="NNM29"/>
      <c r="NNN29"/>
      <c r="NNO29"/>
      <c r="NNP29"/>
      <c r="NNQ29"/>
      <c r="NNR29"/>
      <c r="NNS29"/>
      <c r="NNT29"/>
      <c r="NNU29"/>
      <c r="NNV29"/>
      <c r="NNW29"/>
      <c r="NNX29"/>
      <c r="NNY29"/>
      <c r="NNZ29"/>
      <c r="NOA29"/>
      <c r="NOB29"/>
      <c r="NOC29"/>
      <c r="NOD29"/>
      <c r="NOE29"/>
      <c r="NOF29"/>
      <c r="NOG29"/>
      <c r="NOH29"/>
      <c r="NOI29"/>
      <c r="NOJ29"/>
      <c r="NOK29"/>
      <c r="NOL29"/>
      <c r="NOM29"/>
      <c r="NON29"/>
      <c r="NOO29"/>
      <c r="NOP29"/>
      <c r="NOQ29"/>
      <c r="NOR29"/>
      <c r="NOS29"/>
      <c r="NOT29"/>
      <c r="NOU29"/>
      <c r="NOV29"/>
      <c r="NOW29"/>
      <c r="NOX29"/>
      <c r="NOY29"/>
      <c r="NOZ29"/>
      <c r="NPA29"/>
      <c r="NPB29"/>
      <c r="NPC29"/>
      <c r="NPD29"/>
      <c r="NPE29"/>
      <c r="NPF29"/>
      <c r="NPG29"/>
      <c r="NPH29"/>
      <c r="NPI29"/>
      <c r="NPJ29"/>
      <c r="NPK29"/>
      <c r="NPL29"/>
      <c r="NPM29"/>
      <c r="NPN29"/>
      <c r="NPO29"/>
      <c r="NPP29"/>
      <c r="NPQ29"/>
      <c r="NPR29"/>
      <c r="NPS29"/>
      <c r="NPT29"/>
      <c r="NPU29"/>
      <c r="NPV29"/>
      <c r="NPW29"/>
      <c r="NPX29"/>
      <c r="NPY29"/>
      <c r="NPZ29"/>
      <c r="NQA29"/>
      <c r="NQB29"/>
      <c r="NQC29"/>
      <c r="NQD29"/>
      <c r="NQE29"/>
      <c r="NQF29"/>
      <c r="NQG29"/>
      <c r="NQH29"/>
      <c r="NQI29"/>
      <c r="NQJ29"/>
      <c r="NQK29"/>
      <c r="NQL29"/>
      <c r="NQM29"/>
      <c r="NQN29"/>
      <c r="NQO29"/>
      <c r="NQP29"/>
      <c r="NQQ29"/>
      <c r="NQR29"/>
      <c r="NQS29"/>
      <c r="NQT29"/>
      <c r="NQU29"/>
      <c r="NQV29"/>
      <c r="NQW29"/>
      <c r="NQX29"/>
      <c r="NQY29"/>
      <c r="NQZ29"/>
      <c r="NRA29"/>
      <c r="NRB29"/>
      <c r="NRC29"/>
      <c r="NRD29"/>
      <c r="NRE29"/>
      <c r="NRF29"/>
      <c r="NRG29"/>
      <c r="NRH29"/>
      <c r="NRI29"/>
      <c r="NRJ29"/>
      <c r="NRK29"/>
      <c r="NRL29"/>
      <c r="NRM29"/>
      <c r="NRN29"/>
      <c r="NRO29"/>
      <c r="NRP29"/>
      <c r="NRQ29"/>
      <c r="NRR29"/>
      <c r="NRS29"/>
      <c r="NRT29"/>
      <c r="NRU29"/>
      <c r="NRV29"/>
      <c r="NRW29"/>
      <c r="NRX29"/>
      <c r="NRY29"/>
      <c r="NRZ29"/>
      <c r="NSA29"/>
      <c r="NSB29"/>
      <c r="NSC29"/>
      <c r="NSD29"/>
      <c r="NSE29"/>
      <c r="NSF29"/>
      <c r="NSG29"/>
      <c r="NSH29"/>
      <c r="NSI29"/>
      <c r="NSJ29"/>
      <c r="NSK29"/>
      <c r="NSL29"/>
      <c r="NSM29"/>
      <c r="NSN29"/>
      <c r="NSO29"/>
      <c r="NSP29"/>
      <c r="NSQ29"/>
      <c r="NSR29"/>
      <c r="NSS29"/>
      <c r="NST29"/>
      <c r="NSU29"/>
      <c r="NSV29"/>
      <c r="NSW29"/>
      <c r="NSX29"/>
      <c r="NSY29"/>
      <c r="NSZ29"/>
      <c r="NTA29"/>
      <c r="NTB29"/>
      <c r="NTC29"/>
      <c r="NTD29"/>
      <c r="NTE29"/>
      <c r="NTF29"/>
      <c r="NTG29"/>
      <c r="NTH29"/>
      <c r="NTI29"/>
      <c r="NTJ29"/>
      <c r="NTK29"/>
      <c r="NTL29"/>
      <c r="NTM29"/>
      <c r="NTN29"/>
      <c r="NTO29"/>
      <c r="NTP29"/>
      <c r="NTQ29"/>
      <c r="NTR29"/>
      <c r="NTS29"/>
      <c r="NTT29"/>
      <c r="NTU29"/>
      <c r="NTV29"/>
      <c r="NTW29"/>
      <c r="NTX29"/>
      <c r="NTY29"/>
      <c r="NTZ29"/>
      <c r="NUA29"/>
      <c r="NUB29"/>
      <c r="NUC29"/>
      <c r="NUD29"/>
      <c r="NUE29"/>
      <c r="NUF29"/>
      <c r="NUG29"/>
      <c r="NUH29"/>
      <c r="NUI29"/>
      <c r="NUJ29"/>
      <c r="NUK29"/>
      <c r="NUL29"/>
      <c r="NUM29"/>
      <c r="NUN29"/>
      <c r="NUO29"/>
      <c r="NUP29"/>
      <c r="NUQ29"/>
      <c r="NUR29"/>
      <c r="NUS29"/>
      <c r="NUT29"/>
      <c r="NUU29"/>
      <c r="NUV29"/>
      <c r="NUW29"/>
      <c r="NUX29"/>
      <c r="NUY29"/>
      <c r="NUZ29"/>
      <c r="NVA29"/>
      <c r="NVB29"/>
      <c r="NVC29"/>
      <c r="NVD29"/>
      <c r="NVE29"/>
      <c r="NVF29"/>
      <c r="NVG29"/>
      <c r="NVH29"/>
      <c r="NVI29"/>
      <c r="NVJ29"/>
      <c r="NVK29"/>
      <c r="NVL29"/>
      <c r="NVM29"/>
      <c r="NVN29"/>
      <c r="NVO29"/>
      <c r="NVP29"/>
      <c r="NVQ29"/>
      <c r="NVR29"/>
      <c r="NVS29"/>
      <c r="NVT29"/>
      <c r="NVU29"/>
      <c r="NVV29"/>
      <c r="NVW29"/>
      <c r="NVX29"/>
      <c r="NVY29"/>
      <c r="NVZ29"/>
      <c r="NWA29"/>
      <c r="NWB29"/>
      <c r="NWC29"/>
      <c r="NWD29"/>
      <c r="NWE29"/>
      <c r="NWF29"/>
      <c r="NWG29"/>
      <c r="NWH29"/>
      <c r="NWI29"/>
      <c r="NWJ29"/>
      <c r="NWK29"/>
      <c r="NWL29"/>
      <c r="NWM29"/>
      <c r="NWN29"/>
      <c r="NWO29"/>
      <c r="NWP29"/>
      <c r="NWQ29"/>
      <c r="NWR29"/>
      <c r="NWS29"/>
      <c r="NWT29"/>
      <c r="NWU29"/>
      <c r="NWV29"/>
      <c r="NWW29"/>
      <c r="NWX29"/>
      <c r="NWY29"/>
      <c r="NWZ29"/>
      <c r="NXA29"/>
      <c r="NXB29"/>
      <c r="NXC29"/>
      <c r="NXD29"/>
      <c r="NXE29"/>
      <c r="NXF29"/>
      <c r="NXG29"/>
      <c r="NXH29"/>
      <c r="NXI29"/>
      <c r="NXJ29"/>
      <c r="NXK29"/>
      <c r="NXL29"/>
      <c r="NXM29"/>
      <c r="NXN29"/>
      <c r="NXO29"/>
      <c r="NXP29"/>
      <c r="NXQ29"/>
      <c r="NXR29"/>
      <c r="NXS29"/>
      <c r="NXT29"/>
      <c r="NXU29"/>
      <c r="NXV29"/>
      <c r="NXW29"/>
      <c r="NXX29"/>
      <c r="NXY29"/>
      <c r="NXZ29"/>
      <c r="NYA29"/>
      <c r="NYB29"/>
      <c r="NYC29"/>
      <c r="NYD29"/>
      <c r="NYE29"/>
      <c r="NYF29"/>
      <c r="NYG29"/>
      <c r="NYH29"/>
      <c r="NYI29"/>
      <c r="NYJ29"/>
      <c r="NYK29"/>
      <c r="NYL29"/>
      <c r="NYM29"/>
      <c r="NYN29"/>
      <c r="NYO29"/>
      <c r="NYP29"/>
      <c r="NYQ29"/>
      <c r="NYR29"/>
      <c r="NYS29"/>
      <c r="NYT29"/>
      <c r="NYU29"/>
      <c r="NYV29"/>
      <c r="NYW29"/>
      <c r="NYX29"/>
      <c r="NYY29"/>
      <c r="NYZ29"/>
      <c r="NZA29"/>
      <c r="NZB29"/>
      <c r="NZC29"/>
      <c r="NZD29"/>
      <c r="NZE29"/>
      <c r="NZF29"/>
      <c r="NZG29"/>
      <c r="NZH29"/>
      <c r="NZI29"/>
      <c r="NZJ29"/>
      <c r="NZK29"/>
      <c r="NZL29"/>
      <c r="NZM29"/>
      <c r="NZN29"/>
      <c r="NZO29"/>
      <c r="NZP29"/>
      <c r="NZQ29"/>
      <c r="NZR29"/>
      <c r="NZS29"/>
      <c r="NZT29"/>
      <c r="NZU29"/>
      <c r="NZV29"/>
      <c r="NZW29"/>
      <c r="NZX29"/>
      <c r="NZY29"/>
      <c r="NZZ29"/>
      <c r="OAA29"/>
      <c r="OAB29"/>
      <c r="OAC29"/>
      <c r="OAD29"/>
      <c r="OAE29"/>
      <c r="OAF29"/>
      <c r="OAG29"/>
      <c r="OAH29"/>
      <c r="OAI29"/>
      <c r="OAJ29"/>
      <c r="OAK29"/>
      <c r="OAL29"/>
      <c r="OAM29"/>
      <c r="OAN29"/>
      <c r="OAO29"/>
      <c r="OAP29"/>
      <c r="OAQ29"/>
      <c r="OAR29"/>
      <c r="OAS29"/>
      <c r="OAT29"/>
      <c r="OAU29"/>
      <c r="OAV29"/>
      <c r="OAW29"/>
      <c r="OAX29"/>
      <c r="OAY29"/>
      <c r="OAZ29"/>
      <c r="OBA29"/>
      <c r="OBB29"/>
      <c r="OBC29"/>
      <c r="OBD29"/>
      <c r="OBE29"/>
      <c r="OBF29"/>
      <c r="OBG29"/>
      <c r="OBH29"/>
      <c r="OBI29"/>
      <c r="OBJ29"/>
      <c r="OBK29"/>
      <c r="OBL29"/>
      <c r="OBM29"/>
      <c r="OBN29"/>
      <c r="OBO29"/>
      <c r="OBP29"/>
      <c r="OBQ29"/>
      <c r="OBR29"/>
      <c r="OBS29"/>
      <c r="OBT29"/>
      <c r="OBU29"/>
      <c r="OBV29"/>
      <c r="OBW29"/>
      <c r="OBX29"/>
      <c r="OBY29"/>
      <c r="OBZ29"/>
      <c r="OCA29"/>
      <c r="OCB29"/>
      <c r="OCC29"/>
      <c r="OCD29"/>
      <c r="OCE29"/>
      <c r="OCF29"/>
      <c r="OCG29"/>
      <c r="OCH29"/>
      <c r="OCI29"/>
      <c r="OCJ29"/>
      <c r="OCK29"/>
      <c r="OCL29"/>
      <c r="OCM29"/>
      <c r="OCN29"/>
      <c r="OCO29"/>
      <c r="OCP29"/>
      <c r="OCQ29"/>
      <c r="OCR29"/>
      <c r="OCS29"/>
      <c r="OCT29"/>
      <c r="OCU29"/>
      <c r="OCV29"/>
      <c r="OCW29"/>
      <c r="OCX29"/>
      <c r="OCY29"/>
      <c r="OCZ29"/>
      <c r="ODA29"/>
      <c r="ODB29"/>
      <c r="ODC29"/>
      <c r="ODD29"/>
      <c r="ODE29"/>
      <c r="ODF29"/>
      <c r="ODG29"/>
      <c r="ODH29"/>
      <c r="ODI29"/>
      <c r="ODJ29"/>
      <c r="ODK29"/>
      <c r="ODL29"/>
      <c r="ODM29"/>
      <c r="ODN29"/>
      <c r="ODO29"/>
      <c r="ODP29"/>
      <c r="ODQ29"/>
      <c r="ODR29"/>
      <c r="ODS29"/>
      <c r="ODT29"/>
      <c r="ODU29"/>
      <c r="ODV29"/>
      <c r="ODW29"/>
      <c r="ODX29"/>
      <c r="ODY29"/>
      <c r="ODZ29"/>
      <c r="OEA29"/>
      <c r="OEB29"/>
      <c r="OEC29"/>
      <c r="OED29"/>
      <c r="OEE29"/>
      <c r="OEF29"/>
      <c r="OEG29"/>
      <c r="OEH29"/>
      <c r="OEI29"/>
      <c r="OEJ29"/>
      <c r="OEK29"/>
      <c r="OEL29"/>
      <c r="OEM29"/>
      <c r="OEN29"/>
      <c r="OEO29"/>
      <c r="OEP29"/>
      <c r="OEQ29"/>
      <c r="OER29"/>
      <c r="OES29"/>
      <c r="OET29"/>
      <c r="OEU29"/>
      <c r="OEV29"/>
      <c r="OEW29"/>
      <c r="OEX29"/>
      <c r="OEY29"/>
      <c r="OEZ29"/>
      <c r="OFA29"/>
      <c r="OFB29"/>
      <c r="OFC29"/>
      <c r="OFD29"/>
      <c r="OFE29"/>
      <c r="OFF29"/>
      <c r="OFG29"/>
      <c r="OFH29"/>
      <c r="OFI29"/>
      <c r="OFJ29"/>
      <c r="OFK29"/>
      <c r="OFL29"/>
      <c r="OFM29"/>
      <c r="OFN29"/>
      <c r="OFO29"/>
      <c r="OFP29"/>
      <c r="OFQ29"/>
      <c r="OFR29"/>
      <c r="OFS29"/>
      <c r="OFT29"/>
      <c r="OFU29"/>
      <c r="OFV29"/>
      <c r="OFW29"/>
      <c r="OFX29"/>
      <c r="OFY29"/>
      <c r="OFZ29"/>
      <c r="OGA29"/>
      <c r="OGB29"/>
      <c r="OGC29"/>
      <c r="OGD29"/>
      <c r="OGE29"/>
      <c r="OGF29"/>
      <c r="OGG29"/>
      <c r="OGH29"/>
      <c r="OGI29"/>
      <c r="OGJ29"/>
      <c r="OGK29"/>
      <c r="OGL29"/>
      <c r="OGM29"/>
      <c r="OGN29"/>
      <c r="OGO29"/>
      <c r="OGP29"/>
      <c r="OGQ29"/>
      <c r="OGR29"/>
      <c r="OGS29"/>
      <c r="OGT29"/>
      <c r="OGU29"/>
      <c r="OGV29"/>
      <c r="OGW29"/>
      <c r="OGX29"/>
      <c r="OGY29"/>
      <c r="OGZ29"/>
      <c r="OHA29"/>
      <c r="OHB29"/>
      <c r="OHC29"/>
      <c r="OHD29"/>
      <c r="OHE29"/>
      <c r="OHF29"/>
      <c r="OHG29"/>
      <c r="OHH29"/>
      <c r="OHI29"/>
      <c r="OHJ29"/>
      <c r="OHK29"/>
      <c r="OHL29"/>
      <c r="OHM29"/>
      <c r="OHN29"/>
      <c r="OHO29"/>
      <c r="OHP29"/>
      <c r="OHQ29"/>
      <c r="OHR29"/>
      <c r="OHS29"/>
      <c r="OHT29"/>
      <c r="OHU29"/>
      <c r="OHV29"/>
      <c r="OHW29"/>
      <c r="OHX29"/>
      <c r="OHY29"/>
      <c r="OHZ29"/>
      <c r="OIA29"/>
      <c r="OIB29"/>
      <c r="OIC29"/>
      <c r="OID29"/>
      <c r="OIE29"/>
      <c r="OIF29"/>
      <c r="OIG29"/>
      <c r="OIH29"/>
      <c r="OII29"/>
      <c r="OIJ29"/>
      <c r="OIK29"/>
      <c r="OIL29"/>
      <c r="OIM29"/>
      <c r="OIN29"/>
      <c r="OIO29"/>
      <c r="OIP29"/>
      <c r="OIQ29"/>
      <c r="OIR29"/>
      <c r="OIS29"/>
      <c r="OIT29"/>
      <c r="OIU29"/>
      <c r="OIV29"/>
      <c r="OIW29"/>
      <c r="OIX29"/>
      <c r="OIY29"/>
      <c r="OIZ29"/>
      <c r="OJA29"/>
      <c r="OJB29"/>
      <c r="OJC29"/>
      <c r="OJD29"/>
      <c r="OJE29"/>
      <c r="OJF29"/>
      <c r="OJG29"/>
      <c r="OJH29"/>
      <c r="OJI29"/>
      <c r="OJJ29"/>
      <c r="OJK29"/>
      <c r="OJL29"/>
      <c r="OJM29"/>
      <c r="OJN29"/>
      <c r="OJO29"/>
      <c r="OJP29"/>
      <c r="OJQ29"/>
      <c r="OJR29"/>
      <c r="OJS29"/>
      <c r="OJT29"/>
      <c r="OJU29"/>
      <c r="OJV29"/>
      <c r="OJW29"/>
      <c r="OJX29"/>
      <c r="OJY29"/>
      <c r="OJZ29"/>
      <c r="OKA29"/>
      <c r="OKB29"/>
      <c r="OKC29"/>
      <c r="OKD29"/>
      <c r="OKE29"/>
      <c r="OKF29"/>
      <c r="OKG29"/>
      <c r="OKH29"/>
      <c r="OKI29"/>
      <c r="OKJ29"/>
      <c r="OKK29"/>
      <c r="OKL29"/>
      <c r="OKM29"/>
      <c r="OKN29"/>
      <c r="OKO29"/>
      <c r="OKP29"/>
      <c r="OKQ29"/>
      <c r="OKR29"/>
      <c r="OKS29"/>
      <c r="OKT29"/>
      <c r="OKU29"/>
      <c r="OKV29"/>
      <c r="OKW29"/>
      <c r="OKX29"/>
      <c r="OKY29"/>
      <c r="OKZ29"/>
      <c r="OLA29"/>
      <c r="OLB29"/>
      <c r="OLC29"/>
      <c r="OLD29"/>
      <c r="OLE29"/>
      <c r="OLF29"/>
      <c r="OLG29"/>
      <c r="OLH29"/>
      <c r="OLI29"/>
      <c r="OLJ29"/>
      <c r="OLK29"/>
      <c r="OLL29"/>
      <c r="OLM29"/>
      <c r="OLN29"/>
      <c r="OLO29"/>
      <c r="OLP29"/>
      <c r="OLQ29"/>
      <c r="OLR29"/>
      <c r="OLS29"/>
      <c r="OLT29"/>
      <c r="OLU29"/>
      <c r="OLV29"/>
      <c r="OLW29"/>
      <c r="OLX29"/>
      <c r="OLY29"/>
      <c r="OLZ29"/>
      <c r="OMA29"/>
      <c r="OMB29"/>
      <c r="OMC29"/>
      <c r="OMD29"/>
      <c r="OME29"/>
      <c r="OMF29"/>
      <c r="OMG29"/>
      <c r="OMH29"/>
      <c r="OMI29"/>
      <c r="OMJ29"/>
      <c r="OMK29"/>
      <c r="OML29"/>
      <c r="OMM29"/>
      <c r="OMN29"/>
      <c r="OMO29"/>
      <c r="OMP29"/>
      <c r="OMQ29"/>
      <c r="OMR29"/>
      <c r="OMS29"/>
      <c r="OMT29"/>
      <c r="OMU29"/>
      <c r="OMV29"/>
      <c r="OMW29"/>
      <c r="OMX29"/>
      <c r="OMY29"/>
      <c r="OMZ29"/>
      <c r="ONA29"/>
      <c r="ONB29"/>
      <c r="ONC29"/>
      <c r="OND29"/>
      <c r="ONE29"/>
      <c r="ONF29"/>
      <c r="ONG29"/>
      <c r="ONH29"/>
      <c r="ONI29"/>
      <c r="ONJ29"/>
      <c r="ONK29"/>
      <c r="ONL29"/>
      <c r="ONM29"/>
      <c r="ONN29"/>
      <c r="ONO29"/>
      <c r="ONP29"/>
      <c r="ONQ29"/>
      <c r="ONR29"/>
      <c r="ONS29"/>
      <c r="ONT29"/>
      <c r="ONU29"/>
      <c r="ONV29"/>
      <c r="ONW29"/>
      <c r="ONX29"/>
      <c r="ONY29"/>
      <c r="ONZ29"/>
      <c r="OOA29"/>
      <c r="OOB29"/>
      <c r="OOC29"/>
      <c r="OOD29"/>
      <c r="OOE29"/>
      <c r="OOF29"/>
      <c r="OOG29"/>
      <c r="OOH29"/>
      <c r="OOI29"/>
      <c r="OOJ29"/>
      <c r="OOK29"/>
      <c r="OOL29"/>
      <c r="OOM29"/>
      <c r="OON29"/>
      <c r="OOO29"/>
      <c r="OOP29"/>
      <c r="OOQ29"/>
      <c r="OOR29"/>
      <c r="OOS29"/>
      <c r="OOT29"/>
      <c r="OOU29"/>
      <c r="OOV29"/>
      <c r="OOW29"/>
      <c r="OOX29"/>
      <c r="OOY29"/>
      <c r="OOZ29"/>
      <c r="OPA29"/>
      <c r="OPB29"/>
      <c r="OPC29"/>
      <c r="OPD29"/>
      <c r="OPE29"/>
      <c r="OPF29"/>
      <c r="OPG29"/>
      <c r="OPH29"/>
      <c r="OPI29"/>
      <c r="OPJ29"/>
      <c r="OPK29"/>
      <c r="OPL29"/>
      <c r="OPM29"/>
      <c r="OPN29"/>
      <c r="OPO29"/>
      <c r="OPP29"/>
      <c r="OPQ29"/>
      <c r="OPR29"/>
      <c r="OPS29"/>
      <c r="OPT29"/>
      <c r="OPU29"/>
      <c r="OPV29"/>
      <c r="OPW29"/>
      <c r="OPX29"/>
      <c r="OPY29"/>
      <c r="OPZ29"/>
      <c r="OQA29"/>
      <c r="OQB29"/>
      <c r="OQC29"/>
      <c r="OQD29"/>
      <c r="OQE29"/>
      <c r="OQF29"/>
      <c r="OQG29"/>
      <c r="OQH29"/>
      <c r="OQI29"/>
      <c r="OQJ29"/>
      <c r="OQK29"/>
      <c r="OQL29"/>
      <c r="OQM29"/>
      <c r="OQN29"/>
      <c r="OQO29"/>
      <c r="OQP29"/>
      <c r="OQQ29"/>
      <c r="OQR29"/>
      <c r="OQS29"/>
      <c r="OQT29"/>
      <c r="OQU29"/>
      <c r="OQV29"/>
      <c r="OQW29"/>
      <c r="OQX29"/>
      <c r="OQY29"/>
      <c r="OQZ29"/>
      <c r="ORA29"/>
      <c r="ORB29"/>
      <c r="ORC29"/>
      <c r="ORD29"/>
      <c r="ORE29"/>
      <c r="ORF29"/>
      <c r="ORG29"/>
      <c r="ORH29"/>
      <c r="ORI29"/>
      <c r="ORJ29"/>
      <c r="ORK29"/>
      <c r="ORL29"/>
      <c r="ORM29"/>
      <c r="ORN29"/>
      <c r="ORO29"/>
      <c r="ORP29"/>
      <c r="ORQ29"/>
      <c r="ORR29"/>
      <c r="ORS29"/>
      <c r="ORT29"/>
      <c r="ORU29"/>
      <c r="ORV29"/>
      <c r="ORW29"/>
      <c r="ORX29"/>
      <c r="ORY29"/>
      <c r="ORZ29"/>
      <c r="OSA29"/>
      <c r="OSB29"/>
      <c r="OSC29"/>
      <c r="OSD29"/>
      <c r="OSE29"/>
      <c r="OSF29"/>
      <c r="OSG29"/>
      <c r="OSH29"/>
      <c r="OSI29"/>
      <c r="OSJ29"/>
      <c r="OSK29"/>
      <c r="OSL29"/>
      <c r="OSM29"/>
      <c r="OSN29"/>
      <c r="OSO29"/>
      <c r="OSP29"/>
      <c r="OSQ29"/>
      <c r="OSR29"/>
      <c r="OSS29"/>
      <c r="OST29"/>
      <c r="OSU29"/>
      <c r="OSV29"/>
      <c r="OSW29"/>
      <c r="OSX29"/>
      <c r="OSY29"/>
      <c r="OSZ29"/>
      <c r="OTA29"/>
      <c r="OTB29"/>
      <c r="OTC29"/>
      <c r="OTD29"/>
      <c r="OTE29"/>
      <c r="OTF29"/>
      <c r="OTG29"/>
      <c r="OTH29"/>
      <c r="OTI29"/>
      <c r="OTJ29"/>
      <c r="OTK29"/>
      <c r="OTL29"/>
      <c r="OTM29"/>
      <c r="OTN29"/>
      <c r="OTO29"/>
      <c r="OTP29"/>
      <c r="OTQ29"/>
      <c r="OTR29"/>
      <c r="OTS29"/>
      <c r="OTT29"/>
      <c r="OTU29"/>
      <c r="OTV29"/>
      <c r="OTW29"/>
      <c r="OTX29"/>
      <c r="OTY29"/>
      <c r="OTZ29"/>
      <c r="OUA29"/>
      <c r="OUB29"/>
      <c r="OUC29"/>
      <c r="OUD29"/>
      <c r="OUE29"/>
      <c r="OUF29"/>
      <c r="OUG29"/>
      <c r="OUH29"/>
      <c r="OUI29"/>
      <c r="OUJ29"/>
      <c r="OUK29"/>
      <c r="OUL29"/>
      <c r="OUM29"/>
      <c r="OUN29"/>
      <c r="OUO29"/>
      <c r="OUP29"/>
      <c r="OUQ29"/>
      <c r="OUR29"/>
      <c r="OUS29"/>
      <c r="OUT29"/>
      <c r="OUU29"/>
      <c r="OUV29"/>
      <c r="OUW29"/>
      <c r="OUX29"/>
      <c r="OUY29"/>
      <c r="OUZ29"/>
      <c r="OVA29"/>
      <c r="OVB29"/>
      <c r="OVC29"/>
      <c r="OVD29"/>
      <c r="OVE29"/>
      <c r="OVF29"/>
      <c r="OVG29"/>
      <c r="OVH29"/>
      <c r="OVI29"/>
      <c r="OVJ29"/>
      <c r="OVK29"/>
      <c r="OVL29"/>
      <c r="OVM29"/>
      <c r="OVN29"/>
      <c r="OVO29"/>
      <c r="OVP29"/>
      <c r="OVQ29"/>
      <c r="OVR29"/>
      <c r="OVS29"/>
      <c r="OVT29"/>
      <c r="OVU29"/>
      <c r="OVV29"/>
      <c r="OVW29"/>
      <c r="OVX29"/>
      <c r="OVY29"/>
      <c r="OVZ29"/>
      <c r="OWA29"/>
      <c r="OWB29"/>
      <c r="OWC29"/>
      <c r="OWD29"/>
      <c r="OWE29"/>
      <c r="OWF29"/>
      <c r="OWG29"/>
      <c r="OWH29"/>
      <c r="OWI29"/>
      <c r="OWJ29"/>
      <c r="OWK29"/>
      <c r="OWL29"/>
      <c r="OWM29"/>
      <c r="OWN29"/>
      <c r="OWO29"/>
      <c r="OWP29"/>
      <c r="OWQ29"/>
      <c r="OWR29"/>
      <c r="OWS29"/>
      <c r="OWT29"/>
      <c r="OWU29"/>
      <c r="OWV29"/>
      <c r="OWW29"/>
      <c r="OWX29"/>
      <c r="OWY29"/>
      <c r="OWZ29"/>
      <c r="OXA29"/>
      <c r="OXB29"/>
      <c r="OXC29"/>
      <c r="OXD29"/>
      <c r="OXE29"/>
      <c r="OXF29"/>
      <c r="OXG29"/>
      <c r="OXH29"/>
      <c r="OXI29"/>
      <c r="OXJ29"/>
      <c r="OXK29"/>
      <c r="OXL29"/>
      <c r="OXM29"/>
      <c r="OXN29"/>
      <c r="OXO29"/>
      <c r="OXP29"/>
      <c r="OXQ29"/>
      <c r="OXR29"/>
      <c r="OXS29"/>
      <c r="OXT29"/>
      <c r="OXU29"/>
      <c r="OXV29"/>
      <c r="OXW29"/>
      <c r="OXX29"/>
      <c r="OXY29"/>
      <c r="OXZ29"/>
      <c r="OYA29"/>
      <c r="OYB29"/>
      <c r="OYC29"/>
      <c r="OYD29"/>
      <c r="OYE29"/>
      <c r="OYF29"/>
      <c r="OYG29"/>
      <c r="OYH29"/>
      <c r="OYI29"/>
      <c r="OYJ29"/>
      <c r="OYK29"/>
      <c r="OYL29"/>
      <c r="OYM29"/>
      <c r="OYN29"/>
      <c r="OYO29"/>
      <c r="OYP29"/>
      <c r="OYQ29"/>
      <c r="OYR29"/>
      <c r="OYS29"/>
      <c r="OYT29"/>
      <c r="OYU29"/>
      <c r="OYV29"/>
      <c r="OYW29"/>
      <c r="OYX29"/>
      <c r="OYY29"/>
      <c r="OYZ29"/>
      <c r="OZA29"/>
      <c r="OZB29"/>
      <c r="OZC29"/>
      <c r="OZD29"/>
      <c r="OZE29"/>
      <c r="OZF29"/>
      <c r="OZG29"/>
      <c r="OZH29"/>
      <c r="OZI29"/>
      <c r="OZJ29"/>
      <c r="OZK29"/>
      <c r="OZL29"/>
      <c r="OZM29"/>
      <c r="OZN29"/>
      <c r="OZO29"/>
      <c r="OZP29"/>
      <c r="OZQ29"/>
      <c r="OZR29"/>
      <c r="OZS29"/>
      <c r="OZT29"/>
      <c r="OZU29"/>
      <c r="OZV29"/>
      <c r="OZW29"/>
      <c r="OZX29"/>
      <c r="OZY29"/>
      <c r="OZZ29"/>
      <c r="PAA29"/>
      <c r="PAB29"/>
      <c r="PAC29"/>
      <c r="PAD29"/>
      <c r="PAE29"/>
      <c r="PAF29"/>
      <c r="PAG29"/>
      <c r="PAH29"/>
      <c r="PAI29"/>
      <c r="PAJ29"/>
      <c r="PAK29"/>
      <c r="PAL29"/>
      <c r="PAM29"/>
      <c r="PAN29"/>
      <c r="PAO29"/>
      <c r="PAP29"/>
      <c r="PAQ29"/>
      <c r="PAR29"/>
      <c r="PAS29"/>
      <c r="PAT29"/>
      <c r="PAU29"/>
      <c r="PAV29"/>
      <c r="PAW29"/>
      <c r="PAX29"/>
      <c r="PAY29"/>
      <c r="PAZ29"/>
      <c r="PBA29"/>
      <c r="PBB29"/>
      <c r="PBC29"/>
      <c r="PBD29"/>
      <c r="PBE29"/>
      <c r="PBF29"/>
      <c r="PBG29"/>
      <c r="PBH29"/>
      <c r="PBI29"/>
      <c r="PBJ29"/>
      <c r="PBK29"/>
      <c r="PBL29"/>
      <c r="PBM29"/>
      <c r="PBN29"/>
      <c r="PBO29"/>
      <c r="PBP29"/>
      <c r="PBQ29"/>
      <c r="PBR29"/>
      <c r="PBS29"/>
      <c r="PBT29"/>
      <c r="PBU29"/>
      <c r="PBV29"/>
      <c r="PBW29"/>
      <c r="PBX29"/>
      <c r="PBY29"/>
      <c r="PBZ29"/>
      <c r="PCA29"/>
      <c r="PCB29"/>
      <c r="PCC29"/>
      <c r="PCD29"/>
      <c r="PCE29"/>
      <c r="PCF29"/>
      <c r="PCG29"/>
      <c r="PCH29"/>
      <c r="PCI29"/>
      <c r="PCJ29"/>
      <c r="PCK29"/>
      <c r="PCL29"/>
      <c r="PCM29"/>
      <c r="PCN29"/>
      <c r="PCO29"/>
      <c r="PCP29"/>
      <c r="PCQ29"/>
      <c r="PCR29"/>
      <c r="PCS29"/>
      <c r="PCT29"/>
      <c r="PCU29"/>
      <c r="PCV29"/>
      <c r="PCW29"/>
      <c r="PCX29"/>
      <c r="PCY29"/>
      <c r="PCZ29"/>
      <c r="PDA29"/>
      <c r="PDB29"/>
      <c r="PDC29"/>
      <c r="PDD29"/>
      <c r="PDE29"/>
      <c r="PDF29"/>
      <c r="PDG29"/>
      <c r="PDH29"/>
      <c r="PDI29"/>
      <c r="PDJ29"/>
      <c r="PDK29"/>
      <c r="PDL29"/>
      <c r="PDM29"/>
      <c r="PDN29"/>
      <c r="PDO29"/>
      <c r="PDP29"/>
      <c r="PDQ29"/>
      <c r="PDR29"/>
      <c r="PDS29"/>
      <c r="PDT29"/>
      <c r="PDU29"/>
      <c r="PDV29"/>
      <c r="PDW29"/>
      <c r="PDX29"/>
      <c r="PDY29"/>
      <c r="PDZ29"/>
      <c r="PEA29"/>
      <c r="PEB29"/>
      <c r="PEC29"/>
      <c r="PED29"/>
      <c r="PEE29"/>
      <c r="PEF29"/>
      <c r="PEG29"/>
      <c r="PEH29"/>
      <c r="PEI29"/>
      <c r="PEJ29"/>
      <c r="PEK29"/>
      <c r="PEL29"/>
      <c r="PEM29"/>
      <c r="PEN29"/>
      <c r="PEO29"/>
      <c r="PEP29"/>
      <c r="PEQ29"/>
      <c r="PER29"/>
      <c r="PES29"/>
      <c r="PET29"/>
      <c r="PEU29"/>
      <c r="PEV29"/>
      <c r="PEW29"/>
      <c r="PEX29"/>
      <c r="PEY29"/>
      <c r="PEZ29"/>
      <c r="PFA29"/>
      <c r="PFB29"/>
      <c r="PFC29"/>
      <c r="PFD29"/>
      <c r="PFE29"/>
      <c r="PFF29"/>
      <c r="PFG29"/>
      <c r="PFH29"/>
      <c r="PFI29"/>
      <c r="PFJ29"/>
      <c r="PFK29"/>
      <c r="PFL29"/>
      <c r="PFM29"/>
      <c r="PFN29"/>
      <c r="PFO29"/>
      <c r="PFP29"/>
      <c r="PFQ29"/>
      <c r="PFR29"/>
      <c r="PFS29"/>
      <c r="PFT29"/>
      <c r="PFU29"/>
      <c r="PFV29"/>
      <c r="PFW29"/>
      <c r="PFX29"/>
      <c r="PFY29"/>
      <c r="PFZ29"/>
      <c r="PGA29"/>
      <c r="PGB29"/>
      <c r="PGC29"/>
      <c r="PGD29"/>
      <c r="PGE29"/>
      <c r="PGF29"/>
      <c r="PGG29"/>
      <c r="PGH29"/>
      <c r="PGI29"/>
      <c r="PGJ29"/>
      <c r="PGK29"/>
      <c r="PGL29"/>
      <c r="PGM29"/>
      <c r="PGN29"/>
      <c r="PGO29"/>
      <c r="PGP29"/>
      <c r="PGQ29"/>
      <c r="PGR29"/>
      <c r="PGS29"/>
      <c r="PGT29"/>
      <c r="PGU29"/>
      <c r="PGV29"/>
      <c r="PGW29"/>
      <c r="PGX29"/>
      <c r="PGY29"/>
      <c r="PGZ29"/>
      <c r="PHA29"/>
      <c r="PHB29"/>
      <c r="PHC29"/>
      <c r="PHD29"/>
      <c r="PHE29"/>
      <c r="PHF29"/>
      <c r="PHG29"/>
      <c r="PHH29"/>
      <c r="PHI29"/>
      <c r="PHJ29"/>
      <c r="PHK29"/>
      <c r="PHL29"/>
      <c r="PHM29"/>
      <c r="PHN29"/>
      <c r="PHO29"/>
      <c r="PHP29"/>
      <c r="PHQ29"/>
      <c r="PHR29"/>
      <c r="PHS29"/>
      <c r="PHT29"/>
      <c r="PHU29"/>
      <c r="PHV29"/>
      <c r="PHW29"/>
      <c r="PHX29"/>
      <c r="PHY29"/>
      <c r="PHZ29"/>
      <c r="PIA29"/>
      <c r="PIB29"/>
      <c r="PIC29"/>
      <c r="PID29"/>
      <c r="PIE29"/>
      <c r="PIF29"/>
      <c r="PIG29"/>
      <c r="PIH29"/>
      <c r="PII29"/>
      <c r="PIJ29"/>
      <c r="PIK29"/>
      <c r="PIL29"/>
      <c r="PIM29"/>
      <c r="PIN29"/>
      <c r="PIO29"/>
      <c r="PIP29"/>
      <c r="PIQ29"/>
      <c r="PIR29"/>
      <c r="PIS29"/>
      <c r="PIT29"/>
      <c r="PIU29"/>
      <c r="PIV29"/>
      <c r="PIW29"/>
      <c r="PIX29"/>
      <c r="PIY29"/>
      <c r="PIZ29"/>
      <c r="PJA29"/>
      <c r="PJB29"/>
      <c r="PJC29"/>
      <c r="PJD29"/>
      <c r="PJE29"/>
      <c r="PJF29"/>
      <c r="PJG29"/>
      <c r="PJH29"/>
      <c r="PJI29"/>
      <c r="PJJ29"/>
      <c r="PJK29"/>
      <c r="PJL29"/>
      <c r="PJM29"/>
      <c r="PJN29"/>
      <c r="PJO29"/>
      <c r="PJP29"/>
      <c r="PJQ29"/>
      <c r="PJR29"/>
      <c r="PJS29"/>
      <c r="PJT29"/>
      <c r="PJU29"/>
      <c r="PJV29"/>
      <c r="PJW29"/>
      <c r="PJX29"/>
      <c r="PJY29"/>
      <c r="PJZ29"/>
      <c r="PKA29"/>
      <c r="PKB29"/>
      <c r="PKC29"/>
      <c r="PKD29"/>
      <c r="PKE29"/>
      <c r="PKF29"/>
      <c r="PKG29"/>
      <c r="PKH29"/>
      <c r="PKI29"/>
      <c r="PKJ29"/>
      <c r="PKK29"/>
      <c r="PKL29"/>
      <c r="PKM29"/>
      <c r="PKN29"/>
      <c r="PKO29"/>
      <c r="PKP29"/>
      <c r="PKQ29"/>
      <c r="PKR29"/>
      <c r="PKS29"/>
      <c r="PKT29"/>
      <c r="PKU29"/>
      <c r="PKV29"/>
      <c r="PKW29"/>
      <c r="PKX29"/>
      <c r="PKY29"/>
      <c r="PKZ29"/>
      <c r="PLA29"/>
      <c r="PLB29"/>
      <c r="PLC29"/>
      <c r="PLD29"/>
      <c r="PLE29"/>
      <c r="PLF29"/>
      <c r="PLG29"/>
      <c r="PLH29"/>
      <c r="PLI29"/>
      <c r="PLJ29"/>
      <c r="PLK29"/>
      <c r="PLL29"/>
      <c r="PLM29"/>
      <c r="PLN29"/>
      <c r="PLO29"/>
      <c r="PLP29"/>
      <c r="PLQ29"/>
      <c r="PLR29"/>
      <c r="PLS29"/>
      <c r="PLT29"/>
      <c r="PLU29"/>
      <c r="PLV29"/>
      <c r="PLW29"/>
      <c r="PLX29"/>
      <c r="PLY29"/>
      <c r="PLZ29"/>
      <c r="PMA29"/>
      <c r="PMB29"/>
      <c r="PMC29"/>
      <c r="PMD29"/>
      <c r="PME29"/>
      <c r="PMF29"/>
      <c r="PMG29"/>
      <c r="PMH29"/>
      <c r="PMI29"/>
      <c r="PMJ29"/>
      <c r="PMK29"/>
      <c r="PML29"/>
      <c r="PMM29"/>
      <c r="PMN29"/>
      <c r="PMO29"/>
      <c r="PMP29"/>
      <c r="PMQ29"/>
      <c r="PMR29"/>
      <c r="PMS29"/>
      <c r="PMT29"/>
      <c r="PMU29"/>
      <c r="PMV29"/>
      <c r="PMW29"/>
      <c r="PMX29"/>
      <c r="PMY29"/>
      <c r="PMZ29"/>
      <c r="PNA29"/>
      <c r="PNB29"/>
      <c r="PNC29"/>
      <c r="PND29"/>
      <c r="PNE29"/>
      <c r="PNF29"/>
      <c r="PNG29"/>
      <c r="PNH29"/>
      <c r="PNI29"/>
      <c r="PNJ29"/>
      <c r="PNK29"/>
      <c r="PNL29"/>
      <c r="PNM29"/>
      <c r="PNN29"/>
      <c r="PNO29"/>
      <c r="PNP29"/>
      <c r="PNQ29"/>
      <c r="PNR29"/>
      <c r="PNS29"/>
      <c r="PNT29"/>
      <c r="PNU29"/>
      <c r="PNV29"/>
      <c r="PNW29"/>
      <c r="PNX29"/>
      <c r="PNY29"/>
      <c r="PNZ29"/>
      <c r="POA29"/>
      <c r="POB29"/>
      <c r="POC29"/>
      <c r="POD29"/>
      <c r="POE29"/>
      <c r="POF29"/>
      <c r="POG29"/>
      <c r="POH29"/>
      <c r="POI29"/>
      <c r="POJ29"/>
      <c r="POK29"/>
      <c r="POL29"/>
      <c r="POM29"/>
      <c r="PON29"/>
      <c r="POO29"/>
      <c r="POP29"/>
      <c r="POQ29"/>
      <c r="POR29"/>
      <c r="POS29"/>
      <c r="POT29"/>
      <c r="POU29"/>
      <c r="POV29"/>
      <c r="POW29"/>
      <c r="POX29"/>
      <c r="POY29"/>
      <c r="POZ29"/>
      <c r="PPA29"/>
      <c r="PPB29"/>
      <c r="PPC29"/>
      <c r="PPD29"/>
      <c r="PPE29"/>
      <c r="PPF29"/>
      <c r="PPG29"/>
      <c r="PPH29"/>
      <c r="PPI29"/>
      <c r="PPJ29"/>
      <c r="PPK29"/>
      <c r="PPL29"/>
      <c r="PPM29"/>
      <c r="PPN29"/>
      <c r="PPO29"/>
      <c r="PPP29"/>
      <c r="PPQ29"/>
      <c r="PPR29"/>
      <c r="PPS29"/>
      <c r="PPT29"/>
      <c r="PPU29"/>
      <c r="PPV29"/>
      <c r="PPW29"/>
      <c r="PPX29"/>
      <c r="PPY29"/>
      <c r="PPZ29"/>
      <c r="PQA29"/>
      <c r="PQB29"/>
      <c r="PQC29"/>
      <c r="PQD29"/>
      <c r="PQE29"/>
      <c r="PQF29"/>
      <c r="PQG29"/>
      <c r="PQH29"/>
      <c r="PQI29"/>
      <c r="PQJ29"/>
      <c r="PQK29"/>
      <c r="PQL29"/>
      <c r="PQM29"/>
      <c r="PQN29"/>
      <c r="PQO29"/>
      <c r="PQP29"/>
      <c r="PQQ29"/>
      <c r="PQR29"/>
      <c r="PQS29"/>
      <c r="PQT29"/>
      <c r="PQU29"/>
      <c r="PQV29"/>
      <c r="PQW29"/>
      <c r="PQX29"/>
      <c r="PQY29"/>
      <c r="PQZ29"/>
      <c r="PRA29"/>
      <c r="PRB29"/>
      <c r="PRC29"/>
      <c r="PRD29"/>
      <c r="PRE29"/>
      <c r="PRF29"/>
      <c r="PRG29"/>
      <c r="PRH29"/>
      <c r="PRI29"/>
      <c r="PRJ29"/>
      <c r="PRK29"/>
      <c r="PRL29"/>
      <c r="PRM29"/>
      <c r="PRN29"/>
      <c r="PRO29"/>
      <c r="PRP29"/>
      <c r="PRQ29"/>
      <c r="PRR29"/>
      <c r="PRS29"/>
      <c r="PRT29"/>
      <c r="PRU29"/>
      <c r="PRV29"/>
      <c r="PRW29"/>
      <c r="PRX29"/>
      <c r="PRY29"/>
      <c r="PRZ29"/>
      <c r="PSA29"/>
      <c r="PSB29"/>
      <c r="PSC29"/>
      <c r="PSD29"/>
      <c r="PSE29"/>
      <c r="PSF29"/>
      <c r="PSG29"/>
      <c r="PSH29"/>
      <c r="PSI29"/>
      <c r="PSJ29"/>
      <c r="PSK29"/>
      <c r="PSL29"/>
      <c r="PSM29"/>
      <c r="PSN29"/>
      <c r="PSO29"/>
      <c r="PSP29"/>
      <c r="PSQ29"/>
      <c r="PSR29"/>
      <c r="PSS29"/>
      <c r="PST29"/>
      <c r="PSU29"/>
      <c r="PSV29"/>
      <c r="PSW29"/>
      <c r="PSX29"/>
      <c r="PSY29"/>
      <c r="PSZ29"/>
      <c r="PTA29"/>
      <c r="PTB29"/>
      <c r="PTC29"/>
      <c r="PTD29"/>
      <c r="PTE29"/>
      <c r="PTF29"/>
      <c r="PTG29"/>
      <c r="PTH29"/>
      <c r="PTI29"/>
      <c r="PTJ29"/>
      <c r="PTK29"/>
      <c r="PTL29"/>
      <c r="PTM29"/>
      <c r="PTN29"/>
      <c r="PTO29"/>
      <c r="PTP29"/>
      <c r="PTQ29"/>
      <c r="PTR29"/>
      <c r="PTS29"/>
      <c r="PTT29"/>
      <c r="PTU29"/>
      <c r="PTV29"/>
      <c r="PTW29"/>
      <c r="PTX29"/>
      <c r="PTY29"/>
      <c r="PTZ29"/>
      <c r="PUA29"/>
      <c r="PUB29"/>
      <c r="PUC29"/>
      <c r="PUD29"/>
      <c r="PUE29"/>
      <c r="PUF29"/>
      <c r="PUG29"/>
      <c r="PUH29"/>
      <c r="PUI29"/>
      <c r="PUJ29"/>
      <c r="PUK29"/>
      <c r="PUL29"/>
      <c r="PUM29"/>
      <c r="PUN29"/>
      <c r="PUO29"/>
      <c r="PUP29"/>
      <c r="PUQ29"/>
      <c r="PUR29"/>
      <c r="PUS29"/>
      <c r="PUT29"/>
      <c r="PUU29"/>
      <c r="PUV29"/>
      <c r="PUW29"/>
      <c r="PUX29"/>
      <c r="PUY29"/>
      <c r="PUZ29"/>
      <c r="PVA29"/>
      <c r="PVB29"/>
      <c r="PVC29"/>
      <c r="PVD29"/>
      <c r="PVE29"/>
      <c r="PVF29"/>
      <c r="PVG29"/>
      <c r="PVH29"/>
      <c r="PVI29"/>
      <c r="PVJ29"/>
      <c r="PVK29"/>
      <c r="PVL29"/>
      <c r="PVM29"/>
      <c r="PVN29"/>
      <c r="PVO29"/>
      <c r="PVP29"/>
      <c r="PVQ29"/>
      <c r="PVR29"/>
      <c r="PVS29"/>
      <c r="PVT29"/>
      <c r="PVU29"/>
      <c r="PVV29"/>
      <c r="PVW29"/>
      <c r="PVX29"/>
      <c r="PVY29"/>
      <c r="PVZ29"/>
      <c r="PWA29"/>
      <c r="PWB29"/>
      <c r="PWC29"/>
      <c r="PWD29"/>
      <c r="PWE29"/>
      <c r="PWF29"/>
      <c r="PWG29"/>
      <c r="PWH29"/>
      <c r="PWI29"/>
      <c r="PWJ29"/>
      <c r="PWK29"/>
      <c r="PWL29"/>
      <c r="PWM29"/>
      <c r="PWN29"/>
      <c r="PWO29"/>
      <c r="PWP29"/>
      <c r="PWQ29"/>
      <c r="PWR29"/>
      <c r="PWS29"/>
      <c r="PWT29"/>
      <c r="PWU29"/>
      <c r="PWV29"/>
      <c r="PWW29"/>
      <c r="PWX29"/>
      <c r="PWY29"/>
      <c r="PWZ29"/>
      <c r="PXA29"/>
      <c r="PXB29"/>
      <c r="PXC29"/>
      <c r="PXD29"/>
      <c r="PXE29"/>
      <c r="PXF29"/>
      <c r="PXG29"/>
      <c r="PXH29"/>
      <c r="PXI29"/>
      <c r="PXJ29"/>
      <c r="PXK29"/>
      <c r="PXL29"/>
      <c r="PXM29"/>
      <c r="PXN29"/>
      <c r="PXO29"/>
      <c r="PXP29"/>
      <c r="PXQ29"/>
      <c r="PXR29"/>
      <c r="PXS29"/>
      <c r="PXT29"/>
      <c r="PXU29"/>
      <c r="PXV29"/>
      <c r="PXW29"/>
      <c r="PXX29"/>
      <c r="PXY29"/>
      <c r="PXZ29"/>
      <c r="PYA29"/>
      <c r="PYB29"/>
      <c r="PYC29"/>
      <c r="PYD29"/>
      <c r="PYE29"/>
      <c r="PYF29"/>
      <c r="PYG29"/>
      <c r="PYH29"/>
      <c r="PYI29"/>
      <c r="PYJ29"/>
      <c r="PYK29"/>
      <c r="PYL29"/>
      <c r="PYM29"/>
      <c r="PYN29"/>
      <c r="PYO29"/>
      <c r="PYP29"/>
      <c r="PYQ29"/>
      <c r="PYR29"/>
      <c r="PYS29"/>
      <c r="PYT29"/>
      <c r="PYU29"/>
      <c r="PYV29"/>
      <c r="PYW29"/>
      <c r="PYX29"/>
      <c r="PYY29"/>
      <c r="PYZ29"/>
      <c r="PZA29"/>
      <c r="PZB29"/>
      <c r="PZC29"/>
      <c r="PZD29"/>
      <c r="PZE29"/>
      <c r="PZF29"/>
      <c r="PZG29"/>
      <c r="PZH29"/>
      <c r="PZI29"/>
      <c r="PZJ29"/>
      <c r="PZK29"/>
      <c r="PZL29"/>
      <c r="PZM29"/>
      <c r="PZN29"/>
      <c r="PZO29"/>
      <c r="PZP29"/>
      <c r="PZQ29"/>
      <c r="PZR29"/>
      <c r="PZS29"/>
      <c r="PZT29"/>
      <c r="PZU29"/>
      <c r="PZV29"/>
      <c r="PZW29"/>
      <c r="PZX29"/>
      <c r="PZY29"/>
      <c r="PZZ29"/>
      <c r="QAA29"/>
      <c r="QAB29"/>
      <c r="QAC29"/>
      <c r="QAD29"/>
      <c r="QAE29"/>
      <c r="QAF29"/>
      <c r="QAG29"/>
      <c r="QAH29"/>
      <c r="QAI29"/>
      <c r="QAJ29"/>
      <c r="QAK29"/>
      <c r="QAL29"/>
      <c r="QAM29"/>
      <c r="QAN29"/>
      <c r="QAO29"/>
      <c r="QAP29"/>
      <c r="QAQ29"/>
      <c r="QAR29"/>
      <c r="QAS29"/>
      <c r="QAT29"/>
      <c r="QAU29"/>
      <c r="QAV29"/>
      <c r="QAW29"/>
      <c r="QAX29"/>
      <c r="QAY29"/>
      <c r="QAZ29"/>
      <c r="QBA29"/>
      <c r="QBB29"/>
      <c r="QBC29"/>
      <c r="QBD29"/>
      <c r="QBE29"/>
      <c r="QBF29"/>
      <c r="QBG29"/>
      <c r="QBH29"/>
      <c r="QBI29"/>
      <c r="QBJ29"/>
      <c r="QBK29"/>
      <c r="QBL29"/>
      <c r="QBM29"/>
      <c r="QBN29"/>
      <c r="QBO29"/>
      <c r="QBP29"/>
      <c r="QBQ29"/>
      <c r="QBR29"/>
      <c r="QBS29"/>
      <c r="QBT29"/>
      <c r="QBU29"/>
      <c r="QBV29"/>
      <c r="QBW29"/>
      <c r="QBX29"/>
      <c r="QBY29"/>
      <c r="QBZ29"/>
      <c r="QCA29"/>
      <c r="QCB29"/>
      <c r="QCC29"/>
      <c r="QCD29"/>
      <c r="QCE29"/>
      <c r="QCF29"/>
      <c r="QCG29"/>
      <c r="QCH29"/>
      <c r="QCI29"/>
      <c r="QCJ29"/>
      <c r="QCK29"/>
      <c r="QCL29"/>
      <c r="QCM29"/>
      <c r="QCN29"/>
      <c r="QCO29"/>
      <c r="QCP29"/>
      <c r="QCQ29"/>
      <c r="QCR29"/>
      <c r="QCS29"/>
      <c r="QCT29"/>
      <c r="QCU29"/>
      <c r="QCV29"/>
      <c r="QCW29"/>
      <c r="QCX29"/>
      <c r="QCY29"/>
      <c r="QCZ29"/>
      <c r="QDA29"/>
      <c r="QDB29"/>
      <c r="QDC29"/>
      <c r="QDD29"/>
      <c r="QDE29"/>
      <c r="QDF29"/>
      <c r="QDG29"/>
      <c r="QDH29"/>
      <c r="QDI29"/>
      <c r="QDJ29"/>
      <c r="QDK29"/>
      <c r="QDL29"/>
      <c r="QDM29"/>
      <c r="QDN29"/>
      <c r="QDO29"/>
      <c r="QDP29"/>
      <c r="QDQ29"/>
      <c r="QDR29"/>
      <c r="QDS29"/>
      <c r="QDT29"/>
      <c r="QDU29"/>
      <c r="QDV29"/>
      <c r="QDW29"/>
      <c r="QDX29"/>
      <c r="QDY29"/>
      <c r="QDZ29"/>
      <c r="QEA29"/>
      <c r="QEB29"/>
      <c r="QEC29"/>
      <c r="QED29"/>
      <c r="QEE29"/>
      <c r="QEF29"/>
      <c r="QEG29"/>
      <c r="QEH29"/>
      <c r="QEI29"/>
      <c r="QEJ29"/>
      <c r="QEK29"/>
      <c r="QEL29"/>
      <c r="QEM29"/>
      <c r="QEN29"/>
      <c r="QEO29"/>
      <c r="QEP29"/>
      <c r="QEQ29"/>
      <c r="QER29"/>
      <c r="QES29"/>
      <c r="QET29"/>
      <c r="QEU29"/>
      <c r="QEV29"/>
      <c r="QEW29"/>
      <c r="QEX29"/>
      <c r="QEY29"/>
      <c r="QEZ29"/>
      <c r="QFA29"/>
      <c r="QFB29"/>
      <c r="QFC29"/>
      <c r="QFD29"/>
      <c r="QFE29"/>
      <c r="QFF29"/>
      <c r="QFG29"/>
      <c r="QFH29"/>
      <c r="QFI29"/>
      <c r="QFJ29"/>
      <c r="QFK29"/>
      <c r="QFL29"/>
      <c r="QFM29"/>
      <c r="QFN29"/>
      <c r="QFO29"/>
      <c r="QFP29"/>
      <c r="QFQ29"/>
      <c r="QFR29"/>
      <c r="QFS29"/>
      <c r="QFT29"/>
      <c r="QFU29"/>
      <c r="QFV29"/>
      <c r="QFW29"/>
      <c r="QFX29"/>
      <c r="QFY29"/>
      <c r="QFZ29"/>
      <c r="QGA29"/>
      <c r="QGB29"/>
      <c r="QGC29"/>
      <c r="QGD29"/>
      <c r="QGE29"/>
      <c r="QGF29"/>
      <c r="QGG29"/>
      <c r="QGH29"/>
      <c r="QGI29"/>
      <c r="QGJ29"/>
      <c r="QGK29"/>
      <c r="QGL29"/>
      <c r="QGM29"/>
      <c r="QGN29"/>
      <c r="QGO29"/>
      <c r="QGP29"/>
      <c r="QGQ29"/>
      <c r="QGR29"/>
      <c r="QGS29"/>
      <c r="QGT29"/>
      <c r="QGU29"/>
      <c r="QGV29"/>
      <c r="QGW29"/>
      <c r="QGX29"/>
      <c r="QGY29"/>
      <c r="QGZ29"/>
      <c r="QHA29"/>
      <c r="QHB29"/>
      <c r="QHC29"/>
      <c r="QHD29"/>
      <c r="QHE29"/>
      <c r="QHF29"/>
      <c r="QHG29"/>
      <c r="QHH29"/>
      <c r="QHI29"/>
      <c r="QHJ29"/>
      <c r="QHK29"/>
      <c r="QHL29"/>
      <c r="QHM29"/>
      <c r="QHN29"/>
      <c r="QHO29"/>
      <c r="QHP29"/>
      <c r="QHQ29"/>
      <c r="QHR29"/>
      <c r="QHS29"/>
      <c r="QHT29"/>
      <c r="QHU29"/>
      <c r="QHV29"/>
      <c r="QHW29"/>
      <c r="QHX29"/>
      <c r="QHY29"/>
      <c r="QHZ29"/>
      <c r="QIA29"/>
      <c r="QIB29"/>
      <c r="QIC29"/>
      <c r="QID29"/>
      <c r="QIE29"/>
      <c r="QIF29"/>
      <c r="QIG29"/>
      <c r="QIH29"/>
      <c r="QII29"/>
      <c r="QIJ29"/>
      <c r="QIK29"/>
      <c r="QIL29"/>
      <c r="QIM29"/>
      <c r="QIN29"/>
      <c r="QIO29"/>
      <c r="QIP29"/>
      <c r="QIQ29"/>
      <c r="QIR29"/>
      <c r="QIS29"/>
      <c r="QIT29"/>
      <c r="QIU29"/>
      <c r="QIV29"/>
      <c r="QIW29"/>
      <c r="QIX29"/>
      <c r="QIY29"/>
      <c r="QIZ29"/>
      <c r="QJA29"/>
      <c r="QJB29"/>
      <c r="QJC29"/>
      <c r="QJD29"/>
      <c r="QJE29"/>
      <c r="QJF29"/>
      <c r="QJG29"/>
      <c r="QJH29"/>
      <c r="QJI29"/>
      <c r="QJJ29"/>
      <c r="QJK29"/>
      <c r="QJL29"/>
      <c r="QJM29"/>
      <c r="QJN29"/>
      <c r="QJO29"/>
      <c r="QJP29"/>
      <c r="QJQ29"/>
      <c r="QJR29"/>
      <c r="QJS29"/>
      <c r="QJT29"/>
      <c r="QJU29"/>
      <c r="QJV29"/>
      <c r="QJW29"/>
      <c r="QJX29"/>
      <c r="QJY29"/>
      <c r="QJZ29"/>
      <c r="QKA29"/>
      <c r="QKB29"/>
      <c r="QKC29"/>
      <c r="QKD29"/>
      <c r="QKE29"/>
      <c r="QKF29"/>
      <c r="QKG29"/>
      <c r="QKH29"/>
      <c r="QKI29"/>
      <c r="QKJ29"/>
      <c r="QKK29"/>
      <c r="QKL29"/>
      <c r="QKM29"/>
      <c r="QKN29"/>
      <c r="QKO29"/>
      <c r="QKP29"/>
      <c r="QKQ29"/>
      <c r="QKR29"/>
      <c r="QKS29"/>
      <c r="QKT29"/>
      <c r="QKU29"/>
      <c r="QKV29"/>
      <c r="QKW29"/>
      <c r="QKX29"/>
      <c r="QKY29"/>
      <c r="QKZ29"/>
      <c r="QLA29"/>
      <c r="QLB29"/>
      <c r="QLC29"/>
      <c r="QLD29"/>
      <c r="QLE29"/>
      <c r="QLF29"/>
      <c r="QLG29"/>
      <c r="QLH29"/>
      <c r="QLI29"/>
      <c r="QLJ29"/>
      <c r="QLK29"/>
      <c r="QLL29"/>
      <c r="QLM29"/>
      <c r="QLN29"/>
      <c r="QLO29"/>
      <c r="QLP29"/>
      <c r="QLQ29"/>
      <c r="QLR29"/>
      <c r="QLS29"/>
      <c r="QLT29"/>
      <c r="QLU29"/>
      <c r="QLV29"/>
      <c r="QLW29"/>
      <c r="QLX29"/>
      <c r="QLY29"/>
      <c r="QLZ29"/>
      <c r="QMA29"/>
      <c r="QMB29"/>
      <c r="QMC29"/>
      <c r="QMD29"/>
      <c r="QME29"/>
      <c r="QMF29"/>
      <c r="QMG29"/>
      <c r="QMH29"/>
      <c r="QMI29"/>
      <c r="QMJ29"/>
      <c r="QMK29"/>
      <c r="QML29"/>
      <c r="QMM29"/>
      <c r="QMN29"/>
      <c r="QMO29"/>
      <c r="QMP29"/>
      <c r="QMQ29"/>
      <c r="QMR29"/>
      <c r="QMS29"/>
      <c r="QMT29"/>
      <c r="QMU29"/>
      <c r="QMV29"/>
      <c r="QMW29"/>
      <c r="QMX29"/>
      <c r="QMY29"/>
      <c r="QMZ29"/>
      <c r="QNA29"/>
      <c r="QNB29"/>
      <c r="QNC29"/>
      <c r="QND29"/>
      <c r="QNE29"/>
      <c r="QNF29"/>
      <c r="QNG29"/>
      <c r="QNH29"/>
      <c r="QNI29"/>
      <c r="QNJ29"/>
      <c r="QNK29"/>
      <c r="QNL29"/>
      <c r="QNM29"/>
      <c r="QNN29"/>
      <c r="QNO29"/>
      <c r="QNP29"/>
      <c r="QNQ29"/>
      <c r="QNR29"/>
      <c r="QNS29"/>
      <c r="QNT29"/>
      <c r="QNU29"/>
      <c r="QNV29"/>
      <c r="QNW29"/>
      <c r="QNX29"/>
      <c r="QNY29"/>
      <c r="QNZ29"/>
      <c r="QOA29"/>
      <c r="QOB29"/>
      <c r="QOC29"/>
      <c r="QOD29"/>
      <c r="QOE29"/>
      <c r="QOF29"/>
      <c r="QOG29"/>
      <c r="QOH29"/>
      <c r="QOI29"/>
      <c r="QOJ29"/>
      <c r="QOK29"/>
      <c r="QOL29"/>
      <c r="QOM29"/>
      <c r="QON29"/>
      <c r="QOO29"/>
      <c r="QOP29"/>
      <c r="QOQ29"/>
      <c r="QOR29"/>
      <c r="QOS29"/>
      <c r="QOT29"/>
      <c r="QOU29"/>
      <c r="QOV29"/>
      <c r="QOW29"/>
      <c r="QOX29"/>
      <c r="QOY29"/>
      <c r="QOZ29"/>
      <c r="QPA29"/>
      <c r="QPB29"/>
      <c r="QPC29"/>
      <c r="QPD29"/>
      <c r="QPE29"/>
      <c r="QPF29"/>
      <c r="QPG29"/>
      <c r="QPH29"/>
      <c r="QPI29"/>
      <c r="QPJ29"/>
      <c r="QPK29"/>
      <c r="QPL29"/>
      <c r="QPM29"/>
      <c r="QPN29"/>
      <c r="QPO29"/>
      <c r="QPP29"/>
      <c r="QPQ29"/>
      <c r="QPR29"/>
      <c r="QPS29"/>
      <c r="QPT29"/>
      <c r="QPU29"/>
      <c r="QPV29"/>
      <c r="QPW29"/>
      <c r="QPX29"/>
      <c r="QPY29"/>
      <c r="QPZ29"/>
      <c r="QQA29"/>
      <c r="QQB29"/>
      <c r="QQC29"/>
      <c r="QQD29"/>
      <c r="QQE29"/>
      <c r="QQF29"/>
      <c r="QQG29"/>
      <c r="QQH29"/>
      <c r="QQI29"/>
      <c r="QQJ29"/>
      <c r="QQK29"/>
      <c r="QQL29"/>
      <c r="QQM29"/>
      <c r="QQN29"/>
      <c r="QQO29"/>
      <c r="QQP29"/>
      <c r="QQQ29"/>
      <c r="QQR29"/>
      <c r="QQS29"/>
      <c r="QQT29"/>
      <c r="QQU29"/>
      <c r="QQV29"/>
      <c r="QQW29"/>
      <c r="QQX29"/>
      <c r="QQY29"/>
      <c r="QQZ29"/>
      <c r="QRA29"/>
      <c r="QRB29"/>
      <c r="QRC29"/>
      <c r="QRD29"/>
      <c r="QRE29"/>
      <c r="QRF29"/>
      <c r="QRG29"/>
      <c r="QRH29"/>
      <c r="QRI29"/>
      <c r="QRJ29"/>
      <c r="QRK29"/>
      <c r="QRL29"/>
      <c r="QRM29"/>
      <c r="QRN29"/>
      <c r="QRO29"/>
      <c r="QRP29"/>
      <c r="QRQ29"/>
      <c r="QRR29"/>
      <c r="QRS29"/>
      <c r="QRT29"/>
      <c r="QRU29"/>
      <c r="QRV29"/>
      <c r="QRW29"/>
      <c r="QRX29"/>
      <c r="QRY29"/>
      <c r="QRZ29"/>
      <c r="QSA29"/>
      <c r="QSB29"/>
      <c r="QSC29"/>
      <c r="QSD29"/>
      <c r="QSE29"/>
      <c r="QSF29"/>
      <c r="QSG29"/>
      <c r="QSH29"/>
      <c r="QSI29"/>
      <c r="QSJ29"/>
      <c r="QSK29"/>
      <c r="QSL29"/>
      <c r="QSM29"/>
      <c r="QSN29"/>
      <c r="QSO29"/>
      <c r="QSP29"/>
      <c r="QSQ29"/>
      <c r="QSR29"/>
      <c r="QSS29"/>
      <c r="QST29"/>
      <c r="QSU29"/>
      <c r="QSV29"/>
      <c r="QSW29"/>
      <c r="QSX29"/>
      <c r="QSY29"/>
      <c r="QSZ29"/>
      <c r="QTA29"/>
      <c r="QTB29"/>
      <c r="QTC29"/>
      <c r="QTD29"/>
      <c r="QTE29"/>
      <c r="QTF29"/>
      <c r="QTG29"/>
      <c r="QTH29"/>
      <c r="QTI29"/>
      <c r="QTJ29"/>
      <c r="QTK29"/>
      <c r="QTL29"/>
      <c r="QTM29"/>
      <c r="QTN29"/>
      <c r="QTO29"/>
      <c r="QTP29"/>
      <c r="QTQ29"/>
      <c r="QTR29"/>
      <c r="QTS29"/>
      <c r="QTT29"/>
      <c r="QTU29"/>
      <c r="QTV29"/>
      <c r="QTW29"/>
      <c r="QTX29"/>
      <c r="QTY29"/>
      <c r="QTZ29"/>
      <c r="QUA29"/>
      <c r="QUB29"/>
      <c r="QUC29"/>
      <c r="QUD29"/>
      <c r="QUE29"/>
      <c r="QUF29"/>
      <c r="QUG29"/>
      <c r="QUH29"/>
      <c r="QUI29"/>
      <c r="QUJ29"/>
      <c r="QUK29"/>
      <c r="QUL29"/>
      <c r="QUM29"/>
      <c r="QUN29"/>
      <c r="QUO29"/>
      <c r="QUP29"/>
      <c r="QUQ29"/>
      <c r="QUR29"/>
      <c r="QUS29"/>
      <c r="QUT29"/>
      <c r="QUU29"/>
      <c r="QUV29"/>
      <c r="QUW29"/>
      <c r="QUX29"/>
      <c r="QUY29"/>
      <c r="QUZ29"/>
      <c r="QVA29"/>
      <c r="QVB29"/>
      <c r="QVC29"/>
      <c r="QVD29"/>
      <c r="QVE29"/>
      <c r="QVF29"/>
      <c r="QVG29"/>
      <c r="QVH29"/>
      <c r="QVI29"/>
      <c r="QVJ29"/>
      <c r="QVK29"/>
      <c r="QVL29"/>
      <c r="QVM29"/>
      <c r="QVN29"/>
      <c r="QVO29"/>
      <c r="QVP29"/>
      <c r="QVQ29"/>
      <c r="QVR29"/>
      <c r="QVS29"/>
      <c r="QVT29"/>
      <c r="QVU29"/>
      <c r="QVV29"/>
      <c r="QVW29"/>
      <c r="QVX29"/>
      <c r="QVY29"/>
      <c r="QVZ29"/>
      <c r="QWA29"/>
      <c r="QWB29"/>
      <c r="QWC29"/>
      <c r="QWD29"/>
      <c r="QWE29"/>
      <c r="QWF29"/>
      <c r="QWG29"/>
      <c r="QWH29"/>
      <c r="QWI29"/>
      <c r="QWJ29"/>
      <c r="QWK29"/>
      <c r="QWL29"/>
      <c r="QWM29"/>
      <c r="QWN29"/>
      <c r="QWO29"/>
      <c r="QWP29"/>
      <c r="QWQ29"/>
      <c r="QWR29"/>
      <c r="QWS29"/>
      <c r="QWT29"/>
      <c r="QWU29"/>
      <c r="QWV29"/>
      <c r="QWW29"/>
      <c r="QWX29"/>
      <c r="QWY29"/>
      <c r="QWZ29"/>
      <c r="QXA29"/>
      <c r="QXB29"/>
      <c r="QXC29"/>
      <c r="QXD29"/>
      <c r="QXE29"/>
      <c r="QXF29"/>
      <c r="QXG29"/>
      <c r="QXH29"/>
      <c r="QXI29"/>
      <c r="QXJ29"/>
      <c r="QXK29"/>
      <c r="QXL29"/>
      <c r="QXM29"/>
      <c r="QXN29"/>
      <c r="QXO29"/>
      <c r="QXP29"/>
      <c r="QXQ29"/>
      <c r="QXR29"/>
      <c r="QXS29"/>
      <c r="QXT29"/>
      <c r="QXU29"/>
      <c r="QXV29"/>
      <c r="QXW29"/>
      <c r="QXX29"/>
      <c r="QXY29"/>
      <c r="QXZ29"/>
      <c r="QYA29"/>
      <c r="QYB29"/>
      <c r="QYC29"/>
      <c r="QYD29"/>
      <c r="QYE29"/>
      <c r="QYF29"/>
      <c r="QYG29"/>
      <c r="QYH29"/>
      <c r="QYI29"/>
      <c r="QYJ29"/>
      <c r="QYK29"/>
      <c r="QYL29"/>
      <c r="QYM29"/>
      <c r="QYN29"/>
      <c r="QYO29"/>
      <c r="QYP29"/>
      <c r="QYQ29"/>
      <c r="QYR29"/>
      <c r="QYS29"/>
      <c r="QYT29"/>
      <c r="QYU29"/>
      <c r="QYV29"/>
      <c r="QYW29"/>
      <c r="QYX29"/>
      <c r="QYY29"/>
      <c r="QYZ29"/>
      <c r="QZA29"/>
      <c r="QZB29"/>
      <c r="QZC29"/>
      <c r="QZD29"/>
      <c r="QZE29"/>
      <c r="QZF29"/>
      <c r="QZG29"/>
      <c r="QZH29"/>
      <c r="QZI29"/>
      <c r="QZJ29"/>
      <c r="QZK29"/>
      <c r="QZL29"/>
      <c r="QZM29"/>
      <c r="QZN29"/>
      <c r="QZO29"/>
      <c r="QZP29"/>
      <c r="QZQ29"/>
      <c r="QZR29"/>
      <c r="QZS29"/>
      <c r="QZT29"/>
      <c r="QZU29"/>
      <c r="QZV29"/>
      <c r="QZW29"/>
      <c r="QZX29"/>
      <c r="QZY29"/>
      <c r="QZZ29"/>
      <c r="RAA29"/>
      <c r="RAB29"/>
      <c r="RAC29"/>
      <c r="RAD29"/>
      <c r="RAE29"/>
      <c r="RAF29"/>
      <c r="RAG29"/>
      <c r="RAH29"/>
      <c r="RAI29"/>
      <c r="RAJ29"/>
      <c r="RAK29"/>
      <c r="RAL29"/>
      <c r="RAM29"/>
      <c r="RAN29"/>
      <c r="RAO29"/>
      <c r="RAP29"/>
      <c r="RAQ29"/>
      <c r="RAR29"/>
      <c r="RAS29"/>
      <c r="RAT29"/>
      <c r="RAU29"/>
      <c r="RAV29"/>
      <c r="RAW29"/>
      <c r="RAX29"/>
      <c r="RAY29"/>
      <c r="RAZ29"/>
      <c r="RBA29"/>
      <c r="RBB29"/>
      <c r="RBC29"/>
      <c r="RBD29"/>
      <c r="RBE29"/>
      <c r="RBF29"/>
      <c r="RBG29"/>
      <c r="RBH29"/>
      <c r="RBI29"/>
      <c r="RBJ29"/>
      <c r="RBK29"/>
      <c r="RBL29"/>
      <c r="RBM29"/>
      <c r="RBN29"/>
      <c r="RBO29"/>
      <c r="RBP29"/>
      <c r="RBQ29"/>
      <c r="RBR29"/>
      <c r="RBS29"/>
      <c r="RBT29"/>
      <c r="RBU29"/>
      <c r="RBV29"/>
      <c r="RBW29"/>
      <c r="RBX29"/>
      <c r="RBY29"/>
      <c r="RBZ29"/>
      <c r="RCA29"/>
      <c r="RCB29"/>
      <c r="RCC29"/>
      <c r="RCD29"/>
      <c r="RCE29"/>
      <c r="RCF29"/>
      <c r="RCG29"/>
      <c r="RCH29"/>
      <c r="RCI29"/>
      <c r="RCJ29"/>
      <c r="RCK29"/>
      <c r="RCL29"/>
      <c r="RCM29"/>
      <c r="RCN29"/>
      <c r="RCO29"/>
      <c r="RCP29"/>
      <c r="RCQ29"/>
      <c r="RCR29"/>
      <c r="RCS29"/>
      <c r="RCT29"/>
      <c r="RCU29"/>
      <c r="RCV29"/>
      <c r="RCW29"/>
      <c r="RCX29"/>
      <c r="RCY29"/>
      <c r="RCZ29"/>
      <c r="RDA29"/>
      <c r="RDB29"/>
      <c r="RDC29"/>
      <c r="RDD29"/>
      <c r="RDE29"/>
      <c r="RDF29"/>
      <c r="RDG29"/>
      <c r="RDH29"/>
      <c r="RDI29"/>
      <c r="RDJ29"/>
      <c r="RDK29"/>
      <c r="RDL29"/>
      <c r="RDM29"/>
      <c r="RDN29"/>
      <c r="RDO29"/>
      <c r="RDP29"/>
      <c r="RDQ29"/>
      <c r="RDR29"/>
      <c r="RDS29"/>
      <c r="RDT29"/>
      <c r="RDU29"/>
      <c r="RDV29"/>
      <c r="RDW29"/>
      <c r="RDX29"/>
      <c r="RDY29"/>
      <c r="RDZ29"/>
      <c r="REA29"/>
      <c r="REB29"/>
      <c r="REC29"/>
      <c r="RED29"/>
      <c r="REE29"/>
      <c r="REF29"/>
      <c r="REG29"/>
      <c r="REH29"/>
      <c r="REI29"/>
      <c r="REJ29"/>
      <c r="REK29"/>
      <c r="REL29"/>
      <c r="REM29"/>
      <c r="REN29"/>
      <c r="REO29"/>
      <c r="REP29"/>
      <c r="REQ29"/>
      <c r="RER29"/>
      <c r="RES29"/>
      <c r="RET29"/>
      <c r="REU29"/>
      <c r="REV29"/>
      <c r="REW29"/>
      <c r="REX29"/>
      <c r="REY29"/>
      <c r="REZ29"/>
      <c r="RFA29"/>
      <c r="RFB29"/>
      <c r="RFC29"/>
      <c r="RFD29"/>
      <c r="RFE29"/>
      <c r="RFF29"/>
      <c r="RFG29"/>
      <c r="RFH29"/>
      <c r="RFI29"/>
      <c r="RFJ29"/>
      <c r="RFK29"/>
      <c r="RFL29"/>
      <c r="RFM29"/>
      <c r="RFN29"/>
      <c r="RFO29"/>
      <c r="RFP29"/>
      <c r="RFQ29"/>
      <c r="RFR29"/>
      <c r="RFS29"/>
      <c r="RFT29"/>
      <c r="RFU29"/>
      <c r="RFV29"/>
      <c r="RFW29"/>
      <c r="RFX29"/>
      <c r="RFY29"/>
      <c r="RFZ29"/>
      <c r="RGA29"/>
      <c r="RGB29"/>
      <c r="RGC29"/>
      <c r="RGD29"/>
      <c r="RGE29"/>
      <c r="RGF29"/>
      <c r="RGG29"/>
      <c r="RGH29"/>
      <c r="RGI29"/>
      <c r="RGJ29"/>
      <c r="RGK29"/>
      <c r="RGL29"/>
      <c r="RGM29"/>
      <c r="RGN29"/>
      <c r="RGO29"/>
      <c r="RGP29"/>
      <c r="RGQ29"/>
      <c r="RGR29"/>
      <c r="RGS29"/>
      <c r="RGT29"/>
      <c r="RGU29"/>
      <c r="RGV29"/>
      <c r="RGW29"/>
      <c r="RGX29"/>
      <c r="RGY29"/>
      <c r="RGZ29"/>
      <c r="RHA29"/>
      <c r="RHB29"/>
      <c r="RHC29"/>
      <c r="RHD29"/>
      <c r="RHE29"/>
      <c r="RHF29"/>
      <c r="RHG29"/>
      <c r="RHH29"/>
      <c r="RHI29"/>
      <c r="RHJ29"/>
      <c r="RHK29"/>
      <c r="RHL29"/>
      <c r="RHM29"/>
      <c r="RHN29"/>
      <c r="RHO29"/>
      <c r="RHP29"/>
      <c r="RHQ29"/>
      <c r="RHR29"/>
      <c r="RHS29"/>
      <c r="RHT29"/>
      <c r="RHU29"/>
      <c r="RHV29"/>
      <c r="RHW29"/>
      <c r="RHX29"/>
      <c r="RHY29"/>
      <c r="RHZ29"/>
      <c r="RIA29"/>
      <c r="RIB29"/>
      <c r="RIC29"/>
      <c r="RID29"/>
      <c r="RIE29"/>
      <c r="RIF29"/>
      <c r="RIG29"/>
      <c r="RIH29"/>
      <c r="RII29"/>
      <c r="RIJ29"/>
      <c r="RIK29"/>
      <c r="RIL29"/>
      <c r="RIM29"/>
      <c r="RIN29"/>
      <c r="RIO29"/>
      <c r="RIP29"/>
      <c r="RIQ29"/>
      <c r="RIR29"/>
      <c r="RIS29"/>
      <c r="RIT29"/>
      <c r="RIU29"/>
      <c r="RIV29"/>
      <c r="RIW29"/>
      <c r="RIX29"/>
      <c r="RIY29"/>
      <c r="RIZ29"/>
      <c r="RJA29"/>
      <c r="RJB29"/>
      <c r="RJC29"/>
      <c r="RJD29"/>
      <c r="RJE29"/>
      <c r="RJF29"/>
      <c r="RJG29"/>
      <c r="RJH29"/>
      <c r="RJI29"/>
      <c r="RJJ29"/>
      <c r="RJK29"/>
      <c r="RJL29"/>
      <c r="RJM29"/>
      <c r="RJN29"/>
      <c r="RJO29"/>
      <c r="RJP29"/>
      <c r="RJQ29"/>
      <c r="RJR29"/>
      <c r="RJS29"/>
      <c r="RJT29"/>
      <c r="RJU29"/>
      <c r="RJV29"/>
      <c r="RJW29"/>
      <c r="RJX29"/>
      <c r="RJY29"/>
      <c r="RJZ29"/>
      <c r="RKA29"/>
      <c r="RKB29"/>
      <c r="RKC29"/>
      <c r="RKD29"/>
      <c r="RKE29"/>
      <c r="RKF29"/>
      <c r="RKG29"/>
      <c r="RKH29"/>
      <c r="RKI29"/>
      <c r="RKJ29"/>
      <c r="RKK29"/>
      <c r="RKL29"/>
      <c r="RKM29"/>
      <c r="RKN29"/>
      <c r="RKO29"/>
      <c r="RKP29"/>
      <c r="RKQ29"/>
      <c r="RKR29"/>
      <c r="RKS29"/>
      <c r="RKT29"/>
      <c r="RKU29"/>
      <c r="RKV29"/>
      <c r="RKW29"/>
      <c r="RKX29"/>
      <c r="RKY29"/>
      <c r="RKZ29"/>
      <c r="RLA29"/>
      <c r="RLB29"/>
      <c r="RLC29"/>
      <c r="RLD29"/>
      <c r="RLE29"/>
      <c r="RLF29"/>
      <c r="RLG29"/>
      <c r="RLH29"/>
      <c r="RLI29"/>
      <c r="RLJ29"/>
      <c r="RLK29"/>
      <c r="RLL29"/>
      <c r="RLM29"/>
      <c r="RLN29"/>
      <c r="RLO29"/>
      <c r="RLP29"/>
      <c r="RLQ29"/>
      <c r="RLR29"/>
      <c r="RLS29"/>
      <c r="RLT29"/>
      <c r="RLU29"/>
      <c r="RLV29"/>
      <c r="RLW29"/>
      <c r="RLX29"/>
      <c r="RLY29"/>
      <c r="RLZ29"/>
      <c r="RMA29"/>
      <c r="RMB29"/>
      <c r="RMC29"/>
      <c r="RMD29"/>
      <c r="RME29"/>
      <c r="RMF29"/>
      <c r="RMG29"/>
      <c r="RMH29"/>
      <c r="RMI29"/>
      <c r="RMJ29"/>
      <c r="RMK29"/>
      <c r="RML29"/>
      <c r="RMM29"/>
      <c r="RMN29"/>
      <c r="RMO29"/>
      <c r="RMP29"/>
      <c r="RMQ29"/>
      <c r="RMR29"/>
      <c r="RMS29"/>
      <c r="RMT29"/>
      <c r="RMU29"/>
      <c r="RMV29"/>
      <c r="RMW29"/>
      <c r="RMX29"/>
      <c r="RMY29"/>
      <c r="RMZ29"/>
      <c r="RNA29"/>
      <c r="RNB29"/>
      <c r="RNC29"/>
      <c r="RND29"/>
      <c r="RNE29"/>
      <c r="RNF29"/>
      <c r="RNG29"/>
      <c r="RNH29"/>
      <c r="RNI29"/>
      <c r="RNJ29"/>
      <c r="RNK29"/>
      <c r="RNL29"/>
      <c r="RNM29"/>
      <c r="RNN29"/>
      <c r="RNO29"/>
      <c r="RNP29"/>
      <c r="RNQ29"/>
      <c r="RNR29"/>
      <c r="RNS29"/>
      <c r="RNT29"/>
      <c r="RNU29"/>
      <c r="RNV29"/>
      <c r="RNW29"/>
      <c r="RNX29"/>
      <c r="RNY29"/>
      <c r="RNZ29"/>
      <c r="ROA29"/>
      <c r="ROB29"/>
      <c r="ROC29"/>
      <c r="ROD29"/>
      <c r="ROE29"/>
      <c r="ROF29"/>
      <c r="ROG29"/>
      <c r="ROH29"/>
      <c r="ROI29"/>
      <c r="ROJ29"/>
      <c r="ROK29"/>
      <c r="ROL29"/>
      <c r="ROM29"/>
      <c r="RON29"/>
      <c r="ROO29"/>
      <c r="ROP29"/>
      <c r="ROQ29"/>
      <c r="ROR29"/>
      <c r="ROS29"/>
      <c r="ROT29"/>
      <c r="ROU29"/>
      <c r="ROV29"/>
      <c r="ROW29"/>
      <c r="ROX29"/>
      <c r="ROY29"/>
      <c r="ROZ29"/>
      <c r="RPA29"/>
      <c r="RPB29"/>
      <c r="RPC29"/>
      <c r="RPD29"/>
      <c r="RPE29"/>
      <c r="RPF29"/>
      <c r="RPG29"/>
      <c r="RPH29"/>
      <c r="RPI29"/>
      <c r="RPJ29"/>
      <c r="RPK29"/>
      <c r="RPL29"/>
      <c r="RPM29"/>
      <c r="RPN29"/>
      <c r="RPO29"/>
      <c r="RPP29"/>
      <c r="RPQ29"/>
      <c r="RPR29"/>
      <c r="RPS29"/>
      <c r="RPT29"/>
      <c r="RPU29"/>
      <c r="RPV29"/>
      <c r="RPW29"/>
      <c r="RPX29"/>
      <c r="RPY29"/>
      <c r="RPZ29"/>
      <c r="RQA29"/>
      <c r="RQB29"/>
      <c r="RQC29"/>
      <c r="RQD29"/>
      <c r="RQE29"/>
      <c r="RQF29"/>
      <c r="RQG29"/>
      <c r="RQH29"/>
      <c r="RQI29"/>
      <c r="RQJ29"/>
      <c r="RQK29"/>
      <c r="RQL29"/>
      <c r="RQM29"/>
      <c r="RQN29"/>
      <c r="RQO29"/>
      <c r="RQP29"/>
      <c r="RQQ29"/>
      <c r="RQR29"/>
      <c r="RQS29"/>
      <c r="RQT29"/>
      <c r="RQU29"/>
      <c r="RQV29"/>
      <c r="RQW29"/>
      <c r="RQX29"/>
      <c r="RQY29"/>
      <c r="RQZ29"/>
      <c r="RRA29"/>
      <c r="RRB29"/>
      <c r="RRC29"/>
      <c r="RRD29"/>
      <c r="RRE29"/>
      <c r="RRF29"/>
      <c r="RRG29"/>
      <c r="RRH29"/>
      <c r="RRI29"/>
      <c r="RRJ29"/>
      <c r="RRK29"/>
      <c r="RRL29"/>
      <c r="RRM29"/>
      <c r="RRN29"/>
      <c r="RRO29"/>
      <c r="RRP29"/>
      <c r="RRQ29"/>
      <c r="RRR29"/>
      <c r="RRS29"/>
      <c r="RRT29"/>
      <c r="RRU29"/>
      <c r="RRV29"/>
      <c r="RRW29"/>
      <c r="RRX29"/>
      <c r="RRY29"/>
      <c r="RRZ29"/>
      <c r="RSA29"/>
      <c r="RSB29"/>
      <c r="RSC29"/>
      <c r="RSD29"/>
      <c r="RSE29"/>
      <c r="RSF29"/>
      <c r="RSG29"/>
      <c r="RSH29"/>
      <c r="RSI29"/>
      <c r="RSJ29"/>
      <c r="RSK29"/>
      <c r="RSL29"/>
      <c r="RSM29"/>
      <c r="RSN29"/>
      <c r="RSO29"/>
      <c r="RSP29"/>
      <c r="RSQ29"/>
      <c r="RSR29"/>
      <c r="RSS29"/>
      <c r="RST29"/>
      <c r="RSU29"/>
      <c r="RSV29"/>
      <c r="RSW29"/>
      <c r="RSX29"/>
      <c r="RSY29"/>
      <c r="RSZ29"/>
      <c r="RTA29"/>
      <c r="RTB29"/>
      <c r="RTC29"/>
      <c r="RTD29"/>
      <c r="RTE29"/>
      <c r="RTF29"/>
      <c r="RTG29"/>
      <c r="RTH29"/>
      <c r="RTI29"/>
      <c r="RTJ29"/>
      <c r="RTK29"/>
      <c r="RTL29"/>
      <c r="RTM29"/>
      <c r="RTN29"/>
      <c r="RTO29"/>
      <c r="RTP29"/>
      <c r="RTQ29"/>
      <c r="RTR29"/>
      <c r="RTS29"/>
      <c r="RTT29"/>
      <c r="RTU29"/>
      <c r="RTV29"/>
      <c r="RTW29"/>
      <c r="RTX29"/>
      <c r="RTY29"/>
      <c r="RTZ29"/>
      <c r="RUA29"/>
      <c r="RUB29"/>
      <c r="RUC29"/>
      <c r="RUD29"/>
      <c r="RUE29"/>
      <c r="RUF29"/>
      <c r="RUG29"/>
      <c r="RUH29"/>
      <c r="RUI29"/>
      <c r="RUJ29"/>
      <c r="RUK29"/>
      <c r="RUL29"/>
      <c r="RUM29"/>
      <c r="RUN29"/>
      <c r="RUO29"/>
      <c r="RUP29"/>
      <c r="RUQ29"/>
      <c r="RUR29"/>
      <c r="RUS29"/>
      <c r="RUT29"/>
      <c r="RUU29"/>
      <c r="RUV29"/>
      <c r="RUW29"/>
      <c r="RUX29"/>
      <c r="RUY29"/>
      <c r="RUZ29"/>
      <c r="RVA29"/>
      <c r="RVB29"/>
      <c r="RVC29"/>
      <c r="RVD29"/>
      <c r="RVE29"/>
      <c r="RVF29"/>
      <c r="RVG29"/>
      <c r="RVH29"/>
      <c r="RVI29"/>
      <c r="RVJ29"/>
      <c r="RVK29"/>
      <c r="RVL29"/>
      <c r="RVM29"/>
      <c r="RVN29"/>
      <c r="RVO29"/>
      <c r="RVP29"/>
      <c r="RVQ29"/>
      <c r="RVR29"/>
      <c r="RVS29"/>
      <c r="RVT29"/>
      <c r="RVU29"/>
      <c r="RVV29"/>
      <c r="RVW29"/>
      <c r="RVX29"/>
      <c r="RVY29"/>
      <c r="RVZ29"/>
      <c r="RWA29"/>
      <c r="RWB29"/>
      <c r="RWC29"/>
      <c r="RWD29"/>
      <c r="RWE29"/>
      <c r="RWF29"/>
      <c r="RWG29"/>
      <c r="RWH29"/>
      <c r="RWI29"/>
      <c r="RWJ29"/>
      <c r="RWK29"/>
      <c r="RWL29"/>
      <c r="RWM29"/>
      <c r="RWN29"/>
      <c r="RWO29"/>
      <c r="RWP29"/>
      <c r="RWQ29"/>
      <c r="RWR29"/>
      <c r="RWS29"/>
      <c r="RWT29"/>
      <c r="RWU29"/>
      <c r="RWV29"/>
      <c r="RWW29"/>
      <c r="RWX29"/>
      <c r="RWY29"/>
      <c r="RWZ29"/>
      <c r="RXA29"/>
      <c r="RXB29"/>
      <c r="RXC29"/>
      <c r="RXD29"/>
      <c r="RXE29"/>
      <c r="RXF29"/>
      <c r="RXG29"/>
      <c r="RXH29"/>
      <c r="RXI29"/>
      <c r="RXJ29"/>
      <c r="RXK29"/>
      <c r="RXL29"/>
      <c r="RXM29"/>
      <c r="RXN29"/>
      <c r="RXO29"/>
      <c r="RXP29"/>
      <c r="RXQ29"/>
      <c r="RXR29"/>
      <c r="RXS29"/>
      <c r="RXT29"/>
      <c r="RXU29"/>
      <c r="RXV29"/>
      <c r="RXW29"/>
      <c r="RXX29"/>
      <c r="RXY29"/>
      <c r="RXZ29"/>
      <c r="RYA29"/>
      <c r="RYB29"/>
      <c r="RYC29"/>
      <c r="RYD29"/>
      <c r="RYE29"/>
      <c r="RYF29"/>
      <c r="RYG29"/>
      <c r="RYH29"/>
      <c r="RYI29"/>
      <c r="RYJ29"/>
      <c r="RYK29"/>
      <c r="RYL29"/>
      <c r="RYM29"/>
      <c r="RYN29"/>
      <c r="RYO29"/>
      <c r="RYP29"/>
      <c r="RYQ29"/>
      <c r="RYR29"/>
      <c r="RYS29"/>
      <c r="RYT29"/>
      <c r="RYU29"/>
      <c r="RYV29"/>
      <c r="RYW29"/>
      <c r="RYX29"/>
      <c r="RYY29"/>
      <c r="RYZ29"/>
      <c r="RZA29"/>
      <c r="RZB29"/>
      <c r="RZC29"/>
      <c r="RZD29"/>
      <c r="RZE29"/>
      <c r="RZF29"/>
      <c r="RZG29"/>
      <c r="RZH29"/>
      <c r="RZI29"/>
      <c r="RZJ29"/>
      <c r="RZK29"/>
      <c r="RZL29"/>
      <c r="RZM29"/>
      <c r="RZN29"/>
      <c r="RZO29"/>
      <c r="RZP29"/>
      <c r="RZQ29"/>
      <c r="RZR29"/>
      <c r="RZS29"/>
      <c r="RZT29"/>
      <c r="RZU29"/>
      <c r="RZV29"/>
      <c r="RZW29"/>
      <c r="RZX29"/>
      <c r="RZY29"/>
      <c r="RZZ29"/>
      <c r="SAA29"/>
      <c r="SAB29"/>
      <c r="SAC29"/>
      <c r="SAD29"/>
      <c r="SAE29"/>
      <c r="SAF29"/>
      <c r="SAG29"/>
      <c r="SAH29"/>
      <c r="SAI29"/>
      <c r="SAJ29"/>
      <c r="SAK29"/>
      <c r="SAL29"/>
      <c r="SAM29"/>
      <c r="SAN29"/>
      <c r="SAO29"/>
      <c r="SAP29"/>
      <c r="SAQ29"/>
      <c r="SAR29"/>
      <c r="SAS29"/>
      <c r="SAT29"/>
      <c r="SAU29"/>
      <c r="SAV29"/>
      <c r="SAW29"/>
      <c r="SAX29"/>
      <c r="SAY29"/>
      <c r="SAZ29"/>
      <c r="SBA29"/>
      <c r="SBB29"/>
      <c r="SBC29"/>
      <c r="SBD29"/>
      <c r="SBE29"/>
      <c r="SBF29"/>
      <c r="SBG29"/>
      <c r="SBH29"/>
      <c r="SBI29"/>
      <c r="SBJ29"/>
      <c r="SBK29"/>
      <c r="SBL29"/>
      <c r="SBM29"/>
      <c r="SBN29"/>
      <c r="SBO29"/>
      <c r="SBP29"/>
      <c r="SBQ29"/>
      <c r="SBR29"/>
      <c r="SBS29"/>
      <c r="SBT29"/>
      <c r="SBU29"/>
      <c r="SBV29"/>
      <c r="SBW29"/>
      <c r="SBX29"/>
      <c r="SBY29"/>
      <c r="SBZ29"/>
      <c r="SCA29"/>
      <c r="SCB29"/>
      <c r="SCC29"/>
      <c r="SCD29"/>
      <c r="SCE29"/>
      <c r="SCF29"/>
      <c r="SCG29"/>
      <c r="SCH29"/>
      <c r="SCI29"/>
      <c r="SCJ29"/>
      <c r="SCK29"/>
      <c r="SCL29"/>
      <c r="SCM29"/>
      <c r="SCN29"/>
      <c r="SCO29"/>
      <c r="SCP29"/>
      <c r="SCQ29"/>
      <c r="SCR29"/>
      <c r="SCS29"/>
      <c r="SCT29"/>
      <c r="SCU29"/>
      <c r="SCV29"/>
      <c r="SCW29"/>
      <c r="SCX29"/>
      <c r="SCY29"/>
      <c r="SCZ29"/>
      <c r="SDA29"/>
      <c r="SDB29"/>
      <c r="SDC29"/>
      <c r="SDD29"/>
      <c r="SDE29"/>
      <c r="SDF29"/>
      <c r="SDG29"/>
      <c r="SDH29"/>
      <c r="SDI29"/>
      <c r="SDJ29"/>
      <c r="SDK29"/>
      <c r="SDL29"/>
      <c r="SDM29"/>
      <c r="SDN29"/>
      <c r="SDO29"/>
      <c r="SDP29"/>
      <c r="SDQ29"/>
      <c r="SDR29"/>
      <c r="SDS29"/>
      <c r="SDT29"/>
      <c r="SDU29"/>
      <c r="SDV29"/>
      <c r="SDW29"/>
      <c r="SDX29"/>
      <c r="SDY29"/>
      <c r="SDZ29"/>
      <c r="SEA29"/>
      <c r="SEB29"/>
      <c r="SEC29"/>
      <c r="SED29"/>
      <c r="SEE29"/>
      <c r="SEF29"/>
      <c r="SEG29"/>
      <c r="SEH29"/>
      <c r="SEI29"/>
      <c r="SEJ29"/>
      <c r="SEK29"/>
      <c r="SEL29"/>
      <c r="SEM29"/>
      <c r="SEN29"/>
      <c r="SEO29"/>
      <c r="SEP29"/>
      <c r="SEQ29"/>
      <c r="SER29"/>
      <c r="SES29"/>
      <c r="SET29"/>
      <c r="SEU29"/>
      <c r="SEV29"/>
      <c r="SEW29"/>
      <c r="SEX29"/>
      <c r="SEY29"/>
      <c r="SEZ29"/>
      <c r="SFA29"/>
      <c r="SFB29"/>
      <c r="SFC29"/>
      <c r="SFD29"/>
      <c r="SFE29"/>
      <c r="SFF29"/>
      <c r="SFG29"/>
      <c r="SFH29"/>
      <c r="SFI29"/>
      <c r="SFJ29"/>
      <c r="SFK29"/>
      <c r="SFL29"/>
      <c r="SFM29"/>
      <c r="SFN29"/>
      <c r="SFO29"/>
      <c r="SFP29"/>
      <c r="SFQ29"/>
      <c r="SFR29"/>
      <c r="SFS29"/>
      <c r="SFT29"/>
      <c r="SFU29"/>
      <c r="SFV29"/>
      <c r="SFW29"/>
      <c r="SFX29"/>
      <c r="SFY29"/>
      <c r="SFZ29"/>
      <c r="SGA29"/>
      <c r="SGB29"/>
      <c r="SGC29"/>
      <c r="SGD29"/>
      <c r="SGE29"/>
      <c r="SGF29"/>
      <c r="SGG29"/>
      <c r="SGH29"/>
      <c r="SGI29"/>
      <c r="SGJ29"/>
      <c r="SGK29"/>
      <c r="SGL29"/>
      <c r="SGM29"/>
      <c r="SGN29"/>
      <c r="SGO29"/>
      <c r="SGP29"/>
      <c r="SGQ29"/>
      <c r="SGR29"/>
      <c r="SGS29"/>
      <c r="SGT29"/>
      <c r="SGU29"/>
      <c r="SGV29"/>
      <c r="SGW29"/>
      <c r="SGX29"/>
      <c r="SGY29"/>
      <c r="SGZ29"/>
      <c r="SHA29"/>
      <c r="SHB29"/>
      <c r="SHC29"/>
      <c r="SHD29"/>
      <c r="SHE29"/>
      <c r="SHF29"/>
      <c r="SHG29"/>
      <c r="SHH29"/>
      <c r="SHI29"/>
      <c r="SHJ29"/>
      <c r="SHK29"/>
      <c r="SHL29"/>
      <c r="SHM29"/>
      <c r="SHN29"/>
      <c r="SHO29"/>
      <c r="SHP29"/>
      <c r="SHQ29"/>
      <c r="SHR29"/>
      <c r="SHS29"/>
      <c r="SHT29"/>
      <c r="SHU29"/>
      <c r="SHV29"/>
      <c r="SHW29"/>
      <c r="SHX29"/>
      <c r="SHY29"/>
      <c r="SHZ29"/>
      <c r="SIA29"/>
      <c r="SIB29"/>
      <c r="SIC29"/>
      <c r="SID29"/>
      <c r="SIE29"/>
      <c r="SIF29"/>
      <c r="SIG29"/>
      <c r="SIH29"/>
      <c r="SII29"/>
      <c r="SIJ29"/>
      <c r="SIK29"/>
      <c r="SIL29"/>
      <c r="SIM29"/>
      <c r="SIN29"/>
      <c r="SIO29"/>
      <c r="SIP29"/>
      <c r="SIQ29"/>
      <c r="SIR29"/>
      <c r="SIS29"/>
      <c r="SIT29"/>
      <c r="SIU29"/>
      <c r="SIV29"/>
      <c r="SIW29"/>
      <c r="SIX29"/>
      <c r="SIY29"/>
      <c r="SIZ29"/>
      <c r="SJA29"/>
      <c r="SJB29"/>
      <c r="SJC29"/>
      <c r="SJD29"/>
      <c r="SJE29"/>
      <c r="SJF29"/>
      <c r="SJG29"/>
      <c r="SJH29"/>
      <c r="SJI29"/>
      <c r="SJJ29"/>
      <c r="SJK29"/>
      <c r="SJL29"/>
      <c r="SJM29"/>
      <c r="SJN29"/>
      <c r="SJO29"/>
      <c r="SJP29"/>
      <c r="SJQ29"/>
      <c r="SJR29"/>
      <c r="SJS29"/>
      <c r="SJT29"/>
      <c r="SJU29"/>
      <c r="SJV29"/>
      <c r="SJW29"/>
      <c r="SJX29"/>
      <c r="SJY29"/>
      <c r="SJZ29"/>
      <c r="SKA29"/>
      <c r="SKB29"/>
      <c r="SKC29"/>
      <c r="SKD29"/>
      <c r="SKE29"/>
      <c r="SKF29"/>
      <c r="SKG29"/>
      <c r="SKH29"/>
      <c r="SKI29"/>
      <c r="SKJ29"/>
      <c r="SKK29"/>
      <c r="SKL29"/>
      <c r="SKM29"/>
      <c r="SKN29"/>
      <c r="SKO29"/>
      <c r="SKP29"/>
      <c r="SKQ29"/>
      <c r="SKR29"/>
      <c r="SKS29"/>
      <c r="SKT29"/>
      <c r="SKU29"/>
      <c r="SKV29"/>
      <c r="SKW29"/>
      <c r="SKX29"/>
      <c r="SKY29"/>
      <c r="SKZ29"/>
      <c r="SLA29"/>
      <c r="SLB29"/>
      <c r="SLC29"/>
      <c r="SLD29"/>
      <c r="SLE29"/>
      <c r="SLF29"/>
      <c r="SLG29"/>
      <c r="SLH29"/>
      <c r="SLI29"/>
      <c r="SLJ29"/>
      <c r="SLK29"/>
      <c r="SLL29"/>
      <c r="SLM29"/>
      <c r="SLN29"/>
      <c r="SLO29"/>
      <c r="SLP29"/>
      <c r="SLQ29"/>
      <c r="SLR29"/>
      <c r="SLS29"/>
      <c r="SLT29"/>
      <c r="SLU29"/>
      <c r="SLV29"/>
      <c r="SLW29"/>
      <c r="SLX29"/>
      <c r="SLY29"/>
      <c r="SLZ29"/>
      <c r="SMA29"/>
      <c r="SMB29"/>
      <c r="SMC29"/>
      <c r="SMD29"/>
      <c r="SME29"/>
      <c r="SMF29"/>
      <c r="SMG29"/>
      <c r="SMH29"/>
      <c r="SMI29"/>
      <c r="SMJ29"/>
      <c r="SMK29"/>
      <c r="SML29"/>
      <c r="SMM29"/>
      <c r="SMN29"/>
      <c r="SMO29"/>
      <c r="SMP29"/>
      <c r="SMQ29"/>
      <c r="SMR29"/>
      <c r="SMS29"/>
      <c r="SMT29"/>
      <c r="SMU29"/>
      <c r="SMV29"/>
      <c r="SMW29"/>
      <c r="SMX29"/>
      <c r="SMY29"/>
      <c r="SMZ29"/>
      <c r="SNA29"/>
      <c r="SNB29"/>
      <c r="SNC29"/>
      <c r="SND29"/>
      <c r="SNE29"/>
      <c r="SNF29"/>
      <c r="SNG29"/>
      <c r="SNH29"/>
      <c r="SNI29"/>
      <c r="SNJ29"/>
      <c r="SNK29"/>
      <c r="SNL29"/>
      <c r="SNM29"/>
      <c r="SNN29"/>
      <c r="SNO29"/>
      <c r="SNP29"/>
      <c r="SNQ29"/>
      <c r="SNR29"/>
      <c r="SNS29"/>
      <c r="SNT29"/>
      <c r="SNU29"/>
      <c r="SNV29"/>
      <c r="SNW29"/>
      <c r="SNX29"/>
      <c r="SNY29"/>
      <c r="SNZ29"/>
      <c r="SOA29"/>
      <c r="SOB29"/>
      <c r="SOC29"/>
      <c r="SOD29"/>
      <c r="SOE29"/>
      <c r="SOF29"/>
      <c r="SOG29"/>
      <c r="SOH29"/>
      <c r="SOI29"/>
      <c r="SOJ29"/>
      <c r="SOK29"/>
      <c r="SOL29"/>
      <c r="SOM29"/>
      <c r="SON29"/>
      <c r="SOO29"/>
      <c r="SOP29"/>
      <c r="SOQ29"/>
      <c r="SOR29"/>
      <c r="SOS29"/>
      <c r="SOT29"/>
      <c r="SOU29"/>
      <c r="SOV29"/>
      <c r="SOW29"/>
      <c r="SOX29"/>
      <c r="SOY29"/>
      <c r="SOZ29"/>
      <c r="SPA29"/>
      <c r="SPB29"/>
      <c r="SPC29"/>
      <c r="SPD29"/>
      <c r="SPE29"/>
      <c r="SPF29"/>
      <c r="SPG29"/>
      <c r="SPH29"/>
      <c r="SPI29"/>
      <c r="SPJ29"/>
      <c r="SPK29"/>
      <c r="SPL29"/>
      <c r="SPM29"/>
      <c r="SPN29"/>
      <c r="SPO29"/>
      <c r="SPP29"/>
      <c r="SPQ29"/>
      <c r="SPR29"/>
      <c r="SPS29"/>
      <c r="SPT29"/>
      <c r="SPU29"/>
      <c r="SPV29"/>
      <c r="SPW29"/>
      <c r="SPX29"/>
      <c r="SPY29"/>
      <c r="SPZ29"/>
      <c r="SQA29"/>
      <c r="SQB29"/>
      <c r="SQC29"/>
      <c r="SQD29"/>
      <c r="SQE29"/>
      <c r="SQF29"/>
      <c r="SQG29"/>
      <c r="SQH29"/>
      <c r="SQI29"/>
      <c r="SQJ29"/>
      <c r="SQK29"/>
      <c r="SQL29"/>
      <c r="SQM29"/>
      <c r="SQN29"/>
      <c r="SQO29"/>
      <c r="SQP29"/>
      <c r="SQQ29"/>
      <c r="SQR29"/>
      <c r="SQS29"/>
      <c r="SQT29"/>
      <c r="SQU29"/>
      <c r="SQV29"/>
      <c r="SQW29"/>
      <c r="SQX29"/>
      <c r="SQY29"/>
      <c r="SQZ29"/>
      <c r="SRA29"/>
      <c r="SRB29"/>
      <c r="SRC29"/>
      <c r="SRD29"/>
      <c r="SRE29"/>
      <c r="SRF29"/>
      <c r="SRG29"/>
      <c r="SRH29"/>
      <c r="SRI29"/>
      <c r="SRJ29"/>
      <c r="SRK29"/>
      <c r="SRL29"/>
      <c r="SRM29"/>
      <c r="SRN29"/>
      <c r="SRO29"/>
      <c r="SRP29"/>
      <c r="SRQ29"/>
      <c r="SRR29"/>
      <c r="SRS29"/>
      <c r="SRT29"/>
      <c r="SRU29"/>
      <c r="SRV29"/>
      <c r="SRW29"/>
      <c r="SRX29"/>
      <c r="SRY29"/>
      <c r="SRZ29"/>
      <c r="SSA29"/>
      <c r="SSB29"/>
      <c r="SSC29"/>
      <c r="SSD29"/>
      <c r="SSE29"/>
      <c r="SSF29"/>
      <c r="SSG29"/>
      <c r="SSH29"/>
      <c r="SSI29"/>
      <c r="SSJ29"/>
      <c r="SSK29"/>
      <c r="SSL29"/>
      <c r="SSM29"/>
      <c r="SSN29"/>
      <c r="SSO29"/>
      <c r="SSP29"/>
      <c r="SSQ29"/>
      <c r="SSR29"/>
      <c r="SSS29"/>
      <c r="SST29"/>
      <c r="SSU29"/>
      <c r="SSV29"/>
      <c r="SSW29"/>
      <c r="SSX29"/>
      <c r="SSY29"/>
      <c r="SSZ29"/>
      <c r="STA29"/>
      <c r="STB29"/>
      <c r="STC29"/>
      <c r="STD29"/>
      <c r="STE29"/>
      <c r="STF29"/>
      <c r="STG29"/>
      <c r="STH29"/>
      <c r="STI29"/>
      <c r="STJ29"/>
      <c r="STK29"/>
      <c r="STL29"/>
      <c r="STM29"/>
      <c r="STN29"/>
      <c r="STO29"/>
      <c r="STP29"/>
      <c r="STQ29"/>
      <c r="STR29"/>
      <c r="STS29"/>
      <c r="STT29"/>
      <c r="STU29"/>
      <c r="STV29"/>
      <c r="STW29"/>
      <c r="STX29"/>
      <c r="STY29"/>
      <c r="STZ29"/>
      <c r="SUA29"/>
      <c r="SUB29"/>
      <c r="SUC29"/>
      <c r="SUD29"/>
      <c r="SUE29"/>
      <c r="SUF29"/>
      <c r="SUG29"/>
      <c r="SUH29"/>
      <c r="SUI29"/>
      <c r="SUJ29"/>
      <c r="SUK29"/>
      <c r="SUL29"/>
      <c r="SUM29"/>
      <c r="SUN29"/>
      <c r="SUO29"/>
      <c r="SUP29"/>
      <c r="SUQ29"/>
      <c r="SUR29"/>
      <c r="SUS29"/>
      <c r="SUT29"/>
      <c r="SUU29"/>
      <c r="SUV29"/>
      <c r="SUW29"/>
      <c r="SUX29"/>
      <c r="SUY29"/>
      <c r="SUZ29"/>
      <c r="SVA29"/>
      <c r="SVB29"/>
      <c r="SVC29"/>
      <c r="SVD29"/>
      <c r="SVE29"/>
      <c r="SVF29"/>
      <c r="SVG29"/>
      <c r="SVH29"/>
      <c r="SVI29"/>
      <c r="SVJ29"/>
      <c r="SVK29"/>
      <c r="SVL29"/>
      <c r="SVM29"/>
      <c r="SVN29"/>
      <c r="SVO29"/>
      <c r="SVP29"/>
      <c r="SVQ29"/>
      <c r="SVR29"/>
      <c r="SVS29"/>
      <c r="SVT29"/>
      <c r="SVU29"/>
      <c r="SVV29"/>
      <c r="SVW29"/>
      <c r="SVX29"/>
      <c r="SVY29"/>
      <c r="SVZ29"/>
      <c r="SWA29"/>
      <c r="SWB29"/>
      <c r="SWC29"/>
      <c r="SWD29"/>
      <c r="SWE29"/>
      <c r="SWF29"/>
      <c r="SWG29"/>
      <c r="SWH29"/>
      <c r="SWI29"/>
      <c r="SWJ29"/>
      <c r="SWK29"/>
      <c r="SWL29"/>
      <c r="SWM29"/>
      <c r="SWN29"/>
      <c r="SWO29"/>
      <c r="SWP29"/>
      <c r="SWQ29"/>
      <c r="SWR29"/>
      <c r="SWS29"/>
      <c r="SWT29"/>
      <c r="SWU29"/>
      <c r="SWV29"/>
      <c r="SWW29"/>
      <c r="SWX29"/>
      <c r="SWY29"/>
      <c r="SWZ29"/>
      <c r="SXA29"/>
      <c r="SXB29"/>
      <c r="SXC29"/>
      <c r="SXD29"/>
      <c r="SXE29"/>
      <c r="SXF29"/>
      <c r="SXG29"/>
      <c r="SXH29"/>
      <c r="SXI29"/>
      <c r="SXJ29"/>
      <c r="SXK29"/>
      <c r="SXL29"/>
      <c r="SXM29"/>
      <c r="SXN29"/>
      <c r="SXO29"/>
      <c r="SXP29"/>
      <c r="SXQ29"/>
      <c r="SXR29"/>
      <c r="SXS29"/>
      <c r="SXT29"/>
      <c r="SXU29"/>
      <c r="SXV29"/>
      <c r="SXW29"/>
      <c r="SXX29"/>
      <c r="SXY29"/>
      <c r="SXZ29"/>
      <c r="SYA29"/>
      <c r="SYB29"/>
      <c r="SYC29"/>
      <c r="SYD29"/>
      <c r="SYE29"/>
      <c r="SYF29"/>
      <c r="SYG29"/>
      <c r="SYH29"/>
      <c r="SYI29"/>
      <c r="SYJ29"/>
      <c r="SYK29"/>
      <c r="SYL29"/>
      <c r="SYM29"/>
      <c r="SYN29"/>
      <c r="SYO29"/>
      <c r="SYP29"/>
      <c r="SYQ29"/>
      <c r="SYR29"/>
      <c r="SYS29"/>
      <c r="SYT29"/>
      <c r="SYU29"/>
      <c r="SYV29"/>
      <c r="SYW29"/>
      <c r="SYX29"/>
      <c r="SYY29"/>
      <c r="SYZ29"/>
      <c r="SZA29"/>
      <c r="SZB29"/>
      <c r="SZC29"/>
      <c r="SZD29"/>
      <c r="SZE29"/>
      <c r="SZF29"/>
      <c r="SZG29"/>
      <c r="SZH29"/>
      <c r="SZI29"/>
      <c r="SZJ29"/>
      <c r="SZK29"/>
      <c r="SZL29"/>
      <c r="SZM29"/>
      <c r="SZN29"/>
      <c r="SZO29"/>
      <c r="SZP29"/>
      <c r="SZQ29"/>
      <c r="SZR29"/>
      <c r="SZS29"/>
      <c r="SZT29"/>
      <c r="SZU29"/>
      <c r="SZV29"/>
      <c r="SZW29"/>
      <c r="SZX29"/>
      <c r="SZY29"/>
      <c r="SZZ29"/>
      <c r="TAA29"/>
      <c r="TAB29"/>
      <c r="TAC29"/>
      <c r="TAD29"/>
      <c r="TAE29"/>
      <c r="TAF29"/>
      <c r="TAG29"/>
      <c r="TAH29"/>
      <c r="TAI29"/>
      <c r="TAJ29"/>
      <c r="TAK29"/>
      <c r="TAL29"/>
      <c r="TAM29"/>
      <c r="TAN29"/>
      <c r="TAO29"/>
      <c r="TAP29"/>
      <c r="TAQ29"/>
      <c r="TAR29"/>
      <c r="TAS29"/>
      <c r="TAT29"/>
      <c r="TAU29"/>
      <c r="TAV29"/>
      <c r="TAW29"/>
      <c r="TAX29"/>
      <c r="TAY29"/>
      <c r="TAZ29"/>
      <c r="TBA29"/>
      <c r="TBB29"/>
      <c r="TBC29"/>
      <c r="TBD29"/>
      <c r="TBE29"/>
      <c r="TBF29"/>
      <c r="TBG29"/>
      <c r="TBH29"/>
      <c r="TBI29"/>
      <c r="TBJ29"/>
      <c r="TBK29"/>
      <c r="TBL29"/>
      <c r="TBM29"/>
      <c r="TBN29"/>
      <c r="TBO29"/>
      <c r="TBP29"/>
      <c r="TBQ29"/>
      <c r="TBR29"/>
      <c r="TBS29"/>
      <c r="TBT29"/>
      <c r="TBU29"/>
      <c r="TBV29"/>
      <c r="TBW29"/>
      <c r="TBX29"/>
      <c r="TBY29"/>
      <c r="TBZ29"/>
      <c r="TCA29"/>
      <c r="TCB29"/>
      <c r="TCC29"/>
      <c r="TCD29"/>
      <c r="TCE29"/>
      <c r="TCF29"/>
      <c r="TCG29"/>
      <c r="TCH29"/>
      <c r="TCI29"/>
      <c r="TCJ29"/>
      <c r="TCK29"/>
      <c r="TCL29"/>
      <c r="TCM29"/>
      <c r="TCN29"/>
      <c r="TCO29"/>
      <c r="TCP29"/>
      <c r="TCQ29"/>
      <c r="TCR29"/>
      <c r="TCS29"/>
      <c r="TCT29"/>
      <c r="TCU29"/>
      <c r="TCV29"/>
      <c r="TCW29"/>
      <c r="TCX29"/>
      <c r="TCY29"/>
      <c r="TCZ29"/>
      <c r="TDA29"/>
      <c r="TDB29"/>
      <c r="TDC29"/>
      <c r="TDD29"/>
      <c r="TDE29"/>
      <c r="TDF29"/>
      <c r="TDG29"/>
      <c r="TDH29"/>
      <c r="TDI29"/>
      <c r="TDJ29"/>
      <c r="TDK29"/>
      <c r="TDL29"/>
      <c r="TDM29"/>
      <c r="TDN29"/>
      <c r="TDO29"/>
      <c r="TDP29"/>
      <c r="TDQ29"/>
      <c r="TDR29"/>
      <c r="TDS29"/>
      <c r="TDT29"/>
      <c r="TDU29"/>
      <c r="TDV29"/>
      <c r="TDW29"/>
      <c r="TDX29"/>
      <c r="TDY29"/>
      <c r="TDZ29"/>
      <c r="TEA29"/>
      <c r="TEB29"/>
      <c r="TEC29"/>
      <c r="TED29"/>
      <c r="TEE29"/>
      <c r="TEF29"/>
      <c r="TEG29"/>
      <c r="TEH29"/>
      <c r="TEI29"/>
      <c r="TEJ29"/>
      <c r="TEK29"/>
      <c r="TEL29"/>
      <c r="TEM29"/>
      <c r="TEN29"/>
      <c r="TEO29"/>
      <c r="TEP29"/>
      <c r="TEQ29"/>
      <c r="TER29"/>
      <c r="TES29"/>
      <c r="TET29"/>
      <c r="TEU29"/>
      <c r="TEV29"/>
      <c r="TEW29"/>
      <c r="TEX29"/>
      <c r="TEY29"/>
      <c r="TEZ29"/>
      <c r="TFA29"/>
      <c r="TFB29"/>
      <c r="TFC29"/>
      <c r="TFD29"/>
      <c r="TFE29"/>
      <c r="TFF29"/>
      <c r="TFG29"/>
      <c r="TFH29"/>
      <c r="TFI29"/>
      <c r="TFJ29"/>
      <c r="TFK29"/>
      <c r="TFL29"/>
      <c r="TFM29"/>
      <c r="TFN29"/>
      <c r="TFO29"/>
      <c r="TFP29"/>
      <c r="TFQ29"/>
      <c r="TFR29"/>
      <c r="TFS29"/>
      <c r="TFT29"/>
      <c r="TFU29"/>
      <c r="TFV29"/>
      <c r="TFW29"/>
      <c r="TFX29"/>
      <c r="TFY29"/>
      <c r="TFZ29"/>
      <c r="TGA29"/>
      <c r="TGB29"/>
      <c r="TGC29"/>
      <c r="TGD29"/>
      <c r="TGE29"/>
      <c r="TGF29"/>
      <c r="TGG29"/>
      <c r="TGH29"/>
      <c r="TGI29"/>
      <c r="TGJ29"/>
      <c r="TGK29"/>
      <c r="TGL29"/>
      <c r="TGM29"/>
      <c r="TGN29"/>
      <c r="TGO29"/>
      <c r="TGP29"/>
      <c r="TGQ29"/>
      <c r="TGR29"/>
      <c r="TGS29"/>
      <c r="TGT29"/>
      <c r="TGU29"/>
      <c r="TGV29"/>
      <c r="TGW29"/>
      <c r="TGX29"/>
      <c r="TGY29"/>
      <c r="TGZ29"/>
      <c r="THA29"/>
      <c r="THB29"/>
      <c r="THC29"/>
      <c r="THD29"/>
      <c r="THE29"/>
      <c r="THF29"/>
      <c r="THG29"/>
      <c r="THH29"/>
      <c r="THI29"/>
      <c r="THJ29"/>
      <c r="THK29"/>
      <c r="THL29"/>
      <c r="THM29"/>
      <c r="THN29"/>
      <c r="THO29"/>
      <c r="THP29"/>
      <c r="THQ29"/>
      <c r="THR29"/>
      <c r="THS29"/>
      <c r="THT29"/>
      <c r="THU29"/>
      <c r="THV29"/>
      <c r="THW29"/>
      <c r="THX29"/>
      <c r="THY29"/>
      <c r="THZ29"/>
      <c r="TIA29"/>
      <c r="TIB29"/>
      <c r="TIC29"/>
      <c r="TID29"/>
      <c r="TIE29"/>
      <c r="TIF29"/>
      <c r="TIG29"/>
      <c r="TIH29"/>
      <c r="TII29"/>
      <c r="TIJ29"/>
      <c r="TIK29"/>
      <c r="TIL29"/>
      <c r="TIM29"/>
      <c r="TIN29"/>
      <c r="TIO29"/>
      <c r="TIP29"/>
      <c r="TIQ29"/>
      <c r="TIR29"/>
      <c r="TIS29"/>
      <c r="TIT29"/>
      <c r="TIU29"/>
      <c r="TIV29"/>
      <c r="TIW29"/>
      <c r="TIX29"/>
      <c r="TIY29"/>
      <c r="TIZ29"/>
      <c r="TJA29"/>
      <c r="TJB29"/>
      <c r="TJC29"/>
      <c r="TJD29"/>
      <c r="TJE29"/>
      <c r="TJF29"/>
      <c r="TJG29"/>
      <c r="TJH29"/>
      <c r="TJI29"/>
      <c r="TJJ29"/>
      <c r="TJK29"/>
      <c r="TJL29"/>
      <c r="TJM29"/>
      <c r="TJN29"/>
      <c r="TJO29"/>
      <c r="TJP29"/>
      <c r="TJQ29"/>
      <c r="TJR29"/>
      <c r="TJS29"/>
      <c r="TJT29"/>
      <c r="TJU29"/>
      <c r="TJV29"/>
      <c r="TJW29"/>
      <c r="TJX29"/>
      <c r="TJY29"/>
      <c r="TJZ29"/>
      <c r="TKA29"/>
      <c r="TKB29"/>
      <c r="TKC29"/>
      <c r="TKD29"/>
      <c r="TKE29"/>
      <c r="TKF29"/>
      <c r="TKG29"/>
      <c r="TKH29"/>
      <c r="TKI29"/>
      <c r="TKJ29"/>
      <c r="TKK29"/>
      <c r="TKL29"/>
      <c r="TKM29"/>
      <c r="TKN29"/>
      <c r="TKO29"/>
      <c r="TKP29"/>
      <c r="TKQ29"/>
      <c r="TKR29"/>
      <c r="TKS29"/>
      <c r="TKT29"/>
      <c r="TKU29"/>
      <c r="TKV29"/>
      <c r="TKW29"/>
      <c r="TKX29"/>
      <c r="TKY29"/>
      <c r="TKZ29"/>
      <c r="TLA29"/>
      <c r="TLB29"/>
      <c r="TLC29"/>
      <c r="TLD29"/>
      <c r="TLE29"/>
      <c r="TLF29"/>
      <c r="TLG29"/>
      <c r="TLH29"/>
      <c r="TLI29"/>
      <c r="TLJ29"/>
      <c r="TLK29"/>
      <c r="TLL29"/>
      <c r="TLM29"/>
      <c r="TLN29"/>
      <c r="TLO29"/>
      <c r="TLP29"/>
      <c r="TLQ29"/>
      <c r="TLR29"/>
      <c r="TLS29"/>
      <c r="TLT29"/>
      <c r="TLU29"/>
      <c r="TLV29"/>
      <c r="TLW29"/>
      <c r="TLX29"/>
      <c r="TLY29"/>
      <c r="TLZ29"/>
      <c r="TMA29"/>
      <c r="TMB29"/>
      <c r="TMC29"/>
      <c r="TMD29"/>
      <c r="TME29"/>
      <c r="TMF29"/>
      <c r="TMG29"/>
      <c r="TMH29"/>
      <c r="TMI29"/>
      <c r="TMJ29"/>
      <c r="TMK29"/>
      <c r="TML29"/>
      <c r="TMM29"/>
      <c r="TMN29"/>
      <c r="TMO29"/>
      <c r="TMP29"/>
      <c r="TMQ29"/>
      <c r="TMR29"/>
      <c r="TMS29"/>
      <c r="TMT29"/>
      <c r="TMU29"/>
      <c r="TMV29"/>
      <c r="TMW29"/>
      <c r="TMX29"/>
      <c r="TMY29"/>
      <c r="TMZ29"/>
      <c r="TNA29"/>
      <c r="TNB29"/>
      <c r="TNC29"/>
      <c r="TND29"/>
      <c r="TNE29"/>
      <c r="TNF29"/>
      <c r="TNG29"/>
      <c r="TNH29"/>
      <c r="TNI29"/>
      <c r="TNJ29"/>
      <c r="TNK29"/>
      <c r="TNL29"/>
      <c r="TNM29"/>
      <c r="TNN29"/>
      <c r="TNO29"/>
      <c r="TNP29"/>
      <c r="TNQ29"/>
      <c r="TNR29"/>
      <c r="TNS29"/>
      <c r="TNT29"/>
      <c r="TNU29"/>
      <c r="TNV29"/>
      <c r="TNW29"/>
      <c r="TNX29"/>
      <c r="TNY29"/>
      <c r="TNZ29"/>
      <c r="TOA29"/>
      <c r="TOB29"/>
      <c r="TOC29"/>
      <c r="TOD29"/>
      <c r="TOE29"/>
      <c r="TOF29"/>
      <c r="TOG29"/>
      <c r="TOH29"/>
      <c r="TOI29"/>
      <c r="TOJ29"/>
      <c r="TOK29"/>
      <c r="TOL29"/>
      <c r="TOM29"/>
      <c r="TON29"/>
      <c r="TOO29"/>
      <c r="TOP29"/>
      <c r="TOQ29"/>
      <c r="TOR29"/>
      <c r="TOS29"/>
      <c r="TOT29"/>
      <c r="TOU29"/>
      <c r="TOV29"/>
      <c r="TOW29"/>
      <c r="TOX29"/>
      <c r="TOY29"/>
      <c r="TOZ29"/>
      <c r="TPA29"/>
      <c r="TPB29"/>
      <c r="TPC29"/>
      <c r="TPD29"/>
      <c r="TPE29"/>
      <c r="TPF29"/>
      <c r="TPG29"/>
      <c r="TPH29"/>
      <c r="TPI29"/>
      <c r="TPJ29"/>
      <c r="TPK29"/>
      <c r="TPL29"/>
      <c r="TPM29"/>
      <c r="TPN29"/>
      <c r="TPO29"/>
      <c r="TPP29"/>
      <c r="TPQ29"/>
      <c r="TPR29"/>
      <c r="TPS29"/>
      <c r="TPT29"/>
      <c r="TPU29"/>
      <c r="TPV29"/>
      <c r="TPW29"/>
      <c r="TPX29"/>
      <c r="TPY29"/>
      <c r="TPZ29"/>
      <c r="TQA29"/>
      <c r="TQB29"/>
      <c r="TQC29"/>
      <c r="TQD29"/>
      <c r="TQE29"/>
      <c r="TQF29"/>
      <c r="TQG29"/>
      <c r="TQH29"/>
      <c r="TQI29"/>
      <c r="TQJ29"/>
      <c r="TQK29"/>
      <c r="TQL29"/>
      <c r="TQM29"/>
      <c r="TQN29"/>
      <c r="TQO29"/>
      <c r="TQP29"/>
      <c r="TQQ29"/>
      <c r="TQR29"/>
      <c r="TQS29"/>
      <c r="TQT29"/>
      <c r="TQU29"/>
      <c r="TQV29"/>
      <c r="TQW29"/>
      <c r="TQX29"/>
      <c r="TQY29"/>
      <c r="TQZ29"/>
      <c r="TRA29"/>
      <c r="TRB29"/>
      <c r="TRC29"/>
      <c r="TRD29"/>
      <c r="TRE29"/>
      <c r="TRF29"/>
      <c r="TRG29"/>
      <c r="TRH29"/>
      <c r="TRI29"/>
      <c r="TRJ29"/>
      <c r="TRK29"/>
      <c r="TRL29"/>
      <c r="TRM29"/>
      <c r="TRN29"/>
      <c r="TRO29"/>
      <c r="TRP29"/>
      <c r="TRQ29"/>
      <c r="TRR29"/>
      <c r="TRS29"/>
      <c r="TRT29"/>
      <c r="TRU29"/>
      <c r="TRV29"/>
      <c r="TRW29"/>
      <c r="TRX29"/>
      <c r="TRY29"/>
      <c r="TRZ29"/>
      <c r="TSA29"/>
      <c r="TSB29"/>
      <c r="TSC29"/>
      <c r="TSD29"/>
      <c r="TSE29"/>
      <c r="TSF29"/>
      <c r="TSG29"/>
      <c r="TSH29"/>
      <c r="TSI29"/>
      <c r="TSJ29"/>
      <c r="TSK29"/>
      <c r="TSL29"/>
      <c r="TSM29"/>
      <c r="TSN29"/>
      <c r="TSO29"/>
      <c r="TSP29"/>
      <c r="TSQ29"/>
      <c r="TSR29"/>
      <c r="TSS29"/>
      <c r="TST29"/>
      <c r="TSU29"/>
      <c r="TSV29"/>
      <c r="TSW29"/>
      <c r="TSX29"/>
      <c r="TSY29"/>
      <c r="TSZ29"/>
      <c r="TTA29"/>
      <c r="TTB29"/>
      <c r="TTC29"/>
      <c r="TTD29"/>
      <c r="TTE29"/>
      <c r="TTF29"/>
      <c r="TTG29"/>
      <c r="TTH29"/>
      <c r="TTI29"/>
      <c r="TTJ29"/>
      <c r="TTK29"/>
      <c r="TTL29"/>
      <c r="TTM29"/>
      <c r="TTN29"/>
      <c r="TTO29"/>
      <c r="TTP29"/>
      <c r="TTQ29"/>
      <c r="TTR29"/>
      <c r="TTS29"/>
      <c r="TTT29"/>
      <c r="TTU29"/>
      <c r="TTV29"/>
      <c r="TTW29"/>
      <c r="TTX29"/>
      <c r="TTY29"/>
      <c r="TTZ29"/>
      <c r="TUA29"/>
      <c r="TUB29"/>
      <c r="TUC29"/>
      <c r="TUD29"/>
      <c r="TUE29"/>
      <c r="TUF29"/>
      <c r="TUG29"/>
      <c r="TUH29"/>
      <c r="TUI29"/>
      <c r="TUJ29"/>
      <c r="TUK29"/>
      <c r="TUL29"/>
      <c r="TUM29"/>
      <c r="TUN29"/>
      <c r="TUO29"/>
      <c r="TUP29"/>
      <c r="TUQ29"/>
      <c r="TUR29"/>
      <c r="TUS29"/>
      <c r="TUT29"/>
      <c r="TUU29"/>
      <c r="TUV29"/>
      <c r="TUW29"/>
      <c r="TUX29"/>
      <c r="TUY29"/>
      <c r="TUZ29"/>
      <c r="TVA29"/>
      <c r="TVB29"/>
      <c r="TVC29"/>
      <c r="TVD29"/>
      <c r="TVE29"/>
      <c r="TVF29"/>
      <c r="TVG29"/>
      <c r="TVH29"/>
      <c r="TVI29"/>
      <c r="TVJ29"/>
      <c r="TVK29"/>
      <c r="TVL29"/>
      <c r="TVM29"/>
      <c r="TVN29"/>
      <c r="TVO29"/>
      <c r="TVP29"/>
      <c r="TVQ29"/>
      <c r="TVR29"/>
      <c r="TVS29"/>
      <c r="TVT29"/>
      <c r="TVU29"/>
      <c r="TVV29"/>
      <c r="TVW29"/>
      <c r="TVX29"/>
      <c r="TVY29"/>
      <c r="TVZ29"/>
      <c r="TWA29"/>
      <c r="TWB29"/>
      <c r="TWC29"/>
      <c r="TWD29"/>
      <c r="TWE29"/>
      <c r="TWF29"/>
      <c r="TWG29"/>
      <c r="TWH29"/>
      <c r="TWI29"/>
      <c r="TWJ29"/>
      <c r="TWK29"/>
      <c r="TWL29"/>
      <c r="TWM29"/>
      <c r="TWN29"/>
      <c r="TWO29"/>
      <c r="TWP29"/>
      <c r="TWQ29"/>
      <c r="TWR29"/>
      <c r="TWS29"/>
      <c r="TWT29"/>
      <c r="TWU29"/>
      <c r="TWV29"/>
      <c r="TWW29"/>
      <c r="TWX29"/>
      <c r="TWY29"/>
      <c r="TWZ29"/>
      <c r="TXA29"/>
      <c r="TXB29"/>
      <c r="TXC29"/>
      <c r="TXD29"/>
      <c r="TXE29"/>
      <c r="TXF29"/>
      <c r="TXG29"/>
      <c r="TXH29"/>
      <c r="TXI29"/>
      <c r="TXJ29"/>
      <c r="TXK29"/>
      <c r="TXL29"/>
      <c r="TXM29"/>
      <c r="TXN29"/>
      <c r="TXO29"/>
      <c r="TXP29"/>
      <c r="TXQ29"/>
      <c r="TXR29"/>
      <c r="TXS29"/>
      <c r="TXT29"/>
      <c r="TXU29"/>
      <c r="TXV29"/>
      <c r="TXW29"/>
      <c r="TXX29"/>
      <c r="TXY29"/>
      <c r="TXZ29"/>
      <c r="TYA29"/>
      <c r="TYB29"/>
      <c r="TYC29"/>
      <c r="TYD29"/>
      <c r="TYE29"/>
      <c r="TYF29"/>
      <c r="TYG29"/>
      <c r="TYH29"/>
      <c r="TYI29"/>
      <c r="TYJ29"/>
      <c r="TYK29"/>
      <c r="TYL29"/>
      <c r="TYM29"/>
      <c r="TYN29"/>
      <c r="TYO29"/>
      <c r="TYP29"/>
      <c r="TYQ29"/>
      <c r="TYR29"/>
      <c r="TYS29"/>
      <c r="TYT29"/>
      <c r="TYU29"/>
      <c r="TYV29"/>
      <c r="TYW29"/>
      <c r="TYX29"/>
      <c r="TYY29"/>
      <c r="TYZ29"/>
      <c r="TZA29"/>
      <c r="TZB29"/>
      <c r="TZC29"/>
      <c r="TZD29"/>
      <c r="TZE29"/>
      <c r="TZF29"/>
      <c r="TZG29"/>
      <c r="TZH29"/>
      <c r="TZI29"/>
      <c r="TZJ29"/>
      <c r="TZK29"/>
      <c r="TZL29"/>
      <c r="TZM29"/>
      <c r="TZN29"/>
      <c r="TZO29"/>
      <c r="TZP29"/>
      <c r="TZQ29"/>
      <c r="TZR29"/>
      <c r="TZS29"/>
      <c r="TZT29"/>
      <c r="TZU29"/>
      <c r="TZV29"/>
      <c r="TZW29"/>
      <c r="TZX29"/>
      <c r="TZY29"/>
      <c r="TZZ29"/>
      <c r="UAA29"/>
      <c r="UAB29"/>
      <c r="UAC29"/>
      <c r="UAD29"/>
      <c r="UAE29"/>
      <c r="UAF29"/>
      <c r="UAG29"/>
      <c r="UAH29"/>
      <c r="UAI29"/>
      <c r="UAJ29"/>
      <c r="UAK29"/>
      <c r="UAL29"/>
      <c r="UAM29"/>
      <c r="UAN29"/>
      <c r="UAO29"/>
      <c r="UAP29"/>
      <c r="UAQ29"/>
      <c r="UAR29"/>
      <c r="UAS29"/>
      <c r="UAT29"/>
      <c r="UAU29"/>
      <c r="UAV29"/>
      <c r="UAW29"/>
      <c r="UAX29"/>
      <c r="UAY29"/>
      <c r="UAZ29"/>
      <c r="UBA29"/>
      <c r="UBB29"/>
      <c r="UBC29"/>
      <c r="UBD29"/>
      <c r="UBE29"/>
      <c r="UBF29"/>
      <c r="UBG29"/>
      <c r="UBH29"/>
      <c r="UBI29"/>
      <c r="UBJ29"/>
      <c r="UBK29"/>
      <c r="UBL29"/>
      <c r="UBM29"/>
      <c r="UBN29"/>
      <c r="UBO29"/>
      <c r="UBP29"/>
      <c r="UBQ29"/>
      <c r="UBR29"/>
      <c r="UBS29"/>
      <c r="UBT29"/>
      <c r="UBU29"/>
      <c r="UBV29"/>
      <c r="UBW29"/>
      <c r="UBX29"/>
      <c r="UBY29"/>
      <c r="UBZ29"/>
      <c r="UCA29"/>
      <c r="UCB29"/>
      <c r="UCC29"/>
      <c r="UCD29"/>
      <c r="UCE29"/>
      <c r="UCF29"/>
      <c r="UCG29"/>
      <c r="UCH29"/>
      <c r="UCI29"/>
      <c r="UCJ29"/>
      <c r="UCK29"/>
      <c r="UCL29"/>
      <c r="UCM29"/>
      <c r="UCN29"/>
      <c r="UCO29"/>
      <c r="UCP29"/>
      <c r="UCQ29"/>
      <c r="UCR29"/>
      <c r="UCS29"/>
      <c r="UCT29"/>
      <c r="UCU29"/>
      <c r="UCV29"/>
      <c r="UCW29"/>
      <c r="UCX29"/>
      <c r="UCY29"/>
      <c r="UCZ29"/>
      <c r="UDA29"/>
      <c r="UDB29"/>
      <c r="UDC29"/>
      <c r="UDD29"/>
      <c r="UDE29"/>
      <c r="UDF29"/>
      <c r="UDG29"/>
      <c r="UDH29"/>
      <c r="UDI29"/>
      <c r="UDJ29"/>
      <c r="UDK29"/>
      <c r="UDL29"/>
      <c r="UDM29"/>
      <c r="UDN29"/>
      <c r="UDO29"/>
      <c r="UDP29"/>
      <c r="UDQ29"/>
      <c r="UDR29"/>
      <c r="UDS29"/>
      <c r="UDT29"/>
      <c r="UDU29"/>
      <c r="UDV29"/>
      <c r="UDW29"/>
      <c r="UDX29"/>
      <c r="UDY29"/>
      <c r="UDZ29"/>
      <c r="UEA29"/>
      <c r="UEB29"/>
      <c r="UEC29"/>
      <c r="UED29"/>
      <c r="UEE29"/>
      <c r="UEF29"/>
      <c r="UEG29"/>
      <c r="UEH29"/>
      <c r="UEI29"/>
      <c r="UEJ29"/>
      <c r="UEK29"/>
      <c r="UEL29"/>
      <c r="UEM29"/>
      <c r="UEN29"/>
      <c r="UEO29"/>
      <c r="UEP29"/>
      <c r="UEQ29"/>
      <c r="UER29"/>
      <c r="UES29"/>
      <c r="UET29"/>
      <c r="UEU29"/>
      <c r="UEV29"/>
      <c r="UEW29"/>
      <c r="UEX29"/>
      <c r="UEY29"/>
      <c r="UEZ29"/>
      <c r="UFA29"/>
      <c r="UFB29"/>
      <c r="UFC29"/>
      <c r="UFD29"/>
      <c r="UFE29"/>
      <c r="UFF29"/>
      <c r="UFG29"/>
      <c r="UFH29"/>
      <c r="UFI29"/>
      <c r="UFJ29"/>
      <c r="UFK29"/>
      <c r="UFL29"/>
      <c r="UFM29"/>
      <c r="UFN29"/>
      <c r="UFO29"/>
      <c r="UFP29"/>
      <c r="UFQ29"/>
      <c r="UFR29"/>
      <c r="UFS29"/>
      <c r="UFT29"/>
      <c r="UFU29"/>
      <c r="UFV29"/>
      <c r="UFW29"/>
      <c r="UFX29"/>
      <c r="UFY29"/>
      <c r="UFZ29"/>
      <c r="UGA29"/>
      <c r="UGB29"/>
      <c r="UGC29"/>
      <c r="UGD29"/>
      <c r="UGE29"/>
      <c r="UGF29"/>
      <c r="UGG29"/>
      <c r="UGH29"/>
      <c r="UGI29"/>
      <c r="UGJ29"/>
      <c r="UGK29"/>
      <c r="UGL29"/>
      <c r="UGM29"/>
      <c r="UGN29"/>
      <c r="UGO29"/>
      <c r="UGP29"/>
      <c r="UGQ29"/>
      <c r="UGR29"/>
      <c r="UGS29"/>
      <c r="UGT29"/>
      <c r="UGU29"/>
      <c r="UGV29"/>
      <c r="UGW29"/>
      <c r="UGX29"/>
      <c r="UGY29"/>
      <c r="UGZ29"/>
      <c r="UHA29"/>
      <c r="UHB29"/>
      <c r="UHC29"/>
      <c r="UHD29"/>
      <c r="UHE29"/>
      <c r="UHF29"/>
      <c r="UHG29"/>
      <c r="UHH29"/>
      <c r="UHI29"/>
      <c r="UHJ29"/>
      <c r="UHK29"/>
      <c r="UHL29"/>
      <c r="UHM29"/>
      <c r="UHN29"/>
      <c r="UHO29"/>
      <c r="UHP29"/>
      <c r="UHQ29"/>
      <c r="UHR29"/>
      <c r="UHS29"/>
      <c r="UHT29"/>
      <c r="UHU29"/>
      <c r="UHV29"/>
      <c r="UHW29"/>
      <c r="UHX29"/>
      <c r="UHY29"/>
      <c r="UHZ29"/>
      <c r="UIA29"/>
      <c r="UIB29"/>
      <c r="UIC29"/>
      <c r="UID29"/>
      <c r="UIE29"/>
      <c r="UIF29"/>
      <c r="UIG29"/>
      <c r="UIH29"/>
      <c r="UII29"/>
      <c r="UIJ29"/>
      <c r="UIK29"/>
      <c r="UIL29"/>
      <c r="UIM29"/>
      <c r="UIN29"/>
      <c r="UIO29"/>
      <c r="UIP29"/>
      <c r="UIQ29"/>
      <c r="UIR29"/>
      <c r="UIS29"/>
      <c r="UIT29"/>
      <c r="UIU29"/>
      <c r="UIV29"/>
      <c r="UIW29"/>
      <c r="UIX29"/>
      <c r="UIY29"/>
      <c r="UIZ29"/>
      <c r="UJA29"/>
      <c r="UJB29"/>
      <c r="UJC29"/>
      <c r="UJD29"/>
      <c r="UJE29"/>
      <c r="UJF29"/>
      <c r="UJG29"/>
      <c r="UJH29"/>
      <c r="UJI29"/>
      <c r="UJJ29"/>
      <c r="UJK29"/>
      <c r="UJL29"/>
      <c r="UJM29"/>
      <c r="UJN29"/>
      <c r="UJO29"/>
      <c r="UJP29"/>
      <c r="UJQ29"/>
      <c r="UJR29"/>
      <c r="UJS29"/>
      <c r="UJT29"/>
      <c r="UJU29"/>
      <c r="UJV29"/>
      <c r="UJW29"/>
      <c r="UJX29"/>
      <c r="UJY29"/>
      <c r="UJZ29"/>
      <c r="UKA29"/>
      <c r="UKB29"/>
      <c r="UKC29"/>
      <c r="UKD29"/>
      <c r="UKE29"/>
      <c r="UKF29"/>
      <c r="UKG29"/>
      <c r="UKH29"/>
      <c r="UKI29"/>
      <c r="UKJ29"/>
      <c r="UKK29"/>
      <c r="UKL29"/>
      <c r="UKM29"/>
      <c r="UKN29"/>
      <c r="UKO29"/>
      <c r="UKP29"/>
      <c r="UKQ29"/>
      <c r="UKR29"/>
      <c r="UKS29"/>
      <c r="UKT29"/>
      <c r="UKU29"/>
      <c r="UKV29"/>
      <c r="UKW29"/>
      <c r="UKX29"/>
      <c r="UKY29"/>
      <c r="UKZ29"/>
      <c r="ULA29"/>
      <c r="ULB29"/>
      <c r="ULC29"/>
      <c r="ULD29"/>
      <c r="ULE29"/>
      <c r="ULF29"/>
      <c r="ULG29"/>
      <c r="ULH29"/>
      <c r="ULI29"/>
      <c r="ULJ29"/>
      <c r="ULK29"/>
      <c r="ULL29"/>
      <c r="ULM29"/>
      <c r="ULN29"/>
      <c r="ULO29"/>
      <c r="ULP29"/>
      <c r="ULQ29"/>
      <c r="ULR29"/>
      <c r="ULS29"/>
      <c r="ULT29"/>
      <c r="ULU29"/>
      <c r="ULV29"/>
      <c r="ULW29"/>
      <c r="ULX29"/>
      <c r="ULY29"/>
      <c r="ULZ29"/>
      <c r="UMA29"/>
      <c r="UMB29"/>
      <c r="UMC29"/>
      <c r="UMD29"/>
      <c r="UME29"/>
      <c r="UMF29"/>
      <c r="UMG29"/>
      <c r="UMH29"/>
      <c r="UMI29"/>
      <c r="UMJ29"/>
      <c r="UMK29"/>
      <c r="UML29"/>
      <c r="UMM29"/>
      <c r="UMN29"/>
      <c r="UMO29"/>
      <c r="UMP29"/>
      <c r="UMQ29"/>
      <c r="UMR29"/>
      <c r="UMS29"/>
      <c r="UMT29"/>
      <c r="UMU29"/>
      <c r="UMV29"/>
      <c r="UMW29"/>
      <c r="UMX29"/>
      <c r="UMY29"/>
      <c r="UMZ29"/>
      <c r="UNA29"/>
      <c r="UNB29"/>
      <c r="UNC29"/>
      <c r="UND29"/>
      <c r="UNE29"/>
      <c r="UNF29"/>
      <c r="UNG29"/>
      <c r="UNH29"/>
      <c r="UNI29"/>
      <c r="UNJ29"/>
      <c r="UNK29"/>
      <c r="UNL29"/>
      <c r="UNM29"/>
      <c r="UNN29"/>
      <c r="UNO29"/>
      <c r="UNP29"/>
      <c r="UNQ29"/>
      <c r="UNR29"/>
      <c r="UNS29"/>
      <c r="UNT29"/>
      <c r="UNU29"/>
      <c r="UNV29"/>
      <c r="UNW29"/>
      <c r="UNX29"/>
      <c r="UNY29"/>
      <c r="UNZ29"/>
      <c r="UOA29"/>
      <c r="UOB29"/>
      <c r="UOC29"/>
      <c r="UOD29"/>
      <c r="UOE29"/>
      <c r="UOF29"/>
      <c r="UOG29"/>
      <c r="UOH29"/>
      <c r="UOI29"/>
      <c r="UOJ29"/>
      <c r="UOK29"/>
      <c r="UOL29"/>
      <c r="UOM29"/>
      <c r="UON29"/>
      <c r="UOO29"/>
      <c r="UOP29"/>
      <c r="UOQ29"/>
      <c r="UOR29"/>
      <c r="UOS29"/>
      <c r="UOT29"/>
      <c r="UOU29"/>
      <c r="UOV29"/>
      <c r="UOW29"/>
      <c r="UOX29"/>
      <c r="UOY29"/>
      <c r="UOZ29"/>
      <c r="UPA29"/>
      <c r="UPB29"/>
      <c r="UPC29"/>
      <c r="UPD29"/>
      <c r="UPE29"/>
      <c r="UPF29"/>
      <c r="UPG29"/>
      <c r="UPH29"/>
      <c r="UPI29"/>
      <c r="UPJ29"/>
      <c r="UPK29"/>
      <c r="UPL29"/>
      <c r="UPM29"/>
      <c r="UPN29"/>
      <c r="UPO29"/>
      <c r="UPP29"/>
      <c r="UPQ29"/>
      <c r="UPR29"/>
      <c r="UPS29"/>
      <c r="UPT29"/>
      <c r="UPU29"/>
      <c r="UPV29"/>
      <c r="UPW29"/>
      <c r="UPX29"/>
      <c r="UPY29"/>
      <c r="UPZ29"/>
      <c r="UQA29"/>
      <c r="UQB29"/>
      <c r="UQC29"/>
      <c r="UQD29"/>
      <c r="UQE29"/>
      <c r="UQF29"/>
      <c r="UQG29"/>
      <c r="UQH29"/>
      <c r="UQI29"/>
      <c r="UQJ29"/>
      <c r="UQK29"/>
      <c r="UQL29"/>
      <c r="UQM29"/>
      <c r="UQN29"/>
      <c r="UQO29"/>
      <c r="UQP29"/>
      <c r="UQQ29"/>
      <c r="UQR29"/>
      <c r="UQS29"/>
      <c r="UQT29"/>
      <c r="UQU29"/>
      <c r="UQV29"/>
      <c r="UQW29"/>
      <c r="UQX29"/>
      <c r="UQY29"/>
      <c r="UQZ29"/>
      <c r="URA29"/>
      <c r="URB29"/>
      <c r="URC29"/>
      <c r="URD29"/>
      <c r="URE29"/>
      <c r="URF29"/>
      <c r="URG29"/>
      <c r="URH29"/>
      <c r="URI29"/>
      <c r="URJ29"/>
      <c r="URK29"/>
      <c r="URL29"/>
      <c r="URM29"/>
      <c r="URN29"/>
      <c r="URO29"/>
      <c r="URP29"/>
      <c r="URQ29"/>
      <c r="URR29"/>
      <c r="URS29"/>
      <c r="URT29"/>
      <c r="URU29"/>
      <c r="URV29"/>
      <c r="URW29"/>
      <c r="URX29"/>
      <c r="URY29"/>
      <c r="URZ29"/>
      <c r="USA29"/>
      <c r="USB29"/>
      <c r="USC29"/>
      <c r="USD29"/>
      <c r="USE29"/>
      <c r="USF29"/>
      <c r="USG29"/>
      <c r="USH29"/>
      <c r="USI29"/>
      <c r="USJ29"/>
      <c r="USK29"/>
      <c r="USL29"/>
      <c r="USM29"/>
      <c r="USN29"/>
      <c r="USO29"/>
      <c r="USP29"/>
      <c r="USQ29"/>
      <c r="USR29"/>
      <c r="USS29"/>
      <c r="UST29"/>
      <c r="USU29"/>
      <c r="USV29"/>
      <c r="USW29"/>
      <c r="USX29"/>
      <c r="USY29"/>
      <c r="USZ29"/>
      <c r="UTA29"/>
      <c r="UTB29"/>
      <c r="UTC29"/>
      <c r="UTD29"/>
      <c r="UTE29"/>
      <c r="UTF29"/>
      <c r="UTG29"/>
      <c r="UTH29"/>
      <c r="UTI29"/>
      <c r="UTJ29"/>
      <c r="UTK29"/>
      <c r="UTL29"/>
      <c r="UTM29"/>
      <c r="UTN29"/>
      <c r="UTO29"/>
      <c r="UTP29"/>
      <c r="UTQ29"/>
      <c r="UTR29"/>
      <c r="UTS29"/>
      <c r="UTT29"/>
      <c r="UTU29"/>
      <c r="UTV29"/>
      <c r="UTW29"/>
      <c r="UTX29"/>
      <c r="UTY29"/>
      <c r="UTZ29"/>
      <c r="UUA29"/>
      <c r="UUB29"/>
      <c r="UUC29"/>
      <c r="UUD29"/>
      <c r="UUE29"/>
      <c r="UUF29"/>
      <c r="UUG29"/>
      <c r="UUH29"/>
      <c r="UUI29"/>
      <c r="UUJ29"/>
      <c r="UUK29"/>
      <c r="UUL29"/>
      <c r="UUM29"/>
      <c r="UUN29"/>
      <c r="UUO29"/>
      <c r="UUP29"/>
      <c r="UUQ29"/>
      <c r="UUR29"/>
      <c r="UUS29"/>
      <c r="UUT29"/>
      <c r="UUU29"/>
      <c r="UUV29"/>
      <c r="UUW29"/>
      <c r="UUX29"/>
      <c r="UUY29"/>
      <c r="UUZ29"/>
      <c r="UVA29"/>
      <c r="UVB29"/>
      <c r="UVC29"/>
      <c r="UVD29"/>
      <c r="UVE29"/>
      <c r="UVF29"/>
      <c r="UVG29"/>
      <c r="UVH29"/>
      <c r="UVI29"/>
      <c r="UVJ29"/>
      <c r="UVK29"/>
      <c r="UVL29"/>
      <c r="UVM29"/>
      <c r="UVN29"/>
      <c r="UVO29"/>
      <c r="UVP29"/>
      <c r="UVQ29"/>
      <c r="UVR29"/>
      <c r="UVS29"/>
      <c r="UVT29"/>
      <c r="UVU29"/>
      <c r="UVV29"/>
      <c r="UVW29"/>
      <c r="UVX29"/>
      <c r="UVY29"/>
      <c r="UVZ29"/>
      <c r="UWA29"/>
      <c r="UWB29"/>
      <c r="UWC29"/>
      <c r="UWD29"/>
      <c r="UWE29"/>
      <c r="UWF29"/>
      <c r="UWG29"/>
      <c r="UWH29"/>
      <c r="UWI29"/>
      <c r="UWJ29"/>
      <c r="UWK29"/>
      <c r="UWL29"/>
      <c r="UWM29"/>
      <c r="UWN29"/>
      <c r="UWO29"/>
      <c r="UWP29"/>
      <c r="UWQ29"/>
      <c r="UWR29"/>
      <c r="UWS29"/>
      <c r="UWT29"/>
      <c r="UWU29"/>
      <c r="UWV29"/>
      <c r="UWW29"/>
      <c r="UWX29"/>
      <c r="UWY29"/>
      <c r="UWZ29"/>
      <c r="UXA29"/>
      <c r="UXB29"/>
      <c r="UXC29"/>
      <c r="UXD29"/>
      <c r="UXE29"/>
      <c r="UXF29"/>
      <c r="UXG29"/>
      <c r="UXH29"/>
      <c r="UXI29"/>
      <c r="UXJ29"/>
      <c r="UXK29"/>
      <c r="UXL29"/>
      <c r="UXM29"/>
      <c r="UXN29"/>
      <c r="UXO29"/>
      <c r="UXP29"/>
      <c r="UXQ29"/>
      <c r="UXR29"/>
      <c r="UXS29"/>
      <c r="UXT29"/>
      <c r="UXU29"/>
      <c r="UXV29"/>
      <c r="UXW29"/>
      <c r="UXX29"/>
      <c r="UXY29"/>
      <c r="UXZ29"/>
      <c r="UYA29"/>
      <c r="UYB29"/>
      <c r="UYC29"/>
      <c r="UYD29"/>
      <c r="UYE29"/>
      <c r="UYF29"/>
      <c r="UYG29"/>
      <c r="UYH29"/>
      <c r="UYI29"/>
      <c r="UYJ29"/>
      <c r="UYK29"/>
      <c r="UYL29"/>
      <c r="UYM29"/>
      <c r="UYN29"/>
      <c r="UYO29"/>
      <c r="UYP29"/>
      <c r="UYQ29"/>
      <c r="UYR29"/>
      <c r="UYS29"/>
      <c r="UYT29"/>
      <c r="UYU29"/>
      <c r="UYV29"/>
      <c r="UYW29"/>
      <c r="UYX29"/>
      <c r="UYY29"/>
      <c r="UYZ29"/>
      <c r="UZA29"/>
      <c r="UZB29"/>
      <c r="UZC29"/>
      <c r="UZD29"/>
      <c r="UZE29"/>
      <c r="UZF29"/>
      <c r="UZG29"/>
      <c r="UZH29"/>
      <c r="UZI29"/>
      <c r="UZJ29"/>
      <c r="UZK29"/>
      <c r="UZL29"/>
      <c r="UZM29"/>
      <c r="UZN29"/>
      <c r="UZO29"/>
      <c r="UZP29"/>
      <c r="UZQ29"/>
      <c r="UZR29"/>
      <c r="UZS29"/>
      <c r="UZT29"/>
      <c r="UZU29"/>
      <c r="UZV29"/>
      <c r="UZW29"/>
      <c r="UZX29"/>
      <c r="UZY29"/>
      <c r="UZZ29"/>
      <c r="VAA29"/>
      <c r="VAB29"/>
      <c r="VAC29"/>
      <c r="VAD29"/>
      <c r="VAE29"/>
      <c r="VAF29"/>
      <c r="VAG29"/>
      <c r="VAH29"/>
      <c r="VAI29"/>
      <c r="VAJ29"/>
      <c r="VAK29"/>
      <c r="VAL29"/>
      <c r="VAM29"/>
      <c r="VAN29"/>
      <c r="VAO29"/>
      <c r="VAP29"/>
      <c r="VAQ29"/>
      <c r="VAR29"/>
      <c r="VAS29"/>
      <c r="VAT29"/>
      <c r="VAU29"/>
      <c r="VAV29"/>
      <c r="VAW29"/>
      <c r="VAX29"/>
      <c r="VAY29"/>
      <c r="VAZ29"/>
      <c r="VBA29"/>
      <c r="VBB29"/>
      <c r="VBC29"/>
      <c r="VBD29"/>
      <c r="VBE29"/>
      <c r="VBF29"/>
      <c r="VBG29"/>
      <c r="VBH29"/>
      <c r="VBI29"/>
      <c r="VBJ29"/>
      <c r="VBK29"/>
      <c r="VBL29"/>
      <c r="VBM29"/>
      <c r="VBN29"/>
      <c r="VBO29"/>
      <c r="VBP29"/>
      <c r="VBQ29"/>
      <c r="VBR29"/>
      <c r="VBS29"/>
      <c r="VBT29"/>
      <c r="VBU29"/>
      <c r="VBV29"/>
      <c r="VBW29"/>
      <c r="VBX29"/>
      <c r="VBY29"/>
      <c r="VBZ29"/>
      <c r="VCA29"/>
      <c r="VCB29"/>
      <c r="VCC29"/>
      <c r="VCD29"/>
      <c r="VCE29"/>
      <c r="VCF29"/>
      <c r="VCG29"/>
      <c r="VCH29"/>
      <c r="VCI29"/>
      <c r="VCJ29"/>
      <c r="VCK29"/>
      <c r="VCL29"/>
      <c r="VCM29"/>
      <c r="VCN29"/>
      <c r="VCO29"/>
      <c r="VCP29"/>
      <c r="VCQ29"/>
      <c r="VCR29"/>
      <c r="VCS29"/>
      <c r="VCT29"/>
      <c r="VCU29"/>
      <c r="VCV29"/>
      <c r="VCW29"/>
      <c r="VCX29"/>
      <c r="VCY29"/>
      <c r="VCZ29"/>
      <c r="VDA29"/>
      <c r="VDB29"/>
      <c r="VDC29"/>
      <c r="VDD29"/>
      <c r="VDE29"/>
      <c r="VDF29"/>
      <c r="VDG29"/>
      <c r="VDH29"/>
      <c r="VDI29"/>
      <c r="VDJ29"/>
      <c r="VDK29"/>
      <c r="VDL29"/>
      <c r="VDM29"/>
      <c r="VDN29"/>
      <c r="VDO29"/>
      <c r="VDP29"/>
      <c r="VDQ29"/>
      <c r="VDR29"/>
      <c r="VDS29"/>
      <c r="VDT29"/>
      <c r="VDU29"/>
      <c r="VDV29"/>
      <c r="VDW29"/>
      <c r="VDX29"/>
      <c r="VDY29"/>
      <c r="VDZ29"/>
      <c r="VEA29"/>
      <c r="VEB29"/>
      <c r="VEC29"/>
      <c r="VED29"/>
      <c r="VEE29"/>
      <c r="VEF29"/>
      <c r="VEG29"/>
      <c r="VEH29"/>
      <c r="VEI29"/>
      <c r="VEJ29"/>
      <c r="VEK29"/>
      <c r="VEL29"/>
      <c r="VEM29"/>
      <c r="VEN29"/>
      <c r="VEO29"/>
      <c r="VEP29"/>
      <c r="VEQ29"/>
      <c r="VER29"/>
      <c r="VES29"/>
      <c r="VET29"/>
      <c r="VEU29"/>
      <c r="VEV29"/>
      <c r="VEW29"/>
      <c r="VEX29"/>
      <c r="VEY29"/>
      <c r="VEZ29"/>
      <c r="VFA29"/>
      <c r="VFB29"/>
      <c r="VFC29"/>
      <c r="VFD29"/>
      <c r="VFE29"/>
      <c r="VFF29"/>
      <c r="VFG29"/>
      <c r="VFH29"/>
      <c r="VFI29"/>
      <c r="VFJ29"/>
      <c r="VFK29"/>
      <c r="VFL29"/>
      <c r="VFM29"/>
      <c r="VFN29"/>
      <c r="VFO29"/>
      <c r="VFP29"/>
      <c r="VFQ29"/>
      <c r="VFR29"/>
      <c r="VFS29"/>
      <c r="VFT29"/>
      <c r="VFU29"/>
      <c r="VFV29"/>
      <c r="VFW29"/>
      <c r="VFX29"/>
      <c r="VFY29"/>
      <c r="VFZ29"/>
      <c r="VGA29"/>
      <c r="VGB29"/>
      <c r="VGC29"/>
      <c r="VGD29"/>
      <c r="VGE29"/>
      <c r="VGF29"/>
      <c r="VGG29"/>
      <c r="VGH29"/>
      <c r="VGI29"/>
      <c r="VGJ29"/>
      <c r="VGK29"/>
      <c r="VGL29"/>
      <c r="VGM29"/>
      <c r="VGN29"/>
      <c r="VGO29"/>
      <c r="VGP29"/>
      <c r="VGQ29"/>
      <c r="VGR29"/>
      <c r="VGS29"/>
      <c r="VGT29"/>
      <c r="VGU29"/>
      <c r="VGV29"/>
      <c r="VGW29"/>
      <c r="VGX29"/>
      <c r="VGY29"/>
      <c r="VGZ29"/>
      <c r="VHA29"/>
      <c r="VHB29"/>
      <c r="VHC29"/>
      <c r="VHD29"/>
      <c r="VHE29"/>
      <c r="VHF29"/>
      <c r="VHG29"/>
      <c r="VHH29"/>
      <c r="VHI29"/>
      <c r="VHJ29"/>
      <c r="VHK29"/>
      <c r="VHL29"/>
      <c r="VHM29"/>
      <c r="VHN29"/>
      <c r="VHO29"/>
      <c r="VHP29"/>
      <c r="VHQ29"/>
      <c r="VHR29"/>
      <c r="VHS29"/>
      <c r="VHT29"/>
      <c r="VHU29"/>
      <c r="VHV29"/>
      <c r="VHW29"/>
      <c r="VHX29"/>
      <c r="VHY29"/>
      <c r="VHZ29"/>
      <c r="VIA29"/>
      <c r="VIB29"/>
      <c r="VIC29"/>
      <c r="VID29"/>
      <c r="VIE29"/>
      <c r="VIF29"/>
      <c r="VIG29"/>
      <c r="VIH29"/>
      <c r="VII29"/>
      <c r="VIJ29"/>
      <c r="VIK29"/>
      <c r="VIL29"/>
      <c r="VIM29"/>
      <c r="VIN29"/>
      <c r="VIO29"/>
      <c r="VIP29"/>
      <c r="VIQ29"/>
      <c r="VIR29"/>
      <c r="VIS29"/>
      <c r="VIT29"/>
      <c r="VIU29"/>
      <c r="VIV29"/>
      <c r="VIW29"/>
      <c r="VIX29"/>
      <c r="VIY29"/>
      <c r="VIZ29"/>
      <c r="VJA29"/>
      <c r="VJB29"/>
      <c r="VJC29"/>
      <c r="VJD29"/>
      <c r="VJE29"/>
      <c r="VJF29"/>
      <c r="VJG29"/>
      <c r="VJH29"/>
      <c r="VJI29"/>
      <c r="VJJ29"/>
      <c r="VJK29"/>
      <c r="VJL29"/>
      <c r="VJM29"/>
      <c r="VJN29"/>
      <c r="VJO29"/>
      <c r="VJP29"/>
      <c r="VJQ29"/>
      <c r="VJR29"/>
      <c r="VJS29"/>
      <c r="VJT29"/>
      <c r="VJU29"/>
      <c r="VJV29"/>
      <c r="VJW29"/>
      <c r="VJX29"/>
      <c r="VJY29"/>
      <c r="VJZ29"/>
      <c r="VKA29"/>
      <c r="VKB29"/>
      <c r="VKC29"/>
      <c r="VKD29"/>
      <c r="VKE29"/>
      <c r="VKF29"/>
      <c r="VKG29"/>
      <c r="VKH29"/>
      <c r="VKI29"/>
      <c r="VKJ29"/>
      <c r="VKK29"/>
      <c r="VKL29"/>
      <c r="VKM29"/>
      <c r="VKN29"/>
      <c r="VKO29"/>
      <c r="VKP29"/>
      <c r="VKQ29"/>
      <c r="VKR29"/>
      <c r="VKS29"/>
      <c r="VKT29"/>
      <c r="VKU29"/>
      <c r="VKV29"/>
      <c r="VKW29"/>
      <c r="VKX29"/>
      <c r="VKY29"/>
      <c r="VKZ29"/>
      <c r="VLA29"/>
      <c r="VLB29"/>
      <c r="VLC29"/>
      <c r="VLD29"/>
      <c r="VLE29"/>
      <c r="VLF29"/>
      <c r="VLG29"/>
      <c r="VLH29"/>
      <c r="VLI29"/>
      <c r="VLJ29"/>
      <c r="VLK29"/>
      <c r="VLL29"/>
      <c r="VLM29"/>
      <c r="VLN29"/>
      <c r="VLO29"/>
      <c r="VLP29"/>
      <c r="VLQ29"/>
      <c r="VLR29"/>
      <c r="VLS29"/>
      <c r="VLT29"/>
      <c r="VLU29"/>
      <c r="VLV29"/>
      <c r="VLW29"/>
      <c r="VLX29"/>
      <c r="VLY29"/>
      <c r="VLZ29"/>
      <c r="VMA29"/>
      <c r="VMB29"/>
      <c r="VMC29"/>
      <c r="VMD29"/>
      <c r="VME29"/>
      <c r="VMF29"/>
      <c r="VMG29"/>
      <c r="VMH29"/>
      <c r="VMI29"/>
      <c r="VMJ29"/>
      <c r="VMK29"/>
      <c r="VML29"/>
      <c r="VMM29"/>
      <c r="VMN29"/>
      <c r="VMO29"/>
      <c r="VMP29"/>
      <c r="VMQ29"/>
      <c r="VMR29"/>
      <c r="VMS29"/>
      <c r="VMT29"/>
      <c r="VMU29"/>
      <c r="VMV29"/>
      <c r="VMW29"/>
      <c r="VMX29"/>
      <c r="VMY29"/>
      <c r="VMZ29"/>
      <c r="VNA29"/>
      <c r="VNB29"/>
      <c r="VNC29"/>
      <c r="VND29"/>
      <c r="VNE29"/>
      <c r="VNF29"/>
      <c r="VNG29"/>
      <c r="VNH29"/>
      <c r="VNI29"/>
      <c r="VNJ29"/>
      <c r="VNK29"/>
      <c r="VNL29"/>
      <c r="VNM29"/>
      <c r="VNN29"/>
      <c r="VNO29"/>
      <c r="VNP29"/>
      <c r="VNQ29"/>
      <c r="VNR29"/>
      <c r="VNS29"/>
      <c r="VNT29"/>
      <c r="VNU29"/>
      <c r="VNV29"/>
      <c r="VNW29"/>
      <c r="VNX29"/>
      <c r="VNY29"/>
      <c r="VNZ29"/>
      <c r="VOA29"/>
      <c r="VOB29"/>
      <c r="VOC29"/>
      <c r="VOD29"/>
      <c r="VOE29"/>
      <c r="VOF29"/>
      <c r="VOG29"/>
      <c r="VOH29"/>
      <c r="VOI29"/>
      <c r="VOJ29"/>
      <c r="VOK29"/>
      <c r="VOL29"/>
      <c r="VOM29"/>
      <c r="VON29"/>
      <c r="VOO29"/>
      <c r="VOP29"/>
      <c r="VOQ29"/>
      <c r="VOR29"/>
      <c r="VOS29"/>
      <c r="VOT29"/>
      <c r="VOU29"/>
      <c r="VOV29"/>
      <c r="VOW29"/>
      <c r="VOX29"/>
      <c r="VOY29"/>
      <c r="VOZ29"/>
      <c r="VPA29"/>
      <c r="VPB29"/>
      <c r="VPC29"/>
      <c r="VPD29"/>
      <c r="VPE29"/>
      <c r="VPF29"/>
      <c r="VPG29"/>
      <c r="VPH29"/>
      <c r="VPI29"/>
      <c r="VPJ29"/>
      <c r="VPK29"/>
      <c r="VPL29"/>
      <c r="VPM29"/>
      <c r="VPN29"/>
      <c r="VPO29"/>
      <c r="VPP29"/>
      <c r="VPQ29"/>
      <c r="VPR29"/>
      <c r="VPS29"/>
      <c r="VPT29"/>
      <c r="VPU29"/>
      <c r="VPV29"/>
      <c r="VPW29"/>
      <c r="VPX29"/>
      <c r="VPY29"/>
      <c r="VPZ29"/>
      <c r="VQA29"/>
      <c r="VQB29"/>
      <c r="VQC29"/>
      <c r="VQD29"/>
      <c r="VQE29"/>
      <c r="VQF29"/>
      <c r="VQG29"/>
      <c r="VQH29"/>
      <c r="VQI29"/>
      <c r="VQJ29"/>
      <c r="VQK29"/>
      <c r="VQL29"/>
      <c r="VQM29"/>
      <c r="VQN29"/>
      <c r="VQO29"/>
      <c r="VQP29"/>
      <c r="VQQ29"/>
      <c r="VQR29"/>
      <c r="VQS29"/>
      <c r="VQT29"/>
      <c r="VQU29"/>
      <c r="VQV29"/>
      <c r="VQW29"/>
      <c r="VQX29"/>
      <c r="VQY29"/>
      <c r="VQZ29"/>
      <c r="VRA29"/>
      <c r="VRB29"/>
      <c r="VRC29"/>
      <c r="VRD29"/>
      <c r="VRE29"/>
      <c r="VRF29"/>
      <c r="VRG29"/>
      <c r="VRH29"/>
      <c r="VRI29"/>
      <c r="VRJ29"/>
      <c r="VRK29"/>
      <c r="VRL29"/>
      <c r="VRM29"/>
      <c r="VRN29"/>
      <c r="VRO29"/>
      <c r="VRP29"/>
      <c r="VRQ29"/>
      <c r="VRR29"/>
      <c r="VRS29"/>
      <c r="VRT29"/>
      <c r="VRU29"/>
      <c r="VRV29"/>
      <c r="VRW29"/>
      <c r="VRX29"/>
      <c r="VRY29"/>
      <c r="VRZ29"/>
      <c r="VSA29"/>
      <c r="VSB29"/>
      <c r="VSC29"/>
      <c r="VSD29"/>
      <c r="VSE29"/>
      <c r="VSF29"/>
      <c r="VSG29"/>
      <c r="VSH29"/>
      <c r="VSI29"/>
      <c r="VSJ29"/>
      <c r="VSK29"/>
      <c r="VSL29"/>
      <c r="VSM29"/>
      <c r="VSN29"/>
      <c r="VSO29"/>
      <c r="VSP29"/>
      <c r="VSQ29"/>
      <c r="VSR29"/>
      <c r="VSS29"/>
      <c r="VST29"/>
      <c r="VSU29"/>
      <c r="VSV29"/>
      <c r="VSW29"/>
      <c r="VSX29"/>
      <c r="VSY29"/>
      <c r="VSZ29"/>
      <c r="VTA29"/>
      <c r="VTB29"/>
      <c r="VTC29"/>
      <c r="VTD29"/>
      <c r="VTE29"/>
      <c r="VTF29"/>
      <c r="VTG29"/>
      <c r="VTH29"/>
      <c r="VTI29"/>
      <c r="VTJ29"/>
      <c r="VTK29"/>
      <c r="VTL29"/>
      <c r="VTM29"/>
      <c r="VTN29"/>
      <c r="VTO29"/>
      <c r="VTP29"/>
      <c r="VTQ29"/>
      <c r="VTR29"/>
      <c r="VTS29"/>
      <c r="VTT29"/>
      <c r="VTU29"/>
      <c r="VTV29"/>
      <c r="VTW29"/>
      <c r="VTX29"/>
      <c r="VTY29"/>
      <c r="VTZ29"/>
      <c r="VUA29"/>
      <c r="VUB29"/>
      <c r="VUC29"/>
      <c r="VUD29"/>
      <c r="VUE29"/>
      <c r="VUF29"/>
      <c r="VUG29"/>
      <c r="VUH29"/>
      <c r="VUI29"/>
      <c r="VUJ29"/>
      <c r="VUK29"/>
      <c r="VUL29"/>
      <c r="VUM29"/>
      <c r="VUN29"/>
      <c r="VUO29"/>
      <c r="VUP29"/>
      <c r="VUQ29"/>
      <c r="VUR29"/>
      <c r="VUS29"/>
      <c r="VUT29"/>
      <c r="VUU29"/>
      <c r="VUV29"/>
      <c r="VUW29"/>
      <c r="VUX29"/>
      <c r="VUY29"/>
      <c r="VUZ29"/>
      <c r="VVA29"/>
      <c r="VVB29"/>
      <c r="VVC29"/>
      <c r="VVD29"/>
      <c r="VVE29"/>
      <c r="VVF29"/>
      <c r="VVG29"/>
      <c r="VVH29"/>
      <c r="VVI29"/>
      <c r="VVJ29"/>
      <c r="VVK29"/>
      <c r="VVL29"/>
      <c r="VVM29"/>
      <c r="VVN29"/>
      <c r="VVO29"/>
      <c r="VVP29"/>
      <c r="VVQ29"/>
      <c r="VVR29"/>
      <c r="VVS29"/>
      <c r="VVT29"/>
      <c r="VVU29"/>
      <c r="VVV29"/>
      <c r="VVW29"/>
      <c r="VVX29"/>
      <c r="VVY29"/>
      <c r="VVZ29"/>
      <c r="VWA29"/>
      <c r="VWB29"/>
      <c r="VWC29"/>
      <c r="VWD29"/>
      <c r="VWE29"/>
      <c r="VWF29"/>
      <c r="VWG29"/>
      <c r="VWH29"/>
      <c r="VWI29"/>
      <c r="VWJ29"/>
      <c r="VWK29"/>
      <c r="VWL29"/>
      <c r="VWM29"/>
      <c r="VWN29"/>
      <c r="VWO29"/>
      <c r="VWP29"/>
      <c r="VWQ29"/>
      <c r="VWR29"/>
      <c r="VWS29"/>
      <c r="VWT29"/>
      <c r="VWU29"/>
      <c r="VWV29"/>
      <c r="VWW29"/>
      <c r="VWX29"/>
      <c r="VWY29"/>
      <c r="VWZ29"/>
      <c r="VXA29"/>
      <c r="VXB29"/>
      <c r="VXC29"/>
      <c r="VXD29"/>
      <c r="VXE29"/>
      <c r="VXF29"/>
      <c r="VXG29"/>
      <c r="VXH29"/>
      <c r="VXI29"/>
      <c r="VXJ29"/>
      <c r="VXK29"/>
      <c r="VXL29"/>
      <c r="VXM29"/>
      <c r="VXN29"/>
      <c r="VXO29"/>
      <c r="VXP29"/>
      <c r="VXQ29"/>
      <c r="VXR29"/>
      <c r="VXS29"/>
      <c r="VXT29"/>
      <c r="VXU29"/>
      <c r="VXV29"/>
      <c r="VXW29"/>
      <c r="VXX29"/>
      <c r="VXY29"/>
      <c r="VXZ29"/>
      <c r="VYA29"/>
      <c r="VYB29"/>
      <c r="VYC29"/>
      <c r="VYD29"/>
      <c r="VYE29"/>
      <c r="VYF29"/>
      <c r="VYG29"/>
      <c r="VYH29"/>
      <c r="VYI29"/>
      <c r="VYJ29"/>
      <c r="VYK29"/>
      <c r="VYL29"/>
      <c r="VYM29"/>
      <c r="VYN29"/>
      <c r="VYO29"/>
      <c r="VYP29"/>
      <c r="VYQ29"/>
      <c r="VYR29"/>
      <c r="VYS29"/>
      <c r="VYT29"/>
      <c r="VYU29"/>
      <c r="VYV29"/>
      <c r="VYW29"/>
      <c r="VYX29"/>
      <c r="VYY29"/>
      <c r="VYZ29"/>
      <c r="VZA29"/>
      <c r="VZB29"/>
      <c r="VZC29"/>
      <c r="VZD29"/>
      <c r="VZE29"/>
      <c r="VZF29"/>
      <c r="VZG29"/>
      <c r="VZH29"/>
      <c r="VZI29"/>
      <c r="VZJ29"/>
      <c r="VZK29"/>
      <c r="VZL29"/>
      <c r="VZM29"/>
      <c r="VZN29"/>
      <c r="VZO29"/>
      <c r="VZP29"/>
      <c r="VZQ29"/>
      <c r="VZR29"/>
      <c r="VZS29"/>
      <c r="VZT29"/>
      <c r="VZU29"/>
      <c r="VZV29"/>
      <c r="VZW29"/>
      <c r="VZX29"/>
      <c r="VZY29"/>
      <c r="VZZ29"/>
      <c r="WAA29"/>
      <c r="WAB29"/>
      <c r="WAC29"/>
      <c r="WAD29"/>
      <c r="WAE29"/>
      <c r="WAF29"/>
      <c r="WAG29"/>
      <c r="WAH29"/>
      <c r="WAI29"/>
      <c r="WAJ29"/>
      <c r="WAK29"/>
      <c r="WAL29"/>
      <c r="WAM29"/>
      <c r="WAN29"/>
      <c r="WAO29"/>
      <c r="WAP29"/>
      <c r="WAQ29"/>
      <c r="WAR29"/>
      <c r="WAS29"/>
      <c r="WAT29"/>
      <c r="WAU29"/>
      <c r="WAV29"/>
      <c r="WAW29"/>
      <c r="WAX29"/>
      <c r="WAY29"/>
      <c r="WAZ29"/>
      <c r="WBA29"/>
      <c r="WBB29"/>
      <c r="WBC29"/>
      <c r="WBD29"/>
      <c r="WBE29"/>
      <c r="WBF29"/>
      <c r="WBG29"/>
      <c r="WBH29"/>
      <c r="WBI29"/>
      <c r="WBJ29"/>
      <c r="WBK29"/>
      <c r="WBL29"/>
      <c r="WBM29"/>
      <c r="WBN29"/>
      <c r="WBO29"/>
      <c r="WBP29"/>
      <c r="WBQ29"/>
      <c r="WBR29"/>
      <c r="WBS29"/>
      <c r="WBT29"/>
      <c r="WBU29"/>
      <c r="WBV29"/>
      <c r="WBW29"/>
      <c r="WBX29"/>
      <c r="WBY29"/>
      <c r="WBZ29"/>
      <c r="WCA29"/>
      <c r="WCB29"/>
      <c r="WCC29"/>
      <c r="WCD29"/>
      <c r="WCE29"/>
      <c r="WCF29"/>
      <c r="WCG29"/>
      <c r="WCH29"/>
      <c r="WCI29"/>
      <c r="WCJ29"/>
      <c r="WCK29"/>
      <c r="WCL29"/>
      <c r="WCM29"/>
      <c r="WCN29"/>
      <c r="WCO29"/>
      <c r="WCP29"/>
      <c r="WCQ29"/>
      <c r="WCR29"/>
      <c r="WCS29"/>
      <c r="WCT29"/>
      <c r="WCU29"/>
      <c r="WCV29"/>
      <c r="WCW29"/>
      <c r="WCX29"/>
      <c r="WCY29"/>
      <c r="WCZ29"/>
      <c r="WDA29"/>
      <c r="WDB29"/>
      <c r="WDC29"/>
      <c r="WDD29"/>
      <c r="WDE29"/>
      <c r="WDF29"/>
      <c r="WDG29"/>
      <c r="WDH29"/>
      <c r="WDI29"/>
      <c r="WDJ29"/>
      <c r="WDK29"/>
      <c r="WDL29"/>
      <c r="WDM29"/>
      <c r="WDN29"/>
      <c r="WDO29"/>
      <c r="WDP29"/>
      <c r="WDQ29"/>
      <c r="WDR29"/>
      <c r="WDS29"/>
      <c r="WDT29"/>
      <c r="WDU29"/>
      <c r="WDV29"/>
      <c r="WDW29"/>
      <c r="WDX29"/>
      <c r="WDY29"/>
      <c r="WDZ29"/>
      <c r="WEA29"/>
      <c r="WEB29"/>
      <c r="WEC29"/>
      <c r="WED29"/>
      <c r="WEE29"/>
      <c r="WEF29"/>
      <c r="WEG29"/>
      <c r="WEH29"/>
      <c r="WEI29"/>
      <c r="WEJ29"/>
      <c r="WEK29"/>
      <c r="WEL29"/>
      <c r="WEM29"/>
      <c r="WEN29"/>
      <c r="WEO29"/>
      <c r="WEP29"/>
      <c r="WEQ29"/>
      <c r="WER29"/>
      <c r="WES29"/>
      <c r="WET29"/>
      <c r="WEU29"/>
      <c r="WEV29"/>
      <c r="WEW29"/>
      <c r="WEX29"/>
      <c r="WEY29"/>
      <c r="WEZ29"/>
      <c r="WFA29"/>
      <c r="WFB29"/>
      <c r="WFC29"/>
      <c r="WFD29"/>
      <c r="WFE29"/>
      <c r="WFF29"/>
      <c r="WFG29"/>
      <c r="WFH29"/>
      <c r="WFI29"/>
      <c r="WFJ29"/>
      <c r="WFK29"/>
      <c r="WFL29"/>
      <c r="WFM29"/>
      <c r="WFN29"/>
      <c r="WFO29"/>
      <c r="WFP29"/>
      <c r="WFQ29"/>
      <c r="WFR29"/>
      <c r="WFS29"/>
      <c r="WFT29"/>
      <c r="WFU29"/>
      <c r="WFV29"/>
      <c r="WFW29"/>
      <c r="WFX29"/>
      <c r="WFY29"/>
      <c r="WFZ29"/>
      <c r="WGA29"/>
      <c r="WGB29"/>
      <c r="WGC29"/>
      <c r="WGD29"/>
      <c r="WGE29"/>
      <c r="WGF29"/>
      <c r="WGG29"/>
      <c r="WGH29"/>
      <c r="WGI29"/>
      <c r="WGJ29"/>
      <c r="WGK29"/>
      <c r="WGL29"/>
      <c r="WGM29"/>
      <c r="WGN29"/>
      <c r="WGO29"/>
      <c r="WGP29"/>
      <c r="WGQ29"/>
      <c r="WGR29"/>
      <c r="WGS29"/>
      <c r="WGT29"/>
      <c r="WGU29"/>
      <c r="WGV29"/>
      <c r="WGW29"/>
      <c r="WGX29"/>
      <c r="WGY29"/>
      <c r="WGZ29"/>
      <c r="WHA29"/>
      <c r="WHB29"/>
      <c r="WHC29"/>
      <c r="WHD29"/>
      <c r="WHE29"/>
      <c r="WHF29"/>
      <c r="WHG29"/>
      <c r="WHH29"/>
      <c r="WHI29"/>
      <c r="WHJ29"/>
      <c r="WHK29"/>
      <c r="WHL29"/>
      <c r="WHM29"/>
      <c r="WHN29"/>
      <c r="WHO29"/>
      <c r="WHP29"/>
      <c r="WHQ29"/>
      <c r="WHR29"/>
      <c r="WHS29"/>
      <c r="WHT29"/>
      <c r="WHU29"/>
      <c r="WHV29"/>
      <c r="WHW29"/>
      <c r="WHX29"/>
      <c r="WHY29"/>
      <c r="WHZ29"/>
      <c r="WIA29"/>
      <c r="WIB29"/>
      <c r="WIC29"/>
      <c r="WID29"/>
      <c r="WIE29"/>
      <c r="WIF29"/>
      <c r="WIG29"/>
      <c r="WIH29"/>
      <c r="WII29"/>
      <c r="WIJ29"/>
      <c r="WIK29"/>
      <c r="WIL29"/>
      <c r="WIM29"/>
      <c r="WIN29"/>
      <c r="WIO29"/>
      <c r="WIP29"/>
      <c r="WIQ29"/>
      <c r="WIR29"/>
      <c r="WIS29"/>
      <c r="WIT29"/>
      <c r="WIU29"/>
      <c r="WIV29"/>
      <c r="WIW29"/>
      <c r="WIX29"/>
      <c r="WIY29"/>
      <c r="WIZ29"/>
      <c r="WJA29"/>
      <c r="WJB29"/>
      <c r="WJC29"/>
      <c r="WJD29"/>
      <c r="WJE29"/>
      <c r="WJF29"/>
      <c r="WJG29"/>
      <c r="WJH29"/>
      <c r="WJI29"/>
      <c r="WJJ29"/>
      <c r="WJK29"/>
      <c r="WJL29"/>
      <c r="WJM29"/>
      <c r="WJN29"/>
      <c r="WJO29"/>
      <c r="WJP29"/>
      <c r="WJQ29"/>
      <c r="WJR29"/>
      <c r="WJS29"/>
      <c r="WJT29"/>
      <c r="WJU29"/>
      <c r="WJV29"/>
      <c r="WJW29"/>
      <c r="WJX29"/>
      <c r="WJY29"/>
      <c r="WJZ29"/>
      <c r="WKA29"/>
      <c r="WKB29"/>
      <c r="WKC29"/>
      <c r="WKD29"/>
      <c r="WKE29"/>
      <c r="WKF29"/>
      <c r="WKG29"/>
      <c r="WKH29"/>
      <c r="WKI29"/>
      <c r="WKJ29"/>
      <c r="WKK29"/>
      <c r="WKL29"/>
      <c r="WKM29"/>
      <c r="WKN29"/>
      <c r="WKO29"/>
      <c r="WKP29"/>
      <c r="WKQ29"/>
      <c r="WKR29"/>
      <c r="WKS29"/>
      <c r="WKT29"/>
      <c r="WKU29"/>
      <c r="WKV29"/>
      <c r="WKW29"/>
      <c r="WKX29"/>
      <c r="WKY29"/>
      <c r="WKZ29"/>
      <c r="WLA29"/>
      <c r="WLB29"/>
      <c r="WLC29"/>
      <c r="WLD29"/>
      <c r="WLE29"/>
      <c r="WLF29"/>
      <c r="WLG29"/>
      <c r="WLH29"/>
      <c r="WLI29"/>
      <c r="WLJ29"/>
      <c r="WLK29"/>
      <c r="WLL29"/>
      <c r="WLM29"/>
      <c r="WLN29"/>
      <c r="WLO29"/>
      <c r="WLP29"/>
      <c r="WLQ29"/>
      <c r="WLR29"/>
      <c r="WLS29"/>
      <c r="WLT29"/>
      <c r="WLU29"/>
      <c r="WLV29"/>
      <c r="WLW29"/>
      <c r="WLX29"/>
      <c r="WLY29"/>
      <c r="WLZ29"/>
      <c r="WMA29"/>
      <c r="WMB29"/>
      <c r="WMC29"/>
      <c r="WMD29"/>
      <c r="WME29"/>
      <c r="WMF29"/>
      <c r="WMG29"/>
      <c r="WMH29"/>
      <c r="WMI29"/>
      <c r="WMJ29"/>
      <c r="WMK29"/>
      <c r="WML29"/>
      <c r="WMM29"/>
      <c r="WMN29"/>
      <c r="WMO29"/>
      <c r="WMP29"/>
      <c r="WMQ29"/>
      <c r="WMR29"/>
      <c r="WMS29"/>
      <c r="WMT29"/>
      <c r="WMU29"/>
      <c r="WMV29"/>
      <c r="WMW29"/>
      <c r="WMX29"/>
      <c r="WMY29"/>
      <c r="WMZ29"/>
      <c r="WNA29"/>
      <c r="WNB29"/>
      <c r="WNC29"/>
      <c r="WND29"/>
      <c r="WNE29"/>
      <c r="WNF29"/>
      <c r="WNG29"/>
      <c r="WNH29"/>
      <c r="WNI29"/>
      <c r="WNJ29"/>
      <c r="WNK29"/>
      <c r="WNL29"/>
      <c r="WNM29"/>
      <c r="WNN29"/>
      <c r="WNO29"/>
      <c r="WNP29"/>
      <c r="WNQ29"/>
      <c r="WNR29"/>
      <c r="WNS29"/>
      <c r="WNT29"/>
      <c r="WNU29"/>
      <c r="WNV29"/>
      <c r="WNW29"/>
      <c r="WNX29"/>
      <c r="WNY29"/>
      <c r="WNZ29"/>
      <c r="WOA29"/>
      <c r="WOB29"/>
      <c r="WOC29"/>
      <c r="WOD29"/>
      <c r="WOE29"/>
      <c r="WOF29"/>
      <c r="WOG29"/>
      <c r="WOH29"/>
      <c r="WOI29"/>
      <c r="WOJ29"/>
      <c r="WOK29"/>
      <c r="WOL29"/>
      <c r="WOM29"/>
      <c r="WON29"/>
      <c r="WOO29"/>
      <c r="WOP29"/>
      <c r="WOQ29"/>
      <c r="WOR29"/>
      <c r="WOS29"/>
      <c r="WOT29"/>
      <c r="WOU29"/>
      <c r="WOV29"/>
      <c r="WOW29"/>
      <c r="WOX29"/>
      <c r="WOY29"/>
      <c r="WOZ29"/>
      <c r="WPA29"/>
      <c r="WPB29"/>
      <c r="WPC29"/>
      <c r="WPD29"/>
      <c r="WPE29"/>
      <c r="WPF29"/>
      <c r="WPG29"/>
      <c r="WPH29"/>
      <c r="WPI29"/>
      <c r="WPJ29"/>
      <c r="WPK29"/>
      <c r="WPL29"/>
      <c r="WPM29"/>
      <c r="WPN29"/>
      <c r="WPO29"/>
      <c r="WPP29"/>
      <c r="WPQ29"/>
      <c r="WPR29"/>
      <c r="WPS29"/>
      <c r="WPT29"/>
      <c r="WPU29"/>
      <c r="WPV29"/>
      <c r="WPW29"/>
      <c r="WPX29"/>
      <c r="WPY29"/>
      <c r="WPZ29"/>
      <c r="WQA29"/>
      <c r="WQB29"/>
      <c r="WQC29"/>
      <c r="WQD29"/>
      <c r="WQE29"/>
      <c r="WQF29"/>
      <c r="WQG29"/>
      <c r="WQH29"/>
      <c r="WQI29"/>
      <c r="WQJ29"/>
      <c r="WQK29"/>
      <c r="WQL29"/>
      <c r="WQM29"/>
      <c r="WQN29"/>
      <c r="WQO29"/>
      <c r="WQP29"/>
      <c r="WQQ29"/>
      <c r="WQR29"/>
      <c r="WQS29"/>
      <c r="WQT29"/>
      <c r="WQU29"/>
      <c r="WQV29"/>
      <c r="WQW29"/>
      <c r="WQX29"/>
      <c r="WQY29"/>
      <c r="WQZ29"/>
      <c r="WRA29"/>
      <c r="WRB29"/>
      <c r="WRC29"/>
      <c r="WRD29"/>
      <c r="WRE29"/>
      <c r="WRF29"/>
      <c r="WRG29"/>
      <c r="WRH29"/>
      <c r="WRI29"/>
      <c r="WRJ29"/>
      <c r="WRK29"/>
      <c r="WRL29"/>
      <c r="WRM29"/>
      <c r="WRN29"/>
      <c r="WRO29"/>
      <c r="WRP29"/>
      <c r="WRQ29"/>
      <c r="WRR29"/>
      <c r="WRS29"/>
      <c r="WRT29"/>
      <c r="WRU29"/>
      <c r="WRV29"/>
      <c r="WRW29"/>
      <c r="WRX29"/>
      <c r="WRY29"/>
      <c r="WRZ29"/>
      <c r="WSA29"/>
      <c r="WSB29"/>
      <c r="WSC29"/>
      <c r="WSD29"/>
      <c r="WSE29"/>
      <c r="WSF29"/>
      <c r="WSG29"/>
      <c r="WSH29"/>
      <c r="WSI29"/>
      <c r="WSJ29"/>
      <c r="WSK29"/>
      <c r="WSL29"/>
      <c r="WSM29"/>
      <c r="WSN29"/>
      <c r="WSO29"/>
      <c r="WSP29"/>
      <c r="WSQ29"/>
      <c r="WSR29"/>
      <c r="WSS29"/>
      <c r="WST29"/>
      <c r="WSU29"/>
      <c r="WSV29"/>
      <c r="WSW29"/>
      <c r="WSX29"/>
      <c r="WSY29"/>
      <c r="WSZ29"/>
      <c r="WTA29"/>
      <c r="WTB29"/>
      <c r="WTC29"/>
      <c r="WTD29"/>
      <c r="WTE29"/>
      <c r="WTF29"/>
      <c r="WTG29"/>
      <c r="WTH29"/>
      <c r="WTI29"/>
      <c r="WTJ29"/>
      <c r="WTK29"/>
      <c r="WTL29"/>
      <c r="WTM29"/>
      <c r="WTN29"/>
      <c r="WTO29"/>
      <c r="WTP29"/>
      <c r="WTQ29"/>
      <c r="WTR29"/>
      <c r="WTS29"/>
      <c r="WTT29"/>
      <c r="WTU29"/>
      <c r="WTV29"/>
      <c r="WTW29"/>
      <c r="WTX29"/>
      <c r="WTY29"/>
      <c r="WTZ29"/>
      <c r="WUA29"/>
      <c r="WUB29"/>
      <c r="WUC29"/>
      <c r="WUD29"/>
      <c r="WUE29"/>
      <c r="WUF29"/>
      <c r="WUG29"/>
      <c r="WUH29"/>
      <c r="WUI29"/>
      <c r="WUJ29"/>
      <c r="WUK29"/>
      <c r="WUL29"/>
      <c r="WUM29"/>
      <c r="WUN29"/>
      <c r="WUO29"/>
      <c r="WUP29"/>
      <c r="WUQ29"/>
      <c r="WUR29"/>
      <c r="WUS29"/>
      <c r="WUT29"/>
      <c r="WUU29"/>
      <c r="WUV29"/>
      <c r="WUW29"/>
      <c r="WUX29"/>
      <c r="WUY29"/>
      <c r="WUZ29"/>
      <c r="WVA29"/>
      <c r="WVB29"/>
      <c r="WVC29"/>
      <c r="WVD29"/>
      <c r="WVE29"/>
      <c r="WVF29"/>
      <c r="WVG29"/>
      <c r="WVH29"/>
      <c r="WVI29"/>
      <c r="WVJ29"/>
      <c r="WVK29"/>
      <c r="WVL29"/>
      <c r="WVM29"/>
      <c r="WVN29"/>
      <c r="WVO29"/>
      <c r="WVP29"/>
      <c r="WVQ29"/>
      <c r="WVR29"/>
      <c r="WVS29"/>
      <c r="WVT29"/>
      <c r="WVU29"/>
      <c r="WVV29"/>
      <c r="WVW29"/>
      <c r="WVX29"/>
      <c r="WVY29"/>
      <c r="WVZ29"/>
      <c r="WWA29"/>
      <c r="WWB29"/>
      <c r="WWC29"/>
      <c r="WWD29"/>
      <c r="WWE29"/>
      <c r="WWF29"/>
      <c r="WWG29"/>
      <c r="WWH29"/>
      <c r="WWI29"/>
      <c r="WWJ29"/>
      <c r="WWK29"/>
      <c r="WWL29"/>
      <c r="WWM29"/>
      <c r="WWN29"/>
      <c r="WWO29"/>
      <c r="WWP29"/>
      <c r="WWQ29"/>
      <c r="WWR29"/>
      <c r="WWS29"/>
      <c r="WWT29"/>
      <c r="WWU29"/>
      <c r="WWV29"/>
      <c r="WWW29"/>
      <c r="WWX29"/>
      <c r="WWY29"/>
      <c r="WWZ29"/>
      <c r="WXA29"/>
      <c r="WXB29"/>
      <c r="WXC29"/>
      <c r="WXD29"/>
      <c r="WXE29"/>
      <c r="WXF29"/>
      <c r="WXG29"/>
      <c r="WXH29"/>
      <c r="WXI29"/>
      <c r="WXJ29"/>
      <c r="WXK29"/>
      <c r="WXL29"/>
      <c r="WXM29"/>
      <c r="WXN29"/>
      <c r="WXO29"/>
      <c r="WXP29"/>
      <c r="WXQ29"/>
      <c r="WXR29"/>
      <c r="WXS29"/>
      <c r="WXT29"/>
      <c r="WXU29"/>
      <c r="WXV29"/>
      <c r="WXW29"/>
      <c r="WXX29"/>
      <c r="WXY29"/>
      <c r="WXZ29"/>
      <c r="WYA29"/>
      <c r="WYB29"/>
      <c r="WYC29"/>
      <c r="WYD29"/>
      <c r="WYE29"/>
      <c r="WYF29"/>
      <c r="WYG29"/>
      <c r="WYH29"/>
      <c r="WYI29"/>
      <c r="WYJ29"/>
      <c r="WYK29"/>
      <c r="WYL29"/>
      <c r="WYM29"/>
      <c r="WYN29"/>
      <c r="WYO29"/>
      <c r="WYP29"/>
      <c r="WYQ29"/>
      <c r="WYR29"/>
      <c r="WYS29"/>
      <c r="WYT29"/>
      <c r="WYU29"/>
      <c r="WYV29"/>
      <c r="WYW29"/>
      <c r="WYX29"/>
      <c r="WYY29"/>
      <c r="WYZ29"/>
      <c r="WZA29"/>
      <c r="WZB29"/>
      <c r="WZC29"/>
      <c r="WZD29"/>
      <c r="WZE29"/>
      <c r="WZF29"/>
      <c r="WZG29"/>
      <c r="WZH29"/>
      <c r="WZI29"/>
      <c r="WZJ29"/>
      <c r="WZK29"/>
      <c r="WZL29"/>
      <c r="WZM29"/>
      <c r="WZN29"/>
      <c r="WZO29"/>
      <c r="WZP29"/>
      <c r="WZQ29"/>
      <c r="WZR29"/>
      <c r="WZS29"/>
      <c r="WZT29"/>
      <c r="WZU29"/>
      <c r="WZV29"/>
      <c r="WZW29"/>
      <c r="WZX29"/>
      <c r="WZY29"/>
      <c r="WZZ29"/>
      <c r="XAA29"/>
      <c r="XAB29"/>
      <c r="XAC29"/>
      <c r="XAD29"/>
      <c r="XAE29"/>
      <c r="XAF29"/>
      <c r="XAG29"/>
      <c r="XAH29"/>
      <c r="XAI29"/>
      <c r="XAJ29"/>
      <c r="XAK29"/>
      <c r="XAL29"/>
      <c r="XAM29"/>
      <c r="XAN29"/>
      <c r="XAO29"/>
      <c r="XAP29"/>
      <c r="XAQ29"/>
      <c r="XAR29"/>
      <c r="XAS29"/>
      <c r="XAT29"/>
      <c r="XAU29"/>
      <c r="XAV29"/>
      <c r="XAW29"/>
      <c r="XAX29"/>
      <c r="XAY29"/>
      <c r="XAZ29"/>
      <c r="XBA29"/>
      <c r="XBB29"/>
      <c r="XBC29"/>
      <c r="XBD29"/>
      <c r="XBE29"/>
      <c r="XBF29"/>
      <c r="XBG29"/>
      <c r="XBH29"/>
      <c r="XBI29"/>
      <c r="XBJ29"/>
      <c r="XBK29"/>
      <c r="XBL29"/>
      <c r="XBM29"/>
      <c r="XBN29"/>
      <c r="XBO29"/>
      <c r="XBP29"/>
      <c r="XBQ29"/>
      <c r="XBR29"/>
      <c r="XBS29"/>
      <c r="XBT29"/>
      <c r="XBU29"/>
      <c r="XBV29"/>
      <c r="XBW29"/>
      <c r="XBX29"/>
      <c r="XBY29"/>
      <c r="XBZ29"/>
      <c r="XCA29"/>
      <c r="XCB29"/>
      <c r="XCC29"/>
      <c r="XCD29"/>
      <c r="XCE29"/>
      <c r="XCF29"/>
      <c r="XCG29"/>
      <c r="XCH29"/>
      <c r="XCI29"/>
      <c r="XCJ29"/>
      <c r="XCK29"/>
      <c r="XCL29"/>
      <c r="XCM29"/>
      <c r="XCN29"/>
      <c r="XCO29"/>
      <c r="XCP29"/>
      <c r="XCQ29"/>
      <c r="XCR29"/>
      <c r="XCS29"/>
      <c r="XCT29"/>
      <c r="XCU29"/>
      <c r="XCV29"/>
      <c r="XCW29"/>
      <c r="XCX29"/>
      <c r="XCY29"/>
      <c r="XCZ29"/>
      <c r="XDA29"/>
      <c r="XDB29"/>
      <c r="XDC29"/>
      <c r="XDD29"/>
      <c r="XDE29"/>
      <c r="XDF29"/>
      <c r="XDG29"/>
      <c r="XDH29"/>
      <c r="XDI29"/>
      <c r="XDJ29"/>
      <c r="XDK29"/>
      <c r="XDL29"/>
      <c r="XDM29"/>
      <c r="XDN29"/>
      <c r="XDO29"/>
      <c r="XDP29"/>
      <c r="XDQ29"/>
      <c r="XDR29"/>
      <c r="XDS29"/>
      <c r="XDT29"/>
      <c r="XDU29"/>
      <c r="XDV29"/>
      <c r="XDW29"/>
      <c r="XDX29"/>
      <c r="XDY29"/>
      <c r="XDZ29"/>
      <c r="XEA29"/>
      <c r="XEB29"/>
      <c r="XEC29"/>
      <c r="XED29"/>
      <c r="XEE29"/>
      <c r="XEF29"/>
      <c r="XEG29"/>
      <c r="XEH29"/>
      <c r="XEI29"/>
      <c r="XEJ29"/>
      <c r="XEK29"/>
      <c r="XEL29"/>
      <c r="XEM29"/>
      <c r="XEN29"/>
      <c r="XEO29"/>
      <c r="XEP29"/>
      <c r="XEQ29"/>
      <c r="XER29"/>
      <c r="XES29"/>
      <c r="XET29"/>
      <c r="XEU29"/>
      <c r="XEV29"/>
      <c r="XEW29"/>
      <c r="XEX29"/>
      <c r="XEY29"/>
      <c r="XEZ29"/>
      <c r="XFA29"/>
      <c r="XFB29"/>
      <c r="XFC29"/>
    </row>
    <row r="30" spans="2:16383" s="89" customFormat="1" ht="37.5" customHeight="1" x14ac:dyDescent="0.25">
      <c r="B30" s="94" t="s">
        <v>572</v>
      </c>
      <c r="C30" s="70"/>
      <c r="D30" s="70"/>
      <c r="E30" s="70"/>
      <c r="F30" s="70"/>
      <c r="G30" s="70"/>
      <c r="H30" s="70"/>
      <c r="I30" s="70"/>
      <c r="J30" s="70"/>
      <c r="K30" s="70"/>
      <c r="L30" s="70"/>
      <c r="M30" s="70"/>
      <c r="N30" s="70"/>
      <c r="O30" s="70"/>
      <c r="P30" s="7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c r="IW30"/>
      <c r="IX30"/>
      <c r="IY30"/>
      <c r="IZ30"/>
      <c r="JA30"/>
      <c r="JB30"/>
      <c r="JC30"/>
      <c r="JD30"/>
      <c r="JE30"/>
      <c r="JF30"/>
      <c r="JG30"/>
      <c r="JH30"/>
      <c r="JI30"/>
      <c r="JJ30"/>
      <c r="JK30"/>
      <c r="JL30"/>
      <c r="JM30"/>
      <c r="JN30"/>
      <c r="JO30"/>
      <c r="JP30"/>
      <c r="JQ30"/>
      <c r="JR30"/>
      <c r="JS30"/>
      <c r="JT30"/>
      <c r="JU30"/>
      <c r="JV30"/>
      <c r="JW30"/>
      <c r="JX30"/>
      <c r="JY30"/>
      <c r="JZ30"/>
      <c r="KA30"/>
      <c r="KB30"/>
      <c r="KC30"/>
      <c r="KD30"/>
      <c r="KE30"/>
      <c r="KF30"/>
      <c r="KG30"/>
      <c r="KH30"/>
      <c r="KI30"/>
      <c r="KJ30"/>
      <c r="KK30"/>
      <c r="KL30"/>
      <c r="KM30"/>
      <c r="KN30"/>
      <c r="KO30"/>
      <c r="KP30"/>
      <c r="KQ30"/>
      <c r="KR30"/>
      <c r="KS30"/>
      <c r="KT30"/>
      <c r="KU30"/>
      <c r="KV30"/>
      <c r="KW30"/>
      <c r="KX30"/>
      <c r="KY30"/>
      <c r="KZ30"/>
      <c r="LA30"/>
      <c r="LB30"/>
      <c r="LC30"/>
      <c r="LD30"/>
      <c r="LE30"/>
      <c r="LF30"/>
      <c r="LG30"/>
      <c r="LH30"/>
      <c r="LI30"/>
      <c r="LJ30"/>
      <c r="LK30"/>
      <c r="LL30"/>
      <c r="LM30"/>
      <c r="LN30"/>
      <c r="LO30"/>
      <c r="LP30"/>
      <c r="LQ30"/>
      <c r="LR30"/>
      <c r="LS30"/>
      <c r="LT30"/>
      <c r="LU30"/>
      <c r="LV30"/>
      <c r="LW30"/>
      <c r="LX30"/>
      <c r="LY30"/>
      <c r="LZ30"/>
      <c r="MA30"/>
      <c r="MB30"/>
      <c r="MC30"/>
      <c r="MD30"/>
      <c r="ME30"/>
      <c r="MF30"/>
      <c r="MG30"/>
      <c r="MH30"/>
      <c r="MI30"/>
      <c r="MJ30"/>
      <c r="MK30"/>
      <c r="ML30"/>
      <c r="MM30"/>
      <c r="MN30"/>
      <c r="MO30"/>
      <c r="MP30"/>
      <c r="MQ30"/>
      <c r="MR30"/>
      <c r="MS30"/>
      <c r="MT30"/>
      <c r="MU30"/>
      <c r="MV30"/>
      <c r="MW30"/>
      <c r="MX30"/>
      <c r="MY30"/>
      <c r="MZ30"/>
      <c r="NA30"/>
      <c r="NB30"/>
      <c r="NC30"/>
      <c r="ND30"/>
      <c r="NE30"/>
      <c r="NF30"/>
      <c r="NG30"/>
      <c r="NH30"/>
      <c r="NI30"/>
      <c r="NJ30"/>
      <c r="NK30"/>
      <c r="NL30"/>
      <c r="NM30"/>
      <c r="NN30"/>
      <c r="NO30"/>
      <c r="NP30"/>
      <c r="NQ30"/>
      <c r="NR30"/>
      <c r="NS30"/>
      <c r="NT30"/>
      <c r="NU30"/>
      <c r="NV30"/>
      <c r="NW30"/>
      <c r="NX30"/>
      <c r="NY30"/>
      <c r="NZ30"/>
      <c r="OA30"/>
      <c r="OB30"/>
      <c r="OC30"/>
      <c r="OD30"/>
      <c r="OE30"/>
      <c r="OF30"/>
      <c r="OG30"/>
      <c r="OH30"/>
      <c r="OI30"/>
      <c r="OJ30"/>
      <c r="OK30"/>
      <c r="OL30"/>
      <c r="OM30"/>
      <c r="ON30"/>
      <c r="OO30"/>
      <c r="OP30"/>
      <c r="OQ30"/>
      <c r="OR30"/>
      <c r="OS30"/>
      <c r="OT30"/>
      <c r="OU30"/>
      <c r="OV30"/>
      <c r="OW30"/>
      <c r="OX30"/>
      <c r="OY30"/>
      <c r="OZ30"/>
      <c r="PA30"/>
      <c r="PB30"/>
      <c r="PC30"/>
      <c r="PD30"/>
      <c r="PE30"/>
      <c r="PF30"/>
      <c r="PG30"/>
      <c r="PH30"/>
      <c r="PI30"/>
      <c r="PJ30"/>
      <c r="PK30"/>
      <c r="PL30"/>
      <c r="PM30"/>
      <c r="PN30"/>
      <c r="PO30"/>
      <c r="PP30"/>
      <c r="PQ30"/>
      <c r="PR30"/>
      <c r="PS30"/>
      <c r="PT30"/>
      <c r="PU30"/>
      <c r="PV30"/>
      <c r="PW30"/>
      <c r="PX30"/>
      <c r="PY30"/>
      <c r="PZ30"/>
      <c r="QA30"/>
      <c r="QB30"/>
      <c r="QC30"/>
      <c r="QD30"/>
      <c r="QE30"/>
      <c r="QF30"/>
      <c r="QG30"/>
      <c r="QH30"/>
      <c r="QI30"/>
      <c r="QJ30"/>
      <c r="QK30"/>
      <c r="QL30"/>
      <c r="QM30"/>
      <c r="QN30"/>
      <c r="QO30"/>
      <c r="QP30"/>
      <c r="QQ30"/>
      <c r="QR30"/>
      <c r="QS30"/>
      <c r="QT30"/>
      <c r="QU30"/>
      <c r="QV30"/>
      <c r="QW30"/>
      <c r="QX30"/>
      <c r="QY30"/>
      <c r="QZ30"/>
      <c r="RA30"/>
      <c r="RB30"/>
      <c r="RC30"/>
      <c r="RD30"/>
      <c r="RE30"/>
      <c r="RF30"/>
      <c r="RG30"/>
      <c r="RH30"/>
      <c r="RI30"/>
      <c r="RJ30"/>
      <c r="RK30"/>
      <c r="RL30"/>
      <c r="RM30"/>
      <c r="RN30"/>
      <c r="RO30"/>
      <c r="RP30"/>
      <c r="RQ30"/>
      <c r="RR30"/>
      <c r="RS30"/>
      <c r="RT30"/>
      <c r="RU30"/>
      <c r="RV30"/>
      <c r="RW30"/>
      <c r="RX30"/>
      <c r="RY30"/>
      <c r="RZ30"/>
      <c r="SA30"/>
      <c r="SB30"/>
      <c r="SC30"/>
      <c r="SD30"/>
      <c r="SE30"/>
      <c r="SF30"/>
      <c r="SG30"/>
      <c r="SH30"/>
      <c r="SI30"/>
      <c r="SJ30"/>
      <c r="SK30"/>
      <c r="SL30"/>
      <c r="SM30"/>
      <c r="SN30"/>
      <c r="SO30"/>
      <c r="SP30"/>
      <c r="SQ30"/>
      <c r="SR30"/>
      <c r="SS30"/>
      <c r="ST30"/>
      <c r="SU30"/>
      <c r="SV30"/>
      <c r="SW30"/>
      <c r="SX30"/>
      <c r="SY30"/>
      <c r="SZ30"/>
      <c r="TA30"/>
      <c r="TB30"/>
      <c r="TC30"/>
      <c r="TD30"/>
      <c r="TE30"/>
      <c r="TF30"/>
      <c r="TG30"/>
      <c r="TH30"/>
      <c r="TI30"/>
      <c r="TJ30"/>
      <c r="TK30"/>
      <c r="TL30"/>
      <c r="TM30"/>
      <c r="TN30"/>
      <c r="TO30"/>
      <c r="TP30"/>
      <c r="TQ30"/>
      <c r="TR30"/>
      <c r="TS30"/>
      <c r="TT30"/>
      <c r="TU30"/>
      <c r="TV30"/>
      <c r="TW30"/>
      <c r="TX30"/>
      <c r="TY30"/>
      <c r="TZ30"/>
      <c r="UA30"/>
      <c r="UB30"/>
      <c r="UC30"/>
      <c r="UD30"/>
      <c r="UE30"/>
      <c r="UF30"/>
      <c r="UG30"/>
      <c r="UH30"/>
      <c r="UI30"/>
      <c r="UJ30"/>
      <c r="UK30"/>
      <c r="UL30"/>
      <c r="UM30"/>
      <c r="UN30"/>
      <c r="UO30"/>
      <c r="UP30"/>
      <c r="UQ30"/>
      <c r="UR30"/>
      <c r="US30"/>
      <c r="UT30"/>
      <c r="UU30"/>
      <c r="UV30"/>
      <c r="UW30"/>
      <c r="UX30"/>
      <c r="UY30"/>
      <c r="UZ30"/>
      <c r="VA30"/>
      <c r="VB30"/>
      <c r="VC30"/>
      <c r="VD30"/>
      <c r="VE30"/>
      <c r="VF30"/>
      <c r="VG30"/>
      <c r="VH30"/>
      <c r="VI30"/>
      <c r="VJ30"/>
      <c r="VK30"/>
      <c r="VL30"/>
      <c r="VM30"/>
      <c r="VN30"/>
      <c r="VO30"/>
      <c r="VP30"/>
      <c r="VQ30"/>
      <c r="VR30"/>
      <c r="VS30"/>
      <c r="VT30"/>
      <c r="VU30"/>
      <c r="VV30"/>
      <c r="VW30"/>
      <c r="VX30"/>
      <c r="VY30"/>
      <c r="VZ30"/>
      <c r="WA30"/>
      <c r="WB30"/>
      <c r="WC30"/>
      <c r="WD30"/>
      <c r="WE30"/>
      <c r="WF30"/>
      <c r="WG30"/>
      <c r="WH30"/>
      <c r="WI30"/>
      <c r="WJ30"/>
      <c r="WK30"/>
      <c r="WL30"/>
      <c r="WM30"/>
      <c r="WN30"/>
      <c r="WO30"/>
      <c r="WP30"/>
      <c r="WQ30"/>
      <c r="WR30"/>
      <c r="WS30"/>
      <c r="WT30"/>
      <c r="WU30"/>
      <c r="WV30"/>
      <c r="WW30"/>
      <c r="WX30"/>
      <c r="WY30"/>
      <c r="WZ30"/>
      <c r="XA30"/>
      <c r="XB30"/>
      <c r="XC30"/>
      <c r="XD30"/>
      <c r="XE30"/>
      <c r="XF30"/>
      <c r="XG30"/>
      <c r="XH30"/>
      <c r="XI30"/>
      <c r="XJ30"/>
      <c r="XK30"/>
      <c r="XL30"/>
      <c r="XM30"/>
      <c r="XN30"/>
      <c r="XO30"/>
      <c r="XP30"/>
      <c r="XQ30"/>
      <c r="XR30"/>
      <c r="XS30"/>
      <c r="XT30"/>
      <c r="XU30"/>
      <c r="XV30"/>
      <c r="XW30"/>
      <c r="XX30"/>
      <c r="XY30"/>
      <c r="XZ30"/>
      <c r="YA30"/>
      <c r="YB30"/>
      <c r="YC30"/>
      <c r="YD30"/>
      <c r="YE30"/>
      <c r="YF30"/>
      <c r="YG30"/>
      <c r="YH30"/>
      <c r="YI30"/>
      <c r="YJ30"/>
      <c r="YK30"/>
      <c r="YL30"/>
      <c r="YM30"/>
      <c r="YN30"/>
      <c r="YO30"/>
      <c r="YP30"/>
      <c r="YQ30"/>
      <c r="YR30"/>
      <c r="YS30"/>
      <c r="YT30"/>
      <c r="YU30"/>
      <c r="YV30"/>
      <c r="YW30"/>
      <c r="YX30"/>
      <c r="YY30"/>
      <c r="YZ30"/>
      <c r="ZA30"/>
      <c r="ZB30"/>
      <c r="ZC30"/>
      <c r="ZD30"/>
      <c r="ZE30"/>
      <c r="ZF30"/>
      <c r="ZG30"/>
      <c r="ZH30"/>
      <c r="ZI30"/>
      <c r="ZJ30"/>
      <c r="ZK30"/>
      <c r="ZL30"/>
      <c r="ZM30"/>
      <c r="ZN30"/>
      <c r="ZO30"/>
      <c r="ZP30"/>
      <c r="ZQ30"/>
      <c r="ZR30"/>
      <c r="ZS30"/>
      <c r="ZT30"/>
      <c r="ZU30"/>
      <c r="ZV30"/>
      <c r="ZW30"/>
      <c r="ZX30"/>
      <c r="ZY30"/>
      <c r="ZZ30"/>
      <c r="AAA30"/>
      <c r="AAB30"/>
      <c r="AAC30"/>
      <c r="AAD30"/>
      <c r="AAE30"/>
      <c r="AAF30"/>
      <c r="AAG30"/>
      <c r="AAH30"/>
      <c r="AAI30"/>
      <c r="AAJ30"/>
      <c r="AAK30"/>
      <c r="AAL30"/>
      <c r="AAM30"/>
      <c r="AAN30"/>
      <c r="AAO30"/>
      <c r="AAP30"/>
      <c r="AAQ30"/>
      <c r="AAR30"/>
      <c r="AAS30"/>
      <c r="AAT30"/>
      <c r="AAU30"/>
      <c r="AAV30"/>
      <c r="AAW30"/>
      <c r="AAX30"/>
      <c r="AAY30"/>
      <c r="AAZ30"/>
      <c r="ABA30"/>
      <c r="ABB30"/>
      <c r="ABC30"/>
      <c r="ABD30"/>
      <c r="ABE30"/>
      <c r="ABF30"/>
      <c r="ABG30"/>
      <c r="ABH30"/>
      <c r="ABI30"/>
      <c r="ABJ30"/>
      <c r="ABK30"/>
      <c r="ABL30"/>
      <c r="ABM30"/>
      <c r="ABN30"/>
      <c r="ABO30"/>
      <c r="ABP30"/>
      <c r="ABQ30"/>
      <c r="ABR30"/>
      <c r="ABS30"/>
      <c r="ABT30"/>
      <c r="ABU30"/>
      <c r="ABV30"/>
      <c r="ABW30"/>
      <c r="ABX30"/>
      <c r="ABY30"/>
      <c r="ABZ30"/>
      <c r="ACA30"/>
      <c r="ACB30"/>
      <c r="ACC30"/>
      <c r="ACD30"/>
      <c r="ACE30"/>
      <c r="ACF30"/>
      <c r="ACG30"/>
      <c r="ACH30"/>
      <c r="ACI30"/>
      <c r="ACJ30"/>
      <c r="ACK30"/>
      <c r="ACL30"/>
      <c r="ACM30"/>
      <c r="ACN30"/>
      <c r="ACO30"/>
      <c r="ACP30"/>
      <c r="ACQ30"/>
      <c r="ACR30"/>
      <c r="ACS30"/>
      <c r="ACT30"/>
      <c r="ACU30"/>
      <c r="ACV30"/>
      <c r="ACW30"/>
      <c r="ACX30"/>
      <c r="ACY30"/>
      <c r="ACZ30"/>
      <c r="ADA30"/>
      <c r="ADB30"/>
      <c r="ADC30"/>
      <c r="ADD30"/>
      <c r="ADE30"/>
      <c r="ADF30"/>
      <c r="ADG30"/>
      <c r="ADH30"/>
      <c r="ADI30"/>
      <c r="ADJ30"/>
      <c r="ADK30"/>
      <c r="ADL30"/>
      <c r="ADM30"/>
      <c r="ADN30"/>
      <c r="ADO30"/>
      <c r="ADP30"/>
      <c r="ADQ30"/>
      <c r="ADR30"/>
      <c r="ADS30"/>
      <c r="ADT30"/>
      <c r="ADU30"/>
      <c r="ADV30"/>
      <c r="ADW30"/>
      <c r="ADX30"/>
      <c r="ADY30"/>
      <c r="ADZ30"/>
      <c r="AEA30"/>
      <c r="AEB30"/>
      <c r="AEC30"/>
      <c r="AED30"/>
      <c r="AEE30"/>
      <c r="AEF30"/>
      <c r="AEG30"/>
      <c r="AEH30"/>
      <c r="AEI30"/>
      <c r="AEJ30"/>
      <c r="AEK30"/>
      <c r="AEL30"/>
      <c r="AEM30"/>
      <c r="AEN30"/>
      <c r="AEO30"/>
      <c r="AEP30"/>
      <c r="AEQ30"/>
      <c r="AER30"/>
      <c r="AES30"/>
      <c r="AET30"/>
      <c r="AEU30"/>
      <c r="AEV30"/>
      <c r="AEW30"/>
      <c r="AEX30"/>
      <c r="AEY30"/>
      <c r="AEZ30"/>
      <c r="AFA30"/>
      <c r="AFB30"/>
      <c r="AFC30"/>
      <c r="AFD30"/>
      <c r="AFE30"/>
      <c r="AFF30"/>
      <c r="AFG30"/>
      <c r="AFH30"/>
      <c r="AFI30"/>
      <c r="AFJ30"/>
      <c r="AFK30"/>
      <c r="AFL30"/>
      <c r="AFM30"/>
      <c r="AFN30"/>
      <c r="AFO30"/>
      <c r="AFP30"/>
      <c r="AFQ30"/>
      <c r="AFR30"/>
      <c r="AFS30"/>
      <c r="AFT30"/>
      <c r="AFU30"/>
      <c r="AFV30"/>
      <c r="AFW30"/>
      <c r="AFX30"/>
      <c r="AFY30"/>
      <c r="AFZ30"/>
      <c r="AGA30"/>
      <c r="AGB30"/>
      <c r="AGC30"/>
      <c r="AGD30"/>
      <c r="AGE30"/>
      <c r="AGF30"/>
      <c r="AGG30"/>
      <c r="AGH30"/>
      <c r="AGI30"/>
      <c r="AGJ30"/>
      <c r="AGK30"/>
      <c r="AGL30"/>
      <c r="AGM30"/>
      <c r="AGN30"/>
      <c r="AGO30"/>
      <c r="AGP30"/>
      <c r="AGQ30"/>
      <c r="AGR30"/>
      <c r="AGS30"/>
      <c r="AGT30"/>
      <c r="AGU30"/>
      <c r="AGV30"/>
      <c r="AGW30"/>
      <c r="AGX30"/>
      <c r="AGY30"/>
      <c r="AGZ30"/>
      <c r="AHA30"/>
      <c r="AHB30"/>
      <c r="AHC30"/>
      <c r="AHD30"/>
      <c r="AHE30"/>
      <c r="AHF30"/>
      <c r="AHG30"/>
      <c r="AHH30"/>
      <c r="AHI30"/>
      <c r="AHJ30"/>
      <c r="AHK30"/>
      <c r="AHL30"/>
      <c r="AHM30"/>
      <c r="AHN30"/>
      <c r="AHO30"/>
      <c r="AHP30"/>
      <c r="AHQ30"/>
      <c r="AHR30"/>
      <c r="AHS30"/>
      <c r="AHT30"/>
      <c r="AHU30"/>
      <c r="AHV30"/>
      <c r="AHW30"/>
      <c r="AHX30"/>
      <c r="AHY30"/>
      <c r="AHZ30"/>
      <c r="AIA30"/>
      <c r="AIB30"/>
      <c r="AIC30"/>
      <c r="AID30"/>
      <c r="AIE30"/>
      <c r="AIF30"/>
      <c r="AIG30"/>
      <c r="AIH30"/>
      <c r="AII30"/>
      <c r="AIJ30"/>
      <c r="AIK30"/>
      <c r="AIL30"/>
      <c r="AIM30"/>
      <c r="AIN30"/>
      <c r="AIO30"/>
      <c r="AIP30"/>
      <c r="AIQ30"/>
      <c r="AIR30"/>
      <c r="AIS30"/>
      <c r="AIT30"/>
      <c r="AIU30"/>
      <c r="AIV30"/>
      <c r="AIW30"/>
      <c r="AIX30"/>
      <c r="AIY30"/>
      <c r="AIZ30"/>
      <c r="AJA30"/>
      <c r="AJB30"/>
      <c r="AJC30"/>
      <c r="AJD30"/>
      <c r="AJE30"/>
      <c r="AJF30"/>
      <c r="AJG30"/>
      <c r="AJH30"/>
      <c r="AJI30"/>
      <c r="AJJ30"/>
      <c r="AJK30"/>
      <c r="AJL30"/>
      <c r="AJM30"/>
      <c r="AJN30"/>
      <c r="AJO30"/>
      <c r="AJP30"/>
      <c r="AJQ30"/>
      <c r="AJR30"/>
      <c r="AJS30"/>
      <c r="AJT30"/>
      <c r="AJU30"/>
      <c r="AJV30"/>
      <c r="AJW30"/>
      <c r="AJX30"/>
      <c r="AJY30"/>
      <c r="AJZ30"/>
      <c r="AKA30"/>
      <c r="AKB30"/>
      <c r="AKC30"/>
      <c r="AKD30"/>
      <c r="AKE30"/>
      <c r="AKF30"/>
      <c r="AKG30"/>
      <c r="AKH30"/>
      <c r="AKI30"/>
      <c r="AKJ30"/>
      <c r="AKK30"/>
      <c r="AKL30"/>
      <c r="AKM30"/>
      <c r="AKN30"/>
      <c r="AKO30"/>
      <c r="AKP30"/>
      <c r="AKQ30"/>
      <c r="AKR30"/>
      <c r="AKS30"/>
      <c r="AKT30"/>
      <c r="AKU30"/>
      <c r="AKV30"/>
      <c r="AKW30"/>
      <c r="AKX30"/>
      <c r="AKY30"/>
      <c r="AKZ30"/>
      <c r="ALA30"/>
      <c r="ALB30"/>
      <c r="ALC30"/>
      <c r="ALD30"/>
      <c r="ALE30"/>
      <c r="ALF30"/>
      <c r="ALG30"/>
      <c r="ALH30"/>
      <c r="ALI30"/>
      <c r="ALJ30"/>
      <c r="ALK30"/>
      <c r="ALL30"/>
      <c r="ALM30"/>
      <c r="ALN30"/>
      <c r="ALO30"/>
      <c r="ALP30"/>
      <c r="ALQ30"/>
      <c r="ALR30"/>
      <c r="ALS30"/>
      <c r="ALT30"/>
      <c r="ALU30"/>
      <c r="ALV30"/>
      <c r="ALW30"/>
      <c r="ALX30"/>
      <c r="ALY30"/>
      <c r="ALZ30"/>
      <c r="AMA30"/>
      <c r="AMB30"/>
      <c r="AMC30"/>
      <c r="AMD30"/>
      <c r="AME30"/>
      <c r="AMF30"/>
      <c r="AMG30"/>
      <c r="AMH30"/>
      <c r="AMI30"/>
      <c r="AMJ30"/>
      <c r="AMK30"/>
      <c r="AML30"/>
      <c r="AMM30"/>
      <c r="AMN30"/>
      <c r="AMO30"/>
      <c r="AMP30"/>
      <c r="AMQ30"/>
      <c r="AMR30"/>
      <c r="AMS30"/>
      <c r="AMT30"/>
      <c r="AMU30"/>
      <c r="AMV30"/>
      <c r="AMW30"/>
      <c r="AMX30"/>
      <c r="AMY30"/>
      <c r="AMZ30"/>
      <c r="ANA30"/>
      <c r="ANB30"/>
      <c r="ANC30"/>
      <c r="AND30"/>
      <c r="ANE30"/>
      <c r="ANF30"/>
      <c r="ANG30"/>
      <c r="ANH30"/>
      <c r="ANI30"/>
      <c r="ANJ30"/>
      <c r="ANK30"/>
      <c r="ANL30"/>
      <c r="ANM30"/>
      <c r="ANN30"/>
      <c r="ANO30"/>
      <c r="ANP30"/>
      <c r="ANQ30"/>
      <c r="ANR30"/>
      <c r="ANS30"/>
      <c r="ANT30"/>
      <c r="ANU30"/>
      <c r="ANV30"/>
      <c r="ANW30"/>
      <c r="ANX30"/>
      <c r="ANY30"/>
      <c r="ANZ30"/>
      <c r="AOA30"/>
      <c r="AOB30"/>
      <c r="AOC30"/>
      <c r="AOD30"/>
      <c r="AOE30"/>
      <c r="AOF30"/>
      <c r="AOG30"/>
      <c r="AOH30"/>
      <c r="AOI30"/>
      <c r="AOJ30"/>
      <c r="AOK30"/>
      <c r="AOL30"/>
      <c r="AOM30"/>
      <c r="AON30"/>
      <c r="AOO30"/>
      <c r="AOP30"/>
      <c r="AOQ30"/>
      <c r="AOR30"/>
      <c r="AOS30"/>
      <c r="AOT30"/>
      <c r="AOU30"/>
      <c r="AOV30"/>
      <c r="AOW30"/>
      <c r="AOX30"/>
      <c r="AOY30"/>
      <c r="AOZ30"/>
      <c r="APA30"/>
      <c r="APB30"/>
      <c r="APC30"/>
      <c r="APD30"/>
      <c r="APE30"/>
      <c r="APF30"/>
      <c r="APG30"/>
      <c r="APH30"/>
      <c r="API30"/>
      <c r="APJ30"/>
      <c r="APK30"/>
      <c r="APL30"/>
      <c r="APM30"/>
      <c r="APN30"/>
      <c r="APO30"/>
      <c r="APP30"/>
      <c r="APQ30"/>
      <c r="APR30"/>
      <c r="APS30"/>
      <c r="APT30"/>
      <c r="APU30"/>
      <c r="APV30"/>
      <c r="APW30"/>
      <c r="APX30"/>
      <c r="APY30"/>
      <c r="APZ30"/>
      <c r="AQA30"/>
      <c r="AQB30"/>
      <c r="AQC30"/>
      <c r="AQD30"/>
      <c r="AQE30"/>
      <c r="AQF30"/>
      <c r="AQG30"/>
      <c r="AQH30"/>
      <c r="AQI30"/>
      <c r="AQJ30"/>
      <c r="AQK30"/>
      <c r="AQL30"/>
      <c r="AQM30"/>
      <c r="AQN30"/>
      <c r="AQO30"/>
      <c r="AQP30"/>
      <c r="AQQ30"/>
      <c r="AQR30"/>
      <c r="AQS30"/>
      <c r="AQT30"/>
      <c r="AQU30"/>
      <c r="AQV30"/>
      <c r="AQW30"/>
      <c r="AQX30"/>
      <c r="AQY30"/>
      <c r="AQZ30"/>
      <c r="ARA30"/>
      <c r="ARB30"/>
      <c r="ARC30"/>
      <c r="ARD30"/>
      <c r="ARE30"/>
      <c r="ARF30"/>
      <c r="ARG30"/>
      <c r="ARH30"/>
      <c r="ARI30"/>
      <c r="ARJ30"/>
      <c r="ARK30"/>
      <c r="ARL30"/>
      <c r="ARM30"/>
      <c r="ARN30"/>
      <c r="ARO30"/>
      <c r="ARP30"/>
      <c r="ARQ30"/>
      <c r="ARR30"/>
      <c r="ARS30"/>
      <c r="ART30"/>
      <c r="ARU30"/>
      <c r="ARV30"/>
      <c r="ARW30"/>
      <c r="ARX30"/>
      <c r="ARY30"/>
      <c r="ARZ30"/>
      <c r="ASA30"/>
      <c r="ASB30"/>
      <c r="ASC30"/>
      <c r="ASD30"/>
      <c r="ASE30"/>
      <c r="ASF30"/>
      <c r="ASG30"/>
      <c r="ASH30"/>
      <c r="ASI30"/>
      <c r="ASJ30"/>
      <c r="ASK30"/>
      <c r="ASL30"/>
      <c r="ASM30"/>
      <c r="ASN30"/>
      <c r="ASO30"/>
      <c r="ASP30"/>
      <c r="ASQ30"/>
      <c r="ASR30"/>
      <c r="ASS30"/>
      <c r="AST30"/>
      <c r="ASU30"/>
      <c r="ASV30"/>
      <c r="ASW30"/>
      <c r="ASX30"/>
      <c r="ASY30"/>
      <c r="ASZ30"/>
      <c r="ATA30"/>
      <c r="ATB30"/>
      <c r="ATC30"/>
      <c r="ATD30"/>
      <c r="ATE30"/>
      <c r="ATF30"/>
      <c r="ATG30"/>
      <c r="ATH30"/>
      <c r="ATI30"/>
      <c r="ATJ30"/>
      <c r="ATK30"/>
      <c r="ATL30"/>
      <c r="ATM30"/>
      <c r="ATN30"/>
      <c r="ATO30"/>
      <c r="ATP30"/>
      <c r="ATQ30"/>
      <c r="ATR30"/>
      <c r="ATS30"/>
      <c r="ATT30"/>
      <c r="ATU30"/>
      <c r="ATV30"/>
      <c r="ATW30"/>
      <c r="ATX30"/>
      <c r="ATY30"/>
      <c r="ATZ30"/>
      <c r="AUA30"/>
      <c r="AUB30"/>
      <c r="AUC30"/>
      <c r="AUD30"/>
      <c r="AUE30"/>
      <c r="AUF30"/>
      <c r="AUG30"/>
      <c r="AUH30"/>
      <c r="AUI30"/>
      <c r="AUJ30"/>
      <c r="AUK30"/>
      <c r="AUL30"/>
      <c r="AUM30"/>
      <c r="AUN30"/>
      <c r="AUO30"/>
      <c r="AUP30"/>
      <c r="AUQ30"/>
      <c r="AUR30"/>
      <c r="AUS30"/>
      <c r="AUT30"/>
      <c r="AUU30"/>
      <c r="AUV30"/>
      <c r="AUW30"/>
      <c r="AUX30"/>
      <c r="AUY30"/>
      <c r="AUZ30"/>
      <c r="AVA30"/>
      <c r="AVB30"/>
      <c r="AVC30"/>
      <c r="AVD30"/>
      <c r="AVE30"/>
      <c r="AVF30"/>
      <c r="AVG30"/>
      <c r="AVH30"/>
      <c r="AVI30"/>
      <c r="AVJ30"/>
      <c r="AVK30"/>
      <c r="AVL30"/>
      <c r="AVM30"/>
      <c r="AVN30"/>
      <c r="AVO30"/>
      <c r="AVP30"/>
      <c r="AVQ30"/>
      <c r="AVR30"/>
      <c r="AVS30"/>
      <c r="AVT30"/>
      <c r="AVU30"/>
      <c r="AVV30"/>
      <c r="AVW30"/>
      <c r="AVX30"/>
      <c r="AVY30"/>
      <c r="AVZ30"/>
      <c r="AWA30"/>
      <c r="AWB30"/>
      <c r="AWC30"/>
      <c r="AWD30"/>
      <c r="AWE30"/>
      <c r="AWF30"/>
      <c r="AWG30"/>
      <c r="AWH30"/>
      <c r="AWI30"/>
      <c r="AWJ30"/>
      <c r="AWK30"/>
      <c r="AWL30"/>
      <c r="AWM30"/>
      <c r="AWN30"/>
      <c r="AWO30"/>
      <c r="AWP30"/>
      <c r="AWQ30"/>
      <c r="AWR30"/>
      <c r="AWS30"/>
      <c r="AWT30"/>
      <c r="AWU30"/>
      <c r="AWV30"/>
      <c r="AWW30"/>
      <c r="AWX30"/>
      <c r="AWY30"/>
      <c r="AWZ30"/>
      <c r="AXA30"/>
      <c r="AXB30"/>
      <c r="AXC30"/>
      <c r="AXD30"/>
      <c r="AXE30"/>
      <c r="AXF30"/>
      <c r="AXG30"/>
      <c r="AXH30"/>
      <c r="AXI30"/>
      <c r="AXJ30"/>
      <c r="AXK30"/>
      <c r="AXL30"/>
      <c r="AXM30"/>
      <c r="AXN30"/>
      <c r="AXO30"/>
      <c r="AXP30"/>
      <c r="AXQ30"/>
      <c r="AXR30"/>
      <c r="AXS30"/>
      <c r="AXT30"/>
      <c r="AXU30"/>
      <c r="AXV30"/>
      <c r="AXW30"/>
      <c r="AXX30"/>
      <c r="AXY30"/>
      <c r="AXZ30"/>
      <c r="AYA30"/>
      <c r="AYB30"/>
      <c r="AYC30"/>
      <c r="AYD30"/>
      <c r="AYE30"/>
      <c r="AYF30"/>
      <c r="AYG30"/>
      <c r="AYH30"/>
      <c r="AYI30"/>
      <c r="AYJ30"/>
      <c r="AYK30"/>
      <c r="AYL30"/>
      <c r="AYM30"/>
      <c r="AYN30"/>
      <c r="AYO30"/>
      <c r="AYP30"/>
      <c r="AYQ30"/>
      <c r="AYR30"/>
      <c r="AYS30"/>
      <c r="AYT30"/>
      <c r="AYU30"/>
      <c r="AYV30"/>
      <c r="AYW30"/>
      <c r="AYX30"/>
      <c r="AYY30"/>
      <c r="AYZ30"/>
      <c r="AZA30"/>
      <c r="AZB30"/>
      <c r="AZC30"/>
      <c r="AZD30"/>
      <c r="AZE30"/>
      <c r="AZF30"/>
      <c r="AZG30"/>
      <c r="AZH30"/>
      <c r="AZI30"/>
      <c r="AZJ30"/>
      <c r="AZK30"/>
      <c r="AZL30"/>
      <c r="AZM30"/>
      <c r="AZN30"/>
      <c r="AZO30"/>
      <c r="AZP30"/>
      <c r="AZQ30"/>
      <c r="AZR30"/>
      <c r="AZS30"/>
      <c r="AZT30"/>
      <c r="AZU30"/>
      <c r="AZV30"/>
      <c r="AZW30"/>
      <c r="AZX30"/>
      <c r="AZY30"/>
      <c r="AZZ30"/>
      <c r="BAA30"/>
      <c r="BAB30"/>
      <c r="BAC30"/>
      <c r="BAD30"/>
      <c r="BAE30"/>
      <c r="BAF30"/>
      <c r="BAG30"/>
      <c r="BAH30"/>
      <c r="BAI30"/>
      <c r="BAJ30"/>
      <c r="BAK30"/>
      <c r="BAL30"/>
      <c r="BAM30"/>
      <c r="BAN30"/>
      <c r="BAO30"/>
      <c r="BAP30"/>
      <c r="BAQ30"/>
      <c r="BAR30"/>
      <c r="BAS30"/>
      <c r="BAT30"/>
      <c r="BAU30"/>
      <c r="BAV30"/>
      <c r="BAW30"/>
      <c r="BAX30"/>
      <c r="BAY30"/>
      <c r="BAZ30"/>
      <c r="BBA30"/>
      <c r="BBB30"/>
      <c r="BBC30"/>
      <c r="BBD30"/>
      <c r="BBE30"/>
      <c r="BBF30"/>
      <c r="BBG30"/>
      <c r="BBH30"/>
      <c r="BBI30"/>
      <c r="BBJ30"/>
      <c r="BBK30"/>
      <c r="BBL30"/>
      <c r="BBM30"/>
      <c r="BBN30"/>
      <c r="BBO30"/>
      <c r="BBP30"/>
      <c r="BBQ30"/>
      <c r="BBR30"/>
      <c r="BBS30"/>
      <c r="BBT30"/>
      <c r="BBU30"/>
      <c r="BBV30"/>
      <c r="BBW30"/>
      <c r="BBX30"/>
      <c r="BBY30"/>
      <c r="BBZ30"/>
      <c r="BCA30"/>
      <c r="BCB30"/>
      <c r="BCC30"/>
      <c r="BCD30"/>
      <c r="BCE30"/>
      <c r="BCF30"/>
      <c r="BCG30"/>
      <c r="BCH30"/>
      <c r="BCI30"/>
      <c r="BCJ30"/>
      <c r="BCK30"/>
      <c r="BCL30"/>
      <c r="BCM30"/>
      <c r="BCN30"/>
      <c r="BCO30"/>
      <c r="BCP30"/>
      <c r="BCQ30"/>
      <c r="BCR30"/>
      <c r="BCS30"/>
      <c r="BCT30"/>
      <c r="BCU30"/>
      <c r="BCV30"/>
      <c r="BCW30"/>
      <c r="BCX30"/>
      <c r="BCY30"/>
      <c r="BCZ30"/>
      <c r="BDA30"/>
      <c r="BDB30"/>
      <c r="BDC30"/>
      <c r="BDD30"/>
      <c r="BDE30"/>
      <c r="BDF30"/>
      <c r="BDG30"/>
      <c r="BDH30"/>
      <c r="BDI30"/>
      <c r="BDJ30"/>
      <c r="BDK30"/>
      <c r="BDL30"/>
      <c r="BDM30"/>
      <c r="BDN30"/>
      <c r="BDO30"/>
      <c r="BDP30"/>
      <c r="BDQ30"/>
      <c r="BDR30"/>
      <c r="BDS30"/>
      <c r="BDT30"/>
      <c r="BDU30"/>
      <c r="BDV30"/>
      <c r="BDW30"/>
      <c r="BDX30"/>
      <c r="BDY30"/>
      <c r="BDZ30"/>
      <c r="BEA30"/>
      <c r="BEB30"/>
      <c r="BEC30"/>
      <c r="BED30"/>
      <c r="BEE30"/>
      <c r="BEF30"/>
      <c r="BEG30"/>
      <c r="BEH30"/>
      <c r="BEI30"/>
      <c r="BEJ30"/>
      <c r="BEK30"/>
      <c r="BEL30"/>
      <c r="BEM30"/>
      <c r="BEN30"/>
      <c r="BEO30"/>
      <c r="BEP30"/>
      <c r="BEQ30"/>
      <c r="BER30"/>
      <c r="BES30"/>
      <c r="BET30"/>
      <c r="BEU30"/>
      <c r="BEV30"/>
      <c r="BEW30"/>
      <c r="BEX30"/>
      <c r="BEY30"/>
      <c r="BEZ30"/>
      <c r="BFA30"/>
      <c r="BFB30"/>
      <c r="BFC30"/>
      <c r="BFD30"/>
      <c r="BFE30"/>
      <c r="BFF30"/>
      <c r="BFG30"/>
      <c r="BFH30"/>
      <c r="BFI30"/>
      <c r="BFJ30"/>
      <c r="BFK30"/>
      <c r="BFL30"/>
      <c r="BFM30"/>
      <c r="BFN30"/>
      <c r="BFO30"/>
      <c r="BFP30"/>
      <c r="BFQ30"/>
      <c r="BFR30"/>
      <c r="BFS30"/>
      <c r="BFT30"/>
      <c r="BFU30"/>
      <c r="BFV30"/>
      <c r="BFW30"/>
      <c r="BFX30"/>
      <c r="BFY30"/>
      <c r="BFZ30"/>
      <c r="BGA30"/>
      <c r="BGB30"/>
      <c r="BGC30"/>
      <c r="BGD30"/>
      <c r="BGE30"/>
      <c r="BGF30"/>
      <c r="BGG30"/>
      <c r="BGH30"/>
      <c r="BGI30"/>
      <c r="BGJ30"/>
      <c r="BGK30"/>
      <c r="BGL30"/>
      <c r="BGM30"/>
      <c r="BGN30"/>
      <c r="BGO30"/>
      <c r="BGP30"/>
      <c r="BGQ30"/>
      <c r="BGR30"/>
      <c r="BGS30"/>
      <c r="BGT30"/>
      <c r="BGU30"/>
      <c r="BGV30"/>
      <c r="BGW30"/>
      <c r="BGX30"/>
      <c r="BGY30"/>
      <c r="BGZ30"/>
      <c r="BHA30"/>
      <c r="BHB30"/>
      <c r="BHC30"/>
      <c r="BHD30"/>
      <c r="BHE30"/>
      <c r="BHF30"/>
      <c r="BHG30"/>
      <c r="BHH30"/>
      <c r="BHI30"/>
      <c r="BHJ30"/>
      <c r="BHK30"/>
      <c r="BHL30"/>
      <c r="BHM30"/>
      <c r="BHN30"/>
      <c r="BHO30"/>
      <c r="BHP30"/>
      <c r="BHQ30"/>
      <c r="BHR30"/>
      <c r="BHS30"/>
      <c r="BHT30"/>
      <c r="BHU30"/>
      <c r="BHV30"/>
      <c r="BHW30"/>
      <c r="BHX30"/>
      <c r="BHY30"/>
      <c r="BHZ30"/>
      <c r="BIA30"/>
      <c r="BIB30"/>
      <c r="BIC30"/>
      <c r="BID30"/>
      <c r="BIE30"/>
      <c r="BIF30"/>
      <c r="BIG30"/>
      <c r="BIH30"/>
      <c r="BII30"/>
      <c r="BIJ30"/>
      <c r="BIK30"/>
      <c r="BIL30"/>
      <c r="BIM30"/>
      <c r="BIN30"/>
      <c r="BIO30"/>
      <c r="BIP30"/>
      <c r="BIQ30"/>
      <c r="BIR30"/>
      <c r="BIS30"/>
      <c r="BIT30"/>
      <c r="BIU30"/>
      <c r="BIV30"/>
      <c r="BIW30"/>
      <c r="BIX30"/>
      <c r="BIY30"/>
      <c r="BIZ30"/>
      <c r="BJA30"/>
      <c r="BJB30"/>
      <c r="BJC30"/>
      <c r="BJD30"/>
      <c r="BJE30"/>
      <c r="BJF30"/>
      <c r="BJG30"/>
      <c r="BJH30"/>
      <c r="BJI30"/>
      <c r="BJJ30"/>
      <c r="BJK30"/>
      <c r="BJL30"/>
      <c r="BJM30"/>
      <c r="BJN30"/>
      <c r="BJO30"/>
      <c r="BJP30"/>
      <c r="BJQ30"/>
      <c r="BJR30"/>
      <c r="BJS30"/>
      <c r="BJT30"/>
      <c r="BJU30"/>
      <c r="BJV30"/>
      <c r="BJW30"/>
      <c r="BJX30"/>
      <c r="BJY30"/>
      <c r="BJZ30"/>
      <c r="BKA30"/>
      <c r="BKB30"/>
      <c r="BKC30"/>
      <c r="BKD30"/>
      <c r="BKE30"/>
      <c r="BKF30"/>
      <c r="BKG30"/>
      <c r="BKH30"/>
      <c r="BKI30"/>
      <c r="BKJ30"/>
      <c r="BKK30"/>
      <c r="BKL30"/>
      <c r="BKM30"/>
      <c r="BKN30"/>
      <c r="BKO30"/>
      <c r="BKP30"/>
      <c r="BKQ30"/>
      <c r="BKR30"/>
      <c r="BKS30"/>
      <c r="BKT30"/>
      <c r="BKU30"/>
      <c r="BKV30"/>
      <c r="BKW30"/>
      <c r="BKX30"/>
      <c r="BKY30"/>
      <c r="BKZ30"/>
      <c r="BLA30"/>
      <c r="BLB30"/>
      <c r="BLC30"/>
      <c r="BLD30"/>
      <c r="BLE30"/>
      <c r="BLF30"/>
      <c r="BLG30"/>
      <c r="BLH30"/>
      <c r="BLI30"/>
      <c r="BLJ30"/>
      <c r="BLK30"/>
      <c r="BLL30"/>
      <c r="BLM30"/>
      <c r="BLN30"/>
      <c r="BLO30"/>
      <c r="BLP30"/>
      <c r="BLQ30"/>
      <c r="BLR30"/>
      <c r="BLS30"/>
      <c r="BLT30"/>
      <c r="BLU30"/>
      <c r="BLV30"/>
      <c r="BLW30"/>
      <c r="BLX30"/>
      <c r="BLY30"/>
      <c r="BLZ30"/>
      <c r="BMA30"/>
      <c r="BMB30"/>
      <c r="BMC30"/>
      <c r="BMD30"/>
      <c r="BME30"/>
      <c r="BMF30"/>
      <c r="BMG30"/>
      <c r="BMH30"/>
      <c r="BMI30"/>
      <c r="BMJ30"/>
      <c r="BMK30"/>
      <c r="BML30"/>
      <c r="BMM30"/>
      <c r="BMN30"/>
      <c r="BMO30"/>
      <c r="BMP30"/>
      <c r="BMQ30"/>
      <c r="BMR30"/>
      <c r="BMS30"/>
      <c r="BMT30"/>
      <c r="BMU30"/>
      <c r="BMV30"/>
      <c r="BMW30"/>
      <c r="BMX30"/>
      <c r="BMY30"/>
      <c r="BMZ30"/>
      <c r="BNA30"/>
      <c r="BNB30"/>
      <c r="BNC30"/>
      <c r="BND30"/>
      <c r="BNE30"/>
      <c r="BNF30"/>
      <c r="BNG30"/>
      <c r="BNH30"/>
      <c r="BNI30"/>
      <c r="BNJ30"/>
      <c r="BNK30"/>
      <c r="BNL30"/>
      <c r="BNM30"/>
      <c r="BNN30"/>
      <c r="BNO30"/>
      <c r="BNP30"/>
      <c r="BNQ30"/>
      <c r="BNR30"/>
      <c r="BNS30"/>
      <c r="BNT30"/>
      <c r="BNU30"/>
      <c r="BNV30"/>
      <c r="BNW30"/>
      <c r="BNX30"/>
      <c r="BNY30"/>
      <c r="BNZ30"/>
      <c r="BOA30"/>
      <c r="BOB30"/>
      <c r="BOC30"/>
      <c r="BOD30"/>
      <c r="BOE30"/>
      <c r="BOF30"/>
      <c r="BOG30"/>
      <c r="BOH30"/>
      <c r="BOI30"/>
      <c r="BOJ30"/>
      <c r="BOK30"/>
      <c r="BOL30"/>
      <c r="BOM30"/>
      <c r="BON30"/>
      <c r="BOO30"/>
      <c r="BOP30"/>
      <c r="BOQ30"/>
      <c r="BOR30"/>
      <c r="BOS30"/>
      <c r="BOT30"/>
      <c r="BOU30"/>
      <c r="BOV30"/>
      <c r="BOW30"/>
      <c r="BOX30"/>
      <c r="BOY30"/>
      <c r="BOZ30"/>
      <c r="BPA30"/>
      <c r="BPB30"/>
      <c r="BPC30"/>
      <c r="BPD30"/>
      <c r="BPE30"/>
      <c r="BPF30"/>
      <c r="BPG30"/>
      <c r="BPH30"/>
      <c r="BPI30"/>
      <c r="BPJ30"/>
      <c r="BPK30"/>
      <c r="BPL30"/>
      <c r="BPM30"/>
      <c r="BPN30"/>
      <c r="BPO30"/>
      <c r="BPP30"/>
      <c r="BPQ30"/>
      <c r="BPR30"/>
      <c r="BPS30"/>
      <c r="BPT30"/>
      <c r="BPU30"/>
      <c r="BPV30"/>
      <c r="BPW30"/>
      <c r="BPX30"/>
      <c r="BPY30"/>
      <c r="BPZ30"/>
      <c r="BQA30"/>
      <c r="BQB30"/>
      <c r="BQC30"/>
      <c r="BQD30"/>
      <c r="BQE30"/>
      <c r="BQF30"/>
      <c r="BQG30"/>
      <c r="BQH30"/>
      <c r="BQI30"/>
      <c r="BQJ30"/>
      <c r="BQK30"/>
      <c r="BQL30"/>
      <c r="BQM30"/>
      <c r="BQN30"/>
      <c r="BQO30"/>
      <c r="BQP30"/>
      <c r="BQQ30"/>
      <c r="BQR30"/>
      <c r="BQS30"/>
      <c r="BQT30"/>
      <c r="BQU30"/>
      <c r="BQV30"/>
      <c r="BQW30"/>
      <c r="BQX30"/>
      <c r="BQY30"/>
      <c r="BQZ30"/>
      <c r="BRA30"/>
      <c r="BRB30"/>
      <c r="BRC30"/>
      <c r="BRD30"/>
      <c r="BRE30"/>
      <c r="BRF30"/>
      <c r="BRG30"/>
      <c r="BRH30"/>
      <c r="BRI30"/>
      <c r="BRJ30"/>
      <c r="BRK30"/>
      <c r="BRL30"/>
      <c r="BRM30"/>
      <c r="BRN30"/>
      <c r="BRO30"/>
      <c r="BRP30"/>
      <c r="BRQ30"/>
      <c r="BRR30"/>
      <c r="BRS30"/>
      <c r="BRT30"/>
      <c r="BRU30"/>
      <c r="BRV30"/>
      <c r="BRW30"/>
      <c r="BRX30"/>
      <c r="BRY30"/>
      <c r="BRZ30"/>
      <c r="BSA30"/>
      <c r="BSB30"/>
      <c r="BSC30"/>
      <c r="BSD30"/>
      <c r="BSE30"/>
      <c r="BSF30"/>
      <c r="BSG30"/>
      <c r="BSH30"/>
      <c r="BSI30"/>
      <c r="BSJ30"/>
      <c r="BSK30"/>
      <c r="BSL30"/>
      <c r="BSM30"/>
      <c r="BSN30"/>
      <c r="BSO30"/>
      <c r="BSP30"/>
      <c r="BSQ30"/>
      <c r="BSR30"/>
      <c r="BSS30"/>
      <c r="BST30"/>
      <c r="BSU30"/>
      <c r="BSV30"/>
      <c r="BSW30"/>
      <c r="BSX30"/>
      <c r="BSY30"/>
      <c r="BSZ30"/>
      <c r="BTA30"/>
      <c r="BTB30"/>
      <c r="BTC30"/>
      <c r="BTD30"/>
      <c r="BTE30"/>
      <c r="BTF30"/>
      <c r="BTG30"/>
      <c r="BTH30"/>
      <c r="BTI30"/>
      <c r="BTJ30"/>
      <c r="BTK30"/>
      <c r="BTL30"/>
      <c r="BTM30"/>
      <c r="BTN30"/>
      <c r="BTO30"/>
      <c r="BTP30"/>
      <c r="BTQ30"/>
      <c r="BTR30"/>
      <c r="BTS30"/>
      <c r="BTT30"/>
      <c r="BTU30"/>
      <c r="BTV30"/>
      <c r="BTW30"/>
      <c r="BTX30"/>
      <c r="BTY30"/>
      <c r="BTZ30"/>
      <c r="BUA30"/>
      <c r="BUB30"/>
      <c r="BUC30"/>
      <c r="BUD30"/>
      <c r="BUE30"/>
      <c r="BUF30"/>
      <c r="BUG30"/>
      <c r="BUH30"/>
      <c r="BUI30"/>
      <c r="BUJ30"/>
      <c r="BUK30"/>
      <c r="BUL30"/>
      <c r="BUM30"/>
      <c r="BUN30"/>
      <c r="BUO30"/>
      <c r="BUP30"/>
      <c r="BUQ30"/>
      <c r="BUR30"/>
      <c r="BUS30"/>
      <c r="BUT30"/>
      <c r="BUU30"/>
      <c r="BUV30"/>
      <c r="BUW30"/>
      <c r="BUX30"/>
      <c r="BUY30"/>
      <c r="BUZ30"/>
      <c r="BVA30"/>
      <c r="BVB30"/>
      <c r="BVC30"/>
      <c r="BVD30"/>
      <c r="BVE30"/>
      <c r="BVF30"/>
      <c r="BVG30"/>
      <c r="BVH30"/>
      <c r="BVI30"/>
      <c r="BVJ30"/>
      <c r="BVK30"/>
      <c r="BVL30"/>
      <c r="BVM30"/>
      <c r="BVN30"/>
      <c r="BVO30"/>
      <c r="BVP30"/>
      <c r="BVQ30"/>
      <c r="BVR30"/>
      <c r="BVS30"/>
      <c r="BVT30"/>
      <c r="BVU30"/>
      <c r="BVV30"/>
      <c r="BVW30"/>
      <c r="BVX30"/>
      <c r="BVY30"/>
      <c r="BVZ30"/>
      <c r="BWA30"/>
      <c r="BWB30"/>
      <c r="BWC30"/>
      <c r="BWD30"/>
      <c r="BWE30"/>
      <c r="BWF30"/>
      <c r="BWG30"/>
      <c r="BWH30"/>
      <c r="BWI30"/>
      <c r="BWJ30"/>
      <c r="BWK30"/>
      <c r="BWL30"/>
      <c r="BWM30"/>
      <c r="BWN30"/>
      <c r="BWO30"/>
      <c r="BWP30"/>
      <c r="BWQ30"/>
      <c r="BWR30"/>
      <c r="BWS30"/>
      <c r="BWT30"/>
      <c r="BWU30"/>
      <c r="BWV30"/>
      <c r="BWW30"/>
      <c r="BWX30"/>
      <c r="BWY30"/>
      <c r="BWZ30"/>
      <c r="BXA30"/>
      <c r="BXB30"/>
      <c r="BXC30"/>
      <c r="BXD30"/>
      <c r="BXE30"/>
      <c r="BXF30"/>
      <c r="BXG30"/>
      <c r="BXH30"/>
      <c r="BXI30"/>
      <c r="BXJ30"/>
      <c r="BXK30"/>
      <c r="BXL30"/>
      <c r="BXM30"/>
      <c r="BXN30"/>
      <c r="BXO30"/>
      <c r="BXP30"/>
      <c r="BXQ30"/>
      <c r="BXR30"/>
      <c r="BXS30"/>
      <c r="BXT30"/>
      <c r="BXU30"/>
      <c r="BXV30"/>
      <c r="BXW30"/>
      <c r="BXX30"/>
      <c r="BXY30"/>
      <c r="BXZ30"/>
      <c r="BYA30"/>
      <c r="BYB30"/>
      <c r="BYC30"/>
      <c r="BYD30"/>
      <c r="BYE30"/>
      <c r="BYF30"/>
      <c r="BYG30"/>
      <c r="BYH30"/>
      <c r="BYI30"/>
      <c r="BYJ30"/>
      <c r="BYK30"/>
      <c r="BYL30"/>
      <c r="BYM30"/>
      <c r="BYN30"/>
      <c r="BYO30"/>
      <c r="BYP30"/>
      <c r="BYQ30"/>
      <c r="BYR30"/>
      <c r="BYS30"/>
      <c r="BYT30"/>
      <c r="BYU30"/>
      <c r="BYV30"/>
      <c r="BYW30"/>
      <c r="BYX30"/>
      <c r="BYY30"/>
      <c r="BYZ30"/>
      <c r="BZA30"/>
      <c r="BZB30"/>
      <c r="BZC30"/>
      <c r="BZD30"/>
      <c r="BZE30"/>
      <c r="BZF30"/>
      <c r="BZG30"/>
      <c r="BZH30"/>
      <c r="BZI30"/>
      <c r="BZJ30"/>
      <c r="BZK30"/>
      <c r="BZL30"/>
      <c r="BZM30"/>
      <c r="BZN30"/>
      <c r="BZO30"/>
      <c r="BZP30"/>
      <c r="BZQ30"/>
      <c r="BZR30"/>
      <c r="BZS30"/>
      <c r="BZT30"/>
      <c r="BZU30"/>
      <c r="BZV30"/>
      <c r="BZW30"/>
      <c r="BZX30"/>
      <c r="BZY30"/>
      <c r="BZZ30"/>
      <c r="CAA30"/>
      <c r="CAB30"/>
      <c r="CAC30"/>
      <c r="CAD30"/>
      <c r="CAE30"/>
      <c r="CAF30"/>
      <c r="CAG30"/>
      <c r="CAH30"/>
      <c r="CAI30"/>
      <c r="CAJ30"/>
      <c r="CAK30"/>
      <c r="CAL30"/>
      <c r="CAM30"/>
      <c r="CAN30"/>
      <c r="CAO30"/>
      <c r="CAP30"/>
      <c r="CAQ30"/>
      <c r="CAR30"/>
      <c r="CAS30"/>
      <c r="CAT30"/>
      <c r="CAU30"/>
      <c r="CAV30"/>
      <c r="CAW30"/>
      <c r="CAX30"/>
      <c r="CAY30"/>
      <c r="CAZ30"/>
      <c r="CBA30"/>
      <c r="CBB30"/>
      <c r="CBC30"/>
      <c r="CBD30"/>
      <c r="CBE30"/>
      <c r="CBF30"/>
      <c r="CBG30"/>
      <c r="CBH30"/>
      <c r="CBI30"/>
      <c r="CBJ30"/>
      <c r="CBK30"/>
      <c r="CBL30"/>
      <c r="CBM30"/>
      <c r="CBN30"/>
      <c r="CBO30"/>
      <c r="CBP30"/>
      <c r="CBQ30"/>
      <c r="CBR30"/>
      <c r="CBS30"/>
      <c r="CBT30"/>
      <c r="CBU30"/>
      <c r="CBV30"/>
      <c r="CBW30"/>
      <c r="CBX30"/>
      <c r="CBY30"/>
      <c r="CBZ30"/>
      <c r="CCA30"/>
      <c r="CCB30"/>
      <c r="CCC30"/>
      <c r="CCD30"/>
      <c r="CCE30"/>
      <c r="CCF30"/>
      <c r="CCG30"/>
      <c r="CCH30"/>
      <c r="CCI30"/>
      <c r="CCJ30"/>
      <c r="CCK30"/>
      <c r="CCL30"/>
      <c r="CCM30"/>
      <c r="CCN30"/>
      <c r="CCO30"/>
      <c r="CCP30"/>
      <c r="CCQ30"/>
      <c r="CCR30"/>
      <c r="CCS30"/>
      <c r="CCT30"/>
      <c r="CCU30"/>
      <c r="CCV30"/>
      <c r="CCW30"/>
      <c r="CCX30"/>
      <c r="CCY30"/>
      <c r="CCZ30"/>
      <c r="CDA30"/>
      <c r="CDB30"/>
      <c r="CDC30"/>
      <c r="CDD30"/>
      <c r="CDE30"/>
      <c r="CDF30"/>
      <c r="CDG30"/>
      <c r="CDH30"/>
      <c r="CDI30"/>
      <c r="CDJ30"/>
      <c r="CDK30"/>
      <c r="CDL30"/>
      <c r="CDM30"/>
      <c r="CDN30"/>
      <c r="CDO30"/>
      <c r="CDP30"/>
      <c r="CDQ30"/>
      <c r="CDR30"/>
      <c r="CDS30"/>
      <c r="CDT30"/>
      <c r="CDU30"/>
      <c r="CDV30"/>
      <c r="CDW30"/>
      <c r="CDX30"/>
      <c r="CDY30"/>
      <c r="CDZ30"/>
      <c r="CEA30"/>
      <c r="CEB30"/>
      <c r="CEC30"/>
      <c r="CED30"/>
      <c r="CEE30"/>
      <c r="CEF30"/>
      <c r="CEG30"/>
      <c r="CEH30"/>
      <c r="CEI30"/>
      <c r="CEJ30"/>
      <c r="CEK30"/>
      <c r="CEL30"/>
      <c r="CEM30"/>
      <c r="CEN30"/>
      <c r="CEO30"/>
      <c r="CEP30"/>
      <c r="CEQ30"/>
      <c r="CER30"/>
      <c r="CES30"/>
      <c r="CET30"/>
      <c r="CEU30"/>
      <c r="CEV30"/>
      <c r="CEW30"/>
      <c r="CEX30"/>
      <c r="CEY30"/>
      <c r="CEZ30"/>
      <c r="CFA30"/>
      <c r="CFB30"/>
      <c r="CFC30"/>
      <c r="CFD30"/>
      <c r="CFE30"/>
      <c r="CFF30"/>
      <c r="CFG30"/>
      <c r="CFH30"/>
      <c r="CFI30"/>
      <c r="CFJ30"/>
      <c r="CFK30"/>
      <c r="CFL30"/>
      <c r="CFM30"/>
      <c r="CFN30"/>
      <c r="CFO30"/>
      <c r="CFP30"/>
      <c r="CFQ30"/>
      <c r="CFR30"/>
      <c r="CFS30"/>
      <c r="CFT30"/>
      <c r="CFU30"/>
      <c r="CFV30"/>
      <c r="CFW30"/>
      <c r="CFX30"/>
      <c r="CFY30"/>
      <c r="CFZ30"/>
      <c r="CGA30"/>
      <c r="CGB30"/>
      <c r="CGC30"/>
      <c r="CGD30"/>
      <c r="CGE30"/>
      <c r="CGF30"/>
      <c r="CGG30"/>
      <c r="CGH30"/>
      <c r="CGI30"/>
      <c r="CGJ30"/>
      <c r="CGK30"/>
      <c r="CGL30"/>
      <c r="CGM30"/>
      <c r="CGN30"/>
      <c r="CGO30"/>
      <c r="CGP30"/>
      <c r="CGQ30"/>
      <c r="CGR30"/>
      <c r="CGS30"/>
      <c r="CGT30"/>
      <c r="CGU30"/>
      <c r="CGV30"/>
      <c r="CGW30"/>
      <c r="CGX30"/>
      <c r="CGY30"/>
      <c r="CGZ30"/>
      <c r="CHA30"/>
      <c r="CHB30"/>
      <c r="CHC30"/>
      <c r="CHD30"/>
      <c r="CHE30"/>
      <c r="CHF30"/>
      <c r="CHG30"/>
      <c r="CHH30"/>
      <c r="CHI30"/>
      <c r="CHJ30"/>
      <c r="CHK30"/>
      <c r="CHL30"/>
      <c r="CHM30"/>
      <c r="CHN30"/>
      <c r="CHO30"/>
      <c r="CHP30"/>
      <c r="CHQ30"/>
      <c r="CHR30"/>
      <c r="CHS30"/>
      <c r="CHT30"/>
      <c r="CHU30"/>
      <c r="CHV30"/>
      <c r="CHW30"/>
      <c r="CHX30"/>
      <c r="CHY30"/>
      <c r="CHZ30"/>
      <c r="CIA30"/>
      <c r="CIB30"/>
      <c r="CIC30"/>
      <c r="CID30"/>
      <c r="CIE30"/>
      <c r="CIF30"/>
      <c r="CIG30"/>
      <c r="CIH30"/>
      <c r="CII30"/>
      <c r="CIJ30"/>
      <c r="CIK30"/>
      <c r="CIL30"/>
      <c r="CIM30"/>
      <c r="CIN30"/>
      <c r="CIO30"/>
      <c r="CIP30"/>
      <c r="CIQ30"/>
      <c r="CIR30"/>
      <c r="CIS30"/>
      <c r="CIT30"/>
      <c r="CIU30"/>
      <c r="CIV30"/>
      <c r="CIW30"/>
      <c r="CIX30"/>
      <c r="CIY30"/>
      <c r="CIZ30"/>
      <c r="CJA30"/>
      <c r="CJB30"/>
      <c r="CJC30"/>
      <c r="CJD30"/>
      <c r="CJE30"/>
      <c r="CJF30"/>
      <c r="CJG30"/>
      <c r="CJH30"/>
      <c r="CJI30"/>
      <c r="CJJ30"/>
      <c r="CJK30"/>
      <c r="CJL30"/>
      <c r="CJM30"/>
      <c r="CJN30"/>
      <c r="CJO30"/>
      <c r="CJP30"/>
      <c r="CJQ30"/>
      <c r="CJR30"/>
      <c r="CJS30"/>
      <c r="CJT30"/>
      <c r="CJU30"/>
      <c r="CJV30"/>
      <c r="CJW30"/>
      <c r="CJX30"/>
      <c r="CJY30"/>
      <c r="CJZ30"/>
      <c r="CKA30"/>
      <c r="CKB30"/>
      <c r="CKC30"/>
      <c r="CKD30"/>
      <c r="CKE30"/>
      <c r="CKF30"/>
      <c r="CKG30"/>
      <c r="CKH30"/>
      <c r="CKI30"/>
      <c r="CKJ30"/>
      <c r="CKK30"/>
      <c r="CKL30"/>
      <c r="CKM30"/>
      <c r="CKN30"/>
      <c r="CKO30"/>
      <c r="CKP30"/>
      <c r="CKQ30"/>
      <c r="CKR30"/>
      <c r="CKS30"/>
      <c r="CKT30"/>
      <c r="CKU30"/>
      <c r="CKV30"/>
      <c r="CKW30"/>
      <c r="CKX30"/>
      <c r="CKY30"/>
      <c r="CKZ30"/>
      <c r="CLA30"/>
      <c r="CLB30"/>
      <c r="CLC30"/>
      <c r="CLD30"/>
      <c r="CLE30"/>
      <c r="CLF30"/>
      <c r="CLG30"/>
      <c r="CLH30"/>
      <c r="CLI30"/>
      <c r="CLJ30"/>
      <c r="CLK30"/>
      <c r="CLL30"/>
      <c r="CLM30"/>
      <c r="CLN30"/>
      <c r="CLO30"/>
      <c r="CLP30"/>
      <c r="CLQ30"/>
      <c r="CLR30"/>
      <c r="CLS30"/>
      <c r="CLT30"/>
      <c r="CLU30"/>
      <c r="CLV30"/>
      <c r="CLW30"/>
      <c r="CLX30"/>
      <c r="CLY30"/>
      <c r="CLZ30"/>
      <c r="CMA30"/>
      <c r="CMB30"/>
      <c r="CMC30"/>
      <c r="CMD30"/>
      <c r="CME30"/>
      <c r="CMF30"/>
      <c r="CMG30"/>
      <c r="CMH30"/>
      <c r="CMI30"/>
      <c r="CMJ30"/>
      <c r="CMK30"/>
      <c r="CML30"/>
      <c r="CMM30"/>
      <c r="CMN30"/>
      <c r="CMO30"/>
      <c r="CMP30"/>
      <c r="CMQ30"/>
      <c r="CMR30"/>
      <c r="CMS30"/>
      <c r="CMT30"/>
      <c r="CMU30"/>
      <c r="CMV30"/>
      <c r="CMW30"/>
      <c r="CMX30"/>
      <c r="CMY30"/>
      <c r="CMZ30"/>
      <c r="CNA30"/>
      <c r="CNB30"/>
      <c r="CNC30"/>
      <c r="CND30"/>
      <c r="CNE30"/>
      <c r="CNF30"/>
      <c r="CNG30"/>
      <c r="CNH30"/>
      <c r="CNI30"/>
      <c r="CNJ30"/>
      <c r="CNK30"/>
      <c r="CNL30"/>
      <c r="CNM30"/>
      <c r="CNN30"/>
      <c r="CNO30"/>
      <c r="CNP30"/>
      <c r="CNQ30"/>
      <c r="CNR30"/>
      <c r="CNS30"/>
      <c r="CNT30"/>
      <c r="CNU30"/>
      <c r="CNV30"/>
      <c r="CNW30"/>
      <c r="CNX30"/>
      <c r="CNY30"/>
      <c r="CNZ30"/>
      <c r="COA30"/>
      <c r="COB30"/>
      <c r="COC30"/>
      <c r="COD30"/>
      <c r="COE30"/>
      <c r="COF30"/>
      <c r="COG30"/>
      <c r="COH30"/>
      <c r="COI30"/>
      <c r="COJ30"/>
      <c r="COK30"/>
      <c r="COL30"/>
      <c r="COM30"/>
      <c r="CON30"/>
      <c r="COO30"/>
      <c r="COP30"/>
      <c r="COQ30"/>
      <c r="COR30"/>
      <c r="COS30"/>
      <c r="COT30"/>
      <c r="COU30"/>
      <c r="COV30"/>
      <c r="COW30"/>
      <c r="COX30"/>
      <c r="COY30"/>
      <c r="COZ30"/>
      <c r="CPA30"/>
      <c r="CPB30"/>
      <c r="CPC30"/>
      <c r="CPD30"/>
      <c r="CPE30"/>
      <c r="CPF30"/>
      <c r="CPG30"/>
      <c r="CPH30"/>
      <c r="CPI30"/>
      <c r="CPJ30"/>
      <c r="CPK30"/>
      <c r="CPL30"/>
      <c r="CPM30"/>
      <c r="CPN30"/>
      <c r="CPO30"/>
      <c r="CPP30"/>
      <c r="CPQ30"/>
      <c r="CPR30"/>
      <c r="CPS30"/>
      <c r="CPT30"/>
      <c r="CPU30"/>
      <c r="CPV30"/>
      <c r="CPW30"/>
      <c r="CPX30"/>
      <c r="CPY30"/>
      <c r="CPZ30"/>
      <c r="CQA30"/>
      <c r="CQB30"/>
      <c r="CQC30"/>
      <c r="CQD30"/>
      <c r="CQE30"/>
      <c r="CQF30"/>
      <c r="CQG30"/>
      <c r="CQH30"/>
      <c r="CQI30"/>
      <c r="CQJ30"/>
      <c r="CQK30"/>
      <c r="CQL30"/>
      <c r="CQM30"/>
      <c r="CQN30"/>
      <c r="CQO30"/>
      <c r="CQP30"/>
      <c r="CQQ30"/>
      <c r="CQR30"/>
      <c r="CQS30"/>
      <c r="CQT30"/>
      <c r="CQU30"/>
      <c r="CQV30"/>
      <c r="CQW30"/>
      <c r="CQX30"/>
      <c r="CQY30"/>
      <c r="CQZ30"/>
      <c r="CRA30"/>
      <c r="CRB30"/>
      <c r="CRC30"/>
      <c r="CRD30"/>
      <c r="CRE30"/>
      <c r="CRF30"/>
      <c r="CRG30"/>
      <c r="CRH30"/>
      <c r="CRI30"/>
      <c r="CRJ30"/>
      <c r="CRK30"/>
      <c r="CRL30"/>
      <c r="CRM30"/>
      <c r="CRN30"/>
      <c r="CRO30"/>
      <c r="CRP30"/>
      <c r="CRQ30"/>
      <c r="CRR30"/>
      <c r="CRS30"/>
      <c r="CRT30"/>
      <c r="CRU30"/>
      <c r="CRV30"/>
      <c r="CRW30"/>
      <c r="CRX30"/>
      <c r="CRY30"/>
      <c r="CRZ30"/>
      <c r="CSA30"/>
      <c r="CSB30"/>
      <c r="CSC30"/>
      <c r="CSD30"/>
      <c r="CSE30"/>
      <c r="CSF30"/>
      <c r="CSG30"/>
      <c r="CSH30"/>
      <c r="CSI30"/>
      <c r="CSJ30"/>
      <c r="CSK30"/>
      <c r="CSL30"/>
      <c r="CSM30"/>
      <c r="CSN30"/>
      <c r="CSO30"/>
      <c r="CSP30"/>
      <c r="CSQ30"/>
      <c r="CSR30"/>
      <c r="CSS30"/>
      <c r="CST30"/>
      <c r="CSU30"/>
      <c r="CSV30"/>
      <c r="CSW30"/>
      <c r="CSX30"/>
      <c r="CSY30"/>
      <c r="CSZ30"/>
      <c r="CTA30"/>
      <c r="CTB30"/>
      <c r="CTC30"/>
      <c r="CTD30"/>
      <c r="CTE30"/>
      <c r="CTF30"/>
      <c r="CTG30"/>
      <c r="CTH30"/>
      <c r="CTI30"/>
      <c r="CTJ30"/>
      <c r="CTK30"/>
      <c r="CTL30"/>
      <c r="CTM30"/>
      <c r="CTN30"/>
      <c r="CTO30"/>
      <c r="CTP30"/>
      <c r="CTQ30"/>
      <c r="CTR30"/>
      <c r="CTS30"/>
      <c r="CTT30"/>
      <c r="CTU30"/>
      <c r="CTV30"/>
      <c r="CTW30"/>
      <c r="CTX30"/>
      <c r="CTY30"/>
      <c r="CTZ30"/>
      <c r="CUA30"/>
      <c r="CUB30"/>
      <c r="CUC30"/>
      <c r="CUD30"/>
      <c r="CUE30"/>
      <c r="CUF30"/>
      <c r="CUG30"/>
      <c r="CUH30"/>
      <c r="CUI30"/>
      <c r="CUJ30"/>
      <c r="CUK30"/>
      <c r="CUL30"/>
      <c r="CUM30"/>
      <c r="CUN30"/>
      <c r="CUO30"/>
      <c r="CUP30"/>
      <c r="CUQ30"/>
      <c r="CUR30"/>
      <c r="CUS30"/>
      <c r="CUT30"/>
      <c r="CUU30"/>
      <c r="CUV30"/>
      <c r="CUW30"/>
      <c r="CUX30"/>
      <c r="CUY30"/>
      <c r="CUZ30"/>
      <c r="CVA30"/>
      <c r="CVB30"/>
      <c r="CVC30"/>
      <c r="CVD30"/>
      <c r="CVE30"/>
      <c r="CVF30"/>
      <c r="CVG30"/>
      <c r="CVH30"/>
      <c r="CVI30"/>
      <c r="CVJ30"/>
      <c r="CVK30"/>
      <c r="CVL30"/>
      <c r="CVM30"/>
      <c r="CVN30"/>
      <c r="CVO30"/>
      <c r="CVP30"/>
      <c r="CVQ30"/>
      <c r="CVR30"/>
      <c r="CVS30"/>
      <c r="CVT30"/>
      <c r="CVU30"/>
      <c r="CVV30"/>
      <c r="CVW30"/>
      <c r="CVX30"/>
      <c r="CVY30"/>
      <c r="CVZ30"/>
      <c r="CWA30"/>
      <c r="CWB30"/>
      <c r="CWC30"/>
      <c r="CWD30"/>
      <c r="CWE30"/>
      <c r="CWF30"/>
      <c r="CWG30"/>
      <c r="CWH30"/>
      <c r="CWI30"/>
      <c r="CWJ30"/>
      <c r="CWK30"/>
      <c r="CWL30"/>
      <c r="CWM30"/>
      <c r="CWN30"/>
      <c r="CWO30"/>
      <c r="CWP30"/>
      <c r="CWQ30"/>
      <c r="CWR30"/>
      <c r="CWS30"/>
      <c r="CWT30"/>
      <c r="CWU30"/>
      <c r="CWV30"/>
      <c r="CWW30"/>
      <c r="CWX30"/>
      <c r="CWY30"/>
      <c r="CWZ30"/>
      <c r="CXA30"/>
      <c r="CXB30"/>
      <c r="CXC30"/>
      <c r="CXD30"/>
      <c r="CXE30"/>
      <c r="CXF30"/>
      <c r="CXG30"/>
      <c r="CXH30"/>
      <c r="CXI30"/>
      <c r="CXJ30"/>
      <c r="CXK30"/>
      <c r="CXL30"/>
      <c r="CXM30"/>
      <c r="CXN30"/>
      <c r="CXO30"/>
      <c r="CXP30"/>
      <c r="CXQ30"/>
      <c r="CXR30"/>
      <c r="CXS30"/>
      <c r="CXT30"/>
      <c r="CXU30"/>
      <c r="CXV30"/>
      <c r="CXW30"/>
      <c r="CXX30"/>
      <c r="CXY30"/>
      <c r="CXZ30"/>
      <c r="CYA30"/>
      <c r="CYB30"/>
      <c r="CYC30"/>
      <c r="CYD30"/>
      <c r="CYE30"/>
      <c r="CYF30"/>
      <c r="CYG30"/>
      <c r="CYH30"/>
      <c r="CYI30"/>
      <c r="CYJ30"/>
      <c r="CYK30"/>
      <c r="CYL30"/>
      <c r="CYM30"/>
      <c r="CYN30"/>
      <c r="CYO30"/>
      <c r="CYP30"/>
      <c r="CYQ30"/>
      <c r="CYR30"/>
      <c r="CYS30"/>
      <c r="CYT30"/>
      <c r="CYU30"/>
      <c r="CYV30"/>
      <c r="CYW30"/>
      <c r="CYX30"/>
      <c r="CYY30"/>
      <c r="CYZ30"/>
      <c r="CZA30"/>
      <c r="CZB30"/>
      <c r="CZC30"/>
      <c r="CZD30"/>
      <c r="CZE30"/>
      <c r="CZF30"/>
      <c r="CZG30"/>
      <c r="CZH30"/>
      <c r="CZI30"/>
      <c r="CZJ30"/>
      <c r="CZK30"/>
      <c r="CZL30"/>
      <c r="CZM30"/>
      <c r="CZN30"/>
      <c r="CZO30"/>
      <c r="CZP30"/>
      <c r="CZQ30"/>
      <c r="CZR30"/>
      <c r="CZS30"/>
      <c r="CZT30"/>
      <c r="CZU30"/>
      <c r="CZV30"/>
      <c r="CZW30"/>
      <c r="CZX30"/>
      <c r="CZY30"/>
      <c r="CZZ30"/>
      <c r="DAA30"/>
      <c r="DAB30"/>
      <c r="DAC30"/>
      <c r="DAD30"/>
      <c r="DAE30"/>
      <c r="DAF30"/>
      <c r="DAG30"/>
      <c r="DAH30"/>
      <c r="DAI30"/>
      <c r="DAJ30"/>
      <c r="DAK30"/>
      <c r="DAL30"/>
      <c r="DAM30"/>
      <c r="DAN30"/>
      <c r="DAO30"/>
      <c r="DAP30"/>
      <c r="DAQ30"/>
      <c r="DAR30"/>
      <c r="DAS30"/>
      <c r="DAT30"/>
      <c r="DAU30"/>
      <c r="DAV30"/>
      <c r="DAW30"/>
      <c r="DAX30"/>
      <c r="DAY30"/>
      <c r="DAZ30"/>
      <c r="DBA30"/>
      <c r="DBB30"/>
      <c r="DBC30"/>
      <c r="DBD30"/>
      <c r="DBE30"/>
      <c r="DBF30"/>
      <c r="DBG30"/>
      <c r="DBH30"/>
      <c r="DBI30"/>
      <c r="DBJ30"/>
      <c r="DBK30"/>
      <c r="DBL30"/>
      <c r="DBM30"/>
      <c r="DBN30"/>
      <c r="DBO30"/>
      <c r="DBP30"/>
      <c r="DBQ30"/>
      <c r="DBR30"/>
      <c r="DBS30"/>
      <c r="DBT30"/>
      <c r="DBU30"/>
      <c r="DBV30"/>
      <c r="DBW30"/>
      <c r="DBX30"/>
      <c r="DBY30"/>
      <c r="DBZ30"/>
      <c r="DCA30"/>
      <c r="DCB30"/>
      <c r="DCC30"/>
      <c r="DCD30"/>
      <c r="DCE30"/>
      <c r="DCF30"/>
      <c r="DCG30"/>
      <c r="DCH30"/>
      <c r="DCI30"/>
      <c r="DCJ30"/>
      <c r="DCK30"/>
      <c r="DCL30"/>
      <c r="DCM30"/>
      <c r="DCN30"/>
      <c r="DCO30"/>
      <c r="DCP30"/>
      <c r="DCQ30"/>
      <c r="DCR30"/>
      <c r="DCS30"/>
      <c r="DCT30"/>
      <c r="DCU30"/>
      <c r="DCV30"/>
      <c r="DCW30"/>
      <c r="DCX30"/>
      <c r="DCY30"/>
      <c r="DCZ30"/>
      <c r="DDA30"/>
      <c r="DDB30"/>
      <c r="DDC30"/>
      <c r="DDD30"/>
      <c r="DDE30"/>
      <c r="DDF30"/>
      <c r="DDG30"/>
      <c r="DDH30"/>
      <c r="DDI30"/>
      <c r="DDJ30"/>
      <c r="DDK30"/>
      <c r="DDL30"/>
      <c r="DDM30"/>
      <c r="DDN30"/>
      <c r="DDO30"/>
      <c r="DDP30"/>
      <c r="DDQ30"/>
      <c r="DDR30"/>
      <c r="DDS30"/>
      <c r="DDT30"/>
      <c r="DDU30"/>
      <c r="DDV30"/>
      <c r="DDW30"/>
      <c r="DDX30"/>
      <c r="DDY30"/>
      <c r="DDZ30"/>
      <c r="DEA30"/>
      <c r="DEB30"/>
      <c r="DEC30"/>
      <c r="DED30"/>
      <c r="DEE30"/>
      <c r="DEF30"/>
      <c r="DEG30"/>
      <c r="DEH30"/>
      <c r="DEI30"/>
      <c r="DEJ30"/>
      <c r="DEK30"/>
      <c r="DEL30"/>
      <c r="DEM30"/>
      <c r="DEN30"/>
      <c r="DEO30"/>
      <c r="DEP30"/>
      <c r="DEQ30"/>
      <c r="DER30"/>
      <c r="DES30"/>
      <c r="DET30"/>
      <c r="DEU30"/>
      <c r="DEV30"/>
      <c r="DEW30"/>
      <c r="DEX30"/>
      <c r="DEY30"/>
      <c r="DEZ30"/>
      <c r="DFA30"/>
      <c r="DFB30"/>
      <c r="DFC30"/>
      <c r="DFD30"/>
      <c r="DFE30"/>
      <c r="DFF30"/>
      <c r="DFG30"/>
      <c r="DFH30"/>
      <c r="DFI30"/>
      <c r="DFJ30"/>
      <c r="DFK30"/>
      <c r="DFL30"/>
      <c r="DFM30"/>
      <c r="DFN30"/>
      <c r="DFO30"/>
      <c r="DFP30"/>
      <c r="DFQ30"/>
      <c r="DFR30"/>
      <c r="DFS30"/>
      <c r="DFT30"/>
      <c r="DFU30"/>
      <c r="DFV30"/>
      <c r="DFW30"/>
      <c r="DFX30"/>
      <c r="DFY30"/>
      <c r="DFZ30"/>
      <c r="DGA30"/>
      <c r="DGB30"/>
      <c r="DGC30"/>
      <c r="DGD30"/>
      <c r="DGE30"/>
      <c r="DGF30"/>
      <c r="DGG30"/>
      <c r="DGH30"/>
      <c r="DGI30"/>
      <c r="DGJ30"/>
      <c r="DGK30"/>
      <c r="DGL30"/>
      <c r="DGM30"/>
      <c r="DGN30"/>
      <c r="DGO30"/>
      <c r="DGP30"/>
      <c r="DGQ30"/>
      <c r="DGR30"/>
      <c r="DGS30"/>
      <c r="DGT30"/>
      <c r="DGU30"/>
      <c r="DGV30"/>
      <c r="DGW30"/>
      <c r="DGX30"/>
      <c r="DGY30"/>
      <c r="DGZ30"/>
      <c r="DHA30"/>
      <c r="DHB30"/>
      <c r="DHC30"/>
      <c r="DHD30"/>
      <c r="DHE30"/>
      <c r="DHF30"/>
      <c r="DHG30"/>
      <c r="DHH30"/>
      <c r="DHI30"/>
      <c r="DHJ30"/>
      <c r="DHK30"/>
      <c r="DHL30"/>
      <c r="DHM30"/>
      <c r="DHN30"/>
      <c r="DHO30"/>
      <c r="DHP30"/>
      <c r="DHQ30"/>
      <c r="DHR30"/>
      <c r="DHS30"/>
      <c r="DHT30"/>
      <c r="DHU30"/>
      <c r="DHV30"/>
      <c r="DHW30"/>
      <c r="DHX30"/>
      <c r="DHY30"/>
      <c r="DHZ30"/>
      <c r="DIA30"/>
      <c r="DIB30"/>
      <c r="DIC30"/>
      <c r="DID30"/>
      <c r="DIE30"/>
      <c r="DIF30"/>
      <c r="DIG30"/>
      <c r="DIH30"/>
      <c r="DII30"/>
      <c r="DIJ30"/>
      <c r="DIK30"/>
      <c r="DIL30"/>
      <c r="DIM30"/>
      <c r="DIN30"/>
      <c r="DIO30"/>
      <c r="DIP30"/>
      <c r="DIQ30"/>
      <c r="DIR30"/>
      <c r="DIS30"/>
      <c r="DIT30"/>
      <c r="DIU30"/>
      <c r="DIV30"/>
      <c r="DIW30"/>
      <c r="DIX30"/>
      <c r="DIY30"/>
      <c r="DIZ30"/>
      <c r="DJA30"/>
      <c r="DJB30"/>
      <c r="DJC30"/>
      <c r="DJD30"/>
      <c r="DJE30"/>
      <c r="DJF30"/>
      <c r="DJG30"/>
      <c r="DJH30"/>
      <c r="DJI30"/>
      <c r="DJJ30"/>
      <c r="DJK30"/>
      <c r="DJL30"/>
      <c r="DJM30"/>
      <c r="DJN30"/>
      <c r="DJO30"/>
      <c r="DJP30"/>
      <c r="DJQ30"/>
      <c r="DJR30"/>
      <c r="DJS30"/>
      <c r="DJT30"/>
      <c r="DJU30"/>
      <c r="DJV30"/>
      <c r="DJW30"/>
      <c r="DJX30"/>
      <c r="DJY30"/>
      <c r="DJZ30"/>
      <c r="DKA30"/>
      <c r="DKB30"/>
      <c r="DKC30"/>
      <c r="DKD30"/>
      <c r="DKE30"/>
      <c r="DKF30"/>
      <c r="DKG30"/>
      <c r="DKH30"/>
      <c r="DKI30"/>
      <c r="DKJ30"/>
      <c r="DKK30"/>
      <c r="DKL30"/>
      <c r="DKM30"/>
      <c r="DKN30"/>
      <c r="DKO30"/>
      <c r="DKP30"/>
      <c r="DKQ30"/>
      <c r="DKR30"/>
      <c r="DKS30"/>
      <c r="DKT30"/>
      <c r="DKU30"/>
      <c r="DKV30"/>
      <c r="DKW30"/>
      <c r="DKX30"/>
      <c r="DKY30"/>
      <c r="DKZ30"/>
      <c r="DLA30"/>
      <c r="DLB30"/>
      <c r="DLC30"/>
      <c r="DLD30"/>
      <c r="DLE30"/>
      <c r="DLF30"/>
      <c r="DLG30"/>
      <c r="DLH30"/>
      <c r="DLI30"/>
      <c r="DLJ30"/>
      <c r="DLK30"/>
      <c r="DLL30"/>
      <c r="DLM30"/>
      <c r="DLN30"/>
      <c r="DLO30"/>
      <c r="DLP30"/>
      <c r="DLQ30"/>
      <c r="DLR30"/>
      <c r="DLS30"/>
      <c r="DLT30"/>
      <c r="DLU30"/>
      <c r="DLV30"/>
      <c r="DLW30"/>
      <c r="DLX30"/>
      <c r="DLY30"/>
      <c r="DLZ30"/>
      <c r="DMA30"/>
      <c r="DMB30"/>
      <c r="DMC30"/>
      <c r="DMD30"/>
      <c r="DME30"/>
      <c r="DMF30"/>
      <c r="DMG30"/>
      <c r="DMH30"/>
      <c r="DMI30"/>
      <c r="DMJ30"/>
      <c r="DMK30"/>
      <c r="DML30"/>
      <c r="DMM30"/>
      <c r="DMN30"/>
      <c r="DMO30"/>
      <c r="DMP30"/>
      <c r="DMQ30"/>
      <c r="DMR30"/>
      <c r="DMS30"/>
      <c r="DMT30"/>
      <c r="DMU30"/>
      <c r="DMV30"/>
      <c r="DMW30"/>
      <c r="DMX30"/>
      <c r="DMY30"/>
      <c r="DMZ30"/>
      <c r="DNA30"/>
      <c r="DNB30"/>
      <c r="DNC30"/>
      <c r="DND30"/>
      <c r="DNE30"/>
      <c r="DNF30"/>
      <c r="DNG30"/>
      <c r="DNH30"/>
      <c r="DNI30"/>
      <c r="DNJ30"/>
      <c r="DNK30"/>
      <c r="DNL30"/>
      <c r="DNM30"/>
      <c r="DNN30"/>
      <c r="DNO30"/>
      <c r="DNP30"/>
      <c r="DNQ30"/>
      <c r="DNR30"/>
      <c r="DNS30"/>
      <c r="DNT30"/>
      <c r="DNU30"/>
      <c r="DNV30"/>
      <c r="DNW30"/>
      <c r="DNX30"/>
      <c r="DNY30"/>
      <c r="DNZ30"/>
      <c r="DOA30"/>
      <c r="DOB30"/>
      <c r="DOC30"/>
      <c r="DOD30"/>
      <c r="DOE30"/>
      <c r="DOF30"/>
      <c r="DOG30"/>
      <c r="DOH30"/>
      <c r="DOI30"/>
      <c r="DOJ30"/>
      <c r="DOK30"/>
      <c r="DOL30"/>
      <c r="DOM30"/>
      <c r="DON30"/>
      <c r="DOO30"/>
      <c r="DOP30"/>
      <c r="DOQ30"/>
      <c r="DOR30"/>
      <c r="DOS30"/>
      <c r="DOT30"/>
      <c r="DOU30"/>
      <c r="DOV30"/>
      <c r="DOW30"/>
      <c r="DOX30"/>
      <c r="DOY30"/>
      <c r="DOZ30"/>
      <c r="DPA30"/>
      <c r="DPB30"/>
      <c r="DPC30"/>
      <c r="DPD30"/>
      <c r="DPE30"/>
      <c r="DPF30"/>
      <c r="DPG30"/>
      <c r="DPH30"/>
      <c r="DPI30"/>
      <c r="DPJ30"/>
      <c r="DPK30"/>
      <c r="DPL30"/>
      <c r="DPM30"/>
      <c r="DPN30"/>
      <c r="DPO30"/>
      <c r="DPP30"/>
      <c r="DPQ30"/>
      <c r="DPR30"/>
      <c r="DPS30"/>
      <c r="DPT30"/>
      <c r="DPU30"/>
      <c r="DPV30"/>
      <c r="DPW30"/>
      <c r="DPX30"/>
      <c r="DPY30"/>
      <c r="DPZ30"/>
      <c r="DQA30"/>
      <c r="DQB30"/>
      <c r="DQC30"/>
      <c r="DQD30"/>
      <c r="DQE30"/>
      <c r="DQF30"/>
      <c r="DQG30"/>
      <c r="DQH30"/>
      <c r="DQI30"/>
      <c r="DQJ30"/>
      <c r="DQK30"/>
      <c r="DQL30"/>
      <c r="DQM30"/>
      <c r="DQN30"/>
      <c r="DQO30"/>
      <c r="DQP30"/>
      <c r="DQQ30"/>
      <c r="DQR30"/>
      <c r="DQS30"/>
      <c r="DQT30"/>
      <c r="DQU30"/>
      <c r="DQV30"/>
      <c r="DQW30"/>
      <c r="DQX30"/>
      <c r="DQY30"/>
      <c r="DQZ30"/>
      <c r="DRA30"/>
      <c r="DRB30"/>
      <c r="DRC30"/>
      <c r="DRD30"/>
      <c r="DRE30"/>
      <c r="DRF30"/>
      <c r="DRG30"/>
      <c r="DRH30"/>
      <c r="DRI30"/>
      <c r="DRJ30"/>
      <c r="DRK30"/>
      <c r="DRL30"/>
      <c r="DRM30"/>
      <c r="DRN30"/>
      <c r="DRO30"/>
      <c r="DRP30"/>
      <c r="DRQ30"/>
      <c r="DRR30"/>
      <c r="DRS30"/>
      <c r="DRT30"/>
      <c r="DRU30"/>
      <c r="DRV30"/>
      <c r="DRW30"/>
      <c r="DRX30"/>
      <c r="DRY30"/>
      <c r="DRZ30"/>
      <c r="DSA30"/>
      <c r="DSB30"/>
      <c r="DSC30"/>
      <c r="DSD30"/>
      <c r="DSE30"/>
      <c r="DSF30"/>
      <c r="DSG30"/>
      <c r="DSH30"/>
      <c r="DSI30"/>
      <c r="DSJ30"/>
      <c r="DSK30"/>
      <c r="DSL30"/>
      <c r="DSM30"/>
      <c r="DSN30"/>
      <c r="DSO30"/>
      <c r="DSP30"/>
      <c r="DSQ30"/>
      <c r="DSR30"/>
      <c r="DSS30"/>
      <c r="DST30"/>
      <c r="DSU30"/>
      <c r="DSV30"/>
      <c r="DSW30"/>
      <c r="DSX30"/>
      <c r="DSY30"/>
      <c r="DSZ30"/>
      <c r="DTA30"/>
      <c r="DTB30"/>
      <c r="DTC30"/>
      <c r="DTD30"/>
      <c r="DTE30"/>
      <c r="DTF30"/>
      <c r="DTG30"/>
      <c r="DTH30"/>
      <c r="DTI30"/>
      <c r="DTJ30"/>
      <c r="DTK30"/>
      <c r="DTL30"/>
      <c r="DTM30"/>
      <c r="DTN30"/>
      <c r="DTO30"/>
      <c r="DTP30"/>
      <c r="DTQ30"/>
      <c r="DTR30"/>
      <c r="DTS30"/>
      <c r="DTT30"/>
      <c r="DTU30"/>
      <c r="DTV30"/>
      <c r="DTW30"/>
      <c r="DTX30"/>
      <c r="DTY30"/>
      <c r="DTZ30"/>
      <c r="DUA30"/>
      <c r="DUB30"/>
      <c r="DUC30"/>
      <c r="DUD30"/>
      <c r="DUE30"/>
      <c r="DUF30"/>
      <c r="DUG30"/>
      <c r="DUH30"/>
      <c r="DUI30"/>
      <c r="DUJ30"/>
      <c r="DUK30"/>
      <c r="DUL30"/>
      <c r="DUM30"/>
      <c r="DUN30"/>
      <c r="DUO30"/>
      <c r="DUP30"/>
      <c r="DUQ30"/>
      <c r="DUR30"/>
      <c r="DUS30"/>
      <c r="DUT30"/>
      <c r="DUU30"/>
      <c r="DUV30"/>
      <c r="DUW30"/>
      <c r="DUX30"/>
      <c r="DUY30"/>
      <c r="DUZ30"/>
      <c r="DVA30"/>
      <c r="DVB30"/>
      <c r="DVC30"/>
      <c r="DVD30"/>
      <c r="DVE30"/>
      <c r="DVF30"/>
      <c r="DVG30"/>
      <c r="DVH30"/>
      <c r="DVI30"/>
      <c r="DVJ30"/>
      <c r="DVK30"/>
      <c r="DVL30"/>
      <c r="DVM30"/>
      <c r="DVN30"/>
      <c r="DVO30"/>
      <c r="DVP30"/>
      <c r="DVQ30"/>
      <c r="DVR30"/>
      <c r="DVS30"/>
      <c r="DVT30"/>
      <c r="DVU30"/>
      <c r="DVV30"/>
      <c r="DVW30"/>
      <c r="DVX30"/>
      <c r="DVY30"/>
      <c r="DVZ30"/>
      <c r="DWA30"/>
      <c r="DWB30"/>
      <c r="DWC30"/>
      <c r="DWD30"/>
      <c r="DWE30"/>
      <c r="DWF30"/>
      <c r="DWG30"/>
      <c r="DWH30"/>
      <c r="DWI30"/>
      <c r="DWJ30"/>
      <c r="DWK30"/>
      <c r="DWL30"/>
      <c r="DWM30"/>
      <c r="DWN30"/>
      <c r="DWO30"/>
      <c r="DWP30"/>
      <c r="DWQ30"/>
      <c r="DWR30"/>
      <c r="DWS30"/>
      <c r="DWT30"/>
      <c r="DWU30"/>
      <c r="DWV30"/>
      <c r="DWW30"/>
      <c r="DWX30"/>
      <c r="DWY30"/>
      <c r="DWZ30"/>
      <c r="DXA30"/>
      <c r="DXB30"/>
      <c r="DXC30"/>
      <c r="DXD30"/>
      <c r="DXE30"/>
      <c r="DXF30"/>
      <c r="DXG30"/>
      <c r="DXH30"/>
      <c r="DXI30"/>
      <c r="DXJ30"/>
      <c r="DXK30"/>
      <c r="DXL30"/>
      <c r="DXM30"/>
      <c r="DXN30"/>
      <c r="DXO30"/>
      <c r="DXP30"/>
      <c r="DXQ30"/>
      <c r="DXR30"/>
      <c r="DXS30"/>
      <c r="DXT30"/>
      <c r="DXU30"/>
      <c r="DXV30"/>
      <c r="DXW30"/>
      <c r="DXX30"/>
      <c r="DXY30"/>
      <c r="DXZ30"/>
      <c r="DYA30"/>
      <c r="DYB30"/>
      <c r="DYC30"/>
      <c r="DYD30"/>
      <c r="DYE30"/>
      <c r="DYF30"/>
      <c r="DYG30"/>
      <c r="DYH30"/>
      <c r="DYI30"/>
      <c r="DYJ30"/>
      <c r="DYK30"/>
      <c r="DYL30"/>
      <c r="DYM30"/>
      <c r="DYN30"/>
      <c r="DYO30"/>
      <c r="DYP30"/>
      <c r="DYQ30"/>
      <c r="DYR30"/>
      <c r="DYS30"/>
      <c r="DYT30"/>
      <c r="DYU30"/>
      <c r="DYV30"/>
      <c r="DYW30"/>
      <c r="DYX30"/>
      <c r="DYY30"/>
      <c r="DYZ30"/>
      <c r="DZA30"/>
      <c r="DZB30"/>
      <c r="DZC30"/>
      <c r="DZD30"/>
      <c r="DZE30"/>
      <c r="DZF30"/>
      <c r="DZG30"/>
      <c r="DZH30"/>
      <c r="DZI30"/>
      <c r="DZJ30"/>
      <c r="DZK30"/>
      <c r="DZL30"/>
      <c r="DZM30"/>
      <c r="DZN30"/>
      <c r="DZO30"/>
      <c r="DZP30"/>
      <c r="DZQ30"/>
      <c r="DZR30"/>
      <c r="DZS30"/>
      <c r="DZT30"/>
      <c r="DZU30"/>
      <c r="DZV30"/>
      <c r="DZW30"/>
      <c r="DZX30"/>
      <c r="DZY30"/>
      <c r="DZZ30"/>
      <c r="EAA30"/>
      <c r="EAB30"/>
      <c r="EAC30"/>
      <c r="EAD30"/>
      <c r="EAE30"/>
      <c r="EAF30"/>
      <c r="EAG30"/>
      <c r="EAH30"/>
      <c r="EAI30"/>
      <c r="EAJ30"/>
      <c r="EAK30"/>
      <c r="EAL30"/>
      <c r="EAM30"/>
      <c r="EAN30"/>
      <c r="EAO30"/>
      <c r="EAP30"/>
      <c r="EAQ30"/>
      <c r="EAR30"/>
      <c r="EAS30"/>
      <c r="EAT30"/>
      <c r="EAU30"/>
      <c r="EAV30"/>
      <c r="EAW30"/>
      <c r="EAX30"/>
      <c r="EAY30"/>
      <c r="EAZ30"/>
      <c r="EBA30"/>
      <c r="EBB30"/>
      <c r="EBC30"/>
      <c r="EBD30"/>
      <c r="EBE30"/>
      <c r="EBF30"/>
      <c r="EBG30"/>
      <c r="EBH30"/>
      <c r="EBI30"/>
      <c r="EBJ30"/>
      <c r="EBK30"/>
      <c r="EBL30"/>
      <c r="EBM30"/>
      <c r="EBN30"/>
      <c r="EBO30"/>
      <c r="EBP30"/>
      <c r="EBQ30"/>
      <c r="EBR30"/>
      <c r="EBS30"/>
      <c r="EBT30"/>
      <c r="EBU30"/>
      <c r="EBV30"/>
      <c r="EBW30"/>
      <c r="EBX30"/>
      <c r="EBY30"/>
      <c r="EBZ30"/>
      <c r="ECA30"/>
      <c r="ECB30"/>
      <c r="ECC30"/>
      <c r="ECD30"/>
      <c r="ECE30"/>
      <c r="ECF30"/>
      <c r="ECG30"/>
      <c r="ECH30"/>
      <c r="ECI30"/>
      <c r="ECJ30"/>
      <c r="ECK30"/>
      <c r="ECL30"/>
      <c r="ECM30"/>
      <c r="ECN30"/>
      <c r="ECO30"/>
      <c r="ECP30"/>
      <c r="ECQ30"/>
      <c r="ECR30"/>
      <c r="ECS30"/>
      <c r="ECT30"/>
      <c r="ECU30"/>
      <c r="ECV30"/>
      <c r="ECW30"/>
      <c r="ECX30"/>
      <c r="ECY30"/>
      <c r="ECZ30"/>
      <c r="EDA30"/>
      <c r="EDB30"/>
      <c r="EDC30"/>
      <c r="EDD30"/>
      <c r="EDE30"/>
      <c r="EDF30"/>
      <c r="EDG30"/>
      <c r="EDH30"/>
      <c r="EDI30"/>
      <c r="EDJ30"/>
      <c r="EDK30"/>
      <c r="EDL30"/>
      <c r="EDM30"/>
      <c r="EDN30"/>
      <c r="EDO30"/>
      <c r="EDP30"/>
      <c r="EDQ30"/>
      <c r="EDR30"/>
      <c r="EDS30"/>
      <c r="EDT30"/>
      <c r="EDU30"/>
      <c r="EDV30"/>
      <c r="EDW30"/>
      <c r="EDX30"/>
      <c r="EDY30"/>
      <c r="EDZ30"/>
      <c r="EEA30"/>
      <c r="EEB30"/>
      <c r="EEC30"/>
      <c r="EED30"/>
      <c r="EEE30"/>
      <c r="EEF30"/>
      <c r="EEG30"/>
      <c r="EEH30"/>
      <c r="EEI30"/>
      <c r="EEJ30"/>
      <c r="EEK30"/>
      <c r="EEL30"/>
      <c r="EEM30"/>
      <c r="EEN30"/>
      <c r="EEO30"/>
      <c r="EEP30"/>
      <c r="EEQ30"/>
      <c r="EER30"/>
      <c r="EES30"/>
      <c r="EET30"/>
      <c r="EEU30"/>
      <c r="EEV30"/>
      <c r="EEW30"/>
      <c r="EEX30"/>
      <c r="EEY30"/>
      <c r="EEZ30"/>
      <c r="EFA30"/>
      <c r="EFB30"/>
      <c r="EFC30"/>
      <c r="EFD30"/>
      <c r="EFE30"/>
      <c r="EFF30"/>
      <c r="EFG30"/>
      <c r="EFH30"/>
      <c r="EFI30"/>
      <c r="EFJ30"/>
      <c r="EFK30"/>
      <c r="EFL30"/>
      <c r="EFM30"/>
      <c r="EFN30"/>
      <c r="EFO30"/>
      <c r="EFP30"/>
      <c r="EFQ30"/>
      <c r="EFR30"/>
      <c r="EFS30"/>
      <c r="EFT30"/>
      <c r="EFU30"/>
      <c r="EFV30"/>
      <c r="EFW30"/>
      <c r="EFX30"/>
      <c r="EFY30"/>
      <c r="EFZ30"/>
      <c r="EGA30"/>
      <c r="EGB30"/>
      <c r="EGC30"/>
      <c r="EGD30"/>
      <c r="EGE30"/>
      <c r="EGF30"/>
      <c r="EGG30"/>
      <c r="EGH30"/>
      <c r="EGI30"/>
      <c r="EGJ30"/>
      <c r="EGK30"/>
      <c r="EGL30"/>
      <c r="EGM30"/>
      <c r="EGN30"/>
      <c r="EGO30"/>
      <c r="EGP30"/>
      <c r="EGQ30"/>
      <c r="EGR30"/>
      <c r="EGS30"/>
      <c r="EGT30"/>
      <c r="EGU30"/>
      <c r="EGV30"/>
      <c r="EGW30"/>
      <c r="EGX30"/>
      <c r="EGY30"/>
      <c r="EGZ30"/>
      <c r="EHA30"/>
      <c r="EHB30"/>
      <c r="EHC30"/>
      <c r="EHD30"/>
      <c r="EHE30"/>
      <c r="EHF30"/>
      <c r="EHG30"/>
      <c r="EHH30"/>
      <c r="EHI30"/>
      <c r="EHJ30"/>
      <c r="EHK30"/>
      <c r="EHL30"/>
      <c r="EHM30"/>
      <c r="EHN30"/>
      <c r="EHO30"/>
      <c r="EHP30"/>
      <c r="EHQ30"/>
      <c r="EHR30"/>
      <c r="EHS30"/>
      <c r="EHT30"/>
      <c r="EHU30"/>
      <c r="EHV30"/>
      <c r="EHW30"/>
      <c r="EHX30"/>
      <c r="EHY30"/>
      <c r="EHZ30"/>
      <c r="EIA30"/>
      <c r="EIB30"/>
      <c r="EIC30"/>
      <c r="EID30"/>
      <c r="EIE30"/>
      <c r="EIF30"/>
      <c r="EIG30"/>
      <c r="EIH30"/>
      <c r="EII30"/>
      <c r="EIJ30"/>
      <c r="EIK30"/>
      <c r="EIL30"/>
      <c r="EIM30"/>
      <c r="EIN30"/>
      <c r="EIO30"/>
      <c r="EIP30"/>
      <c r="EIQ30"/>
      <c r="EIR30"/>
      <c r="EIS30"/>
      <c r="EIT30"/>
      <c r="EIU30"/>
      <c r="EIV30"/>
      <c r="EIW30"/>
      <c r="EIX30"/>
      <c r="EIY30"/>
      <c r="EIZ30"/>
      <c r="EJA30"/>
      <c r="EJB30"/>
      <c r="EJC30"/>
      <c r="EJD30"/>
      <c r="EJE30"/>
      <c r="EJF30"/>
      <c r="EJG30"/>
      <c r="EJH30"/>
      <c r="EJI30"/>
      <c r="EJJ30"/>
      <c r="EJK30"/>
      <c r="EJL30"/>
      <c r="EJM30"/>
      <c r="EJN30"/>
      <c r="EJO30"/>
      <c r="EJP30"/>
      <c r="EJQ30"/>
      <c r="EJR30"/>
      <c r="EJS30"/>
      <c r="EJT30"/>
      <c r="EJU30"/>
      <c r="EJV30"/>
      <c r="EJW30"/>
      <c r="EJX30"/>
      <c r="EJY30"/>
      <c r="EJZ30"/>
      <c r="EKA30"/>
      <c r="EKB30"/>
      <c r="EKC30"/>
      <c r="EKD30"/>
      <c r="EKE30"/>
      <c r="EKF30"/>
      <c r="EKG30"/>
      <c r="EKH30"/>
      <c r="EKI30"/>
      <c r="EKJ30"/>
      <c r="EKK30"/>
      <c r="EKL30"/>
      <c r="EKM30"/>
      <c r="EKN30"/>
      <c r="EKO30"/>
      <c r="EKP30"/>
      <c r="EKQ30"/>
      <c r="EKR30"/>
      <c r="EKS30"/>
      <c r="EKT30"/>
      <c r="EKU30"/>
      <c r="EKV30"/>
      <c r="EKW30"/>
      <c r="EKX30"/>
      <c r="EKY30"/>
      <c r="EKZ30"/>
      <c r="ELA30"/>
      <c r="ELB30"/>
      <c r="ELC30"/>
      <c r="ELD30"/>
      <c r="ELE30"/>
      <c r="ELF30"/>
      <c r="ELG30"/>
      <c r="ELH30"/>
      <c r="ELI30"/>
      <c r="ELJ30"/>
      <c r="ELK30"/>
      <c r="ELL30"/>
      <c r="ELM30"/>
      <c r="ELN30"/>
      <c r="ELO30"/>
      <c r="ELP30"/>
      <c r="ELQ30"/>
      <c r="ELR30"/>
      <c r="ELS30"/>
      <c r="ELT30"/>
      <c r="ELU30"/>
      <c r="ELV30"/>
      <c r="ELW30"/>
      <c r="ELX30"/>
      <c r="ELY30"/>
      <c r="ELZ30"/>
      <c r="EMA30"/>
      <c r="EMB30"/>
      <c r="EMC30"/>
      <c r="EMD30"/>
      <c r="EME30"/>
      <c r="EMF30"/>
      <c r="EMG30"/>
      <c r="EMH30"/>
      <c r="EMI30"/>
      <c r="EMJ30"/>
      <c r="EMK30"/>
      <c r="EML30"/>
      <c r="EMM30"/>
      <c r="EMN30"/>
      <c r="EMO30"/>
      <c r="EMP30"/>
      <c r="EMQ30"/>
      <c r="EMR30"/>
      <c r="EMS30"/>
      <c r="EMT30"/>
      <c r="EMU30"/>
      <c r="EMV30"/>
      <c r="EMW30"/>
      <c r="EMX30"/>
      <c r="EMY30"/>
      <c r="EMZ30"/>
      <c r="ENA30"/>
      <c r="ENB30"/>
      <c r="ENC30"/>
      <c r="END30"/>
      <c r="ENE30"/>
      <c r="ENF30"/>
      <c r="ENG30"/>
      <c r="ENH30"/>
      <c r="ENI30"/>
      <c r="ENJ30"/>
      <c r="ENK30"/>
      <c r="ENL30"/>
      <c r="ENM30"/>
      <c r="ENN30"/>
      <c r="ENO30"/>
      <c r="ENP30"/>
      <c r="ENQ30"/>
      <c r="ENR30"/>
      <c r="ENS30"/>
      <c r="ENT30"/>
      <c r="ENU30"/>
      <c r="ENV30"/>
      <c r="ENW30"/>
      <c r="ENX30"/>
      <c r="ENY30"/>
      <c r="ENZ30"/>
      <c r="EOA30"/>
      <c r="EOB30"/>
      <c r="EOC30"/>
      <c r="EOD30"/>
      <c r="EOE30"/>
      <c r="EOF30"/>
      <c r="EOG30"/>
      <c r="EOH30"/>
      <c r="EOI30"/>
      <c r="EOJ30"/>
      <c r="EOK30"/>
      <c r="EOL30"/>
      <c r="EOM30"/>
      <c r="EON30"/>
      <c r="EOO30"/>
      <c r="EOP30"/>
      <c r="EOQ30"/>
      <c r="EOR30"/>
      <c r="EOS30"/>
      <c r="EOT30"/>
      <c r="EOU30"/>
      <c r="EOV30"/>
      <c r="EOW30"/>
      <c r="EOX30"/>
      <c r="EOY30"/>
      <c r="EOZ30"/>
      <c r="EPA30"/>
      <c r="EPB30"/>
      <c r="EPC30"/>
      <c r="EPD30"/>
      <c r="EPE30"/>
      <c r="EPF30"/>
      <c r="EPG30"/>
      <c r="EPH30"/>
      <c r="EPI30"/>
      <c r="EPJ30"/>
      <c r="EPK30"/>
      <c r="EPL30"/>
      <c r="EPM30"/>
      <c r="EPN30"/>
      <c r="EPO30"/>
      <c r="EPP30"/>
      <c r="EPQ30"/>
      <c r="EPR30"/>
      <c r="EPS30"/>
      <c r="EPT30"/>
      <c r="EPU30"/>
      <c r="EPV30"/>
      <c r="EPW30"/>
      <c r="EPX30"/>
      <c r="EPY30"/>
      <c r="EPZ30"/>
      <c r="EQA30"/>
      <c r="EQB30"/>
      <c r="EQC30"/>
      <c r="EQD30"/>
      <c r="EQE30"/>
      <c r="EQF30"/>
      <c r="EQG30"/>
      <c r="EQH30"/>
      <c r="EQI30"/>
      <c r="EQJ30"/>
      <c r="EQK30"/>
      <c r="EQL30"/>
      <c r="EQM30"/>
      <c r="EQN30"/>
      <c r="EQO30"/>
      <c r="EQP30"/>
      <c r="EQQ30"/>
      <c r="EQR30"/>
      <c r="EQS30"/>
      <c r="EQT30"/>
      <c r="EQU30"/>
      <c r="EQV30"/>
      <c r="EQW30"/>
      <c r="EQX30"/>
      <c r="EQY30"/>
      <c r="EQZ30"/>
      <c r="ERA30"/>
      <c r="ERB30"/>
      <c r="ERC30"/>
      <c r="ERD30"/>
      <c r="ERE30"/>
      <c r="ERF30"/>
      <c r="ERG30"/>
      <c r="ERH30"/>
      <c r="ERI30"/>
      <c r="ERJ30"/>
      <c r="ERK30"/>
      <c r="ERL30"/>
      <c r="ERM30"/>
      <c r="ERN30"/>
      <c r="ERO30"/>
      <c r="ERP30"/>
      <c r="ERQ30"/>
      <c r="ERR30"/>
      <c r="ERS30"/>
      <c r="ERT30"/>
      <c r="ERU30"/>
      <c r="ERV30"/>
      <c r="ERW30"/>
      <c r="ERX30"/>
      <c r="ERY30"/>
      <c r="ERZ30"/>
      <c r="ESA30"/>
      <c r="ESB30"/>
      <c r="ESC30"/>
      <c r="ESD30"/>
      <c r="ESE30"/>
      <c r="ESF30"/>
      <c r="ESG30"/>
      <c r="ESH30"/>
      <c r="ESI30"/>
      <c r="ESJ30"/>
      <c r="ESK30"/>
      <c r="ESL30"/>
      <c r="ESM30"/>
      <c r="ESN30"/>
      <c r="ESO30"/>
      <c r="ESP30"/>
      <c r="ESQ30"/>
      <c r="ESR30"/>
      <c r="ESS30"/>
      <c r="EST30"/>
      <c r="ESU30"/>
      <c r="ESV30"/>
      <c r="ESW30"/>
      <c r="ESX30"/>
      <c r="ESY30"/>
      <c r="ESZ30"/>
      <c r="ETA30"/>
      <c r="ETB30"/>
      <c r="ETC30"/>
      <c r="ETD30"/>
      <c r="ETE30"/>
      <c r="ETF30"/>
      <c r="ETG30"/>
      <c r="ETH30"/>
      <c r="ETI30"/>
      <c r="ETJ30"/>
      <c r="ETK30"/>
      <c r="ETL30"/>
      <c r="ETM30"/>
      <c r="ETN30"/>
      <c r="ETO30"/>
      <c r="ETP30"/>
      <c r="ETQ30"/>
      <c r="ETR30"/>
      <c r="ETS30"/>
      <c r="ETT30"/>
      <c r="ETU30"/>
      <c r="ETV30"/>
      <c r="ETW30"/>
      <c r="ETX30"/>
      <c r="ETY30"/>
      <c r="ETZ30"/>
      <c r="EUA30"/>
      <c r="EUB30"/>
      <c r="EUC30"/>
      <c r="EUD30"/>
      <c r="EUE30"/>
      <c r="EUF30"/>
      <c r="EUG30"/>
      <c r="EUH30"/>
      <c r="EUI30"/>
      <c r="EUJ30"/>
      <c r="EUK30"/>
      <c r="EUL30"/>
      <c r="EUM30"/>
      <c r="EUN30"/>
      <c r="EUO30"/>
      <c r="EUP30"/>
      <c r="EUQ30"/>
      <c r="EUR30"/>
      <c r="EUS30"/>
      <c r="EUT30"/>
      <c r="EUU30"/>
      <c r="EUV30"/>
      <c r="EUW30"/>
      <c r="EUX30"/>
      <c r="EUY30"/>
      <c r="EUZ30"/>
      <c r="EVA30"/>
      <c r="EVB30"/>
      <c r="EVC30"/>
      <c r="EVD30"/>
      <c r="EVE30"/>
      <c r="EVF30"/>
      <c r="EVG30"/>
      <c r="EVH30"/>
      <c r="EVI30"/>
      <c r="EVJ30"/>
      <c r="EVK30"/>
      <c r="EVL30"/>
      <c r="EVM30"/>
      <c r="EVN30"/>
      <c r="EVO30"/>
      <c r="EVP30"/>
      <c r="EVQ30"/>
      <c r="EVR30"/>
      <c r="EVS30"/>
      <c r="EVT30"/>
      <c r="EVU30"/>
      <c r="EVV30"/>
      <c r="EVW30"/>
      <c r="EVX30"/>
      <c r="EVY30"/>
      <c r="EVZ30"/>
      <c r="EWA30"/>
      <c r="EWB30"/>
      <c r="EWC30"/>
      <c r="EWD30"/>
      <c r="EWE30"/>
      <c r="EWF30"/>
      <c r="EWG30"/>
      <c r="EWH30"/>
      <c r="EWI30"/>
      <c r="EWJ30"/>
      <c r="EWK30"/>
      <c r="EWL30"/>
      <c r="EWM30"/>
      <c r="EWN30"/>
      <c r="EWO30"/>
      <c r="EWP30"/>
      <c r="EWQ30"/>
      <c r="EWR30"/>
      <c r="EWS30"/>
      <c r="EWT30"/>
      <c r="EWU30"/>
      <c r="EWV30"/>
      <c r="EWW30"/>
      <c r="EWX30"/>
      <c r="EWY30"/>
      <c r="EWZ30"/>
      <c r="EXA30"/>
      <c r="EXB30"/>
      <c r="EXC30"/>
      <c r="EXD30"/>
      <c r="EXE30"/>
      <c r="EXF30"/>
      <c r="EXG30"/>
      <c r="EXH30"/>
      <c r="EXI30"/>
      <c r="EXJ30"/>
      <c r="EXK30"/>
      <c r="EXL30"/>
      <c r="EXM30"/>
      <c r="EXN30"/>
      <c r="EXO30"/>
      <c r="EXP30"/>
      <c r="EXQ30"/>
      <c r="EXR30"/>
      <c r="EXS30"/>
      <c r="EXT30"/>
      <c r="EXU30"/>
      <c r="EXV30"/>
      <c r="EXW30"/>
      <c r="EXX30"/>
      <c r="EXY30"/>
      <c r="EXZ30"/>
      <c r="EYA30"/>
      <c r="EYB30"/>
      <c r="EYC30"/>
      <c r="EYD30"/>
      <c r="EYE30"/>
      <c r="EYF30"/>
      <c r="EYG30"/>
      <c r="EYH30"/>
      <c r="EYI30"/>
      <c r="EYJ30"/>
      <c r="EYK30"/>
      <c r="EYL30"/>
      <c r="EYM30"/>
      <c r="EYN30"/>
      <c r="EYO30"/>
      <c r="EYP30"/>
      <c r="EYQ30"/>
      <c r="EYR30"/>
      <c r="EYS30"/>
      <c r="EYT30"/>
      <c r="EYU30"/>
      <c r="EYV30"/>
      <c r="EYW30"/>
      <c r="EYX30"/>
      <c r="EYY30"/>
      <c r="EYZ30"/>
      <c r="EZA30"/>
      <c r="EZB30"/>
      <c r="EZC30"/>
      <c r="EZD30"/>
      <c r="EZE30"/>
      <c r="EZF30"/>
      <c r="EZG30"/>
      <c r="EZH30"/>
      <c r="EZI30"/>
      <c r="EZJ30"/>
      <c r="EZK30"/>
      <c r="EZL30"/>
      <c r="EZM30"/>
      <c r="EZN30"/>
      <c r="EZO30"/>
      <c r="EZP30"/>
      <c r="EZQ30"/>
      <c r="EZR30"/>
      <c r="EZS30"/>
      <c r="EZT30"/>
      <c r="EZU30"/>
      <c r="EZV30"/>
      <c r="EZW30"/>
      <c r="EZX30"/>
      <c r="EZY30"/>
      <c r="EZZ30"/>
      <c r="FAA30"/>
      <c r="FAB30"/>
      <c r="FAC30"/>
      <c r="FAD30"/>
      <c r="FAE30"/>
      <c r="FAF30"/>
      <c r="FAG30"/>
      <c r="FAH30"/>
      <c r="FAI30"/>
      <c r="FAJ30"/>
      <c r="FAK30"/>
      <c r="FAL30"/>
      <c r="FAM30"/>
      <c r="FAN30"/>
      <c r="FAO30"/>
      <c r="FAP30"/>
      <c r="FAQ30"/>
      <c r="FAR30"/>
      <c r="FAS30"/>
      <c r="FAT30"/>
      <c r="FAU30"/>
      <c r="FAV30"/>
      <c r="FAW30"/>
      <c r="FAX30"/>
      <c r="FAY30"/>
      <c r="FAZ30"/>
      <c r="FBA30"/>
      <c r="FBB30"/>
      <c r="FBC30"/>
      <c r="FBD30"/>
      <c r="FBE30"/>
      <c r="FBF30"/>
      <c r="FBG30"/>
      <c r="FBH30"/>
      <c r="FBI30"/>
      <c r="FBJ30"/>
      <c r="FBK30"/>
      <c r="FBL30"/>
      <c r="FBM30"/>
      <c r="FBN30"/>
      <c r="FBO30"/>
      <c r="FBP30"/>
      <c r="FBQ30"/>
      <c r="FBR30"/>
      <c r="FBS30"/>
      <c r="FBT30"/>
      <c r="FBU30"/>
      <c r="FBV30"/>
      <c r="FBW30"/>
      <c r="FBX30"/>
      <c r="FBY30"/>
      <c r="FBZ30"/>
      <c r="FCA30"/>
      <c r="FCB30"/>
      <c r="FCC30"/>
      <c r="FCD30"/>
      <c r="FCE30"/>
      <c r="FCF30"/>
      <c r="FCG30"/>
      <c r="FCH30"/>
      <c r="FCI30"/>
      <c r="FCJ30"/>
      <c r="FCK30"/>
      <c r="FCL30"/>
      <c r="FCM30"/>
      <c r="FCN30"/>
      <c r="FCO30"/>
      <c r="FCP30"/>
      <c r="FCQ30"/>
      <c r="FCR30"/>
      <c r="FCS30"/>
      <c r="FCT30"/>
      <c r="FCU30"/>
      <c r="FCV30"/>
      <c r="FCW30"/>
      <c r="FCX30"/>
      <c r="FCY30"/>
      <c r="FCZ30"/>
      <c r="FDA30"/>
      <c r="FDB30"/>
      <c r="FDC30"/>
      <c r="FDD30"/>
      <c r="FDE30"/>
      <c r="FDF30"/>
      <c r="FDG30"/>
      <c r="FDH30"/>
      <c r="FDI30"/>
      <c r="FDJ30"/>
      <c r="FDK30"/>
      <c r="FDL30"/>
      <c r="FDM30"/>
      <c r="FDN30"/>
      <c r="FDO30"/>
      <c r="FDP30"/>
      <c r="FDQ30"/>
      <c r="FDR30"/>
      <c r="FDS30"/>
      <c r="FDT30"/>
      <c r="FDU30"/>
      <c r="FDV30"/>
      <c r="FDW30"/>
      <c r="FDX30"/>
      <c r="FDY30"/>
      <c r="FDZ30"/>
      <c r="FEA30"/>
      <c r="FEB30"/>
      <c r="FEC30"/>
      <c r="FED30"/>
      <c r="FEE30"/>
      <c r="FEF30"/>
      <c r="FEG30"/>
      <c r="FEH30"/>
      <c r="FEI30"/>
      <c r="FEJ30"/>
      <c r="FEK30"/>
      <c r="FEL30"/>
      <c r="FEM30"/>
      <c r="FEN30"/>
      <c r="FEO30"/>
      <c r="FEP30"/>
      <c r="FEQ30"/>
      <c r="FER30"/>
      <c r="FES30"/>
      <c r="FET30"/>
      <c r="FEU30"/>
      <c r="FEV30"/>
      <c r="FEW30"/>
      <c r="FEX30"/>
      <c r="FEY30"/>
      <c r="FEZ30"/>
      <c r="FFA30"/>
      <c r="FFB30"/>
      <c r="FFC30"/>
      <c r="FFD30"/>
      <c r="FFE30"/>
      <c r="FFF30"/>
      <c r="FFG30"/>
      <c r="FFH30"/>
      <c r="FFI30"/>
      <c r="FFJ30"/>
      <c r="FFK30"/>
      <c r="FFL30"/>
      <c r="FFM30"/>
      <c r="FFN30"/>
      <c r="FFO30"/>
      <c r="FFP30"/>
      <c r="FFQ30"/>
      <c r="FFR30"/>
      <c r="FFS30"/>
      <c r="FFT30"/>
      <c r="FFU30"/>
      <c r="FFV30"/>
      <c r="FFW30"/>
      <c r="FFX30"/>
      <c r="FFY30"/>
      <c r="FFZ30"/>
      <c r="FGA30"/>
      <c r="FGB30"/>
      <c r="FGC30"/>
      <c r="FGD30"/>
      <c r="FGE30"/>
      <c r="FGF30"/>
      <c r="FGG30"/>
      <c r="FGH30"/>
      <c r="FGI30"/>
      <c r="FGJ30"/>
      <c r="FGK30"/>
      <c r="FGL30"/>
      <c r="FGM30"/>
      <c r="FGN30"/>
      <c r="FGO30"/>
      <c r="FGP30"/>
      <c r="FGQ30"/>
      <c r="FGR30"/>
      <c r="FGS30"/>
      <c r="FGT30"/>
      <c r="FGU30"/>
      <c r="FGV30"/>
      <c r="FGW30"/>
      <c r="FGX30"/>
      <c r="FGY30"/>
      <c r="FGZ30"/>
      <c r="FHA30"/>
      <c r="FHB30"/>
      <c r="FHC30"/>
      <c r="FHD30"/>
      <c r="FHE30"/>
      <c r="FHF30"/>
      <c r="FHG30"/>
      <c r="FHH30"/>
      <c r="FHI30"/>
      <c r="FHJ30"/>
      <c r="FHK30"/>
      <c r="FHL30"/>
      <c r="FHM30"/>
      <c r="FHN30"/>
      <c r="FHO30"/>
      <c r="FHP30"/>
      <c r="FHQ30"/>
      <c r="FHR30"/>
      <c r="FHS30"/>
      <c r="FHT30"/>
      <c r="FHU30"/>
      <c r="FHV30"/>
      <c r="FHW30"/>
      <c r="FHX30"/>
      <c r="FHY30"/>
      <c r="FHZ30"/>
      <c r="FIA30"/>
      <c r="FIB30"/>
      <c r="FIC30"/>
      <c r="FID30"/>
      <c r="FIE30"/>
      <c r="FIF30"/>
      <c r="FIG30"/>
      <c r="FIH30"/>
      <c r="FII30"/>
      <c r="FIJ30"/>
      <c r="FIK30"/>
      <c r="FIL30"/>
      <c r="FIM30"/>
      <c r="FIN30"/>
      <c r="FIO30"/>
      <c r="FIP30"/>
      <c r="FIQ30"/>
      <c r="FIR30"/>
      <c r="FIS30"/>
      <c r="FIT30"/>
      <c r="FIU30"/>
      <c r="FIV30"/>
      <c r="FIW30"/>
      <c r="FIX30"/>
      <c r="FIY30"/>
      <c r="FIZ30"/>
      <c r="FJA30"/>
      <c r="FJB30"/>
      <c r="FJC30"/>
      <c r="FJD30"/>
      <c r="FJE30"/>
      <c r="FJF30"/>
      <c r="FJG30"/>
      <c r="FJH30"/>
      <c r="FJI30"/>
      <c r="FJJ30"/>
      <c r="FJK30"/>
      <c r="FJL30"/>
      <c r="FJM30"/>
      <c r="FJN30"/>
      <c r="FJO30"/>
      <c r="FJP30"/>
      <c r="FJQ30"/>
      <c r="FJR30"/>
      <c r="FJS30"/>
      <c r="FJT30"/>
      <c r="FJU30"/>
      <c r="FJV30"/>
      <c r="FJW30"/>
      <c r="FJX30"/>
      <c r="FJY30"/>
      <c r="FJZ30"/>
      <c r="FKA30"/>
      <c r="FKB30"/>
      <c r="FKC30"/>
      <c r="FKD30"/>
      <c r="FKE30"/>
      <c r="FKF30"/>
      <c r="FKG30"/>
      <c r="FKH30"/>
      <c r="FKI30"/>
      <c r="FKJ30"/>
      <c r="FKK30"/>
      <c r="FKL30"/>
      <c r="FKM30"/>
      <c r="FKN30"/>
      <c r="FKO30"/>
      <c r="FKP30"/>
      <c r="FKQ30"/>
      <c r="FKR30"/>
      <c r="FKS30"/>
      <c r="FKT30"/>
      <c r="FKU30"/>
      <c r="FKV30"/>
      <c r="FKW30"/>
      <c r="FKX30"/>
      <c r="FKY30"/>
      <c r="FKZ30"/>
      <c r="FLA30"/>
      <c r="FLB30"/>
      <c r="FLC30"/>
      <c r="FLD30"/>
      <c r="FLE30"/>
      <c r="FLF30"/>
      <c r="FLG30"/>
      <c r="FLH30"/>
      <c r="FLI30"/>
      <c r="FLJ30"/>
      <c r="FLK30"/>
      <c r="FLL30"/>
      <c r="FLM30"/>
      <c r="FLN30"/>
      <c r="FLO30"/>
      <c r="FLP30"/>
      <c r="FLQ30"/>
      <c r="FLR30"/>
      <c r="FLS30"/>
      <c r="FLT30"/>
      <c r="FLU30"/>
      <c r="FLV30"/>
      <c r="FLW30"/>
      <c r="FLX30"/>
      <c r="FLY30"/>
      <c r="FLZ30"/>
      <c r="FMA30"/>
      <c r="FMB30"/>
      <c r="FMC30"/>
      <c r="FMD30"/>
      <c r="FME30"/>
      <c r="FMF30"/>
      <c r="FMG30"/>
      <c r="FMH30"/>
      <c r="FMI30"/>
      <c r="FMJ30"/>
      <c r="FMK30"/>
      <c r="FML30"/>
      <c r="FMM30"/>
      <c r="FMN30"/>
      <c r="FMO30"/>
      <c r="FMP30"/>
      <c r="FMQ30"/>
      <c r="FMR30"/>
      <c r="FMS30"/>
      <c r="FMT30"/>
      <c r="FMU30"/>
      <c r="FMV30"/>
      <c r="FMW30"/>
      <c r="FMX30"/>
      <c r="FMY30"/>
      <c r="FMZ30"/>
      <c r="FNA30"/>
      <c r="FNB30"/>
      <c r="FNC30"/>
      <c r="FND30"/>
      <c r="FNE30"/>
      <c r="FNF30"/>
      <c r="FNG30"/>
      <c r="FNH30"/>
      <c r="FNI30"/>
      <c r="FNJ30"/>
      <c r="FNK30"/>
      <c r="FNL30"/>
      <c r="FNM30"/>
      <c r="FNN30"/>
      <c r="FNO30"/>
      <c r="FNP30"/>
      <c r="FNQ30"/>
      <c r="FNR30"/>
      <c r="FNS30"/>
      <c r="FNT30"/>
      <c r="FNU30"/>
      <c r="FNV30"/>
      <c r="FNW30"/>
      <c r="FNX30"/>
      <c r="FNY30"/>
      <c r="FNZ30"/>
      <c r="FOA30"/>
      <c r="FOB30"/>
      <c r="FOC30"/>
      <c r="FOD30"/>
      <c r="FOE30"/>
      <c r="FOF30"/>
      <c r="FOG30"/>
      <c r="FOH30"/>
      <c r="FOI30"/>
      <c r="FOJ30"/>
      <c r="FOK30"/>
      <c r="FOL30"/>
      <c r="FOM30"/>
      <c r="FON30"/>
      <c r="FOO30"/>
      <c r="FOP30"/>
      <c r="FOQ30"/>
      <c r="FOR30"/>
      <c r="FOS30"/>
      <c r="FOT30"/>
      <c r="FOU30"/>
      <c r="FOV30"/>
      <c r="FOW30"/>
      <c r="FOX30"/>
      <c r="FOY30"/>
      <c r="FOZ30"/>
      <c r="FPA30"/>
      <c r="FPB30"/>
      <c r="FPC30"/>
      <c r="FPD30"/>
      <c r="FPE30"/>
      <c r="FPF30"/>
      <c r="FPG30"/>
      <c r="FPH30"/>
      <c r="FPI30"/>
      <c r="FPJ30"/>
      <c r="FPK30"/>
      <c r="FPL30"/>
      <c r="FPM30"/>
      <c r="FPN30"/>
      <c r="FPO30"/>
      <c r="FPP30"/>
      <c r="FPQ30"/>
      <c r="FPR30"/>
      <c r="FPS30"/>
      <c r="FPT30"/>
      <c r="FPU30"/>
      <c r="FPV30"/>
      <c r="FPW30"/>
      <c r="FPX30"/>
      <c r="FPY30"/>
      <c r="FPZ30"/>
      <c r="FQA30"/>
      <c r="FQB30"/>
      <c r="FQC30"/>
      <c r="FQD30"/>
      <c r="FQE30"/>
      <c r="FQF30"/>
      <c r="FQG30"/>
      <c r="FQH30"/>
      <c r="FQI30"/>
      <c r="FQJ30"/>
      <c r="FQK30"/>
      <c r="FQL30"/>
      <c r="FQM30"/>
      <c r="FQN30"/>
      <c r="FQO30"/>
      <c r="FQP30"/>
      <c r="FQQ30"/>
      <c r="FQR30"/>
      <c r="FQS30"/>
      <c r="FQT30"/>
      <c r="FQU30"/>
      <c r="FQV30"/>
      <c r="FQW30"/>
      <c r="FQX30"/>
      <c r="FQY30"/>
      <c r="FQZ30"/>
      <c r="FRA30"/>
      <c r="FRB30"/>
      <c r="FRC30"/>
      <c r="FRD30"/>
      <c r="FRE30"/>
      <c r="FRF30"/>
      <c r="FRG30"/>
      <c r="FRH30"/>
      <c r="FRI30"/>
      <c r="FRJ30"/>
      <c r="FRK30"/>
      <c r="FRL30"/>
      <c r="FRM30"/>
      <c r="FRN30"/>
      <c r="FRO30"/>
      <c r="FRP30"/>
      <c r="FRQ30"/>
      <c r="FRR30"/>
      <c r="FRS30"/>
      <c r="FRT30"/>
      <c r="FRU30"/>
      <c r="FRV30"/>
      <c r="FRW30"/>
      <c r="FRX30"/>
      <c r="FRY30"/>
      <c r="FRZ30"/>
      <c r="FSA30"/>
      <c r="FSB30"/>
      <c r="FSC30"/>
      <c r="FSD30"/>
      <c r="FSE30"/>
      <c r="FSF30"/>
      <c r="FSG30"/>
      <c r="FSH30"/>
      <c r="FSI30"/>
      <c r="FSJ30"/>
      <c r="FSK30"/>
      <c r="FSL30"/>
      <c r="FSM30"/>
      <c r="FSN30"/>
      <c r="FSO30"/>
      <c r="FSP30"/>
      <c r="FSQ30"/>
      <c r="FSR30"/>
      <c r="FSS30"/>
      <c r="FST30"/>
      <c r="FSU30"/>
      <c r="FSV30"/>
      <c r="FSW30"/>
      <c r="FSX30"/>
      <c r="FSY30"/>
      <c r="FSZ30"/>
      <c r="FTA30"/>
      <c r="FTB30"/>
      <c r="FTC30"/>
      <c r="FTD30"/>
      <c r="FTE30"/>
      <c r="FTF30"/>
      <c r="FTG30"/>
      <c r="FTH30"/>
      <c r="FTI30"/>
      <c r="FTJ30"/>
      <c r="FTK30"/>
      <c r="FTL30"/>
      <c r="FTM30"/>
      <c r="FTN30"/>
      <c r="FTO30"/>
      <c r="FTP30"/>
      <c r="FTQ30"/>
      <c r="FTR30"/>
      <c r="FTS30"/>
      <c r="FTT30"/>
      <c r="FTU30"/>
      <c r="FTV30"/>
      <c r="FTW30"/>
      <c r="FTX30"/>
      <c r="FTY30"/>
      <c r="FTZ30"/>
      <c r="FUA30"/>
      <c r="FUB30"/>
      <c r="FUC30"/>
      <c r="FUD30"/>
      <c r="FUE30"/>
      <c r="FUF30"/>
      <c r="FUG30"/>
      <c r="FUH30"/>
      <c r="FUI30"/>
      <c r="FUJ30"/>
      <c r="FUK30"/>
      <c r="FUL30"/>
      <c r="FUM30"/>
      <c r="FUN30"/>
      <c r="FUO30"/>
      <c r="FUP30"/>
      <c r="FUQ30"/>
      <c r="FUR30"/>
      <c r="FUS30"/>
      <c r="FUT30"/>
      <c r="FUU30"/>
      <c r="FUV30"/>
      <c r="FUW30"/>
      <c r="FUX30"/>
      <c r="FUY30"/>
      <c r="FUZ30"/>
      <c r="FVA30"/>
      <c r="FVB30"/>
      <c r="FVC30"/>
      <c r="FVD30"/>
      <c r="FVE30"/>
      <c r="FVF30"/>
      <c r="FVG30"/>
      <c r="FVH30"/>
      <c r="FVI30"/>
      <c r="FVJ30"/>
      <c r="FVK30"/>
      <c r="FVL30"/>
      <c r="FVM30"/>
      <c r="FVN30"/>
      <c r="FVO30"/>
      <c r="FVP30"/>
      <c r="FVQ30"/>
      <c r="FVR30"/>
      <c r="FVS30"/>
      <c r="FVT30"/>
      <c r="FVU30"/>
      <c r="FVV30"/>
      <c r="FVW30"/>
      <c r="FVX30"/>
      <c r="FVY30"/>
      <c r="FVZ30"/>
      <c r="FWA30"/>
      <c r="FWB30"/>
      <c r="FWC30"/>
      <c r="FWD30"/>
      <c r="FWE30"/>
      <c r="FWF30"/>
      <c r="FWG30"/>
      <c r="FWH30"/>
      <c r="FWI30"/>
      <c r="FWJ30"/>
      <c r="FWK30"/>
      <c r="FWL30"/>
      <c r="FWM30"/>
      <c r="FWN30"/>
      <c r="FWO30"/>
      <c r="FWP30"/>
      <c r="FWQ30"/>
      <c r="FWR30"/>
      <c r="FWS30"/>
      <c r="FWT30"/>
      <c r="FWU30"/>
      <c r="FWV30"/>
      <c r="FWW30"/>
      <c r="FWX30"/>
      <c r="FWY30"/>
      <c r="FWZ30"/>
      <c r="FXA30"/>
      <c r="FXB30"/>
      <c r="FXC30"/>
      <c r="FXD30"/>
      <c r="FXE30"/>
      <c r="FXF30"/>
      <c r="FXG30"/>
      <c r="FXH30"/>
      <c r="FXI30"/>
      <c r="FXJ30"/>
      <c r="FXK30"/>
      <c r="FXL30"/>
      <c r="FXM30"/>
      <c r="FXN30"/>
      <c r="FXO30"/>
      <c r="FXP30"/>
      <c r="FXQ30"/>
      <c r="FXR30"/>
      <c r="FXS30"/>
      <c r="FXT30"/>
      <c r="FXU30"/>
      <c r="FXV30"/>
      <c r="FXW30"/>
      <c r="FXX30"/>
      <c r="FXY30"/>
      <c r="FXZ30"/>
      <c r="FYA30"/>
      <c r="FYB30"/>
      <c r="FYC30"/>
      <c r="FYD30"/>
      <c r="FYE30"/>
      <c r="FYF30"/>
      <c r="FYG30"/>
      <c r="FYH30"/>
      <c r="FYI30"/>
      <c r="FYJ30"/>
      <c r="FYK30"/>
      <c r="FYL30"/>
      <c r="FYM30"/>
      <c r="FYN30"/>
      <c r="FYO30"/>
      <c r="FYP30"/>
      <c r="FYQ30"/>
      <c r="FYR30"/>
      <c r="FYS30"/>
      <c r="FYT30"/>
      <c r="FYU30"/>
      <c r="FYV30"/>
      <c r="FYW30"/>
      <c r="FYX30"/>
      <c r="FYY30"/>
      <c r="FYZ30"/>
      <c r="FZA30"/>
      <c r="FZB30"/>
      <c r="FZC30"/>
      <c r="FZD30"/>
      <c r="FZE30"/>
      <c r="FZF30"/>
      <c r="FZG30"/>
      <c r="FZH30"/>
      <c r="FZI30"/>
      <c r="FZJ30"/>
      <c r="FZK30"/>
      <c r="FZL30"/>
      <c r="FZM30"/>
      <c r="FZN30"/>
      <c r="FZO30"/>
      <c r="FZP30"/>
      <c r="FZQ30"/>
      <c r="FZR30"/>
      <c r="FZS30"/>
      <c r="FZT30"/>
      <c r="FZU30"/>
      <c r="FZV30"/>
      <c r="FZW30"/>
      <c r="FZX30"/>
      <c r="FZY30"/>
      <c r="FZZ30"/>
      <c r="GAA30"/>
      <c r="GAB30"/>
      <c r="GAC30"/>
      <c r="GAD30"/>
      <c r="GAE30"/>
      <c r="GAF30"/>
      <c r="GAG30"/>
      <c r="GAH30"/>
      <c r="GAI30"/>
      <c r="GAJ30"/>
      <c r="GAK30"/>
      <c r="GAL30"/>
      <c r="GAM30"/>
      <c r="GAN30"/>
      <c r="GAO30"/>
      <c r="GAP30"/>
      <c r="GAQ30"/>
      <c r="GAR30"/>
      <c r="GAS30"/>
      <c r="GAT30"/>
      <c r="GAU30"/>
      <c r="GAV30"/>
      <c r="GAW30"/>
      <c r="GAX30"/>
      <c r="GAY30"/>
      <c r="GAZ30"/>
      <c r="GBA30"/>
      <c r="GBB30"/>
      <c r="GBC30"/>
      <c r="GBD30"/>
      <c r="GBE30"/>
      <c r="GBF30"/>
      <c r="GBG30"/>
      <c r="GBH30"/>
      <c r="GBI30"/>
      <c r="GBJ30"/>
      <c r="GBK30"/>
      <c r="GBL30"/>
      <c r="GBM30"/>
      <c r="GBN30"/>
      <c r="GBO30"/>
      <c r="GBP30"/>
      <c r="GBQ30"/>
      <c r="GBR30"/>
      <c r="GBS30"/>
      <c r="GBT30"/>
      <c r="GBU30"/>
      <c r="GBV30"/>
      <c r="GBW30"/>
      <c r="GBX30"/>
      <c r="GBY30"/>
      <c r="GBZ30"/>
      <c r="GCA30"/>
      <c r="GCB30"/>
      <c r="GCC30"/>
      <c r="GCD30"/>
      <c r="GCE30"/>
      <c r="GCF30"/>
      <c r="GCG30"/>
      <c r="GCH30"/>
      <c r="GCI30"/>
      <c r="GCJ30"/>
      <c r="GCK30"/>
      <c r="GCL30"/>
      <c r="GCM30"/>
      <c r="GCN30"/>
      <c r="GCO30"/>
      <c r="GCP30"/>
      <c r="GCQ30"/>
      <c r="GCR30"/>
      <c r="GCS30"/>
      <c r="GCT30"/>
      <c r="GCU30"/>
      <c r="GCV30"/>
      <c r="GCW30"/>
      <c r="GCX30"/>
      <c r="GCY30"/>
      <c r="GCZ30"/>
      <c r="GDA30"/>
      <c r="GDB30"/>
      <c r="GDC30"/>
      <c r="GDD30"/>
      <c r="GDE30"/>
      <c r="GDF30"/>
      <c r="GDG30"/>
      <c r="GDH30"/>
      <c r="GDI30"/>
      <c r="GDJ30"/>
      <c r="GDK30"/>
      <c r="GDL30"/>
      <c r="GDM30"/>
      <c r="GDN30"/>
      <c r="GDO30"/>
      <c r="GDP30"/>
      <c r="GDQ30"/>
      <c r="GDR30"/>
      <c r="GDS30"/>
      <c r="GDT30"/>
      <c r="GDU30"/>
      <c r="GDV30"/>
      <c r="GDW30"/>
      <c r="GDX30"/>
      <c r="GDY30"/>
      <c r="GDZ30"/>
      <c r="GEA30"/>
      <c r="GEB30"/>
      <c r="GEC30"/>
      <c r="GED30"/>
      <c r="GEE30"/>
      <c r="GEF30"/>
      <c r="GEG30"/>
      <c r="GEH30"/>
      <c r="GEI30"/>
      <c r="GEJ30"/>
      <c r="GEK30"/>
      <c r="GEL30"/>
      <c r="GEM30"/>
      <c r="GEN30"/>
      <c r="GEO30"/>
      <c r="GEP30"/>
      <c r="GEQ30"/>
      <c r="GER30"/>
      <c r="GES30"/>
      <c r="GET30"/>
      <c r="GEU30"/>
      <c r="GEV30"/>
      <c r="GEW30"/>
      <c r="GEX30"/>
      <c r="GEY30"/>
      <c r="GEZ30"/>
      <c r="GFA30"/>
      <c r="GFB30"/>
      <c r="GFC30"/>
      <c r="GFD30"/>
      <c r="GFE30"/>
      <c r="GFF30"/>
      <c r="GFG30"/>
      <c r="GFH30"/>
      <c r="GFI30"/>
      <c r="GFJ30"/>
      <c r="GFK30"/>
      <c r="GFL30"/>
      <c r="GFM30"/>
      <c r="GFN30"/>
      <c r="GFO30"/>
      <c r="GFP30"/>
      <c r="GFQ30"/>
      <c r="GFR30"/>
      <c r="GFS30"/>
      <c r="GFT30"/>
      <c r="GFU30"/>
      <c r="GFV30"/>
      <c r="GFW30"/>
      <c r="GFX30"/>
      <c r="GFY30"/>
      <c r="GFZ30"/>
      <c r="GGA30"/>
      <c r="GGB30"/>
      <c r="GGC30"/>
      <c r="GGD30"/>
      <c r="GGE30"/>
      <c r="GGF30"/>
      <c r="GGG30"/>
      <c r="GGH30"/>
      <c r="GGI30"/>
      <c r="GGJ30"/>
      <c r="GGK30"/>
      <c r="GGL30"/>
      <c r="GGM30"/>
      <c r="GGN30"/>
      <c r="GGO30"/>
      <c r="GGP30"/>
      <c r="GGQ30"/>
      <c r="GGR30"/>
      <c r="GGS30"/>
      <c r="GGT30"/>
      <c r="GGU30"/>
      <c r="GGV30"/>
      <c r="GGW30"/>
      <c r="GGX30"/>
      <c r="GGY30"/>
      <c r="GGZ30"/>
      <c r="GHA30"/>
      <c r="GHB30"/>
      <c r="GHC30"/>
      <c r="GHD30"/>
      <c r="GHE30"/>
      <c r="GHF30"/>
      <c r="GHG30"/>
      <c r="GHH30"/>
      <c r="GHI30"/>
      <c r="GHJ30"/>
      <c r="GHK30"/>
      <c r="GHL30"/>
      <c r="GHM30"/>
      <c r="GHN30"/>
      <c r="GHO30"/>
      <c r="GHP30"/>
      <c r="GHQ30"/>
      <c r="GHR30"/>
      <c r="GHS30"/>
      <c r="GHT30"/>
      <c r="GHU30"/>
      <c r="GHV30"/>
      <c r="GHW30"/>
      <c r="GHX30"/>
      <c r="GHY30"/>
      <c r="GHZ30"/>
      <c r="GIA30"/>
      <c r="GIB30"/>
      <c r="GIC30"/>
      <c r="GID30"/>
      <c r="GIE30"/>
      <c r="GIF30"/>
      <c r="GIG30"/>
      <c r="GIH30"/>
      <c r="GII30"/>
      <c r="GIJ30"/>
      <c r="GIK30"/>
      <c r="GIL30"/>
      <c r="GIM30"/>
      <c r="GIN30"/>
      <c r="GIO30"/>
      <c r="GIP30"/>
      <c r="GIQ30"/>
      <c r="GIR30"/>
      <c r="GIS30"/>
      <c r="GIT30"/>
      <c r="GIU30"/>
      <c r="GIV30"/>
      <c r="GIW30"/>
      <c r="GIX30"/>
      <c r="GIY30"/>
      <c r="GIZ30"/>
      <c r="GJA30"/>
      <c r="GJB30"/>
      <c r="GJC30"/>
      <c r="GJD30"/>
      <c r="GJE30"/>
      <c r="GJF30"/>
      <c r="GJG30"/>
      <c r="GJH30"/>
      <c r="GJI30"/>
      <c r="GJJ30"/>
      <c r="GJK30"/>
      <c r="GJL30"/>
      <c r="GJM30"/>
      <c r="GJN30"/>
      <c r="GJO30"/>
      <c r="GJP30"/>
      <c r="GJQ30"/>
      <c r="GJR30"/>
      <c r="GJS30"/>
      <c r="GJT30"/>
      <c r="GJU30"/>
      <c r="GJV30"/>
      <c r="GJW30"/>
      <c r="GJX30"/>
      <c r="GJY30"/>
      <c r="GJZ30"/>
      <c r="GKA30"/>
      <c r="GKB30"/>
      <c r="GKC30"/>
      <c r="GKD30"/>
      <c r="GKE30"/>
      <c r="GKF30"/>
      <c r="GKG30"/>
      <c r="GKH30"/>
      <c r="GKI30"/>
      <c r="GKJ30"/>
      <c r="GKK30"/>
      <c r="GKL30"/>
      <c r="GKM30"/>
      <c r="GKN30"/>
      <c r="GKO30"/>
      <c r="GKP30"/>
      <c r="GKQ30"/>
      <c r="GKR30"/>
      <c r="GKS30"/>
      <c r="GKT30"/>
      <c r="GKU30"/>
      <c r="GKV30"/>
      <c r="GKW30"/>
      <c r="GKX30"/>
      <c r="GKY30"/>
      <c r="GKZ30"/>
      <c r="GLA30"/>
      <c r="GLB30"/>
      <c r="GLC30"/>
      <c r="GLD30"/>
      <c r="GLE30"/>
      <c r="GLF30"/>
      <c r="GLG30"/>
      <c r="GLH30"/>
      <c r="GLI30"/>
      <c r="GLJ30"/>
      <c r="GLK30"/>
      <c r="GLL30"/>
      <c r="GLM30"/>
      <c r="GLN30"/>
      <c r="GLO30"/>
      <c r="GLP30"/>
      <c r="GLQ30"/>
      <c r="GLR30"/>
      <c r="GLS30"/>
      <c r="GLT30"/>
      <c r="GLU30"/>
      <c r="GLV30"/>
      <c r="GLW30"/>
      <c r="GLX30"/>
      <c r="GLY30"/>
      <c r="GLZ30"/>
      <c r="GMA30"/>
      <c r="GMB30"/>
      <c r="GMC30"/>
      <c r="GMD30"/>
      <c r="GME30"/>
      <c r="GMF30"/>
      <c r="GMG30"/>
      <c r="GMH30"/>
      <c r="GMI30"/>
      <c r="GMJ30"/>
      <c r="GMK30"/>
      <c r="GML30"/>
      <c r="GMM30"/>
      <c r="GMN30"/>
      <c r="GMO30"/>
      <c r="GMP30"/>
      <c r="GMQ30"/>
      <c r="GMR30"/>
      <c r="GMS30"/>
      <c r="GMT30"/>
      <c r="GMU30"/>
      <c r="GMV30"/>
      <c r="GMW30"/>
      <c r="GMX30"/>
      <c r="GMY30"/>
      <c r="GMZ30"/>
      <c r="GNA30"/>
      <c r="GNB30"/>
      <c r="GNC30"/>
      <c r="GND30"/>
      <c r="GNE30"/>
      <c r="GNF30"/>
      <c r="GNG30"/>
      <c r="GNH30"/>
      <c r="GNI30"/>
      <c r="GNJ30"/>
      <c r="GNK30"/>
      <c r="GNL30"/>
      <c r="GNM30"/>
      <c r="GNN30"/>
      <c r="GNO30"/>
      <c r="GNP30"/>
      <c r="GNQ30"/>
      <c r="GNR30"/>
      <c r="GNS30"/>
      <c r="GNT30"/>
      <c r="GNU30"/>
      <c r="GNV30"/>
      <c r="GNW30"/>
      <c r="GNX30"/>
      <c r="GNY30"/>
      <c r="GNZ30"/>
      <c r="GOA30"/>
      <c r="GOB30"/>
      <c r="GOC30"/>
      <c r="GOD30"/>
      <c r="GOE30"/>
      <c r="GOF30"/>
      <c r="GOG30"/>
      <c r="GOH30"/>
      <c r="GOI30"/>
      <c r="GOJ30"/>
      <c r="GOK30"/>
      <c r="GOL30"/>
      <c r="GOM30"/>
      <c r="GON30"/>
      <c r="GOO30"/>
      <c r="GOP30"/>
      <c r="GOQ30"/>
      <c r="GOR30"/>
      <c r="GOS30"/>
      <c r="GOT30"/>
      <c r="GOU30"/>
      <c r="GOV30"/>
      <c r="GOW30"/>
      <c r="GOX30"/>
      <c r="GOY30"/>
      <c r="GOZ30"/>
      <c r="GPA30"/>
      <c r="GPB30"/>
      <c r="GPC30"/>
      <c r="GPD30"/>
      <c r="GPE30"/>
      <c r="GPF30"/>
      <c r="GPG30"/>
      <c r="GPH30"/>
      <c r="GPI30"/>
      <c r="GPJ30"/>
      <c r="GPK30"/>
      <c r="GPL30"/>
      <c r="GPM30"/>
      <c r="GPN30"/>
      <c r="GPO30"/>
      <c r="GPP30"/>
      <c r="GPQ30"/>
      <c r="GPR30"/>
      <c r="GPS30"/>
      <c r="GPT30"/>
      <c r="GPU30"/>
      <c r="GPV30"/>
      <c r="GPW30"/>
      <c r="GPX30"/>
      <c r="GPY30"/>
      <c r="GPZ30"/>
      <c r="GQA30"/>
      <c r="GQB30"/>
      <c r="GQC30"/>
      <c r="GQD30"/>
      <c r="GQE30"/>
      <c r="GQF30"/>
      <c r="GQG30"/>
      <c r="GQH30"/>
      <c r="GQI30"/>
      <c r="GQJ30"/>
      <c r="GQK30"/>
      <c r="GQL30"/>
      <c r="GQM30"/>
      <c r="GQN30"/>
      <c r="GQO30"/>
      <c r="GQP30"/>
      <c r="GQQ30"/>
      <c r="GQR30"/>
      <c r="GQS30"/>
      <c r="GQT30"/>
      <c r="GQU30"/>
      <c r="GQV30"/>
      <c r="GQW30"/>
      <c r="GQX30"/>
      <c r="GQY30"/>
      <c r="GQZ30"/>
      <c r="GRA30"/>
      <c r="GRB30"/>
      <c r="GRC30"/>
      <c r="GRD30"/>
      <c r="GRE30"/>
      <c r="GRF30"/>
      <c r="GRG30"/>
      <c r="GRH30"/>
      <c r="GRI30"/>
      <c r="GRJ30"/>
      <c r="GRK30"/>
      <c r="GRL30"/>
      <c r="GRM30"/>
      <c r="GRN30"/>
      <c r="GRO30"/>
      <c r="GRP30"/>
      <c r="GRQ30"/>
      <c r="GRR30"/>
      <c r="GRS30"/>
      <c r="GRT30"/>
      <c r="GRU30"/>
      <c r="GRV30"/>
      <c r="GRW30"/>
      <c r="GRX30"/>
      <c r="GRY30"/>
      <c r="GRZ30"/>
      <c r="GSA30"/>
      <c r="GSB30"/>
      <c r="GSC30"/>
      <c r="GSD30"/>
      <c r="GSE30"/>
      <c r="GSF30"/>
      <c r="GSG30"/>
      <c r="GSH30"/>
      <c r="GSI30"/>
      <c r="GSJ30"/>
      <c r="GSK30"/>
      <c r="GSL30"/>
      <c r="GSM30"/>
      <c r="GSN30"/>
      <c r="GSO30"/>
      <c r="GSP30"/>
      <c r="GSQ30"/>
      <c r="GSR30"/>
      <c r="GSS30"/>
      <c r="GST30"/>
      <c r="GSU30"/>
      <c r="GSV30"/>
      <c r="GSW30"/>
      <c r="GSX30"/>
      <c r="GSY30"/>
      <c r="GSZ30"/>
      <c r="GTA30"/>
      <c r="GTB30"/>
      <c r="GTC30"/>
      <c r="GTD30"/>
      <c r="GTE30"/>
      <c r="GTF30"/>
      <c r="GTG30"/>
      <c r="GTH30"/>
      <c r="GTI30"/>
      <c r="GTJ30"/>
      <c r="GTK30"/>
      <c r="GTL30"/>
      <c r="GTM30"/>
      <c r="GTN30"/>
      <c r="GTO30"/>
      <c r="GTP30"/>
      <c r="GTQ30"/>
      <c r="GTR30"/>
      <c r="GTS30"/>
      <c r="GTT30"/>
      <c r="GTU30"/>
      <c r="GTV30"/>
      <c r="GTW30"/>
      <c r="GTX30"/>
      <c r="GTY30"/>
      <c r="GTZ30"/>
      <c r="GUA30"/>
      <c r="GUB30"/>
      <c r="GUC30"/>
      <c r="GUD30"/>
      <c r="GUE30"/>
      <c r="GUF30"/>
      <c r="GUG30"/>
      <c r="GUH30"/>
      <c r="GUI30"/>
      <c r="GUJ30"/>
      <c r="GUK30"/>
      <c r="GUL30"/>
      <c r="GUM30"/>
      <c r="GUN30"/>
      <c r="GUO30"/>
      <c r="GUP30"/>
      <c r="GUQ30"/>
      <c r="GUR30"/>
      <c r="GUS30"/>
      <c r="GUT30"/>
      <c r="GUU30"/>
      <c r="GUV30"/>
      <c r="GUW30"/>
      <c r="GUX30"/>
      <c r="GUY30"/>
      <c r="GUZ30"/>
      <c r="GVA30"/>
      <c r="GVB30"/>
      <c r="GVC30"/>
      <c r="GVD30"/>
      <c r="GVE30"/>
      <c r="GVF30"/>
      <c r="GVG30"/>
      <c r="GVH30"/>
      <c r="GVI30"/>
      <c r="GVJ30"/>
      <c r="GVK30"/>
      <c r="GVL30"/>
      <c r="GVM30"/>
      <c r="GVN30"/>
      <c r="GVO30"/>
      <c r="GVP30"/>
      <c r="GVQ30"/>
      <c r="GVR30"/>
      <c r="GVS30"/>
      <c r="GVT30"/>
      <c r="GVU30"/>
      <c r="GVV30"/>
      <c r="GVW30"/>
      <c r="GVX30"/>
      <c r="GVY30"/>
      <c r="GVZ30"/>
      <c r="GWA30"/>
      <c r="GWB30"/>
      <c r="GWC30"/>
      <c r="GWD30"/>
      <c r="GWE30"/>
      <c r="GWF30"/>
      <c r="GWG30"/>
      <c r="GWH30"/>
      <c r="GWI30"/>
      <c r="GWJ30"/>
      <c r="GWK30"/>
      <c r="GWL30"/>
      <c r="GWM30"/>
      <c r="GWN30"/>
      <c r="GWO30"/>
      <c r="GWP30"/>
      <c r="GWQ30"/>
      <c r="GWR30"/>
      <c r="GWS30"/>
      <c r="GWT30"/>
      <c r="GWU30"/>
      <c r="GWV30"/>
      <c r="GWW30"/>
      <c r="GWX30"/>
      <c r="GWY30"/>
      <c r="GWZ30"/>
      <c r="GXA30"/>
      <c r="GXB30"/>
      <c r="GXC30"/>
      <c r="GXD30"/>
      <c r="GXE30"/>
      <c r="GXF30"/>
      <c r="GXG30"/>
      <c r="GXH30"/>
      <c r="GXI30"/>
      <c r="GXJ30"/>
      <c r="GXK30"/>
      <c r="GXL30"/>
      <c r="GXM30"/>
      <c r="GXN30"/>
      <c r="GXO30"/>
      <c r="GXP30"/>
      <c r="GXQ30"/>
      <c r="GXR30"/>
      <c r="GXS30"/>
      <c r="GXT30"/>
      <c r="GXU30"/>
      <c r="GXV30"/>
      <c r="GXW30"/>
      <c r="GXX30"/>
      <c r="GXY30"/>
      <c r="GXZ30"/>
      <c r="GYA30"/>
      <c r="GYB30"/>
      <c r="GYC30"/>
      <c r="GYD30"/>
      <c r="GYE30"/>
      <c r="GYF30"/>
      <c r="GYG30"/>
      <c r="GYH30"/>
      <c r="GYI30"/>
      <c r="GYJ30"/>
      <c r="GYK30"/>
      <c r="GYL30"/>
      <c r="GYM30"/>
      <c r="GYN30"/>
      <c r="GYO30"/>
      <c r="GYP30"/>
      <c r="GYQ30"/>
      <c r="GYR30"/>
      <c r="GYS30"/>
      <c r="GYT30"/>
      <c r="GYU30"/>
      <c r="GYV30"/>
      <c r="GYW30"/>
      <c r="GYX30"/>
      <c r="GYY30"/>
      <c r="GYZ30"/>
      <c r="GZA30"/>
      <c r="GZB30"/>
      <c r="GZC30"/>
      <c r="GZD30"/>
      <c r="GZE30"/>
      <c r="GZF30"/>
      <c r="GZG30"/>
      <c r="GZH30"/>
      <c r="GZI30"/>
      <c r="GZJ30"/>
      <c r="GZK30"/>
      <c r="GZL30"/>
      <c r="GZM30"/>
      <c r="GZN30"/>
      <c r="GZO30"/>
      <c r="GZP30"/>
      <c r="GZQ30"/>
      <c r="GZR30"/>
      <c r="GZS30"/>
      <c r="GZT30"/>
      <c r="GZU30"/>
      <c r="GZV30"/>
      <c r="GZW30"/>
      <c r="GZX30"/>
      <c r="GZY30"/>
      <c r="GZZ30"/>
      <c r="HAA30"/>
      <c r="HAB30"/>
      <c r="HAC30"/>
      <c r="HAD30"/>
      <c r="HAE30"/>
      <c r="HAF30"/>
      <c r="HAG30"/>
      <c r="HAH30"/>
      <c r="HAI30"/>
      <c r="HAJ30"/>
      <c r="HAK30"/>
      <c r="HAL30"/>
      <c r="HAM30"/>
      <c r="HAN30"/>
      <c r="HAO30"/>
      <c r="HAP30"/>
      <c r="HAQ30"/>
      <c r="HAR30"/>
      <c r="HAS30"/>
      <c r="HAT30"/>
      <c r="HAU30"/>
      <c r="HAV30"/>
      <c r="HAW30"/>
      <c r="HAX30"/>
      <c r="HAY30"/>
      <c r="HAZ30"/>
      <c r="HBA30"/>
      <c r="HBB30"/>
      <c r="HBC30"/>
      <c r="HBD30"/>
      <c r="HBE30"/>
      <c r="HBF30"/>
      <c r="HBG30"/>
      <c r="HBH30"/>
      <c r="HBI30"/>
      <c r="HBJ30"/>
      <c r="HBK30"/>
      <c r="HBL30"/>
      <c r="HBM30"/>
      <c r="HBN30"/>
      <c r="HBO30"/>
      <c r="HBP30"/>
      <c r="HBQ30"/>
      <c r="HBR30"/>
      <c r="HBS30"/>
      <c r="HBT30"/>
      <c r="HBU30"/>
      <c r="HBV30"/>
      <c r="HBW30"/>
      <c r="HBX30"/>
      <c r="HBY30"/>
      <c r="HBZ30"/>
      <c r="HCA30"/>
      <c r="HCB30"/>
      <c r="HCC30"/>
      <c r="HCD30"/>
      <c r="HCE30"/>
      <c r="HCF30"/>
      <c r="HCG30"/>
      <c r="HCH30"/>
      <c r="HCI30"/>
      <c r="HCJ30"/>
      <c r="HCK30"/>
      <c r="HCL30"/>
      <c r="HCM30"/>
      <c r="HCN30"/>
      <c r="HCO30"/>
      <c r="HCP30"/>
      <c r="HCQ30"/>
      <c r="HCR30"/>
      <c r="HCS30"/>
      <c r="HCT30"/>
      <c r="HCU30"/>
      <c r="HCV30"/>
      <c r="HCW30"/>
      <c r="HCX30"/>
      <c r="HCY30"/>
      <c r="HCZ30"/>
      <c r="HDA30"/>
      <c r="HDB30"/>
      <c r="HDC30"/>
      <c r="HDD30"/>
      <c r="HDE30"/>
      <c r="HDF30"/>
      <c r="HDG30"/>
      <c r="HDH30"/>
      <c r="HDI30"/>
      <c r="HDJ30"/>
      <c r="HDK30"/>
      <c r="HDL30"/>
      <c r="HDM30"/>
      <c r="HDN30"/>
      <c r="HDO30"/>
      <c r="HDP30"/>
      <c r="HDQ30"/>
      <c r="HDR30"/>
      <c r="HDS30"/>
      <c r="HDT30"/>
      <c r="HDU30"/>
      <c r="HDV30"/>
      <c r="HDW30"/>
      <c r="HDX30"/>
      <c r="HDY30"/>
      <c r="HDZ30"/>
      <c r="HEA30"/>
      <c r="HEB30"/>
      <c r="HEC30"/>
      <c r="HED30"/>
      <c r="HEE30"/>
      <c r="HEF30"/>
      <c r="HEG30"/>
      <c r="HEH30"/>
      <c r="HEI30"/>
      <c r="HEJ30"/>
      <c r="HEK30"/>
      <c r="HEL30"/>
      <c r="HEM30"/>
      <c r="HEN30"/>
      <c r="HEO30"/>
      <c r="HEP30"/>
      <c r="HEQ30"/>
      <c r="HER30"/>
      <c r="HES30"/>
      <c r="HET30"/>
      <c r="HEU30"/>
      <c r="HEV30"/>
      <c r="HEW30"/>
      <c r="HEX30"/>
      <c r="HEY30"/>
      <c r="HEZ30"/>
      <c r="HFA30"/>
      <c r="HFB30"/>
      <c r="HFC30"/>
      <c r="HFD30"/>
      <c r="HFE30"/>
      <c r="HFF30"/>
      <c r="HFG30"/>
      <c r="HFH30"/>
      <c r="HFI30"/>
      <c r="HFJ30"/>
      <c r="HFK30"/>
      <c r="HFL30"/>
      <c r="HFM30"/>
      <c r="HFN30"/>
      <c r="HFO30"/>
      <c r="HFP30"/>
      <c r="HFQ30"/>
      <c r="HFR30"/>
      <c r="HFS30"/>
      <c r="HFT30"/>
      <c r="HFU30"/>
      <c r="HFV30"/>
      <c r="HFW30"/>
      <c r="HFX30"/>
      <c r="HFY30"/>
      <c r="HFZ30"/>
      <c r="HGA30"/>
      <c r="HGB30"/>
      <c r="HGC30"/>
      <c r="HGD30"/>
      <c r="HGE30"/>
      <c r="HGF30"/>
      <c r="HGG30"/>
      <c r="HGH30"/>
      <c r="HGI30"/>
      <c r="HGJ30"/>
      <c r="HGK30"/>
      <c r="HGL30"/>
      <c r="HGM30"/>
      <c r="HGN30"/>
      <c r="HGO30"/>
      <c r="HGP30"/>
      <c r="HGQ30"/>
      <c r="HGR30"/>
      <c r="HGS30"/>
      <c r="HGT30"/>
      <c r="HGU30"/>
      <c r="HGV30"/>
      <c r="HGW30"/>
      <c r="HGX30"/>
      <c r="HGY30"/>
      <c r="HGZ30"/>
      <c r="HHA30"/>
      <c r="HHB30"/>
      <c r="HHC30"/>
      <c r="HHD30"/>
      <c r="HHE30"/>
      <c r="HHF30"/>
      <c r="HHG30"/>
      <c r="HHH30"/>
      <c r="HHI30"/>
      <c r="HHJ30"/>
      <c r="HHK30"/>
      <c r="HHL30"/>
      <c r="HHM30"/>
      <c r="HHN30"/>
      <c r="HHO30"/>
      <c r="HHP30"/>
      <c r="HHQ30"/>
      <c r="HHR30"/>
      <c r="HHS30"/>
      <c r="HHT30"/>
      <c r="HHU30"/>
      <c r="HHV30"/>
      <c r="HHW30"/>
      <c r="HHX30"/>
      <c r="HHY30"/>
      <c r="HHZ30"/>
      <c r="HIA30"/>
      <c r="HIB30"/>
      <c r="HIC30"/>
      <c r="HID30"/>
      <c r="HIE30"/>
      <c r="HIF30"/>
      <c r="HIG30"/>
      <c r="HIH30"/>
      <c r="HII30"/>
      <c r="HIJ30"/>
      <c r="HIK30"/>
      <c r="HIL30"/>
      <c r="HIM30"/>
      <c r="HIN30"/>
      <c r="HIO30"/>
      <c r="HIP30"/>
      <c r="HIQ30"/>
      <c r="HIR30"/>
      <c r="HIS30"/>
      <c r="HIT30"/>
      <c r="HIU30"/>
      <c r="HIV30"/>
      <c r="HIW30"/>
      <c r="HIX30"/>
      <c r="HIY30"/>
      <c r="HIZ30"/>
      <c r="HJA30"/>
      <c r="HJB30"/>
      <c r="HJC30"/>
      <c r="HJD30"/>
      <c r="HJE30"/>
      <c r="HJF30"/>
      <c r="HJG30"/>
      <c r="HJH30"/>
      <c r="HJI30"/>
      <c r="HJJ30"/>
      <c r="HJK30"/>
      <c r="HJL30"/>
      <c r="HJM30"/>
      <c r="HJN30"/>
      <c r="HJO30"/>
      <c r="HJP30"/>
      <c r="HJQ30"/>
      <c r="HJR30"/>
      <c r="HJS30"/>
      <c r="HJT30"/>
      <c r="HJU30"/>
      <c r="HJV30"/>
      <c r="HJW30"/>
      <c r="HJX30"/>
      <c r="HJY30"/>
      <c r="HJZ30"/>
      <c r="HKA30"/>
      <c r="HKB30"/>
      <c r="HKC30"/>
      <c r="HKD30"/>
      <c r="HKE30"/>
      <c r="HKF30"/>
      <c r="HKG30"/>
      <c r="HKH30"/>
      <c r="HKI30"/>
      <c r="HKJ30"/>
      <c r="HKK30"/>
      <c r="HKL30"/>
      <c r="HKM30"/>
      <c r="HKN30"/>
      <c r="HKO30"/>
      <c r="HKP30"/>
      <c r="HKQ30"/>
      <c r="HKR30"/>
      <c r="HKS30"/>
      <c r="HKT30"/>
      <c r="HKU30"/>
      <c r="HKV30"/>
      <c r="HKW30"/>
      <c r="HKX30"/>
      <c r="HKY30"/>
      <c r="HKZ30"/>
      <c r="HLA30"/>
      <c r="HLB30"/>
      <c r="HLC30"/>
      <c r="HLD30"/>
      <c r="HLE30"/>
      <c r="HLF30"/>
      <c r="HLG30"/>
      <c r="HLH30"/>
      <c r="HLI30"/>
      <c r="HLJ30"/>
      <c r="HLK30"/>
      <c r="HLL30"/>
      <c r="HLM30"/>
      <c r="HLN30"/>
      <c r="HLO30"/>
      <c r="HLP30"/>
      <c r="HLQ30"/>
      <c r="HLR30"/>
      <c r="HLS30"/>
      <c r="HLT30"/>
      <c r="HLU30"/>
      <c r="HLV30"/>
      <c r="HLW30"/>
      <c r="HLX30"/>
      <c r="HLY30"/>
      <c r="HLZ30"/>
      <c r="HMA30"/>
      <c r="HMB30"/>
      <c r="HMC30"/>
      <c r="HMD30"/>
      <c r="HME30"/>
      <c r="HMF30"/>
      <c r="HMG30"/>
      <c r="HMH30"/>
      <c r="HMI30"/>
      <c r="HMJ30"/>
      <c r="HMK30"/>
      <c r="HML30"/>
      <c r="HMM30"/>
      <c r="HMN30"/>
      <c r="HMO30"/>
      <c r="HMP30"/>
      <c r="HMQ30"/>
      <c r="HMR30"/>
      <c r="HMS30"/>
      <c r="HMT30"/>
      <c r="HMU30"/>
      <c r="HMV30"/>
      <c r="HMW30"/>
      <c r="HMX30"/>
      <c r="HMY30"/>
      <c r="HMZ30"/>
      <c r="HNA30"/>
      <c r="HNB30"/>
      <c r="HNC30"/>
      <c r="HND30"/>
      <c r="HNE30"/>
      <c r="HNF30"/>
      <c r="HNG30"/>
      <c r="HNH30"/>
      <c r="HNI30"/>
      <c r="HNJ30"/>
      <c r="HNK30"/>
      <c r="HNL30"/>
      <c r="HNM30"/>
      <c r="HNN30"/>
      <c r="HNO30"/>
      <c r="HNP30"/>
      <c r="HNQ30"/>
      <c r="HNR30"/>
      <c r="HNS30"/>
      <c r="HNT30"/>
      <c r="HNU30"/>
      <c r="HNV30"/>
      <c r="HNW30"/>
      <c r="HNX30"/>
      <c r="HNY30"/>
      <c r="HNZ30"/>
      <c r="HOA30"/>
      <c r="HOB30"/>
      <c r="HOC30"/>
      <c r="HOD30"/>
      <c r="HOE30"/>
      <c r="HOF30"/>
      <c r="HOG30"/>
      <c r="HOH30"/>
      <c r="HOI30"/>
      <c r="HOJ30"/>
      <c r="HOK30"/>
      <c r="HOL30"/>
      <c r="HOM30"/>
      <c r="HON30"/>
      <c r="HOO30"/>
      <c r="HOP30"/>
      <c r="HOQ30"/>
      <c r="HOR30"/>
      <c r="HOS30"/>
      <c r="HOT30"/>
      <c r="HOU30"/>
      <c r="HOV30"/>
      <c r="HOW30"/>
      <c r="HOX30"/>
      <c r="HOY30"/>
      <c r="HOZ30"/>
      <c r="HPA30"/>
      <c r="HPB30"/>
      <c r="HPC30"/>
      <c r="HPD30"/>
      <c r="HPE30"/>
      <c r="HPF30"/>
      <c r="HPG30"/>
      <c r="HPH30"/>
      <c r="HPI30"/>
      <c r="HPJ30"/>
      <c r="HPK30"/>
      <c r="HPL30"/>
      <c r="HPM30"/>
      <c r="HPN30"/>
      <c r="HPO30"/>
      <c r="HPP30"/>
      <c r="HPQ30"/>
      <c r="HPR30"/>
      <c r="HPS30"/>
      <c r="HPT30"/>
      <c r="HPU30"/>
      <c r="HPV30"/>
      <c r="HPW30"/>
      <c r="HPX30"/>
      <c r="HPY30"/>
      <c r="HPZ30"/>
      <c r="HQA30"/>
      <c r="HQB30"/>
      <c r="HQC30"/>
      <c r="HQD30"/>
      <c r="HQE30"/>
      <c r="HQF30"/>
      <c r="HQG30"/>
      <c r="HQH30"/>
      <c r="HQI30"/>
      <c r="HQJ30"/>
      <c r="HQK30"/>
      <c r="HQL30"/>
      <c r="HQM30"/>
      <c r="HQN30"/>
      <c r="HQO30"/>
      <c r="HQP30"/>
      <c r="HQQ30"/>
      <c r="HQR30"/>
      <c r="HQS30"/>
      <c r="HQT30"/>
      <c r="HQU30"/>
      <c r="HQV30"/>
      <c r="HQW30"/>
      <c r="HQX30"/>
      <c r="HQY30"/>
      <c r="HQZ30"/>
      <c r="HRA30"/>
      <c r="HRB30"/>
      <c r="HRC30"/>
      <c r="HRD30"/>
      <c r="HRE30"/>
      <c r="HRF30"/>
      <c r="HRG30"/>
      <c r="HRH30"/>
      <c r="HRI30"/>
      <c r="HRJ30"/>
      <c r="HRK30"/>
      <c r="HRL30"/>
      <c r="HRM30"/>
      <c r="HRN30"/>
      <c r="HRO30"/>
      <c r="HRP30"/>
      <c r="HRQ30"/>
      <c r="HRR30"/>
      <c r="HRS30"/>
      <c r="HRT30"/>
      <c r="HRU30"/>
      <c r="HRV30"/>
      <c r="HRW30"/>
      <c r="HRX30"/>
      <c r="HRY30"/>
      <c r="HRZ30"/>
      <c r="HSA30"/>
      <c r="HSB30"/>
      <c r="HSC30"/>
      <c r="HSD30"/>
      <c r="HSE30"/>
      <c r="HSF30"/>
      <c r="HSG30"/>
      <c r="HSH30"/>
      <c r="HSI30"/>
      <c r="HSJ30"/>
      <c r="HSK30"/>
      <c r="HSL30"/>
      <c r="HSM30"/>
      <c r="HSN30"/>
      <c r="HSO30"/>
      <c r="HSP30"/>
      <c r="HSQ30"/>
      <c r="HSR30"/>
      <c r="HSS30"/>
      <c r="HST30"/>
      <c r="HSU30"/>
      <c r="HSV30"/>
      <c r="HSW30"/>
      <c r="HSX30"/>
      <c r="HSY30"/>
      <c r="HSZ30"/>
      <c r="HTA30"/>
      <c r="HTB30"/>
      <c r="HTC30"/>
      <c r="HTD30"/>
      <c r="HTE30"/>
      <c r="HTF30"/>
      <c r="HTG30"/>
      <c r="HTH30"/>
      <c r="HTI30"/>
      <c r="HTJ30"/>
      <c r="HTK30"/>
      <c r="HTL30"/>
      <c r="HTM30"/>
      <c r="HTN30"/>
      <c r="HTO30"/>
      <c r="HTP30"/>
      <c r="HTQ30"/>
      <c r="HTR30"/>
      <c r="HTS30"/>
      <c r="HTT30"/>
      <c r="HTU30"/>
      <c r="HTV30"/>
      <c r="HTW30"/>
      <c r="HTX30"/>
      <c r="HTY30"/>
      <c r="HTZ30"/>
      <c r="HUA30"/>
      <c r="HUB30"/>
      <c r="HUC30"/>
      <c r="HUD30"/>
      <c r="HUE30"/>
      <c r="HUF30"/>
      <c r="HUG30"/>
      <c r="HUH30"/>
      <c r="HUI30"/>
      <c r="HUJ30"/>
      <c r="HUK30"/>
      <c r="HUL30"/>
      <c r="HUM30"/>
      <c r="HUN30"/>
      <c r="HUO30"/>
      <c r="HUP30"/>
      <c r="HUQ30"/>
      <c r="HUR30"/>
      <c r="HUS30"/>
      <c r="HUT30"/>
      <c r="HUU30"/>
      <c r="HUV30"/>
      <c r="HUW30"/>
      <c r="HUX30"/>
      <c r="HUY30"/>
      <c r="HUZ30"/>
      <c r="HVA30"/>
      <c r="HVB30"/>
      <c r="HVC30"/>
      <c r="HVD30"/>
      <c r="HVE30"/>
      <c r="HVF30"/>
      <c r="HVG30"/>
      <c r="HVH30"/>
      <c r="HVI30"/>
      <c r="HVJ30"/>
      <c r="HVK30"/>
      <c r="HVL30"/>
      <c r="HVM30"/>
      <c r="HVN30"/>
      <c r="HVO30"/>
      <c r="HVP30"/>
      <c r="HVQ30"/>
      <c r="HVR30"/>
      <c r="HVS30"/>
      <c r="HVT30"/>
      <c r="HVU30"/>
      <c r="HVV30"/>
      <c r="HVW30"/>
      <c r="HVX30"/>
      <c r="HVY30"/>
      <c r="HVZ30"/>
      <c r="HWA30"/>
      <c r="HWB30"/>
      <c r="HWC30"/>
      <c r="HWD30"/>
      <c r="HWE30"/>
      <c r="HWF30"/>
      <c r="HWG30"/>
      <c r="HWH30"/>
      <c r="HWI30"/>
      <c r="HWJ30"/>
      <c r="HWK30"/>
      <c r="HWL30"/>
      <c r="HWM30"/>
      <c r="HWN30"/>
      <c r="HWO30"/>
      <c r="HWP30"/>
      <c r="HWQ30"/>
      <c r="HWR30"/>
      <c r="HWS30"/>
      <c r="HWT30"/>
      <c r="HWU30"/>
      <c r="HWV30"/>
      <c r="HWW30"/>
      <c r="HWX30"/>
      <c r="HWY30"/>
      <c r="HWZ30"/>
      <c r="HXA30"/>
      <c r="HXB30"/>
      <c r="HXC30"/>
      <c r="HXD30"/>
      <c r="HXE30"/>
      <c r="HXF30"/>
      <c r="HXG30"/>
      <c r="HXH30"/>
      <c r="HXI30"/>
      <c r="HXJ30"/>
      <c r="HXK30"/>
      <c r="HXL30"/>
      <c r="HXM30"/>
      <c r="HXN30"/>
      <c r="HXO30"/>
      <c r="HXP30"/>
      <c r="HXQ30"/>
      <c r="HXR30"/>
      <c r="HXS30"/>
      <c r="HXT30"/>
      <c r="HXU30"/>
      <c r="HXV30"/>
      <c r="HXW30"/>
      <c r="HXX30"/>
      <c r="HXY30"/>
      <c r="HXZ30"/>
      <c r="HYA30"/>
      <c r="HYB30"/>
      <c r="HYC30"/>
      <c r="HYD30"/>
      <c r="HYE30"/>
      <c r="HYF30"/>
      <c r="HYG30"/>
      <c r="HYH30"/>
      <c r="HYI30"/>
      <c r="HYJ30"/>
      <c r="HYK30"/>
      <c r="HYL30"/>
      <c r="HYM30"/>
      <c r="HYN30"/>
      <c r="HYO30"/>
      <c r="HYP30"/>
      <c r="HYQ30"/>
      <c r="HYR30"/>
      <c r="HYS30"/>
      <c r="HYT30"/>
      <c r="HYU30"/>
      <c r="HYV30"/>
      <c r="HYW30"/>
      <c r="HYX30"/>
      <c r="HYY30"/>
      <c r="HYZ30"/>
      <c r="HZA30"/>
      <c r="HZB30"/>
      <c r="HZC30"/>
      <c r="HZD30"/>
      <c r="HZE30"/>
      <c r="HZF30"/>
      <c r="HZG30"/>
      <c r="HZH30"/>
      <c r="HZI30"/>
      <c r="HZJ30"/>
      <c r="HZK30"/>
      <c r="HZL30"/>
      <c r="HZM30"/>
      <c r="HZN30"/>
      <c r="HZO30"/>
      <c r="HZP30"/>
      <c r="HZQ30"/>
      <c r="HZR30"/>
      <c r="HZS30"/>
      <c r="HZT30"/>
      <c r="HZU30"/>
      <c r="HZV30"/>
      <c r="HZW30"/>
      <c r="HZX30"/>
      <c r="HZY30"/>
      <c r="HZZ30"/>
      <c r="IAA30"/>
      <c r="IAB30"/>
      <c r="IAC30"/>
      <c r="IAD30"/>
      <c r="IAE30"/>
      <c r="IAF30"/>
      <c r="IAG30"/>
      <c r="IAH30"/>
      <c r="IAI30"/>
      <c r="IAJ30"/>
      <c r="IAK30"/>
      <c r="IAL30"/>
      <c r="IAM30"/>
      <c r="IAN30"/>
      <c r="IAO30"/>
      <c r="IAP30"/>
      <c r="IAQ30"/>
      <c r="IAR30"/>
      <c r="IAS30"/>
      <c r="IAT30"/>
      <c r="IAU30"/>
      <c r="IAV30"/>
      <c r="IAW30"/>
      <c r="IAX30"/>
      <c r="IAY30"/>
      <c r="IAZ30"/>
      <c r="IBA30"/>
      <c r="IBB30"/>
      <c r="IBC30"/>
      <c r="IBD30"/>
      <c r="IBE30"/>
      <c r="IBF30"/>
      <c r="IBG30"/>
      <c r="IBH30"/>
      <c r="IBI30"/>
      <c r="IBJ30"/>
      <c r="IBK30"/>
      <c r="IBL30"/>
      <c r="IBM30"/>
      <c r="IBN30"/>
      <c r="IBO30"/>
      <c r="IBP30"/>
      <c r="IBQ30"/>
      <c r="IBR30"/>
      <c r="IBS30"/>
      <c r="IBT30"/>
      <c r="IBU30"/>
      <c r="IBV30"/>
      <c r="IBW30"/>
      <c r="IBX30"/>
      <c r="IBY30"/>
      <c r="IBZ30"/>
      <c r="ICA30"/>
      <c r="ICB30"/>
      <c r="ICC30"/>
      <c r="ICD30"/>
      <c r="ICE30"/>
      <c r="ICF30"/>
      <c r="ICG30"/>
      <c r="ICH30"/>
      <c r="ICI30"/>
      <c r="ICJ30"/>
      <c r="ICK30"/>
      <c r="ICL30"/>
      <c r="ICM30"/>
      <c r="ICN30"/>
      <c r="ICO30"/>
      <c r="ICP30"/>
      <c r="ICQ30"/>
      <c r="ICR30"/>
      <c r="ICS30"/>
      <c r="ICT30"/>
      <c r="ICU30"/>
      <c r="ICV30"/>
      <c r="ICW30"/>
      <c r="ICX30"/>
      <c r="ICY30"/>
      <c r="ICZ30"/>
      <c r="IDA30"/>
      <c r="IDB30"/>
      <c r="IDC30"/>
      <c r="IDD30"/>
      <c r="IDE30"/>
      <c r="IDF30"/>
      <c r="IDG30"/>
      <c r="IDH30"/>
      <c r="IDI30"/>
      <c r="IDJ30"/>
      <c r="IDK30"/>
      <c r="IDL30"/>
      <c r="IDM30"/>
      <c r="IDN30"/>
      <c r="IDO30"/>
      <c r="IDP30"/>
      <c r="IDQ30"/>
      <c r="IDR30"/>
      <c r="IDS30"/>
      <c r="IDT30"/>
      <c r="IDU30"/>
      <c r="IDV30"/>
      <c r="IDW30"/>
      <c r="IDX30"/>
      <c r="IDY30"/>
      <c r="IDZ30"/>
      <c r="IEA30"/>
      <c r="IEB30"/>
      <c r="IEC30"/>
      <c r="IED30"/>
      <c r="IEE30"/>
      <c r="IEF30"/>
      <c r="IEG30"/>
      <c r="IEH30"/>
      <c r="IEI30"/>
      <c r="IEJ30"/>
      <c r="IEK30"/>
      <c r="IEL30"/>
      <c r="IEM30"/>
      <c r="IEN30"/>
      <c r="IEO30"/>
      <c r="IEP30"/>
      <c r="IEQ30"/>
      <c r="IER30"/>
      <c r="IES30"/>
      <c r="IET30"/>
      <c r="IEU30"/>
      <c r="IEV30"/>
      <c r="IEW30"/>
      <c r="IEX30"/>
      <c r="IEY30"/>
      <c r="IEZ30"/>
      <c r="IFA30"/>
      <c r="IFB30"/>
      <c r="IFC30"/>
      <c r="IFD30"/>
      <c r="IFE30"/>
      <c r="IFF30"/>
      <c r="IFG30"/>
      <c r="IFH30"/>
      <c r="IFI30"/>
      <c r="IFJ30"/>
      <c r="IFK30"/>
      <c r="IFL30"/>
      <c r="IFM30"/>
      <c r="IFN30"/>
      <c r="IFO30"/>
      <c r="IFP30"/>
      <c r="IFQ30"/>
      <c r="IFR30"/>
      <c r="IFS30"/>
      <c r="IFT30"/>
      <c r="IFU30"/>
      <c r="IFV30"/>
      <c r="IFW30"/>
      <c r="IFX30"/>
      <c r="IFY30"/>
      <c r="IFZ30"/>
      <c r="IGA30"/>
      <c r="IGB30"/>
      <c r="IGC30"/>
      <c r="IGD30"/>
      <c r="IGE30"/>
      <c r="IGF30"/>
      <c r="IGG30"/>
      <c r="IGH30"/>
      <c r="IGI30"/>
      <c r="IGJ30"/>
      <c r="IGK30"/>
      <c r="IGL30"/>
      <c r="IGM30"/>
      <c r="IGN30"/>
      <c r="IGO30"/>
      <c r="IGP30"/>
      <c r="IGQ30"/>
      <c r="IGR30"/>
      <c r="IGS30"/>
      <c r="IGT30"/>
      <c r="IGU30"/>
      <c r="IGV30"/>
      <c r="IGW30"/>
      <c r="IGX30"/>
      <c r="IGY30"/>
      <c r="IGZ30"/>
      <c r="IHA30"/>
      <c r="IHB30"/>
      <c r="IHC30"/>
      <c r="IHD30"/>
      <c r="IHE30"/>
      <c r="IHF30"/>
      <c r="IHG30"/>
      <c r="IHH30"/>
      <c r="IHI30"/>
      <c r="IHJ30"/>
      <c r="IHK30"/>
      <c r="IHL30"/>
      <c r="IHM30"/>
      <c r="IHN30"/>
      <c r="IHO30"/>
      <c r="IHP30"/>
      <c r="IHQ30"/>
      <c r="IHR30"/>
      <c r="IHS30"/>
      <c r="IHT30"/>
      <c r="IHU30"/>
      <c r="IHV30"/>
      <c r="IHW30"/>
      <c r="IHX30"/>
      <c r="IHY30"/>
      <c r="IHZ30"/>
      <c r="IIA30"/>
      <c r="IIB30"/>
      <c r="IIC30"/>
      <c r="IID30"/>
      <c r="IIE30"/>
      <c r="IIF30"/>
      <c r="IIG30"/>
      <c r="IIH30"/>
      <c r="III30"/>
      <c r="IIJ30"/>
      <c r="IIK30"/>
      <c r="IIL30"/>
      <c r="IIM30"/>
      <c r="IIN30"/>
      <c r="IIO30"/>
      <c r="IIP30"/>
      <c r="IIQ30"/>
      <c r="IIR30"/>
      <c r="IIS30"/>
      <c r="IIT30"/>
      <c r="IIU30"/>
      <c r="IIV30"/>
      <c r="IIW30"/>
      <c r="IIX30"/>
      <c r="IIY30"/>
      <c r="IIZ30"/>
      <c r="IJA30"/>
      <c r="IJB30"/>
      <c r="IJC30"/>
      <c r="IJD30"/>
      <c r="IJE30"/>
      <c r="IJF30"/>
      <c r="IJG30"/>
      <c r="IJH30"/>
      <c r="IJI30"/>
      <c r="IJJ30"/>
      <c r="IJK30"/>
      <c r="IJL30"/>
      <c r="IJM30"/>
      <c r="IJN30"/>
      <c r="IJO30"/>
      <c r="IJP30"/>
      <c r="IJQ30"/>
      <c r="IJR30"/>
      <c r="IJS30"/>
      <c r="IJT30"/>
      <c r="IJU30"/>
      <c r="IJV30"/>
      <c r="IJW30"/>
      <c r="IJX30"/>
      <c r="IJY30"/>
      <c r="IJZ30"/>
      <c r="IKA30"/>
      <c r="IKB30"/>
      <c r="IKC30"/>
      <c r="IKD30"/>
      <c r="IKE30"/>
      <c r="IKF30"/>
      <c r="IKG30"/>
      <c r="IKH30"/>
      <c r="IKI30"/>
      <c r="IKJ30"/>
      <c r="IKK30"/>
      <c r="IKL30"/>
      <c r="IKM30"/>
      <c r="IKN30"/>
      <c r="IKO30"/>
      <c r="IKP30"/>
      <c r="IKQ30"/>
      <c r="IKR30"/>
      <c r="IKS30"/>
      <c r="IKT30"/>
      <c r="IKU30"/>
      <c r="IKV30"/>
      <c r="IKW30"/>
      <c r="IKX30"/>
      <c r="IKY30"/>
      <c r="IKZ30"/>
      <c r="ILA30"/>
      <c r="ILB30"/>
      <c r="ILC30"/>
      <c r="ILD30"/>
      <c r="ILE30"/>
      <c r="ILF30"/>
      <c r="ILG30"/>
      <c r="ILH30"/>
      <c r="ILI30"/>
      <c r="ILJ30"/>
      <c r="ILK30"/>
      <c r="ILL30"/>
      <c r="ILM30"/>
      <c r="ILN30"/>
      <c r="ILO30"/>
      <c r="ILP30"/>
      <c r="ILQ30"/>
      <c r="ILR30"/>
      <c r="ILS30"/>
      <c r="ILT30"/>
      <c r="ILU30"/>
      <c r="ILV30"/>
      <c r="ILW30"/>
      <c r="ILX30"/>
      <c r="ILY30"/>
      <c r="ILZ30"/>
      <c r="IMA30"/>
      <c r="IMB30"/>
      <c r="IMC30"/>
      <c r="IMD30"/>
      <c r="IME30"/>
      <c r="IMF30"/>
      <c r="IMG30"/>
      <c r="IMH30"/>
      <c r="IMI30"/>
      <c r="IMJ30"/>
      <c r="IMK30"/>
      <c r="IML30"/>
      <c r="IMM30"/>
      <c r="IMN30"/>
      <c r="IMO30"/>
      <c r="IMP30"/>
      <c r="IMQ30"/>
      <c r="IMR30"/>
      <c r="IMS30"/>
      <c r="IMT30"/>
      <c r="IMU30"/>
      <c r="IMV30"/>
      <c r="IMW30"/>
      <c r="IMX30"/>
      <c r="IMY30"/>
      <c r="IMZ30"/>
      <c r="INA30"/>
      <c r="INB30"/>
      <c r="INC30"/>
      <c r="IND30"/>
      <c r="INE30"/>
      <c r="INF30"/>
      <c r="ING30"/>
      <c r="INH30"/>
      <c r="INI30"/>
      <c r="INJ30"/>
      <c r="INK30"/>
      <c r="INL30"/>
      <c r="INM30"/>
      <c r="INN30"/>
      <c r="INO30"/>
      <c r="INP30"/>
      <c r="INQ30"/>
      <c r="INR30"/>
      <c r="INS30"/>
      <c r="INT30"/>
      <c r="INU30"/>
      <c r="INV30"/>
      <c r="INW30"/>
      <c r="INX30"/>
      <c r="INY30"/>
      <c r="INZ30"/>
      <c r="IOA30"/>
      <c r="IOB30"/>
      <c r="IOC30"/>
      <c r="IOD30"/>
      <c r="IOE30"/>
      <c r="IOF30"/>
      <c r="IOG30"/>
      <c r="IOH30"/>
      <c r="IOI30"/>
      <c r="IOJ30"/>
      <c r="IOK30"/>
      <c r="IOL30"/>
      <c r="IOM30"/>
      <c r="ION30"/>
      <c r="IOO30"/>
      <c r="IOP30"/>
      <c r="IOQ30"/>
      <c r="IOR30"/>
      <c r="IOS30"/>
      <c r="IOT30"/>
      <c r="IOU30"/>
      <c r="IOV30"/>
      <c r="IOW30"/>
      <c r="IOX30"/>
      <c r="IOY30"/>
      <c r="IOZ30"/>
      <c r="IPA30"/>
      <c r="IPB30"/>
      <c r="IPC30"/>
      <c r="IPD30"/>
      <c r="IPE30"/>
      <c r="IPF30"/>
      <c r="IPG30"/>
      <c r="IPH30"/>
      <c r="IPI30"/>
      <c r="IPJ30"/>
      <c r="IPK30"/>
      <c r="IPL30"/>
      <c r="IPM30"/>
      <c r="IPN30"/>
      <c r="IPO30"/>
      <c r="IPP30"/>
      <c r="IPQ30"/>
      <c r="IPR30"/>
      <c r="IPS30"/>
      <c r="IPT30"/>
      <c r="IPU30"/>
      <c r="IPV30"/>
      <c r="IPW30"/>
      <c r="IPX30"/>
      <c r="IPY30"/>
      <c r="IPZ30"/>
      <c r="IQA30"/>
      <c r="IQB30"/>
      <c r="IQC30"/>
      <c r="IQD30"/>
      <c r="IQE30"/>
      <c r="IQF30"/>
      <c r="IQG30"/>
      <c r="IQH30"/>
      <c r="IQI30"/>
      <c r="IQJ30"/>
      <c r="IQK30"/>
      <c r="IQL30"/>
      <c r="IQM30"/>
      <c r="IQN30"/>
      <c r="IQO30"/>
      <c r="IQP30"/>
      <c r="IQQ30"/>
      <c r="IQR30"/>
      <c r="IQS30"/>
      <c r="IQT30"/>
      <c r="IQU30"/>
      <c r="IQV30"/>
      <c r="IQW30"/>
      <c r="IQX30"/>
      <c r="IQY30"/>
      <c r="IQZ30"/>
      <c r="IRA30"/>
      <c r="IRB30"/>
      <c r="IRC30"/>
      <c r="IRD30"/>
      <c r="IRE30"/>
      <c r="IRF30"/>
      <c r="IRG30"/>
      <c r="IRH30"/>
      <c r="IRI30"/>
      <c r="IRJ30"/>
      <c r="IRK30"/>
      <c r="IRL30"/>
      <c r="IRM30"/>
      <c r="IRN30"/>
      <c r="IRO30"/>
      <c r="IRP30"/>
      <c r="IRQ30"/>
      <c r="IRR30"/>
      <c r="IRS30"/>
      <c r="IRT30"/>
      <c r="IRU30"/>
      <c r="IRV30"/>
      <c r="IRW30"/>
      <c r="IRX30"/>
      <c r="IRY30"/>
      <c r="IRZ30"/>
      <c r="ISA30"/>
      <c r="ISB30"/>
      <c r="ISC30"/>
      <c r="ISD30"/>
      <c r="ISE30"/>
      <c r="ISF30"/>
      <c r="ISG30"/>
      <c r="ISH30"/>
      <c r="ISI30"/>
      <c r="ISJ30"/>
      <c r="ISK30"/>
      <c r="ISL30"/>
      <c r="ISM30"/>
      <c r="ISN30"/>
      <c r="ISO30"/>
      <c r="ISP30"/>
      <c r="ISQ30"/>
      <c r="ISR30"/>
      <c r="ISS30"/>
      <c r="IST30"/>
      <c r="ISU30"/>
      <c r="ISV30"/>
      <c r="ISW30"/>
      <c r="ISX30"/>
      <c r="ISY30"/>
      <c r="ISZ30"/>
      <c r="ITA30"/>
      <c r="ITB30"/>
      <c r="ITC30"/>
      <c r="ITD30"/>
      <c r="ITE30"/>
      <c r="ITF30"/>
      <c r="ITG30"/>
      <c r="ITH30"/>
      <c r="ITI30"/>
      <c r="ITJ30"/>
      <c r="ITK30"/>
      <c r="ITL30"/>
      <c r="ITM30"/>
      <c r="ITN30"/>
      <c r="ITO30"/>
      <c r="ITP30"/>
      <c r="ITQ30"/>
      <c r="ITR30"/>
      <c r="ITS30"/>
      <c r="ITT30"/>
      <c r="ITU30"/>
      <c r="ITV30"/>
      <c r="ITW30"/>
      <c r="ITX30"/>
      <c r="ITY30"/>
      <c r="ITZ30"/>
      <c r="IUA30"/>
      <c r="IUB30"/>
      <c r="IUC30"/>
      <c r="IUD30"/>
      <c r="IUE30"/>
      <c r="IUF30"/>
      <c r="IUG30"/>
      <c r="IUH30"/>
      <c r="IUI30"/>
      <c r="IUJ30"/>
      <c r="IUK30"/>
      <c r="IUL30"/>
      <c r="IUM30"/>
      <c r="IUN30"/>
      <c r="IUO30"/>
      <c r="IUP30"/>
      <c r="IUQ30"/>
      <c r="IUR30"/>
      <c r="IUS30"/>
      <c r="IUT30"/>
      <c r="IUU30"/>
      <c r="IUV30"/>
      <c r="IUW30"/>
      <c r="IUX30"/>
      <c r="IUY30"/>
      <c r="IUZ30"/>
      <c r="IVA30"/>
      <c r="IVB30"/>
      <c r="IVC30"/>
      <c r="IVD30"/>
      <c r="IVE30"/>
      <c r="IVF30"/>
      <c r="IVG30"/>
      <c r="IVH30"/>
      <c r="IVI30"/>
      <c r="IVJ30"/>
      <c r="IVK30"/>
      <c r="IVL30"/>
      <c r="IVM30"/>
      <c r="IVN30"/>
      <c r="IVO30"/>
      <c r="IVP30"/>
      <c r="IVQ30"/>
      <c r="IVR30"/>
      <c r="IVS30"/>
      <c r="IVT30"/>
      <c r="IVU30"/>
      <c r="IVV30"/>
      <c r="IVW30"/>
      <c r="IVX30"/>
      <c r="IVY30"/>
      <c r="IVZ30"/>
      <c r="IWA30"/>
      <c r="IWB30"/>
      <c r="IWC30"/>
      <c r="IWD30"/>
      <c r="IWE30"/>
      <c r="IWF30"/>
      <c r="IWG30"/>
      <c r="IWH30"/>
      <c r="IWI30"/>
      <c r="IWJ30"/>
      <c r="IWK30"/>
      <c r="IWL30"/>
      <c r="IWM30"/>
      <c r="IWN30"/>
      <c r="IWO30"/>
      <c r="IWP30"/>
      <c r="IWQ30"/>
      <c r="IWR30"/>
      <c r="IWS30"/>
      <c r="IWT30"/>
      <c r="IWU30"/>
      <c r="IWV30"/>
      <c r="IWW30"/>
      <c r="IWX30"/>
      <c r="IWY30"/>
      <c r="IWZ30"/>
      <c r="IXA30"/>
      <c r="IXB30"/>
      <c r="IXC30"/>
      <c r="IXD30"/>
      <c r="IXE30"/>
      <c r="IXF30"/>
      <c r="IXG30"/>
      <c r="IXH30"/>
      <c r="IXI30"/>
      <c r="IXJ30"/>
      <c r="IXK30"/>
      <c r="IXL30"/>
      <c r="IXM30"/>
      <c r="IXN30"/>
      <c r="IXO30"/>
      <c r="IXP30"/>
      <c r="IXQ30"/>
      <c r="IXR30"/>
      <c r="IXS30"/>
      <c r="IXT30"/>
      <c r="IXU30"/>
      <c r="IXV30"/>
      <c r="IXW30"/>
      <c r="IXX30"/>
      <c r="IXY30"/>
      <c r="IXZ30"/>
      <c r="IYA30"/>
      <c r="IYB30"/>
      <c r="IYC30"/>
      <c r="IYD30"/>
      <c r="IYE30"/>
      <c r="IYF30"/>
      <c r="IYG30"/>
      <c r="IYH30"/>
      <c r="IYI30"/>
      <c r="IYJ30"/>
      <c r="IYK30"/>
      <c r="IYL30"/>
      <c r="IYM30"/>
      <c r="IYN30"/>
      <c r="IYO30"/>
      <c r="IYP30"/>
      <c r="IYQ30"/>
      <c r="IYR30"/>
      <c r="IYS30"/>
      <c r="IYT30"/>
      <c r="IYU30"/>
      <c r="IYV30"/>
      <c r="IYW30"/>
      <c r="IYX30"/>
      <c r="IYY30"/>
      <c r="IYZ30"/>
      <c r="IZA30"/>
      <c r="IZB30"/>
      <c r="IZC30"/>
      <c r="IZD30"/>
      <c r="IZE30"/>
      <c r="IZF30"/>
      <c r="IZG30"/>
      <c r="IZH30"/>
      <c r="IZI30"/>
      <c r="IZJ30"/>
      <c r="IZK30"/>
      <c r="IZL30"/>
      <c r="IZM30"/>
      <c r="IZN30"/>
      <c r="IZO30"/>
      <c r="IZP30"/>
      <c r="IZQ30"/>
      <c r="IZR30"/>
      <c r="IZS30"/>
      <c r="IZT30"/>
      <c r="IZU30"/>
      <c r="IZV30"/>
      <c r="IZW30"/>
      <c r="IZX30"/>
      <c r="IZY30"/>
      <c r="IZZ30"/>
      <c r="JAA30"/>
      <c r="JAB30"/>
      <c r="JAC30"/>
      <c r="JAD30"/>
      <c r="JAE30"/>
      <c r="JAF30"/>
      <c r="JAG30"/>
      <c r="JAH30"/>
      <c r="JAI30"/>
      <c r="JAJ30"/>
      <c r="JAK30"/>
      <c r="JAL30"/>
      <c r="JAM30"/>
      <c r="JAN30"/>
      <c r="JAO30"/>
      <c r="JAP30"/>
      <c r="JAQ30"/>
      <c r="JAR30"/>
      <c r="JAS30"/>
      <c r="JAT30"/>
      <c r="JAU30"/>
      <c r="JAV30"/>
      <c r="JAW30"/>
      <c r="JAX30"/>
      <c r="JAY30"/>
      <c r="JAZ30"/>
      <c r="JBA30"/>
      <c r="JBB30"/>
      <c r="JBC30"/>
      <c r="JBD30"/>
      <c r="JBE30"/>
      <c r="JBF30"/>
      <c r="JBG30"/>
      <c r="JBH30"/>
      <c r="JBI30"/>
      <c r="JBJ30"/>
      <c r="JBK30"/>
      <c r="JBL30"/>
      <c r="JBM30"/>
      <c r="JBN30"/>
      <c r="JBO30"/>
      <c r="JBP30"/>
      <c r="JBQ30"/>
      <c r="JBR30"/>
      <c r="JBS30"/>
      <c r="JBT30"/>
      <c r="JBU30"/>
      <c r="JBV30"/>
      <c r="JBW30"/>
      <c r="JBX30"/>
      <c r="JBY30"/>
      <c r="JBZ30"/>
      <c r="JCA30"/>
      <c r="JCB30"/>
      <c r="JCC30"/>
      <c r="JCD30"/>
      <c r="JCE30"/>
      <c r="JCF30"/>
      <c r="JCG30"/>
      <c r="JCH30"/>
      <c r="JCI30"/>
      <c r="JCJ30"/>
      <c r="JCK30"/>
      <c r="JCL30"/>
      <c r="JCM30"/>
      <c r="JCN30"/>
      <c r="JCO30"/>
      <c r="JCP30"/>
      <c r="JCQ30"/>
      <c r="JCR30"/>
      <c r="JCS30"/>
      <c r="JCT30"/>
      <c r="JCU30"/>
      <c r="JCV30"/>
      <c r="JCW30"/>
      <c r="JCX30"/>
      <c r="JCY30"/>
      <c r="JCZ30"/>
      <c r="JDA30"/>
      <c r="JDB30"/>
      <c r="JDC30"/>
      <c r="JDD30"/>
      <c r="JDE30"/>
      <c r="JDF30"/>
      <c r="JDG30"/>
      <c r="JDH30"/>
      <c r="JDI30"/>
      <c r="JDJ30"/>
      <c r="JDK30"/>
      <c r="JDL30"/>
      <c r="JDM30"/>
      <c r="JDN30"/>
      <c r="JDO30"/>
      <c r="JDP30"/>
      <c r="JDQ30"/>
      <c r="JDR30"/>
      <c r="JDS30"/>
      <c r="JDT30"/>
      <c r="JDU30"/>
      <c r="JDV30"/>
      <c r="JDW30"/>
      <c r="JDX30"/>
      <c r="JDY30"/>
      <c r="JDZ30"/>
      <c r="JEA30"/>
      <c r="JEB30"/>
      <c r="JEC30"/>
      <c r="JED30"/>
      <c r="JEE30"/>
      <c r="JEF30"/>
      <c r="JEG30"/>
      <c r="JEH30"/>
      <c r="JEI30"/>
      <c r="JEJ30"/>
      <c r="JEK30"/>
      <c r="JEL30"/>
      <c r="JEM30"/>
      <c r="JEN30"/>
      <c r="JEO30"/>
      <c r="JEP30"/>
      <c r="JEQ30"/>
      <c r="JER30"/>
      <c r="JES30"/>
      <c r="JET30"/>
      <c r="JEU30"/>
      <c r="JEV30"/>
      <c r="JEW30"/>
      <c r="JEX30"/>
      <c r="JEY30"/>
      <c r="JEZ30"/>
      <c r="JFA30"/>
      <c r="JFB30"/>
      <c r="JFC30"/>
      <c r="JFD30"/>
      <c r="JFE30"/>
      <c r="JFF30"/>
      <c r="JFG30"/>
      <c r="JFH30"/>
      <c r="JFI30"/>
      <c r="JFJ30"/>
      <c r="JFK30"/>
      <c r="JFL30"/>
      <c r="JFM30"/>
      <c r="JFN30"/>
      <c r="JFO30"/>
      <c r="JFP30"/>
      <c r="JFQ30"/>
      <c r="JFR30"/>
      <c r="JFS30"/>
      <c r="JFT30"/>
      <c r="JFU30"/>
      <c r="JFV30"/>
      <c r="JFW30"/>
      <c r="JFX30"/>
      <c r="JFY30"/>
      <c r="JFZ30"/>
      <c r="JGA30"/>
      <c r="JGB30"/>
      <c r="JGC30"/>
      <c r="JGD30"/>
      <c r="JGE30"/>
      <c r="JGF30"/>
      <c r="JGG30"/>
      <c r="JGH30"/>
      <c r="JGI30"/>
      <c r="JGJ30"/>
      <c r="JGK30"/>
      <c r="JGL30"/>
      <c r="JGM30"/>
      <c r="JGN30"/>
      <c r="JGO30"/>
      <c r="JGP30"/>
      <c r="JGQ30"/>
      <c r="JGR30"/>
      <c r="JGS30"/>
      <c r="JGT30"/>
      <c r="JGU30"/>
      <c r="JGV30"/>
      <c r="JGW30"/>
      <c r="JGX30"/>
      <c r="JGY30"/>
      <c r="JGZ30"/>
      <c r="JHA30"/>
      <c r="JHB30"/>
      <c r="JHC30"/>
      <c r="JHD30"/>
      <c r="JHE30"/>
      <c r="JHF30"/>
      <c r="JHG30"/>
      <c r="JHH30"/>
      <c r="JHI30"/>
      <c r="JHJ30"/>
      <c r="JHK30"/>
      <c r="JHL30"/>
      <c r="JHM30"/>
      <c r="JHN30"/>
      <c r="JHO30"/>
      <c r="JHP30"/>
      <c r="JHQ30"/>
      <c r="JHR30"/>
      <c r="JHS30"/>
      <c r="JHT30"/>
      <c r="JHU30"/>
      <c r="JHV30"/>
      <c r="JHW30"/>
      <c r="JHX30"/>
      <c r="JHY30"/>
      <c r="JHZ30"/>
      <c r="JIA30"/>
      <c r="JIB30"/>
      <c r="JIC30"/>
      <c r="JID30"/>
      <c r="JIE30"/>
      <c r="JIF30"/>
      <c r="JIG30"/>
      <c r="JIH30"/>
      <c r="JII30"/>
      <c r="JIJ30"/>
      <c r="JIK30"/>
      <c r="JIL30"/>
      <c r="JIM30"/>
      <c r="JIN30"/>
      <c r="JIO30"/>
      <c r="JIP30"/>
      <c r="JIQ30"/>
      <c r="JIR30"/>
      <c r="JIS30"/>
      <c r="JIT30"/>
      <c r="JIU30"/>
      <c r="JIV30"/>
      <c r="JIW30"/>
      <c r="JIX30"/>
      <c r="JIY30"/>
      <c r="JIZ30"/>
      <c r="JJA30"/>
      <c r="JJB30"/>
      <c r="JJC30"/>
      <c r="JJD30"/>
      <c r="JJE30"/>
      <c r="JJF30"/>
      <c r="JJG30"/>
      <c r="JJH30"/>
      <c r="JJI30"/>
      <c r="JJJ30"/>
      <c r="JJK30"/>
      <c r="JJL30"/>
      <c r="JJM30"/>
      <c r="JJN30"/>
      <c r="JJO30"/>
      <c r="JJP30"/>
      <c r="JJQ30"/>
      <c r="JJR30"/>
      <c r="JJS30"/>
      <c r="JJT30"/>
      <c r="JJU30"/>
      <c r="JJV30"/>
      <c r="JJW30"/>
      <c r="JJX30"/>
      <c r="JJY30"/>
      <c r="JJZ30"/>
      <c r="JKA30"/>
      <c r="JKB30"/>
      <c r="JKC30"/>
      <c r="JKD30"/>
      <c r="JKE30"/>
      <c r="JKF30"/>
      <c r="JKG30"/>
      <c r="JKH30"/>
      <c r="JKI30"/>
      <c r="JKJ30"/>
      <c r="JKK30"/>
      <c r="JKL30"/>
      <c r="JKM30"/>
      <c r="JKN30"/>
      <c r="JKO30"/>
      <c r="JKP30"/>
      <c r="JKQ30"/>
      <c r="JKR30"/>
      <c r="JKS30"/>
      <c r="JKT30"/>
      <c r="JKU30"/>
      <c r="JKV30"/>
      <c r="JKW30"/>
      <c r="JKX30"/>
      <c r="JKY30"/>
      <c r="JKZ30"/>
      <c r="JLA30"/>
      <c r="JLB30"/>
      <c r="JLC30"/>
      <c r="JLD30"/>
      <c r="JLE30"/>
      <c r="JLF30"/>
      <c r="JLG30"/>
      <c r="JLH30"/>
      <c r="JLI30"/>
      <c r="JLJ30"/>
      <c r="JLK30"/>
      <c r="JLL30"/>
      <c r="JLM30"/>
      <c r="JLN30"/>
      <c r="JLO30"/>
      <c r="JLP30"/>
      <c r="JLQ30"/>
      <c r="JLR30"/>
      <c r="JLS30"/>
      <c r="JLT30"/>
      <c r="JLU30"/>
      <c r="JLV30"/>
      <c r="JLW30"/>
      <c r="JLX30"/>
      <c r="JLY30"/>
      <c r="JLZ30"/>
      <c r="JMA30"/>
      <c r="JMB30"/>
      <c r="JMC30"/>
      <c r="JMD30"/>
      <c r="JME30"/>
      <c r="JMF30"/>
      <c r="JMG30"/>
      <c r="JMH30"/>
      <c r="JMI30"/>
      <c r="JMJ30"/>
      <c r="JMK30"/>
      <c r="JML30"/>
      <c r="JMM30"/>
      <c r="JMN30"/>
      <c r="JMO30"/>
      <c r="JMP30"/>
      <c r="JMQ30"/>
      <c r="JMR30"/>
      <c r="JMS30"/>
      <c r="JMT30"/>
      <c r="JMU30"/>
      <c r="JMV30"/>
      <c r="JMW30"/>
      <c r="JMX30"/>
      <c r="JMY30"/>
      <c r="JMZ30"/>
      <c r="JNA30"/>
      <c r="JNB30"/>
      <c r="JNC30"/>
      <c r="JND30"/>
      <c r="JNE30"/>
      <c r="JNF30"/>
      <c r="JNG30"/>
      <c r="JNH30"/>
      <c r="JNI30"/>
      <c r="JNJ30"/>
      <c r="JNK30"/>
      <c r="JNL30"/>
      <c r="JNM30"/>
      <c r="JNN30"/>
      <c r="JNO30"/>
      <c r="JNP30"/>
      <c r="JNQ30"/>
      <c r="JNR30"/>
      <c r="JNS30"/>
      <c r="JNT30"/>
      <c r="JNU30"/>
      <c r="JNV30"/>
      <c r="JNW30"/>
      <c r="JNX30"/>
      <c r="JNY30"/>
      <c r="JNZ30"/>
      <c r="JOA30"/>
      <c r="JOB30"/>
      <c r="JOC30"/>
      <c r="JOD30"/>
      <c r="JOE30"/>
      <c r="JOF30"/>
      <c r="JOG30"/>
      <c r="JOH30"/>
      <c r="JOI30"/>
      <c r="JOJ30"/>
      <c r="JOK30"/>
      <c r="JOL30"/>
      <c r="JOM30"/>
      <c r="JON30"/>
      <c r="JOO30"/>
      <c r="JOP30"/>
      <c r="JOQ30"/>
      <c r="JOR30"/>
      <c r="JOS30"/>
      <c r="JOT30"/>
      <c r="JOU30"/>
      <c r="JOV30"/>
      <c r="JOW30"/>
      <c r="JOX30"/>
      <c r="JOY30"/>
      <c r="JOZ30"/>
      <c r="JPA30"/>
      <c r="JPB30"/>
      <c r="JPC30"/>
      <c r="JPD30"/>
      <c r="JPE30"/>
      <c r="JPF30"/>
      <c r="JPG30"/>
      <c r="JPH30"/>
      <c r="JPI30"/>
      <c r="JPJ30"/>
      <c r="JPK30"/>
      <c r="JPL30"/>
      <c r="JPM30"/>
      <c r="JPN30"/>
      <c r="JPO30"/>
      <c r="JPP30"/>
      <c r="JPQ30"/>
      <c r="JPR30"/>
      <c r="JPS30"/>
      <c r="JPT30"/>
      <c r="JPU30"/>
      <c r="JPV30"/>
      <c r="JPW30"/>
      <c r="JPX30"/>
      <c r="JPY30"/>
      <c r="JPZ30"/>
      <c r="JQA30"/>
      <c r="JQB30"/>
      <c r="JQC30"/>
      <c r="JQD30"/>
      <c r="JQE30"/>
      <c r="JQF30"/>
      <c r="JQG30"/>
      <c r="JQH30"/>
      <c r="JQI30"/>
      <c r="JQJ30"/>
      <c r="JQK30"/>
      <c r="JQL30"/>
      <c r="JQM30"/>
      <c r="JQN30"/>
      <c r="JQO30"/>
      <c r="JQP30"/>
      <c r="JQQ30"/>
      <c r="JQR30"/>
      <c r="JQS30"/>
      <c r="JQT30"/>
      <c r="JQU30"/>
      <c r="JQV30"/>
      <c r="JQW30"/>
      <c r="JQX30"/>
      <c r="JQY30"/>
      <c r="JQZ30"/>
      <c r="JRA30"/>
      <c r="JRB30"/>
      <c r="JRC30"/>
      <c r="JRD30"/>
      <c r="JRE30"/>
      <c r="JRF30"/>
      <c r="JRG30"/>
      <c r="JRH30"/>
      <c r="JRI30"/>
      <c r="JRJ30"/>
      <c r="JRK30"/>
      <c r="JRL30"/>
      <c r="JRM30"/>
      <c r="JRN30"/>
      <c r="JRO30"/>
      <c r="JRP30"/>
      <c r="JRQ30"/>
      <c r="JRR30"/>
      <c r="JRS30"/>
      <c r="JRT30"/>
      <c r="JRU30"/>
      <c r="JRV30"/>
      <c r="JRW30"/>
      <c r="JRX30"/>
      <c r="JRY30"/>
      <c r="JRZ30"/>
      <c r="JSA30"/>
      <c r="JSB30"/>
      <c r="JSC30"/>
      <c r="JSD30"/>
      <c r="JSE30"/>
      <c r="JSF30"/>
      <c r="JSG30"/>
      <c r="JSH30"/>
      <c r="JSI30"/>
      <c r="JSJ30"/>
      <c r="JSK30"/>
      <c r="JSL30"/>
      <c r="JSM30"/>
      <c r="JSN30"/>
      <c r="JSO30"/>
      <c r="JSP30"/>
      <c r="JSQ30"/>
      <c r="JSR30"/>
      <c r="JSS30"/>
      <c r="JST30"/>
      <c r="JSU30"/>
      <c r="JSV30"/>
      <c r="JSW30"/>
      <c r="JSX30"/>
      <c r="JSY30"/>
      <c r="JSZ30"/>
      <c r="JTA30"/>
      <c r="JTB30"/>
      <c r="JTC30"/>
      <c r="JTD30"/>
      <c r="JTE30"/>
      <c r="JTF30"/>
      <c r="JTG30"/>
      <c r="JTH30"/>
      <c r="JTI30"/>
      <c r="JTJ30"/>
      <c r="JTK30"/>
      <c r="JTL30"/>
      <c r="JTM30"/>
      <c r="JTN30"/>
      <c r="JTO30"/>
      <c r="JTP30"/>
      <c r="JTQ30"/>
      <c r="JTR30"/>
      <c r="JTS30"/>
      <c r="JTT30"/>
      <c r="JTU30"/>
      <c r="JTV30"/>
      <c r="JTW30"/>
      <c r="JTX30"/>
      <c r="JTY30"/>
      <c r="JTZ30"/>
      <c r="JUA30"/>
      <c r="JUB30"/>
      <c r="JUC30"/>
      <c r="JUD30"/>
      <c r="JUE30"/>
      <c r="JUF30"/>
      <c r="JUG30"/>
      <c r="JUH30"/>
      <c r="JUI30"/>
      <c r="JUJ30"/>
      <c r="JUK30"/>
      <c r="JUL30"/>
      <c r="JUM30"/>
      <c r="JUN30"/>
      <c r="JUO30"/>
      <c r="JUP30"/>
      <c r="JUQ30"/>
      <c r="JUR30"/>
      <c r="JUS30"/>
      <c r="JUT30"/>
      <c r="JUU30"/>
      <c r="JUV30"/>
      <c r="JUW30"/>
      <c r="JUX30"/>
      <c r="JUY30"/>
      <c r="JUZ30"/>
      <c r="JVA30"/>
      <c r="JVB30"/>
      <c r="JVC30"/>
      <c r="JVD30"/>
      <c r="JVE30"/>
      <c r="JVF30"/>
      <c r="JVG30"/>
      <c r="JVH30"/>
      <c r="JVI30"/>
      <c r="JVJ30"/>
      <c r="JVK30"/>
      <c r="JVL30"/>
      <c r="JVM30"/>
      <c r="JVN30"/>
      <c r="JVO30"/>
      <c r="JVP30"/>
      <c r="JVQ30"/>
      <c r="JVR30"/>
      <c r="JVS30"/>
      <c r="JVT30"/>
      <c r="JVU30"/>
      <c r="JVV30"/>
      <c r="JVW30"/>
      <c r="JVX30"/>
      <c r="JVY30"/>
      <c r="JVZ30"/>
      <c r="JWA30"/>
      <c r="JWB30"/>
      <c r="JWC30"/>
      <c r="JWD30"/>
      <c r="JWE30"/>
      <c r="JWF30"/>
      <c r="JWG30"/>
      <c r="JWH30"/>
      <c r="JWI30"/>
      <c r="JWJ30"/>
      <c r="JWK30"/>
      <c r="JWL30"/>
      <c r="JWM30"/>
      <c r="JWN30"/>
      <c r="JWO30"/>
      <c r="JWP30"/>
      <c r="JWQ30"/>
      <c r="JWR30"/>
      <c r="JWS30"/>
      <c r="JWT30"/>
      <c r="JWU30"/>
      <c r="JWV30"/>
      <c r="JWW30"/>
      <c r="JWX30"/>
      <c r="JWY30"/>
      <c r="JWZ30"/>
      <c r="JXA30"/>
      <c r="JXB30"/>
      <c r="JXC30"/>
      <c r="JXD30"/>
      <c r="JXE30"/>
      <c r="JXF30"/>
      <c r="JXG30"/>
      <c r="JXH30"/>
      <c r="JXI30"/>
      <c r="JXJ30"/>
      <c r="JXK30"/>
      <c r="JXL30"/>
      <c r="JXM30"/>
      <c r="JXN30"/>
      <c r="JXO30"/>
      <c r="JXP30"/>
      <c r="JXQ30"/>
      <c r="JXR30"/>
      <c r="JXS30"/>
      <c r="JXT30"/>
      <c r="JXU30"/>
      <c r="JXV30"/>
      <c r="JXW30"/>
      <c r="JXX30"/>
      <c r="JXY30"/>
      <c r="JXZ30"/>
      <c r="JYA30"/>
      <c r="JYB30"/>
      <c r="JYC30"/>
      <c r="JYD30"/>
      <c r="JYE30"/>
      <c r="JYF30"/>
      <c r="JYG30"/>
      <c r="JYH30"/>
      <c r="JYI30"/>
      <c r="JYJ30"/>
      <c r="JYK30"/>
      <c r="JYL30"/>
      <c r="JYM30"/>
      <c r="JYN30"/>
      <c r="JYO30"/>
      <c r="JYP30"/>
      <c r="JYQ30"/>
      <c r="JYR30"/>
      <c r="JYS30"/>
      <c r="JYT30"/>
      <c r="JYU30"/>
      <c r="JYV30"/>
      <c r="JYW30"/>
      <c r="JYX30"/>
      <c r="JYY30"/>
      <c r="JYZ30"/>
      <c r="JZA30"/>
      <c r="JZB30"/>
      <c r="JZC30"/>
      <c r="JZD30"/>
      <c r="JZE30"/>
      <c r="JZF30"/>
      <c r="JZG30"/>
      <c r="JZH30"/>
      <c r="JZI30"/>
      <c r="JZJ30"/>
      <c r="JZK30"/>
      <c r="JZL30"/>
      <c r="JZM30"/>
      <c r="JZN30"/>
      <c r="JZO30"/>
      <c r="JZP30"/>
      <c r="JZQ30"/>
      <c r="JZR30"/>
      <c r="JZS30"/>
      <c r="JZT30"/>
      <c r="JZU30"/>
      <c r="JZV30"/>
      <c r="JZW30"/>
      <c r="JZX30"/>
      <c r="JZY30"/>
      <c r="JZZ30"/>
      <c r="KAA30"/>
      <c r="KAB30"/>
      <c r="KAC30"/>
      <c r="KAD30"/>
      <c r="KAE30"/>
      <c r="KAF30"/>
      <c r="KAG30"/>
      <c r="KAH30"/>
      <c r="KAI30"/>
      <c r="KAJ30"/>
      <c r="KAK30"/>
      <c r="KAL30"/>
      <c r="KAM30"/>
      <c r="KAN30"/>
      <c r="KAO30"/>
      <c r="KAP30"/>
      <c r="KAQ30"/>
      <c r="KAR30"/>
      <c r="KAS30"/>
      <c r="KAT30"/>
      <c r="KAU30"/>
      <c r="KAV30"/>
      <c r="KAW30"/>
      <c r="KAX30"/>
      <c r="KAY30"/>
      <c r="KAZ30"/>
      <c r="KBA30"/>
      <c r="KBB30"/>
      <c r="KBC30"/>
      <c r="KBD30"/>
      <c r="KBE30"/>
      <c r="KBF30"/>
      <c r="KBG30"/>
      <c r="KBH30"/>
      <c r="KBI30"/>
      <c r="KBJ30"/>
      <c r="KBK30"/>
      <c r="KBL30"/>
      <c r="KBM30"/>
      <c r="KBN30"/>
      <c r="KBO30"/>
      <c r="KBP30"/>
      <c r="KBQ30"/>
      <c r="KBR30"/>
      <c r="KBS30"/>
      <c r="KBT30"/>
      <c r="KBU30"/>
      <c r="KBV30"/>
      <c r="KBW30"/>
      <c r="KBX30"/>
      <c r="KBY30"/>
      <c r="KBZ30"/>
      <c r="KCA30"/>
      <c r="KCB30"/>
      <c r="KCC30"/>
      <c r="KCD30"/>
      <c r="KCE30"/>
      <c r="KCF30"/>
      <c r="KCG30"/>
      <c r="KCH30"/>
      <c r="KCI30"/>
      <c r="KCJ30"/>
      <c r="KCK30"/>
      <c r="KCL30"/>
      <c r="KCM30"/>
      <c r="KCN30"/>
      <c r="KCO30"/>
      <c r="KCP30"/>
      <c r="KCQ30"/>
      <c r="KCR30"/>
      <c r="KCS30"/>
      <c r="KCT30"/>
      <c r="KCU30"/>
      <c r="KCV30"/>
      <c r="KCW30"/>
      <c r="KCX30"/>
      <c r="KCY30"/>
      <c r="KCZ30"/>
      <c r="KDA30"/>
      <c r="KDB30"/>
      <c r="KDC30"/>
      <c r="KDD30"/>
      <c r="KDE30"/>
      <c r="KDF30"/>
      <c r="KDG30"/>
      <c r="KDH30"/>
      <c r="KDI30"/>
      <c r="KDJ30"/>
      <c r="KDK30"/>
      <c r="KDL30"/>
      <c r="KDM30"/>
      <c r="KDN30"/>
      <c r="KDO30"/>
      <c r="KDP30"/>
      <c r="KDQ30"/>
      <c r="KDR30"/>
      <c r="KDS30"/>
      <c r="KDT30"/>
      <c r="KDU30"/>
      <c r="KDV30"/>
      <c r="KDW30"/>
      <c r="KDX30"/>
      <c r="KDY30"/>
      <c r="KDZ30"/>
      <c r="KEA30"/>
      <c r="KEB30"/>
      <c r="KEC30"/>
      <c r="KED30"/>
      <c r="KEE30"/>
      <c r="KEF30"/>
      <c r="KEG30"/>
      <c r="KEH30"/>
      <c r="KEI30"/>
      <c r="KEJ30"/>
      <c r="KEK30"/>
      <c r="KEL30"/>
      <c r="KEM30"/>
      <c r="KEN30"/>
      <c r="KEO30"/>
      <c r="KEP30"/>
      <c r="KEQ30"/>
      <c r="KER30"/>
      <c r="KES30"/>
      <c r="KET30"/>
      <c r="KEU30"/>
      <c r="KEV30"/>
      <c r="KEW30"/>
      <c r="KEX30"/>
      <c r="KEY30"/>
      <c r="KEZ30"/>
      <c r="KFA30"/>
      <c r="KFB30"/>
      <c r="KFC30"/>
      <c r="KFD30"/>
      <c r="KFE30"/>
      <c r="KFF30"/>
      <c r="KFG30"/>
      <c r="KFH30"/>
      <c r="KFI30"/>
      <c r="KFJ30"/>
      <c r="KFK30"/>
      <c r="KFL30"/>
      <c r="KFM30"/>
      <c r="KFN30"/>
      <c r="KFO30"/>
      <c r="KFP30"/>
      <c r="KFQ30"/>
      <c r="KFR30"/>
      <c r="KFS30"/>
      <c r="KFT30"/>
      <c r="KFU30"/>
      <c r="KFV30"/>
      <c r="KFW30"/>
      <c r="KFX30"/>
      <c r="KFY30"/>
      <c r="KFZ30"/>
      <c r="KGA30"/>
      <c r="KGB30"/>
      <c r="KGC30"/>
      <c r="KGD30"/>
      <c r="KGE30"/>
      <c r="KGF30"/>
      <c r="KGG30"/>
      <c r="KGH30"/>
      <c r="KGI30"/>
      <c r="KGJ30"/>
      <c r="KGK30"/>
      <c r="KGL30"/>
      <c r="KGM30"/>
      <c r="KGN30"/>
      <c r="KGO30"/>
      <c r="KGP30"/>
      <c r="KGQ30"/>
      <c r="KGR30"/>
      <c r="KGS30"/>
      <c r="KGT30"/>
      <c r="KGU30"/>
      <c r="KGV30"/>
      <c r="KGW30"/>
      <c r="KGX30"/>
      <c r="KGY30"/>
      <c r="KGZ30"/>
      <c r="KHA30"/>
      <c r="KHB30"/>
      <c r="KHC30"/>
      <c r="KHD30"/>
      <c r="KHE30"/>
      <c r="KHF30"/>
      <c r="KHG30"/>
      <c r="KHH30"/>
      <c r="KHI30"/>
      <c r="KHJ30"/>
      <c r="KHK30"/>
      <c r="KHL30"/>
      <c r="KHM30"/>
      <c r="KHN30"/>
      <c r="KHO30"/>
      <c r="KHP30"/>
      <c r="KHQ30"/>
      <c r="KHR30"/>
      <c r="KHS30"/>
      <c r="KHT30"/>
      <c r="KHU30"/>
      <c r="KHV30"/>
      <c r="KHW30"/>
      <c r="KHX30"/>
      <c r="KHY30"/>
      <c r="KHZ30"/>
      <c r="KIA30"/>
      <c r="KIB30"/>
      <c r="KIC30"/>
      <c r="KID30"/>
      <c r="KIE30"/>
      <c r="KIF30"/>
      <c r="KIG30"/>
      <c r="KIH30"/>
      <c r="KII30"/>
      <c r="KIJ30"/>
      <c r="KIK30"/>
      <c r="KIL30"/>
      <c r="KIM30"/>
      <c r="KIN30"/>
      <c r="KIO30"/>
      <c r="KIP30"/>
      <c r="KIQ30"/>
      <c r="KIR30"/>
      <c r="KIS30"/>
      <c r="KIT30"/>
      <c r="KIU30"/>
      <c r="KIV30"/>
      <c r="KIW30"/>
      <c r="KIX30"/>
      <c r="KIY30"/>
      <c r="KIZ30"/>
      <c r="KJA30"/>
      <c r="KJB30"/>
      <c r="KJC30"/>
      <c r="KJD30"/>
      <c r="KJE30"/>
      <c r="KJF30"/>
      <c r="KJG30"/>
      <c r="KJH30"/>
      <c r="KJI30"/>
      <c r="KJJ30"/>
      <c r="KJK30"/>
      <c r="KJL30"/>
      <c r="KJM30"/>
      <c r="KJN30"/>
      <c r="KJO30"/>
      <c r="KJP30"/>
      <c r="KJQ30"/>
      <c r="KJR30"/>
      <c r="KJS30"/>
      <c r="KJT30"/>
      <c r="KJU30"/>
      <c r="KJV30"/>
      <c r="KJW30"/>
      <c r="KJX30"/>
      <c r="KJY30"/>
      <c r="KJZ30"/>
      <c r="KKA30"/>
      <c r="KKB30"/>
      <c r="KKC30"/>
      <c r="KKD30"/>
      <c r="KKE30"/>
      <c r="KKF30"/>
      <c r="KKG30"/>
      <c r="KKH30"/>
      <c r="KKI30"/>
      <c r="KKJ30"/>
      <c r="KKK30"/>
      <c r="KKL30"/>
      <c r="KKM30"/>
      <c r="KKN30"/>
      <c r="KKO30"/>
      <c r="KKP30"/>
      <c r="KKQ30"/>
      <c r="KKR30"/>
      <c r="KKS30"/>
      <c r="KKT30"/>
      <c r="KKU30"/>
      <c r="KKV30"/>
      <c r="KKW30"/>
      <c r="KKX30"/>
      <c r="KKY30"/>
      <c r="KKZ30"/>
      <c r="KLA30"/>
      <c r="KLB30"/>
      <c r="KLC30"/>
      <c r="KLD30"/>
      <c r="KLE30"/>
      <c r="KLF30"/>
      <c r="KLG30"/>
      <c r="KLH30"/>
      <c r="KLI30"/>
      <c r="KLJ30"/>
      <c r="KLK30"/>
      <c r="KLL30"/>
      <c r="KLM30"/>
      <c r="KLN30"/>
      <c r="KLO30"/>
      <c r="KLP30"/>
      <c r="KLQ30"/>
      <c r="KLR30"/>
      <c r="KLS30"/>
      <c r="KLT30"/>
      <c r="KLU30"/>
      <c r="KLV30"/>
      <c r="KLW30"/>
      <c r="KLX30"/>
      <c r="KLY30"/>
      <c r="KLZ30"/>
      <c r="KMA30"/>
      <c r="KMB30"/>
      <c r="KMC30"/>
      <c r="KMD30"/>
      <c r="KME30"/>
      <c r="KMF30"/>
      <c r="KMG30"/>
      <c r="KMH30"/>
      <c r="KMI30"/>
      <c r="KMJ30"/>
      <c r="KMK30"/>
      <c r="KML30"/>
      <c r="KMM30"/>
      <c r="KMN30"/>
      <c r="KMO30"/>
      <c r="KMP30"/>
      <c r="KMQ30"/>
      <c r="KMR30"/>
      <c r="KMS30"/>
      <c r="KMT30"/>
      <c r="KMU30"/>
      <c r="KMV30"/>
      <c r="KMW30"/>
      <c r="KMX30"/>
      <c r="KMY30"/>
      <c r="KMZ30"/>
      <c r="KNA30"/>
      <c r="KNB30"/>
      <c r="KNC30"/>
      <c r="KND30"/>
      <c r="KNE30"/>
      <c r="KNF30"/>
      <c r="KNG30"/>
      <c r="KNH30"/>
      <c r="KNI30"/>
      <c r="KNJ30"/>
      <c r="KNK30"/>
      <c r="KNL30"/>
      <c r="KNM30"/>
      <c r="KNN30"/>
      <c r="KNO30"/>
      <c r="KNP30"/>
      <c r="KNQ30"/>
      <c r="KNR30"/>
      <c r="KNS30"/>
      <c r="KNT30"/>
      <c r="KNU30"/>
      <c r="KNV30"/>
      <c r="KNW30"/>
      <c r="KNX30"/>
      <c r="KNY30"/>
      <c r="KNZ30"/>
      <c r="KOA30"/>
      <c r="KOB30"/>
      <c r="KOC30"/>
      <c r="KOD30"/>
      <c r="KOE30"/>
      <c r="KOF30"/>
      <c r="KOG30"/>
      <c r="KOH30"/>
      <c r="KOI30"/>
      <c r="KOJ30"/>
      <c r="KOK30"/>
      <c r="KOL30"/>
      <c r="KOM30"/>
      <c r="KON30"/>
      <c r="KOO30"/>
      <c r="KOP30"/>
      <c r="KOQ30"/>
      <c r="KOR30"/>
      <c r="KOS30"/>
      <c r="KOT30"/>
      <c r="KOU30"/>
      <c r="KOV30"/>
      <c r="KOW30"/>
      <c r="KOX30"/>
      <c r="KOY30"/>
      <c r="KOZ30"/>
      <c r="KPA30"/>
      <c r="KPB30"/>
      <c r="KPC30"/>
      <c r="KPD30"/>
      <c r="KPE30"/>
      <c r="KPF30"/>
      <c r="KPG30"/>
      <c r="KPH30"/>
      <c r="KPI30"/>
      <c r="KPJ30"/>
      <c r="KPK30"/>
      <c r="KPL30"/>
      <c r="KPM30"/>
      <c r="KPN30"/>
      <c r="KPO30"/>
      <c r="KPP30"/>
      <c r="KPQ30"/>
      <c r="KPR30"/>
      <c r="KPS30"/>
      <c r="KPT30"/>
      <c r="KPU30"/>
      <c r="KPV30"/>
      <c r="KPW30"/>
      <c r="KPX30"/>
      <c r="KPY30"/>
      <c r="KPZ30"/>
      <c r="KQA30"/>
      <c r="KQB30"/>
      <c r="KQC30"/>
      <c r="KQD30"/>
      <c r="KQE30"/>
      <c r="KQF30"/>
      <c r="KQG30"/>
      <c r="KQH30"/>
      <c r="KQI30"/>
      <c r="KQJ30"/>
      <c r="KQK30"/>
      <c r="KQL30"/>
      <c r="KQM30"/>
      <c r="KQN30"/>
      <c r="KQO30"/>
      <c r="KQP30"/>
      <c r="KQQ30"/>
      <c r="KQR30"/>
      <c r="KQS30"/>
      <c r="KQT30"/>
      <c r="KQU30"/>
      <c r="KQV30"/>
      <c r="KQW30"/>
      <c r="KQX30"/>
      <c r="KQY30"/>
      <c r="KQZ30"/>
      <c r="KRA30"/>
      <c r="KRB30"/>
      <c r="KRC30"/>
      <c r="KRD30"/>
      <c r="KRE30"/>
      <c r="KRF30"/>
      <c r="KRG30"/>
      <c r="KRH30"/>
      <c r="KRI30"/>
      <c r="KRJ30"/>
      <c r="KRK30"/>
      <c r="KRL30"/>
      <c r="KRM30"/>
      <c r="KRN30"/>
      <c r="KRO30"/>
      <c r="KRP30"/>
      <c r="KRQ30"/>
      <c r="KRR30"/>
      <c r="KRS30"/>
      <c r="KRT30"/>
      <c r="KRU30"/>
      <c r="KRV30"/>
      <c r="KRW30"/>
      <c r="KRX30"/>
      <c r="KRY30"/>
      <c r="KRZ30"/>
      <c r="KSA30"/>
      <c r="KSB30"/>
      <c r="KSC30"/>
      <c r="KSD30"/>
      <c r="KSE30"/>
      <c r="KSF30"/>
      <c r="KSG30"/>
      <c r="KSH30"/>
      <c r="KSI30"/>
      <c r="KSJ30"/>
      <c r="KSK30"/>
      <c r="KSL30"/>
      <c r="KSM30"/>
      <c r="KSN30"/>
      <c r="KSO30"/>
      <c r="KSP30"/>
      <c r="KSQ30"/>
      <c r="KSR30"/>
      <c r="KSS30"/>
      <c r="KST30"/>
      <c r="KSU30"/>
      <c r="KSV30"/>
      <c r="KSW30"/>
      <c r="KSX30"/>
      <c r="KSY30"/>
      <c r="KSZ30"/>
      <c r="KTA30"/>
      <c r="KTB30"/>
      <c r="KTC30"/>
      <c r="KTD30"/>
      <c r="KTE30"/>
      <c r="KTF30"/>
      <c r="KTG30"/>
      <c r="KTH30"/>
      <c r="KTI30"/>
      <c r="KTJ30"/>
      <c r="KTK30"/>
      <c r="KTL30"/>
      <c r="KTM30"/>
      <c r="KTN30"/>
      <c r="KTO30"/>
      <c r="KTP30"/>
      <c r="KTQ30"/>
      <c r="KTR30"/>
      <c r="KTS30"/>
      <c r="KTT30"/>
      <c r="KTU30"/>
      <c r="KTV30"/>
      <c r="KTW30"/>
      <c r="KTX30"/>
      <c r="KTY30"/>
      <c r="KTZ30"/>
      <c r="KUA30"/>
      <c r="KUB30"/>
      <c r="KUC30"/>
      <c r="KUD30"/>
      <c r="KUE30"/>
      <c r="KUF30"/>
      <c r="KUG30"/>
      <c r="KUH30"/>
      <c r="KUI30"/>
      <c r="KUJ30"/>
      <c r="KUK30"/>
      <c r="KUL30"/>
      <c r="KUM30"/>
      <c r="KUN30"/>
      <c r="KUO30"/>
      <c r="KUP30"/>
      <c r="KUQ30"/>
      <c r="KUR30"/>
      <c r="KUS30"/>
      <c r="KUT30"/>
      <c r="KUU30"/>
      <c r="KUV30"/>
      <c r="KUW30"/>
      <c r="KUX30"/>
      <c r="KUY30"/>
      <c r="KUZ30"/>
      <c r="KVA30"/>
      <c r="KVB30"/>
      <c r="KVC30"/>
      <c r="KVD30"/>
      <c r="KVE30"/>
      <c r="KVF30"/>
      <c r="KVG30"/>
      <c r="KVH30"/>
      <c r="KVI30"/>
      <c r="KVJ30"/>
      <c r="KVK30"/>
      <c r="KVL30"/>
      <c r="KVM30"/>
      <c r="KVN30"/>
      <c r="KVO30"/>
      <c r="KVP30"/>
      <c r="KVQ30"/>
      <c r="KVR30"/>
      <c r="KVS30"/>
      <c r="KVT30"/>
      <c r="KVU30"/>
      <c r="KVV30"/>
      <c r="KVW30"/>
      <c r="KVX30"/>
      <c r="KVY30"/>
      <c r="KVZ30"/>
      <c r="KWA30"/>
      <c r="KWB30"/>
      <c r="KWC30"/>
      <c r="KWD30"/>
      <c r="KWE30"/>
      <c r="KWF30"/>
      <c r="KWG30"/>
      <c r="KWH30"/>
      <c r="KWI30"/>
      <c r="KWJ30"/>
      <c r="KWK30"/>
      <c r="KWL30"/>
      <c r="KWM30"/>
      <c r="KWN30"/>
      <c r="KWO30"/>
      <c r="KWP30"/>
      <c r="KWQ30"/>
      <c r="KWR30"/>
      <c r="KWS30"/>
      <c r="KWT30"/>
      <c r="KWU30"/>
      <c r="KWV30"/>
      <c r="KWW30"/>
      <c r="KWX30"/>
      <c r="KWY30"/>
      <c r="KWZ30"/>
      <c r="KXA30"/>
      <c r="KXB30"/>
      <c r="KXC30"/>
      <c r="KXD30"/>
      <c r="KXE30"/>
      <c r="KXF30"/>
      <c r="KXG30"/>
      <c r="KXH30"/>
      <c r="KXI30"/>
      <c r="KXJ30"/>
      <c r="KXK30"/>
      <c r="KXL30"/>
      <c r="KXM30"/>
      <c r="KXN30"/>
      <c r="KXO30"/>
      <c r="KXP30"/>
      <c r="KXQ30"/>
      <c r="KXR30"/>
      <c r="KXS30"/>
      <c r="KXT30"/>
      <c r="KXU30"/>
      <c r="KXV30"/>
      <c r="KXW30"/>
      <c r="KXX30"/>
      <c r="KXY30"/>
      <c r="KXZ30"/>
      <c r="KYA30"/>
      <c r="KYB30"/>
      <c r="KYC30"/>
      <c r="KYD30"/>
      <c r="KYE30"/>
      <c r="KYF30"/>
      <c r="KYG30"/>
      <c r="KYH30"/>
      <c r="KYI30"/>
      <c r="KYJ30"/>
      <c r="KYK30"/>
      <c r="KYL30"/>
      <c r="KYM30"/>
      <c r="KYN30"/>
      <c r="KYO30"/>
      <c r="KYP30"/>
      <c r="KYQ30"/>
      <c r="KYR30"/>
      <c r="KYS30"/>
      <c r="KYT30"/>
      <c r="KYU30"/>
      <c r="KYV30"/>
      <c r="KYW30"/>
      <c r="KYX30"/>
      <c r="KYY30"/>
      <c r="KYZ30"/>
      <c r="KZA30"/>
      <c r="KZB30"/>
      <c r="KZC30"/>
      <c r="KZD30"/>
      <c r="KZE30"/>
      <c r="KZF30"/>
      <c r="KZG30"/>
      <c r="KZH30"/>
      <c r="KZI30"/>
      <c r="KZJ30"/>
      <c r="KZK30"/>
      <c r="KZL30"/>
      <c r="KZM30"/>
      <c r="KZN30"/>
      <c r="KZO30"/>
      <c r="KZP30"/>
      <c r="KZQ30"/>
      <c r="KZR30"/>
      <c r="KZS30"/>
      <c r="KZT30"/>
      <c r="KZU30"/>
      <c r="KZV30"/>
      <c r="KZW30"/>
      <c r="KZX30"/>
      <c r="KZY30"/>
      <c r="KZZ30"/>
      <c r="LAA30"/>
      <c r="LAB30"/>
      <c r="LAC30"/>
      <c r="LAD30"/>
      <c r="LAE30"/>
      <c r="LAF30"/>
      <c r="LAG30"/>
      <c r="LAH30"/>
      <c r="LAI30"/>
      <c r="LAJ30"/>
      <c r="LAK30"/>
      <c r="LAL30"/>
      <c r="LAM30"/>
      <c r="LAN30"/>
      <c r="LAO30"/>
      <c r="LAP30"/>
      <c r="LAQ30"/>
      <c r="LAR30"/>
      <c r="LAS30"/>
      <c r="LAT30"/>
      <c r="LAU30"/>
      <c r="LAV30"/>
      <c r="LAW30"/>
      <c r="LAX30"/>
      <c r="LAY30"/>
      <c r="LAZ30"/>
      <c r="LBA30"/>
      <c r="LBB30"/>
      <c r="LBC30"/>
      <c r="LBD30"/>
      <c r="LBE30"/>
      <c r="LBF30"/>
      <c r="LBG30"/>
      <c r="LBH30"/>
      <c r="LBI30"/>
      <c r="LBJ30"/>
      <c r="LBK30"/>
      <c r="LBL30"/>
      <c r="LBM30"/>
      <c r="LBN30"/>
      <c r="LBO30"/>
      <c r="LBP30"/>
      <c r="LBQ30"/>
      <c r="LBR30"/>
      <c r="LBS30"/>
      <c r="LBT30"/>
      <c r="LBU30"/>
      <c r="LBV30"/>
      <c r="LBW30"/>
      <c r="LBX30"/>
      <c r="LBY30"/>
      <c r="LBZ30"/>
      <c r="LCA30"/>
      <c r="LCB30"/>
      <c r="LCC30"/>
      <c r="LCD30"/>
      <c r="LCE30"/>
      <c r="LCF30"/>
      <c r="LCG30"/>
      <c r="LCH30"/>
      <c r="LCI30"/>
      <c r="LCJ30"/>
      <c r="LCK30"/>
      <c r="LCL30"/>
      <c r="LCM30"/>
      <c r="LCN30"/>
      <c r="LCO30"/>
      <c r="LCP30"/>
      <c r="LCQ30"/>
      <c r="LCR30"/>
      <c r="LCS30"/>
      <c r="LCT30"/>
      <c r="LCU30"/>
      <c r="LCV30"/>
      <c r="LCW30"/>
      <c r="LCX30"/>
      <c r="LCY30"/>
      <c r="LCZ30"/>
      <c r="LDA30"/>
      <c r="LDB30"/>
      <c r="LDC30"/>
      <c r="LDD30"/>
      <c r="LDE30"/>
      <c r="LDF30"/>
      <c r="LDG30"/>
      <c r="LDH30"/>
      <c r="LDI30"/>
      <c r="LDJ30"/>
      <c r="LDK30"/>
      <c r="LDL30"/>
      <c r="LDM30"/>
      <c r="LDN30"/>
      <c r="LDO30"/>
      <c r="LDP30"/>
      <c r="LDQ30"/>
      <c r="LDR30"/>
      <c r="LDS30"/>
      <c r="LDT30"/>
      <c r="LDU30"/>
      <c r="LDV30"/>
      <c r="LDW30"/>
      <c r="LDX30"/>
      <c r="LDY30"/>
      <c r="LDZ30"/>
      <c r="LEA30"/>
      <c r="LEB30"/>
      <c r="LEC30"/>
      <c r="LED30"/>
      <c r="LEE30"/>
      <c r="LEF30"/>
      <c r="LEG30"/>
      <c r="LEH30"/>
      <c r="LEI30"/>
      <c r="LEJ30"/>
      <c r="LEK30"/>
      <c r="LEL30"/>
      <c r="LEM30"/>
      <c r="LEN30"/>
      <c r="LEO30"/>
      <c r="LEP30"/>
      <c r="LEQ30"/>
      <c r="LER30"/>
      <c r="LES30"/>
      <c r="LET30"/>
      <c r="LEU30"/>
      <c r="LEV30"/>
      <c r="LEW30"/>
      <c r="LEX30"/>
      <c r="LEY30"/>
      <c r="LEZ30"/>
      <c r="LFA30"/>
      <c r="LFB30"/>
      <c r="LFC30"/>
      <c r="LFD30"/>
      <c r="LFE30"/>
      <c r="LFF30"/>
      <c r="LFG30"/>
      <c r="LFH30"/>
      <c r="LFI30"/>
      <c r="LFJ30"/>
      <c r="LFK30"/>
      <c r="LFL30"/>
      <c r="LFM30"/>
      <c r="LFN30"/>
      <c r="LFO30"/>
      <c r="LFP30"/>
      <c r="LFQ30"/>
      <c r="LFR30"/>
      <c r="LFS30"/>
      <c r="LFT30"/>
      <c r="LFU30"/>
      <c r="LFV30"/>
      <c r="LFW30"/>
      <c r="LFX30"/>
      <c r="LFY30"/>
      <c r="LFZ30"/>
      <c r="LGA30"/>
      <c r="LGB30"/>
      <c r="LGC30"/>
      <c r="LGD30"/>
      <c r="LGE30"/>
      <c r="LGF30"/>
      <c r="LGG30"/>
      <c r="LGH30"/>
      <c r="LGI30"/>
      <c r="LGJ30"/>
      <c r="LGK30"/>
      <c r="LGL30"/>
      <c r="LGM30"/>
      <c r="LGN30"/>
      <c r="LGO30"/>
      <c r="LGP30"/>
      <c r="LGQ30"/>
      <c r="LGR30"/>
      <c r="LGS30"/>
      <c r="LGT30"/>
      <c r="LGU30"/>
      <c r="LGV30"/>
      <c r="LGW30"/>
      <c r="LGX30"/>
      <c r="LGY30"/>
      <c r="LGZ30"/>
      <c r="LHA30"/>
      <c r="LHB30"/>
      <c r="LHC30"/>
      <c r="LHD30"/>
      <c r="LHE30"/>
      <c r="LHF30"/>
      <c r="LHG30"/>
      <c r="LHH30"/>
      <c r="LHI30"/>
      <c r="LHJ30"/>
      <c r="LHK30"/>
      <c r="LHL30"/>
      <c r="LHM30"/>
      <c r="LHN30"/>
      <c r="LHO30"/>
      <c r="LHP30"/>
      <c r="LHQ30"/>
      <c r="LHR30"/>
      <c r="LHS30"/>
      <c r="LHT30"/>
      <c r="LHU30"/>
      <c r="LHV30"/>
      <c r="LHW30"/>
      <c r="LHX30"/>
      <c r="LHY30"/>
      <c r="LHZ30"/>
      <c r="LIA30"/>
      <c r="LIB30"/>
      <c r="LIC30"/>
      <c r="LID30"/>
      <c r="LIE30"/>
      <c r="LIF30"/>
      <c r="LIG30"/>
      <c r="LIH30"/>
      <c r="LII30"/>
      <c r="LIJ30"/>
      <c r="LIK30"/>
      <c r="LIL30"/>
      <c r="LIM30"/>
      <c r="LIN30"/>
      <c r="LIO30"/>
      <c r="LIP30"/>
      <c r="LIQ30"/>
      <c r="LIR30"/>
      <c r="LIS30"/>
      <c r="LIT30"/>
      <c r="LIU30"/>
      <c r="LIV30"/>
      <c r="LIW30"/>
      <c r="LIX30"/>
      <c r="LIY30"/>
      <c r="LIZ30"/>
      <c r="LJA30"/>
      <c r="LJB30"/>
      <c r="LJC30"/>
      <c r="LJD30"/>
      <c r="LJE30"/>
      <c r="LJF30"/>
      <c r="LJG30"/>
      <c r="LJH30"/>
      <c r="LJI30"/>
      <c r="LJJ30"/>
      <c r="LJK30"/>
      <c r="LJL30"/>
      <c r="LJM30"/>
      <c r="LJN30"/>
      <c r="LJO30"/>
      <c r="LJP30"/>
      <c r="LJQ30"/>
      <c r="LJR30"/>
      <c r="LJS30"/>
      <c r="LJT30"/>
      <c r="LJU30"/>
      <c r="LJV30"/>
      <c r="LJW30"/>
      <c r="LJX30"/>
      <c r="LJY30"/>
      <c r="LJZ30"/>
      <c r="LKA30"/>
      <c r="LKB30"/>
      <c r="LKC30"/>
      <c r="LKD30"/>
      <c r="LKE30"/>
      <c r="LKF30"/>
      <c r="LKG30"/>
      <c r="LKH30"/>
      <c r="LKI30"/>
      <c r="LKJ30"/>
      <c r="LKK30"/>
      <c r="LKL30"/>
      <c r="LKM30"/>
      <c r="LKN30"/>
      <c r="LKO30"/>
      <c r="LKP30"/>
      <c r="LKQ30"/>
      <c r="LKR30"/>
      <c r="LKS30"/>
      <c r="LKT30"/>
      <c r="LKU30"/>
      <c r="LKV30"/>
      <c r="LKW30"/>
      <c r="LKX30"/>
      <c r="LKY30"/>
      <c r="LKZ30"/>
      <c r="LLA30"/>
      <c r="LLB30"/>
      <c r="LLC30"/>
      <c r="LLD30"/>
      <c r="LLE30"/>
      <c r="LLF30"/>
      <c r="LLG30"/>
      <c r="LLH30"/>
      <c r="LLI30"/>
      <c r="LLJ30"/>
      <c r="LLK30"/>
      <c r="LLL30"/>
      <c r="LLM30"/>
      <c r="LLN30"/>
      <c r="LLO30"/>
      <c r="LLP30"/>
      <c r="LLQ30"/>
      <c r="LLR30"/>
      <c r="LLS30"/>
      <c r="LLT30"/>
      <c r="LLU30"/>
      <c r="LLV30"/>
      <c r="LLW30"/>
      <c r="LLX30"/>
      <c r="LLY30"/>
      <c r="LLZ30"/>
      <c r="LMA30"/>
      <c r="LMB30"/>
      <c r="LMC30"/>
      <c r="LMD30"/>
      <c r="LME30"/>
      <c r="LMF30"/>
      <c r="LMG30"/>
      <c r="LMH30"/>
      <c r="LMI30"/>
      <c r="LMJ30"/>
      <c r="LMK30"/>
      <c r="LML30"/>
      <c r="LMM30"/>
      <c r="LMN30"/>
      <c r="LMO30"/>
      <c r="LMP30"/>
      <c r="LMQ30"/>
      <c r="LMR30"/>
      <c r="LMS30"/>
      <c r="LMT30"/>
      <c r="LMU30"/>
      <c r="LMV30"/>
      <c r="LMW30"/>
      <c r="LMX30"/>
      <c r="LMY30"/>
      <c r="LMZ30"/>
      <c r="LNA30"/>
      <c r="LNB30"/>
      <c r="LNC30"/>
      <c r="LND30"/>
      <c r="LNE30"/>
      <c r="LNF30"/>
      <c r="LNG30"/>
      <c r="LNH30"/>
      <c r="LNI30"/>
      <c r="LNJ30"/>
      <c r="LNK30"/>
      <c r="LNL30"/>
      <c r="LNM30"/>
      <c r="LNN30"/>
      <c r="LNO30"/>
      <c r="LNP30"/>
      <c r="LNQ30"/>
      <c r="LNR30"/>
      <c r="LNS30"/>
      <c r="LNT30"/>
      <c r="LNU30"/>
      <c r="LNV30"/>
      <c r="LNW30"/>
      <c r="LNX30"/>
      <c r="LNY30"/>
      <c r="LNZ30"/>
      <c r="LOA30"/>
      <c r="LOB30"/>
      <c r="LOC30"/>
      <c r="LOD30"/>
      <c r="LOE30"/>
      <c r="LOF30"/>
      <c r="LOG30"/>
      <c r="LOH30"/>
      <c r="LOI30"/>
      <c r="LOJ30"/>
      <c r="LOK30"/>
      <c r="LOL30"/>
      <c r="LOM30"/>
      <c r="LON30"/>
      <c r="LOO30"/>
      <c r="LOP30"/>
      <c r="LOQ30"/>
      <c r="LOR30"/>
      <c r="LOS30"/>
      <c r="LOT30"/>
      <c r="LOU30"/>
      <c r="LOV30"/>
      <c r="LOW30"/>
      <c r="LOX30"/>
      <c r="LOY30"/>
      <c r="LOZ30"/>
      <c r="LPA30"/>
      <c r="LPB30"/>
      <c r="LPC30"/>
      <c r="LPD30"/>
      <c r="LPE30"/>
      <c r="LPF30"/>
      <c r="LPG30"/>
      <c r="LPH30"/>
      <c r="LPI30"/>
      <c r="LPJ30"/>
      <c r="LPK30"/>
      <c r="LPL30"/>
      <c r="LPM30"/>
      <c r="LPN30"/>
      <c r="LPO30"/>
      <c r="LPP30"/>
      <c r="LPQ30"/>
      <c r="LPR30"/>
      <c r="LPS30"/>
      <c r="LPT30"/>
      <c r="LPU30"/>
      <c r="LPV30"/>
      <c r="LPW30"/>
      <c r="LPX30"/>
      <c r="LPY30"/>
      <c r="LPZ30"/>
      <c r="LQA30"/>
      <c r="LQB30"/>
      <c r="LQC30"/>
      <c r="LQD30"/>
      <c r="LQE30"/>
      <c r="LQF30"/>
      <c r="LQG30"/>
      <c r="LQH30"/>
      <c r="LQI30"/>
      <c r="LQJ30"/>
      <c r="LQK30"/>
      <c r="LQL30"/>
      <c r="LQM30"/>
      <c r="LQN30"/>
      <c r="LQO30"/>
      <c r="LQP30"/>
      <c r="LQQ30"/>
      <c r="LQR30"/>
      <c r="LQS30"/>
      <c r="LQT30"/>
      <c r="LQU30"/>
      <c r="LQV30"/>
      <c r="LQW30"/>
      <c r="LQX30"/>
      <c r="LQY30"/>
      <c r="LQZ30"/>
      <c r="LRA30"/>
      <c r="LRB30"/>
      <c r="LRC30"/>
      <c r="LRD30"/>
      <c r="LRE30"/>
      <c r="LRF30"/>
      <c r="LRG30"/>
      <c r="LRH30"/>
      <c r="LRI30"/>
      <c r="LRJ30"/>
      <c r="LRK30"/>
      <c r="LRL30"/>
      <c r="LRM30"/>
      <c r="LRN30"/>
      <c r="LRO30"/>
      <c r="LRP30"/>
      <c r="LRQ30"/>
      <c r="LRR30"/>
      <c r="LRS30"/>
      <c r="LRT30"/>
      <c r="LRU30"/>
      <c r="LRV30"/>
      <c r="LRW30"/>
      <c r="LRX30"/>
      <c r="LRY30"/>
      <c r="LRZ30"/>
      <c r="LSA30"/>
      <c r="LSB30"/>
      <c r="LSC30"/>
      <c r="LSD30"/>
      <c r="LSE30"/>
      <c r="LSF30"/>
      <c r="LSG30"/>
      <c r="LSH30"/>
      <c r="LSI30"/>
      <c r="LSJ30"/>
      <c r="LSK30"/>
      <c r="LSL30"/>
      <c r="LSM30"/>
      <c r="LSN30"/>
      <c r="LSO30"/>
      <c r="LSP30"/>
      <c r="LSQ30"/>
      <c r="LSR30"/>
      <c r="LSS30"/>
      <c r="LST30"/>
      <c r="LSU30"/>
      <c r="LSV30"/>
      <c r="LSW30"/>
      <c r="LSX30"/>
      <c r="LSY30"/>
      <c r="LSZ30"/>
      <c r="LTA30"/>
      <c r="LTB30"/>
      <c r="LTC30"/>
      <c r="LTD30"/>
      <c r="LTE30"/>
      <c r="LTF30"/>
      <c r="LTG30"/>
      <c r="LTH30"/>
      <c r="LTI30"/>
      <c r="LTJ30"/>
      <c r="LTK30"/>
      <c r="LTL30"/>
      <c r="LTM30"/>
      <c r="LTN30"/>
      <c r="LTO30"/>
      <c r="LTP30"/>
      <c r="LTQ30"/>
      <c r="LTR30"/>
      <c r="LTS30"/>
      <c r="LTT30"/>
      <c r="LTU30"/>
      <c r="LTV30"/>
      <c r="LTW30"/>
      <c r="LTX30"/>
      <c r="LTY30"/>
      <c r="LTZ30"/>
      <c r="LUA30"/>
      <c r="LUB30"/>
      <c r="LUC30"/>
      <c r="LUD30"/>
      <c r="LUE30"/>
      <c r="LUF30"/>
      <c r="LUG30"/>
      <c r="LUH30"/>
      <c r="LUI30"/>
      <c r="LUJ30"/>
      <c r="LUK30"/>
      <c r="LUL30"/>
      <c r="LUM30"/>
      <c r="LUN30"/>
      <c r="LUO30"/>
      <c r="LUP30"/>
      <c r="LUQ30"/>
      <c r="LUR30"/>
      <c r="LUS30"/>
      <c r="LUT30"/>
      <c r="LUU30"/>
      <c r="LUV30"/>
      <c r="LUW30"/>
      <c r="LUX30"/>
      <c r="LUY30"/>
      <c r="LUZ30"/>
      <c r="LVA30"/>
      <c r="LVB30"/>
      <c r="LVC30"/>
      <c r="LVD30"/>
      <c r="LVE30"/>
      <c r="LVF30"/>
      <c r="LVG30"/>
      <c r="LVH30"/>
      <c r="LVI30"/>
      <c r="LVJ30"/>
      <c r="LVK30"/>
      <c r="LVL30"/>
      <c r="LVM30"/>
      <c r="LVN30"/>
      <c r="LVO30"/>
      <c r="LVP30"/>
      <c r="LVQ30"/>
      <c r="LVR30"/>
      <c r="LVS30"/>
      <c r="LVT30"/>
      <c r="LVU30"/>
      <c r="LVV30"/>
      <c r="LVW30"/>
      <c r="LVX30"/>
      <c r="LVY30"/>
      <c r="LVZ30"/>
      <c r="LWA30"/>
      <c r="LWB30"/>
      <c r="LWC30"/>
      <c r="LWD30"/>
      <c r="LWE30"/>
      <c r="LWF30"/>
      <c r="LWG30"/>
      <c r="LWH30"/>
      <c r="LWI30"/>
      <c r="LWJ30"/>
      <c r="LWK30"/>
      <c r="LWL30"/>
      <c r="LWM30"/>
      <c r="LWN30"/>
      <c r="LWO30"/>
      <c r="LWP30"/>
      <c r="LWQ30"/>
      <c r="LWR30"/>
      <c r="LWS30"/>
      <c r="LWT30"/>
      <c r="LWU30"/>
      <c r="LWV30"/>
      <c r="LWW30"/>
      <c r="LWX30"/>
      <c r="LWY30"/>
      <c r="LWZ30"/>
      <c r="LXA30"/>
      <c r="LXB30"/>
      <c r="LXC30"/>
      <c r="LXD30"/>
      <c r="LXE30"/>
      <c r="LXF30"/>
      <c r="LXG30"/>
      <c r="LXH30"/>
      <c r="LXI30"/>
      <c r="LXJ30"/>
      <c r="LXK30"/>
      <c r="LXL30"/>
      <c r="LXM30"/>
      <c r="LXN30"/>
      <c r="LXO30"/>
      <c r="LXP30"/>
      <c r="LXQ30"/>
      <c r="LXR30"/>
      <c r="LXS30"/>
      <c r="LXT30"/>
      <c r="LXU30"/>
      <c r="LXV30"/>
      <c r="LXW30"/>
      <c r="LXX30"/>
      <c r="LXY30"/>
      <c r="LXZ30"/>
      <c r="LYA30"/>
      <c r="LYB30"/>
      <c r="LYC30"/>
      <c r="LYD30"/>
      <c r="LYE30"/>
      <c r="LYF30"/>
      <c r="LYG30"/>
      <c r="LYH30"/>
      <c r="LYI30"/>
      <c r="LYJ30"/>
      <c r="LYK30"/>
      <c r="LYL30"/>
      <c r="LYM30"/>
      <c r="LYN30"/>
      <c r="LYO30"/>
      <c r="LYP30"/>
      <c r="LYQ30"/>
      <c r="LYR30"/>
      <c r="LYS30"/>
      <c r="LYT30"/>
      <c r="LYU30"/>
      <c r="LYV30"/>
      <c r="LYW30"/>
      <c r="LYX30"/>
      <c r="LYY30"/>
      <c r="LYZ30"/>
      <c r="LZA30"/>
      <c r="LZB30"/>
      <c r="LZC30"/>
      <c r="LZD30"/>
      <c r="LZE30"/>
      <c r="LZF30"/>
      <c r="LZG30"/>
      <c r="LZH30"/>
      <c r="LZI30"/>
      <c r="LZJ30"/>
      <c r="LZK30"/>
      <c r="LZL30"/>
      <c r="LZM30"/>
      <c r="LZN30"/>
      <c r="LZO30"/>
      <c r="LZP30"/>
      <c r="LZQ30"/>
      <c r="LZR30"/>
      <c r="LZS30"/>
      <c r="LZT30"/>
      <c r="LZU30"/>
      <c r="LZV30"/>
      <c r="LZW30"/>
      <c r="LZX30"/>
      <c r="LZY30"/>
      <c r="LZZ30"/>
      <c r="MAA30"/>
      <c r="MAB30"/>
      <c r="MAC30"/>
      <c r="MAD30"/>
      <c r="MAE30"/>
      <c r="MAF30"/>
      <c r="MAG30"/>
      <c r="MAH30"/>
      <c r="MAI30"/>
      <c r="MAJ30"/>
      <c r="MAK30"/>
      <c r="MAL30"/>
      <c r="MAM30"/>
      <c r="MAN30"/>
      <c r="MAO30"/>
      <c r="MAP30"/>
      <c r="MAQ30"/>
      <c r="MAR30"/>
      <c r="MAS30"/>
      <c r="MAT30"/>
      <c r="MAU30"/>
      <c r="MAV30"/>
      <c r="MAW30"/>
      <c r="MAX30"/>
      <c r="MAY30"/>
      <c r="MAZ30"/>
      <c r="MBA30"/>
      <c r="MBB30"/>
      <c r="MBC30"/>
      <c r="MBD30"/>
      <c r="MBE30"/>
      <c r="MBF30"/>
      <c r="MBG30"/>
      <c r="MBH30"/>
      <c r="MBI30"/>
      <c r="MBJ30"/>
      <c r="MBK30"/>
      <c r="MBL30"/>
      <c r="MBM30"/>
      <c r="MBN30"/>
      <c r="MBO30"/>
      <c r="MBP30"/>
      <c r="MBQ30"/>
      <c r="MBR30"/>
      <c r="MBS30"/>
      <c r="MBT30"/>
      <c r="MBU30"/>
      <c r="MBV30"/>
      <c r="MBW30"/>
      <c r="MBX30"/>
      <c r="MBY30"/>
      <c r="MBZ30"/>
      <c r="MCA30"/>
      <c r="MCB30"/>
      <c r="MCC30"/>
      <c r="MCD30"/>
      <c r="MCE30"/>
      <c r="MCF30"/>
      <c r="MCG30"/>
      <c r="MCH30"/>
      <c r="MCI30"/>
      <c r="MCJ30"/>
      <c r="MCK30"/>
      <c r="MCL30"/>
      <c r="MCM30"/>
      <c r="MCN30"/>
      <c r="MCO30"/>
      <c r="MCP30"/>
      <c r="MCQ30"/>
      <c r="MCR30"/>
      <c r="MCS30"/>
      <c r="MCT30"/>
      <c r="MCU30"/>
      <c r="MCV30"/>
      <c r="MCW30"/>
      <c r="MCX30"/>
      <c r="MCY30"/>
      <c r="MCZ30"/>
      <c r="MDA30"/>
      <c r="MDB30"/>
      <c r="MDC30"/>
      <c r="MDD30"/>
      <c r="MDE30"/>
      <c r="MDF30"/>
      <c r="MDG30"/>
      <c r="MDH30"/>
      <c r="MDI30"/>
      <c r="MDJ30"/>
      <c r="MDK30"/>
      <c r="MDL30"/>
      <c r="MDM30"/>
      <c r="MDN30"/>
      <c r="MDO30"/>
      <c r="MDP30"/>
      <c r="MDQ30"/>
      <c r="MDR30"/>
      <c r="MDS30"/>
      <c r="MDT30"/>
      <c r="MDU30"/>
      <c r="MDV30"/>
      <c r="MDW30"/>
      <c r="MDX30"/>
      <c r="MDY30"/>
      <c r="MDZ30"/>
      <c r="MEA30"/>
      <c r="MEB30"/>
      <c r="MEC30"/>
      <c r="MED30"/>
      <c r="MEE30"/>
      <c r="MEF30"/>
      <c r="MEG30"/>
      <c r="MEH30"/>
      <c r="MEI30"/>
      <c r="MEJ30"/>
      <c r="MEK30"/>
      <c r="MEL30"/>
      <c r="MEM30"/>
      <c r="MEN30"/>
      <c r="MEO30"/>
      <c r="MEP30"/>
      <c r="MEQ30"/>
      <c r="MER30"/>
      <c r="MES30"/>
      <c r="MET30"/>
      <c r="MEU30"/>
      <c r="MEV30"/>
      <c r="MEW30"/>
      <c r="MEX30"/>
      <c r="MEY30"/>
      <c r="MEZ30"/>
      <c r="MFA30"/>
      <c r="MFB30"/>
      <c r="MFC30"/>
      <c r="MFD30"/>
      <c r="MFE30"/>
      <c r="MFF30"/>
      <c r="MFG30"/>
      <c r="MFH30"/>
      <c r="MFI30"/>
      <c r="MFJ30"/>
      <c r="MFK30"/>
      <c r="MFL30"/>
      <c r="MFM30"/>
      <c r="MFN30"/>
      <c r="MFO30"/>
      <c r="MFP30"/>
      <c r="MFQ30"/>
      <c r="MFR30"/>
      <c r="MFS30"/>
      <c r="MFT30"/>
      <c r="MFU30"/>
      <c r="MFV30"/>
      <c r="MFW30"/>
      <c r="MFX30"/>
      <c r="MFY30"/>
      <c r="MFZ30"/>
      <c r="MGA30"/>
      <c r="MGB30"/>
      <c r="MGC30"/>
      <c r="MGD30"/>
      <c r="MGE30"/>
      <c r="MGF30"/>
      <c r="MGG30"/>
      <c r="MGH30"/>
      <c r="MGI30"/>
      <c r="MGJ30"/>
      <c r="MGK30"/>
      <c r="MGL30"/>
      <c r="MGM30"/>
      <c r="MGN30"/>
      <c r="MGO30"/>
      <c r="MGP30"/>
      <c r="MGQ30"/>
      <c r="MGR30"/>
      <c r="MGS30"/>
      <c r="MGT30"/>
      <c r="MGU30"/>
      <c r="MGV30"/>
      <c r="MGW30"/>
      <c r="MGX30"/>
      <c r="MGY30"/>
      <c r="MGZ30"/>
      <c r="MHA30"/>
      <c r="MHB30"/>
      <c r="MHC30"/>
      <c r="MHD30"/>
      <c r="MHE30"/>
      <c r="MHF30"/>
      <c r="MHG30"/>
      <c r="MHH30"/>
      <c r="MHI30"/>
      <c r="MHJ30"/>
      <c r="MHK30"/>
      <c r="MHL30"/>
      <c r="MHM30"/>
      <c r="MHN30"/>
      <c r="MHO30"/>
      <c r="MHP30"/>
      <c r="MHQ30"/>
      <c r="MHR30"/>
      <c r="MHS30"/>
      <c r="MHT30"/>
      <c r="MHU30"/>
      <c r="MHV30"/>
      <c r="MHW30"/>
      <c r="MHX30"/>
      <c r="MHY30"/>
      <c r="MHZ30"/>
      <c r="MIA30"/>
      <c r="MIB30"/>
      <c r="MIC30"/>
      <c r="MID30"/>
      <c r="MIE30"/>
      <c r="MIF30"/>
      <c r="MIG30"/>
      <c r="MIH30"/>
      <c r="MII30"/>
      <c r="MIJ30"/>
      <c r="MIK30"/>
      <c r="MIL30"/>
      <c r="MIM30"/>
      <c r="MIN30"/>
      <c r="MIO30"/>
      <c r="MIP30"/>
      <c r="MIQ30"/>
      <c r="MIR30"/>
      <c r="MIS30"/>
      <c r="MIT30"/>
      <c r="MIU30"/>
      <c r="MIV30"/>
      <c r="MIW30"/>
      <c r="MIX30"/>
      <c r="MIY30"/>
      <c r="MIZ30"/>
      <c r="MJA30"/>
      <c r="MJB30"/>
      <c r="MJC30"/>
      <c r="MJD30"/>
      <c r="MJE30"/>
      <c r="MJF30"/>
      <c r="MJG30"/>
      <c r="MJH30"/>
      <c r="MJI30"/>
      <c r="MJJ30"/>
      <c r="MJK30"/>
      <c r="MJL30"/>
      <c r="MJM30"/>
      <c r="MJN30"/>
      <c r="MJO30"/>
      <c r="MJP30"/>
      <c r="MJQ30"/>
      <c r="MJR30"/>
      <c r="MJS30"/>
      <c r="MJT30"/>
      <c r="MJU30"/>
      <c r="MJV30"/>
      <c r="MJW30"/>
      <c r="MJX30"/>
      <c r="MJY30"/>
      <c r="MJZ30"/>
      <c r="MKA30"/>
      <c r="MKB30"/>
      <c r="MKC30"/>
      <c r="MKD30"/>
      <c r="MKE30"/>
      <c r="MKF30"/>
      <c r="MKG30"/>
      <c r="MKH30"/>
      <c r="MKI30"/>
      <c r="MKJ30"/>
      <c r="MKK30"/>
      <c r="MKL30"/>
      <c r="MKM30"/>
      <c r="MKN30"/>
      <c r="MKO30"/>
      <c r="MKP30"/>
      <c r="MKQ30"/>
      <c r="MKR30"/>
      <c r="MKS30"/>
      <c r="MKT30"/>
      <c r="MKU30"/>
      <c r="MKV30"/>
      <c r="MKW30"/>
      <c r="MKX30"/>
      <c r="MKY30"/>
      <c r="MKZ30"/>
      <c r="MLA30"/>
      <c r="MLB30"/>
      <c r="MLC30"/>
      <c r="MLD30"/>
      <c r="MLE30"/>
      <c r="MLF30"/>
      <c r="MLG30"/>
      <c r="MLH30"/>
      <c r="MLI30"/>
      <c r="MLJ30"/>
      <c r="MLK30"/>
      <c r="MLL30"/>
      <c r="MLM30"/>
      <c r="MLN30"/>
      <c r="MLO30"/>
      <c r="MLP30"/>
      <c r="MLQ30"/>
      <c r="MLR30"/>
      <c r="MLS30"/>
      <c r="MLT30"/>
      <c r="MLU30"/>
      <c r="MLV30"/>
      <c r="MLW30"/>
      <c r="MLX30"/>
      <c r="MLY30"/>
      <c r="MLZ30"/>
      <c r="MMA30"/>
      <c r="MMB30"/>
      <c r="MMC30"/>
      <c r="MMD30"/>
      <c r="MME30"/>
      <c r="MMF30"/>
      <c r="MMG30"/>
      <c r="MMH30"/>
      <c r="MMI30"/>
      <c r="MMJ30"/>
      <c r="MMK30"/>
      <c r="MML30"/>
      <c r="MMM30"/>
      <c r="MMN30"/>
      <c r="MMO30"/>
      <c r="MMP30"/>
      <c r="MMQ30"/>
      <c r="MMR30"/>
      <c r="MMS30"/>
      <c r="MMT30"/>
      <c r="MMU30"/>
      <c r="MMV30"/>
      <c r="MMW30"/>
      <c r="MMX30"/>
      <c r="MMY30"/>
      <c r="MMZ30"/>
      <c r="MNA30"/>
      <c r="MNB30"/>
      <c r="MNC30"/>
      <c r="MND30"/>
      <c r="MNE30"/>
      <c r="MNF30"/>
      <c r="MNG30"/>
      <c r="MNH30"/>
      <c r="MNI30"/>
      <c r="MNJ30"/>
      <c r="MNK30"/>
      <c r="MNL30"/>
      <c r="MNM30"/>
      <c r="MNN30"/>
      <c r="MNO30"/>
      <c r="MNP30"/>
      <c r="MNQ30"/>
      <c r="MNR30"/>
      <c r="MNS30"/>
      <c r="MNT30"/>
      <c r="MNU30"/>
      <c r="MNV30"/>
      <c r="MNW30"/>
      <c r="MNX30"/>
      <c r="MNY30"/>
      <c r="MNZ30"/>
      <c r="MOA30"/>
      <c r="MOB30"/>
      <c r="MOC30"/>
      <c r="MOD30"/>
      <c r="MOE30"/>
      <c r="MOF30"/>
      <c r="MOG30"/>
      <c r="MOH30"/>
      <c r="MOI30"/>
      <c r="MOJ30"/>
      <c r="MOK30"/>
      <c r="MOL30"/>
      <c r="MOM30"/>
      <c r="MON30"/>
      <c r="MOO30"/>
      <c r="MOP30"/>
      <c r="MOQ30"/>
      <c r="MOR30"/>
      <c r="MOS30"/>
      <c r="MOT30"/>
      <c r="MOU30"/>
      <c r="MOV30"/>
      <c r="MOW30"/>
      <c r="MOX30"/>
      <c r="MOY30"/>
      <c r="MOZ30"/>
      <c r="MPA30"/>
      <c r="MPB30"/>
      <c r="MPC30"/>
      <c r="MPD30"/>
      <c r="MPE30"/>
      <c r="MPF30"/>
      <c r="MPG30"/>
      <c r="MPH30"/>
      <c r="MPI30"/>
      <c r="MPJ30"/>
      <c r="MPK30"/>
      <c r="MPL30"/>
      <c r="MPM30"/>
      <c r="MPN30"/>
      <c r="MPO30"/>
      <c r="MPP30"/>
      <c r="MPQ30"/>
      <c r="MPR30"/>
      <c r="MPS30"/>
      <c r="MPT30"/>
      <c r="MPU30"/>
      <c r="MPV30"/>
      <c r="MPW30"/>
      <c r="MPX30"/>
      <c r="MPY30"/>
      <c r="MPZ30"/>
      <c r="MQA30"/>
      <c r="MQB30"/>
      <c r="MQC30"/>
      <c r="MQD30"/>
      <c r="MQE30"/>
      <c r="MQF30"/>
      <c r="MQG30"/>
      <c r="MQH30"/>
      <c r="MQI30"/>
      <c r="MQJ30"/>
      <c r="MQK30"/>
      <c r="MQL30"/>
      <c r="MQM30"/>
      <c r="MQN30"/>
      <c r="MQO30"/>
      <c r="MQP30"/>
      <c r="MQQ30"/>
      <c r="MQR30"/>
      <c r="MQS30"/>
      <c r="MQT30"/>
      <c r="MQU30"/>
      <c r="MQV30"/>
      <c r="MQW30"/>
      <c r="MQX30"/>
      <c r="MQY30"/>
      <c r="MQZ30"/>
      <c r="MRA30"/>
      <c r="MRB30"/>
      <c r="MRC30"/>
      <c r="MRD30"/>
      <c r="MRE30"/>
      <c r="MRF30"/>
      <c r="MRG30"/>
      <c r="MRH30"/>
      <c r="MRI30"/>
      <c r="MRJ30"/>
      <c r="MRK30"/>
      <c r="MRL30"/>
      <c r="MRM30"/>
      <c r="MRN30"/>
      <c r="MRO30"/>
      <c r="MRP30"/>
      <c r="MRQ30"/>
      <c r="MRR30"/>
      <c r="MRS30"/>
      <c r="MRT30"/>
      <c r="MRU30"/>
      <c r="MRV30"/>
      <c r="MRW30"/>
      <c r="MRX30"/>
      <c r="MRY30"/>
      <c r="MRZ30"/>
      <c r="MSA30"/>
      <c r="MSB30"/>
      <c r="MSC30"/>
      <c r="MSD30"/>
      <c r="MSE30"/>
      <c r="MSF30"/>
      <c r="MSG30"/>
      <c r="MSH30"/>
      <c r="MSI30"/>
      <c r="MSJ30"/>
      <c r="MSK30"/>
      <c r="MSL30"/>
      <c r="MSM30"/>
      <c r="MSN30"/>
      <c r="MSO30"/>
      <c r="MSP30"/>
      <c r="MSQ30"/>
      <c r="MSR30"/>
      <c r="MSS30"/>
      <c r="MST30"/>
      <c r="MSU30"/>
      <c r="MSV30"/>
      <c r="MSW30"/>
      <c r="MSX30"/>
      <c r="MSY30"/>
      <c r="MSZ30"/>
      <c r="MTA30"/>
      <c r="MTB30"/>
      <c r="MTC30"/>
      <c r="MTD30"/>
      <c r="MTE30"/>
      <c r="MTF30"/>
      <c r="MTG30"/>
      <c r="MTH30"/>
      <c r="MTI30"/>
      <c r="MTJ30"/>
      <c r="MTK30"/>
      <c r="MTL30"/>
      <c r="MTM30"/>
      <c r="MTN30"/>
      <c r="MTO30"/>
      <c r="MTP30"/>
      <c r="MTQ30"/>
      <c r="MTR30"/>
      <c r="MTS30"/>
      <c r="MTT30"/>
      <c r="MTU30"/>
      <c r="MTV30"/>
      <c r="MTW30"/>
      <c r="MTX30"/>
      <c r="MTY30"/>
      <c r="MTZ30"/>
      <c r="MUA30"/>
      <c r="MUB30"/>
      <c r="MUC30"/>
      <c r="MUD30"/>
      <c r="MUE30"/>
      <c r="MUF30"/>
      <c r="MUG30"/>
      <c r="MUH30"/>
      <c r="MUI30"/>
      <c r="MUJ30"/>
      <c r="MUK30"/>
      <c r="MUL30"/>
      <c r="MUM30"/>
      <c r="MUN30"/>
      <c r="MUO30"/>
      <c r="MUP30"/>
      <c r="MUQ30"/>
      <c r="MUR30"/>
      <c r="MUS30"/>
      <c r="MUT30"/>
      <c r="MUU30"/>
      <c r="MUV30"/>
      <c r="MUW30"/>
      <c r="MUX30"/>
      <c r="MUY30"/>
      <c r="MUZ30"/>
      <c r="MVA30"/>
      <c r="MVB30"/>
      <c r="MVC30"/>
      <c r="MVD30"/>
      <c r="MVE30"/>
      <c r="MVF30"/>
      <c r="MVG30"/>
      <c r="MVH30"/>
      <c r="MVI30"/>
      <c r="MVJ30"/>
      <c r="MVK30"/>
      <c r="MVL30"/>
      <c r="MVM30"/>
      <c r="MVN30"/>
      <c r="MVO30"/>
      <c r="MVP30"/>
      <c r="MVQ30"/>
      <c r="MVR30"/>
      <c r="MVS30"/>
      <c r="MVT30"/>
      <c r="MVU30"/>
      <c r="MVV30"/>
      <c r="MVW30"/>
      <c r="MVX30"/>
      <c r="MVY30"/>
      <c r="MVZ30"/>
      <c r="MWA30"/>
      <c r="MWB30"/>
      <c r="MWC30"/>
      <c r="MWD30"/>
      <c r="MWE30"/>
      <c r="MWF30"/>
      <c r="MWG30"/>
      <c r="MWH30"/>
      <c r="MWI30"/>
      <c r="MWJ30"/>
      <c r="MWK30"/>
      <c r="MWL30"/>
      <c r="MWM30"/>
      <c r="MWN30"/>
      <c r="MWO30"/>
      <c r="MWP30"/>
      <c r="MWQ30"/>
      <c r="MWR30"/>
      <c r="MWS30"/>
      <c r="MWT30"/>
      <c r="MWU30"/>
      <c r="MWV30"/>
      <c r="MWW30"/>
      <c r="MWX30"/>
      <c r="MWY30"/>
      <c r="MWZ30"/>
      <c r="MXA30"/>
      <c r="MXB30"/>
      <c r="MXC30"/>
      <c r="MXD30"/>
      <c r="MXE30"/>
      <c r="MXF30"/>
      <c r="MXG30"/>
      <c r="MXH30"/>
      <c r="MXI30"/>
      <c r="MXJ30"/>
      <c r="MXK30"/>
      <c r="MXL30"/>
      <c r="MXM30"/>
      <c r="MXN30"/>
      <c r="MXO30"/>
      <c r="MXP30"/>
      <c r="MXQ30"/>
      <c r="MXR30"/>
      <c r="MXS30"/>
      <c r="MXT30"/>
      <c r="MXU30"/>
      <c r="MXV30"/>
      <c r="MXW30"/>
      <c r="MXX30"/>
      <c r="MXY30"/>
      <c r="MXZ30"/>
      <c r="MYA30"/>
      <c r="MYB30"/>
      <c r="MYC30"/>
      <c r="MYD30"/>
      <c r="MYE30"/>
      <c r="MYF30"/>
      <c r="MYG30"/>
      <c r="MYH30"/>
      <c r="MYI30"/>
      <c r="MYJ30"/>
      <c r="MYK30"/>
      <c r="MYL30"/>
      <c r="MYM30"/>
      <c r="MYN30"/>
      <c r="MYO30"/>
      <c r="MYP30"/>
      <c r="MYQ30"/>
      <c r="MYR30"/>
      <c r="MYS30"/>
      <c r="MYT30"/>
      <c r="MYU30"/>
      <c r="MYV30"/>
      <c r="MYW30"/>
      <c r="MYX30"/>
      <c r="MYY30"/>
      <c r="MYZ30"/>
      <c r="MZA30"/>
      <c r="MZB30"/>
      <c r="MZC30"/>
      <c r="MZD30"/>
      <c r="MZE30"/>
      <c r="MZF30"/>
      <c r="MZG30"/>
      <c r="MZH30"/>
      <c r="MZI30"/>
      <c r="MZJ30"/>
      <c r="MZK30"/>
      <c r="MZL30"/>
      <c r="MZM30"/>
      <c r="MZN30"/>
      <c r="MZO30"/>
      <c r="MZP30"/>
      <c r="MZQ30"/>
      <c r="MZR30"/>
      <c r="MZS30"/>
      <c r="MZT30"/>
      <c r="MZU30"/>
      <c r="MZV30"/>
      <c r="MZW30"/>
      <c r="MZX30"/>
      <c r="MZY30"/>
      <c r="MZZ30"/>
      <c r="NAA30"/>
      <c r="NAB30"/>
      <c r="NAC30"/>
      <c r="NAD30"/>
      <c r="NAE30"/>
      <c r="NAF30"/>
      <c r="NAG30"/>
      <c r="NAH30"/>
      <c r="NAI30"/>
      <c r="NAJ30"/>
      <c r="NAK30"/>
      <c r="NAL30"/>
      <c r="NAM30"/>
      <c r="NAN30"/>
      <c r="NAO30"/>
      <c r="NAP30"/>
      <c r="NAQ30"/>
      <c r="NAR30"/>
      <c r="NAS30"/>
      <c r="NAT30"/>
      <c r="NAU30"/>
      <c r="NAV30"/>
      <c r="NAW30"/>
      <c r="NAX30"/>
      <c r="NAY30"/>
      <c r="NAZ30"/>
      <c r="NBA30"/>
      <c r="NBB30"/>
      <c r="NBC30"/>
      <c r="NBD30"/>
      <c r="NBE30"/>
      <c r="NBF30"/>
      <c r="NBG30"/>
      <c r="NBH30"/>
      <c r="NBI30"/>
      <c r="NBJ30"/>
      <c r="NBK30"/>
      <c r="NBL30"/>
      <c r="NBM30"/>
      <c r="NBN30"/>
      <c r="NBO30"/>
      <c r="NBP30"/>
      <c r="NBQ30"/>
      <c r="NBR30"/>
      <c r="NBS30"/>
      <c r="NBT30"/>
      <c r="NBU30"/>
      <c r="NBV30"/>
      <c r="NBW30"/>
      <c r="NBX30"/>
      <c r="NBY30"/>
      <c r="NBZ30"/>
      <c r="NCA30"/>
      <c r="NCB30"/>
      <c r="NCC30"/>
      <c r="NCD30"/>
      <c r="NCE30"/>
      <c r="NCF30"/>
      <c r="NCG30"/>
      <c r="NCH30"/>
      <c r="NCI30"/>
      <c r="NCJ30"/>
      <c r="NCK30"/>
      <c r="NCL30"/>
      <c r="NCM30"/>
      <c r="NCN30"/>
      <c r="NCO30"/>
      <c r="NCP30"/>
      <c r="NCQ30"/>
      <c r="NCR30"/>
      <c r="NCS30"/>
      <c r="NCT30"/>
      <c r="NCU30"/>
      <c r="NCV30"/>
      <c r="NCW30"/>
      <c r="NCX30"/>
      <c r="NCY30"/>
      <c r="NCZ30"/>
      <c r="NDA30"/>
      <c r="NDB30"/>
      <c r="NDC30"/>
      <c r="NDD30"/>
      <c r="NDE30"/>
      <c r="NDF30"/>
      <c r="NDG30"/>
      <c r="NDH30"/>
      <c r="NDI30"/>
      <c r="NDJ30"/>
      <c r="NDK30"/>
      <c r="NDL30"/>
      <c r="NDM30"/>
      <c r="NDN30"/>
      <c r="NDO30"/>
      <c r="NDP30"/>
      <c r="NDQ30"/>
      <c r="NDR30"/>
      <c r="NDS30"/>
      <c r="NDT30"/>
      <c r="NDU30"/>
      <c r="NDV30"/>
      <c r="NDW30"/>
      <c r="NDX30"/>
      <c r="NDY30"/>
      <c r="NDZ30"/>
      <c r="NEA30"/>
      <c r="NEB30"/>
      <c r="NEC30"/>
      <c r="NED30"/>
      <c r="NEE30"/>
      <c r="NEF30"/>
      <c r="NEG30"/>
      <c r="NEH30"/>
      <c r="NEI30"/>
      <c r="NEJ30"/>
      <c r="NEK30"/>
      <c r="NEL30"/>
      <c r="NEM30"/>
      <c r="NEN30"/>
      <c r="NEO30"/>
      <c r="NEP30"/>
      <c r="NEQ30"/>
      <c r="NER30"/>
      <c r="NES30"/>
      <c r="NET30"/>
      <c r="NEU30"/>
      <c r="NEV30"/>
      <c r="NEW30"/>
      <c r="NEX30"/>
      <c r="NEY30"/>
      <c r="NEZ30"/>
      <c r="NFA30"/>
      <c r="NFB30"/>
      <c r="NFC30"/>
      <c r="NFD30"/>
      <c r="NFE30"/>
      <c r="NFF30"/>
      <c r="NFG30"/>
      <c r="NFH30"/>
      <c r="NFI30"/>
      <c r="NFJ30"/>
      <c r="NFK30"/>
      <c r="NFL30"/>
      <c r="NFM30"/>
      <c r="NFN30"/>
      <c r="NFO30"/>
      <c r="NFP30"/>
      <c r="NFQ30"/>
      <c r="NFR30"/>
      <c r="NFS30"/>
      <c r="NFT30"/>
      <c r="NFU30"/>
      <c r="NFV30"/>
      <c r="NFW30"/>
      <c r="NFX30"/>
      <c r="NFY30"/>
      <c r="NFZ30"/>
      <c r="NGA30"/>
      <c r="NGB30"/>
      <c r="NGC30"/>
      <c r="NGD30"/>
      <c r="NGE30"/>
      <c r="NGF30"/>
      <c r="NGG30"/>
      <c r="NGH30"/>
      <c r="NGI30"/>
      <c r="NGJ30"/>
      <c r="NGK30"/>
      <c r="NGL30"/>
      <c r="NGM30"/>
      <c r="NGN30"/>
      <c r="NGO30"/>
      <c r="NGP30"/>
      <c r="NGQ30"/>
      <c r="NGR30"/>
      <c r="NGS30"/>
      <c r="NGT30"/>
      <c r="NGU30"/>
      <c r="NGV30"/>
      <c r="NGW30"/>
      <c r="NGX30"/>
      <c r="NGY30"/>
      <c r="NGZ30"/>
      <c r="NHA30"/>
      <c r="NHB30"/>
      <c r="NHC30"/>
      <c r="NHD30"/>
      <c r="NHE30"/>
      <c r="NHF30"/>
      <c r="NHG30"/>
      <c r="NHH30"/>
      <c r="NHI30"/>
      <c r="NHJ30"/>
      <c r="NHK30"/>
      <c r="NHL30"/>
      <c r="NHM30"/>
      <c r="NHN30"/>
      <c r="NHO30"/>
      <c r="NHP30"/>
      <c r="NHQ30"/>
      <c r="NHR30"/>
      <c r="NHS30"/>
      <c r="NHT30"/>
      <c r="NHU30"/>
      <c r="NHV30"/>
      <c r="NHW30"/>
      <c r="NHX30"/>
      <c r="NHY30"/>
      <c r="NHZ30"/>
      <c r="NIA30"/>
      <c r="NIB30"/>
      <c r="NIC30"/>
      <c r="NID30"/>
      <c r="NIE30"/>
      <c r="NIF30"/>
      <c r="NIG30"/>
      <c r="NIH30"/>
      <c r="NII30"/>
      <c r="NIJ30"/>
      <c r="NIK30"/>
      <c r="NIL30"/>
      <c r="NIM30"/>
      <c r="NIN30"/>
      <c r="NIO30"/>
      <c r="NIP30"/>
      <c r="NIQ30"/>
      <c r="NIR30"/>
      <c r="NIS30"/>
      <c r="NIT30"/>
      <c r="NIU30"/>
      <c r="NIV30"/>
      <c r="NIW30"/>
      <c r="NIX30"/>
      <c r="NIY30"/>
      <c r="NIZ30"/>
      <c r="NJA30"/>
      <c r="NJB30"/>
      <c r="NJC30"/>
      <c r="NJD30"/>
      <c r="NJE30"/>
      <c r="NJF30"/>
      <c r="NJG30"/>
      <c r="NJH30"/>
      <c r="NJI30"/>
      <c r="NJJ30"/>
      <c r="NJK30"/>
      <c r="NJL30"/>
      <c r="NJM30"/>
      <c r="NJN30"/>
      <c r="NJO30"/>
      <c r="NJP30"/>
      <c r="NJQ30"/>
      <c r="NJR30"/>
      <c r="NJS30"/>
      <c r="NJT30"/>
      <c r="NJU30"/>
      <c r="NJV30"/>
      <c r="NJW30"/>
      <c r="NJX30"/>
      <c r="NJY30"/>
      <c r="NJZ30"/>
      <c r="NKA30"/>
      <c r="NKB30"/>
      <c r="NKC30"/>
      <c r="NKD30"/>
      <c r="NKE30"/>
      <c r="NKF30"/>
      <c r="NKG30"/>
      <c r="NKH30"/>
      <c r="NKI30"/>
      <c r="NKJ30"/>
      <c r="NKK30"/>
      <c r="NKL30"/>
      <c r="NKM30"/>
      <c r="NKN30"/>
      <c r="NKO30"/>
      <c r="NKP30"/>
      <c r="NKQ30"/>
      <c r="NKR30"/>
      <c r="NKS30"/>
      <c r="NKT30"/>
      <c r="NKU30"/>
      <c r="NKV30"/>
      <c r="NKW30"/>
      <c r="NKX30"/>
      <c r="NKY30"/>
      <c r="NKZ30"/>
      <c r="NLA30"/>
      <c r="NLB30"/>
      <c r="NLC30"/>
      <c r="NLD30"/>
      <c r="NLE30"/>
      <c r="NLF30"/>
      <c r="NLG30"/>
      <c r="NLH30"/>
      <c r="NLI30"/>
      <c r="NLJ30"/>
      <c r="NLK30"/>
      <c r="NLL30"/>
      <c r="NLM30"/>
      <c r="NLN30"/>
      <c r="NLO30"/>
      <c r="NLP30"/>
      <c r="NLQ30"/>
      <c r="NLR30"/>
      <c r="NLS30"/>
      <c r="NLT30"/>
      <c r="NLU30"/>
      <c r="NLV30"/>
      <c r="NLW30"/>
      <c r="NLX30"/>
      <c r="NLY30"/>
      <c r="NLZ30"/>
      <c r="NMA30"/>
      <c r="NMB30"/>
      <c r="NMC30"/>
      <c r="NMD30"/>
      <c r="NME30"/>
      <c r="NMF30"/>
      <c r="NMG30"/>
      <c r="NMH30"/>
      <c r="NMI30"/>
      <c r="NMJ30"/>
      <c r="NMK30"/>
      <c r="NML30"/>
      <c r="NMM30"/>
      <c r="NMN30"/>
      <c r="NMO30"/>
      <c r="NMP30"/>
      <c r="NMQ30"/>
      <c r="NMR30"/>
      <c r="NMS30"/>
      <c r="NMT30"/>
      <c r="NMU30"/>
      <c r="NMV30"/>
      <c r="NMW30"/>
      <c r="NMX30"/>
      <c r="NMY30"/>
      <c r="NMZ30"/>
      <c r="NNA30"/>
      <c r="NNB30"/>
      <c r="NNC30"/>
      <c r="NND30"/>
      <c r="NNE30"/>
      <c r="NNF30"/>
      <c r="NNG30"/>
      <c r="NNH30"/>
      <c r="NNI30"/>
      <c r="NNJ30"/>
      <c r="NNK30"/>
      <c r="NNL30"/>
      <c r="NNM30"/>
      <c r="NNN30"/>
      <c r="NNO30"/>
      <c r="NNP30"/>
      <c r="NNQ30"/>
      <c r="NNR30"/>
      <c r="NNS30"/>
      <c r="NNT30"/>
      <c r="NNU30"/>
      <c r="NNV30"/>
      <c r="NNW30"/>
      <c r="NNX30"/>
      <c r="NNY30"/>
      <c r="NNZ30"/>
      <c r="NOA30"/>
      <c r="NOB30"/>
      <c r="NOC30"/>
      <c r="NOD30"/>
      <c r="NOE30"/>
      <c r="NOF30"/>
      <c r="NOG30"/>
      <c r="NOH30"/>
      <c r="NOI30"/>
      <c r="NOJ30"/>
      <c r="NOK30"/>
      <c r="NOL30"/>
      <c r="NOM30"/>
      <c r="NON30"/>
      <c r="NOO30"/>
      <c r="NOP30"/>
      <c r="NOQ30"/>
      <c r="NOR30"/>
      <c r="NOS30"/>
      <c r="NOT30"/>
      <c r="NOU30"/>
      <c r="NOV30"/>
      <c r="NOW30"/>
      <c r="NOX30"/>
      <c r="NOY30"/>
      <c r="NOZ30"/>
      <c r="NPA30"/>
      <c r="NPB30"/>
      <c r="NPC30"/>
      <c r="NPD30"/>
      <c r="NPE30"/>
      <c r="NPF30"/>
      <c r="NPG30"/>
      <c r="NPH30"/>
      <c r="NPI30"/>
      <c r="NPJ30"/>
      <c r="NPK30"/>
      <c r="NPL30"/>
      <c r="NPM30"/>
      <c r="NPN30"/>
      <c r="NPO30"/>
      <c r="NPP30"/>
      <c r="NPQ30"/>
      <c r="NPR30"/>
      <c r="NPS30"/>
      <c r="NPT30"/>
      <c r="NPU30"/>
      <c r="NPV30"/>
      <c r="NPW30"/>
      <c r="NPX30"/>
      <c r="NPY30"/>
      <c r="NPZ30"/>
      <c r="NQA30"/>
      <c r="NQB30"/>
      <c r="NQC30"/>
      <c r="NQD30"/>
      <c r="NQE30"/>
      <c r="NQF30"/>
      <c r="NQG30"/>
      <c r="NQH30"/>
      <c r="NQI30"/>
      <c r="NQJ30"/>
      <c r="NQK30"/>
      <c r="NQL30"/>
      <c r="NQM30"/>
      <c r="NQN30"/>
      <c r="NQO30"/>
      <c r="NQP30"/>
      <c r="NQQ30"/>
      <c r="NQR30"/>
      <c r="NQS30"/>
      <c r="NQT30"/>
      <c r="NQU30"/>
      <c r="NQV30"/>
      <c r="NQW30"/>
      <c r="NQX30"/>
      <c r="NQY30"/>
      <c r="NQZ30"/>
      <c r="NRA30"/>
      <c r="NRB30"/>
      <c r="NRC30"/>
      <c r="NRD30"/>
      <c r="NRE30"/>
      <c r="NRF30"/>
      <c r="NRG30"/>
      <c r="NRH30"/>
      <c r="NRI30"/>
      <c r="NRJ30"/>
      <c r="NRK30"/>
      <c r="NRL30"/>
      <c r="NRM30"/>
      <c r="NRN30"/>
      <c r="NRO30"/>
      <c r="NRP30"/>
      <c r="NRQ30"/>
      <c r="NRR30"/>
      <c r="NRS30"/>
      <c r="NRT30"/>
      <c r="NRU30"/>
      <c r="NRV30"/>
      <c r="NRW30"/>
      <c r="NRX30"/>
      <c r="NRY30"/>
      <c r="NRZ30"/>
      <c r="NSA30"/>
      <c r="NSB30"/>
      <c r="NSC30"/>
      <c r="NSD30"/>
      <c r="NSE30"/>
      <c r="NSF30"/>
      <c r="NSG30"/>
      <c r="NSH30"/>
      <c r="NSI30"/>
      <c r="NSJ30"/>
      <c r="NSK30"/>
      <c r="NSL30"/>
      <c r="NSM30"/>
      <c r="NSN30"/>
      <c r="NSO30"/>
      <c r="NSP30"/>
      <c r="NSQ30"/>
      <c r="NSR30"/>
      <c r="NSS30"/>
      <c r="NST30"/>
      <c r="NSU30"/>
      <c r="NSV30"/>
      <c r="NSW30"/>
      <c r="NSX30"/>
      <c r="NSY30"/>
      <c r="NSZ30"/>
      <c r="NTA30"/>
      <c r="NTB30"/>
      <c r="NTC30"/>
      <c r="NTD30"/>
      <c r="NTE30"/>
      <c r="NTF30"/>
      <c r="NTG30"/>
      <c r="NTH30"/>
      <c r="NTI30"/>
      <c r="NTJ30"/>
      <c r="NTK30"/>
      <c r="NTL30"/>
      <c r="NTM30"/>
      <c r="NTN30"/>
      <c r="NTO30"/>
      <c r="NTP30"/>
      <c r="NTQ30"/>
      <c r="NTR30"/>
      <c r="NTS30"/>
      <c r="NTT30"/>
      <c r="NTU30"/>
      <c r="NTV30"/>
      <c r="NTW30"/>
      <c r="NTX30"/>
      <c r="NTY30"/>
      <c r="NTZ30"/>
      <c r="NUA30"/>
      <c r="NUB30"/>
      <c r="NUC30"/>
      <c r="NUD30"/>
      <c r="NUE30"/>
      <c r="NUF30"/>
      <c r="NUG30"/>
      <c r="NUH30"/>
      <c r="NUI30"/>
      <c r="NUJ30"/>
      <c r="NUK30"/>
      <c r="NUL30"/>
      <c r="NUM30"/>
      <c r="NUN30"/>
      <c r="NUO30"/>
      <c r="NUP30"/>
      <c r="NUQ30"/>
      <c r="NUR30"/>
      <c r="NUS30"/>
      <c r="NUT30"/>
      <c r="NUU30"/>
      <c r="NUV30"/>
      <c r="NUW30"/>
      <c r="NUX30"/>
      <c r="NUY30"/>
      <c r="NUZ30"/>
      <c r="NVA30"/>
      <c r="NVB30"/>
      <c r="NVC30"/>
      <c r="NVD30"/>
      <c r="NVE30"/>
      <c r="NVF30"/>
      <c r="NVG30"/>
      <c r="NVH30"/>
      <c r="NVI30"/>
      <c r="NVJ30"/>
      <c r="NVK30"/>
      <c r="NVL30"/>
      <c r="NVM30"/>
      <c r="NVN30"/>
      <c r="NVO30"/>
      <c r="NVP30"/>
      <c r="NVQ30"/>
      <c r="NVR30"/>
      <c r="NVS30"/>
      <c r="NVT30"/>
      <c r="NVU30"/>
      <c r="NVV30"/>
      <c r="NVW30"/>
      <c r="NVX30"/>
      <c r="NVY30"/>
      <c r="NVZ30"/>
      <c r="NWA30"/>
      <c r="NWB30"/>
      <c r="NWC30"/>
      <c r="NWD30"/>
      <c r="NWE30"/>
      <c r="NWF30"/>
      <c r="NWG30"/>
      <c r="NWH30"/>
      <c r="NWI30"/>
      <c r="NWJ30"/>
      <c r="NWK30"/>
      <c r="NWL30"/>
      <c r="NWM30"/>
      <c r="NWN30"/>
      <c r="NWO30"/>
      <c r="NWP30"/>
      <c r="NWQ30"/>
      <c r="NWR30"/>
      <c r="NWS30"/>
      <c r="NWT30"/>
      <c r="NWU30"/>
      <c r="NWV30"/>
      <c r="NWW30"/>
      <c r="NWX30"/>
      <c r="NWY30"/>
      <c r="NWZ30"/>
      <c r="NXA30"/>
      <c r="NXB30"/>
      <c r="NXC30"/>
      <c r="NXD30"/>
      <c r="NXE30"/>
      <c r="NXF30"/>
      <c r="NXG30"/>
      <c r="NXH30"/>
      <c r="NXI30"/>
      <c r="NXJ30"/>
      <c r="NXK30"/>
      <c r="NXL30"/>
      <c r="NXM30"/>
      <c r="NXN30"/>
      <c r="NXO30"/>
      <c r="NXP30"/>
      <c r="NXQ30"/>
      <c r="NXR30"/>
      <c r="NXS30"/>
      <c r="NXT30"/>
      <c r="NXU30"/>
      <c r="NXV30"/>
      <c r="NXW30"/>
      <c r="NXX30"/>
      <c r="NXY30"/>
      <c r="NXZ30"/>
      <c r="NYA30"/>
      <c r="NYB30"/>
      <c r="NYC30"/>
      <c r="NYD30"/>
      <c r="NYE30"/>
      <c r="NYF30"/>
      <c r="NYG30"/>
      <c r="NYH30"/>
      <c r="NYI30"/>
      <c r="NYJ30"/>
      <c r="NYK30"/>
      <c r="NYL30"/>
      <c r="NYM30"/>
      <c r="NYN30"/>
      <c r="NYO30"/>
      <c r="NYP30"/>
      <c r="NYQ30"/>
      <c r="NYR30"/>
      <c r="NYS30"/>
      <c r="NYT30"/>
      <c r="NYU30"/>
      <c r="NYV30"/>
      <c r="NYW30"/>
      <c r="NYX30"/>
      <c r="NYY30"/>
      <c r="NYZ30"/>
      <c r="NZA30"/>
      <c r="NZB30"/>
      <c r="NZC30"/>
      <c r="NZD30"/>
      <c r="NZE30"/>
      <c r="NZF30"/>
      <c r="NZG30"/>
      <c r="NZH30"/>
      <c r="NZI30"/>
      <c r="NZJ30"/>
      <c r="NZK30"/>
      <c r="NZL30"/>
      <c r="NZM30"/>
      <c r="NZN30"/>
      <c r="NZO30"/>
      <c r="NZP30"/>
      <c r="NZQ30"/>
      <c r="NZR30"/>
      <c r="NZS30"/>
      <c r="NZT30"/>
      <c r="NZU30"/>
      <c r="NZV30"/>
      <c r="NZW30"/>
      <c r="NZX30"/>
      <c r="NZY30"/>
      <c r="NZZ30"/>
      <c r="OAA30"/>
      <c r="OAB30"/>
      <c r="OAC30"/>
      <c r="OAD30"/>
      <c r="OAE30"/>
      <c r="OAF30"/>
      <c r="OAG30"/>
      <c r="OAH30"/>
      <c r="OAI30"/>
      <c r="OAJ30"/>
      <c r="OAK30"/>
      <c r="OAL30"/>
      <c r="OAM30"/>
      <c r="OAN30"/>
      <c r="OAO30"/>
      <c r="OAP30"/>
      <c r="OAQ30"/>
      <c r="OAR30"/>
      <c r="OAS30"/>
      <c r="OAT30"/>
      <c r="OAU30"/>
      <c r="OAV30"/>
      <c r="OAW30"/>
      <c r="OAX30"/>
      <c r="OAY30"/>
      <c r="OAZ30"/>
      <c r="OBA30"/>
      <c r="OBB30"/>
      <c r="OBC30"/>
      <c r="OBD30"/>
      <c r="OBE30"/>
      <c r="OBF30"/>
      <c r="OBG30"/>
      <c r="OBH30"/>
      <c r="OBI30"/>
      <c r="OBJ30"/>
      <c r="OBK30"/>
      <c r="OBL30"/>
      <c r="OBM30"/>
      <c r="OBN30"/>
      <c r="OBO30"/>
      <c r="OBP30"/>
      <c r="OBQ30"/>
      <c r="OBR30"/>
      <c r="OBS30"/>
      <c r="OBT30"/>
      <c r="OBU30"/>
      <c r="OBV30"/>
      <c r="OBW30"/>
      <c r="OBX30"/>
      <c r="OBY30"/>
      <c r="OBZ30"/>
      <c r="OCA30"/>
      <c r="OCB30"/>
      <c r="OCC30"/>
      <c r="OCD30"/>
      <c r="OCE30"/>
      <c r="OCF30"/>
      <c r="OCG30"/>
      <c r="OCH30"/>
      <c r="OCI30"/>
      <c r="OCJ30"/>
      <c r="OCK30"/>
      <c r="OCL30"/>
      <c r="OCM30"/>
      <c r="OCN30"/>
      <c r="OCO30"/>
      <c r="OCP30"/>
      <c r="OCQ30"/>
      <c r="OCR30"/>
      <c r="OCS30"/>
      <c r="OCT30"/>
      <c r="OCU30"/>
      <c r="OCV30"/>
      <c r="OCW30"/>
      <c r="OCX30"/>
      <c r="OCY30"/>
      <c r="OCZ30"/>
      <c r="ODA30"/>
      <c r="ODB30"/>
      <c r="ODC30"/>
      <c r="ODD30"/>
      <c r="ODE30"/>
      <c r="ODF30"/>
      <c r="ODG30"/>
      <c r="ODH30"/>
      <c r="ODI30"/>
      <c r="ODJ30"/>
      <c r="ODK30"/>
      <c r="ODL30"/>
      <c r="ODM30"/>
      <c r="ODN30"/>
      <c r="ODO30"/>
      <c r="ODP30"/>
      <c r="ODQ30"/>
      <c r="ODR30"/>
      <c r="ODS30"/>
      <c r="ODT30"/>
      <c r="ODU30"/>
      <c r="ODV30"/>
      <c r="ODW30"/>
      <c r="ODX30"/>
      <c r="ODY30"/>
      <c r="ODZ30"/>
      <c r="OEA30"/>
      <c r="OEB30"/>
      <c r="OEC30"/>
      <c r="OED30"/>
      <c r="OEE30"/>
      <c r="OEF30"/>
      <c r="OEG30"/>
      <c r="OEH30"/>
      <c r="OEI30"/>
      <c r="OEJ30"/>
      <c r="OEK30"/>
      <c r="OEL30"/>
      <c r="OEM30"/>
      <c r="OEN30"/>
      <c r="OEO30"/>
      <c r="OEP30"/>
      <c r="OEQ30"/>
      <c r="OER30"/>
      <c r="OES30"/>
      <c r="OET30"/>
      <c r="OEU30"/>
      <c r="OEV30"/>
      <c r="OEW30"/>
      <c r="OEX30"/>
      <c r="OEY30"/>
      <c r="OEZ30"/>
      <c r="OFA30"/>
      <c r="OFB30"/>
      <c r="OFC30"/>
      <c r="OFD30"/>
      <c r="OFE30"/>
      <c r="OFF30"/>
      <c r="OFG30"/>
      <c r="OFH30"/>
      <c r="OFI30"/>
      <c r="OFJ30"/>
      <c r="OFK30"/>
      <c r="OFL30"/>
      <c r="OFM30"/>
      <c r="OFN30"/>
      <c r="OFO30"/>
      <c r="OFP30"/>
      <c r="OFQ30"/>
      <c r="OFR30"/>
      <c r="OFS30"/>
      <c r="OFT30"/>
      <c r="OFU30"/>
      <c r="OFV30"/>
      <c r="OFW30"/>
      <c r="OFX30"/>
      <c r="OFY30"/>
      <c r="OFZ30"/>
      <c r="OGA30"/>
      <c r="OGB30"/>
      <c r="OGC30"/>
      <c r="OGD30"/>
      <c r="OGE30"/>
      <c r="OGF30"/>
      <c r="OGG30"/>
      <c r="OGH30"/>
      <c r="OGI30"/>
      <c r="OGJ30"/>
      <c r="OGK30"/>
      <c r="OGL30"/>
      <c r="OGM30"/>
      <c r="OGN30"/>
      <c r="OGO30"/>
      <c r="OGP30"/>
      <c r="OGQ30"/>
      <c r="OGR30"/>
      <c r="OGS30"/>
      <c r="OGT30"/>
      <c r="OGU30"/>
      <c r="OGV30"/>
      <c r="OGW30"/>
      <c r="OGX30"/>
      <c r="OGY30"/>
      <c r="OGZ30"/>
      <c r="OHA30"/>
      <c r="OHB30"/>
      <c r="OHC30"/>
      <c r="OHD30"/>
      <c r="OHE30"/>
      <c r="OHF30"/>
      <c r="OHG30"/>
      <c r="OHH30"/>
      <c r="OHI30"/>
      <c r="OHJ30"/>
      <c r="OHK30"/>
      <c r="OHL30"/>
      <c r="OHM30"/>
      <c r="OHN30"/>
      <c r="OHO30"/>
      <c r="OHP30"/>
      <c r="OHQ30"/>
      <c r="OHR30"/>
      <c r="OHS30"/>
      <c r="OHT30"/>
      <c r="OHU30"/>
      <c r="OHV30"/>
      <c r="OHW30"/>
      <c r="OHX30"/>
      <c r="OHY30"/>
      <c r="OHZ30"/>
      <c r="OIA30"/>
      <c r="OIB30"/>
      <c r="OIC30"/>
      <c r="OID30"/>
      <c r="OIE30"/>
      <c r="OIF30"/>
      <c r="OIG30"/>
      <c r="OIH30"/>
      <c r="OII30"/>
      <c r="OIJ30"/>
      <c r="OIK30"/>
      <c r="OIL30"/>
      <c r="OIM30"/>
      <c r="OIN30"/>
      <c r="OIO30"/>
      <c r="OIP30"/>
      <c r="OIQ30"/>
      <c r="OIR30"/>
      <c r="OIS30"/>
      <c r="OIT30"/>
      <c r="OIU30"/>
      <c r="OIV30"/>
      <c r="OIW30"/>
      <c r="OIX30"/>
      <c r="OIY30"/>
      <c r="OIZ30"/>
      <c r="OJA30"/>
      <c r="OJB30"/>
      <c r="OJC30"/>
      <c r="OJD30"/>
      <c r="OJE30"/>
      <c r="OJF30"/>
      <c r="OJG30"/>
      <c r="OJH30"/>
      <c r="OJI30"/>
      <c r="OJJ30"/>
      <c r="OJK30"/>
      <c r="OJL30"/>
      <c r="OJM30"/>
      <c r="OJN30"/>
      <c r="OJO30"/>
      <c r="OJP30"/>
      <c r="OJQ30"/>
      <c r="OJR30"/>
      <c r="OJS30"/>
      <c r="OJT30"/>
      <c r="OJU30"/>
      <c r="OJV30"/>
      <c r="OJW30"/>
      <c r="OJX30"/>
      <c r="OJY30"/>
      <c r="OJZ30"/>
      <c r="OKA30"/>
      <c r="OKB30"/>
      <c r="OKC30"/>
      <c r="OKD30"/>
      <c r="OKE30"/>
      <c r="OKF30"/>
      <c r="OKG30"/>
      <c r="OKH30"/>
      <c r="OKI30"/>
      <c r="OKJ30"/>
      <c r="OKK30"/>
      <c r="OKL30"/>
      <c r="OKM30"/>
      <c r="OKN30"/>
      <c r="OKO30"/>
      <c r="OKP30"/>
      <c r="OKQ30"/>
      <c r="OKR30"/>
      <c r="OKS30"/>
      <c r="OKT30"/>
      <c r="OKU30"/>
      <c r="OKV30"/>
      <c r="OKW30"/>
      <c r="OKX30"/>
      <c r="OKY30"/>
      <c r="OKZ30"/>
      <c r="OLA30"/>
      <c r="OLB30"/>
      <c r="OLC30"/>
      <c r="OLD30"/>
      <c r="OLE30"/>
      <c r="OLF30"/>
      <c r="OLG30"/>
      <c r="OLH30"/>
      <c r="OLI30"/>
      <c r="OLJ30"/>
      <c r="OLK30"/>
      <c r="OLL30"/>
      <c r="OLM30"/>
      <c r="OLN30"/>
      <c r="OLO30"/>
      <c r="OLP30"/>
      <c r="OLQ30"/>
      <c r="OLR30"/>
      <c r="OLS30"/>
      <c r="OLT30"/>
      <c r="OLU30"/>
      <c r="OLV30"/>
      <c r="OLW30"/>
      <c r="OLX30"/>
      <c r="OLY30"/>
      <c r="OLZ30"/>
      <c r="OMA30"/>
      <c r="OMB30"/>
      <c r="OMC30"/>
      <c r="OMD30"/>
      <c r="OME30"/>
      <c r="OMF30"/>
      <c r="OMG30"/>
      <c r="OMH30"/>
      <c r="OMI30"/>
      <c r="OMJ30"/>
      <c r="OMK30"/>
      <c r="OML30"/>
      <c r="OMM30"/>
      <c r="OMN30"/>
      <c r="OMO30"/>
      <c r="OMP30"/>
      <c r="OMQ30"/>
      <c r="OMR30"/>
      <c r="OMS30"/>
      <c r="OMT30"/>
      <c r="OMU30"/>
      <c r="OMV30"/>
      <c r="OMW30"/>
      <c r="OMX30"/>
      <c r="OMY30"/>
      <c r="OMZ30"/>
      <c r="ONA30"/>
      <c r="ONB30"/>
      <c r="ONC30"/>
      <c r="OND30"/>
      <c r="ONE30"/>
      <c r="ONF30"/>
      <c r="ONG30"/>
      <c r="ONH30"/>
      <c r="ONI30"/>
      <c r="ONJ30"/>
      <c r="ONK30"/>
      <c r="ONL30"/>
      <c r="ONM30"/>
      <c r="ONN30"/>
      <c r="ONO30"/>
      <c r="ONP30"/>
      <c r="ONQ30"/>
      <c r="ONR30"/>
      <c r="ONS30"/>
      <c r="ONT30"/>
      <c r="ONU30"/>
      <c r="ONV30"/>
      <c r="ONW30"/>
      <c r="ONX30"/>
      <c r="ONY30"/>
      <c r="ONZ30"/>
      <c r="OOA30"/>
      <c r="OOB30"/>
      <c r="OOC30"/>
      <c r="OOD30"/>
      <c r="OOE30"/>
      <c r="OOF30"/>
      <c r="OOG30"/>
      <c r="OOH30"/>
      <c r="OOI30"/>
      <c r="OOJ30"/>
      <c r="OOK30"/>
      <c r="OOL30"/>
      <c r="OOM30"/>
      <c r="OON30"/>
      <c r="OOO30"/>
      <c r="OOP30"/>
      <c r="OOQ30"/>
      <c r="OOR30"/>
      <c r="OOS30"/>
      <c r="OOT30"/>
      <c r="OOU30"/>
      <c r="OOV30"/>
      <c r="OOW30"/>
      <c r="OOX30"/>
      <c r="OOY30"/>
      <c r="OOZ30"/>
      <c r="OPA30"/>
      <c r="OPB30"/>
      <c r="OPC30"/>
      <c r="OPD30"/>
      <c r="OPE30"/>
      <c r="OPF30"/>
      <c r="OPG30"/>
      <c r="OPH30"/>
      <c r="OPI30"/>
      <c r="OPJ30"/>
      <c r="OPK30"/>
      <c r="OPL30"/>
      <c r="OPM30"/>
      <c r="OPN30"/>
      <c r="OPO30"/>
      <c r="OPP30"/>
      <c r="OPQ30"/>
      <c r="OPR30"/>
      <c r="OPS30"/>
      <c r="OPT30"/>
      <c r="OPU30"/>
      <c r="OPV30"/>
      <c r="OPW30"/>
      <c r="OPX30"/>
      <c r="OPY30"/>
      <c r="OPZ30"/>
      <c r="OQA30"/>
      <c r="OQB30"/>
      <c r="OQC30"/>
      <c r="OQD30"/>
      <c r="OQE30"/>
      <c r="OQF30"/>
      <c r="OQG30"/>
      <c r="OQH30"/>
      <c r="OQI30"/>
      <c r="OQJ30"/>
      <c r="OQK30"/>
      <c r="OQL30"/>
      <c r="OQM30"/>
      <c r="OQN30"/>
      <c r="OQO30"/>
      <c r="OQP30"/>
      <c r="OQQ30"/>
      <c r="OQR30"/>
      <c r="OQS30"/>
      <c r="OQT30"/>
      <c r="OQU30"/>
      <c r="OQV30"/>
      <c r="OQW30"/>
      <c r="OQX30"/>
      <c r="OQY30"/>
      <c r="OQZ30"/>
      <c r="ORA30"/>
      <c r="ORB30"/>
      <c r="ORC30"/>
      <c r="ORD30"/>
      <c r="ORE30"/>
      <c r="ORF30"/>
      <c r="ORG30"/>
      <c r="ORH30"/>
      <c r="ORI30"/>
      <c r="ORJ30"/>
      <c r="ORK30"/>
      <c r="ORL30"/>
      <c r="ORM30"/>
      <c r="ORN30"/>
      <c r="ORO30"/>
      <c r="ORP30"/>
      <c r="ORQ30"/>
      <c r="ORR30"/>
      <c r="ORS30"/>
      <c r="ORT30"/>
      <c r="ORU30"/>
      <c r="ORV30"/>
      <c r="ORW30"/>
      <c r="ORX30"/>
      <c r="ORY30"/>
      <c r="ORZ30"/>
      <c r="OSA30"/>
      <c r="OSB30"/>
      <c r="OSC30"/>
      <c r="OSD30"/>
      <c r="OSE30"/>
      <c r="OSF30"/>
      <c r="OSG30"/>
      <c r="OSH30"/>
      <c r="OSI30"/>
      <c r="OSJ30"/>
      <c r="OSK30"/>
      <c r="OSL30"/>
      <c r="OSM30"/>
      <c r="OSN30"/>
      <c r="OSO30"/>
      <c r="OSP30"/>
      <c r="OSQ30"/>
      <c r="OSR30"/>
      <c r="OSS30"/>
      <c r="OST30"/>
      <c r="OSU30"/>
      <c r="OSV30"/>
      <c r="OSW30"/>
      <c r="OSX30"/>
      <c r="OSY30"/>
      <c r="OSZ30"/>
      <c r="OTA30"/>
      <c r="OTB30"/>
      <c r="OTC30"/>
      <c r="OTD30"/>
      <c r="OTE30"/>
      <c r="OTF30"/>
      <c r="OTG30"/>
      <c r="OTH30"/>
      <c r="OTI30"/>
      <c r="OTJ30"/>
      <c r="OTK30"/>
      <c r="OTL30"/>
      <c r="OTM30"/>
      <c r="OTN30"/>
      <c r="OTO30"/>
      <c r="OTP30"/>
      <c r="OTQ30"/>
      <c r="OTR30"/>
      <c r="OTS30"/>
      <c r="OTT30"/>
      <c r="OTU30"/>
      <c r="OTV30"/>
      <c r="OTW30"/>
      <c r="OTX30"/>
      <c r="OTY30"/>
      <c r="OTZ30"/>
      <c r="OUA30"/>
      <c r="OUB30"/>
      <c r="OUC30"/>
      <c r="OUD30"/>
      <c r="OUE30"/>
      <c r="OUF30"/>
      <c r="OUG30"/>
      <c r="OUH30"/>
      <c r="OUI30"/>
      <c r="OUJ30"/>
      <c r="OUK30"/>
      <c r="OUL30"/>
      <c r="OUM30"/>
      <c r="OUN30"/>
      <c r="OUO30"/>
      <c r="OUP30"/>
      <c r="OUQ30"/>
      <c r="OUR30"/>
      <c r="OUS30"/>
      <c r="OUT30"/>
      <c r="OUU30"/>
      <c r="OUV30"/>
      <c r="OUW30"/>
      <c r="OUX30"/>
      <c r="OUY30"/>
      <c r="OUZ30"/>
      <c r="OVA30"/>
      <c r="OVB30"/>
      <c r="OVC30"/>
      <c r="OVD30"/>
      <c r="OVE30"/>
      <c r="OVF30"/>
      <c r="OVG30"/>
      <c r="OVH30"/>
      <c r="OVI30"/>
      <c r="OVJ30"/>
      <c r="OVK30"/>
      <c r="OVL30"/>
      <c r="OVM30"/>
      <c r="OVN30"/>
      <c r="OVO30"/>
      <c r="OVP30"/>
      <c r="OVQ30"/>
      <c r="OVR30"/>
      <c r="OVS30"/>
      <c r="OVT30"/>
      <c r="OVU30"/>
      <c r="OVV30"/>
      <c r="OVW30"/>
      <c r="OVX30"/>
      <c r="OVY30"/>
      <c r="OVZ30"/>
      <c r="OWA30"/>
      <c r="OWB30"/>
      <c r="OWC30"/>
      <c r="OWD30"/>
      <c r="OWE30"/>
      <c r="OWF30"/>
      <c r="OWG30"/>
      <c r="OWH30"/>
      <c r="OWI30"/>
      <c r="OWJ30"/>
      <c r="OWK30"/>
      <c r="OWL30"/>
      <c r="OWM30"/>
      <c r="OWN30"/>
      <c r="OWO30"/>
      <c r="OWP30"/>
      <c r="OWQ30"/>
      <c r="OWR30"/>
      <c r="OWS30"/>
      <c r="OWT30"/>
      <c r="OWU30"/>
      <c r="OWV30"/>
      <c r="OWW30"/>
      <c r="OWX30"/>
      <c r="OWY30"/>
      <c r="OWZ30"/>
      <c r="OXA30"/>
      <c r="OXB30"/>
      <c r="OXC30"/>
      <c r="OXD30"/>
      <c r="OXE30"/>
      <c r="OXF30"/>
      <c r="OXG30"/>
      <c r="OXH30"/>
      <c r="OXI30"/>
      <c r="OXJ30"/>
      <c r="OXK30"/>
      <c r="OXL30"/>
      <c r="OXM30"/>
      <c r="OXN30"/>
      <c r="OXO30"/>
      <c r="OXP30"/>
      <c r="OXQ30"/>
      <c r="OXR30"/>
      <c r="OXS30"/>
      <c r="OXT30"/>
      <c r="OXU30"/>
      <c r="OXV30"/>
      <c r="OXW30"/>
      <c r="OXX30"/>
      <c r="OXY30"/>
      <c r="OXZ30"/>
      <c r="OYA30"/>
      <c r="OYB30"/>
      <c r="OYC30"/>
      <c r="OYD30"/>
      <c r="OYE30"/>
      <c r="OYF30"/>
      <c r="OYG30"/>
      <c r="OYH30"/>
      <c r="OYI30"/>
      <c r="OYJ30"/>
      <c r="OYK30"/>
      <c r="OYL30"/>
      <c r="OYM30"/>
      <c r="OYN30"/>
      <c r="OYO30"/>
      <c r="OYP30"/>
      <c r="OYQ30"/>
      <c r="OYR30"/>
      <c r="OYS30"/>
      <c r="OYT30"/>
      <c r="OYU30"/>
      <c r="OYV30"/>
      <c r="OYW30"/>
      <c r="OYX30"/>
      <c r="OYY30"/>
      <c r="OYZ30"/>
      <c r="OZA30"/>
      <c r="OZB30"/>
      <c r="OZC30"/>
      <c r="OZD30"/>
      <c r="OZE30"/>
      <c r="OZF30"/>
      <c r="OZG30"/>
      <c r="OZH30"/>
      <c r="OZI30"/>
      <c r="OZJ30"/>
      <c r="OZK30"/>
      <c r="OZL30"/>
      <c r="OZM30"/>
      <c r="OZN30"/>
      <c r="OZO30"/>
      <c r="OZP30"/>
      <c r="OZQ30"/>
      <c r="OZR30"/>
      <c r="OZS30"/>
      <c r="OZT30"/>
      <c r="OZU30"/>
      <c r="OZV30"/>
      <c r="OZW30"/>
      <c r="OZX30"/>
      <c r="OZY30"/>
      <c r="OZZ30"/>
      <c r="PAA30"/>
      <c r="PAB30"/>
      <c r="PAC30"/>
      <c r="PAD30"/>
      <c r="PAE30"/>
      <c r="PAF30"/>
      <c r="PAG30"/>
      <c r="PAH30"/>
      <c r="PAI30"/>
      <c r="PAJ30"/>
      <c r="PAK30"/>
      <c r="PAL30"/>
      <c r="PAM30"/>
      <c r="PAN30"/>
      <c r="PAO30"/>
      <c r="PAP30"/>
      <c r="PAQ30"/>
      <c r="PAR30"/>
      <c r="PAS30"/>
      <c r="PAT30"/>
      <c r="PAU30"/>
      <c r="PAV30"/>
      <c r="PAW30"/>
      <c r="PAX30"/>
      <c r="PAY30"/>
      <c r="PAZ30"/>
      <c r="PBA30"/>
      <c r="PBB30"/>
      <c r="PBC30"/>
      <c r="PBD30"/>
      <c r="PBE30"/>
      <c r="PBF30"/>
      <c r="PBG30"/>
      <c r="PBH30"/>
      <c r="PBI30"/>
      <c r="PBJ30"/>
      <c r="PBK30"/>
      <c r="PBL30"/>
      <c r="PBM30"/>
      <c r="PBN30"/>
      <c r="PBO30"/>
      <c r="PBP30"/>
      <c r="PBQ30"/>
      <c r="PBR30"/>
      <c r="PBS30"/>
      <c r="PBT30"/>
      <c r="PBU30"/>
      <c r="PBV30"/>
      <c r="PBW30"/>
      <c r="PBX30"/>
      <c r="PBY30"/>
      <c r="PBZ30"/>
      <c r="PCA30"/>
      <c r="PCB30"/>
      <c r="PCC30"/>
      <c r="PCD30"/>
      <c r="PCE30"/>
      <c r="PCF30"/>
      <c r="PCG30"/>
      <c r="PCH30"/>
      <c r="PCI30"/>
      <c r="PCJ30"/>
      <c r="PCK30"/>
      <c r="PCL30"/>
      <c r="PCM30"/>
      <c r="PCN30"/>
      <c r="PCO30"/>
      <c r="PCP30"/>
      <c r="PCQ30"/>
      <c r="PCR30"/>
      <c r="PCS30"/>
      <c r="PCT30"/>
      <c r="PCU30"/>
      <c r="PCV30"/>
      <c r="PCW30"/>
      <c r="PCX30"/>
      <c r="PCY30"/>
      <c r="PCZ30"/>
      <c r="PDA30"/>
      <c r="PDB30"/>
      <c r="PDC30"/>
      <c r="PDD30"/>
      <c r="PDE30"/>
      <c r="PDF30"/>
      <c r="PDG30"/>
      <c r="PDH30"/>
      <c r="PDI30"/>
      <c r="PDJ30"/>
      <c r="PDK30"/>
      <c r="PDL30"/>
      <c r="PDM30"/>
      <c r="PDN30"/>
      <c r="PDO30"/>
      <c r="PDP30"/>
      <c r="PDQ30"/>
      <c r="PDR30"/>
      <c r="PDS30"/>
      <c r="PDT30"/>
      <c r="PDU30"/>
      <c r="PDV30"/>
      <c r="PDW30"/>
      <c r="PDX30"/>
      <c r="PDY30"/>
      <c r="PDZ30"/>
      <c r="PEA30"/>
      <c r="PEB30"/>
      <c r="PEC30"/>
      <c r="PED30"/>
      <c r="PEE30"/>
      <c r="PEF30"/>
      <c r="PEG30"/>
      <c r="PEH30"/>
      <c r="PEI30"/>
      <c r="PEJ30"/>
      <c r="PEK30"/>
      <c r="PEL30"/>
      <c r="PEM30"/>
      <c r="PEN30"/>
      <c r="PEO30"/>
      <c r="PEP30"/>
      <c r="PEQ30"/>
      <c r="PER30"/>
      <c r="PES30"/>
      <c r="PET30"/>
      <c r="PEU30"/>
      <c r="PEV30"/>
      <c r="PEW30"/>
      <c r="PEX30"/>
      <c r="PEY30"/>
      <c r="PEZ30"/>
      <c r="PFA30"/>
      <c r="PFB30"/>
      <c r="PFC30"/>
      <c r="PFD30"/>
      <c r="PFE30"/>
      <c r="PFF30"/>
      <c r="PFG30"/>
      <c r="PFH30"/>
      <c r="PFI30"/>
      <c r="PFJ30"/>
      <c r="PFK30"/>
      <c r="PFL30"/>
      <c r="PFM30"/>
      <c r="PFN30"/>
      <c r="PFO30"/>
      <c r="PFP30"/>
      <c r="PFQ30"/>
      <c r="PFR30"/>
      <c r="PFS30"/>
      <c r="PFT30"/>
      <c r="PFU30"/>
      <c r="PFV30"/>
      <c r="PFW30"/>
      <c r="PFX30"/>
      <c r="PFY30"/>
      <c r="PFZ30"/>
      <c r="PGA30"/>
      <c r="PGB30"/>
      <c r="PGC30"/>
      <c r="PGD30"/>
      <c r="PGE30"/>
      <c r="PGF30"/>
      <c r="PGG30"/>
      <c r="PGH30"/>
      <c r="PGI30"/>
      <c r="PGJ30"/>
      <c r="PGK30"/>
      <c r="PGL30"/>
      <c r="PGM30"/>
      <c r="PGN30"/>
      <c r="PGO30"/>
      <c r="PGP30"/>
      <c r="PGQ30"/>
      <c r="PGR30"/>
      <c r="PGS30"/>
      <c r="PGT30"/>
      <c r="PGU30"/>
      <c r="PGV30"/>
      <c r="PGW30"/>
      <c r="PGX30"/>
      <c r="PGY30"/>
      <c r="PGZ30"/>
      <c r="PHA30"/>
      <c r="PHB30"/>
      <c r="PHC30"/>
      <c r="PHD30"/>
      <c r="PHE30"/>
      <c r="PHF30"/>
      <c r="PHG30"/>
      <c r="PHH30"/>
      <c r="PHI30"/>
      <c r="PHJ30"/>
      <c r="PHK30"/>
      <c r="PHL30"/>
      <c r="PHM30"/>
      <c r="PHN30"/>
      <c r="PHO30"/>
      <c r="PHP30"/>
      <c r="PHQ30"/>
      <c r="PHR30"/>
      <c r="PHS30"/>
      <c r="PHT30"/>
      <c r="PHU30"/>
      <c r="PHV30"/>
      <c r="PHW30"/>
      <c r="PHX30"/>
      <c r="PHY30"/>
      <c r="PHZ30"/>
      <c r="PIA30"/>
      <c r="PIB30"/>
      <c r="PIC30"/>
      <c r="PID30"/>
      <c r="PIE30"/>
      <c r="PIF30"/>
      <c r="PIG30"/>
      <c r="PIH30"/>
      <c r="PII30"/>
      <c r="PIJ30"/>
      <c r="PIK30"/>
      <c r="PIL30"/>
      <c r="PIM30"/>
      <c r="PIN30"/>
      <c r="PIO30"/>
      <c r="PIP30"/>
      <c r="PIQ30"/>
      <c r="PIR30"/>
      <c r="PIS30"/>
      <c r="PIT30"/>
      <c r="PIU30"/>
      <c r="PIV30"/>
      <c r="PIW30"/>
      <c r="PIX30"/>
      <c r="PIY30"/>
      <c r="PIZ30"/>
      <c r="PJA30"/>
      <c r="PJB30"/>
      <c r="PJC30"/>
      <c r="PJD30"/>
      <c r="PJE30"/>
      <c r="PJF30"/>
      <c r="PJG30"/>
      <c r="PJH30"/>
      <c r="PJI30"/>
      <c r="PJJ30"/>
      <c r="PJK30"/>
      <c r="PJL30"/>
      <c r="PJM30"/>
      <c r="PJN30"/>
      <c r="PJO30"/>
      <c r="PJP30"/>
      <c r="PJQ30"/>
      <c r="PJR30"/>
      <c r="PJS30"/>
      <c r="PJT30"/>
      <c r="PJU30"/>
      <c r="PJV30"/>
      <c r="PJW30"/>
      <c r="PJX30"/>
      <c r="PJY30"/>
      <c r="PJZ30"/>
      <c r="PKA30"/>
      <c r="PKB30"/>
      <c r="PKC30"/>
      <c r="PKD30"/>
      <c r="PKE30"/>
      <c r="PKF30"/>
      <c r="PKG30"/>
      <c r="PKH30"/>
      <c r="PKI30"/>
      <c r="PKJ30"/>
      <c r="PKK30"/>
      <c r="PKL30"/>
      <c r="PKM30"/>
      <c r="PKN30"/>
      <c r="PKO30"/>
      <c r="PKP30"/>
      <c r="PKQ30"/>
      <c r="PKR30"/>
      <c r="PKS30"/>
      <c r="PKT30"/>
      <c r="PKU30"/>
      <c r="PKV30"/>
      <c r="PKW30"/>
      <c r="PKX30"/>
      <c r="PKY30"/>
      <c r="PKZ30"/>
      <c r="PLA30"/>
      <c r="PLB30"/>
      <c r="PLC30"/>
      <c r="PLD30"/>
      <c r="PLE30"/>
      <c r="PLF30"/>
      <c r="PLG30"/>
      <c r="PLH30"/>
      <c r="PLI30"/>
      <c r="PLJ30"/>
      <c r="PLK30"/>
      <c r="PLL30"/>
      <c r="PLM30"/>
      <c r="PLN30"/>
      <c r="PLO30"/>
      <c r="PLP30"/>
      <c r="PLQ30"/>
      <c r="PLR30"/>
      <c r="PLS30"/>
      <c r="PLT30"/>
      <c r="PLU30"/>
      <c r="PLV30"/>
      <c r="PLW30"/>
      <c r="PLX30"/>
      <c r="PLY30"/>
      <c r="PLZ30"/>
      <c r="PMA30"/>
      <c r="PMB30"/>
      <c r="PMC30"/>
      <c r="PMD30"/>
      <c r="PME30"/>
      <c r="PMF30"/>
      <c r="PMG30"/>
      <c r="PMH30"/>
      <c r="PMI30"/>
      <c r="PMJ30"/>
      <c r="PMK30"/>
      <c r="PML30"/>
      <c r="PMM30"/>
      <c r="PMN30"/>
      <c r="PMO30"/>
      <c r="PMP30"/>
      <c r="PMQ30"/>
      <c r="PMR30"/>
      <c r="PMS30"/>
      <c r="PMT30"/>
      <c r="PMU30"/>
      <c r="PMV30"/>
      <c r="PMW30"/>
      <c r="PMX30"/>
      <c r="PMY30"/>
      <c r="PMZ30"/>
      <c r="PNA30"/>
      <c r="PNB30"/>
      <c r="PNC30"/>
      <c r="PND30"/>
      <c r="PNE30"/>
      <c r="PNF30"/>
      <c r="PNG30"/>
      <c r="PNH30"/>
      <c r="PNI30"/>
      <c r="PNJ30"/>
      <c r="PNK30"/>
      <c r="PNL30"/>
      <c r="PNM30"/>
      <c r="PNN30"/>
      <c r="PNO30"/>
      <c r="PNP30"/>
      <c r="PNQ30"/>
      <c r="PNR30"/>
      <c r="PNS30"/>
      <c r="PNT30"/>
      <c r="PNU30"/>
      <c r="PNV30"/>
      <c r="PNW30"/>
      <c r="PNX30"/>
      <c r="PNY30"/>
      <c r="PNZ30"/>
      <c r="POA30"/>
      <c r="POB30"/>
      <c r="POC30"/>
      <c r="POD30"/>
      <c r="POE30"/>
      <c r="POF30"/>
      <c r="POG30"/>
      <c r="POH30"/>
      <c r="POI30"/>
      <c r="POJ30"/>
      <c r="POK30"/>
      <c r="POL30"/>
      <c r="POM30"/>
      <c r="PON30"/>
      <c r="POO30"/>
      <c r="POP30"/>
      <c r="POQ30"/>
      <c r="POR30"/>
      <c r="POS30"/>
      <c r="POT30"/>
      <c r="POU30"/>
      <c r="POV30"/>
      <c r="POW30"/>
      <c r="POX30"/>
      <c r="POY30"/>
      <c r="POZ30"/>
      <c r="PPA30"/>
      <c r="PPB30"/>
      <c r="PPC30"/>
      <c r="PPD30"/>
      <c r="PPE30"/>
      <c r="PPF30"/>
      <c r="PPG30"/>
      <c r="PPH30"/>
      <c r="PPI30"/>
      <c r="PPJ30"/>
      <c r="PPK30"/>
      <c r="PPL30"/>
      <c r="PPM30"/>
      <c r="PPN30"/>
      <c r="PPO30"/>
      <c r="PPP30"/>
      <c r="PPQ30"/>
      <c r="PPR30"/>
      <c r="PPS30"/>
      <c r="PPT30"/>
      <c r="PPU30"/>
      <c r="PPV30"/>
      <c r="PPW30"/>
      <c r="PPX30"/>
      <c r="PPY30"/>
      <c r="PPZ30"/>
      <c r="PQA30"/>
      <c r="PQB30"/>
      <c r="PQC30"/>
      <c r="PQD30"/>
      <c r="PQE30"/>
      <c r="PQF30"/>
      <c r="PQG30"/>
      <c r="PQH30"/>
      <c r="PQI30"/>
      <c r="PQJ30"/>
      <c r="PQK30"/>
      <c r="PQL30"/>
      <c r="PQM30"/>
      <c r="PQN30"/>
      <c r="PQO30"/>
      <c r="PQP30"/>
      <c r="PQQ30"/>
      <c r="PQR30"/>
      <c r="PQS30"/>
      <c r="PQT30"/>
      <c r="PQU30"/>
      <c r="PQV30"/>
      <c r="PQW30"/>
      <c r="PQX30"/>
      <c r="PQY30"/>
      <c r="PQZ30"/>
      <c r="PRA30"/>
      <c r="PRB30"/>
      <c r="PRC30"/>
      <c r="PRD30"/>
      <c r="PRE30"/>
      <c r="PRF30"/>
      <c r="PRG30"/>
      <c r="PRH30"/>
      <c r="PRI30"/>
      <c r="PRJ30"/>
      <c r="PRK30"/>
      <c r="PRL30"/>
      <c r="PRM30"/>
      <c r="PRN30"/>
      <c r="PRO30"/>
      <c r="PRP30"/>
      <c r="PRQ30"/>
      <c r="PRR30"/>
      <c r="PRS30"/>
      <c r="PRT30"/>
      <c r="PRU30"/>
      <c r="PRV30"/>
      <c r="PRW30"/>
      <c r="PRX30"/>
      <c r="PRY30"/>
      <c r="PRZ30"/>
      <c r="PSA30"/>
      <c r="PSB30"/>
      <c r="PSC30"/>
      <c r="PSD30"/>
      <c r="PSE30"/>
      <c r="PSF30"/>
      <c r="PSG30"/>
      <c r="PSH30"/>
      <c r="PSI30"/>
      <c r="PSJ30"/>
      <c r="PSK30"/>
      <c r="PSL30"/>
      <c r="PSM30"/>
      <c r="PSN30"/>
      <c r="PSO30"/>
      <c r="PSP30"/>
      <c r="PSQ30"/>
      <c r="PSR30"/>
      <c r="PSS30"/>
      <c r="PST30"/>
      <c r="PSU30"/>
      <c r="PSV30"/>
      <c r="PSW30"/>
      <c r="PSX30"/>
      <c r="PSY30"/>
      <c r="PSZ30"/>
      <c r="PTA30"/>
      <c r="PTB30"/>
      <c r="PTC30"/>
      <c r="PTD30"/>
      <c r="PTE30"/>
      <c r="PTF30"/>
      <c r="PTG30"/>
      <c r="PTH30"/>
      <c r="PTI30"/>
      <c r="PTJ30"/>
      <c r="PTK30"/>
      <c r="PTL30"/>
      <c r="PTM30"/>
      <c r="PTN30"/>
      <c r="PTO30"/>
      <c r="PTP30"/>
      <c r="PTQ30"/>
      <c r="PTR30"/>
      <c r="PTS30"/>
      <c r="PTT30"/>
      <c r="PTU30"/>
      <c r="PTV30"/>
      <c r="PTW30"/>
      <c r="PTX30"/>
      <c r="PTY30"/>
      <c r="PTZ30"/>
      <c r="PUA30"/>
      <c r="PUB30"/>
      <c r="PUC30"/>
      <c r="PUD30"/>
      <c r="PUE30"/>
      <c r="PUF30"/>
      <c r="PUG30"/>
      <c r="PUH30"/>
      <c r="PUI30"/>
      <c r="PUJ30"/>
      <c r="PUK30"/>
      <c r="PUL30"/>
      <c r="PUM30"/>
      <c r="PUN30"/>
      <c r="PUO30"/>
      <c r="PUP30"/>
      <c r="PUQ30"/>
      <c r="PUR30"/>
      <c r="PUS30"/>
      <c r="PUT30"/>
      <c r="PUU30"/>
      <c r="PUV30"/>
      <c r="PUW30"/>
      <c r="PUX30"/>
      <c r="PUY30"/>
      <c r="PUZ30"/>
      <c r="PVA30"/>
      <c r="PVB30"/>
      <c r="PVC30"/>
      <c r="PVD30"/>
      <c r="PVE30"/>
      <c r="PVF30"/>
      <c r="PVG30"/>
      <c r="PVH30"/>
      <c r="PVI30"/>
      <c r="PVJ30"/>
      <c r="PVK30"/>
      <c r="PVL30"/>
      <c r="PVM30"/>
      <c r="PVN30"/>
      <c r="PVO30"/>
      <c r="PVP30"/>
      <c r="PVQ30"/>
      <c r="PVR30"/>
      <c r="PVS30"/>
      <c r="PVT30"/>
      <c r="PVU30"/>
      <c r="PVV30"/>
      <c r="PVW30"/>
      <c r="PVX30"/>
      <c r="PVY30"/>
      <c r="PVZ30"/>
      <c r="PWA30"/>
      <c r="PWB30"/>
      <c r="PWC30"/>
      <c r="PWD30"/>
      <c r="PWE30"/>
      <c r="PWF30"/>
      <c r="PWG30"/>
      <c r="PWH30"/>
      <c r="PWI30"/>
      <c r="PWJ30"/>
      <c r="PWK30"/>
      <c r="PWL30"/>
      <c r="PWM30"/>
      <c r="PWN30"/>
      <c r="PWO30"/>
      <c r="PWP30"/>
      <c r="PWQ30"/>
      <c r="PWR30"/>
      <c r="PWS30"/>
      <c r="PWT30"/>
      <c r="PWU30"/>
      <c r="PWV30"/>
      <c r="PWW30"/>
      <c r="PWX30"/>
      <c r="PWY30"/>
      <c r="PWZ30"/>
      <c r="PXA30"/>
      <c r="PXB30"/>
      <c r="PXC30"/>
      <c r="PXD30"/>
      <c r="PXE30"/>
      <c r="PXF30"/>
      <c r="PXG30"/>
      <c r="PXH30"/>
      <c r="PXI30"/>
      <c r="PXJ30"/>
      <c r="PXK30"/>
      <c r="PXL30"/>
      <c r="PXM30"/>
      <c r="PXN30"/>
      <c r="PXO30"/>
      <c r="PXP30"/>
      <c r="PXQ30"/>
      <c r="PXR30"/>
      <c r="PXS30"/>
      <c r="PXT30"/>
      <c r="PXU30"/>
      <c r="PXV30"/>
      <c r="PXW30"/>
      <c r="PXX30"/>
      <c r="PXY30"/>
      <c r="PXZ30"/>
      <c r="PYA30"/>
      <c r="PYB30"/>
      <c r="PYC30"/>
      <c r="PYD30"/>
      <c r="PYE30"/>
      <c r="PYF30"/>
      <c r="PYG30"/>
      <c r="PYH30"/>
      <c r="PYI30"/>
      <c r="PYJ30"/>
      <c r="PYK30"/>
      <c r="PYL30"/>
      <c r="PYM30"/>
      <c r="PYN30"/>
      <c r="PYO30"/>
      <c r="PYP30"/>
      <c r="PYQ30"/>
      <c r="PYR30"/>
      <c r="PYS30"/>
      <c r="PYT30"/>
      <c r="PYU30"/>
      <c r="PYV30"/>
      <c r="PYW30"/>
      <c r="PYX30"/>
      <c r="PYY30"/>
      <c r="PYZ30"/>
      <c r="PZA30"/>
      <c r="PZB30"/>
      <c r="PZC30"/>
      <c r="PZD30"/>
      <c r="PZE30"/>
      <c r="PZF30"/>
      <c r="PZG30"/>
      <c r="PZH30"/>
      <c r="PZI30"/>
      <c r="PZJ30"/>
      <c r="PZK30"/>
      <c r="PZL30"/>
      <c r="PZM30"/>
      <c r="PZN30"/>
      <c r="PZO30"/>
      <c r="PZP30"/>
      <c r="PZQ30"/>
      <c r="PZR30"/>
      <c r="PZS30"/>
      <c r="PZT30"/>
      <c r="PZU30"/>
      <c r="PZV30"/>
      <c r="PZW30"/>
      <c r="PZX30"/>
      <c r="PZY30"/>
      <c r="PZZ30"/>
      <c r="QAA30"/>
      <c r="QAB30"/>
      <c r="QAC30"/>
      <c r="QAD30"/>
      <c r="QAE30"/>
      <c r="QAF30"/>
      <c r="QAG30"/>
      <c r="QAH30"/>
      <c r="QAI30"/>
      <c r="QAJ30"/>
      <c r="QAK30"/>
      <c r="QAL30"/>
      <c r="QAM30"/>
      <c r="QAN30"/>
      <c r="QAO30"/>
      <c r="QAP30"/>
      <c r="QAQ30"/>
      <c r="QAR30"/>
      <c r="QAS30"/>
      <c r="QAT30"/>
      <c r="QAU30"/>
      <c r="QAV30"/>
      <c r="QAW30"/>
      <c r="QAX30"/>
      <c r="QAY30"/>
      <c r="QAZ30"/>
      <c r="QBA30"/>
      <c r="QBB30"/>
      <c r="QBC30"/>
      <c r="QBD30"/>
      <c r="QBE30"/>
      <c r="QBF30"/>
      <c r="QBG30"/>
      <c r="QBH30"/>
      <c r="QBI30"/>
      <c r="QBJ30"/>
      <c r="QBK30"/>
      <c r="QBL30"/>
      <c r="QBM30"/>
      <c r="QBN30"/>
      <c r="QBO30"/>
      <c r="QBP30"/>
      <c r="QBQ30"/>
      <c r="QBR30"/>
      <c r="QBS30"/>
      <c r="QBT30"/>
      <c r="QBU30"/>
      <c r="QBV30"/>
      <c r="QBW30"/>
      <c r="QBX30"/>
      <c r="QBY30"/>
      <c r="QBZ30"/>
      <c r="QCA30"/>
      <c r="QCB30"/>
      <c r="QCC30"/>
      <c r="QCD30"/>
      <c r="QCE30"/>
      <c r="QCF30"/>
      <c r="QCG30"/>
      <c r="QCH30"/>
      <c r="QCI30"/>
      <c r="QCJ30"/>
      <c r="QCK30"/>
      <c r="QCL30"/>
      <c r="QCM30"/>
      <c r="QCN30"/>
      <c r="QCO30"/>
      <c r="QCP30"/>
      <c r="QCQ30"/>
      <c r="QCR30"/>
      <c r="QCS30"/>
      <c r="QCT30"/>
      <c r="QCU30"/>
      <c r="QCV30"/>
      <c r="QCW30"/>
      <c r="QCX30"/>
      <c r="QCY30"/>
      <c r="QCZ30"/>
      <c r="QDA30"/>
      <c r="QDB30"/>
      <c r="QDC30"/>
      <c r="QDD30"/>
      <c r="QDE30"/>
      <c r="QDF30"/>
      <c r="QDG30"/>
      <c r="QDH30"/>
      <c r="QDI30"/>
      <c r="QDJ30"/>
      <c r="QDK30"/>
      <c r="QDL30"/>
      <c r="QDM30"/>
      <c r="QDN30"/>
      <c r="QDO30"/>
      <c r="QDP30"/>
      <c r="QDQ30"/>
      <c r="QDR30"/>
      <c r="QDS30"/>
      <c r="QDT30"/>
      <c r="QDU30"/>
      <c r="QDV30"/>
      <c r="QDW30"/>
      <c r="QDX30"/>
      <c r="QDY30"/>
      <c r="QDZ30"/>
      <c r="QEA30"/>
      <c r="QEB30"/>
      <c r="QEC30"/>
      <c r="QED30"/>
      <c r="QEE30"/>
      <c r="QEF30"/>
      <c r="QEG30"/>
      <c r="QEH30"/>
      <c r="QEI30"/>
      <c r="QEJ30"/>
      <c r="QEK30"/>
      <c r="QEL30"/>
      <c r="QEM30"/>
      <c r="QEN30"/>
      <c r="QEO30"/>
      <c r="QEP30"/>
      <c r="QEQ30"/>
      <c r="QER30"/>
      <c r="QES30"/>
      <c r="QET30"/>
      <c r="QEU30"/>
      <c r="QEV30"/>
      <c r="QEW30"/>
      <c r="QEX30"/>
      <c r="QEY30"/>
      <c r="QEZ30"/>
      <c r="QFA30"/>
      <c r="QFB30"/>
      <c r="QFC30"/>
      <c r="QFD30"/>
      <c r="QFE30"/>
      <c r="QFF30"/>
      <c r="QFG30"/>
      <c r="QFH30"/>
      <c r="QFI30"/>
      <c r="QFJ30"/>
      <c r="QFK30"/>
      <c r="QFL30"/>
      <c r="QFM30"/>
      <c r="QFN30"/>
      <c r="QFO30"/>
      <c r="QFP30"/>
      <c r="QFQ30"/>
      <c r="QFR30"/>
      <c r="QFS30"/>
      <c r="QFT30"/>
      <c r="QFU30"/>
      <c r="QFV30"/>
      <c r="QFW30"/>
      <c r="QFX30"/>
      <c r="QFY30"/>
      <c r="QFZ30"/>
      <c r="QGA30"/>
      <c r="QGB30"/>
      <c r="QGC30"/>
      <c r="QGD30"/>
      <c r="QGE30"/>
      <c r="QGF30"/>
      <c r="QGG30"/>
      <c r="QGH30"/>
      <c r="QGI30"/>
      <c r="QGJ30"/>
      <c r="QGK30"/>
      <c r="QGL30"/>
      <c r="QGM30"/>
      <c r="QGN30"/>
      <c r="QGO30"/>
      <c r="QGP30"/>
      <c r="QGQ30"/>
      <c r="QGR30"/>
      <c r="QGS30"/>
      <c r="QGT30"/>
      <c r="QGU30"/>
      <c r="QGV30"/>
      <c r="QGW30"/>
      <c r="QGX30"/>
      <c r="QGY30"/>
      <c r="QGZ30"/>
      <c r="QHA30"/>
      <c r="QHB30"/>
      <c r="QHC30"/>
      <c r="QHD30"/>
      <c r="QHE30"/>
      <c r="QHF30"/>
      <c r="QHG30"/>
      <c r="QHH30"/>
      <c r="QHI30"/>
      <c r="QHJ30"/>
      <c r="QHK30"/>
      <c r="QHL30"/>
      <c r="QHM30"/>
      <c r="QHN30"/>
      <c r="QHO30"/>
      <c r="QHP30"/>
      <c r="QHQ30"/>
      <c r="QHR30"/>
      <c r="QHS30"/>
      <c r="QHT30"/>
      <c r="QHU30"/>
      <c r="QHV30"/>
      <c r="QHW30"/>
      <c r="QHX30"/>
      <c r="QHY30"/>
      <c r="QHZ30"/>
      <c r="QIA30"/>
      <c r="QIB30"/>
      <c r="QIC30"/>
      <c r="QID30"/>
      <c r="QIE30"/>
      <c r="QIF30"/>
      <c r="QIG30"/>
      <c r="QIH30"/>
      <c r="QII30"/>
      <c r="QIJ30"/>
      <c r="QIK30"/>
      <c r="QIL30"/>
      <c r="QIM30"/>
      <c r="QIN30"/>
      <c r="QIO30"/>
      <c r="QIP30"/>
      <c r="QIQ30"/>
      <c r="QIR30"/>
      <c r="QIS30"/>
      <c r="QIT30"/>
      <c r="QIU30"/>
      <c r="QIV30"/>
      <c r="QIW30"/>
      <c r="QIX30"/>
      <c r="QIY30"/>
      <c r="QIZ30"/>
      <c r="QJA30"/>
      <c r="QJB30"/>
      <c r="QJC30"/>
      <c r="QJD30"/>
      <c r="QJE30"/>
      <c r="QJF30"/>
      <c r="QJG30"/>
      <c r="QJH30"/>
      <c r="QJI30"/>
      <c r="QJJ30"/>
      <c r="QJK30"/>
      <c r="QJL30"/>
      <c r="QJM30"/>
      <c r="QJN30"/>
      <c r="QJO30"/>
      <c r="QJP30"/>
      <c r="QJQ30"/>
      <c r="QJR30"/>
      <c r="QJS30"/>
      <c r="QJT30"/>
      <c r="QJU30"/>
      <c r="QJV30"/>
      <c r="QJW30"/>
      <c r="QJX30"/>
      <c r="QJY30"/>
      <c r="QJZ30"/>
      <c r="QKA30"/>
      <c r="QKB30"/>
      <c r="QKC30"/>
      <c r="QKD30"/>
      <c r="QKE30"/>
      <c r="QKF30"/>
      <c r="QKG30"/>
      <c r="QKH30"/>
      <c r="QKI30"/>
      <c r="QKJ30"/>
      <c r="QKK30"/>
      <c r="QKL30"/>
      <c r="QKM30"/>
      <c r="QKN30"/>
      <c r="QKO30"/>
      <c r="QKP30"/>
      <c r="QKQ30"/>
      <c r="QKR30"/>
      <c r="QKS30"/>
      <c r="QKT30"/>
      <c r="QKU30"/>
      <c r="QKV30"/>
      <c r="QKW30"/>
      <c r="QKX30"/>
      <c r="QKY30"/>
      <c r="QKZ30"/>
      <c r="QLA30"/>
      <c r="QLB30"/>
      <c r="QLC30"/>
      <c r="QLD30"/>
      <c r="QLE30"/>
      <c r="QLF30"/>
      <c r="QLG30"/>
      <c r="QLH30"/>
      <c r="QLI30"/>
      <c r="QLJ30"/>
      <c r="QLK30"/>
      <c r="QLL30"/>
      <c r="QLM30"/>
      <c r="QLN30"/>
      <c r="QLO30"/>
      <c r="QLP30"/>
      <c r="QLQ30"/>
      <c r="QLR30"/>
      <c r="QLS30"/>
      <c r="QLT30"/>
      <c r="QLU30"/>
      <c r="QLV30"/>
      <c r="QLW30"/>
      <c r="QLX30"/>
      <c r="QLY30"/>
      <c r="QLZ30"/>
      <c r="QMA30"/>
      <c r="QMB30"/>
      <c r="QMC30"/>
      <c r="QMD30"/>
      <c r="QME30"/>
      <c r="QMF30"/>
      <c r="QMG30"/>
      <c r="QMH30"/>
      <c r="QMI30"/>
      <c r="QMJ30"/>
      <c r="QMK30"/>
      <c r="QML30"/>
      <c r="QMM30"/>
      <c r="QMN30"/>
      <c r="QMO30"/>
      <c r="QMP30"/>
      <c r="QMQ30"/>
      <c r="QMR30"/>
      <c r="QMS30"/>
      <c r="QMT30"/>
      <c r="QMU30"/>
      <c r="QMV30"/>
      <c r="QMW30"/>
      <c r="QMX30"/>
      <c r="QMY30"/>
      <c r="QMZ30"/>
      <c r="QNA30"/>
      <c r="QNB30"/>
      <c r="QNC30"/>
      <c r="QND30"/>
      <c r="QNE30"/>
      <c r="QNF30"/>
      <c r="QNG30"/>
      <c r="QNH30"/>
      <c r="QNI30"/>
      <c r="QNJ30"/>
      <c r="QNK30"/>
      <c r="QNL30"/>
      <c r="QNM30"/>
      <c r="QNN30"/>
      <c r="QNO30"/>
      <c r="QNP30"/>
      <c r="QNQ30"/>
      <c r="QNR30"/>
      <c r="QNS30"/>
      <c r="QNT30"/>
      <c r="QNU30"/>
      <c r="QNV30"/>
      <c r="QNW30"/>
      <c r="QNX30"/>
      <c r="QNY30"/>
      <c r="QNZ30"/>
      <c r="QOA30"/>
      <c r="QOB30"/>
      <c r="QOC30"/>
      <c r="QOD30"/>
      <c r="QOE30"/>
      <c r="QOF30"/>
      <c r="QOG30"/>
      <c r="QOH30"/>
      <c r="QOI30"/>
      <c r="QOJ30"/>
      <c r="QOK30"/>
      <c r="QOL30"/>
      <c r="QOM30"/>
      <c r="QON30"/>
      <c r="QOO30"/>
      <c r="QOP30"/>
      <c r="QOQ30"/>
      <c r="QOR30"/>
      <c r="QOS30"/>
      <c r="QOT30"/>
      <c r="QOU30"/>
      <c r="QOV30"/>
      <c r="QOW30"/>
      <c r="QOX30"/>
      <c r="QOY30"/>
      <c r="QOZ30"/>
      <c r="QPA30"/>
      <c r="QPB30"/>
      <c r="QPC30"/>
      <c r="QPD30"/>
      <c r="QPE30"/>
      <c r="QPF30"/>
      <c r="QPG30"/>
      <c r="QPH30"/>
      <c r="QPI30"/>
      <c r="QPJ30"/>
      <c r="QPK30"/>
      <c r="QPL30"/>
      <c r="QPM30"/>
      <c r="QPN30"/>
      <c r="QPO30"/>
      <c r="QPP30"/>
      <c r="QPQ30"/>
      <c r="QPR30"/>
      <c r="QPS30"/>
      <c r="QPT30"/>
      <c r="QPU30"/>
      <c r="QPV30"/>
      <c r="QPW30"/>
      <c r="QPX30"/>
      <c r="QPY30"/>
      <c r="QPZ30"/>
      <c r="QQA30"/>
      <c r="QQB30"/>
      <c r="QQC30"/>
      <c r="QQD30"/>
      <c r="QQE30"/>
      <c r="QQF30"/>
      <c r="QQG30"/>
      <c r="QQH30"/>
      <c r="QQI30"/>
      <c r="QQJ30"/>
      <c r="QQK30"/>
      <c r="QQL30"/>
      <c r="QQM30"/>
      <c r="QQN30"/>
      <c r="QQO30"/>
      <c r="QQP30"/>
      <c r="QQQ30"/>
      <c r="QQR30"/>
      <c r="QQS30"/>
      <c r="QQT30"/>
      <c r="QQU30"/>
      <c r="QQV30"/>
      <c r="QQW30"/>
      <c r="QQX30"/>
      <c r="QQY30"/>
      <c r="QQZ30"/>
      <c r="QRA30"/>
      <c r="QRB30"/>
      <c r="QRC30"/>
      <c r="QRD30"/>
      <c r="QRE30"/>
      <c r="QRF30"/>
      <c r="QRG30"/>
      <c r="QRH30"/>
      <c r="QRI30"/>
      <c r="QRJ30"/>
      <c r="QRK30"/>
      <c r="QRL30"/>
      <c r="QRM30"/>
      <c r="QRN30"/>
      <c r="QRO30"/>
      <c r="QRP30"/>
      <c r="QRQ30"/>
      <c r="QRR30"/>
      <c r="QRS30"/>
      <c r="QRT30"/>
      <c r="QRU30"/>
      <c r="QRV30"/>
      <c r="QRW30"/>
      <c r="QRX30"/>
      <c r="QRY30"/>
      <c r="QRZ30"/>
      <c r="QSA30"/>
      <c r="QSB30"/>
      <c r="QSC30"/>
      <c r="QSD30"/>
      <c r="QSE30"/>
      <c r="QSF30"/>
      <c r="QSG30"/>
      <c r="QSH30"/>
      <c r="QSI30"/>
      <c r="QSJ30"/>
      <c r="QSK30"/>
      <c r="QSL30"/>
      <c r="QSM30"/>
      <c r="QSN30"/>
      <c r="QSO30"/>
      <c r="QSP30"/>
      <c r="QSQ30"/>
      <c r="QSR30"/>
      <c r="QSS30"/>
      <c r="QST30"/>
      <c r="QSU30"/>
      <c r="QSV30"/>
      <c r="QSW30"/>
      <c r="QSX30"/>
      <c r="QSY30"/>
      <c r="QSZ30"/>
      <c r="QTA30"/>
      <c r="QTB30"/>
      <c r="QTC30"/>
      <c r="QTD30"/>
      <c r="QTE30"/>
      <c r="QTF30"/>
      <c r="QTG30"/>
      <c r="QTH30"/>
      <c r="QTI30"/>
      <c r="QTJ30"/>
      <c r="QTK30"/>
      <c r="QTL30"/>
      <c r="QTM30"/>
      <c r="QTN30"/>
      <c r="QTO30"/>
      <c r="QTP30"/>
      <c r="QTQ30"/>
      <c r="QTR30"/>
      <c r="QTS30"/>
      <c r="QTT30"/>
      <c r="QTU30"/>
      <c r="QTV30"/>
      <c r="QTW30"/>
      <c r="QTX30"/>
      <c r="QTY30"/>
      <c r="QTZ30"/>
      <c r="QUA30"/>
      <c r="QUB30"/>
      <c r="QUC30"/>
      <c r="QUD30"/>
      <c r="QUE30"/>
      <c r="QUF30"/>
      <c r="QUG30"/>
      <c r="QUH30"/>
      <c r="QUI30"/>
      <c r="QUJ30"/>
      <c r="QUK30"/>
      <c r="QUL30"/>
      <c r="QUM30"/>
      <c r="QUN30"/>
      <c r="QUO30"/>
      <c r="QUP30"/>
      <c r="QUQ30"/>
      <c r="QUR30"/>
      <c r="QUS30"/>
      <c r="QUT30"/>
      <c r="QUU30"/>
      <c r="QUV30"/>
      <c r="QUW30"/>
      <c r="QUX30"/>
      <c r="QUY30"/>
      <c r="QUZ30"/>
      <c r="QVA30"/>
      <c r="QVB30"/>
      <c r="QVC30"/>
      <c r="QVD30"/>
      <c r="QVE30"/>
      <c r="QVF30"/>
      <c r="QVG30"/>
      <c r="QVH30"/>
      <c r="QVI30"/>
      <c r="QVJ30"/>
      <c r="QVK30"/>
      <c r="QVL30"/>
      <c r="QVM30"/>
      <c r="QVN30"/>
      <c r="QVO30"/>
      <c r="QVP30"/>
      <c r="QVQ30"/>
      <c r="QVR30"/>
      <c r="QVS30"/>
      <c r="QVT30"/>
      <c r="QVU30"/>
      <c r="QVV30"/>
      <c r="QVW30"/>
      <c r="QVX30"/>
      <c r="QVY30"/>
      <c r="QVZ30"/>
      <c r="QWA30"/>
      <c r="QWB30"/>
      <c r="QWC30"/>
      <c r="QWD30"/>
      <c r="QWE30"/>
      <c r="QWF30"/>
      <c r="QWG30"/>
      <c r="QWH30"/>
      <c r="QWI30"/>
      <c r="QWJ30"/>
      <c r="QWK30"/>
      <c r="QWL30"/>
      <c r="QWM30"/>
      <c r="QWN30"/>
      <c r="QWO30"/>
      <c r="QWP30"/>
      <c r="QWQ30"/>
      <c r="QWR30"/>
      <c r="QWS30"/>
      <c r="QWT30"/>
      <c r="QWU30"/>
      <c r="QWV30"/>
      <c r="QWW30"/>
      <c r="QWX30"/>
      <c r="QWY30"/>
      <c r="QWZ30"/>
      <c r="QXA30"/>
      <c r="QXB30"/>
      <c r="QXC30"/>
      <c r="QXD30"/>
      <c r="QXE30"/>
      <c r="QXF30"/>
      <c r="QXG30"/>
      <c r="QXH30"/>
      <c r="QXI30"/>
      <c r="QXJ30"/>
      <c r="QXK30"/>
      <c r="QXL30"/>
      <c r="QXM30"/>
      <c r="QXN30"/>
      <c r="QXO30"/>
      <c r="QXP30"/>
      <c r="QXQ30"/>
      <c r="QXR30"/>
      <c r="QXS30"/>
      <c r="QXT30"/>
      <c r="QXU30"/>
      <c r="QXV30"/>
      <c r="QXW30"/>
      <c r="QXX30"/>
      <c r="QXY30"/>
      <c r="QXZ30"/>
      <c r="QYA30"/>
      <c r="QYB30"/>
      <c r="QYC30"/>
      <c r="QYD30"/>
      <c r="QYE30"/>
      <c r="QYF30"/>
      <c r="QYG30"/>
      <c r="QYH30"/>
      <c r="QYI30"/>
      <c r="QYJ30"/>
      <c r="QYK30"/>
      <c r="QYL30"/>
      <c r="QYM30"/>
      <c r="QYN30"/>
      <c r="QYO30"/>
      <c r="QYP30"/>
      <c r="QYQ30"/>
      <c r="QYR30"/>
      <c r="QYS30"/>
      <c r="QYT30"/>
      <c r="QYU30"/>
      <c r="QYV30"/>
      <c r="QYW30"/>
      <c r="QYX30"/>
      <c r="QYY30"/>
      <c r="QYZ30"/>
      <c r="QZA30"/>
      <c r="QZB30"/>
      <c r="QZC30"/>
      <c r="QZD30"/>
      <c r="QZE30"/>
      <c r="QZF30"/>
      <c r="QZG30"/>
      <c r="QZH30"/>
      <c r="QZI30"/>
      <c r="QZJ30"/>
      <c r="QZK30"/>
      <c r="QZL30"/>
      <c r="QZM30"/>
      <c r="QZN30"/>
      <c r="QZO30"/>
      <c r="QZP30"/>
      <c r="QZQ30"/>
      <c r="QZR30"/>
      <c r="QZS30"/>
      <c r="QZT30"/>
      <c r="QZU30"/>
      <c r="QZV30"/>
      <c r="QZW30"/>
      <c r="QZX30"/>
      <c r="QZY30"/>
      <c r="QZZ30"/>
      <c r="RAA30"/>
      <c r="RAB30"/>
      <c r="RAC30"/>
      <c r="RAD30"/>
      <c r="RAE30"/>
      <c r="RAF30"/>
      <c r="RAG30"/>
      <c r="RAH30"/>
      <c r="RAI30"/>
      <c r="RAJ30"/>
      <c r="RAK30"/>
      <c r="RAL30"/>
      <c r="RAM30"/>
      <c r="RAN30"/>
      <c r="RAO30"/>
      <c r="RAP30"/>
      <c r="RAQ30"/>
      <c r="RAR30"/>
      <c r="RAS30"/>
      <c r="RAT30"/>
      <c r="RAU30"/>
      <c r="RAV30"/>
      <c r="RAW30"/>
      <c r="RAX30"/>
      <c r="RAY30"/>
      <c r="RAZ30"/>
      <c r="RBA30"/>
      <c r="RBB30"/>
      <c r="RBC30"/>
      <c r="RBD30"/>
      <c r="RBE30"/>
      <c r="RBF30"/>
      <c r="RBG30"/>
      <c r="RBH30"/>
      <c r="RBI30"/>
      <c r="RBJ30"/>
      <c r="RBK30"/>
      <c r="RBL30"/>
      <c r="RBM30"/>
      <c r="RBN30"/>
      <c r="RBO30"/>
      <c r="RBP30"/>
      <c r="RBQ30"/>
      <c r="RBR30"/>
      <c r="RBS30"/>
      <c r="RBT30"/>
      <c r="RBU30"/>
      <c r="RBV30"/>
      <c r="RBW30"/>
      <c r="RBX30"/>
      <c r="RBY30"/>
      <c r="RBZ30"/>
      <c r="RCA30"/>
      <c r="RCB30"/>
      <c r="RCC30"/>
      <c r="RCD30"/>
      <c r="RCE30"/>
      <c r="RCF30"/>
      <c r="RCG30"/>
      <c r="RCH30"/>
      <c r="RCI30"/>
      <c r="RCJ30"/>
      <c r="RCK30"/>
      <c r="RCL30"/>
      <c r="RCM30"/>
      <c r="RCN30"/>
      <c r="RCO30"/>
      <c r="RCP30"/>
      <c r="RCQ30"/>
      <c r="RCR30"/>
      <c r="RCS30"/>
      <c r="RCT30"/>
      <c r="RCU30"/>
      <c r="RCV30"/>
      <c r="RCW30"/>
      <c r="RCX30"/>
      <c r="RCY30"/>
      <c r="RCZ30"/>
      <c r="RDA30"/>
      <c r="RDB30"/>
      <c r="RDC30"/>
      <c r="RDD30"/>
      <c r="RDE30"/>
      <c r="RDF30"/>
      <c r="RDG30"/>
      <c r="RDH30"/>
      <c r="RDI30"/>
      <c r="RDJ30"/>
      <c r="RDK30"/>
      <c r="RDL30"/>
      <c r="RDM30"/>
      <c r="RDN30"/>
      <c r="RDO30"/>
      <c r="RDP30"/>
      <c r="RDQ30"/>
      <c r="RDR30"/>
      <c r="RDS30"/>
      <c r="RDT30"/>
      <c r="RDU30"/>
      <c r="RDV30"/>
      <c r="RDW30"/>
      <c r="RDX30"/>
      <c r="RDY30"/>
      <c r="RDZ30"/>
      <c r="REA30"/>
      <c r="REB30"/>
      <c r="REC30"/>
      <c r="RED30"/>
      <c r="REE30"/>
      <c r="REF30"/>
      <c r="REG30"/>
      <c r="REH30"/>
      <c r="REI30"/>
      <c r="REJ30"/>
      <c r="REK30"/>
      <c r="REL30"/>
      <c r="REM30"/>
      <c r="REN30"/>
      <c r="REO30"/>
      <c r="REP30"/>
      <c r="REQ30"/>
      <c r="RER30"/>
      <c r="RES30"/>
      <c r="RET30"/>
      <c r="REU30"/>
      <c r="REV30"/>
      <c r="REW30"/>
      <c r="REX30"/>
      <c r="REY30"/>
      <c r="REZ30"/>
      <c r="RFA30"/>
      <c r="RFB30"/>
      <c r="RFC30"/>
      <c r="RFD30"/>
      <c r="RFE30"/>
      <c r="RFF30"/>
      <c r="RFG30"/>
      <c r="RFH30"/>
      <c r="RFI30"/>
      <c r="RFJ30"/>
      <c r="RFK30"/>
      <c r="RFL30"/>
      <c r="RFM30"/>
      <c r="RFN30"/>
      <c r="RFO30"/>
      <c r="RFP30"/>
      <c r="RFQ30"/>
      <c r="RFR30"/>
      <c r="RFS30"/>
      <c r="RFT30"/>
      <c r="RFU30"/>
      <c r="RFV30"/>
      <c r="RFW30"/>
      <c r="RFX30"/>
      <c r="RFY30"/>
      <c r="RFZ30"/>
      <c r="RGA30"/>
      <c r="RGB30"/>
      <c r="RGC30"/>
      <c r="RGD30"/>
      <c r="RGE30"/>
      <c r="RGF30"/>
      <c r="RGG30"/>
      <c r="RGH30"/>
      <c r="RGI30"/>
      <c r="RGJ30"/>
      <c r="RGK30"/>
      <c r="RGL30"/>
      <c r="RGM30"/>
      <c r="RGN30"/>
      <c r="RGO30"/>
      <c r="RGP30"/>
      <c r="RGQ30"/>
      <c r="RGR30"/>
      <c r="RGS30"/>
      <c r="RGT30"/>
      <c r="RGU30"/>
      <c r="RGV30"/>
      <c r="RGW30"/>
      <c r="RGX30"/>
      <c r="RGY30"/>
      <c r="RGZ30"/>
      <c r="RHA30"/>
      <c r="RHB30"/>
      <c r="RHC30"/>
      <c r="RHD30"/>
      <c r="RHE30"/>
      <c r="RHF30"/>
      <c r="RHG30"/>
      <c r="RHH30"/>
      <c r="RHI30"/>
      <c r="RHJ30"/>
      <c r="RHK30"/>
      <c r="RHL30"/>
      <c r="RHM30"/>
      <c r="RHN30"/>
      <c r="RHO30"/>
      <c r="RHP30"/>
      <c r="RHQ30"/>
      <c r="RHR30"/>
      <c r="RHS30"/>
      <c r="RHT30"/>
      <c r="RHU30"/>
      <c r="RHV30"/>
      <c r="RHW30"/>
      <c r="RHX30"/>
      <c r="RHY30"/>
      <c r="RHZ30"/>
      <c r="RIA30"/>
      <c r="RIB30"/>
      <c r="RIC30"/>
      <c r="RID30"/>
      <c r="RIE30"/>
      <c r="RIF30"/>
      <c r="RIG30"/>
      <c r="RIH30"/>
      <c r="RII30"/>
      <c r="RIJ30"/>
      <c r="RIK30"/>
      <c r="RIL30"/>
      <c r="RIM30"/>
      <c r="RIN30"/>
      <c r="RIO30"/>
      <c r="RIP30"/>
      <c r="RIQ30"/>
      <c r="RIR30"/>
      <c r="RIS30"/>
      <c r="RIT30"/>
      <c r="RIU30"/>
      <c r="RIV30"/>
      <c r="RIW30"/>
      <c r="RIX30"/>
      <c r="RIY30"/>
      <c r="RIZ30"/>
      <c r="RJA30"/>
      <c r="RJB30"/>
      <c r="RJC30"/>
      <c r="RJD30"/>
      <c r="RJE30"/>
      <c r="RJF30"/>
      <c r="RJG30"/>
      <c r="RJH30"/>
      <c r="RJI30"/>
      <c r="RJJ30"/>
      <c r="RJK30"/>
      <c r="RJL30"/>
      <c r="RJM30"/>
      <c r="RJN30"/>
      <c r="RJO30"/>
      <c r="RJP30"/>
      <c r="RJQ30"/>
      <c r="RJR30"/>
      <c r="RJS30"/>
      <c r="RJT30"/>
      <c r="RJU30"/>
      <c r="RJV30"/>
      <c r="RJW30"/>
      <c r="RJX30"/>
      <c r="RJY30"/>
      <c r="RJZ30"/>
      <c r="RKA30"/>
      <c r="RKB30"/>
      <c r="RKC30"/>
      <c r="RKD30"/>
      <c r="RKE30"/>
      <c r="RKF30"/>
      <c r="RKG30"/>
      <c r="RKH30"/>
      <c r="RKI30"/>
      <c r="RKJ30"/>
      <c r="RKK30"/>
      <c r="RKL30"/>
      <c r="RKM30"/>
      <c r="RKN30"/>
      <c r="RKO30"/>
      <c r="RKP30"/>
      <c r="RKQ30"/>
      <c r="RKR30"/>
      <c r="RKS30"/>
      <c r="RKT30"/>
      <c r="RKU30"/>
      <c r="RKV30"/>
      <c r="RKW30"/>
      <c r="RKX30"/>
      <c r="RKY30"/>
      <c r="RKZ30"/>
      <c r="RLA30"/>
      <c r="RLB30"/>
      <c r="RLC30"/>
      <c r="RLD30"/>
      <c r="RLE30"/>
      <c r="RLF30"/>
      <c r="RLG30"/>
      <c r="RLH30"/>
      <c r="RLI30"/>
      <c r="RLJ30"/>
      <c r="RLK30"/>
      <c r="RLL30"/>
      <c r="RLM30"/>
      <c r="RLN30"/>
      <c r="RLO30"/>
      <c r="RLP30"/>
      <c r="RLQ30"/>
      <c r="RLR30"/>
      <c r="RLS30"/>
      <c r="RLT30"/>
      <c r="RLU30"/>
      <c r="RLV30"/>
      <c r="RLW30"/>
      <c r="RLX30"/>
      <c r="RLY30"/>
      <c r="RLZ30"/>
      <c r="RMA30"/>
      <c r="RMB30"/>
      <c r="RMC30"/>
      <c r="RMD30"/>
      <c r="RME30"/>
      <c r="RMF30"/>
      <c r="RMG30"/>
      <c r="RMH30"/>
      <c r="RMI30"/>
      <c r="RMJ30"/>
      <c r="RMK30"/>
      <c r="RML30"/>
      <c r="RMM30"/>
      <c r="RMN30"/>
      <c r="RMO30"/>
      <c r="RMP30"/>
      <c r="RMQ30"/>
      <c r="RMR30"/>
      <c r="RMS30"/>
      <c r="RMT30"/>
      <c r="RMU30"/>
      <c r="RMV30"/>
      <c r="RMW30"/>
      <c r="RMX30"/>
      <c r="RMY30"/>
      <c r="RMZ30"/>
      <c r="RNA30"/>
      <c r="RNB30"/>
      <c r="RNC30"/>
      <c r="RND30"/>
      <c r="RNE30"/>
      <c r="RNF30"/>
      <c r="RNG30"/>
      <c r="RNH30"/>
      <c r="RNI30"/>
      <c r="RNJ30"/>
      <c r="RNK30"/>
      <c r="RNL30"/>
      <c r="RNM30"/>
      <c r="RNN30"/>
      <c r="RNO30"/>
      <c r="RNP30"/>
      <c r="RNQ30"/>
      <c r="RNR30"/>
      <c r="RNS30"/>
      <c r="RNT30"/>
      <c r="RNU30"/>
      <c r="RNV30"/>
      <c r="RNW30"/>
      <c r="RNX30"/>
      <c r="RNY30"/>
      <c r="RNZ30"/>
      <c r="ROA30"/>
      <c r="ROB30"/>
      <c r="ROC30"/>
      <c r="ROD30"/>
      <c r="ROE30"/>
      <c r="ROF30"/>
      <c r="ROG30"/>
      <c r="ROH30"/>
      <c r="ROI30"/>
      <c r="ROJ30"/>
      <c r="ROK30"/>
      <c r="ROL30"/>
      <c r="ROM30"/>
      <c r="RON30"/>
      <c r="ROO30"/>
      <c r="ROP30"/>
      <c r="ROQ30"/>
      <c r="ROR30"/>
      <c r="ROS30"/>
      <c r="ROT30"/>
      <c r="ROU30"/>
      <c r="ROV30"/>
      <c r="ROW30"/>
      <c r="ROX30"/>
      <c r="ROY30"/>
      <c r="ROZ30"/>
      <c r="RPA30"/>
      <c r="RPB30"/>
      <c r="RPC30"/>
      <c r="RPD30"/>
      <c r="RPE30"/>
      <c r="RPF30"/>
      <c r="RPG30"/>
      <c r="RPH30"/>
      <c r="RPI30"/>
      <c r="RPJ30"/>
      <c r="RPK30"/>
      <c r="RPL30"/>
      <c r="RPM30"/>
      <c r="RPN30"/>
      <c r="RPO30"/>
      <c r="RPP30"/>
      <c r="RPQ30"/>
      <c r="RPR30"/>
      <c r="RPS30"/>
      <c r="RPT30"/>
      <c r="RPU30"/>
      <c r="RPV30"/>
      <c r="RPW30"/>
      <c r="RPX30"/>
      <c r="RPY30"/>
      <c r="RPZ30"/>
      <c r="RQA30"/>
      <c r="RQB30"/>
      <c r="RQC30"/>
      <c r="RQD30"/>
      <c r="RQE30"/>
      <c r="RQF30"/>
      <c r="RQG30"/>
      <c r="RQH30"/>
      <c r="RQI30"/>
      <c r="RQJ30"/>
      <c r="RQK30"/>
      <c r="RQL30"/>
      <c r="RQM30"/>
      <c r="RQN30"/>
      <c r="RQO30"/>
      <c r="RQP30"/>
      <c r="RQQ30"/>
      <c r="RQR30"/>
      <c r="RQS30"/>
      <c r="RQT30"/>
      <c r="RQU30"/>
      <c r="RQV30"/>
      <c r="RQW30"/>
      <c r="RQX30"/>
      <c r="RQY30"/>
      <c r="RQZ30"/>
      <c r="RRA30"/>
      <c r="RRB30"/>
      <c r="RRC30"/>
      <c r="RRD30"/>
      <c r="RRE30"/>
      <c r="RRF30"/>
      <c r="RRG30"/>
      <c r="RRH30"/>
      <c r="RRI30"/>
      <c r="RRJ30"/>
      <c r="RRK30"/>
      <c r="RRL30"/>
      <c r="RRM30"/>
      <c r="RRN30"/>
      <c r="RRO30"/>
      <c r="RRP30"/>
      <c r="RRQ30"/>
      <c r="RRR30"/>
      <c r="RRS30"/>
      <c r="RRT30"/>
      <c r="RRU30"/>
      <c r="RRV30"/>
      <c r="RRW30"/>
      <c r="RRX30"/>
      <c r="RRY30"/>
      <c r="RRZ30"/>
      <c r="RSA30"/>
      <c r="RSB30"/>
      <c r="RSC30"/>
      <c r="RSD30"/>
      <c r="RSE30"/>
      <c r="RSF30"/>
      <c r="RSG30"/>
      <c r="RSH30"/>
      <c r="RSI30"/>
      <c r="RSJ30"/>
      <c r="RSK30"/>
      <c r="RSL30"/>
      <c r="RSM30"/>
      <c r="RSN30"/>
      <c r="RSO30"/>
      <c r="RSP30"/>
      <c r="RSQ30"/>
      <c r="RSR30"/>
      <c r="RSS30"/>
      <c r="RST30"/>
      <c r="RSU30"/>
      <c r="RSV30"/>
      <c r="RSW30"/>
      <c r="RSX30"/>
      <c r="RSY30"/>
      <c r="RSZ30"/>
      <c r="RTA30"/>
      <c r="RTB30"/>
      <c r="RTC30"/>
      <c r="RTD30"/>
      <c r="RTE30"/>
      <c r="RTF30"/>
      <c r="RTG30"/>
      <c r="RTH30"/>
      <c r="RTI30"/>
      <c r="RTJ30"/>
      <c r="RTK30"/>
      <c r="RTL30"/>
      <c r="RTM30"/>
      <c r="RTN30"/>
      <c r="RTO30"/>
      <c r="RTP30"/>
      <c r="RTQ30"/>
      <c r="RTR30"/>
      <c r="RTS30"/>
      <c r="RTT30"/>
      <c r="RTU30"/>
      <c r="RTV30"/>
      <c r="RTW30"/>
      <c r="RTX30"/>
      <c r="RTY30"/>
      <c r="RTZ30"/>
      <c r="RUA30"/>
      <c r="RUB30"/>
      <c r="RUC30"/>
      <c r="RUD30"/>
      <c r="RUE30"/>
      <c r="RUF30"/>
      <c r="RUG30"/>
      <c r="RUH30"/>
      <c r="RUI30"/>
      <c r="RUJ30"/>
      <c r="RUK30"/>
      <c r="RUL30"/>
      <c r="RUM30"/>
      <c r="RUN30"/>
      <c r="RUO30"/>
      <c r="RUP30"/>
      <c r="RUQ30"/>
      <c r="RUR30"/>
      <c r="RUS30"/>
      <c r="RUT30"/>
      <c r="RUU30"/>
      <c r="RUV30"/>
      <c r="RUW30"/>
      <c r="RUX30"/>
      <c r="RUY30"/>
      <c r="RUZ30"/>
      <c r="RVA30"/>
      <c r="RVB30"/>
      <c r="RVC30"/>
      <c r="RVD30"/>
      <c r="RVE30"/>
      <c r="RVF30"/>
      <c r="RVG30"/>
      <c r="RVH30"/>
      <c r="RVI30"/>
      <c r="RVJ30"/>
      <c r="RVK30"/>
      <c r="RVL30"/>
      <c r="RVM30"/>
      <c r="RVN30"/>
      <c r="RVO30"/>
      <c r="RVP30"/>
      <c r="RVQ30"/>
      <c r="RVR30"/>
      <c r="RVS30"/>
      <c r="RVT30"/>
      <c r="RVU30"/>
      <c r="RVV30"/>
      <c r="RVW30"/>
      <c r="RVX30"/>
      <c r="RVY30"/>
      <c r="RVZ30"/>
      <c r="RWA30"/>
      <c r="RWB30"/>
      <c r="RWC30"/>
      <c r="RWD30"/>
      <c r="RWE30"/>
      <c r="RWF30"/>
      <c r="RWG30"/>
      <c r="RWH30"/>
      <c r="RWI30"/>
      <c r="RWJ30"/>
      <c r="RWK30"/>
      <c r="RWL30"/>
      <c r="RWM30"/>
      <c r="RWN30"/>
      <c r="RWO30"/>
      <c r="RWP30"/>
      <c r="RWQ30"/>
      <c r="RWR30"/>
      <c r="RWS30"/>
      <c r="RWT30"/>
      <c r="RWU30"/>
      <c r="RWV30"/>
      <c r="RWW30"/>
      <c r="RWX30"/>
      <c r="RWY30"/>
      <c r="RWZ30"/>
      <c r="RXA30"/>
      <c r="RXB30"/>
      <c r="RXC30"/>
      <c r="RXD30"/>
      <c r="RXE30"/>
      <c r="RXF30"/>
      <c r="RXG30"/>
      <c r="RXH30"/>
      <c r="RXI30"/>
      <c r="RXJ30"/>
      <c r="RXK30"/>
      <c r="RXL30"/>
      <c r="RXM30"/>
      <c r="RXN30"/>
      <c r="RXO30"/>
      <c r="RXP30"/>
      <c r="RXQ30"/>
      <c r="RXR30"/>
      <c r="RXS30"/>
      <c r="RXT30"/>
      <c r="RXU30"/>
      <c r="RXV30"/>
      <c r="RXW30"/>
      <c r="RXX30"/>
      <c r="RXY30"/>
      <c r="RXZ30"/>
      <c r="RYA30"/>
      <c r="RYB30"/>
      <c r="RYC30"/>
      <c r="RYD30"/>
      <c r="RYE30"/>
      <c r="RYF30"/>
      <c r="RYG30"/>
      <c r="RYH30"/>
      <c r="RYI30"/>
      <c r="RYJ30"/>
      <c r="RYK30"/>
      <c r="RYL30"/>
      <c r="RYM30"/>
      <c r="RYN30"/>
      <c r="RYO30"/>
      <c r="RYP30"/>
      <c r="RYQ30"/>
      <c r="RYR30"/>
      <c r="RYS30"/>
      <c r="RYT30"/>
      <c r="RYU30"/>
      <c r="RYV30"/>
      <c r="RYW30"/>
      <c r="RYX30"/>
      <c r="RYY30"/>
      <c r="RYZ30"/>
      <c r="RZA30"/>
      <c r="RZB30"/>
      <c r="RZC30"/>
      <c r="RZD30"/>
      <c r="RZE30"/>
      <c r="RZF30"/>
      <c r="RZG30"/>
      <c r="RZH30"/>
      <c r="RZI30"/>
      <c r="RZJ30"/>
      <c r="RZK30"/>
      <c r="RZL30"/>
      <c r="RZM30"/>
      <c r="RZN30"/>
      <c r="RZO30"/>
      <c r="RZP30"/>
      <c r="RZQ30"/>
      <c r="RZR30"/>
      <c r="RZS30"/>
      <c r="RZT30"/>
      <c r="RZU30"/>
      <c r="RZV30"/>
      <c r="RZW30"/>
      <c r="RZX30"/>
      <c r="RZY30"/>
      <c r="RZZ30"/>
      <c r="SAA30"/>
      <c r="SAB30"/>
      <c r="SAC30"/>
      <c r="SAD30"/>
      <c r="SAE30"/>
      <c r="SAF30"/>
      <c r="SAG30"/>
      <c r="SAH30"/>
      <c r="SAI30"/>
      <c r="SAJ30"/>
      <c r="SAK30"/>
      <c r="SAL30"/>
      <c r="SAM30"/>
      <c r="SAN30"/>
      <c r="SAO30"/>
      <c r="SAP30"/>
      <c r="SAQ30"/>
      <c r="SAR30"/>
      <c r="SAS30"/>
      <c r="SAT30"/>
      <c r="SAU30"/>
      <c r="SAV30"/>
      <c r="SAW30"/>
      <c r="SAX30"/>
      <c r="SAY30"/>
      <c r="SAZ30"/>
      <c r="SBA30"/>
      <c r="SBB30"/>
      <c r="SBC30"/>
      <c r="SBD30"/>
      <c r="SBE30"/>
      <c r="SBF30"/>
      <c r="SBG30"/>
      <c r="SBH30"/>
      <c r="SBI30"/>
      <c r="SBJ30"/>
      <c r="SBK30"/>
      <c r="SBL30"/>
      <c r="SBM30"/>
      <c r="SBN30"/>
      <c r="SBO30"/>
      <c r="SBP30"/>
      <c r="SBQ30"/>
      <c r="SBR30"/>
      <c r="SBS30"/>
      <c r="SBT30"/>
      <c r="SBU30"/>
      <c r="SBV30"/>
      <c r="SBW30"/>
      <c r="SBX30"/>
      <c r="SBY30"/>
      <c r="SBZ30"/>
      <c r="SCA30"/>
      <c r="SCB30"/>
      <c r="SCC30"/>
      <c r="SCD30"/>
      <c r="SCE30"/>
      <c r="SCF30"/>
      <c r="SCG30"/>
      <c r="SCH30"/>
      <c r="SCI30"/>
      <c r="SCJ30"/>
      <c r="SCK30"/>
      <c r="SCL30"/>
      <c r="SCM30"/>
      <c r="SCN30"/>
      <c r="SCO30"/>
      <c r="SCP30"/>
      <c r="SCQ30"/>
      <c r="SCR30"/>
      <c r="SCS30"/>
      <c r="SCT30"/>
      <c r="SCU30"/>
      <c r="SCV30"/>
      <c r="SCW30"/>
      <c r="SCX30"/>
      <c r="SCY30"/>
      <c r="SCZ30"/>
      <c r="SDA30"/>
      <c r="SDB30"/>
      <c r="SDC30"/>
      <c r="SDD30"/>
      <c r="SDE30"/>
      <c r="SDF30"/>
      <c r="SDG30"/>
      <c r="SDH30"/>
      <c r="SDI30"/>
      <c r="SDJ30"/>
      <c r="SDK30"/>
      <c r="SDL30"/>
      <c r="SDM30"/>
      <c r="SDN30"/>
      <c r="SDO30"/>
      <c r="SDP30"/>
      <c r="SDQ30"/>
      <c r="SDR30"/>
      <c r="SDS30"/>
      <c r="SDT30"/>
      <c r="SDU30"/>
      <c r="SDV30"/>
      <c r="SDW30"/>
      <c r="SDX30"/>
      <c r="SDY30"/>
      <c r="SDZ30"/>
      <c r="SEA30"/>
      <c r="SEB30"/>
      <c r="SEC30"/>
      <c r="SED30"/>
      <c r="SEE30"/>
      <c r="SEF30"/>
      <c r="SEG30"/>
      <c r="SEH30"/>
      <c r="SEI30"/>
      <c r="SEJ30"/>
      <c r="SEK30"/>
      <c r="SEL30"/>
      <c r="SEM30"/>
      <c r="SEN30"/>
      <c r="SEO30"/>
      <c r="SEP30"/>
      <c r="SEQ30"/>
      <c r="SER30"/>
      <c r="SES30"/>
      <c r="SET30"/>
      <c r="SEU30"/>
      <c r="SEV30"/>
      <c r="SEW30"/>
      <c r="SEX30"/>
      <c r="SEY30"/>
      <c r="SEZ30"/>
      <c r="SFA30"/>
      <c r="SFB30"/>
      <c r="SFC30"/>
      <c r="SFD30"/>
      <c r="SFE30"/>
      <c r="SFF30"/>
      <c r="SFG30"/>
      <c r="SFH30"/>
      <c r="SFI30"/>
      <c r="SFJ30"/>
      <c r="SFK30"/>
      <c r="SFL30"/>
      <c r="SFM30"/>
      <c r="SFN30"/>
      <c r="SFO30"/>
      <c r="SFP30"/>
      <c r="SFQ30"/>
      <c r="SFR30"/>
      <c r="SFS30"/>
      <c r="SFT30"/>
      <c r="SFU30"/>
      <c r="SFV30"/>
      <c r="SFW30"/>
      <c r="SFX30"/>
      <c r="SFY30"/>
      <c r="SFZ30"/>
      <c r="SGA30"/>
      <c r="SGB30"/>
      <c r="SGC30"/>
      <c r="SGD30"/>
      <c r="SGE30"/>
      <c r="SGF30"/>
      <c r="SGG30"/>
      <c r="SGH30"/>
      <c r="SGI30"/>
      <c r="SGJ30"/>
      <c r="SGK30"/>
      <c r="SGL30"/>
      <c r="SGM30"/>
      <c r="SGN30"/>
      <c r="SGO30"/>
      <c r="SGP30"/>
      <c r="SGQ30"/>
      <c r="SGR30"/>
      <c r="SGS30"/>
      <c r="SGT30"/>
      <c r="SGU30"/>
      <c r="SGV30"/>
      <c r="SGW30"/>
      <c r="SGX30"/>
      <c r="SGY30"/>
      <c r="SGZ30"/>
      <c r="SHA30"/>
      <c r="SHB30"/>
      <c r="SHC30"/>
      <c r="SHD30"/>
      <c r="SHE30"/>
      <c r="SHF30"/>
      <c r="SHG30"/>
      <c r="SHH30"/>
      <c r="SHI30"/>
      <c r="SHJ30"/>
      <c r="SHK30"/>
      <c r="SHL30"/>
      <c r="SHM30"/>
      <c r="SHN30"/>
      <c r="SHO30"/>
      <c r="SHP30"/>
      <c r="SHQ30"/>
      <c r="SHR30"/>
      <c r="SHS30"/>
      <c r="SHT30"/>
      <c r="SHU30"/>
      <c r="SHV30"/>
      <c r="SHW30"/>
      <c r="SHX30"/>
      <c r="SHY30"/>
      <c r="SHZ30"/>
      <c r="SIA30"/>
      <c r="SIB30"/>
      <c r="SIC30"/>
      <c r="SID30"/>
      <c r="SIE30"/>
      <c r="SIF30"/>
      <c r="SIG30"/>
      <c r="SIH30"/>
      <c r="SII30"/>
      <c r="SIJ30"/>
      <c r="SIK30"/>
      <c r="SIL30"/>
      <c r="SIM30"/>
      <c r="SIN30"/>
      <c r="SIO30"/>
      <c r="SIP30"/>
      <c r="SIQ30"/>
      <c r="SIR30"/>
      <c r="SIS30"/>
      <c r="SIT30"/>
      <c r="SIU30"/>
      <c r="SIV30"/>
      <c r="SIW30"/>
      <c r="SIX30"/>
      <c r="SIY30"/>
      <c r="SIZ30"/>
      <c r="SJA30"/>
      <c r="SJB30"/>
      <c r="SJC30"/>
      <c r="SJD30"/>
      <c r="SJE30"/>
      <c r="SJF30"/>
      <c r="SJG30"/>
      <c r="SJH30"/>
      <c r="SJI30"/>
      <c r="SJJ30"/>
      <c r="SJK30"/>
      <c r="SJL30"/>
      <c r="SJM30"/>
      <c r="SJN30"/>
      <c r="SJO30"/>
      <c r="SJP30"/>
      <c r="SJQ30"/>
      <c r="SJR30"/>
      <c r="SJS30"/>
      <c r="SJT30"/>
      <c r="SJU30"/>
      <c r="SJV30"/>
      <c r="SJW30"/>
      <c r="SJX30"/>
      <c r="SJY30"/>
      <c r="SJZ30"/>
      <c r="SKA30"/>
      <c r="SKB30"/>
      <c r="SKC30"/>
      <c r="SKD30"/>
      <c r="SKE30"/>
      <c r="SKF30"/>
      <c r="SKG30"/>
      <c r="SKH30"/>
      <c r="SKI30"/>
      <c r="SKJ30"/>
      <c r="SKK30"/>
      <c r="SKL30"/>
      <c r="SKM30"/>
      <c r="SKN30"/>
      <c r="SKO30"/>
      <c r="SKP30"/>
      <c r="SKQ30"/>
      <c r="SKR30"/>
      <c r="SKS30"/>
      <c r="SKT30"/>
      <c r="SKU30"/>
      <c r="SKV30"/>
      <c r="SKW30"/>
      <c r="SKX30"/>
      <c r="SKY30"/>
      <c r="SKZ30"/>
      <c r="SLA30"/>
      <c r="SLB30"/>
      <c r="SLC30"/>
      <c r="SLD30"/>
      <c r="SLE30"/>
      <c r="SLF30"/>
      <c r="SLG30"/>
      <c r="SLH30"/>
      <c r="SLI30"/>
      <c r="SLJ30"/>
      <c r="SLK30"/>
      <c r="SLL30"/>
      <c r="SLM30"/>
      <c r="SLN30"/>
      <c r="SLO30"/>
      <c r="SLP30"/>
      <c r="SLQ30"/>
      <c r="SLR30"/>
      <c r="SLS30"/>
      <c r="SLT30"/>
      <c r="SLU30"/>
      <c r="SLV30"/>
      <c r="SLW30"/>
      <c r="SLX30"/>
      <c r="SLY30"/>
      <c r="SLZ30"/>
      <c r="SMA30"/>
      <c r="SMB30"/>
      <c r="SMC30"/>
      <c r="SMD30"/>
      <c r="SME30"/>
      <c r="SMF30"/>
      <c r="SMG30"/>
      <c r="SMH30"/>
      <c r="SMI30"/>
      <c r="SMJ30"/>
      <c r="SMK30"/>
      <c r="SML30"/>
      <c r="SMM30"/>
      <c r="SMN30"/>
      <c r="SMO30"/>
      <c r="SMP30"/>
      <c r="SMQ30"/>
      <c r="SMR30"/>
      <c r="SMS30"/>
      <c r="SMT30"/>
      <c r="SMU30"/>
      <c r="SMV30"/>
      <c r="SMW30"/>
      <c r="SMX30"/>
      <c r="SMY30"/>
      <c r="SMZ30"/>
      <c r="SNA30"/>
      <c r="SNB30"/>
      <c r="SNC30"/>
      <c r="SND30"/>
      <c r="SNE30"/>
      <c r="SNF30"/>
      <c r="SNG30"/>
      <c r="SNH30"/>
      <c r="SNI30"/>
      <c r="SNJ30"/>
      <c r="SNK30"/>
      <c r="SNL30"/>
      <c r="SNM30"/>
      <c r="SNN30"/>
      <c r="SNO30"/>
      <c r="SNP30"/>
      <c r="SNQ30"/>
      <c r="SNR30"/>
      <c r="SNS30"/>
      <c r="SNT30"/>
      <c r="SNU30"/>
      <c r="SNV30"/>
      <c r="SNW30"/>
      <c r="SNX30"/>
      <c r="SNY30"/>
      <c r="SNZ30"/>
      <c r="SOA30"/>
      <c r="SOB30"/>
      <c r="SOC30"/>
      <c r="SOD30"/>
      <c r="SOE30"/>
      <c r="SOF30"/>
      <c r="SOG30"/>
      <c r="SOH30"/>
      <c r="SOI30"/>
      <c r="SOJ30"/>
      <c r="SOK30"/>
      <c r="SOL30"/>
      <c r="SOM30"/>
      <c r="SON30"/>
      <c r="SOO30"/>
      <c r="SOP30"/>
      <c r="SOQ30"/>
      <c r="SOR30"/>
      <c r="SOS30"/>
      <c r="SOT30"/>
      <c r="SOU30"/>
      <c r="SOV30"/>
      <c r="SOW30"/>
      <c r="SOX30"/>
      <c r="SOY30"/>
      <c r="SOZ30"/>
      <c r="SPA30"/>
      <c r="SPB30"/>
      <c r="SPC30"/>
      <c r="SPD30"/>
      <c r="SPE30"/>
      <c r="SPF30"/>
      <c r="SPG30"/>
      <c r="SPH30"/>
      <c r="SPI30"/>
      <c r="SPJ30"/>
      <c r="SPK30"/>
      <c r="SPL30"/>
      <c r="SPM30"/>
      <c r="SPN30"/>
      <c r="SPO30"/>
      <c r="SPP30"/>
      <c r="SPQ30"/>
      <c r="SPR30"/>
      <c r="SPS30"/>
      <c r="SPT30"/>
      <c r="SPU30"/>
      <c r="SPV30"/>
      <c r="SPW30"/>
      <c r="SPX30"/>
      <c r="SPY30"/>
      <c r="SPZ30"/>
      <c r="SQA30"/>
      <c r="SQB30"/>
      <c r="SQC30"/>
      <c r="SQD30"/>
      <c r="SQE30"/>
      <c r="SQF30"/>
      <c r="SQG30"/>
      <c r="SQH30"/>
      <c r="SQI30"/>
      <c r="SQJ30"/>
      <c r="SQK30"/>
      <c r="SQL30"/>
      <c r="SQM30"/>
      <c r="SQN30"/>
      <c r="SQO30"/>
      <c r="SQP30"/>
      <c r="SQQ30"/>
      <c r="SQR30"/>
      <c r="SQS30"/>
      <c r="SQT30"/>
      <c r="SQU30"/>
      <c r="SQV30"/>
      <c r="SQW30"/>
      <c r="SQX30"/>
      <c r="SQY30"/>
      <c r="SQZ30"/>
      <c r="SRA30"/>
      <c r="SRB30"/>
      <c r="SRC30"/>
      <c r="SRD30"/>
      <c r="SRE30"/>
      <c r="SRF30"/>
      <c r="SRG30"/>
      <c r="SRH30"/>
      <c r="SRI30"/>
      <c r="SRJ30"/>
      <c r="SRK30"/>
      <c r="SRL30"/>
      <c r="SRM30"/>
      <c r="SRN30"/>
      <c r="SRO30"/>
      <c r="SRP30"/>
      <c r="SRQ30"/>
      <c r="SRR30"/>
      <c r="SRS30"/>
      <c r="SRT30"/>
      <c r="SRU30"/>
      <c r="SRV30"/>
      <c r="SRW30"/>
      <c r="SRX30"/>
      <c r="SRY30"/>
      <c r="SRZ30"/>
      <c r="SSA30"/>
      <c r="SSB30"/>
      <c r="SSC30"/>
      <c r="SSD30"/>
      <c r="SSE30"/>
      <c r="SSF30"/>
      <c r="SSG30"/>
      <c r="SSH30"/>
      <c r="SSI30"/>
      <c r="SSJ30"/>
      <c r="SSK30"/>
      <c r="SSL30"/>
      <c r="SSM30"/>
      <c r="SSN30"/>
      <c r="SSO30"/>
      <c r="SSP30"/>
      <c r="SSQ30"/>
      <c r="SSR30"/>
      <c r="SSS30"/>
      <c r="SST30"/>
      <c r="SSU30"/>
      <c r="SSV30"/>
      <c r="SSW30"/>
      <c r="SSX30"/>
      <c r="SSY30"/>
      <c r="SSZ30"/>
      <c r="STA30"/>
      <c r="STB30"/>
      <c r="STC30"/>
      <c r="STD30"/>
      <c r="STE30"/>
      <c r="STF30"/>
      <c r="STG30"/>
      <c r="STH30"/>
      <c r="STI30"/>
      <c r="STJ30"/>
      <c r="STK30"/>
      <c r="STL30"/>
      <c r="STM30"/>
      <c r="STN30"/>
      <c r="STO30"/>
      <c r="STP30"/>
      <c r="STQ30"/>
      <c r="STR30"/>
      <c r="STS30"/>
      <c r="STT30"/>
      <c r="STU30"/>
      <c r="STV30"/>
      <c r="STW30"/>
      <c r="STX30"/>
      <c r="STY30"/>
      <c r="STZ30"/>
      <c r="SUA30"/>
      <c r="SUB30"/>
      <c r="SUC30"/>
      <c r="SUD30"/>
      <c r="SUE30"/>
      <c r="SUF30"/>
      <c r="SUG30"/>
      <c r="SUH30"/>
      <c r="SUI30"/>
      <c r="SUJ30"/>
      <c r="SUK30"/>
      <c r="SUL30"/>
      <c r="SUM30"/>
      <c r="SUN30"/>
      <c r="SUO30"/>
      <c r="SUP30"/>
      <c r="SUQ30"/>
      <c r="SUR30"/>
      <c r="SUS30"/>
      <c r="SUT30"/>
      <c r="SUU30"/>
      <c r="SUV30"/>
      <c r="SUW30"/>
      <c r="SUX30"/>
      <c r="SUY30"/>
      <c r="SUZ30"/>
      <c r="SVA30"/>
      <c r="SVB30"/>
      <c r="SVC30"/>
      <c r="SVD30"/>
      <c r="SVE30"/>
      <c r="SVF30"/>
      <c r="SVG30"/>
      <c r="SVH30"/>
      <c r="SVI30"/>
      <c r="SVJ30"/>
      <c r="SVK30"/>
      <c r="SVL30"/>
      <c r="SVM30"/>
      <c r="SVN30"/>
      <c r="SVO30"/>
      <c r="SVP30"/>
      <c r="SVQ30"/>
      <c r="SVR30"/>
      <c r="SVS30"/>
      <c r="SVT30"/>
      <c r="SVU30"/>
      <c r="SVV30"/>
      <c r="SVW30"/>
      <c r="SVX30"/>
      <c r="SVY30"/>
      <c r="SVZ30"/>
      <c r="SWA30"/>
      <c r="SWB30"/>
      <c r="SWC30"/>
      <c r="SWD30"/>
      <c r="SWE30"/>
      <c r="SWF30"/>
      <c r="SWG30"/>
      <c r="SWH30"/>
      <c r="SWI30"/>
      <c r="SWJ30"/>
      <c r="SWK30"/>
      <c r="SWL30"/>
      <c r="SWM30"/>
      <c r="SWN30"/>
      <c r="SWO30"/>
      <c r="SWP30"/>
      <c r="SWQ30"/>
      <c r="SWR30"/>
      <c r="SWS30"/>
      <c r="SWT30"/>
      <c r="SWU30"/>
      <c r="SWV30"/>
      <c r="SWW30"/>
      <c r="SWX30"/>
      <c r="SWY30"/>
      <c r="SWZ30"/>
      <c r="SXA30"/>
      <c r="SXB30"/>
      <c r="SXC30"/>
      <c r="SXD30"/>
      <c r="SXE30"/>
      <c r="SXF30"/>
      <c r="SXG30"/>
      <c r="SXH30"/>
      <c r="SXI30"/>
      <c r="SXJ30"/>
      <c r="SXK30"/>
      <c r="SXL30"/>
      <c r="SXM30"/>
      <c r="SXN30"/>
      <c r="SXO30"/>
      <c r="SXP30"/>
      <c r="SXQ30"/>
      <c r="SXR30"/>
      <c r="SXS30"/>
      <c r="SXT30"/>
      <c r="SXU30"/>
      <c r="SXV30"/>
      <c r="SXW30"/>
      <c r="SXX30"/>
      <c r="SXY30"/>
      <c r="SXZ30"/>
      <c r="SYA30"/>
      <c r="SYB30"/>
      <c r="SYC30"/>
      <c r="SYD30"/>
      <c r="SYE30"/>
      <c r="SYF30"/>
      <c r="SYG30"/>
      <c r="SYH30"/>
      <c r="SYI30"/>
      <c r="SYJ30"/>
      <c r="SYK30"/>
      <c r="SYL30"/>
      <c r="SYM30"/>
      <c r="SYN30"/>
      <c r="SYO30"/>
      <c r="SYP30"/>
      <c r="SYQ30"/>
      <c r="SYR30"/>
      <c r="SYS30"/>
      <c r="SYT30"/>
      <c r="SYU30"/>
      <c r="SYV30"/>
      <c r="SYW30"/>
      <c r="SYX30"/>
      <c r="SYY30"/>
      <c r="SYZ30"/>
      <c r="SZA30"/>
      <c r="SZB30"/>
      <c r="SZC30"/>
      <c r="SZD30"/>
      <c r="SZE30"/>
      <c r="SZF30"/>
      <c r="SZG30"/>
      <c r="SZH30"/>
      <c r="SZI30"/>
      <c r="SZJ30"/>
      <c r="SZK30"/>
      <c r="SZL30"/>
      <c r="SZM30"/>
      <c r="SZN30"/>
      <c r="SZO30"/>
      <c r="SZP30"/>
      <c r="SZQ30"/>
      <c r="SZR30"/>
      <c r="SZS30"/>
      <c r="SZT30"/>
      <c r="SZU30"/>
      <c r="SZV30"/>
      <c r="SZW30"/>
      <c r="SZX30"/>
      <c r="SZY30"/>
      <c r="SZZ30"/>
      <c r="TAA30"/>
      <c r="TAB30"/>
      <c r="TAC30"/>
      <c r="TAD30"/>
      <c r="TAE30"/>
      <c r="TAF30"/>
      <c r="TAG30"/>
      <c r="TAH30"/>
      <c r="TAI30"/>
      <c r="TAJ30"/>
      <c r="TAK30"/>
      <c r="TAL30"/>
      <c r="TAM30"/>
      <c r="TAN30"/>
      <c r="TAO30"/>
      <c r="TAP30"/>
      <c r="TAQ30"/>
      <c r="TAR30"/>
      <c r="TAS30"/>
      <c r="TAT30"/>
      <c r="TAU30"/>
      <c r="TAV30"/>
      <c r="TAW30"/>
      <c r="TAX30"/>
      <c r="TAY30"/>
      <c r="TAZ30"/>
      <c r="TBA30"/>
      <c r="TBB30"/>
      <c r="TBC30"/>
      <c r="TBD30"/>
      <c r="TBE30"/>
      <c r="TBF30"/>
      <c r="TBG30"/>
      <c r="TBH30"/>
      <c r="TBI30"/>
      <c r="TBJ30"/>
      <c r="TBK30"/>
      <c r="TBL30"/>
      <c r="TBM30"/>
      <c r="TBN30"/>
      <c r="TBO30"/>
      <c r="TBP30"/>
      <c r="TBQ30"/>
      <c r="TBR30"/>
      <c r="TBS30"/>
      <c r="TBT30"/>
      <c r="TBU30"/>
      <c r="TBV30"/>
      <c r="TBW30"/>
      <c r="TBX30"/>
      <c r="TBY30"/>
      <c r="TBZ30"/>
      <c r="TCA30"/>
      <c r="TCB30"/>
      <c r="TCC30"/>
      <c r="TCD30"/>
      <c r="TCE30"/>
      <c r="TCF30"/>
      <c r="TCG30"/>
      <c r="TCH30"/>
      <c r="TCI30"/>
      <c r="TCJ30"/>
      <c r="TCK30"/>
      <c r="TCL30"/>
      <c r="TCM30"/>
      <c r="TCN30"/>
      <c r="TCO30"/>
      <c r="TCP30"/>
      <c r="TCQ30"/>
      <c r="TCR30"/>
      <c r="TCS30"/>
      <c r="TCT30"/>
      <c r="TCU30"/>
      <c r="TCV30"/>
      <c r="TCW30"/>
      <c r="TCX30"/>
      <c r="TCY30"/>
      <c r="TCZ30"/>
      <c r="TDA30"/>
      <c r="TDB30"/>
      <c r="TDC30"/>
      <c r="TDD30"/>
      <c r="TDE30"/>
      <c r="TDF30"/>
      <c r="TDG30"/>
      <c r="TDH30"/>
      <c r="TDI30"/>
      <c r="TDJ30"/>
      <c r="TDK30"/>
      <c r="TDL30"/>
      <c r="TDM30"/>
      <c r="TDN30"/>
      <c r="TDO30"/>
      <c r="TDP30"/>
      <c r="TDQ30"/>
      <c r="TDR30"/>
      <c r="TDS30"/>
      <c r="TDT30"/>
      <c r="TDU30"/>
      <c r="TDV30"/>
      <c r="TDW30"/>
      <c r="TDX30"/>
      <c r="TDY30"/>
      <c r="TDZ30"/>
      <c r="TEA30"/>
      <c r="TEB30"/>
      <c r="TEC30"/>
      <c r="TED30"/>
      <c r="TEE30"/>
      <c r="TEF30"/>
      <c r="TEG30"/>
      <c r="TEH30"/>
      <c r="TEI30"/>
      <c r="TEJ30"/>
      <c r="TEK30"/>
      <c r="TEL30"/>
      <c r="TEM30"/>
      <c r="TEN30"/>
      <c r="TEO30"/>
      <c r="TEP30"/>
      <c r="TEQ30"/>
      <c r="TER30"/>
      <c r="TES30"/>
      <c r="TET30"/>
      <c r="TEU30"/>
      <c r="TEV30"/>
      <c r="TEW30"/>
      <c r="TEX30"/>
      <c r="TEY30"/>
      <c r="TEZ30"/>
      <c r="TFA30"/>
      <c r="TFB30"/>
      <c r="TFC30"/>
      <c r="TFD30"/>
      <c r="TFE30"/>
      <c r="TFF30"/>
      <c r="TFG30"/>
      <c r="TFH30"/>
      <c r="TFI30"/>
      <c r="TFJ30"/>
      <c r="TFK30"/>
      <c r="TFL30"/>
      <c r="TFM30"/>
      <c r="TFN30"/>
      <c r="TFO30"/>
      <c r="TFP30"/>
      <c r="TFQ30"/>
      <c r="TFR30"/>
      <c r="TFS30"/>
      <c r="TFT30"/>
      <c r="TFU30"/>
      <c r="TFV30"/>
      <c r="TFW30"/>
      <c r="TFX30"/>
      <c r="TFY30"/>
      <c r="TFZ30"/>
      <c r="TGA30"/>
      <c r="TGB30"/>
      <c r="TGC30"/>
      <c r="TGD30"/>
      <c r="TGE30"/>
      <c r="TGF30"/>
      <c r="TGG30"/>
      <c r="TGH30"/>
      <c r="TGI30"/>
      <c r="TGJ30"/>
      <c r="TGK30"/>
      <c r="TGL30"/>
      <c r="TGM30"/>
      <c r="TGN30"/>
      <c r="TGO30"/>
      <c r="TGP30"/>
      <c r="TGQ30"/>
      <c r="TGR30"/>
      <c r="TGS30"/>
      <c r="TGT30"/>
      <c r="TGU30"/>
      <c r="TGV30"/>
      <c r="TGW30"/>
      <c r="TGX30"/>
      <c r="TGY30"/>
      <c r="TGZ30"/>
      <c r="THA30"/>
      <c r="THB30"/>
      <c r="THC30"/>
      <c r="THD30"/>
      <c r="THE30"/>
      <c r="THF30"/>
      <c r="THG30"/>
      <c r="THH30"/>
      <c r="THI30"/>
      <c r="THJ30"/>
      <c r="THK30"/>
      <c r="THL30"/>
      <c r="THM30"/>
      <c r="THN30"/>
      <c r="THO30"/>
      <c r="THP30"/>
      <c r="THQ30"/>
      <c r="THR30"/>
      <c r="THS30"/>
      <c r="THT30"/>
      <c r="THU30"/>
      <c r="THV30"/>
      <c r="THW30"/>
      <c r="THX30"/>
      <c r="THY30"/>
      <c r="THZ30"/>
      <c r="TIA30"/>
      <c r="TIB30"/>
      <c r="TIC30"/>
      <c r="TID30"/>
      <c r="TIE30"/>
      <c r="TIF30"/>
      <c r="TIG30"/>
      <c r="TIH30"/>
      <c r="TII30"/>
      <c r="TIJ30"/>
      <c r="TIK30"/>
      <c r="TIL30"/>
      <c r="TIM30"/>
      <c r="TIN30"/>
      <c r="TIO30"/>
      <c r="TIP30"/>
      <c r="TIQ30"/>
      <c r="TIR30"/>
      <c r="TIS30"/>
      <c r="TIT30"/>
      <c r="TIU30"/>
      <c r="TIV30"/>
      <c r="TIW30"/>
      <c r="TIX30"/>
      <c r="TIY30"/>
      <c r="TIZ30"/>
      <c r="TJA30"/>
      <c r="TJB30"/>
      <c r="TJC30"/>
      <c r="TJD30"/>
      <c r="TJE30"/>
      <c r="TJF30"/>
      <c r="TJG30"/>
      <c r="TJH30"/>
      <c r="TJI30"/>
      <c r="TJJ30"/>
      <c r="TJK30"/>
      <c r="TJL30"/>
      <c r="TJM30"/>
      <c r="TJN30"/>
      <c r="TJO30"/>
      <c r="TJP30"/>
      <c r="TJQ30"/>
      <c r="TJR30"/>
      <c r="TJS30"/>
      <c r="TJT30"/>
      <c r="TJU30"/>
      <c r="TJV30"/>
      <c r="TJW30"/>
      <c r="TJX30"/>
      <c r="TJY30"/>
      <c r="TJZ30"/>
      <c r="TKA30"/>
      <c r="TKB30"/>
      <c r="TKC30"/>
      <c r="TKD30"/>
      <c r="TKE30"/>
      <c r="TKF30"/>
      <c r="TKG30"/>
      <c r="TKH30"/>
      <c r="TKI30"/>
      <c r="TKJ30"/>
      <c r="TKK30"/>
      <c r="TKL30"/>
      <c r="TKM30"/>
      <c r="TKN30"/>
      <c r="TKO30"/>
      <c r="TKP30"/>
      <c r="TKQ30"/>
      <c r="TKR30"/>
      <c r="TKS30"/>
      <c r="TKT30"/>
      <c r="TKU30"/>
      <c r="TKV30"/>
      <c r="TKW30"/>
      <c r="TKX30"/>
      <c r="TKY30"/>
      <c r="TKZ30"/>
      <c r="TLA30"/>
      <c r="TLB30"/>
      <c r="TLC30"/>
      <c r="TLD30"/>
      <c r="TLE30"/>
      <c r="TLF30"/>
      <c r="TLG30"/>
      <c r="TLH30"/>
      <c r="TLI30"/>
      <c r="TLJ30"/>
      <c r="TLK30"/>
      <c r="TLL30"/>
      <c r="TLM30"/>
      <c r="TLN30"/>
      <c r="TLO30"/>
      <c r="TLP30"/>
      <c r="TLQ30"/>
      <c r="TLR30"/>
      <c r="TLS30"/>
      <c r="TLT30"/>
      <c r="TLU30"/>
      <c r="TLV30"/>
      <c r="TLW30"/>
      <c r="TLX30"/>
      <c r="TLY30"/>
      <c r="TLZ30"/>
      <c r="TMA30"/>
      <c r="TMB30"/>
      <c r="TMC30"/>
      <c r="TMD30"/>
      <c r="TME30"/>
      <c r="TMF30"/>
      <c r="TMG30"/>
      <c r="TMH30"/>
      <c r="TMI30"/>
      <c r="TMJ30"/>
      <c r="TMK30"/>
      <c r="TML30"/>
      <c r="TMM30"/>
      <c r="TMN30"/>
      <c r="TMO30"/>
      <c r="TMP30"/>
      <c r="TMQ30"/>
      <c r="TMR30"/>
      <c r="TMS30"/>
      <c r="TMT30"/>
      <c r="TMU30"/>
      <c r="TMV30"/>
      <c r="TMW30"/>
      <c r="TMX30"/>
      <c r="TMY30"/>
      <c r="TMZ30"/>
      <c r="TNA30"/>
      <c r="TNB30"/>
      <c r="TNC30"/>
      <c r="TND30"/>
      <c r="TNE30"/>
      <c r="TNF30"/>
      <c r="TNG30"/>
      <c r="TNH30"/>
      <c r="TNI30"/>
      <c r="TNJ30"/>
      <c r="TNK30"/>
      <c r="TNL30"/>
      <c r="TNM30"/>
      <c r="TNN30"/>
      <c r="TNO30"/>
      <c r="TNP30"/>
      <c r="TNQ30"/>
      <c r="TNR30"/>
      <c r="TNS30"/>
      <c r="TNT30"/>
      <c r="TNU30"/>
      <c r="TNV30"/>
      <c r="TNW30"/>
      <c r="TNX30"/>
      <c r="TNY30"/>
      <c r="TNZ30"/>
      <c r="TOA30"/>
      <c r="TOB30"/>
      <c r="TOC30"/>
      <c r="TOD30"/>
      <c r="TOE30"/>
      <c r="TOF30"/>
      <c r="TOG30"/>
      <c r="TOH30"/>
      <c r="TOI30"/>
      <c r="TOJ30"/>
      <c r="TOK30"/>
      <c r="TOL30"/>
      <c r="TOM30"/>
      <c r="TON30"/>
      <c r="TOO30"/>
      <c r="TOP30"/>
      <c r="TOQ30"/>
      <c r="TOR30"/>
      <c r="TOS30"/>
      <c r="TOT30"/>
      <c r="TOU30"/>
      <c r="TOV30"/>
      <c r="TOW30"/>
      <c r="TOX30"/>
      <c r="TOY30"/>
      <c r="TOZ30"/>
      <c r="TPA30"/>
      <c r="TPB30"/>
      <c r="TPC30"/>
      <c r="TPD30"/>
      <c r="TPE30"/>
      <c r="TPF30"/>
      <c r="TPG30"/>
      <c r="TPH30"/>
      <c r="TPI30"/>
      <c r="TPJ30"/>
      <c r="TPK30"/>
      <c r="TPL30"/>
      <c r="TPM30"/>
      <c r="TPN30"/>
      <c r="TPO30"/>
      <c r="TPP30"/>
      <c r="TPQ30"/>
      <c r="TPR30"/>
      <c r="TPS30"/>
      <c r="TPT30"/>
      <c r="TPU30"/>
      <c r="TPV30"/>
      <c r="TPW30"/>
      <c r="TPX30"/>
      <c r="TPY30"/>
      <c r="TPZ30"/>
      <c r="TQA30"/>
      <c r="TQB30"/>
      <c r="TQC30"/>
      <c r="TQD30"/>
      <c r="TQE30"/>
      <c r="TQF30"/>
      <c r="TQG30"/>
      <c r="TQH30"/>
      <c r="TQI30"/>
      <c r="TQJ30"/>
      <c r="TQK30"/>
      <c r="TQL30"/>
      <c r="TQM30"/>
      <c r="TQN30"/>
      <c r="TQO30"/>
      <c r="TQP30"/>
      <c r="TQQ30"/>
      <c r="TQR30"/>
      <c r="TQS30"/>
      <c r="TQT30"/>
      <c r="TQU30"/>
      <c r="TQV30"/>
      <c r="TQW30"/>
      <c r="TQX30"/>
      <c r="TQY30"/>
      <c r="TQZ30"/>
      <c r="TRA30"/>
      <c r="TRB30"/>
      <c r="TRC30"/>
      <c r="TRD30"/>
      <c r="TRE30"/>
      <c r="TRF30"/>
      <c r="TRG30"/>
      <c r="TRH30"/>
      <c r="TRI30"/>
      <c r="TRJ30"/>
      <c r="TRK30"/>
      <c r="TRL30"/>
      <c r="TRM30"/>
      <c r="TRN30"/>
      <c r="TRO30"/>
      <c r="TRP30"/>
      <c r="TRQ30"/>
      <c r="TRR30"/>
      <c r="TRS30"/>
      <c r="TRT30"/>
      <c r="TRU30"/>
      <c r="TRV30"/>
      <c r="TRW30"/>
      <c r="TRX30"/>
      <c r="TRY30"/>
      <c r="TRZ30"/>
      <c r="TSA30"/>
      <c r="TSB30"/>
      <c r="TSC30"/>
      <c r="TSD30"/>
      <c r="TSE30"/>
      <c r="TSF30"/>
      <c r="TSG30"/>
      <c r="TSH30"/>
      <c r="TSI30"/>
      <c r="TSJ30"/>
      <c r="TSK30"/>
      <c r="TSL30"/>
      <c r="TSM30"/>
      <c r="TSN30"/>
      <c r="TSO30"/>
      <c r="TSP30"/>
      <c r="TSQ30"/>
      <c r="TSR30"/>
      <c r="TSS30"/>
      <c r="TST30"/>
      <c r="TSU30"/>
      <c r="TSV30"/>
      <c r="TSW30"/>
      <c r="TSX30"/>
      <c r="TSY30"/>
      <c r="TSZ30"/>
      <c r="TTA30"/>
      <c r="TTB30"/>
      <c r="TTC30"/>
      <c r="TTD30"/>
      <c r="TTE30"/>
      <c r="TTF30"/>
      <c r="TTG30"/>
      <c r="TTH30"/>
      <c r="TTI30"/>
      <c r="TTJ30"/>
      <c r="TTK30"/>
      <c r="TTL30"/>
      <c r="TTM30"/>
      <c r="TTN30"/>
      <c r="TTO30"/>
      <c r="TTP30"/>
      <c r="TTQ30"/>
      <c r="TTR30"/>
      <c r="TTS30"/>
      <c r="TTT30"/>
      <c r="TTU30"/>
      <c r="TTV30"/>
      <c r="TTW30"/>
      <c r="TTX30"/>
      <c r="TTY30"/>
      <c r="TTZ30"/>
      <c r="TUA30"/>
      <c r="TUB30"/>
      <c r="TUC30"/>
      <c r="TUD30"/>
      <c r="TUE30"/>
      <c r="TUF30"/>
      <c r="TUG30"/>
      <c r="TUH30"/>
      <c r="TUI30"/>
      <c r="TUJ30"/>
      <c r="TUK30"/>
      <c r="TUL30"/>
      <c r="TUM30"/>
      <c r="TUN30"/>
      <c r="TUO30"/>
      <c r="TUP30"/>
      <c r="TUQ30"/>
      <c r="TUR30"/>
      <c r="TUS30"/>
      <c r="TUT30"/>
      <c r="TUU30"/>
      <c r="TUV30"/>
      <c r="TUW30"/>
      <c r="TUX30"/>
      <c r="TUY30"/>
      <c r="TUZ30"/>
      <c r="TVA30"/>
      <c r="TVB30"/>
      <c r="TVC30"/>
      <c r="TVD30"/>
      <c r="TVE30"/>
      <c r="TVF30"/>
      <c r="TVG30"/>
      <c r="TVH30"/>
      <c r="TVI30"/>
      <c r="TVJ30"/>
      <c r="TVK30"/>
      <c r="TVL30"/>
      <c r="TVM30"/>
      <c r="TVN30"/>
      <c r="TVO30"/>
      <c r="TVP30"/>
      <c r="TVQ30"/>
      <c r="TVR30"/>
      <c r="TVS30"/>
      <c r="TVT30"/>
      <c r="TVU30"/>
      <c r="TVV30"/>
      <c r="TVW30"/>
      <c r="TVX30"/>
      <c r="TVY30"/>
      <c r="TVZ30"/>
      <c r="TWA30"/>
      <c r="TWB30"/>
      <c r="TWC30"/>
      <c r="TWD30"/>
      <c r="TWE30"/>
      <c r="TWF30"/>
      <c r="TWG30"/>
      <c r="TWH30"/>
      <c r="TWI30"/>
      <c r="TWJ30"/>
      <c r="TWK30"/>
      <c r="TWL30"/>
      <c r="TWM30"/>
      <c r="TWN30"/>
      <c r="TWO30"/>
      <c r="TWP30"/>
      <c r="TWQ30"/>
      <c r="TWR30"/>
      <c r="TWS30"/>
      <c r="TWT30"/>
      <c r="TWU30"/>
      <c r="TWV30"/>
      <c r="TWW30"/>
      <c r="TWX30"/>
      <c r="TWY30"/>
      <c r="TWZ30"/>
      <c r="TXA30"/>
      <c r="TXB30"/>
      <c r="TXC30"/>
      <c r="TXD30"/>
      <c r="TXE30"/>
      <c r="TXF30"/>
      <c r="TXG30"/>
      <c r="TXH30"/>
      <c r="TXI30"/>
      <c r="TXJ30"/>
      <c r="TXK30"/>
      <c r="TXL30"/>
      <c r="TXM30"/>
      <c r="TXN30"/>
      <c r="TXO30"/>
      <c r="TXP30"/>
      <c r="TXQ30"/>
      <c r="TXR30"/>
      <c r="TXS30"/>
      <c r="TXT30"/>
      <c r="TXU30"/>
      <c r="TXV30"/>
      <c r="TXW30"/>
      <c r="TXX30"/>
      <c r="TXY30"/>
      <c r="TXZ30"/>
      <c r="TYA30"/>
      <c r="TYB30"/>
      <c r="TYC30"/>
      <c r="TYD30"/>
      <c r="TYE30"/>
      <c r="TYF30"/>
      <c r="TYG30"/>
      <c r="TYH30"/>
      <c r="TYI30"/>
      <c r="TYJ30"/>
      <c r="TYK30"/>
      <c r="TYL30"/>
      <c r="TYM30"/>
      <c r="TYN30"/>
      <c r="TYO30"/>
      <c r="TYP30"/>
      <c r="TYQ30"/>
      <c r="TYR30"/>
      <c r="TYS30"/>
      <c r="TYT30"/>
      <c r="TYU30"/>
      <c r="TYV30"/>
      <c r="TYW30"/>
      <c r="TYX30"/>
      <c r="TYY30"/>
      <c r="TYZ30"/>
      <c r="TZA30"/>
      <c r="TZB30"/>
      <c r="TZC30"/>
      <c r="TZD30"/>
      <c r="TZE30"/>
      <c r="TZF30"/>
      <c r="TZG30"/>
      <c r="TZH30"/>
      <c r="TZI30"/>
      <c r="TZJ30"/>
      <c r="TZK30"/>
      <c r="TZL30"/>
      <c r="TZM30"/>
      <c r="TZN30"/>
      <c r="TZO30"/>
      <c r="TZP30"/>
      <c r="TZQ30"/>
      <c r="TZR30"/>
      <c r="TZS30"/>
      <c r="TZT30"/>
      <c r="TZU30"/>
      <c r="TZV30"/>
      <c r="TZW30"/>
      <c r="TZX30"/>
      <c r="TZY30"/>
      <c r="TZZ30"/>
      <c r="UAA30"/>
      <c r="UAB30"/>
      <c r="UAC30"/>
      <c r="UAD30"/>
      <c r="UAE30"/>
      <c r="UAF30"/>
      <c r="UAG30"/>
      <c r="UAH30"/>
      <c r="UAI30"/>
      <c r="UAJ30"/>
      <c r="UAK30"/>
      <c r="UAL30"/>
      <c r="UAM30"/>
      <c r="UAN30"/>
      <c r="UAO30"/>
      <c r="UAP30"/>
      <c r="UAQ30"/>
      <c r="UAR30"/>
      <c r="UAS30"/>
      <c r="UAT30"/>
      <c r="UAU30"/>
      <c r="UAV30"/>
      <c r="UAW30"/>
      <c r="UAX30"/>
      <c r="UAY30"/>
      <c r="UAZ30"/>
      <c r="UBA30"/>
      <c r="UBB30"/>
      <c r="UBC30"/>
      <c r="UBD30"/>
      <c r="UBE30"/>
      <c r="UBF30"/>
      <c r="UBG30"/>
      <c r="UBH30"/>
      <c r="UBI30"/>
      <c r="UBJ30"/>
      <c r="UBK30"/>
      <c r="UBL30"/>
      <c r="UBM30"/>
      <c r="UBN30"/>
      <c r="UBO30"/>
      <c r="UBP30"/>
      <c r="UBQ30"/>
      <c r="UBR30"/>
      <c r="UBS30"/>
      <c r="UBT30"/>
      <c r="UBU30"/>
      <c r="UBV30"/>
      <c r="UBW30"/>
      <c r="UBX30"/>
      <c r="UBY30"/>
      <c r="UBZ30"/>
      <c r="UCA30"/>
      <c r="UCB30"/>
      <c r="UCC30"/>
      <c r="UCD30"/>
      <c r="UCE30"/>
      <c r="UCF30"/>
      <c r="UCG30"/>
      <c r="UCH30"/>
      <c r="UCI30"/>
      <c r="UCJ30"/>
      <c r="UCK30"/>
      <c r="UCL30"/>
      <c r="UCM30"/>
      <c r="UCN30"/>
      <c r="UCO30"/>
      <c r="UCP30"/>
      <c r="UCQ30"/>
      <c r="UCR30"/>
      <c r="UCS30"/>
      <c r="UCT30"/>
      <c r="UCU30"/>
      <c r="UCV30"/>
      <c r="UCW30"/>
      <c r="UCX30"/>
      <c r="UCY30"/>
      <c r="UCZ30"/>
      <c r="UDA30"/>
      <c r="UDB30"/>
      <c r="UDC30"/>
      <c r="UDD30"/>
      <c r="UDE30"/>
      <c r="UDF30"/>
      <c r="UDG30"/>
      <c r="UDH30"/>
      <c r="UDI30"/>
      <c r="UDJ30"/>
      <c r="UDK30"/>
      <c r="UDL30"/>
      <c r="UDM30"/>
      <c r="UDN30"/>
      <c r="UDO30"/>
      <c r="UDP30"/>
      <c r="UDQ30"/>
      <c r="UDR30"/>
      <c r="UDS30"/>
      <c r="UDT30"/>
      <c r="UDU30"/>
      <c r="UDV30"/>
      <c r="UDW30"/>
      <c r="UDX30"/>
      <c r="UDY30"/>
      <c r="UDZ30"/>
      <c r="UEA30"/>
      <c r="UEB30"/>
      <c r="UEC30"/>
      <c r="UED30"/>
      <c r="UEE30"/>
      <c r="UEF30"/>
      <c r="UEG30"/>
      <c r="UEH30"/>
      <c r="UEI30"/>
      <c r="UEJ30"/>
      <c r="UEK30"/>
      <c r="UEL30"/>
      <c r="UEM30"/>
      <c r="UEN30"/>
      <c r="UEO30"/>
      <c r="UEP30"/>
      <c r="UEQ30"/>
      <c r="UER30"/>
      <c r="UES30"/>
      <c r="UET30"/>
      <c r="UEU30"/>
      <c r="UEV30"/>
      <c r="UEW30"/>
      <c r="UEX30"/>
      <c r="UEY30"/>
      <c r="UEZ30"/>
      <c r="UFA30"/>
      <c r="UFB30"/>
      <c r="UFC30"/>
      <c r="UFD30"/>
      <c r="UFE30"/>
      <c r="UFF30"/>
      <c r="UFG30"/>
      <c r="UFH30"/>
      <c r="UFI30"/>
      <c r="UFJ30"/>
      <c r="UFK30"/>
      <c r="UFL30"/>
      <c r="UFM30"/>
      <c r="UFN30"/>
      <c r="UFO30"/>
      <c r="UFP30"/>
      <c r="UFQ30"/>
      <c r="UFR30"/>
      <c r="UFS30"/>
      <c r="UFT30"/>
      <c r="UFU30"/>
      <c r="UFV30"/>
      <c r="UFW30"/>
      <c r="UFX30"/>
      <c r="UFY30"/>
      <c r="UFZ30"/>
      <c r="UGA30"/>
      <c r="UGB30"/>
      <c r="UGC30"/>
      <c r="UGD30"/>
      <c r="UGE30"/>
      <c r="UGF30"/>
      <c r="UGG30"/>
      <c r="UGH30"/>
      <c r="UGI30"/>
      <c r="UGJ30"/>
      <c r="UGK30"/>
      <c r="UGL30"/>
      <c r="UGM30"/>
      <c r="UGN30"/>
      <c r="UGO30"/>
      <c r="UGP30"/>
      <c r="UGQ30"/>
      <c r="UGR30"/>
      <c r="UGS30"/>
      <c r="UGT30"/>
      <c r="UGU30"/>
      <c r="UGV30"/>
      <c r="UGW30"/>
      <c r="UGX30"/>
      <c r="UGY30"/>
      <c r="UGZ30"/>
      <c r="UHA30"/>
      <c r="UHB30"/>
      <c r="UHC30"/>
      <c r="UHD30"/>
      <c r="UHE30"/>
      <c r="UHF30"/>
      <c r="UHG30"/>
      <c r="UHH30"/>
      <c r="UHI30"/>
      <c r="UHJ30"/>
      <c r="UHK30"/>
      <c r="UHL30"/>
      <c r="UHM30"/>
      <c r="UHN30"/>
      <c r="UHO30"/>
      <c r="UHP30"/>
      <c r="UHQ30"/>
      <c r="UHR30"/>
      <c r="UHS30"/>
      <c r="UHT30"/>
      <c r="UHU30"/>
      <c r="UHV30"/>
      <c r="UHW30"/>
      <c r="UHX30"/>
      <c r="UHY30"/>
      <c r="UHZ30"/>
      <c r="UIA30"/>
      <c r="UIB30"/>
      <c r="UIC30"/>
      <c r="UID30"/>
      <c r="UIE30"/>
      <c r="UIF30"/>
      <c r="UIG30"/>
      <c r="UIH30"/>
      <c r="UII30"/>
      <c r="UIJ30"/>
      <c r="UIK30"/>
      <c r="UIL30"/>
      <c r="UIM30"/>
      <c r="UIN30"/>
      <c r="UIO30"/>
      <c r="UIP30"/>
      <c r="UIQ30"/>
      <c r="UIR30"/>
      <c r="UIS30"/>
      <c r="UIT30"/>
      <c r="UIU30"/>
      <c r="UIV30"/>
      <c r="UIW30"/>
      <c r="UIX30"/>
      <c r="UIY30"/>
      <c r="UIZ30"/>
      <c r="UJA30"/>
      <c r="UJB30"/>
      <c r="UJC30"/>
      <c r="UJD30"/>
      <c r="UJE30"/>
      <c r="UJF30"/>
      <c r="UJG30"/>
      <c r="UJH30"/>
      <c r="UJI30"/>
      <c r="UJJ30"/>
      <c r="UJK30"/>
      <c r="UJL30"/>
      <c r="UJM30"/>
      <c r="UJN30"/>
      <c r="UJO30"/>
      <c r="UJP30"/>
      <c r="UJQ30"/>
      <c r="UJR30"/>
      <c r="UJS30"/>
      <c r="UJT30"/>
      <c r="UJU30"/>
      <c r="UJV30"/>
      <c r="UJW30"/>
      <c r="UJX30"/>
      <c r="UJY30"/>
      <c r="UJZ30"/>
      <c r="UKA30"/>
      <c r="UKB30"/>
      <c r="UKC30"/>
      <c r="UKD30"/>
      <c r="UKE30"/>
      <c r="UKF30"/>
      <c r="UKG30"/>
      <c r="UKH30"/>
      <c r="UKI30"/>
      <c r="UKJ30"/>
      <c r="UKK30"/>
      <c r="UKL30"/>
      <c r="UKM30"/>
      <c r="UKN30"/>
      <c r="UKO30"/>
      <c r="UKP30"/>
      <c r="UKQ30"/>
      <c r="UKR30"/>
      <c r="UKS30"/>
      <c r="UKT30"/>
      <c r="UKU30"/>
      <c r="UKV30"/>
      <c r="UKW30"/>
      <c r="UKX30"/>
      <c r="UKY30"/>
      <c r="UKZ30"/>
      <c r="ULA30"/>
      <c r="ULB30"/>
      <c r="ULC30"/>
      <c r="ULD30"/>
      <c r="ULE30"/>
      <c r="ULF30"/>
      <c r="ULG30"/>
      <c r="ULH30"/>
      <c r="ULI30"/>
      <c r="ULJ30"/>
      <c r="ULK30"/>
      <c r="ULL30"/>
      <c r="ULM30"/>
      <c r="ULN30"/>
      <c r="ULO30"/>
      <c r="ULP30"/>
      <c r="ULQ30"/>
      <c r="ULR30"/>
      <c r="ULS30"/>
      <c r="ULT30"/>
      <c r="ULU30"/>
      <c r="ULV30"/>
      <c r="ULW30"/>
      <c r="ULX30"/>
      <c r="ULY30"/>
      <c r="ULZ30"/>
      <c r="UMA30"/>
      <c r="UMB30"/>
      <c r="UMC30"/>
      <c r="UMD30"/>
      <c r="UME30"/>
      <c r="UMF30"/>
      <c r="UMG30"/>
      <c r="UMH30"/>
      <c r="UMI30"/>
      <c r="UMJ30"/>
      <c r="UMK30"/>
      <c r="UML30"/>
      <c r="UMM30"/>
      <c r="UMN30"/>
      <c r="UMO30"/>
      <c r="UMP30"/>
      <c r="UMQ30"/>
      <c r="UMR30"/>
      <c r="UMS30"/>
      <c r="UMT30"/>
      <c r="UMU30"/>
      <c r="UMV30"/>
      <c r="UMW30"/>
      <c r="UMX30"/>
      <c r="UMY30"/>
      <c r="UMZ30"/>
      <c r="UNA30"/>
      <c r="UNB30"/>
      <c r="UNC30"/>
      <c r="UND30"/>
      <c r="UNE30"/>
      <c r="UNF30"/>
      <c r="UNG30"/>
      <c r="UNH30"/>
      <c r="UNI30"/>
      <c r="UNJ30"/>
      <c r="UNK30"/>
      <c r="UNL30"/>
      <c r="UNM30"/>
      <c r="UNN30"/>
      <c r="UNO30"/>
      <c r="UNP30"/>
      <c r="UNQ30"/>
      <c r="UNR30"/>
      <c r="UNS30"/>
      <c r="UNT30"/>
      <c r="UNU30"/>
      <c r="UNV30"/>
      <c r="UNW30"/>
      <c r="UNX30"/>
      <c r="UNY30"/>
      <c r="UNZ30"/>
      <c r="UOA30"/>
      <c r="UOB30"/>
      <c r="UOC30"/>
      <c r="UOD30"/>
      <c r="UOE30"/>
      <c r="UOF30"/>
      <c r="UOG30"/>
      <c r="UOH30"/>
      <c r="UOI30"/>
      <c r="UOJ30"/>
      <c r="UOK30"/>
      <c r="UOL30"/>
      <c r="UOM30"/>
      <c r="UON30"/>
      <c r="UOO30"/>
      <c r="UOP30"/>
      <c r="UOQ30"/>
      <c r="UOR30"/>
      <c r="UOS30"/>
      <c r="UOT30"/>
      <c r="UOU30"/>
      <c r="UOV30"/>
      <c r="UOW30"/>
      <c r="UOX30"/>
      <c r="UOY30"/>
      <c r="UOZ30"/>
      <c r="UPA30"/>
      <c r="UPB30"/>
      <c r="UPC30"/>
      <c r="UPD30"/>
      <c r="UPE30"/>
      <c r="UPF30"/>
      <c r="UPG30"/>
      <c r="UPH30"/>
      <c r="UPI30"/>
      <c r="UPJ30"/>
      <c r="UPK30"/>
      <c r="UPL30"/>
      <c r="UPM30"/>
      <c r="UPN30"/>
      <c r="UPO30"/>
      <c r="UPP30"/>
      <c r="UPQ30"/>
      <c r="UPR30"/>
      <c r="UPS30"/>
      <c r="UPT30"/>
      <c r="UPU30"/>
      <c r="UPV30"/>
      <c r="UPW30"/>
      <c r="UPX30"/>
      <c r="UPY30"/>
      <c r="UPZ30"/>
      <c r="UQA30"/>
      <c r="UQB30"/>
      <c r="UQC30"/>
      <c r="UQD30"/>
      <c r="UQE30"/>
      <c r="UQF30"/>
      <c r="UQG30"/>
      <c r="UQH30"/>
      <c r="UQI30"/>
      <c r="UQJ30"/>
      <c r="UQK30"/>
      <c r="UQL30"/>
      <c r="UQM30"/>
      <c r="UQN30"/>
      <c r="UQO30"/>
      <c r="UQP30"/>
      <c r="UQQ30"/>
      <c r="UQR30"/>
      <c r="UQS30"/>
      <c r="UQT30"/>
      <c r="UQU30"/>
      <c r="UQV30"/>
      <c r="UQW30"/>
      <c r="UQX30"/>
      <c r="UQY30"/>
      <c r="UQZ30"/>
      <c r="URA30"/>
      <c r="URB30"/>
      <c r="URC30"/>
      <c r="URD30"/>
      <c r="URE30"/>
      <c r="URF30"/>
      <c r="URG30"/>
      <c r="URH30"/>
      <c r="URI30"/>
      <c r="URJ30"/>
      <c r="URK30"/>
      <c r="URL30"/>
      <c r="URM30"/>
      <c r="URN30"/>
      <c r="URO30"/>
      <c r="URP30"/>
      <c r="URQ30"/>
      <c r="URR30"/>
      <c r="URS30"/>
      <c r="URT30"/>
      <c r="URU30"/>
      <c r="URV30"/>
      <c r="URW30"/>
      <c r="URX30"/>
      <c r="URY30"/>
      <c r="URZ30"/>
      <c r="USA30"/>
      <c r="USB30"/>
      <c r="USC30"/>
      <c r="USD30"/>
      <c r="USE30"/>
      <c r="USF30"/>
      <c r="USG30"/>
      <c r="USH30"/>
      <c r="USI30"/>
      <c r="USJ30"/>
      <c r="USK30"/>
      <c r="USL30"/>
      <c r="USM30"/>
      <c r="USN30"/>
      <c r="USO30"/>
      <c r="USP30"/>
      <c r="USQ30"/>
      <c r="USR30"/>
      <c r="USS30"/>
      <c r="UST30"/>
      <c r="USU30"/>
      <c r="USV30"/>
      <c r="USW30"/>
      <c r="USX30"/>
      <c r="USY30"/>
      <c r="USZ30"/>
      <c r="UTA30"/>
      <c r="UTB30"/>
      <c r="UTC30"/>
      <c r="UTD30"/>
      <c r="UTE30"/>
      <c r="UTF30"/>
      <c r="UTG30"/>
      <c r="UTH30"/>
      <c r="UTI30"/>
      <c r="UTJ30"/>
      <c r="UTK30"/>
      <c r="UTL30"/>
      <c r="UTM30"/>
      <c r="UTN30"/>
      <c r="UTO30"/>
      <c r="UTP30"/>
      <c r="UTQ30"/>
      <c r="UTR30"/>
      <c r="UTS30"/>
      <c r="UTT30"/>
      <c r="UTU30"/>
      <c r="UTV30"/>
      <c r="UTW30"/>
      <c r="UTX30"/>
      <c r="UTY30"/>
      <c r="UTZ30"/>
      <c r="UUA30"/>
      <c r="UUB30"/>
      <c r="UUC30"/>
      <c r="UUD30"/>
      <c r="UUE30"/>
      <c r="UUF30"/>
      <c r="UUG30"/>
      <c r="UUH30"/>
      <c r="UUI30"/>
      <c r="UUJ30"/>
      <c r="UUK30"/>
      <c r="UUL30"/>
      <c r="UUM30"/>
      <c r="UUN30"/>
      <c r="UUO30"/>
      <c r="UUP30"/>
      <c r="UUQ30"/>
      <c r="UUR30"/>
      <c r="UUS30"/>
      <c r="UUT30"/>
      <c r="UUU30"/>
      <c r="UUV30"/>
      <c r="UUW30"/>
      <c r="UUX30"/>
      <c r="UUY30"/>
      <c r="UUZ30"/>
      <c r="UVA30"/>
      <c r="UVB30"/>
      <c r="UVC30"/>
      <c r="UVD30"/>
      <c r="UVE30"/>
      <c r="UVF30"/>
      <c r="UVG30"/>
      <c r="UVH30"/>
      <c r="UVI30"/>
      <c r="UVJ30"/>
      <c r="UVK30"/>
      <c r="UVL30"/>
      <c r="UVM30"/>
      <c r="UVN30"/>
      <c r="UVO30"/>
      <c r="UVP30"/>
      <c r="UVQ30"/>
      <c r="UVR30"/>
      <c r="UVS30"/>
      <c r="UVT30"/>
      <c r="UVU30"/>
      <c r="UVV30"/>
      <c r="UVW30"/>
      <c r="UVX30"/>
      <c r="UVY30"/>
      <c r="UVZ30"/>
      <c r="UWA30"/>
      <c r="UWB30"/>
      <c r="UWC30"/>
      <c r="UWD30"/>
      <c r="UWE30"/>
      <c r="UWF30"/>
      <c r="UWG30"/>
      <c r="UWH30"/>
      <c r="UWI30"/>
      <c r="UWJ30"/>
      <c r="UWK30"/>
      <c r="UWL30"/>
      <c r="UWM30"/>
      <c r="UWN30"/>
      <c r="UWO30"/>
      <c r="UWP30"/>
      <c r="UWQ30"/>
      <c r="UWR30"/>
      <c r="UWS30"/>
      <c r="UWT30"/>
      <c r="UWU30"/>
      <c r="UWV30"/>
      <c r="UWW30"/>
      <c r="UWX30"/>
      <c r="UWY30"/>
      <c r="UWZ30"/>
      <c r="UXA30"/>
      <c r="UXB30"/>
      <c r="UXC30"/>
      <c r="UXD30"/>
      <c r="UXE30"/>
      <c r="UXF30"/>
      <c r="UXG30"/>
      <c r="UXH30"/>
      <c r="UXI30"/>
      <c r="UXJ30"/>
      <c r="UXK30"/>
      <c r="UXL30"/>
      <c r="UXM30"/>
      <c r="UXN30"/>
      <c r="UXO30"/>
      <c r="UXP30"/>
      <c r="UXQ30"/>
      <c r="UXR30"/>
      <c r="UXS30"/>
      <c r="UXT30"/>
      <c r="UXU30"/>
      <c r="UXV30"/>
      <c r="UXW30"/>
      <c r="UXX30"/>
      <c r="UXY30"/>
      <c r="UXZ30"/>
      <c r="UYA30"/>
      <c r="UYB30"/>
      <c r="UYC30"/>
      <c r="UYD30"/>
      <c r="UYE30"/>
      <c r="UYF30"/>
      <c r="UYG30"/>
      <c r="UYH30"/>
      <c r="UYI30"/>
      <c r="UYJ30"/>
      <c r="UYK30"/>
      <c r="UYL30"/>
      <c r="UYM30"/>
      <c r="UYN30"/>
      <c r="UYO30"/>
      <c r="UYP30"/>
      <c r="UYQ30"/>
      <c r="UYR30"/>
      <c r="UYS30"/>
      <c r="UYT30"/>
      <c r="UYU30"/>
      <c r="UYV30"/>
      <c r="UYW30"/>
      <c r="UYX30"/>
      <c r="UYY30"/>
      <c r="UYZ30"/>
      <c r="UZA30"/>
      <c r="UZB30"/>
      <c r="UZC30"/>
      <c r="UZD30"/>
      <c r="UZE30"/>
      <c r="UZF30"/>
      <c r="UZG30"/>
      <c r="UZH30"/>
      <c r="UZI30"/>
      <c r="UZJ30"/>
      <c r="UZK30"/>
      <c r="UZL30"/>
      <c r="UZM30"/>
      <c r="UZN30"/>
      <c r="UZO30"/>
      <c r="UZP30"/>
      <c r="UZQ30"/>
      <c r="UZR30"/>
      <c r="UZS30"/>
      <c r="UZT30"/>
      <c r="UZU30"/>
      <c r="UZV30"/>
      <c r="UZW30"/>
      <c r="UZX30"/>
      <c r="UZY30"/>
      <c r="UZZ30"/>
      <c r="VAA30"/>
      <c r="VAB30"/>
      <c r="VAC30"/>
      <c r="VAD30"/>
      <c r="VAE30"/>
      <c r="VAF30"/>
      <c r="VAG30"/>
      <c r="VAH30"/>
      <c r="VAI30"/>
      <c r="VAJ30"/>
      <c r="VAK30"/>
      <c r="VAL30"/>
      <c r="VAM30"/>
      <c r="VAN30"/>
      <c r="VAO30"/>
      <c r="VAP30"/>
      <c r="VAQ30"/>
      <c r="VAR30"/>
      <c r="VAS30"/>
      <c r="VAT30"/>
      <c r="VAU30"/>
      <c r="VAV30"/>
      <c r="VAW30"/>
      <c r="VAX30"/>
      <c r="VAY30"/>
      <c r="VAZ30"/>
      <c r="VBA30"/>
      <c r="VBB30"/>
      <c r="VBC30"/>
      <c r="VBD30"/>
      <c r="VBE30"/>
      <c r="VBF30"/>
      <c r="VBG30"/>
      <c r="VBH30"/>
      <c r="VBI30"/>
      <c r="VBJ30"/>
      <c r="VBK30"/>
      <c r="VBL30"/>
      <c r="VBM30"/>
      <c r="VBN30"/>
      <c r="VBO30"/>
      <c r="VBP30"/>
      <c r="VBQ30"/>
      <c r="VBR30"/>
      <c r="VBS30"/>
      <c r="VBT30"/>
      <c r="VBU30"/>
      <c r="VBV30"/>
      <c r="VBW30"/>
      <c r="VBX30"/>
      <c r="VBY30"/>
      <c r="VBZ30"/>
      <c r="VCA30"/>
      <c r="VCB30"/>
      <c r="VCC30"/>
      <c r="VCD30"/>
      <c r="VCE30"/>
      <c r="VCF30"/>
      <c r="VCG30"/>
      <c r="VCH30"/>
      <c r="VCI30"/>
      <c r="VCJ30"/>
      <c r="VCK30"/>
      <c r="VCL30"/>
      <c r="VCM30"/>
      <c r="VCN30"/>
      <c r="VCO30"/>
      <c r="VCP30"/>
      <c r="VCQ30"/>
      <c r="VCR30"/>
      <c r="VCS30"/>
      <c r="VCT30"/>
      <c r="VCU30"/>
      <c r="VCV30"/>
      <c r="VCW30"/>
      <c r="VCX30"/>
      <c r="VCY30"/>
      <c r="VCZ30"/>
      <c r="VDA30"/>
      <c r="VDB30"/>
      <c r="VDC30"/>
      <c r="VDD30"/>
      <c r="VDE30"/>
      <c r="VDF30"/>
      <c r="VDG30"/>
      <c r="VDH30"/>
      <c r="VDI30"/>
      <c r="VDJ30"/>
      <c r="VDK30"/>
      <c r="VDL30"/>
      <c r="VDM30"/>
      <c r="VDN30"/>
      <c r="VDO30"/>
      <c r="VDP30"/>
      <c r="VDQ30"/>
      <c r="VDR30"/>
      <c r="VDS30"/>
      <c r="VDT30"/>
      <c r="VDU30"/>
      <c r="VDV30"/>
      <c r="VDW30"/>
      <c r="VDX30"/>
      <c r="VDY30"/>
      <c r="VDZ30"/>
      <c r="VEA30"/>
      <c r="VEB30"/>
      <c r="VEC30"/>
      <c r="VED30"/>
      <c r="VEE30"/>
      <c r="VEF30"/>
      <c r="VEG30"/>
      <c r="VEH30"/>
      <c r="VEI30"/>
      <c r="VEJ30"/>
      <c r="VEK30"/>
      <c r="VEL30"/>
      <c r="VEM30"/>
      <c r="VEN30"/>
      <c r="VEO30"/>
      <c r="VEP30"/>
      <c r="VEQ30"/>
      <c r="VER30"/>
      <c r="VES30"/>
      <c r="VET30"/>
      <c r="VEU30"/>
      <c r="VEV30"/>
      <c r="VEW30"/>
      <c r="VEX30"/>
      <c r="VEY30"/>
      <c r="VEZ30"/>
      <c r="VFA30"/>
      <c r="VFB30"/>
      <c r="VFC30"/>
      <c r="VFD30"/>
      <c r="VFE30"/>
      <c r="VFF30"/>
      <c r="VFG30"/>
      <c r="VFH30"/>
      <c r="VFI30"/>
      <c r="VFJ30"/>
      <c r="VFK30"/>
      <c r="VFL30"/>
      <c r="VFM30"/>
      <c r="VFN30"/>
      <c r="VFO30"/>
      <c r="VFP30"/>
      <c r="VFQ30"/>
      <c r="VFR30"/>
      <c r="VFS30"/>
      <c r="VFT30"/>
      <c r="VFU30"/>
      <c r="VFV30"/>
      <c r="VFW30"/>
      <c r="VFX30"/>
      <c r="VFY30"/>
      <c r="VFZ30"/>
      <c r="VGA30"/>
      <c r="VGB30"/>
      <c r="VGC30"/>
      <c r="VGD30"/>
      <c r="VGE30"/>
      <c r="VGF30"/>
      <c r="VGG30"/>
      <c r="VGH30"/>
      <c r="VGI30"/>
      <c r="VGJ30"/>
      <c r="VGK30"/>
      <c r="VGL30"/>
      <c r="VGM30"/>
      <c r="VGN30"/>
      <c r="VGO30"/>
      <c r="VGP30"/>
      <c r="VGQ30"/>
      <c r="VGR30"/>
      <c r="VGS30"/>
      <c r="VGT30"/>
      <c r="VGU30"/>
      <c r="VGV30"/>
      <c r="VGW30"/>
      <c r="VGX30"/>
      <c r="VGY30"/>
      <c r="VGZ30"/>
      <c r="VHA30"/>
      <c r="VHB30"/>
      <c r="VHC30"/>
      <c r="VHD30"/>
      <c r="VHE30"/>
      <c r="VHF30"/>
      <c r="VHG30"/>
      <c r="VHH30"/>
      <c r="VHI30"/>
      <c r="VHJ30"/>
      <c r="VHK30"/>
      <c r="VHL30"/>
      <c r="VHM30"/>
      <c r="VHN30"/>
      <c r="VHO30"/>
      <c r="VHP30"/>
      <c r="VHQ30"/>
      <c r="VHR30"/>
      <c r="VHS30"/>
      <c r="VHT30"/>
      <c r="VHU30"/>
      <c r="VHV30"/>
      <c r="VHW30"/>
      <c r="VHX30"/>
      <c r="VHY30"/>
      <c r="VHZ30"/>
      <c r="VIA30"/>
      <c r="VIB30"/>
      <c r="VIC30"/>
      <c r="VID30"/>
      <c r="VIE30"/>
      <c r="VIF30"/>
      <c r="VIG30"/>
      <c r="VIH30"/>
      <c r="VII30"/>
      <c r="VIJ30"/>
      <c r="VIK30"/>
      <c r="VIL30"/>
      <c r="VIM30"/>
      <c r="VIN30"/>
      <c r="VIO30"/>
      <c r="VIP30"/>
      <c r="VIQ30"/>
      <c r="VIR30"/>
      <c r="VIS30"/>
      <c r="VIT30"/>
      <c r="VIU30"/>
      <c r="VIV30"/>
      <c r="VIW30"/>
      <c r="VIX30"/>
      <c r="VIY30"/>
      <c r="VIZ30"/>
      <c r="VJA30"/>
      <c r="VJB30"/>
      <c r="VJC30"/>
      <c r="VJD30"/>
      <c r="VJE30"/>
      <c r="VJF30"/>
      <c r="VJG30"/>
      <c r="VJH30"/>
      <c r="VJI30"/>
      <c r="VJJ30"/>
      <c r="VJK30"/>
      <c r="VJL30"/>
      <c r="VJM30"/>
      <c r="VJN30"/>
      <c r="VJO30"/>
      <c r="VJP30"/>
      <c r="VJQ30"/>
      <c r="VJR30"/>
      <c r="VJS30"/>
      <c r="VJT30"/>
      <c r="VJU30"/>
      <c r="VJV30"/>
      <c r="VJW30"/>
      <c r="VJX30"/>
      <c r="VJY30"/>
      <c r="VJZ30"/>
      <c r="VKA30"/>
      <c r="VKB30"/>
      <c r="VKC30"/>
      <c r="VKD30"/>
      <c r="VKE30"/>
      <c r="VKF30"/>
      <c r="VKG30"/>
      <c r="VKH30"/>
      <c r="VKI30"/>
      <c r="VKJ30"/>
      <c r="VKK30"/>
      <c r="VKL30"/>
      <c r="VKM30"/>
      <c r="VKN30"/>
      <c r="VKO30"/>
      <c r="VKP30"/>
      <c r="VKQ30"/>
      <c r="VKR30"/>
      <c r="VKS30"/>
      <c r="VKT30"/>
      <c r="VKU30"/>
      <c r="VKV30"/>
      <c r="VKW30"/>
      <c r="VKX30"/>
      <c r="VKY30"/>
      <c r="VKZ30"/>
      <c r="VLA30"/>
      <c r="VLB30"/>
      <c r="VLC30"/>
      <c r="VLD30"/>
      <c r="VLE30"/>
      <c r="VLF30"/>
      <c r="VLG30"/>
      <c r="VLH30"/>
      <c r="VLI30"/>
      <c r="VLJ30"/>
      <c r="VLK30"/>
      <c r="VLL30"/>
      <c r="VLM30"/>
      <c r="VLN30"/>
      <c r="VLO30"/>
      <c r="VLP30"/>
      <c r="VLQ30"/>
      <c r="VLR30"/>
      <c r="VLS30"/>
      <c r="VLT30"/>
      <c r="VLU30"/>
      <c r="VLV30"/>
      <c r="VLW30"/>
      <c r="VLX30"/>
      <c r="VLY30"/>
      <c r="VLZ30"/>
      <c r="VMA30"/>
      <c r="VMB30"/>
      <c r="VMC30"/>
      <c r="VMD30"/>
      <c r="VME30"/>
      <c r="VMF30"/>
      <c r="VMG30"/>
      <c r="VMH30"/>
      <c r="VMI30"/>
      <c r="VMJ30"/>
      <c r="VMK30"/>
      <c r="VML30"/>
      <c r="VMM30"/>
      <c r="VMN30"/>
      <c r="VMO30"/>
      <c r="VMP30"/>
      <c r="VMQ30"/>
      <c r="VMR30"/>
      <c r="VMS30"/>
      <c r="VMT30"/>
      <c r="VMU30"/>
      <c r="VMV30"/>
      <c r="VMW30"/>
      <c r="VMX30"/>
      <c r="VMY30"/>
      <c r="VMZ30"/>
      <c r="VNA30"/>
      <c r="VNB30"/>
      <c r="VNC30"/>
      <c r="VND30"/>
      <c r="VNE30"/>
      <c r="VNF30"/>
      <c r="VNG30"/>
      <c r="VNH30"/>
      <c r="VNI30"/>
      <c r="VNJ30"/>
      <c r="VNK30"/>
      <c r="VNL30"/>
      <c r="VNM30"/>
      <c r="VNN30"/>
      <c r="VNO30"/>
      <c r="VNP30"/>
      <c r="VNQ30"/>
      <c r="VNR30"/>
      <c r="VNS30"/>
      <c r="VNT30"/>
      <c r="VNU30"/>
      <c r="VNV30"/>
      <c r="VNW30"/>
      <c r="VNX30"/>
      <c r="VNY30"/>
      <c r="VNZ30"/>
      <c r="VOA30"/>
      <c r="VOB30"/>
      <c r="VOC30"/>
      <c r="VOD30"/>
      <c r="VOE30"/>
      <c r="VOF30"/>
      <c r="VOG30"/>
      <c r="VOH30"/>
      <c r="VOI30"/>
      <c r="VOJ30"/>
      <c r="VOK30"/>
      <c r="VOL30"/>
      <c r="VOM30"/>
      <c r="VON30"/>
      <c r="VOO30"/>
      <c r="VOP30"/>
      <c r="VOQ30"/>
      <c r="VOR30"/>
      <c r="VOS30"/>
      <c r="VOT30"/>
      <c r="VOU30"/>
      <c r="VOV30"/>
      <c r="VOW30"/>
      <c r="VOX30"/>
      <c r="VOY30"/>
      <c r="VOZ30"/>
      <c r="VPA30"/>
      <c r="VPB30"/>
      <c r="VPC30"/>
      <c r="VPD30"/>
      <c r="VPE30"/>
      <c r="VPF30"/>
      <c r="VPG30"/>
      <c r="VPH30"/>
      <c r="VPI30"/>
      <c r="VPJ30"/>
      <c r="VPK30"/>
      <c r="VPL30"/>
      <c r="VPM30"/>
      <c r="VPN30"/>
      <c r="VPO30"/>
      <c r="VPP30"/>
      <c r="VPQ30"/>
      <c r="VPR30"/>
      <c r="VPS30"/>
      <c r="VPT30"/>
      <c r="VPU30"/>
      <c r="VPV30"/>
      <c r="VPW30"/>
      <c r="VPX30"/>
      <c r="VPY30"/>
      <c r="VPZ30"/>
      <c r="VQA30"/>
      <c r="VQB30"/>
      <c r="VQC30"/>
      <c r="VQD30"/>
      <c r="VQE30"/>
      <c r="VQF30"/>
      <c r="VQG30"/>
      <c r="VQH30"/>
      <c r="VQI30"/>
      <c r="VQJ30"/>
      <c r="VQK30"/>
      <c r="VQL30"/>
      <c r="VQM30"/>
      <c r="VQN30"/>
      <c r="VQO30"/>
      <c r="VQP30"/>
      <c r="VQQ30"/>
      <c r="VQR30"/>
      <c r="VQS30"/>
      <c r="VQT30"/>
      <c r="VQU30"/>
      <c r="VQV30"/>
      <c r="VQW30"/>
      <c r="VQX30"/>
      <c r="VQY30"/>
      <c r="VQZ30"/>
      <c r="VRA30"/>
      <c r="VRB30"/>
      <c r="VRC30"/>
      <c r="VRD30"/>
      <c r="VRE30"/>
      <c r="VRF30"/>
      <c r="VRG30"/>
      <c r="VRH30"/>
      <c r="VRI30"/>
      <c r="VRJ30"/>
      <c r="VRK30"/>
      <c r="VRL30"/>
      <c r="VRM30"/>
      <c r="VRN30"/>
      <c r="VRO30"/>
      <c r="VRP30"/>
      <c r="VRQ30"/>
      <c r="VRR30"/>
      <c r="VRS30"/>
      <c r="VRT30"/>
      <c r="VRU30"/>
      <c r="VRV30"/>
      <c r="VRW30"/>
      <c r="VRX30"/>
      <c r="VRY30"/>
      <c r="VRZ30"/>
      <c r="VSA30"/>
      <c r="VSB30"/>
      <c r="VSC30"/>
      <c r="VSD30"/>
      <c r="VSE30"/>
      <c r="VSF30"/>
      <c r="VSG30"/>
      <c r="VSH30"/>
      <c r="VSI30"/>
      <c r="VSJ30"/>
      <c r="VSK30"/>
      <c r="VSL30"/>
      <c r="VSM30"/>
      <c r="VSN30"/>
      <c r="VSO30"/>
      <c r="VSP30"/>
      <c r="VSQ30"/>
      <c r="VSR30"/>
      <c r="VSS30"/>
      <c r="VST30"/>
      <c r="VSU30"/>
      <c r="VSV30"/>
      <c r="VSW30"/>
      <c r="VSX30"/>
      <c r="VSY30"/>
      <c r="VSZ30"/>
      <c r="VTA30"/>
      <c r="VTB30"/>
      <c r="VTC30"/>
      <c r="VTD30"/>
      <c r="VTE30"/>
      <c r="VTF30"/>
      <c r="VTG30"/>
      <c r="VTH30"/>
      <c r="VTI30"/>
      <c r="VTJ30"/>
      <c r="VTK30"/>
      <c r="VTL30"/>
      <c r="VTM30"/>
      <c r="VTN30"/>
      <c r="VTO30"/>
      <c r="VTP30"/>
      <c r="VTQ30"/>
      <c r="VTR30"/>
      <c r="VTS30"/>
      <c r="VTT30"/>
      <c r="VTU30"/>
      <c r="VTV30"/>
      <c r="VTW30"/>
      <c r="VTX30"/>
      <c r="VTY30"/>
      <c r="VTZ30"/>
      <c r="VUA30"/>
      <c r="VUB30"/>
      <c r="VUC30"/>
      <c r="VUD30"/>
      <c r="VUE30"/>
      <c r="VUF30"/>
      <c r="VUG30"/>
      <c r="VUH30"/>
      <c r="VUI30"/>
      <c r="VUJ30"/>
      <c r="VUK30"/>
      <c r="VUL30"/>
      <c r="VUM30"/>
      <c r="VUN30"/>
      <c r="VUO30"/>
      <c r="VUP30"/>
      <c r="VUQ30"/>
      <c r="VUR30"/>
      <c r="VUS30"/>
      <c r="VUT30"/>
      <c r="VUU30"/>
      <c r="VUV30"/>
      <c r="VUW30"/>
      <c r="VUX30"/>
      <c r="VUY30"/>
      <c r="VUZ30"/>
      <c r="VVA30"/>
      <c r="VVB30"/>
      <c r="VVC30"/>
      <c r="VVD30"/>
      <c r="VVE30"/>
      <c r="VVF30"/>
      <c r="VVG30"/>
      <c r="VVH30"/>
      <c r="VVI30"/>
      <c r="VVJ30"/>
      <c r="VVK30"/>
      <c r="VVL30"/>
      <c r="VVM30"/>
      <c r="VVN30"/>
      <c r="VVO30"/>
      <c r="VVP30"/>
      <c r="VVQ30"/>
      <c r="VVR30"/>
      <c r="VVS30"/>
      <c r="VVT30"/>
      <c r="VVU30"/>
      <c r="VVV30"/>
      <c r="VVW30"/>
      <c r="VVX30"/>
      <c r="VVY30"/>
      <c r="VVZ30"/>
      <c r="VWA30"/>
      <c r="VWB30"/>
      <c r="VWC30"/>
      <c r="VWD30"/>
      <c r="VWE30"/>
      <c r="VWF30"/>
      <c r="VWG30"/>
      <c r="VWH30"/>
      <c r="VWI30"/>
      <c r="VWJ30"/>
      <c r="VWK30"/>
      <c r="VWL30"/>
      <c r="VWM30"/>
      <c r="VWN30"/>
      <c r="VWO30"/>
      <c r="VWP30"/>
      <c r="VWQ30"/>
      <c r="VWR30"/>
      <c r="VWS30"/>
      <c r="VWT30"/>
      <c r="VWU30"/>
      <c r="VWV30"/>
      <c r="VWW30"/>
      <c r="VWX30"/>
      <c r="VWY30"/>
      <c r="VWZ30"/>
      <c r="VXA30"/>
      <c r="VXB30"/>
      <c r="VXC30"/>
      <c r="VXD30"/>
      <c r="VXE30"/>
      <c r="VXF30"/>
      <c r="VXG30"/>
      <c r="VXH30"/>
      <c r="VXI30"/>
      <c r="VXJ30"/>
      <c r="VXK30"/>
      <c r="VXL30"/>
      <c r="VXM30"/>
      <c r="VXN30"/>
      <c r="VXO30"/>
      <c r="VXP30"/>
      <c r="VXQ30"/>
      <c r="VXR30"/>
      <c r="VXS30"/>
      <c r="VXT30"/>
      <c r="VXU30"/>
      <c r="VXV30"/>
      <c r="VXW30"/>
      <c r="VXX30"/>
      <c r="VXY30"/>
      <c r="VXZ30"/>
      <c r="VYA30"/>
      <c r="VYB30"/>
      <c r="VYC30"/>
      <c r="VYD30"/>
      <c r="VYE30"/>
      <c r="VYF30"/>
      <c r="VYG30"/>
      <c r="VYH30"/>
      <c r="VYI30"/>
      <c r="VYJ30"/>
      <c r="VYK30"/>
      <c r="VYL30"/>
      <c r="VYM30"/>
      <c r="VYN30"/>
      <c r="VYO30"/>
      <c r="VYP30"/>
      <c r="VYQ30"/>
      <c r="VYR30"/>
      <c r="VYS30"/>
      <c r="VYT30"/>
      <c r="VYU30"/>
      <c r="VYV30"/>
      <c r="VYW30"/>
      <c r="VYX30"/>
      <c r="VYY30"/>
      <c r="VYZ30"/>
      <c r="VZA30"/>
      <c r="VZB30"/>
      <c r="VZC30"/>
      <c r="VZD30"/>
      <c r="VZE30"/>
      <c r="VZF30"/>
      <c r="VZG30"/>
      <c r="VZH30"/>
      <c r="VZI30"/>
      <c r="VZJ30"/>
      <c r="VZK30"/>
      <c r="VZL30"/>
      <c r="VZM30"/>
      <c r="VZN30"/>
      <c r="VZO30"/>
      <c r="VZP30"/>
      <c r="VZQ30"/>
      <c r="VZR30"/>
      <c r="VZS30"/>
      <c r="VZT30"/>
      <c r="VZU30"/>
      <c r="VZV30"/>
      <c r="VZW30"/>
      <c r="VZX30"/>
      <c r="VZY30"/>
      <c r="VZZ30"/>
      <c r="WAA30"/>
      <c r="WAB30"/>
      <c r="WAC30"/>
      <c r="WAD30"/>
      <c r="WAE30"/>
      <c r="WAF30"/>
      <c r="WAG30"/>
      <c r="WAH30"/>
      <c r="WAI30"/>
      <c r="WAJ30"/>
      <c r="WAK30"/>
      <c r="WAL30"/>
      <c r="WAM30"/>
      <c r="WAN30"/>
      <c r="WAO30"/>
      <c r="WAP30"/>
      <c r="WAQ30"/>
      <c r="WAR30"/>
      <c r="WAS30"/>
      <c r="WAT30"/>
      <c r="WAU30"/>
      <c r="WAV30"/>
      <c r="WAW30"/>
      <c r="WAX30"/>
      <c r="WAY30"/>
      <c r="WAZ30"/>
      <c r="WBA30"/>
      <c r="WBB30"/>
      <c r="WBC30"/>
      <c r="WBD30"/>
      <c r="WBE30"/>
      <c r="WBF30"/>
      <c r="WBG30"/>
      <c r="WBH30"/>
      <c r="WBI30"/>
      <c r="WBJ30"/>
      <c r="WBK30"/>
      <c r="WBL30"/>
      <c r="WBM30"/>
      <c r="WBN30"/>
      <c r="WBO30"/>
      <c r="WBP30"/>
      <c r="WBQ30"/>
      <c r="WBR30"/>
      <c r="WBS30"/>
      <c r="WBT30"/>
      <c r="WBU30"/>
      <c r="WBV30"/>
      <c r="WBW30"/>
      <c r="WBX30"/>
      <c r="WBY30"/>
      <c r="WBZ30"/>
      <c r="WCA30"/>
      <c r="WCB30"/>
      <c r="WCC30"/>
      <c r="WCD30"/>
      <c r="WCE30"/>
      <c r="WCF30"/>
      <c r="WCG30"/>
      <c r="WCH30"/>
      <c r="WCI30"/>
      <c r="WCJ30"/>
      <c r="WCK30"/>
      <c r="WCL30"/>
      <c r="WCM30"/>
      <c r="WCN30"/>
      <c r="WCO30"/>
      <c r="WCP30"/>
      <c r="WCQ30"/>
      <c r="WCR30"/>
      <c r="WCS30"/>
      <c r="WCT30"/>
      <c r="WCU30"/>
      <c r="WCV30"/>
      <c r="WCW30"/>
      <c r="WCX30"/>
      <c r="WCY30"/>
      <c r="WCZ30"/>
      <c r="WDA30"/>
      <c r="WDB30"/>
      <c r="WDC30"/>
      <c r="WDD30"/>
      <c r="WDE30"/>
      <c r="WDF30"/>
      <c r="WDG30"/>
      <c r="WDH30"/>
      <c r="WDI30"/>
      <c r="WDJ30"/>
      <c r="WDK30"/>
      <c r="WDL30"/>
      <c r="WDM30"/>
      <c r="WDN30"/>
      <c r="WDO30"/>
      <c r="WDP30"/>
      <c r="WDQ30"/>
      <c r="WDR30"/>
      <c r="WDS30"/>
      <c r="WDT30"/>
      <c r="WDU30"/>
      <c r="WDV30"/>
      <c r="WDW30"/>
      <c r="WDX30"/>
      <c r="WDY30"/>
      <c r="WDZ30"/>
      <c r="WEA30"/>
      <c r="WEB30"/>
      <c r="WEC30"/>
      <c r="WED30"/>
      <c r="WEE30"/>
      <c r="WEF30"/>
      <c r="WEG30"/>
      <c r="WEH30"/>
      <c r="WEI30"/>
      <c r="WEJ30"/>
      <c r="WEK30"/>
      <c r="WEL30"/>
      <c r="WEM30"/>
      <c r="WEN30"/>
      <c r="WEO30"/>
      <c r="WEP30"/>
      <c r="WEQ30"/>
      <c r="WER30"/>
      <c r="WES30"/>
      <c r="WET30"/>
      <c r="WEU30"/>
      <c r="WEV30"/>
      <c r="WEW30"/>
      <c r="WEX30"/>
      <c r="WEY30"/>
      <c r="WEZ30"/>
      <c r="WFA30"/>
      <c r="WFB30"/>
      <c r="WFC30"/>
      <c r="WFD30"/>
      <c r="WFE30"/>
      <c r="WFF30"/>
      <c r="WFG30"/>
      <c r="WFH30"/>
      <c r="WFI30"/>
      <c r="WFJ30"/>
      <c r="WFK30"/>
      <c r="WFL30"/>
      <c r="WFM30"/>
      <c r="WFN30"/>
      <c r="WFO30"/>
      <c r="WFP30"/>
      <c r="WFQ30"/>
      <c r="WFR30"/>
      <c r="WFS30"/>
      <c r="WFT30"/>
      <c r="WFU30"/>
      <c r="WFV30"/>
      <c r="WFW30"/>
      <c r="WFX30"/>
      <c r="WFY30"/>
      <c r="WFZ30"/>
      <c r="WGA30"/>
      <c r="WGB30"/>
      <c r="WGC30"/>
      <c r="WGD30"/>
      <c r="WGE30"/>
      <c r="WGF30"/>
      <c r="WGG30"/>
      <c r="WGH30"/>
      <c r="WGI30"/>
      <c r="WGJ30"/>
      <c r="WGK30"/>
      <c r="WGL30"/>
      <c r="WGM30"/>
      <c r="WGN30"/>
      <c r="WGO30"/>
      <c r="WGP30"/>
      <c r="WGQ30"/>
      <c r="WGR30"/>
      <c r="WGS30"/>
      <c r="WGT30"/>
      <c r="WGU30"/>
      <c r="WGV30"/>
      <c r="WGW30"/>
      <c r="WGX30"/>
      <c r="WGY30"/>
      <c r="WGZ30"/>
      <c r="WHA30"/>
      <c r="WHB30"/>
      <c r="WHC30"/>
      <c r="WHD30"/>
      <c r="WHE30"/>
      <c r="WHF30"/>
      <c r="WHG30"/>
      <c r="WHH30"/>
      <c r="WHI30"/>
      <c r="WHJ30"/>
      <c r="WHK30"/>
      <c r="WHL30"/>
      <c r="WHM30"/>
      <c r="WHN30"/>
      <c r="WHO30"/>
      <c r="WHP30"/>
      <c r="WHQ30"/>
      <c r="WHR30"/>
      <c r="WHS30"/>
      <c r="WHT30"/>
      <c r="WHU30"/>
      <c r="WHV30"/>
      <c r="WHW30"/>
      <c r="WHX30"/>
      <c r="WHY30"/>
      <c r="WHZ30"/>
      <c r="WIA30"/>
      <c r="WIB30"/>
      <c r="WIC30"/>
      <c r="WID30"/>
      <c r="WIE30"/>
      <c r="WIF30"/>
      <c r="WIG30"/>
      <c r="WIH30"/>
      <c r="WII30"/>
      <c r="WIJ30"/>
      <c r="WIK30"/>
      <c r="WIL30"/>
      <c r="WIM30"/>
      <c r="WIN30"/>
      <c r="WIO30"/>
      <c r="WIP30"/>
      <c r="WIQ30"/>
      <c r="WIR30"/>
      <c r="WIS30"/>
      <c r="WIT30"/>
      <c r="WIU30"/>
      <c r="WIV30"/>
      <c r="WIW30"/>
      <c r="WIX30"/>
      <c r="WIY30"/>
      <c r="WIZ30"/>
      <c r="WJA30"/>
      <c r="WJB30"/>
      <c r="WJC30"/>
      <c r="WJD30"/>
      <c r="WJE30"/>
      <c r="WJF30"/>
      <c r="WJG30"/>
      <c r="WJH30"/>
      <c r="WJI30"/>
      <c r="WJJ30"/>
      <c r="WJK30"/>
      <c r="WJL30"/>
      <c r="WJM30"/>
      <c r="WJN30"/>
      <c r="WJO30"/>
      <c r="WJP30"/>
      <c r="WJQ30"/>
      <c r="WJR30"/>
      <c r="WJS30"/>
      <c r="WJT30"/>
      <c r="WJU30"/>
      <c r="WJV30"/>
      <c r="WJW30"/>
      <c r="WJX30"/>
      <c r="WJY30"/>
      <c r="WJZ30"/>
      <c r="WKA30"/>
      <c r="WKB30"/>
      <c r="WKC30"/>
      <c r="WKD30"/>
      <c r="WKE30"/>
      <c r="WKF30"/>
      <c r="WKG30"/>
      <c r="WKH30"/>
      <c r="WKI30"/>
      <c r="WKJ30"/>
      <c r="WKK30"/>
      <c r="WKL30"/>
      <c r="WKM30"/>
      <c r="WKN30"/>
      <c r="WKO30"/>
      <c r="WKP30"/>
      <c r="WKQ30"/>
      <c r="WKR30"/>
      <c r="WKS30"/>
      <c r="WKT30"/>
      <c r="WKU30"/>
      <c r="WKV30"/>
      <c r="WKW30"/>
      <c r="WKX30"/>
      <c r="WKY30"/>
      <c r="WKZ30"/>
      <c r="WLA30"/>
      <c r="WLB30"/>
      <c r="WLC30"/>
      <c r="WLD30"/>
      <c r="WLE30"/>
      <c r="WLF30"/>
      <c r="WLG30"/>
      <c r="WLH30"/>
      <c r="WLI30"/>
      <c r="WLJ30"/>
      <c r="WLK30"/>
      <c r="WLL30"/>
      <c r="WLM30"/>
      <c r="WLN30"/>
      <c r="WLO30"/>
      <c r="WLP30"/>
      <c r="WLQ30"/>
      <c r="WLR30"/>
      <c r="WLS30"/>
      <c r="WLT30"/>
      <c r="WLU30"/>
      <c r="WLV30"/>
      <c r="WLW30"/>
      <c r="WLX30"/>
      <c r="WLY30"/>
      <c r="WLZ30"/>
      <c r="WMA30"/>
      <c r="WMB30"/>
      <c r="WMC30"/>
      <c r="WMD30"/>
      <c r="WME30"/>
      <c r="WMF30"/>
      <c r="WMG30"/>
      <c r="WMH30"/>
      <c r="WMI30"/>
      <c r="WMJ30"/>
      <c r="WMK30"/>
      <c r="WML30"/>
      <c r="WMM30"/>
      <c r="WMN30"/>
      <c r="WMO30"/>
      <c r="WMP30"/>
      <c r="WMQ30"/>
      <c r="WMR30"/>
      <c r="WMS30"/>
      <c r="WMT30"/>
      <c r="WMU30"/>
      <c r="WMV30"/>
      <c r="WMW30"/>
      <c r="WMX30"/>
      <c r="WMY30"/>
      <c r="WMZ30"/>
      <c r="WNA30"/>
      <c r="WNB30"/>
      <c r="WNC30"/>
      <c r="WND30"/>
      <c r="WNE30"/>
      <c r="WNF30"/>
      <c r="WNG30"/>
      <c r="WNH30"/>
      <c r="WNI30"/>
      <c r="WNJ30"/>
      <c r="WNK30"/>
      <c r="WNL30"/>
      <c r="WNM30"/>
      <c r="WNN30"/>
      <c r="WNO30"/>
      <c r="WNP30"/>
      <c r="WNQ30"/>
      <c r="WNR30"/>
      <c r="WNS30"/>
      <c r="WNT30"/>
      <c r="WNU30"/>
      <c r="WNV30"/>
      <c r="WNW30"/>
      <c r="WNX30"/>
      <c r="WNY30"/>
      <c r="WNZ30"/>
      <c r="WOA30"/>
      <c r="WOB30"/>
      <c r="WOC30"/>
      <c r="WOD30"/>
      <c r="WOE30"/>
      <c r="WOF30"/>
      <c r="WOG30"/>
      <c r="WOH30"/>
      <c r="WOI30"/>
      <c r="WOJ30"/>
      <c r="WOK30"/>
      <c r="WOL30"/>
      <c r="WOM30"/>
      <c r="WON30"/>
      <c r="WOO30"/>
      <c r="WOP30"/>
      <c r="WOQ30"/>
      <c r="WOR30"/>
      <c r="WOS30"/>
      <c r="WOT30"/>
      <c r="WOU30"/>
      <c r="WOV30"/>
      <c r="WOW30"/>
      <c r="WOX30"/>
      <c r="WOY30"/>
      <c r="WOZ30"/>
      <c r="WPA30"/>
      <c r="WPB30"/>
      <c r="WPC30"/>
      <c r="WPD30"/>
      <c r="WPE30"/>
      <c r="WPF30"/>
      <c r="WPG30"/>
      <c r="WPH30"/>
      <c r="WPI30"/>
      <c r="WPJ30"/>
      <c r="WPK30"/>
      <c r="WPL30"/>
      <c r="WPM30"/>
      <c r="WPN30"/>
      <c r="WPO30"/>
      <c r="WPP30"/>
      <c r="WPQ30"/>
      <c r="WPR30"/>
      <c r="WPS30"/>
      <c r="WPT30"/>
      <c r="WPU30"/>
      <c r="WPV30"/>
      <c r="WPW30"/>
      <c r="WPX30"/>
      <c r="WPY30"/>
      <c r="WPZ30"/>
      <c r="WQA30"/>
      <c r="WQB30"/>
      <c r="WQC30"/>
      <c r="WQD30"/>
      <c r="WQE30"/>
      <c r="WQF30"/>
      <c r="WQG30"/>
      <c r="WQH30"/>
      <c r="WQI30"/>
      <c r="WQJ30"/>
      <c r="WQK30"/>
      <c r="WQL30"/>
      <c r="WQM30"/>
      <c r="WQN30"/>
      <c r="WQO30"/>
      <c r="WQP30"/>
      <c r="WQQ30"/>
      <c r="WQR30"/>
      <c r="WQS30"/>
      <c r="WQT30"/>
      <c r="WQU30"/>
      <c r="WQV30"/>
      <c r="WQW30"/>
      <c r="WQX30"/>
      <c r="WQY30"/>
      <c r="WQZ30"/>
      <c r="WRA30"/>
      <c r="WRB30"/>
      <c r="WRC30"/>
      <c r="WRD30"/>
      <c r="WRE30"/>
      <c r="WRF30"/>
      <c r="WRG30"/>
      <c r="WRH30"/>
      <c r="WRI30"/>
      <c r="WRJ30"/>
      <c r="WRK30"/>
      <c r="WRL30"/>
      <c r="WRM30"/>
      <c r="WRN30"/>
      <c r="WRO30"/>
      <c r="WRP30"/>
      <c r="WRQ30"/>
      <c r="WRR30"/>
      <c r="WRS30"/>
      <c r="WRT30"/>
      <c r="WRU30"/>
      <c r="WRV30"/>
      <c r="WRW30"/>
      <c r="WRX30"/>
      <c r="WRY30"/>
      <c r="WRZ30"/>
      <c r="WSA30"/>
      <c r="WSB30"/>
      <c r="WSC30"/>
      <c r="WSD30"/>
      <c r="WSE30"/>
      <c r="WSF30"/>
      <c r="WSG30"/>
      <c r="WSH30"/>
      <c r="WSI30"/>
      <c r="WSJ30"/>
      <c r="WSK30"/>
      <c r="WSL30"/>
      <c r="WSM30"/>
      <c r="WSN30"/>
      <c r="WSO30"/>
      <c r="WSP30"/>
      <c r="WSQ30"/>
      <c r="WSR30"/>
      <c r="WSS30"/>
      <c r="WST30"/>
      <c r="WSU30"/>
      <c r="WSV30"/>
      <c r="WSW30"/>
      <c r="WSX30"/>
      <c r="WSY30"/>
      <c r="WSZ30"/>
      <c r="WTA30"/>
      <c r="WTB30"/>
      <c r="WTC30"/>
      <c r="WTD30"/>
      <c r="WTE30"/>
      <c r="WTF30"/>
      <c r="WTG30"/>
      <c r="WTH30"/>
      <c r="WTI30"/>
      <c r="WTJ30"/>
      <c r="WTK30"/>
      <c r="WTL30"/>
      <c r="WTM30"/>
      <c r="WTN30"/>
      <c r="WTO30"/>
      <c r="WTP30"/>
      <c r="WTQ30"/>
      <c r="WTR30"/>
      <c r="WTS30"/>
      <c r="WTT30"/>
      <c r="WTU30"/>
      <c r="WTV30"/>
      <c r="WTW30"/>
      <c r="WTX30"/>
      <c r="WTY30"/>
      <c r="WTZ30"/>
      <c r="WUA30"/>
      <c r="WUB30"/>
      <c r="WUC30"/>
      <c r="WUD30"/>
      <c r="WUE30"/>
      <c r="WUF30"/>
      <c r="WUG30"/>
      <c r="WUH30"/>
      <c r="WUI30"/>
      <c r="WUJ30"/>
      <c r="WUK30"/>
      <c r="WUL30"/>
      <c r="WUM30"/>
      <c r="WUN30"/>
      <c r="WUO30"/>
      <c r="WUP30"/>
      <c r="WUQ30"/>
      <c r="WUR30"/>
      <c r="WUS30"/>
      <c r="WUT30"/>
      <c r="WUU30"/>
      <c r="WUV30"/>
      <c r="WUW30"/>
      <c r="WUX30"/>
      <c r="WUY30"/>
      <c r="WUZ30"/>
      <c r="WVA30"/>
      <c r="WVB30"/>
      <c r="WVC30"/>
      <c r="WVD30"/>
      <c r="WVE30"/>
      <c r="WVF30"/>
      <c r="WVG30"/>
      <c r="WVH30"/>
      <c r="WVI30"/>
      <c r="WVJ30"/>
      <c r="WVK30"/>
      <c r="WVL30"/>
      <c r="WVM30"/>
      <c r="WVN30"/>
      <c r="WVO30"/>
      <c r="WVP30"/>
      <c r="WVQ30"/>
      <c r="WVR30"/>
      <c r="WVS30"/>
      <c r="WVT30"/>
      <c r="WVU30"/>
      <c r="WVV30"/>
      <c r="WVW30"/>
      <c r="WVX30"/>
      <c r="WVY30"/>
      <c r="WVZ30"/>
      <c r="WWA30"/>
      <c r="WWB30"/>
      <c r="WWC30"/>
      <c r="WWD30"/>
      <c r="WWE30"/>
      <c r="WWF30"/>
      <c r="WWG30"/>
      <c r="WWH30"/>
      <c r="WWI30"/>
      <c r="WWJ30"/>
      <c r="WWK30"/>
      <c r="WWL30"/>
      <c r="WWM30"/>
      <c r="WWN30"/>
      <c r="WWO30"/>
      <c r="WWP30"/>
      <c r="WWQ30"/>
      <c r="WWR30"/>
      <c r="WWS30"/>
      <c r="WWT30"/>
      <c r="WWU30"/>
      <c r="WWV30"/>
      <c r="WWW30"/>
      <c r="WWX30"/>
      <c r="WWY30"/>
      <c r="WWZ30"/>
      <c r="WXA30"/>
      <c r="WXB30"/>
      <c r="WXC30"/>
      <c r="WXD30"/>
      <c r="WXE30"/>
      <c r="WXF30"/>
      <c r="WXG30"/>
      <c r="WXH30"/>
      <c r="WXI30"/>
      <c r="WXJ30"/>
      <c r="WXK30"/>
      <c r="WXL30"/>
      <c r="WXM30"/>
      <c r="WXN30"/>
      <c r="WXO30"/>
      <c r="WXP30"/>
      <c r="WXQ30"/>
      <c r="WXR30"/>
      <c r="WXS30"/>
      <c r="WXT30"/>
      <c r="WXU30"/>
      <c r="WXV30"/>
      <c r="WXW30"/>
      <c r="WXX30"/>
      <c r="WXY30"/>
      <c r="WXZ30"/>
      <c r="WYA30"/>
      <c r="WYB30"/>
      <c r="WYC30"/>
      <c r="WYD30"/>
      <c r="WYE30"/>
      <c r="WYF30"/>
      <c r="WYG30"/>
      <c r="WYH30"/>
      <c r="WYI30"/>
      <c r="WYJ30"/>
      <c r="WYK30"/>
      <c r="WYL30"/>
      <c r="WYM30"/>
      <c r="WYN30"/>
      <c r="WYO30"/>
      <c r="WYP30"/>
      <c r="WYQ30"/>
      <c r="WYR30"/>
      <c r="WYS30"/>
      <c r="WYT30"/>
      <c r="WYU30"/>
      <c r="WYV30"/>
      <c r="WYW30"/>
      <c r="WYX30"/>
      <c r="WYY30"/>
      <c r="WYZ30"/>
      <c r="WZA30"/>
      <c r="WZB30"/>
      <c r="WZC30"/>
      <c r="WZD30"/>
      <c r="WZE30"/>
      <c r="WZF30"/>
      <c r="WZG30"/>
      <c r="WZH30"/>
      <c r="WZI30"/>
      <c r="WZJ30"/>
      <c r="WZK30"/>
      <c r="WZL30"/>
      <c r="WZM30"/>
      <c r="WZN30"/>
      <c r="WZO30"/>
      <c r="WZP30"/>
      <c r="WZQ30"/>
      <c r="WZR30"/>
      <c r="WZS30"/>
      <c r="WZT30"/>
      <c r="WZU30"/>
      <c r="WZV30"/>
      <c r="WZW30"/>
      <c r="WZX30"/>
      <c r="WZY30"/>
      <c r="WZZ30"/>
      <c r="XAA30"/>
      <c r="XAB30"/>
      <c r="XAC30"/>
      <c r="XAD30"/>
      <c r="XAE30"/>
      <c r="XAF30"/>
      <c r="XAG30"/>
      <c r="XAH30"/>
      <c r="XAI30"/>
      <c r="XAJ30"/>
      <c r="XAK30"/>
      <c r="XAL30"/>
      <c r="XAM30"/>
      <c r="XAN30"/>
      <c r="XAO30"/>
      <c r="XAP30"/>
      <c r="XAQ30"/>
      <c r="XAR30"/>
      <c r="XAS30"/>
      <c r="XAT30"/>
      <c r="XAU30"/>
      <c r="XAV30"/>
      <c r="XAW30"/>
      <c r="XAX30"/>
      <c r="XAY30"/>
      <c r="XAZ30"/>
      <c r="XBA30"/>
      <c r="XBB30"/>
      <c r="XBC30"/>
      <c r="XBD30"/>
      <c r="XBE30"/>
      <c r="XBF30"/>
      <c r="XBG30"/>
      <c r="XBH30"/>
      <c r="XBI30"/>
      <c r="XBJ30"/>
      <c r="XBK30"/>
      <c r="XBL30"/>
      <c r="XBM30"/>
      <c r="XBN30"/>
      <c r="XBO30"/>
      <c r="XBP30"/>
      <c r="XBQ30"/>
      <c r="XBR30"/>
      <c r="XBS30"/>
      <c r="XBT30"/>
      <c r="XBU30"/>
      <c r="XBV30"/>
      <c r="XBW30"/>
      <c r="XBX30"/>
      <c r="XBY30"/>
      <c r="XBZ30"/>
      <c r="XCA30"/>
      <c r="XCB30"/>
      <c r="XCC30"/>
      <c r="XCD30"/>
      <c r="XCE30"/>
      <c r="XCF30"/>
      <c r="XCG30"/>
      <c r="XCH30"/>
      <c r="XCI30"/>
      <c r="XCJ30"/>
      <c r="XCK30"/>
      <c r="XCL30"/>
      <c r="XCM30"/>
      <c r="XCN30"/>
      <c r="XCO30"/>
      <c r="XCP30"/>
      <c r="XCQ30"/>
      <c r="XCR30"/>
      <c r="XCS30"/>
      <c r="XCT30"/>
      <c r="XCU30"/>
      <c r="XCV30"/>
      <c r="XCW30"/>
      <c r="XCX30"/>
      <c r="XCY30"/>
      <c r="XCZ30"/>
      <c r="XDA30"/>
      <c r="XDB30"/>
      <c r="XDC30"/>
      <c r="XDD30"/>
      <c r="XDE30"/>
      <c r="XDF30"/>
      <c r="XDG30"/>
      <c r="XDH30"/>
      <c r="XDI30"/>
      <c r="XDJ30"/>
      <c r="XDK30"/>
      <c r="XDL30"/>
      <c r="XDM30"/>
      <c r="XDN30"/>
      <c r="XDO30"/>
      <c r="XDP30"/>
      <c r="XDQ30"/>
      <c r="XDR30"/>
      <c r="XDS30"/>
      <c r="XDT30"/>
      <c r="XDU30"/>
      <c r="XDV30"/>
      <c r="XDW30"/>
      <c r="XDX30"/>
      <c r="XDY30"/>
      <c r="XDZ30"/>
      <c r="XEA30"/>
      <c r="XEB30"/>
      <c r="XEC30"/>
      <c r="XED30"/>
      <c r="XEE30"/>
      <c r="XEF30"/>
      <c r="XEG30"/>
      <c r="XEH30"/>
      <c r="XEI30"/>
      <c r="XEJ30"/>
      <c r="XEK30"/>
      <c r="XEL30"/>
      <c r="XEM30"/>
      <c r="XEN30"/>
      <c r="XEO30"/>
      <c r="XEP30"/>
      <c r="XEQ30"/>
      <c r="XER30"/>
      <c r="XES30"/>
      <c r="XET30"/>
      <c r="XEU30"/>
      <c r="XEV30"/>
      <c r="XEW30"/>
      <c r="XEX30"/>
      <c r="XEY30"/>
      <c r="XEZ30"/>
      <c r="XFA30"/>
      <c r="XFB30"/>
      <c r="XFC30"/>
    </row>
    <row r="31" spans="2:16383" s="71" customFormat="1" ht="26.25" x14ac:dyDescent="0.25">
      <c r="B31" s="86" t="s">
        <v>362</v>
      </c>
      <c r="C31" s="70"/>
      <c r="D31" s="70"/>
      <c r="E31" s="70"/>
      <c r="F31" s="70"/>
      <c r="G31" s="70"/>
      <c r="H31" s="70"/>
      <c r="I31" s="70"/>
      <c r="J31" s="70"/>
      <c r="K31" s="70"/>
      <c r="L31" s="70"/>
      <c r="M31" s="70"/>
      <c r="N31" s="70"/>
      <c r="O31" s="70"/>
      <c r="P31" s="70"/>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c r="IW31"/>
      <c r="IX31"/>
      <c r="IY31"/>
      <c r="IZ31"/>
      <c r="JA31"/>
      <c r="JB31"/>
      <c r="JC31"/>
      <c r="JD31"/>
      <c r="JE31"/>
      <c r="JF31"/>
      <c r="JG31"/>
      <c r="JH31"/>
      <c r="JI31"/>
      <c r="JJ31"/>
      <c r="JK31"/>
      <c r="JL31"/>
      <c r="JM31"/>
      <c r="JN31"/>
      <c r="JO31"/>
      <c r="JP31"/>
      <c r="JQ31"/>
      <c r="JR31"/>
      <c r="JS31"/>
      <c r="JT31"/>
      <c r="JU31"/>
      <c r="JV31"/>
      <c r="JW31"/>
      <c r="JX31"/>
      <c r="JY31"/>
      <c r="JZ31"/>
      <c r="KA31"/>
      <c r="KB31"/>
      <c r="KC31"/>
      <c r="KD31"/>
      <c r="KE31"/>
      <c r="KF31"/>
      <c r="KG31"/>
      <c r="KH31"/>
      <c r="KI31"/>
      <c r="KJ31"/>
      <c r="KK31"/>
      <c r="KL31"/>
      <c r="KM31"/>
      <c r="KN31"/>
      <c r="KO31"/>
      <c r="KP31"/>
      <c r="KQ31"/>
      <c r="KR31"/>
      <c r="KS31"/>
      <c r="KT31"/>
      <c r="KU31"/>
      <c r="KV31"/>
      <c r="KW31"/>
      <c r="KX31"/>
      <c r="KY31"/>
      <c r="KZ31"/>
      <c r="LA31"/>
      <c r="LB31"/>
      <c r="LC31"/>
      <c r="LD31"/>
      <c r="LE31"/>
      <c r="LF31"/>
      <c r="LG31"/>
      <c r="LH31"/>
      <c r="LI31"/>
      <c r="LJ31"/>
      <c r="LK31"/>
      <c r="LL31"/>
      <c r="LM31"/>
      <c r="LN31"/>
      <c r="LO31"/>
      <c r="LP31"/>
      <c r="LQ31"/>
      <c r="LR31"/>
      <c r="LS31"/>
      <c r="LT31"/>
      <c r="LU31"/>
      <c r="LV31"/>
      <c r="LW31"/>
      <c r="LX31"/>
      <c r="LY31"/>
      <c r="LZ31"/>
      <c r="MA31"/>
      <c r="MB31"/>
      <c r="MC31"/>
      <c r="MD31"/>
      <c r="ME31"/>
      <c r="MF31"/>
      <c r="MG31"/>
      <c r="MH31"/>
      <c r="MI31"/>
      <c r="MJ31"/>
      <c r="MK31"/>
      <c r="ML31"/>
      <c r="MM31"/>
      <c r="MN31"/>
      <c r="MO31"/>
      <c r="MP31"/>
      <c r="MQ31"/>
      <c r="MR31"/>
      <c r="MS31"/>
      <c r="MT31"/>
      <c r="MU31"/>
      <c r="MV31"/>
      <c r="MW31"/>
      <c r="MX31"/>
      <c r="MY31"/>
      <c r="MZ31"/>
      <c r="NA31"/>
      <c r="NB31"/>
      <c r="NC31"/>
      <c r="ND31"/>
      <c r="NE31"/>
      <c r="NF31"/>
      <c r="NG31"/>
      <c r="NH31"/>
      <c r="NI31"/>
      <c r="NJ31"/>
      <c r="NK31"/>
      <c r="NL31"/>
      <c r="NM31"/>
      <c r="NN31"/>
      <c r="NO31"/>
      <c r="NP31"/>
      <c r="NQ31"/>
      <c r="NR31"/>
      <c r="NS31"/>
      <c r="NT31"/>
      <c r="NU31"/>
      <c r="NV31"/>
      <c r="NW31"/>
      <c r="NX31"/>
      <c r="NY31"/>
      <c r="NZ31"/>
      <c r="OA31"/>
      <c r="OB31"/>
      <c r="OC31"/>
      <c r="OD31"/>
      <c r="OE31"/>
      <c r="OF31"/>
      <c r="OG31"/>
      <c r="OH31"/>
      <c r="OI31"/>
      <c r="OJ31"/>
      <c r="OK31"/>
      <c r="OL31"/>
      <c r="OM31"/>
      <c r="ON31"/>
      <c r="OO31"/>
      <c r="OP31"/>
      <c r="OQ31"/>
      <c r="OR31"/>
      <c r="OS31"/>
      <c r="OT31"/>
      <c r="OU31"/>
      <c r="OV31"/>
      <c r="OW31"/>
      <c r="OX31"/>
      <c r="OY31"/>
      <c r="OZ31"/>
      <c r="PA31"/>
      <c r="PB31"/>
      <c r="PC31"/>
      <c r="PD31"/>
      <c r="PE31"/>
      <c r="PF31"/>
      <c r="PG31"/>
      <c r="PH31"/>
      <c r="PI31"/>
      <c r="PJ31"/>
      <c r="PK31"/>
      <c r="PL31"/>
      <c r="PM31"/>
      <c r="PN31"/>
      <c r="PO31"/>
      <c r="PP31"/>
      <c r="PQ31"/>
      <c r="PR31"/>
      <c r="PS31"/>
      <c r="PT31"/>
      <c r="PU31"/>
      <c r="PV31"/>
      <c r="PW31"/>
      <c r="PX31"/>
      <c r="PY31"/>
      <c r="PZ31"/>
      <c r="QA31"/>
      <c r="QB31"/>
      <c r="QC31"/>
      <c r="QD31"/>
      <c r="QE31"/>
      <c r="QF31"/>
      <c r="QG31"/>
      <c r="QH31"/>
      <c r="QI31"/>
      <c r="QJ31"/>
      <c r="QK31"/>
      <c r="QL31"/>
      <c r="QM31"/>
      <c r="QN31"/>
      <c r="QO31"/>
      <c r="QP31"/>
      <c r="QQ31"/>
      <c r="QR31"/>
      <c r="QS31"/>
      <c r="QT31"/>
      <c r="QU31"/>
      <c r="QV31"/>
      <c r="QW31"/>
      <c r="QX31"/>
      <c r="QY31"/>
      <c r="QZ31"/>
      <c r="RA31"/>
      <c r="RB31"/>
      <c r="RC31"/>
      <c r="RD31"/>
      <c r="RE31"/>
      <c r="RF31"/>
      <c r="RG31"/>
      <c r="RH31"/>
      <c r="RI31"/>
      <c r="RJ31"/>
      <c r="RK31"/>
      <c r="RL31"/>
      <c r="RM31"/>
      <c r="RN31"/>
      <c r="RO31"/>
      <c r="RP31"/>
      <c r="RQ31"/>
      <c r="RR31"/>
      <c r="RS31"/>
      <c r="RT31"/>
      <c r="RU31"/>
      <c r="RV31"/>
      <c r="RW31"/>
      <c r="RX31"/>
      <c r="RY31"/>
      <c r="RZ31"/>
      <c r="SA31"/>
      <c r="SB31"/>
      <c r="SC31"/>
      <c r="SD31"/>
      <c r="SE31"/>
      <c r="SF31"/>
      <c r="SG31"/>
      <c r="SH31"/>
      <c r="SI31"/>
      <c r="SJ31"/>
      <c r="SK31"/>
      <c r="SL31"/>
      <c r="SM31"/>
      <c r="SN31"/>
      <c r="SO31"/>
      <c r="SP31"/>
      <c r="SQ31"/>
      <c r="SR31"/>
      <c r="SS31"/>
      <c r="ST31"/>
      <c r="SU31"/>
      <c r="SV31"/>
      <c r="SW31"/>
      <c r="SX31"/>
      <c r="SY31"/>
      <c r="SZ31"/>
      <c r="TA31"/>
      <c r="TB31"/>
      <c r="TC31"/>
      <c r="TD31"/>
      <c r="TE31"/>
      <c r="TF31"/>
      <c r="TG31"/>
      <c r="TH31"/>
      <c r="TI31"/>
      <c r="TJ31"/>
      <c r="TK31"/>
      <c r="TL31"/>
      <c r="TM31"/>
      <c r="TN31"/>
      <c r="TO31"/>
      <c r="TP31"/>
      <c r="TQ31"/>
      <c r="TR31"/>
      <c r="TS31"/>
      <c r="TT31"/>
      <c r="TU31"/>
      <c r="TV31"/>
      <c r="TW31"/>
      <c r="TX31"/>
      <c r="TY31"/>
      <c r="TZ31"/>
      <c r="UA31"/>
      <c r="UB31"/>
      <c r="UC31"/>
      <c r="UD31"/>
      <c r="UE31"/>
      <c r="UF31"/>
      <c r="UG31"/>
      <c r="UH31"/>
      <c r="UI31"/>
      <c r="UJ31"/>
      <c r="UK31"/>
      <c r="UL31"/>
      <c r="UM31"/>
      <c r="UN31"/>
      <c r="UO31"/>
      <c r="UP31"/>
      <c r="UQ31"/>
      <c r="UR31"/>
      <c r="US31"/>
      <c r="UT31"/>
      <c r="UU31"/>
      <c r="UV31"/>
      <c r="UW31"/>
      <c r="UX31"/>
      <c r="UY31"/>
      <c r="UZ31"/>
      <c r="VA31"/>
      <c r="VB31"/>
      <c r="VC31"/>
      <c r="VD31"/>
      <c r="VE31"/>
      <c r="VF31"/>
      <c r="VG31"/>
      <c r="VH31"/>
      <c r="VI31"/>
      <c r="VJ31"/>
      <c r="VK31"/>
      <c r="VL31"/>
      <c r="VM31"/>
      <c r="VN31"/>
      <c r="VO31"/>
      <c r="VP31"/>
      <c r="VQ31"/>
      <c r="VR31"/>
      <c r="VS31"/>
      <c r="VT31"/>
      <c r="VU31"/>
      <c r="VV31"/>
      <c r="VW31"/>
      <c r="VX31"/>
      <c r="VY31"/>
      <c r="VZ31"/>
      <c r="WA31"/>
      <c r="WB31"/>
      <c r="WC31"/>
      <c r="WD31"/>
      <c r="WE31"/>
      <c r="WF31"/>
      <c r="WG31"/>
      <c r="WH31"/>
      <c r="WI31"/>
      <c r="WJ31"/>
      <c r="WK31"/>
      <c r="WL31"/>
      <c r="WM31"/>
      <c r="WN31"/>
      <c r="WO31"/>
      <c r="WP31"/>
      <c r="WQ31"/>
      <c r="WR31"/>
      <c r="WS31"/>
      <c r="WT31"/>
      <c r="WU31"/>
      <c r="WV31"/>
      <c r="WW31"/>
      <c r="WX31"/>
      <c r="WY31"/>
      <c r="WZ31"/>
      <c r="XA31"/>
      <c r="XB31"/>
      <c r="XC31"/>
      <c r="XD31"/>
      <c r="XE31"/>
      <c r="XF31"/>
      <c r="XG31"/>
      <c r="XH31"/>
      <c r="XI31"/>
      <c r="XJ31"/>
      <c r="XK31"/>
      <c r="XL31"/>
      <c r="XM31"/>
      <c r="XN31"/>
      <c r="XO31"/>
      <c r="XP31"/>
      <c r="XQ31"/>
      <c r="XR31"/>
      <c r="XS31"/>
      <c r="XT31"/>
      <c r="XU31"/>
      <c r="XV31"/>
      <c r="XW31"/>
      <c r="XX31"/>
      <c r="XY31"/>
      <c r="XZ31"/>
      <c r="YA31"/>
      <c r="YB31"/>
      <c r="YC31"/>
      <c r="YD31"/>
      <c r="YE31"/>
      <c r="YF31"/>
      <c r="YG31"/>
      <c r="YH31"/>
      <c r="YI31"/>
      <c r="YJ31"/>
      <c r="YK31"/>
      <c r="YL31"/>
      <c r="YM31"/>
      <c r="YN31"/>
      <c r="YO31"/>
      <c r="YP31"/>
      <c r="YQ31"/>
      <c r="YR31"/>
      <c r="YS31"/>
      <c r="YT31"/>
      <c r="YU31"/>
      <c r="YV31"/>
      <c r="YW31"/>
      <c r="YX31"/>
      <c r="YY31"/>
      <c r="YZ31"/>
      <c r="ZA31"/>
      <c r="ZB31"/>
      <c r="ZC31"/>
      <c r="ZD31"/>
      <c r="ZE31"/>
      <c r="ZF31"/>
      <c r="ZG31"/>
      <c r="ZH31"/>
      <c r="ZI31"/>
      <c r="ZJ31"/>
      <c r="ZK31"/>
      <c r="ZL31"/>
      <c r="ZM31"/>
      <c r="ZN31"/>
      <c r="ZO31"/>
      <c r="ZP31"/>
      <c r="ZQ31"/>
      <c r="ZR31"/>
      <c r="ZS31"/>
      <c r="ZT31"/>
      <c r="ZU31"/>
      <c r="ZV31"/>
      <c r="ZW31"/>
      <c r="ZX31"/>
      <c r="ZY31"/>
      <c r="ZZ31"/>
      <c r="AAA31"/>
      <c r="AAB31"/>
      <c r="AAC31"/>
      <c r="AAD31"/>
      <c r="AAE31"/>
      <c r="AAF31"/>
      <c r="AAG31"/>
      <c r="AAH31"/>
      <c r="AAI31"/>
      <c r="AAJ31"/>
      <c r="AAK31"/>
      <c r="AAL31"/>
      <c r="AAM31"/>
      <c r="AAN31"/>
      <c r="AAO31"/>
      <c r="AAP31"/>
      <c r="AAQ31"/>
      <c r="AAR31"/>
      <c r="AAS31"/>
      <c r="AAT31"/>
      <c r="AAU31"/>
      <c r="AAV31"/>
      <c r="AAW31"/>
      <c r="AAX31"/>
      <c r="AAY31"/>
      <c r="AAZ31"/>
      <c r="ABA31"/>
      <c r="ABB31"/>
      <c r="ABC31"/>
      <c r="ABD31"/>
      <c r="ABE31"/>
      <c r="ABF31"/>
      <c r="ABG31"/>
      <c r="ABH31"/>
      <c r="ABI31"/>
      <c r="ABJ31"/>
      <c r="ABK31"/>
      <c r="ABL31"/>
      <c r="ABM31"/>
      <c r="ABN31"/>
      <c r="ABO31"/>
      <c r="ABP31"/>
      <c r="ABQ31"/>
      <c r="ABR31"/>
      <c r="ABS31"/>
      <c r="ABT31"/>
      <c r="ABU31"/>
      <c r="ABV31"/>
      <c r="ABW31"/>
      <c r="ABX31"/>
      <c r="ABY31"/>
      <c r="ABZ31"/>
      <c r="ACA31"/>
      <c r="ACB31"/>
      <c r="ACC31"/>
      <c r="ACD31"/>
      <c r="ACE31"/>
      <c r="ACF31"/>
      <c r="ACG31"/>
      <c r="ACH31"/>
      <c r="ACI31"/>
      <c r="ACJ31"/>
      <c r="ACK31"/>
      <c r="ACL31"/>
      <c r="ACM31"/>
      <c r="ACN31"/>
      <c r="ACO31"/>
      <c r="ACP31"/>
      <c r="ACQ31"/>
      <c r="ACR31"/>
      <c r="ACS31"/>
      <c r="ACT31"/>
      <c r="ACU31"/>
      <c r="ACV31"/>
      <c r="ACW31"/>
      <c r="ACX31"/>
      <c r="ACY31"/>
      <c r="ACZ31"/>
      <c r="ADA31"/>
      <c r="ADB31"/>
      <c r="ADC31"/>
      <c r="ADD31"/>
      <c r="ADE31"/>
      <c r="ADF31"/>
      <c r="ADG31"/>
      <c r="ADH31"/>
      <c r="ADI31"/>
      <c r="ADJ31"/>
      <c r="ADK31"/>
      <c r="ADL31"/>
      <c r="ADM31"/>
      <c r="ADN31"/>
      <c r="ADO31"/>
      <c r="ADP31"/>
      <c r="ADQ31"/>
      <c r="ADR31"/>
      <c r="ADS31"/>
      <c r="ADT31"/>
      <c r="ADU31"/>
      <c r="ADV31"/>
      <c r="ADW31"/>
      <c r="ADX31"/>
      <c r="ADY31"/>
      <c r="ADZ31"/>
      <c r="AEA31"/>
      <c r="AEB31"/>
      <c r="AEC31"/>
      <c r="AED31"/>
      <c r="AEE31"/>
      <c r="AEF31"/>
      <c r="AEG31"/>
      <c r="AEH31"/>
      <c r="AEI31"/>
      <c r="AEJ31"/>
      <c r="AEK31"/>
      <c r="AEL31"/>
      <c r="AEM31"/>
      <c r="AEN31"/>
      <c r="AEO31"/>
      <c r="AEP31"/>
      <c r="AEQ31"/>
      <c r="AER31"/>
      <c r="AES31"/>
      <c r="AET31"/>
      <c r="AEU31"/>
      <c r="AEV31"/>
      <c r="AEW31"/>
      <c r="AEX31"/>
      <c r="AEY31"/>
      <c r="AEZ31"/>
      <c r="AFA31"/>
      <c r="AFB31"/>
      <c r="AFC31"/>
      <c r="AFD31"/>
      <c r="AFE31"/>
      <c r="AFF31"/>
      <c r="AFG31"/>
      <c r="AFH31"/>
      <c r="AFI31"/>
      <c r="AFJ31"/>
      <c r="AFK31"/>
      <c r="AFL31"/>
      <c r="AFM31"/>
      <c r="AFN31"/>
      <c r="AFO31"/>
      <c r="AFP31"/>
      <c r="AFQ31"/>
      <c r="AFR31"/>
      <c r="AFS31"/>
      <c r="AFT31"/>
      <c r="AFU31"/>
      <c r="AFV31"/>
      <c r="AFW31"/>
      <c r="AFX31"/>
      <c r="AFY31"/>
      <c r="AFZ31"/>
      <c r="AGA31"/>
      <c r="AGB31"/>
      <c r="AGC31"/>
      <c r="AGD31"/>
      <c r="AGE31"/>
      <c r="AGF31"/>
      <c r="AGG31"/>
      <c r="AGH31"/>
      <c r="AGI31"/>
      <c r="AGJ31"/>
      <c r="AGK31"/>
      <c r="AGL31"/>
      <c r="AGM31"/>
      <c r="AGN31"/>
      <c r="AGO31"/>
      <c r="AGP31"/>
      <c r="AGQ31"/>
      <c r="AGR31"/>
      <c r="AGS31"/>
      <c r="AGT31"/>
      <c r="AGU31"/>
      <c r="AGV31"/>
      <c r="AGW31"/>
      <c r="AGX31"/>
      <c r="AGY31"/>
      <c r="AGZ31"/>
      <c r="AHA31"/>
      <c r="AHB31"/>
      <c r="AHC31"/>
      <c r="AHD31"/>
      <c r="AHE31"/>
      <c r="AHF31"/>
      <c r="AHG31"/>
      <c r="AHH31"/>
      <c r="AHI31"/>
      <c r="AHJ31"/>
      <c r="AHK31"/>
      <c r="AHL31"/>
      <c r="AHM31"/>
      <c r="AHN31"/>
      <c r="AHO31"/>
      <c r="AHP31"/>
      <c r="AHQ31"/>
      <c r="AHR31"/>
      <c r="AHS31"/>
      <c r="AHT31"/>
      <c r="AHU31"/>
      <c r="AHV31"/>
      <c r="AHW31"/>
      <c r="AHX31"/>
      <c r="AHY31"/>
      <c r="AHZ31"/>
      <c r="AIA31"/>
      <c r="AIB31"/>
      <c r="AIC31"/>
      <c r="AID31"/>
      <c r="AIE31"/>
      <c r="AIF31"/>
      <c r="AIG31"/>
      <c r="AIH31"/>
      <c r="AII31"/>
      <c r="AIJ31"/>
      <c r="AIK31"/>
      <c r="AIL31"/>
      <c r="AIM31"/>
      <c r="AIN31"/>
      <c r="AIO31"/>
      <c r="AIP31"/>
      <c r="AIQ31"/>
      <c r="AIR31"/>
      <c r="AIS31"/>
      <c r="AIT31"/>
      <c r="AIU31"/>
      <c r="AIV31"/>
      <c r="AIW31"/>
      <c r="AIX31"/>
      <c r="AIY31"/>
      <c r="AIZ31"/>
      <c r="AJA31"/>
      <c r="AJB31"/>
      <c r="AJC31"/>
      <c r="AJD31"/>
      <c r="AJE31"/>
      <c r="AJF31"/>
      <c r="AJG31"/>
      <c r="AJH31"/>
      <c r="AJI31"/>
      <c r="AJJ31"/>
      <c r="AJK31"/>
      <c r="AJL31"/>
      <c r="AJM31"/>
      <c r="AJN31"/>
      <c r="AJO31"/>
      <c r="AJP31"/>
      <c r="AJQ31"/>
      <c r="AJR31"/>
      <c r="AJS31"/>
      <c r="AJT31"/>
      <c r="AJU31"/>
      <c r="AJV31"/>
      <c r="AJW31"/>
      <c r="AJX31"/>
      <c r="AJY31"/>
      <c r="AJZ31"/>
      <c r="AKA31"/>
      <c r="AKB31"/>
      <c r="AKC31"/>
      <c r="AKD31"/>
      <c r="AKE31"/>
      <c r="AKF31"/>
      <c r="AKG31"/>
      <c r="AKH31"/>
      <c r="AKI31"/>
      <c r="AKJ31"/>
      <c r="AKK31"/>
      <c r="AKL31"/>
      <c r="AKM31"/>
      <c r="AKN31"/>
      <c r="AKO31"/>
      <c r="AKP31"/>
      <c r="AKQ31"/>
      <c r="AKR31"/>
      <c r="AKS31"/>
      <c r="AKT31"/>
      <c r="AKU31"/>
      <c r="AKV31"/>
      <c r="AKW31"/>
      <c r="AKX31"/>
      <c r="AKY31"/>
      <c r="AKZ31"/>
      <c r="ALA31"/>
      <c r="ALB31"/>
      <c r="ALC31"/>
      <c r="ALD31"/>
      <c r="ALE31"/>
      <c r="ALF31"/>
      <c r="ALG31"/>
      <c r="ALH31"/>
      <c r="ALI31"/>
      <c r="ALJ31"/>
      <c r="ALK31"/>
      <c r="ALL31"/>
      <c r="ALM31"/>
      <c r="ALN31"/>
      <c r="ALO31"/>
      <c r="ALP31"/>
      <c r="ALQ31"/>
      <c r="ALR31"/>
      <c r="ALS31"/>
      <c r="ALT31"/>
      <c r="ALU31"/>
      <c r="ALV31"/>
      <c r="ALW31"/>
      <c r="ALX31"/>
      <c r="ALY31"/>
      <c r="ALZ31"/>
      <c r="AMA31"/>
      <c r="AMB31"/>
      <c r="AMC31"/>
      <c r="AMD31"/>
      <c r="AME31"/>
      <c r="AMF31"/>
      <c r="AMG31"/>
      <c r="AMH31"/>
      <c r="AMI31"/>
      <c r="AMJ31"/>
      <c r="AMK31"/>
      <c r="AML31"/>
      <c r="AMM31"/>
      <c r="AMN31"/>
      <c r="AMO31"/>
      <c r="AMP31"/>
      <c r="AMQ31"/>
      <c r="AMR31"/>
      <c r="AMS31"/>
      <c r="AMT31"/>
      <c r="AMU31"/>
      <c r="AMV31"/>
      <c r="AMW31"/>
      <c r="AMX31"/>
      <c r="AMY31"/>
      <c r="AMZ31"/>
      <c r="ANA31"/>
      <c r="ANB31"/>
      <c r="ANC31"/>
      <c r="AND31"/>
      <c r="ANE31"/>
      <c r="ANF31"/>
      <c r="ANG31"/>
      <c r="ANH31"/>
      <c r="ANI31"/>
      <c r="ANJ31"/>
      <c r="ANK31"/>
      <c r="ANL31"/>
      <c r="ANM31"/>
      <c r="ANN31"/>
      <c r="ANO31"/>
      <c r="ANP31"/>
      <c r="ANQ31"/>
      <c r="ANR31"/>
      <c r="ANS31"/>
      <c r="ANT31"/>
      <c r="ANU31"/>
      <c r="ANV31"/>
      <c r="ANW31"/>
      <c r="ANX31"/>
      <c r="ANY31"/>
      <c r="ANZ31"/>
      <c r="AOA31"/>
      <c r="AOB31"/>
      <c r="AOC31"/>
      <c r="AOD31"/>
      <c r="AOE31"/>
      <c r="AOF31"/>
      <c r="AOG31"/>
      <c r="AOH31"/>
      <c r="AOI31"/>
      <c r="AOJ31"/>
      <c r="AOK31"/>
      <c r="AOL31"/>
      <c r="AOM31"/>
      <c r="AON31"/>
      <c r="AOO31"/>
      <c r="AOP31"/>
      <c r="AOQ31"/>
      <c r="AOR31"/>
      <c r="AOS31"/>
      <c r="AOT31"/>
      <c r="AOU31"/>
      <c r="AOV31"/>
      <c r="AOW31"/>
      <c r="AOX31"/>
      <c r="AOY31"/>
      <c r="AOZ31"/>
      <c r="APA31"/>
      <c r="APB31"/>
      <c r="APC31"/>
      <c r="APD31"/>
      <c r="APE31"/>
      <c r="APF31"/>
      <c r="APG31"/>
      <c r="APH31"/>
      <c r="API31"/>
      <c r="APJ31"/>
      <c r="APK31"/>
      <c r="APL31"/>
      <c r="APM31"/>
      <c r="APN31"/>
      <c r="APO31"/>
      <c r="APP31"/>
      <c r="APQ31"/>
      <c r="APR31"/>
      <c r="APS31"/>
      <c r="APT31"/>
      <c r="APU31"/>
      <c r="APV31"/>
      <c r="APW31"/>
      <c r="APX31"/>
      <c r="APY31"/>
      <c r="APZ31"/>
      <c r="AQA31"/>
      <c r="AQB31"/>
      <c r="AQC31"/>
      <c r="AQD31"/>
      <c r="AQE31"/>
      <c r="AQF31"/>
      <c r="AQG31"/>
      <c r="AQH31"/>
      <c r="AQI31"/>
      <c r="AQJ31"/>
      <c r="AQK31"/>
      <c r="AQL31"/>
      <c r="AQM31"/>
      <c r="AQN31"/>
      <c r="AQO31"/>
      <c r="AQP31"/>
      <c r="AQQ31"/>
      <c r="AQR31"/>
      <c r="AQS31"/>
      <c r="AQT31"/>
      <c r="AQU31"/>
      <c r="AQV31"/>
      <c r="AQW31"/>
      <c r="AQX31"/>
      <c r="AQY31"/>
      <c r="AQZ31"/>
      <c r="ARA31"/>
      <c r="ARB31"/>
      <c r="ARC31"/>
      <c r="ARD31"/>
      <c r="ARE31"/>
      <c r="ARF31"/>
      <c r="ARG31"/>
      <c r="ARH31"/>
      <c r="ARI31"/>
      <c r="ARJ31"/>
      <c r="ARK31"/>
      <c r="ARL31"/>
      <c r="ARM31"/>
      <c r="ARN31"/>
      <c r="ARO31"/>
      <c r="ARP31"/>
      <c r="ARQ31"/>
      <c r="ARR31"/>
      <c r="ARS31"/>
      <c r="ART31"/>
      <c r="ARU31"/>
      <c r="ARV31"/>
      <c r="ARW31"/>
      <c r="ARX31"/>
      <c r="ARY31"/>
      <c r="ARZ31"/>
      <c r="ASA31"/>
      <c r="ASB31"/>
      <c r="ASC31"/>
      <c r="ASD31"/>
      <c r="ASE31"/>
      <c r="ASF31"/>
      <c r="ASG31"/>
      <c r="ASH31"/>
      <c r="ASI31"/>
      <c r="ASJ31"/>
      <c r="ASK31"/>
      <c r="ASL31"/>
      <c r="ASM31"/>
      <c r="ASN31"/>
      <c r="ASO31"/>
      <c r="ASP31"/>
      <c r="ASQ31"/>
      <c r="ASR31"/>
      <c r="ASS31"/>
      <c r="AST31"/>
      <c r="ASU31"/>
      <c r="ASV31"/>
      <c r="ASW31"/>
      <c r="ASX31"/>
      <c r="ASY31"/>
      <c r="ASZ31"/>
      <c r="ATA31"/>
      <c r="ATB31"/>
      <c r="ATC31"/>
      <c r="ATD31"/>
      <c r="ATE31"/>
      <c r="ATF31"/>
      <c r="ATG31"/>
      <c r="ATH31"/>
      <c r="ATI31"/>
      <c r="ATJ31"/>
      <c r="ATK31"/>
      <c r="ATL31"/>
      <c r="ATM31"/>
      <c r="ATN31"/>
      <c r="ATO31"/>
      <c r="ATP31"/>
      <c r="ATQ31"/>
      <c r="ATR31"/>
      <c r="ATS31"/>
      <c r="ATT31"/>
      <c r="ATU31"/>
      <c r="ATV31"/>
      <c r="ATW31"/>
      <c r="ATX31"/>
      <c r="ATY31"/>
      <c r="ATZ31"/>
      <c r="AUA31"/>
      <c r="AUB31"/>
      <c r="AUC31"/>
      <c r="AUD31"/>
      <c r="AUE31"/>
      <c r="AUF31"/>
      <c r="AUG31"/>
      <c r="AUH31"/>
      <c r="AUI31"/>
      <c r="AUJ31"/>
      <c r="AUK31"/>
      <c r="AUL31"/>
      <c r="AUM31"/>
      <c r="AUN31"/>
      <c r="AUO31"/>
      <c r="AUP31"/>
      <c r="AUQ31"/>
      <c r="AUR31"/>
      <c r="AUS31"/>
      <c r="AUT31"/>
      <c r="AUU31"/>
      <c r="AUV31"/>
      <c r="AUW31"/>
      <c r="AUX31"/>
      <c r="AUY31"/>
      <c r="AUZ31"/>
      <c r="AVA31"/>
      <c r="AVB31"/>
      <c r="AVC31"/>
      <c r="AVD31"/>
      <c r="AVE31"/>
      <c r="AVF31"/>
      <c r="AVG31"/>
      <c r="AVH31"/>
      <c r="AVI31"/>
      <c r="AVJ31"/>
      <c r="AVK31"/>
      <c r="AVL31"/>
      <c r="AVM31"/>
      <c r="AVN31"/>
      <c r="AVO31"/>
      <c r="AVP31"/>
      <c r="AVQ31"/>
      <c r="AVR31"/>
      <c r="AVS31"/>
      <c r="AVT31"/>
      <c r="AVU31"/>
      <c r="AVV31"/>
      <c r="AVW31"/>
      <c r="AVX31"/>
      <c r="AVY31"/>
      <c r="AVZ31"/>
      <c r="AWA31"/>
      <c r="AWB31"/>
      <c r="AWC31"/>
      <c r="AWD31"/>
      <c r="AWE31"/>
      <c r="AWF31"/>
      <c r="AWG31"/>
      <c r="AWH31"/>
      <c r="AWI31"/>
      <c r="AWJ31"/>
      <c r="AWK31"/>
      <c r="AWL31"/>
      <c r="AWM31"/>
      <c r="AWN31"/>
      <c r="AWO31"/>
      <c r="AWP31"/>
      <c r="AWQ31"/>
      <c r="AWR31"/>
      <c r="AWS31"/>
      <c r="AWT31"/>
      <c r="AWU31"/>
      <c r="AWV31"/>
      <c r="AWW31"/>
      <c r="AWX31"/>
      <c r="AWY31"/>
      <c r="AWZ31"/>
      <c r="AXA31"/>
      <c r="AXB31"/>
      <c r="AXC31"/>
      <c r="AXD31"/>
      <c r="AXE31"/>
      <c r="AXF31"/>
      <c r="AXG31"/>
      <c r="AXH31"/>
      <c r="AXI31"/>
      <c r="AXJ31"/>
      <c r="AXK31"/>
      <c r="AXL31"/>
      <c r="AXM31"/>
      <c r="AXN31"/>
      <c r="AXO31"/>
      <c r="AXP31"/>
      <c r="AXQ31"/>
      <c r="AXR31"/>
      <c r="AXS31"/>
      <c r="AXT31"/>
      <c r="AXU31"/>
      <c r="AXV31"/>
      <c r="AXW31"/>
      <c r="AXX31"/>
      <c r="AXY31"/>
      <c r="AXZ31"/>
      <c r="AYA31"/>
      <c r="AYB31"/>
      <c r="AYC31"/>
      <c r="AYD31"/>
      <c r="AYE31"/>
      <c r="AYF31"/>
      <c r="AYG31"/>
      <c r="AYH31"/>
      <c r="AYI31"/>
      <c r="AYJ31"/>
      <c r="AYK31"/>
      <c r="AYL31"/>
      <c r="AYM31"/>
      <c r="AYN31"/>
      <c r="AYO31"/>
      <c r="AYP31"/>
      <c r="AYQ31"/>
      <c r="AYR31"/>
      <c r="AYS31"/>
      <c r="AYT31"/>
      <c r="AYU31"/>
      <c r="AYV31"/>
      <c r="AYW31"/>
      <c r="AYX31"/>
      <c r="AYY31"/>
      <c r="AYZ31"/>
      <c r="AZA31"/>
      <c r="AZB31"/>
      <c r="AZC31"/>
      <c r="AZD31"/>
      <c r="AZE31"/>
      <c r="AZF31"/>
      <c r="AZG31"/>
      <c r="AZH31"/>
      <c r="AZI31"/>
      <c r="AZJ31"/>
      <c r="AZK31"/>
      <c r="AZL31"/>
      <c r="AZM31"/>
      <c r="AZN31"/>
      <c r="AZO31"/>
      <c r="AZP31"/>
      <c r="AZQ31"/>
      <c r="AZR31"/>
      <c r="AZS31"/>
      <c r="AZT31"/>
      <c r="AZU31"/>
      <c r="AZV31"/>
      <c r="AZW31"/>
      <c r="AZX31"/>
      <c r="AZY31"/>
      <c r="AZZ31"/>
      <c r="BAA31"/>
      <c r="BAB31"/>
      <c r="BAC31"/>
      <c r="BAD31"/>
      <c r="BAE31"/>
      <c r="BAF31"/>
      <c r="BAG31"/>
      <c r="BAH31"/>
      <c r="BAI31"/>
      <c r="BAJ31"/>
      <c r="BAK31"/>
      <c r="BAL31"/>
      <c r="BAM31"/>
      <c r="BAN31"/>
      <c r="BAO31"/>
      <c r="BAP31"/>
      <c r="BAQ31"/>
      <c r="BAR31"/>
      <c r="BAS31"/>
      <c r="BAT31"/>
      <c r="BAU31"/>
      <c r="BAV31"/>
      <c r="BAW31"/>
      <c r="BAX31"/>
      <c r="BAY31"/>
      <c r="BAZ31"/>
      <c r="BBA31"/>
      <c r="BBB31"/>
      <c r="BBC31"/>
      <c r="BBD31"/>
      <c r="BBE31"/>
      <c r="BBF31"/>
      <c r="BBG31"/>
      <c r="BBH31"/>
      <c r="BBI31"/>
      <c r="BBJ31"/>
      <c r="BBK31"/>
      <c r="BBL31"/>
      <c r="BBM31"/>
      <c r="BBN31"/>
      <c r="BBO31"/>
      <c r="BBP31"/>
      <c r="BBQ31"/>
      <c r="BBR31"/>
      <c r="BBS31"/>
      <c r="BBT31"/>
      <c r="BBU31"/>
      <c r="BBV31"/>
      <c r="BBW31"/>
      <c r="BBX31"/>
      <c r="BBY31"/>
      <c r="BBZ31"/>
      <c r="BCA31"/>
      <c r="BCB31"/>
      <c r="BCC31"/>
      <c r="BCD31"/>
      <c r="BCE31"/>
      <c r="BCF31"/>
      <c r="BCG31"/>
      <c r="BCH31"/>
      <c r="BCI31"/>
      <c r="BCJ31"/>
      <c r="BCK31"/>
      <c r="BCL31"/>
      <c r="BCM31"/>
      <c r="BCN31"/>
      <c r="BCO31"/>
      <c r="BCP31"/>
      <c r="BCQ31"/>
      <c r="BCR31"/>
      <c r="BCS31"/>
      <c r="BCT31"/>
      <c r="BCU31"/>
      <c r="BCV31"/>
      <c r="BCW31"/>
      <c r="BCX31"/>
      <c r="BCY31"/>
      <c r="BCZ31"/>
      <c r="BDA31"/>
      <c r="BDB31"/>
      <c r="BDC31"/>
      <c r="BDD31"/>
      <c r="BDE31"/>
      <c r="BDF31"/>
      <c r="BDG31"/>
      <c r="BDH31"/>
      <c r="BDI31"/>
      <c r="BDJ31"/>
      <c r="BDK31"/>
      <c r="BDL31"/>
      <c r="BDM31"/>
      <c r="BDN31"/>
      <c r="BDO31"/>
      <c r="BDP31"/>
      <c r="BDQ31"/>
      <c r="BDR31"/>
      <c r="BDS31"/>
      <c r="BDT31"/>
      <c r="BDU31"/>
      <c r="BDV31"/>
      <c r="BDW31"/>
      <c r="BDX31"/>
      <c r="BDY31"/>
      <c r="BDZ31"/>
      <c r="BEA31"/>
      <c r="BEB31"/>
      <c r="BEC31"/>
      <c r="BED31"/>
      <c r="BEE31"/>
      <c r="BEF31"/>
      <c r="BEG31"/>
      <c r="BEH31"/>
      <c r="BEI31"/>
      <c r="BEJ31"/>
      <c r="BEK31"/>
      <c r="BEL31"/>
      <c r="BEM31"/>
      <c r="BEN31"/>
      <c r="BEO31"/>
      <c r="BEP31"/>
      <c r="BEQ31"/>
      <c r="BER31"/>
      <c r="BES31"/>
      <c r="BET31"/>
      <c r="BEU31"/>
      <c r="BEV31"/>
      <c r="BEW31"/>
      <c r="BEX31"/>
      <c r="BEY31"/>
      <c r="BEZ31"/>
      <c r="BFA31"/>
      <c r="BFB31"/>
      <c r="BFC31"/>
      <c r="BFD31"/>
      <c r="BFE31"/>
      <c r="BFF31"/>
      <c r="BFG31"/>
      <c r="BFH31"/>
      <c r="BFI31"/>
      <c r="BFJ31"/>
      <c r="BFK31"/>
      <c r="BFL31"/>
      <c r="BFM31"/>
      <c r="BFN31"/>
      <c r="BFO31"/>
      <c r="BFP31"/>
      <c r="BFQ31"/>
      <c r="BFR31"/>
      <c r="BFS31"/>
      <c r="BFT31"/>
      <c r="BFU31"/>
      <c r="BFV31"/>
      <c r="BFW31"/>
      <c r="BFX31"/>
      <c r="BFY31"/>
      <c r="BFZ31"/>
      <c r="BGA31"/>
      <c r="BGB31"/>
      <c r="BGC31"/>
      <c r="BGD31"/>
      <c r="BGE31"/>
      <c r="BGF31"/>
      <c r="BGG31"/>
      <c r="BGH31"/>
      <c r="BGI31"/>
      <c r="BGJ31"/>
      <c r="BGK31"/>
      <c r="BGL31"/>
      <c r="BGM31"/>
      <c r="BGN31"/>
      <c r="BGO31"/>
      <c r="BGP31"/>
      <c r="BGQ31"/>
      <c r="BGR31"/>
      <c r="BGS31"/>
      <c r="BGT31"/>
      <c r="BGU31"/>
      <c r="BGV31"/>
      <c r="BGW31"/>
      <c r="BGX31"/>
      <c r="BGY31"/>
      <c r="BGZ31"/>
      <c r="BHA31"/>
      <c r="BHB31"/>
      <c r="BHC31"/>
      <c r="BHD31"/>
      <c r="BHE31"/>
      <c r="BHF31"/>
      <c r="BHG31"/>
      <c r="BHH31"/>
      <c r="BHI31"/>
      <c r="BHJ31"/>
      <c r="BHK31"/>
      <c r="BHL31"/>
      <c r="BHM31"/>
      <c r="BHN31"/>
      <c r="BHO31"/>
      <c r="BHP31"/>
      <c r="BHQ31"/>
      <c r="BHR31"/>
      <c r="BHS31"/>
      <c r="BHT31"/>
      <c r="BHU31"/>
      <c r="BHV31"/>
      <c r="BHW31"/>
      <c r="BHX31"/>
      <c r="BHY31"/>
      <c r="BHZ31"/>
      <c r="BIA31"/>
      <c r="BIB31"/>
      <c r="BIC31"/>
      <c r="BID31"/>
      <c r="BIE31"/>
      <c r="BIF31"/>
      <c r="BIG31"/>
      <c r="BIH31"/>
      <c r="BII31"/>
      <c r="BIJ31"/>
      <c r="BIK31"/>
      <c r="BIL31"/>
      <c r="BIM31"/>
      <c r="BIN31"/>
      <c r="BIO31"/>
      <c r="BIP31"/>
      <c r="BIQ31"/>
      <c r="BIR31"/>
      <c r="BIS31"/>
      <c r="BIT31"/>
      <c r="BIU31"/>
      <c r="BIV31"/>
      <c r="BIW31"/>
      <c r="BIX31"/>
      <c r="BIY31"/>
      <c r="BIZ31"/>
      <c r="BJA31"/>
      <c r="BJB31"/>
      <c r="BJC31"/>
      <c r="BJD31"/>
      <c r="BJE31"/>
      <c r="BJF31"/>
      <c r="BJG31"/>
      <c r="BJH31"/>
      <c r="BJI31"/>
      <c r="BJJ31"/>
      <c r="BJK31"/>
      <c r="BJL31"/>
      <c r="BJM31"/>
      <c r="BJN31"/>
      <c r="BJO31"/>
      <c r="BJP31"/>
      <c r="BJQ31"/>
      <c r="BJR31"/>
      <c r="BJS31"/>
      <c r="BJT31"/>
      <c r="BJU31"/>
      <c r="BJV31"/>
      <c r="BJW31"/>
      <c r="BJX31"/>
      <c r="BJY31"/>
      <c r="BJZ31"/>
      <c r="BKA31"/>
      <c r="BKB31"/>
      <c r="BKC31"/>
      <c r="BKD31"/>
      <c r="BKE31"/>
      <c r="BKF31"/>
      <c r="BKG31"/>
      <c r="BKH31"/>
      <c r="BKI31"/>
      <c r="BKJ31"/>
      <c r="BKK31"/>
      <c r="BKL31"/>
      <c r="BKM31"/>
      <c r="BKN31"/>
      <c r="BKO31"/>
      <c r="BKP31"/>
      <c r="BKQ31"/>
      <c r="BKR31"/>
      <c r="BKS31"/>
      <c r="BKT31"/>
      <c r="BKU31"/>
      <c r="BKV31"/>
      <c r="BKW31"/>
      <c r="BKX31"/>
      <c r="BKY31"/>
      <c r="BKZ31"/>
      <c r="BLA31"/>
      <c r="BLB31"/>
      <c r="BLC31"/>
      <c r="BLD31"/>
      <c r="BLE31"/>
      <c r="BLF31"/>
      <c r="BLG31"/>
      <c r="BLH31"/>
      <c r="BLI31"/>
      <c r="BLJ31"/>
      <c r="BLK31"/>
      <c r="BLL31"/>
      <c r="BLM31"/>
      <c r="BLN31"/>
      <c r="BLO31"/>
      <c r="BLP31"/>
      <c r="BLQ31"/>
      <c r="BLR31"/>
      <c r="BLS31"/>
      <c r="BLT31"/>
      <c r="BLU31"/>
      <c r="BLV31"/>
      <c r="BLW31"/>
      <c r="BLX31"/>
      <c r="BLY31"/>
      <c r="BLZ31"/>
      <c r="BMA31"/>
      <c r="BMB31"/>
      <c r="BMC31"/>
      <c r="BMD31"/>
      <c r="BME31"/>
      <c r="BMF31"/>
      <c r="BMG31"/>
      <c r="BMH31"/>
      <c r="BMI31"/>
      <c r="BMJ31"/>
      <c r="BMK31"/>
      <c r="BML31"/>
      <c r="BMM31"/>
      <c r="BMN31"/>
      <c r="BMO31"/>
      <c r="BMP31"/>
      <c r="BMQ31"/>
      <c r="BMR31"/>
      <c r="BMS31"/>
      <c r="BMT31"/>
      <c r="BMU31"/>
      <c r="BMV31"/>
      <c r="BMW31"/>
      <c r="BMX31"/>
      <c r="BMY31"/>
      <c r="BMZ31"/>
      <c r="BNA31"/>
      <c r="BNB31"/>
      <c r="BNC31"/>
      <c r="BND31"/>
      <c r="BNE31"/>
      <c r="BNF31"/>
      <c r="BNG31"/>
      <c r="BNH31"/>
      <c r="BNI31"/>
      <c r="BNJ31"/>
      <c r="BNK31"/>
      <c r="BNL31"/>
      <c r="BNM31"/>
      <c r="BNN31"/>
      <c r="BNO31"/>
      <c r="BNP31"/>
      <c r="BNQ31"/>
      <c r="BNR31"/>
      <c r="BNS31"/>
      <c r="BNT31"/>
      <c r="BNU31"/>
      <c r="BNV31"/>
      <c r="BNW31"/>
      <c r="BNX31"/>
      <c r="BNY31"/>
      <c r="BNZ31"/>
      <c r="BOA31"/>
      <c r="BOB31"/>
      <c r="BOC31"/>
      <c r="BOD31"/>
      <c r="BOE31"/>
      <c r="BOF31"/>
      <c r="BOG31"/>
      <c r="BOH31"/>
      <c r="BOI31"/>
      <c r="BOJ31"/>
      <c r="BOK31"/>
      <c r="BOL31"/>
      <c r="BOM31"/>
      <c r="BON31"/>
      <c r="BOO31"/>
      <c r="BOP31"/>
      <c r="BOQ31"/>
      <c r="BOR31"/>
      <c r="BOS31"/>
      <c r="BOT31"/>
      <c r="BOU31"/>
      <c r="BOV31"/>
      <c r="BOW31"/>
      <c r="BOX31"/>
      <c r="BOY31"/>
      <c r="BOZ31"/>
      <c r="BPA31"/>
      <c r="BPB31"/>
      <c r="BPC31"/>
      <c r="BPD31"/>
      <c r="BPE31"/>
      <c r="BPF31"/>
      <c r="BPG31"/>
      <c r="BPH31"/>
      <c r="BPI31"/>
      <c r="BPJ31"/>
      <c r="BPK31"/>
      <c r="BPL31"/>
      <c r="BPM31"/>
      <c r="BPN31"/>
      <c r="BPO31"/>
      <c r="BPP31"/>
      <c r="BPQ31"/>
      <c r="BPR31"/>
      <c r="BPS31"/>
      <c r="BPT31"/>
      <c r="BPU31"/>
      <c r="BPV31"/>
      <c r="BPW31"/>
      <c r="BPX31"/>
      <c r="BPY31"/>
      <c r="BPZ31"/>
      <c r="BQA31"/>
      <c r="BQB31"/>
      <c r="BQC31"/>
      <c r="BQD31"/>
      <c r="BQE31"/>
      <c r="BQF31"/>
      <c r="BQG31"/>
      <c r="BQH31"/>
      <c r="BQI31"/>
      <c r="BQJ31"/>
      <c r="BQK31"/>
      <c r="BQL31"/>
      <c r="BQM31"/>
      <c r="BQN31"/>
      <c r="BQO31"/>
      <c r="BQP31"/>
      <c r="BQQ31"/>
      <c r="BQR31"/>
      <c r="BQS31"/>
      <c r="BQT31"/>
      <c r="BQU31"/>
      <c r="BQV31"/>
      <c r="BQW31"/>
      <c r="BQX31"/>
      <c r="BQY31"/>
      <c r="BQZ31"/>
      <c r="BRA31"/>
      <c r="BRB31"/>
      <c r="BRC31"/>
      <c r="BRD31"/>
      <c r="BRE31"/>
      <c r="BRF31"/>
      <c r="BRG31"/>
      <c r="BRH31"/>
      <c r="BRI31"/>
      <c r="BRJ31"/>
      <c r="BRK31"/>
      <c r="BRL31"/>
      <c r="BRM31"/>
      <c r="BRN31"/>
      <c r="BRO31"/>
      <c r="BRP31"/>
      <c r="BRQ31"/>
      <c r="BRR31"/>
      <c r="BRS31"/>
      <c r="BRT31"/>
      <c r="BRU31"/>
      <c r="BRV31"/>
      <c r="BRW31"/>
      <c r="BRX31"/>
      <c r="BRY31"/>
      <c r="BRZ31"/>
      <c r="BSA31"/>
      <c r="BSB31"/>
      <c r="BSC31"/>
      <c r="BSD31"/>
      <c r="BSE31"/>
      <c r="BSF31"/>
      <c r="BSG31"/>
      <c r="BSH31"/>
      <c r="BSI31"/>
      <c r="BSJ31"/>
      <c r="BSK31"/>
      <c r="BSL31"/>
      <c r="BSM31"/>
      <c r="BSN31"/>
      <c r="BSO31"/>
      <c r="BSP31"/>
      <c r="BSQ31"/>
      <c r="BSR31"/>
      <c r="BSS31"/>
      <c r="BST31"/>
      <c r="BSU31"/>
      <c r="BSV31"/>
      <c r="BSW31"/>
      <c r="BSX31"/>
      <c r="BSY31"/>
      <c r="BSZ31"/>
      <c r="BTA31"/>
      <c r="BTB31"/>
      <c r="BTC31"/>
      <c r="BTD31"/>
      <c r="BTE31"/>
      <c r="BTF31"/>
      <c r="BTG31"/>
      <c r="BTH31"/>
      <c r="BTI31"/>
      <c r="BTJ31"/>
      <c r="BTK31"/>
      <c r="BTL31"/>
      <c r="BTM31"/>
      <c r="BTN31"/>
      <c r="BTO31"/>
      <c r="BTP31"/>
      <c r="BTQ31"/>
      <c r="BTR31"/>
      <c r="BTS31"/>
      <c r="BTT31"/>
      <c r="BTU31"/>
      <c r="BTV31"/>
      <c r="BTW31"/>
      <c r="BTX31"/>
      <c r="BTY31"/>
      <c r="BTZ31"/>
      <c r="BUA31"/>
      <c r="BUB31"/>
      <c r="BUC31"/>
      <c r="BUD31"/>
      <c r="BUE31"/>
      <c r="BUF31"/>
      <c r="BUG31"/>
      <c r="BUH31"/>
      <c r="BUI31"/>
      <c r="BUJ31"/>
      <c r="BUK31"/>
      <c r="BUL31"/>
      <c r="BUM31"/>
      <c r="BUN31"/>
      <c r="BUO31"/>
      <c r="BUP31"/>
      <c r="BUQ31"/>
      <c r="BUR31"/>
      <c r="BUS31"/>
      <c r="BUT31"/>
      <c r="BUU31"/>
      <c r="BUV31"/>
      <c r="BUW31"/>
      <c r="BUX31"/>
      <c r="BUY31"/>
      <c r="BUZ31"/>
      <c r="BVA31"/>
      <c r="BVB31"/>
      <c r="BVC31"/>
      <c r="BVD31"/>
      <c r="BVE31"/>
      <c r="BVF31"/>
      <c r="BVG31"/>
      <c r="BVH31"/>
      <c r="BVI31"/>
      <c r="BVJ31"/>
      <c r="BVK31"/>
      <c r="BVL31"/>
      <c r="BVM31"/>
      <c r="BVN31"/>
      <c r="BVO31"/>
      <c r="BVP31"/>
      <c r="BVQ31"/>
      <c r="BVR31"/>
      <c r="BVS31"/>
      <c r="BVT31"/>
      <c r="BVU31"/>
      <c r="BVV31"/>
      <c r="BVW31"/>
      <c r="BVX31"/>
      <c r="BVY31"/>
      <c r="BVZ31"/>
      <c r="BWA31"/>
      <c r="BWB31"/>
      <c r="BWC31"/>
      <c r="BWD31"/>
      <c r="BWE31"/>
      <c r="BWF31"/>
      <c r="BWG31"/>
      <c r="BWH31"/>
      <c r="BWI31"/>
      <c r="BWJ31"/>
      <c r="BWK31"/>
      <c r="BWL31"/>
      <c r="BWM31"/>
      <c r="BWN31"/>
      <c r="BWO31"/>
      <c r="BWP31"/>
      <c r="BWQ31"/>
      <c r="BWR31"/>
      <c r="BWS31"/>
      <c r="BWT31"/>
      <c r="BWU31"/>
      <c r="BWV31"/>
      <c r="BWW31"/>
      <c r="BWX31"/>
      <c r="BWY31"/>
      <c r="BWZ31"/>
      <c r="BXA31"/>
      <c r="BXB31"/>
      <c r="BXC31"/>
      <c r="BXD31"/>
      <c r="BXE31"/>
      <c r="BXF31"/>
      <c r="BXG31"/>
      <c r="BXH31"/>
      <c r="BXI31"/>
      <c r="BXJ31"/>
      <c r="BXK31"/>
      <c r="BXL31"/>
      <c r="BXM31"/>
      <c r="BXN31"/>
      <c r="BXO31"/>
      <c r="BXP31"/>
      <c r="BXQ31"/>
      <c r="BXR31"/>
      <c r="BXS31"/>
      <c r="BXT31"/>
      <c r="BXU31"/>
      <c r="BXV31"/>
      <c r="BXW31"/>
      <c r="BXX31"/>
      <c r="BXY31"/>
      <c r="BXZ31"/>
      <c r="BYA31"/>
      <c r="BYB31"/>
      <c r="BYC31"/>
      <c r="BYD31"/>
      <c r="BYE31"/>
      <c r="BYF31"/>
      <c r="BYG31"/>
      <c r="BYH31"/>
      <c r="BYI31"/>
      <c r="BYJ31"/>
      <c r="BYK31"/>
      <c r="BYL31"/>
      <c r="BYM31"/>
      <c r="BYN31"/>
      <c r="BYO31"/>
      <c r="BYP31"/>
      <c r="BYQ31"/>
      <c r="BYR31"/>
      <c r="BYS31"/>
      <c r="BYT31"/>
      <c r="BYU31"/>
      <c r="BYV31"/>
      <c r="BYW31"/>
      <c r="BYX31"/>
      <c r="BYY31"/>
      <c r="BYZ31"/>
      <c r="BZA31"/>
      <c r="BZB31"/>
      <c r="BZC31"/>
      <c r="BZD31"/>
      <c r="BZE31"/>
      <c r="BZF31"/>
      <c r="BZG31"/>
      <c r="BZH31"/>
      <c r="BZI31"/>
      <c r="BZJ31"/>
      <c r="BZK31"/>
      <c r="BZL31"/>
      <c r="BZM31"/>
      <c r="BZN31"/>
      <c r="BZO31"/>
      <c r="BZP31"/>
      <c r="BZQ31"/>
      <c r="BZR31"/>
      <c r="BZS31"/>
      <c r="BZT31"/>
      <c r="BZU31"/>
      <c r="BZV31"/>
      <c r="BZW31"/>
      <c r="BZX31"/>
      <c r="BZY31"/>
      <c r="BZZ31"/>
      <c r="CAA31"/>
      <c r="CAB31"/>
      <c r="CAC31"/>
      <c r="CAD31"/>
      <c r="CAE31"/>
      <c r="CAF31"/>
      <c r="CAG31"/>
      <c r="CAH31"/>
      <c r="CAI31"/>
      <c r="CAJ31"/>
      <c r="CAK31"/>
      <c r="CAL31"/>
      <c r="CAM31"/>
      <c r="CAN31"/>
      <c r="CAO31"/>
      <c r="CAP31"/>
      <c r="CAQ31"/>
      <c r="CAR31"/>
      <c r="CAS31"/>
      <c r="CAT31"/>
      <c r="CAU31"/>
      <c r="CAV31"/>
      <c r="CAW31"/>
      <c r="CAX31"/>
      <c r="CAY31"/>
      <c r="CAZ31"/>
      <c r="CBA31"/>
      <c r="CBB31"/>
      <c r="CBC31"/>
      <c r="CBD31"/>
      <c r="CBE31"/>
      <c r="CBF31"/>
      <c r="CBG31"/>
      <c r="CBH31"/>
      <c r="CBI31"/>
      <c r="CBJ31"/>
      <c r="CBK31"/>
      <c r="CBL31"/>
      <c r="CBM31"/>
      <c r="CBN31"/>
      <c r="CBO31"/>
      <c r="CBP31"/>
      <c r="CBQ31"/>
      <c r="CBR31"/>
      <c r="CBS31"/>
      <c r="CBT31"/>
      <c r="CBU31"/>
      <c r="CBV31"/>
      <c r="CBW31"/>
      <c r="CBX31"/>
      <c r="CBY31"/>
      <c r="CBZ31"/>
      <c r="CCA31"/>
      <c r="CCB31"/>
      <c r="CCC31"/>
      <c r="CCD31"/>
      <c r="CCE31"/>
      <c r="CCF31"/>
      <c r="CCG31"/>
      <c r="CCH31"/>
      <c r="CCI31"/>
      <c r="CCJ31"/>
      <c r="CCK31"/>
      <c r="CCL31"/>
      <c r="CCM31"/>
      <c r="CCN31"/>
      <c r="CCO31"/>
      <c r="CCP31"/>
      <c r="CCQ31"/>
      <c r="CCR31"/>
      <c r="CCS31"/>
      <c r="CCT31"/>
      <c r="CCU31"/>
      <c r="CCV31"/>
      <c r="CCW31"/>
      <c r="CCX31"/>
      <c r="CCY31"/>
      <c r="CCZ31"/>
      <c r="CDA31"/>
      <c r="CDB31"/>
      <c r="CDC31"/>
      <c r="CDD31"/>
      <c r="CDE31"/>
      <c r="CDF31"/>
      <c r="CDG31"/>
      <c r="CDH31"/>
      <c r="CDI31"/>
      <c r="CDJ31"/>
      <c r="CDK31"/>
      <c r="CDL31"/>
      <c r="CDM31"/>
      <c r="CDN31"/>
      <c r="CDO31"/>
      <c r="CDP31"/>
      <c r="CDQ31"/>
      <c r="CDR31"/>
      <c r="CDS31"/>
      <c r="CDT31"/>
      <c r="CDU31"/>
      <c r="CDV31"/>
      <c r="CDW31"/>
      <c r="CDX31"/>
      <c r="CDY31"/>
      <c r="CDZ31"/>
      <c r="CEA31"/>
      <c r="CEB31"/>
      <c r="CEC31"/>
      <c r="CED31"/>
      <c r="CEE31"/>
      <c r="CEF31"/>
      <c r="CEG31"/>
      <c r="CEH31"/>
      <c r="CEI31"/>
      <c r="CEJ31"/>
      <c r="CEK31"/>
      <c r="CEL31"/>
      <c r="CEM31"/>
      <c r="CEN31"/>
      <c r="CEO31"/>
      <c r="CEP31"/>
      <c r="CEQ31"/>
      <c r="CER31"/>
      <c r="CES31"/>
      <c r="CET31"/>
      <c r="CEU31"/>
      <c r="CEV31"/>
      <c r="CEW31"/>
      <c r="CEX31"/>
      <c r="CEY31"/>
      <c r="CEZ31"/>
      <c r="CFA31"/>
      <c r="CFB31"/>
      <c r="CFC31"/>
      <c r="CFD31"/>
      <c r="CFE31"/>
      <c r="CFF31"/>
      <c r="CFG31"/>
      <c r="CFH31"/>
      <c r="CFI31"/>
      <c r="CFJ31"/>
      <c r="CFK31"/>
      <c r="CFL31"/>
      <c r="CFM31"/>
      <c r="CFN31"/>
      <c r="CFO31"/>
      <c r="CFP31"/>
      <c r="CFQ31"/>
      <c r="CFR31"/>
      <c r="CFS31"/>
      <c r="CFT31"/>
      <c r="CFU31"/>
      <c r="CFV31"/>
      <c r="CFW31"/>
      <c r="CFX31"/>
      <c r="CFY31"/>
      <c r="CFZ31"/>
      <c r="CGA31"/>
      <c r="CGB31"/>
      <c r="CGC31"/>
      <c r="CGD31"/>
      <c r="CGE31"/>
      <c r="CGF31"/>
      <c r="CGG31"/>
      <c r="CGH31"/>
      <c r="CGI31"/>
      <c r="CGJ31"/>
      <c r="CGK31"/>
      <c r="CGL31"/>
      <c r="CGM31"/>
      <c r="CGN31"/>
      <c r="CGO31"/>
      <c r="CGP31"/>
      <c r="CGQ31"/>
      <c r="CGR31"/>
      <c r="CGS31"/>
      <c r="CGT31"/>
      <c r="CGU31"/>
      <c r="CGV31"/>
      <c r="CGW31"/>
      <c r="CGX31"/>
      <c r="CGY31"/>
      <c r="CGZ31"/>
      <c r="CHA31"/>
      <c r="CHB31"/>
      <c r="CHC31"/>
      <c r="CHD31"/>
      <c r="CHE31"/>
      <c r="CHF31"/>
      <c r="CHG31"/>
      <c r="CHH31"/>
      <c r="CHI31"/>
      <c r="CHJ31"/>
      <c r="CHK31"/>
      <c r="CHL31"/>
      <c r="CHM31"/>
      <c r="CHN31"/>
      <c r="CHO31"/>
      <c r="CHP31"/>
      <c r="CHQ31"/>
      <c r="CHR31"/>
      <c r="CHS31"/>
      <c r="CHT31"/>
      <c r="CHU31"/>
      <c r="CHV31"/>
      <c r="CHW31"/>
      <c r="CHX31"/>
      <c r="CHY31"/>
      <c r="CHZ31"/>
      <c r="CIA31"/>
      <c r="CIB31"/>
      <c r="CIC31"/>
      <c r="CID31"/>
      <c r="CIE31"/>
      <c r="CIF31"/>
      <c r="CIG31"/>
      <c r="CIH31"/>
      <c r="CII31"/>
      <c r="CIJ31"/>
      <c r="CIK31"/>
      <c r="CIL31"/>
      <c r="CIM31"/>
      <c r="CIN31"/>
      <c r="CIO31"/>
      <c r="CIP31"/>
      <c r="CIQ31"/>
      <c r="CIR31"/>
      <c r="CIS31"/>
      <c r="CIT31"/>
      <c r="CIU31"/>
      <c r="CIV31"/>
      <c r="CIW31"/>
      <c r="CIX31"/>
      <c r="CIY31"/>
      <c r="CIZ31"/>
      <c r="CJA31"/>
      <c r="CJB31"/>
      <c r="CJC31"/>
      <c r="CJD31"/>
      <c r="CJE31"/>
      <c r="CJF31"/>
      <c r="CJG31"/>
      <c r="CJH31"/>
      <c r="CJI31"/>
      <c r="CJJ31"/>
      <c r="CJK31"/>
      <c r="CJL31"/>
      <c r="CJM31"/>
      <c r="CJN31"/>
      <c r="CJO31"/>
      <c r="CJP31"/>
      <c r="CJQ31"/>
      <c r="CJR31"/>
      <c r="CJS31"/>
      <c r="CJT31"/>
      <c r="CJU31"/>
      <c r="CJV31"/>
      <c r="CJW31"/>
      <c r="CJX31"/>
      <c r="CJY31"/>
      <c r="CJZ31"/>
      <c r="CKA31"/>
      <c r="CKB31"/>
      <c r="CKC31"/>
      <c r="CKD31"/>
      <c r="CKE31"/>
      <c r="CKF31"/>
      <c r="CKG31"/>
      <c r="CKH31"/>
      <c r="CKI31"/>
      <c r="CKJ31"/>
      <c r="CKK31"/>
      <c r="CKL31"/>
      <c r="CKM31"/>
      <c r="CKN31"/>
      <c r="CKO31"/>
      <c r="CKP31"/>
      <c r="CKQ31"/>
      <c r="CKR31"/>
      <c r="CKS31"/>
      <c r="CKT31"/>
      <c r="CKU31"/>
      <c r="CKV31"/>
      <c r="CKW31"/>
      <c r="CKX31"/>
      <c r="CKY31"/>
      <c r="CKZ31"/>
      <c r="CLA31"/>
      <c r="CLB31"/>
      <c r="CLC31"/>
      <c r="CLD31"/>
      <c r="CLE31"/>
      <c r="CLF31"/>
      <c r="CLG31"/>
      <c r="CLH31"/>
      <c r="CLI31"/>
      <c r="CLJ31"/>
      <c r="CLK31"/>
      <c r="CLL31"/>
      <c r="CLM31"/>
      <c r="CLN31"/>
      <c r="CLO31"/>
      <c r="CLP31"/>
      <c r="CLQ31"/>
      <c r="CLR31"/>
      <c r="CLS31"/>
      <c r="CLT31"/>
      <c r="CLU31"/>
      <c r="CLV31"/>
      <c r="CLW31"/>
      <c r="CLX31"/>
      <c r="CLY31"/>
      <c r="CLZ31"/>
      <c r="CMA31"/>
      <c r="CMB31"/>
      <c r="CMC31"/>
      <c r="CMD31"/>
      <c r="CME31"/>
      <c r="CMF31"/>
      <c r="CMG31"/>
      <c r="CMH31"/>
      <c r="CMI31"/>
      <c r="CMJ31"/>
      <c r="CMK31"/>
      <c r="CML31"/>
      <c r="CMM31"/>
      <c r="CMN31"/>
      <c r="CMO31"/>
      <c r="CMP31"/>
      <c r="CMQ31"/>
      <c r="CMR31"/>
      <c r="CMS31"/>
      <c r="CMT31"/>
      <c r="CMU31"/>
      <c r="CMV31"/>
      <c r="CMW31"/>
      <c r="CMX31"/>
      <c r="CMY31"/>
      <c r="CMZ31"/>
      <c r="CNA31"/>
      <c r="CNB31"/>
      <c r="CNC31"/>
      <c r="CND31"/>
      <c r="CNE31"/>
      <c r="CNF31"/>
      <c r="CNG31"/>
      <c r="CNH31"/>
      <c r="CNI31"/>
      <c r="CNJ31"/>
      <c r="CNK31"/>
      <c r="CNL31"/>
      <c r="CNM31"/>
      <c r="CNN31"/>
      <c r="CNO31"/>
      <c r="CNP31"/>
      <c r="CNQ31"/>
      <c r="CNR31"/>
      <c r="CNS31"/>
      <c r="CNT31"/>
      <c r="CNU31"/>
      <c r="CNV31"/>
      <c r="CNW31"/>
      <c r="CNX31"/>
      <c r="CNY31"/>
      <c r="CNZ31"/>
      <c r="COA31"/>
      <c r="COB31"/>
      <c r="COC31"/>
      <c r="COD31"/>
      <c r="COE31"/>
      <c r="COF31"/>
      <c r="COG31"/>
      <c r="COH31"/>
      <c r="COI31"/>
      <c r="COJ31"/>
      <c r="COK31"/>
      <c r="COL31"/>
      <c r="COM31"/>
      <c r="CON31"/>
      <c r="COO31"/>
      <c r="COP31"/>
      <c r="COQ31"/>
      <c r="COR31"/>
      <c r="COS31"/>
      <c r="COT31"/>
      <c r="COU31"/>
      <c r="COV31"/>
      <c r="COW31"/>
      <c r="COX31"/>
      <c r="COY31"/>
      <c r="COZ31"/>
      <c r="CPA31"/>
      <c r="CPB31"/>
      <c r="CPC31"/>
      <c r="CPD31"/>
      <c r="CPE31"/>
      <c r="CPF31"/>
      <c r="CPG31"/>
      <c r="CPH31"/>
      <c r="CPI31"/>
      <c r="CPJ31"/>
      <c r="CPK31"/>
      <c r="CPL31"/>
      <c r="CPM31"/>
      <c r="CPN31"/>
      <c r="CPO31"/>
      <c r="CPP31"/>
      <c r="CPQ31"/>
      <c r="CPR31"/>
      <c r="CPS31"/>
      <c r="CPT31"/>
      <c r="CPU31"/>
      <c r="CPV31"/>
      <c r="CPW31"/>
      <c r="CPX31"/>
      <c r="CPY31"/>
      <c r="CPZ31"/>
      <c r="CQA31"/>
      <c r="CQB31"/>
      <c r="CQC31"/>
      <c r="CQD31"/>
      <c r="CQE31"/>
      <c r="CQF31"/>
      <c r="CQG31"/>
      <c r="CQH31"/>
      <c r="CQI31"/>
      <c r="CQJ31"/>
      <c r="CQK31"/>
      <c r="CQL31"/>
      <c r="CQM31"/>
      <c r="CQN31"/>
      <c r="CQO31"/>
      <c r="CQP31"/>
      <c r="CQQ31"/>
      <c r="CQR31"/>
      <c r="CQS31"/>
      <c r="CQT31"/>
      <c r="CQU31"/>
      <c r="CQV31"/>
      <c r="CQW31"/>
      <c r="CQX31"/>
      <c r="CQY31"/>
      <c r="CQZ31"/>
      <c r="CRA31"/>
      <c r="CRB31"/>
      <c r="CRC31"/>
      <c r="CRD31"/>
      <c r="CRE31"/>
      <c r="CRF31"/>
      <c r="CRG31"/>
      <c r="CRH31"/>
      <c r="CRI31"/>
      <c r="CRJ31"/>
      <c r="CRK31"/>
      <c r="CRL31"/>
      <c r="CRM31"/>
      <c r="CRN31"/>
      <c r="CRO31"/>
      <c r="CRP31"/>
      <c r="CRQ31"/>
      <c r="CRR31"/>
      <c r="CRS31"/>
      <c r="CRT31"/>
      <c r="CRU31"/>
      <c r="CRV31"/>
      <c r="CRW31"/>
      <c r="CRX31"/>
      <c r="CRY31"/>
      <c r="CRZ31"/>
      <c r="CSA31"/>
      <c r="CSB31"/>
      <c r="CSC31"/>
      <c r="CSD31"/>
      <c r="CSE31"/>
      <c r="CSF31"/>
      <c r="CSG31"/>
      <c r="CSH31"/>
      <c r="CSI31"/>
      <c r="CSJ31"/>
      <c r="CSK31"/>
      <c r="CSL31"/>
      <c r="CSM31"/>
      <c r="CSN31"/>
      <c r="CSO31"/>
      <c r="CSP31"/>
      <c r="CSQ31"/>
      <c r="CSR31"/>
      <c r="CSS31"/>
      <c r="CST31"/>
      <c r="CSU31"/>
      <c r="CSV31"/>
      <c r="CSW31"/>
      <c r="CSX31"/>
      <c r="CSY31"/>
      <c r="CSZ31"/>
      <c r="CTA31"/>
      <c r="CTB31"/>
      <c r="CTC31"/>
      <c r="CTD31"/>
      <c r="CTE31"/>
      <c r="CTF31"/>
      <c r="CTG31"/>
      <c r="CTH31"/>
      <c r="CTI31"/>
      <c r="CTJ31"/>
      <c r="CTK31"/>
      <c r="CTL31"/>
      <c r="CTM31"/>
      <c r="CTN31"/>
      <c r="CTO31"/>
      <c r="CTP31"/>
      <c r="CTQ31"/>
      <c r="CTR31"/>
      <c r="CTS31"/>
      <c r="CTT31"/>
      <c r="CTU31"/>
      <c r="CTV31"/>
      <c r="CTW31"/>
      <c r="CTX31"/>
      <c r="CTY31"/>
      <c r="CTZ31"/>
      <c r="CUA31"/>
      <c r="CUB31"/>
      <c r="CUC31"/>
      <c r="CUD31"/>
      <c r="CUE31"/>
      <c r="CUF31"/>
      <c r="CUG31"/>
      <c r="CUH31"/>
      <c r="CUI31"/>
      <c r="CUJ31"/>
      <c r="CUK31"/>
      <c r="CUL31"/>
      <c r="CUM31"/>
      <c r="CUN31"/>
      <c r="CUO31"/>
      <c r="CUP31"/>
      <c r="CUQ31"/>
      <c r="CUR31"/>
      <c r="CUS31"/>
      <c r="CUT31"/>
      <c r="CUU31"/>
      <c r="CUV31"/>
      <c r="CUW31"/>
      <c r="CUX31"/>
      <c r="CUY31"/>
      <c r="CUZ31"/>
      <c r="CVA31"/>
      <c r="CVB31"/>
      <c r="CVC31"/>
      <c r="CVD31"/>
      <c r="CVE31"/>
      <c r="CVF31"/>
      <c r="CVG31"/>
      <c r="CVH31"/>
      <c r="CVI31"/>
      <c r="CVJ31"/>
      <c r="CVK31"/>
      <c r="CVL31"/>
      <c r="CVM31"/>
      <c r="CVN31"/>
      <c r="CVO31"/>
      <c r="CVP31"/>
      <c r="CVQ31"/>
      <c r="CVR31"/>
      <c r="CVS31"/>
      <c r="CVT31"/>
      <c r="CVU31"/>
      <c r="CVV31"/>
      <c r="CVW31"/>
      <c r="CVX31"/>
      <c r="CVY31"/>
      <c r="CVZ31"/>
      <c r="CWA31"/>
      <c r="CWB31"/>
      <c r="CWC31"/>
      <c r="CWD31"/>
      <c r="CWE31"/>
      <c r="CWF31"/>
      <c r="CWG31"/>
      <c r="CWH31"/>
      <c r="CWI31"/>
      <c r="CWJ31"/>
      <c r="CWK31"/>
      <c r="CWL31"/>
      <c r="CWM31"/>
      <c r="CWN31"/>
      <c r="CWO31"/>
      <c r="CWP31"/>
      <c r="CWQ31"/>
      <c r="CWR31"/>
      <c r="CWS31"/>
      <c r="CWT31"/>
      <c r="CWU31"/>
      <c r="CWV31"/>
      <c r="CWW31"/>
      <c r="CWX31"/>
      <c r="CWY31"/>
      <c r="CWZ31"/>
      <c r="CXA31"/>
      <c r="CXB31"/>
      <c r="CXC31"/>
      <c r="CXD31"/>
      <c r="CXE31"/>
      <c r="CXF31"/>
      <c r="CXG31"/>
      <c r="CXH31"/>
      <c r="CXI31"/>
      <c r="CXJ31"/>
      <c r="CXK31"/>
      <c r="CXL31"/>
      <c r="CXM31"/>
      <c r="CXN31"/>
      <c r="CXO31"/>
      <c r="CXP31"/>
      <c r="CXQ31"/>
      <c r="CXR31"/>
      <c r="CXS31"/>
      <c r="CXT31"/>
      <c r="CXU31"/>
      <c r="CXV31"/>
      <c r="CXW31"/>
      <c r="CXX31"/>
      <c r="CXY31"/>
      <c r="CXZ31"/>
      <c r="CYA31"/>
      <c r="CYB31"/>
      <c r="CYC31"/>
      <c r="CYD31"/>
      <c r="CYE31"/>
      <c r="CYF31"/>
      <c r="CYG31"/>
      <c r="CYH31"/>
      <c r="CYI31"/>
      <c r="CYJ31"/>
      <c r="CYK31"/>
      <c r="CYL31"/>
      <c r="CYM31"/>
      <c r="CYN31"/>
      <c r="CYO31"/>
      <c r="CYP31"/>
      <c r="CYQ31"/>
      <c r="CYR31"/>
      <c r="CYS31"/>
      <c r="CYT31"/>
      <c r="CYU31"/>
      <c r="CYV31"/>
      <c r="CYW31"/>
      <c r="CYX31"/>
      <c r="CYY31"/>
      <c r="CYZ31"/>
      <c r="CZA31"/>
      <c r="CZB31"/>
      <c r="CZC31"/>
      <c r="CZD31"/>
      <c r="CZE31"/>
      <c r="CZF31"/>
      <c r="CZG31"/>
      <c r="CZH31"/>
      <c r="CZI31"/>
      <c r="CZJ31"/>
      <c r="CZK31"/>
      <c r="CZL31"/>
      <c r="CZM31"/>
      <c r="CZN31"/>
      <c r="CZO31"/>
      <c r="CZP31"/>
      <c r="CZQ31"/>
      <c r="CZR31"/>
      <c r="CZS31"/>
      <c r="CZT31"/>
      <c r="CZU31"/>
      <c r="CZV31"/>
      <c r="CZW31"/>
      <c r="CZX31"/>
      <c r="CZY31"/>
      <c r="CZZ31"/>
      <c r="DAA31"/>
      <c r="DAB31"/>
      <c r="DAC31"/>
      <c r="DAD31"/>
      <c r="DAE31"/>
      <c r="DAF31"/>
      <c r="DAG31"/>
      <c r="DAH31"/>
      <c r="DAI31"/>
      <c r="DAJ31"/>
      <c r="DAK31"/>
      <c r="DAL31"/>
      <c r="DAM31"/>
      <c r="DAN31"/>
      <c r="DAO31"/>
      <c r="DAP31"/>
      <c r="DAQ31"/>
      <c r="DAR31"/>
      <c r="DAS31"/>
      <c r="DAT31"/>
      <c r="DAU31"/>
      <c r="DAV31"/>
      <c r="DAW31"/>
      <c r="DAX31"/>
      <c r="DAY31"/>
      <c r="DAZ31"/>
      <c r="DBA31"/>
      <c r="DBB31"/>
      <c r="DBC31"/>
      <c r="DBD31"/>
      <c r="DBE31"/>
      <c r="DBF31"/>
      <c r="DBG31"/>
      <c r="DBH31"/>
      <c r="DBI31"/>
      <c r="DBJ31"/>
      <c r="DBK31"/>
      <c r="DBL31"/>
      <c r="DBM31"/>
      <c r="DBN31"/>
      <c r="DBO31"/>
      <c r="DBP31"/>
      <c r="DBQ31"/>
      <c r="DBR31"/>
      <c r="DBS31"/>
      <c r="DBT31"/>
      <c r="DBU31"/>
      <c r="DBV31"/>
      <c r="DBW31"/>
      <c r="DBX31"/>
      <c r="DBY31"/>
      <c r="DBZ31"/>
      <c r="DCA31"/>
      <c r="DCB31"/>
      <c r="DCC31"/>
      <c r="DCD31"/>
      <c r="DCE31"/>
      <c r="DCF31"/>
      <c r="DCG31"/>
      <c r="DCH31"/>
      <c r="DCI31"/>
      <c r="DCJ31"/>
      <c r="DCK31"/>
      <c r="DCL31"/>
      <c r="DCM31"/>
      <c r="DCN31"/>
      <c r="DCO31"/>
      <c r="DCP31"/>
      <c r="DCQ31"/>
      <c r="DCR31"/>
      <c r="DCS31"/>
      <c r="DCT31"/>
      <c r="DCU31"/>
      <c r="DCV31"/>
      <c r="DCW31"/>
      <c r="DCX31"/>
      <c r="DCY31"/>
      <c r="DCZ31"/>
      <c r="DDA31"/>
      <c r="DDB31"/>
      <c r="DDC31"/>
      <c r="DDD31"/>
      <c r="DDE31"/>
      <c r="DDF31"/>
      <c r="DDG31"/>
      <c r="DDH31"/>
      <c r="DDI31"/>
      <c r="DDJ31"/>
      <c r="DDK31"/>
      <c r="DDL31"/>
      <c r="DDM31"/>
      <c r="DDN31"/>
      <c r="DDO31"/>
      <c r="DDP31"/>
      <c r="DDQ31"/>
      <c r="DDR31"/>
      <c r="DDS31"/>
      <c r="DDT31"/>
      <c r="DDU31"/>
      <c r="DDV31"/>
      <c r="DDW31"/>
      <c r="DDX31"/>
      <c r="DDY31"/>
      <c r="DDZ31"/>
      <c r="DEA31"/>
      <c r="DEB31"/>
      <c r="DEC31"/>
      <c r="DED31"/>
      <c r="DEE31"/>
      <c r="DEF31"/>
      <c r="DEG31"/>
      <c r="DEH31"/>
      <c r="DEI31"/>
      <c r="DEJ31"/>
      <c r="DEK31"/>
      <c r="DEL31"/>
      <c r="DEM31"/>
      <c r="DEN31"/>
      <c r="DEO31"/>
      <c r="DEP31"/>
      <c r="DEQ31"/>
      <c r="DER31"/>
      <c r="DES31"/>
      <c r="DET31"/>
      <c r="DEU31"/>
      <c r="DEV31"/>
      <c r="DEW31"/>
      <c r="DEX31"/>
      <c r="DEY31"/>
      <c r="DEZ31"/>
      <c r="DFA31"/>
      <c r="DFB31"/>
      <c r="DFC31"/>
      <c r="DFD31"/>
      <c r="DFE31"/>
      <c r="DFF31"/>
      <c r="DFG31"/>
      <c r="DFH31"/>
      <c r="DFI31"/>
      <c r="DFJ31"/>
      <c r="DFK31"/>
      <c r="DFL31"/>
      <c r="DFM31"/>
      <c r="DFN31"/>
      <c r="DFO31"/>
      <c r="DFP31"/>
      <c r="DFQ31"/>
      <c r="DFR31"/>
      <c r="DFS31"/>
      <c r="DFT31"/>
      <c r="DFU31"/>
      <c r="DFV31"/>
      <c r="DFW31"/>
      <c r="DFX31"/>
      <c r="DFY31"/>
      <c r="DFZ31"/>
      <c r="DGA31"/>
      <c r="DGB31"/>
      <c r="DGC31"/>
      <c r="DGD31"/>
      <c r="DGE31"/>
      <c r="DGF31"/>
      <c r="DGG31"/>
      <c r="DGH31"/>
      <c r="DGI31"/>
      <c r="DGJ31"/>
      <c r="DGK31"/>
      <c r="DGL31"/>
      <c r="DGM31"/>
      <c r="DGN31"/>
      <c r="DGO31"/>
      <c r="DGP31"/>
      <c r="DGQ31"/>
      <c r="DGR31"/>
      <c r="DGS31"/>
      <c r="DGT31"/>
      <c r="DGU31"/>
      <c r="DGV31"/>
      <c r="DGW31"/>
      <c r="DGX31"/>
      <c r="DGY31"/>
      <c r="DGZ31"/>
      <c r="DHA31"/>
      <c r="DHB31"/>
      <c r="DHC31"/>
      <c r="DHD31"/>
      <c r="DHE31"/>
      <c r="DHF31"/>
      <c r="DHG31"/>
      <c r="DHH31"/>
      <c r="DHI31"/>
      <c r="DHJ31"/>
      <c r="DHK31"/>
      <c r="DHL31"/>
      <c r="DHM31"/>
      <c r="DHN31"/>
      <c r="DHO31"/>
      <c r="DHP31"/>
      <c r="DHQ31"/>
      <c r="DHR31"/>
      <c r="DHS31"/>
      <c r="DHT31"/>
      <c r="DHU31"/>
      <c r="DHV31"/>
      <c r="DHW31"/>
      <c r="DHX31"/>
      <c r="DHY31"/>
      <c r="DHZ31"/>
      <c r="DIA31"/>
      <c r="DIB31"/>
      <c r="DIC31"/>
      <c r="DID31"/>
      <c r="DIE31"/>
      <c r="DIF31"/>
      <c r="DIG31"/>
      <c r="DIH31"/>
      <c r="DII31"/>
      <c r="DIJ31"/>
      <c r="DIK31"/>
      <c r="DIL31"/>
      <c r="DIM31"/>
      <c r="DIN31"/>
      <c r="DIO31"/>
      <c r="DIP31"/>
      <c r="DIQ31"/>
      <c r="DIR31"/>
      <c r="DIS31"/>
      <c r="DIT31"/>
      <c r="DIU31"/>
      <c r="DIV31"/>
      <c r="DIW31"/>
      <c r="DIX31"/>
      <c r="DIY31"/>
      <c r="DIZ31"/>
      <c r="DJA31"/>
      <c r="DJB31"/>
      <c r="DJC31"/>
      <c r="DJD31"/>
      <c r="DJE31"/>
      <c r="DJF31"/>
      <c r="DJG31"/>
      <c r="DJH31"/>
      <c r="DJI31"/>
      <c r="DJJ31"/>
      <c r="DJK31"/>
      <c r="DJL31"/>
      <c r="DJM31"/>
      <c r="DJN31"/>
      <c r="DJO31"/>
      <c r="DJP31"/>
      <c r="DJQ31"/>
      <c r="DJR31"/>
      <c r="DJS31"/>
      <c r="DJT31"/>
      <c r="DJU31"/>
      <c r="DJV31"/>
      <c r="DJW31"/>
      <c r="DJX31"/>
      <c r="DJY31"/>
      <c r="DJZ31"/>
      <c r="DKA31"/>
      <c r="DKB31"/>
      <c r="DKC31"/>
      <c r="DKD31"/>
      <c r="DKE31"/>
      <c r="DKF31"/>
      <c r="DKG31"/>
      <c r="DKH31"/>
      <c r="DKI31"/>
      <c r="DKJ31"/>
      <c r="DKK31"/>
      <c r="DKL31"/>
      <c r="DKM31"/>
      <c r="DKN31"/>
      <c r="DKO31"/>
      <c r="DKP31"/>
      <c r="DKQ31"/>
      <c r="DKR31"/>
      <c r="DKS31"/>
      <c r="DKT31"/>
      <c r="DKU31"/>
      <c r="DKV31"/>
      <c r="DKW31"/>
      <c r="DKX31"/>
      <c r="DKY31"/>
      <c r="DKZ31"/>
      <c r="DLA31"/>
      <c r="DLB31"/>
      <c r="DLC31"/>
      <c r="DLD31"/>
      <c r="DLE31"/>
      <c r="DLF31"/>
      <c r="DLG31"/>
      <c r="DLH31"/>
      <c r="DLI31"/>
      <c r="DLJ31"/>
      <c r="DLK31"/>
      <c r="DLL31"/>
      <c r="DLM31"/>
      <c r="DLN31"/>
      <c r="DLO31"/>
      <c r="DLP31"/>
      <c r="DLQ31"/>
      <c r="DLR31"/>
      <c r="DLS31"/>
      <c r="DLT31"/>
      <c r="DLU31"/>
      <c r="DLV31"/>
      <c r="DLW31"/>
      <c r="DLX31"/>
      <c r="DLY31"/>
      <c r="DLZ31"/>
      <c r="DMA31"/>
      <c r="DMB31"/>
      <c r="DMC31"/>
      <c r="DMD31"/>
      <c r="DME31"/>
      <c r="DMF31"/>
      <c r="DMG31"/>
      <c r="DMH31"/>
      <c r="DMI31"/>
      <c r="DMJ31"/>
      <c r="DMK31"/>
      <c r="DML31"/>
      <c r="DMM31"/>
      <c r="DMN31"/>
      <c r="DMO31"/>
      <c r="DMP31"/>
      <c r="DMQ31"/>
      <c r="DMR31"/>
      <c r="DMS31"/>
      <c r="DMT31"/>
      <c r="DMU31"/>
      <c r="DMV31"/>
      <c r="DMW31"/>
      <c r="DMX31"/>
      <c r="DMY31"/>
      <c r="DMZ31"/>
      <c r="DNA31"/>
      <c r="DNB31"/>
      <c r="DNC31"/>
      <c r="DND31"/>
      <c r="DNE31"/>
      <c r="DNF31"/>
      <c r="DNG31"/>
      <c r="DNH31"/>
      <c r="DNI31"/>
      <c r="DNJ31"/>
      <c r="DNK31"/>
      <c r="DNL31"/>
      <c r="DNM31"/>
      <c r="DNN31"/>
      <c r="DNO31"/>
      <c r="DNP31"/>
      <c r="DNQ31"/>
      <c r="DNR31"/>
      <c r="DNS31"/>
      <c r="DNT31"/>
      <c r="DNU31"/>
      <c r="DNV31"/>
      <c r="DNW31"/>
      <c r="DNX31"/>
      <c r="DNY31"/>
      <c r="DNZ31"/>
      <c r="DOA31"/>
      <c r="DOB31"/>
      <c r="DOC31"/>
      <c r="DOD31"/>
      <c r="DOE31"/>
      <c r="DOF31"/>
      <c r="DOG31"/>
      <c r="DOH31"/>
      <c r="DOI31"/>
      <c r="DOJ31"/>
      <c r="DOK31"/>
      <c r="DOL31"/>
      <c r="DOM31"/>
      <c r="DON31"/>
      <c r="DOO31"/>
      <c r="DOP31"/>
      <c r="DOQ31"/>
      <c r="DOR31"/>
      <c r="DOS31"/>
      <c r="DOT31"/>
      <c r="DOU31"/>
      <c r="DOV31"/>
      <c r="DOW31"/>
      <c r="DOX31"/>
      <c r="DOY31"/>
      <c r="DOZ31"/>
      <c r="DPA31"/>
      <c r="DPB31"/>
      <c r="DPC31"/>
      <c r="DPD31"/>
      <c r="DPE31"/>
      <c r="DPF31"/>
      <c r="DPG31"/>
      <c r="DPH31"/>
      <c r="DPI31"/>
      <c r="DPJ31"/>
      <c r="DPK31"/>
      <c r="DPL31"/>
      <c r="DPM31"/>
      <c r="DPN31"/>
      <c r="DPO31"/>
      <c r="DPP31"/>
      <c r="DPQ31"/>
      <c r="DPR31"/>
      <c r="DPS31"/>
      <c r="DPT31"/>
      <c r="DPU31"/>
      <c r="DPV31"/>
      <c r="DPW31"/>
      <c r="DPX31"/>
      <c r="DPY31"/>
      <c r="DPZ31"/>
      <c r="DQA31"/>
      <c r="DQB31"/>
      <c r="DQC31"/>
      <c r="DQD31"/>
      <c r="DQE31"/>
      <c r="DQF31"/>
      <c r="DQG31"/>
      <c r="DQH31"/>
      <c r="DQI31"/>
      <c r="DQJ31"/>
      <c r="DQK31"/>
      <c r="DQL31"/>
      <c r="DQM31"/>
      <c r="DQN31"/>
      <c r="DQO31"/>
      <c r="DQP31"/>
      <c r="DQQ31"/>
      <c r="DQR31"/>
      <c r="DQS31"/>
      <c r="DQT31"/>
      <c r="DQU31"/>
      <c r="DQV31"/>
      <c r="DQW31"/>
      <c r="DQX31"/>
      <c r="DQY31"/>
      <c r="DQZ31"/>
      <c r="DRA31"/>
      <c r="DRB31"/>
      <c r="DRC31"/>
      <c r="DRD31"/>
      <c r="DRE31"/>
      <c r="DRF31"/>
      <c r="DRG31"/>
      <c r="DRH31"/>
      <c r="DRI31"/>
      <c r="DRJ31"/>
      <c r="DRK31"/>
      <c r="DRL31"/>
      <c r="DRM31"/>
      <c r="DRN31"/>
      <c r="DRO31"/>
      <c r="DRP31"/>
      <c r="DRQ31"/>
      <c r="DRR31"/>
      <c r="DRS31"/>
      <c r="DRT31"/>
      <c r="DRU31"/>
      <c r="DRV31"/>
      <c r="DRW31"/>
      <c r="DRX31"/>
      <c r="DRY31"/>
      <c r="DRZ31"/>
      <c r="DSA31"/>
      <c r="DSB31"/>
      <c r="DSC31"/>
      <c r="DSD31"/>
      <c r="DSE31"/>
      <c r="DSF31"/>
      <c r="DSG31"/>
      <c r="DSH31"/>
      <c r="DSI31"/>
      <c r="DSJ31"/>
      <c r="DSK31"/>
      <c r="DSL31"/>
      <c r="DSM31"/>
      <c r="DSN31"/>
      <c r="DSO31"/>
      <c r="DSP31"/>
      <c r="DSQ31"/>
      <c r="DSR31"/>
      <c r="DSS31"/>
      <c r="DST31"/>
      <c r="DSU31"/>
      <c r="DSV31"/>
      <c r="DSW31"/>
      <c r="DSX31"/>
      <c r="DSY31"/>
      <c r="DSZ31"/>
      <c r="DTA31"/>
      <c r="DTB31"/>
      <c r="DTC31"/>
      <c r="DTD31"/>
      <c r="DTE31"/>
      <c r="DTF31"/>
      <c r="DTG31"/>
      <c r="DTH31"/>
      <c r="DTI31"/>
      <c r="DTJ31"/>
      <c r="DTK31"/>
      <c r="DTL31"/>
      <c r="DTM31"/>
      <c r="DTN31"/>
      <c r="DTO31"/>
      <c r="DTP31"/>
      <c r="DTQ31"/>
      <c r="DTR31"/>
      <c r="DTS31"/>
      <c r="DTT31"/>
      <c r="DTU31"/>
      <c r="DTV31"/>
      <c r="DTW31"/>
      <c r="DTX31"/>
      <c r="DTY31"/>
      <c r="DTZ31"/>
      <c r="DUA31"/>
      <c r="DUB31"/>
      <c r="DUC31"/>
      <c r="DUD31"/>
      <c r="DUE31"/>
      <c r="DUF31"/>
      <c r="DUG31"/>
      <c r="DUH31"/>
      <c r="DUI31"/>
      <c r="DUJ31"/>
      <c r="DUK31"/>
      <c r="DUL31"/>
      <c r="DUM31"/>
      <c r="DUN31"/>
      <c r="DUO31"/>
      <c r="DUP31"/>
      <c r="DUQ31"/>
      <c r="DUR31"/>
      <c r="DUS31"/>
      <c r="DUT31"/>
      <c r="DUU31"/>
      <c r="DUV31"/>
      <c r="DUW31"/>
      <c r="DUX31"/>
      <c r="DUY31"/>
      <c r="DUZ31"/>
      <c r="DVA31"/>
      <c r="DVB31"/>
      <c r="DVC31"/>
      <c r="DVD31"/>
      <c r="DVE31"/>
      <c r="DVF31"/>
      <c r="DVG31"/>
      <c r="DVH31"/>
      <c r="DVI31"/>
      <c r="DVJ31"/>
      <c r="DVK31"/>
      <c r="DVL31"/>
      <c r="DVM31"/>
      <c r="DVN31"/>
      <c r="DVO31"/>
      <c r="DVP31"/>
      <c r="DVQ31"/>
      <c r="DVR31"/>
      <c r="DVS31"/>
      <c r="DVT31"/>
      <c r="DVU31"/>
      <c r="DVV31"/>
      <c r="DVW31"/>
      <c r="DVX31"/>
      <c r="DVY31"/>
      <c r="DVZ31"/>
      <c r="DWA31"/>
      <c r="DWB31"/>
      <c r="DWC31"/>
      <c r="DWD31"/>
      <c r="DWE31"/>
      <c r="DWF31"/>
      <c r="DWG31"/>
      <c r="DWH31"/>
      <c r="DWI31"/>
      <c r="DWJ31"/>
      <c r="DWK31"/>
      <c r="DWL31"/>
      <c r="DWM31"/>
      <c r="DWN31"/>
      <c r="DWO31"/>
      <c r="DWP31"/>
      <c r="DWQ31"/>
      <c r="DWR31"/>
      <c r="DWS31"/>
      <c r="DWT31"/>
      <c r="DWU31"/>
      <c r="DWV31"/>
      <c r="DWW31"/>
      <c r="DWX31"/>
      <c r="DWY31"/>
      <c r="DWZ31"/>
      <c r="DXA31"/>
      <c r="DXB31"/>
      <c r="DXC31"/>
      <c r="DXD31"/>
      <c r="DXE31"/>
      <c r="DXF31"/>
      <c r="DXG31"/>
      <c r="DXH31"/>
      <c r="DXI31"/>
      <c r="DXJ31"/>
      <c r="DXK31"/>
      <c r="DXL31"/>
      <c r="DXM31"/>
      <c r="DXN31"/>
      <c r="DXO31"/>
      <c r="DXP31"/>
      <c r="DXQ31"/>
      <c r="DXR31"/>
      <c r="DXS31"/>
      <c r="DXT31"/>
      <c r="DXU31"/>
      <c r="DXV31"/>
      <c r="DXW31"/>
      <c r="DXX31"/>
      <c r="DXY31"/>
      <c r="DXZ31"/>
      <c r="DYA31"/>
      <c r="DYB31"/>
      <c r="DYC31"/>
      <c r="DYD31"/>
      <c r="DYE31"/>
      <c r="DYF31"/>
      <c r="DYG31"/>
      <c r="DYH31"/>
      <c r="DYI31"/>
      <c r="DYJ31"/>
      <c r="DYK31"/>
      <c r="DYL31"/>
      <c r="DYM31"/>
      <c r="DYN31"/>
      <c r="DYO31"/>
      <c r="DYP31"/>
      <c r="DYQ31"/>
      <c r="DYR31"/>
      <c r="DYS31"/>
      <c r="DYT31"/>
      <c r="DYU31"/>
      <c r="DYV31"/>
      <c r="DYW31"/>
      <c r="DYX31"/>
      <c r="DYY31"/>
      <c r="DYZ31"/>
      <c r="DZA31"/>
      <c r="DZB31"/>
      <c r="DZC31"/>
      <c r="DZD31"/>
      <c r="DZE31"/>
      <c r="DZF31"/>
      <c r="DZG31"/>
      <c r="DZH31"/>
      <c r="DZI31"/>
      <c r="DZJ31"/>
      <c r="DZK31"/>
      <c r="DZL31"/>
      <c r="DZM31"/>
      <c r="DZN31"/>
      <c r="DZO31"/>
      <c r="DZP31"/>
      <c r="DZQ31"/>
      <c r="DZR31"/>
      <c r="DZS31"/>
      <c r="DZT31"/>
      <c r="DZU31"/>
      <c r="DZV31"/>
      <c r="DZW31"/>
      <c r="DZX31"/>
      <c r="DZY31"/>
      <c r="DZZ31"/>
      <c r="EAA31"/>
      <c r="EAB31"/>
      <c r="EAC31"/>
      <c r="EAD31"/>
      <c r="EAE31"/>
      <c r="EAF31"/>
      <c r="EAG31"/>
      <c r="EAH31"/>
      <c r="EAI31"/>
      <c r="EAJ31"/>
      <c r="EAK31"/>
      <c r="EAL31"/>
      <c r="EAM31"/>
      <c r="EAN31"/>
      <c r="EAO31"/>
      <c r="EAP31"/>
      <c r="EAQ31"/>
      <c r="EAR31"/>
      <c r="EAS31"/>
      <c r="EAT31"/>
      <c r="EAU31"/>
      <c r="EAV31"/>
      <c r="EAW31"/>
      <c r="EAX31"/>
      <c r="EAY31"/>
      <c r="EAZ31"/>
      <c r="EBA31"/>
      <c r="EBB31"/>
      <c r="EBC31"/>
      <c r="EBD31"/>
      <c r="EBE31"/>
      <c r="EBF31"/>
      <c r="EBG31"/>
      <c r="EBH31"/>
      <c r="EBI31"/>
      <c r="EBJ31"/>
      <c r="EBK31"/>
      <c r="EBL31"/>
      <c r="EBM31"/>
      <c r="EBN31"/>
      <c r="EBO31"/>
      <c r="EBP31"/>
      <c r="EBQ31"/>
      <c r="EBR31"/>
      <c r="EBS31"/>
      <c r="EBT31"/>
      <c r="EBU31"/>
      <c r="EBV31"/>
      <c r="EBW31"/>
      <c r="EBX31"/>
      <c r="EBY31"/>
      <c r="EBZ31"/>
      <c r="ECA31"/>
      <c r="ECB31"/>
      <c r="ECC31"/>
      <c r="ECD31"/>
      <c r="ECE31"/>
      <c r="ECF31"/>
      <c r="ECG31"/>
      <c r="ECH31"/>
      <c r="ECI31"/>
      <c r="ECJ31"/>
      <c r="ECK31"/>
      <c r="ECL31"/>
      <c r="ECM31"/>
      <c r="ECN31"/>
      <c r="ECO31"/>
      <c r="ECP31"/>
      <c r="ECQ31"/>
      <c r="ECR31"/>
      <c r="ECS31"/>
      <c r="ECT31"/>
      <c r="ECU31"/>
      <c r="ECV31"/>
      <c r="ECW31"/>
      <c r="ECX31"/>
      <c r="ECY31"/>
      <c r="ECZ31"/>
      <c r="EDA31"/>
      <c r="EDB31"/>
      <c r="EDC31"/>
      <c r="EDD31"/>
      <c r="EDE31"/>
      <c r="EDF31"/>
      <c r="EDG31"/>
      <c r="EDH31"/>
      <c r="EDI31"/>
      <c r="EDJ31"/>
      <c r="EDK31"/>
      <c r="EDL31"/>
      <c r="EDM31"/>
      <c r="EDN31"/>
      <c r="EDO31"/>
      <c r="EDP31"/>
      <c r="EDQ31"/>
      <c r="EDR31"/>
      <c r="EDS31"/>
      <c r="EDT31"/>
      <c r="EDU31"/>
      <c r="EDV31"/>
      <c r="EDW31"/>
      <c r="EDX31"/>
      <c r="EDY31"/>
      <c r="EDZ31"/>
      <c r="EEA31"/>
      <c r="EEB31"/>
      <c r="EEC31"/>
      <c r="EED31"/>
      <c r="EEE31"/>
      <c r="EEF31"/>
      <c r="EEG31"/>
      <c r="EEH31"/>
      <c r="EEI31"/>
      <c r="EEJ31"/>
      <c r="EEK31"/>
      <c r="EEL31"/>
      <c r="EEM31"/>
      <c r="EEN31"/>
      <c r="EEO31"/>
      <c r="EEP31"/>
      <c r="EEQ31"/>
      <c r="EER31"/>
      <c r="EES31"/>
      <c r="EET31"/>
      <c r="EEU31"/>
      <c r="EEV31"/>
      <c r="EEW31"/>
      <c r="EEX31"/>
      <c r="EEY31"/>
      <c r="EEZ31"/>
      <c r="EFA31"/>
      <c r="EFB31"/>
      <c r="EFC31"/>
      <c r="EFD31"/>
      <c r="EFE31"/>
      <c r="EFF31"/>
      <c r="EFG31"/>
      <c r="EFH31"/>
      <c r="EFI31"/>
      <c r="EFJ31"/>
      <c r="EFK31"/>
      <c r="EFL31"/>
      <c r="EFM31"/>
      <c r="EFN31"/>
      <c r="EFO31"/>
      <c r="EFP31"/>
      <c r="EFQ31"/>
      <c r="EFR31"/>
      <c r="EFS31"/>
      <c r="EFT31"/>
      <c r="EFU31"/>
      <c r="EFV31"/>
      <c r="EFW31"/>
      <c r="EFX31"/>
      <c r="EFY31"/>
      <c r="EFZ31"/>
      <c r="EGA31"/>
      <c r="EGB31"/>
      <c r="EGC31"/>
      <c r="EGD31"/>
      <c r="EGE31"/>
      <c r="EGF31"/>
      <c r="EGG31"/>
      <c r="EGH31"/>
      <c r="EGI31"/>
      <c r="EGJ31"/>
      <c r="EGK31"/>
      <c r="EGL31"/>
      <c r="EGM31"/>
      <c r="EGN31"/>
      <c r="EGO31"/>
      <c r="EGP31"/>
      <c r="EGQ31"/>
      <c r="EGR31"/>
      <c r="EGS31"/>
      <c r="EGT31"/>
      <c r="EGU31"/>
      <c r="EGV31"/>
      <c r="EGW31"/>
      <c r="EGX31"/>
      <c r="EGY31"/>
      <c r="EGZ31"/>
      <c r="EHA31"/>
      <c r="EHB31"/>
      <c r="EHC31"/>
      <c r="EHD31"/>
      <c r="EHE31"/>
      <c r="EHF31"/>
      <c r="EHG31"/>
      <c r="EHH31"/>
      <c r="EHI31"/>
      <c r="EHJ31"/>
      <c r="EHK31"/>
      <c r="EHL31"/>
      <c r="EHM31"/>
      <c r="EHN31"/>
      <c r="EHO31"/>
      <c r="EHP31"/>
      <c r="EHQ31"/>
      <c r="EHR31"/>
      <c r="EHS31"/>
      <c r="EHT31"/>
      <c r="EHU31"/>
      <c r="EHV31"/>
      <c r="EHW31"/>
      <c r="EHX31"/>
      <c r="EHY31"/>
      <c r="EHZ31"/>
      <c r="EIA31"/>
      <c r="EIB31"/>
      <c r="EIC31"/>
      <c r="EID31"/>
      <c r="EIE31"/>
      <c r="EIF31"/>
      <c r="EIG31"/>
      <c r="EIH31"/>
      <c r="EII31"/>
      <c r="EIJ31"/>
      <c r="EIK31"/>
      <c r="EIL31"/>
      <c r="EIM31"/>
      <c r="EIN31"/>
      <c r="EIO31"/>
      <c r="EIP31"/>
      <c r="EIQ31"/>
      <c r="EIR31"/>
      <c r="EIS31"/>
      <c r="EIT31"/>
      <c r="EIU31"/>
      <c r="EIV31"/>
      <c r="EIW31"/>
      <c r="EIX31"/>
      <c r="EIY31"/>
      <c r="EIZ31"/>
      <c r="EJA31"/>
      <c r="EJB31"/>
      <c r="EJC31"/>
      <c r="EJD31"/>
      <c r="EJE31"/>
      <c r="EJF31"/>
      <c r="EJG31"/>
      <c r="EJH31"/>
      <c r="EJI31"/>
      <c r="EJJ31"/>
      <c r="EJK31"/>
      <c r="EJL31"/>
      <c r="EJM31"/>
      <c r="EJN31"/>
      <c r="EJO31"/>
      <c r="EJP31"/>
      <c r="EJQ31"/>
      <c r="EJR31"/>
      <c r="EJS31"/>
      <c r="EJT31"/>
      <c r="EJU31"/>
      <c r="EJV31"/>
      <c r="EJW31"/>
      <c r="EJX31"/>
      <c r="EJY31"/>
      <c r="EJZ31"/>
      <c r="EKA31"/>
      <c r="EKB31"/>
      <c r="EKC31"/>
      <c r="EKD31"/>
      <c r="EKE31"/>
      <c r="EKF31"/>
      <c r="EKG31"/>
      <c r="EKH31"/>
      <c r="EKI31"/>
      <c r="EKJ31"/>
      <c r="EKK31"/>
      <c r="EKL31"/>
      <c r="EKM31"/>
      <c r="EKN31"/>
      <c r="EKO31"/>
      <c r="EKP31"/>
      <c r="EKQ31"/>
      <c r="EKR31"/>
      <c r="EKS31"/>
      <c r="EKT31"/>
      <c r="EKU31"/>
      <c r="EKV31"/>
      <c r="EKW31"/>
      <c r="EKX31"/>
      <c r="EKY31"/>
      <c r="EKZ31"/>
      <c r="ELA31"/>
      <c r="ELB31"/>
      <c r="ELC31"/>
      <c r="ELD31"/>
      <c r="ELE31"/>
      <c r="ELF31"/>
      <c r="ELG31"/>
      <c r="ELH31"/>
      <c r="ELI31"/>
      <c r="ELJ31"/>
      <c r="ELK31"/>
      <c r="ELL31"/>
      <c r="ELM31"/>
      <c r="ELN31"/>
      <c r="ELO31"/>
      <c r="ELP31"/>
      <c r="ELQ31"/>
      <c r="ELR31"/>
      <c r="ELS31"/>
      <c r="ELT31"/>
      <c r="ELU31"/>
      <c r="ELV31"/>
      <c r="ELW31"/>
      <c r="ELX31"/>
      <c r="ELY31"/>
      <c r="ELZ31"/>
      <c r="EMA31"/>
      <c r="EMB31"/>
      <c r="EMC31"/>
      <c r="EMD31"/>
      <c r="EME31"/>
      <c r="EMF31"/>
      <c r="EMG31"/>
      <c r="EMH31"/>
      <c r="EMI31"/>
      <c r="EMJ31"/>
      <c r="EMK31"/>
      <c r="EML31"/>
      <c r="EMM31"/>
      <c r="EMN31"/>
      <c r="EMO31"/>
      <c r="EMP31"/>
      <c r="EMQ31"/>
      <c r="EMR31"/>
      <c r="EMS31"/>
      <c r="EMT31"/>
      <c r="EMU31"/>
      <c r="EMV31"/>
      <c r="EMW31"/>
      <c r="EMX31"/>
      <c r="EMY31"/>
      <c r="EMZ31"/>
      <c r="ENA31"/>
      <c r="ENB31"/>
      <c r="ENC31"/>
      <c r="END31"/>
      <c r="ENE31"/>
      <c r="ENF31"/>
      <c r="ENG31"/>
      <c r="ENH31"/>
      <c r="ENI31"/>
      <c r="ENJ31"/>
      <c r="ENK31"/>
      <c r="ENL31"/>
      <c r="ENM31"/>
      <c r="ENN31"/>
      <c r="ENO31"/>
      <c r="ENP31"/>
      <c r="ENQ31"/>
      <c r="ENR31"/>
      <c r="ENS31"/>
      <c r="ENT31"/>
      <c r="ENU31"/>
      <c r="ENV31"/>
      <c r="ENW31"/>
      <c r="ENX31"/>
      <c r="ENY31"/>
      <c r="ENZ31"/>
      <c r="EOA31"/>
      <c r="EOB31"/>
      <c r="EOC31"/>
      <c r="EOD31"/>
      <c r="EOE31"/>
      <c r="EOF31"/>
      <c r="EOG31"/>
      <c r="EOH31"/>
      <c r="EOI31"/>
      <c r="EOJ31"/>
      <c r="EOK31"/>
      <c r="EOL31"/>
      <c r="EOM31"/>
      <c r="EON31"/>
      <c r="EOO31"/>
      <c r="EOP31"/>
      <c r="EOQ31"/>
      <c r="EOR31"/>
      <c r="EOS31"/>
      <c r="EOT31"/>
      <c r="EOU31"/>
      <c r="EOV31"/>
      <c r="EOW31"/>
      <c r="EOX31"/>
      <c r="EOY31"/>
      <c r="EOZ31"/>
      <c r="EPA31"/>
      <c r="EPB31"/>
      <c r="EPC31"/>
      <c r="EPD31"/>
      <c r="EPE31"/>
      <c r="EPF31"/>
      <c r="EPG31"/>
      <c r="EPH31"/>
      <c r="EPI31"/>
      <c r="EPJ31"/>
      <c r="EPK31"/>
      <c r="EPL31"/>
      <c r="EPM31"/>
      <c r="EPN31"/>
      <c r="EPO31"/>
      <c r="EPP31"/>
      <c r="EPQ31"/>
      <c r="EPR31"/>
      <c r="EPS31"/>
      <c r="EPT31"/>
      <c r="EPU31"/>
      <c r="EPV31"/>
      <c r="EPW31"/>
      <c r="EPX31"/>
      <c r="EPY31"/>
      <c r="EPZ31"/>
      <c r="EQA31"/>
      <c r="EQB31"/>
      <c r="EQC31"/>
      <c r="EQD31"/>
      <c r="EQE31"/>
      <c r="EQF31"/>
      <c r="EQG31"/>
      <c r="EQH31"/>
      <c r="EQI31"/>
      <c r="EQJ31"/>
      <c r="EQK31"/>
      <c r="EQL31"/>
      <c r="EQM31"/>
      <c r="EQN31"/>
      <c r="EQO31"/>
      <c r="EQP31"/>
      <c r="EQQ31"/>
      <c r="EQR31"/>
      <c r="EQS31"/>
      <c r="EQT31"/>
      <c r="EQU31"/>
      <c r="EQV31"/>
      <c r="EQW31"/>
      <c r="EQX31"/>
      <c r="EQY31"/>
      <c r="EQZ31"/>
      <c r="ERA31"/>
      <c r="ERB31"/>
      <c r="ERC31"/>
      <c r="ERD31"/>
      <c r="ERE31"/>
      <c r="ERF31"/>
      <c r="ERG31"/>
      <c r="ERH31"/>
      <c r="ERI31"/>
      <c r="ERJ31"/>
      <c r="ERK31"/>
      <c r="ERL31"/>
      <c r="ERM31"/>
      <c r="ERN31"/>
      <c r="ERO31"/>
      <c r="ERP31"/>
      <c r="ERQ31"/>
      <c r="ERR31"/>
      <c r="ERS31"/>
      <c r="ERT31"/>
      <c r="ERU31"/>
      <c r="ERV31"/>
      <c r="ERW31"/>
      <c r="ERX31"/>
      <c r="ERY31"/>
      <c r="ERZ31"/>
      <c r="ESA31"/>
      <c r="ESB31"/>
      <c r="ESC31"/>
      <c r="ESD31"/>
      <c r="ESE31"/>
      <c r="ESF31"/>
      <c r="ESG31"/>
      <c r="ESH31"/>
      <c r="ESI31"/>
      <c r="ESJ31"/>
      <c r="ESK31"/>
      <c r="ESL31"/>
      <c r="ESM31"/>
      <c r="ESN31"/>
      <c r="ESO31"/>
      <c r="ESP31"/>
      <c r="ESQ31"/>
      <c r="ESR31"/>
      <c r="ESS31"/>
      <c r="EST31"/>
      <c r="ESU31"/>
      <c r="ESV31"/>
      <c r="ESW31"/>
      <c r="ESX31"/>
      <c r="ESY31"/>
      <c r="ESZ31"/>
      <c r="ETA31"/>
      <c r="ETB31"/>
      <c r="ETC31"/>
      <c r="ETD31"/>
      <c r="ETE31"/>
      <c r="ETF31"/>
      <c r="ETG31"/>
      <c r="ETH31"/>
      <c r="ETI31"/>
      <c r="ETJ31"/>
      <c r="ETK31"/>
      <c r="ETL31"/>
      <c r="ETM31"/>
      <c r="ETN31"/>
      <c r="ETO31"/>
      <c r="ETP31"/>
      <c r="ETQ31"/>
      <c r="ETR31"/>
      <c r="ETS31"/>
      <c r="ETT31"/>
      <c r="ETU31"/>
      <c r="ETV31"/>
      <c r="ETW31"/>
      <c r="ETX31"/>
      <c r="ETY31"/>
      <c r="ETZ31"/>
      <c r="EUA31"/>
      <c r="EUB31"/>
      <c r="EUC31"/>
      <c r="EUD31"/>
      <c r="EUE31"/>
      <c r="EUF31"/>
      <c r="EUG31"/>
      <c r="EUH31"/>
      <c r="EUI31"/>
      <c r="EUJ31"/>
      <c r="EUK31"/>
      <c r="EUL31"/>
      <c r="EUM31"/>
      <c r="EUN31"/>
      <c r="EUO31"/>
      <c r="EUP31"/>
      <c r="EUQ31"/>
      <c r="EUR31"/>
      <c r="EUS31"/>
      <c r="EUT31"/>
      <c r="EUU31"/>
      <c r="EUV31"/>
      <c r="EUW31"/>
      <c r="EUX31"/>
      <c r="EUY31"/>
      <c r="EUZ31"/>
      <c r="EVA31"/>
      <c r="EVB31"/>
      <c r="EVC31"/>
      <c r="EVD31"/>
      <c r="EVE31"/>
      <c r="EVF31"/>
      <c r="EVG31"/>
      <c r="EVH31"/>
      <c r="EVI31"/>
      <c r="EVJ31"/>
      <c r="EVK31"/>
      <c r="EVL31"/>
      <c r="EVM31"/>
      <c r="EVN31"/>
      <c r="EVO31"/>
      <c r="EVP31"/>
      <c r="EVQ31"/>
      <c r="EVR31"/>
      <c r="EVS31"/>
      <c r="EVT31"/>
      <c r="EVU31"/>
      <c r="EVV31"/>
      <c r="EVW31"/>
      <c r="EVX31"/>
      <c r="EVY31"/>
      <c r="EVZ31"/>
      <c r="EWA31"/>
      <c r="EWB31"/>
      <c r="EWC31"/>
      <c r="EWD31"/>
      <c r="EWE31"/>
      <c r="EWF31"/>
      <c r="EWG31"/>
      <c r="EWH31"/>
      <c r="EWI31"/>
      <c r="EWJ31"/>
      <c r="EWK31"/>
      <c r="EWL31"/>
      <c r="EWM31"/>
      <c r="EWN31"/>
      <c r="EWO31"/>
      <c r="EWP31"/>
      <c r="EWQ31"/>
      <c r="EWR31"/>
      <c r="EWS31"/>
      <c r="EWT31"/>
      <c r="EWU31"/>
      <c r="EWV31"/>
      <c r="EWW31"/>
      <c r="EWX31"/>
      <c r="EWY31"/>
      <c r="EWZ31"/>
      <c r="EXA31"/>
      <c r="EXB31"/>
      <c r="EXC31"/>
      <c r="EXD31"/>
      <c r="EXE31"/>
      <c r="EXF31"/>
      <c r="EXG31"/>
      <c r="EXH31"/>
      <c r="EXI31"/>
      <c r="EXJ31"/>
      <c r="EXK31"/>
      <c r="EXL31"/>
      <c r="EXM31"/>
      <c r="EXN31"/>
      <c r="EXO31"/>
      <c r="EXP31"/>
      <c r="EXQ31"/>
      <c r="EXR31"/>
      <c r="EXS31"/>
      <c r="EXT31"/>
      <c r="EXU31"/>
      <c r="EXV31"/>
      <c r="EXW31"/>
      <c r="EXX31"/>
      <c r="EXY31"/>
      <c r="EXZ31"/>
      <c r="EYA31"/>
      <c r="EYB31"/>
      <c r="EYC31"/>
      <c r="EYD31"/>
      <c r="EYE31"/>
      <c r="EYF31"/>
      <c r="EYG31"/>
      <c r="EYH31"/>
      <c r="EYI31"/>
      <c r="EYJ31"/>
      <c r="EYK31"/>
      <c r="EYL31"/>
      <c r="EYM31"/>
      <c r="EYN31"/>
      <c r="EYO31"/>
      <c r="EYP31"/>
      <c r="EYQ31"/>
      <c r="EYR31"/>
      <c r="EYS31"/>
      <c r="EYT31"/>
      <c r="EYU31"/>
      <c r="EYV31"/>
      <c r="EYW31"/>
      <c r="EYX31"/>
      <c r="EYY31"/>
      <c r="EYZ31"/>
      <c r="EZA31"/>
      <c r="EZB31"/>
      <c r="EZC31"/>
      <c r="EZD31"/>
      <c r="EZE31"/>
      <c r="EZF31"/>
      <c r="EZG31"/>
      <c r="EZH31"/>
      <c r="EZI31"/>
      <c r="EZJ31"/>
      <c r="EZK31"/>
      <c r="EZL31"/>
      <c r="EZM31"/>
      <c r="EZN31"/>
      <c r="EZO31"/>
      <c r="EZP31"/>
      <c r="EZQ31"/>
      <c r="EZR31"/>
      <c r="EZS31"/>
      <c r="EZT31"/>
      <c r="EZU31"/>
      <c r="EZV31"/>
      <c r="EZW31"/>
      <c r="EZX31"/>
      <c r="EZY31"/>
      <c r="EZZ31"/>
      <c r="FAA31"/>
      <c r="FAB31"/>
      <c r="FAC31"/>
      <c r="FAD31"/>
      <c r="FAE31"/>
      <c r="FAF31"/>
      <c r="FAG31"/>
      <c r="FAH31"/>
      <c r="FAI31"/>
      <c r="FAJ31"/>
      <c r="FAK31"/>
      <c r="FAL31"/>
      <c r="FAM31"/>
      <c r="FAN31"/>
      <c r="FAO31"/>
      <c r="FAP31"/>
      <c r="FAQ31"/>
      <c r="FAR31"/>
      <c r="FAS31"/>
      <c r="FAT31"/>
      <c r="FAU31"/>
      <c r="FAV31"/>
      <c r="FAW31"/>
      <c r="FAX31"/>
      <c r="FAY31"/>
      <c r="FAZ31"/>
      <c r="FBA31"/>
      <c r="FBB31"/>
      <c r="FBC31"/>
      <c r="FBD31"/>
      <c r="FBE31"/>
      <c r="FBF31"/>
      <c r="FBG31"/>
      <c r="FBH31"/>
      <c r="FBI31"/>
      <c r="FBJ31"/>
      <c r="FBK31"/>
      <c r="FBL31"/>
      <c r="FBM31"/>
      <c r="FBN31"/>
      <c r="FBO31"/>
      <c r="FBP31"/>
      <c r="FBQ31"/>
      <c r="FBR31"/>
      <c r="FBS31"/>
      <c r="FBT31"/>
      <c r="FBU31"/>
      <c r="FBV31"/>
      <c r="FBW31"/>
      <c r="FBX31"/>
      <c r="FBY31"/>
      <c r="FBZ31"/>
      <c r="FCA31"/>
      <c r="FCB31"/>
      <c r="FCC31"/>
      <c r="FCD31"/>
      <c r="FCE31"/>
      <c r="FCF31"/>
      <c r="FCG31"/>
      <c r="FCH31"/>
      <c r="FCI31"/>
      <c r="FCJ31"/>
      <c r="FCK31"/>
      <c r="FCL31"/>
      <c r="FCM31"/>
      <c r="FCN31"/>
      <c r="FCO31"/>
      <c r="FCP31"/>
      <c r="FCQ31"/>
      <c r="FCR31"/>
      <c r="FCS31"/>
      <c r="FCT31"/>
      <c r="FCU31"/>
      <c r="FCV31"/>
      <c r="FCW31"/>
      <c r="FCX31"/>
      <c r="FCY31"/>
      <c r="FCZ31"/>
      <c r="FDA31"/>
      <c r="FDB31"/>
      <c r="FDC31"/>
      <c r="FDD31"/>
      <c r="FDE31"/>
      <c r="FDF31"/>
      <c r="FDG31"/>
      <c r="FDH31"/>
      <c r="FDI31"/>
      <c r="FDJ31"/>
      <c r="FDK31"/>
      <c r="FDL31"/>
      <c r="FDM31"/>
      <c r="FDN31"/>
      <c r="FDO31"/>
      <c r="FDP31"/>
      <c r="FDQ31"/>
      <c r="FDR31"/>
      <c r="FDS31"/>
      <c r="FDT31"/>
      <c r="FDU31"/>
      <c r="FDV31"/>
      <c r="FDW31"/>
      <c r="FDX31"/>
      <c r="FDY31"/>
      <c r="FDZ31"/>
      <c r="FEA31"/>
      <c r="FEB31"/>
      <c r="FEC31"/>
      <c r="FED31"/>
      <c r="FEE31"/>
      <c r="FEF31"/>
      <c r="FEG31"/>
      <c r="FEH31"/>
      <c r="FEI31"/>
      <c r="FEJ31"/>
      <c r="FEK31"/>
      <c r="FEL31"/>
      <c r="FEM31"/>
      <c r="FEN31"/>
      <c r="FEO31"/>
      <c r="FEP31"/>
      <c r="FEQ31"/>
      <c r="FER31"/>
      <c r="FES31"/>
      <c r="FET31"/>
      <c r="FEU31"/>
      <c r="FEV31"/>
      <c r="FEW31"/>
      <c r="FEX31"/>
      <c r="FEY31"/>
      <c r="FEZ31"/>
      <c r="FFA31"/>
      <c r="FFB31"/>
      <c r="FFC31"/>
      <c r="FFD31"/>
      <c r="FFE31"/>
      <c r="FFF31"/>
      <c r="FFG31"/>
      <c r="FFH31"/>
      <c r="FFI31"/>
      <c r="FFJ31"/>
      <c r="FFK31"/>
      <c r="FFL31"/>
      <c r="FFM31"/>
      <c r="FFN31"/>
      <c r="FFO31"/>
      <c r="FFP31"/>
      <c r="FFQ31"/>
      <c r="FFR31"/>
      <c r="FFS31"/>
      <c r="FFT31"/>
      <c r="FFU31"/>
      <c r="FFV31"/>
      <c r="FFW31"/>
      <c r="FFX31"/>
      <c r="FFY31"/>
      <c r="FFZ31"/>
      <c r="FGA31"/>
      <c r="FGB31"/>
      <c r="FGC31"/>
      <c r="FGD31"/>
      <c r="FGE31"/>
      <c r="FGF31"/>
      <c r="FGG31"/>
      <c r="FGH31"/>
      <c r="FGI31"/>
      <c r="FGJ31"/>
      <c r="FGK31"/>
      <c r="FGL31"/>
      <c r="FGM31"/>
      <c r="FGN31"/>
      <c r="FGO31"/>
      <c r="FGP31"/>
      <c r="FGQ31"/>
      <c r="FGR31"/>
      <c r="FGS31"/>
      <c r="FGT31"/>
      <c r="FGU31"/>
      <c r="FGV31"/>
      <c r="FGW31"/>
      <c r="FGX31"/>
      <c r="FGY31"/>
      <c r="FGZ31"/>
      <c r="FHA31"/>
      <c r="FHB31"/>
      <c r="FHC31"/>
      <c r="FHD31"/>
      <c r="FHE31"/>
      <c r="FHF31"/>
      <c r="FHG31"/>
      <c r="FHH31"/>
      <c r="FHI31"/>
      <c r="FHJ31"/>
      <c r="FHK31"/>
      <c r="FHL31"/>
      <c r="FHM31"/>
      <c r="FHN31"/>
      <c r="FHO31"/>
      <c r="FHP31"/>
      <c r="FHQ31"/>
      <c r="FHR31"/>
      <c r="FHS31"/>
      <c r="FHT31"/>
      <c r="FHU31"/>
      <c r="FHV31"/>
      <c r="FHW31"/>
      <c r="FHX31"/>
      <c r="FHY31"/>
      <c r="FHZ31"/>
      <c r="FIA31"/>
      <c r="FIB31"/>
      <c r="FIC31"/>
      <c r="FID31"/>
      <c r="FIE31"/>
      <c r="FIF31"/>
      <c r="FIG31"/>
      <c r="FIH31"/>
      <c r="FII31"/>
      <c r="FIJ31"/>
      <c r="FIK31"/>
      <c r="FIL31"/>
      <c r="FIM31"/>
      <c r="FIN31"/>
      <c r="FIO31"/>
      <c r="FIP31"/>
      <c r="FIQ31"/>
      <c r="FIR31"/>
      <c r="FIS31"/>
      <c r="FIT31"/>
      <c r="FIU31"/>
      <c r="FIV31"/>
      <c r="FIW31"/>
      <c r="FIX31"/>
      <c r="FIY31"/>
      <c r="FIZ31"/>
      <c r="FJA31"/>
      <c r="FJB31"/>
      <c r="FJC31"/>
      <c r="FJD31"/>
      <c r="FJE31"/>
      <c r="FJF31"/>
      <c r="FJG31"/>
      <c r="FJH31"/>
      <c r="FJI31"/>
      <c r="FJJ31"/>
      <c r="FJK31"/>
      <c r="FJL31"/>
      <c r="FJM31"/>
      <c r="FJN31"/>
      <c r="FJO31"/>
      <c r="FJP31"/>
      <c r="FJQ31"/>
      <c r="FJR31"/>
      <c r="FJS31"/>
      <c r="FJT31"/>
      <c r="FJU31"/>
      <c r="FJV31"/>
      <c r="FJW31"/>
      <c r="FJX31"/>
      <c r="FJY31"/>
      <c r="FJZ31"/>
      <c r="FKA31"/>
      <c r="FKB31"/>
      <c r="FKC31"/>
      <c r="FKD31"/>
      <c r="FKE31"/>
      <c r="FKF31"/>
      <c r="FKG31"/>
      <c r="FKH31"/>
      <c r="FKI31"/>
      <c r="FKJ31"/>
      <c r="FKK31"/>
      <c r="FKL31"/>
      <c r="FKM31"/>
      <c r="FKN31"/>
      <c r="FKO31"/>
      <c r="FKP31"/>
      <c r="FKQ31"/>
      <c r="FKR31"/>
      <c r="FKS31"/>
      <c r="FKT31"/>
      <c r="FKU31"/>
      <c r="FKV31"/>
      <c r="FKW31"/>
      <c r="FKX31"/>
      <c r="FKY31"/>
      <c r="FKZ31"/>
      <c r="FLA31"/>
      <c r="FLB31"/>
      <c r="FLC31"/>
      <c r="FLD31"/>
      <c r="FLE31"/>
      <c r="FLF31"/>
      <c r="FLG31"/>
      <c r="FLH31"/>
      <c r="FLI31"/>
      <c r="FLJ31"/>
      <c r="FLK31"/>
      <c r="FLL31"/>
      <c r="FLM31"/>
      <c r="FLN31"/>
      <c r="FLO31"/>
      <c r="FLP31"/>
      <c r="FLQ31"/>
      <c r="FLR31"/>
      <c r="FLS31"/>
      <c r="FLT31"/>
      <c r="FLU31"/>
      <c r="FLV31"/>
      <c r="FLW31"/>
      <c r="FLX31"/>
      <c r="FLY31"/>
      <c r="FLZ31"/>
      <c r="FMA31"/>
      <c r="FMB31"/>
      <c r="FMC31"/>
      <c r="FMD31"/>
      <c r="FME31"/>
      <c r="FMF31"/>
      <c r="FMG31"/>
      <c r="FMH31"/>
      <c r="FMI31"/>
      <c r="FMJ31"/>
      <c r="FMK31"/>
      <c r="FML31"/>
      <c r="FMM31"/>
      <c r="FMN31"/>
      <c r="FMO31"/>
      <c r="FMP31"/>
      <c r="FMQ31"/>
      <c r="FMR31"/>
      <c r="FMS31"/>
      <c r="FMT31"/>
      <c r="FMU31"/>
      <c r="FMV31"/>
      <c r="FMW31"/>
      <c r="FMX31"/>
      <c r="FMY31"/>
      <c r="FMZ31"/>
      <c r="FNA31"/>
      <c r="FNB31"/>
      <c r="FNC31"/>
      <c r="FND31"/>
      <c r="FNE31"/>
      <c r="FNF31"/>
      <c r="FNG31"/>
      <c r="FNH31"/>
      <c r="FNI31"/>
      <c r="FNJ31"/>
      <c r="FNK31"/>
      <c r="FNL31"/>
      <c r="FNM31"/>
      <c r="FNN31"/>
      <c r="FNO31"/>
      <c r="FNP31"/>
      <c r="FNQ31"/>
      <c r="FNR31"/>
      <c r="FNS31"/>
      <c r="FNT31"/>
      <c r="FNU31"/>
      <c r="FNV31"/>
      <c r="FNW31"/>
      <c r="FNX31"/>
      <c r="FNY31"/>
      <c r="FNZ31"/>
      <c r="FOA31"/>
      <c r="FOB31"/>
      <c r="FOC31"/>
      <c r="FOD31"/>
      <c r="FOE31"/>
      <c r="FOF31"/>
      <c r="FOG31"/>
      <c r="FOH31"/>
      <c r="FOI31"/>
      <c r="FOJ31"/>
      <c r="FOK31"/>
      <c r="FOL31"/>
      <c r="FOM31"/>
      <c r="FON31"/>
      <c r="FOO31"/>
      <c r="FOP31"/>
      <c r="FOQ31"/>
      <c r="FOR31"/>
      <c r="FOS31"/>
      <c r="FOT31"/>
      <c r="FOU31"/>
      <c r="FOV31"/>
      <c r="FOW31"/>
      <c r="FOX31"/>
      <c r="FOY31"/>
      <c r="FOZ31"/>
      <c r="FPA31"/>
      <c r="FPB31"/>
      <c r="FPC31"/>
      <c r="FPD31"/>
      <c r="FPE31"/>
      <c r="FPF31"/>
      <c r="FPG31"/>
      <c r="FPH31"/>
      <c r="FPI31"/>
      <c r="FPJ31"/>
      <c r="FPK31"/>
      <c r="FPL31"/>
      <c r="FPM31"/>
      <c r="FPN31"/>
      <c r="FPO31"/>
      <c r="FPP31"/>
      <c r="FPQ31"/>
      <c r="FPR31"/>
      <c r="FPS31"/>
      <c r="FPT31"/>
      <c r="FPU31"/>
      <c r="FPV31"/>
      <c r="FPW31"/>
      <c r="FPX31"/>
      <c r="FPY31"/>
      <c r="FPZ31"/>
      <c r="FQA31"/>
      <c r="FQB31"/>
      <c r="FQC31"/>
      <c r="FQD31"/>
      <c r="FQE31"/>
      <c r="FQF31"/>
      <c r="FQG31"/>
      <c r="FQH31"/>
      <c r="FQI31"/>
      <c r="FQJ31"/>
      <c r="FQK31"/>
      <c r="FQL31"/>
      <c r="FQM31"/>
      <c r="FQN31"/>
      <c r="FQO31"/>
      <c r="FQP31"/>
      <c r="FQQ31"/>
      <c r="FQR31"/>
      <c r="FQS31"/>
      <c r="FQT31"/>
      <c r="FQU31"/>
      <c r="FQV31"/>
      <c r="FQW31"/>
      <c r="FQX31"/>
      <c r="FQY31"/>
      <c r="FQZ31"/>
      <c r="FRA31"/>
      <c r="FRB31"/>
      <c r="FRC31"/>
      <c r="FRD31"/>
      <c r="FRE31"/>
      <c r="FRF31"/>
      <c r="FRG31"/>
      <c r="FRH31"/>
      <c r="FRI31"/>
      <c r="FRJ31"/>
      <c r="FRK31"/>
      <c r="FRL31"/>
      <c r="FRM31"/>
      <c r="FRN31"/>
      <c r="FRO31"/>
      <c r="FRP31"/>
      <c r="FRQ31"/>
      <c r="FRR31"/>
      <c r="FRS31"/>
      <c r="FRT31"/>
      <c r="FRU31"/>
      <c r="FRV31"/>
      <c r="FRW31"/>
      <c r="FRX31"/>
      <c r="FRY31"/>
      <c r="FRZ31"/>
      <c r="FSA31"/>
      <c r="FSB31"/>
      <c r="FSC31"/>
      <c r="FSD31"/>
      <c r="FSE31"/>
      <c r="FSF31"/>
      <c r="FSG31"/>
      <c r="FSH31"/>
      <c r="FSI31"/>
      <c r="FSJ31"/>
      <c r="FSK31"/>
      <c r="FSL31"/>
      <c r="FSM31"/>
      <c r="FSN31"/>
      <c r="FSO31"/>
      <c r="FSP31"/>
      <c r="FSQ31"/>
      <c r="FSR31"/>
      <c r="FSS31"/>
      <c r="FST31"/>
      <c r="FSU31"/>
      <c r="FSV31"/>
      <c r="FSW31"/>
      <c r="FSX31"/>
      <c r="FSY31"/>
      <c r="FSZ31"/>
      <c r="FTA31"/>
      <c r="FTB31"/>
      <c r="FTC31"/>
      <c r="FTD31"/>
      <c r="FTE31"/>
      <c r="FTF31"/>
      <c r="FTG31"/>
      <c r="FTH31"/>
      <c r="FTI31"/>
      <c r="FTJ31"/>
      <c r="FTK31"/>
      <c r="FTL31"/>
      <c r="FTM31"/>
      <c r="FTN31"/>
      <c r="FTO31"/>
      <c r="FTP31"/>
      <c r="FTQ31"/>
      <c r="FTR31"/>
      <c r="FTS31"/>
      <c r="FTT31"/>
      <c r="FTU31"/>
      <c r="FTV31"/>
      <c r="FTW31"/>
      <c r="FTX31"/>
      <c r="FTY31"/>
      <c r="FTZ31"/>
      <c r="FUA31"/>
      <c r="FUB31"/>
      <c r="FUC31"/>
      <c r="FUD31"/>
      <c r="FUE31"/>
      <c r="FUF31"/>
      <c r="FUG31"/>
      <c r="FUH31"/>
      <c r="FUI31"/>
      <c r="FUJ31"/>
      <c r="FUK31"/>
      <c r="FUL31"/>
      <c r="FUM31"/>
      <c r="FUN31"/>
      <c r="FUO31"/>
      <c r="FUP31"/>
      <c r="FUQ31"/>
      <c r="FUR31"/>
      <c r="FUS31"/>
      <c r="FUT31"/>
      <c r="FUU31"/>
      <c r="FUV31"/>
      <c r="FUW31"/>
      <c r="FUX31"/>
      <c r="FUY31"/>
      <c r="FUZ31"/>
      <c r="FVA31"/>
      <c r="FVB31"/>
      <c r="FVC31"/>
      <c r="FVD31"/>
      <c r="FVE31"/>
      <c r="FVF31"/>
      <c r="FVG31"/>
      <c r="FVH31"/>
      <c r="FVI31"/>
      <c r="FVJ31"/>
      <c r="FVK31"/>
      <c r="FVL31"/>
      <c r="FVM31"/>
      <c r="FVN31"/>
      <c r="FVO31"/>
      <c r="FVP31"/>
      <c r="FVQ31"/>
      <c r="FVR31"/>
      <c r="FVS31"/>
      <c r="FVT31"/>
      <c r="FVU31"/>
      <c r="FVV31"/>
      <c r="FVW31"/>
      <c r="FVX31"/>
      <c r="FVY31"/>
      <c r="FVZ31"/>
      <c r="FWA31"/>
      <c r="FWB31"/>
      <c r="FWC31"/>
      <c r="FWD31"/>
      <c r="FWE31"/>
      <c r="FWF31"/>
      <c r="FWG31"/>
      <c r="FWH31"/>
      <c r="FWI31"/>
      <c r="FWJ31"/>
      <c r="FWK31"/>
      <c r="FWL31"/>
      <c r="FWM31"/>
      <c r="FWN31"/>
      <c r="FWO31"/>
      <c r="FWP31"/>
      <c r="FWQ31"/>
      <c r="FWR31"/>
      <c r="FWS31"/>
      <c r="FWT31"/>
      <c r="FWU31"/>
      <c r="FWV31"/>
      <c r="FWW31"/>
      <c r="FWX31"/>
      <c r="FWY31"/>
      <c r="FWZ31"/>
      <c r="FXA31"/>
      <c r="FXB31"/>
      <c r="FXC31"/>
      <c r="FXD31"/>
      <c r="FXE31"/>
      <c r="FXF31"/>
      <c r="FXG31"/>
      <c r="FXH31"/>
      <c r="FXI31"/>
      <c r="FXJ31"/>
      <c r="FXK31"/>
      <c r="FXL31"/>
      <c r="FXM31"/>
      <c r="FXN31"/>
      <c r="FXO31"/>
      <c r="FXP31"/>
      <c r="FXQ31"/>
      <c r="FXR31"/>
      <c r="FXS31"/>
      <c r="FXT31"/>
      <c r="FXU31"/>
      <c r="FXV31"/>
      <c r="FXW31"/>
      <c r="FXX31"/>
      <c r="FXY31"/>
      <c r="FXZ31"/>
      <c r="FYA31"/>
      <c r="FYB31"/>
      <c r="FYC31"/>
      <c r="FYD31"/>
      <c r="FYE31"/>
      <c r="FYF31"/>
      <c r="FYG31"/>
      <c r="FYH31"/>
      <c r="FYI31"/>
      <c r="FYJ31"/>
      <c r="FYK31"/>
      <c r="FYL31"/>
      <c r="FYM31"/>
      <c r="FYN31"/>
      <c r="FYO31"/>
      <c r="FYP31"/>
      <c r="FYQ31"/>
      <c r="FYR31"/>
      <c r="FYS31"/>
      <c r="FYT31"/>
      <c r="FYU31"/>
      <c r="FYV31"/>
      <c r="FYW31"/>
      <c r="FYX31"/>
      <c r="FYY31"/>
      <c r="FYZ31"/>
      <c r="FZA31"/>
      <c r="FZB31"/>
      <c r="FZC31"/>
      <c r="FZD31"/>
      <c r="FZE31"/>
      <c r="FZF31"/>
      <c r="FZG31"/>
      <c r="FZH31"/>
      <c r="FZI31"/>
      <c r="FZJ31"/>
      <c r="FZK31"/>
      <c r="FZL31"/>
      <c r="FZM31"/>
      <c r="FZN31"/>
      <c r="FZO31"/>
      <c r="FZP31"/>
      <c r="FZQ31"/>
      <c r="FZR31"/>
      <c r="FZS31"/>
      <c r="FZT31"/>
      <c r="FZU31"/>
      <c r="FZV31"/>
      <c r="FZW31"/>
      <c r="FZX31"/>
      <c r="FZY31"/>
      <c r="FZZ31"/>
      <c r="GAA31"/>
      <c r="GAB31"/>
      <c r="GAC31"/>
      <c r="GAD31"/>
      <c r="GAE31"/>
      <c r="GAF31"/>
      <c r="GAG31"/>
      <c r="GAH31"/>
      <c r="GAI31"/>
      <c r="GAJ31"/>
      <c r="GAK31"/>
      <c r="GAL31"/>
      <c r="GAM31"/>
      <c r="GAN31"/>
      <c r="GAO31"/>
      <c r="GAP31"/>
      <c r="GAQ31"/>
      <c r="GAR31"/>
      <c r="GAS31"/>
      <c r="GAT31"/>
      <c r="GAU31"/>
      <c r="GAV31"/>
      <c r="GAW31"/>
      <c r="GAX31"/>
      <c r="GAY31"/>
      <c r="GAZ31"/>
      <c r="GBA31"/>
      <c r="GBB31"/>
      <c r="GBC31"/>
      <c r="GBD31"/>
      <c r="GBE31"/>
      <c r="GBF31"/>
      <c r="GBG31"/>
      <c r="GBH31"/>
      <c r="GBI31"/>
      <c r="GBJ31"/>
      <c r="GBK31"/>
      <c r="GBL31"/>
      <c r="GBM31"/>
      <c r="GBN31"/>
      <c r="GBO31"/>
      <c r="GBP31"/>
      <c r="GBQ31"/>
      <c r="GBR31"/>
      <c r="GBS31"/>
      <c r="GBT31"/>
      <c r="GBU31"/>
      <c r="GBV31"/>
      <c r="GBW31"/>
      <c r="GBX31"/>
      <c r="GBY31"/>
      <c r="GBZ31"/>
      <c r="GCA31"/>
      <c r="GCB31"/>
      <c r="GCC31"/>
      <c r="GCD31"/>
      <c r="GCE31"/>
      <c r="GCF31"/>
      <c r="GCG31"/>
      <c r="GCH31"/>
      <c r="GCI31"/>
      <c r="GCJ31"/>
      <c r="GCK31"/>
      <c r="GCL31"/>
      <c r="GCM31"/>
      <c r="GCN31"/>
      <c r="GCO31"/>
      <c r="GCP31"/>
      <c r="GCQ31"/>
      <c r="GCR31"/>
      <c r="GCS31"/>
      <c r="GCT31"/>
      <c r="GCU31"/>
      <c r="GCV31"/>
      <c r="GCW31"/>
      <c r="GCX31"/>
      <c r="GCY31"/>
      <c r="GCZ31"/>
      <c r="GDA31"/>
      <c r="GDB31"/>
      <c r="GDC31"/>
      <c r="GDD31"/>
      <c r="GDE31"/>
      <c r="GDF31"/>
      <c r="GDG31"/>
      <c r="GDH31"/>
      <c r="GDI31"/>
      <c r="GDJ31"/>
      <c r="GDK31"/>
      <c r="GDL31"/>
      <c r="GDM31"/>
      <c r="GDN31"/>
      <c r="GDO31"/>
      <c r="GDP31"/>
      <c r="GDQ31"/>
      <c r="GDR31"/>
      <c r="GDS31"/>
      <c r="GDT31"/>
      <c r="GDU31"/>
      <c r="GDV31"/>
      <c r="GDW31"/>
      <c r="GDX31"/>
      <c r="GDY31"/>
      <c r="GDZ31"/>
      <c r="GEA31"/>
      <c r="GEB31"/>
      <c r="GEC31"/>
      <c r="GED31"/>
      <c r="GEE31"/>
      <c r="GEF31"/>
      <c r="GEG31"/>
      <c r="GEH31"/>
      <c r="GEI31"/>
      <c r="GEJ31"/>
      <c r="GEK31"/>
      <c r="GEL31"/>
      <c r="GEM31"/>
      <c r="GEN31"/>
      <c r="GEO31"/>
      <c r="GEP31"/>
      <c r="GEQ31"/>
      <c r="GER31"/>
      <c r="GES31"/>
      <c r="GET31"/>
      <c r="GEU31"/>
      <c r="GEV31"/>
      <c r="GEW31"/>
      <c r="GEX31"/>
      <c r="GEY31"/>
      <c r="GEZ31"/>
      <c r="GFA31"/>
      <c r="GFB31"/>
      <c r="GFC31"/>
      <c r="GFD31"/>
      <c r="GFE31"/>
      <c r="GFF31"/>
      <c r="GFG31"/>
      <c r="GFH31"/>
      <c r="GFI31"/>
      <c r="GFJ31"/>
      <c r="GFK31"/>
      <c r="GFL31"/>
      <c r="GFM31"/>
      <c r="GFN31"/>
      <c r="GFO31"/>
      <c r="GFP31"/>
      <c r="GFQ31"/>
      <c r="GFR31"/>
      <c r="GFS31"/>
      <c r="GFT31"/>
      <c r="GFU31"/>
      <c r="GFV31"/>
      <c r="GFW31"/>
      <c r="GFX31"/>
      <c r="GFY31"/>
      <c r="GFZ31"/>
      <c r="GGA31"/>
      <c r="GGB31"/>
      <c r="GGC31"/>
      <c r="GGD31"/>
      <c r="GGE31"/>
      <c r="GGF31"/>
      <c r="GGG31"/>
      <c r="GGH31"/>
      <c r="GGI31"/>
      <c r="GGJ31"/>
      <c r="GGK31"/>
      <c r="GGL31"/>
      <c r="GGM31"/>
      <c r="GGN31"/>
      <c r="GGO31"/>
      <c r="GGP31"/>
      <c r="GGQ31"/>
      <c r="GGR31"/>
      <c r="GGS31"/>
      <c r="GGT31"/>
      <c r="GGU31"/>
      <c r="GGV31"/>
      <c r="GGW31"/>
      <c r="GGX31"/>
      <c r="GGY31"/>
      <c r="GGZ31"/>
      <c r="GHA31"/>
      <c r="GHB31"/>
      <c r="GHC31"/>
      <c r="GHD31"/>
      <c r="GHE31"/>
      <c r="GHF31"/>
      <c r="GHG31"/>
      <c r="GHH31"/>
      <c r="GHI31"/>
      <c r="GHJ31"/>
      <c r="GHK31"/>
      <c r="GHL31"/>
      <c r="GHM31"/>
      <c r="GHN31"/>
      <c r="GHO31"/>
      <c r="GHP31"/>
      <c r="GHQ31"/>
      <c r="GHR31"/>
      <c r="GHS31"/>
      <c r="GHT31"/>
      <c r="GHU31"/>
      <c r="GHV31"/>
      <c r="GHW31"/>
      <c r="GHX31"/>
      <c r="GHY31"/>
      <c r="GHZ31"/>
      <c r="GIA31"/>
      <c r="GIB31"/>
      <c r="GIC31"/>
      <c r="GID31"/>
      <c r="GIE31"/>
      <c r="GIF31"/>
      <c r="GIG31"/>
      <c r="GIH31"/>
      <c r="GII31"/>
      <c r="GIJ31"/>
      <c r="GIK31"/>
      <c r="GIL31"/>
      <c r="GIM31"/>
      <c r="GIN31"/>
      <c r="GIO31"/>
      <c r="GIP31"/>
      <c r="GIQ31"/>
      <c r="GIR31"/>
      <c r="GIS31"/>
      <c r="GIT31"/>
      <c r="GIU31"/>
      <c r="GIV31"/>
      <c r="GIW31"/>
      <c r="GIX31"/>
      <c r="GIY31"/>
      <c r="GIZ31"/>
      <c r="GJA31"/>
      <c r="GJB31"/>
      <c r="GJC31"/>
      <c r="GJD31"/>
      <c r="GJE31"/>
      <c r="GJF31"/>
      <c r="GJG31"/>
      <c r="GJH31"/>
      <c r="GJI31"/>
      <c r="GJJ31"/>
      <c r="GJK31"/>
      <c r="GJL31"/>
      <c r="GJM31"/>
      <c r="GJN31"/>
      <c r="GJO31"/>
      <c r="GJP31"/>
      <c r="GJQ31"/>
      <c r="GJR31"/>
      <c r="GJS31"/>
      <c r="GJT31"/>
      <c r="GJU31"/>
      <c r="GJV31"/>
      <c r="GJW31"/>
      <c r="GJX31"/>
      <c r="GJY31"/>
      <c r="GJZ31"/>
      <c r="GKA31"/>
      <c r="GKB31"/>
      <c r="GKC31"/>
      <c r="GKD31"/>
      <c r="GKE31"/>
      <c r="GKF31"/>
      <c r="GKG31"/>
      <c r="GKH31"/>
      <c r="GKI31"/>
      <c r="GKJ31"/>
      <c r="GKK31"/>
      <c r="GKL31"/>
      <c r="GKM31"/>
      <c r="GKN31"/>
      <c r="GKO31"/>
      <c r="GKP31"/>
      <c r="GKQ31"/>
      <c r="GKR31"/>
      <c r="GKS31"/>
      <c r="GKT31"/>
      <c r="GKU31"/>
      <c r="GKV31"/>
      <c r="GKW31"/>
      <c r="GKX31"/>
      <c r="GKY31"/>
      <c r="GKZ31"/>
      <c r="GLA31"/>
      <c r="GLB31"/>
      <c r="GLC31"/>
      <c r="GLD31"/>
      <c r="GLE31"/>
      <c r="GLF31"/>
      <c r="GLG31"/>
      <c r="GLH31"/>
      <c r="GLI31"/>
      <c r="GLJ31"/>
      <c r="GLK31"/>
      <c r="GLL31"/>
      <c r="GLM31"/>
      <c r="GLN31"/>
      <c r="GLO31"/>
      <c r="GLP31"/>
      <c r="GLQ31"/>
      <c r="GLR31"/>
      <c r="GLS31"/>
      <c r="GLT31"/>
      <c r="GLU31"/>
      <c r="GLV31"/>
      <c r="GLW31"/>
      <c r="GLX31"/>
      <c r="GLY31"/>
      <c r="GLZ31"/>
      <c r="GMA31"/>
      <c r="GMB31"/>
      <c r="GMC31"/>
      <c r="GMD31"/>
      <c r="GME31"/>
      <c r="GMF31"/>
      <c r="GMG31"/>
      <c r="GMH31"/>
      <c r="GMI31"/>
      <c r="GMJ31"/>
      <c r="GMK31"/>
      <c r="GML31"/>
      <c r="GMM31"/>
      <c r="GMN31"/>
      <c r="GMO31"/>
      <c r="GMP31"/>
      <c r="GMQ31"/>
      <c r="GMR31"/>
      <c r="GMS31"/>
      <c r="GMT31"/>
      <c r="GMU31"/>
      <c r="GMV31"/>
      <c r="GMW31"/>
      <c r="GMX31"/>
      <c r="GMY31"/>
      <c r="GMZ31"/>
      <c r="GNA31"/>
      <c r="GNB31"/>
      <c r="GNC31"/>
      <c r="GND31"/>
      <c r="GNE31"/>
      <c r="GNF31"/>
      <c r="GNG31"/>
      <c r="GNH31"/>
      <c r="GNI31"/>
      <c r="GNJ31"/>
      <c r="GNK31"/>
      <c r="GNL31"/>
      <c r="GNM31"/>
      <c r="GNN31"/>
      <c r="GNO31"/>
      <c r="GNP31"/>
      <c r="GNQ31"/>
      <c r="GNR31"/>
      <c r="GNS31"/>
      <c r="GNT31"/>
      <c r="GNU31"/>
      <c r="GNV31"/>
      <c r="GNW31"/>
      <c r="GNX31"/>
      <c r="GNY31"/>
      <c r="GNZ31"/>
      <c r="GOA31"/>
      <c r="GOB31"/>
      <c r="GOC31"/>
      <c r="GOD31"/>
      <c r="GOE31"/>
      <c r="GOF31"/>
      <c r="GOG31"/>
      <c r="GOH31"/>
      <c r="GOI31"/>
      <c r="GOJ31"/>
      <c r="GOK31"/>
      <c r="GOL31"/>
      <c r="GOM31"/>
      <c r="GON31"/>
      <c r="GOO31"/>
      <c r="GOP31"/>
      <c r="GOQ31"/>
      <c r="GOR31"/>
      <c r="GOS31"/>
      <c r="GOT31"/>
      <c r="GOU31"/>
      <c r="GOV31"/>
      <c r="GOW31"/>
      <c r="GOX31"/>
      <c r="GOY31"/>
      <c r="GOZ31"/>
      <c r="GPA31"/>
      <c r="GPB31"/>
      <c r="GPC31"/>
      <c r="GPD31"/>
      <c r="GPE31"/>
      <c r="GPF31"/>
      <c r="GPG31"/>
      <c r="GPH31"/>
      <c r="GPI31"/>
      <c r="GPJ31"/>
      <c r="GPK31"/>
      <c r="GPL31"/>
      <c r="GPM31"/>
      <c r="GPN31"/>
      <c r="GPO31"/>
      <c r="GPP31"/>
      <c r="GPQ31"/>
      <c r="GPR31"/>
      <c r="GPS31"/>
      <c r="GPT31"/>
      <c r="GPU31"/>
      <c r="GPV31"/>
      <c r="GPW31"/>
      <c r="GPX31"/>
      <c r="GPY31"/>
      <c r="GPZ31"/>
      <c r="GQA31"/>
      <c r="GQB31"/>
      <c r="GQC31"/>
      <c r="GQD31"/>
      <c r="GQE31"/>
      <c r="GQF31"/>
      <c r="GQG31"/>
      <c r="GQH31"/>
      <c r="GQI31"/>
      <c r="GQJ31"/>
      <c r="GQK31"/>
      <c r="GQL31"/>
      <c r="GQM31"/>
      <c r="GQN31"/>
      <c r="GQO31"/>
      <c r="GQP31"/>
      <c r="GQQ31"/>
      <c r="GQR31"/>
      <c r="GQS31"/>
      <c r="GQT31"/>
      <c r="GQU31"/>
      <c r="GQV31"/>
      <c r="GQW31"/>
      <c r="GQX31"/>
      <c r="GQY31"/>
      <c r="GQZ31"/>
      <c r="GRA31"/>
      <c r="GRB31"/>
      <c r="GRC31"/>
      <c r="GRD31"/>
      <c r="GRE31"/>
      <c r="GRF31"/>
      <c r="GRG31"/>
      <c r="GRH31"/>
      <c r="GRI31"/>
      <c r="GRJ31"/>
      <c r="GRK31"/>
      <c r="GRL31"/>
      <c r="GRM31"/>
      <c r="GRN31"/>
      <c r="GRO31"/>
      <c r="GRP31"/>
      <c r="GRQ31"/>
      <c r="GRR31"/>
      <c r="GRS31"/>
      <c r="GRT31"/>
      <c r="GRU31"/>
      <c r="GRV31"/>
      <c r="GRW31"/>
      <c r="GRX31"/>
      <c r="GRY31"/>
      <c r="GRZ31"/>
      <c r="GSA31"/>
      <c r="GSB31"/>
      <c r="GSC31"/>
      <c r="GSD31"/>
      <c r="GSE31"/>
      <c r="GSF31"/>
      <c r="GSG31"/>
      <c r="GSH31"/>
      <c r="GSI31"/>
      <c r="GSJ31"/>
      <c r="GSK31"/>
      <c r="GSL31"/>
      <c r="GSM31"/>
      <c r="GSN31"/>
      <c r="GSO31"/>
      <c r="GSP31"/>
      <c r="GSQ31"/>
      <c r="GSR31"/>
      <c r="GSS31"/>
      <c r="GST31"/>
      <c r="GSU31"/>
      <c r="GSV31"/>
      <c r="GSW31"/>
      <c r="GSX31"/>
      <c r="GSY31"/>
      <c r="GSZ31"/>
      <c r="GTA31"/>
      <c r="GTB31"/>
      <c r="GTC31"/>
      <c r="GTD31"/>
      <c r="GTE31"/>
      <c r="GTF31"/>
      <c r="GTG31"/>
      <c r="GTH31"/>
      <c r="GTI31"/>
      <c r="GTJ31"/>
      <c r="GTK31"/>
      <c r="GTL31"/>
      <c r="GTM31"/>
      <c r="GTN31"/>
      <c r="GTO31"/>
      <c r="GTP31"/>
      <c r="GTQ31"/>
      <c r="GTR31"/>
      <c r="GTS31"/>
      <c r="GTT31"/>
      <c r="GTU31"/>
      <c r="GTV31"/>
      <c r="GTW31"/>
      <c r="GTX31"/>
      <c r="GTY31"/>
      <c r="GTZ31"/>
      <c r="GUA31"/>
      <c r="GUB31"/>
      <c r="GUC31"/>
      <c r="GUD31"/>
      <c r="GUE31"/>
      <c r="GUF31"/>
      <c r="GUG31"/>
      <c r="GUH31"/>
      <c r="GUI31"/>
      <c r="GUJ31"/>
      <c r="GUK31"/>
      <c r="GUL31"/>
      <c r="GUM31"/>
      <c r="GUN31"/>
      <c r="GUO31"/>
      <c r="GUP31"/>
      <c r="GUQ31"/>
      <c r="GUR31"/>
      <c r="GUS31"/>
      <c r="GUT31"/>
      <c r="GUU31"/>
      <c r="GUV31"/>
      <c r="GUW31"/>
      <c r="GUX31"/>
      <c r="GUY31"/>
      <c r="GUZ31"/>
      <c r="GVA31"/>
      <c r="GVB31"/>
      <c r="GVC31"/>
      <c r="GVD31"/>
      <c r="GVE31"/>
      <c r="GVF31"/>
      <c r="GVG31"/>
      <c r="GVH31"/>
      <c r="GVI31"/>
      <c r="GVJ31"/>
      <c r="GVK31"/>
      <c r="GVL31"/>
      <c r="GVM31"/>
      <c r="GVN31"/>
      <c r="GVO31"/>
      <c r="GVP31"/>
      <c r="GVQ31"/>
      <c r="GVR31"/>
      <c r="GVS31"/>
      <c r="GVT31"/>
      <c r="GVU31"/>
      <c r="GVV31"/>
      <c r="GVW31"/>
      <c r="GVX31"/>
      <c r="GVY31"/>
      <c r="GVZ31"/>
      <c r="GWA31"/>
      <c r="GWB31"/>
      <c r="GWC31"/>
      <c r="GWD31"/>
      <c r="GWE31"/>
      <c r="GWF31"/>
      <c r="GWG31"/>
      <c r="GWH31"/>
      <c r="GWI31"/>
      <c r="GWJ31"/>
      <c r="GWK31"/>
      <c r="GWL31"/>
      <c r="GWM31"/>
      <c r="GWN31"/>
      <c r="GWO31"/>
      <c r="GWP31"/>
      <c r="GWQ31"/>
      <c r="GWR31"/>
      <c r="GWS31"/>
      <c r="GWT31"/>
      <c r="GWU31"/>
      <c r="GWV31"/>
      <c r="GWW31"/>
      <c r="GWX31"/>
      <c r="GWY31"/>
      <c r="GWZ31"/>
      <c r="GXA31"/>
      <c r="GXB31"/>
      <c r="GXC31"/>
      <c r="GXD31"/>
      <c r="GXE31"/>
      <c r="GXF31"/>
      <c r="GXG31"/>
      <c r="GXH31"/>
      <c r="GXI31"/>
      <c r="GXJ31"/>
      <c r="GXK31"/>
      <c r="GXL31"/>
      <c r="GXM31"/>
      <c r="GXN31"/>
      <c r="GXO31"/>
      <c r="GXP31"/>
      <c r="GXQ31"/>
      <c r="GXR31"/>
      <c r="GXS31"/>
      <c r="GXT31"/>
      <c r="GXU31"/>
      <c r="GXV31"/>
      <c r="GXW31"/>
      <c r="GXX31"/>
      <c r="GXY31"/>
      <c r="GXZ31"/>
      <c r="GYA31"/>
      <c r="GYB31"/>
      <c r="GYC31"/>
      <c r="GYD31"/>
      <c r="GYE31"/>
      <c r="GYF31"/>
      <c r="GYG31"/>
      <c r="GYH31"/>
      <c r="GYI31"/>
      <c r="GYJ31"/>
      <c r="GYK31"/>
      <c r="GYL31"/>
      <c r="GYM31"/>
      <c r="GYN31"/>
      <c r="GYO31"/>
      <c r="GYP31"/>
      <c r="GYQ31"/>
      <c r="GYR31"/>
      <c r="GYS31"/>
      <c r="GYT31"/>
      <c r="GYU31"/>
      <c r="GYV31"/>
      <c r="GYW31"/>
      <c r="GYX31"/>
      <c r="GYY31"/>
      <c r="GYZ31"/>
      <c r="GZA31"/>
      <c r="GZB31"/>
      <c r="GZC31"/>
      <c r="GZD31"/>
      <c r="GZE31"/>
      <c r="GZF31"/>
      <c r="GZG31"/>
      <c r="GZH31"/>
      <c r="GZI31"/>
      <c r="GZJ31"/>
      <c r="GZK31"/>
      <c r="GZL31"/>
      <c r="GZM31"/>
      <c r="GZN31"/>
      <c r="GZO31"/>
      <c r="GZP31"/>
      <c r="GZQ31"/>
      <c r="GZR31"/>
      <c r="GZS31"/>
      <c r="GZT31"/>
      <c r="GZU31"/>
      <c r="GZV31"/>
      <c r="GZW31"/>
      <c r="GZX31"/>
      <c r="GZY31"/>
      <c r="GZZ31"/>
      <c r="HAA31"/>
      <c r="HAB31"/>
      <c r="HAC31"/>
      <c r="HAD31"/>
      <c r="HAE31"/>
      <c r="HAF31"/>
      <c r="HAG31"/>
      <c r="HAH31"/>
      <c r="HAI31"/>
      <c r="HAJ31"/>
      <c r="HAK31"/>
      <c r="HAL31"/>
      <c r="HAM31"/>
      <c r="HAN31"/>
      <c r="HAO31"/>
      <c r="HAP31"/>
      <c r="HAQ31"/>
      <c r="HAR31"/>
      <c r="HAS31"/>
      <c r="HAT31"/>
      <c r="HAU31"/>
      <c r="HAV31"/>
      <c r="HAW31"/>
      <c r="HAX31"/>
      <c r="HAY31"/>
      <c r="HAZ31"/>
      <c r="HBA31"/>
      <c r="HBB31"/>
      <c r="HBC31"/>
      <c r="HBD31"/>
      <c r="HBE31"/>
      <c r="HBF31"/>
      <c r="HBG31"/>
      <c r="HBH31"/>
      <c r="HBI31"/>
      <c r="HBJ31"/>
      <c r="HBK31"/>
      <c r="HBL31"/>
      <c r="HBM31"/>
      <c r="HBN31"/>
      <c r="HBO31"/>
      <c r="HBP31"/>
      <c r="HBQ31"/>
      <c r="HBR31"/>
      <c r="HBS31"/>
      <c r="HBT31"/>
      <c r="HBU31"/>
      <c r="HBV31"/>
      <c r="HBW31"/>
      <c r="HBX31"/>
      <c r="HBY31"/>
      <c r="HBZ31"/>
      <c r="HCA31"/>
      <c r="HCB31"/>
      <c r="HCC31"/>
      <c r="HCD31"/>
      <c r="HCE31"/>
      <c r="HCF31"/>
      <c r="HCG31"/>
      <c r="HCH31"/>
      <c r="HCI31"/>
      <c r="HCJ31"/>
      <c r="HCK31"/>
      <c r="HCL31"/>
      <c r="HCM31"/>
      <c r="HCN31"/>
      <c r="HCO31"/>
      <c r="HCP31"/>
      <c r="HCQ31"/>
      <c r="HCR31"/>
      <c r="HCS31"/>
      <c r="HCT31"/>
      <c r="HCU31"/>
      <c r="HCV31"/>
      <c r="HCW31"/>
      <c r="HCX31"/>
      <c r="HCY31"/>
      <c r="HCZ31"/>
      <c r="HDA31"/>
      <c r="HDB31"/>
      <c r="HDC31"/>
      <c r="HDD31"/>
      <c r="HDE31"/>
      <c r="HDF31"/>
      <c r="HDG31"/>
      <c r="HDH31"/>
      <c r="HDI31"/>
      <c r="HDJ31"/>
      <c r="HDK31"/>
      <c r="HDL31"/>
      <c r="HDM31"/>
      <c r="HDN31"/>
      <c r="HDO31"/>
      <c r="HDP31"/>
      <c r="HDQ31"/>
      <c r="HDR31"/>
      <c r="HDS31"/>
      <c r="HDT31"/>
      <c r="HDU31"/>
      <c r="HDV31"/>
      <c r="HDW31"/>
      <c r="HDX31"/>
      <c r="HDY31"/>
      <c r="HDZ31"/>
      <c r="HEA31"/>
      <c r="HEB31"/>
      <c r="HEC31"/>
      <c r="HED31"/>
      <c r="HEE31"/>
      <c r="HEF31"/>
      <c r="HEG31"/>
      <c r="HEH31"/>
      <c r="HEI31"/>
      <c r="HEJ31"/>
      <c r="HEK31"/>
      <c r="HEL31"/>
      <c r="HEM31"/>
      <c r="HEN31"/>
      <c r="HEO31"/>
      <c r="HEP31"/>
      <c r="HEQ31"/>
      <c r="HER31"/>
      <c r="HES31"/>
      <c r="HET31"/>
      <c r="HEU31"/>
      <c r="HEV31"/>
      <c r="HEW31"/>
      <c r="HEX31"/>
      <c r="HEY31"/>
      <c r="HEZ31"/>
      <c r="HFA31"/>
      <c r="HFB31"/>
      <c r="HFC31"/>
      <c r="HFD31"/>
      <c r="HFE31"/>
      <c r="HFF31"/>
      <c r="HFG31"/>
      <c r="HFH31"/>
      <c r="HFI31"/>
      <c r="HFJ31"/>
      <c r="HFK31"/>
      <c r="HFL31"/>
      <c r="HFM31"/>
      <c r="HFN31"/>
      <c r="HFO31"/>
      <c r="HFP31"/>
      <c r="HFQ31"/>
      <c r="HFR31"/>
      <c r="HFS31"/>
      <c r="HFT31"/>
      <c r="HFU31"/>
      <c r="HFV31"/>
      <c r="HFW31"/>
      <c r="HFX31"/>
      <c r="HFY31"/>
      <c r="HFZ31"/>
      <c r="HGA31"/>
      <c r="HGB31"/>
      <c r="HGC31"/>
      <c r="HGD31"/>
      <c r="HGE31"/>
      <c r="HGF31"/>
      <c r="HGG31"/>
      <c r="HGH31"/>
      <c r="HGI31"/>
      <c r="HGJ31"/>
      <c r="HGK31"/>
      <c r="HGL31"/>
      <c r="HGM31"/>
      <c r="HGN31"/>
      <c r="HGO31"/>
      <c r="HGP31"/>
      <c r="HGQ31"/>
      <c r="HGR31"/>
      <c r="HGS31"/>
      <c r="HGT31"/>
      <c r="HGU31"/>
      <c r="HGV31"/>
      <c r="HGW31"/>
      <c r="HGX31"/>
      <c r="HGY31"/>
      <c r="HGZ31"/>
      <c r="HHA31"/>
      <c r="HHB31"/>
      <c r="HHC31"/>
      <c r="HHD31"/>
      <c r="HHE31"/>
      <c r="HHF31"/>
      <c r="HHG31"/>
      <c r="HHH31"/>
      <c r="HHI31"/>
      <c r="HHJ31"/>
      <c r="HHK31"/>
      <c r="HHL31"/>
      <c r="HHM31"/>
      <c r="HHN31"/>
      <c r="HHO31"/>
      <c r="HHP31"/>
      <c r="HHQ31"/>
      <c r="HHR31"/>
      <c r="HHS31"/>
      <c r="HHT31"/>
      <c r="HHU31"/>
      <c r="HHV31"/>
      <c r="HHW31"/>
      <c r="HHX31"/>
      <c r="HHY31"/>
      <c r="HHZ31"/>
      <c r="HIA31"/>
      <c r="HIB31"/>
      <c r="HIC31"/>
      <c r="HID31"/>
      <c r="HIE31"/>
      <c r="HIF31"/>
      <c r="HIG31"/>
      <c r="HIH31"/>
      <c r="HII31"/>
      <c r="HIJ31"/>
      <c r="HIK31"/>
      <c r="HIL31"/>
      <c r="HIM31"/>
      <c r="HIN31"/>
      <c r="HIO31"/>
      <c r="HIP31"/>
      <c r="HIQ31"/>
      <c r="HIR31"/>
      <c r="HIS31"/>
      <c r="HIT31"/>
      <c r="HIU31"/>
      <c r="HIV31"/>
      <c r="HIW31"/>
      <c r="HIX31"/>
      <c r="HIY31"/>
      <c r="HIZ31"/>
      <c r="HJA31"/>
      <c r="HJB31"/>
      <c r="HJC31"/>
      <c r="HJD31"/>
      <c r="HJE31"/>
      <c r="HJF31"/>
      <c r="HJG31"/>
      <c r="HJH31"/>
      <c r="HJI31"/>
      <c r="HJJ31"/>
      <c r="HJK31"/>
      <c r="HJL31"/>
      <c r="HJM31"/>
      <c r="HJN31"/>
      <c r="HJO31"/>
      <c r="HJP31"/>
      <c r="HJQ31"/>
      <c r="HJR31"/>
      <c r="HJS31"/>
      <c r="HJT31"/>
      <c r="HJU31"/>
      <c r="HJV31"/>
      <c r="HJW31"/>
      <c r="HJX31"/>
      <c r="HJY31"/>
      <c r="HJZ31"/>
      <c r="HKA31"/>
      <c r="HKB31"/>
      <c r="HKC31"/>
      <c r="HKD31"/>
      <c r="HKE31"/>
      <c r="HKF31"/>
      <c r="HKG31"/>
      <c r="HKH31"/>
      <c r="HKI31"/>
      <c r="HKJ31"/>
      <c r="HKK31"/>
      <c r="HKL31"/>
      <c r="HKM31"/>
      <c r="HKN31"/>
      <c r="HKO31"/>
      <c r="HKP31"/>
      <c r="HKQ31"/>
      <c r="HKR31"/>
      <c r="HKS31"/>
      <c r="HKT31"/>
      <c r="HKU31"/>
      <c r="HKV31"/>
      <c r="HKW31"/>
      <c r="HKX31"/>
      <c r="HKY31"/>
      <c r="HKZ31"/>
      <c r="HLA31"/>
      <c r="HLB31"/>
      <c r="HLC31"/>
      <c r="HLD31"/>
      <c r="HLE31"/>
      <c r="HLF31"/>
      <c r="HLG31"/>
      <c r="HLH31"/>
      <c r="HLI31"/>
      <c r="HLJ31"/>
      <c r="HLK31"/>
      <c r="HLL31"/>
      <c r="HLM31"/>
      <c r="HLN31"/>
      <c r="HLO31"/>
      <c r="HLP31"/>
      <c r="HLQ31"/>
      <c r="HLR31"/>
      <c r="HLS31"/>
      <c r="HLT31"/>
      <c r="HLU31"/>
      <c r="HLV31"/>
      <c r="HLW31"/>
      <c r="HLX31"/>
      <c r="HLY31"/>
      <c r="HLZ31"/>
      <c r="HMA31"/>
      <c r="HMB31"/>
      <c r="HMC31"/>
      <c r="HMD31"/>
      <c r="HME31"/>
      <c r="HMF31"/>
      <c r="HMG31"/>
      <c r="HMH31"/>
      <c r="HMI31"/>
      <c r="HMJ31"/>
      <c r="HMK31"/>
      <c r="HML31"/>
      <c r="HMM31"/>
      <c r="HMN31"/>
      <c r="HMO31"/>
      <c r="HMP31"/>
      <c r="HMQ31"/>
      <c r="HMR31"/>
      <c r="HMS31"/>
      <c r="HMT31"/>
      <c r="HMU31"/>
      <c r="HMV31"/>
      <c r="HMW31"/>
      <c r="HMX31"/>
      <c r="HMY31"/>
      <c r="HMZ31"/>
      <c r="HNA31"/>
      <c r="HNB31"/>
      <c r="HNC31"/>
      <c r="HND31"/>
      <c r="HNE31"/>
      <c r="HNF31"/>
      <c r="HNG31"/>
      <c r="HNH31"/>
      <c r="HNI31"/>
      <c r="HNJ31"/>
      <c r="HNK31"/>
      <c r="HNL31"/>
      <c r="HNM31"/>
      <c r="HNN31"/>
      <c r="HNO31"/>
      <c r="HNP31"/>
      <c r="HNQ31"/>
      <c r="HNR31"/>
      <c r="HNS31"/>
      <c r="HNT31"/>
      <c r="HNU31"/>
      <c r="HNV31"/>
      <c r="HNW31"/>
      <c r="HNX31"/>
      <c r="HNY31"/>
      <c r="HNZ31"/>
      <c r="HOA31"/>
      <c r="HOB31"/>
      <c r="HOC31"/>
      <c r="HOD31"/>
      <c r="HOE31"/>
      <c r="HOF31"/>
      <c r="HOG31"/>
      <c r="HOH31"/>
      <c r="HOI31"/>
      <c r="HOJ31"/>
      <c r="HOK31"/>
      <c r="HOL31"/>
      <c r="HOM31"/>
      <c r="HON31"/>
      <c r="HOO31"/>
      <c r="HOP31"/>
      <c r="HOQ31"/>
      <c r="HOR31"/>
      <c r="HOS31"/>
      <c r="HOT31"/>
      <c r="HOU31"/>
      <c r="HOV31"/>
      <c r="HOW31"/>
      <c r="HOX31"/>
      <c r="HOY31"/>
      <c r="HOZ31"/>
      <c r="HPA31"/>
      <c r="HPB31"/>
      <c r="HPC31"/>
      <c r="HPD31"/>
      <c r="HPE31"/>
      <c r="HPF31"/>
      <c r="HPG31"/>
      <c r="HPH31"/>
      <c r="HPI31"/>
      <c r="HPJ31"/>
      <c r="HPK31"/>
      <c r="HPL31"/>
      <c r="HPM31"/>
      <c r="HPN31"/>
      <c r="HPO31"/>
      <c r="HPP31"/>
      <c r="HPQ31"/>
      <c r="HPR31"/>
      <c r="HPS31"/>
      <c r="HPT31"/>
      <c r="HPU31"/>
      <c r="HPV31"/>
      <c r="HPW31"/>
      <c r="HPX31"/>
      <c r="HPY31"/>
      <c r="HPZ31"/>
      <c r="HQA31"/>
      <c r="HQB31"/>
      <c r="HQC31"/>
      <c r="HQD31"/>
      <c r="HQE31"/>
      <c r="HQF31"/>
      <c r="HQG31"/>
      <c r="HQH31"/>
      <c r="HQI31"/>
      <c r="HQJ31"/>
      <c r="HQK31"/>
      <c r="HQL31"/>
      <c r="HQM31"/>
      <c r="HQN31"/>
      <c r="HQO31"/>
      <c r="HQP31"/>
      <c r="HQQ31"/>
      <c r="HQR31"/>
      <c r="HQS31"/>
      <c r="HQT31"/>
      <c r="HQU31"/>
      <c r="HQV31"/>
      <c r="HQW31"/>
      <c r="HQX31"/>
      <c r="HQY31"/>
      <c r="HQZ31"/>
      <c r="HRA31"/>
      <c r="HRB31"/>
      <c r="HRC31"/>
      <c r="HRD31"/>
      <c r="HRE31"/>
      <c r="HRF31"/>
      <c r="HRG31"/>
      <c r="HRH31"/>
      <c r="HRI31"/>
      <c r="HRJ31"/>
      <c r="HRK31"/>
      <c r="HRL31"/>
      <c r="HRM31"/>
      <c r="HRN31"/>
      <c r="HRO31"/>
      <c r="HRP31"/>
      <c r="HRQ31"/>
      <c r="HRR31"/>
      <c r="HRS31"/>
      <c r="HRT31"/>
      <c r="HRU31"/>
      <c r="HRV31"/>
      <c r="HRW31"/>
      <c r="HRX31"/>
      <c r="HRY31"/>
      <c r="HRZ31"/>
      <c r="HSA31"/>
      <c r="HSB31"/>
      <c r="HSC31"/>
      <c r="HSD31"/>
      <c r="HSE31"/>
      <c r="HSF31"/>
      <c r="HSG31"/>
      <c r="HSH31"/>
      <c r="HSI31"/>
      <c r="HSJ31"/>
      <c r="HSK31"/>
      <c r="HSL31"/>
      <c r="HSM31"/>
      <c r="HSN31"/>
      <c r="HSO31"/>
      <c r="HSP31"/>
      <c r="HSQ31"/>
      <c r="HSR31"/>
      <c r="HSS31"/>
      <c r="HST31"/>
      <c r="HSU31"/>
      <c r="HSV31"/>
      <c r="HSW31"/>
      <c r="HSX31"/>
      <c r="HSY31"/>
      <c r="HSZ31"/>
      <c r="HTA31"/>
      <c r="HTB31"/>
      <c r="HTC31"/>
      <c r="HTD31"/>
      <c r="HTE31"/>
      <c r="HTF31"/>
      <c r="HTG31"/>
      <c r="HTH31"/>
      <c r="HTI31"/>
      <c r="HTJ31"/>
      <c r="HTK31"/>
      <c r="HTL31"/>
      <c r="HTM31"/>
      <c r="HTN31"/>
      <c r="HTO31"/>
      <c r="HTP31"/>
      <c r="HTQ31"/>
      <c r="HTR31"/>
      <c r="HTS31"/>
      <c r="HTT31"/>
      <c r="HTU31"/>
      <c r="HTV31"/>
      <c r="HTW31"/>
      <c r="HTX31"/>
      <c r="HTY31"/>
      <c r="HTZ31"/>
      <c r="HUA31"/>
      <c r="HUB31"/>
      <c r="HUC31"/>
      <c r="HUD31"/>
      <c r="HUE31"/>
      <c r="HUF31"/>
      <c r="HUG31"/>
      <c r="HUH31"/>
      <c r="HUI31"/>
      <c r="HUJ31"/>
      <c r="HUK31"/>
      <c r="HUL31"/>
      <c r="HUM31"/>
      <c r="HUN31"/>
      <c r="HUO31"/>
      <c r="HUP31"/>
      <c r="HUQ31"/>
      <c r="HUR31"/>
      <c r="HUS31"/>
      <c r="HUT31"/>
      <c r="HUU31"/>
      <c r="HUV31"/>
      <c r="HUW31"/>
      <c r="HUX31"/>
      <c r="HUY31"/>
      <c r="HUZ31"/>
      <c r="HVA31"/>
      <c r="HVB31"/>
      <c r="HVC31"/>
      <c r="HVD31"/>
      <c r="HVE31"/>
      <c r="HVF31"/>
      <c r="HVG31"/>
      <c r="HVH31"/>
      <c r="HVI31"/>
      <c r="HVJ31"/>
      <c r="HVK31"/>
      <c r="HVL31"/>
      <c r="HVM31"/>
      <c r="HVN31"/>
      <c r="HVO31"/>
      <c r="HVP31"/>
      <c r="HVQ31"/>
      <c r="HVR31"/>
      <c r="HVS31"/>
      <c r="HVT31"/>
      <c r="HVU31"/>
      <c r="HVV31"/>
      <c r="HVW31"/>
      <c r="HVX31"/>
      <c r="HVY31"/>
      <c r="HVZ31"/>
      <c r="HWA31"/>
      <c r="HWB31"/>
      <c r="HWC31"/>
      <c r="HWD31"/>
      <c r="HWE31"/>
      <c r="HWF31"/>
      <c r="HWG31"/>
      <c r="HWH31"/>
      <c r="HWI31"/>
      <c r="HWJ31"/>
      <c r="HWK31"/>
      <c r="HWL31"/>
      <c r="HWM31"/>
      <c r="HWN31"/>
      <c r="HWO31"/>
      <c r="HWP31"/>
      <c r="HWQ31"/>
      <c r="HWR31"/>
      <c r="HWS31"/>
      <c r="HWT31"/>
      <c r="HWU31"/>
      <c r="HWV31"/>
      <c r="HWW31"/>
      <c r="HWX31"/>
      <c r="HWY31"/>
      <c r="HWZ31"/>
      <c r="HXA31"/>
      <c r="HXB31"/>
      <c r="HXC31"/>
      <c r="HXD31"/>
      <c r="HXE31"/>
      <c r="HXF31"/>
      <c r="HXG31"/>
      <c r="HXH31"/>
      <c r="HXI31"/>
      <c r="HXJ31"/>
      <c r="HXK31"/>
      <c r="HXL31"/>
      <c r="HXM31"/>
      <c r="HXN31"/>
      <c r="HXO31"/>
      <c r="HXP31"/>
      <c r="HXQ31"/>
      <c r="HXR31"/>
      <c r="HXS31"/>
      <c r="HXT31"/>
      <c r="HXU31"/>
      <c r="HXV31"/>
      <c r="HXW31"/>
      <c r="HXX31"/>
      <c r="HXY31"/>
      <c r="HXZ31"/>
      <c r="HYA31"/>
      <c r="HYB31"/>
      <c r="HYC31"/>
      <c r="HYD31"/>
      <c r="HYE31"/>
      <c r="HYF31"/>
      <c r="HYG31"/>
      <c r="HYH31"/>
      <c r="HYI31"/>
      <c r="HYJ31"/>
      <c r="HYK31"/>
      <c r="HYL31"/>
      <c r="HYM31"/>
      <c r="HYN31"/>
      <c r="HYO31"/>
      <c r="HYP31"/>
      <c r="HYQ31"/>
      <c r="HYR31"/>
      <c r="HYS31"/>
      <c r="HYT31"/>
      <c r="HYU31"/>
      <c r="HYV31"/>
      <c r="HYW31"/>
      <c r="HYX31"/>
      <c r="HYY31"/>
      <c r="HYZ31"/>
      <c r="HZA31"/>
      <c r="HZB31"/>
      <c r="HZC31"/>
      <c r="HZD31"/>
      <c r="HZE31"/>
      <c r="HZF31"/>
      <c r="HZG31"/>
      <c r="HZH31"/>
      <c r="HZI31"/>
      <c r="HZJ31"/>
      <c r="HZK31"/>
      <c r="HZL31"/>
      <c r="HZM31"/>
      <c r="HZN31"/>
      <c r="HZO31"/>
      <c r="HZP31"/>
      <c r="HZQ31"/>
      <c r="HZR31"/>
      <c r="HZS31"/>
      <c r="HZT31"/>
      <c r="HZU31"/>
      <c r="HZV31"/>
      <c r="HZW31"/>
      <c r="HZX31"/>
      <c r="HZY31"/>
      <c r="HZZ31"/>
      <c r="IAA31"/>
      <c r="IAB31"/>
      <c r="IAC31"/>
      <c r="IAD31"/>
      <c r="IAE31"/>
      <c r="IAF31"/>
      <c r="IAG31"/>
      <c r="IAH31"/>
      <c r="IAI31"/>
      <c r="IAJ31"/>
      <c r="IAK31"/>
      <c r="IAL31"/>
      <c r="IAM31"/>
      <c r="IAN31"/>
      <c r="IAO31"/>
      <c r="IAP31"/>
      <c r="IAQ31"/>
      <c r="IAR31"/>
      <c r="IAS31"/>
      <c r="IAT31"/>
      <c r="IAU31"/>
      <c r="IAV31"/>
      <c r="IAW31"/>
      <c r="IAX31"/>
      <c r="IAY31"/>
      <c r="IAZ31"/>
      <c r="IBA31"/>
      <c r="IBB31"/>
      <c r="IBC31"/>
      <c r="IBD31"/>
      <c r="IBE31"/>
      <c r="IBF31"/>
      <c r="IBG31"/>
      <c r="IBH31"/>
      <c r="IBI31"/>
      <c r="IBJ31"/>
      <c r="IBK31"/>
      <c r="IBL31"/>
      <c r="IBM31"/>
      <c r="IBN31"/>
      <c r="IBO31"/>
      <c r="IBP31"/>
      <c r="IBQ31"/>
      <c r="IBR31"/>
      <c r="IBS31"/>
      <c r="IBT31"/>
      <c r="IBU31"/>
      <c r="IBV31"/>
      <c r="IBW31"/>
      <c r="IBX31"/>
      <c r="IBY31"/>
      <c r="IBZ31"/>
      <c r="ICA31"/>
      <c r="ICB31"/>
      <c r="ICC31"/>
      <c r="ICD31"/>
      <c r="ICE31"/>
      <c r="ICF31"/>
      <c r="ICG31"/>
      <c r="ICH31"/>
      <c r="ICI31"/>
      <c r="ICJ31"/>
      <c r="ICK31"/>
      <c r="ICL31"/>
      <c r="ICM31"/>
      <c r="ICN31"/>
      <c r="ICO31"/>
      <c r="ICP31"/>
      <c r="ICQ31"/>
      <c r="ICR31"/>
      <c r="ICS31"/>
      <c r="ICT31"/>
      <c r="ICU31"/>
      <c r="ICV31"/>
      <c r="ICW31"/>
      <c r="ICX31"/>
      <c r="ICY31"/>
      <c r="ICZ31"/>
      <c r="IDA31"/>
      <c r="IDB31"/>
      <c r="IDC31"/>
      <c r="IDD31"/>
      <c r="IDE31"/>
      <c r="IDF31"/>
      <c r="IDG31"/>
      <c r="IDH31"/>
      <c r="IDI31"/>
      <c r="IDJ31"/>
      <c r="IDK31"/>
      <c r="IDL31"/>
      <c r="IDM31"/>
      <c r="IDN31"/>
      <c r="IDO31"/>
      <c r="IDP31"/>
      <c r="IDQ31"/>
      <c r="IDR31"/>
      <c r="IDS31"/>
      <c r="IDT31"/>
      <c r="IDU31"/>
      <c r="IDV31"/>
      <c r="IDW31"/>
      <c r="IDX31"/>
      <c r="IDY31"/>
      <c r="IDZ31"/>
      <c r="IEA31"/>
      <c r="IEB31"/>
      <c r="IEC31"/>
      <c r="IED31"/>
      <c r="IEE31"/>
      <c r="IEF31"/>
      <c r="IEG31"/>
      <c r="IEH31"/>
      <c r="IEI31"/>
      <c r="IEJ31"/>
      <c r="IEK31"/>
      <c r="IEL31"/>
      <c r="IEM31"/>
      <c r="IEN31"/>
      <c r="IEO31"/>
      <c r="IEP31"/>
      <c r="IEQ31"/>
      <c r="IER31"/>
      <c r="IES31"/>
      <c r="IET31"/>
      <c r="IEU31"/>
      <c r="IEV31"/>
      <c r="IEW31"/>
      <c r="IEX31"/>
      <c r="IEY31"/>
      <c r="IEZ31"/>
      <c r="IFA31"/>
      <c r="IFB31"/>
      <c r="IFC31"/>
      <c r="IFD31"/>
      <c r="IFE31"/>
      <c r="IFF31"/>
      <c r="IFG31"/>
      <c r="IFH31"/>
      <c r="IFI31"/>
      <c r="IFJ31"/>
      <c r="IFK31"/>
      <c r="IFL31"/>
      <c r="IFM31"/>
      <c r="IFN31"/>
      <c r="IFO31"/>
      <c r="IFP31"/>
      <c r="IFQ31"/>
      <c r="IFR31"/>
      <c r="IFS31"/>
      <c r="IFT31"/>
      <c r="IFU31"/>
      <c r="IFV31"/>
      <c r="IFW31"/>
      <c r="IFX31"/>
      <c r="IFY31"/>
      <c r="IFZ31"/>
      <c r="IGA31"/>
      <c r="IGB31"/>
      <c r="IGC31"/>
      <c r="IGD31"/>
      <c r="IGE31"/>
      <c r="IGF31"/>
      <c r="IGG31"/>
      <c r="IGH31"/>
      <c r="IGI31"/>
      <c r="IGJ31"/>
      <c r="IGK31"/>
      <c r="IGL31"/>
      <c r="IGM31"/>
      <c r="IGN31"/>
      <c r="IGO31"/>
      <c r="IGP31"/>
      <c r="IGQ31"/>
      <c r="IGR31"/>
      <c r="IGS31"/>
      <c r="IGT31"/>
      <c r="IGU31"/>
      <c r="IGV31"/>
      <c r="IGW31"/>
      <c r="IGX31"/>
      <c r="IGY31"/>
      <c r="IGZ31"/>
      <c r="IHA31"/>
      <c r="IHB31"/>
      <c r="IHC31"/>
      <c r="IHD31"/>
      <c r="IHE31"/>
      <c r="IHF31"/>
      <c r="IHG31"/>
      <c r="IHH31"/>
      <c r="IHI31"/>
      <c r="IHJ31"/>
      <c r="IHK31"/>
      <c r="IHL31"/>
      <c r="IHM31"/>
      <c r="IHN31"/>
      <c r="IHO31"/>
      <c r="IHP31"/>
      <c r="IHQ31"/>
      <c r="IHR31"/>
      <c r="IHS31"/>
      <c r="IHT31"/>
      <c r="IHU31"/>
      <c r="IHV31"/>
      <c r="IHW31"/>
      <c r="IHX31"/>
      <c r="IHY31"/>
      <c r="IHZ31"/>
      <c r="IIA31"/>
      <c r="IIB31"/>
      <c r="IIC31"/>
      <c r="IID31"/>
      <c r="IIE31"/>
      <c r="IIF31"/>
      <c r="IIG31"/>
      <c r="IIH31"/>
      <c r="III31"/>
      <c r="IIJ31"/>
      <c r="IIK31"/>
      <c r="IIL31"/>
      <c r="IIM31"/>
      <c r="IIN31"/>
      <c r="IIO31"/>
      <c r="IIP31"/>
      <c r="IIQ31"/>
      <c r="IIR31"/>
      <c r="IIS31"/>
      <c r="IIT31"/>
      <c r="IIU31"/>
      <c r="IIV31"/>
      <c r="IIW31"/>
      <c r="IIX31"/>
      <c r="IIY31"/>
      <c r="IIZ31"/>
      <c r="IJA31"/>
      <c r="IJB31"/>
      <c r="IJC31"/>
      <c r="IJD31"/>
      <c r="IJE31"/>
      <c r="IJF31"/>
      <c r="IJG31"/>
      <c r="IJH31"/>
      <c r="IJI31"/>
      <c r="IJJ31"/>
      <c r="IJK31"/>
      <c r="IJL31"/>
      <c r="IJM31"/>
      <c r="IJN31"/>
      <c r="IJO31"/>
      <c r="IJP31"/>
      <c r="IJQ31"/>
      <c r="IJR31"/>
      <c r="IJS31"/>
      <c r="IJT31"/>
      <c r="IJU31"/>
      <c r="IJV31"/>
      <c r="IJW31"/>
      <c r="IJX31"/>
      <c r="IJY31"/>
      <c r="IJZ31"/>
      <c r="IKA31"/>
      <c r="IKB31"/>
      <c r="IKC31"/>
      <c r="IKD31"/>
      <c r="IKE31"/>
      <c r="IKF31"/>
      <c r="IKG31"/>
      <c r="IKH31"/>
      <c r="IKI31"/>
      <c r="IKJ31"/>
      <c r="IKK31"/>
      <c r="IKL31"/>
      <c r="IKM31"/>
      <c r="IKN31"/>
      <c r="IKO31"/>
      <c r="IKP31"/>
      <c r="IKQ31"/>
      <c r="IKR31"/>
      <c r="IKS31"/>
      <c r="IKT31"/>
      <c r="IKU31"/>
      <c r="IKV31"/>
      <c r="IKW31"/>
      <c r="IKX31"/>
      <c r="IKY31"/>
      <c r="IKZ31"/>
      <c r="ILA31"/>
      <c r="ILB31"/>
      <c r="ILC31"/>
      <c r="ILD31"/>
      <c r="ILE31"/>
      <c r="ILF31"/>
      <c r="ILG31"/>
      <c r="ILH31"/>
      <c r="ILI31"/>
      <c r="ILJ31"/>
      <c r="ILK31"/>
      <c r="ILL31"/>
      <c r="ILM31"/>
      <c r="ILN31"/>
      <c r="ILO31"/>
      <c r="ILP31"/>
      <c r="ILQ31"/>
      <c r="ILR31"/>
      <c r="ILS31"/>
      <c r="ILT31"/>
      <c r="ILU31"/>
      <c r="ILV31"/>
      <c r="ILW31"/>
      <c r="ILX31"/>
      <c r="ILY31"/>
      <c r="ILZ31"/>
      <c r="IMA31"/>
      <c r="IMB31"/>
      <c r="IMC31"/>
      <c r="IMD31"/>
      <c r="IME31"/>
      <c r="IMF31"/>
      <c r="IMG31"/>
      <c r="IMH31"/>
      <c r="IMI31"/>
      <c r="IMJ31"/>
      <c r="IMK31"/>
      <c r="IML31"/>
      <c r="IMM31"/>
      <c r="IMN31"/>
      <c r="IMO31"/>
      <c r="IMP31"/>
      <c r="IMQ31"/>
      <c r="IMR31"/>
      <c r="IMS31"/>
      <c r="IMT31"/>
      <c r="IMU31"/>
      <c r="IMV31"/>
      <c r="IMW31"/>
      <c r="IMX31"/>
      <c r="IMY31"/>
      <c r="IMZ31"/>
      <c r="INA31"/>
      <c r="INB31"/>
      <c r="INC31"/>
      <c r="IND31"/>
      <c r="INE31"/>
      <c r="INF31"/>
      <c r="ING31"/>
      <c r="INH31"/>
      <c r="INI31"/>
      <c r="INJ31"/>
      <c r="INK31"/>
      <c r="INL31"/>
      <c r="INM31"/>
      <c r="INN31"/>
      <c r="INO31"/>
      <c r="INP31"/>
      <c r="INQ31"/>
      <c r="INR31"/>
      <c r="INS31"/>
      <c r="INT31"/>
      <c r="INU31"/>
      <c r="INV31"/>
      <c r="INW31"/>
      <c r="INX31"/>
      <c r="INY31"/>
      <c r="INZ31"/>
      <c r="IOA31"/>
      <c r="IOB31"/>
      <c r="IOC31"/>
      <c r="IOD31"/>
      <c r="IOE31"/>
      <c r="IOF31"/>
      <c r="IOG31"/>
      <c r="IOH31"/>
      <c r="IOI31"/>
      <c r="IOJ31"/>
      <c r="IOK31"/>
      <c r="IOL31"/>
      <c r="IOM31"/>
      <c r="ION31"/>
      <c r="IOO31"/>
      <c r="IOP31"/>
      <c r="IOQ31"/>
      <c r="IOR31"/>
      <c r="IOS31"/>
      <c r="IOT31"/>
      <c r="IOU31"/>
      <c r="IOV31"/>
      <c r="IOW31"/>
      <c r="IOX31"/>
      <c r="IOY31"/>
      <c r="IOZ31"/>
      <c r="IPA31"/>
      <c r="IPB31"/>
      <c r="IPC31"/>
      <c r="IPD31"/>
      <c r="IPE31"/>
      <c r="IPF31"/>
      <c r="IPG31"/>
      <c r="IPH31"/>
      <c r="IPI31"/>
      <c r="IPJ31"/>
      <c r="IPK31"/>
      <c r="IPL31"/>
      <c r="IPM31"/>
      <c r="IPN31"/>
      <c r="IPO31"/>
      <c r="IPP31"/>
      <c r="IPQ31"/>
      <c r="IPR31"/>
      <c r="IPS31"/>
      <c r="IPT31"/>
      <c r="IPU31"/>
      <c r="IPV31"/>
      <c r="IPW31"/>
      <c r="IPX31"/>
      <c r="IPY31"/>
      <c r="IPZ31"/>
      <c r="IQA31"/>
      <c r="IQB31"/>
      <c r="IQC31"/>
      <c r="IQD31"/>
      <c r="IQE31"/>
      <c r="IQF31"/>
      <c r="IQG31"/>
      <c r="IQH31"/>
      <c r="IQI31"/>
      <c r="IQJ31"/>
      <c r="IQK31"/>
      <c r="IQL31"/>
      <c r="IQM31"/>
      <c r="IQN31"/>
      <c r="IQO31"/>
      <c r="IQP31"/>
      <c r="IQQ31"/>
      <c r="IQR31"/>
      <c r="IQS31"/>
      <c r="IQT31"/>
      <c r="IQU31"/>
      <c r="IQV31"/>
      <c r="IQW31"/>
      <c r="IQX31"/>
      <c r="IQY31"/>
      <c r="IQZ31"/>
      <c r="IRA31"/>
      <c r="IRB31"/>
      <c r="IRC31"/>
      <c r="IRD31"/>
      <c r="IRE31"/>
      <c r="IRF31"/>
      <c r="IRG31"/>
      <c r="IRH31"/>
      <c r="IRI31"/>
      <c r="IRJ31"/>
      <c r="IRK31"/>
      <c r="IRL31"/>
      <c r="IRM31"/>
      <c r="IRN31"/>
      <c r="IRO31"/>
      <c r="IRP31"/>
      <c r="IRQ31"/>
      <c r="IRR31"/>
      <c r="IRS31"/>
      <c r="IRT31"/>
      <c r="IRU31"/>
      <c r="IRV31"/>
      <c r="IRW31"/>
      <c r="IRX31"/>
      <c r="IRY31"/>
      <c r="IRZ31"/>
      <c r="ISA31"/>
      <c r="ISB31"/>
      <c r="ISC31"/>
      <c r="ISD31"/>
      <c r="ISE31"/>
      <c r="ISF31"/>
      <c r="ISG31"/>
      <c r="ISH31"/>
      <c r="ISI31"/>
      <c r="ISJ31"/>
      <c r="ISK31"/>
      <c r="ISL31"/>
      <c r="ISM31"/>
      <c r="ISN31"/>
      <c r="ISO31"/>
      <c r="ISP31"/>
      <c r="ISQ31"/>
      <c r="ISR31"/>
      <c r="ISS31"/>
      <c r="IST31"/>
      <c r="ISU31"/>
      <c r="ISV31"/>
      <c r="ISW31"/>
      <c r="ISX31"/>
      <c r="ISY31"/>
      <c r="ISZ31"/>
      <c r="ITA31"/>
      <c r="ITB31"/>
      <c r="ITC31"/>
      <c r="ITD31"/>
      <c r="ITE31"/>
      <c r="ITF31"/>
      <c r="ITG31"/>
      <c r="ITH31"/>
      <c r="ITI31"/>
      <c r="ITJ31"/>
      <c r="ITK31"/>
      <c r="ITL31"/>
      <c r="ITM31"/>
      <c r="ITN31"/>
      <c r="ITO31"/>
      <c r="ITP31"/>
      <c r="ITQ31"/>
      <c r="ITR31"/>
      <c r="ITS31"/>
      <c r="ITT31"/>
      <c r="ITU31"/>
      <c r="ITV31"/>
      <c r="ITW31"/>
      <c r="ITX31"/>
      <c r="ITY31"/>
      <c r="ITZ31"/>
      <c r="IUA31"/>
      <c r="IUB31"/>
      <c r="IUC31"/>
      <c r="IUD31"/>
      <c r="IUE31"/>
      <c r="IUF31"/>
      <c r="IUG31"/>
      <c r="IUH31"/>
      <c r="IUI31"/>
      <c r="IUJ31"/>
      <c r="IUK31"/>
      <c r="IUL31"/>
      <c r="IUM31"/>
      <c r="IUN31"/>
      <c r="IUO31"/>
      <c r="IUP31"/>
      <c r="IUQ31"/>
      <c r="IUR31"/>
      <c r="IUS31"/>
      <c r="IUT31"/>
      <c r="IUU31"/>
      <c r="IUV31"/>
      <c r="IUW31"/>
      <c r="IUX31"/>
      <c r="IUY31"/>
      <c r="IUZ31"/>
      <c r="IVA31"/>
      <c r="IVB31"/>
      <c r="IVC31"/>
      <c r="IVD31"/>
      <c r="IVE31"/>
      <c r="IVF31"/>
      <c r="IVG31"/>
      <c r="IVH31"/>
      <c r="IVI31"/>
      <c r="IVJ31"/>
      <c r="IVK31"/>
      <c r="IVL31"/>
      <c r="IVM31"/>
      <c r="IVN31"/>
      <c r="IVO31"/>
      <c r="IVP31"/>
      <c r="IVQ31"/>
      <c r="IVR31"/>
      <c r="IVS31"/>
      <c r="IVT31"/>
      <c r="IVU31"/>
      <c r="IVV31"/>
      <c r="IVW31"/>
      <c r="IVX31"/>
      <c r="IVY31"/>
      <c r="IVZ31"/>
      <c r="IWA31"/>
      <c r="IWB31"/>
      <c r="IWC31"/>
      <c r="IWD31"/>
      <c r="IWE31"/>
      <c r="IWF31"/>
      <c r="IWG31"/>
      <c r="IWH31"/>
      <c r="IWI31"/>
      <c r="IWJ31"/>
      <c r="IWK31"/>
      <c r="IWL31"/>
      <c r="IWM31"/>
      <c r="IWN31"/>
      <c r="IWO31"/>
      <c r="IWP31"/>
      <c r="IWQ31"/>
      <c r="IWR31"/>
      <c r="IWS31"/>
      <c r="IWT31"/>
      <c r="IWU31"/>
      <c r="IWV31"/>
      <c r="IWW31"/>
      <c r="IWX31"/>
      <c r="IWY31"/>
      <c r="IWZ31"/>
      <c r="IXA31"/>
      <c r="IXB31"/>
      <c r="IXC31"/>
      <c r="IXD31"/>
      <c r="IXE31"/>
      <c r="IXF31"/>
      <c r="IXG31"/>
      <c r="IXH31"/>
      <c r="IXI31"/>
      <c r="IXJ31"/>
      <c r="IXK31"/>
      <c r="IXL31"/>
      <c r="IXM31"/>
      <c r="IXN31"/>
      <c r="IXO31"/>
      <c r="IXP31"/>
      <c r="IXQ31"/>
      <c r="IXR31"/>
      <c r="IXS31"/>
      <c r="IXT31"/>
      <c r="IXU31"/>
      <c r="IXV31"/>
      <c r="IXW31"/>
      <c r="IXX31"/>
      <c r="IXY31"/>
      <c r="IXZ31"/>
      <c r="IYA31"/>
      <c r="IYB31"/>
      <c r="IYC31"/>
      <c r="IYD31"/>
      <c r="IYE31"/>
      <c r="IYF31"/>
      <c r="IYG31"/>
      <c r="IYH31"/>
      <c r="IYI31"/>
      <c r="IYJ31"/>
      <c r="IYK31"/>
      <c r="IYL31"/>
      <c r="IYM31"/>
      <c r="IYN31"/>
      <c r="IYO31"/>
      <c r="IYP31"/>
      <c r="IYQ31"/>
      <c r="IYR31"/>
      <c r="IYS31"/>
      <c r="IYT31"/>
      <c r="IYU31"/>
      <c r="IYV31"/>
      <c r="IYW31"/>
      <c r="IYX31"/>
      <c r="IYY31"/>
      <c r="IYZ31"/>
      <c r="IZA31"/>
      <c r="IZB31"/>
      <c r="IZC31"/>
      <c r="IZD31"/>
      <c r="IZE31"/>
      <c r="IZF31"/>
      <c r="IZG31"/>
      <c r="IZH31"/>
      <c r="IZI31"/>
      <c r="IZJ31"/>
      <c r="IZK31"/>
      <c r="IZL31"/>
      <c r="IZM31"/>
      <c r="IZN31"/>
      <c r="IZO31"/>
      <c r="IZP31"/>
      <c r="IZQ31"/>
      <c r="IZR31"/>
      <c r="IZS31"/>
      <c r="IZT31"/>
      <c r="IZU31"/>
      <c r="IZV31"/>
      <c r="IZW31"/>
      <c r="IZX31"/>
      <c r="IZY31"/>
      <c r="IZZ31"/>
      <c r="JAA31"/>
      <c r="JAB31"/>
      <c r="JAC31"/>
      <c r="JAD31"/>
      <c r="JAE31"/>
      <c r="JAF31"/>
      <c r="JAG31"/>
      <c r="JAH31"/>
      <c r="JAI31"/>
      <c r="JAJ31"/>
      <c r="JAK31"/>
      <c r="JAL31"/>
      <c r="JAM31"/>
      <c r="JAN31"/>
      <c r="JAO31"/>
      <c r="JAP31"/>
      <c r="JAQ31"/>
      <c r="JAR31"/>
      <c r="JAS31"/>
      <c r="JAT31"/>
      <c r="JAU31"/>
      <c r="JAV31"/>
      <c r="JAW31"/>
      <c r="JAX31"/>
      <c r="JAY31"/>
      <c r="JAZ31"/>
      <c r="JBA31"/>
      <c r="JBB31"/>
      <c r="JBC31"/>
      <c r="JBD31"/>
      <c r="JBE31"/>
      <c r="JBF31"/>
      <c r="JBG31"/>
      <c r="JBH31"/>
      <c r="JBI31"/>
      <c r="JBJ31"/>
      <c r="JBK31"/>
      <c r="JBL31"/>
      <c r="JBM31"/>
      <c r="JBN31"/>
      <c r="JBO31"/>
      <c r="JBP31"/>
      <c r="JBQ31"/>
      <c r="JBR31"/>
      <c r="JBS31"/>
      <c r="JBT31"/>
      <c r="JBU31"/>
      <c r="JBV31"/>
      <c r="JBW31"/>
      <c r="JBX31"/>
      <c r="JBY31"/>
      <c r="JBZ31"/>
      <c r="JCA31"/>
      <c r="JCB31"/>
      <c r="JCC31"/>
      <c r="JCD31"/>
      <c r="JCE31"/>
      <c r="JCF31"/>
      <c r="JCG31"/>
      <c r="JCH31"/>
      <c r="JCI31"/>
      <c r="JCJ31"/>
      <c r="JCK31"/>
      <c r="JCL31"/>
      <c r="JCM31"/>
      <c r="JCN31"/>
      <c r="JCO31"/>
      <c r="JCP31"/>
      <c r="JCQ31"/>
      <c r="JCR31"/>
      <c r="JCS31"/>
      <c r="JCT31"/>
      <c r="JCU31"/>
      <c r="JCV31"/>
      <c r="JCW31"/>
      <c r="JCX31"/>
      <c r="JCY31"/>
      <c r="JCZ31"/>
      <c r="JDA31"/>
      <c r="JDB31"/>
      <c r="JDC31"/>
      <c r="JDD31"/>
      <c r="JDE31"/>
      <c r="JDF31"/>
      <c r="JDG31"/>
      <c r="JDH31"/>
      <c r="JDI31"/>
      <c r="JDJ31"/>
      <c r="JDK31"/>
      <c r="JDL31"/>
      <c r="JDM31"/>
      <c r="JDN31"/>
      <c r="JDO31"/>
      <c r="JDP31"/>
      <c r="JDQ31"/>
      <c r="JDR31"/>
      <c r="JDS31"/>
      <c r="JDT31"/>
      <c r="JDU31"/>
      <c r="JDV31"/>
      <c r="JDW31"/>
      <c r="JDX31"/>
      <c r="JDY31"/>
      <c r="JDZ31"/>
      <c r="JEA31"/>
      <c r="JEB31"/>
      <c r="JEC31"/>
      <c r="JED31"/>
      <c r="JEE31"/>
      <c r="JEF31"/>
      <c r="JEG31"/>
      <c r="JEH31"/>
      <c r="JEI31"/>
      <c r="JEJ31"/>
      <c r="JEK31"/>
      <c r="JEL31"/>
      <c r="JEM31"/>
      <c r="JEN31"/>
      <c r="JEO31"/>
      <c r="JEP31"/>
      <c r="JEQ31"/>
      <c r="JER31"/>
      <c r="JES31"/>
      <c r="JET31"/>
      <c r="JEU31"/>
      <c r="JEV31"/>
      <c r="JEW31"/>
      <c r="JEX31"/>
      <c r="JEY31"/>
      <c r="JEZ31"/>
      <c r="JFA31"/>
      <c r="JFB31"/>
      <c r="JFC31"/>
      <c r="JFD31"/>
      <c r="JFE31"/>
      <c r="JFF31"/>
      <c r="JFG31"/>
      <c r="JFH31"/>
      <c r="JFI31"/>
      <c r="JFJ31"/>
      <c r="JFK31"/>
      <c r="JFL31"/>
      <c r="JFM31"/>
      <c r="JFN31"/>
      <c r="JFO31"/>
      <c r="JFP31"/>
      <c r="JFQ31"/>
      <c r="JFR31"/>
      <c r="JFS31"/>
      <c r="JFT31"/>
      <c r="JFU31"/>
      <c r="JFV31"/>
      <c r="JFW31"/>
      <c r="JFX31"/>
      <c r="JFY31"/>
      <c r="JFZ31"/>
      <c r="JGA31"/>
      <c r="JGB31"/>
      <c r="JGC31"/>
      <c r="JGD31"/>
      <c r="JGE31"/>
      <c r="JGF31"/>
      <c r="JGG31"/>
      <c r="JGH31"/>
      <c r="JGI31"/>
      <c r="JGJ31"/>
      <c r="JGK31"/>
      <c r="JGL31"/>
      <c r="JGM31"/>
      <c r="JGN31"/>
      <c r="JGO31"/>
      <c r="JGP31"/>
      <c r="JGQ31"/>
      <c r="JGR31"/>
      <c r="JGS31"/>
      <c r="JGT31"/>
      <c r="JGU31"/>
      <c r="JGV31"/>
      <c r="JGW31"/>
      <c r="JGX31"/>
      <c r="JGY31"/>
      <c r="JGZ31"/>
      <c r="JHA31"/>
      <c r="JHB31"/>
      <c r="JHC31"/>
      <c r="JHD31"/>
      <c r="JHE31"/>
      <c r="JHF31"/>
      <c r="JHG31"/>
      <c r="JHH31"/>
      <c r="JHI31"/>
      <c r="JHJ31"/>
      <c r="JHK31"/>
      <c r="JHL31"/>
      <c r="JHM31"/>
      <c r="JHN31"/>
      <c r="JHO31"/>
      <c r="JHP31"/>
      <c r="JHQ31"/>
      <c r="JHR31"/>
      <c r="JHS31"/>
      <c r="JHT31"/>
      <c r="JHU31"/>
      <c r="JHV31"/>
      <c r="JHW31"/>
      <c r="JHX31"/>
      <c r="JHY31"/>
      <c r="JHZ31"/>
      <c r="JIA31"/>
      <c r="JIB31"/>
      <c r="JIC31"/>
      <c r="JID31"/>
      <c r="JIE31"/>
      <c r="JIF31"/>
      <c r="JIG31"/>
      <c r="JIH31"/>
      <c r="JII31"/>
      <c r="JIJ31"/>
      <c r="JIK31"/>
      <c r="JIL31"/>
      <c r="JIM31"/>
      <c r="JIN31"/>
      <c r="JIO31"/>
      <c r="JIP31"/>
      <c r="JIQ31"/>
      <c r="JIR31"/>
      <c r="JIS31"/>
      <c r="JIT31"/>
      <c r="JIU31"/>
      <c r="JIV31"/>
      <c r="JIW31"/>
      <c r="JIX31"/>
      <c r="JIY31"/>
      <c r="JIZ31"/>
      <c r="JJA31"/>
      <c r="JJB31"/>
      <c r="JJC31"/>
      <c r="JJD31"/>
      <c r="JJE31"/>
      <c r="JJF31"/>
      <c r="JJG31"/>
      <c r="JJH31"/>
      <c r="JJI31"/>
      <c r="JJJ31"/>
      <c r="JJK31"/>
      <c r="JJL31"/>
      <c r="JJM31"/>
      <c r="JJN31"/>
      <c r="JJO31"/>
      <c r="JJP31"/>
      <c r="JJQ31"/>
      <c r="JJR31"/>
      <c r="JJS31"/>
      <c r="JJT31"/>
      <c r="JJU31"/>
      <c r="JJV31"/>
      <c r="JJW31"/>
      <c r="JJX31"/>
      <c r="JJY31"/>
      <c r="JJZ31"/>
      <c r="JKA31"/>
      <c r="JKB31"/>
      <c r="JKC31"/>
      <c r="JKD31"/>
      <c r="JKE31"/>
      <c r="JKF31"/>
      <c r="JKG31"/>
      <c r="JKH31"/>
      <c r="JKI31"/>
      <c r="JKJ31"/>
      <c r="JKK31"/>
      <c r="JKL31"/>
      <c r="JKM31"/>
      <c r="JKN31"/>
      <c r="JKO31"/>
      <c r="JKP31"/>
      <c r="JKQ31"/>
      <c r="JKR31"/>
      <c r="JKS31"/>
      <c r="JKT31"/>
      <c r="JKU31"/>
      <c r="JKV31"/>
      <c r="JKW31"/>
      <c r="JKX31"/>
      <c r="JKY31"/>
      <c r="JKZ31"/>
      <c r="JLA31"/>
      <c r="JLB31"/>
      <c r="JLC31"/>
      <c r="JLD31"/>
      <c r="JLE31"/>
      <c r="JLF31"/>
      <c r="JLG31"/>
      <c r="JLH31"/>
      <c r="JLI31"/>
      <c r="JLJ31"/>
      <c r="JLK31"/>
      <c r="JLL31"/>
      <c r="JLM31"/>
      <c r="JLN31"/>
      <c r="JLO31"/>
      <c r="JLP31"/>
      <c r="JLQ31"/>
      <c r="JLR31"/>
      <c r="JLS31"/>
      <c r="JLT31"/>
      <c r="JLU31"/>
      <c r="JLV31"/>
      <c r="JLW31"/>
      <c r="JLX31"/>
      <c r="JLY31"/>
      <c r="JLZ31"/>
      <c r="JMA31"/>
      <c r="JMB31"/>
      <c r="JMC31"/>
      <c r="JMD31"/>
      <c r="JME31"/>
      <c r="JMF31"/>
      <c r="JMG31"/>
      <c r="JMH31"/>
      <c r="JMI31"/>
      <c r="JMJ31"/>
      <c r="JMK31"/>
      <c r="JML31"/>
      <c r="JMM31"/>
      <c r="JMN31"/>
      <c r="JMO31"/>
      <c r="JMP31"/>
      <c r="JMQ31"/>
      <c r="JMR31"/>
      <c r="JMS31"/>
      <c r="JMT31"/>
      <c r="JMU31"/>
      <c r="JMV31"/>
      <c r="JMW31"/>
      <c r="JMX31"/>
      <c r="JMY31"/>
      <c r="JMZ31"/>
      <c r="JNA31"/>
      <c r="JNB31"/>
      <c r="JNC31"/>
      <c r="JND31"/>
      <c r="JNE31"/>
      <c r="JNF31"/>
      <c r="JNG31"/>
      <c r="JNH31"/>
      <c r="JNI31"/>
      <c r="JNJ31"/>
      <c r="JNK31"/>
      <c r="JNL31"/>
      <c r="JNM31"/>
      <c r="JNN31"/>
      <c r="JNO31"/>
      <c r="JNP31"/>
      <c r="JNQ31"/>
      <c r="JNR31"/>
      <c r="JNS31"/>
      <c r="JNT31"/>
      <c r="JNU31"/>
      <c r="JNV31"/>
      <c r="JNW31"/>
      <c r="JNX31"/>
      <c r="JNY31"/>
      <c r="JNZ31"/>
      <c r="JOA31"/>
      <c r="JOB31"/>
      <c r="JOC31"/>
      <c r="JOD31"/>
      <c r="JOE31"/>
      <c r="JOF31"/>
      <c r="JOG31"/>
      <c r="JOH31"/>
      <c r="JOI31"/>
      <c r="JOJ31"/>
      <c r="JOK31"/>
      <c r="JOL31"/>
      <c r="JOM31"/>
      <c r="JON31"/>
      <c r="JOO31"/>
      <c r="JOP31"/>
      <c r="JOQ31"/>
      <c r="JOR31"/>
      <c r="JOS31"/>
      <c r="JOT31"/>
      <c r="JOU31"/>
      <c r="JOV31"/>
      <c r="JOW31"/>
      <c r="JOX31"/>
      <c r="JOY31"/>
      <c r="JOZ31"/>
      <c r="JPA31"/>
      <c r="JPB31"/>
      <c r="JPC31"/>
      <c r="JPD31"/>
      <c r="JPE31"/>
      <c r="JPF31"/>
      <c r="JPG31"/>
      <c r="JPH31"/>
      <c r="JPI31"/>
      <c r="JPJ31"/>
      <c r="JPK31"/>
      <c r="JPL31"/>
      <c r="JPM31"/>
      <c r="JPN31"/>
      <c r="JPO31"/>
      <c r="JPP31"/>
      <c r="JPQ31"/>
      <c r="JPR31"/>
      <c r="JPS31"/>
      <c r="JPT31"/>
      <c r="JPU31"/>
      <c r="JPV31"/>
      <c r="JPW31"/>
      <c r="JPX31"/>
      <c r="JPY31"/>
      <c r="JPZ31"/>
      <c r="JQA31"/>
      <c r="JQB31"/>
      <c r="JQC31"/>
      <c r="JQD31"/>
      <c r="JQE31"/>
      <c r="JQF31"/>
      <c r="JQG31"/>
      <c r="JQH31"/>
      <c r="JQI31"/>
      <c r="JQJ31"/>
      <c r="JQK31"/>
      <c r="JQL31"/>
      <c r="JQM31"/>
      <c r="JQN31"/>
      <c r="JQO31"/>
      <c r="JQP31"/>
      <c r="JQQ31"/>
      <c r="JQR31"/>
      <c r="JQS31"/>
      <c r="JQT31"/>
      <c r="JQU31"/>
      <c r="JQV31"/>
      <c r="JQW31"/>
      <c r="JQX31"/>
      <c r="JQY31"/>
      <c r="JQZ31"/>
      <c r="JRA31"/>
      <c r="JRB31"/>
      <c r="JRC31"/>
      <c r="JRD31"/>
      <c r="JRE31"/>
      <c r="JRF31"/>
      <c r="JRG31"/>
      <c r="JRH31"/>
      <c r="JRI31"/>
      <c r="JRJ31"/>
      <c r="JRK31"/>
      <c r="JRL31"/>
      <c r="JRM31"/>
      <c r="JRN31"/>
      <c r="JRO31"/>
      <c r="JRP31"/>
      <c r="JRQ31"/>
      <c r="JRR31"/>
      <c r="JRS31"/>
      <c r="JRT31"/>
      <c r="JRU31"/>
      <c r="JRV31"/>
      <c r="JRW31"/>
      <c r="JRX31"/>
      <c r="JRY31"/>
      <c r="JRZ31"/>
      <c r="JSA31"/>
      <c r="JSB31"/>
      <c r="JSC31"/>
      <c r="JSD31"/>
      <c r="JSE31"/>
      <c r="JSF31"/>
      <c r="JSG31"/>
      <c r="JSH31"/>
      <c r="JSI31"/>
      <c r="JSJ31"/>
      <c r="JSK31"/>
      <c r="JSL31"/>
      <c r="JSM31"/>
      <c r="JSN31"/>
      <c r="JSO31"/>
      <c r="JSP31"/>
      <c r="JSQ31"/>
      <c r="JSR31"/>
      <c r="JSS31"/>
      <c r="JST31"/>
      <c r="JSU31"/>
      <c r="JSV31"/>
      <c r="JSW31"/>
      <c r="JSX31"/>
      <c r="JSY31"/>
      <c r="JSZ31"/>
      <c r="JTA31"/>
      <c r="JTB31"/>
      <c r="JTC31"/>
      <c r="JTD31"/>
      <c r="JTE31"/>
      <c r="JTF31"/>
      <c r="JTG31"/>
      <c r="JTH31"/>
      <c r="JTI31"/>
      <c r="JTJ31"/>
      <c r="JTK31"/>
      <c r="JTL31"/>
      <c r="JTM31"/>
      <c r="JTN31"/>
      <c r="JTO31"/>
      <c r="JTP31"/>
      <c r="JTQ31"/>
      <c r="JTR31"/>
      <c r="JTS31"/>
      <c r="JTT31"/>
      <c r="JTU31"/>
      <c r="JTV31"/>
      <c r="JTW31"/>
      <c r="JTX31"/>
      <c r="JTY31"/>
      <c r="JTZ31"/>
      <c r="JUA31"/>
      <c r="JUB31"/>
      <c r="JUC31"/>
      <c r="JUD31"/>
      <c r="JUE31"/>
      <c r="JUF31"/>
      <c r="JUG31"/>
      <c r="JUH31"/>
      <c r="JUI31"/>
      <c r="JUJ31"/>
      <c r="JUK31"/>
      <c r="JUL31"/>
      <c r="JUM31"/>
      <c r="JUN31"/>
      <c r="JUO31"/>
      <c r="JUP31"/>
      <c r="JUQ31"/>
      <c r="JUR31"/>
      <c r="JUS31"/>
      <c r="JUT31"/>
      <c r="JUU31"/>
      <c r="JUV31"/>
      <c r="JUW31"/>
      <c r="JUX31"/>
      <c r="JUY31"/>
      <c r="JUZ31"/>
      <c r="JVA31"/>
      <c r="JVB31"/>
      <c r="JVC31"/>
      <c r="JVD31"/>
      <c r="JVE31"/>
      <c r="JVF31"/>
      <c r="JVG31"/>
      <c r="JVH31"/>
      <c r="JVI31"/>
      <c r="JVJ31"/>
      <c r="JVK31"/>
      <c r="JVL31"/>
      <c r="JVM31"/>
      <c r="JVN31"/>
      <c r="JVO31"/>
      <c r="JVP31"/>
      <c r="JVQ31"/>
      <c r="JVR31"/>
      <c r="JVS31"/>
      <c r="JVT31"/>
      <c r="JVU31"/>
      <c r="JVV31"/>
      <c r="JVW31"/>
      <c r="JVX31"/>
      <c r="JVY31"/>
      <c r="JVZ31"/>
      <c r="JWA31"/>
      <c r="JWB31"/>
      <c r="JWC31"/>
      <c r="JWD31"/>
      <c r="JWE31"/>
      <c r="JWF31"/>
      <c r="JWG31"/>
      <c r="JWH31"/>
      <c r="JWI31"/>
      <c r="JWJ31"/>
      <c r="JWK31"/>
      <c r="JWL31"/>
      <c r="JWM31"/>
      <c r="JWN31"/>
      <c r="JWO31"/>
      <c r="JWP31"/>
      <c r="JWQ31"/>
      <c r="JWR31"/>
      <c r="JWS31"/>
      <c r="JWT31"/>
      <c r="JWU31"/>
      <c r="JWV31"/>
      <c r="JWW31"/>
      <c r="JWX31"/>
      <c r="JWY31"/>
      <c r="JWZ31"/>
      <c r="JXA31"/>
      <c r="JXB31"/>
      <c r="JXC31"/>
      <c r="JXD31"/>
      <c r="JXE31"/>
      <c r="JXF31"/>
      <c r="JXG31"/>
      <c r="JXH31"/>
      <c r="JXI31"/>
      <c r="JXJ31"/>
      <c r="JXK31"/>
      <c r="JXL31"/>
      <c r="JXM31"/>
      <c r="JXN31"/>
      <c r="JXO31"/>
      <c r="JXP31"/>
      <c r="JXQ31"/>
      <c r="JXR31"/>
      <c r="JXS31"/>
      <c r="JXT31"/>
      <c r="JXU31"/>
      <c r="JXV31"/>
      <c r="JXW31"/>
      <c r="JXX31"/>
      <c r="JXY31"/>
      <c r="JXZ31"/>
      <c r="JYA31"/>
      <c r="JYB31"/>
      <c r="JYC31"/>
      <c r="JYD31"/>
      <c r="JYE31"/>
      <c r="JYF31"/>
      <c r="JYG31"/>
      <c r="JYH31"/>
      <c r="JYI31"/>
      <c r="JYJ31"/>
      <c r="JYK31"/>
      <c r="JYL31"/>
      <c r="JYM31"/>
      <c r="JYN31"/>
      <c r="JYO31"/>
      <c r="JYP31"/>
      <c r="JYQ31"/>
      <c r="JYR31"/>
      <c r="JYS31"/>
      <c r="JYT31"/>
      <c r="JYU31"/>
      <c r="JYV31"/>
      <c r="JYW31"/>
      <c r="JYX31"/>
      <c r="JYY31"/>
      <c r="JYZ31"/>
      <c r="JZA31"/>
      <c r="JZB31"/>
      <c r="JZC31"/>
      <c r="JZD31"/>
      <c r="JZE31"/>
      <c r="JZF31"/>
      <c r="JZG31"/>
      <c r="JZH31"/>
      <c r="JZI31"/>
      <c r="JZJ31"/>
      <c r="JZK31"/>
      <c r="JZL31"/>
      <c r="JZM31"/>
      <c r="JZN31"/>
      <c r="JZO31"/>
      <c r="JZP31"/>
      <c r="JZQ31"/>
      <c r="JZR31"/>
      <c r="JZS31"/>
      <c r="JZT31"/>
      <c r="JZU31"/>
      <c r="JZV31"/>
      <c r="JZW31"/>
      <c r="JZX31"/>
      <c r="JZY31"/>
      <c r="JZZ31"/>
      <c r="KAA31"/>
      <c r="KAB31"/>
      <c r="KAC31"/>
      <c r="KAD31"/>
      <c r="KAE31"/>
      <c r="KAF31"/>
      <c r="KAG31"/>
      <c r="KAH31"/>
      <c r="KAI31"/>
      <c r="KAJ31"/>
      <c r="KAK31"/>
      <c r="KAL31"/>
      <c r="KAM31"/>
      <c r="KAN31"/>
      <c r="KAO31"/>
      <c r="KAP31"/>
      <c r="KAQ31"/>
      <c r="KAR31"/>
      <c r="KAS31"/>
      <c r="KAT31"/>
      <c r="KAU31"/>
      <c r="KAV31"/>
      <c r="KAW31"/>
      <c r="KAX31"/>
      <c r="KAY31"/>
      <c r="KAZ31"/>
      <c r="KBA31"/>
      <c r="KBB31"/>
      <c r="KBC31"/>
      <c r="KBD31"/>
      <c r="KBE31"/>
      <c r="KBF31"/>
      <c r="KBG31"/>
      <c r="KBH31"/>
      <c r="KBI31"/>
      <c r="KBJ31"/>
      <c r="KBK31"/>
      <c r="KBL31"/>
      <c r="KBM31"/>
      <c r="KBN31"/>
      <c r="KBO31"/>
      <c r="KBP31"/>
      <c r="KBQ31"/>
      <c r="KBR31"/>
      <c r="KBS31"/>
      <c r="KBT31"/>
      <c r="KBU31"/>
      <c r="KBV31"/>
      <c r="KBW31"/>
      <c r="KBX31"/>
      <c r="KBY31"/>
      <c r="KBZ31"/>
      <c r="KCA31"/>
      <c r="KCB31"/>
      <c r="KCC31"/>
      <c r="KCD31"/>
      <c r="KCE31"/>
      <c r="KCF31"/>
      <c r="KCG31"/>
      <c r="KCH31"/>
      <c r="KCI31"/>
      <c r="KCJ31"/>
      <c r="KCK31"/>
      <c r="KCL31"/>
      <c r="KCM31"/>
      <c r="KCN31"/>
      <c r="KCO31"/>
      <c r="KCP31"/>
      <c r="KCQ31"/>
      <c r="KCR31"/>
      <c r="KCS31"/>
      <c r="KCT31"/>
      <c r="KCU31"/>
      <c r="KCV31"/>
      <c r="KCW31"/>
      <c r="KCX31"/>
      <c r="KCY31"/>
      <c r="KCZ31"/>
      <c r="KDA31"/>
      <c r="KDB31"/>
      <c r="KDC31"/>
      <c r="KDD31"/>
      <c r="KDE31"/>
      <c r="KDF31"/>
      <c r="KDG31"/>
      <c r="KDH31"/>
      <c r="KDI31"/>
      <c r="KDJ31"/>
      <c r="KDK31"/>
      <c r="KDL31"/>
      <c r="KDM31"/>
      <c r="KDN31"/>
      <c r="KDO31"/>
      <c r="KDP31"/>
      <c r="KDQ31"/>
      <c r="KDR31"/>
      <c r="KDS31"/>
      <c r="KDT31"/>
      <c r="KDU31"/>
      <c r="KDV31"/>
      <c r="KDW31"/>
      <c r="KDX31"/>
      <c r="KDY31"/>
      <c r="KDZ31"/>
      <c r="KEA31"/>
      <c r="KEB31"/>
      <c r="KEC31"/>
      <c r="KED31"/>
      <c r="KEE31"/>
      <c r="KEF31"/>
      <c r="KEG31"/>
      <c r="KEH31"/>
      <c r="KEI31"/>
      <c r="KEJ31"/>
      <c r="KEK31"/>
      <c r="KEL31"/>
      <c r="KEM31"/>
      <c r="KEN31"/>
      <c r="KEO31"/>
      <c r="KEP31"/>
      <c r="KEQ31"/>
      <c r="KER31"/>
      <c r="KES31"/>
      <c r="KET31"/>
      <c r="KEU31"/>
      <c r="KEV31"/>
      <c r="KEW31"/>
      <c r="KEX31"/>
      <c r="KEY31"/>
      <c r="KEZ31"/>
      <c r="KFA31"/>
      <c r="KFB31"/>
      <c r="KFC31"/>
      <c r="KFD31"/>
      <c r="KFE31"/>
      <c r="KFF31"/>
      <c r="KFG31"/>
      <c r="KFH31"/>
      <c r="KFI31"/>
      <c r="KFJ31"/>
      <c r="KFK31"/>
      <c r="KFL31"/>
      <c r="KFM31"/>
      <c r="KFN31"/>
      <c r="KFO31"/>
      <c r="KFP31"/>
      <c r="KFQ31"/>
      <c r="KFR31"/>
      <c r="KFS31"/>
      <c r="KFT31"/>
      <c r="KFU31"/>
      <c r="KFV31"/>
      <c r="KFW31"/>
      <c r="KFX31"/>
      <c r="KFY31"/>
      <c r="KFZ31"/>
      <c r="KGA31"/>
      <c r="KGB31"/>
      <c r="KGC31"/>
      <c r="KGD31"/>
      <c r="KGE31"/>
      <c r="KGF31"/>
      <c r="KGG31"/>
      <c r="KGH31"/>
      <c r="KGI31"/>
      <c r="KGJ31"/>
      <c r="KGK31"/>
      <c r="KGL31"/>
      <c r="KGM31"/>
      <c r="KGN31"/>
      <c r="KGO31"/>
      <c r="KGP31"/>
      <c r="KGQ31"/>
      <c r="KGR31"/>
      <c r="KGS31"/>
      <c r="KGT31"/>
      <c r="KGU31"/>
      <c r="KGV31"/>
      <c r="KGW31"/>
      <c r="KGX31"/>
      <c r="KGY31"/>
      <c r="KGZ31"/>
      <c r="KHA31"/>
      <c r="KHB31"/>
      <c r="KHC31"/>
      <c r="KHD31"/>
      <c r="KHE31"/>
      <c r="KHF31"/>
      <c r="KHG31"/>
      <c r="KHH31"/>
      <c r="KHI31"/>
      <c r="KHJ31"/>
      <c r="KHK31"/>
      <c r="KHL31"/>
      <c r="KHM31"/>
      <c r="KHN31"/>
      <c r="KHO31"/>
      <c r="KHP31"/>
      <c r="KHQ31"/>
      <c r="KHR31"/>
      <c r="KHS31"/>
      <c r="KHT31"/>
      <c r="KHU31"/>
      <c r="KHV31"/>
      <c r="KHW31"/>
      <c r="KHX31"/>
      <c r="KHY31"/>
      <c r="KHZ31"/>
      <c r="KIA31"/>
      <c r="KIB31"/>
      <c r="KIC31"/>
      <c r="KID31"/>
      <c r="KIE31"/>
      <c r="KIF31"/>
      <c r="KIG31"/>
      <c r="KIH31"/>
      <c r="KII31"/>
      <c r="KIJ31"/>
      <c r="KIK31"/>
      <c r="KIL31"/>
      <c r="KIM31"/>
      <c r="KIN31"/>
      <c r="KIO31"/>
      <c r="KIP31"/>
      <c r="KIQ31"/>
      <c r="KIR31"/>
      <c r="KIS31"/>
      <c r="KIT31"/>
      <c r="KIU31"/>
      <c r="KIV31"/>
      <c r="KIW31"/>
      <c r="KIX31"/>
      <c r="KIY31"/>
      <c r="KIZ31"/>
      <c r="KJA31"/>
      <c r="KJB31"/>
      <c r="KJC31"/>
      <c r="KJD31"/>
      <c r="KJE31"/>
      <c r="KJF31"/>
      <c r="KJG31"/>
      <c r="KJH31"/>
      <c r="KJI31"/>
      <c r="KJJ31"/>
      <c r="KJK31"/>
      <c r="KJL31"/>
      <c r="KJM31"/>
      <c r="KJN31"/>
      <c r="KJO31"/>
      <c r="KJP31"/>
      <c r="KJQ31"/>
      <c r="KJR31"/>
      <c r="KJS31"/>
      <c r="KJT31"/>
      <c r="KJU31"/>
      <c r="KJV31"/>
      <c r="KJW31"/>
      <c r="KJX31"/>
      <c r="KJY31"/>
      <c r="KJZ31"/>
      <c r="KKA31"/>
      <c r="KKB31"/>
      <c r="KKC31"/>
      <c r="KKD31"/>
      <c r="KKE31"/>
      <c r="KKF31"/>
      <c r="KKG31"/>
      <c r="KKH31"/>
      <c r="KKI31"/>
      <c r="KKJ31"/>
      <c r="KKK31"/>
      <c r="KKL31"/>
      <c r="KKM31"/>
      <c r="KKN31"/>
      <c r="KKO31"/>
      <c r="KKP31"/>
      <c r="KKQ31"/>
      <c r="KKR31"/>
      <c r="KKS31"/>
      <c r="KKT31"/>
      <c r="KKU31"/>
      <c r="KKV31"/>
      <c r="KKW31"/>
      <c r="KKX31"/>
      <c r="KKY31"/>
      <c r="KKZ31"/>
      <c r="KLA31"/>
      <c r="KLB31"/>
      <c r="KLC31"/>
      <c r="KLD31"/>
      <c r="KLE31"/>
      <c r="KLF31"/>
      <c r="KLG31"/>
      <c r="KLH31"/>
      <c r="KLI31"/>
      <c r="KLJ31"/>
      <c r="KLK31"/>
      <c r="KLL31"/>
      <c r="KLM31"/>
      <c r="KLN31"/>
      <c r="KLO31"/>
      <c r="KLP31"/>
      <c r="KLQ31"/>
      <c r="KLR31"/>
      <c r="KLS31"/>
      <c r="KLT31"/>
      <c r="KLU31"/>
      <c r="KLV31"/>
      <c r="KLW31"/>
      <c r="KLX31"/>
      <c r="KLY31"/>
      <c r="KLZ31"/>
      <c r="KMA31"/>
      <c r="KMB31"/>
      <c r="KMC31"/>
      <c r="KMD31"/>
      <c r="KME31"/>
      <c r="KMF31"/>
      <c r="KMG31"/>
      <c r="KMH31"/>
      <c r="KMI31"/>
      <c r="KMJ31"/>
      <c r="KMK31"/>
      <c r="KML31"/>
      <c r="KMM31"/>
      <c r="KMN31"/>
      <c r="KMO31"/>
      <c r="KMP31"/>
      <c r="KMQ31"/>
      <c r="KMR31"/>
      <c r="KMS31"/>
      <c r="KMT31"/>
      <c r="KMU31"/>
      <c r="KMV31"/>
      <c r="KMW31"/>
      <c r="KMX31"/>
      <c r="KMY31"/>
      <c r="KMZ31"/>
      <c r="KNA31"/>
      <c r="KNB31"/>
      <c r="KNC31"/>
      <c r="KND31"/>
      <c r="KNE31"/>
      <c r="KNF31"/>
      <c r="KNG31"/>
      <c r="KNH31"/>
      <c r="KNI31"/>
      <c r="KNJ31"/>
      <c r="KNK31"/>
      <c r="KNL31"/>
      <c r="KNM31"/>
      <c r="KNN31"/>
      <c r="KNO31"/>
      <c r="KNP31"/>
      <c r="KNQ31"/>
      <c r="KNR31"/>
      <c r="KNS31"/>
      <c r="KNT31"/>
      <c r="KNU31"/>
      <c r="KNV31"/>
      <c r="KNW31"/>
      <c r="KNX31"/>
      <c r="KNY31"/>
      <c r="KNZ31"/>
      <c r="KOA31"/>
      <c r="KOB31"/>
      <c r="KOC31"/>
      <c r="KOD31"/>
      <c r="KOE31"/>
      <c r="KOF31"/>
      <c r="KOG31"/>
      <c r="KOH31"/>
      <c r="KOI31"/>
      <c r="KOJ31"/>
      <c r="KOK31"/>
      <c r="KOL31"/>
      <c r="KOM31"/>
      <c r="KON31"/>
      <c r="KOO31"/>
      <c r="KOP31"/>
      <c r="KOQ31"/>
      <c r="KOR31"/>
      <c r="KOS31"/>
      <c r="KOT31"/>
      <c r="KOU31"/>
      <c r="KOV31"/>
      <c r="KOW31"/>
      <c r="KOX31"/>
      <c r="KOY31"/>
      <c r="KOZ31"/>
      <c r="KPA31"/>
      <c r="KPB31"/>
      <c r="KPC31"/>
      <c r="KPD31"/>
      <c r="KPE31"/>
      <c r="KPF31"/>
      <c r="KPG31"/>
      <c r="KPH31"/>
      <c r="KPI31"/>
      <c r="KPJ31"/>
      <c r="KPK31"/>
      <c r="KPL31"/>
      <c r="KPM31"/>
      <c r="KPN31"/>
      <c r="KPO31"/>
      <c r="KPP31"/>
      <c r="KPQ31"/>
      <c r="KPR31"/>
      <c r="KPS31"/>
      <c r="KPT31"/>
      <c r="KPU31"/>
      <c r="KPV31"/>
      <c r="KPW31"/>
      <c r="KPX31"/>
      <c r="KPY31"/>
      <c r="KPZ31"/>
      <c r="KQA31"/>
      <c r="KQB31"/>
      <c r="KQC31"/>
      <c r="KQD31"/>
      <c r="KQE31"/>
      <c r="KQF31"/>
      <c r="KQG31"/>
      <c r="KQH31"/>
      <c r="KQI31"/>
      <c r="KQJ31"/>
      <c r="KQK31"/>
      <c r="KQL31"/>
      <c r="KQM31"/>
      <c r="KQN31"/>
      <c r="KQO31"/>
      <c r="KQP31"/>
      <c r="KQQ31"/>
      <c r="KQR31"/>
      <c r="KQS31"/>
      <c r="KQT31"/>
      <c r="KQU31"/>
      <c r="KQV31"/>
      <c r="KQW31"/>
      <c r="KQX31"/>
      <c r="KQY31"/>
      <c r="KQZ31"/>
      <c r="KRA31"/>
      <c r="KRB31"/>
      <c r="KRC31"/>
      <c r="KRD31"/>
      <c r="KRE31"/>
      <c r="KRF31"/>
      <c r="KRG31"/>
      <c r="KRH31"/>
      <c r="KRI31"/>
      <c r="KRJ31"/>
      <c r="KRK31"/>
      <c r="KRL31"/>
      <c r="KRM31"/>
      <c r="KRN31"/>
      <c r="KRO31"/>
      <c r="KRP31"/>
      <c r="KRQ31"/>
      <c r="KRR31"/>
      <c r="KRS31"/>
      <c r="KRT31"/>
      <c r="KRU31"/>
      <c r="KRV31"/>
      <c r="KRW31"/>
      <c r="KRX31"/>
      <c r="KRY31"/>
      <c r="KRZ31"/>
      <c r="KSA31"/>
      <c r="KSB31"/>
      <c r="KSC31"/>
      <c r="KSD31"/>
      <c r="KSE31"/>
      <c r="KSF31"/>
      <c r="KSG31"/>
      <c r="KSH31"/>
      <c r="KSI31"/>
      <c r="KSJ31"/>
      <c r="KSK31"/>
      <c r="KSL31"/>
      <c r="KSM31"/>
      <c r="KSN31"/>
      <c r="KSO31"/>
      <c r="KSP31"/>
      <c r="KSQ31"/>
      <c r="KSR31"/>
      <c r="KSS31"/>
      <c r="KST31"/>
      <c r="KSU31"/>
      <c r="KSV31"/>
      <c r="KSW31"/>
      <c r="KSX31"/>
      <c r="KSY31"/>
      <c r="KSZ31"/>
      <c r="KTA31"/>
      <c r="KTB31"/>
      <c r="KTC31"/>
      <c r="KTD31"/>
      <c r="KTE31"/>
      <c r="KTF31"/>
      <c r="KTG31"/>
      <c r="KTH31"/>
      <c r="KTI31"/>
      <c r="KTJ31"/>
      <c r="KTK31"/>
      <c r="KTL31"/>
      <c r="KTM31"/>
      <c r="KTN31"/>
      <c r="KTO31"/>
      <c r="KTP31"/>
      <c r="KTQ31"/>
      <c r="KTR31"/>
      <c r="KTS31"/>
      <c r="KTT31"/>
      <c r="KTU31"/>
      <c r="KTV31"/>
      <c r="KTW31"/>
      <c r="KTX31"/>
      <c r="KTY31"/>
      <c r="KTZ31"/>
      <c r="KUA31"/>
      <c r="KUB31"/>
      <c r="KUC31"/>
      <c r="KUD31"/>
      <c r="KUE31"/>
      <c r="KUF31"/>
      <c r="KUG31"/>
      <c r="KUH31"/>
      <c r="KUI31"/>
      <c r="KUJ31"/>
      <c r="KUK31"/>
      <c r="KUL31"/>
      <c r="KUM31"/>
      <c r="KUN31"/>
      <c r="KUO31"/>
      <c r="KUP31"/>
      <c r="KUQ31"/>
      <c r="KUR31"/>
      <c r="KUS31"/>
      <c r="KUT31"/>
      <c r="KUU31"/>
      <c r="KUV31"/>
      <c r="KUW31"/>
      <c r="KUX31"/>
      <c r="KUY31"/>
      <c r="KUZ31"/>
      <c r="KVA31"/>
      <c r="KVB31"/>
      <c r="KVC31"/>
      <c r="KVD31"/>
      <c r="KVE31"/>
      <c r="KVF31"/>
      <c r="KVG31"/>
      <c r="KVH31"/>
      <c r="KVI31"/>
      <c r="KVJ31"/>
      <c r="KVK31"/>
      <c r="KVL31"/>
      <c r="KVM31"/>
      <c r="KVN31"/>
      <c r="KVO31"/>
      <c r="KVP31"/>
      <c r="KVQ31"/>
      <c r="KVR31"/>
      <c r="KVS31"/>
      <c r="KVT31"/>
      <c r="KVU31"/>
      <c r="KVV31"/>
      <c r="KVW31"/>
      <c r="KVX31"/>
      <c r="KVY31"/>
      <c r="KVZ31"/>
      <c r="KWA31"/>
      <c r="KWB31"/>
      <c r="KWC31"/>
      <c r="KWD31"/>
      <c r="KWE31"/>
      <c r="KWF31"/>
      <c r="KWG31"/>
      <c r="KWH31"/>
      <c r="KWI31"/>
      <c r="KWJ31"/>
      <c r="KWK31"/>
      <c r="KWL31"/>
      <c r="KWM31"/>
      <c r="KWN31"/>
      <c r="KWO31"/>
      <c r="KWP31"/>
      <c r="KWQ31"/>
      <c r="KWR31"/>
      <c r="KWS31"/>
      <c r="KWT31"/>
      <c r="KWU31"/>
      <c r="KWV31"/>
      <c r="KWW31"/>
      <c r="KWX31"/>
      <c r="KWY31"/>
      <c r="KWZ31"/>
      <c r="KXA31"/>
      <c r="KXB31"/>
      <c r="KXC31"/>
      <c r="KXD31"/>
      <c r="KXE31"/>
      <c r="KXF31"/>
      <c r="KXG31"/>
      <c r="KXH31"/>
      <c r="KXI31"/>
      <c r="KXJ31"/>
      <c r="KXK31"/>
      <c r="KXL31"/>
      <c r="KXM31"/>
      <c r="KXN31"/>
      <c r="KXO31"/>
      <c r="KXP31"/>
      <c r="KXQ31"/>
      <c r="KXR31"/>
      <c r="KXS31"/>
      <c r="KXT31"/>
      <c r="KXU31"/>
      <c r="KXV31"/>
      <c r="KXW31"/>
      <c r="KXX31"/>
      <c r="KXY31"/>
      <c r="KXZ31"/>
      <c r="KYA31"/>
      <c r="KYB31"/>
      <c r="KYC31"/>
      <c r="KYD31"/>
      <c r="KYE31"/>
      <c r="KYF31"/>
      <c r="KYG31"/>
      <c r="KYH31"/>
      <c r="KYI31"/>
      <c r="KYJ31"/>
      <c r="KYK31"/>
      <c r="KYL31"/>
      <c r="KYM31"/>
      <c r="KYN31"/>
      <c r="KYO31"/>
      <c r="KYP31"/>
      <c r="KYQ31"/>
      <c r="KYR31"/>
      <c r="KYS31"/>
      <c r="KYT31"/>
      <c r="KYU31"/>
      <c r="KYV31"/>
      <c r="KYW31"/>
      <c r="KYX31"/>
      <c r="KYY31"/>
      <c r="KYZ31"/>
      <c r="KZA31"/>
      <c r="KZB31"/>
      <c r="KZC31"/>
      <c r="KZD31"/>
      <c r="KZE31"/>
      <c r="KZF31"/>
      <c r="KZG31"/>
      <c r="KZH31"/>
      <c r="KZI31"/>
      <c r="KZJ31"/>
      <c r="KZK31"/>
      <c r="KZL31"/>
      <c r="KZM31"/>
      <c r="KZN31"/>
      <c r="KZO31"/>
      <c r="KZP31"/>
      <c r="KZQ31"/>
      <c r="KZR31"/>
      <c r="KZS31"/>
      <c r="KZT31"/>
      <c r="KZU31"/>
      <c r="KZV31"/>
      <c r="KZW31"/>
      <c r="KZX31"/>
      <c r="KZY31"/>
      <c r="KZZ31"/>
      <c r="LAA31"/>
      <c r="LAB31"/>
      <c r="LAC31"/>
      <c r="LAD31"/>
      <c r="LAE31"/>
      <c r="LAF31"/>
      <c r="LAG31"/>
      <c r="LAH31"/>
      <c r="LAI31"/>
      <c r="LAJ31"/>
      <c r="LAK31"/>
      <c r="LAL31"/>
      <c r="LAM31"/>
      <c r="LAN31"/>
      <c r="LAO31"/>
      <c r="LAP31"/>
      <c r="LAQ31"/>
      <c r="LAR31"/>
      <c r="LAS31"/>
      <c r="LAT31"/>
      <c r="LAU31"/>
      <c r="LAV31"/>
      <c r="LAW31"/>
      <c r="LAX31"/>
      <c r="LAY31"/>
      <c r="LAZ31"/>
      <c r="LBA31"/>
      <c r="LBB31"/>
      <c r="LBC31"/>
      <c r="LBD31"/>
      <c r="LBE31"/>
      <c r="LBF31"/>
      <c r="LBG31"/>
      <c r="LBH31"/>
      <c r="LBI31"/>
      <c r="LBJ31"/>
      <c r="LBK31"/>
      <c r="LBL31"/>
      <c r="LBM31"/>
      <c r="LBN31"/>
      <c r="LBO31"/>
      <c r="LBP31"/>
      <c r="LBQ31"/>
      <c r="LBR31"/>
      <c r="LBS31"/>
      <c r="LBT31"/>
      <c r="LBU31"/>
      <c r="LBV31"/>
      <c r="LBW31"/>
      <c r="LBX31"/>
      <c r="LBY31"/>
      <c r="LBZ31"/>
      <c r="LCA31"/>
      <c r="LCB31"/>
      <c r="LCC31"/>
      <c r="LCD31"/>
      <c r="LCE31"/>
      <c r="LCF31"/>
      <c r="LCG31"/>
      <c r="LCH31"/>
      <c r="LCI31"/>
      <c r="LCJ31"/>
      <c r="LCK31"/>
      <c r="LCL31"/>
      <c r="LCM31"/>
      <c r="LCN31"/>
      <c r="LCO31"/>
      <c r="LCP31"/>
      <c r="LCQ31"/>
      <c r="LCR31"/>
      <c r="LCS31"/>
      <c r="LCT31"/>
      <c r="LCU31"/>
      <c r="LCV31"/>
      <c r="LCW31"/>
      <c r="LCX31"/>
      <c r="LCY31"/>
      <c r="LCZ31"/>
      <c r="LDA31"/>
      <c r="LDB31"/>
      <c r="LDC31"/>
      <c r="LDD31"/>
      <c r="LDE31"/>
      <c r="LDF31"/>
      <c r="LDG31"/>
      <c r="LDH31"/>
      <c r="LDI31"/>
      <c r="LDJ31"/>
      <c r="LDK31"/>
      <c r="LDL31"/>
      <c r="LDM31"/>
      <c r="LDN31"/>
      <c r="LDO31"/>
      <c r="LDP31"/>
      <c r="LDQ31"/>
      <c r="LDR31"/>
      <c r="LDS31"/>
      <c r="LDT31"/>
      <c r="LDU31"/>
      <c r="LDV31"/>
      <c r="LDW31"/>
      <c r="LDX31"/>
      <c r="LDY31"/>
      <c r="LDZ31"/>
      <c r="LEA31"/>
      <c r="LEB31"/>
      <c r="LEC31"/>
      <c r="LED31"/>
      <c r="LEE31"/>
      <c r="LEF31"/>
      <c r="LEG31"/>
      <c r="LEH31"/>
      <c r="LEI31"/>
      <c r="LEJ31"/>
      <c r="LEK31"/>
      <c r="LEL31"/>
      <c r="LEM31"/>
      <c r="LEN31"/>
      <c r="LEO31"/>
      <c r="LEP31"/>
      <c r="LEQ31"/>
      <c r="LER31"/>
      <c r="LES31"/>
      <c r="LET31"/>
      <c r="LEU31"/>
      <c r="LEV31"/>
      <c r="LEW31"/>
      <c r="LEX31"/>
      <c r="LEY31"/>
      <c r="LEZ31"/>
      <c r="LFA31"/>
      <c r="LFB31"/>
      <c r="LFC31"/>
      <c r="LFD31"/>
      <c r="LFE31"/>
      <c r="LFF31"/>
      <c r="LFG31"/>
      <c r="LFH31"/>
      <c r="LFI31"/>
      <c r="LFJ31"/>
      <c r="LFK31"/>
      <c r="LFL31"/>
      <c r="LFM31"/>
      <c r="LFN31"/>
      <c r="LFO31"/>
      <c r="LFP31"/>
      <c r="LFQ31"/>
      <c r="LFR31"/>
      <c r="LFS31"/>
      <c r="LFT31"/>
      <c r="LFU31"/>
      <c r="LFV31"/>
      <c r="LFW31"/>
      <c r="LFX31"/>
      <c r="LFY31"/>
      <c r="LFZ31"/>
      <c r="LGA31"/>
      <c r="LGB31"/>
      <c r="LGC31"/>
      <c r="LGD31"/>
      <c r="LGE31"/>
      <c r="LGF31"/>
      <c r="LGG31"/>
      <c r="LGH31"/>
      <c r="LGI31"/>
      <c r="LGJ31"/>
      <c r="LGK31"/>
      <c r="LGL31"/>
      <c r="LGM31"/>
      <c r="LGN31"/>
      <c r="LGO31"/>
      <c r="LGP31"/>
      <c r="LGQ31"/>
      <c r="LGR31"/>
      <c r="LGS31"/>
      <c r="LGT31"/>
      <c r="LGU31"/>
      <c r="LGV31"/>
      <c r="LGW31"/>
      <c r="LGX31"/>
      <c r="LGY31"/>
      <c r="LGZ31"/>
      <c r="LHA31"/>
      <c r="LHB31"/>
      <c r="LHC31"/>
      <c r="LHD31"/>
      <c r="LHE31"/>
      <c r="LHF31"/>
      <c r="LHG31"/>
      <c r="LHH31"/>
      <c r="LHI31"/>
      <c r="LHJ31"/>
      <c r="LHK31"/>
      <c r="LHL31"/>
      <c r="LHM31"/>
      <c r="LHN31"/>
      <c r="LHO31"/>
      <c r="LHP31"/>
      <c r="LHQ31"/>
      <c r="LHR31"/>
      <c r="LHS31"/>
      <c r="LHT31"/>
      <c r="LHU31"/>
      <c r="LHV31"/>
      <c r="LHW31"/>
      <c r="LHX31"/>
      <c r="LHY31"/>
      <c r="LHZ31"/>
      <c r="LIA31"/>
      <c r="LIB31"/>
      <c r="LIC31"/>
      <c r="LID31"/>
      <c r="LIE31"/>
      <c r="LIF31"/>
      <c r="LIG31"/>
      <c r="LIH31"/>
      <c r="LII31"/>
      <c r="LIJ31"/>
      <c r="LIK31"/>
      <c r="LIL31"/>
      <c r="LIM31"/>
      <c r="LIN31"/>
      <c r="LIO31"/>
      <c r="LIP31"/>
      <c r="LIQ31"/>
      <c r="LIR31"/>
      <c r="LIS31"/>
      <c r="LIT31"/>
      <c r="LIU31"/>
      <c r="LIV31"/>
      <c r="LIW31"/>
      <c r="LIX31"/>
      <c r="LIY31"/>
      <c r="LIZ31"/>
      <c r="LJA31"/>
      <c r="LJB31"/>
      <c r="LJC31"/>
      <c r="LJD31"/>
      <c r="LJE31"/>
      <c r="LJF31"/>
      <c r="LJG31"/>
      <c r="LJH31"/>
      <c r="LJI31"/>
      <c r="LJJ31"/>
      <c r="LJK31"/>
      <c r="LJL31"/>
      <c r="LJM31"/>
      <c r="LJN31"/>
      <c r="LJO31"/>
      <c r="LJP31"/>
      <c r="LJQ31"/>
      <c r="LJR31"/>
      <c r="LJS31"/>
      <c r="LJT31"/>
      <c r="LJU31"/>
      <c r="LJV31"/>
      <c r="LJW31"/>
      <c r="LJX31"/>
      <c r="LJY31"/>
      <c r="LJZ31"/>
      <c r="LKA31"/>
      <c r="LKB31"/>
      <c r="LKC31"/>
      <c r="LKD31"/>
      <c r="LKE31"/>
      <c r="LKF31"/>
      <c r="LKG31"/>
      <c r="LKH31"/>
      <c r="LKI31"/>
      <c r="LKJ31"/>
      <c r="LKK31"/>
      <c r="LKL31"/>
      <c r="LKM31"/>
      <c r="LKN31"/>
      <c r="LKO31"/>
      <c r="LKP31"/>
      <c r="LKQ31"/>
      <c r="LKR31"/>
      <c r="LKS31"/>
      <c r="LKT31"/>
      <c r="LKU31"/>
      <c r="LKV31"/>
      <c r="LKW31"/>
      <c r="LKX31"/>
      <c r="LKY31"/>
      <c r="LKZ31"/>
      <c r="LLA31"/>
      <c r="LLB31"/>
      <c r="LLC31"/>
      <c r="LLD31"/>
      <c r="LLE31"/>
      <c r="LLF31"/>
      <c r="LLG31"/>
      <c r="LLH31"/>
      <c r="LLI31"/>
      <c r="LLJ31"/>
      <c r="LLK31"/>
      <c r="LLL31"/>
      <c r="LLM31"/>
      <c r="LLN31"/>
      <c r="LLO31"/>
      <c r="LLP31"/>
      <c r="LLQ31"/>
      <c r="LLR31"/>
      <c r="LLS31"/>
      <c r="LLT31"/>
      <c r="LLU31"/>
      <c r="LLV31"/>
      <c r="LLW31"/>
      <c r="LLX31"/>
      <c r="LLY31"/>
      <c r="LLZ31"/>
      <c r="LMA31"/>
      <c r="LMB31"/>
      <c r="LMC31"/>
      <c r="LMD31"/>
      <c r="LME31"/>
      <c r="LMF31"/>
      <c r="LMG31"/>
      <c r="LMH31"/>
      <c r="LMI31"/>
      <c r="LMJ31"/>
      <c r="LMK31"/>
      <c r="LML31"/>
      <c r="LMM31"/>
      <c r="LMN31"/>
      <c r="LMO31"/>
      <c r="LMP31"/>
      <c r="LMQ31"/>
      <c r="LMR31"/>
      <c r="LMS31"/>
      <c r="LMT31"/>
      <c r="LMU31"/>
      <c r="LMV31"/>
      <c r="LMW31"/>
      <c r="LMX31"/>
      <c r="LMY31"/>
      <c r="LMZ31"/>
      <c r="LNA31"/>
      <c r="LNB31"/>
      <c r="LNC31"/>
      <c r="LND31"/>
      <c r="LNE31"/>
      <c r="LNF31"/>
      <c r="LNG31"/>
      <c r="LNH31"/>
      <c r="LNI31"/>
      <c r="LNJ31"/>
      <c r="LNK31"/>
      <c r="LNL31"/>
      <c r="LNM31"/>
      <c r="LNN31"/>
      <c r="LNO31"/>
      <c r="LNP31"/>
      <c r="LNQ31"/>
      <c r="LNR31"/>
      <c r="LNS31"/>
      <c r="LNT31"/>
      <c r="LNU31"/>
      <c r="LNV31"/>
      <c r="LNW31"/>
      <c r="LNX31"/>
      <c r="LNY31"/>
      <c r="LNZ31"/>
      <c r="LOA31"/>
      <c r="LOB31"/>
      <c r="LOC31"/>
      <c r="LOD31"/>
      <c r="LOE31"/>
      <c r="LOF31"/>
      <c r="LOG31"/>
      <c r="LOH31"/>
      <c r="LOI31"/>
      <c r="LOJ31"/>
      <c r="LOK31"/>
      <c r="LOL31"/>
      <c r="LOM31"/>
      <c r="LON31"/>
      <c r="LOO31"/>
      <c r="LOP31"/>
      <c r="LOQ31"/>
      <c r="LOR31"/>
      <c r="LOS31"/>
      <c r="LOT31"/>
      <c r="LOU31"/>
      <c r="LOV31"/>
      <c r="LOW31"/>
      <c r="LOX31"/>
      <c r="LOY31"/>
      <c r="LOZ31"/>
      <c r="LPA31"/>
      <c r="LPB31"/>
      <c r="LPC31"/>
      <c r="LPD31"/>
      <c r="LPE31"/>
      <c r="LPF31"/>
      <c r="LPG31"/>
      <c r="LPH31"/>
      <c r="LPI31"/>
      <c r="LPJ31"/>
      <c r="LPK31"/>
      <c r="LPL31"/>
      <c r="LPM31"/>
      <c r="LPN31"/>
      <c r="LPO31"/>
      <c r="LPP31"/>
      <c r="LPQ31"/>
      <c r="LPR31"/>
      <c r="LPS31"/>
      <c r="LPT31"/>
      <c r="LPU31"/>
      <c r="LPV31"/>
      <c r="LPW31"/>
      <c r="LPX31"/>
      <c r="LPY31"/>
      <c r="LPZ31"/>
      <c r="LQA31"/>
      <c r="LQB31"/>
      <c r="LQC31"/>
      <c r="LQD31"/>
      <c r="LQE31"/>
      <c r="LQF31"/>
      <c r="LQG31"/>
      <c r="LQH31"/>
      <c r="LQI31"/>
      <c r="LQJ31"/>
      <c r="LQK31"/>
      <c r="LQL31"/>
      <c r="LQM31"/>
      <c r="LQN31"/>
      <c r="LQO31"/>
      <c r="LQP31"/>
      <c r="LQQ31"/>
      <c r="LQR31"/>
      <c r="LQS31"/>
      <c r="LQT31"/>
      <c r="LQU31"/>
      <c r="LQV31"/>
      <c r="LQW31"/>
      <c r="LQX31"/>
      <c r="LQY31"/>
      <c r="LQZ31"/>
      <c r="LRA31"/>
      <c r="LRB31"/>
      <c r="LRC31"/>
      <c r="LRD31"/>
      <c r="LRE31"/>
      <c r="LRF31"/>
      <c r="LRG31"/>
      <c r="LRH31"/>
      <c r="LRI31"/>
      <c r="LRJ31"/>
      <c r="LRK31"/>
      <c r="LRL31"/>
      <c r="LRM31"/>
      <c r="LRN31"/>
      <c r="LRO31"/>
      <c r="LRP31"/>
      <c r="LRQ31"/>
      <c r="LRR31"/>
      <c r="LRS31"/>
      <c r="LRT31"/>
      <c r="LRU31"/>
      <c r="LRV31"/>
      <c r="LRW31"/>
      <c r="LRX31"/>
      <c r="LRY31"/>
      <c r="LRZ31"/>
      <c r="LSA31"/>
      <c r="LSB31"/>
      <c r="LSC31"/>
      <c r="LSD31"/>
      <c r="LSE31"/>
      <c r="LSF31"/>
      <c r="LSG31"/>
      <c r="LSH31"/>
      <c r="LSI31"/>
      <c r="LSJ31"/>
      <c r="LSK31"/>
      <c r="LSL31"/>
      <c r="LSM31"/>
      <c r="LSN31"/>
      <c r="LSO31"/>
      <c r="LSP31"/>
      <c r="LSQ31"/>
      <c r="LSR31"/>
      <c r="LSS31"/>
      <c r="LST31"/>
      <c r="LSU31"/>
      <c r="LSV31"/>
      <c r="LSW31"/>
      <c r="LSX31"/>
      <c r="LSY31"/>
      <c r="LSZ31"/>
      <c r="LTA31"/>
      <c r="LTB31"/>
      <c r="LTC31"/>
      <c r="LTD31"/>
      <c r="LTE31"/>
      <c r="LTF31"/>
      <c r="LTG31"/>
      <c r="LTH31"/>
      <c r="LTI31"/>
      <c r="LTJ31"/>
      <c r="LTK31"/>
      <c r="LTL31"/>
      <c r="LTM31"/>
      <c r="LTN31"/>
      <c r="LTO31"/>
      <c r="LTP31"/>
      <c r="LTQ31"/>
      <c r="LTR31"/>
      <c r="LTS31"/>
      <c r="LTT31"/>
      <c r="LTU31"/>
      <c r="LTV31"/>
      <c r="LTW31"/>
      <c r="LTX31"/>
      <c r="LTY31"/>
      <c r="LTZ31"/>
      <c r="LUA31"/>
      <c r="LUB31"/>
      <c r="LUC31"/>
      <c r="LUD31"/>
      <c r="LUE31"/>
      <c r="LUF31"/>
      <c r="LUG31"/>
      <c r="LUH31"/>
      <c r="LUI31"/>
      <c r="LUJ31"/>
      <c r="LUK31"/>
      <c r="LUL31"/>
      <c r="LUM31"/>
      <c r="LUN31"/>
      <c r="LUO31"/>
      <c r="LUP31"/>
      <c r="LUQ31"/>
      <c r="LUR31"/>
      <c r="LUS31"/>
      <c r="LUT31"/>
      <c r="LUU31"/>
      <c r="LUV31"/>
      <c r="LUW31"/>
      <c r="LUX31"/>
      <c r="LUY31"/>
      <c r="LUZ31"/>
      <c r="LVA31"/>
      <c r="LVB31"/>
      <c r="LVC31"/>
      <c r="LVD31"/>
      <c r="LVE31"/>
      <c r="LVF31"/>
      <c r="LVG31"/>
      <c r="LVH31"/>
      <c r="LVI31"/>
      <c r="LVJ31"/>
      <c r="LVK31"/>
      <c r="LVL31"/>
      <c r="LVM31"/>
      <c r="LVN31"/>
      <c r="LVO31"/>
      <c r="LVP31"/>
      <c r="LVQ31"/>
      <c r="LVR31"/>
      <c r="LVS31"/>
      <c r="LVT31"/>
      <c r="LVU31"/>
      <c r="LVV31"/>
      <c r="LVW31"/>
      <c r="LVX31"/>
      <c r="LVY31"/>
      <c r="LVZ31"/>
      <c r="LWA31"/>
      <c r="LWB31"/>
      <c r="LWC31"/>
      <c r="LWD31"/>
      <c r="LWE31"/>
      <c r="LWF31"/>
      <c r="LWG31"/>
      <c r="LWH31"/>
      <c r="LWI31"/>
      <c r="LWJ31"/>
      <c r="LWK31"/>
      <c r="LWL31"/>
      <c r="LWM31"/>
      <c r="LWN31"/>
      <c r="LWO31"/>
      <c r="LWP31"/>
      <c r="LWQ31"/>
      <c r="LWR31"/>
      <c r="LWS31"/>
      <c r="LWT31"/>
      <c r="LWU31"/>
      <c r="LWV31"/>
      <c r="LWW31"/>
      <c r="LWX31"/>
      <c r="LWY31"/>
      <c r="LWZ31"/>
      <c r="LXA31"/>
      <c r="LXB31"/>
      <c r="LXC31"/>
      <c r="LXD31"/>
      <c r="LXE31"/>
      <c r="LXF31"/>
      <c r="LXG31"/>
      <c r="LXH31"/>
      <c r="LXI31"/>
      <c r="LXJ31"/>
      <c r="LXK31"/>
      <c r="LXL31"/>
      <c r="LXM31"/>
      <c r="LXN31"/>
      <c r="LXO31"/>
      <c r="LXP31"/>
      <c r="LXQ31"/>
      <c r="LXR31"/>
      <c r="LXS31"/>
      <c r="LXT31"/>
      <c r="LXU31"/>
      <c r="LXV31"/>
      <c r="LXW31"/>
      <c r="LXX31"/>
      <c r="LXY31"/>
      <c r="LXZ31"/>
      <c r="LYA31"/>
      <c r="LYB31"/>
      <c r="LYC31"/>
      <c r="LYD31"/>
      <c r="LYE31"/>
      <c r="LYF31"/>
      <c r="LYG31"/>
      <c r="LYH31"/>
      <c r="LYI31"/>
      <c r="LYJ31"/>
      <c r="LYK31"/>
      <c r="LYL31"/>
      <c r="LYM31"/>
      <c r="LYN31"/>
      <c r="LYO31"/>
      <c r="LYP31"/>
      <c r="LYQ31"/>
      <c r="LYR31"/>
      <c r="LYS31"/>
      <c r="LYT31"/>
      <c r="LYU31"/>
      <c r="LYV31"/>
      <c r="LYW31"/>
      <c r="LYX31"/>
      <c r="LYY31"/>
      <c r="LYZ31"/>
      <c r="LZA31"/>
      <c r="LZB31"/>
      <c r="LZC31"/>
      <c r="LZD31"/>
      <c r="LZE31"/>
      <c r="LZF31"/>
      <c r="LZG31"/>
      <c r="LZH31"/>
      <c r="LZI31"/>
      <c r="LZJ31"/>
      <c r="LZK31"/>
      <c r="LZL31"/>
      <c r="LZM31"/>
      <c r="LZN31"/>
      <c r="LZO31"/>
      <c r="LZP31"/>
      <c r="LZQ31"/>
      <c r="LZR31"/>
      <c r="LZS31"/>
      <c r="LZT31"/>
      <c r="LZU31"/>
      <c r="LZV31"/>
      <c r="LZW31"/>
      <c r="LZX31"/>
      <c r="LZY31"/>
      <c r="LZZ31"/>
      <c r="MAA31"/>
      <c r="MAB31"/>
      <c r="MAC31"/>
      <c r="MAD31"/>
      <c r="MAE31"/>
      <c r="MAF31"/>
      <c r="MAG31"/>
      <c r="MAH31"/>
      <c r="MAI31"/>
      <c r="MAJ31"/>
      <c r="MAK31"/>
      <c r="MAL31"/>
      <c r="MAM31"/>
      <c r="MAN31"/>
      <c r="MAO31"/>
      <c r="MAP31"/>
      <c r="MAQ31"/>
      <c r="MAR31"/>
      <c r="MAS31"/>
      <c r="MAT31"/>
      <c r="MAU31"/>
      <c r="MAV31"/>
      <c r="MAW31"/>
      <c r="MAX31"/>
      <c r="MAY31"/>
      <c r="MAZ31"/>
      <c r="MBA31"/>
      <c r="MBB31"/>
      <c r="MBC31"/>
      <c r="MBD31"/>
      <c r="MBE31"/>
      <c r="MBF31"/>
      <c r="MBG31"/>
      <c r="MBH31"/>
      <c r="MBI31"/>
      <c r="MBJ31"/>
      <c r="MBK31"/>
      <c r="MBL31"/>
      <c r="MBM31"/>
      <c r="MBN31"/>
      <c r="MBO31"/>
      <c r="MBP31"/>
      <c r="MBQ31"/>
      <c r="MBR31"/>
      <c r="MBS31"/>
      <c r="MBT31"/>
      <c r="MBU31"/>
      <c r="MBV31"/>
      <c r="MBW31"/>
      <c r="MBX31"/>
      <c r="MBY31"/>
      <c r="MBZ31"/>
      <c r="MCA31"/>
      <c r="MCB31"/>
      <c r="MCC31"/>
      <c r="MCD31"/>
      <c r="MCE31"/>
      <c r="MCF31"/>
      <c r="MCG31"/>
      <c r="MCH31"/>
      <c r="MCI31"/>
      <c r="MCJ31"/>
      <c r="MCK31"/>
      <c r="MCL31"/>
      <c r="MCM31"/>
      <c r="MCN31"/>
      <c r="MCO31"/>
      <c r="MCP31"/>
      <c r="MCQ31"/>
      <c r="MCR31"/>
      <c r="MCS31"/>
      <c r="MCT31"/>
      <c r="MCU31"/>
      <c r="MCV31"/>
      <c r="MCW31"/>
      <c r="MCX31"/>
      <c r="MCY31"/>
      <c r="MCZ31"/>
      <c r="MDA31"/>
      <c r="MDB31"/>
      <c r="MDC31"/>
      <c r="MDD31"/>
      <c r="MDE31"/>
      <c r="MDF31"/>
      <c r="MDG31"/>
      <c r="MDH31"/>
      <c r="MDI31"/>
      <c r="MDJ31"/>
      <c r="MDK31"/>
      <c r="MDL31"/>
      <c r="MDM31"/>
      <c r="MDN31"/>
      <c r="MDO31"/>
      <c r="MDP31"/>
      <c r="MDQ31"/>
      <c r="MDR31"/>
      <c r="MDS31"/>
      <c r="MDT31"/>
      <c r="MDU31"/>
      <c r="MDV31"/>
      <c r="MDW31"/>
      <c r="MDX31"/>
      <c r="MDY31"/>
      <c r="MDZ31"/>
      <c r="MEA31"/>
      <c r="MEB31"/>
      <c r="MEC31"/>
      <c r="MED31"/>
      <c r="MEE31"/>
      <c r="MEF31"/>
      <c r="MEG31"/>
      <c r="MEH31"/>
      <c r="MEI31"/>
      <c r="MEJ31"/>
      <c r="MEK31"/>
      <c r="MEL31"/>
      <c r="MEM31"/>
      <c r="MEN31"/>
      <c r="MEO31"/>
      <c r="MEP31"/>
      <c r="MEQ31"/>
      <c r="MER31"/>
      <c r="MES31"/>
      <c r="MET31"/>
      <c r="MEU31"/>
      <c r="MEV31"/>
      <c r="MEW31"/>
      <c r="MEX31"/>
      <c r="MEY31"/>
      <c r="MEZ31"/>
      <c r="MFA31"/>
      <c r="MFB31"/>
      <c r="MFC31"/>
      <c r="MFD31"/>
      <c r="MFE31"/>
      <c r="MFF31"/>
      <c r="MFG31"/>
      <c r="MFH31"/>
      <c r="MFI31"/>
      <c r="MFJ31"/>
      <c r="MFK31"/>
      <c r="MFL31"/>
      <c r="MFM31"/>
      <c r="MFN31"/>
      <c r="MFO31"/>
      <c r="MFP31"/>
      <c r="MFQ31"/>
      <c r="MFR31"/>
      <c r="MFS31"/>
      <c r="MFT31"/>
      <c r="MFU31"/>
      <c r="MFV31"/>
      <c r="MFW31"/>
      <c r="MFX31"/>
      <c r="MFY31"/>
      <c r="MFZ31"/>
      <c r="MGA31"/>
      <c r="MGB31"/>
      <c r="MGC31"/>
      <c r="MGD31"/>
      <c r="MGE31"/>
      <c r="MGF31"/>
      <c r="MGG31"/>
      <c r="MGH31"/>
      <c r="MGI31"/>
      <c r="MGJ31"/>
      <c r="MGK31"/>
      <c r="MGL31"/>
      <c r="MGM31"/>
      <c r="MGN31"/>
      <c r="MGO31"/>
      <c r="MGP31"/>
      <c r="MGQ31"/>
      <c r="MGR31"/>
      <c r="MGS31"/>
      <c r="MGT31"/>
      <c r="MGU31"/>
      <c r="MGV31"/>
      <c r="MGW31"/>
      <c r="MGX31"/>
      <c r="MGY31"/>
      <c r="MGZ31"/>
      <c r="MHA31"/>
      <c r="MHB31"/>
      <c r="MHC31"/>
      <c r="MHD31"/>
      <c r="MHE31"/>
      <c r="MHF31"/>
      <c r="MHG31"/>
      <c r="MHH31"/>
      <c r="MHI31"/>
      <c r="MHJ31"/>
      <c r="MHK31"/>
      <c r="MHL31"/>
      <c r="MHM31"/>
      <c r="MHN31"/>
      <c r="MHO31"/>
      <c r="MHP31"/>
      <c r="MHQ31"/>
      <c r="MHR31"/>
      <c r="MHS31"/>
      <c r="MHT31"/>
      <c r="MHU31"/>
      <c r="MHV31"/>
      <c r="MHW31"/>
      <c r="MHX31"/>
      <c r="MHY31"/>
      <c r="MHZ31"/>
      <c r="MIA31"/>
      <c r="MIB31"/>
      <c r="MIC31"/>
      <c r="MID31"/>
      <c r="MIE31"/>
      <c r="MIF31"/>
      <c r="MIG31"/>
      <c r="MIH31"/>
      <c r="MII31"/>
      <c r="MIJ31"/>
      <c r="MIK31"/>
      <c r="MIL31"/>
      <c r="MIM31"/>
      <c r="MIN31"/>
      <c r="MIO31"/>
      <c r="MIP31"/>
      <c r="MIQ31"/>
      <c r="MIR31"/>
      <c r="MIS31"/>
      <c r="MIT31"/>
      <c r="MIU31"/>
      <c r="MIV31"/>
      <c r="MIW31"/>
      <c r="MIX31"/>
      <c r="MIY31"/>
      <c r="MIZ31"/>
      <c r="MJA31"/>
      <c r="MJB31"/>
      <c r="MJC31"/>
      <c r="MJD31"/>
      <c r="MJE31"/>
      <c r="MJF31"/>
      <c r="MJG31"/>
      <c r="MJH31"/>
      <c r="MJI31"/>
      <c r="MJJ31"/>
      <c r="MJK31"/>
      <c r="MJL31"/>
      <c r="MJM31"/>
      <c r="MJN31"/>
      <c r="MJO31"/>
      <c r="MJP31"/>
      <c r="MJQ31"/>
      <c r="MJR31"/>
      <c r="MJS31"/>
      <c r="MJT31"/>
      <c r="MJU31"/>
      <c r="MJV31"/>
      <c r="MJW31"/>
      <c r="MJX31"/>
      <c r="MJY31"/>
      <c r="MJZ31"/>
      <c r="MKA31"/>
      <c r="MKB31"/>
      <c r="MKC31"/>
      <c r="MKD31"/>
      <c r="MKE31"/>
      <c r="MKF31"/>
      <c r="MKG31"/>
      <c r="MKH31"/>
      <c r="MKI31"/>
      <c r="MKJ31"/>
      <c r="MKK31"/>
      <c r="MKL31"/>
      <c r="MKM31"/>
      <c r="MKN31"/>
      <c r="MKO31"/>
      <c r="MKP31"/>
      <c r="MKQ31"/>
      <c r="MKR31"/>
      <c r="MKS31"/>
      <c r="MKT31"/>
      <c r="MKU31"/>
      <c r="MKV31"/>
      <c r="MKW31"/>
      <c r="MKX31"/>
      <c r="MKY31"/>
      <c r="MKZ31"/>
      <c r="MLA31"/>
      <c r="MLB31"/>
      <c r="MLC31"/>
      <c r="MLD31"/>
      <c r="MLE31"/>
      <c r="MLF31"/>
      <c r="MLG31"/>
      <c r="MLH31"/>
      <c r="MLI31"/>
      <c r="MLJ31"/>
      <c r="MLK31"/>
      <c r="MLL31"/>
      <c r="MLM31"/>
      <c r="MLN31"/>
      <c r="MLO31"/>
      <c r="MLP31"/>
      <c r="MLQ31"/>
      <c r="MLR31"/>
      <c r="MLS31"/>
      <c r="MLT31"/>
      <c r="MLU31"/>
      <c r="MLV31"/>
      <c r="MLW31"/>
      <c r="MLX31"/>
      <c r="MLY31"/>
      <c r="MLZ31"/>
      <c r="MMA31"/>
      <c r="MMB31"/>
      <c r="MMC31"/>
      <c r="MMD31"/>
      <c r="MME31"/>
      <c r="MMF31"/>
      <c r="MMG31"/>
      <c r="MMH31"/>
      <c r="MMI31"/>
      <c r="MMJ31"/>
      <c r="MMK31"/>
      <c r="MML31"/>
      <c r="MMM31"/>
      <c r="MMN31"/>
      <c r="MMO31"/>
      <c r="MMP31"/>
      <c r="MMQ31"/>
      <c r="MMR31"/>
      <c r="MMS31"/>
      <c r="MMT31"/>
      <c r="MMU31"/>
      <c r="MMV31"/>
      <c r="MMW31"/>
      <c r="MMX31"/>
      <c r="MMY31"/>
      <c r="MMZ31"/>
      <c r="MNA31"/>
      <c r="MNB31"/>
      <c r="MNC31"/>
      <c r="MND31"/>
      <c r="MNE31"/>
      <c r="MNF31"/>
      <c r="MNG31"/>
      <c r="MNH31"/>
      <c r="MNI31"/>
      <c r="MNJ31"/>
      <c r="MNK31"/>
      <c r="MNL31"/>
      <c r="MNM31"/>
      <c r="MNN31"/>
      <c r="MNO31"/>
      <c r="MNP31"/>
      <c r="MNQ31"/>
      <c r="MNR31"/>
      <c r="MNS31"/>
      <c r="MNT31"/>
      <c r="MNU31"/>
      <c r="MNV31"/>
      <c r="MNW31"/>
      <c r="MNX31"/>
      <c r="MNY31"/>
      <c r="MNZ31"/>
      <c r="MOA31"/>
      <c r="MOB31"/>
      <c r="MOC31"/>
      <c r="MOD31"/>
      <c r="MOE31"/>
      <c r="MOF31"/>
      <c r="MOG31"/>
      <c r="MOH31"/>
      <c r="MOI31"/>
      <c r="MOJ31"/>
      <c r="MOK31"/>
      <c r="MOL31"/>
      <c r="MOM31"/>
      <c r="MON31"/>
      <c r="MOO31"/>
      <c r="MOP31"/>
      <c r="MOQ31"/>
      <c r="MOR31"/>
      <c r="MOS31"/>
      <c r="MOT31"/>
      <c r="MOU31"/>
      <c r="MOV31"/>
      <c r="MOW31"/>
      <c r="MOX31"/>
      <c r="MOY31"/>
      <c r="MOZ31"/>
      <c r="MPA31"/>
      <c r="MPB31"/>
      <c r="MPC31"/>
      <c r="MPD31"/>
      <c r="MPE31"/>
      <c r="MPF31"/>
      <c r="MPG31"/>
      <c r="MPH31"/>
      <c r="MPI31"/>
      <c r="MPJ31"/>
      <c r="MPK31"/>
      <c r="MPL31"/>
      <c r="MPM31"/>
      <c r="MPN31"/>
      <c r="MPO31"/>
      <c r="MPP31"/>
      <c r="MPQ31"/>
      <c r="MPR31"/>
      <c r="MPS31"/>
      <c r="MPT31"/>
      <c r="MPU31"/>
      <c r="MPV31"/>
      <c r="MPW31"/>
      <c r="MPX31"/>
      <c r="MPY31"/>
      <c r="MPZ31"/>
      <c r="MQA31"/>
      <c r="MQB31"/>
      <c r="MQC31"/>
      <c r="MQD31"/>
      <c r="MQE31"/>
      <c r="MQF31"/>
      <c r="MQG31"/>
      <c r="MQH31"/>
      <c r="MQI31"/>
      <c r="MQJ31"/>
      <c r="MQK31"/>
      <c r="MQL31"/>
      <c r="MQM31"/>
      <c r="MQN31"/>
      <c r="MQO31"/>
      <c r="MQP31"/>
      <c r="MQQ31"/>
      <c r="MQR31"/>
      <c r="MQS31"/>
      <c r="MQT31"/>
      <c r="MQU31"/>
      <c r="MQV31"/>
      <c r="MQW31"/>
      <c r="MQX31"/>
      <c r="MQY31"/>
      <c r="MQZ31"/>
      <c r="MRA31"/>
      <c r="MRB31"/>
      <c r="MRC31"/>
      <c r="MRD31"/>
      <c r="MRE31"/>
      <c r="MRF31"/>
      <c r="MRG31"/>
      <c r="MRH31"/>
      <c r="MRI31"/>
      <c r="MRJ31"/>
      <c r="MRK31"/>
      <c r="MRL31"/>
      <c r="MRM31"/>
      <c r="MRN31"/>
      <c r="MRO31"/>
      <c r="MRP31"/>
      <c r="MRQ31"/>
      <c r="MRR31"/>
      <c r="MRS31"/>
      <c r="MRT31"/>
      <c r="MRU31"/>
      <c r="MRV31"/>
      <c r="MRW31"/>
      <c r="MRX31"/>
      <c r="MRY31"/>
      <c r="MRZ31"/>
      <c r="MSA31"/>
      <c r="MSB31"/>
      <c r="MSC31"/>
      <c r="MSD31"/>
      <c r="MSE31"/>
      <c r="MSF31"/>
      <c r="MSG31"/>
      <c r="MSH31"/>
      <c r="MSI31"/>
      <c r="MSJ31"/>
      <c r="MSK31"/>
      <c r="MSL31"/>
      <c r="MSM31"/>
      <c r="MSN31"/>
      <c r="MSO31"/>
      <c r="MSP31"/>
      <c r="MSQ31"/>
      <c r="MSR31"/>
      <c r="MSS31"/>
      <c r="MST31"/>
      <c r="MSU31"/>
      <c r="MSV31"/>
      <c r="MSW31"/>
      <c r="MSX31"/>
      <c r="MSY31"/>
      <c r="MSZ31"/>
      <c r="MTA31"/>
      <c r="MTB31"/>
      <c r="MTC31"/>
      <c r="MTD31"/>
      <c r="MTE31"/>
      <c r="MTF31"/>
      <c r="MTG31"/>
      <c r="MTH31"/>
      <c r="MTI31"/>
      <c r="MTJ31"/>
      <c r="MTK31"/>
      <c r="MTL31"/>
      <c r="MTM31"/>
      <c r="MTN31"/>
      <c r="MTO31"/>
      <c r="MTP31"/>
      <c r="MTQ31"/>
      <c r="MTR31"/>
      <c r="MTS31"/>
      <c r="MTT31"/>
      <c r="MTU31"/>
      <c r="MTV31"/>
      <c r="MTW31"/>
      <c r="MTX31"/>
      <c r="MTY31"/>
      <c r="MTZ31"/>
      <c r="MUA31"/>
      <c r="MUB31"/>
      <c r="MUC31"/>
      <c r="MUD31"/>
      <c r="MUE31"/>
      <c r="MUF31"/>
      <c r="MUG31"/>
      <c r="MUH31"/>
      <c r="MUI31"/>
      <c r="MUJ31"/>
      <c r="MUK31"/>
      <c r="MUL31"/>
      <c r="MUM31"/>
      <c r="MUN31"/>
      <c r="MUO31"/>
      <c r="MUP31"/>
      <c r="MUQ31"/>
      <c r="MUR31"/>
      <c r="MUS31"/>
      <c r="MUT31"/>
      <c r="MUU31"/>
      <c r="MUV31"/>
      <c r="MUW31"/>
      <c r="MUX31"/>
      <c r="MUY31"/>
      <c r="MUZ31"/>
      <c r="MVA31"/>
      <c r="MVB31"/>
      <c r="MVC31"/>
      <c r="MVD31"/>
      <c r="MVE31"/>
      <c r="MVF31"/>
      <c r="MVG31"/>
      <c r="MVH31"/>
      <c r="MVI31"/>
      <c r="MVJ31"/>
      <c r="MVK31"/>
      <c r="MVL31"/>
      <c r="MVM31"/>
      <c r="MVN31"/>
      <c r="MVO31"/>
      <c r="MVP31"/>
      <c r="MVQ31"/>
      <c r="MVR31"/>
      <c r="MVS31"/>
      <c r="MVT31"/>
      <c r="MVU31"/>
      <c r="MVV31"/>
      <c r="MVW31"/>
      <c r="MVX31"/>
      <c r="MVY31"/>
      <c r="MVZ31"/>
      <c r="MWA31"/>
      <c r="MWB31"/>
      <c r="MWC31"/>
      <c r="MWD31"/>
      <c r="MWE31"/>
      <c r="MWF31"/>
      <c r="MWG31"/>
      <c r="MWH31"/>
      <c r="MWI31"/>
      <c r="MWJ31"/>
      <c r="MWK31"/>
      <c r="MWL31"/>
      <c r="MWM31"/>
      <c r="MWN31"/>
      <c r="MWO31"/>
      <c r="MWP31"/>
      <c r="MWQ31"/>
      <c r="MWR31"/>
      <c r="MWS31"/>
      <c r="MWT31"/>
      <c r="MWU31"/>
      <c r="MWV31"/>
      <c r="MWW31"/>
      <c r="MWX31"/>
      <c r="MWY31"/>
      <c r="MWZ31"/>
      <c r="MXA31"/>
      <c r="MXB31"/>
      <c r="MXC31"/>
      <c r="MXD31"/>
      <c r="MXE31"/>
      <c r="MXF31"/>
      <c r="MXG31"/>
      <c r="MXH31"/>
      <c r="MXI31"/>
      <c r="MXJ31"/>
      <c r="MXK31"/>
      <c r="MXL31"/>
      <c r="MXM31"/>
      <c r="MXN31"/>
      <c r="MXO31"/>
      <c r="MXP31"/>
      <c r="MXQ31"/>
      <c r="MXR31"/>
      <c r="MXS31"/>
      <c r="MXT31"/>
      <c r="MXU31"/>
      <c r="MXV31"/>
      <c r="MXW31"/>
      <c r="MXX31"/>
      <c r="MXY31"/>
      <c r="MXZ31"/>
      <c r="MYA31"/>
      <c r="MYB31"/>
      <c r="MYC31"/>
      <c r="MYD31"/>
      <c r="MYE31"/>
      <c r="MYF31"/>
      <c r="MYG31"/>
      <c r="MYH31"/>
      <c r="MYI31"/>
      <c r="MYJ31"/>
      <c r="MYK31"/>
      <c r="MYL31"/>
      <c r="MYM31"/>
      <c r="MYN31"/>
      <c r="MYO31"/>
      <c r="MYP31"/>
      <c r="MYQ31"/>
      <c r="MYR31"/>
      <c r="MYS31"/>
      <c r="MYT31"/>
      <c r="MYU31"/>
      <c r="MYV31"/>
      <c r="MYW31"/>
      <c r="MYX31"/>
      <c r="MYY31"/>
      <c r="MYZ31"/>
      <c r="MZA31"/>
      <c r="MZB31"/>
      <c r="MZC31"/>
      <c r="MZD31"/>
      <c r="MZE31"/>
      <c r="MZF31"/>
      <c r="MZG31"/>
      <c r="MZH31"/>
      <c r="MZI31"/>
      <c r="MZJ31"/>
      <c r="MZK31"/>
      <c r="MZL31"/>
      <c r="MZM31"/>
      <c r="MZN31"/>
      <c r="MZO31"/>
      <c r="MZP31"/>
      <c r="MZQ31"/>
      <c r="MZR31"/>
      <c r="MZS31"/>
      <c r="MZT31"/>
      <c r="MZU31"/>
      <c r="MZV31"/>
      <c r="MZW31"/>
      <c r="MZX31"/>
      <c r="MZY31"/>
      <c r="MZZ31"/>
      <c r="NAA31"/>
      <c r="NAB31"/>
      <c r="NAC31"/>
      <c r="NAD31"/>
      <c r="NAE31"/>
      <c r="NAF31"/>
      <c r="NAG31"/>
      <c r="NAH31"/>
      <c r="NAI31"/>
      <c r="NAJ31"/>
      <c r="NAK31"/>
      <c r="NAL31"/>
      <c r="NAM31"/>
      <c r="NAN31"/>
      <c r="NAO31"/>
      <c r="NAP31"/>
      <c r="NAQ31"/>
      <c r="NAR31"/>
      <c r="NAS31"/>
      <c r="NAT31"/>
      <c r="NAU31"/>
      <c r="NAV31"/>
      <c r="NAW31"/>
      <c r="NAX31"/>
      <c r="NAY31"/>
      <c r="NAZ31"/>
      <c r="NBA31"/>
      <c r="NBB31"/>
      <c r="NBC31"/>
      <c r="NBD31"/>
      <c r="NBE31"/>
      <c r="NBF31"/>
      <c r="NBG31"/>
      <c r="NBH31"/>
      <c r="NBI31"/>
      <c r="NBJ31"/>
      <c r="NBK31"/>
      <c r="NBL31"/>
      <c r="NBM31"/>
      <c r="NBN31"/>
      <c r="NBO31"/>
      <c r="NBP31"/>
      <c r="NBQ31"/>
      <c r="NBR31"/>
      <c r="NBS31"/>
      <c r="NBT31"/>
      <c r="NBU31"/>
      <c r="NBV31"/>
      <c r="NBW31"/>
      <c r="NBX31"/>
      <c r="NBY31"/>
      <c r="NBZ31"/>
      <c r="NCA31"/>
      <c r="NCB31"/>
      <c r="NCC31"/>
      <c r="NCD31"/>
      <c r="NCE31"/>
      <c r="NCF31"/>
      <c r="NCG31"/>
      <c r="NCH31"/>
      <c r="NCI31"/>
      <c r="NCJ31"/>
      <c r="NCK31"/>
      <c r="NCL31"/>
      <c r="NCM31"/>
      <c r="NCN31"/>
      <c r="NCO31"/>
      <c r="NCP31"/>
      <c r="NCQ31"/>
      <c r="NCR31"/>
      <c r="NCS31"/>
      <c r="NCT31"/>
      <c r="NCU31"/>
      <c r="NCV31"/>
      <c r="NCW31"/>
      <c r="NCX31"/>
      <c r="NCY31"/>
      <c r="NCZ31"/>
      <c r="NDA31"/>
      <c r="NDB31"/>
      <c r="NDC31"/>
      <c r="NDD31"/>
      <c r="NDE31"/>
      <c r="NDF31"/>
      <c r="NDG31"/>
      <c r="NDH31"/>
      <c r="NDI31"/>
      <c r="NDJ31"/>
      <c r="NDK31"/>
      <c r="NDL31"/>
      <c r="NDM31"/>
      <c r="NDN31"/>
      <c r="NDO31"/>
      <c r="NDP31"/>
      <c r="NDQ31"/>
      <c r="NDR31"/>
      <c r="NDS31"/>
      <c r="NDT31"/>
      <c r="NDU31"/>
      <c r="NDV31"/>
      <c r="NDW31"/>
      <c r="NDX31"/>
      <c r="NDY31"/>
      <c r="NDZ31"/>
      <c r="NEA31"/>
      <c r="NEB31"/>
      <c r="NEC31"/>
      <c r="NED31"/>
      <c r="NEE31"/>
      <c r="NEF31"/>
      <c r="NEG31"/>
      <c r="NEH31"/>
      <c r="NEI31"/>
      <c r="NEJ31"/>
      <c r="NEK31"/>
      <c r="NEL31"/>
      <c r="NEM31"/>
      <c r="NEN31"/>
      <c r="NEO31"/>
      <c r="NEP31"/>
      <c r="NEQ31"/>
      <c r="NER31"/>
      <c r="NES31"/>
      <c r="NET31"/>
      <c r="NEU31"/>
      <c r="NEV31"/>
      <c r="NEW31"/>
      <c r="NEX31"/>
      <c r="NEY31"/>
      <c r="NEZ31"/>
      <c r="NFA31"/>
      <c r="NFB31"/>
      <c r="NFC31"/>
      <c r="NFD31"/>
      <c r="NFE31"/>
      <c r="NFF31"/>
      <c r="NFG31"/>
      <c r="NFH31"/>
      <c r="NFI31"/>
      <c r="NFJ31"/>
      <c r="NFK31"/>
      <c r="NFL31"/>
      <c r="NFM31"/>
      <c r="NFN31"/>
      <c r="NFO31"/>
      <c r="NFP31"/>
      <c r="NFQ31"/>
      <c r="NFR31"/>
      <c r="NFS31"/>
      <c r="NFT31"/>
      <c r="NFU31"/>
      <c r="NFV31"/>
      <c r="NFW31"/>
      <c r="NFX31"/>
      <c r="NFY31"/>
      <c r="NFZ31"/>
      <c r="NGA31"/>
      <c r="NGB31"/>
      <c r="NGC31"/>
      <c r="NGD31"/>
      <c r="NGE31"/>
      <c r="NGF31"/>
      <c r="NGG31"/>
      <c r="NGH31"/>
      <c r="NGI31"/>
      <c r="NGJ31"/>
      <c r="NGK31"/>
      <c r="NGL31"/>
      <c r="NGM31"/>
      <c r="NGN31"/>
      <c r="NGO31"/>
      <c r="NGP31"/>
      <c r="NGQ31"/>
      <c r="NGR31"/>
      <c r="NGS31"/>
      <c r="NGT31"/>
      <c r="NGU31"/>
      <c r="NGV31"/>
      <c r="NGW31"/>
      <c r="NGX31"/>
      <c r="NGY31"/>
      <c r="NGZ31"/>
      <c r="NHA31"/>
      <c r="NHB31"/>
      <c r="NHC31"/>
      <c r="NHD31"/>
      <c r="NHE31"/>
      <c r="NHF31"/>
      <c r="NHG31"/>
      <c r="NHH31"/>
      <c r="NHI31"/>
      <c r="NHJ31"/>
      <c r="NHK31"/>
      <c r="NHL31"/>
      <c r="NHM31"/>
      <c r="NHN31"/>
      <c r="NHO31"/>
      <c r="NHP31"/>
      <c r="NHQ31"/>
      <c r="NHR31"/>
      <c r="NHS31"/>
      <c r="NHT31"/>
      <c r="NHU31"/>
      <c r="NHV31"/>
      <c r="NHW31"/>
      <c r="NHX31"/>
      <c r="NHY31"/>
      <c r="NHZ31"/>
      <c r="NIA31"/>
      <c r="NIB31"/>
      <c r="NIC31"/>
      <c r="NID31"/>
      <c r="NIE31"/>
      <c r="NIF31"/>
      <c r="NIG31"/>
      <c r="NIH31"/>
      <c r="NII31"/>
      <c r="NIJ31"/>
      <c r="NIK31"/>
      <c r="NIL31"/>
      <c r="NIM31"/>
      <c r="NIN31"/>
      <c r="NIO31"/>
      <c r="NIP31"/>
      <c r="NIQ31"/>
      <c r="NIR31"/>
      <c r="NIS31"/>
      <c r="NIT31"/>
      <c r="NIU31"/>
      <c r="NIV31"/>
      <c r="NIW31"/>
      <c r="NIX31"/>
      <c r="NIY31"/>
      <c r="NIZ31"/>
      <c r="NJA31"/>
      <c r="NJB31"/>
      <c r="NJC31"/>
      <c r="NJD31"/>
      <c r="NJE31"/>
      <c r="NJF31"/>
      <c r="NJG31"/>
      <c r="NJH31"/>
      <c r="NJI31"/>
      <c r="NJJ31"/>
      <c r="NJK31"/>
      <c r="NJL31"/>
      <c r="NJM31"/>
      <c r="NJN31"/>
      <c r="NJO31"/>
      <c r="NJP31"/>
      <c r="NJQ31"/>
      <c r="NJR31"/>
      <c r="NJS31"/>
      <c r="NJT31"/>
      <c r="NJU31"/>
      <c r="NJV31"/>
      <c r="NJW31"/>
      <c r="NJX31"/>
      <c r="NJY31"/>
      <c r="NJZ31"/>
      <c r="NKA31"/>
      <c r="NKB31"/>
      <c r="NKC31"/>
      <c r="NKD31"/>
      <c r="NKE31"/>
      <c r="NKF31"/>
      <c r="NKG31"/>
      <c r="NKH31"/>
      <c r="NKI31"/>
      <c r="NKJ31"/>
      <c r="NKK31"/>
      <c r="NKL31"/>
      <c r="NKM31"/>
      <c r="NKN31"/>
      <c r="NKO31"/>
      <c r="NKP31"/>
      <c r="NKQ31"/>
      <c r="NKR31"/>
      <c r="NKS31"/>
      <c r="NKT31"/>
      <c r="NKU31"/>
      <c r="NKV31"/>
      <c r="NKW31"/>
      <c r="NKX31"/>
      <c r="NKY31"/>
      <c r="NKZ31"/>
      <c r="NLA31"/>
      <c r="NLB31"/>
      <c r="NLC31"/>
      <c r="NLD31"/>
      <c r="NLE31"/>
      <c r="NLF31"/>
      <c r="NLG31"/>
      <c r="NLH31"/>
      <c r="NLI31"/>
      <c r="NLJ31"/>
      <c r="NLK31"/>
      <c r="NLL31"/>
      <c r="NLM31"/>
      <c r="NLN31"/>
      <c r="NLO31"/>
      <c r="NLP31"/>
      <c r="NLQ31"/>
      <c r="NLR31"/>
      <c r="NLS31"/>
      <c r="NLT31"/>
      <c r="NLU31"/>
      <c r="NLV31"/>
      <c r="NLW31"/>
      <c r="NLX31"/>
      <c r="NLY31"/>
      <c r="NLZ31"/>
      <c r="NMA31"/>
      <c r="NMB31"/>
      <c r="NMC31"/>
      <c r="NMD31"/>
      <c r="NME31"/>
      <c r="NMF31"/>
      <c r="NMG31"/>
      <c r="NMH31"/>
      <c r="NMI31"/>
      <c r="NMJ31"/>
      <c r="NMK31"/>
      <c r="NML31"/>
      <c r="NMM31"/>
      <c r="NMN31"/>
      <c r="NMO31"/>
      <c r="NMP31"/>
      <c r="NMQ31"/>
      <c r="NMR31"/>
      <c r="NMS31"/>
      <c r="NMT31"/>
      <c r="NMU31"/>
      <c r="NMV31"/>
      <c r="NMW31"/>
      <c r="NMX31"/>
      <c r="NMY31"/>
      <c r="NMZ31"/>
      <c r="NNA31"/>
      <c r="NNB31"/>
      <c r="NNC31"/>
      <c r="NND31"/>
      <c r="NNE31"/>
      <c r="NNF31"/>
      <c r="NNG31"/>
      <c r="NNH31"/>
      <c r="NNI31"/>
      <c r="NNJ31"/>
      <c r="NNK31"/>
      <c r="NNL31"/>
      <c r="NNM31"/>
      <c r="NNN31"/>
      <c r="NNO31"/>
      <c r="NNP31"/>
      <c r="NNQ31"/>
      <c r="NNR31"/>
      <c r="NNS31"/>
      <c r="NNT31"/>
      <c r="NNU31"/>
      <c r="NNV31"/>
      <c r="NNW31"/>
      <c r="NNX31"/>
      <c r="NNY31"/>
      <c r="NNZ31"/>
      <c r="NOA31"/>
      <c r="NOB31"/>
      <c r="NOC31"/>
      <c r="NOD31"/>
      <c r="NOE31"/>
      <c r="NOF31"/>
      <c r="NOG31"/>
      <c r="NOH31"/>
      <c r="NOI31"/>
      <c r="NOJ31"/>
      <c r="NOK31"/>
      <c r="NOL31"/>
      <c r="NOM31"/>
      <c r="NON31"/>
      <c r="NOO31"/>
      <c r="NOP31"/>
      <c r="NOQ31"/>
      <c r="NOR31"/>
      <c r="NOS31"/>
      <c r="NOT31"/>
      <c r="NOU31"/>
      <c r="NOV31"/>
      <c r="NOW31"/>
      <c r="NOX31"/>
      <c r="NOY31"/>
      <c r="NOZ31"/>
      <c r="NPA31"/>
      <c r="NPB31"/>
      <c r="NPC31"/>
      <c r="NPD31"/>
      <c r="NPE31"/>
      <c r="NPF31"/>
      <c r="NPG31"/>
      <c r="NPH31"/>
      <c r="NPI31"/>
      <c r="NPJ31"/>
      <c r="NPK31"/>
      <c r="NPL31"/>
      <c r="NPM31"/>
      <c r="NPN31"/>
      <c r="NPO31"/>
      <c r="NPP31"/>
      <c r="NPQ31"/>
      <c r="NPR31"/>
      <c r="NPS31"/>
      <c r="NPT31"/>
      <c r="NPU31"/>
      <c r="NPV31"/>
      <c r="NPW31"/>
      <c r="NPX31"/>
      <c r="NPY31"/>
      <c r="NPZ31"/>
      <c r="NQA31"/>
      <c r="NQB31"/>
      <c r="NQC31"/>
      <c r="NQD31"/>
      <c r="NQE31"/>
      <c r="NQF31"/>
      <c r="NQG31"/>
      <c r="NQH31"/>
      <c r="NQI31"/>
      <c r="NQJ31"/>
      <c r="NQK31"/>
      <c r="NQL31"/>
      <c r="NQM31"/>
      <c r="NQN31"/>
      <c r="NQO31"/>
      <c r="NQP31"/>
      <c r="NQQ31"/>
      <c r="NQR31"/>
      <c r="NQS31"/>
      <c r="NQT31"/>
      <c r="NQU31"/>
      <c r="NQV31"/>
      <c r="NQW31"/>
      <c r="NQX31"/>
      <c r="NQY31"/>
      <c r="NQZ31"/>
      <c r="NRA31"/>
      <c r="NRB31"/>
      <c r="NRC31"/>
      <c r="NRD31"/>
      <c r="NRE31"/>
      <c r="NRF31"/>
      <c r="NRG31"/>
      <c r="NRH31"/>
      <c r="NRI31"/>
      <c r="NRJ31"/>
      <c r="NRK31"/>
      <c r="NRL31"/>
      <c r="NRM31"/>
      <c r="NRN31"/>
      <c r="NRO31"/>
      <c r="NRP31"/>
      <c r="NRQ31"/>
      <c r="NRR31"/>
      <c r="NRS31"/>
      <c r="NRT31"/>
      <c r="NRU31"/>
      <c r="NRV31"/>
      <c r="NRW31"/>
      <c r="NRX31"/>
      <c r="NRY31"/>
      <c r="NRZ31"/>
      <c r="NSA31"/>
      <c r="NSB31"/>
      <c r="NSC31"/>
      <c r="NSD31"/>
      <c r="NSE31"/>
      <c r="NSF31"/>
      <c r="NSG31"/>
      <c r="NSH31"/>
      <c r="NSI31"/>
      <c r="NSJ31"/>
      <c r="NSK31"/>
      <c r="NSL31"/>
      <c r="NSM31"/>
      <c r="NSN31"/>
      <c r="NSO31"/>
      <c r="NSP31"/>
      <c r="NSQ31"/>
      <c r="NSR31"/>
      <c r="NSS31"/>
      <c r="NST31"/>
      <c r="NSU31"/>
      <c r="NSV31"/>
      <c r="NSW31"/>
      <c r="NSX31"/>
      <c r="NSY31"/>
      <c r="NSZ31"/>
      <c r="NTA31"/>
      <c r="NTB31"/>
      <c r="NTC31"/>
      <c r="NTD31"/>
      <c r="NTE31"/>
      <c r="NTF31"/>
      <c r="NTG31"/>
      <c r="NTH31"/>
      <c r="NTI31"/>
      <c r="NTJ31"/>
      <c r="NTK31"/>
      <c r="NTL31"/>
      <c r="NTM31"/>
      <c r="NTN31"/>
      <c r="NTO31"/>
      <c r="NTP31"/>
      <c r="NTQ31"/>
      <c r="NTR31"/>
      <c r="NTS31"/>
      <c r="NTT31"/>
      <c r="NTU31"/>
      <c r="NTV31"/>
      <c r="NTW31"/>
      <c r="NTX31"/>
      <c r="NTY31"/>
      <c r="NTZ31"/>
      <c r="NUA31"/>
      <c r="NUB31"/>
      <c r="NUC31"/>
      <c r="NUD31"/>
      <c r="NUE31"/>
      <c r="NUF31"/>
      <c r="NUG31"/>
      <c r="NUH31"/>
      <c r="NUI31"/>
      <c r="NUJ31"/>
      <c r="NUK31"/>
      <c r="NUL31"/>
      <c r="NUM31"/>
      <c r="NUN31"/>
      <c r="NUO31"/>
      <c r="NUP31"/>
      <c r="NUQ31"/>
      <c r="NUR31"/>
      <c r="NUS31"/>
      <c r="NUT31"/>
      <c r="NUU31"/>
      <c r="NUV31"/>
      <c r="NUW31"/>
      <c r="NUX31"/>
      <c r="NUY31"/>
      <c r="NUZ31"/>
      <c r="NVA31"/>
      <c r="NVB31"/>
      <c r="NVC31"/>
      <c r="NVD31"/>
      <c r="NVE31"/>
      <c r="NVF31"/>
      <c r="NVG31"/>
      <c r="NVH31"/>
      <c r="NVI31"/>
      <c r="NVJ31"/>
      <c r="NVK31"/>
      <c r="NVL31"/>
      <c r="NVM31"/>
      <c r="NVN31"/>
      <c r="NVO31"/>
      <c r="NVP31"/>
      <c r="NVQ31"/>
      <c r="NVR31"/>
      <c r="NVS31"/>
      <c r="NVT31"/>
      <c r="NVU31"/>
      <c r="NVV31"/>
      <c r="NVW31"/>
      <c r="NVX31"/>
      <c r="NVY31"/>
      <c r="NVZ31"/>
      <c r="NWA31"/>
      <c r="NWB31"/>
      <c r="NWC31"/>
      <c r="NWD31"/>
      <c r="NWE31"/>
      <c r="NWF31"/>
      <c r="NWG31"/>
      <c r="NWH31"/>
      <c r="NWI31"/>
      <c r="NWJ31"/>
      <c r="NWK31"/>
      <c r="NWL31"/>
      <c r="NWM31"/>
      <c r="NWN31"/>
      <c r="NWO31"/>
      <c r="NWP31"/>
      <c r="NWQ31"/>
      <c r="NWR31"/>
      <c r="NWS31"/>
      <c r="NWT31"/>
      <c r="NWU31"/>
      <c r="NWV31"/>
      <c r="NWW31"/>
      <c r="NWX31"/>
      <c r="NWY31"/>
      <c r="NWZ31"/>
      <c r="NXA31"/>
      <c r="NXB31"/>
      <c r="NXC31"/>
      <c r="NXD31"/>
      <c r="NXE31"/>
      <c r="NXF31"/>
      <c r="NXG31"/>
      <c r="NXH31"/>
      <c r="NXI31"/>
      <c r="NXJ31"/>
      <c r="NXK31"/>
      <c r="NXL31"/>
      <c r="NXM31"/>
      <c r="NXN31"/>
      <c r="NXO31"/>
      <c r="NXP31"/>
      <c r="NXQ31"/>
      <c r="NXR31"/>
      <c r="NXS31"/>
      <c r="NXT31"/>
      <c r="NXU31"/>
      <c r="NXV31"/>
      <c r="NXW31"/>
      <c r="NXX31"/>
      <c r="NXY31"/>
      <c r="NXZ31"/>
      <c r="NYA31"/>
      <c r="NYB31"/>
      <c r="NYC31"/>
      <c r="NYD31"/>
      <c r="NYE31"/>
      <c r="NYF31"/>
      <c r="NYG31"/>
      <c r="NYH31"/>
      <c r="NYI31"/>
      <c r="NYJ31"/>
      <c r="NYK31"/>
      <c r="NYL31"/>
      <c r="NYM31"/>
      <c r="NYN31"/>
      <c r="NYO31"/>
      <c r="NYP31"/>
      <c r="NYQ31"/>
      <c r="NYR31"/>
      <c r="NYS31"/>
      <c r="NYT31"/>
      <c r="NYU31"/>
      <c r="NYV31"/>
      <c r="NYW31"/>
      <c r="NYX31"/>
      <c r="NYY31"/>
      <c r="NYZ31"/>
      <c r="NZA31"/>
      <c r="NZB31"/>
      <c r="NZC31"/>
      <c r="NZD31"/>
      <c r="NZE31"/>
      <c r="NZF31"/>
      <c r="NZG31"/>
      <c r="NZH31"/>
      <c r="NZI31"/>
      <c r="NZJ31"/>
      <c r="NZK31"/>
      <c r="NZL31"/>
      <c r="NZM31"/>
      <c r="NZN31"/>
      <c r="NZO31"/>
      <c r="NZP31"/>
      <c r="NZQ31"/>
      <c r="NZR31"/>
      <c r="NZS31"/>
      <c r="NZT31"/>
      <c r="NZU31"/>
      <c r="NZV31"/>
      <c r="NZW31"/>
      <c r="NZX31"/>
      <c r="NZY31"/>
      <c r="NZZ31"/>
      <c r="OAA31"/>
      <c r="OAB31"/>
      <c r="OAC31"/>
      <c r="OAD31"/>
      <c r="OAE31"/>
      <c r="OAF31"/>
      <c r="OAG31"/>
      <c r="OAH31"/>
      <c r="OAI31"/>
      <c r="OAJ31"/>
      <c r="OAK31"/>
      <c r="OAL31"/>
      <c r="OAM31"/>
      <c r="OAN31"/>
      <c r="OAO31"/>
      <c r="OAP31"/>
      <c r="OAQ31"/>
      <c r="OAR31"/>
      <c r="OAS31"/>
      <c r="OAT31"/>
      <c r="OAU31"/>
      <c r="OAV31"/>
      <c r="OAW31"/>
      <c r="OAX31"/>
      <c r="OAY31"/>
      <c r="OAZ31"/>
      <c r="OBA31"/>
      <c r="OBB31"/>
      <c r="OBC31"/>
      <c r="OBD31"/>
      <c r="OBE31"/>
      <c r="OBF31"/>
      <c r="OBG31"/>
      <c r="OBH31"/>
      <c r="OBI31"/>
      <c r="OBJ31"/>
      <c r="OBK31"/>
      <c r="OBL31"/>
      <c r="OBM31"/>
      <c r="OBN31"/>
      <c r="OBO31"/>
      <c r="OBP31"/>
      <c r="OBQ31"/>
      <c r="OBR31"/>
      <c r="OBS31"/>
      <c r="OBT31"/>
      <c r="OBU31"/>
      <c r="OBV31"/>
      <c r="OBW31"/>
      <c r="OBX31"/>
      <c r="OBY31"/>
      <c r="OBZ31"/>
      <c r="OCA31"/>
      <c r="OCB31"/>
      <c r="OCC31"/>
      <c r="OCD31"/>
      <c r="OCE31"/>
      <c r="OCF31"/>
      <c r="OCG31"/>
      <c r="OCH31"/>
      <c r="OCI31"/>
      <c r="OCJ31"/>
      <c r="OCK31"/>
      <c r="OCL31"/>
      <c r="OCM31"/>
      <c r="OCN31"/>
      <c r="OCO31"/>
      <c r="OCP31"/>
      <c r="OCQ31"/>
      <c r="OCR31"/>
      <c r="OCS31"/>
      <c r="OCT31"/>
      <c r="OCU31"/>
      <c r="OCV31"/>
      <c r="OCW31"/>
      <c r="OCX31"/>
      <c r="OCY31"/>
      <c r="OCZ31"/>
      <c r="ODA31"/>
      <c r="ODB31"/>
      <c r="ODC31"/>
      <c r="ODD31"/>
      <c r="ODE31"/>
      <c r="ODF31"/>
      <c r="ODG31"/>
      <c r="ODH31"/>
      <c r="ODI31"/>
      <c r="ODJ31"/>
      <c r="ODK31"/>
      <c r="ODL31"/>
      <c r="ODM31"/>
      <c r="ODN31"/>
      <c r="ODO31"/>
      <c r="ODP31"/>
      <c r="ODQ31"/>
      <c r="ODR31"/>
      <c r="ODS31"/>
      <c r="ODT31"/>
      <c r="ODU31"/>
      <c r="ODV31"/>
      <c r="ODW31"/>
      <c r="ODX31"/>
      <c r="ODY31"/>
      <c r="ODZ31"/>
      <c r="OEA31"/>
      <c r="OEB31"/>
      <c r="OEC31"/>
      <c r="OED31"/>
      <c r="OEE31"/>
      <c r="OEF31"/>
      <c r="OEG31"/>
      <c r="OEH31"/>
      <c r="OEI31"/>
      <c r="OEJ31"/>
      <c r="OEK31"/>
      <c r="OEL31"/>
      <c r="OEM31"/>
      <c r="OEN31"/>
      <c r="OEO31"/>
      <c r="OEP31"/>
      <c r="OEQ31"/>
      <c r="OER31"/>
      <c r="OES31"/>
      <c r="OET31"/>
      <c r="OEU31"/>
      <c r="OEV31"/>
      <c r="OEW31"/>
      <c r="OEX31"/>
      <c r="OEY31"/>
      <c r="OEZ31"/>
      <c r="OFA31"/>
      <c r="OFB31"/>
      <c r="OFC31"/>
      <c r="OFD31"/>
      <c r="OFE31"/>
      <c r="OFF31"/>
      <c r="OFG31"/>
      <c r="OFH31"/>
      <c r="OFI31"/>
      <c r="OFJ31"/>
      <c r="OFK31"/>
      <c r="OFL31"/>
      <c r="OFM31"/>
      <c r="OFN31"/>
      <c r="OFO31"/>
      <c r="OFP31"/>
      <c r="OFQ31"/>
      <c r="OFR31"/>
      <c r="OFS31"/>
      <c r="OFT31"/>
      <c r="OFU31"/>
      <c r="OFV31"/>
      <c r="OFW31"/>
      <c r="OFX31"/>
      <c r="OFY31"/>
      <c r="OFZ31"/>
      <c r="OGA31"/>
      <c r="OGB31"/>
      <c r="OGC31"/>
      <c r="OGD31"/>
      <c r="OGE31"/>
      <c r="OGF31"/>
      <c r="OGG31"/>
      <c r="OGH31"/>
      <c r="OGI31"/>
      <c r="OGJ31"/>
      <c r="OGK31"/>
      <c r="OGL31"/>
      <c r="OGM31"/>
      <c r="OGN31"/>
      <c r="OGO31"/>
      <c r="OGP31"/>
      <c r="OGQ31"/>
      <c r="OGR31"/>
      <c r="OGS31"/>
      <c r="OGT31"/>
      <c r="OGU31"/>
      <c r="OGV31"/>
      <c r="OGW31"/>
      <c r="OGX31"/>
      <c r="OGY31"/>
      <c r="OGZ31"/>
      <c r="OHA31"/>
      <c r="OHB31"/>
      <c r="OHC31"/>
      <c r="OHD31"/>
      <c r="OHE31"/>
      <c r="OHF31"/>
      <c r="OHG31"/>
      <c r="OHH31"/>
      <c r="OHI31"/>
      <c r="OHJ31"/>
      <c r="OHK31"/>
      <c r="OHL31"/>
      <c r="OHM31"/>
      <c r="OHN31"/>
      <c r="OHO31"/>
      <c r="OHP31"/>
      <c r="OHQ31"/>
      <c r="OHR31"/>
      <c r="OHS31"/>
      <c r="OHT31"/>
      <c r="OHU31"/>
      <c r="OHV31"/>
      <c r="OHW31"/>
      <c r="OHX31"/>
      <c r="OHY31"/>
      <c r="OHZ31"/>
      <c r="OIA31"/>
      <c r="OIB31"/>
      <c r="OIC31"/>
      <c r="OID31"/>
      <c r="OIE31"/>
      <c r="OIF31"/>
      <c r="OIG31"/>
      <c r="OIH31"/>
      <c r="OII31"/>
      <c r="OIJ31"/>
      <c r="OIK31"/>
      <c r="OIL31"/>
      <c r="OIM31"/>
      <c r="OIN31"/>
      <c r="OIO31"/>
      <c r="OIP31"/>
      <c r="OIQ31"/>
      <c r="OIR31"/>
      <c r="OIS31"/>
      <c r="OIT31"/>
      <c r="OIU31"/>
      <c r="OIV31"/>
      <c r="OIW31"/>
      <c r="OIX31"/>
      <c r="OIY31"/>
      <c r="OIZ31"/>
      <c r="OJA31"/>
      <c r="OJB31"/>
      <c r="OJC31"/>
      <c r="OJD31"/>
      <c r="OJE31"/>
      <c r="OJF31"/>
      <c r="OJG31"/>
      <c r="OJH31"/>
      <c r="OJI31"/>
      <c r="OJJ31"/>
      <c r="OJK31"/>
      <c r="OJL31"/>
      <c r="OJM31"/>
      <c r="OJN31"/>
      <c r="OJO31"/>
      <c r="OJP31"/>
      <c r="OJQ31"/>
      <c r="OJR31"/>
      <c r="OJS31"/>
      <c r="OJT31"/>
      <c r="OJU31"/>
      <c r="OJV31"/>
      <c r="OJW31"/>
      <c r="OJX31"/>
      <c r="OJY31"/>
      <c r="OJZ31"/>
      <c r="OKA31"/>
      <c r="OKB31"/>
      <c r="OKC31"/>
      <c r="OKD31"/>
      <c r="OKE31"/>
      <c r="OKF31"/>
      <c r="OKG31"/>
      <c r="OKH31"/>
      <c r="OKI31"/>
      <c r="OKJ31"/>
      <c r="OKK31"/>
      <c r="OKL31"/>
      <c r="OKM31"/>
      <c r="OKN31"/>
      <c r="OKO31"/>
      <c r="OKP31"/>
      <c r="OKQ31"/>
      <c r="OKR31"/>
      <c r="OKS31"/>
      <c r="OKT31"/>
      <c r="OKU31"/>
      <c r="OKV31"/>
      <c r="OKW31"/>
      <c r="OKX31"/>
      <c r="OKY31"/>
      <c r="OKZ31"/>
      <c r="OLA31"/>
      <c r="OLB31"/>
      <c r="OLC31"/>
      <c r="OLD31"/>
      <c r="OLE31"/>
      <c r="OLF31"/>
      <c r="OLG31"/>
      <c r="OLH31"/>
      <c r="OLI31"/>
      <c r="OLJ31"/>
      <c r="OLK31"/>
      <c r="OLL31"/>
      <c r="OLM31"/>
      <c r="OLN31"/>
      <c r="OLO31"/>
      <c r="OLP31"/>
      <c r="OLQ31"/>
      <c r="OLR31"/>
      <c r="OLS31"/>
      <c r="OLT31"/>
      <c r="OLU31"/>
      <c r="OLV31"/>
      <c r="OLW31"/>
      <c r="OLX31"/>
      <c r="OLY31"/>
      <c r="OLZ31"/>
      <c r="OMA31"/>
      <c r="OMB31"/>
      <c r="OMC31"/>
      <c r="OMD31"/>
      <c r="OME31"/>
      <c r="OMF31"/>
      <c r="OMG31"/>
      <c r="OMH31"/>
      <c r="OMI31"/>
      <c r="OMJ31"/>
      <c r="OMK31"/>
      <c r="OML31"/>
      <c r="OMM31"/>
      <c r="OMN31"/>
      <c r="OMO31"/>
      <c r="OMP31"/>
      <c r="OMQ31"/>
      <c r="OMR31"/>
      <c r="OMS31"/>
      <c r="OMT31"/>
      <c r="OMU31"/>
      <c r="OMV31"/>
      <c r="OMW31"/>
      <c r="OMX31"/>
      <c r="OMY31"/>
      <c r="OMZ31"/>
      <c r="ONA31"/>
      <c r="ONB31"/>
      <c r="ONC31"/>
      <c r="OND31"/>
      <c r="ONE31"/>
      <c r="ONF31"/>
      <c r="ONG31"/>
      <c r="ONH31"/>
      <c r="ONI31"/>
      <c r="ONJ31"/>
      <c r="ONK31"/>
      <c r="ONL31"/>
      <c r="ONM31"/>
      <c r="ONN31"/>
      <c r="ONO31"/>
      <c r="ONP31"/>
      <c r="ONQ31"/>
      <c r="ONR31"/>
      <c r="ONS31"/>
      <c r="ONT31"/>
      <c r="ONU31"/>
      <c r="ONV31"/>
      <c r="ONW31"/>
      <c r="ONX31"/>
      <c r="ONY31"/>
      <c r="ONZ31"/>
      <c r="OOA31"/>
      <c r="OOB31"/>
      <c r="OOC31"/>
      <c r="OOD31"/>
      <c r="OOE31"/>
      <c r="OOF31"/>
      <c r="OOG31"/>
      <c r="OOH31"/>
      <c r="OOI31"/>
      <c r="OOJ31"/>
      <c r="OOK31"/>
      <c r="OOL31"/>
      <c r="OOM31"/>
      <c r="OON31"/>
      <c r="OOO31"/>
      <c r="OOP31"/>
      <c r="OOQ31"/>
      <c r="OOR31"/>
      <c r="OOS31"/>
      <c r="OOT31"/>
      <c r="OOU31"/>
      <c r="OOV31"/>
      <c r="OOW31"/>
      <c r="OOX31"/>
      <c r="OOY31"/>
      <c r="OOZ31"/>
      <c r="OPA31"/>
      <c r="OPB31"/>
      <c r="OPC31"/>
      <c r="OPD31"/>
      <c r="OPE31"/>
      <c r="OPF31"/>
      <c r="OPG31"/>
      <c r="OPH31"/>
      <c r="OPI31"/>
      <c r="OPJ31"/>
      <c r="OPK31"/>
      <c r="OPL31"/>
      <c r="OPM31"/>
      <c r="OPN31"/>
      <c r="OPO31"/>
      <c r="OPP31"/>
      <c r="OPQ31"/>
      <c r="OPR31"/>
      <c r="OPS31"/>
      <c r="OPT31"/>
      <c r="OPU31"/>
      <c r="OPV31"/>
      <c r="OPW31"/>
      <c r="OPX31"/>
      <c r="OPY31"/>
      <c r="OPZ31"/>
      <c r="OQA31"/>
      <c r="OQB31"/>
      <c r="OQC31"/>
      <c r="OQD31"/>
      <c r="OQE31"/>
      <c r="OQF31"/>
      <c r="OQG31"/>
      <c r="OQH31"/>
      <c r="OQI31"/>
      <c r="OQJ31"/>
      <c r="OQK31"/>
      <c r="OQL31"/>
      <c r="OQM31"/>
      <c r="OQN31"/>
      <c r="OQO31"/>
      <c r="OQP31"/>
      <c r="OQQ31"/>
      <c r="OQR31"/>
      <c r="OQS31"/>
      <c r="OQT31"/>
      <c r="OQU31"/>
      <c r="OQV31"/>
      <c r="OQW31"/>
      <c r="OQX31"/>
      <c r="OQY31"/>
      <c r="OQZ31"/>
      <c r="ORA31"/>
      <c r="ORB31"/>
      <c r="ORC31"/>
      <c r="ORD31"/>
      <c r="ORE31"/>
      <c r="ORF31"/>
      <c r="ORG31"/>
      <c r="ORH31"/>
      <c r="ORI31"/>
      <c r="ORJ31"/>
      <c r="ORK31"/>
      <c r="ORL31"/>
      <c r="ORM31"/>
      <c r="ORN31"/>
      <c r="ORO31"/>
      <c r="ORP31"/>
      <c r="ORQ31"/>
      <c r="ORR31"/>
      <c r="ORS31"/>
      <c r="ORT31"/>
      <c r="ORU31"/>
      <c r="ORV31"/>
      <c r="ORW31"/>
      <c r="ORX31"/>
      <c r="ORY31"/>
      <c r="ORZ31"/>
      <c r="OSA31"/>
      <c r="OSB31"/>
      <c r="OSC31"/>
      <c r="OSD31"/>
      <c r="OSE31"/>
      <c r="OSF31"/>
      <c r="OSG31"/>
      <c r="OSH31"/>
      <c r="OSI31"/>
      <c r="OSJ31"/>
      <c r="OSK31"/>
      <c r="OSL31"/>
      <c r="OSM31"/>
      <c r="OSN31"/>
      <c r="OSO31"/>
      <c r="OSP31"/>
      <c r="OSQ31"/>
      <c r="OSR31"/>
      <c r="OSS31"/>
      <c r="OST31"/>
      <c r="OSU31"/>
      <c r="OSV31"/>
      <c r="OSW31"/>
      <c r="OSX31"/>
      <c r="OSY31"/>
      <c r="OSZ31"/>
      <c r="OTA31"/>
      <c r="OTB31"/>
      <c r="OTC31"/>
      <c r="OTD31"/>
      <c r="OTE31"/>
      <c r="OTF31"/>
      <c r="OTG31"/>
      <c r="OTH31"/>
      <c r="OTI31"/>
      <c r="OTJ31"/>
      <c r="OTK31"/>
      <c r="OTL31"/>
      <c r="OTM31"/>
      <c r="OTN31"/>
      <c r="OTO31"/>
      <c r="OTP31"/>
      <c r="OTQ31"/>
      <c r="OTR31"/>
      <c r="OTS31"/>
      <c r="OTT31"/>
      <c r="OTU31"/>
      <c r="OTV31"/>
      <c r="OTW31"/>
      <c r="OTX31"/>
      <c r="OTY31"/>
      <c r="OTZ31"/>
      <c r="OUA31"/>
      <c r="OUB31"/>
      <c r="OUC31"/>
      <c r="OUD31"/>
      <c r="OUE31"/>
      <c r="OUF31"/>
      <c r="OUG31"/>
      <c r="OUH31"/>
      <c r="OUI31"/>
      <c r="OUJ31"/>
      <c r="OUK31"/>
      <c r="OUL31"/>
      <c r="OUM31"/>
      <c r="OUN31"/>
      <c r="OUO31"/>
      <c r="OUP31"/>
      <c r="OUQ31"/>
      <c r="OUR31"/>
      <c r="OUS31"/>
      <c r="OUT31"/>
      <c r="OUU31"/>
      <c r="OUV31"/>
      <c r="OUW31"/>
      <c r="OUX31"/>
      <c r="OUY31"/>
      <c r="OUZ31"/>
      <c r="OVA31"/>
      <c r="OVB31"/>
      <c r="OVC31"/>
      <c r="OVD31"/>
      <c r="OVE31"/>
      <c r="OVF31"/>
      <c r="OVG31"/>
      <c r="OVH31"/>
      <c r="OVI31"/>
      <c r="OVJ31"/>
      <c r="OVK31"/>
      <c r="OVL31"/>
      <c r="OVM31"/>
      <c r="OVN31"/>
      <c r="OVO31"/>
      <c r="OVP31"/>
      <c r="OVQ31"/>
      <c r="OVR31"/>
      <c r="OVS31"/>
      <c r="OVT31"/>
      <c r="OVU31"/>
      <c r="OVV31"/>
      <c r="OVW31"/>
      <c r="OVX31"/>
      <c r="OVY31"/>
      <c r="OVZ31"/>
      <c r="OWA31"/>
      <c r="OWB31"/>
      <c r="OWC31"/>
      <c r="OWD31"/>
      <c r="OWE31"/>
      <c r="OWF31"/>
      <c r="OWG31"/>
      <c r="OWH31"/>
      <c r="OWI31"/>
      <c r="OWJ31"/>
      <c r="OWK31"/>
      <c r="OWL31"/>
      <c r="OWM31"/>
      <c r="OWN31"/>
      <c r="OWO31"/>
      <c r="OWP31"/>
      <c r="OWQ31"/>
      <c r="OWR31"/>
      <c r="OWS31"/>
      <c r="OWT31"/>
      <c r="OWU31"/>
      <c r="OWV31"/>
      <c r="OWW31"/>
      <c r="OWX31"/>
      <c r="OWY31"/>
      <c r="OWZ31"/>
      <c r="OXA31"/>
      <c r="OXB31"/>
      <c r="OXC31"/>
      <c r="OXD31"/>
      <c r="OXE31"/>
      <c r="OXF31"/>
      <c r="OXG31"/>
      <c r="OXH31"/>
      <c r="OXI31"/>
      <c r="OXJ31"/>
      <c r="OXK31"/>
      <c r="OXL31"/>
      <c r="OXM31"/>
      <c r="OXN31"/>
      <c r="OXO31"/>
      <c r="OXP31"/>
      <c r="OXQ31"/>
      <c r="OXR31"/>
      <c r="OXS31"/>
      <c r="OXT31"/>
      <c r="OXU31"/>
      <c r="OXV31"/>
      <c r="OXW31"/>
      <c r="OXX31"/>
      <c r="OXY31"/>
      <c r="OXZ31"/>
      <c r="OYA31"/>
      <c r="OYB31"/>
      <c r="OYC31"/>
      <c r="OYD31"/>
      <c r="OYE31"/>
      <c r="OYF31"/>
      <c r="OYG31"/>
      <c r="OYH31"/>
      <c r="OYI31"/>
      <c r="OYJ31"/>
      <c r="OYK31"/>
      <c r="OYL31"/>
      <c r="OYM31"/>
      <c r="OYN31"/>
      <c r="OYO31"/>
      <c r="OYP31"/>
      <c r="OYQ31"/>
      <c r="OYR31"/>
      <c r="OYS31"/>
      <c r="OYT31"/>
      <c r="OYU31"/>
      <c r="OYV31"/>
      <c r="OYW31"/>
      <c r="OYX31"/>
      <c r="OYY31"/>
      <c r="OYZ31"/>
      <c r="OZA31"/>
      <c r="OZB31"/>
      <c r="OZC31"/>
      <c r="OZD31"/>
      <c r="OZE31"/>
      <c r="OZF31"/>
      <c r="OZG31"/>
      <c r="OZH31"/>
      <c r="OZI31"/>
      <c r="OZJ31"/>
      <c r="OZK31"/>
      <c r="OZL31"/>
      <c r="OZM31"/>
      <c r="OZN31"/>
      <c r="OZO31"/>
      <c r="OZP31"/>
      <c r="OZQ31"/>
      <c r="OZR31"/>
      <c r="OZS31"/>
      <c r="OZT31"/>
      <c r="OZU31"/>
      <c r="OZV31"/>
      <c r="OZW31"/>
      <c r="OZX31"/>
      <c r="OZY31"/>
      <c r="OZZ31"/>
      <c r="PAA31"/>
      <c r="PAB31"/>
      <c r="PAC31"/>
      <c r="PAD31"/>
      <c r="PAE31"/>
      <c r="PAF31"/>
      <c r="PAG31"/>
      <c r="PAH31"/>
      <c r="PAI31"/>
      <c r="PAJ31"/>
      <c r="PAK31"/>
      <c r="PAL31"/>
      <c r="PAM31"/>
      <c r="PAN31"/>
      <c r="PAO31"/>
      <c r="PAP31"/>
      <c r="PAQ31"/>
      <c r="PAR31"/>
      <c r="PAS31"/>
      <c r="PAT31"/>
      <c r="PAU31"/>
      <c r="PAV31"/>
      <c r="PAW31"/>
      <c r="PAX31"/>
      <c r="PAY31"/>
      <c r="PAZ31"/>
      <c r="PBA31"/>
      <c r="PBB31"/>
      <c r="PBC31"/>
      <c r="PBD31"/>
      <c r="PBE31"/>
      <c r="PBF31"/>
      <c r="PBG31"/>
      <c r="PBH31"/>
      <c r="PBI31"/>
      <c r="PBJ31"/>
      <c r="PBK31"/>
      <c r="PBL31"/>
      <c r="PBM31"/>
      <c r="PBN31"/>
      <c r="PBO31"/>
      <c r="PBP31"/>
      <c r="PBQ31"/>
      <c r="PBR31"/>
      <c r="PBS31"/>
      <c r="PBT31"/>
      <c r="PBU31"/>
      <c r="PBV31"/>
      <c r="PBW31"/>
      <c r="PBX31"/>
      <c r="PBY31"/>
      <c r="PBZ31"/>
      <c r="PCA31"/>
      <c r="PCB31"/>
      <c r="PCC31"/>
      <c r="PCD31"/>
      <c r="PCE31"/>
      <c r="PCF31"/>
      <c r="PCG31"/>
      <c r="PCH31"/>
      <c r="PCI31"/>
      <c r="PCJ31"/>
      <c r="PCK31"/>
      <c r="PCL31"/>
      <c r="PCM31"/>
      <c r="PCN31"/>
      <c r="PCO31"/>
      <c r="PCP31"/>
      <c r="PCQ31"/>
      <c r="PCR31"/>
      <c r="PCS31"/>
      <c r="PCT31"/>
      <c r="PCU31"/>
      <c r="PCV31"/>
      <c r="PCW31"/>
      <c r="PCX31"/>
      <c r="PCY31"/>
      <c r="PCZ31"/>
      <c r="PDA31"/>
      <c r="PDB31"/>
      <c r="PDC31"/>
      <c r="PDD31"/>
      <c r="PDE31"/>
      <c r="PDF31"/>
      <c r="PDG31"/>
      <c r="PDH31"/>
      <c r="PDI31"/>
      <c r="PDJ31"/>
      <c r="PDK31"/>
      <c r="PDL31"/>
      <c r="PDM31"/>
      <c r="PDN31"/>
      <c r="PDO31"/>
      <c r="PDP31"/>
      <c r="PDQ31"/>
      <c r="PDR31"/>
      <c r="PDS31"/>
      <c r="PDT31"/>
      <c r="PDU31"/>
      <c r="PDV31"/>
      <c r="PDW31"/>
      <c r="PDX31"/>
      <c r="PDY31"/>
      <c r="PDZ31"/>
      <c r="PEA31"/>
      <c r="PEB31"/>
      <c r="PEC31"/>
      <c r="PED31"/>
      <c r="PEE31"/>
      <c r="PEF31"/>
      <c r="PEG31"/>
      <c r="PEH31"/>
      <c r="PEI31"/>
      <c r="PEJ31"/>
      <c r="PEK31"/>
      <c r="PEL31"/>
      <c r="PEM31"/>
      <c r="PEN31"/>
      <c r="PEO31"/>
      <c r="PEP31"/>
      <c r="PEQ31"/>
      <c r="PER31"/>
      <c r="PES31"/>
      <c r="PET31"/>
      <c r="PEU31"/>
      <c r="PEV31"/>
      <c r="PEW31"/>
      <c r="PEX31"/>
      <c r="PEY31"/>
      <c r="PEZ31"/>
      <c r="PFA31"/>
      <c r="PFB31"/>
      <c r="PFC31"/>
      <c r="PFD31"/>
      <c r="PFE31"/>
      <c r="PFF31"/>
      <c r="PFG31"/>
      <c r="PFH31"/>
      <c r="PFI31"/>
      <c r="PFJ31"/>
      <c r="PFK31"/>
      <c r="PFL31"/>
      <c r="PFM31"/>
      <c r="PFN31"/>
      <c r="PFO31"/>
      <c r="PFP31"/>
      <c r="PFQ31"/>
      <c r="PFR31"/>
      <c r="PFS31"/>
      <c r="PFT31"/>
      <c r="PFU31"/>
      <c r="PFV31"/>
      <c r="PFW31"/>
      <c r="PFX31"/>
      <c r="PFY31"/>
      <c r="PFZ31"/>
      <c r="PGA31"/>
      <c r="PGB31"/>
      <c r="PGC31"/>
      <c r="PGD31"/>
      <c r="PGE31"/>
      <c r="PGF31"/>
      <c r="PGG31"/>
      <c r="PGH31"/>
      <c r="PGI31"/>
      <c r="PGJ31"/>
      <c r="PGK31"/>
      <c r="PGL31"/>
      <c r="PGM31"/>
      <c r="PGN31"/>
      <c r="PGO31"/>
      <c r="PGP31"/>
      <c r="PGQ31"/>
      <c r="PGR31"/>
      <c r="PGS31"/>
      <c r="PGT31"/>
      <c r="PGU31"/>
      <c r="PGV31"/>
      <c r="PGW31"/>
      <c r="PGX31"/>
      <c r="PGY31"/>
      <c r="PGZ31"/>
      <c r="PHA31"/>
      <c r="PHB31"/>
      <c r="PHC31"/>
      <c r="PHD31"/>
      <c r="PHE31"/>
      <c r="PHF31"/>
      <c r="PHG31"/>
      <c r="PHH31"/>
      <c r="PHI31"/>
      <c r="PHJ31"/>
      <c r="PHK31"/>
      <c r="PHL31"/>
      <c r="PHM31"/>
      <c r="PHN31"/>
      <c r="PHO31"/>
      <c r="PHP31"/>
      <c r="PHQ31"/>
      <c r="PHR31"/>
      <c r="PHS31"/>
      <c r="PHT31"/>
      <c r="PHU31"/>
      <c r="PHV31"/>
      <c r="PHW31"/>
      <c r="PHX31"/>
      <c r="PHY31"/>
      <c r="PHZ31"/>
      <c r="PIA31"/>
      <c r="PIB31"/>
      <c r="PIC31"/>
      <c r="PID31"/>
      <c r="PIE31"/>
      <c r="PIF31"/>
      <c r="PIG31"/>
      <c r="PIH31"/>
      <c r="PII31"/>
      <c r="PIJ31"/>
      <c r="PIK31"/>
      <c r="PIL31"/>
      <c r="PIM31"/>
      <c r="PIN31"/>
      <c r="PIO31"/>
      <c r="PIP31"/>
      <c r="PIQ31"/>
      <c r="PIR31"/>
      <c r="PIS31"/>
      <c r="PIT31"/>
      <c r="PIU31"/>
      <c r="PIV31"/>
      <c r="PIW31"/>
      <c r="PIX31"/>
      <c r="PIY31"/>
      <c r="PIZ31"/>
      <c r="PJA31"/>
      <c r="PJB31"/>
      <c r="PJC31"/>
      <c r="PJD31"/>
      <c r="PJE31"/>
      <c r="PJF31"/>
      <c r="PJG31"/>
      <c r="PJH31"/>
      <c r="PJI31"/>
      <c r="PJJ31"/>
      <c r="PJK31"/>
      <c r="PJL31"/>
      <c r="PJM31"/>
      <c r="PJN31"/>
      <c r="PJO31"/>
      <c r="PJP31"/>
      <c r="PJQ31"/>
      <c r="PJR31"/>
      <c r="PJS31"/>
      <c r="PJT31"/>
      <c r="PJU31"/>
      <c r="PJV31"/>
      <c r="PJW31"/>
      <c r="PJX31"/>
      <c r="PJY31"/>
      <c r="PJZ31"/>
      <c r="PKA31"/>
      <c r="PKB31"/>
      <c r="PKC31"/>
      <c r="PKD31"/>
      <c r="PKE31"/>
      <c r="PKF31"/>
      <c r="PKG31"/>
      <c r="PKH31"/>
      <c r="PKI31"/>
      <c r="PKJ31"/>
      <c r="PKK31"/>
      <c r="PKL31"/>
      <c r="PKM31"/>
      <c r="PKN31"/>
      <c r="PKO31"/>
      <c r="PKP31"/>
      <c r="PKQ31"/>
      <c r="PKR31"/>
      <c r="PKS31"/>
      <c r="PKT31"/>
      <c r="PKU31"/>
      <c r="PKV31"/>
      <c r="PKW31"/>
      <c r="PKX31"/>
      <c r="PKY31"/>
      <c r="PKZ31"/>
      <c r="PLA31"/>
      <c r="PLB31"/>
      <c r="PLC31"/>
      <c r="PLD31"/>
      <c r="PLE31"/>
      <c r="PLF31"/>
      <c r="PLG31"/>
      <c r="PLH31"/>
      <c r="PLI31"/>
      <c r="PLJ31"/>
      <c r="PLK31"/>
      <c r="PLL31"/>
      <c r="PLM31"/>
      <c r="PLN31"/>
      <c r="PLO31"/>
      <c r="PLP31"/>
      <c r="PLQ31"/>
      <c r="PLR31"/>
      <c r="PLS31"/>
      <c r="PLT31"/>
      <c r="PLU31"/>
      <c r="PLV31"/>
      <c r="PLW31"/>
      <c r="PLX31"/>
      <c r="PLY31"/>
      <c r="PLZ31"/>
      <c r="PMA31"/>
      <c r="PMB31"/>
      <c r="PMC31"/>
      <c r="PMD31"/>
      <c r="PME31"/>
      <c r="PMF31"/>
      <c r="PMG31"/>
      <c r="PMH31"/>
      <c r="PMI31"/>
      <c r="PMJ31"/>
      <c r="PMK31"/>
      <c r="PML31"/>
      <c r="PMM31"/>
      <c r="PMN31"/>
      <c r="PMO31"/>
      <c r="PMP31"/>
      <c r="PMQ31"/>
      <c r="PMR31"/>
      <c r="PMS31"/>
      <c r="PMT31"/>
      <c r="PMU31"/>
      <c r="PMV31"/>
      <c r="PMW31"/>
      <c r="PMX31"/>
      <c r="PMY31"/>
      <c r="PMZ31"/>
      <c r="PNA31"/>
      <c r="PNB31"/>
      <c r="PNC31"/>
      <c r="PND31"/>
      <c r="PNE31"/>
      <c r="PNF31"/>
      <c r="PNG31"/>
      <c r="PNH31"/>
      <c r="PNI31"/>
      <c r="PNJ31"/>
      <c r="PNK31"/>
      <c r="PNL31"/>
      <c r="PNM31"/>
      <c r="PNN31"/>
      <c r="PNO31"/>
      <c r="PNP31"/>
      <c r="PNQ31"/>
      <c r="PNR31"/>
      <c r="PNS31"/>
      <c r="PNT31"/>
      <c r="PNU31"/>
      <c r="PNV31"/>
      <c r="PNW31"/>
      <c r="PNX31"/>
      <c r="PNY31"/>
      <c r="PNZ31"/>
      <c r="POA31"/>
      <c r="POB31"/>
      <c r="POC31"/>
      <c r="POD31"/>
      <c r="POE31"/>
      <c r="POF31"/>
      <c r="POG31"/>
      <c r="POH31"/>
      <c r="POI31"/>
      <c r="POJ31"/>
      <c r="POK31"/>
      <c r="POL31"/>
      <c r="POM31"/>
      <c r="PON31"/>
      <c r="POO31"/>
      <c r="POP31"/>
      <c r="POQ31"/>
      <c r="POR31"/>
      <c r="POS31"/>
      <c r="POT31"/>
      <c r="POU31"/>
      <c r="POV31"/>
      <c r="POW31"/>
      <c r="POX31"/>
      <c r="POY31"/>
      <c r="POZ31"/>
      <c r="PPA31"/>
      <c r="PPB31"/>
      <c r="PPC31"/>
      <c r="PPD31"/>
      <c r="PPE31"/>
      <c r="PPF31"/>
      <c r="PPG31"/>
      <c r="PPH31"/>
      <c r="PPI31"/>
      <c r="PPJ31"/>
      <c r="PPK31"/>
      <c r="PPL31"/>
      <c r="PPM31"/>
      <c r="PPN31"/>
      <c r="PPO31"/>
      <c r="PPP31"/>
      <c r="PPQ31"/>
      <c r="PPR31"/>
      <c r="PPS31"/>
      <c r="PPT31"/>
      <c r="PPU31"/>
      <c r="PPV31"/>
      <c r="PPW31"/>
      <c r="PPX31"/>
      <c r="PPY31"/>
      <c r="PPZ31"/>
      <c r="PQA31"/>
      <c r="PQB31"/>
      <c r="PQC31"/>
      <c r="PQD31"/>
      <c r="PQE31"/>
      <c r="PQF31"/>
      <c r="PQG31"/>
      <c r="PQH31"/>
      <c r="PQI31"/>
      <c r="PQJ31"/>
      <c r="PQK31"/>
      <c r="PQL31"/>
      <c r="PQM31"/>
      <c r="PQN31"/>
      <c r="PQO31"/>
      <c r="PQP31"/>
      <c r="PQQ31"/>
      <c r="PQR31"/>
      <c r="PQS31"/>
      <c r="PQT31"/>
      <c r="PQU31"/>
      <c r="PQV31"/>
      <c r="PQW31"/>
      <c r="PQX31"/>
      <c r="PQY31"/>
      <c r="PQZ31"/>
      <c r="PRA31"/>
      <c r="PRB31"/>
      <c r="PRC31"/>
      <c r="PRD31"/>
      <c r="PRE31"/>
      <c r="PRF31"/>
      <c r="PRG31"/>
      <c r="PRH31"/>
      <c r="PRI31"/>
      <c r="PRJ31"/>
      <c r="PRK31"/>
      <c r="PRL31"/>
      <c r="PRM31"/>
      <c r="PRN31"/>
      <c r="PRO31"/>
      <c r="PRP31"/>
      <c r="PRQ31"/>
      <c r="PRR31"/>
      <c r="PRS31"/>
      <c r="PRT31"/>
      <c r="PRU31"/>
      <c r="PRV31"/>
      <c r="PRW31"/>
      <c r="PRX31"/>
      <c r="PRY31"/>
      <c r="PRZ31"/>
      <c r="PSA31"/>
      <c r="PSB31"/>
      <c r="PSC31"/>
      <c r="PSD31"/>
      <c r="PSE31"/>
      <c r="PSF31"/>
      <c r="PSG31"/>
      <c r="PSH31"/>
      <c r="PSI31"/>
      <c r="PSJ31"/>
      <c r="PSK31"/>
      <c r="PSL31"/>
      <c r="PSM31"/>
      <c r="PSN31"/>
      <c r="PSO31"/>
      <c r="PSP31"/>
      <c r="PSQ31"/>
      <c r="PSR31"/>
      <c r="PSS31"/>
      <c r="PST31"/>
      <c r="PSU31"/>
      <c r="PSV31"/>
      <c r="PSW31"/>
      <c r="PSX31"/>
      <c r="PSY31"/>
      <c r="PSZ31"/>
      <c r="PTA31"/>
      <c r="PTB31"/>
      <c r="PTC31"/>
      <c r="PTD31"/>
      <c r="PTE31"/>
      <c r="PTF31"/>
      <c r="PTG31"/>
      <c r="PTH31"/>
      <c r="PTI31"/>
      <c r="PTJ31"/>
      <c r="PTK31"/>
      <c r="PTL31"/>
      <c r="PTM31"/>
      <c r="PTN31"/>
      <c r="PTO31"/>
      <c r="PTP31"/>
      <c r="PTQ31"/>
      <c r="PTR31"/>
      <c r="PTS31"/>
      <c r="PTT31"/>
      <c r="PTU31"/>
      <c r="PTV31"/>
      <c r="PTW31"/>
      <c r="PTX31"/>
      <c r="PTY31"/>
      <c r="PTZ31"/>
      <c r="PUA31"/>
      <c r="PUB31"/>
      <c r="PUC31"/>
      <c r="PUD31"/>
      <c r="PUE31"/>
      <c r="PUF31"/>
      <c r="PUG31"/>
      <c r="PUH31"/>
      <c r="PUI31"/>
      <c r="PUJ31"/>
      <c r="PUK31"/>
      <c r="PUL31"/>
      <c r="PUM31"/>
      <c r="PUN31"/>
      <c r="PUO31"/>
      <c r="PUP31"/>
      <c r="PUQ31"/>
      <c r="PUR31"/>
      <c r="PUS31"/>
      <c r="PUT31"/>
      <c r="PUU31"/>
      <c r="PUV31"/>
      <c r="PUW31"/>
      <c r="PUX31"/>
      <c r="PUY31"/>
      <c r="PUZ31"/>
      <c r="PVA31"/>
      <c r="PVB31"/>
      <c r="PVC31"/>
      <c r="PVD31"/>
      <c r="PVE31"/>
      <c r="PVF31"/>
      <c r="PVG31"/>
      <c r="PVH31"/>
      <c r="PVI31"/>
      <c r="PVJ31"/>
      <c r="PVK31"/>
      <c r="PVL31"/>
      <c r="PVM31"/>
      <c r="PVN31"/>
      <c r="PVO31"/>
      <c r="PVP31"/>
      <c r="PVQ31"/>
      <c r="PVR31"/>
      <c r="PVS31"/>
      <c r="PVT31"/>
      <c r="PVU31"/>
      <c r="PVV31"/>
      <c r="PVW31"/>
      <c r="PVX31"/>
      <c r="PVY31"/>
      <c r="PVZ31"/>
      <c r="PWA31"/>
      <c r="PWB31"/>
      <c r="PWC31"/>
      <c r="PWD31"/>
      <c r="PWE31"/>
      <c r="PWF31"/>
      <c r="PWG31"/>
      <c r="PWH31"/>
      <c r="PWI31"/>
      <c r="PWJ31"/>
      <c r="PWK31"/>
      <c r="PWL31"/>
      <c r="PWM31"/>
      <c r="PWN31"/>
      <c r="PWO31"/>
      <c r="PWP31"/>
      <c r="PWQ31"/>
      <c r="PWR31"/>
      <c r="PWS31"/>
      <c r="PWT31"/>
      <c r="PWU31"/>
      <c r="PWV31"/>
      <c r="PWW31"/>
      <c r="PWX31"/>
      <c r="PWY31"/>
      <c r="PWZ31"/>
      <c r="PXA31"/>
      <c r="PXB31"/>
      <c r="PXC31"/>
      <c r="PXD31"/>
      <c r="PXE31"/>
      <c r="PXF31"/>
      <c r="PXG31"/>
      <c r="PXH31"/>
      <c r="PXI31"/>
      <c r="PXJ31"/>
      <c r="PXK31"/>
      <c r="PXL31"/>
      <c r="PXM31"/>
      <c r="PXN31"/>
      <c r="PXO31"/>
      <c r="PXP31"/>
      <c r="PXQ31"/>
      <c r="PXR31"/>
      <c r="PXS31"/>
      <c r="PXT31"/>
      <c r="PXU31"/>
      <c r="PXV31"/>
      <c r="PXW31"/>
      <c r="PXX31"/>
      <c r="PXY31"/>
      <c r="PXZ31"/>
      <c r="PYA31"/>
      <c r="PYB31"/>
      <c r="PYC31"/>
      <c r="PYD31"/>
      <c r="PYE31"/>
      <c r="PYF31"/>
      <c r="PYG31"/>
      <c r="PYH31"/>
      <c r="PYI31"/>
      <c r="PYJ31"/>
      <c r="PYK31"/>
      <c r="PYL31"/>
      <c r="PYM31"/>
      <c r="PYN31"/>
      <c r="PYO31"/>
      <c r="PYP31"/>
      <c r="PYQ31"/>
      <c r="PYR31"/>
      <c r="PYS31"/>
      <c r="PYT31"/>
      <c r="PYU31"/>
      <c r="PYV31"/>
      <c r="PYW31"/>
      <c r="PYX31"/>
      <c r="PYY31"/>
      <c r="PYZ31"/>
      <c r="PZA31"/>
      <c r="PZB31"/>
      <c r="PZC31"/>
      <c r="PZD31"/>
      <c r="PZE31"/>
      <c r="PZF31"/>
      <c r="PZG31"/>
      <c r="PZH31"/>
      <c r="PZI31"/>
      <c r="PZJ31"/>
      <c r="PZK31"/>
      <c r="PZL31"/>
      <c r="PZM31"/>
      <c r="PZN31"/>
      <c r="PZO31"/>
      <c r="PZP31"/>
      <c r="PZQ31"/>
      <c r="PZR31"/>
      <c r="PZS31"/>
      <c r="PZT31"/>
      <c r="PZU31"/>
      <c r="PZV31"/>
      <c r="PZW31"/>
      <c r="PZX31"/>
      <c r="PZY31"/>
      <c r="PZZ31"/>
      <c r="QAA31"/>
      <c r="QAB31"/>
      <c r="QAC31"/>
      <c r="QAD31"/>
      <c r="QAE31"/>
      <c r="QAF31"/>
      <c r="QAG31"/>
      <c r="QAH31"/>
      <c r="QAI31"/>
      <c r="QAJ31"/>
      <c r="QAK31"/>
      <c r="QAL31"/>
      <c r="QAM31"/>
      <c r="QAN31"/>
      <c r="QAO31"/>
      <c r="QAP31"/>
      <c r="QAQ31"/>
      <c r="QAR31"/>
      <c r="QAS31"/>
      <c r="QAT31"/>
      <c r="QAU31"/>
      <c r="QAV31"/>
      <c r="QAW31"/>
      <c r="QAX31"/>
      <c r="QAY31"/>
      <c r="QAZ31"/>
      <c r="QBA31"/>
      <c r="QBB31"/>
      <c r="QBC31"/>
      <c r="QBD31"/>
      <c r="QBE31"/>
      <c r="QBF31"/>
      <c r="QBG31"/>
      <c r="QBH31"/>
      <c r="QBI31"/>
      <c r="QBJ31"/>
      <c r="QBK31"/>
      <c r="QBL31"/>
      <c r="QBM31"/>
      <c r="QBN31"/>
      <c r="QBO31"/>
      <c r="QBP31"/>
      <c r="QBQ31"/>
      <c r="QBR31"/>
      <c r="QBS31"/>
      <c r="QBT31"/>
      <c r="QBU31"/>
      <c r="QBV31"/>
      <c r="QBW31"/>
      <c r="QBX31"/>
      <c r="QBY31"/>
      <c r="QBZ31"/>
      <c r="QCA31"/>
      <c r="QCB31"/>
      <c r="QCC31"/>
      <c r="QCD31"/>
      <c r="QCE31"/>
      <c r="QCF31"/>
      <c r="QCG31"/>
      <c r="QCH31"/>
      <c r="QCI31"/>
      <c r="QCJ31"/>
      <c r="QCK31"/>
      <c r="QCL31"/>
      <c r="QCM31"/>
      <c r="QCN31"/>
      <c r="QCO31"/>
      <c r="QCP31"/>
      <c r="QCQ31"/>
      <c r="QCR31"/>
      <c r="QCS31"/>
      <c r="QCT31"/>
      <c r="QCU31"/>
      <c r="QCV31"/>
      <c r="QCW31"/>
      <c r="QCX31"/>
      <c r="QCY31"/>
      <c r="QCZ31"/>
      <c r="QDA31"/>
      <c r="QDB31"/>
      <c r="QDC31"/>
      <c r="QDD31"/>
      <c r="QDE31"/>
      <c r="QDF31"/>
      <c r="QDG31"/>
      <c r="QDH31"/>
      <c r="QDI31"/>
      <c r="QDJ31"/>
      <c r="QDK31"/>
      <c r="QDL31"/>
      <c r="QDM31"/>
      <c r="QDN31"/>
      <c r="QDO31"/>
      <c r="QDP31"/>
      <c r="QDQ31"/>
      <c r="QDR31"/>
      <c r="QDS31"/>
      <c r="QDT31"/>
      <c r="QDU31"/>
      <c r="QDV31"/>
      <c r="QDW31"/>
      <c r="QDX31"/>
      <c r="QDY31"/>
      <c r="QDZ31"/>
      <c r="QEA31"/>
      <c r="QEB31"/>
      <c r="QEC31"/>
      <c r="QED31"/>
      <c r="QEE31"/>
      <c r="QEF31"/>
      <c r="QEG31"/>
      <c r="QEH31"/>
      <c r="QEI31"/>
      <c r="QEJ31"/>
      <c r="QEK31"/>
      <c r="QEL31"/>
      <c r="QEM31"/>
      <c r="QEN31"/>
      <c r="QEO31"/>
      <c r="QEP31"/>
      <c r="QEQ31"/>
      <c r="QER31"/>
      <c r="QES31"/>
      <c r="QET31"/>
      <c r="QEU31"/>
      <c r="QEV31"/>
      <c r="QEW31"/>
      <c r="QEX31"/>
      <c r="QEY31"/>
      <c r="QEZ31"/>
      <c r="QFA31"/>
      <c r="QFB31"/>
      <c r="QFC31"/>
      <c r="QFD31"/>
      <c r="QFE31"/>
      <c r="QFF31"/>
      <c r="QFG31"/>
      <c r="QFH31"/>
      <c r="QFI31"/>
      <c r="QFJ31"/>
      <c r="QFK31"/>
      <c r="QFL31"/>
      <c r="QFM31"/>
      <c r="QFN31"/>
      <c r="QFO31"/>
      <c r="QFP31"/>
      <c r="QFQ31"/>
      <c r="QFR31"/>
      <c r="QFS31"/>
      <c r="QFT31"/>
      <c r="QFU31"/>
      <c r="QFV31"/>
      <c r="QFW31"/>
      <c r="QFX31"/>
      <c r="QFY31"/>
      <c r="QFZ31"/>
      <c r="QGA31"/>
      <c r="QGB31"/>
      <c r="QGC31"/>
      <c r="QGD31"/>
      <c r="QGE31"/>
      <c r="QGF31"/>
      <c r="QGG31"/>
      <c r="QGH31"/>
      <c r="QGI31"/>
      <c r="QGJ31"/>
      <c r="QGK31"/>
      <c r="QGL31"/>
      <c r="QGM31"/>
      <c r="QGN31"/>
      <c r="QGO31"/>
      <c r="QGP31"/>
      <c r="QGQ31"/>
      <c r="QGR31"/>
      <c r="QGS31"/>
      <c r="QGT31"/>
      <c r="QGU31"/>
      <c r="QGV31"/>
      <c r="QGW31"/>
      <c r="QGX31"/>
      <c r="QGY31"/>
      <c r="QGZ31"/>
      <c r="QHA31"/>
      <c r="QHB31"/>
      <c r="QHC31"/>
      <c r="QHD31"/>
      <c r="QHE31"/>
      <c r="QHF31"/>
      <c r="QHG31"/>
      <c r="QHH31"/>
      <c r="QHI31"/>
      <c r="QHJ31"/>
      <c r="QHK31"/>
      <c r="QHL31"/>
      <c r="QHM31"/>
      <c r="QHN31"/>
      <c r="QHO31"/>
      <c r="QHP31"/>
      <c r="QHQ31"/>
      <c r="QHR31"/>
      <c r="QHS31"/>
      <c r="QHT31"/>
      <c r="QHU31"/>
      <c r="QHV31"/>
      <c r="QHW31"/>
      <c r="QHX31"/>
      <c r="QHY31"/>
      <c r="QHZ31"/>
      <c r="QIA31"/>
      <c r="QIB31"/>
      <c r="QIC31"/>
      <c r="QID31"/>
      <c r="QIE31"/>
      <c r="QIF31"/>
      <c r="QIG31"/>
      <c r="QIH31"/>
      <c r="QII31"/>
      <c r="QIJ31"/>
      <c r="QIK31"/>
      <c r="QIL31"/>
      <c r="QIM31"/>
      <c r="QIN31"/>
      <c r="QIO31"/>
      <c r="QIP31"/>
      <c r="QIQ31"/>
      <c r="QIR31"/>
      <c r="QIS31"/>
      <c r="QIT31"/>
      <c r="QIU31"/>
      <c r="QIV31"/>
      <c r="QIW31"/>
      <c r="QIX31"/>
      <c r="QIY31"/>
      <c r="QIZ31"/>
      <c r="QJA31"/>
      <c r="QJB31"/>
      <c r="QJC31"/>
      <c r="QJD31"/>
      <c r="QJE31"/>
      <c r="QJF31"/>
      <c r="QJG31"/>
      <c r="QJH31"/>
      <c r="QJI31"/>
      <c r="QJJ31"/>
      <c r="QJK31"/>
      <c r="QJL31"/>
      <c r="QJM31"/>
      <c r="QJN31"/>
      <c r="QJO31"/>
      <c r="QJP31"/>
      <c r="QJQ31"/>
      <c r="QJR31"/>
      <c r="QJS31"/>
      <c r="QJT31"/>
      <c r="QJU31"/>
      <c r="QJV31"/>
      <c r="QJW31"/>
      <c r="QJX31"/>
      <c r="QJY31"/>
      <c r="QJZ31"/>
      <c r="QKA31"/>
      <c r="QKB31"/>
      <c r="QKC31"/>
      <c r="QKD31"/>
      <c r="QKE31"/>
      <c r="QKF31"/>
      <c r="QKG31"/>
      <c r="QKH31"/>
      <c r="QKI31"/>
      <c r="QKJ31"/>
      <c r="QKK31"/>
      <c r="QKL31"/>
      <c r="QKM31"/>
      <c r="QKN31"/>
      <c r="QKO31"/>
      <c r="QKP31"/>
      <c r="QKQ31"/>
      <c r="QKR31"/>
      <c r="QKS31"/>
      <c r="QKT31"/>
      <c r="QKU31"/>
      <c r="QKV31"/>
      <c r="QKW31"/>
      <c r="QKX31"/>
      <c r="QKY31"/>
      <c r="QKZ31"/>
      <c r="QLA31"/>
      <c r="QLB31"/>
      <c r="QLC31"/>
      <c r="QLD31"/>
      <c r="QLE31"/>
      <c r="QLF31"/>
      <c r="QLG31"/>
      <c r="QLH31"/>
      <c r="QLI31"/>
      <c r="QLJ31"/>
      <c r="QLK31"/>
      <c r="QLL31"/>
      <c r="QLM31"/>
      <c r="QLN31"/>
      <c r="QLO31"/>
      <c r="QLP31"/>
      <c r="QLQ31"/>
      <c r="QLR31"/>
      <c r="QLS31"/>
      <c r="QLT31"/>
      <c r="QLU31"/>
      <c r="QLV31"/>
      <c r="QLW31"/>
      <c r="QLX31"/>
      <c r="QLY31"/>
      <c r="QLZ31"/>
      <c r="QMA31"/>
      <c r="QMB31"/>
      <c r="QMC31"/>
      <c r="QMD31"/>
      <c r="QME31"/>
      <c r="QMF31"/>
      <c r="QMG31"/>
      <c r="QMH31"/>
      <c r="QMI31"/>
      <c r="QMJ31"/>
      <c r="QMK31"/>
      <c r="QML31"/>
      <c r="QMM31"/>
      <c r="QMN31"/>
      <c r="QMO31"/>
      <c r="QMP31"/>
      <c r="QMQ31"/>
      <c r="QMR31"/>
      <c r="QMS31"/>
      <c r="QMT31"/>
      <c r="QMU31"/>
      <c r="QMV31"/>
      <c r="QMW31"/>
      <c r="QMX31"/>
      <c r="QMY31"/>
      <c r="QMZ31"/>
      <c r="QNA31"/>
      <c r="QNB31"/>
      <c r="QNC31"/>
      <c r="QND31"/>
      <c r="QNE31"/>
      <c r="QNF31"/>
      <c r="QNG31"/>
      <c r="QNH31"/>
      <c r="QNI31"/>
      <c r="QNJ31"/>
      <c r="QNK31"/>
      <c r="QNL31"/>
      <c r="QNM31"/>
      <c r="QNN31"/>
      <c r="QNO31"/>
      <c r="QNP31"/>
      <c r="QNQ31"/>
      <c r="QNR31"/>
      <c r="QNS31"/>
      <c r="QNT31"/>
      <c r="QNU31"/>
      <c r="QNV31"/>
      <c r="QNW31"/>
      <c r="QNX31"/>
      <c r="QNY31"/>
      <c r="QNZ31"/>
      <c r="QOA31"/>
      <c r="QOB31"/>
      <c r="QOC31"/>
      <c r="QOD31"/>
      <c r="QOE31"/>
      <c r="QOF31"/>
      <c r="QOG31"/>
      <c r="QOH31"/>
      <c r="QOI31"/>
      <c r="QOJ31"/>
      <c r="QOK31"/>
      <c r="QOL31"/>
      <c r="QOM31"/>
      <c r="QON31"/>
      <c r="QOO31"/>
      <c r="QOP31"/>
      <c r="QOQ31"/>
      <c r="QOR31"/>
      <c r="QOS31"/>
      <c r="QOT31"/>
      <c r="QOU31"/>
      <c r="QOV31"/>
      <c r="QOW31"/>
      <c r="QOX31"/>
      <c r="QOY31"/>
      <c r="QOZ31"/>
      <c r="QPA31"/>
      <c r="QPB31"/>
      <c r="QPC31"/>
      <c r="QPD31"/>
      <c r="QPE31"/>
      <c r="QPF31"/>
      <c r="QPG31"/>
      <c r="QPH31"/>
      <c r="QPI31"/>
      <c r="QPJ31"/>
      <c r="QPK31"/>
      <c r="QPL31"/>
      <c r="QPM31"/>
      <c r="QPN31"/>
      <c r="QPO31"/>
      <c r="QPP31"/>
      <c r="QPQ31"/>
      <c r="QPR31"/>
      <c r="QPS31"/>
      <c r="QPT31"/>
      <c r="QPU31"/>
      <c r="QPV31"/>
      <c r="QPW31"/>
      <c r="QPX31"/>
      <c r="QPY31"/>
      <c r="QPZ31"/>
      <c r="QQA31"/>
      <c r="QQB31"/>
      <c r="QQC31"/>
      <c r="QQD31"/>
      <c r="QQE31"/>
      <c r="QQF31"/>
      <c r="QQG31"/>
      <c r="QQH31"/>
      <c r="QQI31"/>
      <c r="QQJ31"/>
      <c r="QQK31"/>
      <c r="QQL31"/>
      <c r="QQM31"/>
      <c r="QQN31"/>
      <c r="QQO31"/>
      <c r="QQP31"/>
      <c r="QQQ31"/>
      <c r="QQR31"/>
      <c r="QQS31"/>
      <c r="QQT31"/>
      <c r="QQU31"/>
      <c r="QQV31"/>
      <c r="QQW31"/>
      <c r="QQX31"/>
      <c r="QQY31"/>
      <c r="QQZ31"/>
      <c r="QRA31"/>
      <c r="QRB31"/>
      <c r="QRC31"/>
      <c r="QRD31"/>
      <c r="QRE31"/>
      <c r="QRF31"/>
      <c r="QRG31"/>
      <c r="QRH31"/>
      <c r="QRI31"/>
      <c r="QRJ31"/>
      <c r="QRK31"/>
      <c r="QRL31"/>
      <c r="QRM31"/>
      <c r="QRN31"/>
      <c r="QRO31"/>
      <c r="QRP31"/>
      <c r="QRQ31"/>
      <c r="QRR31"/>
      <c r="QRS31"/>
      <c r="QRT31"/>
      <c r="QRU31"/>
      <c r="QRV31"/>
      <c r="QRW31"/>
      <c r="QRX31"/>
      <c r="QRY31"/>
      <c r="QRZ31"/>
      <c r="QSA31"/>
      <c r="QSB31"/>
      <c r="QSC31"/>
      <c r="QSD31"/>
      <c r="QSE31"/>
      <c r="QSF31"/>
      <c r="QSG31"/>
      <c r="QSH31"/>
      <c r="QSI31"/>
      <c r="QSJ31"/>
      <c r="QSK31"/>
      <c r="QSL31"/>
      <c r="QSM31"/>
      <c r="QSN31"/>
      <c r="QSO31"/>
      <c r="QSP31"/>
      <c r="QSQ31"/>
      <c r="QSR31"/>
      <c r="QSS31"/>
      <c r="QST31"/>
      <c r="QSU31"/>
      <c r="QSV31"/>
      <c r="QSW31"/>
      <c r="QSX31"/>
      <c r="QSY31"/>
      <c r="QSZ31"/>
      <c r="QTA31"/>
      <c r="QTB31"/>
      <c r="QTC31"/>
      <c r="QTD31"/>
      <c r="QTE31"/>
      <c r="QTF31"/>
      <c r="QTG31"/>
      <c r="QTH31"/>
      <c r="QTI31"/>
      <c r="QTJ31"/>
      <c r="QTK31"/>
      <c r="QTL31"/>
      <c r="QTM31"/>
      <c r="QTN31"/>
      <c r="QTO31"/>
      <c r="QTP31"/>
      <c r="QTQ31"/>
      <c r="QTR31"/>
      <c r="QTS31"/>
      <c r="QTT31"/>
      <c r="QTU31"/>
      <c r="QTV31"/>
      <c r="QTW31"/>
      <c r="QTX31"/>
      <c r="QTY31"/>
      <c r="QTZ31"/>
      <c r="QUA31"/>
      <c r="QUB31"/>
      <c r="QUC31"/>
      <c r="QUD31"/>
      <c r="QUE31"/>
      <c r="QUF31"/>
      <c r="QUG31"/>
      <c r="QUH31"/>
      <c r="QUI31"/>
      <c r="QUJ31"/>
      <c r="QUK31"/>
      <c r="QUL31"/>
      <c r="QUM31"/>
      <c r="QUN31"/>
      <c r="QUO31"/>
      <c r="QUP31"/>
      <c r="QUQ31"/>
      <c r="QUR31"/>
      <c r="QUS31"/>
      <c r="QUT31"/>
      <c r="QUU31"/>
      <c r="QUV31"/>
      <c r="QUW31"/>
      <c r="QUX31"/>
      <c r="QUY31"/>
      <c r="QUZ31"/>
      <c r="QVA31"/>
      <c r="QVB31"/>
      <c r="QVC31"/>
      <c r="QVD31"/>
      <c r="QVE31"/>
      <c r="QVF31"/>
      <c r="QVG31"/>
      <c r="QVH31"/>
      <c r="QVI31"/>
      <c r="QVJ31"/>
      <c r="QVK31"/>
      <c r="QVL31"/>
      <c r="QVM31"/>
      <c r="QVN31"/>
      <c r="QVO31"/>
      <c r="QVP31"/>
      <c r="QVQ31"/>
      <c r="QVR31"/>
      <c r="QVS31"/>
      <c r="QVT31"/>
      <c r="QVU31"/>
      <c r="QVV31"/>
      <c r="QVW31"/>
      <c r="QVX31"/>
      <c r="QVY31"/>
      <c r="QVZ31"/>
      <c r="QWA31"/>
      <c r="QWB31"/>
      <c r="QWC31"/>
      <c r="QWD31"/>
      <c r="QWE31"/>
      <c r="QWF31"/>
      <c r="QWG31"/>
      <c r="QWH31"/>
      <c r="QWI31"/>
      <c r="QWJ31"/>
      <c r="QWK31"/>
      <c r="QWL31"/>
      <c r="QWM31"/>
      <c r="QWN31"/>
      <c r="QWO31"/>
      <c r="QWP31"/>
      <c r="QWQ31"/>
      <c r="QWR31"/>
      <c r="QWS31"/>
      <c r="QWT31"/>
      <c r="QWU31"/>
      <c r="QWV31"/>
      <c r="QWW31"/>
      <c r="QWX31"/>
      <c r="QWY31"/>
      <c r="QWZ31"/>
      <c r="QXA31"/>
      <c r="QXB31"/>
      <c r="QXC31"/>
      <c r="QXD31"/>
      <c r="QXE31"/>
      <c r="QXF31"/>
      <c r="QXG31"/>
      <c r="QXH31"/>
      <c r="QXI31"/>
      <c r="QXJ31"/>
      <c r="QXK31"/>
      <c r="QXL31"/>
      <c r="QXM31"/>
      <c r="QXN31"/>
      <c r="QXO31"/>
      <c r="QXP31"/>
      <c r="QXQ31"/>
      <c r="QXR31"/>
      <c r="QXS31"/>
      <c r="QXT31"/>
      <c r="QXU31"/>
      <c r="QXV31"/>
      <c r="QXW31"/>
      <c r="QXX31"/>
      <c r="QXY31"/>
      <c r="QXZ31"/>
      <c r="QYA31"/>
      <c r="QYB31"/>
      <c r="QYC31"/>
      <c r="QYD31"/>
      <c r="QYE31"/>
      <c r="QYF31"/>
      <c r="QYG31"/>
      <c r="QYH31"/>
      <c r="QYI31"/>
      <c r="QYJ31"/>
      <c r="QYK31"/>
      <c r="QYL31"/>
      <c r="QYM31"/>
      <c r="QYN31"/>
      <c r="QYO31"/>
      <c r="QYP31"/>
      <c r="QYQ31"/>
      <c r="QYR31"/>
      <c r="QYS31"/>
      <c r="QYT31"/>
      <c r="QYU31"/>
      <c r="QYV31"/>
      <c r="QYW31"/>
      <c r="QYX31"/>
      <c r="QYY31"/>
      <c r="QYZ31"/>
      <c r="QZA31"/>
      <c r="QZB31"/>
      <c r="QZC31"/>
      <c r="QZD31"/>
      <c r="QZE31"/>
      <c r="QZF31"/>
      <c r="QZG31"/>
      <c r="QZH31"/>
      <c r="QZI31"/>
      <c r="QZJ31"/>
      <c r="QZK31"/>
      <c r="QZL31"/>
      <c r="QZM31"/>
      <c r="QZN31"/>
      <c r="QZO31"/>
      <c r="QZP31"/>
      <c r="QZQ31"/>
      <c r="QZR31"/>
      <c r="QZS31"/>
      <c r="QZT31"/>
      <c r="QZU31"/>
      <c r="QZV31"/>
      <c r="QZW31"/>
      <c r="QZX31"/>
      <c r="QZY31"/>
      <c r="QZZ31"/>
      <c r="RAA31"/>
      <c r="RAB31"/>
      <c r="RAC31"/>
      <c r="RAD31"/>
      <c r="RAE31"/>
      <c r="RAF31"/>
      <c r="RAG31"/>
      <c r="RAH31"/>
      <c r="RAI31"/>
      <c r="RAJ31"/>
      <c r="RAK31"/>
      <c r="RAL31"/>
      <c r="RAM31"/>
      <c r="RAN31"/>
      <c r="RAO31"/>
      <c r="RAP31"/>
      <c r="RAQ31"/>
      <c r="RAR31"/>
      <c r="RAS31"/>
      <c r="RAT31"/>
      <c r="RAU31"/>
      <c r="RAV31"/>
      <c r="RAW31"/>
      <c r="RAX31"/>
      <c r="RAY31"/>
      <c r="RAZ31"/>
      <c r="RBA31"/>
      <c r="RBB31"/>
      <c r="RBC31"/>
      <c r="RBD31"/>
      <c r="RBE31"/>
      <c r="RBF31"/>
      <c r="RBG31"/>
      <c r="RBH31"/>
      <c r="RBI31"/>
      <c r="RBJ31"/>
      <c r="RBK31"/>
      <c r="RBL31"/>
      <c r="RBM31"/>
      <c r="RBN31"/>
      <c r="RBO31"/>
      <c r="RBP31"/>
      <c r="RBQ31"/>
      <c r="RBR31"/>
      <c r="RBS31"/>
      <c r="RBT31"/>
      <c r="RBU31"/>
      <c r="RBV31"/>
      <c r="RBW31"/>
      <c r="RBX31"/>
      <c r="RBY31"/>
      <c r="RBZ31"/>
      <c r="RCA31"/>
      <c r="RCB31"/>
      <c r="RCC31"/>
      <c r="RCD31"/>
      <c r="RCE31"/>
      <c r="RCF31"/>
      <c r="RCG31"/>
      <c r="RCH31"/>
      <c r="RCI31"/>
      <c r="RCJ31"/>
      <c r="RCK31"/>
      <c r="RCL31"/>
      <c r="RCM31"/>
      <c r="RCN31"/>
      <c r="RCO31"/>
      <c r="RCP31"/>
      <c r="RCQ31"/>
      <c r="RCR31"/>
      <c r="RCS31"/>
      <c r="RCT31"/>
      <c r="RCU31"/>
      <c r="RCV31"/>
      <c r="RCW31"/>
      <c r="RCX31"/>
      <c r="RCY31"/>
      <c r="RCZ31"/>
      <c r="RDA31"/>
      <c r="RDB31"/>
      <c r="RDC31"/>
      <c r="RDD31"/>
      <c r="RDE31"/>
      <c r="RDF31"/>
      <c r="RDG31"/>
      <c r="RDH31"/>
      <c r="RDI31"/>
      <c r="RDJ31"/>
      <c r="RDK31"/>
      <c r="RDL31"/>
      <c r="RDM31"/>
      <c r="RDN31"/>
      <c r="RDO31"/>
      <c r="RDP31"/>
      <c r="RDQ31"/>
      <c r="RDR31"/>
      <c r="RDS31"/>
      <c r="RDT31"/>
      <c r="RDU31"/>
      <c r="RDV31"/>
      <c r="RDW31"/>
      <c r="RDX31"/>
      <c r="RDY31"/>
      <c r="RDZ31"/>
      <c r="REA31"/>
      <c r="REB31"/>
      <c r="REC31"/>
      <c r="RED31"/>
      <c r="REE31"/>
      <c r="REF31"/>
      <c r="REG31"/>
      <c r="REH31"/>
      <c r="REI31"/>
      <c r="REJ31"/>
      <c r="REK31"/>
      <c r="REL31"/>
      <c r="REM31"/>
      <c r="REN31"/>
      <c r="REO31"/>
      <c r="REP31"/>
      <c r="REQ31"/>
      <c r="RER31"/>
      <c r="RES31"/>
      <c r="RET31"/>
      <c r="REU31"/>
      <c r="REV31"/>
      <c r="REW31"/>
      <c r="REX31"/>
      <c r="REY31"/>
      <c r="REZ31"/>
      <c r="RFA31"/>
      <c r="RFB31"/>
      <c r="RFC31"/>
      <c r="RFD31"/>
      <c r="RFE31"/>
      <c r="RFF31"/>
      <c r="RFG31"/>
      <c r="RFH31"/>
      <c r="RFI31"/>
      <c r="RFJ31"/>
      <c r="RFK31"/>
      <c r="RFL31"/>
      <c r="RFM31"/>
      <c r="RFN31"/>
      <c r="RFO31"/>
      <c r="RFP31"/>
      <c r="RFQ31"/>
      <c r="RFR31"/>
      <c r="RFS31"/>
      <c r="RFT31"/>
      <c r="RFU31"/>
      <c r="RFV31"/>
      <c r="RFW31"/>
      <c r="RFX31"/>
      <c r="RFY31"/>
      <c r="RFZ31"/>
      <c r="RGA31"/>
      <c r="RGB31"/>
      <c r="RGC31"/>
      <c r="RGD31"/>
      <c r="RGE31"/>
      <c r="RGF31"/>
      <c r="RGG31"/>
      <c r="RGH31"/>
      <c r="RGI31"/>
      <c r="RGJ31"/>
      <c r="RGK31"/>
      <c r="RGL31"/>
      <c r="RGM31"/>
      <c r="RGN31"/>
      <c r="RGO31"/>
      <c r="RGP31"/>
      <c r="RGQ31"/>
      <c r="RGR31"/>
      <c r="RGS31"/>
      <c r="RGT31"/>
      <c r="RGU31"/>
      <c r="RGV31"/>
      <c r="RGW31"/>
      <c r="RGX31"/>
      <c r="RGY31"/>
      <c r="RGZ31"/>
      <c r="RHA31"/>
      <c r="RHB31"/>
      <c r="RHC31"/>
      <c r="RHD31"/>
      <c r="RHE31"/>
      <c r="RHF31"/>
      <c r="RHG31"/>
      <c r="RHH31"/>
      <c r="RHI31"/>
      <c r="RHJ31"/>
      <c r="RHK31"/>
      <c r="RHL31"/>
      <c r="RHM31"/>
      <c r="RHN31"/>
      <c r="RHO31"/>
      <c r="RHP31"/>
      <c r="RHQ31"/>
      <c r="RHR31"/>
      <c r="RHS31"/>
      <c r="RHT31"/>
      <c r="RHU31"/>
      <c r="RHV31"/>
      <c r="RHW31"/>
      <c r="RHX31"/>
      <c r="RHY31"/>
      <c r="RHZ31"/>
      <c r="RIA31"/>
      <c r="RIB31"/>
      <c r="RIC31"/>
      <c r="RID31"/>
      <c r="RIE31"/>
      <c r="RIF31"/>
      <c r="RIG31"/>
      <c r="RIH31"/>
      <c r="RII31"/>
      <c r="RIJ31"/>
      <c r="RIK31"/>
      <c r="RIL31"/>
      <c r="RIM31"/>
      <c r="RIN31"/>
      <c r="RIO31"/>
      <c r="RIP31"/>
      <c r="RIQ31"/>
      <c r="RIR31"/>
      <c r="RIS31"/>
      <c r="RIT31"/>
      <c r="RIU31"/>
      <c r="RIV31"/>
      <c r="RIW31"/>
      <c r="RIX31"/>
      <c r="RIY31"/>
      <c r="RIZ31"/>
      <c r="RJA31"/>
      <c r="RJB31"/>
      <c r="RJC31"/>
      <c r="RJD31"/>
      <c r="RJE31"/>
      <c r="RJF31"/>
      <c r="RJG31"/>
      <c r="RJH31"/>
      <c r="RJI31"/>
      <c r="RJJ31"/>
      <c r="RJK31"/>
      <c r="RJL31"/>
      <c r="RJM31"/>
      <c r="RJN31"/>
      <c r="RJO31"/>
      <c r="RJP31"/>
      <c r="RJQ31"/>
      <c r="RJR31"/>
      <c r="RJS31"/>
      <c r="RJT31"/>
      <c r="RJU31"/>
      <c r="RJV31"/>
      <c r="RJW31"/>
      <c r="RJX31"/>
      <c r="RJY31"/>
      <c r="RJZ31"/>
      <c r="RKA31"/>
      <c r="RKB31"/>
      <c r="RKC31"/>
      <c r="RKD31"/>
      <c r="RKE31"/>
      <c r="RKF31"/>
      <c r="RKG31"/>
      <c r="RKH31"/>
      <c r="RKI31"/>
      <c r="RKJ31"/>
      <c r="RKK31"/>
      <c r="RKL31"/>
      <c r="RKM31"/>
      <c r="RKN31"/>
      <c r="RKO31"/>
      <c r="RKP31"/>
      <c r="RKQ31"/>
      <c r="RKR31"/>
      <c r="RKS31"/>
      <c r="RKT31"/>
      <c r="RKU31"/>
      <c r="RKV31"/>
      <c r="RKW31"/>
      <c r="RKX31"/>
      <c r="RKY31"/>
      <c r="RKZ31"/>
      <c r="RLA31"/>
      <c r="RLB31"/>
      <c r="RLC31"/>
      <c r="RLD31"/>
      <c r="RLE31"/>
      <c r="RLF31"/>
      <c r="RLG31"/>
      <c r="RLH31"/>
      <c r="RLI31"/>
      <c r="RLJ31"/>
      <c r="RLK31"/>
      <c r="RLL31"/>
      <c r="RLM31"/>
      <c r="RLN31"/>
      <c r="RLO31"/>
      <c r="RLP31"/>
      <c r="RLQ31"/>
      <c r="RLR31"/>
      <c r="RLS31"/>
      <c r="RLT31"/>
      <c r="RLU31"/>
      <c r="RLV31"/>
      <c r="RLW31"/>
      <c r="RLX31"/>
      <c r="RLY31"/>
      <c r="RLZ31"/>
      <c r="RMA31"/>
      <c r="RMB31"/>
      <c r="RMC31"/>
      <c r="RMD31"/>
      <c r="RME31"/>
      <c r="RMF31"/>
      <c r="RMG31"/>
      <c r="RMH31"/>
      <c r="RMI31"/>
      <c r="RMJ31"/>
      <c r="RMK31"/>
      <c r="RML31"/>
      <c r="RMM31"/>
      <c r="RMN31"/>
      <c r="RMO31"/>
      <c r="RMP31"/>
      <c r="RMQ31"/>
      <c r="RMR31"/>
      <c r="RMS31"/>
      <c r="RMT31"/>
      <c r="RMU31"/>
      <c r="RMV31"/>
      <c r="RMW31"/>
      <c r="RMX31"/>
      <c r="RMY31"/>
      <c r="RMZ31"/>
      <c r="RNA31"/>
      <c r="RNB31"/>
      <c r="RNC31"/>
      <c r="RND31"/>
      <c r="RNE31"/>
      <c r="RNF31"/>
      <c r="RNG31"/>
      <c r="RNH31"/>
      <c r="RNI31"/>
      <c r="RNJ31"/>
      <c r="RNK31"/>
      <c r="RNL31"/>
      <c r="RNM31"/>
      <c r="RNN31"/>
      <c r="RNO31"/>
      <c r="RNP31"/>
      <c r="RNQ31"/>
      <c r="RNR31"/>
      <c r="RNS31"/>
      <c r="RNT31"/>
      <c r="RNU31"/>
      <c r="RNV31"/>
      <c r="RNW31"/>
      <c r="RNX31"/>
      <c r="RNY31"/>
      <c r="RNZ31"/>
      <c r="ROA31"/>
      <c r="ROB31"/>
      <c r="ROC31"/>
      <c r="ROD31"/>
      <c r="ROE31"/>
      <c r="ROF31"/>
      <c r="ROG31"/>
      <c r="ROH31"/>
      <c r="ROI31"/>
      <c r="ROJ31"/>
      <c r="ROK31"/>
      <c r="ROL31"/>
      <c r="ROM31"/>
      <c r="RON31"/>
      <c r="ROO31"/>
      <c r="ROP31"/>
      <c r="ROQ31"/>
      <c r="ROR31"/>
      <c r="ROS31"/>
      <c r="ROT31"/>
      <c r="ROU31"/>
      <c r="ROV31"/>
      <c r="ROW31"/>
      <c r="ROX31"/>
      <c r="ROY31"/>
      <c r="ROZ31"/>
      <c r="RPA31"/>
      <c r="RPB31"/>
      <c r="RPC31"/>
      <c r="RPD31"/>
      <c r="RPE31"/>
      <c r="RPF31"/>
      <c r="RPG31"/>
      <c r="RPH31"/>
      <c r="RPI31"/>
      <c r="RPJ31"/>
      <c r="RPK31"/>
      <c r="RPL31"/>
      <c r="RPM31"/>
      <c r="RPN31"/>
      <c r="RPO31"/>
      <c r="RPP31"/>
      <c r="RPQ31"/>
      <c r="RPR31"/>
      <c r="RPS31"/>
      <c r="RPT31"/>
      <c r="RPU31"/>
      <c r="RPV31"/>
      <c r="RPW31"/>
      <c r="RPX31"/>
      <c r="RPY31"/>
      <c r="RPZ31"/>
      <c r="RQA31"/>
      <c r="RQB31"/>
      <c r="RQC31"/>
      <c r="RQD31"/>
      <c r="RQE31"/>
      <c r="RQF31"/>
      <c r="RQG31"/>
      <c r="RQH31"/>
      <c r="RQI31"/>
      <c r="RQJ31"/>
      <c r="RQK31"/>
      <c r="RQL31"/>
      <c r="RQM31"/>
      <c r="RQN31"/>
      <c r="RQO31"/>
      <c r="RQP31"/>
      <c r="RQQ31"/>
      <c r="RQR31"/>
      <c r="RQS31"/>
      <c r="RQT31"/>
      <c r="RQU31"/>
      <c r="RQV31"/>
      <c r="RQW31"/>
      <c r="RQX31"/>
      <c r="RQY31"/>
      <c r="RQZ31"/>
      <c r="RRA31"/>
      <c r="RRB31"/>
      <c r="RRC31"/>
      <c r="RRD31"/>
      <c r="RRE31"/>
      <c r="RRF31"/>
      <c r="RRG31"/>
      <c r="RRH31"/>
      <c r="RRI31"/>
      <c r="RRJ31"/>
      <c r="RRK31"/>
      <c r="RRL31"/>
      <c r="RRM31"/>
      <c r="RRN31"/>
      <c r="RRO31"/>
      <c r="RRP31"/>
      <c r="RRQ31"/>
      <c r="RRR31"/>
      <c r="RRS31"/>
      <c r="RRT31"/>
      <c r="RRU31"/>
      <c r="RRV31"/>
      <c r="RRW31"/>
      <c r="RRX31"/>
      <c r="RRY31"/>
      <c r="RRZ31"/>
      <c r="RSA31"/>
      <c r="RSB31"/>
      <c r="RSC31"/>
      <c r="RSD31"/>
      <c r="RSE31"/>
      <c r="RSF31"/>
      <c r="RSG31"/>
      <c r="RSH31"/>
      <c r="RSI31"/>
      <c r="RSJ31"/>
      <c r="RSK31"/>
      <c r="RSL31"/>
      <c r="RSM31"/>
      <c r="RSN31"/>
      <c r="RSO31"/>
      <c r="RSP31"/>
      <c r="RSQ31"/>
      <c r="RSR31"/>
      <c r="RSS31"/>
      <c r="RST31"/>
      <c r="RSU31"/>
      <c r="RSV31"/>
      <c r="RSW31"/>
      <c r="RSX31"/>
      <c r="RSY31"/>
      <c r="RSZ31"/>
      <c r="RTA31"/>
      <c r="RTB31"/>
      <c r="RTC31"/>
      <c r="RTD31"/>
      <c r="RTE31"/>
      <c r="RTF31"/>
      <c r="RTG31"/>
      <c r="RTH31"/>
      <c r="RTI31"/>
      <c r="RTJ31"/>
      <c r="RTK31"/>
      <c r="RTL31"/>
      <c r="RTM31"/>
      <c r="RTN31"/>
      <c r="RTO31"/>
      <c r="RTP31"/>
      <c r="RTQ31"/>
      <c r="RTR31"/>
      <c r="RTS31"/>
      <c r="RTT31"/>
      <c r="RTU31"/>
      <c r="RTV31"/>
      <c r="RTW31"/>
      <c r="RTX31"/>
      <c r="RTY31"/>
      <c r="RTZ31"/>
      <c r="RUA31"/>
      <c r="RUB31"/>
      <c r="RUC31"/>
      <c r="RUD31"/>
      <c r="RUE31"/>
      <c r="RUF31"/>
      <c r="RUG31"/>
      <c r="RUH31"/>
      <c r="RUI31"/>
      <c r="RUJ31"/>
      <c r="RUK31"/>
      <c r="RUL31"/>
      <c r="RUM31"/>
      <c r="RUN31"/>
      <c r="RUO31"/>
      <c r="RUP31"/>
      <c r="RUQ31"/>
      <c r="RUR31"/>
      <c r="RUS31"/>
      <c r="RUT31"/>
      <c r="RUU31"/>
      <c r="RUV31"/>
      <c r="RUW31"/>
      <c r="RUX31"/>
      <c r="RUY31"/>
      <c r="RUZ31"/>
      <c r="RVA31"/>
      <c r="RVB31"/>
      <c r="RVC31"/>
      <c r="RVD31"/>
      <c r="RVE31"/>
      <c r="RVF31"/>
      <c r="RVG31"/>
      <c r="RVH31"/>
      <c r="RVI31"/>
      <c r="RVJ31"/>
      <c r="RVK31"/>
      <c r="RVL31"/>
      <c r="RVM31"/>
      <c r="RVN31"/>
      <c r="RVO31"/>
      <c r="RVP31"/>
      <c r="RVQ31"/>
      <c r="RVR31"/>
      <c r="RVS31"/>
      <c r="RVT31"/>
      <c r="RVU31"/>
      <c r="RVV31"/>
      <c r="RVW31"/>
      <c r="RVX31"/>
      <c r="RVY31"/>
      <c r="RVZ31"/>
      <c r="RWA31"/>
      <c r="RWB31"/>
      <c r="RWC31"/>
      <c r="RWD31"/>
      <c r="RWE31"/>
      <c r="RWF31"/>
      <c r="RWG31"/>
      <c r="RWH31"/>
      <c r="RWI31"/>
      <c r="RWJ31"/>
      <c r="RWK31"/>
      <c r="RWL31"/>
      <c r="RWM31"/>
      <c r="RWN31"/>
      <c r="RWO31"/>
      <c r="RWP31"/>
      <c r="RWQ31"/>
      <c r="RWR31"/>
      <c r="RWS31"/>
      <c r="RWT31"/>
      <c r="RWU31"/>
      <c r="RWV31"/>
      <c r="RWW31"/>
      <c r="RWX31"/>
      <c r="RWY31"/>
      <c r="RWZ31"/>
      <c r="RXA31"/>
      <c r="RXB31"/>
      <c r="RXC31"/>
      <c r="RXD31"/>
      <c r="RXE31"/>
      <c r="RXF31"/>
      <c r="RXG31"/>
      <c r="RXH31"/>
      <c r="RXI31"/>
      <c r="RXJ31"/>
      <c r="RXK31"/>
      <c r="RXL31"/>
      <c r="RXM31"/>
      <c r="RXN31"/>
      <c r="RXO31"/>
      <c r="RXP31"/>
      <c r="RXQ31"/>
      <c r="RXR31"/>
      <c r="RXS31"/>
      <c r="RXT31"/>
      <c r="RXU31"/>
      <c r="RXV31"/>
      <c r="RXW31"/>
      <c r="RXX31"/>
      <c r="RXY31"/>
      <c r="RXZ31"/>
      <c r="RYA31"/>
      <c r="RYB31"/>
      <c r="RYC31"/>
      <c r="RYD31"/>
      <c r="RYE31"/>
      <c r="RYF31"/>
      <c r="RYG31"/>
      <c r="RYH31"/>
      <c r="RYI31"/>
      <c r="RYJ31"/>
      <c r="RYK31"/>
      <c r="RYL31"/>
      <c r="RYM31"/>
      <c r="RYN31"/>
      <c r="RYO31"/>
      <c r="RYP31"/>
      <c r="RYQ31"/>
      <c r="RYR31"/>
      <c r="RYS31"/>
      <c r="RYT31"/>
      <c r="RYU31"/>
      <c r="RYV31"/>
      <c r="RYW31"/>
      <c r="RYX31"/>
      <c r="RYY31"/>
      <c r="RYZ31"/>
      <c r="RZA31"/>
      <c r="RZB31"/>
      <c r="RZC31"/>
      <c r="RZD31"/>
      <c r="RZE31"/>
      <c r="RZF31"/>
      <c r="RZG31"/>
      <c r="RZH31"/>
      <c r="RZI31"/>
      <c r="RZJ31"/>
      <c r="RZK31"/>
      <c r="RZL31"/>
      <c r="RZM31"/>
      <c r="RZN31"/>
      <c r="RZO31"/>
      <c r="RZP31"/>
      <c r="RZQ31"/>
      <c r="RZR31"/>
      <c r="RZS31"/>
      <c r="RZT31"/>
      <c r="RZU31"/>
      <c r="RZV31"/>
      <c r="RZW31"/>
      <c r="RZX31"/>
      <c r="RZY31"/>
      <c r="RZZ31"/>
      <c r="SAA31"/>
      <c r="SAB31"/>
      <c r="SAC31"/>
      <c r="SAD31"/>
      <c r="SAE31"/>
      <c r="SAF31"/>
      <c r="SAG31"/>
      <c r="SAH31"/>
      <c r="SAI31"/>
      <c r="SAJ31"/>
      <c r="SAK31"/>
      <c r="SAL31"/>
      <c r="SAM31"/>
      <c r="SAN31"/>
      <c r="SAO31"/>
      <c r="SAP31"/>
      <c r="SAQ31"/>
      <c r="SAR31"/>
      <c r="SAS31"/>
      <c r="SAT31"/>
      <c r="SAU31"/>
      <c r="SAV31"/>
      <c r="SAW31"/>
      <c r="SAX31"/>
      <c r="SAY31"/>
      <c r="SAZ31"/>
      <c r="SBA31"/>
      <c r="SBB31"/>
      <c r="SBC31"/>
      <c r="SBD31"/>
      <c r="SBE31"/>
      <c r="SBF31"/>
      <c r="SBG31"/>
      <c r="SBH31"/>
      <c r="SBI31"/>
      <c r="SBJ31"/>
      <c r="SBK31"/>
      <c r="SBL31"/>
      <c r="SBM31"/>
      <c r="SBN31"/>
      <c r="SBO31"/>
      <c r="SBP31"/>
      <c r="SBQ31"/>
      <c r="SBR31"/>
      <c r="SBS31"/>
      <c r="SBT31"/>
      <c r="SBU31"/>
      <c r="SBV31"/>
      <c r="SBW31"/>
      <c r="SBX31"/>
      <c r="SBY31"/>
      <c r="SBZ31"/>
      <c r="SCA31"/>
      <c r="SCB31"/>
      <c r="SCC31"/>
      <c r="SCD31"/>
      <c r="SCE31"/>
      <c r="SCF31"/>
      <c r="SCG31"/>
      <c r="SCH31"/>
      <c r="SCI31"/>
      <c r="SCJ31"/>
      <c r="SCK31"/>
      <c r="SCL31"/>
      <c r="SCM31"/>
      <c r="SCN31"/>
      <c r="SCO31"/>
      <c r="SCP31"/>
      <c r="SCQ31"/>
      <c r="SCR31"/>
      <c r="SCS31"/>
      <c r="SCT31"/>
      <c r="SCU31"/>
      <c r="SCV31"/>
      <c r="SCW31"/>
      <c r="SCX31"/>
      <c r="SCY31"/>
      <c r="SCZ31"/>
      <c r="SDA31"/>
      <c r="SDB31"/>
      <c r="SDC31"/>
      <c r="SDD31"/>
      <c r="SDE31"/>
      <c r="SDF31"/>
      <c r="SDG31"/>
      <c r="SDH31"/>
      <c r="SDI31"/>
      <c r="SDJ31"/>
      <c r="SDK31"/>
      <c r="SDL31"/>
      <c r="SDM31"/>
      <c r="SDN31"/>
      <c r="SDO31"/>
      <c r="SDP31"/>
      <c r="SDQ31"/>
      <c r="SDR31"/>
      <c r="SDS31"/>
      <c r="SDT31"/>
      <c r="SDU31"/>
      <c r="SDV31"/>
      <c r="SDW31"/>
      <c r="SDX31"/>
      <c r="SDY31"/>
      <c r="SDZ31"/>
      <c r="SEA31"/>
      <c r="SEB31"/>
      <c r="SEC31"/>
      <c r="SED31"/>
      <c r="SEE31"/>
      <c r="SEF31"/>
      <c r="SEG31"/>
      <c r="SEH31"/>
      <c r="SEI31"/>
      <c r="SEJ31"/>
      <c r="SEK31"/>
      <c r="SEL31"/>
      <c r="SEM31"/>
      <c r="SEN31"/>
      <c r="SEO31"/>
      <c r="SEP31"/>
      <c r="SEQ31"/>
      <c r="SER31"/>
      <c r="SES31"/>
      <c r="SET31"/>
      <c r="SEU31"/>
      <c r="SEV31"/>
      <c r="SEW31"/>
      <c r="SEX31"/>
      <c r="SEY31"/>
      <c r="SEZ31"/>
      <c r="SFA31"/>
      <c r="SFB31"/>
      <c r="SFC31"/>
      <c r="SFD31"/>
      <c r="SFE31"/>
      <c r="SFF31"/>
      <c r="SFG31"/>
      <c r="SFH31"/>
      <c r="SFI31"/>
      <c r="SFJ31"/>
      <c r="SFK31"/>
      <c r="SFL31"/>
      <c r="SFM31"/>
      <c r="SFN31"/>
      <c r="SFO31"/>
      <c r="SFP31"/>
      <c r="SFQ31"/>
      <c r="SFR31"/>
      <c r="SFS31"/>
      <c r="SFT31"/>
      <c r="SFU31"/>
      <c r="SFV31"/>
      <c r="SFW31"/>
      <c r="SFX31"/>
      <c r="SFY31"/>
      <c r="SFZ31"/>
      <c r="SGA31"/>
      <c r="SGB31"/>
      <c r="SGC31"/>
      <c r="SGD31"/>
      <c r="SGE31"/>
      <c r="SGF31"/>
      <c r="SGG31"/>
      <c r="SGH31"/>
      <c r="SGI31"/>
      <c r="SGJ31"/>
      <c r="SGK31"/>
      <c r="SGL31"/>
      <c r="SGM31"/>
      <c r="SGN31"/>
      <c r="SGO31"/>
      <c r="SGP31"/>
      <c r="SGQ31"/>
      <c r="SGR31"/>
      <c r="SGS31"/>
      <c r="SGT31"/>
      <c r="SGU31"/>
      <c r="SGV31"/>
      <c r="SGW31"/>
      <c r="SGX31"/>
      <c r="SGY31"/>
      <c r="SGZ31"/>
      <c r="SHA31"/>
      <c r="SHB31"/>
      <c r="SHC31"/>
      <c r="SHD31"/>
      <c r="SHE31"/>
      <c r="SHF31"/>
      <c r="SHG31"/>
      <c r="SHH31"/>
      <c r="SHI31"/>
      <c r="SHJ31"/>
      <c r="SHK31"/>
      <c r="SHL31"/>
      <c r="SHM31"/>
      <c r="SHN31"/>
      <c r="SHO31"/>
      <c r="SHP31"/>
      <c r="SHQ31"/>
      <c r="SHR31"/>
      <c r="SHS31"/>
      <c r="SHT31"/>
      <c r="SHU31"/>
      <c r="SHV31"/>
      <c r="SHW31"/>
      <c r="SHX31"/>
      <c r="SHY31"/>
      <c r="SHZ31"/>
      <c r="SIA31"/>
      <c r="SIB31"/>
      <c r="SIC31"/>
      <c r="SID31"/>
      <c r="SIE31"/>
      <c r="SIF31"/>
      <c r="SIG31"/>
      <c r="SIH31"/>
      <c r="SII31"/>
      <c r="SIJ31"/>
      <c r="SIK31"/>
      <c r="SIL31"/>
      <c r="SIM31"/>
      <c r="SIN31"/>
      <c r="SIO31"/>
      <c r="SIP31"/>
      <c r="SIQ31"/>
      <c r="SIR31"/>
      <c r="SIS31"/>
      <c r="SIT31"/>
      <c r="SIU31"/>
      <c r="SIV31"/>
      <c r="SIW31"/>
      <c r="SIX31"/>
      <c r="SIY31"/>
      <c r="SIZ31"/>
      <c r="SJA31"/>
      <c r="SJB31"/>
      <c r="SJC31"/>
      <c r="SJD31"/>
      <c r="SJE31"/>
      <c r="SJF31"/>
      <c r="SJG31"/>
      <c r="SJH31"/>
      <c r="SJI31"/>
      <c r="SJJ31"/>
      <c r="SJK31"/>
      <c r="SJL31"/>
      <c r="SJM31"/>
      <c r="SJN31"/>
      <c r="SJO31"/>
      <c r="SJP31"/>
      <c r="SJQ31"/>
      <c r="SJR31"/>
      <c r="SJS31"/>
      <c r="SJT31"/>
      <c r="SJU31"/>
      <c r="SJV31"/>
      <c r="SJW31"/>
      <c r="SJX31"/>
      <c r="SJY31"/>
      <c r="SJZ31"/>
      <c r="SKA31"/>
      <c r="SKB31"/>
      <c r="SKC31"/>
      <c r="SKD31"/>
      <c r="SKE31"/>
      <c r="SKF31"/>
      <c r="SKG31"/>
      <c r="SKH31"/>
      <c r="SKI31"/>
      <c r="SKJ31"/>
      <c r="SKK31"/>
      <c r="SKL31"/>
      <c r="SKM31"/>
      <c r="SKN31"/>
      <c r="SKO31"/>
      <c r="SKP31"/>
      <c r="SKQ31"/>
      <c r="SKR31"/>
      <c r="SKS31"/>
      <c r="SKT31"/>
      <c r="SKU31"/>
      <c r="SKV31"/>
      <c r="SKW31"/>
      <c r="SKX31"/>
      <c r="SKY31"/>
      <c r="SKZ31"/>
      <c r="SLA31"/>
      <c r="SLB31"/>
      <c r="SLC31"/>
      <c r="SLD31"/>
      <c r="SLE31"/>
      <c r="SLF31"/>
      <c r="SLG31"/>
      <c r="SLH31"/>
      <c r="SLI31"/>
      <c r="SLJ31"/>
      <c r="SLK31"/>
      <c r="SLL31"/>
      <c r="SLM31"/>
      <c r="SLN31"/>
      <c r="SLO31"/>
      <c r="SLP31"/>
      <c r="SLQ31"/>
      <c r="SLR31"/>
      <c r="SLS31"/>
      <c r="SLT31"/>
      <c r="SLU31"/>
      <c r="SLV31"/>
      <c r="SLW31"/>
      <c r="SLX31"/>
      <c r="SLY31"/>
      <c r="SLZ31"/>
      <c r="SMA31"/>
      <c r="SMB31"/>
      <c r="SMC31"/>
      <c r="SMD31"/>
      <c r="SME31"/>
      <c r="SMF31"/>
      <c r="SMG31"/>
      <c r="SMH31"/>
      <c r="SMI31"/>
      <c r="SMJ31"/>
      <c r="SMK31"/>
      <c r="SML31"/>
      <c r="SMM31"/>
      <c r="SMN31"/>
      <c r="SMO31"/>
      <c r="SMP31"/>
      <c r="SMQ31"/>
      <c r="SMR31"/>
      <c r="SMS31"/>
      <c r="SMT31"/>
      <c r="SMU31"/>
      <c r="SMV31"/>
      <c r="SMW31"/>
      <c r="SMX31"/>
      <c r="SMY31"/>
      <c r="SMZ31"/>
      <c r="SNA31"/>
      <c r="SNB31"/>
      <c r="SNC31"/>
      <c r="SND31"/>
      <c r="SNE31"/>
      <c r="SNF31"/>
      <c r="SNG31"/>
      <c r="SNH31"/>
      <c r="SNI31"/>
      <c r="SNJ31"/>
      <c r="SNK31"/>
      <c r="SNL31"/>
      <c r="SNM31"/>
      <c r="SNN31"/>
      <c r="SNO31"/>
      <c r="SNP31"/>
      <c r="SNQ31"/>
      <c r="SNR31"/>
      <c r="SNS31"/>
      <c r="SNT31"/>
      <c r="SNU31"/>
      <c r="SNV31"/>
      <c r="SNW31"/>
      <c r="SNX31"/>
      <c r="SNY31"/>
      <c r="SNZ31"/>
      <c r="SOA31"/>
      <c r="SOB31"/>
      <c r="SOC31"/>
      <c r="SOD31"/>
      <c r="SOE31"/>
      <c r="SOF31"/>
      <c r="SOG31"/>
      <c r="SOH31"/>
      <c r="SOI31"/>
      <c r="SOJ31"/>
      <c r="SOK31"/>
      <c r="SOL31"/>
      <c r="SOM31"/>
      <c r="SON31"/>
      <c r="SOO31"/>
      <c r="SOP31"/>
      <c r="SOQ31"/>
      <c r="SOR31"/>
      <c r="SOS31"/>
      <c r="SOT31"/>
      <c r="SOU31"/>
      <c r="SOV31"/>
      <c r="SOW31"/>
      <c r="SOX31"/>
      <c r="SOY31"/>
      <c r="SOZ31"/>
      <c r="SPA31"/>
      <c r="SPB31"/>
      <c r="SPC31"/>
      <c r="SPD31"/>
      <c r="SPE31"/>
      <c r="SPF31"/>
      <c r="SPG31"/>
      <c r="SPH31"/>
      <c r="SPI31"/>
      <c r="SPJ31"/>
      <c r="SPK31"/>
      <c r="SPL31"/>
      <c r="SPM31"/>
      <c r="SPN31"/>
      <c r="SPO31"/>
      <c r="SPP31"/>
      <c r="SPQ31"/>
      <c r="SPR31"/>
      <c r="SPS31"/>
      <c r="SPT31"/>
      <c r="SPU31"/>
      <c r="SPV31"/>
      <c r="SPW31"/>
      <c r="SPX31"/>
      <c r="SPY31"/>
      <c r="SPZ31"/>
      <c r="SQA31"/>
      <c r="SQB31"/>
      <c r="SQC31"/>
      <c r="SQD31"/>
      <c r="SQE31"/>
      <c r="SQF31"/>
      <c r="SQG31"/>
      <c r="SQH31"/>
      <c r="SQI31"/>
      <c r="SQJ31"/>
      <c r="SQK31"/>
      <c r="SQL31"/>
      <c r="SQM31"/>
      <c r="SQN31"/>
      <c r="SQO31"/>
      <c r="SQP31"/>
      <c r="SQQ31"/>
      <c r="SQR31"/>
      <c r="SQS31"/>
      <c r="SQT31"/>
      <c r="SQU31"/>
      <c r="SQV31"/>
      <c r="SQW31"/>
      <c r="SQX31"/>
      <c r="SQY31"/>
      <c r="SQZ31"/>
      <c r="SRA31"/>
      <c r="SRB31"/>
      <c r="SRC31"/>
      <c r="SRD31"/>
      <c r="SRE31"/>
      <c r="SRF31"/>
      <c r="SRG31"/>
      <c r="SRH31"/>
      <c r="SRI31"/>
      <c r="SRJ31"/>
      <c r="SRK31"/>
      <c r="SRL31"/>
      <c r="SRM31"/>
      <c r="SRN31"/>
      <c r="SRO31"/>
      <c r="SRP31"/>
      <c r="SRQ31"/>
      <c r="SRR31"/>
      <c r="SRS31"/>
      <c r="SRT31"/>
      <c r="SRU31"/>
      <c r="SRV31"/>
      <c r="SRW31"/>
      <c r="SRX31"/>
      <c r="SRY31"/>
      <c r="SRZ31"/>
      <c r="SSA31"/>
      <c r="SSB31"/>
      <c r="SSC31"/>
      <c r="SSD31"/>
      <c r="SSE31"/>
      <c r="SSF31"/>
      <c r="SSG31"/>
      <c r="SSH31"/>
      <c r="SSI31"/>
      <c r="SSJ31"/>
      <c r="SSK31"/>
      <c r="SSL31"/>
      <c r="SSM31"/>
      <c r="SSN31"/>
      <c r="SSO31"/>
      <c r="SSP31"/>
      <c r="SSQ31"/>
      <c r="SSR31"/>
      <c r="SSS31"/>
      <c r="SST31"/>
      <c r="SSU31"/>
      <c r="SSV31"/>
      <c r="SSW31"/>
      <c r="SSX31"/>
      <c r="SSY31"/>
      <c r="SSZ31"/>
      <c r="STA31"/>
      <c r="STB31"/>
      <c r="STC31"/>
      <c r="STD31"/>
      <c r="STE31"/>
      <c r="STF31"/>
      <c r="STG31"/>
      <c r="STH31"/>
      <c r="STI31"/>
      <c r="STJ31"/>
      <c r="STK31"/>
      <c r="STL31"/>
      <c r="STM31"/>
      <c r="STN31"/>
      <c r="STO31"/>
      <c r="STP31"/>
      <c r="STQ31"/>
      <c r="STR31"/>
      <c r="STS31"/>
      <c r="STT31"/>
      <c r="STU31"/>
      <c r="STV31"/>
      <c r="STW31"/>
      <c r="STX31"/>
      <c r="STY31"/>
      <c r="STZ31"/>
      <c r="SUA31"/>
      <c r="SUB31"/>
      <c r="SUC31"/>
      <c r="SUD31"/>
      <c r="SUE31"/>
      <c r="SUF31"/>
      <c r="SUG31"/>
      <c r="SUH31"/>
      <c r="SUI31"/>
      <c r="SUJ31"/>
      <c r="SUK31"/>
      <c r="SUL31"/>
      <c r="SUM31"/>
      <c r="SUN31"/>
      <c r="SUO31"/>
      <c r="SUP31"/>
      <c r="SUQ31"/>
      <c r="SUR31"/>
      <c r="SUS31"/>
      <c r="SUT31"/>
      <c r="SUU31"/>
      <c r="SUV31"/>
      <c r="SUW31"/>
      <c r="SUX31"/>
      <c r="SUY31"/>
      <c r="SUZ31"/>
      <c r="SVA31"/>
      <c r="SVB31"/>
      <c r="SVC31"/>
      <c r="SVD31"/>
      <c r="SVE31"/>
      <c r="SVF31"/>
      <c r="SVG31"/>
      <c r="SVH31"/>
      <c r="SVI31"/>
      <c r="SVJ31"/>
      <c r="SVK31"/>
      <c r="SVL31"/>
      <c r="SVM31"/>
      <c r="SVN31"/>
      <c r="SVO31"/>
      <c r="SVP31"/>
      <c r="SVQ31"/>
      <c r="SVR31"/>
      <c r="SVS31"/>
      <c r="SVT31"/>
      <c r="SVU31"/>
      <c r="SVV31"/>
      <c r="SVW31"/>
      <c r="SVX31"/>
      <c r="SVY31"/>
      <c r="SVZ31"/>
      <c r="SWA31"/>
      <c r="SWB31"/>
      <c r="SWC31"/>
      <c r="SWD31"/>
      <c r="SWE31"/>
      <c r="SWF31"/>
      <c r="SWG31"/>
      <c r="SWH31"/>
      <c r="SWI31"/>
      <c r="SWJ31"/>
      <c r="SWK31"/>
      <c r="SWL31"/>
      <c r="SWM31"/>
      <c r="SWN31"/>
      <c r="SWO31"/>
      <c r="SWP31"/>
      <c r="SWQ31"/>
      <c r="SWR31"/>
      <c r="SWS31"/>
      <c r="SWT31"/>
      <c r="SWU31"/>
      <c r="SWV31"/>
      <c r="SWW31"/>
      <c r="SWX31"/>
      <c r="SWY31"/>
      <c r="SWZ31"/>
      <c r="SXA31"/>
      <c r="SXB31"/>
      <c r="SXC31"/>
      <c r="SXD31"/>
      <c r="SXE31"/>
      <c r="SXF31"/>
      <c r="SXG31"/>
      <c r="SXH31"/>
      <c r="SXI31"/>
      <c r="SXJ31"/>
      <c r="SXK31"/>
      <c r="SXL31"/>
      <c r="SXM31"/>
      <c r="SXN31"/>
      <c r="SXO31"/>
      <c r="SXP31"/>
      <c r="SXQ31"/>
      <c r="SXR31"/>
      <c r="SXS31"/>
      <c r="SXT31"/>
      <c r="SXU31"/>
      <c r="SXV31"/>
      <c r="SXW31"/>
      <c r="SXX31"/>
      <c r="SXY31"/>
      <c r="SXZ31"/>
      <c r="SYA31"/>
      <c r="SYB31"/>
      <c r="SYC31"/>
      <c r="SYD31"/>
      <c r="SYE31"/>
      <c r="SYF31"/>
      <c r="SYG31"/>
      <c r="SYH31"/>
      <c r="SYI31"/>
      <c r="SYJ31"/>
      <c r="SYK31"/>
      <c r="SYL31"/>
      <c r="SYM31"/>
      <c r="SYN31"/>
      <c r="SYO31"/>
      <c r="SYP31"/>
      <c r="SYQ31"/>
      <c r="SYR31"/>
      <c r="SYS31"/>
      <c r="SYT31"/>
      <c r="SYU31"/>
      <c r="SYV31"/>
      <c r="SYW31"/>
      <c r="SYX31"/>
      <c r="SYY31"/>
      <c r="SYZ31"/>
      <c r="SZA31"/>
      <c r="SZB31"/>
      <c r="SZC31"/>
      <c r="SZD31"/>
      <c r="SZE31"/>
      <c r="SZF31"/>
      <c r="SZG31"/>
      <c r="SZH31"/>
      <c r="SZI31"/>
      <c r="SZJ31"/>
      <c r="SZK31"/>
      <c r="SZL31"/>
      <c r="SZM31"/>
      <c r="SZN31"/>
      <c r="SZO31"/>
      <c r="SZP31"/>
      <c r="SZQ31"/>
      <c r="SZR31"/>
      <c r="SZS31"/>
      <c r="SZT31"/>
      <c r="SZU31"/>
      <c r="SZV31"/>
      <c r="SZW31"/>
      <c r="SZX31"/>
      <c r="SZY31"/>
      <c r="SZZ31"/>
      <c r="TAA31"/>
      <c r="TAB31"/>
      <c r="TAC31"/>
      <c r="TAD31"/>
      <c r="TAE31"/>
      <c r="TAF31"/>
      <c r="TAG31"/>
      <c r="TAH31"/>
      <c r="TAI31"/>
      <c r="TAJ31"/>
      <c r="TAK31"/>
      <c r="TAL31"/>
      <c r="TAM31"/>
      <c r="TAN31"/>
      <c r="TAO31"/>
      <c r="TAP31"/>
      <c r="TAQ31"/>
      <c r="TAR31"/>
      <c r="TAS31"/>
      <c r="TAT31"/>
      <c r="TAU31"/>
      <c r="TAV31"/>
      <c r="TAW31"/>
      <c r="TAX31"/>
      <c r="TAY31"/>
      <c r="TAZ31"/>
      <c r="TBA31"/>
      <c r="TBB31"/>
      <c r="TBC31"/>
      <c r="TBD31"/>
      <c r="TBE31"/>
      <c r="TBF31"/>
      <c r="TBG31"/>
      <c r="TBH31"/>
      <c r="TBI31"/>
      <c r="TBJ31"/>
      <c r="TBK31"/>
      <c r="TBL31"/>
      <c r="TBM31"/>
      <c r="TBN31"/>
      <c r="TBO31"/>
      <c r="TBP31"/>
      <c r="TBQ31"/>
      <c r="TBR31"/>
      <c r="TBS31"/>
      <c r="TBT31"/>
      <c r="TBU31"/>
      <c r="TBV31"/>
      <c r="TBW31"/>
      <c r="TBX31"/>
      <c r="TBY31"/>
      <c r="TBZ31"/>
      <c r="TCA31"/>
      <c r="TCB31"/>
      <c r="TCC31"/>
      <c r="TCD31"/>
      <c r="TCE31"/>
      <c r="TCF31"/>
      <c r="TCG31"/>
      <c r="TCH31"/>
      <c r="TCI31"/>
      <c r="TCJ31"/>
      <c r="TCK31"/>
      <c r="TCL31"/>
      <c r="TCM31"/>
      <c r="TCN31"/>
      <c r="TCO31"/>
      <c r="TCP31"/>
      <c r="TCQ31"/>
      <c r="TCR31"/>
      <c r="TCS31"/>
      <c r="TCT31"/>
      <c r="TCU31"/>
      <c r="TCV31"/>
      <c r="TCW31"/>
      <c r="TCX31"/>
      <c r="TCY31"/>
      <c r="TCZ31"/>
      <c r="TDA31"/>
      <c r="TDB31"/>
      <c r="TDC31"/>
      <c r="TDD31"/>
      <c r="TDE31"/>
      <c r="TDF31"/>
      <c r="TDG31"/>
      <c r="TDH31"/>
      <c r="TDI31"/>
      <c r="TDJ31"/>
      <c r="TDK31"/>
      <c r="TDL31"/>
      <c r="TDM31"/>
      <c r="TDN31"/>
      <c r="TDO31"/>
      <c r="TDP31"/>
      <c r="TDQ31"/>
      <c r="TDR31"/>
      <c r="TDS31"/>
      <c r="TDT31"/>
      <c r="TDU31"/>
      <c r="TDV31"/>
      <c r="TDW31"/>
      <c r="TDX31"/>
      <c r="TDY31"/>
      <c r="TDZ31"/>
      <c r="TEA31"/>
      <c r="TEB31"/>
      <c r="TEC31"/>
      <c r="TED31"/>
      <c r="TEE31"/>
      <c r="TEF31"/>
      <c r="TEG31"/>
      <c r="TEH31"/>
      <c r="TEI31"/>
      <c r="TEJ31"/>
      <c r="TEK31"/>
      <c r="TEL31"/>
      <c r="TEM31"/>
      <c r="TEN31"/>
      <c r="TEO31"/>
      <c r="TEP31"/>
      <c r="TEQ31"/>
      <c r="TER31"/>
      <c r="TES31"/>
      <c r="TET31"/>
      <c r="TEU31"/>
      <c r="TEV31"/>
      <c r="TEW31"/>
      <c r="TEX31"/>
      <c r="TEY31"/>
      <c r="TEZ31"/>
      <c r="TFA31"/>
      <c r="TFB31"/>
      <c r="TFC31"/>
      <c r="TFD31"/>
      <c r="TFE31"/>
      <c r="TFF31"/>
      <c r="TFG31"/>
      <c r="TFH31"/>
      <c r="TFI31"/>
      <c r="TFJ31"/>
      <c r="TFK31"/>
      <c r="TFL31"/>
      <c r="TFM31"/>
      <c r="TFN31"/>
      <c r="TFO31"/>
      <c r="TFP31"/>
      <c r="TFQ31"/>
      <c r="TFR31"/>
      <c r="TFS31"/>
      <c r="TFT31"/>
      <c r="TFU31"/>
      <c r="TFV31"/>
      <c r="TFW31"/>
      <c r="TFX31"/>
      <c r="TFY31"/>
      <c r="TFZ31"/>
      <c r="TGA31"/>
      <c r="TGB31"/>
      <c r="TGC31"/>
      <c r="TGD31"/>
      <c r="TGE31"/>
      <c r="TGF31"/>
      <c r="TGG31"/>
      <c r="TGH31"/>
      <c r="TGI31"/>
      <c r="TGJ31"/>
      <c r="TGK31"/>
      <c r="TGL31"/>
      <c r="TGM31"/>
      <c r="TGN31"/>
      <c r="TGO31"/>
      <c r="TGP31"/>
      <c r="TGQ31"/>
      <c r="TGR31"/>
      <c r="TGS31"/>
      <c r="TGT31"/>
      <c r="TGU31"/>
      <c r="TGV31"/>
      <c r="TGW31"/>
      <c r="TGX31"/>
      <c r="TGY31"/>
      <c r="TGZ31"/>
      <c r="THA31"/>
      <c r="THB31"/>
      <c r="THC31"/>
      <c r="THD31"/>
      <c r="THE31"/>
      <c r="THF31"/>
      <c r="THG31"/>
      <c r="THH31"/>
      <c r="THI31"/>
      <c r="THJ31"/>
      <c r="THK31"/>
      <c r="THL31"/>
      <c r="THM31"/>
      <c r="THN31"/>
      <c r="THO31"/>
      <c r="THP31"/>
      <c r="THQ31"/>
      <c r="THR31"/>
      <c r="THS31"/>
      <c r="THT31"/>
      <c r="THU31"/>
      <c r="THV31"/>
      <c r="THW31"/>
      <c r="THX31"/>
      <c r="THY31"/>
      <c r="THZ31"/>
      <c r="TIA31"/>
      <c r="TIB31"/>
      <c r="TIC31"/>
      <c r="TID31"/>
      <c r="TIE31"/>
      <c r="TIF31"/>
      <c r="TIG31"/>
      <c r="TIH31"/>
      <c r="TII31"/>
      <c r="TIJ31"/>
      <c r="TIK31"/>
      <c r="TIL31"/>
      <c r="TIM31"/>
      <c r="TIN31"/>
      <c r="TIO31"/>
      <c r="TIP31"/>
      <c r="TIQ31"/>
      <c r="TIR31"/>
      <c r="TIS31"/>
      <c r="TIT31"/>
      <c r="TIU31"/>
      <c r="TIV31"/>
      <c r="TIW31"/>
      <c r="TIX31"/>
      <c r="TIY31"/>
      <c r="TIZ31"/>
      <c r="TJA31"/>
      <c r="TJB31"/>
      <c r="TJC31"/>
      <c r="TJD31"/>
      <c r="TJE31"/>
      <c r="TJF31"/>
      <c r="TJG31"/>
      <c r="TJH31"/>
      <c r="TJI31"/>
      <c r="TJJ31"/>
      <c r="TJK31"/>
      <c r="TJL31"/>
      <c r="TJM31"/>
      <c r="TJN31"/>
      <c r="TJO31"/>
      <c r="TJP31"/>
      <c r="TJQ31"/>
      <c r="TJR31"/>
      <c r="TJS31"/>
      <c r="TJT31"/>
      <c r="TJU31"/>
      <c r="TJV31"/>
      <c r="TJW31"/>
      <c r="TJX31"/>
      <c r="TJY31"/>
      <c r="TJZ31"/>
      <c r="TKA31"/>
      <c r="TKB31"/>
      <c r="TKC31"/>
      <c r="TKD31"/>
      <c r="TKE31"/>
      <c r="TKF31"/>
      <c r="TKG31"/>
      <c r="TKH31"/>
      <c r="TKI31"/>
      <c r="TKJ31"/>
      <c r="TKK31"/>
      <c r="TKL31"/>
      <c r="TKM31"/>
      <c r="TKN31"/>
      <c r="TKO31"/>
      <c r="TKP31"/>
      <c r="TKQ31"/>
      <c r="TKR31"/>
      <c r="TKS31"/>
      <c r="TKT31"/>
      <c r="TKU31"/>
      <c r="TKV31"/>
      <c r="TKW31"/>
      <c r="TKX31"/>
      <c r="TKY31"/>
      <c r="TKZ31"/>
      <c r="TLA31"/>
      <c r="TLB31"/>
      <c r="TLC31"/>
      <c r="TLD31"/>
      <c r="TLE31"/>
      <c r="TLF31"/>
      <c r="TLG31"/>
      <c r="TLH31"/>
      <c r="TLI31"/>
      <c r="TLJ31"/>
      <c r="TLK31"/>
      <c r="TLL31"/>
      <c r="TLM31"/>
      <c r="TLN31"/>
      <c r="TLO31"/>
      <c r="TLP31"/>
      <c r="TLQ31"/>
      <c r="TLR31"/>
      <c r="TLS31"/>
      <c r="TLT31"/>
      <c r="TLU31"/>
      <c r="TLV31"/>
      <c r="TLW31"/>
      <c r="TLX31"/>
      <c r="TLY31"/>
      <c r="TLZ31"/>
      <c r="TMA31"/>
      <c r="TMB31"/>
      <c r="TMC31"/>
      <c r="TMD31"/>
      <c r="TME31"/>
      <c r="TMF31"/>
      <c r="TMG31"/>
      <c r="TMH31"/>
      <c r="TMI31"/>
      <c r="TMJ31"/>
      <c r="TMK31"/>
      <c r="TML31"/>
      <c r="TMM31"/>
      <c r="TMN31"/>
      <c r="TMO31"/>
      <c r="TMP31"/>
      <c r="TMQ31"/>
      <c r="TMR31"/>
      <c r="TMS31"/>
      <c r="TMT31"/>
      <c r="TMU31"/>
      <c r="TMV31"/>
      <c r="TMW31"/>
      <c r="TMX31"/>
      <c r="TMY31"/>
      <c r="TMZ31"/>
      <c r="TNA31"/>
      <c r="TNB31"/>
      <c r="TNC31"/>
      <c r="TND31"/>
      <c r="TNE31"/>
      <c r="TNF31"/>
      <c r="TNG31"/>
      <c r="TNH31"/>
      <c r="TNI31"/>
      <c r="TNJ31"/>
      <c r="TNK31"/>
      <c r="TNL31"/>
      <c r="TNM31"/>
      <c r="TNN31"/>
      <c r="TNO31"/>
      <c r="TNP31"/>
      <c r="TNQ31"/>
      <c r="TNR31"/>
      <c r="TNS31"/>
      <c r="TNT31"/>
      <c r="TNU31"/>
      <c r="TNV31"/>
      <c r="TNW31"/>
      <c r="TNX31"/>
      <c r="TNY31"/>
      <c r="TNZ31"/>
      <c r="TOA31"/>
      <c r="TOB31"/>
      <c r="TOC31"/>
      <c r="TOD31"/>
      <c r="TOE31"/>
      <c r="TOF31"/>
      <c r="TOG31"/>
      <c r="TOH31"/>
      <c r="TOI31"/>
      <c r="TOJ31"/>
      <c r="TOK31"/>
      <c r="TOL31"/>
      <c r="TOM31"/>
      <c r="TON31"/>
      <c r="TOO31"/>
      <c r="TOP31"/>
      <c r="TOQ31"/>
      <c r="TOR31"/>
      <c r="TOS31"/>
      <c r="TOT31"/>
      <c r="TOU31"/>
      <c r="TOV31"/>
      <c r="TOW31"/>
      <c r="TOX31"/>
      <c r="TOY31"/>
      <c r="TOZ31"/>
      <c r="TPA31"/>
      <c r="TPB31"/>
      <c r="TPC31"/>
      <c r="TPD31"/>
      <c r="TPE31"/>
      <c r="TPF31"/>
      <c r="TPG31"/>
      <c r="TPH31"/>
      <c r="TPI31"/>
      <c r="TPJ31"/>
      <c r="TPK31"/>
      <c r="TPL31"/>
      <c r="TPM31"/>
      <c r="TPN31"/>
      <c r="TPO31"/>
      <c r="TPP31"/>
      <c r="TPQ31"/>
      <c r="TPR31"/>
      <c r="TPS31"/>
      <c r="TPT31"/>
      <c r="TPU31"/>
      <c r="TPV31"/>
      <c r="TPW31"/>
      <c r="TPX31"/>
      <c r="TPY31"/>
      <c r="TPZ31"/>
      <c r="TQA31"/>
      <c r="TQB31"/>
      <c r="TQC31"/>
      <c r="TQD31"/>
      <c r="TQE31"/>
      <c r="TQF31"/>
      <c r="TQG31"/>
      <c r="TQH31"/>
      <c r="TQI31"/>
      <c r="TQJ31"/>
      <c r="TQK31"/>
      <c r="TQL31"/>
      <c r="TQM31"/>
      <c r="TQN31"/>
      <c r="TQO31"/>
      <c r="TQP31"/>
      <c r="TQQ31"/>
      <c r="TQR31"/>
      <c r="TQS31"/>
      <c r="TQT31"/>
      <c r="TQU31"/>
      <c r="TQV31"/>
      <c r="TQW31"/>
      <c r="TQX31"/>
      <c r="TQY31"/>
      <c r="TQZ31"/>
      <c r="TRA31"/>
      <c r="TRB31"/>
      <c r="TRC31"/>
      <c r="TRD31"/>
      <c r="TRE31"/>
      <c r="TRF31"/>
      <c r="TRG31"/>
      <c r="TRH31"/>
      <c r="TRI31"/>
      <c r="TRJ31"/>
      <c r="TRK31"/>
      <c r="TRL31"/>
      <c r="TRM31"/>
      <c r="TRN31"/>
      <c r="TRO31"/>
      <c r="TRP31"/>
      <c r="TRQ31"/>
      <c r="TRR31"/>
      <c r="TRS31"/>
      <c r="TRT31"/>
      <c r="TRU31"/>
      <c r="TRV31"/>
      <c r="TRW31"/>
      <c r="TRX31"/>
      <c r="TRY31"/>
      <c r="TRZ31"/>
      <c r="TSA31"/>
      <c r="TSB31"/>
      <c r="TSC31"/>
      <c r="TSD31"/>
      <c r="TSE31"/>
      <c r="TSF31"/>
      <c r="TSG31"/>
      <c r="TSH31"/>
      <c r="TSI31"/>
      <c r="TSJ31"/>
      <c r="TSK31"/>
      <c r="TSL31"/>
      <c r="TSM31"/>
      <c r="TSN31"/>
      <c r="TSO31"/>
      <c r="TSP31"/>
      <c r="TSQ31"/>
      <c r="TSR31"/>
      <c r="TSS31"/>
      <c r="TST31"/>
      <c r="TSU31"/>
      <c r="TSV31"/>
      <c r="TSW31"/>
      <c r="TSX31"/>
      <c r="TSY31"/>
      <c r="TSZ31"/>
      <c r="TTA31"/>
      <c r="TTB31"/>
      <c r="TTC31"/>
      <c r="TTD31"/>
      <c r="TTE31"/>
      <c r="TTF31"/>
      <c r="TTG31"/>
      <c r="TTH31"/>
      <c r="TTI31"/>
      <c r="TTJ31"/>
      <c r="TTK31"/>
      <c r="TTL31"/>
      <c r="TTM31"/>
      <c r="TTN31"/>
      <c r="TTO31"/>
      <c r="TTP31"/>
      <c r="TTQ31"/>
      <c r="TTR31"/>
      <c r="TTS31"/>
      <c r="TTT31"/>
      <c r="TTU31"/>
      <c r="TTV31"/>
      <c r="TTW31"/>
      <c r="TTX31"/>
      <c r="TTY31"/>
      <c r="TTZ31"/>
      <c r="TUA31"/>
      <c r="TUB31"/>
      <c r="TUC31"/>
      <c r="TUD31"/>
      <c r="TUE31"/>
      <c r="TUF31"/>
      <c r="TUG31"/>
      <c r="TUH31"/>
      <c r="TUI31"/>
      <c r="TUJ31"/>
      <c r="TUK31"/>
      <c r="TUL31"/>
      <c r="TUM31"/>
      <c r="TUN31"/>
      <c r="TUO31"/>
      <c r="TUP31"/>
      <c r="TUQ31"/>
      <c r="TUR31"/>
      <c r="TUS31"/>
      <c r="TUT31"/>
      <c r="TUU31"/>
      <c r="TUV31"/>
      <c r="TUW31"/>
      <c r="TUX31"/>
      <c r="TUY31"/>
      <c r="TUZ31"/>
      <c r="TVA31"/>
      <c r="TVB31"/>
      <c r="TVC31"/>
      <c r="TVD31"/>
      <c r="TVE31"/>
      <c r="TVF31"/>
      <c r="TVG31"/>
      <c r="TVH31"/>
      <c r="TVI31"/>
      <c r="TVJ31"/>
      <c r="TVK31"/>
      <c r="TVL31"/>
      <c r="TVM31"/>
      <c r="TVN31"/>
      <c r="TVO31"/>
      <c r="TVP31"/>
      <c r="TVQ31"/>
      <c r="TVR31"/>
      <c r="TVS31"/>
      <c r="TVT31"/>
      <c r="TVU31"/>
      <c r="TVV31"/>
      <c r="TVW31"/>
      <c r="TVX31"/>
      <c r="TVY31"/>
      <c r="TVZ31"/>
      <c r="TWA31"/>
      <c r="TWB31"/>
      <c r="TWC31"/>
      <c r="TWD31"/>
      <c r="TWE31"/>
      <c r="TWF31"/>
      <c r="TWG31"/>
      <c r="TWH31"/>
      <c r="TWI31"/>
      <c r="TWJ31"/>
      <c r="TWK31"/>
      <c r="TWL31"/>
      <c r="TWM31"/>
      <c r="TWN31"/>
      <c r="TWO31"/>
      <c r="TWP31"/>
      <c r="TWQ31"/>
      <c r="TWR31"/>
      <c r="TWS31"/>
      <c r="TWT31"/>
      <c r="TWU31"/>
      <c r="TWV31"/>
      <c r="TWW31"/>
      <c r="TWX31"/>
      <c r="TWY31"/>
      <c r="TWZ31"/>
      <c r="TXA31"/>
      <c r="TXB31"/>
      <c r="TXC31"/>
      <c r="TXD31"/>
      <c r="TXE31"/>
      <c r="TXF31"/>
      <c r="TXG31"/>
      <c r="TXH31"/>
      <c r="TXI31"/>
      <c r="TXJ31"/>
      <c r="TXK31"/>
      <c r="TXL31"/>
      <c r="TXM31"/>
      <c r="TXN31"/>
      <c r="TXO31"/>
      <c r="TXP31"/>
      <c r="TXQ31"/>
      <c r="TXR31"/>
      <c r="TXS31"/>
      <c r="TXT31"/>
      <c r="TXU31"/>
      <c r="TXV31"/>
      <c r="TXW31"/>
      <c r="TXX31"/>
      <c r="TXY31"/>
      <c r="TXZ31"/>
      <c r="TYA31"/>
      <c r="TYB31"/>
      <c r="TYC31"/>
      <c r="TYD31"/>
      <c r="TYE31"/>
      <c r="TYF31"/>
      <c r="TYG31"/>
      <c r="TYH31"/>
      <c r="TYI31"/>
      <c r="TYJ31"/>
      <c r="TYK31"/>
      <c r="TYL31"/>
      <c r="TYM31"/>
      <c r="TYN31"/>
      <c r="TYO31"/>
      <c r="TYP31"/>
      <c r="TYQ31"/>
      <c r="TYR31"/>
      <c r="TYS31"/>
      <c r="TYT31"/>
      <c r="TYU31"/>
      <c r="TYV31"/>
      <c r="TYW31"/>
      <c r="TYX31"/>
      <c r="TYY31"/>
      <c r="TYZ31"/>
      <c r="TZA31"/>
      <c r="TZB31"/>
      <c r="TZC31"/>
      <c r="TZD31"/>
      <c r="TZE31"/>
      <c r="TZF31"/>
      <c r="TZG31"/>
      <c r="TZH31"/>
      <c r="TZI31"/>
      <c r="TZJ31"/>
      <c r="TZK31"/>
      <c r="TZL31"/>
      <c r="TZM31"/>
      <c r="TZN31"/>
      <c r="TZO31"/>
      <c r="TZP31"/>
      <c r="TZQ31"/>
      <c r="TZR31"/>
      <c r="TZS31"/>
      <c r="TZT31"/>
      <c r="TZU31"/>
      <c r="TZV31"/>
      <c r="TZW31"/>
      <c r="TZX31"/>
      <c r="TZY31"/>
      <c r="TZZ31"/>
      <c r="UAA31"/>
      <c r="UAB31"/>
      <c r="UAC31"/>
      <c r="UAD31"/>
      <c r="UAE31"/>
      <c r="UAF31"/>
      <c r="UAG31"/>
      <c r="UAH31"/>
      <c r="UAI31"/>
      <c r="UAJ31"/>
      <c r="UAK31"/>
      <c r="UAL31"/>
      <c r="UAM31"/>
      <c r="UAN31"/>
      <c r="UAO31"/>
      <c r="UAP31"/>
      <c r="UAQ31"/>
      <c r="UAR31"/>
      <c r="UAS31"/>
      <c r="UAT31"/>
      <c r="UAU31"/>
      <c r="UAV31"/>
      <c r="UAW31"/>
      <c r="UAX31"/>
      <c r="UAY31"/>
      <c r="UAZ31"/>
      <c r="UBA31"/>
      <c r="UBB31"/>
      <c r="UBC31"/>
      <c r="UBD31"/>
      <c r="UBE31"/>
      <c r="UBF31"/>
      <c r="UBG31"/>
      <c r="UBH31"/>
      <c r="UBI31"/>
      <c r="UBJ31"/>
      <c r="UBK31"/>
      <c r="UBL31"/>
      <c r="UBM31"/>
      <c r="UBN31"/>
      <c r="UBO31"/>
      <c r="UBP31"/>
      <c r="UBQ31"/>
      <c r="UBR31"/>
      <c r="UBS31"/>
      <c r="UBT31"/>
      <c r="UBU31"/>
      <c r="UBV31"/>
      <c r="UBW31"/>
      <c r="UBX31"/>
      <c r="UBY31"/>
      <c r="UBZ31"/>
      <c r="UCA31"/>
      <c r="UCB31"/>
      <c r="UCC31"/>
      <c r="UCD31"/>
      <c r="UCE31"/>
      <c r="UCF31"/>
      <c r="UCG31"/>
      <c r="UCH31"/>
      <c r="UCI31"/>
      <c r="UCJ31"/>
      <c r="UCK31"/>
      <c r="UCL31"/>
      <c r="UCM31"/>
      <c r="UCN31"/>
      <c r="UCO31"/>
      <c r="UCP31"/>
      <c r="UCQ31"/>
      <c r="UCR31"/>
      <c r="UCS31"/>
      <c r="UCT31"/>
      <c r="UCU31"/>
      <c r="UCV31"/>
      <c r="UCW31"/>
      <c r="UCX31"/>
      <c r="UCY31"/>
      <c r="UCZ31"/>
      <c r="UDA31"/>
      <c r="UDB31"/>
      <c r="UDC31"/>
      <c r="UDD31"/>
      <c r="UDE31"/>
      <c r="UDF31"/>
      <c r="UDG31"/>
      <c r="UDH31"/>
      <c r="UDI31"/>
      <c r="UDJ31"/>
      <c r="UDK31"/>
      <c r="UDL31"/>
      <c r="UDM31"/>
      <c r="UDN31"/>
      <c r="UDO31"/>
      <c r="UDP31"/>
      <c r="UDQ31"/>
      <c r="UDR31"/>
      <c r="UDS31"/>
      <c r="UDT31"/>
      <c r="UDU31"/>
      <c r="UDV31"/>
      <c r="UDW31"/>
      <c r="UDX31"/>
      <c r="UDY31"/>
      <c r="UDZ31"/>
      <c r="UEA31"/>
      <c r="UEB31"/>
      <c r="UEC31"/>
      <c r="UED31"/>
      <c r="UEE31"/>
      <c r="UEF31"/>
      <c r="UEG31"/>
      <c r="UEH31"/>
      <c r="UEI31"/>
      <c r="UEJ31"/>
      <c r="UEK31"/>
      <c r="UEL31"/>
      <c r="UEM31"/>
      <c r="UEN31"/>
      <c r="UEO31"/>
      <c r="UEP31"/>
      <c r="UEQ31"/>
      <c r="UER31"/>
      <c r="UES31"/>
      <c r="UET31"/>
      <c r="UEU31"/>
      <c r="UEV31"/>
      <c r="UEW31"/>
      <c r="UEX31"/>
      <c r="UEY31"/>
      <c r="UEZ31"/>
      <c r="UFA31"/>
      <c r="UFB31"/>
      <c r="UFC31"/>
      <c r="UFD31"/>
      <c r="UFE31"/>
      <c r="UFF31"/>
      <c r="UFG31"/>
      <c r="UFH31"/>
      <c r="UFI31"/>
      <c r="UFJ31"/>
      <c r="UFK31"/>
      <c r="UFL31"/>
      <c r="UFM31"/>
      <c r="UFN31"/>
      <c r="UFO31"/>
      <c r="UFP31"/>
      <c r="UFQ31"/>
      <c r="UFR31"/>
      <c r="UFS31"/>
      <c r="UFT31"/>
      <c r="UFU31"/>
      <c r="UFV31"/>
      <c r="UFW31"/>
      <c r="UFX31"/>
      <c r="UFY31"/>
      <c r="UFZ31"/>
      <c r="UGA31"/>
      <c r="UGB31"/>
      <c r="UGC31"/>
      <c r="UGD31"/>
      <c r="UGE31"/>
      <c r="UGF31"/>
      <c r="UGG31"/>
      <c r="UGH31"/>
      <c r="UGI31"/>
      <c r="UGJ31"/>
      <c r="UGK31"/>
      <c r="UGL31"/>
      <c r="UGM31"/>
      <c r="UGN31"/>
      <c r="UGO31"/>
      <c r="UGP31"/>
      <c r="UGQ31"/>
      <c r="UGR31"/>
      <c r="UGS31"/>
      <c r="UGT31"/>
      <c r="UGU31"/>
      <c r="UGV31"/>
      <c r="UGW31"/>
      <c r="UGX31"/>
      <c r="UGY31"/>
      <c r="UGZ31"/>
      <c r="UHA31"/>
      <c r="UHB31"/>
      <c r="UHC31"/>
      <c r="UHD31"/>
      <c r="UHE31"/>
      <c r="UHF31"/>
      <c r="UHG31"/>
      <c r="UHH31"/>
      <c r="UHI31"/>
      <c r="UHJ31"/>
      <c r="UHK31"/>
      <c r="UHL31"/>
      <c r="UHM31"/>
      <c r="UHN31"/>
      <c r="UHO31"/>
      <c r="UHP31"/>
      <c r="UHQ31"/>
      <c r="UHR31"/>
      <c r="UHS31"/>
      <c r="UHT31"/>
      <c r="UHU31"/>
      <c r="UHV31"/>
      <c r="UHW31"/>
      <c r="UHX31"/>
      <c r="UHY31"/>
      <c r="UHZ31"/>
      <c r="UIA31"/>
      <c r="UIB31"/>
      <c r="UIC31"/>
      <c r="UID31"/>
      <c r="UIE31"/>
      <c r="UIF31"/>
      <c r="UIG31"/>
      <c r="UIH31"/>
      <c r="UII31"/>
      <c r="UIJ31"/>
      <c r="UIK31"/>
      <c r="UIL31"/>
      <c r="UIM31"/>
      <c r="UIN31"/>
      <c r="UIO31"/>
      <c r="UIP31"/>
      <c r="UIQ31"/>
      <c r="UIR31"/>
      <c r="UIS31"/>
      <c r="UIT31"/>
      <c r="UIU31"/>
      <c r="UIV31"/>
      <c r="UIW31"/>
      <c r="UIX31"/>
      <c r="UIY31"/>
      <c r="UIZ31"/>
      <c r="UJA31"/>
      <c r="UJB31"/>
      <c r="UJC31"/>
      <c r="UJD31"/>
      <c r="UJE31"/>
      <c r="UJF31"/>
      <c r="UJG31"/>
      <c r="UJH31"/>
      <c r="UJI31"/>
      <c r="UJJ31"/>
      <c r="UJK31"/>
      <c r="UJL31"/>
      <c r="UJM31"/>
      <c r="UJN31"/>
      <c r="UJO31"/>
      <c r="UJP31"/>
      <c r="UJQ31"/>
      <c r="UJR31"/>
      <c r="UJS31"/>
      <c r="UJT31"/>
      <c r="UJU31"/>
      <c r="UJV31"/>
      <c r="UJW31"/>
      <c r="UJX31"/>
      <c r="UJY31"/>
      <c r="UJZ31"/>
      <c r="UKA31"/>
      <c r="UKB31"/>
      <c r="UKC31"/>
      <c r="UKD31"/>
      <c r="UKE31"/>
      <c r="UKF31"/>
      <c r="UKG31"/>
      <c r="UKH31"/>
      <c r="UKI31"/>
      <c r="UKJ31"/>
      <c r="UKK31"/>
      <c r="UKL31"/>
      <c r="UKM31"/>
      <c r="UKN31"/>
      <c r="UKO31"/>
      <c r="UKP31"/>
      <c r="UKQ31"/>
      <c r="UKR31"/>
      <c r="UKS31"/>
      <c r="UKT31"/>
      <c r="UKU31"/>
      <c r="UKV31"/>
      <c r="UKW31"/>
      <c r="UKX31"/>
      <c r="UKY31"/>
      <c r="UKZ31"/>
      <c r="ULA31"/>
      <c r="ULB31"/>
      <c r="ULC31"/>
      <c r="ULD31"/>
      <c r="ULE31"/>
      <c r="ULF31"/>
      <c r="ULG31"/>
      <c r="ULH31"/>
      <c r="ULI31"/>
      <c r="ULJ31"/>
      <c r="ULK31"/>
      <c r="ULL31"/>
      <c r="ULM31"/>
      <c r="ULN31"/>
      <c r="ULO31"/>
      <c r="ULP31"/>
      <c r="ULQ31"/>
      <c r="ULR31"/>
      <c r="ULS31"/>
      <c r="ULT31"/>
      <c r="ULU31"/>
      <c r="ULV31"/>
      <c r="ULW31"/>
      <c r="ULX31"/>
      <c r="ULY31"/>
      <c r="ULZ31"/>
      <c r="UMA31"/>
      <c r="UMB31"/>
      <c r="UMC31"/>
      <c r="UMD31"/>
      <c r="UME31"/>
      <c r="UMF31"/>
      <c r="UMG31"/>
      <c r="UMH31"/>
      <c r="UMI31"/>
      <c r="UMJ31"/>
      <c r="UMK31"/>
      <c r="UML31"/>
      <c r="UMM31"/>
      <c r="UMN31"/>
      <c r="UMO31"/>
      <c r="UMP31"/>
      <c r="UMQ31"/>
      <c r="UMR31"/>
      <c r="UMS31"/>
      <c r="UMT31"/>
      <c r="UMU31"/>
      <c r="UMV31"/>
      <c r="UMW31"/>
      <c r="UMX31"/>
      <c r="UMY31"/>
      <c r="UMZ31"/>
      <c r="UNA31"/>
      <c r="UNB31"/>
      <c r="UNC31"/>
      <c r="UND31"/>
      <c r="UNE31"/>
      <c r="UNF31"/>
      <c r="UNG31"/>
      <c r="UNH31"/>
      <c r="UNI31"/>
      <c r="UNJ31"/>
      <c r="UNK31"/>
      <c r="UNL31"/>
      <c r="UNM31"/>
      <c r="UNN31"/>
      <c r="UNO31"/>
      <c r="UNP31"/>
      <c r="UNQ31"/>
      <c r="UNR31"/>
      <c r="UNS31"/>
      <c r="UNT31"/>
      <c r="UNU31"/>
      <c r="UNV31"/>
      <c r="UNW31"/>
      <c r="UNX31"/>
      <c r="UNY31"/>
      <c r="UNZ31"/>
      <c r="UOA31"/>
      <c r="UOB31"/>
      <c r="UOC31"/>
      <c r="UOD31"/>
      <c r="UOE31"/>
      <c r="UOF31"/>
      <c r="UOG31"/>
      <c r="UOH31"/>
      <c r="UOI31"/>
      <c r="UOJ31"/>
      <c r="UOK31"/>
      <c r="UOL31"/>
      <c r="UOM31"/>
      <c r="UON31"/>
      <c r="UOO31"/>
      <c r="UOP31"/>
      <c r="UOQ31"/>
      <c r="UOR31"/>
      <c r="UOS31"/>
      <c r="UOT31"/>
      <c r="UOU31"/>
      <c r="UOV31"/>
      <c r="UOW31"/>
      <c r="UOX31"/>
      <c r="UOY31"/>
      <c r="UOZ31"/>
      <c r="UPA31"/>
      <c r="UPB31"/>
      <c r="UPC31"/>
      <c r="UPD31"/>
      <c r="UPE31"/>
      <c r="UPF31"/>
      <c r="UPG31"/>
      <c r="UPH31"/>
      <c r="UPI31"/>
      <c r="UPJ31"/>
      <c r="UPK31"/>
      <c r="UPL31"/>
      <c r="UPM31"/>
      <c r="UPN31"/>
      <c r="UPO31"/>
      <c r="UPP31"/>
      <c r="UPQ31"/>
      <c r="UPR31"/>
      <c r="UPS31"/>
      <c r="UPT31"/>
      <c r="UPU31"/>
      <c r="UPV31"/>
      <c r="UPW31"/>
      <c r="UPX31"/>
      <c r="UPY31"/>
      <c r="UPZ31"/>
      <c r="UQA31"/>
      <c r="UQB31"/>
      <c r="UQC31"/>
      <c r="UQD31"/>
      <c r="UQE31"/>
      <c r="UQF31"/>
      <c r="UQG31"/>
      <c r="UQH31"/>
      <c r="UQI31"/>
      <c r="UQJ31"/>
      <c r="UQK31"/>
      <c r="UQL31"/>
      <c r="UQM31"/>
      <c r="UQN31"/>
      <c r="UQO31"/>
      <c r="UQP31"/>
      <c r="UQQ31"/>
      <c r="UQR31"/>
      <c r="UQS31"/>
      <c r="UQT31"/>
      <c r="UQU31"/>
      <c r="UQV31"/>
      <c r="UQW31"/>
      <c r="UQX31"/>
      <c r="UQY31"/>
      <c r="UQZ31"/>
      <c r="URA31"/>
      <c r="URB31"/>
      <c r="URC31"/>
      <c r="URD31"/>
      <c r="URE31"/>
      <c r="URF31"/>
      <c r="URG31"/>
      <c r="URH31"/>
      <c r="URI31"/>
      <c r="URJ31"/>
      <c r="URK31"/>
      <c r="URL31"/>
      <c r="URM31"/>
      <c r="URN31"/>
      <c r="URO31"/>
      <c r="URP31"/>
      <c r="URQ31"/>
      <c r="URR31"/>
      <c r="URS31"/>
      <c r="URT31"/>
      <c r="URU31"/>
      <c r="URV31"/>
      <c r="URW31"/>
      <c r="URX31"/>
      <c r="URY31"/>
      <c r="URZ31"/>
      <c r="USA31"/>
      <c r="USB31"/>
      <c r="USC31"/>
      <c r="USD31"/>
      <c r="USE31"/>
      <c r="USF31"/>
      <c r="USG31"/>
      <c r="USH31"/>
      <c r="USI31"/>
      <c r="USJ31"/>
      <c r="USK31"/>
      <c r="USL31"/>
      <c r="USM31"/>
      <c r="USN31"/>
      <c r="USO31"/>
      <c r="USP31"/>
      <c r="USQ31"/>
      <c r="USR31"/>
      <c r="USS31"/>
      <c r="UST31"/>
      <c r="USU31"/>
      <c r="USV31"/>
      <c r="USW31"/>
      <c r="USX31"/>
      <c r="USY31"/>
      <c r="USZ31"/>
      <c r="UTA31"/>
      <c r="UTB31"/>
      <c r="UTC31"/>
      <c r="UTD31"/>
      <c r="UTE31"/>
      <c r="UTF31"/>
      <c r="UTG31"/>
      <c r="UTH31"/>
      <c r="UTI31"/>
      <c r="UTJ31"/>
      <c r="UTK31"/>
      <c r="UTL31"/>
      <c r="UTM31"/>
      <c r="UTN31"/>
      <c r="UTO31"/>
      <c r="UTP31"/>
      <c r="UTQ31"/>
      <c r="UTR31"/>
      <c r="UTS31"/>
      <c r="UTT31"/>
      <c r="UTU31"/>
      <c r="UTV31"/>
      <c r="UTW31"/>
      <c r="UTX31"/>
      <c r="UTY31"/>
      <c r="UTZ31"/>
      <c r="UUA31"/>
      <c r="UUB31"/>
      <c r="UUC31"/>
      <c r="UUD31"/>
      <c r="UUE31"/>
      <c r="UUF31"/>
      <c r="UUG31"/>
      <c r="UUH31"/>
      <c r="UUI31"/>
      <c r="UUJ31"/>
      <c r="UUK31"/>
      <c r="UUL31"/>
      <c r="UUM31"/>
      <c r="UUN31"/>
      <c r="UUO31"/>
      <c r="UUP31"/>
      <c r="UUQ31"/>
      <c r="UUR31"/>
      <c r="UUS31"/>
      <c r="UUT31"/>
      <c r="UUU31"/>
      <c r="UUV31"/>
      <c r="UUW31"/>
      <c r="UUX31"/>
      <c r="UUY31"/>
      <c r="UUZ31"/>
      <c r="UVA31"/>
      <c r="UVB31"/>
      <c r="UVC31"/>
      <c r="UVD31"/>
      <c r="UVE31"/>
      <c r="UVF31"/>
      <c r="UVG31"/>
      <c r="UVH31"/>
      <c r="UVI31"/>
      <c r="UVJ31"/>
      <c r="UVK31"/>
      <c r="UVL31"/>
      <c r="UVM31"/>
      <c r="UVN31"/>
      <c r="UVO31"/>
      <c r="UVP31"/>
      <c r="UVQ31"/>
      <c r="UVR31"/>
      <c r="UVS31"/>
      <c r="UVT31"/>
      <c r="UVU31"/>
      <c r="UVV31"/>
      <c r="UVW31"/>
      <c r="UVX31"/>
      <c r="UVY31"/>
      <c r="UVZ31"/>
      <c r="UWA31"/>
      <c r="UWB31"/>
      <c r="UWC31"/>
      <c r="UWD31"/>
      <c r="UWE31"/>
      <c r="UWF31"/>
      <c r="UWG31"/>
      <c r="UWH31"/>
      <c r="UWI31"/>
      <c r="UWJ31"/>
      <c r="UWK31"/>
      <c r="UWL31"/>
      <c r="UWM31"/>
      <c r="UWN31"/>
      <c r="UWO31"/>
      <c r="UWP31"/>
      <c r="UWQ31"/>
      <c r="UWR31"/>
      <c r="UWS31"/>
      <c r="UWT31"/>
      <c r="UWU31"/>
      <c r="UWV31"/>
      <c r="UWW31"/>
      <c r="UWX31"/>
      <c r="UWY31"/>
      <c r="UWZ31"/>
      <c r="UXA31"/>
      <c r="UXB31"/>
      <c r="UXC31"/>
      <c r="UXD31"/>
      <c r="UXE31"/>
      <c r="UXF31"/>
      <c r="UXG31"/>
      <c r="UXH31"/>
      <c r="UXI31"/>
      <c r="UXJ31"/>
      <c r="UXK31"/>
      <c r="UXL31"/>
      <c r="UXM31"/>
      <c r="UXN31"/>
      <c r="UXO31"/>
      <c r="UXP31"/>
      <c r="UXQ31"/>
      <c r="UXR31"/>
      <c r="UXS31"/>
      <c r="UXT31"/>
      <c r="UXU31"/>
      <c r="UXV31"/>
      <c r="UXW31"/>
      <c r="UXX31"/>
      <c r="UXY31"/>
      <c r="UXZ31"/>
      <c r="UYA31"/>
      <c r="UYB31"/>
      <c r="UYC31"/>
      <c r="UYD31"/>
      <c r="UYE31"/>
      <c r="UYF31"/>
      <c r="UYG31"/>
      <c r="UYH31"/>
      <c r="UYI31"/>
      <c r="UYJ31"/>
      <c r="UYK31"/>
      <c r="UYL31"/>
      <c r="UYM31"/>
      <c r="UYN31"/>
      <c r="UYO31"/>
      <c r="UYP31"/>
      <c r="UYQ31"/>
      <c r="UYR31"/>
      <c r="UYS31"/>
      <c r="UYT31"/>
      <c r="UYU31"/>
      <c r="UYV31"/>
      <c r="UYW31"/>
      <c r="UYX31"/>
      <c r="UYY31"/>
      <c r="UYZ31"/>
      <c r="UZA31"/>
      <c r="UZB31"/>
      <c r="UZC31"/>
      <c r="UZD31"/>
      <c r="UZE31"/>
      <c r="UZF31"/>
      <c r="UZG31"/>
      <c r="UZH31"/>
      <c r="UZI31"/>
      <c r="UZJ31"/>
      <c r="UZK31"/>
      <c r="UZL31"/>
      <c r="UZM31"/>
      <c r="UZN31"/>
      <c r="UZO31"/>
      <c r="UZP31"/>
      <c r="UZQ31"/>
      <c r="UZR31"/>
      <c r="UZS31"/>
      <c r="UZT31"/>
      <c r="UZU31"/>
      <c r="UZV31"/>
      <c r="UZW31"/>
      <c r="UZX31"/>
      <c r="UZY31"/>
      <c r="UZZ31"/>
      <c r="VAA31"/>
      <c r="VAB31"/>
      <c r="VAC31"/>
      <c r="VAD31"/>
      <c r="VAE31"/>
      <c r="VAF31"/>
      <c r="VAG31"/>
      <c r="VAH31"/>
      <c r="VAI31"/>
      <c r="VAJ31"/>
      <c r="VAK31"/>
      <c r="VAL31"/>
      <c r="VAM31"/>
      <c r="VAN31"/>
      <c r="VAO31"/>
      <c r="VAP31"/>
      <c r="VAQ31"/>
      <c r="VAR31"/>
      <c r="VAS31"/>
      <c r="VAT31"/>
      <c r="VAU31"/>
      <c r="VAV31"/>
      <c r="VAW31"/>
      <c r="VAX31"/>
      <c r="VAY31"/>
      <c r="VAZ31"/>
      <c r="VBA31"/>
      <c r="VBB31"/>
      <c r="VBC31"/>
      <c r="VBD31"/>
      <c r="VBE31"/>
      <c r="VBF31"/>
      <c r="VBG31"/>
      <c r="VBH31"/>
      <c r="VBI31"/>
      <c r="VBJ31"/>
      <c r="VBK31"/>
      <c r="VBL31"/>
      <c r="VBM31"/>
      <c r="VBN31"/>
      <c r="VBO31"/>
      <c r="VBP31"/>
      <c r="VBQ31"/>
      <c r="VBR31"/>
      <c r="VBS31"/>
      <c r="VBT31"/>
      <c r="VBU31"/>
      <c r="VBV31"/>
      <c r="VBW31"/>
      <c r="VBX31"/>
      <c r="VBY31"/>
      <c r="VBZ31"/>
      <c r="VCA31"/>
      <c r="VCB31"/>
      <c r="VCC31"/>
      <c r="VCD31"/>
      <c r="VCE31"/>
      <c r="VCF31"/>
      <c r="VCG31"/>
      <c r="VCH31"/>
      <c r="VCI31"/>
      <c r="VCJ31"/>
      <c r="VCK31"/>
      <c r="VCL31"/>
      <c r="VCM31"/>
      <c r="VCN31"/>
      <c r="VCO31"/>
      <c r="VCP31"/>
      <c r="VCQ31"/>
      <c r="VCR31"/>
      <c r="VCS31"/>
      <c r="VCT31"/>
      <c r="VCU31"/>
      <c r="VCV31"/>
      <c r="VCW31"/>
      <c r="VCX31"/>
      <c r="VCY31"/>
      <c r="VCZ31"/>
      <c r="VDA31"/>
      <c r="VDB31"/>
      <c r="VDC31"/>
      <c r="VDD31"/>
      <c r="VDE31"/>
      <c r="VDF31"/>
      <c r="VDG31"/>
      <c r="VDH31"/>
      <c r="VDI31"/>
      <c r="VDJ31"/>
      <c r="VDK31"/>
      <c r="VDL31"/>
      <c r="VDM31"/>
      <c r="VDN31"/>
      <c r="VDO31"/>
      <c r="VDP31"/>
      <c r="VDQ31"/>
      <c r="VDR31"/>
      <c r="VDS31"/>
      <c r="VDT31"/>
      <c r="VDU31"/>
      <c r="VDV31"/>
      <c r="VDW31"/>
      <c r="VDX31"/>
      <c r="VDY31"/>
      <c r="VDZ31"/>
      <c r="VEA31"/>
      <c r="VEB31"/>
      <c r="VEC31"/>
      <c r="VED31"/>
      <c r="VEE31"/>
      <c r="VEF31"/>
      <c r="VEG31"/>
      <c r="VEH31"/>
      <c r="VEI31"/>
      <c r="VEJ31"/>
      <c r="VEK31"/>
      <c r="VEL31"/>
      <c r="VEM31"/>
      <c r="VEN31"/>
      <c r="VEO31"/>
      <c r="VEP31"/>
      <c r="VEQ31"/>
      <c r="VER31"/>
      <c r="VES31"/>
      <c r="VET31"/>
      <c r="VEU31"/>
      <c r="VEV31"/>
      <c r="VEW31"/>
      <c r="VEX31"/>
      <c r="VEY31"/>
      <c r="VEZ31"/>
      <c r="VFA31"/>
      <c r="VFB31"/>
      <c r="VFC31"/>
      <c r="VFD31"/>
      <c r="VFE31"/>
      <c r="VFF31"/>
      <c r="VFG31"/>
      <c r="VFH31"/>
      <c r="VFI31"/>
      <c r="VFJ31"/>
      <c r="VFK31"/>
      <c r="VFL31"/>
      <c r="VFM31"/>
      <c r="VFN31"/>
      <c r="VFO31"/>
      <c r="VFP31"/>
      <c r="VFQ31"/>
      <c r="VFR31"/>
      <c r="VFS31"/>
      <c r="VFT31"/>
      <c r="VFU31"/>
      <c r="VFV31"/>
      <c r="VFW31"/>
      <c r="VFX31"/>
      <c r="VFY31"/>
      <c r="VFZ31"/>
      <c r="VGA31"/>
      <c r="VGB31"/>
      <c r="VGC31"/>
      <c r="VGD31"/>
      <c r="VGE31"/>
      <c r="VGF31"/>
      <c r="VGG31"/>
      <c r="VGH31"/>
      <c r="VGI31"/>
      <c r="VGJ31"/>
      <c r="VGK31"/>
      <c r="VGL31"/>
      <c r="VGM31"/>
      <c r="VGN31"/>
      <c r="VGO31"/>
      <c r="VGP31"/>
      <c r="VGQ31"/>
      <c r="VGR31"/>
      <c r="VGS31"/>
      <c r="VGT31"/>
      <c r="VGU31"/>
      <c r="VGV31"/>
      <c r="VGW31"/>
      <c r="VGX31"/>
      <c r="VGY31"/>
      <c r="VGZ31"/>
      <c r="VHA31"/>
      <c r="VHB31"/>
      <c r="VHC31"/>
      <c r="VHD31"/>
      <c r="VHE31"/>
      <c r="VHF31"/>
      <c r="VHG31"/>
      <c r="VHH31"/>
      <c r="VHI31"/>
      <c r="VHJ31"/>
      <c r="VHK31"/>
      <c r="VHL31"/>
      <c r="VHM31"/>
      <c r="VHN31"/>
      <c r="VHO31"/>
      <c r="VHP31"/>
      <c r="VHQ31"/>
      <c r="VHR31"/>
      <c r="VHS31"/>
      <c r="VHT31"/>
      <c r="VHU31"/>
      <c r="VHV31"/>
      <c r="VHW31"/>
      <c r="VHX31"/>
      <c r="VHY31"/>
      <c r="VHZ31"/>
      <c r="VIA31"/>
      <c r="VIB31"/>
      <c r="VIC31"/>
      <c r="VID31"/>
      <c r="VIE31"/>
      <c r="VIF31"/>
      <c r="VIG31"/>
      <c r="VIH31"/>
      <c r="VII31"/>
      <c r="VIJ31"/>
      <c r="VIK31"/>
      <c r="VIL31"/>
      <c r="VIM31"/>
      <c r="VIN31"/>
      <c r="VIO31"/>
      <c r="VIP31"/>
      <c r="VIQ31"/>
      <c r="VIR31"/>
      <c r="VIS31"/>
      <c r="VIT31"/>
      <c r="VIU31"/>
      <c r="VIV31"/>
      <c r="VIW31"/>
      <c r="VIX31"/>
      <c r="VIY31"/>
      <c r="VIZ31"/>
      <c r="VJA31"/>
      <c r="VJB31"/>
      <c r="VJC31"/>
      <c r="VJD31"/>
      <c r="VJE31"/>
      <c r="VJF31"/>
      <c r="VJG31"/>
      <c r="VJH31"/>
      <c r="VJI31"/>
      <c r="VJJ31"/>
      <c r="VJK31"/>
      <c r="VJL31"/>
      <c r="VJM31"/>
      <c r="VJN31"/>
      <c r="VJO31"/>
      <c r="VJP31"/>
      <c r="VJQ31"/>
      <c r="VJR31"/>
      <c r="VJS31"/>
      <c r="VJT31"/>
      <c r="VJU31"/>
      <c r="VJV31"/>
      <c r="VJW31"/>
      <c r="VJX31"/>
      <c r="VJY31"/>
      <c r="VJZ31"/>
      <c r="VKA31"/>
      <c r="VKB31"/>
      <c r="VKC31"/>
      <c r="VKD31"/>
      <c r="VKE31"/>
      <c r="VKF31"/>
      <c r="VKG31"/>
      <c r="VKH31"/>
      <c r="VKI31"/>
      <c r="VKJ31"/>
      <c r="VKK31"/>
      <c r="VKL31"/>
      <c r="VKM31"/>
      <c r="VKN31"/>
      <c r="VKO31"/>
      <c r="VKP31"/>
      <c r="VKQ31"/>
      <c r="VKR31"/>
      <c r="VKS31"/>
      <c r="VKT31"/>
      <c r="VKU31"/>
      <c r="VKV31"/>
      <c r="VKW31"/>
      <c r="VKX31"/>
      <c r="VKY31"/>
      <c r="VKZ31"/>
      <c r="VLA31"/>
      <c r="VLB31"/>
      <c r="VLC31"/>
      <c r="VLD31"/>
      <c r="VLE31"/>
      <c r="VLF31"/>
      <c r="VLG31"/>
      <c r="VLH31"/>
      <c r="VLI31"/>
      <c r="VLJ31"/>
      <c r="VLK31"/>
      <c r="VLL31"/>
      <c r="VLM31"/>
      <c r="VLN31"/>
      <c r="VLO31"/>
      <c r="VLP31"/>
      <c r="VLQ31"/>
      <c r="VLR31"/>
      <c r="VLS31"/>
      <c r="VLT31"/>
      <c r="VLU31"/>
      <c r="VLV31"/>
      <c r="VLW31"/>
      <c r="VLX31"/>
      <c r="VLY31"/>
      <c r="VLZ31"/>
      <c r="VMA31"/>
      <c r="VMB31"/>
      <c r="VMC31"/>
      <c r="VMD31"/>
      <c r="VME31"/>
      <c r="VMF31"/>
      <c r="VMG31"/>
      <c r="VMH31"/>
      <c r="VMI31"/>
      <c r="VMJ31"/>
      <c r="VMK31"/>
      <c r="VML31"/>
      <c r="VMM31"/>
      <c r="VMN31"/>
      <c r="VMO31"/>
      <c r="VMP31"/>
      <c r="VMQ31"/>
      <c r="VMR31"/>
      <c r="VMS31"/>
      <c r="VMT31"/>
      <c r="VMU31"/>
      <c r="VMV31"/>
      <c r="VMW31"/>
      <c r="VMX31"/>
      <c r="VMY31"/>
      <c r="VMZ31"/>
      <c r="VNA31"/>
      <c r="VNB31"/>
      <c r="VNC31"/>
      <c r="VND31"/>
      <c r="VNE31"/>
      <c r="VNF31"/>
      <c r="VNG31"/>
      <c r="VNH31"/>
      <c r="VNI31"/>
      <c r="VNJ31"/>
      <c r="VNK31"/>
      <c r="VNL31"/>
      <c r="VNM31"/>
      <c r="VNN31"/>
      <c r="VNO31"/>
      <c r="VNP31"/>
      <c r="VNQ31"/>
      <c r="VNR31"/>
      <c r="VNS31"/>
      <c r="VNT31"/>
      <c r="VNU31"/>
      <c r="VNV31"/>
      <c r="VNW31"/>
      <c r="VNX31"/>
      <c r="VNY31"/>
      <c r="VNZ31"/>
      <c r="VOA31"/>
      <c r="VOB31"/>
      <c r="VOC31"/>
      <c r="VOD31"/>
      <c r="VOE31"/>
      <c r="VOF31"/>
      <c r="VOG31"/>
      <c r="VOH31"/>
      <c r="VOI31"/>
      <c r="VOJ31"/>
      <c r="VOK31"/>
      <c r="VOL31"/>
      <c r="VOM31"/>
      <c r="VON31"/>
      <c r="VOO31"/>
      <c r="VOP31"/>
      <c r="VOQ31"/>
      <c r="VOR31"/>
      <c r="VOS31"/>
      <c r="VOT31"/>
      <c r="VOU31"/>
      <c r="VOV31"/>
      <c r="VOW31"/>
      <c r="VOX31"/>
      <c r="VOY31"/>
      <c r="VOZ31"/>
      <c r="VPA31"/>
      <c r="VPB31"/>
      <c r="VPC31"/>
      <c r="VPD31"/>
      <c r="VPE31"/>
      <c r="VPF31"/>
      <c r="VPG31"/>
      <c r="VPH31"/>
      <c r="VPI31"/>
      <c r="VPJ31"/>
      <c r="VPK31"/>
      <c r="VPL31"/>
      <c r="VPM31"/>
      <c r="VPN31"/>
      <c r="VPO31"/>
      <c r="VPP31"/>
      <c r="VPQ31"/>
      <c r="VPR31"/>
      <c r="VPS31"/>
      <c r="VPT31"/>
      <c r="VPU31"/>
      <c r="VPV31"/>
      <c r="VPW31"/>
      <c r="VPX31"/>
      <c r="VPY31"/>
      <c r="VPZ31"/>
      <c r="VQA31"/>
      <c r="VQB31"/>
      <c r="VQC31"/>
      <c r="VQD31"/>
      <c r="VQE31"/>
      <c r="VQF31"/>
      <c r="VQG31"/>
      <c r="VQH31"/>
      <c r="VQI31"/>
      <c r="VQJ31"/>
      <c r="VQK31"/>
      <c r="VQL31"/>
      <c r="VQM31"/>
      <c r="VQN31"/>
      <c r="VQO31"/>
      <c r="VQP31"/>
      <c r="VQQ31"/>
      <c r="VQR31"/>
      <c r="VQS31"/>
      <c r="VQT31"/>
      <c r="VQU31"/>
      <c r="VQV31"/>
      <c r="VQW31"/>
      <c r="VQX31"/>
      <c r="VQY31"/>
      <c r="VQZ31"/>
      <c r="VRA31"/>
      <c r="VRB31"/>
      <c r="VRC31"/>
      <c r="VRD31"/>
      <c r="VRE31"/>
      <c r="VRF31"/>
      <c r="VRG31"/>
      <c r="VRH31"/>
      <c r="VRI31"/>
      <c r="VRJ31"/>
      <c r="VRK31"/>
      <c r="VRL31"/>
      <c r="VRM31"/>
      <c r="VRN31"/>
      <c r="VRO31"/>
      <c r="VRP31"/>
      <c r="VRQ31"/>
      <c r="VRR31"/>
      <c r="VRS31"/>
      <c r="VRT31"/>
      <c r="VRU31"/>
      <c r="VRV31"/>
      <c r="VRW31"/>
      <c r="VRX31"/>
      <c r="VRY31"/>
      <c r="VRZ31"/>
      <c r="VSA31"/>
      <c r="VSB31"/>
      <c r="VSC31"/>
      <c r="VSD31"/>
      <c r="VSE31"/>
      <c r="VSF31"/>
      <c r="VSG31"/>
      <c r="VSH31"/>
      <c r="VSI31"/>
      <c r="VSJ31"/>
      <c r="VSK31"/>
      <c r="VSL31"/>
      <c r="VSM31"/>
      <c r="VSN31"/>
      <c r="VSO31"/>
      <c r="VSP31"/>
      <c r="VSQ31"/>
      <c r="VSR31"/>
      <c r="VSS31"/>
      <c r="VST31"/>
      <c r="VSU31"/>
      <c r="VSV31"/>
      <c r="VSW31"/>
      <c r="VSX31"/>
      <c r="VSY31"/>
      <c r="VSZ31"/>
      <c r="VTA31"/>
      <c r="VTB31"/>
      <c r="VTC31"/>
      <c r="VTD31"/>
      <c r="VTE31"/>
      <c r="VTF31"/>
      <c r="VTG31"/>
      <c r="VTH31"/>
      <c r="VTI31"/>
      <c r="VTJ31"/>
      <c r="VTK31"/>
      <c r="VTL31"/>
      <c r="VTM31"/>
      <c r="VTN31"/>
      <c r="VTO31"/>
      <c r="VTP31"/>
      <c r="VTQ31"/>
      <c r="VTR31"/>
      <c r="VTS31"/>
      <c r="VTT31"/>
      <c r="VTU31"/>
      <c r="VTV31"/>
      <c r="VTW31"/>
      <c r="VTX31"/>
      <c r="VTY31"/>
      <c r="VTZ31"/>
      <c r="VUA31"/>
      <c r="VUB31"/>
      <c r="VUC31"/>
      <c r="VUD31"/>
      <c r="VUE31"/>
      <c r="VUF31"/>
      <c r="VUG31"/>
      <c r="VUH31"/>
      <c r="VUI31"/>
      <c r="VUJ31"/>
      <c r="VUK31"/>
      <c r="VUL31"/>
      <c r="VUM31"/>
      <c r="VUN31"/>
      <c r="VUO31"/>
      <c r="VUP31"/>
      <c r="VUQ31"/>
      <c r="VUR31"/>
      <c r="VUS31"/>
      <c r="VUT31"/>
      <c r="VUU31"/>
      <c r="VUV31"/>
      <c r="VUW31"/>
      <c r="VUX31"/>
      <c r="VUY31"/>
      <c r="VUZ31"/>
      <c r="VVA31"/>
      <c r="VVB31"/>
      <c r="VVC31"/>
      <c r="VVD31"/>
      <c r="VVE31"/>
      <c r="VVF31"/>
      <c r="VVG31"/>
      <c r="VVH31"/>
      <c r="VVI31"/>
      <c r="VVJ31"/>
      <c r="VVK31"/>
      <c r="VVL31"/>
      <c r="VVM31"/>
      <c r="VVN31"/>
      <c r="VVO31"/>
      <c r="VVP31"/>
      <c r="VVQ31"/>
      <c r="VVR31"/>
      <c r="VVS31"/>
      <c r="VVT31"/>
      <c r="VVU31"/>
      <c r="VVV31"/>
      <c r="VVW31"/>
      <c r="VVX31"/>
      <c r="VVY31"/>
      <c r="VVZ31"/>
      <c r="VWA31"/>
      <c r="VWB31"/>
      <c r="VWC31"/>
      <c r="VWD31"/>
      <c r="VWE31"/>
      <c r="VWF31"/>
      <c r="VWG31"/>
      <c r="VWH31"/>
      <c r="VWI31"/>
      <c r="VWJ31"/>
      <c r="VWK31"/>
      <c r="VWL31"/>
      <c r="VWM31"/>
      <c r="VWN31"/>
      <c r="VWO31"/>
      <c r="VWP31"/>
      <c r="VWQ31"/>
      <c r="VWR31"/>
      <c r="VWS31"/>
      <c r="VWT31"/>
      <c r="VWU31"/>
      <c r="VWV31"/>
      <c r="VWW31"/>
      <c r="VWX31"/>
      <c r="VWY31"/>
      <c r="VWZ31"/>
      <c r="VXA31"/>
      <c r="VXB31"/>
      <c r="VXC31"/>
      <c r="VXD31"/>
      <c r="VXE31"/>
      <c r="VXF31"/>
      <c r="VXG31"/>
      <c r="VXH31"/>
      <c r="VXI31"/>
      <c r="VXJ31"/>
      <c r="VXK31"/>
      <c r="VXL31"/>
      <c r="VXM31"/>
      <c r="VXN31"/>
      <c r="VXO31"/>
      <c r="VXP31"/>
      <c r="VXQ31"/>
      <c r="VXR31"/>
      <c r="VXS31"/>
      <c r="VXT31"/>
      <c r="VXU31"/>
      <c r="VXV31"/>
      <c r="VXW31"/>
      <c r="VXX31"/>
      <c r="VXY31"/>
      <c r="VXZ31"/>
      <c r="VYA31"/>
      <c r="VYB31"/>
      <c r="VYC31"/>
      <c r="VYD31"/>
      <c r="VYE31"/>
      <c r="VYF31"/>
      <c r="VYG31"/>
      <c r="VYH31"/>
      <c r="VYI31"/>
      <c r="VYJ31"/>
      <c r="VYK31"/>
      <c r="VYL31"/>
      <c r="VYM31"/>
      <c r="VYN31"/>
      <c r="VYO31"/>
      <c r="VYP31"/>
      <c r="VYQ31"/>
      <c r="VYR31"/>
      <c r="VYS31"/>
      <c r="VYT31"/>
      <c r="VYU31"/>
      <c r="VYV31"/>
      <c r="VYW31"/>
      <c r="VYX31"/>
      <c r="VYY31"/>
      <c r="VYZ31"/>
      <c r="VZA31"/>
      <c r="VZB31"/>
      <c r="VZC31"/>
      <c r="VZD31"/>
      <c r="VZE31"/>
      <c r="VZF31"/>
      <c r="VZG31"/>
      <c r="VZH31"/>
      <c r="VZI31"/>
      <c r="VZJ31"/>
      <c r="VZK31"/>
      <c r="VZL31"/>
      <c r="VZM31"/>
      <c r="VZN31"/>
      <c r="VZO31"/>
      <c r="VZP31"/>
      <c r="VZQ31"/>
      <c r="VZR31"/>
      <c r="VZS31"/>
      <c r="VZT31"/>
      <c r="VZU31"/>
      <c r="VZV31"/>
      <c r="VZW31"/>
      <c r="VZX31"/>
      <c r="VZY31"/>
      <c r="VZZ31"/>
      <c r="WAA31"/>
      <c r="WAB31"/>
      <c r="WAC31"/>
      <c r="WAD31"/>
      <c r="WAE31"/>
      <c r="WAF31"/>
      <c r="WAG31"/>
      <c r="WAH31"/>
      <c r="WAI31"/>
      <c r="WAJ31"/>
      <c r="WAK31"/>
      <c r="WAL31"/>
      <c r="WAM31"/>
      <c r="WAN31"/>
      <c r="WAO31"/>
      <c r="WAP31"/>
      <c r="WAQ31"/>
      <c r="WAR31"/>
      <c r="WAS31"/>
      <c r="WAT31"/>
      <c r="WAU31"/>
      <c r="WAV31"/>
      <c r="WAW31"/>
      <c r="WAX31"/>
      <c r="WAY31"/>
      <c r="WAZ31"/>
      <c r="WBA31"/>
      <c r="WBB31"/>
      <c r="WBC31"/>
      <c r="WBD31"/>
      <c r="WBE31"/>
      <c r="WBF31"/>
      <c r="WBG31"/>
      <c r="WBH31"/>
      <c r="WBI31"/>
      <c r="WBJ31"/>
      <c r="WBK31"/>
      <c r="WBL31"/>
      <c r="WBM31"/>
      <c r="WBN31"/>
      <c r="WBO31"/>
      <c r="WBP31"/>
      <c r="WBQ31"/>
      <c r="WBR31"/>
      <c r="WBS31"/>
      <c r="WBT31"/>
      <c r="WBU31"/>
      <c r="WBV31"/>
      <c r="WBW31"/>
      <c r="WBX31"/>
      <c r="WBY31"/>
      <c r="WBZ31"/>
      <c r="WCA31"/>
      <c r="WCB31"/>
      <c r="WCC31"/>
      <c r="WCD31"/>
      <c r="WCE31"/>
      <c r="WCF31"/>
      <c r="WCG31"/>
      <c r="WCH31"/>
      <c r="WCI31"/>
      <c r="WCJ31"/>
      <c r="WCK31"/>
      <c r="WCL31"/>
      <c r="WCM31"/>
      <c r="WCN31"/>
      <c r="WCO31"/>
      <c r="WCP31"/>
      <c r="WCQ31"/>
      <c r="WCR31"/>
      <c r="WCS31"/>
      <c r="WCT31"/>
      <c r="WCU31"/>
      <c r="WCV31"/>
      <c r="WCW31"/>
      <c r="WCX31"/>
      <c r="WCY31"/>
      <c r="WCZ31"/>
      <c r="WDA31"/>
      <c r="WDB31"/>
      <c r="WDC31"/>
      <c r="WDD31"/>
      <c r="WDE31"/>
      <c r="WDF31"/>
      <c r="WDG31"/>
      <c r="WDH31"/>
      <c r="WDI31"/>
      <c r="WDJ31"/>
      <c r="WDK31"/>
      <c r="WDL31"/>
      <c r="WDM31"/>
      <c r="WDN31"/>
      <c r="WDO31"/>
      <c r="WDP31"/>
      <c r="WDQ31"/>
      <c r="WDR31"/>
      <c r="WDS31"/>
      <c r="WDT31"/>
      <c r="WDU31"/>
      <c r="WDV31"/>
      <c r="WDW31"/>
      <c r="WDX31"/>
      <c r="WDY31"/>
      <c r="WDZ31"/>
      <c r="WEA31"/>
      <c r="WEB31"/>
      <c r="WEC31"/>
      <c r="WED31"/>
      <c r="WEE31"/>
      <c r="WEF31"/>
      <c r="WEG31"/>
      <c r="WEH31"/>
      <c r="WEI31"/>
      <c r="WEJ31"/>
      <c r="WEK31"/>
      <c r="WEL31"/>
      <c r="WEM31"/>
      <c r="WEN31"/>
      <c r="WEO31"/>
      <c r="WEP31"/>
      <c r="WEQ31"/>
      <c r="WER31"/>
      <c r="WES31"/>
      <c r="WET31"/>
      <c r="WEU31"/>
      <c r="WEV31"/>
      <c r="WEW31"/>
      <c r="WEX31"/>
      <c r="WEY31"/>
      <c r="WEZ31"/>
      <c r="WFA31"/>
      <c r="WFB31"/>
      <c r="WFC31"/>
      <c r="WFD31"/>
      <c r="WFE31"/>
      <c r="WFF31"/>
      <c r="WFG31"/>
      <c r="WFH31"/>
      <c r="WFI31"/>
      <c r="WFJ31"/>
      <c r="WFK31"/>
      <c r="WFL31"/>
      <c r="WFM31"/>
      <c r="WFN31"/>
      <c r="WFO31"/>
      <c r="WFP31"/>
      <c r="WFQ31"/>
      <c r="WFR31"/>
      <c r="WFS31"/>
      <c r="WFT31"/>
      <c r="WFU31"/>
      <c r="WFV31"/>
      <c r="WFW31"/>
      <c r="WFX31"/>
      <c r="WFY31"/>
      <c r="WFZ31"/>
      <c r="WGA31"/>
      <c r="WGB31"/>
      <c r="WGC31"/>
      <c r="WGD31"/>
      <c r="WGE31"/>
      <c r="WGF31"/>
      <c r="WGG31"/>
      <c r="WGH31"/>
      <c r="WGI31"/>
      <c r="WGJ31"/>
      <c r="WGK31"/>
      <c r="WGL31"/>
      <c r="WGM31"/>
      <c r="WGN31"/>
      <c r="WGO31"/>
      <c r="WGP31"/>
      <c r="WGQ31"/>
      <c r="WGR31"/>
      <c r="WGS31"/>
      <c r="WGT31"/>
      <c r="WGU31"/>
      <c r="WGV31"/>
      <c r="WGW31"/>
      <c r="WGX31"/>
      <c r="WGY31"/>
      <c r="WGZ31"/>
      <c r="WHA31"/>
      <c r="WHB31"/>
      <c r="WHC31"/>
      <c r="WHD31"/>
      <c r="WHE31"/>
      <c r="WHF31"/>
      <c r="WHG31"/>
      <c r="WHH31"/>
      <c r="WHI31"/>
      <c r="WHJ31"/>
      <c r="WHK31"/>
      <c r="WHL31"/>
      <c r="WHM31"/>
      <c r="WHN31"/>
      <c r="WHO31"/>
      <c r="WHP31"/>
      <c r="WHQ31"/>
      <c r="WHR31"/>
      <c r="WHS31"/>
      <c r="WHT31"/>
      <c r="WHU31"/>
      <c r="WHV31"/>
      <c r="WHW31"/>
      <c r="WHX31"/>
      <c r="WHY31"/>
      <c r="WHZ31"/>
      <c r="WIA31"/>
      <c r="WIB31"/>
      <c r="WIC31"/>
      <c r="WID31"/>
      <c r="WIE31"/>
      <c r="WIF31"/>
      <c r="WIG31"/>
      <c r="WIH31"/>
      <c r="WII31"/>
      <c r="WIJ31"/>
      <c r="WIK31"/>
      <c r="WIL31"/>
      <c r="WIM31"/>
      <c r="WIN31"/>
      <c r="WIO31"/>
      <c r="WIP31"/>
      <c r="WIQ31"/>
      <c r="WIR31"/>
      <c r="WIS31"/>
      <c r="WIT31"/>
      <c r="WIU31"/>
      <c r="WIV31"/>
      <c r="WIW31"/>
      <c r="WIX31"/>
      <c r="WIY31"/>
      <c r="WIZ31"/>
      <c r="WJA31"/>
      <c r="WJB31"/>
      <c r="WJC31"/>
      <c r="WJD31"/>
      <c r="WJE31"/>
      <c r="WJF31"/>
      <c r="WJG31"/>
      <c r="WJH31"/>
      <c r="WJI31"/>
      <c r="WJJ31"/>
      <c r="WJK31"/>
      <c r="WJL31"/>
      <c r="WJM31"/>
      <c r="WJN31"/>
      <c r="WJO31"/>
      <c r="WJP31"/>
      <c r="WJQ31"/>
      <c r="WJR31"/>
      <c r="WJS31"/>
      <c r="WJT31"/>
      <c r="WJU31"/>
      <c r="WJV31"/>
      <c r="WJW31"/>
      <c r="WJX31"/>
      <c r="WJY31"/>
      <c r="WJZ31"/>
      <c r="WKA31"/>
      <c r="WKB31"/>
      <c r="WKC31"/>
      <c r="WKD31"/>
      <c r="WKE31"/>
      <c r="WKF31"/>
      <c r="WKG31"/>
      <c r="WKH31"/>
      <c r="WKI31"/>
      <c r="WKJ31"/>
      <c r="WKK31"/>
      <c r="WKL31"/>
      <c r="WKM31"/>
      <c r="WKN31"/>
      <c r="WKO31"/>
      <c r="WKP31"/>
      <c r="WKQ31"/>
      <c r="WKR31"/>
      <c r="WKS31"/>
      <c r="WKT31"/>
      <c r="WKU31"/>
      <c r="WKV31"/>
      <c r="WKW31"/>
      <c r="WKX31"/>
      <c r="WKY31"/>
      <c r="WKZ31"/>
      <c r="WLA31"/>
      <c r="WLB31"/>
      <c r="WLC31"/>
      <c r="WLD31"/>
      <c r="WLE31"/>
      <c r="WLF31"/>
      <c r="WLG31"/>
      <c r="WLH31"/>
      <c r="WLI31"/>
      <c r="WLJ31"/>
      <c r="WLK31"/>
      <c r="WLL31"/>
      <c r="WLM31"/>
      <c r="WLN31"/>
      <c r="WLO31"/>
      <c r="WLP31"/>
      <c r="WLQ31"/>
      <c r="WLR31"/>
      <c r="WLS31"/>
      <c r="WLT31"/>
      <c r="WLU31"/>
      <c r="WLV31"/>
      <c r="WLW31"/>
      <c r="WLX31"/>
      <c r="WLY31"/>
      <c r="WLZ31"/>
      <c r="WMA31"/>
      <c r="WMB31"/>
      <c r="WMC31"/>
      <c r="WMD31"/>
      <c r="WME31"/>
      <c r="WMF31"/>
      <c r="WMG31"/>
      <c r="WMH31"/>
      <c r="WMI31"/>
      <c r="WMJ31"/>
      <c r="WMK31"/>
      <c r="WML31"/>
      <c r="WMM31"/>
      <c r="WMN31"/>
      <c r="WMO31"/>
      <c r="WMP31"/>
      <c r="WMQ31"/>
      <c r="WMR31"/>
      <c r="WMS31"/>
      <c r="WMT31"/>
      <c r="WMU31"/>
      <c r="WMV31"/>
      <c r="WMW31"/>
      <c r="WMX31"/>
      <c r="WMY31"/>
      <c r="WMZ31"/>
      <c r="WNA31"/>
      <c r="WNB31"/>
      <c r="WNC31"/>
      <c r="WND31"/>
      <c r="WNE31"/>
      <c r="WNF31"/>
      <c r="WNG31"/>
      <c r="WNH31"/>
      <c r="WNI31"/>
      <c r="WNJ31"/>
      <c r="WNK31"/>
      <c r="WNL31"/>
      <c r="WNM31"/>
      <c r="WNN31"/>
      <c r="WNO31"/>
      <c r="WNP31"/>
      <c r="WNQ31"/>
      <c r="WNR31"/>
      <c r="WNS31"/>
      <c r="WNT31"/>
      <c r="WNU31"/>
      <c r="WNV31"/>
      <c r="WNW31"/>
      <c r="WNX31"/>
      <c r="WNY31"/>
      <c r="WNZ31"/>
      <c r="WOA31"/>
      <c r="WOB31"/>
      <c r="WOC31"/>
      <c r="WOD31"/>
      <c r="WOE31"/>
      <c r="WOF31"/>
      <c r="WOG31"/>
      <c r="WOH31"/>
      <c r="WOI31"/>
      <c r="WOJ31"/>
      <c r="WOK31"/>
      <c r="WOL31"/>
      <c r="WOM31"/>
      <c r="WON31"/>
      <c r="WOO31"/>
      <c r="WOP31"/>
      <c r="WOQ31"/>
      <c r="WOR31"/>
      <c r="WOS31"/>
      <c r="WOT31"/>
      <c r="WOU31"/>
      <c r="WOV31"/>
      <c r="WOW31"/>
      <c r="WOX31"/>
      <c r="WOY31"/>
      <c r="WOZ31"/>
      <c r="WPA31"/>
      <c r="WPB31"/>
      <c r="WPC31"/>
      <c r="WPD31"/>
      <c r="WPE31"/>
      <c r="WPF31"/>
      <c r="WPG31"/>
      <c r="WPH31"/>
      <c r="WPI31"/>
      <c r="WPJ31"/>
      <c r="WPK31"/>
      <c r="WPL31"/>
      <c r="WPM31"/>
      <c r="WPN31"/>
      <c r="WPO31"/>
      <c r="WPP31"/>
      <c r="WPQ31"/>
      <c r="WPR31"/>
      <c r="WPS31"/>
      <c r="WPT31"/>
      <c r="WPU31"/>
      <c r="WPV31"/>
      <c r="WPW31"/>
      <c r="WPX31"/>
      <c r="WPY31"/>
      <c r="WPZ31"/>
      <c r="WQA31"/>
      <c r="WQB31"/>
      <c r="WQC31"/>
      <c r="WQD31"/>
      <c r="WQE31"/>
      <c r="WQF31"/>
      <c r="WQG31"/>
      <c r="WQH31"/>
      <c r="WQI31"/>
      <c r="WQJ31"/>
      <c r="WQK31"/>
      <c r="WQL31"/>
      <c r="WQM31"/>
      <c r="WQN31"/>
      <c r="WQO31"/>
      <c r="WQP31"/>
      <c r="WQQ31"/>
      <c r="WQR31"/>
      <c r="WQS31"/>
      <c r="WQT31"/>
      <c r="WQU31"/>
      <c r="WQV31"/>
      <c r="WQW31"/>
      <c r="WQX31"/>
      <c r="WQY31"/>
      <c r="WQZ31"/>
      <c r="WRA31"/>
      <c r="WRB31"/>
      <c r="WRC31"/>
      <c r="WRD31"/>
      <c r="WRE31"/>
      <c r="WRF31"/>
      <c r="WRG31"/>
      <c r="WRH31"/>
      <c r="WRI31"/>
      <c r="WRJ31"/>
      <c r="WRK31"/>
      <c r="WRL31"/>
      <c r="WRM31"/>
      <c r="WRN31"/>
      <c r="WRO31"/>
      <c r="WRP31"/>
      <c r="WRQ31"/>
      <c r="WRR31"/>
      <c r="WRS31"/>
      <c r="WRT31"/>
      <c r="WRU31"/>
      <c r="WRV31"/>
      <c r="WRW31"/>
      <c r="WRX31"/>
      <c r="WRY31"/>
      <c r="WRZ31"/>
      <c r="WSA31"/>
      <c r="WSB31"/>
      <c r="WSC31"/>
      <c r="WSD31"/>
      <c r="WSE31"/>
      <c r="WSF31"/>
      <c r="WSG31"/>
      <c r="WSH31"/>
      <c r="WSI31"/>
      <c r="WSJ31"/>
      <c r="WSK31"/>
      <c r="WSL31"/>
      <c r="WSM31"/>
      <c r="WSN31"/>
      <c r="WSO31"/>
      <c r="WSP31"/>
      <c r="WSQ31"/>
      <c r="WSR31"/>
      <c r="WSS31"/>
      <c r="WST31"/>
      <c r="WSU31"/>
      <c r="WSV31"/>
      <c r="WSW31"/>
      <c r="WSX31"/>
      <c r="WSY31"/>
      <c r="WSZ31"/>
      <c r="WTA31"/>
      <c r="WTB31"/>
      <c r="WTC31"/>
      <c r="WTD31"/>
      <c r="WTE31"/>
      <c r="WTF31"/>
      <c r="WTG31"/>
      <c r="WTH31"/>
      <c r="WTI31"/>
      <c r="WTJ31"/>
      <c r="WTK31"/>
      <c r="WTL31"/>
      <c r="WTM31"/>
      <c r="WTN31"/>
      <c r="WTO31"/>
      <c r="WTP31"/>
      <c r="WTQ31"/>
      <c r="WTR31"/>
      <c r="WTS31"/>
      <c r="WTT31"/>
      <c r="WTU31"/>
      <c r="WTV31"/>
      <c r="WTW31"/>
      <c r="WTX31"/>
      <c r="WTY31"/>
      <c r="WTZ31"/>
      <c r="WUA31"/>
      <c r="WUB31"/>
      <c r="WUC31"/>
      <c r="WUD31"/>
      <c r="WUE31"/>
      <c r="WUF31"/>
      <c r="WUG31"/>
      <c r="WUH31"/>
      <c r="WUI31"/>
      <c r="WUJ31"/>
      <c r="WUK31"/>
      <c r="WUL31"/>
      <c r="WUM31"/>
      <c r="WUN31"/>
      <c r="WUO31"/>
      <c r="WUP31"/>
      <c r="WUQ31"/>
      <c r="WUR31"/>
      <c r="WUS31"/>
      <c r="WUT31"/>
      <c r="WUU31"/>
      <c r="WUV31"/>
      <c r="WUW31"/>
      <c r="WUX31"/>
      <c r="WUY31"/>
      <c r="WUZ31"/>
      <c r="WVA31"/>
      <c r="WVB31"/>
      <c r="WVC31"/>
      <c r="WVD31"/>
      <c r="WVE31"/>
      <c r="WVF31"/>
      <c r="WVG31"/>
      <c r="WVH31"/>
      <c r="WVI31"/>
      <c r="WVJ31"/>
      <c r="WVK31"/>
      <c r="WVL31"/>
      <c r="WVM31"/>
      <c r="WVN31"/>
      <c r="WVO31"/>
      <c r="WVP31"/>
      <c r="WVQ31"/>
      <c r="WVR31"/>
      <c r="WVS31"/>
      <c r="WVT31"/>
      <c r="WVU31"/>
      <c r="WVV31"/>
      <c r="WVW31"/>
      <c r="WVX31"/>
      <c r="WVY31"/>
      <c r="WVZ31"/>
      <c r="WWA31"/>
      <c r="WWB31"/>
      <c r="WWC31"/>
      <c r="WWD31"/>
      <c r="WWE31"/>
      <c r="WWF31"/>
      <c r="WWG31"/>
      <c r="WWH31"/>
      <c r="WWI31"/>
      <c r="WWJ31"/>
      <c r="WWK31"/>
      <c r="WWL31"/>
      <c r="WWM31"/>
      <c r="WWN31"/>
      <c r="WWO31"/>
      <c r="WWP31"/>
      <c r="WWQ31"/>
      <c r="WWR31"/>
      <c r="WWS31"/>
      <c r="WWT31"/>
      <c r="WWU31"/>
      <c r="WWV31"/>
      <c r="WWW31"/>
      <c r="WWX31"/>
      <c r="WWY31"/>
      <c r="WWZ31"/>
      <c r="WXA31"/>
      <c r="WXB31"/>
      <c r="WXC31"/>
      <c r="WXD31"/>
      <c r="WXE31"/>
      <c r="WXF31"/>
      <c r="WXG31"/>
      <c r="WXH31"/>
      <c r="WXI31"/>
      <c r="WXJ31"/>
      <c r="WXK31"/>
      <c r="WXL31"/>
      <c r="WXM31"/>
      <c r="WXN31"/>
      <c r="WXO31"/>
      <c r="WXP31"/>
      <c r="WXQ31"/>
      <c r="WXR31"/>
      <c r="WXS31"/>
      <c r="WXT31"/>
      <c r="WXU31"/>
      <c r="WXV31"/>
      <c r="WXW31"/>
      <c r="WXX31"/>
      <c r="WXY31"/>
      <c r="WXZ31"/>
      <c r="WYA31"/>
      <c r="WYB31"/>
      <c r="WYC31"/>
      <c r="WYD31"/>
      <c r="WYE31"/>
      <c r="WYF31"/>
      <c r="WYG31"/>
      <c r="WYH31"/>
      <c r="WYI31"/>
      <c r="WYJ31"/>
      <c r="WYK31"/>
      <c r="WYL31"/>
      <c r="WYM31"/>
      <c r="WYN31"/>
      <c r="WYO31"/>
      <c r="WYP31"/>
      <c r="WYQ31"/>
      <c r="WYR31"/>
      <c r="WYS31"/>
      <c r="WYT31"/>
      <c r="WYU31"/>
      <c r="WYV31"/>
      <c r="WYW31"/>
      <c r="WYX31"/>
      <c r="WYY31"/>
      <c r="WYZ31"/>
      <c r="WZA31"/>
      <c r="WZB31"/>
      <c r="WZC31"/>
      <c r="WZD31"/>
      <c r="WZE31"/>
      <c r="WZF31"/>
      <c r="WZG31"/>
      <c r="WZH31"/>
      <c r="WZI31"/>
      <c r="WZJ31"/>
      <c r="WZK31"/>
      <c r="WZL31"/>
      <c r="WZM31"/>
      <c r="WZN31"/>
      <c r="WZO31"/>
      <c r="WZP31"/>
      <c r="WZQ31"/>
      <c r="WZR31"/>
      <c r="WZS31"/>
      <c r="WZT31"/>
      <c r="WZU31"/>
      <c r="WZV31"/>
      <c r="WZW31"/>
      <c r="WZX31"/>
      <c r="WZY31"/>
      <c r="WZZ31"/>
      <c r="XAA31"/>
      <c r="XAB31"/>
      <c r="XAC31"/>
      <c r="XAD31"/>
      <c r="XAE31"/>
      <c r="XAF31"/>
      <c r="XAG31"/>
      <c r="XAH31"/>
      <c r="XAI31"/>
      <c r="XAJ31"/>
      <c r="XAK31"/>
      <c r="XAL31"/>
      <c r="XAM31"/>
      <c r="XAN31"/>
      <c r="XAO31"/>
      <c r="XAP31"/>
      <c r="XAQ31"/>
      <c r="XAR31"/>
      <c r="XAS31"/>
      <c r="XAT31"/>
      <c r="XAU31"/>
      <c r="XAV31"/>
      <c r="XAW31"/>
      <c r="XAX31"/>
      <c r="XAY31"/>
      <c r="XAZ31"/>
      <c r="XBA31"/>
      <c r="XBB31"/>
      <c r="XBC31"/>
      <c r="XBD31"/>
      <c r="XBE31"/>
      <c r="XBF31"/>
      <c r="XBG31"/>
      <c r="XBH31"/>
      <c r="XBI31"/>
      <c r="XBJ31"/>
      <c r="XBK31"/>
      <c r="XBL31"/>
      <c r="XBM31"/>
      <c r="XBN31"/>
      <c r="XBO31"/>
      <c r="XBP31"/>
      <c r="XBQ31"/>
      <c r="XBR31"/>
      <c r="XBS31"/>
      <c r="XBT31"/>
      <c r="XBU31"/>
      <c r="XBV31"/>
      <c r="XBW31"/>
      <c r="XBX31"/>
      <c r="XBY31"/>
      <c r="XBZ31"/>
      <c r="XCA31"/>
      <c r="XCB31"/>
      <c r="XCC31"/>
      <c r="XCD31"/>
      <c r="XCE31"/>
      <c r="XCF31"/>
      <c r="XCG31"/>
      <c r="XCH31"/>
      <c r="XCI31"/>
      <c r="XCJ31"/>
      <c r="XCK31"/>
      <c r="XCL31"/>
      <c r="XCM31"/>
      <c r="XCN31"/>
      <c r="XCO31"/>
      <c r="XCP31"/>
      <c r="XCQ31"/>
      <c r="XCR31"/>
      <c r="XCS31"/>
      <c r="XCT31"/>
      <c r="XCU31"/>
      <c r="XCV31"/>
      <c r="XCW31"/>
      <c r="XCX31"/>
      <c r="XCY31"/>
      <c r="XCZ31"/>
      <c r="XDA31"/>
      <c r="XDB31"/>
      <c r="XDC31"/>
      <c r="XDD31"/>
      <c r="XDE31"/>
      <c r="XDF31"/>
      <c r="XDG31"/>
      <c r="XDH31"/>
      <c r="XDI31"/>
      <c r="XDJ31"/>
      <c r="XDK31"/>
      <c r="XDL31"/>
      <c r="XDM31"/>
      <c r="XDN31"/>
      <c r="XDO31"/>
      <c r="XDP31"/>
      <c r="XDQ31"/>
      <c r="XDR31"/>
      <c r="XDS31"/>
      <c r="XDT31"/>
      <c r="XDU31"/>
      <c r="XDV31"/>
      <c r="XDW31"/>
      <c r="XDX31"/>
      <c r="XDY31"/>
      <c r="XDZ31"/>
      <c r="XEA31"/>
      <c r="XEB31"/>
      <c r="XEC31"/>
      <c r="XED31"/>
      <c r="XEE31"/>
      <c r="XEF31"/>
      <c r="XEG31"/>
      <c r="XEH31"/>
      <c r="XEI31"/>
      <c r="XEJ31"/>
      <c r="XEK31"/>
      <c r="XEL31"/>
      <c r="XEM31"/>
      <c r="XEN31"/>
      <c r="XEO31"/>
      <c r="XEP31"/>
      <c r="XEQ31"/>
      <c r="XER31"/>
      <c r="XES31"/>
      <c r="XET31"/>
      <c r="XEU31"/>
      <c r="XEV31"/>
      <c r="XEW31"/>
      <c r="XEX31"/>
      <c r="XEY31"/>
      <c r="XEZ31"/>
      <c r="XFA31"/>
      <c r="XFB31"/>
      <c r="XFC31"/>
    </row>
    <row r="32" spans="2:16383" s="96" customFormat="1" ht="81" customHeight="1" thickBot="1" x14ac:dyDescent="0.3">
      <c r="B32" s="205" t="s">
        <v>1755</v>
      </c>
      <c r="C32" s="70"/>
      <c r="D32" s="70"/>
      <c r="E32" s="70"/>
      <c r="F32" s="70"/>
      <c r="G32" s="70"/>
      <c r="H32" s="70"/>
      <c r="I32" s="70"/>
      <c r="J32" s="70"/>
      <c r="K32" s="70"/>
      <c r="L32" s="70"/>
      <c r="M32" s="70"/>
      <c r="N32" s="70"/>
      <c r="O32" s="70"/>
      <c r="P32" s="70"/>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c r="IW32"/>
      <c r="IX32"/>
      <c r="IY32"/>
      <c r="IZ32"/>
      <c r="JA32"/>
      <c r="JB32"/>
      <c r="JC32"/>
      <c r="JD32"/>
      <c r="JE32"/>
      <c r="JF32"/>
      <c r="JG32"/>
      <c r="JH32"/>
      <c r="JI32"/>
      <c r="JJ32"/>
      <c r="JK32"/>
      <c r="JL32"/>
      <c r="JM32"/>
      <c r="JN32"/>
      <c r="JO32"/>
      <c r="JP32"/>
      <c r="JQ32"/>
      <c r="JR32"/>
      <c r="JS32"/>
      <c r="JT32"/>
      <c r="JU32"/>
      <c r="JV32"/>
      <c r="JW32"/>
      <c r="JX32"/>
      <c r="JY32"/>
      <c r="JZ32"/>
      <c r="KA32"/>
      <c r="KB32"/>
      <c r="KC32"/>
      <c r="KD32"/>
      <c r="KE32"/>
      <c r="KF32"/>
      <c r="KG32"/>
      <c r="KH32"/>
      <c r="KI32"/>
      <c r="KJ32"/>
      <c r="KK32"/>
      <c r="KL32"/>
      <c r="KM32"/>
      <c r="KN32"/>
      <c r="KO32"/>
      <c r="KP32"/>
      <c r="KQ32"/>
      <c r="KR32"/>
      <c r="KS32"/>
      <c r="KT32"/>
      <c r="KU32"/>
      <c r="KV32"/>
      <c r="KW32"/>
      <c r="KX32"/>
      <c r="KY32"/>
      <c r="KZ32"/>
      <c r="LA32"/>
      <c r="LB32"/>
      <c r="LC32"/>
      <c r="LD32"/>
      <c r="LE32"/>
      <c r="LF32"/>
      <c r="LG32"/>
      <c r="LH32"/>
      <c r="LI32"/>
      <c r="LJ32"/>
      <c r="LK32"/>
      <c r="LL32"/>
      <c r="LM32"/>
      <c r="LN32"/>
      <c r="LO32"/>
      <c r="LP32"/>
      <c r="LQ32"/>
      <c r="LR32"/>
      <c r="LS32"/>
      <c r="LT32"/>
      <c r="LU32"/>
      <c r="LV32"/>
      <c r="LW32"/>
      <c r="LX32"/>
      <c r="LY32"/>
      <c r="LZ32"/>
      <c r="MA32"/>
      <c r="MB32"/>
      <c r="MC32"/>
      <c r="MD32"/>
      <c r="ME32"/>
      <c r="MF32"/>
      <c r="MG32"/>
      <c r="MH32"/>
      <c r="MI32"/>
      <c r="MJ32"/>
      <c r="MK32"/>
      <c r="ML32"/>
      <c r="MM32"/>
      <c r="MN32"/>
      <c r="MO32"/>
      <c r="MP32"/>
      <c r="MQ32"/>
      <c r="MR32"/>
      <c r="MS32"/>
      <c r="MT32"/>
      <c r="MU32"/>
      <c r="MV32"/>
      <c r="MW32"/>
      <c r="MX32"/>
      <c r="MY32"/>
      <c r="MZ32"/>
      <c r="NA32"/>
      <c r="NB32"/>
      <c r="NC32"/>
      <c r="ND32"/>
      <c r="NE32"/>
      <c r="NF32"/>
      <c r="NG32"/>
      <c r="NH32"/>
      <c r="NI32"/>
      <c r="NJ32"/>
      <c r="NK32"/>
      <c r="NL32"/>
      <c r="NM32"/>
      <c r="NN32"/>
      <c r="NO32"/>
      <c r="NP32"/>
      <c r="NQ32"/>
      <c r="NR32"/>
      <c r="NS32"/>
      <c r="NT32"/>
      <c r="NU32"/>
      <c r="NV32"/>
      <c r="NW32"/>
      <c r="NX32"/>
      <c r="NY32"/>
      <c r="NZ32"/>
      <c r="OA32"/>
      <c r="OB32"/>
      <c r="OC32"/>
      <c r="OD32"/>
      <c r="OE32"/>
      <c r="OF32"/>
      <c r="OG32"/>
      <c r="OH32"/>
      <c r="OI32"/>
      <c r="OJ32"/>
      <c r="OK32"/>
      <c r="OL32"/>
      <c r="OM32"/>
      <c r="ON32"/>
      <c r="OO32"/>
      <c r="OP32"/>
      <c r="OQ32"/>
      <c r="OR32"/>
      <c r="OS32"/>
      <c r="OT32"/>
      <c r="OU32"/>
      <c r="OV32"/>
      <c r="OW32"/>
      <c r="OX32"/>
      <c r="OY32"/>
      <c r="OZ32"/>
      <c r="PA32"/>
      <c r="PB32"/>
      <c r="PC32"/>
      <c r="PD32"/>
      <c r="PE32"/>
      <c r="PF32"/>
      <c r="PG32"/>
      <c r="PH32"/>
      <c r="PI32"/>
      <c r="PJ32"/>
      <c r="PK32"/>
      <c r="PL32"/>
      <c r="PM32"/>
      <c r="PN32"/>
      <c r="PO32"/>
      <c r="PP32"/>
      <c r="PQ32"/>
      <c r="PR32"/>
      <c r="PS32"/>
      <c r="PT32"/>
      <c r="PU32"/>
      <c r="PV32"/>
      <c r="PW32"/>
      <c r="PX32"/>
      <c r="PY32"/>
      <c r="PZ32"/>
      <c r="QA32"/>
      <c r="QB32"/>
      <c r="QC32"/>
      <c r="QD32"/>
      <c r="QE32"/>
      <c r="QF32"/>
      <c r="QG32"/>
      <c r="QH32"/>
      <c r="QI32"/>
      <c r="QJ32"/>
      <c r="QK32"/>
      <c r="QL32"/>
      <c r="QM32"/>
      <c r="QN32"/>
      <c r="QO32"/>
      <c r="QP32"/>
      <c r="QQ32"/>
      <c r="QR32"/>
      <c r="QS32"/>
      <c r="QT32"/>
      <c r="QU32"/>
      <c r="QV32"/>
      <c r="QW32"/>
      <c r="QX32"/>
      <c r="QY32"/>
      <c r="QZ32"/>
      <c r="RA32"/>
      <c r="RB32"/>
      <c r="RC32"/>
      <c r="RD32"/>
      <c r="RE32"/>
      <c r="RF32"/>
      <c r="RG32"/>
      <c r="RH32"/>
      <c r="RI32"/>
      <c r="RJ32"/>
      <c r="RK32"/>
      <c r="RL32"/>
      <c r="RM32"/>
      <c r="RN32"/>
      <c r="RO32"/>
      <c r="RP32"/>
      <c r="RQ32"/>
      <c r="RR32"/>
      <c r="RS32"/>
      <c r="RT32"/>
      <c r="RU32"/>
      <c r="RV32"/>
      <c r="RW32"/>
      <c r="RX32"/>
      <c r="RY32"/>
      <c r="RZ32"/>
      <c r="SA32"/>
      <c r="SB32"/>
      <c r="SC32"/>
      <c r="SD32"/>
      <c r="SE32"/>
      <c r="SF32"/>
      <c r="SG32"/>
      <c r="SH32"/>
      <c r="SI32"/>
      <c r="SJ32"/>
      <c r="SK32"/>
      <c r="SL32"/>
      <c r="SM32"/>
      <c r="SN32"/>
      <c r="SO32"/>
      <c r="SP32"/>
      <c r="SQ32"/>
      <c r="SR32"/>
      <c r="SS32"/>
      <c r="ST32"/>
      <c r="SU32"/>
      <c r="SV32"/>
      <c r="SW32"/>
      <c r="SX32"/>
      <c r="SY32"/>
      <c r="SZ32"/>
      <c r="TA32"/>
      <c r="TB32"/>
      <c r="TC32"/>
      <c r="TD32"/>
      <c r="TE32"/>
      <c r="TF32"/>
      <c r="TG32"/>
      <c r="TH32"/>
      <c r="TI32"/>
      <c r="TJ32"/>
      <c r="TK32"/>
      <c r="TL32"/>
      <c r="TM32"/>
      <c r="TN32"/>
      <c r="TO32"/>
      <c r="TP32"/>
      <c r="TQ32"/>
      <c r="TR32"/>
      <c r="TS32"/>
      <c r="TT32"/>
      <c r="TU32"/>
      <c r="TV32"/>
      <c r="TW32"/>
      <c r="TX32"/>
      <c r="TY32"/>
      <c r="TZ32"/>
      <c r="UA32"/>
      <c r="UB32"/>
      <c r="UC32"/>
      <c r="UD32"/>
      <c r="UE32"/>
      <c r="UF32"/>
      <c r="UG32"/>
      <c r="UH32"/>
      <c r="UI32"/>
      <c r="UJ32"/>
      <c r="UK32"/>
      <c r="UL32"/>
      <c r="UM32"/>
      <c r="UN32"/>
      <c r="UO32"/>
      <c r="UP32"/>
      <c r="UQ32"/>
      <c r="UR32"/>
      <c r="US32"/>
      <c r="UT32"/>
      <c r="UU32"/>
      <c r="UV32"/>
      <c r="UW32"/>
      <c r="UX32"/>
      <c r="UY32"/>
      <c r="UZ32"/>
      <c r="VA32"/>
      <c r="VB32"/>
      <c r="VC32"/>
      <c r="VD32"/>
      <c r="VE32"/>
      <c r="VF32"/>
      <c r="VG32"/>
      <c r="VH32"/>
      <c r="VI32"/>
      <c r="VJ32"/>
      <c r="VK32"/>
      <c r="VL32"/>
      <c r="VM32"/>
      <c r="VN32"/>
      <c r="VO32"/>
      <c r="VP32"/>
      <c r="VQ32"/>
      <c r="VR32"/>
      <c r="VS32"/>
      <c r="VT32"/>
      <c r="VU32"/>
      <c r="VV32"/>
      <c r="VW32"/>
      <c r="VX32"/>
      <c r="VY32"/>
      <c r="VZ32"/>
      <c r="WA32"/>
      <c r="WB32"/>
      <c r="WC32"/>
      <c r="WD32"/>
      <c r="WE32"/>
      <c r="WF32"/>
      <c r="WG32"/>
      <c r="WH32"/>
      <c r="WI32"/>
      <c r="WJ32"/>
      <c r="WK32"/>
      <c r="WL32"/>
      <c r="WM32"/>
      <c r="WN32"/>
      <c r="WO32"/>
      <c r="WP32"/>
      <c r="WQ32"/>
      <c r="WR32"/>
      <c r="WS32"/>
      <c r="WT32"/>
      <c r="WU32"/>
      <c r="WV32"/>
      <c r="WW32"/>
      <c r="WX32"/>
      <c r="WY32"/>
      <c r="WZ32"/>
      <c r="XA32"/>
      <c r="XB32"/>
      <c r="XC32"/>
      <c r="XD32"/>
      <c r="XE32"/>
      <c r="XF32"/>
      <c r="XG32"/>
      <c r="XH32"/>
      <c r="XI32"/>
      <c r="XJ32"/>
      <c r="XK32"/>
      <c r="XL32"/>
      <c r="XM32"/>
      <c r="XN32"/>
      <c r="XO32"/>
      <c r="XP32"/>
      <c r="XQ32"/>
      <c r="XR32"/>
      <c r="XS32"/>
      <c r="XT32"/>
      <c r="XU32"/>
      <c r="XV32"/>
      <c r="XW32"/>
      <c r="XX32"/>
      <c r="XY32"/>
      <c r="XZ32"/>
      <c r="YA32"/>
      <c r="YB32"/>
      <c r="YC32"/>
      <c r="YD32"/>
      <c r="YE32"/>
      <c r="YF32"/>
      <c r="YG32"/>
      <c r="YH32"/>
      <c r="YI32"/>
      <c r="YJ32"/>
      <c r="YK32"/>
      <c r="YL32"/>
      <c r="YM32"/>
      <c r="YN32"/>
      <c r="YO32"/>
      <c r="YP32"/>
      <c r="YQ32"/>
      <c r="YR32"/>
      <c r="YS32"/>
      <c r="YT32"/>
      <c r="YU32"/>
      <c r="YV32"/>
      <c r="YW32"/>
      <c r="YX32"/>
      <c r="YY32"/>
      <c r="YZ32"/>
      <c r="ZA32"/>
      <c r="ZB32"/>
      <c r="ZC32"/>
      <c r="ZD32"/>
      <c r="ZE32"/>
      <c r="ZF32"/>
      <c r="ZG32"/>
      <c r="ZH32"/>
      <c r="ZI32"/>
      <c r="ZJ32"/>
      <c r="ZK32"/>
      <c r="ZL32"/>
      <c r="ZM32"/>
      <c r="ZN32"/>
      <c r="ZO32"/>
      <c r="ZP32"/>
      <c r="ZQ32"/>
      <c r="ZR32"/>
      <c r="ZS32"/>
      <c r="ZT32"/>
      <c r="ZU32"/>
      <c r="ZV32"/>
      <c r="ZW32"/>
      <c r="ZX32"/>
      <c r="ZY32"/>
      <c r="ZZ32"/>
      <c r="AAA32"/>
      <c r="AAB32"/>
      <c r="AAC32"/>
      <c r="AAD32"/>
      <c r="AAE32"/>
      <c r="AAF32"/>
      <c r="AAG32"/>
      <c r="AAH32"/>
      <c r="AAI32"/>
      <c r="AAJ32"/>
      <c r="AAK32"/>
      <c r="AAL32"/>
      <c r="AAM32"/>
      <c r="AAN32"/>
      <c r="AAO32"/>
      <c r="AAP32"/>
      <c r="AAQ32"/>
      <c r="AAR32"/>
      <c r="AAS32"/>
      <c r="AAT32"/>
      <c r="AAU32"/>
      <c r="AAV32"/>
      <c r="AAW32"/>
      <c r="AAX32"/>
      <c r="AAY32"/>
      <c r="AAZ32"/>
      <c r="ABA32"/>
      <c r="ABB32"/>
      <c r="ABC32"/>
      <c r="ABD32"/>
      <c r="ABE32"/>
      <c r="ABF32"/>
      <c r="ABG32"/>
      <c r="ABH32"/>
      <c r="ABI32"/>
      <c r="ABJ32"/>
      <c r="ABK32"/>
      <c r="ABL32"/>
      <c r="ABM32"/>
      <c r="ABN32"/>
      <c r="ABO32"/>
      <c r="ABP32"/>
      <c r="ABQ32"/>
      <c r="ABR32"/>
      <c r="ABS32"/>
      <c r="ABT32"/>
      <c r="ABU32"/>
      <c r="ABV32"/>
      <c r="ABW32"/>
      <c r="ABX32"/>
      <c r="ABY32"/>
      <c r="ABZ32"/>
      <c r="ACA32"/>
      <c r="ACB32"/>
      <c r="ACC32"/>
      <c r="ACD32"/>
      <c r="ACE32"/>
      <c r="ACF32"/>
      <c r="ACG32"/>
      <c r="ACH32"/>
      <c r="ACI32"/>
      <c r="ACJ32"/>
      <c r="ACK32"/>
      <c r="ACL32"/>
      <c r="ACM32"/>
      <c r="ACN32"/>
      <c r="ACO32"/>
      <c r="ACP32"/>
      <c r="ACQ32"/>
      <c r="ACR32"/>
      <c r="ACS32"/>
      <c r="ACT32"/>
      <c r="ACU32"/>
      <c r="ACV32"/>
      <c r="ACW32"/>
      <c r="ACX32"/>
      <c r="ACY32"/>
      <c r="ACZ32"/>
      <c r="ADA32"/>
      <c r="ADB32"/>
      <c r="ADC32"/>
      <c r="ADD32"/>
      <c r="ADE32"/>
      <c r="ADF32"/>
      <c r="ADG32"/>
      <c r="ADH32"/>
      <c r="ADI32"/>
      <c r="ADJ32"/>
      <c r="ADK32"/>
      <c r="ADL32"/>
      <c r="ADM32"/>
      <c r="ADN32"/>
      <c r="ADO32"/>
      <c r="ADP32"/>
      <c r="ADQ32"/>
      <c r="ADR32"/>
      <c r="ADS32"/>
      <c r="ADT32"/>
      <c r="ADU32"/>
      <c r="ADV32"/>
      <c r="ADW32"/>
      <c r="ADX32"/>
      <c r="ADY32"/>
      <c r="ADZ32"/>
      <c r="AEA32"/>
      <c r="AEB32"/>
      <c r="AEC32"/>
      <c r="AED32"/>
      <c r="AEE32"/>
      <c r="AEF32"/>
      <c r="AEG32"/>
      <c r="AEH32"/>
      <c r="AEI32"/>
      <c r="AEJ32"/>
      <c r="AEK32"/>
      <c r="AEL32"/>
      <c r="AEM32"/>
      <c r="AEN32"/>
      <c r="AEO32"/>
      <c r="AEP32"/>
      <c r="AEQ32"/>
      <c r="AER32"/>
      <c r="AES32"/>
      <c r="AET32"/>
      <c r="AEU32"/>
      <c r="AEV32"/>
      <c r="AEW32"/>
      <c r="AEX32"/>
      <c r="AEY32"/>
      <c r="AEZ32"/>
      <c r="AFA32"/>
      <c r="AFB32"/>
      <c r="AFC32"/>
      <c r="AFD32"/>
      <c r="AFE32"/>
      <c r="AFF32"/>
      <c r="AFG32"/>
      <c r="AFH32"/>
      <c r="AFI32"/>
      <c r="AFJ32"/>
      <c r="AFK32"/>
      <c r="AFL32"/>
      <c r="AFM32"/>
      <c r="AFN32"/>
      <c r="AFO32"/>
      <c r="AFP32"/>
      <c r="AFQ32"/>
      <c r="AFR32"/>
      <c r="AFS32"/>
      <c r="AFT32"/>
      <c r="AFU32"/>
      <c r="AFV32"/>
      <c r="AFW32"/>
      <c r="AFX32"/>
      <c r="AFY32"/>
      <c r="AFZ32"/>
      <c r="AGA32"/>
      <c r="AGB32"/>
      <c r="AGC32"/>
      <c r="AGD32"/>
      <c r="AGE32"/>
      <c r="AGF32"/>
      <c r="AGG32"/>
      <c r="AGH32"/>
      <c r="AGI32"/>
      <c r="AGJ32"/>
      <c r="AGK32"/>
      <c r="AGL32"/>
      <c r="AGM32"/>
      <c r="AGN32"/>
      <c r="AGO32"/>
      <c r="AGP32"/>
      <c r="AGQ32"/>
      <c r="AGR32"/>
      <c r="AGS32"/>
      <c r="AGT32"/>
      <c r="AGU32"/>
      <c r="AGV32"/>
      <c r="AGW32"/>
      <c r="AGX32"/>
      <c r="AGY32"/>
      <c r="AGZ32"/>
      <c r="AHA32"/>
      <c r="AHB32"/>
      <c r="AHC32"/>
      <c r="AHD32"/>
      <c r="AHE32"/>
      <c r="AHF32"/>
      <c r="AHG32"/>
      <c r="AHH32"/>
      <c r="AHI32"/>
      <c r="AHJ32"/>
      <c r="AHK32"/>
      <c r="AHL32"/>
      <c r="AHM32"/>
      <c r="AHN32"/>
      <c r="AHO32"/>
      <c r="AHP32"/>
      <c r="AHQ32"/>
      <c r="AHR32"/>
      <c r="AHS32"/>
      <c r="AHT32"/>
      <c r="AHU32"/>
      <c r="AHV32"/>
      <c r="AHW32"/>
      <c r="AHX32"/>
      <c r="AHY32"/>
      <c r="AHZ32"/>
      <c r="AIA32"/>
      <c r="AIB32"/>
      <c r="AIC32"/>
      <c r="AID32"/>
      <c r="AIE32"/>
      <c r="AIF32"/>
      <c r="AIG32"/>
      <c r="AIH32"/>
      <c r="AII32"/>
      <c r="AIJ32"/>
      <c r="AIK32"/>
      <c r="AIL32"/>
      <c r="AIM32"/>
      <c r="AIN32"/>
      <c r="AIO32"/>
      <c r="AIP32"/>
      <c r="AIQ32"/>
      <c r="AIR32"/>
      <c r="AIS32"/>
      <c r="AIT32"/>
      <c r="AIU32"/>
      <c r="AIV32"/>
      <c r="AIW32"/>
      <c r="AIX32"/>
      <c r="AIY32"/>
      <c r="AIZ32"/>
      <c r="AJA32"/>
      <c r="AJB32"/>
      <c r="AJC32"/>
      <c r="AJD32"/>
      <c r="AJE32"/>
      <c r="AJF32"/>
      <c r="AJG32"/>
      <c r="AJH32"/>
      <c r="AJI32"/>
      <c r="AJJ32"/>
      <c r="AJK32"/>
      <c r="AJL32"/>
      <c r="AJM32"/>
      <c r="AJN32"/>
      <c r="AJO32"/>
      <c r="AJP32"/>
      <c r="AJQ32"/>
      <c r="AJR32"/>
      <c r="AJS32"/>
      <c r="AJT32"/>
      <c r="AJU32"/>
      <c r="AJV32"/>
      <c r="AJW32"/>
      <c r="AJX32"/>
      <c r="AJY32"/>
      <c r="AJZ32"/>
      <c r="AKA32"/>
      <c r="AKB32"/>
      <c r="AKC32"/>
      <c r="AKD32"/>
      <c r="AKE32"/>
      <c r="AKF32"/>
      <c r="AKG32"/>
      <c r="AKH32"/>
      <c r="AKI32"/>
      <c r="AKJ32"/>
      <c r="AKK32"/>
      <c r="AKL32"/>
      <c r="AKM32"/>
      <c r="AKN32"/>
      <c r="AKO32"/>
      <c r="AKP32"/>
      <c r="AKQ32"/>
      <c r="AKR32"/>
      <c r="AKS32"/>
      <c r="AKT32"/>
      <c r="AKU32"/>
      <c r="AKV32"/>
      <c r="AKW32"/>
      <c r="AKX32"/>
      <c r="AKY32"/>
      <c r="AKZ32"/>
      <c r="ALA32"/>
      <c r="ALB32"/>
      <c r="ALC32"/>
      <c r="ALD32"/>
      <c r="ALE32"/>
      <c r="ALF32"/>
      <c r="ALG32"/>
      <c r="ALH32"/>
      <c r="ALI32"/>
      <c r="ALJ32"/>
      <c r="ALK32"/>
      <c r="ALL32"/>
      <c r="ALM32"/>
      <c r="ALN32"/>
      <c r="ALO32"/>
      <c r="ALP32"/>
      <c r="ALQ32"/>
      <c r="ALR32"/>
      <c r="ALS32"/>
      <c r="ALT32"/>
      <c r="ALU32"/>
      <c r="ALV32"/>
      <c r="ALW32"/>
      <c r="ALX32"/>
      <c r="ALY32"/>
      <c r="ALZ32"/>
      <c r="AMA32"/>
      <c r="AMB32"/>
      <c r="AMC32"/>
      <c r="AMD32"/>
      <c r="AME32"/>
      <c r="AMF32"/>
      <c r="AMG32"/>
      <c r="AMH32"/>
      <c r="AMI32"/>
      <c r="AMJ32"/>
      <c r="AMK32"/>
      <c r="AML32"/>
      <c r="AMM32"/>
      <c r="AMN32"/>
      <c r="AMO32"/>
      <c r="AMP32"/>
      <c r="AMQ32"/>
      <c r="AMR32"/>
      <c r="AMS32"/>
      <c r="AMT32"/>
      <c r="AMU32"/>
      <c r="AMV32"/>
      <c r="AMW32"/>
      <c r="AMX32"/>
      <c r="AMY32"/>
      <c r="AMZ32"/>
      <c r="ANA32"/>
      <c r="ANB32"/>
      <c r="ANC32"/>
      <c r="AND32"/>
      <c r="ANE32"/>
      <c r="ANF32"/>
      <c r="ANG32"/>
      <c r="ANH32"/>
      <c r="ANI32"/>
      <c r="ANJ32"/>
      <c r="ANK32"/>
      <c r="ANL32"/>
      <c r="ANM32"/>
      <c r="ANN32"/>
      <c r="ANO32"/>
      <c r="ANP32"/>
      <c r="ANQ32"/>
      <c r="ANR32"/>
      <c r="ANS32"/>
      <c r="ANT32"/>
      <c r="ANU32"/>
      <c r="ANV32"/>
      <c r="ANW32"/>
      <c r="ANX32"/>
      <c r="ANY32"/>
      <c r="ANZ32"/>
      <c r="AOA32"/>
      <c r="AOB32"/>
      <c r="AOC32"/>
      <c r="AOD32"/>
      <c r="AOE32"/>
      <c r="AOF32"/>
      <c r="AOG32"/>
      <c r="AOH32"/>
      <c r="AOI32"/>
      <c r="AOJ32"/>
      <c r="AOK32"/>
      <c r="AOL32"/>
      <c r="AOM32"/>
      <c r="AON32"/>
      <c r="AOO32"/>
      <c r="AOP32"/>
      <c r="AOQ32"/>
      <c r="AOR32"/>
      <c r="AOS32"/>
      <c r="AOT32"/>
      <c r="AOU32"/>
      <c r="AOV32"/>
      <c r="AOW32"/>
      <c r="AOX32"/>
      <c r="AOY32"/>
      <c r="AOZ32"/>
      <c r="APA32"/>
      <c r="APB32"/>
      <c r="APC32"/>
      <c r="APD32"/>
      <c r="APE32"/>
      <c r="APF32"/>
      <c r="APG32"/>
      <c r="APH32"/>
      <c r="API32"/>
      <c r="APJ32"/>
      <c r="APK32"/>
      <c r="APL32"/>
      <c r="APM32"/>
      <c r="APN32"/>
      <c r="APO32"/>
      <c r="APP32"/>
      <c r="APQ32"/>
      <c r="APR32"/>
      <c r="APS32"/>
      <c r="APT32"/>
      <c r="APU32"/>
      <c r="APV32"/>
      <c r="APW32"/>
      <c r="APX32"/>
      <c r="APY32"/>
      <c r="APZ32"/>
      <c r="AQA32"/>
      <c r="AQB32"/>
      <c r="AQC32"/>
      <c r="AQD32"/>
      <c r="AQE32"/>
      <c r="AQF32"/>
      <c r="AQG32"/>
      <c r="AQH32"/>
      <c r="AQI32"/>
      <c r="AQJ32"/>
      <c r="AQK32"/>
      <c r="AQL32"/>
      <c r="AQM32"/>
      <c r="AQN32"/>
      <c r="AQO32"/>
      <c r="AQP32"/>
      <c r="AQQ32"/>
      <c r="AQR32"/>
      <c r="AQS32"/>
      <c r="AQT32"/>
      <c r="AQU32"/>
      <c r="AQV32"/>
      <c r="AQW32"/>
      <c r="AQX32"/>
      <c r="AQY32"/>
      <c r="AQZ32"/>
      <c r="ARA32"/>
      <c r="ARB32"/>
      <c r="ARC32"/>
      <c r="ARD32"/>
      <c r="ARE32"/>
      <c r="ARF32"/>
      <c r="ARG32"/>
      <c r="ARH32"/>
      <c r="ARI32"/>
      <c r="ARJ32"/>
      <c r="ARK32"/>
      <c r="ARL32"/>
      <c r="ARM32"/>
      <c r="ARN32"/>
      <c r="ARO32"/>
      <c r="ARP32"/>
      <c r="ARQ32"/>
      <c r="ARR32"/>
      <c r="ARS32"/>
      <c r="ART32"/>
      <c r="ARU32"/>
      <c r="ARV32"/>
      <c r="ARW32"/>
      <c r="ARX32"/>
      <c r="ARY32"/>
      <c r="ARZ32"/>
      <c r="ASA32"/>
      <c r="ASB32"/>
      <c r="ASC32"/>
      <c r="ASD32"/>
      <c r="ASE32"/>
      <c r="ASF32"/>
      <c r="ASG32"/>
      <c r="ASH32"/>
      <c r="ASI32"/>
      <c r="ASJ32"/>
      <c r="ASK32"/>
      <c r="ASL32"/>
      <c r="ASM32"/>
      <c r="ASN32"/>
      <c r="ASO32"/>
      <c r="ASP32"/>
      <c r="ASQ32"/>
      <c r="ASR32"/>
      <c r="ASS32"/>
      <c r="AST32"/>
      <c r="ASU32"/>
      <c r="ASV32"/>
      <c r="ASW32"/>
      <c r="ASX32"/>
      <c r="ASY32"/>
      <c r="ASZ32"/>
      <c r="ATA32"/>
      <c r="ATB32"/>
      <c r="ATC32"/>
      <c r="ATD32"/>
      <c r="ATE32"/>
      <c r="ATF32"/>
      <c r="ATG32"/>
      <c r="ATH32"/>
      <c r="ATI32"/>
      <c r="ATJ32"/>
      <c r="ATK32"/>
      <c r="ATL32"/>
      <c r="ATM32"/>
      <c r="ATN32"/>
      <c r="ATO32"/>
      <c r="ATP32"/>
      <c r="ATQ32"/>
      <c r="ATR32"/>
      <c r="ATS32"/>
      <c r="ATT32"/>
      <c r="ATU32"/>
      <c r="ATV32"/>
      <c r="ATW32"/>
      <c r="ATX32"/>
      <c r="ATY32"/>
      <c r="ATZ32"/>
      <c r="AUA32"/>
      <c r="AUB32"/>
      <c r="AUC32"/>
      <c r="AUD32"/>
      <c r="AUE32"/>
      <c r="AUF32"/>
      <c r="AUG32"/>
      <c r="AUH32"/>
      <c r="AUI32"/>
      <c r="AUJ32"/>
      <c r="AUK32"/>
      <c r="AUL32"/>
      <c r="AUM32"/>
      <c r="AUN32"/>
      <c r="AUO32"/>
      <c r="AUP32"/>
      <c r="AUQ32"/>
      <c r="AUR32"/>
      <c r="AUS32"/>
      <c r="AUT32"/>
      <c r="AUU32"/>
      <c r="AUV32"/>
      <c r="AUW32"/>
      <c r="AUX32"/>
      <c r="AUY32"/>
      <c r="AUZ32"/>
      <c r="AVA32"/>
      <c r="AVB32"/>
      <c r="AVC32"/>
      <c r="AVD32"/>
      <c r="AVE32"/>
      <c r="AVF32"/>
      <c r="AVG32"/>
      <c r="AVH32"/>
      <c r="AVI32"/>
      <c r="AVJ32"/>
      <c r="AVK32"/>
      <c r="AVL32"/>
      <c r="AVM32"/>
      <c r="AVN32"/>
      <c r="AVO32"/>
      <c r="AVP32"/>
      <c r="AVQ32"/>
      <c r="AVR32"/>
      <c r="AVS32"/>
      <c r="AVT32"/>
      <c r="AVU32"/>
      <c r="AVV32"/>
      <c r="AVW32"/>
      <c r="AVX32"/>
      <c r="AVY32"/>
      <c r="AVZ32"/>
      <c r="AWA32"/>
      <c r="AWB32"/>
      <c r="AWC32"/>
      <c r="AWD32"/>
      <c r="AWE32"/>
      <c r="AWF32"/>
      <c r="AWG32"/>
      <c r="AWH32"/>
      <c r="AWI32"/>
      <c r="AWJ32"/>
      <c r="AWK32"/>
      <c r="AWL32"/>
      <c r="AWM32"/>
      <c r="AWN32"/>
      <c r="AWO32"/>
      <c r="AWP32"/>
      <c r="AWQ32"/>
      <c r="AWR32"/>
      <c r="AWS32"/>
      <c r="AWT32"/>
      <c r="AWU32"/>
      <c r="AWV32"/>
      <c r="AWW32"/>
      <c r="AWX32"/>
      <c r="AWY32"/>
      <c r="AWZ32"/>
      <c r="AXA32"/>
      <c r="AXB32"/>
      <c r="AXC32"/>
      <c r="AXD32"/>
      <c r="AXE32"/>
      <c r="AXF32"/>
      <c r="AXG32"/>
      <c r="AXH32"/>
      <c r="AXI32"/>
      <c r="AXJ32"/>
      <c r="AXK32"/>
      <c r="AXL32"/>
      <c r="AXM32"/>
      <c r="AXN32"/>
      <c r="AXO32"/>
      <c r="AXP32"/>
      <c r="AXQ32"/>
      <c r="AXR32"/>
      <c r="AXS32"/>
      <c r="AXT32"/>
      <c r="AXU32"/>
      <c r="AXV32"/>
      <c r="AXW32"/>
      <c r="AXX32"/>
      <c r="AXY32"/>
      <c r="AXZ32"/>
      <c r="AYA32"/>
      <c r="AYB32"/>
      <c r="AYC32"/>
      <c r="AYD32"/>
      <c r="AYE32"/>
      <c r="AYF32"/>
      <c r="AYG32"/>
      <c r="AYH32"/>
      <c r="AYI32"/>
      <c r="AYJ32"/>
      <c r="AYK32"/>
      <c r="AYL32"/>
      <c r="AYM32"/>
      <c r="AYN32"/>
      <c r="AYO32"/>
      <c r="AYP32"/>
      <c r="AYQ32"/>
      <c r="AYR32"/>
      <c r="AYS32"/>
      <c r="AYT32"/>
      <c r="AYU32"/>
      <c r="AYV32"/>
      <c r="AYW32"/>
      <c r="AYX32"/>
      <c r="AYY32"/>
      <c r="AYZ32"/>
      <c r="AZA32"/>
      <c r="AZB32"/>
      <c r="AZC32"/>
      <c r="AZD32"/>
      <c r="AZE32"/>
      <c r="AZF32"/>
      <c r="AZG32"/>
      <c r="AZH32"/>
      <c r="AZI32"/>
      <c r="AZJ32"/>
      <c r="AZK32"/>
      <c r="AZL32"/>
      <c r="AZM32"/>
      <c r="AZN32"/>
      <c r="AZO32"/>
      <c r="AZP32"/>
      <c r="AZQ32"/>
      <c r="AZR32"/>
      <c r="AZS32"/>
      <c r="AZT32"/>
      <c r="AZU32"/>
      <c r="AZV32"/>
      <c r="AZW32"/>
      <c r="AZX32"/>
      <c r="AZY32"/>
      <c r="AZZ32"/>
      <c r="BAA32"/>
      <c r="BAB32"/>
      <c r="BAC32"/>
      <c r="BAD32"/>
      <c r="BAE32"/>
      <c r="BAF32"/>
      <c r="BAG32"/>
      <c r="BAH32"/>
      <c r="BAI32"/>
      <c r="BAJ32"/>
      <c r="BAK32"/>
      <c r="BAL32"/>
      <c r="BAM32"/>
      <c r="BAN32"/>
      <c r="BAO32"/>
      <c r="BAP32"/>
      <c r="BAQ32"/>
      <c r="BAR32"/>
      <c r="BAS32"/>
      <c r="BAT32"/>
      <c r="BAU32"/>
      <c r="BAV32"/>
      <c r="BAW32"/>
      <c r="BAX32"/>
      <c r="BAY32"/>
      <c r="BAZ32"/>
      <c r="BBA32"/>
      <c r="BBB32"/>
      <c r="BBC32"/>
      <c r="BBD32"/>
      <c r="BBE32"/>
      <c r="BBF32"/>
      <c r="BBG32"/>
      <c r="BBH32"/>
      <c r="BBI32"/>
      <c r="BBJ32"/>
      <c r="BBK32"/>
      <c r="BBL32"/>
      <c r="BBM32"/>
      <c r="BBN32"/>
      <c r="BBO32"/>
      <c r="BBP32"/>
      <c r="BBQ32"/>
      <c r="BBR32"/>
      <c r="BBS32"/>
      <c r="BBT32"/>
      <c r="BBU32"/>
      <c r="BBV32"/>
      <c r="BBW32"/>
      <c r="BBX32"/>
      <c r="BBY32"/>
      <c r="BBZ32"/>
      <c r="BCA32"/>
      <c r="BCB32"/>
      <c r="BCC32"/>
      <c r="BCD32"/>
      <c r="BCE32"/>
      <c r="BCF32"/>
      <c r="BCG32"/>
      <c r="BCH32"/>
      <c r="BCI32"/>
      <c r="BCJ32"/>
      <c r="BCK32"/>
      <c r="BCL32"/>
      <c r="BCM32"/>
      <c r="BCN32"/>
      <c r="BCO32"/>
      <c r="BCP32"/>
      <c r="BCQ32"/>
      <c r="BCR32"/>
      <c r="BCS32"/>
      <c r="BCT32"/>
      <c r="BCU32"/>
      <c r="BCV32"/>
      <c r="BCW32"/>
      <c r="BCX32"/>
      <c r="BCY32"/>
      <c r="BCZ32"/>
      <c r="BDA32"/>
      <c r="BDB32"/>
      <c r="BDC32"/>
      <c r="BDD32"/>
      <c r="BDE32"/>
      <c r="BDF32"/>
      <c r="BDG32"/>
      <c r="BDH32"/>
      <c r="BDI32"/>
      <c r="BDJ32"/>
      <c r="BDK32"/>
      <c r="BDL32"/>
      <c r="BDM32"/>
      <c r="BDN32"/>
      <c r="BDO32"/>
      <c r="BDP32"/>
      <c r="BDQ32"/>
      <c r="BDR32"/>
      <c r="BDS32"/>
      <c r="BDT32"/>
      <c r="BDU32"/>
      <c r="BDV32"/>
      <c r="BDW32"/>
      <c r="BDX32"/>
      <c r="BDY32"/>
      <c r="BDZ32"/>
      <c r="BEA32"/>
      <c r="BEB32"/>
      <c r="BEC32"/>
      <c r="BED32"/>
      <c r="BEE32"/>
      <c r="BEF32"/>
      <c r="BEG32"/>
      <c r="BEH32"/>
      <c r="BEI32"/>
      <c r="BEJ32"/>
      <c r="BEK32"/>
      <c r="BEL32"/>
      <c r="BEM32"/>
      <c r="BEN32"/>
      <c r="BEO32"/>
      <c r="BEP32"/>
      <c r="BEQ32"/>
      <c r="BER32"/>
      <c r="BES32"/>
      <c r="BET32"/>
      <c r="BEU32"/>
      <c r="BEV32"/>
      <c r="BEW32"/>
      <c r="BEX32"/>
      <c r="BEY32"/>
      <c r="BEZ32"/>
      <c r="BFA32"/>
      <c r="BFB32"/>
      <c r="BFC32"/>
      <c r="BFD32"/>
      <c r="BFE32"/>
      <c r="BFF32"/>
      <c r="BFG32"/>
      <c r="BFH32"/>
      <c r="BFI32"/>
      <c r="BFJ32"/>
      <c r="BFK32"/>
      <c r="BFL32"/>
      <c r="BFM32"/>
      <c r="BFN32"/>
      <c r="BFO32"/>
      <c r="BFP32"/>
      <c r="BFQ32"/>
      <c r="BFR32"/>
      <c r="BFS32"/>
      <c r="BFT32"/>
      <c r="BFU32"/>
      <c r="BFV32"/>
      <c r="BFW32"/>
      <c r="BFX32"/>
      <c r="BFY32"/>
      <c r="BFZ32"/>
      <c r="BGA32"/>
      <c r="BGB32"/>
      <c r="BGC32"/>
      <c r="BGD32"/>
      <c r="BGE32"/>
      <c r="BGF32"/>
      <c r="BGG32"/>
      <c r="BGH32"/>
      <c r="BGI32"/>
      <c r="BGJ32"/>
      <c r="BGK32"/>
      <c r="BGL32"/>
      <c r="BGM32"/>
      <c r="BGN32"/>
      <c r="BGO32"/>
      <c r="BGP32"/>
      <c r="BGQ32"/>
      <c r="BGR32"/>
      <c r="BGS32"/>
      <c r="BGT32"/>
      <c r="BGU32"/>
      <c r="BGV32"/>
      <c r="BGW32"/>
      <c r="BGX32"/>
      <c r="BGY32"/>
      <c r="BGZ32"/>
      <c r="BHA32"/>
      <c r="BHB32"/>
      <c r="BHC32"/>
      <c r="BHD32"/>
      <c r="BHE32"/>
      <c r="BHF32"/>
      <c r="BHG32"/>
      <c r="BHH32"/>
      <c r="BHI32"/>
      <c r="BHJ32"/>
      <c r="BHK32"/>
      <c r="BHL32"/>
      <c r="BHM32"/>
      <c r="BHN32"/>
      <c r="BHO32"/>
      <c r="BHP32"/>
      <c r="BHQ32"/>
      <c r="BHR32"/>
      <c r="BHS32"/>
      <c r="BHT32"/>
      <c r="BHU32"/>
      <c r="BHV32"/>
      <c r="BHW32"/>
      <c r="BHX32"/>
      <c r="BHY32"/>
      <c r="BHZ32"/>
      <c r="BIA32"/>
      <c r="BIB32"/>
      <c r="BIC32"/>
      <c r="BID32"/>
      <c r="BIE32"/>
      <c r="BIF32"/>
      <c r="BIG32"/>
      <c r="BIH32"/>
      <c r="BII32"/>
      <c r="BIJ32"/>
      <c r="BIK32"/>
      <c r="BIL32"/>
      <c r="BIM32"/>
      <c r="BIN32"/>
      <c r="BIO32"/>
      <c r="BIP32"/>
      <c r="BIQ32"/>
      <c r="BIR32"/>
      <c r="BIS32"/>
      <c r="BIT32"/>
      <c r="BIU32"/>
      <c r="BIV32"/>
      <c r="BIW32"/>
      <c r="BIX32"/>
      <c r="BIY32"/>
      <c r="BIZ32"/>
      <c r="BJA32"/>
      <c r="BJB32"/>
      <c r="BJC32"/>
      <c r="BJD32"/>
      <c r="BJE32"/>
      <c r="BJF32"/>
      <c r="BJG32"/>
      <c r="BJH32"/>
      <c r="BJI32"/>
      <c r="BJJ32"/>
      <c r="BJK32"/>
      <c r="BJL32"/>
      <c r="BJM32"/>
      <c r="BJN32"/>
      <c r="BJO32"/>
      <c r="BJP32"/>
      <c r="BJQ32"/>
      <c r="BJR32"/>
      <c r="BJS32"/>
      <c r="BJT32"/>
      <c r="BJU32"/>
      <c r="BJV32"/>
      <c r="BJW32"/>
      <c r="BJX32"/>
      <c r="BJY32"/>
      <c r="BJZ32"/>
      <c r="BKA32"/>
      <c r="BKB32"/>
      <c r="BKC32"/>
      <c r="BKD32"/>
      <c r="BKE32"/>
      <c r="BKF32"/>
      <c r="BKG32"/>
      <c r="BKH32"/>
      <c r="BKI32"/>
      <c r="BKJ32"/>
      <c r="BKK32"/>
      <c r="BKL32"/>
      <c r="BKM32"/>
      <c r="BKN32"/>
      <c r="BKO32"/>
      <c r="BKP32"/>
      <c r="BKQ32"/>
      <c r="BKR32"/>
      <c r="BKS32"/>
      <c r="BKT32"/>
      <c r="BKU32"/>
      <c r="BKV32"/>
      <c r="BKW32"/>
      <c r="BKX32"/>
      <c r="BKY32"/>
      <c r="BKZ32"/>
      <c r="BLA32"/>
      <c r="BLB32"/>
      <c r="BLC32"/>
      <c r="BLD32"/>
      <c r="BLE32"/>
      <c r="BLF32"/>
      <c r="BLG32"/>
      <c r="BLH32"/>
      <c r="BLI32"/>
      <c r="BLJ32"/>
      <c r="BLK32"/>
      <c r="BLL32"/>
      <c r="BLM32"/>
      <c r="BLN32"/>
      <c r="BLO32"/>
      <c r="BLP32"/>
      <c r="BLQ32"/>
      <c r="BLR32"/>
      <c r="BLS32"/>
      <c r="BLT32"/>
      <c r="BLU32"/>
      <c r="BLV32"/>
      <c r="BLW32"/>
      <c r="BLX32"/>
      <c r="BLY32"/>
      <c r="BLZ32"/>
      <c r="BMA32"/>
      <c r="BMB32"/>
      <c r="BMC32"/>
      <c r="BMD32"/>
      <c r="BME32"/>
      <c r="BMF32"/>
      <c r="BMG32"/>
      <c r="BMH32"/>
      <c r="BMI32"/>
      <c r="BMJ32"/>
      <c r="BMK32"/>
      <c r="BML32"/>
      <c r="BMM32"/>
      <c r="BMN32"/>
      <c r="BMO32"/>
      <c r="BMP32"/>
      <c r="BMQ32"/>
      <c r="BMR32"/>
      <c r="BMS32"/>
      <c r="BMT32"/>
      <c r="BMU32"/>
      <c r="BMV32"/>
      <c r="BMW32"/>
      <c r="BMX32"/>
      <c r="BMY32"/>
      <c r="BMZ32"/>
      <c r="BNA32"/>
      <c r="BNB32"/>
      <c r="BNC32"/>
      <c r="BND32"/>
      <c r="BNE32"/>
      <c r="BNF32"/>
      <c r="BNG32"/>
      <c r="BNH32"/>
      <c r="BNI32"/>
      <c r="BNJ32"/>
      <c r="BNK32"/>
      <c r="BNL32"/>
      <c r="BNM32"/>
      <c r="BNN32"/>
      <c r="BNO32"/>
      <c r="BNP32"/>
      <c r="BNQ32"/>
      <c r="BNR32"/>
      <c r="BNS32"/>
      <c r="BNT32"/>
      <c r="BNU32"/>
      <c r="BNV32"/>
      <c r="BNW32"/>
      <c r="BNX32"/>
      <c r="BNY32"/>
      <c r="BNZ32"/>
      <c r="BOA32"/>
      <c r="BOB32"/>
      <c r="BOC32"/>
      <c r="BOD32"/>
      <c r="BOE32"/>
      <c r="BOF32"/>
      <c r="BOG32"/>
      <c r="BOH32"/>
      <c r="BOI32"/>
      <c r="BOJ32"/>
      <c r="BOK32"/>
      <c r="BOL32"/>
      <c r="BOM32"/>
      <c r="BON32"/>
      <c r="BOO32"/>
      <c r="BOP32"/>
      <c r="BOQ32"/>
      <c r="BOR32"/>
      <c r="BOS32"/>
      <c r="BOT32"/>
      <c r="BOU32"/>
      <c r="BOV32"/>
      <c r="BOW32"/>
      <c r="BOX32"/>
      <c r="BOY32"/>
      <c r="BOZ32"/>
      <c r="BPA32"/>
      <c r="BPB32"/>
      <c r="BPC32"/>
      <c r="BPD32"/>
      <c r="BPE32"/>
      <c r="BPF32"/>
      <c r="BPG32"/>
      <c r="BPH32"/>
      <c r="BPI32"/>
      <c r="BPJ32"/>
      <c r="BPK32"/>
      <c r="BPL32"/>
      <c r="BPM32"/>
      <c r="BPN32"/>
      <c r="BPO32"/>
      <c r="BPP32"/>
      <c r="BPQ32"/>
      <c r="BPR32"/>
      <c r="BPS32"/>
      <c r="BPT32"/>
      <c r="BPU32"/>
      <c r="BPV32"/>
      <c r="BPW32"/>
      <c r="BPX32"/>
      <c r="BPY32"/>
      <c r="BPZ32"/>
      <c r="BQA32"/>
      <c r="BQB32"/>
      <c r="BQC32"/>
      <c r="BQD32"/>
      <c r="BQE32"/>
      <c r="BQF32"/>
      <c r="BQG32"/>
      <c r="BQH32"/>
      <c r="BQI32"/>
      <c r="BQJ32"/>
      <c r="BQK32"/>
      <c r="BQL32"/>
      <c r="BQM32"/>
      <c r="BQN32"/>
      <c r="BQO32"/>
      <c r="BQP32"/>
      <c r="BQQ32"/>
      <c r="BQR32"/>
      <c r="BQS32"/>
      <c r="BQT32"/>
      <c r="BQU32"/>
      <c r="BQV32"/>
      <c r="BQW32"/>
      <c r="BQX32"/>
      <c r="BQY32"/>
      <c r="BQZ32"/>
      <c r="BRA32"/>
      <c r="BRB32"/>
      <c r="BRC32"/>
      <c r="BRD32"/>
      <c r="BRE32"/>
      <c r="BRF32"/>
      <c r="BRG32"/>
      <c r="BRH32"/>
      <c r="BRI32"/>
      <c r="BRJ32"/>
      <c r="BRK32"/>
      <c r="BRL32"/>
      <c r="BRM32"/>
      <c r="BRN32"/>
      <c r="BRO32"/>
      <c r="BRP32"/>
      <c r="BRQ32"/>
      <c r="BRR32"/>
      <c r="BRS32"/>
      <c r="BRT32"/>
      <c r="BRU32"/>
      <c r="BRV32"/>
      <c r="BRW32"/>
      <c r="BRX32"/>
      <c r="BRY32"/>
      <c r="BRZ32"/>
      <c r="BSA32"/>
      <c r="BSB32"/>
      <c r="BSC32"/>
      <c r="BSD32"/>
      <c r="BSE32"/>
      <c r="BSF32"/>
      <c r="BSG32"/>
      <c r="BSH32"/>
      <c r="BSI32"/>
      <c r="BSJ32"/>
      <c r="BSK32"/>
      <c r="BSL32"/>
      <c r="BSM32"/>
      <c r="BSN32"/>
      <c r="BSO32"/>
      <c r="BSP32"/>
      <c r="BSQ32"/>
      <c r="BSR32"/>
      <c r="BSS32"/>
      <c r="BST32"/>
      <c r="BSU32"/>
      <c r="BSV32"/>
      <c r="BSW32"/>
      <c r="BSX32"/>
      <c r="BSY32"/>
      <c r="BSZ32"/>
      <c r="BTA32"/>
      <c r="BTB32"/>
      <c r="BTC32"/>
      <c r="BTD32"/>
      <c r="BTE32"/>
      <c r="BTF32"/>
      <c r="BTG32"/>
      <c r="BTH32"/>
      <c r="BTI32"/>
      <c r="BTJ32"/>
      <c r="BTK32"/>
      <c r="BTL32"/>
      <c r="BTM32"/>
      <c r="BTN32"/>
      <c r="BTO32"/>
      <c r="BTP32"/>
      <c r="BTQ32"/>
      <c r="BTR32"/>
      <c r="BTS32"/>
      <c r="BTT32"/>
      <c r="BTU32"/>
      <c r="BTV32"/>
      <c r="BTW32"/>
      <c r="BTX32"/>
      <c r="BTY32"/>
      <c r="BTZ32"/>
      <c r="BUA32"/>
      <c r="BUB32"/>
      <c r="BUC32"/>
      <c r="BUD32"/>
      <c r="BUE32"/>
      <c r="BUF32"/>
      <c r="BUG32"/>
      <c r="BUH32"/>
      <c r="BUI32"/>
      <c r="BUJ32"/>
      <c r="BUK32"/>
      <c r="BUL32"/>
      <c r="BUM32"/>
      <c r="BUN32"/>
      <c r="BUO32"/>
      <c r="BUP32"/>
      <c r="BUQ32"/>
      <c r="BUR32"/>
      <c r="BUS32"/>
      <c r="BUT32"/>
      <c r="BUU32"/>
      <c r="BUV32"/>
      <c r="BUW32"/>
      <c r="BUX32"/>
      <c r="BUY32"/>
      <c r="BUZ32"/>
      <c r="BVA32"/>
      <c r="BVB32"/>
      <c r="BVC32"/>
      <c r="BVD32"/>
      <c r="BVE32"/>
      <c r="BVF32"/>
      <c r="BVG32"/>
      <c r="BVH32"/>
      <c r="BVI32"/>
      <c r="BVJ32"/>
      <c r="BVK32"/>
      <c r="BVL32"/>
      <c r="BVM32"/>
      <c r="BVN32"/>
      <c r="BVO32"/>
      <c r="BVP32"/>
      <c r="BVQ32"/>
      <c r="BVR32"/>
      <c r="BVS32"/>
      <c r="BVT32"/>
      <c r="BVU32"/>
      <c r="BVV32"/>
      <c r="BVW32"/>
      <c r="BVX32"/>
      <c r="BVY32"/>
      <c r="BVZ32"/>
      <c r="BWA32"/>
      <c r="BWB32"/>
      <c r="BWC32"/>
      <c r="BWD32"/>
      <c r="BWE32"/>
      <c r="BWF32"/>
      <c r="BWG32"/>
      <c r="BWH32"/>
      <c r="BWI32"/>
      <c r="BWJ32"/>
      <c r="BWK32"/>
      <c r="BWL32"/>
      <c r="BWM32"/>
      <c r="BWN32"/>
      <c r="BWO32"/>
      <c r="BWP32"/>
      <c r="BWQ32"/>
      <c r="BWR32"/>
      <c r="BWS32"/>
      <c r="BWT32"/>
      <c r="BWU32"/>
      <c r="BWV32"/>
      <c r="BWW32"/>
      <c r="BWX32"/>
      <c r="BWY32"/>
      <c r="BWZ32"/>
      <c r="BXA32"/>
      <c r="BXB32"/>
      <c r="BXC32"/>
      <c r="BXD32"/>
      <c r="BXE32"/>
      <c r="BXF32"/>
      <c r="BXG32"/>
      <c r="BXH32"/>
      <c r="BXI32"/>
      <c r="BXJ32"/>
      <c r="BXK32"/>
      <c r="BXL32"/>
      <c r="BXM32"/>
      <c r="BXN32"/>
      <c r="BXO32"/>
      <c r="BXP32"/>
      <c r="BXQ32"/>
      <c r="BXR32"/>
      <c r="BXS32"/>
      <c r="BXT32"/>
      <c r="BXU32"/>
      <c r="BXV32"/>
      <c r="BXW32"/>
      <c r="BXX32"/>
      <c r="BXY32"/>
      <c r="BXZ32"/>
      <c r="BYA32"/>
      <c r="BYB32"/>
      <c r="BYC32"/>
      <c r="BYD32"/>
      <c r="BYE32"/>
      <c r="BYF32"/>
      <c r="BYG32"/>
      <c r="BYH32"/>
      <c r="BYI32"/>
      <c r="BYJ32"/>
      <c r="BYK32"/>
      <c r="BYL32"/>
      <c r="BYM32"/>
      <c r="BYN32"/>
      <c r="BYO32"/>
      <c r="BYP32"/>
      <c r="BYQ32"/>
      <c r="BYR32"/>
      <c r="BYS32"/>
      <c r="BYT32"/>
      <c r="BYU32"/>
      <c r="BYV32"/>
      <c r="BYW32"/>
      <c r="BYX32"/>
      <c r="BYY32"/>
      <c r="BYZ32"/>
      <c r="BZA32"/>
      <c r="BZB32"/>
      <c r="BZC32"/>
      <c r="BZD32"/>
      <c r="BZE32"/>
      <c r="BZF32"/>
      <c r="BZG32"/>
      <c r="BZH32"/>
      <c r="BZI32"/>
      <c r="BZJ32"/>
      <c r="BZK32"/>
      <c r="BZL32"/>
      <c r="BZM32"/>
      <c r="BZN32"/>
      <c r="BZO32"/>
      <c r="BZP32"/>
      <c r="BZQ32"/>
      <c r="BZR32"/>
      <c r="BZS32"/>
      <c r="BZT32"/>
      <c r="BZU32"/>
      <c r="BZV32"/>
      <c r="BZW32"/>
      <c r="BZX32"/>
      <c r="BZY32"/>
      <c r="BZZ32"/>
      <c r="CAA32"/>
      <c r="CAB32"/>
      <c r="CAC32"/>
      <c r="CAD32"/>
      <c r="CAE32"/>
      <c r="CAF32"/>
      <c r="CAG32"/>
      <c r="CAH32"/>
      <c r="CAI32"/>
      <c r="CAJ32"/>
      <c r="CAK32"/>
      <c r="CAL32"/>
      <c r="CAM32"/>
      <c r="CAN32"/>
      <c r="CAO32"/>
      <c r="CAP32"/>
      <c r="CAQ32"/>
      <c r="CAR32"/>
      <c r="CAS32"/>
      <c r="CAT32"/>
      <c r="CAU32"/>
      <c r="CAV32"/>
      <c r="CAW32"/>
      <c r="CAX32"/>
      <c r="CAY32"/>
      <c r="CAZ32"/>
      <c r="CBA32"/>
      <c r="CBB32"/>
      <c r="CBC32"/>
      <c r="CBD32"/>
      <c r="CBE32"/>
      <c r="CBF32"/>
      <c r="CBG32"/>
      <c r="CBH32"/>
      <c r="CBI32"/>
      <c r="CBJ32"/>
      <c r="CBK32"/>
      <c r="CBL32"/>
      <c r="CBM32"/>
      <c r="CBN32"/>
      <c r="CBO32"/>
      <c r="CBP32"/>
      <c r="CBQ32"/>
      <c r="CBR32"/>
      <c r="CBS32"/>
      <c r="CBT32"/>
      <c r="CBU32"/>
      <c r="CBV32"/>
      <c r="CBW32"/>
      <c r="CBX32"/>
      <c r="CBY32"/>
      <c r="CBZ32"/>
      <c r="CCA32"/>
      <c r="CCB32"/>
      <c r="CCC32"/>
      <c r="CCD32"/>
      <c r="CCE32"/>
      <c r="CCF32"/>
      <c r="CCG32"/>
      <c r="CCH32"/>
      <c r="CCI32"/>
      <c r="CCJ32"/>
      <c r="CCK32"/>
      <c r="CCL32"/>
      <c r="CCM32"/>
      <c r="CCN32"/>
      <c r="CCO32"/>
      <c r="CCP32"/>
      <c r="CCQ32"/>
      <c r="CCR32"/>
      <c r="CCS32"/>
      <c r="CCT32"/>
      <c r="CCU32"/>
      <c r="CCV32"/>
      <c r="CCW32"/>
      <c r="CCX32"/>
      <c r="CCY32"/>
      <c r="CCZ32"/>
      <c r="CDA32"/>
      <c r="CDB32"/>
      <c r="CDC32"/>
      <c r="CDD32"/>
      <c r="CDE32"/>
      <c r="CDF32"/>
      <c r="CDG32"/>
      <c r="CDH32"/>
      <c r="CDI32"/>
      <c r="CDJ32"/>
      <c r="CDK32"/>
      <c r="CDL32"/>
      <c r="CDM32"/>
      <c r="CDN32"/>
      <c r="CDO32"/>
      <c r="CDP32"/>
      <c r="CDQ32"/>
      <c r="CDR32"/>
      <c r="CDS32"/>
      <c r="CDT32"/>
      <c r="CDU32"/>
      <c r="CDV32"/>
      <c r="CDW32"/>
      <c r="CDX32"/>
      <c r="CDY32"/>
      <c r="CDZ32"/>
      <c r="CEA32"/>
      <c r="CEB32"/>
      <c r="CEC32"/>
      <c r="CED32"/>
      <c r="CEE32"/>
      <c r="CEF32"/>
      <c r="CEG32"/>
      <c r="CEH32"/>
      <c r="CEI32"/>
      <c r="CEJ32"/>
      <c r="CEK32"/>
      <c r="CEL32"/>
      <c r="CEM32"/>
      <c r="CEN32"/>
      <c r="CEO32"/>
      <c r="CEP32"/>
      <c r="CEQ32"/>
      <c r="CER32"/>
      <c r="CES32"/>
      <c r="CET32"/>
      <c r="CEU32"/>
      <c r="CEV32"/>
      <c r="CEW32"/>
      <c r="CEX32"/>
      <c r="CEY32"/>
      <c r="CEZ32"/>
      <c r="CFA32"/>
      <c r="CFB32"/>
      <c r="CFC32"/>
      <c r="CFD32"/>
      <c r="CFE32"/>
      <c r="CFF32"/>
      <c r="CFG32"/>
      <c r="CFH32"/>
      <c r="CFI32"/>
      <c r="CFJ32"/>
      <c r="CFK32"/>
      <c r="CFL32"/>
      <c r="CFM32"/>
      <c r="CFN32"/>
      <c r="CFO32"/>
      <c r="CFP32"/>
      <c r="CFQ32"/>
      <c r="CFR32"/>
      <c r="CFS32"/>
      <c r="CFT32"/>
      <c r="CFU32"/>
      <c r="CFV32"/>
      <c r="CFW32"/>
      <c r="CFX32"/>
      <c r="CFY32"/>
      <c r="CFZ32"/>
      <c r="CGA32"/>
      <c r="CGB32"/>
      <c r="CGC32"/>
      <c r="CGD32"/>
      <c r="CGE32"/>
      <c r="CGF32"/>
      <c r="CGG32"/>
      <c r="CGH32"/>
      <c r="CGI32"/>
      <c r="CGJ32"/>
      <c r="CGK32"/>
      <c r="CGL32"/>
      <c r="CGM32"/>
      <c r="CGN32"/>
      <c r="CGO32"/>
      <c r="CGP32"/>
      <c r="CGQ32"/>
      <c r="CGR32"/>
      <c r="CGS32"/>
      <c r="CGT32"/>
      <c r="CGU32"/>
      <c r="CGV32"/>
      <c r="CGW32"/>
      <c r="CGX32"/>
      <c r="CGY32"/>
      <c r="CGZ32"/>
      <c r="CHA32"/>
      <c r="CHB32"/>
      <c r="CHC32"/>
      <c r="CHD32"/>
      <c r="CHE32"/>
      <c r="CHF32"/>
      <c r="CHG32"/>
      <c r="CHH32"/>
      <c r="CHI32"/>
      <c r="CHJ32"/>
      <c r="CHK32"/>
      <c r="CHL32"/>
      <c r="CHM32"/>
      <c r="CHN32"/>
      <c r="CHO32"/>
      <c r="CHP32"/>
      <c r="CHQ32"/>
      <c r="CHR32"/>
      <c r="CHS32"/>
      <c r="CHT32"/>
      <c r="CHU32"/>
      <c r="CHV32"/>
      <c r="CHW32"/>
      <c r="CHX32"/>
      <c r="CHY32"/>
      <c r="CHZ32"/>
      <c r="CIA32"/>
      <c r="CIB32"/>
      <c r="CIC32"/>
      <c r="CID32"/>
      <c r="CIE32"/>
      <c r="CIF32"/>
      <c r="CIG32"/>
      <c r="CIH32"/>
      <c r="CII32"/>
      <c r="CIJ32"/>
      <c r="CIK32"/>
      <c r="CIL32"/>
      <c r="CIM32"/>
      <c r="CIN32"/>
      <c r="CIO32"/>
      <c r="CIP32"/>
      <c r="CIQ32"/>
      <c r="CIR32"/>
      <c r="CIS32"/>
      <c r="CIT32"/>
      <c r="CIU32"/>
      <c r="CIV32"/>
      <c r="CIW32"/>
      <c r="CIX32"/>
      <c r="CIY32"/>
      <c r="CIZ32"/>
      <c r="CJA32"/>
      <c r="CJB32"/>
      <c r="CJC32"/>
      <c r="CJD32"/>
      <c r="CJE32"/>
      <c r="CJF32"/>
      <c r="CJG32"/>
      <c r="CJH32"/>
      <c r="CJI32"/>
      <c r="CJJ32"/>
      <c r="CJK32"/>
      <c r="CJL32"/>
      <c r="CJM32"/>
      <c r="CJN32"/>
      <c r="CJO32"/>
      <c r="CJP32"/>
      <c r="CJQ32"/>
      <c r="CJR32"/>
      <c r="CJS32"/>
      <c r="CJT32"/>
      <c r="CJU32"/>
      <c r="CJV32"/>
      <c r="CJW32"/>
      <c r="CJX32"/>
      <c r="CJY32"/>
      <c r="CJZ32"/>
      <c r="CKA32"/>
      <c r="CKB32"/>
      <c r="CKC32"/>
      <c r="CKD32"/>
      <c r="CKE32"/>
      <c r="CKF32"/>
      <c r="CKG32"/>
      <c r="CKH32"/>
      <c r="CKI32"/>
      <c r="CKJ32"/>
      <c r="CKK32"/>
      <c r="CKL32"/>
      <c r="CKM32"/>
      <c r="CKN32"/>
      <c r="CKO32"/>
      <c r="CKP32"/>
      <c r="CKQ32"/>
      <c r="CKR32"/>
      <c r="CKS32"/>
      <c r="CKT32"/>
      <c r="CKU32"/>
      <c r="CKV32"/>
      <c r="CKW32"/>
      <c r="CKX32"/>
      <c r="CKY32"/>
      <c r="CKZ32"/>
      <c r="CLA32"/>
      <c r="CLB32"/>
      <c r="CLC32"/>
      <c r="CLD32"/>
      <c r="CLE32"/>
      <c r="CLF32"/>
      <c r="CLG32"/>
      <c r="CLH32"/>
      <c r="CLI32"/>
      <c r="CLJ32"/>
      <c r="CLK32"/>
      <c r="CLL32"/>
      <c r="CLM32"/>
      <c r="CLN32"/>
      <c r="CLO32"/>
      <c r="CLP32"/>
      <c r="CLQ32"/>
      <c r="CLR32"/>
      <c r="CLS32"/>
      <c r="CLT32"/>
      <c r="CLU32"/>
      <c r="CLV32"/>
      <c r="CLW32"/>
      <c r="CLX32"/>
      <c r="CLY32"/>
      <c r="CLZ32"/>
      <c r="CMA32"/>
      <c r="CMB32"/>
      <c r="CMC32"/>
      <c r="CMD32"/>
      <c r="CME32"/>
      <c r="CMF32"/>
      <c r="CMG32"/>
      <c r="CMH32"/>
      <c r="CMI32"/>
      <c r="CMJ32"/>
      <c r="CMK32"/>
      <c r="CML32"/>
      <c r="CMM32"/>
      <c r="CMN32"/>
      <c r="CMO32"/>
      <c r="CMP32"/>
      <c r="CMQ32"/>
      <c r="CMR32"/>
      <c r="CMS32"/>
      <c r="CMT32"/>
      <c r="CMU32"/>
      <c r="CMV32"/>
      <c r="CMW32"/>
      <c r="CMX32"/>
      <c r="CMY32"/>
      <c r="CMZ32"/>
      <c r="CNA32"/>
      <c r="CNB32"/>
      <c r="CNC32"/>
      <c r="CND32"/>
      <c r="CNE32"/>
      <c r="CNF32"/>
      <c r="CNG32"/>
      <c r="CNH32"/>
      <c r="CNI32"/>
      <c r="CNJ32"/>
      <c r="CNK32"/>
      <c r="CNL32"/>
      <c r="CNM32"/>
      <c r="CNN32"/>
      <c r="CNO32"/>
      <c r="CNP32"/>
      <c r="CNQ32"/>
      <c r="CNR32"/>
      <c r="CNS32"/>
      <c r="CNT32"/>
      <c r="CNU32"/>
      <c r="CNV32"/>
      <c r="CNW32"/>
      <c r="CNX32"/>
      <c r="CNY32"/>
      <c r="CNZ32"/>
      <c r="COA32"/>
      <c r="COB32"/>
      <c r="COC32"/>
      <c r="COD32"/>
      <c r="COE32"/>
      <c r="COF32"/>
      <c r="COG32"/>
      <c r="COH32"/>
      <c r="COI32"/>
      <c r="COJ32"/>
      <c r="COK32"/>
      <c r="COL32"/>
      <c r="COM32"/>
      <c r="CON32"/>
      <c r="COO32"/>
      <c r="COP32"/>
      <c r="COQ32"/>
      <c r="COR32"/>
      <c r="COS32"/>
      <c r="COT32"/>
      <c r="COU32"/>
      <c r="COV32"/>
      <c r="COW32"/>
      <c r="COX32"/>
      <c r="COY32"/>
      <c r="COZ32"/>
      <c r="CPA32"/>
      <c r="CPB32"/>
      <c r="CPC32"/>
      <c r="CPD32"/>
      <c r="CPE32"/>
      <c r="CPF32"/>
      <c r="CPG32"/>
      <c r="CPH32"/>
      <c r="CPI32"/>
      <c r="CPJ32"/>
      <c r="CPK32"/>
      <c r="CPL32"/>
      <c r="CPM32"/>
      <c r="CPN32"/>
      <c r="CPO32"/>
      <c r="CPP32"/>
      <c r="CPQ32"/>
      <c r="CPR32"/>
      <c r="CPS32"/>
      <c r="CPT32"/>
      <c r="CPU32"/>
      <c r="CPV32"/>
      <c r="CPW32"/>
      <c r="CPX32"/>
      <c r="CPY32"/>
      <c r="CPZ32"/>
      <c r="CQA32"/>
      <c r="CQB32"/>
      <c r="CQC32"/>
      <c r="CQD32"/>
      <c r="CQE32"/>
      <c r="CQF32"/>
      <c r="CQG32"/>
      <c r="CQH32"/>
      <c r="CQI32"/>
      <c r="CQJ32"/>
      <c r="CQK32"/>
      <c r="CQL32"/>
      <c r="CQM32"/>
      <c r="CQN32"/>
      <c r="CQO32"/>
      <c r="CQP32"/>
      <c r="CQQ32"/>
      <c r="CQR32"/>
      <c r="CQS32"/>
      <c r="CQT32"/>
      <c r="CQU32"/>
      <c r="CQV32"/>
      <c r="CQW32"/>
      <c r="CQX32"/>
      <c r="CQY32"/>
      <c r="CQZ32"/>
      <c r="CRA32"/>
      <c r="CRB32"/>
      <c r="CRC32"/>
      <c r="CRD32"/>
      <c r="CRE32"/>
      <c r="CRF32"/>
      <c r="CRG32"/>
      <c r="CRH32"/>
      <c r="CRI32"/>
      <c r="CRJ32"/>
      <c r="CRK32"/>
      <c r="CRL32"/>
      <c r="CRM32"/>
      <c r="CRN32"/>
      <c r="CRO32"/>
      <c r="CRP32"/>
      <c r="CRQ32"/>
      <c r="CRR32"/>
      <c r="CRS32"/>
      <c r="CRT32"/>
      <c r="CRU32"/>
      <c r="CRV32"/>
      <c r="CRW32"/>
      <c r="CRX32"/>
      <c r="CRY32"/>
      <c r="CRZ32"/>
      <c r="CSA32"/>
      <c r="CSB32"/>
      <c r="CSC32"/>
      <c r="CSD32"/>
      <c r="CSE32"/>
      <c r="CSF32"/>
      <c r="CSG32"/>
      <c r="CSH32"/>
      <c r="CSI32"/>
      <c r="CSJ32"/>
      <c r="CSK32"/>
      <c r="CSL32"/>
      <c r="CSM32"/>
      <c r="CSN32"/>
      <c r="CSO32"/>
      <c r="CSP32"/>
      <c r="CSQ32"/>
      <c r="CSR32"/>
      <c r="CSS32"/>
      <c r="CST32"/>
      <c r="CSU32"/>
      <c r="CSV32"/>
      <c r="CSW32"/>
      <c r="CSX32"/>
      <c r="CSY32"/>
      <c r="CSZ32"/>
      <c r="CTA32"/>
      <c r="CTB32"/>
      <c r="CTC32"/>
      <c r="CTD32"/>
      <c r="CTE32"/>
      <c r="CTF32"/>
      <c r="CTG32"/>
      <c r="CTH32"/>
      <c r="CTI32"/>
      <c r="CTJ32"/>
      <c r="CTK32"/>
      <c r="CTL32"/>
      <c r="CTM32"/>
      <c r="CTN32"/>
      <c r="CTO32"/>
      <c r="CTP32"/>
      <c r="CTQ32"/>
      <c r="CTR32"/>
      <c r="CTS32"/>
      <c r="CTT32"/>
      <c r="CTU32"/>
      <c r="CTV32"/>
      <c r="CTW32"/>
      <c r="CTX32"/>
      <c r="CTY32"/>
      <c r="CTZ32"/>
      <c r="CUA32"/>
      <c r="CUB32"/>
      <c r="CUC32"/>
      <c r="CUD32"/>
      <c r="CUE32"/>
      <c r="CUF32"/>
      <c r="CUG32"/>
      <c r="CUH32"/>
      <c r="CUI32"/>
      <c r="CUJ32"/>
      <c r="CUK32"/>
      <c r="CUL32"/>
      <c r="CUM32"/>
      <c r="CUN32"/>
      <c r="CUO32"/>
      <c r="CUP32"/>
      <c r="CUQ32"/>
      <c r="CUR32"/>
      <c r="CUS32"/>
      <c r="CUT32"/>
      <c r="CUU32"/>
      <c r="CUV32"/>
      <c r="CUW32"/>
      <c r="CUX32"/>
      <c r="CUY32"/>
      <c r="CUZ32"/>
      <c r="CVA32"/>
      <c r="CVB32"/>
      <c r="CVC32"/>
      <c r="CVD32"/>
      <c r="CVE32"/>
      <c r="CVF32"/>
      <c r="CVG32"/>
      <c r="CVH32"/>
      <c r="CVI32"/>
      <c r="CVJ32"/>
      <c r="CVK32"/>
      <c r="CVL32"/>
      <c r="CVM32"/>
      <c r="CVN32"/>
      <c r="CVO32"/>
      <c r="CVP32"/>
      <c r="CVQ32"/>
      <c r="CVR32"/>
      <c r="CVS32"/>
      <c r="CVT32"/>
      <c r="CVU32"/>
      <c r="CVV32"/>
      <c r="CVW32"/>
      <c r="CVX32"/>
      <c r="CVY32"/>
      <c r="CVZ32"/>
      <c r="CWA32"/>
      <c r="CWB32"/>
      <c r="CWC32"/>
      <c r="CWD32"/>
      <c r="CWE32"/>
      <c r="CWF32"/>
      <c r="CWG32"/>
      <c r="CWH32"/>
      <c r="CWI32"/>
      <c r="CWJ32"/>
      <c r="CWK32"/>
      <c r="CWL32"/>
      <c r="CWM32"/>
      <c r="CWN32"/>
      <c r="CWO32"/>
      <c r="CWP32"/>
      <c r="CWQ32"/>
      <c r="CWR32"/>
      <c r="CWS32"/>
      <c r="CWT32"/>
      <c r="CWU32"/>
      <c r="CWV32"/>
      <c r="CWW32"/>
      <c r="CWX32"/>
      <c r="CWY32"/>
      <c r="CWZ32"/>
      <c r="CXA32"/>
      <c r="CXB32"/>
      <c r="CXC32"/>
      <c r="CXD32"/>
      <c r="CXE32"/>
      <c r="CXF32"/>
      <c r="CXG32"/>
      <c r="CXH32"/>
      <c r="CXI32"/>
      <c r="CXJ32"/>
      <c r="CXK32"/>
      <c r="CXL32"/>
      <c r="CXM32"/>
      <c r="CXN32"/>
      <c r="CXO32"/>
      <c r="CXP32"/>
      <c r="CXQ32"/>
      <c r="CXR32"/>
      <c r="CXS32"/>
      <c r="CXT32"/>
      <c r="CXU32"/>
      <c r="CXV32"/>
      <c r="CXW32"/>
      <c r="CXX32"/>
      <c r="CXY32"/>
      <c r="CXZ32"/>
      <c r="CYA32"/>
      <c r="CYB32"/>
      <c r="CYC32"/>
      <c r="CYD32"/>
      <c r="CYE32"/>
      <c r="CYF32"/>
      <c r="CYG32"/>
      <c r="CYH32"/>
      <c r="CYI32"/>
      <c r="CYJ32"/>
      <c r="CYK32"/>
      <c r="CYL32"/>
      <c r="CYM32"/>
      <c r="CYN32"/>
      <c r="CYO32"/>
      <c r="CYP32"/>
      <c r="CYQ32"/>
      <c r="CYR32"/>
      <c r="CYS32"/>
      <c r="CYT32"/>
      <c r="CYU32"/>
      <c r="CYV32"/>
      <c r="CYW32"/>
      <c r="CYX32"/>
      <c r="CYY32"/>
      <c r="CYZ32"/>
      <c r="CZA32"/>
      <c r="CZB32"/>
      <c r="CZC32"/>
      <c r="CZD32"/>
      <c r="CZE32"/>
      <c r="CZF32"/>
      <c r="CZG32"/>
      <c r="CZH32"/>
      <c r="CZI32"/>
      <c r="CZJ32"/>
      <c r="CZK32"/>
      <c r="CZL32"/>
      <c r="CZM32"/>
      <c r="CZN32"/>
      <c r="CZO32"/>
      <c r="CZP32"/>
      <c r="CZQ32"/>
      <c r="CZR32"/>
      <c r="CZS32"/>
      <c r="CZT32"/>
      <c r="CZU32"/>
      <c r="CZV32"/>
      <c r="CZW32"/>
      <c r="CZX32"/>
      <c r="CZY32"/>
      <c r="CZZ32"/>
      <c r="DAA32"/>
      <c r="DAB32"/>
      <c r="DAC32"/>
      <c r="DAD32"/>
      <c r="DAE32"/>
      <c r="DAF32"/>
      <c r="DAG32"/>
      <c r="DAH32"/>
      <c r="DAI32"/>
      <c r="DAJ32"/>
      <c r="DAK32"/>
      <c r="DAL32"/>
      <c r="DAM32"/>
      <c r="DAN32"/>
      <c r="DAO32"/>
      <c r="DAP32"/>
      <c r="DAQ32"/>
      <c r="DAR32"/>
      <c r="DAS32"/>
      <c r="DAT32"/>
      <c r="DAU32"/>
      <c r="DAV32"/>
      <c r="DAW32"/>
      <c r="DAX32"/>
      <c r="DAY32"/>
      <c r="DAZ32"/>
      <c r="DBA32"/>
      <c r="DBB32"/>
      <c r="DBC32"/>
      <c r="DBD32"/>
      <c r="DBE32"/>
      <c r="DBF32"/>
      <c r="DBG32"/>
      <c r="DBH32"/>
      <c r="DBI32"/>
      <c r="DBJ32"/>
      <c r="DBK32"/>
      <c r="DBL32"/>
      <c r="DBM32"/>
      <c r="DBN32"/>
      <c r="DBO32"/>
      <c r="DBP32"/>
      <c r="DBQ32"/>
      <c r="DBR32"/>
      <c r="DBS32"/>
      <c r="DBT32"/>
      <c r="DBU32"/>
      <c r="DBV32"/>
      <c r="DBW32"/>
      <c r="DBX32"/>
      <c r="DBY32"/>
      <c r="DBZ32"/>
      <c r="DCA32"/>
      <c r="DCB32"/>
      <c r="DCC32"/>
      <c r="DCD32"/>
      <c r="DCE32"/>
      <c r="DCF32"/>
      <c r="DCG32"/>
      <c r="DCH32"/>
      <c r="DCI32"/>
      <c r="DCJ32"/>
      <c r="DCK32"/>
      <c r="DCL32"/>
      <c r="DCM32"/>
      <c r="DCN32"/>
      <c r="DCO32"/>
      <c r="DCP32"/>
      <c r="DCQ32"/>
      <c r="DCR32"/>
      <c r="DCS32"/>
      <c r="DCT32"/>
      <c r="DCU32"/>
      <c r="DCV32"/>
      <c r="DCW32"/>
      <c r="DCX32"/>
      <c r="DCY32"/>
      <c r="DCZ32"/>
      <c r="DDA32"/>
      <c r="DDB32"/>
      <c r="DDC32"/>
      <c r="DDD32"/>
      <c r="DDE32"/>
      <c r="DDF32"/>
      <c r="DDG32"/>
      <c r="DDH32"/>
      <c r="DDI32"/>
      <c r="DDJ32"/>
      <c r="DDK32"/>
      <c r="DDL32"/>
      <c r="DDM32"/>
      <c r="DDN32"/>
      <c r="DDO32"/>
      <c r="DDP32"/>
      <c r="DDQ32"/>
      <c r="DDR32"/>
      <c r="DDS32"/>
      <c r="DDT32"/>
      <c r="DDU32"/>
      <c r="DDV32"/>
      <c r="DDW32"/>
      <c r="DDX32"/>
      <c r="DDY32"/>
      <c r="DDZ32"/>
      <c r="DEA32"/>
      <c r="DEB32"/>
      <c r="DEC32"/>
      <c r="DED32"/>
      <c r="DEE32"/>
      <c r="DEF32"/>
      <c r="DEG32"/>
      <c r="DEH32"/>
      <c r="DEI32"/>
      <c r="DEJ32"/>
      <c r="DEK32"/>
      <c r="DEL32"/>
      <c r="DEM32"/>
      <c r="DEN32"/>
      <c r="DEO32"/>
      <c r="DEP32"/>
      <c r="DEQ32"/>
      <c r="DER32"/>
      <c r="DES32"/>
      <c r="DET32"/>
      <c r="DEU32"/>
      <c r="DEV32"/>
      <c r="DEW32"/>
      <c r="DEX32"/>
      <c r="DEY32"/>
      <c r="DEZ32"/>
      <c r="DFA32"/>
      <c r="DFB32"/>
      <c r="DFC32"/>
      <c r="DFD32"/>
      <c r="DFE32"/>
      <c r="DFF32"/>
      <c r="DFG32"/>
      <c r="DFH32"/>
      <c r="DFI32"/>
      <c r="DFJ32"/>
      <c r="DFK32"/>
      <c r="DFL32"/>
      <c r="DFM32"/>
      <c r="DFN32"/>
      <c r="DFO32"/>
      <c r="DFP32"/>
      <c r="DFQ32"/>
      <c r="DFR32"/>
      <c r="DFS32"/>
      <c r="DFT32"/>
      <c r="DFU32"/>
      <c r="DFV32"/>
      <c r="DFW32"/>
      <c r="DFX32"/>
      <c r="DFY32"/>
      <c r="DFZ32"/>
      <c r="DGA32"/>
      <c r="DGB32"/>
      <c r="DGC32"/>
      <c r="DGD32"/>
      <c r="DGE32"/>
      <c r="DGF32"/>
      <c r="DGG32"/>
      <c r="DGH32"/>
      <c r="DGI32"/>
      <c r="DGJ32"/>
      <c r="DGK32"/>
      <c r="DGL32"/>
      <c r="DGM32"/>
      <c r="DGN32"/>
      <c r="DGO32"/>
      <c r="DGP32"/>
      <c r="DGQ32"/>
      <c r="DGR32"/>
      <c r="DGS32"/>
      <c r="DGT32"/>
      <c r="DGU32"/>
      <c r="DGV32"/>
      <c r="DGW32"/>
      <c r="DGX32"/>
      <c r="DGY32"/>
      <c r="DGZ32"/>
      <c r="DHA32"/>
      <c r="DHB32"/>
      <c r="DHC32"/>
      <c r="DHD32"/>
      <c r="DHE32"/>
      <c r="DHF32"/>
      <c r="DHG32"/>
      <c r="DHH32"/>
      <c r="DHI32"/>
      <c r="DHJ32"/>
      <c r="DHK32"/>
      <c r="DHL32"/>
      <c r="DHM32"/>
      <c r="DHN32"/>
      <c r="DHO32"/>
      <c r="DHP32"/>
      <c r="DHQ32"/>
      <c r="DHR32"/>
      <c r="DHS32"/>
      <c r="DHT32"/>
      <c r="DHU32"/>
      <c r="DHV32"/>
      <c r="DHW32"/>
      <c r="DHX32"/>
      <c r="DHY32"/>
      <c r="DHZ32"/>
      <c r="DIA32"/>
      <c r="DIB32"/>
      <c r="DIC32"/>
      <c r="DID32"/>
      <c r="DIE32"/>
      <c r="DIF32"/>
      <c r="DIG32"/>
      <c r="DIH32"/>
      <c r="DII32"/>
      <c r="DIJ32"/>
      <c r="DIK32"/>
      <c r="DIL32"/>
      <c r="DIM32"/>
      <c r="DIN32"/>
      <c r="DIO32"/>
      <c r="DIP32"/>
      <c r="DIQ32"/>
      <c r="DIR32"/>
      <c r="DIS32"/>
      <c r="DIT32"/>
      <c r="DIU32"/>
      <c r="DIV32"/>
      <c r="DIW32"/>
      <c r="DIX32"/>
      <c r="DIY32"/>
      <c r="DIZ32"/>
      <c r="DJA32"/>
      <c r="DJB32"/>
      <c r="DJC32"/>
      <c r="DJD32"/>
      <c r="DJE32"/>
      <c r="DJF32"/>
      <c r="DJG32"/>
      <c r="DJH32"/>
      <c r="DJI32"/>
      <c r="DJJ32"/>
      <c r="DJK32"/>
      <c r="DJL32"/>
      <c r="DJM32"/>
      <c r="DJN32"/>
      <c r="DJO32"/>
      <c r="DJP32"/>
      <c r="DJQ32"/>
      <c r="DJR32"/>
      <c r="DJS32"/>
      <c r="DJT32"/>
      <c r="DJU32"/>
      <c r="DJV32"/>
      <c r="DJW32"/>
      <c r="DJX32"/>
      <c r="DJY32"/>
      <c r="DJZ32"/>
      <c r="DKA32"/>
      <c r="DKB32"/>
      <c r="DKC32"/>
      <c r="DKD32"/>
      <c r="DKE32"/>
      <c r="DKF32"/>
      <c r="DKG32"/>
      <c r="DKH32"/>
      <c r="DKI32"/>
      <c r="DKJ32"/>
      <c r="DKK32"/>
      <c r="DKL32"/>
      <c r="DKM32"/>
      <c r="DKN32"/>
      <c r="DKO32"/>
      <c r="DKP32"/>
      <c r="DKQ32"/>
      <c r="DKR32"/>
      <c r="DKS32"/>
      <c r="DKT32"/>
      <c r="DKU32"/>
      <c r="DKV32"/>
      <c r="DKW32"/>
      <c r="DKX32"/>
      <c r="DKY32"/>
      <c r="DKZ32"/>
      <c r="DLA32"/>
      <c r="DLB32"/>
      <c r="DLC32"/>
      <c r="DLD32"/>
      <c r="DLE32"/>
      <c r="DLF32"/>
      <c r="DLG32"/>
      <c r="DLH32"/>
      <c r="DLI32"/>
      <c r="DLJ32"/>
      <c r="DLK32"/>
      <c r="DLL32"/>
      <c r="DLM32"/>
      <c r="DLN32"/>
      <c r="DLO32"/>
      <c r="DLP32"/>
      <c r="DLQ32"/>
      <c r="DLR32"/>
      <c r="DLS32"/>
      <c r="DLT32"/>
      <c r="DLU32"/>
      <c r="DLV32"/>
      <c r="DLW32"/>
      <c r="DLX32"/>
      <c r="DLY32"/>
      <c r="DLZ32"/>
      <c r="DMA32"/>
      <c r="DMB32"/>
      <c r="DMC32"/>
      <c r="DMD32"/>
      <c r="DME32"/>
      <c r="DMF32"/>
      <c r="DMG32"/>
      <c r="DMH32"/>
      <c r="DMI32"/>
      <c r="DMJ32"/>
      <c r="DMK32"/>
      <c r="DML32"/>
      <c r="DMM32"/>
      <c r="DMN32"/>
      <c r="DMO32"/>
      <c r="DMP32"/>
      <c r="DMQ32"/>
      <c r="DMR32"/>
      <c r="DMS32"/>
      <c r="DMT32"/>
      <c r="DMU32"/>
      <c r="DMV32"/>
      <c r="DMW32"/>
      <c r="DMX32"/>
      <c r="DMY32"/>
      <c r="DMZ32"/>
      <c r="DNA32"/>
      <c r="DNB32"/>
      <c r="DNC32"/>
      <c r="DND32"/>
      <c r="DNE32"/>
      <c r="DNF32"/>
      <c r="DNG32"/>
      <c r="DNH32"/>
      <c r="DNI32"/>
      <c r="DNJ32"/>
      <c r="DNK32"/>
      <c r="DNL32"/>
      <c r="DNM32"/>
      <c r="DNN32"/>
      <c r="DNO32"/>
      <c r="DNP32"/>
      <c r="DNQ32"/>
      <c r="DNR32"/>
      <c r="DNS32"/>
      <c r="DNT32"/>
      <c r="DNU32"/>
      <c r="DNV32"/>
      <c r="DNW32"/>
      <c r="DNX32"/>
      <c r="DNY32"/>
      <c r="DNZ32"/>
      <c r="DOA32"/>
      <c r="DOB32"/>
      <c r="DOC32"/>
      <c r="DOD32"/>
      <c r="DOE32"/>
      <c r="DOF32"/>
      <c r="DOG32"/>
      <c r="DOH32"/>
      <c r="DOI32"/>
      <c r="DOJ32"/>
      <c r="DOK32"/>
      <c r="DOL32"/>
      <c r="DOM32"/>
      <c r="DON32"/>
      <c r="DOO32"/>
      <c r="DOP32"/>
      <c r="DOQ32"/>
      <c r="DOR32"/>
      <c r="DOS32"/>
      <c r="DOT32"/>
      <c r="DOU32"/>
      <c r="DOV32"/>
      <c r="DOW32"/>
      <c r="DOX32"/>
      <c r="DOY32"/>
      <c r="DOZ32"/>
      <c r="DPA32"/>
      <c r="DPB32"/>
      <c r="DPC32"/>
      <c r="DPD32"/>
      <c r="DPE32"/>
      <c r="DPF32"/>
      <c r="DPG32"/>
      <c r="DPH32"/>
      <c r="DPI32"/>
      <c r="DPJ32"/>
      <c r="DPK32"/>
      <c r="DPL32"/>
      <c r="DPM32"/>
      <c r="DPN32"/>
      <c r="DPO32"/>
      <c r="DPP32"/>
      <c r="DPQ32"/>
      <c r="DPR32"/>
      <c r="DPS32"/>
      <c r="DPT32"/>
      <c r="DPU32"/>
      <c r="DPV32"/>
      <c r="DPW32"/>
      <c r="DPX32"/>
      <c r="DPY32"/>
      <c r="DPZ32"/>
      <c r="DQA32"/>
      <c r="DQB32"/>
      <c r="DQC32"/>
      <c r="DQD32"/>
      <c r="DQE32"/>
      <c r="DQF32"/>
      <c r="DQG32"/>
      <c r="DQH32"/>
      <c r="DQI32"/>
      <c r="DQJ32"/>
      <c r="DQK32"/>
      <c r="DQL32"/>
      <c r="DQM32"/>
      <c r="DQN32"/>
      <c r="DQO32"/>
      <c r="DQP32"/>
      <c r="DQQ32"/>
      <c r="DQR32"/>
      <c r="DQS32"/>
      <c r="DQT32"/>
      <c r="DQU32"/>
      <c r="DQV32"/>
      <c r="DQW32"/>
      <c r="DQX32"/>
      <c r="DQY32"/>
      <c r="DQZ32"/>
      <c r="DRA32"/>
      <c r="DRB32"/>
      <c r="DRC32"/>
      <c r="DRD32"/>
      <c r="DRE32"/>
      <c r="DRF32"/>
      <c r="DRG32"/>
      <c r="DRH32"/>
      <c r="DRI32"/>
      <c r="DRJ32"/>
      <c r="DRK32"/>
      <c r="DRL32"/>
      <c r="DRM32"/>
      <c r="DRN32"/>
      <c r="DRO32"/>
      <c r="DRP32"/>
      <c r="DRQ32"/>
      <c r="DRR32"/>
      <c r="DRS32"/>
      <c r="DRT32"/>
      <c r="DRU32"/>
      <c r="DRV32"/>
      <c r="DRW32"/>
      <c r="DRX32"/>
      <c r="DRY32"/>
      <c r="DRZ32"/>
      <c r="DSA32"/>
      <c r="DSB32"/>
      <c r="DSC32"/>
      <c r="DSD32"/>
      <c r="DSE32"/>
      <c r="DSF32"/>
      <c r="DSG32"/>
      <c r="DSH32"/>
      <c r="DSI32"/>
      <c r="DSJ32"/>
      <c r="DSK32"/>
      <c r="DSL32"/>
      <c r="DSM32"/>
      <c r="DSN32"/>
      <c r="DSO32"/>
      <c r="DSP32"/>
      <c r="DSQ32"/>
      <c r="DSR32"/>
      <c r="DSS32"/>
      <c r="DST32"/>
      <c r="DSU32"/>
      <c r="DSV32"/>
      <c r="DSW32"/>
      <c r="DSX32"/>
      <c r="DSY32"/>
      <c r="DSZ32"/>
      <c r="DTA32"/>
      <c r="DTB32"/>
      <c r="DTC32"/>
      <c r="DTD32"/>
      <c r="DTE32"/>
      <c r="DTF32"/>
      <c r="DTG32"/>
      <c r="DTH32"/>
      <c r="DTI32"/>
      <c r="DTJ32"/>
      <c r="DTK32"/>
      <c r="DTL32"/>
      <c r="DTM32"/>
      <c r="DTN32"/>
      <c r="DTO32"/>
      <c r="DTP32"/>
      <c r="DTQ32"/>
      <c r="DTR32"/>
      <c r="DTS32"/>
      <c r="DTT32"/>
      <c r="DTU32"/>
      <c r="DTV32"/>
      <c r="DTW32"/>
      <c r="DTX32"/>
      <c r="DTY32"/>
      <c r="DTZ32"/>
      <c r="DUA32"/>
      <c r="DUB32"/>
      <c r="DUC32"/>
      <c r="DUD32"/>
      <c r="DUE32"/>
      <c r="DUF32"/>
      <c r="DUG32"/>
      <c r="DUH32"/>
      <c r="DUI32"/>
      <c r="DUJ32"/>
      <c r="DUK32"/>
      <c r="DUL32"/>
      <c r="DUM32"/>
      <c r="DUN32"/>
      <c r="DUO32"/>
      <c r="DUP32"/>
      <c r="DUQ32"/>
      <c r="DUR32"/>
      <c r="DUS32"/>
      <c r="DUT32"/>
      <c r="DUU32"/>
      <c r="DUV32"/>
      <c r="DUW32"/>
      <c r="DUX32"/>
      <c r="DUY32"/>
      <c r="DUZ32"/>
      <c r="DVA32"/>
      <c r="DVB32"/>
      <c r="DVC32"/>
      <c r="DVD32"/>
      <c r="DVE32"/>
      <c r="DVF32"/>
      <c r="DVG32"/>
      <c r="DVH32"/>
      <c r="DVI32"/>
      <c r="DVJ32"/>
      <c r="DVK32"/>
      <c r="DVL32"/>
      <c r="DVM32"/>
      <c r="DVN32"/>
      <c r="DVO32"/>
      <c r="DVP32"/>
      <c r="DVQ32"/>
      <c r="DVR32"/>
      <c r="DVS32"/>
      <c r="DVT32"/>
      <c r="DVU32"/>
      <c r="DVV32"/>
      <c r="DVW32"/>
      <c r="DVX32"/>
      <c r="DVY32"/>
      <c r="DVZ32"/>
      <c r="DWA32"/>
      <c r="DWB32"/>
      <c r="DWC32"/>
      <c r="DWD32"/>
      <c r="DWE32"/>
      <c r="DWF32"/>
      <c r="DWG32"/>
      <c r="DWH32"/>
      <c r="DWI32"/>
      <c r="DWJ32"/>
      <c r="DWK32"/>
      <c r="DWL32"/>
      <c r="DWM32"/>
      <c r="DWN32"/>
      <c r="DWO32"/>
      <c r="DWP32"/>
      <c r="DWQ32"/>
      <c r="DWR32"/>
      <c r="DWS32"/>
      <c r="DWT32"/>
      <c r="DWU32"/>
      <c r="DWV32"/>
      <c r="DWW32"/>
      <c r="DWX32"/>
      <c r="DWY32"/>
      <c r="DWZ32"/>
      <c r="DXA32"/>
      <c r="DXB32"/>
      <c r="DXC32"/>
      <c r="DXD32"/>
      <c r="DXE32"/>
      <c r="DXF32"/>
      <c r="DXG32"/>
      <c r="DXH32"/>
      <c r="DXI32"/>
      <c r="DXJ32"/>
      <c r="DXK32"/>
      <c r="DXL32"/>
      <c r="DXM32"/>
      <c r="DXN32"/>
      <c r="DXO32"/>
      <c r="DXP32"/>
      <c r="DXQ32"/>
      <c r="DXR32"/>
      <c r="DXS32"/>
      <c r="DXT32"/>
      <c r="DXU32"/>
      <c r="DXV32"/>
      <c r="DXW32"/>
      <c r="DXX32"/>
      <c r="DXY32"/>
      <c r="DXZ32"/>
      <c r="DYA32"/>
      <c r="DYB32"/>
      <c r="DYC32"/>
      <c r="DYD32"/>
      <c r="DYE32"/>
      <c r="DYF32"/>
      <c r="DYG32"/>
      <c r="DYH32"/>
      <c r="DYI32"/>
      <c r="DYJ32"/>
      <c r="DYK32"/>
      <c r="DYL32"/>
      <c r="DYM32"/>
      <c r="DYN32"/>
      <c r="DYO32"/>
      <c r="DYP32"/>
      <c r="DYQ32"/>
      <c r="DYR32"/>
      <c r="DYS32"/>
      <c r="DYT32"/>
      <c r="DYU32"/>
      <c r="DYV32"/>
      <c r="DYW32"/>
      <c r="DYX32"/>
      <c r="DYY32"/>
      <c r="DYZ32"/>
      <c r="DZA32"/>
      <c r="DZB32"/>
      <c r="DZC32"/>
      <c r="DZD32"/>
      <c r="DZE32"/>
      <c r="DZF32"/>
      <c r="DZG32"/>
      <c r="DZH32"/>
      <c r="DZI32"/>
      <c r="DZJ32"/>
      <c r="DZK32"/>
      <c r="DZL32"/>
      <c r="DZM32"/>
      <c r="DZN32"/>
      <c r="DZO32"/>
      <c r="DZP32"/>
      <c r="DZQ32"/>
      <c r="DZR32"/>
      <c r="DZS32"/>
      <c r="DZT32"/>
      <c r="DZU32"/>
      <c r="DZV32"/>
      <c r="DZW32"/>
      <c r="DZX32"/>
      <c r="DZY32"/>
      <c r="DZZ32"/>
      <c r="EAA32"/>
      <c r="EAB32"/>
      <c r="EAC32"/>
      <c r="EAD32"/>
      <c r="EAE32"/>
      <c r="EAF32"/>
      <c r="EAG32"/>
      <c r="EAH32"/>
      <c r="EAI32"/>
      <c r="EAJ32"/>
      <c r="EAK32"/>
      <c r="EAL32"/>
      <c r="EAM32"/>
      <c r="EAN32"/>
      <c r="EAO32"/>
      <c r="EAP32"/>
      <c r="EAQ32"/>
      <c r="EAR32"/>
      <c r="EAS32"/>
      <c r="EAT32"/>
      <c r="EAU32"/>
      <c r="EAV32"/>
      <c r="EAW32"/>
      <c r="EAX32"/>
      <c r="EAY32"/>
      <c r="EAZ32"/>
      <c r="EBA32"/>
      <c r="EBB32"/>
      <c r="EBC32"/>
      <c r="EBD32"/>
      <c r="EBE32"/>
      <c r="EBF32"/>
      <c r="EBG32"/>
      <c r="EBH32"/>
      <c r="EBI32"/>
      <c r="EBJ32"/>
      <c r="EBK32"/>
      <c r="EBL32"/>
      <c r="EBM32"/>
      <c r="EBN32"/>
      <c r="EBO32"/>
      <c r="EBP32"/>
      <c r="EBQ32"/>
      <c r="EBR32"/>
      <c r="EBS32"/>
      <c r="EBT32"/>
      <c r="EBU32"/>
      <c r="EBV32"/>
      <c r="EBW32"/>
      <c r="EBX32"/>
      <c r="EBY32"/>
      <c r="EBZ32"/>
      <c r="ECA32"/>
      <c r="ECB32"/>
      <c r="ECC32"/>
      <c r="ECD32"/>
      <c r="ECE32"/>
      <c r="ECF32"/>
      <c r="ECG32"/>
      <c r="ECH32"/>
      <c r="ECI32"/>
      <c r="ECJ32"/>
      <c r="ECK32"/>
      <c r="ECL32"/>
      <c r="ECM32"/>
      <c r="ECN32"/>
      <c r="ECO32"/>
      <c r="ECP32"/>
      <c r="ECQ32"/>
      <c r="ECR32"/>
      <c r="ECS32"/>
      <c r="ECT32"/>
      <c r="ECU32"/>
      <c r="ECV32"/>
      <c r="ECW32"/>
      <c r="ECX32"/>
      <c r="ECY32"/>
      <c r="ECZ32"/>
      <c r="EDA32"/>
      <c r="EDB32"/>
      <c r="EDC32"/>
      <c r="EDD32"/>
      <c r="EDE32"/>
      <c r="EDF32"/>
      <c r="EDG32"/>
      <c r="EDH32"/>
      <c r="EDI32"/>
      <c r="EDJ32"/>
      <c r="EDK32"/>
      <c r="EDL32"/>
      <c r="EDM32"/>
      <c r="EDN32"/>
      <c r="EDO32"/>
      <c r="EDP32"/>
      <c r="EDQ32"/>
      <c r="EDR32"/>
      <c r="EDS32"/>
      <c r="EDT32"/>
      <c r="EDU32"/>
      <c r="EDV32"/>
      <c r="EDW32"/>
      <c r="EDX32"/>
      <c r="EDY32"/>
      <c r="EDZ32"/>
      <c r="EEA32"/>
      <c r="EEB32"/>
      <c r="EEC32"/>
      <c r="EED32"/>
      <c r="EEE32"/>
      <c r="EEF32"/>
      <c r="EEG32"/>
      <c r="EEH32"/>
      <c r="EEI32"/>
      <c r="EEJ32"/>
      <c r="EEK32"/>
      <c r="EEL32"/>
      <c r="EEM32"/>
      <c r="EEN32"/>
      <c r="EEO32"/>
      <c r="EEP32"/>
      <c r="EEQ32"/>
      <c r="EER32"/>
      <c r="EES32"/>
      <c r="EET32"/>
      <c r="EEU32"/>
      <c r="EEV32"/>
      <c r="EEW32"/>
      <c r="EEX32"/>
      <c r="EEY32"/>
      <c r="EEZ32"/>
      <c r="EFA32"/>
      <c r="EFB32"/>
      <c r="EFC32"/>
      <c r="EFD32"/>
      <c r="EFE32"/>
      <c r="EFF32"/>
      <c r="EFG32"/>
      <c r="EFH32"/>
      <c r="EFI32"/>
      <c r="EFJ32"/>
      <c r="EFK32"/>
      <c r="EFL32"/>
      <c r="EFM32"/>
      <c r="EFN32"/>
      <c r="EFO32"/>
      <c r="EFP32"/>
      <c r="EFQ32"/>
      <c r="EFR32"/>
      <c r="EFS32"/>
      <c r="EFT32"/>
      <c r="EFU32"/>
      <c r="EFV32"/>
      <c r="EFW32"/>
      <c r="EFX32"/>
      <c r="EFY32"/>
      <c r="EFZ32"/>
      <c r="EGA32"/>
      <c r="EGB32"/>
      <c r="EGC32"/>
      <c r="EGD32"/>
      <c r="EGE32"/>
      <c r="EGF32"/>
      <c r="EGG32"/>
      <c r="EGH32"/>
      <c r="EGI32"/>
      <c r="EGJ32"/>
      <c r="EGK32"/>
      <c r="EGL32"/>
      <c r="EGM32"/>
      <c r="EGN32"/>
      <c r="EGO32"/>
      <c r="EGP32"/>
      <c r="EGQ32"/>
      <c r="EGR32"/>
      <c r="EGS32"/>
      <c r="EGT32"/>
      <c r="EGU32"/>
      <c r="EGV32"/>
      <c r="EGW32"/>
      <c r="EGX32"/>
      <c r="EGY32"/>
      <c r="EGZ32"/>
      <c r="EHA32"/>
      <c r="EHB32"/>
      <c r="EHC32"/>
      <c r="EHD32"/>
      <c r="EHE32"/>
      <c r="EHF32"/>
      <c r="EHG32"/>
      <c r="EHH32"/>
      <c r="EHI32"/>
      <c r="EHJ32"/>
      <c r="EHK32"/>
      <c r="EHL32"/>
      <c r="EHM32"/>
      <c r="EHN32"/>
      <c r="EHO32"/>
      <c r="EHP32"/>
      <c r="EHQ32"/>
      <c r="EHR32"/>
      <c r="EHS32"/>
      <c r="EHT32"/>
      <c r="EHU32"/>
      <c r="EHV32"/>
      <c r="EHW32"/>
      <c r="EHX32"/>
      <c r="EHY32"/>
      <c r="EHZ32"/>
      <c r="EIA32"/>
      <c r="EIB32"/>
      <c r="EIC32"/>
      <c r="EID32"/>
      <c r="EIE32"/>
      <c r="EIF32"/>
      <c r="EIG32"/>
      <c r="EIH32"/>
      <c r="EII32"/>
      <c r="EIJ32"/>
      <c r="EIK32"/>
      <c r="EIL32"/>
      <c r="EIM32"/>
      <c r="EIN32"/>
      <c r="EIO32"/>
      <c r="EIP32"/>
      <c r="EIQ32"/>
      <c r="EIR32"/>
      <c r="EIS32"/>
      <c r="EIT32"/>
      <c r="EIU32"/>
      <c r="EIV32"/>
      <c r="EIW32"/>
      <c r="EIX32"/>
      <c r="EIY32"/>
      <c r="EIZ32"/>
      <c r="EJA32"/>
      <c r="EJB32"/>
      <c r="EJC32"/>
      <c r="EJD32"/>
      <c r="EJE32"/>
      <c r="EJF32"/>
      <c r="EJG32"/>
      <c r="EJH32"/>
      <c r="EJI32"/>
      <c r="EJJ32"/>
      <c r="EJK32"/>
      <c r="EJL32"/>
      <c r="EJM32"/>
      <c r="EJN32"/>
      <c r="EJO32"/>
      <c r="EJP32"/>
      <c r="EJQ32"/>
      <c r="EJR32"/>
      <c r="EJS32"/>
      <c r="EJT32"/>
      <c r="EJU32"/>
      <c r="EJV32"/>
      <c r="EJW32"/>
      <c r="EJX32"/>
      <c r="EJY32"/>
      <c r="EJZ32"/>
      <c r="EKA32"/>
      <c r="EKB32"/>
      <c r="EKC32"/>
      <c r="EKD32"/>
      <c r="EKE32"/>
      <c r="EKF32"/>
      <c r="EKG32"/>
      <c r="EKH32"/>
      <c r="EKI32"/>
      <c r="EKJ32"/>
      <c r="EKK32"/>
      <c r="EKL32"/>
      <c r="EKM32"/>
      <c r="EKN32"/>
      <c r="EKO32"/>
      <c r="EKP32"/>
      <c r="EKQ32"/>
      <c r="EKR32"/>
      <c r="EKS32"/>
      <c r="EKT32"/>
      <c r="EKU32"/>
      <c r="EKV32"/>
      <c r="EKW32"/>
      <c r="EKX32"/>
      <c r="EKY32"/>
      <c r="EKZ32"/>
      <c r="ELA32"/>
      <c r="ELB32"/>
      <c r="ELC32"/>
      <c r="ELD32"/>
      <c r="ELE32"/>
      <c r="ELF32"/>
      <c r="ELG32"/>
      <c r="ELH32"/>
      <c r="ELI32"/>
      <c r="ELJ32"/>
      <c r="ELK32"/>
      <c r="ELL32"/>
      <c r="ELM32"/>
      <c r="ELN32"/>
      <c r="ELO32"/>
      <c r="ELP32"/>
      <c r="ELQ32"/>
      <c r="ELR32"/>
      <c r="ELS32"/>
      <c r="ELT32"/>
      <c r="ELU32"/>
      <c r="ELV32"/>
      <c r="ELW32"/>
      <c r="ELX32"/>
      <c r="ELY32"/>
      <c r="ELZ32"/>
      <c r="EMA32"/>
      <c r="EMB32"/>
      <c r="EMC32"/>
      <c r="EMD32"/>
      <c r="EME32"/>
      <c r="EMF32"/>
      <c r="EMG32"/>
      <c r="EMH32"/>
      <c r="EMI32"/>
      <c r="EMJ32"/>
      <c r="EMK32"/>
      <c r="EML32"/>
      <c r="EMM32"/>
      <c r="EMN32"/>
      <c r="EMO32"/>
      <c r="EMP32"/>
      <c r="EMQ32"/>
      <c r="EMR32"/>
      <c r="EMS32"/>
      <c r="EMT32"/>
      <c r="EMU32"/>
      <c r="EMV32"/>
      <c r="EMW32"/>
      <c r="EMX32"/>
      <c r="EMY32"/>
      <c r="EMZ32"/>
      <c r="ENA32"/>
      <c r="ENB32"/>
      <c r="ENC32"/>
      <c r="END32"/>
      <c r="ENE32"/>
      <c r="ENF32"/>
      <c r="ENG32"/>
      <c r="ENH32"/>
      <c r="ENI32"/>
      <c r="ENJ32"/>
      <c r="ENK32"/>
      <c r="ENL32"/>
      <c r="ENM32"/>
      <c r="ENN32"/>
      <c r="ENO32"/>
      <c r="ENP32"/>
      <c r="ENQ32"/>
      <c r="ENR32"/>
      <c r="ENS32"/>
      <c r="ENT32"/>
      <c r="ENU32"/>
      <c r="ENV32"/>
      <c r="ENW32"/>
      <c r="ENX32"/>
      <c r="ENY32"/>
      <c r="ENZ32"/>
      <c r="EOA32"/>
      <c r="EOB32"/>
      <c r="EOC32"/>
      <c r="EOD32"/>
      <c r="EOE32"/>
      <c r="EOF32"/>
      <c r="EOG32"/>
      <c r="EOH32"/>
      <c r="EOI32"/>
      <c r="EOJ32"/>
      <c r="EOK32"/>
      <c r="EOL32"/>
      <c r="EOM32"/>
      <c r="EON32"/>
      <c r="EOO32"/>
      <c r="EOP32"/>
      <c r="EOQ32"/>
      <c r="EOR32"/>
      <c r="EOS32"/>
      <c r="EOT32"/>
      <c r="EOU32"/>
      <c r="EOV32"/>
      <c r="EOW32"/>
      <c r="EOX32"/>
      <c r="EOY32"/>
      <c r="EOZ32"/>
      <c r="EPA32"/>
      <c r="EPB32"/>
      <c r="EPC32"/>
      <c r="EPD32"/>
      <c r="EPE32"/>
      <c r="EPF32"/>
      <c r="EPG32"/>
      <c r="EPH32"/>
      <c r="EPI32"/>
      <c r="EPJ32"/>
      <c r="EPK32"/>
      <c r="EPL32"/>
      <c r="EPM32"/>
      <c r="EPN32"/>
      <c r="EPO32"/>
      <c r="EPP32"/>
      <c r="EPQ32"/>
      <c r="EPR32"/>
      <c r="EPS32"/>
      <c r="EPT32"/>
      <c r="EPU32"/>
      <c r="EPV32"/>
      <c r="EPW32"/>
      <c r="EPX32"/>
      <c r="EPY32"/>
      <c r="EPZ32"/>
      <c r="EQA32"/>
      <c r="EQB32"/>
      <c r="EQC32"/>
      <c r="EQD32"/>
      <c r="EQE32"/>
      <c r="EQF32"/>
      <c r="EQG32"/>
      <c r="EQH32"/>
      <c r="EQI32"/>
      <c r="EQJ32"/>
      <c r="EQK32"/>
      <c r="EQL32"/>
      <c r="EQM32"/>
      <c r="EQN32"/>
      <c r="EQO32"/>
      <c r="EQP32"/>
      <c r="EQQ32"/>
      <c r="EQR32"/>
      <c r="EQS32"/>
      <c r="EQT32"/>
      <c r="EQU32"/>
      <c r="EQV32"/>
      <c r="EQW32"/>
      <c r="EQX32"/>
      <c r="EQY32"/>
      <c r="EQZ32"/>
      <c r="ERA32"/>
      <c r="ERB32"/>
      <c r="ERC32"/>
      <c r="ERD32"/>
      <c r="ERE32"/>
      <c r="ERF32"/>
      <c r="ERG32"/>
      <c r="ERH32"/>
      <c r="ERI32"/>
      <c r="ERJ32"/>
      <c r="ERK32"/>
      <c r="ERL32"/>
      <c r="ERM32"/>
      <c r="ERN32"/>
      <c r="ERO32"/>
      <c r="ERP32"/>
      <c r="ERQ32"/>
      <c r="ERR32"/>
      <c r="ERS32"/>
      <c r="ERT32"/>
      <c r="ERU32"/>
      <c r="ERV32"/>
      <c r="ERW32"/>
      <c r="ERX32"/>
      <c r="ERY32"/>
      <c r="ERZ32"/>
      <c r="ESA32"/>
      <c r="ESB32"/>
      <c r="ESC32"/>
      <c r="ESD32"/>
      <c r="ESE32"/>
      <c r="ESF32"/>
      <c r="ESG32"/>
      <c r="ESH32"/>
      <c r="ESI32"/>
      <c r="ESJ32"/>
      <c r="ESK32"/>
      <c r="ESL32"/>
      <c r="ESM32"/>
      <c r="ESN32"/>
      <c r="ESO32"/>
      <c r="ESP32"/>
      <c r="ESQ32"/>
      <c r="ESR32"/>
      <c r="ESS32"/>
      <c r="EST32"/>
      <c r="ESU32"/>
      <c r="ESV32"/>
      <c r="ESW32"/>
      <c r="ESX32"/>
      <c r="ESY32"/>
      <c r="ESZ32"/>
      <c r="ETA32"/>
      <c r="ETB32"/>
      <c r="ETC32"/>
      <c r="ETD32"/>
      <c r="ETE32"/>
      <c r="ETF32"/>
      <c r="ETG32"/>
      <c r="ETH32"/>
      <c r="ETI32"/>
      <c r="ETJ32"/>
      <c r="ETK32"/>
      <c r="ETL32"/>
      <c r="ETM32"/>
      <c r="ETN32"/>
      <c r="ETO32"/>
      <c r="ETP32"/>
      <c r="ETQ32"/>
      <c r="ETR32"/>
      <c r="ETS32"/>
      <c r="ETT32"/>
      <c r="ETU32"/>
      <c r="ETV32"/>
      <c r="ETW32"/>
      <c r="ETX32"/>
      <c r="ETY32"/>
      <c r="ETZ32"/>
      <c r="EUA32"/>
      <c r="EUB32"/>
      <c r="EUC32"/>
      <c r="EUD32"/>
      <c r="EUE32"/>
      <c r="EUF32"/>
      <c r="EUG32"/>
      <c r="EUH32"/>
      <c r="EUI32"/>
      <c r="EUJ32"/>
      <c r="EUK32"/>
      <c r="EUL32"/>
      <c r="EUM32"/>
      <c r="EUN32"/>
      <c r="EUO32"/>
      <c r="EUP32"/>
      <c r="EUQ32"/>
      <c r="EUR32"/>
      <c r="EUS32"/>
      <c r="EUT32"/>
      <c r="EUU32"/>
      <c r="EUV32"/>
      <c r="EUW32"/>
      <c r="EUX32"/>
      <c r="EUY32"/>
      <c r="EUZ32"/>
      <c r="EVA32"/>
      <c r="EVB32"/>
      <c r="EVC32"/>
      <c r="EVD32"/>
      <c r="EVE32"/>
      <c r="EVF32"/>
      <c r="EVG32"/>
      <c r="EVH32"/>
      <c r="EVI32"/>
      <c r="EVJ32"/>
      <c r="EVK32"/>
      <c r="EVL32"/>
      <c r="EVM32"/>
      <c r="EVN32"/>
      <c r="EVO32"/>
      <c r="EVP32"/>
      <c r="EVQ32"/>
      <c r="EVR32"/>
      <c r="EVS32"/>
      <c r="EVT32"/>
      <c r="EVU32"/>
      <c r="EVV32"/>
      <c r="EVW32"/>
      <c r="EVX32"/>
      <c r="EVY32"/>
      <c r="EVZ32"/>
      <c r="EWA32"/>
      <c r="EWB32"/>
      <c r="EWC32"/>
      <c r="EWD32"/>
      <c r="EWE32"/>
      <c r="EWF32"/>
      <c r="EWG32"/>
      <c r="EWH32"/>
      <c r="EWI32"/>
      <c r="EWJ32"/>
      <c r="EWK32"/>
      <c r="EWL32"/>
      <c r="EWM32"/>
      <c r="EWN32"/>
      <c r="EWO32"/>
      <c r="EWP32"/>
      <c r="EWQ32"/>
      <c r="EWR32"/>
      <c r="EWS32"/>
      <c r="EWT32"/>
      <c r="EWU32"/>
      <c r="EWV32"/>
      <c r="EWW32"/>
      <c r="EWX32"/>
      <c r="EWY32"/>
      <c r="EWZ32"/>
      <c r="EXA32"/>
      <c r="EXB32"/>
      <c r="EXC32"/>
      <c r="EXD32"/>
      <c r="EXE32"/>
      <c r="EXF32"/>
      <c r="EXG32"/>
      <c r="EXH32"/>
      <c r="EXI32"/>
      <c r="EXJ32"/>
      <c r="EXK32"/>
      <c r="EXL32"/>
      <c r="EXM32"/>
      <c r="EXN32"/>
      <c r="EXO32"/>
      <c r="EXP32"/>
      <c r="EXQ32"/>
      <c r="EXR32"/>
      <c r="EXS32"/>
      <c r="EXT32"/>
      <c r="EXU32"/>
      <c r="EXV32"/>
      <c r="EXW32"/>
      <c r="EXX32"/>
      <c r="EXY32"/>
      <c r="EXZ32"/>
      <c r="EYA32"/>
      <c r="EYB32"/>
      <c r="EYC32"/>
      <c r="EYD32"/>
      <c r="EYE32"/>
      <c r="EYF32"/>
      <c r="EYG32"/>
      <c r="EYH32"/>
      <c r="EYI32"/>
      <c r="EYJ32"/>
      <c r="EYK32"/>
      <c r="EYL32"/>
      <c r="EYM32"/>
      <c r="EYN32"/>
      <c r="EYO32"/>
      <c r="EYP32"/>
      <c r="EYQ32"/>
      <c r="EYR32"/>
      <c r="EYS32"/>
      <c r="EYT32"/>
      <c r="EYU32"/>
      <c r="EYV32"/>
      <c r="EYW32"/>
      <c r="EYX32"/>
      <c r="EYY32"/>
      <c r="EYZ32"/>
      <c r="EZA32"/>
      <c r="EZB32"/>
      <c r="EZC32"/>
      <c r="EZD32"/>
      <c r="EZE32"/>
      <c r="EZF32"/>
      <c r="EZG32"/>
      <c r="EZH32"/>
      <c r="EZI32"/>
      <c r="EZJ32"/>
      <c r="EZK32"/>
      <c r="EZL32"/>
      <c r="EZM32"/>
      <c r="EZN32"/>
      <c r="EZO32"/>
      <c r="EZP32"/>
      <c r="EZQ32"/>
      <c r="EZR32"/>
      <c r="EZS32"/>
      <c r="EZT32"/>
      <c r="EZU32"/>
      <c r="EZV32"/>
      <c r="EZW32"/>
      <c r="EZX32"/>
      <c r="EZY32"/>
      <c r="EZZ32"/>
      <c r="FAA32"/>
      <c r="FAB32"/>
      <c r="FAC32"/>
      <c r="FAD32"/>
      <c r="FAE32"/>
      <c r="FAF32"/>
      <c r="FAG32"/>
      <c r="FAH32"/>
      <c r="FAI32"/>
      <c r="FAJ32"/>
      <c r="FAK32"/>
      <c r="FAL32"/>
      <c r="FAM32"/>
      <c r="FAN32"/>
      <c r="FAO32"/>
      <c r="FAP32"/>
      <c r="FAQ32"/>
      <c r="FAR32"/>
      <c r="FAS32"/>
      <c r="FAT32"/>
      <c r="FAU32"/>
      <c r="FAV32"/>
      <c r="FAW32"/>
      <c r="FAX32"/>
      <c r="FAY32"/>
      <c r="FAZ32"/>
      <c r="FBA32"/>
      <c r="FBB32"/>
      <c r="FBC32"/>
      <c r="FBD32"/>
      <c r="FBE32"/>
      <c r="FBF32"/>
      <c r="FBG32"/>
      <c r="FBH32"/>
      <c r="FBI32"/>
      <c r="FBJ32"/>
      <c r="FBK32"/>
      <c r="FBL32"/>
      <c r="FBM32"/>
      <c r="FBN32"/>
      <c r="FBO32"/>
      <c r="FBP32"/>
      <c r="FBQ32"/>
      <c r="FBR32"/>
      <c r="FBS32"/>
      <c r="FBT32"/>
      <c r="FBU32"/>
      <c r="FBV32"/>
      <c r="FBW32"/>
      <c r="FBX32"/>
      <c r="FBY32"/>
      <c r="FBZ32"/>
      <c r="FCA32"/>
      <c r="FCB32"/>
      <c r="FCC32"/>
      <c r="FCD32"/>
      <c r="FCE32"/>
      <c r="FCF32"/>
      <c r="FCG32"/>
      <c r="FCH32"/>
      <c r="FCI32"/>
      <c r="FCJ32"/>
      <c r="FCK32"/>
      <c r="FCL32"/>
      <c r="FCM32"/>
      <c r="FCN32"/>
      <c r="FCO32"/>
      <c r="FCP32"/>
      <c r="FCQ32"/>
      <c r="FCR32"/>
      <c r="FCS32"/>
      <c r="FCT32"/>
      <c r="FCU32"/>
      <c r="FCV32"/>
      <c r="FCW32"/>
      <c r="FCX32"/>
      <c r="FCY32"/>
      <c r="FCZ32"/>
      <c r="FDA32"/>
      <c r="FDB32"/>
      <c r="FDC32"/>
      <c r="FDD32"/>
      <c r="FDE32"/>
      <c r="FDF32"/>
      <c r="FDG32"/>
      <c r="FDH32"/>
      <c r="FDI32"/>
      <c r="FDJ32"/>
      <c r="FDK32"/>
      <c r="FDL32"/>
      <c r="FDM32"/>
      <c r="FDN32"/>
      <c r="FDO32"/>
      <c r="FDP32"/>
      <c r="FDQ32"/>
      <c r="FDR32"/>
      <c r="FDS32"/>
      <c r="FDT32"/>
      <c r="FDU32"/>
      <c r="FDV32"/>
      <c r="FDW32"/>
      <c r="FDX32"/>
      <c r="FDY32"/>
      <c r="FDZ32"/>
      <c r="FEA32"/>
      <c r="FEB32"/>
      <c r="FEC32"/>
      <c r="FED32"/>
      <c r="FEE32"/>
      <c r="FEF32"/>
      <c r="FEG32"/>
      <c r="FEH32"/>
      <c r="FEI32"/>
      <c r="FEJ32"/>
      <c r="FEK32"/>
      <c r="FEL32"/>
      <c r="FEM32"/>
      <c r="FEN32"/>
      <c r="FEO32"/>
      <c r="FEP32"/>
      <c r="FEQ32"/>
      <c r="FER32"/>
      <c r="FES32"/>
      <c r="FET32"/>
      <c r="FEU32"/>
      <c r="FEV32"/>
      <c r="FEW32"/>
      <c r="FEX32"/>
      <c r="FEY32"/>
      <c r="FEZ32"/>
      <c r="FFA32"/>
      <c r="FFB32"/>
      <c r="FFC32"/>
      <c r="FFD32"/>
      <c r="FFE32"/>
      <c r="FFF32"/>
      <c r="FFG32"/>
      <c r="FFH32"/>
      <c r="FFI32"/>
      <c r="FFJ32"/>
      <c r="FFK32"/>
      <c r="FFL32"/>
      <c r="FFM32"/>
      <c r="FFN32"/>
      <c r="FFO32"/>
      <c r="FFP32"/>
      <c r="FFQ32"/>
      <c r="FFR32"/>
      <c r="FFS32"/>
      <c r="FFT32"/>
      <c r="FFU32"/>
      <c r="FFV32"/>
      <c r="FFW32"/>
      <c r="FFX32"/>
      <c r="FFY32"/>
      <c r="FFZ32"/>
      <c r="FGA32"/>
      <c r="FGB32"/>
      <c r="FGC32"/>
      <c r="FGD32"/>
      <c r="FGE32"/>
      <c r="FGF32"/>
      <c r="FGG32"/>
      <c r="FGH32"/>
      <c r="FGI32"/>
      <c r="FGJ32"/>
      <c r="FGK32"/>
      <c r="FGL32"/>
      <c r="FGM32"/>
      <c r="FGN32"/>
      <c r="FGO32"/>
      <c r="FGP32"/>
      <c r="FGQ32"/>
      <c r="FGR32"/>
      <c r="FGS32"/>
      <c r="FGT32"/>
      <c r="FGU32"/>
      <c r="FGV32"/>
      <c r="FGW32"/>
      <c r="FGX32"/>
      <c r="FGY32"/>
      <c r="FGZ32"/>
      <c r="FHA32"/>
      <c r="FHB32"/>
      <c r="FHC32"/>
      <c r="FHD32"/>
      <c r="FHE32"/>
      <c r="FHF32"/>
      <c r="FHG32"/>
      <c r="FHH32"/>
      <c r="FHI32"/>
      <c r="FHJ32"/>
      <c r="FHK32"/>
      <c r="FHL32"/>
      <c r="FHM32"/>
      <c r="FHN32"/>
      <c r="FHO32"/>
      <c r="FHP32"/>
      <c r="FHQ32"/>
      <c r="FHR32"/>
      <c r="FHS32"/>
      <c r="FHT32"/>
      <c r="FHU32"/>
      <c r="FHV32"/>
      <c r="FHW32"/>
      <c r="FHX32"/>
      <c r="FHY32"/>
      <c r="FHZ32"/>
      <c r="FIA32"/>
      <c r="FIB32"/>
      <c r="FIC32"/>
      <c r="FID32"/>
      <c r="FIE32"/>
      <c r="FIF32"/>
      <c r="FIG32"/>
      <c r="FIH32"/>
      <c r="FII32"/>
      <c r="FIJ32"/>
      <c r="FIK32"/>
      <c r="FIL32"/>
      <c r="FIM32"/>
      <c r="FIN32"/>
      <c r="FIO32"/>
      <c r="FIP32"/>
      <c r="FIQ32"/>
      <c r="FIR32"/>
      <c r="FIS32"/>
      <c r="FIT32"/>
      <c r="FIU32"/>
      <c r="FIV32"/>
      <c r="FIW32"/>
      <c r="FIX32"/>
      <c r="FIY32"/>
      <c r="FIZ32"/>
      <c r="FJA32"/>
      <c r="FJB32"/>
      <c r="FJC32"/>
      <c r="FJD32"/>
      <c r="FJE32"/>
      <c r="FJF32"/>
      <c r="FJG32"/>
      <c r="FJH32"/>
      <c r="FJI32"/>
      <c r="FJJ32"/>
      <c r="FJK32"/>
      <c r="FJL32"/>
      <c r="FJM32"/>
      <c r="FJN32"/>
      <c r="FJO32"/>
      <c r="FJP32"/>
      <c r="FJQ32"/>
      <c r="FJR32"/>
      <c r="FJS32"/>
      <c r="FJT32"/>
      <c r="FJU32"/>
      <c r="FJV32"/>
      <c r="FJW32"/>
      <c r="FJX32"/>
      <c r="FJY32"/>
      <c r="FJZ32"/>
      <c r="FKA32"/>
      <c r="FKB32"/>
      <c r="FKC32"/>
      <c r="FKD32"/>
      <c r="FKE32"/>
      <c r="FKF32"/>
      <c r="FKG32"/>
      <c r="FKH32"/>
      <c r="FKI32"/>
      <c r="FKJ32"/>
      <c r="FKK32"/>
      <c r="FKL32"/>
      <c r="FKM32"/>
      <c r="FKN32"/>
      <c r="FKO32"/>
      <c r="FKP32"/>
      <c r="FKQ32"/>
      <c r="FKR32"/>
      <c r="FKS32"/>
      <c r="FKT32"/>
      <c r="FKU32"/>
      <c r="FKV32"/>
      <c r="FKW32"/>
      <c r="FKX32"/>
      <c r="FKY32"/>
      <c r="FKZ32"/>
      <c r="FLA32"/>
      <c r="FLB32"/>
      <c r="FLC32"/>
      <c r="FLD32"/>
      <c r="FLE32"/>
      <c r="FLF32"/>
      <c r="FLG32"/>
      <c r="FLH32"/>
      <c r="FLI32"/>
      <c r="FLJ32"/>
      <c r="FLK32"/>
      <c r="FLL32"/>
      <c r="FLM32"/>
      <c r="FLN32"/>
      <c r="FLO32"/>
      <c r="FLP32"/>
      <c r="FLQ32"/>
      <c r="FLR32"/>
      <c r="FLS32"/>
      <c r="FLT32"/>
      <c r="FLU32"/>
      <c r="FLV32"/>
      <c r="FLW32"/>
      <c r="FLX32"/>
      <c r="FLY32"/>
      <c r="FLZ32"/>
      <c r="FMA32"/>
      <c r="FMB32"/>
      <c r="FMC32"/>
      <c r="FMD32"/>
      <c r="FME32"/>
      <c r="FMF32"/>
      <c r="FMG32"/>
      <c r="FMH32"/>
      <c r="FMI32"/>
      <c r="FMJ32"/>
      <c r="FMK32"/>
      <c r="FML32"/>
      <c r="FMM32"/>
      <c r="FMN32"/>
      <c r="FMO32"/>
      <c r="FMP32"/>
      <c r="FMQ32"/>
      <c r="FMR32"/>
      <c r="FMS32"/>
      <c r="FMT32"/>
      <c r="FMU32"/>
      <c r="FMV32"/>
      <c r="FMW32"/>
      <c r="FMX32"/>
      <c r="FMY32"/>
      <c r="FMZ32"/>
      <c r="FNA32"/>
      <c r="FNB32"/>
      <c r="FNC32"/>
      <c r="FND32"/>
      <c r="FNE32"/>
      <c r="FNF32"/>
      <c r="FNG32"/>
      <c r="FNH32"/>
      <c r="FNI32"/>
      <c r="FNJ32"/>
      <c r="FNK32"/>
      <c r="FNL32"/>
      <c r="FNM32"/>
      <c r="FNN32"/>
      <c r="FNO32"/>
      <c r="FNP32"/>
      <c r="FNQ32"/>
      <c r="FNR32"/>
      <c r="FNS32"/>
      <c r="FNT32"/>
      <c r="FNU32"/>
      <c r="FNV32"/>
      <c r="FNW32"/>
      <c r="FNX32"/>
      <c r="FNY32"/>
      <c r="FNZ32"/>
      <c r="FOA32"/>
      <c r="FOB32"/>
      <c r="FOC32"/>
      <c r="FOD32"/>
      <c r="FOE32"/>
      <c r="FOF32"/>
      <c r="FOG32"/>
      <c r="FOH32"/>
      <c r="FOI32"/>
      <c r="FOJ32"/>
      <c r="FOK32"/>
      <c r="FOL32"/>
      <c r="FOM32"/>
      <c r="FON32"/>
      <c r="FOO32"/>
      <c r="FOP32"/>
      <c r="FOQ32"/>
      <c r="FOR32"/>
      <c r="FOS32"/>
      <c r="FOT32"/>
      <c r="FOU32"/>
      <c r="FOV32"/>
      <c r="FOW32"/>
      <c r="FOX32"/>
      <c r="FOY32"/>
      <c r="FOZ32"/>
      <c r="FPA32"/>
      <c r="FPB32"/>
      <c r="FPC32"/>
      <c r="FPD32"/>
      <c r="FPE32"/>
      <c r="FPF32"/>
      <c r="FPG32"/>
      <c r="FPH32"/>
      <c r="FPI32"/>
      <c r="FPJ32"/>
      <c r="FPK32"/>
      <c r="FPL32"/>
      <c r="FPM32"/>
      <c r="FPN32"/>
      <c r="FPO32"/>
      <c r="FPP32"/>
      <c r="FPQ32"/>
      <c r="FPR32"/>
      <c r="FPS32"/>
      <c r="FPT32"/>
      <c r="FPU32"/>
      <c r="FPV32"/>
      <c r="FPW32"/>
      <c r="FPX32"/>
      <c r="FPY32"/>
      <c r="FPZ32"/>
      <c r="FQA32"/>
      <c r="FQB32"/>
      <c r="FQC32"/>
      <c r="FQD32"/>
      <c r="FQE32"/>
      <c r="FQF32"/>
      <c r="FQG32"/>
      <c r="FQH32"/>
      <c r="FQI32"/>
      <c r="FQJ32"/>
      <c r="FQK32"/>
      <c r="FQL32"/>
      <c r="FQM32"/>
      <c r="FQN32"/>
      <c r="FQO32"/>
      <c r="FQP32"/>
      <c r="FQQ32"/>
      <c r="FQR32"/>
      <c r="FQS32"/>
      <c r="FQT32"/>
      <c r="FQU32"/>
      <c r="FQV32"/>
      <c r="FQW32"/>
      <c r="FQX32"/>
      <c r="FQY32"/>
      <c r="FQZ32"/>
      <c r="FRA32"/>
      <c r="FRB32"/>
      <c r="FRC32"/>
      <c r="FRD32"/>
      <c r="FRE32"/>
      <c r="FRF32"/>
      <c r="FRG32"/>
      <c r="FRH32"/>
      <c r="FRI32"/>
      <c r="FRJ32"/>
      <c r="FRK32"/>
      <c r="FRL32"/>
      <c r="FRM32"/>
      <c r="FRN32"/>
      <c r="FRO32"/>
      <c r="FRP32"/>
      <c r="FRQ32"/>
      <c r="FRR32"/>
      <c r="FRS32"/>
      <c r="FRT32"/>
      <c r="FRU32"/>
      <c r="FRV32"/>
      <c r="FRW32"/>
      <c r="FRX32"/>
      <c r="FRY32"/>
      <c r="FRZ32"/>
      <c r="FSA32"/>
      <c r="FSB32"/>
      <c r="FSC32"/>
      <c r="FSD32"/>
      <c r="FSE32"/>
      <c r="FSF32"/>
      <c r="FSG32"/>
      <c r="FSH32"/>
      <c r="FSI32"/>
      <c r="FSJ32"/>
      <c r="FSK32"/>
      <c r="FSL32"/>
      <c r="FSM32"/>
      <c r="FSN32"/>
      <c r="FSO32"/>
      <c r="FSP32"/>
      <c r="FSQ32"/>
      <c r="FSR32"/>
      <c r="FSS32"/>
      <c r="FST32"/>
      <c r="FSU32"/>
      <c r="FSV32"/>
      <c r="FSW32"/>
      <c r="FSX32"/>
      <c r="FSY32"/>
      <c r="FSZ32"/>
      <c r="FTA32"/>
      <c r="FTB32"/>
      <c r="FTC32"/>
      <c r="FTD32"/>
      <c r="FTE32"/>
      <c r="FTF32"/>
      <c r="FTG32"/>
      <c r="FTH32"/>
      <c r="FTI32"/>
      <c r="FTJ32"/>
      <c r="FTK32"/>
      <c r="FTL32"/>
      <c r="FTM32"/>
      <c r="FTN32"/>
      <c r="FTO32"/>
      <c r="FTP32"/>
      <c r="FTQ32"/>
      <c r="FTR32"/>
      <c r="FTS32"/>
      <c r="FTT32"/>
      <c r="FTU32"/>
      <c r="FTV32"/>
      <c r="FTW32"/>
      <c r="FTX32"/>
      <c r="FTY32"/>
      <c r="FTZ32"/>
      <c r="FUA32"/>
      <c r="FUB32"/>
      <c r="FUC32"/>
      <c r="FUD32"/>
      <c r="FUE32"/>
      <c r="FUF32"/>
      <c r="FUG32"/>
      <c r="FUH32"/>
      <c r="FUI32"/>
      <c r="FUJ32"/>
      <c r="FUK32"/>
      <c r="FUL32"/>
      <c r="FUM32"/>
      <c r="FUN32"/>
      <c r="FUO32"/>
      <c r="FUP32"/>
      <c r="FUQ32"/>
      <c r="FUR32"/>
      <c r="FUS32"/>
      <c r="FUT32"/>
      <c r="FUU32"/>
      <c r="FUV32"/>
      <c r="FUW32"/>
      <c r="FUX32"/>
      <c r="FUY32"/>
      <c r="FUZ32"/>
      <c r="FVA32"/>
      <c r="FVB32"/>
      <c r="FVC32"/>
      <c r="FVD32"/>
      <c r="FVE32"/>
      <c r="FVF32"/>
      <c r="FVG32"/>
      <c r="FVH32"/>
      <c r="FVI32"/>
      <c r="FVJ32"/>
      <c r="FVK32"/>
      <c r="FVL32"/>
      <c r="FVM32"/>
      <c r="FVN32"/>
      <c r="FVO32"/>
      <c r="FVP32"/>
      <c r="FVQ32"/>
      <c r="FVR32"/>
      <c r="FVS32"/>
      <c r="FVT32"/>
      <c r="FVU32"/>
      <c r="FVV32"/>
      <c r="FVW32"/>
      <c r="FVX32"/>
      <c r="FVY32"/>
      <c r="FVZ32"/>
      <c r="FWA32"/>
      <c r="FWB32"/>
      <c r="FWC32"/>
      <c r="FWD32"/>
      <c r="FWE32"/>
      <c r="FWF32"/>
      <c r="FWG32"/>
      <c r="FWH32"/>
      <c r="FWI32"/>
      <c r="FWJ32"/>
      <c r="FWK32"/>
      <c r="FWL32"/>
      <c r="FWM32"/>
      <c r="FWN32"/>
      <c r="FWO32"/>
      <c r="FWP32"/>
      <c r="FWQ32"/>
      <c r="FWR32"/>
      <c r="FWS32"/>
      <c r="FWT32"/>
      <c r="FWU32"/>
      <c r="FWV32"/>
      <c r="FWW32"/>
      <c r="FWX32"/>
      <c r="FWY32"/>
      <c r="FWZ32"/>
      <c r="FXA32"/>
      <c r="FXB32"/>
      <c r="FXC32"/>
      <c r="FXD32"/>
      <c r="FXE32"/>
      <c r="FXF32"/>
      <c r="FXG32"/>
      <c r="FXH32"/>
      <c r="FXI32"/>
      <c r="FXJ32"/>
      <c r="FXK32"/>
      <c r="FXL32"/>
      <c r="FXM32"/>
      <c r="FXN32"/>
      <c r="FXO32"/>
      <c r="FXP32"/>
      <c r="FXQ32"/>
      <c r="FXR32"/>
      <c r="FXS32"/>
      <c r="FXT32"/>
      <c r="FXU32"/>
      <c r="FXV32"/>
      <c r="FXW32"/>
      <c r="FXX32"/>
      <c r="FXY32"/>
      <c r="FXZ32"/>
      <c r="FYA32"/>
      <c r="FYB32"/>
      <c r="FYC32"/>
      <c r="FYD32"/>
      <c r="FYE32"/>
      <c r="FYF32"/>
      <c r="FYG32"/>
      <c r="FYH32"/>
      <c r="FYI32"/>
      <c r="FYJ32"/>
      <c r="FYK32"/>
      <c r="FYL32"/>
      <c r="FYM32"/>
      <c r="FYN32"/>
      <c r="FYO32"/>
      <c r="FYP32"/>
      <c r="FYQ32"/>
      <c r="FYR32"/>
      <c r="FYS32"/>
      <c r="FYT32"/>
      <c r="FYU32"/>
      <c r="FYV32"/>
      <c r="FYW32"/>
      <c r="FYX32"/>
      <c r="FYY32"/>
      <c r="FYZ32"/>
      <c r="FZA32"/>
      <c r="FZB32"/>
      <c r="FZC32"/>
      <c r="FZD32"/>
      <c r="FZE32"/>
      <c r="FZF32"/>
      <c r="FZG32"/>
      <c r="FZH32"/>
      <c r="FZI32"/>
      <c r="FZJ32"/>
      <c r="FZK32"/>
      <c r="FZL32"/>
      <c r="FZM32"/>
      <c r="FZN32"/>
      <c r="FZO32"/>
      <c r="FZP32"/>
      <c r="FZQ32"/>
      <c r="FZR32"/>
      <c r="FZS32"/>
      <c r="FZT32"/>
      <c r="FZU32"/>
      <c r="FZV32"/>
      <c r="FZW32"/>
      <c r="FZX32"/>
      <c r="FZY32"/>
      <c r="FZZ32"/>
      <c r="GAA32"/>
      <c r="GAB32"/>
      <c r="GAC32"/>
      <c r="GAD32"/>
      <c r="GAE32"/>
      <c r="GAF32"/>
      <c r="GAG32"/>
      <c r="GAH32"/>
      <c r="GAI32"/>
      <c r="GAJ32"/>
      <c r="GAK32"/>
      <c r="GAL32"/>
      <c r="GAM32"/>
      <c r="GAN32"/>
      <c r="GAO32"/>
      <c r="GAP32"/>
      <c r="GAQ32"/>
      <c r="GAR32"/>
      <c r="GAS32"/>
      <c r="GAT32"/>
      <c r="GAU32"/>
      <c r="GAV32"/>
      <c r="GAW32"/>
      <c r="GAX32"/>
      <c r="GAY32"/>
      <c r="GAZ32"/>
      <c r="GBA32"/>
      <c r="GBB32"/>
      <c r="GBC32"/>
      <c r="GBD32"/>
      <c r="GBE32"/>
      <c r="GBF32"/>
      <c r="GBG32"/>
      <c r="GBH32"/>
      <c r="GBI32"/>
      <c r="GBJ32"/>
      <c r="GBK32"/>
      <c r="GBL32"/>
      <c r="GBM32"/>
      <c r="GBN32"/>
      <c r="GBO32"/>
      <c r="GBP32"/>
      <c r="GBQ32"/>
      <c r="GBR32"/>
      <c r="GBS32"/>
      <c r="GBT32"/>
      <c r="GBU32"/>
      <c r="GBV32"/>
      <c r="GBW32"/>
      <c r="GBX32"/>
      <c r="GBY32"/>
      <c r="GBZ32"/>
      <c r="GCA32"/>
      <c r="GCB32"/>
      <c r="GCC32"/>
      <c r="GCD32"/>
      <c r="GCE32"/>
      <c r="GCF32"/>
      <c r="GCG32"/>
      <c r="GCH32"/>
      <c r="GCI32"/>
      <c r="GCJ32"/>
      <c r="GCK32"/>
      <c r="GCL32"/>
      <c r="GCM32"/>
      <c r="GCN32"/>
      <c r="GCO32"/>
      <c r="GCP32"/>
      <c r="GCQ32"/>
      <c r="GCR32"/>
      <c r="GCS32"/>
      <c r="GCT32"/>
      <c r="GCU32"/>
      <c r="GCV32"/>
      <c r="GCW32"/>
      <c r="GCX32"/>
      <c r="GCY32"/>
      <c r="GCZ32"/>
      <c r="GDA32"/>
      <c r="GDB32"/>
      <c r="GDC32"/>
      <c r="GDD32"/>
      <c r="GDE32"/>
      <c r="GDF32"/>
      <c r="GDG32"/>
      <c r="GDH32"/>
      <c r="GDI32"/>
      <c r="GDJ32"/>
      <c r="GDK32"/>
      <c r="GDL32"/>
      <c r="GDM32"/>
      <c r="GDN32"/>
      <c r="GDO32"/>
      <c r="GDP32"/>
      <c r="GDQ32"/>
      <c r="GDR32"/>
      <c r="GDS32"/>
      <c r="GDT32"/>
      <c r="GDU32"/>
      <c r="GDV32"/>
      <c r="GDW32"/>
      <c r="GDX32"/>
      <c r="GDY32"/>
      <c r="GDZ32"/>
      <c r="GEA32"/>
      <c r="GEB32"/>
      <c r="GEC32"/>
      <c r="GED32"/>
      <c r="GEE32"/>
      <c r="GEF32"/>
      <c r="GEG32"/>
      <c r="GEH32"/>
      <c r="GEI32"/>
      <c r="GEJ32"/>
      <c r="GEK32"/>
      <c r="GEL32"/>
      <c r="GEM32"/>
      <c r="GEN32"/>
      <c r="GEO32"/>
      <c r="GEP32"/>
      <c r="GEQ32"/>
      <c r="GER32"/>
      <c r="GES32"/>
      <c r="GET32"/>
      <c r="GEU32"/>
      <c r="GEV32"/>
      <c r="GEW32"/>
      <c r="GEX32"/>
      <c r="GEY32"/>
      <c r="GEZ32"/>
      <c r="GFA32"/>
      <c r="GFB32"/>
      <c r="GFC32"/>
      <c r="GFD32"/>
      <c r="GFE32"/>
      <c r="GFF32"/>
      <c r="GFG32"/>
      <c r="GFH32"/>
      <c r="GFI32"/>
      <c r="GFJ32"/>
      <c r="GFK32"/>
      <c r="GFL32"/>
      <c r="GFM32"/>
      <c r="GFN32"/>
      <c r="GFO32"/>
      <c r="GFP32"/>
      <c r="GFQ32"/>
      <c r="GFR32"/>
      <c r="GFS32"/>
      <c r="GFT32"/>
      <c r="GFU32"/>
      <c r="GFV32"/>
      <c r="GFW32"/>
      <c r="GFX32"/>
      <c r="GFY32"/>
      <c r="GFZ32"/>
      <c r="GGA32"/>
      <c r="GGB32"/>
      <c r="GGC32"/>
      <c r="GGD32"/>
      <c r="GGE32"/>
      <c r="GGF32"/>
      <c r="GGG32"/>
      <c r="GGH32"/>
      <c r="GGI32"/>
      <c r="GGJ32"/>
      <c r="GGK32"/>
      <c r="GGL32"/>
      <c r="GGM32"/>
      <c r="GGN32"/>
      <c r="GGO32"/>
      <c r="GGP32"/>
      <c r="GGQ32"/>
      <c r="GGR32"/>
      <c r="GGS32"/>
      <c r="GGT32"/>
      <c r="GGU32"/>
      <c r="GGV32"/>
      <c r="GGW32"/>
      <c r="GGX32"/>
      <c r="GGY32"/>
      <c r="GGZ32"/>
      <c r="GHA32"/>
      <c r="GHB32"/>
      <c r="GHC32"/>
      <c r="GHD32"/>
      <c r="GHE32"/>
      <c r="GHF32"/>
      <c r="GHG32"/>
      <c r="GHH32"/>
      <c r="GHI32"/>
      <c r="GHJ32"/>
      <c r="GHK32"/>
      <c r="GHL32"/>
      <c r="GHM32"/>
      <c r="GHN32"/>
      <c r="GHO32"/>
      <c r="GHP32"/>
      <c r="GHQ32"/>
      <c r="GHR32"/>
      <c r="GHS32"/>
      <c r="GHT32"/>
      <c r="GHU32"/>
      <c r="GHV32"/>
      <c r="GHW32"/>
      <c r="GHX32"/>
      <c r="GHY32"/>
      <c r="GHZ32"/>
      <c r="GIA32"/>
      <c r="GIB32"/>
      <c r="GIC32"/>
      <c r="GID32"/>
      <c r="GIE32"/>
      <c r="GIF32"/>
      <c r="GIG32"/>
      <c r="GIH32"/>
      <c r="GII32"/>
      <c r="GIJ32"/>
      <c r="GIK32"/>
      <c r="GIL32"/>
      <c r="GIM32"/>
      <c r="GIN32"/>
      <c r="GIO32"/>
      <c r="GIP32"/>
      <c r="GIQ32"/>
      <c r="GIR32"/>
      <c r="GIS32"/>
      <c r="GIT32"/>
      <c r="GIU32"/>
      <c r="GIV32"/>
      <c r="GIW32"/>
      <c r="GIX32"/>
      <c r="GIY32"/>
      <c r="GIZ32"/>
      <c r="GJA32"/>
      <c r="GJB32"/>
      <c r="GJC32"/>
      <c r="GJD32"/>
      <c r="GJE32"/>
      <c r="GJF32"/>
      <c r="GJG32"/>
      <c r="GJH32"/>
      <c r="GJI32"/>
      <c r="GJJ32"/>
      <c r="GJK32"/>
      <c r="GJL32"/>
      <c r="GJM32"/>
      <c r="GJN32"/>
      <c r="GJO32"/>
      <c r="GJP32"/>
      <c r="GJQ32"/>
      <c r="GJR32"/>
      <c r="GJS32"/>
      <c r="GJT32"/>
      <c r="GJU32"/>
      <c r="GJV32"/>
      <c r="GJW32"/>
      <c r="GJX32"/>
      <c r="GJY32"/>
      <c r="GJZ32"/>
      <c r="GKA32"/>
      <c r="GKB32"/>
      <c r="GKC32"/>
      <c r="GKD32"/>
      <c r="GKE32"/>
      <c r="GKF32"/>
      <c r="GKG32"/>
      <c r="GKH32"/>
      <c r="GKI32"/>
      <c r="GKJ32"/>
      <c r="GKK32"/>
      <c r="GKL32"/>
      <c r="GKM32"/>
      <c r="GKN32"/>
      <c r="GKO32"/>
      <c r="GKP32"/>
      <c r="GKQ32"/>
      <c r="GKR32"/>
      <c r="GKS32"/>
      <c r="GKT32"/>
      <c r="GKU32"/>
      <c r="GKV32"/>
      <c r="GKW32"/>
      <c r="GKX32"/>
      <c r="GKY32"/>
      <c r="GKZ32"/>
      <c r="GLA32"/>
      <c r="GLB32"/>
      <c r="GLC32"/>
      <c r="GLD32"/>
      <c r="GLE32"/>
      <c r="GLF32"/>
      <c r="GLG32"/>
      <c r="GLH32"/>
      <c r="GLI32"/>
      <c r="GLJ32"/>
      <c r="GLK32"/>
      <c r="GLL32"/>
      <c r="GLM32"/>
      <c r="GLN32"/>
      <c r="GLO32"/>
      <c r="GLP32"/>
      <c r="GLQ32"/>
      <c r="GLR32"/>
      <c r="GLS32"/>
      <c r="GLT32"/>
      <c r="GLU32"/>
      <c r="GLV32"/>
      <c r="GLW32"/>
      <c r="GLX32"/>
      <c r="GLY32"/>
      <c r="GLZ32"/>
      <c r="GMA32"/>
      <c r="GMB32"/>
      <c r="GMC32"/>
      <c r="GMD32"/>
      <c r="GME32"/>
      <c r="GMF32"/>
      <c r="GMG32"/>
      <c r="GMH32"/>
      <c r="GMI32"/>
      <c r="GMJ32"/>
      <c r="GMK32"/>
      <c r="GML32"/>
      <c r="GMM32"/>
      <c r="GMN32"/>
      <c r="GMO32"/>
      <c r="GMP32"/>
      <c r="GMQ32"/>
      <c r="GMR32"/>
      <c r="GMS32"/>
      <c r="GMT32"/>
      <c r="GMU32"/>
      <c r="GMV32"/>
      <c r="GMW32"/>
      <c r="GMX32"/>
      <c r="GMY32"/>
      <c r="GMZ32"/>
      <c r="GNA32"/>
      <c r="GNB32"/>
      <c r="GNC32"/>
      <c r="GND32"/>
      <c r="GNE32"/>
      <c r="GNF32"/>
      <c r="GNG32"/>
      <c r="GNH32"/>
      <c r="GNI32"/>
      <c r="GNJ32"/>
      <c r="GNK32"/>
      <c r="GNL32"/>
      <c r="GNM32"/>
      <c r="GNN32"/>
      <c r="GNO32"/>
      <c r="GNP32"/>
      <c r="GNQ32"/>
      <c r="GNR32"/>
      <c r="GNS32"/>
      <c r="GNT32"/>
      <c r="GNU32"/>
      <c r="GNV32"/>
      <c r="GNW32"/>
      <c r="GNX32"/>
      <c r="GNY32"/>
      <c r="GNZ32"/>
      <c r="GOA32"/>
      <c r="GOB32"/>
      <c r="GOC32"/>
      <c r="GOD32"/>
      <c r="GOE32"/>
      <c r="GOF32"/>
      <c r="GOG32"/>
      <c r="GOH32"/>
      <c r="GOI32"/>
      <c r="GOJ32"/>
      <c r="GOK32"/>
      <c r="GOL32"/>
      <c r="GOM32"/>
      <c r="GON32"/>
      <c r="GOO32"/>
      <c r="GOP32"/>
      <c r="GOQ32"/>
      <c r="GOR32"/>
      <c r="GOS32"/>
      <c r="GOT32"/>
      <c r="GOU32"/>
      <c r="GOV32"/>
      <c r="GOW32"/>
      <c r="GOX32"/>
      <c r="GOY32"/>
      <c r="GOZ32"/>
      <c r="GPA32"/>
      <c r="GPB32"/>
      <c r="GPC32"/>
      <c r="GPD32"/>
      <c r="GPE32"/>
      <c r="GPF32"/>
      <c r="GPG32"/>
      <c r="GPH32"/>
      <c r="GPI32"/>
      <c r="GPJ32"/>
      <c r="GPK32"/>
      <c r="GPL32"/>
      <c r="GPM32"/>
      <c r="GPN32"/>
      <c r="GPO32"/>
      <c r="GPP32"/>
      <c r="GPQ32"/>
      <c r="GPR32"/>
      <c r="GPS32"/>
      <c r="GPT32"/>
      <c r="GPU32"/>
      <c r="GPV32"/>
      <c r="GPW32"/>
      <c r="GPX32"/>
      <c r="GPY32"/>
      <c r="GPZ32"/>
      <c r="GQA32"/>
      <c r="GQB32"/>
      <c r="GQC32"/>
      <c r="GQD32"/>
      <c r="GQE32"/>
      <c r="GQF32"/>
      <c r="GQG32"/>
      <c r="GQH32"/>
      <c r="GQI32"/>
      <c r="GQJ32"/>
      <c r="GQK32"/>
      <c r="GQL32"/>
      <c r="GQM32"/>
      <c r="GQN32"/>
      <c r="GQO32"/>
      <c r="GQP32"/>
      <c r="GQQ32"/>
      <c r="GQR32"/>
      <c r="GQS32"/>
      <c r="GQT32"/>
      <c r="GQU32"/>
      <c r="GQV32"/>
      <c r="GQW32"/>
      <c r="GQX32"/>
      <c r="GQY32"/>
      <c r="GQZ32"/>
      <c r="GRA32"/>
      <c r="GRB32"/>
      <c r="GRC32"/>
      <c r="GRD32"/>
      <c r="GRE32"/>
      <c r="GRF32"/>
      <c r="GRG32"/>
      <c r="GRH32"/>
      <c r="GRI32"/>
      <c r="GRJ32"/>
      <c r="GRK32"/>
      <c r="GRL32"/>
      <c r="GRM32"/>
      <c r="GRN32"/>
      <c r="GRO32"/>
      <c r="GRP32"/>
      <c r="GRQ32"/>
      <c r="GRR32"/>
      <c r="GRS32"/>
      <c r="GRT32"/>
      <c r="GRU32"/>
      <c r="GRV32"/>
      <c r="GRW32"/>
      <c r="GRX32"/>
      <c r="GRY32"/>
      <c r="GRZ32"/>
      <c r="GSA32"/>
      <c r="GSB32"/>
      <c r="GSC32"/>
      <c r="GSD32"/>
      <c r="GSE32"/>
      <c r="GSF32"/>
      <c r="GSG32"/>
      <c r="GSH32"/>
      <c r="GSI32"/>
      <c r="GSJ32"/>
      <c r="GSK32"/>
      <c r="GSL32"/>
      <c r="GSM32"/>
      <c r="GSN32"/>
      <c r="GSO32"/>
      <c r="GSP32"/>
      <c r="GSQ32"/>
      <c r="GSR32"/>
      <c r="GSS32"/>
      <c r="GST32"/>
      <c r="GSU32"/>
      <c r="GSV32"/>
      <c r="GSW32"/>
      <c r="GSX32"/>
      <c r="GSY32"/>
      <c r="GSZ32"/>
      <c r="GTA32"/>
      <c r="GTB32"/>
      <c r="GTC32"/>
      <c r="GTD32"/>
      <c r="GTE32"/>
      <c r="GTF32"/>
      <c r="GTG32"/>
      <c r="GTH32"/>
      <c r="GTI32"/>
      <c r="GTJ32"/>
      <c r="GTK32"/>
      <c r="GTL32"/>
      <c r="GTM32"/>
      <c r="GTN32"/>
      <c r="GTO32"/>
      <c r="GTP32"/>
      <c r="GTQ32"/>
      <c r="GTR32"/>
      <c r="GTS32"/>
      <c r="GTT32"/>
      <c r="GTU32"/>
      <c r="GTV32"/>
      <c r="GTW32"/>
      <c r="GTX32"/>
      <c r="GTY32"/>
      <c r="GTZ32"/>
      <c r="GUA32"/>
      <c r="GUB32"/>
      <c r="GUC32"/>
      <c r="GUD32"/>
      <c r="GUE32"/>
      <c r="GUF32"/>
      <c r="GUG32"/>
      <c r="GUH32"/>
      <c r="GUI32"/>
      <c r="GUJ32"/>
      <c r="GUK32"/>
      <c r="GUL32"/>
      <c r="GUM32"/>
      <c r="GUN32"/>
      <c r="GUO32"/>
      <c r="GUP32"/>
      <c r="GUQ32"/>
      <c r="GUR32"/>
      <c r="GUS32"/>
      <c r="GUT32"/>
      <c r="GUU32"/>
      <c r="GUV32"/>
      <c r="GUW32"/>
      <c r="GUX32"/>
      <c r="GUY32"/>
      <c r="GUZ32"/>
      <c r="GVA32"/>
      <c r="GVB32"/>
      <c r="GVC32"/>
      <c r="GVD32"/>
      <c r="GVE32"/>
      <c r="GVF32"/>
      <c r="GVG32"/>
      <c r="GVH32"/>
      <c r="GVI32"/>
      <c r="GVJ32"/>
      <c r="GVK32"/>
      <c r="GVL32"/>
      <c r="GVM32"/>
      <c r="GVN32"/>
      <c r="GVO32"/>
      <c r="GVP32"/>
      <c r="GVQ32"/>
      <c r="GVR32"/>
      <c r="GVS32"/>
      <c r="GVT32"/>
      <c r="GVU32"/>
      <c r="GVV32"/>
      <c r="GVW32"/>
      <c r="GVX32"/>
      <c r="GVY32"/>
      <c r="GVZ32"/>
      <c r="GWA32"/>
      <c r="GWB32"/>
      <c r="GWC32"/>
      <c r="GWD32"/>
      <c r="GWE32"/>
      <c r="GWF32"/>
      <c r="GWG32"/>
      <c r="GWH32"/>
      <c r="GWI32"/>
      <c r="GWJ32"/>
      <c r="GWK32"/>
      <c r="GWL32"/>
      <c r="GWM32"/>
      <c r="GWN32"/>
      <c r="GWO32"/>
      <c r="GWP32"/>
      <c r="GWQ32"/>
      <c r="GWR32"/>
      <c r="GWS32"/>
      <c r="GWT32"/>
      <c r="GWU32"/>
      <c r="GWV32"/>
      <c r="GWW32"/>
      <c r="GWX32"/>
      <c r="GWY32"/>
      <c r="GWZ32"/>
      <c r="GXA32"/>
      <c r="GXB32"/>
      <c r="GXC32"/>
      <c r="GXD32"/>
      <c r="GXE32"/>
      <c r="GXF32"/>
      <c r="GXG32"/>
      <c r="GXH32"/>
      <c r="GXI32"/>
      <c r="GXJ32"/>
      <c r="GXK32"/>
      <c r="GXL32"/>
      <c r="GXM32"/>
      <c r="GXN32"/>
      <c r="GXO32"/>
      <c r="GXP32"/>
      <c r="GXQ32"/>
      <c r="GXR32"/>
      <c r="GXS32"/>
      <c r="GXT32"/>
      <c r="GXU32"/>
      <c r="GXV32"/>
      <c r="GXW32"/>
      <c r="GXX32"/>
      <c r="GXY32"/>
      <c r="GXZ32"/>
      <c r="GYA32"/>
      <c r="GYB32"/>
      <c r="GYC32"/>
      <c r="GYD32"/>
      <c r="GYE32"/>
      <c r="GYF32"/>
      <c r="GYG32"/>
      <c r="GYH32"/>
      <c r="GYI32"/>
      <c r="GYJ32"/>
      <c r="GYK32"/>
      <c r="GYL32"/>
      <c r="GYM32"/>
      <c r="GYN32"/>
      <c r="GYO32"/>
      <c r="GYP32"/>
      <c r="GYQ32"/>
      <c r="GYR32"/>
      <c r="GYS32"/>
      <c r="GYT32"/>
      <c r="GYU32"/>
      <c r="GYV32"/>
      <c r="GYW32"/>
      <c r="GYX32"/>
      <c r="GYY32"/>
      <c r="GYZ32"/>
      <c r="GZA32"/>
      <c r="GZB32"/>
      <c r="GZC32"/>
      <c r="GZD32"/>
      <c r="GZE32"/>
      <c r="GZF32"/>
      <c r="GZG32"/>
      <c r="GZH32"/>
      <c r="GZI32"/>
      <c r="GZJ32"/>
      <c r="GZK32"/>
      <c r="GZL32"/>
      <c r="GZM32"/>
      <c r="GZN32"/>
      <c r="GZO32"/>
      <c r="GZP32"/>
      <c r="GZQ32"/>
      <c r="GZR32"/>
      <c r="GZS32"/>
      <c r="GZT32"/>
      <c r="GZU32"/>
      <c r="GZV32"/>
      <c r="GZW32"/>
      <c r="GZX32"/>
      <c r="GZY32"/>
      <c r="GZZ32"/>
      <c r="HAA32"/>
      <c r="HAB32"/>
      <c r="HAC32"/>
      <c r="HAD32"/>
      <c r="HAE32"/>
      <c r="HAF32"/>
      <c r="HAG32"/>
      <c r="HAH32"/>
      <c r="HAI32"/>
      <c r="HAJ32"/>
      <c r="HAK32"/>
      <c r="HAL32"/>
      <c r="HAM32"/>
      <c r="HAN32"/>
      <c r="HAO32"/>
      <c r="HAP32"/>
      <c r="HAQ32"/>
      <c r="HAR32"/>
      <c r="HAS32"/>
      <c r="HAT32"/>
      <c r="HAU32"/>
      <c r="HAV32"/>
      <c r="HAW32"/>
      <c r="HAX32"/>
      <c r="HAY32"/>
      <c r="HAZ32"/>
      <c r="HBA32"/>
      <c r="HBB32"/>
      <c r="HBC32"/>
      <c r="HBD32"/>
      <c r="HBE32"/>
      <c r="HBF32"/>
      <c r="HBG32"/>
      <c r="HBH32"/>
      <c r="HBI32"/>
      <c r="HBJ32"/>
      <c r="HBK32"/>
      <c r="HBL32"/>
      <c r="HBM32"/>
      <c r="HBN32"/>
      <c r="HBO32"/>
      <c r="HBP32"/>
      <c r="HBQ32"/>
      <c r="HBR32"/>
      <c r="HBS32"/>
      <c r="HBT32"/>
      <c r="HBU32"/>
      <c r="HBV32"/>
      <c r="HBW32"/>
      <c r="HBX32"/>
      <c r="HBY32"/>
      <c r="HBZ32"/>
      <c r="HCA32"/>
      <c r="HCB32"/>
      <c r="HCC32"/>
      <c r="HCD32"/>
      <c r="HCE32"/>
      <c r="HCF32"/>
      <c r="HCG32"/>
      <c r="HCH32"/>
      <c r="HCI32"/>
      <c r="HCJ32"/>
      <c r="HCK32"/>
      <c r="HCL32"/>
      <c r="HCM32"/>
      <c r="HCN32"/>
      <c r="HCO32"/>
      <c r="HCP32"/>
      <c r="HCQ32"/>
      <c r="HCR32"/>
      <c r="HCS32"/>
      <c r="HCT32"/>
      <c r="HCU32"/>
      <c r="HCV32"/>
      <c r="HCW32"/>
      <c r="HCX32"/>
      <c r="HCY32"/>
      <c r="HCZ32"/>
      <c r="HDA32"/>
      <c r="HDB32"/>
      <c r="HDC32"/>
      <c r="HDD32"/>
      <c r="HDE32"/>
      <c r="HDF32"/>
      <c r="HDG32"/>
      <c r="HDH32"/>
      <c r="HDI32"/>
      <c r="HDJ32"/>
      <c r="HDK32"/>
      <c r="HDL32"/>
      <c r="HDM32"/>
      <c r="HDN32"/>
      <c r="HDO32"/>
      <c r="HDP32"/>
      <c r="HDQ32"/>
      <c r="HDR32"/>
      <c r="HDS32"/>
      <c r="HDT32"/>
      <c r="HDU32"/>
      <c r="HDV32"/>
      <c r="HDW32"/>
      <c r="HDX32"/>
      <c r="HDY32"/>
      <c r="HDZ32"/>
      <c r="HEA32"/>
      <c r="HEB32"/>
      <c r="HEC32"/>
      <c r="HED32"/>
      <c r="HEE32"/>
      <c r="HEF32"/>
      <c r="HEG32"/>
      <c r="HEH32"/>
      <c r="HEI32"/>
      <c r="HEJ32"/>
      <c r="HEK32"/>
      <c r="HEL32"/>
      <c r="HEM32"/>
      <c r="HEN32"/>
      <c r="HEO32"/>
      <c r="HEP32"/>
      <c r="HEQ32"/>
      <c r="HER32"/>
      <c r="HES32"/>
      <c r="HET32"/>
      <c r="HEU32"/>
      <c r="HEV32"/>
      <c r="HEW32"/>
      <c r="HEX32"/>
      <c r="HEY32"/>
      <c r="HEZ32"/>
      <c r="HFA32"/>
      <c r="HFB32"/>
      <c r="HFC32"/>
      <c r="HFD32"/>
      <c r="HFE32"/>
      <c r="HFF32"/>
      <c r="HFG32"/>
      <c r="HFH32"/>
      <c r="HFI32"/>
      <c r="HFJ32"/>
      <c r="HFK32"/>
      <c r="HFL32"/>
      <c r="HFM32"/>
      <c r="HFN32"/>
      <c r="HFO32"/>
      <c r="HFP32"/>
      <c r="HFQ32"/>
      <c r="HFR32"/>
      <c r="HFS32"/>
      <c r="HFT32"/>
      <c r="HFU32"/>
      <c r="HFV32"/>
      <c r="HFW32"/>
      <c r="HFX32"/>
      <c r="HFY32"/>
      <c r="HFZ32"/>
      <c r="HGA32"/>
      <c r="HGB32"/>
      <c r="HGC32"/>
      <c r="HGD32"/>
      <c r="HGE32"/>
      <c r="HGF32"/>
      <c r="HGG32"/>
      <c r="HGH32"/>
      <c r="HGI32"/>
      <c r="HGJ32"/>
      <c r="HGK32"/>
      <c r="HGL32"/>
      <c r="HGM32"/>
      <c r="HGN32"/>
      <c r="HGO32"/>
      <c r="HGP32"/>
      <c r="HGQ32"/>
      <c r="HGR32"/>
      <c r="HGS32"/>
      <c r="HGT32"/>
      <c r="HGU32"/>
      <c r="HGV32"/>
      <c r="HGW32"/>
      <c r="HGX32"/>
      <c r="HGY32"/>
      <c r="HGZ32"/>
      <c r="HHA32"/>
      <c r="HHB32"/>
      <c r="HHC32"/>
      <c r="HHD32"/>
      <c r="HHE32"/>
      <c r="HHF32"/>
      <c r="HHG32"/>
      <c r="HHH32"/>
      <c r="HHI32"/>
      <c r="HHJ32"/>
      <c r="HHK32"/>
      <c r="HHL32"/>
      <c r="HHM32"/>
      <c r="HHN32"/>
      <c r="HHO32"/>
      <c r="HHP32"/>
      <c r="HHQ32"/>
      <c r="HHR32"/>
      <c r="HHS32"/>
      <c r="HHT32"/>
      <c r="HHU32"/>
      <c r="HHV32"/>
      <c r="HHW32"/>
      <c r="HHX32"/>
      <c r="HHY32"/>
      <c r="HHZ32"/>
      <c r="HIA32"/>
      <c r="HIB32"/>
      <c r="HIC32"/>
      <c r="HID32"/>
      <c r="HIE32"/>
      <c r="HIF32"/>
      <c r="HIG32"/>
      <c r="HIH32"/>
      <c r="HII32"/>
      <c r="HIJ32"/>
      <c r="HIK32"/>
      <c r="HIL32"/>
      <c r="HIM32"/>
      <c r="HIN32"/>
      <c r="HIO32"/>
      <c r="HIP32"/>
      <c r="HIQ32"/>
      <c r="HIR32"/>
      <c r="HIS32"/>
      <c r="HIT32"/>
      <c r="HIU32"/>
      <c r="HIV32"/>
      <c r="HIW32"/>
      <c r="HIX32"/>
      <c r="HIY32"/>
      <c r="HIZ32"/>
      <c r="HJA32"/>
      <c r="HJB32"/>
      <c r="HJC32"/>
      <c r="HJD32"/>
      <c r="HJE32"/>
      <c r="HJF32"/>
      <c r="HJG32"/>
      <c r="HJH32"/>
      <c r="HJI32"/>
      <c r="HJJ32"/>
      <c r="HJK32"/>
      <c r="HJL32"/>
      <c r="HJM32"/>
      <c r="HJN32"/>
      <c r="HJO32"/>
      <c r="HJP32"/>
      <c r="HJQ32"/>
      <c r="HJR32"/>
      <c r="HJS32"/>
      <c r="HJT32"/>
      <c r="HJU32"/>
      <c r="HJV32"/>
      <c r="HJW32"/>
      <c r="HJX32"/>
      <c r="HJY32"/>
      <c r="HJZ32"/>
      <c r="HKA32"/>
      <c r="HKB32"/>
      <c r="HKC32"/>
      <c r="HKD32"/>
      <c r="HKE32"/>
      <c r="HKF32"/>
      <c r="HKG32"/>
      <c r="HKH32"/>
      <c r="HKI32"/>
      <c r="HKJ32"/>
      <c r="HKK32"/>
      <c r="HKL32"/>
      <c r="HKM32"/>
      <c r="HKN32"/>
      <c r="HKO32"/>
      <c r="HKP32"/>
      <c r="HKQ32"/>
      <c r="HKR32"/>
      <c r="HKS32"/>
      <c r="HKT32"/>
      <c r="HKU32"/>
      <c r="HKV32"/>
      <c r="HKW32"/>
      <c r="HKX32"/>
      <c r="HKY32"/>
      <c r="HKZ32"/>
      <c r="HLA32"/>
      <c r="HLB32"/>
      <c r="HLC32"/>
      <c r="HLD32"/>
      <c r="HLE32"/>
      <c r="HLF32"/>
      <c r="HLG32"/>
      <c r="HLH32"/>
      <c r="HLI32"/>
      <c r="HLJ32"/>
      <c r="HLK32"/>
      <c r="HLL32"/>
      <c r="HLM32"/>
      <c r="HLN32"/>
      <c r="HLO32"/>
      <c r="HLP32"/>
      <c r="HLQ32"/>
      <c r="HLR32"/>
      <c r="HLS32"/>
      <c r="HLT32"/>
      <c r="HLU32"/>
      <c r="HLV32"/>
      <c r="HLW32"/>
      <c r="HLX32"/>
      <c r="HLY32"/>
      <c r="HLZ32"/>
      <c r="HMA32"/>
      <c r="HMB32"/>
      <c r="HMC32"/>
      <c r="HMD32"/>
      <c r="HME32"/>
      <c r="HMF32"/>
      <c r="HMG32"/>
      <c r="HMH32"/>
      <c r="HMI32"/>
      <c r="HMJ32"/>
      <c r="HMK32"/>
      <c r="HML32"/>
      <c r="HMM32"/>
      <c r="HMN32"/>
      <c r="HMO32"/>
      <c r="HMP32"/>
      <c r="HMQ32"/>
      <c r="HMR32"/>
      <c r="HMS32"/>
      <c r="HMT32"/>
      <c r="HMU32"/>
      <c r="HMV32"/>
      <c r="HMW32"/>
      <c r="HMX32"/>
      <c r="HMY32"/>
      <c r="HMZ32"/>
      <c r="HNA32"/>
      <c r="HNB32"/>
      <c r="HNC32"/>
      <c r="HND32"/>
      <c r="HNE32"/>
      <c r="HNF32"/>
      <c r="HNG32"/>
      <c r="HNH32"/>
      <c r="HNI32"/>
      <c r="HNJ32"/>
      <c r="HNK32"/>
      <c r="HNL32"/>
      <c r="HNM32"/>
      <c r="HNN32"/>
      <c r="HNO32"/>
      <c r="HNP32"/>
      <c r="HNQ32"/>
      <c r="HNR32"/>
      <c r="HNS32"/>
      <c r="HNT32"/>
      <c r="HNU32"/>
      <c r="HNV32"/>
      <c r="HNW32"/>
      <c r="HNX32"/>
      <c r="HNY32"/>
      <c r="HNZ32"/>
      <c r="HOA32"/>
      <c r="HOB32"/>
      <c r="HOC32"/>
      <c r="HOD32"/>
      <c r="HOE32"/>
      <c r="HOF32"/>
      <c r="HOG32"/>
      <c r="HOH32"/>
      <c r="HOI32"/>
      <c r="HOJ32"/>
      <c r="HOK32"/>
      <c r="HOL32"/>
      <c r="HOM32"/>
      <c r="HON32"/>
      <c r="HOO32"/>
      <c r="HOP32"/>
      <c r="HOQ32"/>
      <c r="HOR32"/>
      <c r="HOS32"/>
      <c r="HOT32"/>
      <c r="HOU32"/>
      <c r="HOV32"/>
      <c r="HOW32"/>
      <c r="HOX32"/>
      <c r="HOY32"/>
      <c r="HOZ32"/>
      <c r="HPA32"/>
      <c r="HPB32"/>
      <c r="HPC32"/>
      <c r="HPD32"/>
      <c r="HPE32"/>
      <c r="HPF32"/>
      <c r="HPG32"/>
      <c r="HPH32"/>
      <c r="HPI32"/>
      <c r="HPJ32"/>
      <c r="HPK32"/>
      <c r="HPL32"/>
      <c r="HPM32"/>
      <c r="HPN32"/>
      <c r="HPO32"/>
      <c r="HPP32"/>
      <c r="HPQ32"/>
      <c r="HPR32"/>
      <c r="HPS32"/>
      <c r="HPT32"/>
      <c r="HPU32"/>
      <c r="HPV32"/>
      <c r="HPW32"/>
      <c r="HPX32"/>
      <c r="HPY32"/>
      <c r="HPZ32"/>
      <c r="HQA32"/>
      <c r="HQB32"/>
      <c r="HQC32"/>
      <c r="HQD32"/>
      <c r="HQE32"/>
      <c r="HQF32"/>
      <c r="HQG32"/>
      <c r="HQH32"/>
      <c r="HQI32"/>
      <c r="HQJ32"/>
      <c r="HQK32"/>
      <c r="HQL32"/>
      <c r="HQM32"/>
      <c r="HQN32"/>
      <c r="HQO32"/>
      <c r="HQP32"/>
      <c r="HQQ32"/>
      <c r="HQR32"/>
      <c r="HQS32"/>
      <c r="HQT32"/>
      <c r="HQU32"/>
      <c r="HQV32"/>
      <c r="HQW32"/>
      <c r="HQX32"/>
      <c r="HQY32"/>
      <c r="HQZ32"/>
      <c r="HRA32"/>
      <c r="HRB32"/>
      <c r="HRC32"/>
      <c r="HRD32"/>
      <c r="HRE32"/>
      <c r="HRF32"/>
      <c r="HRG32"/>
      <c r="HRH32"/>
      <c r="HRI32"/>
      <c r="HRJ32"/>
      <c r="HRK32"/>
      <c r="HRL32"/>
      <c r="HRM32"/>
      <c r="HRN32"/>
      <c r="HRO32"/>
      <c r="HRP32"/>
      <c r="HRQ32"/>
      <c r="HRR32"/>
      <c r="HRS32"/>
      <c r="HRT32"/>
      <c r="HRU32"/>
      <c r="HRV32"/>
      <c r="HRW32"/>
      <c r="HRX32"/>
      <c r="HRY32"/>
      <c r="HRZ32"/>
      <c r="HSA32"/>
      <c r="HSB32"/>
      <c r="HSC32"/>
      <c r="HSD32"/>
      <c r="HSE32"/>
      <c r="HSF32"/>
      <c r="HSG32"/>
      <c r="HSH32"/>
      <c r="HSI32"/>
      <c r="HSJ32"/>
      <c r="HSK32"/>
      <c r="HSL32"/>
      <c r="HSM32"/>
      <c r="HSN32"/>
      <c r="HSO32"/>
      <c r="HSP32"/>
      <c r="HSQ32"/>
      <c r="HSR32"/>
      <c r="HSS32"/>
      <c r="HST32"/>
      <c r="HSU32"/>
      <c r="HSV32"/>
      <c r="HSW32"/>
      <c r="HSX32"/>
      <c r="HSY32"/>
      <c r="HSZ32"/>
      <c r="HTA32"/>
      <c r="HTB32"/>
      <c r="HTC32"/>
      <c r="HTD32"/>
      <c r="HTE32"/>
      <c r="HTF32"/>
      <c r="HTG32"/>
      <c r="HTH32"/>
      <c r="HTI32"/>
      <c r="HTJ32"/>
      <c r="HTK32"/>
      <c r="HTL32"/>
      <c r="HTM32"/>
      <c r="HTN32"/>
      <c r="HTO32"/>
      <c r="HTP32"/>
      <c r="HTQ32"/>
      <c r="HTR32"/>
      <c r="HTS32"/>
      <c r="HTT32"/>
      <c r="HTU32"/>
      <c r="HTV32"/>
      <c r="HTW32"/>
      <c r="HTX32"/>
      <c r="HTY32"/>
      <c r="HTZ32"/>
      <c r="HUA32"/>
      <c r="HUB32"/>
      <c r="HUC32"/>
      <c r="HUD32"/>
      <c r="HUE32"/>
      <c r="HUF32"/>
      <c r="HUG32"/>
      <c r="HUH32"/>
      <c r="HUI32"/>
      <c r="HUJ32"/>
      <c r="HUK32"/>
      <c r="HUL32"/>
      <c r="HUM32"/>
      <c r="HUN32"/>
      <c r="HUO32"/>
      <c r="HUP32"/>
      <c r="HUQ32"/>
      <c r="HUR32"/>
      <c r="HUS32"/>
      <c r="HUT32"/>
      <c r="HUU32"/>
      <c r="HUV32"/>
      <c r="HUW32"/>
      <c r="HUX32"/>
      <c r="HUY32"/>
      <c r="HUZ32"/>
      <c r="HVA32"/>
      <c r="HVB32"/>
      <c r="HVC32"/>
      <c r="HVD32"/>
      <c r="HVE32"/>
      <c r="HVF32"/>
      <c r="HVG32"/>
      <c r="HVH32"/>
      <c r="HVI32"/>
      <c r="HVJ32"/>
      <c r="HVK32"/>
      <c r="HVL32"/>
      <c r="HVM32"/>
      <c r="HVN32"/>
      <c r="HVO32"/>
      <c r="HVP32"/>
      <c r="HVQ32"/>
      <c r="HVR32"/>
      <c r="HVS32"/>
      <c r="HVT32"/>
      <c r="HVU32"/>
      <c r="HVV32"/>
      <c r="HVW32"/>
      <c r="HVX32"/>
      <c r="HVY32"/>
      <c r="HVZ32"/>
      <c r="HWA32"/>
      <c r="HWB32"/>
      <c r="HWC32"/>
      <c r="HWD32"/>
      <c r="HWE32"/>
      <c r="HWF32"/>
      <c r="HWG32"/>
      <c r="HWH32"/>
      <c r="HWI32"/>
      <c r="HWJ32"/>
      <c r="HWK32"/>
      <c r="HWL32"/>
      <c r="HWM32"/>
      <c r="HWN32"/>
      <c r="HWO32"/>
      <c r="HWP32"/>
      <c r="HWQ32"/>
      <c r="HWR32"/>
      <c r="HWS32"/>
      <c r="HWT32"/>
      <c r="HWU32"/>
      <c r="HWV32"/>
      <c r="HWW32"/>
      <c r="HWX32"/>
      <c r="HWY32"/>
      <c r="HWZ32"/>
      <c r="HXA32"/>
      <c r="HXB32"/>
      <c r="HXC32"/>
      <c r="HXD32"/>
      <c r="HXE32"/>
      <c r="HXF32"/>
      <c r="HXG32"/>
      <c r="HXH32"/>
      <c r="HXI32"/>
      <c r="HXJ32"/>
      <c r="HXK32"/>
      <c r="HXL32"/>
      <c r="HXM32"/>
      <c r="HXN32"/>
      <c r="HXO32"/>
      <c r="HXP32"/>
      <c r="HXQ32"/>
      <c r="HXR32"/>
      <c r="HXS32"/>
      <c r="HXT32"/>
      <c r="HXU32"/>
      <c r="HXV32"/>
      <c r="HXW32"/>
      <c r="HXX32"/>
      <c r="HXY32"/>
      <c r="HXZ32"/>
      <c r="HYA32"/>
      <c r="HYB32"/>
      <c r="HYC32"/>
      <c r="HYD32"/>
      <c r="HYE32"/>
      <c r="HYF32"/>
      <c r="HYG32"/>
      <c r="HYH32"/>
      <c r="HYI32"/>
      <c r="HYJ32"/>
      <c r="HYK32"/>
      <c r="HYL32"/>
      <c r="HYM32"/>
      <c r="HYN32"/>
      <c r="HYO32"/>
      <c r="HYP32"/>
      <c r="HYQ32"/>
      <c r="HYR32"/>
      <c r="HYS32"/>
      <c r="HYT32"/>
      <c r="HYU32"/>
      <c r="HYV32"/>
      <c r="HYW32"/>
      <c r="HYX32"/>
      <c r="HYY32"/>
      <c r="HYZ32"/>
      <c r="HZA32"/>
      <c r="HZB32"/>
      <c r="HZC32"/>
      <c r="HZD32"/>
      <c r="HZE32"/>
      <c r="HZF32"/>
      <c r="HZG32"/>
      <c r="HZH32"/>
      <c r="HZI32"/>
      <c r="HZJ32"/>
      <c r="HZK32"/>
      <c r="HZL32"/>
      <c r="HZM32"/>
      <c r="HZN32"/>
      <c r="HZO32"/>
      <c r="HZP32"/>
      <c r="HZQ32"/>
      <c r="HZR32"/>
      <c r="HZS32"/>
      <c r="HZT32"/>
      <c r="HZU32"/>
      <c r="HZV32"/>
      <c r="HZW32"/>
      <c r="HZX32"/>
      <c r="HZY32"/>
      <c r="HZZ32"/>
      <c r="IAA32"/>
      <c r="IAB32"/>
      <c r="IAC32"/>
      <c r="IAD32"/>
      <c r="IAE32"/>
      <c r="IAF32"/>
      <c r="IAG32"/>
      <c r="IAH32"/>
      <c r="IAI32"/>
      <c r="IAJ32"/>
      <c r="IAK32"/>
      <c r="IAL32"/>
      <c r="IAM32"/>
      <c r="IAN32"/>
      <c r="IAO32"/>
      <c r="IAP32"/>
      <c r="IAQ32"/>
      <c r="IAR32"/>
      <c r="IAS32"/>
      <c r="IAT32"/>
      <c r="IAU32"/>
      <c r="IAV32"/>
      <c r="IAW32"/>
      <c r="IAX32"/>
      <c r="IAY32"/>
      <c r="IAZ32"/>
      <c r="IBA32"/>
      <c r="IBB32"/>
      <c r="IBC32"/>
      <c r="IBD32"/>
      <c r="IBE32"/>
      <c r="IBF32"/>
      <c r="IBG32"/>
      <c r="IBH32"/>
      <c r="IBI32"/>
      <c r="IBJ32"/>
      <c r="IBK32"/>
      <c r="IBL32"/>
      <c r="IBM32"/>
      <c r="IBN32"/>
      <c r="IBO32"/>
      <c r="IBP32"/>
      <c r="IBQ32"/>
      <c r="IBR32"/>
      <c r="IBS32"/>
      <c r="IBT32"/>
      <c r="IBU32"/>
      <c r="IBV32"/>
      <c r="IBW32"/>
      <c r="IBX32"/>
      <c r="IBY32"/>
      <c r="IBZ32"/>
      <c r="ICA32"/>
      <c r="ICB32"/>
      <c r="ICC32"/>
      <c r="ICD32"/>
      <c r="ICE32"/>
      <c r="ICF32"/>
      <c r="ICG32"/>
      <c r="ICH32"/>
      <c r="ICI32"/>
      <c r="ICJ32"/>
      <c r="ICK32"/>
      <c r="ICL32"/>
      <c r="ICM32"/>
      <c r="ICN32"/>
      <c r="ICO32"/>
      <c r="ICP32"/>
      <c r="ICQ32"/>
      <c r="ICR32"/>
      <c r="ICS32"/>
      <c r="ICT32"/>
      <c r="ICU32"/>
      <c r="ICV32"/>
      <c r="ICW32"/>
      <c r="ICX32"/>
      <c r="ICY32"/>
      <c r="ICZ32"/>
      <c r="IDA32"/>
      <c r="IDB32"/>
      <c r="IDC32"/>
      <c r="IDD32"/>
      <c r="IDE32"/>
      <c r="IDF32"/>
      <c r="IDG32"/>
      <c r="IDH32"/>
      <c r="IDI32"/>
      <c r="IDJ32"/>
      <c r="IDK32"/>
      <c r="IDL32"/>
      <c r="IDM32"/>
      <c r="IDN32"/>
      <c r="IDO32"/>
      <c r="IDP32"/>
      <c r="IDQ32"/>
      <c r="IDR32"/>
      <c r="IDS32"/>
      <c r="IDT32"/>
      <c r="IDU32"/>
      <c r="IDV32"/>
      <c r="IDW32"/>
      <c r="IDX32"/>
      <c r="IDY32"/>
      <c r="IDZ32"/>
      <c r="IEA32"/>
      <c r="IEB32"/>
      <c r="IEC32"/>
      <c r="IED32"/>
      <c r="IEE32"/>
      <c r="IEF32"/>
      <c r="IEG32"/>
      <c r="IEH32"/>
      <c r="IEI32"/>
      <c r="IEJ32"/>
      <c r="IEK32"/>
      <c r="IEL32"/>
      <c r="IEM32"/>
      <c r="IEN32"/>
      <c r="IEO32"/>
      <c r="IEP32"/>
      <c r="IEQ32"/>
      <c r="IER32"/>
      <c r="IES32"/>
      <c r="IET32"/>
      <c r="IEU32"/>
      <c r="IEV32"/>
      <c r="IEW32"/>
      <c r="IEX32"/>
      <c r="IEY32"/>
      <c r="IEZ32"/>
      <c r="IFA32"/>
      <c r="IFB32"/>
      <c r="IFC32"/>
      <c r="IFD32"/>
      <c r="IFE32"/>
      <c r="IFF32"/>
      <c r="IFG32"/>
      <c r="IFH32"/>
      <c r="IFI32"/>
      <c r="IFJ32"/>
      <c r="IFK32"/>
      <c r="IFL32"/>
      <c r="IFM32"/>
      <c r="IFN32"/>
      <c r="IFO32"/>
      <c r="IFP32"/>
      <c r="IFQ32"/>
      <c r="IFR32"/>
      <c r="IFS32"/>
      <c r="IFT32"/>
      <c r="IFU32"/>
      <c r="IFV32"/>
      <c r="IFW32"/>
      <c r="IFX32"/>
      <c r="IFY32"/>
      <c r="IFZ32"/>
      <c r="IGA32"/>
      <c r="IGB32"/>
      <c r="IGC32"/>
      <c r="IGD32"/>
      <c r="IGE32"/>
      <c r="IGF32"/>
      <c r="IGG32"/>
      <c r="IGH32"/>
      <c r="IGI32"/>
      <c r="IGJ32"/>
      <c r="IGK32"/>
      <c r="IGL32"/>
      <c r="IGM32"/>
      <c r="IGN32"/>
      <c r="IGO32"/>
      <c r="IGP32"/>
      <c r="IGQ32"/>
      <c r="IGR32"/>
      <c r="IGS32"/>
      <c r="IGT32"/>
      <c r="IGU32"/>
      <c r="IGV32"/>
      <c r="IGW32"/>
      <c r="IGX32"/>
      <c r="IGY32"/>
      <c r="IGZ32"/>
      <c r="IHA32"/>
      <c r="IHB32"/>
      <c r="IHC32"/>
      <c r="IHD32"/>
      <c r="IHE32"/>
      <c r="IHF32"/>
      <c r="IHG32"/>
      <c r="IHH32"/>
      <c r="IHI32"/>
      <c r="IHJ32"/>
      <c r="IHK32"/>
      <c r="IHL32"/>
      <c r="IHM32"/>
      <c r="IHN32"/>
      <c r="IHO32"/>
      <c r="IHP32"/>
      <c r="IHQ32"/>
      <c r="IHR32"/>
      <c r="IHS32"/>
      <c r="IHT32"/>
      <c r="IHU32"/>
      <c r="IHV32"/>
      <c r="IHW32"/>
      <c r="IHX32"/>
      <c r="IHY32"/>
      <c r="IHZ32"/>
      <c r="IIA32"/>
      <c r="IIB32"/>
      <c r="IIC32"/>
      <c r="IID32"/>
      <c r="IIE32"/>
      <c r="IIF32"/>
      <c r="IIG32"/>
      <c r="IIH32"/>
      <c r="III32"/>
      <c r="IIJ32"/>
      <c r="IIK32"/>
      <c r="IIL32"/>
      <c r="IIM32"/>
      <c r="IIN32"/>
      <c r="IIO32"/>
      <c r="IIP32"/>
      <c r="IIQ32"/>
      <c r="IIR32"/>
      <c r="IIS32"/>
      <c r="IIT32"/>
      <c r="IIU32"/>
      <c r="IIV32"/>
      <c r="IIW32"/>
      <c r="IIX32"/>
      <c r="IIY32"/>
      <c r="IIZ32"/>
      <c r="IJA32"/>
      <c r="IJB32"/>
      <c r="IJC32"/>
      <c r="IJD32"/>
      <c r="IJE32"/>
      <c r="IJF32"/>
      <c r="IJG32"/>
      <c r="IJH32"/>
      <c r="IJI32"/>
      <c r="IJJ32"/>
      <c r="IJK32"/>
      <c r="IJL32"/>
      <c r="IJM32"/>
      <c r="IJN32"/>
      <c r="IJO32"/>
      <c r="IJP32"/>
      <c r="IJQ32"/>
      <c r="IJR32"/>
      <c r="IJS32"/>
      <c r="IJT32"/>
      <c r="IJU32"/>
      <c r="IJV32"/>
      <c r="IJW32"/>
      <c r="IJX32"/>
      <c r="IJY32"/>
      <c r="IJZ32"/>
      <c r="IKA32"/>
      <c r="IKB32"/>
      <c r="IKC32"/>
      <c r="IKD32"/>
      <c r="IKE32"/>
      <c r="IKF32"/>
      <c r="IKG32"/>
      <c r="IKH32"/>
      <c r="IKI32"/>
      <c r="IKJ32"/>
      <c r="IKK32"/>
      <c r="IKL32"/>
      <c r="IKM32"/>
      <c r="IKN32"/>
      <c r="IKO32"/>
      <c r="IKP32"/>
      <c r="IKQ32"/>
      <c r="IKR32"/>
      <c r="IKS32"/>
      <c r="IKT32"/>
      <c r="IKU32"/>
      <c r="IKV32"/>
      <c r="IKW32"/>
      <c r="IKX32"/>
      <c r="IKY32"/>
      <c r="IKZ32"/>
      <c r="ILA32"/>
      <c r="ILB32"/>
      <c r="ILC32"/>
      <c r="ILD32"/>
      <c r="ILE32"/>
      <c r="ILF32"/>
      <c r="ILG32"/>
      <c r="ILH32"/>
      <c r="ILI32"/>
      <c r="ILJ32"/>
      <c r="ILK32"/>
      <c r="ILL32"/>
      <c r="ILM32"/>
      <c r="ILN32"/>
      <c r="ILO32"/>
      <c r="ILP32"/>
      <c r="ILQ32"/>
      <c r="ILR32"/>
      <c r="ILS32"/>
      <c r="ILT32"/>
      <c r="ILU32"/>
      <c r="ILV32"/>
      <c r="ILW32"/>
      <c r="ILX32"/>
      <c r="ILY32"/>
      <c r="ILZ32"/>
      <c r="IMA32"/>
      <c r="IMB32"/>
      <c r="IMC32"/>
      <c r="IMD32"/>
      <c r="IME32"/>
      <c r="IMF32"/>
      <c r="IMG32"/>
      <c r="IMH32"/>
      <c r="IMI32"/>
      <c r="IMJ32"/>
      <c r="IMK32"/>
      <c r="IML32"/>
      <c r="IMM32"/>
      <c r="IMN32"/>
      <c r="IMO32"/>
      <c r="IMP32"/>
      <c r="IMQ32"/>
      <c r="IMR32"/>
      <c r="IMS32"/>
      <c r="IMT32"/>
      <c r="IMU32"/>
      <c r="IMV32"/>
      <c r="IMW32"/>
      <c r="IMX32"/>
      <c r="IMY32"/>
      <c r="IMZ32"/>
      <c r="INA32"/>
      <c r="INB32"/>
      <c r="INC32"/>
      <c r="IND32"/>
      <c r="INE32"/>
      <c r="INF32"/>
      <c r="ING32"/>
      <c r="INH32"/>
      <c r="INI32"/>
      <c r="INJ32"/>
      <c r="INK32"/>
      <c r="INL32"/>
      <c r="INM32"/>
      <c r="INN32"/>
      <c r="INO32"/>
      <c r="INP32"/>
      <c r="INQ32"/>
      <c r="INR32"/>
      <c r="INS32"/>
      <c r="INT32"/>
      <c r="INU32"/>
      <c r="INV32"/>
      <c r="INW32"/>
      <c r="INX32"/>
      <c r="INY32"/>
      <c r="INZ32"/>
      <c r="IOA32"/>
      <c r="IOB32"/>
      <c r="IOC32"/>
      <c r="IOD32"/>
      <c r="IOE32"/>
      <c r="IOF32"/>
      <c r="IOG32"/>
      <c r="IOH32"/>
      <c r="IOI32"/>
      <c r="IOJ32"/>
      <c r="IOK32"/>
      <c r="IOL32"/>
      <c r="IOM32"/>
      <c r="ION32"/>
      <c r="IOO32"/>
      <c r="IOP32"/>
      <c r="IOQ32"/>
      <c r="IOR32"/>
      <c r="IOS32"/>
      <c r="IOT32"/>
      <c r="IOU32"/>
      <c r="IOV32"/>
      <c r="IOW32"/>
      <c r="IOX32"/>
      <c r="IOY32"/>
      <c r="IOZ32"/>
      <c r="IPA32"/>
      <c r="IPB32"/>
      <c r="IPC32"/>
      <c r="IPD32"/>
      <c r="IPE32"/>
      <c r="IPF32"/>
      <c r="IPG32"/>
      <c r="IPH32"/>
      <c r="IPI32"/>
      <c r="IPJ32"/>
      <c r="IPK32"/>
      <c r="IPL32"/>
      <c r="IPM32"/>
      <c r="IPN32"/>
      <c r="IPO32"/>
      <c r="IPP32"/>
      <c r="IPQ32"/>
      <c r="IPR32"/>
      <c r="IPS32"/>
      <c r="IPT32"/>
      <c r="IPU32"/>
      <c r="IPV32"/>
      <c r="IPW32"/>
      <c r="IPX32"/>
      <c r="IPY32"/>
      <c r="IPZ32"/>
      <c r="IQA32"/>
      <c r="IQB32"/>
      <c r="IQC32"/>
      <c r="IQD32"/>
      <c r="IQE32"/>
      <c r="IQF32"/>
      <c r="IQG32"/>
      <c r="IQH32"/>
      <c r="IQI32"/>
      <c r="IQJ32"/>
      <c r="IQK32"/>
      <c r="IQL32"/>
      <c r="IQM32"/>
      <c r="IQN32"/>
      <c r="IQO32"/>
      <c r="IQP32"/>
      <c r="IQQ32"/>
      <c r="IQR32"/>
      <c r="IQS32"/>
      <c r="IQT32"/>
      <c r="IQU32"/>
      <c r="IQV32"/>
      <c r="IQW32"/>
      <c r="IQX32"/>
      <c r="IQY32"/>
      <c r="IQZ32"/>
      <c r="IRA32"/>
      <c r="IRB32"/>
      <c r="IRC32"/>
      <c r="IRD32"/>
      <c r="IRE32"/>
      <c r="IRF32"/>
      <c r="IRG32"/>
      <c r="IRH32"/>
      <c r="IRI32"/>
      <c r="IRJ32"/>
      <c r="IRK32"/>
      <c r="IRL32"/>
      <c r="IRM32"/>
      <c r="IRN32"/>
      <c r="IRO32"/>
      <c r="IRP32"/>
      <c r="IRQ32"/>
      <c r="IRR32"/>
      <c r="IRS32"/>
      <c r="IRT32"/>
      <c r="IRU32"/>
      <c r="IRV32"/>
      <c r="IRW32"/>
      <c r="IRX32"/>
      <c r="IRY32"/>
      <c r="IRZ32"/>
      <c r="ISA32"/>
      <c r="ISB32"/>
      <c r="ISC32"/>
      <c r="ISD32"/>
      <c r="ISE32"/>
      <c r="ISF32"/>
      <c r="ISG32"/>
      <c r="ISH32"/>
      <c r="ISI32"/>
      <c r="ISJ32"/>
      <c r="ISK32"/>
      <c r="ISL32"/>
      <c r="ISM32"/>
      <c r="ISN32"/>
      <c r="ISO32"/>
      <c r="ISP32"/>
      <c r="ISQ32"/>
      <c r="ISR32"/>
      <c r="ISS32"/>
      <c r="IST32"/>
      <c r="ISU32"/>
      <c r="ISV32"/>
      <c r="ISW32"/>
      <c r="ISX32"/>
      <c r="ISY32"/>
      <c r="ISZ32"/>
      <c r="ITA32"/>
      <c r="ITB32"/>
      <c r="ITC32"/>
      <c r="ITD32"/>
      <c r="ITE32"/>
      <c r="ITF32"/>
      <c r="ITG32"/>
      <c r="ITH32"/>
      <c r="ITI32"/>
      <c r="ITJ32"/>
      <c r="ITK32"/>
      <c r="ITL32"/>
      <c r="ITM32"/>
      <c r="ITN32"/>
      <c r="ITO32"/>
      <c r="ITP32"/>
      <c r="ITQ32"/>
      <c r="ITR32"/>
      <c r="ITS32"/>
      <c r="ITT32"/>
      <c r="ITU32"/>
      <c r="ITV32"/>
      <c r="ITW32"/>
      <c r="ITX32"/>
      <c r="ITY32"/>
      <c r="ITZ32"/>
      <c r="IUA32"/>
      <c r="IUB32"/>
      <c r="IUC32"/>
      <c r="IUD32"/>
      <c r="IUE32"/>
      <c r="IUF32"/>
      <c r="IUG32"/>
      <c r="IUH32"/>
      <c r="IUI32"/>
      <c r="IUJ32"/>
      <c r="IUK32"/>
      <c r="IUL32"/>
      <c r="IUM32"/>
      <c r="IUN32"/>
      <c r="IUO32"/>
      <c r="IUP32"/>
      <c r="IUQ32"/>
      <c r="IUR32"/>
      <c r="IUS32"/>
      <c r="IUT32"/>
      <c r="IUU32"/>
      <c r="IUV32"/>
      <c r="IUW32"/>
      <c r="IUX32"/>
      <c r="IUY32"/>
      <c r="IUZ32"/>
      <c r="IVA32"/>
      <c r="IVB32"/>
      <c r="IVC32"/>
      <c r="IVD32"/>
      <c r="IVE32"/>
      <c r="IVF32"/>
      <c r="IVG32"/>
      <c r="IVH32"/>
      <c r="IVI32"/>
      <c r="IVJ32"/>
      <c r="IVK32"/>
      <c r="IVL32"/>
      <c r="IVM32"/>
      <c r="IVN32"/>
      <c r="IVO32"/>
      <c r="IVP32"/>
      <c r="IVQ32"/>
      <c r="IVR32"/>
      <c r="IVS32"/>
      <c r="IVT32"/>
      <c r="IVU32"/>
      <c r="IVV32"/>
      <c r="IVW32"/>
      <c r="IVX32"/>
      <c r="IVY32"/>
      <c r="IVZ32"/>
      <c r="IWA32"/>
      <c r="IWB32"/>
      <c r="IWC32"/>
      <c r="IWD32"/>
      <c r="IWE32"/>
      <c r="IWF32"/>
      <c r="IWG32"/>
      <c r="IWH32"/>
      <c r="IWI32"/>
      <c r="IWJ32"/>
      <c r="IWK32"/>
      <c r="IWL32"/>
      <c r="IWM32"/>
      <c r="IWN32"/>
      <c r="IWO32"/>
      <c r="IWP32"/>
      <c r="IWQ32"/>
      <c r="IWR32"/>
      <c r="IWS32"/>
      <c r="IWT32"/>
      <c r="IWU32"/>
      <c r="IWV32"/>
      <c r="IWW32"/>
      <c r="IWX32"/>
      <c r="IWY32"/>
      <c r="IWZ32"/>
      <c r="IXA32"/>
      <c r="IXB32"/>
      <c r="IXC32"/>
      <c r="IXD32"/>
      <c r="IXE32"/>
      <c r="IXF32"/>
      <c r="IXG32"/>
      <c r="IXH32"/>
      <c r="IXI32"/>
      <c r="IXJ32"/>
      <c r="IXK32"/>
      <c r="IXL32"/>
      <c r="IXM32"/>
      <c r="IXN32"/>
      <c r="IXO32"/>
      <c r="IXP32"/>
      <c r="IXQ32"/>
      <c r="IXR32"/>
      <c r="IXS32"/>
      <c r="IXT32"/>
      <c r="IXU32"/>
      <c r="IXV32"/>
      <c r="IXW32"/>
      <c r="IXX32"/>
      <c r="IXY32"/>
      <c r="IXZ32"/>
      <c r="IYA32"/>
      <c r="IYB32"/>
      <c r="IYC32"/>
      <c r="IYD32"/>
      <c r="IYE32"/>
      <c r="IYF32"/>
      <c r="IYG32"/>
      <c r="IYH32"/>
      <c r="IYI32"/>
      <c r="IYJ32"/>
      <c r="IYK32"/>
      <c r="IYL32"/>
      <c r="IYM32"/>
      <c r="IYN32"/>
      <c r="IYO32"/>
      <c r="IYP32"/>
      <c r="IYQ32"/>
      <c r="IYR32"/>
      <c r="IYS32"/>
      <c r="IYT32"/>
      <c r="IYU32"/>
      <c r="IYV32"/>
      <c r="IYW32"/>
      <c r="IYX32"/>
      <c r="IYY32"/>
      <c r="IYZ32"/>
      <c r="IZA32"/>
      <c r="IZB32"/>
      <c r="IZC32"/>
      <c r="IZD32"/>
      <c r="IZE32"/>
      <c r="IZF32"/>
      <c r="IZG32"/>
      <c r="IZH32"/>
      <c r="IZI32"/>
      <c r="IZJ32"/>
      <c r="IZK32"/>
      <c r="IZL32"/>
      <c r="IZM32"/>
      <c r="IZN32"/>
      <c r="IZO32"/>
      <c r="IZP32"/>
      <c r="IZQ32"/>
      <c r="IZR32"/>
      <c r="IZS32"/>
      <c r="IZT32"/>
      <c r="IZU32"/>
      <c r="IZV32"/>
      <c r="IZW32"/>
      <c r="IZX32"/>
      <c r="IZY32"/>
      <c r="IZZ32"/>
      <c r="JAA32"/>
      <c r="JAB32"/>
      <c r="JAC32"/>
      <c r="JAD32"/>
      <c r="JAE32"/>
      <c r="JAF32"/>
      <c r="JAG32"/>
      <c r="JAH32"/>
      <c r="JAI32"/>
      <c r="JAJ32"/>
      <c r="JAK32"/>
      <c r="JAL32"/>
      <c r="JAM32"/>
      <c r="JAN32"/>
      <c r="JAO32"/>
      <c r="JAP32"/>
      <c r="JAQ32"/>
      <c r="JAR32"/>
      <c r="JAS32"/>
      <c r="JAT32"/>
      <c r="JAU32"/>
      <c r="JAV32"/>
      <c r="JAW32"/>
      <c r="JAX32"/>
      <c r="JAY32"/>
      <c r="JAZ32"/>
      <c r="JBA32"/>
      <c r="JBB32"/>
      <c r="JBC32"/>
      <c r="JBD32"/>
      <c r="JBE32"/>
      <c r="JBF32"/>
      <c r="JBG32"/>
      <c r="JBH32"/>
      <c r="JBI32"/>
      <c r="JBJ32"/>
      <c r="JBK32"/>
      <c r="JBL32"/>
      <c r="JBM32"/>
      <c r="JBN32"/>
      <c r="JBO32"/>
      <c r="JBP32"/>
      <c r="JBQ32"/>
      <c r="JBR32"/>
      <c r="JBS32"/>
      <c r="JBT32"/>
      <c r="JBU32"/>
      <c r="JBV32"/>
      <c r="JBW32"/>
      <c r="JBX32"/>
      <c r="JBY32"/>
      <c r="JBZ32"/>
      <c r="JCA32"/>
      <c r="JCB32"/>
      <c r="JCC32"/>
      <c r="JCD32"/>
      <c r="JCE32"/>
      <c r="JCF32"/>
      <c r="JCG32"/>
      <c r="JCH32"/>
      <c r="JCI32"/>
      <c r="JCJ32"/>
      <c r="JCK32"/>
      <c r="JCL32"/>
      <c r="JCM32"/>
      <c r="JCN32"/>
      <c r="JCO32"/>
      <c r="JCP32"/>
      <c r="JCQ32"/>
      <c r="JCR32"/>
      <c r="JCS32"/>
      <c r="JCT32"/>
      <c r="JCU32"/>
      <c r="JCV32"/>
      <c r="JCW32"/>
      <c r="JCX32"/>
      <c r="JCY32"/>
      <c r="JCZ32"/>
      <c r="JDA32"/>
      <c r="JDB32"/>
      <c r="JDC32"/>
      <c r="JDD32"/>
      <c r="JDE32"/>
      <c r="JDF32"/>
      <c r="JDG32"/>
      <c r="JDH32"/>
      <c r="JDI32"/>
      <c r="JDJ32"/>
      <c r="JDK32"/>
      <c r="JDL32"/>
      <c r="JDM32"/>
      <c r="JDN32"/>
      <c r="JDO32"/>
      <c r="JDP32"/>
      <c r="JDQ32"/>
      <c r="JDR32"/>
      <c r="JDS32"/>
      <c r="JDT32"/>
      <c r="JDU32"/>
      <c r="JDV32"/>
      <c r="JDW32"/>
      <c r="JDX32"/>
      <c r="JDY32"/>
      <c r="JDZ32"/>
      <c r="JEA32"/>
      <c r="JEB32"/>
      <c r="JEC32"/>
      <c r="JED32"/>
      <c r="JEE32"/>
      <c r="JEF32"/>
      <c r="JEG32"/>
      <c r="JEH32"/>
      <c r="JEI32"/>
      <c r="JEJ32"/>
      <c r="JEK32"/>
      <c r="JEL32"/>
      <c r="JEM32"/>
      <c r="JEN32"/>
      <c r="JEO32"/>
      <c r="JEP32"/>
      <c r="JEQ32"/>
      <c r="JER32"/>
      <c r="JES32"/>
      <c r="JET32"/>
      <c r="JEU32"/>
      <c r="JEV32"/>
      <c r="JEW32"/>
      <c r="JEX32"/>
      <c r="JEY32"/>
      <c r="JEZ32"/>
      <c r="JFA32"/>
      <c r="JFB32"/>
      <c r="JFC32"/>
      <c r="JFD32"/>
      <c r="JFE32"/>
      <c r="JFF32"/>
      <c r="JFG32"/>
      <c r="JFH32"/>
      <c r="JFI32"/>
      <c r="JFJ32"/>
      <c r="JFK32"/>
      <c r="JFL32"/>
      <c r="JFM32"/>
      <c r="JFN32"/>
      <c r="JFO32"/>
      <c r="JFP32"/>
      <c r="JFQ32"/>
      <c r="JFR32"/>
      <c r="JFS32"/>
      <c r="JFT32"/>
      <c r="JFU32"/>
      <c r="JFV32"/>
      <c r="JFW32"/>
      <c r="JFX32"/>
      <c r="JFY32"/>
      <c r="JFZ32"/>
      <c r="JGA32"/>
      <c r="JGB32"/>
      <c r="JGC32"/>
      <c r="JGD32"/>
      <c r="JGE32"/>
      <c r="JGF32"/>
      <c r="JGG32"/>
      <c r="JGH32"/>
      <c r="JGI32"/>
      <c r="JGJ32"/>
      <c r="JGK32"/>
      <c r="JGL32"/>
      <c r="JGM32"/>
      <c r="JGN32"/>
      <c r="JGO32"/>
      <c r="JGP32"/>
      <c r="JGQ32"/>
      <c r="JGR32"/>
      <c r="JGS32"/>
      <c r="JGT32"/>
      <c r="JGU32"/>
      <c r="JGV32"/>
      <c r="JGW32"/>
      <c r="JGX32"/>
      <c r="JGY32"/>
      <c r="JGZ32"/>
      <c r="JHA32"/>
      <c r="JHB32"/>
      <c r="JHC32"/>
      <c r="JHD32"/>
      <c r="JHE32"/>
      <c r="JHF32"/>
      <c r="JHG32"/>
      <c r="JHH32"/>
      <c r="JHI32"/>
      <c r="JHJ32"/>
      <c r="JHK32"/>
      <c r="JHL32"/>
      <c r="JHM32"/>
      <c r="JHN32"/>
      <c r="JHO32"/>
      <c r="JHP32"/>
      <c r="JHQ32"/>
      <c r="JHR32"/>
      <c r="JHS32"/>
      <c r="JHT32"/>
      <c r="JHU32"/>
      <c r="JHV32"/>
      <c r="JHW32"/>
      <c r="JHX32"/>
      <c r="JHY32"/>
      <c r="JHZ32"/>
      <c r="JIA32"/>
      <c r="JIB32"/>
      <c r="JIC32"/>
      <c r="JID32"/>
      <c r="JIE32"/>
      <c r="JIF32"/>
      <c r="JIG32"/>
      <c r="JIH32"/>
      <c r="JII32"/>
      <c r="JIJ32"/>
      <c r="JIK32"/>
      <c r="JIL32"/>
      <c r="JIM32"/>
      <c r="JIN32"/>
      <c r="JIO32"/>
      <c r="JIP32"/>
      <c r="JIQ32"/>
      <c r="JIR32"/>
      <c r="JIS32"/>
      <c r="JIT32"/>
      <c r="JIU32"/>
      <c r="JIV32"/>
      <c r="JIW32"/>
      <c r="JIX32"/>
      <c r="JIY32"/>
      <c r="JIZ32"/>
      <c r="JJA32"/>
      <c r="JJB32"/>
      <c r="JJC32"/>
      <c r="JJD32"/>
      <c r="JJE32"/>
      <c r="JJF32"/>
      <c r="JJG32"/>
      <c r="JJH32"/>
      <c r="JJI32"/>
      <c r="JJJ32"/>
      <c r="JJK32"/>
      <c r="JJL32"/>
      <c r="JJM32"/>
      <c r="JJN32"/>
      <c r="JJO32"/>
      <c r="JJP32"/>
      <c r="JJQ32"/>
      <c r="JJR32"/>
      <c r="JJS32"/>
      <c r="JJT32"/>
      <c r="JJU32"/>
      <c r="JJV32"/>
      <c r="JJW32"/>
      <c r="JJX32"/>
      <c r="JJY32"/>
      <c r="JJZ32"/>
      <c r="JKA32"/>
      <c r="JKB32"/>
      <c r="JKC32"/>
      <c r="JKD32"/>
      <c r="JKE32"/>
      <c r="JKF32"/>
      <c r="JKG32"/>
      <c r="JKH32"/>
      <c r="JKI32"/>
      <c r="JKJ32"/>
      <c r="JKK32"/>
      <c r="JKL32"/>
      <c r="JKM32"/>
      <c r="JKN32"/>
      <c r="JKO32"/>
      <c r="JKP32"/>
      <c r="JKQ32"/>
      <c r="JKR32"/>
      <c r="JKS32"/>
      <c r="JKT32"/>
      <c r="JKU32"/>
      <c r="JKV32"/>
      <c r="JKW32"/>
      <c r="JKX32"/>
      <c r="JKY32"/>
      <c r="JKZ32"/>
      <c r="JLA32"/>
      <c r="JLB32"/>
      <c r="JLC32"/>
      <c r="JLD32"/>
      <c r="JLE32"/>
      <c r="JLF32"/>
      <c r="JLG32"/>
      <c r="JLH32"/>
      <c r="JLI32"/>
      <c r="JLJ32"/>
      <c r="JLK32"/>
      <c r="JLL32"/>
      <c r="JLM32"/>
      <c r="JLN32"/>
      <c r="JLO32"/>
      <c r="JLP32"/>
      <c r="JLQ32"/>
      <c r="JLR32"/>
      <c r="JLS32"/>
      <c r="JLT32"/>
      <c r="JLU32"/>
      <c r="JLV32"/>
      <c r="JLW32"/>
      <c r="JLX32"/>
      <c r="JLY32"/>
      <c r="JLZ32"/>
      <c r="JMA32"/>
      <c r="JMB32"/>
      <c r="JMC32"/>
      <c r="JMD32"/>
      <c r="JME32"/>
      <c r="JMF32"/>
      <c r="JMG32"/>
      <c r="JMH32"/>
      <c r="JMI32"/>
      <c r="JMJ32"/>
      <c r="JMK32"/>
      <c r="JML32"/>
      <c r="JMM32"/>
      <c r="JMN32"/>
      <c r="JMO32"/>
      <c r="JMP32"/>
      <c r="JMQ32"/>
      <c r="JMR32"/>
      <c r="JMS32"/>
      <c r="JMT32"/>
      <c r="JMU32"/>
      <c r="JMV32"/>
      <c r="JMW32"/>
      <c r="JMX32"/>
      <c r="JMY32"/>
      <c r="JMZ32"/>
      <c r="JNA32"/>
      <c r="JNB32"/>
      <c r="JNC32"/>
      <c r="JND32"/>
      <c r="JNE32"/>
      <c r="JNF32"/>
      <c r="JNG32"/>
      <c r="JNH32"/>
      <c r="JNI32"/>
      <c r="JNJ32"/>
      <c r="JNK32"/>
      <c r="JNL32"/>
      <c r="JNM32"/>
      <c r="JNN32"/>
      <c r="JNO32"/>
      <c r="JNP32"/>
      <c r="JNQ32"/>
      <c r="JNR32"/>
      <c r="JNS32"/>
      <c r="JNT32"/>
      <c r="JNU32"/>
      <c r="JNV32"/>
      <c r="JNW32"/>
      <c r="JNX32"/>
      <c r="JNY32"/>
      <c r="JNZ32"/>
      <c r="JOA32"/>
      <c r="JOB32"/>
      <c r="JOC32"/>
      <c r="JOD32"/>
      <c r="JOE32"/>
      <c r="JOF32"/>
      <c r="JOG32"/>
      <c r="JOH32"/>
      <c r="JOI32"/>
      <c r="JOJ32"/>
      <c r="JOK32"/>
      <c r="JOL32"/>
      <c r="JOM32"/>
      <c r="JON32"/>
      <c r="JOO32"/>
      <c r="JOP32"/>
      <c r="JOQ32"/>
      <c r="JOR32"/>
      <c r="JOS32"/>
      <c r="JOT32"/>
      <c r="JOU32"/>
      <c r="JOV32"/>
      <c r="JOW32"/>
      <c r="JOX32"/>
      <c r="JOY32"/>
      <c r="JOZ32"/>
      <c r="JPA32"/>
      <c r="JPB32"/>
      <c r="JPC32"/>
      <c r="JPD32"/>
      <c r="JPE32"/>
      <c r="JPF32"/>
      <c r="JPG32"/>
      <c r="JPH32"/>
      <c r="JPI32"/>
      <c r="JPJ32"/>
      <c r="JPK32"/>
      <c r="JPL32"/>
      <c r="JPM32"/>
      <c r="JPN32"/>
      <c r="JPO32"/>
      <c r="JPP32"/>
      <c r="JPQ32"/>
      <c r="JPR32"/>
      <c r="JPS32"/>
      <c r="JPT32"/>
      <c r="JPU32"/>
      <c r="JPV32"/>
      <c r="JPW32"/>
      <c r="JPX32"/>
      <c r="JPY32"/>
      <c r="JPZ32"/>
      <c r="JQA32"/>
      <c r="JQB32"/>
      <c r="JQC32"/>
      <c r="JQD32"/>
      <c r="JQE32"/>
      <c r="JQF32"/>
      <c r="JQG32"/>
      <c r="JQH32"/>
      <c r="JQI32"/>
      <c r="JQJ32"/>
      <c r="JQK32"/>
      <c r="JQL32"/>
      <c r="JQM32"/>
      <c r="JQN32"/>
      <c r="JQO32"/>
      <c r="JQP32"/>
      <c r="JQQ32"/>
      <c r="JQR32"/>
      <c r="JQS32"/>
      <c r="JQT32"/>
      <c r="JQU32"/>
      <c r="JQV32"/>
      <c r="JQW32"/>
      <c r="JQX32"/>
      <c r="JQY32"/>
      <c r="JQZ32"/>
      <c r="JRA32"/>
      <c r="JRB32"/>
      <c r="JRC32"/>
      <c r="JRD32"/>
      <c r="JRE32"/>
      <c r="JRF32"/>
      <c r="JRG32"/>
      <c r="JRH32"/>
      <c r="JRI32"/>
      <c r="JRJ32"/>
      <c r="JRK32"/>
      <c r="JRL32"/>
      <c r="JRM32"/>
      <c r="JRN32"/>
      <c r="JRO32"/>
      <c r="JRP32"/>
      <c r="JRQ32"/>
      <c r="JRR32"/>
      <c r="JRS32"/>
      <c r="JRT32"/>
      <c r="JRU32"/>
      <c r="JRV32"/>
      <c r="JRW32"/>
      <c r="JRX32"/>
      <c r="JRY32"/>
      <c r="JRZ32"/>
      <c r="JSA32"/>
      <c r="JSB32"/>
      <c r="JSC32"/>
      <c r="JSD32"/>
      <c r="JSE32"/>
      <c r="JSF32"/>
      <c r="JSG32"/>
      <c r="JSH32"/>
      <c r="JSI32"/>
      <c r="JSJ32"/>
      <c r="JSK32"/>
      <c r="JSL32"/>
      <c r="JSM32"/>
      <c r="JSN32"/>
      <c r="JSO32"/>
      <c r="JSP32"/>
      <c r="JSQ32"/>
      <c r="JSR32"/>
      <c r="JSS32"/>
      <c r="JST32"/>
      <c r="JSU32"/>
      <c r="JSV32"/>
      <c r="JSW32"/>
      <c r="JSX32"/>
      <c r="JSY32"/>
      <c r="JSZ32"/>
      <c r="JTA32"/>
      <c r="JTB32"/>
      <c r="JTC32"/>
      <c r="JTD32"/>
      <c r="JTE32"/>
      <c r="JTF32"/>
      <c r="JTG32"/>
      <c r="JTH32"/>
      <c r="JTI32"/>
      <c r="JTJ32"/>
      <c r="JTK32"/>
      <c r="JTL32"/>
      <c r="JTM32"/>
      <c r="JTN32"/>
      <c r="JTO32"/>
      <c r="JTP32"/>
      <c r="JTQ32"/>
      <c r="JTR32"/>
      <c r="JTS32"/>
      <c r="JTT32"/>
      <c r="JTU32"/>
      <c r="JTV32"/>
      <c r="JTW32"/>
      <c r="JTX32"/>
      <c r="JTY32"/>
      <c r="JTZ32"/>
      <c r="JUA32"/>
      <c r="JUB32"/>
      <c r="JUC32"/>
      <c r="JUD32"/>
      <c r="JUE32"/>
      <c r="JUF32"/>
      <c r="JUG32"/>
      <c r="JUH32"/>
      <c r="JUI32"/>
      <c r="JUJ32"/>
      <c r="JUK32"/>
      <c r="JUL32"/>
      <c r="JUM32"/>
      <c r="JUN32"/>
      <c r="JUO32"/>
      <c r="JUP32"/>
      <c r="JUQ32"/>
      <c r="JUR32"/>
      <c r="JUS32"/>
      <c r="JUT32"/>
      <c r="JUU32"/>
      <c r="JUV32"/>
      <c r="JUW32"/>
      <c r="JUX32"/>
      <c r="JUY32"/>
      <c r="JUZ32"/>
      <c r="JVA32"/>
      <c r="JVB32"/>
      <c r="JVC32"/>
      <c r="JVD32"/>
      <c r="JVE32"/>
      <c r="JVF32"/>
      <c r="JVG32"/>
      <c r="JVH32"/>
      <c r="JVI32"/>
      <c r="JVJ32"/>
      <c r="JVK32"/>
      <c r="JVL32"/>
      <c r="JVM32"/>
      <c r="JVN32"/>
      <c r="JVO32"/>
      <c r="JVP32"/>
      <c r="JVQ32"/>
      <c r="JVR32"/>
      <c r="JVS32"/>
      <c r="JVT32"/>
      <c r="JVU32"/>
      <c r="JVV32"/>
      <c r="JVW32"/>
      <c r="JVX32"/>
      <c r="JVY32"/>
      <c r="JVZ32"/>
      <c r="JWA32"/>
      <c r="JWB32"/>
      <c r="JWC32"/>
      <c r="JWD32"/>
      <c r="JWE32"/>
      <c r="JWF32"/>
      <c r="JWG32"/>
      <c r="JWH32"/>
      <c r="JWI32"/>
      <c r="JWJ32"/>
      <c r="JWK32"/>
      <c r="JWL32"/>
      <c r="JWM32"/>
      <c r="JWN32"/>
      <c r="JWO32"/>
      <c r="JWP32"/>
      <c r="JWQ32"/>
      <c r="JWR32"/>
      <c r="JWS32"/>
      <c r="JWT32"/>
      <c r="JWU32"/>
      <c r="JWV32"/>
      <c r="JWW32"/>
      <c r="JWX32"/>
      <c r="JWY32"/>
      <c r="JWZ32"/>
      <c r="JXA32"/>
      <c r="JXB32"/>
      <c r="JXC32"/>
      <c r="JXD32"/>
      <c r="JXE32"/>
      <c r="JXF32"/>
      <c r="JXG32"/>
      <c r="JXH32"/>
      <c r="JXI32"/>
      <c r="JXJ32"/>
      <c r="JXK32"/>
      <c r="JXL32"/>
      <c r="JXM32"/>
      <c r="JXN32"/>
      <c r="JXO32"/>
      <c r="JXP32"/>
      <c r="JXQ32"/>
      <c r="JXR32"/>
      <c r="JXS32"/>
      <c r="JXT32"/>
      <c r="JXU32"/>
      <c r="JXV32"/>
      <c r="JXW32"/>
      <c r="JXX32"/>
      <c r="JXY32"/>
      <c r="JXZ32"/>
      <c r="JYA32"/>
      <c r="JYB32"/>
      <c r="JYC32"/>
      <c r="JYD32"/>
      <c r="JYE32"/>
      <c r="JYF32"/>
      <c r="JYG32"/>
      <c r="JYH32"/>
      <c r="JYI32"/>
      <c r="JYJ32"/>
      <c r="JYK32"/>
      <c r="JYL32"/>
      <c r="JYM32"/>
      <c r="JYN32"/>
      <c r="JYO32"/>
      <c r="JYP32"/>
      <c r="JYQ32"/>
      <c r="JYR32"/>
      <c r="JYS32"/>
      <c r="JYT32"/>
      <c r="JYU32"/>
      <c r="JYV32"/>
      <c r="JYW32"/>
      <c r="JYX32"/>
      <c r="JYY32"/>
      <c r="JYZ32"/>
      <c r="JZA32"/>
      <c r="JZB32"/>
      <c r="JZC32"/>
      <c r="JZD32"/>
      <c r="JZE32"/>
      <c r="JZF32"/>
      <c r="JZG32"/>
      <c r="JZH32"/>
      <c r="JZI32"/>
      <c r="JZJ32"/>
      <c r="JZK32"/>
      <c r="JZL32"/>
      <c r="JZM32"/>
      <c r="JZN32"/>
      <c r="JZO32"/>
      <c r="JZP32"/>
      <c r="JZQ32"/>
      <c r="JZR32"/>
      <c r="JZS32"/>
      <c r="JZT32"/>
      <c r="JZU32"/>
      <c r="JZV32"/>
      <c r="JZW32"/>
      <c r="JZX32"/>
      <c r="JZY32"/>
      <c r="JZZ32"/>
      <c r="KAA32"/>
      <c r="KAB32"/>
      <c r="KAC32"/>
      <c r="KAD32"/>
      <c r="KAE32"/>
      <c r="KAF32"/>
      <c r="KAG32"/>
      <c r="KAH32"/>
      <c r="KAI32"/>
      <c r="KAJ32"/>
      <c r="KAK32"/>
      <c r="KAL32"/>
      <c r="KAM32"/>
      <c r="KAN32"/>
      <c r="KAO32"/>
      <c r="KAP32"/>
      <c r="KAQ32"/>
      <c r="KAR32"/>
      <c r="KAS32"/>
      <c r="KAT32"/>
      <c r="KAU32"/>
      <c r="KAV32"/>
      <c r="KAW32"/>
      <c r="KAX32"/>
      <c r="KAY32"/>
      <c r="KAZ32"/>
      <c r="KBA32"/>
      <c r="KBB32"/>
      <c r="KBC32"/>
      <c r="KBD32"/>
      <c r="KBE32"/>
      <c r="KBF32"/>
      <c r="KBG32"/>
      <c r="KBH32"/>
      <c r="KBI32"/>
      <c r="KBJ32"/>
      <c r="KBK32"/>
      <c r="KBL32"/>
      <c r="KBM32"/>
      <c r="KBN32"/>
      <c r="KBO32"/>
      <c r="KBP32"/>
      <c r="KBQ32"/>
      <c r="KBR32"/>
      <c r="KBS32"/>
      <c r="KBT32"/>
      <c r="KBU32"/>
      <c r="KBV32"/>
      <c r="KBW32"/>
      <c r="KBX32"/>
      <c r="KBY32"/>
      <c r="KBZ32"/>
      <c r="KCA32"/>
      <c r="KCB32"/>
      <c r="KCC32"/>
      <c r="KCD32"/>
      <c r="KCE32"/>
      <c r="KCF32"/>
      <c r="KCG32"/>
      <c r="KCH32"/>
      <c r="KCI32"/>
      <c r="KCJ32"/>
      <c r="KCK32"/>
      <c r="KCL32"/>
      <c r="KCM32"/>
      <c r="KCN32"/>
      <c r="KCO32"/>
      <c r="KCP32"/>
      <c r="KCQ32"/>
      <c r="KCR32"/>
      <c r="KCS32"/>
      <c r="KCT32"/>
      <c r="KCU32"/>
      <c r="KCV32"/>
      <c r="KCW32"/>
      <c r="KCX32"/>
      <c r="KCY32"/>
      <c r="KCZ32"/>
      <c r="KDA32"/>
      <c r="KDB32"/>
      <c r="KDC32"/>
      <c r="KDD32"/>
      <c r="KDE32"/>
      <c r="KDF32"/>
      <c r="KDG32"/>
      <c r="KDH32"/>
      <c r="KDI32"/>
      <c r="KDJ32"/>
      <c r="KDK32"/>
      <c r="KDL32"/>
      <c r="KDM32"/>
      <c r="KDN32"/>
      <c r="KDO32"/>
      <c r="KDP32"/>
      <c r="KDQ32"/>
      <c r="KDR32"/>
      <c r="KDS32"/>
      <c r="KDT32"/>
      <c r="KDU32"/>
      <c r="KDV32"/>
      <c r="KDW32"/>
      <c r="KDX32"/>
      <c r="KDY32"/>
      <c r="KDZ32"/>
      <c r="KEA32"/>
      <c r="KEB32"/>
      <c r="KEC32"/>
      <c r="KED32"/>
      <c r="KEE32"/>
      <c r="KEF32"/>
      <c r="KEG32"/>
      <c r="KEH32"/>
      <c r="KEI32"/>
      <c r="KEJ32"/>
      <c r="KEK32"/>
      <c r="KEL32"/>
      <c r="KEM32"/>
      <c r="KEN32"/>
      <c r="KEO32"/>
      <c r="KEP32"/>
      <c r="KEQ32"/>
      <c r="KER32"/>
      <c r="KES32"/>
      <c r="KET32"/>
      <c r="KEU32"/>
      <c r="KEV32"/>
      <c r="KEW32"/>
      <c r="KEX32"/>
      <c r="KEY32"/>
      <c r="KEZ32"/>
      <c r="KFA32"/>
      <c r="KFB32"/>
      <c r="KFC32"/>
      <c r="KFD32"/>
      <c r="KFE32"/>
      <c r="KFF32"/>
      <c r="KFG32"/>
      <c r="KFH32"/>
      <c r="KFI32"/>
      <c r="KFJ32"/>
      <c r="KFK32"/>
      <c r="KFL32"/>
      <c r="KFM32"/>
      <c r="KFN32"/>
      <c r="KFO32"/>
      <c r="KFP32"/>
      <c r="KFQ32"/>
      <c r="KFR32"/>
      <c r="KFS32"/>
      <c r="KFT32"/>
      <c r="KFU32"/>
      <c r="KFV32"/>
      <c r="KFW32"/>
      <c r="KFX32"/>
      <c r="KFY32"/>
      <c r="KFZ32"/>
      <c r="KGA32"/>
      <c r="KGB32"/>
      <c r="KGC32"/>
      <c r="KGD32"/>
      <c r="KGE32"/>
      <c r="KGF32"/>
      <c r="KGG32"/>
      <c r="KGH32"/>
      <c r="KGI32"/>
      <c r="KGJ32"/>
      <c r="KGK32"/>
      <c r="KGL32"/>
      <c r="KGM32"/>
      <c r="KGN32"/>
      <c r="KGO32"/>
      <c r="KGP32"/>
      <c r="KGQ32"/>
      <c r="KGR32"/>
      <c r="KGS32"/>
      <c r="KGT32"/>
      <c r="KGU32"/>
      <c r="KGV32"/>
      <c r="KGW32"/>
      <c r="KGX32"/>
      <c r="KGY32"/>
      <c r="KGZ32"/>
      <c r="KHA32"/>
      <c r="KHB32"/>
      <c r="KHC32"/>
      <c r="KHD32"/>
      <c r="KHE32"/>
      <c r="KHF32"/>
      <c r="KHG32"/>
      <c r="KHH32"/>
      <c r="KHI32"/>
      <c r="KHJ32"/>
      <c r="KHK32"/>
      <c r="KHL32"/>
      <c r="KHM32"/>
      <c r="KHN32"/>
      <c r="KHO32"/>
      <c r="KHP32"/>
      <c r="KHQ32"/>
      <c r="KHR32"/>
      <c r="KHS32"/>
      <c r="KHT32"/>
      <c r="KHU32"/>
      <c r="KHV32"/>
      <c r="KHW32"/>
      <c r="KHX32"/>
      <c r="KHY32"/>
      <c r="KHZ32"/>
      <c r="KIA32"/>
      <c r="KIB32"/>
      <c r="KIC32"/>
      <c r="KID32"/>
      <c r="KIE32"/>
      <c r="KIF32"/>
      <c r="KIG32"/>
      <c r="KIH32"/>
      <c r="KII32"/>
      <c r="KIJ32"/>
      <c r="KIK32"/>
      <c r="KIL32"/>
      <c r="KIM32"/>
      <c r="KIN32"/>
      <c r="KIO32"/>
      <c r="KIP32"/>
      <c r="KIQ32"/>
      <c r="KIR32"/>
      <c r="KIS32"/>
      <c r="KIT32"/>
      <c r="KIU32"/>
      <c r="KIV32"/>
      <c r="KIW32"/>
      <c r="KIX32"/>
      <c r="KIY32"/>
      <c r="KIZ32"/>
      <c r="KJA32"/>
      <c r="KJB32"/>
      <c r="KJC32"/>
      <c r="KJD32"/>
      <c r="KJE32"/>
      <c r="KJF32"/>
      <c r="KJG32"/>
      <c r="KJH32"/>
      <c r="KJI32"/>
      <c r="KJJ32"/>
      <c r="KJK32"/>
      <c r="KJL32"/>
      <c r="KJM32"/>
      <c r="KJN32"/>
      <c r="KJO32"/>
      <c r="KJP32"/>
      <c r="KJQ32"/>
      <c r="KJR32"/>
      <c r="KJS32"/>
      <c r="KJT32"/>
      <c r="KJU32"/>
      <c r="KJV32"/>
      <c r="KJW32"/>
      <c r="KJX32"/>
      <c r="KJY32"/>
      <c r="KJZ32"/>
      <c r="KKA32"/>
      <c r="KKB32"/>
      <c r="KKC32"/>
      <c r="KKD32"/>
      <c r="KKE32"/>
      <c r="KKF32"/>
      <c r="KKG32"/>
      <c r="KKH32"/>
      <c r="KKI32"/>
      <c r="KKJ32"/>
      <c r="KKK32"/>
      <c r="KKL32"/>
      <c r="KKM32"/>
      <c r="KKN32"/>
      <c r="KKO32"/>
      <c r="KKP32"/>
      <c r="KKQ32"/>
      <c r="KKR32"/>
      <c r="KKS32"/>
      <c r="KKT32"/>
      <c r="KKU32"/>
      <c r="KKV32"/>
      <c r="KKW32"/>
      <c r="KKX32"/>
      <c r="KKY32"/>
      <c r="KKZ32"/>
      <c r="KLA32"/>
      <c r="KLB32"/>
      <c r="KLC32"/>
      <c r="KLD32"/>
      <c r="KLE32"/>
      <c r="KLF32"/>
      <c r="KLG32"/>
      <c r="KLH32"/>
      <c r="KLI32"/>
      <c r="KLJ32"/>
      <c r="KLK32"/>
      <c r="KLL32"/>
      <c r="KLM32"/>
      <c r="KLN32"/>
      <c r="KLO32"/>
      <c r="KLP32"/>
      <c r="KLQ32"/>
      <c r="KLR32"/>
      <c r="KLS32"/>
      <c r="KLT32"/>
      <c r="KLU32"/>
      <c r="KLV32"/>
      <c r="KLW32"/>
      <c r="KLX32"/>
      <c r="KLY32"/>
      <c r="KLZ32"/>
      <c r="KMA32"/>
      <c r="KMB32"/>
      <c r="KMC32"/>
      <c r="KMD32"/>
      <c r="KME32"/>
      <c r="KMF32"/>
      <c r="KMG32"/>
      <c r="KMH32"/>
      <c r="KMI32"/>
      <c r="KMJ32"/>
      <c r="KMK32"/>
      <c r="KML32"/>
      <c r="KMM32"/>
      <c r="KMN32"/>
      <c r="KMO32"/>
      <c r="KMP32"/>
      <c r="KMQ32"/>
      <c r="KMR32"/>
      <c r="KMS32"/>
      <c r="KMT32"/>
      <c r="KMU32"/>
      <c r="KMV32"/>
      <c r="KMW32"/>
      <c r="KMX32"/>
      <c r="KMY32"/>
      <c r="KMZ32"/>
      <c r="KNA32"/>
      <c r="KNB32"/>
      <c r="KNC32"/>
      <c r="KND32"/>
      <c r="KNE32"/>
      <c r="KNF32"/>
      <c r="KNG32"/>
      <c r="KNH32"/>
      <c r="KNI32"/>
      <c r="KNJ32"/>
      <c r="KNK32"/>
      <c r="KNL32"/>
      <c r="KNM32"/>
      <c r="KNN32"/>
      <c r="KNO32"/>
      <c r="KNP32"/>
      <c r="KNQ32"/>
      <c r="KNR32"/>
      <c r="KNS32"/>
      <c r="KNT32"/>
      <c r="KNU32"/>
      <c r="KNV32"/>
      <c r="KNW32"/>
      <c r="KNX32"/>
      <c r="KNY32"/>
      <c r="KNZ32"/>
      <c r="KOA32"/>
      <c r="KOB32"/>
      <c r="KOC32"/>
      <c r="KOD32"/>
      <c r="KOE32"/>
      <c r="KOF32"/>
      <c r="KOG32"/>
      <c r="KOH32"/>
      <c r="KOI32"/>
      <c r="KOJ32"/>
      <c r="KOK32"/>
      <c r="KOL32"/>
      <c r="KOM32"/>
      <c r="KON32"/>
      <c r="KOO32"/>
      <c r="KOP32"/>
      <c r="KOQ32"/>
      <c r="KOR32"/>
      <c r="KOS32"/>
      <c r="KOT32"/>
      <c r="KOU32"/>
      <c r="KOV32"/>
      <c r="KOW32"/>
      <c r="KOX32"/>
      <c r="KOY32"/>
      <c r="KOZ32"/>
      <c r="KPA32"/>
      <c r="KPB32"/>
      <c r="KPC32"/>
      <c r="KPD32"/>
      <c r="KPE32"/>
      <c r="KPF32"/>
      <c r="KPG32"/>
      <c r="KPH32"/>
      <c r="KPI32"/>
      <c r="KPJ32"/>
      <c r="KPK32"/>
      <c r="KPL32"/>
      <c r="KPM32"/>
      <c r="KPN32"/>
      <c r="KPO32"/>
      <c r="KPP32"/>
      <c r="KPQ32"/>
      <c r="KPR32"/>
      <c r="KPS32"/>
      <c r="KPT32"/>
      <c r="KPU32"/>
      <c r="KPV32"/>
      <c r="KPW32"/>
      <c r="KPX32"/>
      <c r="KPY32"/>
      <c r="KPZ32"/>
      <c r="KQA32"/>
      <c r="KQB32"/>
      <c r="KQC32"/>
      <c r="KQD32"/>
      <c r="KQE32"/>
      <c r="KQF32"/>
      <c r="KQG32"/>
      <c r="KQH32"/>
      <c r="KQI32"/>
      <c r="KQJ32"/>
      <c r="KQK32"/>
      <c r="KQL32"/>
      <c r="KQM32"/>
      <c r="KQN32"/>
      <c r="KQO32"/>
      <c r="KQP32"/>
      <c r="KQQ32"/>
      <c r="KQR32"/>
      <c r="KQS32"/>
      <c r="KQT32"/>
      <c r="KQU32"/>
      <c r="KQV32"/>
      <c r="KQW32"/>
      <c r="KQX32"/>
      <c r="KQY32"/>
      <c r="KQZ32"/>
      <c r="KRA32"/>
      <c r="KRB32"/>
      <c r="KRC32"/>
      <c r="KRD32"/>
      <c r="KRE32"/>
      <c r="KRF32"/>
      <c r="KRG32"/>
      <c r="KRH32"/>
      <c r="KRI32"/>
      <c r="KRJ32"/>
      <c r="KRK32"/>
      <c r="KRL32"/>
      <c r="KRM32"/>
      <c r="KRN32"/>
      <c r="KRO32"/>
      <c r="KRP32"/>
      <c r="KRQ32"/>
      <c r="KRR32"/>
      <c r="KRS32"/>
      <c r="KRT32"/>
      <c r="KRU32"/>
      <c r="KRV32"/>
      <c r="KRW32"/>
      <c r="KRX32"/>
      <c r="KRY32"/>
      <c r="KRZ32"/>
      <c r="KSA32"/>
      <c r="KSB32"/>
      <c r="KSC32"/>
      <c r="KSD32"/>
      <c r="KSE32"/>
      <c r="KSF32"/>
      <c r="KSG32"/>
      <c r="KSH32"/>
      <c r="KSI32"/>
      <c r="KSJ32"/>
      <c r="KSK32"/>
      <c r="KSL32"/>
      <c r="KSM32"/>
      <c r="KSN32"/>
      <c r="KSO32"/>
      <c r="KSP32"/>
      <c r="KSQ32"/>
      <c r="KSR32"/>
      <c r="KSS32"/>
      <c r="KST32"/>
      <c r="KSU32"/>
      <c r="KSV32"/>
      <c r="KSW32"/>
      <c r="KSX32"/>
      <c r="KSY32"/>
      <c r="KSZ32"/>
      <c r="KTA32"/>
      <c r="KTB32"/>
      <c r="KTC32"/>
      <c r="KTD32"/>
      <c r="KTE32"/>
      <c r="KTF32"/>
      <c r="KTG32"/>
      <c r="KTH32"/>
      <c r="KTI32"/>
      <c r="KTJ32"/>
      <c r="KTK32"/>
      <c r="KTL32"/>
      <c r="KTM32"/>
      <c r="KTN32"/>
      <c r="KTO32"/>
      <c r="KTP32"/>
      <c r="KTQ32"/>
      <c r="KTR32"/>
      <c r="KTS32"/>
      <c r="KTT32"/>
      <c r="KTU32"/>
      <c r="KTV32"/>
      <c r="KTW32"/>
      <c r="KTX32"/>
      <c r="KTY32"/>
      <c r="KTZ32"/>
      <c r="KUA32"/>
      <c r="KUB32"/>
      <c r="KUC32"/>
      <c r="KUD32"/>
      <c r="KUE32"/>
      <c r="KUF32"/>
      <c r="KUG32"/>
      <c r="KUH32"/>
      <c r="KUI32"/>
      <c r="KUJ32"/>
      <c r="KUK32"/>
      <c r="KUL32"/>
      <c r="KUM32"/>
      <c r="KUN32"/>
      <c r="KUO32"/>
      <c r="KUP32"/>
      <c r="KUQ32"/>
      <c r="KUR32"/>
      <c r="KUS32"/>
      <c r="KUT32"/>
      <c r="KUU32"/>
      <c r="KUV32"/>
      <c r="KUW32"/>
      <c r="KUX32"/>
      <c r="KUY32"/>
      <c r="KUZ32"/>
      <c r="KVA32"/>
      <c r="KVB32"/>
      <c r="KVC32"/>
      <c r="KVD32"/>
      <c r="KVE32"/>
      <c r="KVF32"/>
      <c r="KVG32"/>
      <c r="KVH32"/>
      <c r="KVI32"/>
      <c r="KVJ32"/>
      <c r="KVK32"/>
      <c r="KVL32"/>
      <c r="KVM32"/>
      <c r="KVN32"/>
      <c r="KVO32"/>
      <c r="KVP32"/>
      <c r="KVQ32"/>
      <c r="KVR32"/>
      <c r="KVS32"/>
      <c r="KVT32"/>
      <c r="KVU32"/>
      <c r="KVV32"/>
      <c r="KVW32"/>
      <c r="KVX32"/>
      <c r="KVY32"/>
      <c r="KVZ32"/>
      <c r="KWA32"/>
      <c r="KWB32"/>
      <c r="KWC32"/>
      <c r="KWD32"/>
      <c r="KWE32"/>
      <c r="KWF32"/>
      <c r="KWG32"/>
      <c r="KWH32"/>
      <c r="KWI32"/>
      <c r="KWJ32"/>
      <c r="KWK32"/>
      <c r="KWL32"/>
      <c r="KWM32"/>
      <c r="KWN32"/>
      <c r="KWO32"/>
      <c r="KWP32"/>
      <c r="KWQ32"/>
      <c r="KWR32"/>
      <c r="KWS32"/>
      <c r="KWT32"/>
      <c r="KWU32"/>
      <c r="KWV32"/>
      <c r="KWW32"/>
      <c r="KWX32"/>
      <c r="KWY32"/>
      <c r="KWZ32"/>
      <c r="KXA32"/>
      <c r="KXB32"/>
      <c r="KXC32"/>
      <c r="KXD32"/>
      <c r="KXE32"/>
      <c r="KXF32"/>
      <c r="KXG32"/>
      <c r="KXH32"/>
      <c r="KXI32"/>
      <c r="KXJ32"/>
      <c r="KXK32"/>
      <c r="KXL32"/>
      <c r="KXM32"/>
      <c r="KXN32"/>
      <c r="KXO32"/>
      <c r="KXP32"/>
      <c r="KXQ32"/>
      <c r="KXR32"/>
      <c r="KXS32"/>
      <c r="KXT32"/>
      <c r="KXU32"/>
      <c r="KXV32"/>
      <c r="KXW32"/>
      <c r="KXX32"/>
      <c r="KXY32"/>
      <c r="KXZ32"/>
      <c r="KYA32"/>
      <c r="KYB32"/>
      <c r="KYC32"/>
      <c r="KYD32"/>
      <c r="KYE32"/>
      <c r="KYF32"/>
      <c r="KYG32"/>
      <c r="KYH32"/>
      <c r="KYI32"/>
      <c r="KYJ32"/>
      <c r="KYK32"/>
      <c r="KYL32"/>
      <c r="KYM32"/>
      <c r="KYN32"/>
      <c r="KYO32"/>
      <c r="KYP32"/>
      <c r="KYQ32"/>
      <c r="KYR32"/>
      <c r="KYS32"/>
      <c r="KYT32"/>
      <c r="KYU32"/>
      <c r="KYV32"/>
      <c r="KYW32"/>
      <c r="KYX32"/>
      <c r="KYY32"/>
      <c r="KYZ32"/>
      <c r="KZA32"/>
      <c r="KZB32"/>
      <c r="KZC32"/>
      <c r="KZD32"/>
      <c r="KZE32"/>
      <c r="KZF32"/>
      <c r="KZG32"/>
      <c r="KZH32"/>
      <c r="KZI32"/>
      <c r="KZJ32"/>
      <c r="KZK32"/>
      <c r="KZL32"/>
      <c r="KZM32"/>
      <c r="KZN32"/>
      <c r="KZO32"/>
      <c r="KZP32"/>
      <c r="KZQ32"/>
      <c r="KZR32"/>
      <c r="KZS32"/>
      <c r="KZT32"/>
      <c r="KZU32"/>
      <c r="KZV32"/>
      <c r="KZW32"/>
      <c r="KZX32"/>
      <c r="KZY32"/>
      <c r="KZZ32"/>
      <c r="LAA32"/>
      <c r="LAB32"/>
      <c r="LAC32"/>
      <c r="LAD32"/>
      <c r="LAE32"/>
      <c r="LAF32"/>
      <c r="LAG32"/>
      <c r="LAH32"/>
      <c r="LAI32"/>
      <c r="LAJ32"/>
      <c r="LAK32"/>
      <c r="LAL32"/>
      <c r="LAM32"/>
      <c r="LAN32"/>
      <c r="LAO32"/>
      <c r="LAP32"/>
      <c r="LAQ32"/>
      <c r="LAR32"/>
      <c r="LAS32"/>
      <c r="LAT32"/>
      <c r="LAU32"/>
      <c r="LAV32"/>
      <c r="LAW32"/>
      <c r="LAX32"/>
      <c r="LAY32"/>
      <c r="LAZ32"/>
      <c r="LBA32"/>
      <c r="LBB32"/>
      <c r="LBC32"/>
      <c r="LBD32"/>
      <c r="LBE32"/>
      <c r="LBF32"/>
      <c r="LBG32"/>
      <c r="LBH32"/>
      <c r="LBI32"/>
      <c r="LBJ32"/>
      <c r="LBK32"/>
      <c r="LBL32"/>
      <c r="LBM32"/>
      <c r="LBN32"/>
      <c r="LBO32"/>
      <c r="LBP32"/>
      <c r="LBQ32"/>
      <c r="LBR32"/>
      <c r="LBS32"/>
      <c r="LBT32"/>
      <c r="LBU32"/>
      <c r="LBV32"/>
      <c r="LBW32"/>
      <c r="LBX32"/>
      <c r="LBY32"/>
      <c r="LBZ32"/>
      <c r="LCA32"/>
      <c r="LCB32"/>
      <c r="LCC32"/>
      <c r="LCD32"/>
      <c r="LCE32"/>
      <c r="LCF32"/>
      <c r="LCG32"/>
      <c r="LCH32"/>
      <c r="LCI32"/>
      <c r="LCJ32"/>
      <c r="LCK32"/>
      <c r="LCL32"/>
      <c r="LCM32"/>
      <c r="LCN32"/>
      <c r="LCO32"/>
      <c r="LCP32"/>
      <c r="LCQ32"/>
      <c r="LCR32"/>
      <c r="LCS32"/>
      <c r="LCT32"/>
      <c r="LCU32"/>
      <c r="LCV32"/>
      <c r="LCW32"/>
      <c r="LCX32"/>
      <c r="LCY32"/>
      <c r="LCZ32"/>
      <c r="LDA32"/>
      <c r="LDB32"/>
      <c r="LDC32"/>
      <c r="LDD32"/>
      <c r="LDE32"/>
      <c r="LDF32"/>
      <c r="LDG32"/>
      <c r="LDH32"/>
      <c r="LDI32"/>
      <c r="LDJ32"/>
      <c r="LDK32"/>
      <c r="LDL32"/>
      <c r="LDM32"/>
      <c r="LDN32"/>
      <c r="LDO32"/>
      <c r="LDP32"/>
      <c r="LDQ32"/>
      <c r="LDR32"/>
      <c r="LDS32"/>
      <c r="LDT32"/>
      <c r="LDU32"/>
      <c r="LDV32"/>
      <c r="LDW32"/>
      <c r="LDX32"/>
      <c r="LDY32"/>
      <c r="LDZ32"/>
      <c r="LEA32"/>
      <c r="LEB32"/>
      <c r="LEC32"/>
      <c r="LED32"/>
      <c r="LEE32"/>
      <c r="LEF32"/>
      <c r="LEG32"/>
      <c r="LEH32"/>
      <c r="LEI32"/>
      <c r="LEJ32"/>
      <c r="LEK32"/>
      <c r="LEL32"/>
      <c r="LEM32"/>
      <c r="LEN32"/>
      <c r="LEO32"/>
      <c r="LEP32"/>
      <c r="LEQ32"/>
      <c r="LER32"/>
      <c r="LES32"/>
      <c r="LET32"/>
      <c r="LEU32"/>
      <c r="LEV32"/>
      <c r="LEW32"/>
      <c r="LEX32"/>
      <c r="LEY32"/>
      <c r="LEZ32"/>
      <c r="LFA32"/>
      <c r="LFB32"/>
      <c r="LFC32"/>
      <c r="LFD32"/>
      <c r="LFE32"/>
      <c r="LFF32"/>
      <c r="LFG32"/>
      <c r="LFH32"/>
      <c r="LFI32"/>
      <c r="LFJ32"/>
      <c r="LFK32"/>
      <c r="LFL32"/>
      <c r="LFM32"/>
      <c r="LFN32"/>
      <c r="LFO32"/>
      <c r="LFP32"/>
      <c r="LFQ32"/>
      <c r="LFR32"/>
      <c r="LFS32"/>
      <c r="LFT32"/>
      <c r="LFU32"/>
      <c r="LFV32"/>
      <c r="LFW32"/>
      <c r="LFX32"/>
      <c r="LFY32"/>
      <c r="LFZ32"/>
      <c r="LGA32"/>
      <c r="LGB32"/>
      <c r="LGC32"/>
      <c r="LGD32"/>
      <c r="LGE32"/>
      <c r="LGF32"/>
      <c r="LGG32"/>
      <c r="LGH32"/>
      <c r="LGI32"/>
      <c r="LGJ32"/>
      <c r="LGK32"/>
      <c r="LGL32"/>
      <c r="LGM32"/>
      <c r="LGN32"/>
      <c r="LGO32"/>
      <c r="LGP32"/>
      <c r="LGQ32"/>
      <c r="LGR32"/>
      <c r="LGS32"/>
      <c r="LGT32"/>
      <c r="LGU32"/>
      <c r="LGV32"/>
      <c r="LGW32"/>
      <c r="LGX32"/>
      <c r="LGY32"/>
      <c r="LGZ32"/>
      <c r="LHA32"/>
      <c r="LHB32"/>
      <c r="LHC32"/>
      <c r="LHD32"/>
      <c r="LHE32"/>
      <c r="LHF32"/>
      <c r="LHG32"/>
      <c r="LHH32"/>
      <c r="LHI32"/>
      <c r="LHJ32"/>
      <c r="LHK32"/>
      <c r="LHL32"/>
      <c r="LHM32"/>
      <c r="LHN32"/>
      <c r="LHO32"/>
      <c r="LHP32"/>
      <c r="LHQ32"/>
      <c r="LHR32"/>
      <c r="LHS32"/>
      <c r="LHT32"/>
      <c r="LHU32"/>
      <c r="LHV32"/>
      <c r="LHW32"/>
      <c r="LHX32"/>
      <c r="LHY32"/>
      <c r="LHZ32"/>
      <c r="LIA32"/>
      <c r="LIB32"/>
      <c r="LIC32"/>
      <c r="LID32"/>
      <c r="LIE32"/>
      <c r="LIF32"/>
      <c r="LIG32"/>
      <c r="LIH32"/>
      <c r="LII32"/>
      <c r="LIJ32"/>
      <c r="LIK32"/>
      <c r="LIL32"/>
      <c r="LIM32"/>
      <c r="LIN32"/>
      <c r="LIO32"/>
      <c r="LIP32"/>
      <c r="LIQ32"/>
      <c r="LIR32"/>
      <c r="LIS32"/>
      <c r="LIT32"/>
      <c r="LIU32"/>
      <c r="LIV32"/>
      <c r="LIW32"/>
      <c r="LIX32"/>
      <c r="LIY32"/>
      <c r="LIZ32"/>
      <c r="LJA32"/>
      <c r="LJB32"/>
      <c r="LJC32"/>
      <c r="LJD32"/>
      <c r="LJE32"/>
      <c r="LJF32"/>
      <c r="LJG32"/>
      <c r="LJH32"/>
      <c r="LJI32"/>
      <c r="LJJ32"/>
      <c r="LJK32"/>
      <c r="LJL32"/>
      <c r="LJM32"/>
      <c r="LJN32"/>
      <c r="LJO32"/>
      <c r="LJP32"/>
      <c r="LJQ32"/>
      <c r="LJR32"/>
      <c r="LJS32"/>
      <c r="LJT32"/>
      <c r="LJU32"/>
      <c r="LJV32"/>
      <c r="LJW32"/>
      <c r="LJX32"/>
      <c r="LJY32"/>
      <c r="LJZ32"/>
      <c r="LKA32"/>
      <c r="LKB32"/>
      <c r="LKC32"/>
      <c r="LKD32"/>
      <c r="LKE32"/>
      <c r="LKF32"/>
      <c r="LKG32"/>
      <c r="LKH32"/>
      <c r="LKI32"/>
      <c r="LKJ32"/>
      <c r="LKK32"/>
      <c r="LKL32"/>
      <c r="LKM32"/>
      <c r="LKN32"/>
      <c r="LKO32"/>
      <c r="LKP32"/>
      <c r="LKQ32"/>
      <c r="LKR32"/>
      <c r="LKS32"/>
      <c r="LKT32"/>
      <c r="LKU32"/>
      <c r="LKV32"/>
      <c r="LKW32"/>
      <c r="LKX32"/>
      <c r="LKY32"/>
      <c r="LKZ32"/>
      <c r="LLA32"/>
      <c r="LLB32"/>
      <c r="LLC32"/>
      <c r="LLD32"/>
      <c r="LLE32"/>
      <c r="LLF32"/>
      <c r="LLG32"/>
      <c r="LLH32"/>
      <c r="LLI32"/>
      <c r="LLJ32"/>
      <c r="LLK32"/>
      <c r="LLL32"/>
      <c r="LLM32"/>
      <c r="LLN32"/>
      <c r="LLO32"/>
      <c r="LLP32"/>
      <c r="LLQ32"/>
      <c r="LLR32"/>
      <c r="LLS32"/>
      <c r="LLT32"/>
      <c r="LLU32"/>
      <c r="LLV32"/>
      <c r="LLW32"/>
      <c r="LLX32"/>
      <c r="LLY32"/>
      <c r="LLZ32"/>
      <c r="LMA32"/>
      <c r="LMB32"/>
      <c r="LMC32"/>
      <c r="LMD32"/>
      <c r="LME32"/>
      <c r="LMF32"/>
      <c r="LMG32"/>
      <c r="LMH32"/>
      <c r="LMI32"/>
      <c r="LMJ32"/>
      <c r="LMK32"/>
      <c r="LML32"/>
      <c r="LMM32"/>
      <c r="LMN32"/>
      <c r="LMO32"/>
      <c r="LMP32"/>
      <c r="LMQ32"/>
      <c r="LMR32"/>
      <c r="LMS32"/>
      <c r="LMT32"/>
      <c r="LMU32"/>
      <c r="LMV32"/>
      <c r="LMW32"/>
      <c r="LMX32"/>
      <c r="LMY32"/>
      <c r="LMZ32"/>
      <c r="LNA32"/>
      <c r="LNB32"/>
      <c r="LNC32"/>
      <c r="LND32"/>
      <c r="LNE32"/>
      <c r="LNF32"/>
      <c r="LNG32"/>
      <c r="LNH32"/>
      <c r="LNI32"/>
      <c r="LNJ32"/>
      <c r="LNK32"/>
      <c r="LNL32"/>
      <c r="LNM32"/>
      <c r="LNN32"/>
      <c r="LNO32"/>
      <c r="LNP32"/>
      <c r="LNQ32"/>
      <c r="LNR32"/>
      <c r="LNS32"/>
      <c r="LNT32"/>
      <c r="LNU32"/>
      <c r="LNV32"/>
      <c r="LNW32"/>
      <c r="LNX32"/>
      <c r="LNY32"/>
      <c r="LNZ32"/>
      <c r="LOA32"/>
      <c r="LOB32"/>
      <c r="LOC32"/>
      <c r="LOD32"/>
      <c r="LOE32"/>
      <c r="LOF32"/>
      <c r="LOG32"/>
      <c r="LOH32"/>
      <c r="LOI32"/>
      <c r="LOJ32"/>
      <c r="LOK32"/>
      <c r="LOL32"/>
      <c r="LOM32"/>
      <c r="LON32"/>
      <c r="LOO32"/>
      <c r="LOP32"/>
      <c r="LOQ32"/>
      <c r="LOR32"/>
      <c r="LOS32"/>
      <c r="LOT32"/>
      <c r="LOU32"/>
      <c r="LOV32"/>
      <c r="LOW32"/>
      <c r="LOX32"/>
      <c r="LOY32"/>
      <c r="LOZ32"/>
      <c r="LPA32"/>
      <c r="LPB32"/>
      <c r="LPC32"/>
      <c r="LPD32"/>
      <c r="LPE32"/>
      <c r="LPF32"/>
      <c r="LPG32"/>
      <c r="LPH32"/>
      <c r="LPI32"/>
      <c r="LPJ32"/>
      <c r="LPK32"/>
      <c r="LPL32"/>
      <c r="LPM32"/>
      <c r="LPN32"/>
      <c r="LPO32"/>
      <c r="LPP32"/>
      <c r="LPQ32"/>
      <c r="LPR32"/>
      <c r="LPS32"/>
      <c r="LPT32"/>
      <c r="LPU32"/>
      <c r="LPV32"/>
      <c r="LPW32"/>
      <c r="LPX32"/>
      <c r="LPY32"/>
      <c r="LPZ32"/>
      <c r="LQA32"/>
      <c r="LQB32"/>
      <c r="LQC32"/>
      <c r="LQD32"/>
      <c r="LQE32"/>
      <c r="LQF32"/>
      <c r="LQG32"/>
      <c r="LQH32"/>
      <c r="LQI32"/>
      <c r="LQJ32"/>
      <c r="LQK32"/>
      <c r="LQL32"/>
      <c r="LQM32"/>
      <c r="LQN32"/>
      <c r="LQO32"/>
      <c r="LQP32"/>
      <c r="LQQ32"/>
      <c r="LQR32"/>
      <c r="LQS32"/>
      <c r="LQT32"/>
      <c r="LQU32"/>
      <c r="LQV32"/>
      <c r="LQW32"/>
      <c r="LQX32"/>
      <c r="LQY32"/>
      <c r="LQZ32"/>
      <c r="LRA32"/>
      <c r="LRB32"/>
      <c r="LRC32"/>
      <c r="LRD32"/>
      <c r="LRE32"/>
      <c r="LRF32"/>
      <c r="LRG32"/>
      <c r="LRH32"/>
      <c r="LRI32"/>
      <c r="LRJ32"/>
      <c r="LRK32"/>
      <c r="LRL32"/>
      <c r="LRM32"/>
      <c r="LRN32"/>
      <c r="LRO32"/>
      <c r="LRP32"/>
      <c r="LRQ32"/>
      <c r="LRR32"/>
      <c r="LRS32"/>
      <c r="LRT32"/>
      <c r="LRU32"/>
      <c r="LRV32"/>
      <c r="LRW32"/>
      <c r="LRX32"/>
      <c r="LRY32"/>
      <c r="LRZ32"/>
      <c r="LSA32"/>
      <c r="LSB32"/>
      <c r="LSC32"/>
      <c r="LSD32"/>
      <c r="LSE32"/>
      <c r="LSF32"/>
      <c r="LSG32"/>
      <c r="LSH32"/>
      <c r="LSI32"/>
      <c r="LSJ32"/>
      <c r="LSK32"/>
      <c r="LSL32"/>
      <c r="LSM32"/>
      <c r="LSN32"/>
      <c r="LSO32"/>
      <c r="LSP32"/>
      <c r="LSQ32"/>
      <c r="LSR32"/>
      <c r="LSS32"/>
      <c r="LST32"/>
      <c r="LSU32"/>
      <c r="LSV32"/>
      <c r="LSW32"/>
      <c r="LSX32"/>
      <c r="LSY32"/>
      <c r="LSZ32"/>
      <c r="LTA32"/>
      <c r="LTB32"/>
      <c r="LTC32"/>
      <c r="LTD32"/>
      <c r="LTE32"/>
      <c r="LTF32"/>
      <c r="LTG32"/>
      <c r="LTH32"/>
      <c r="LTI32"/>
      <c r="LTJ32"/>
      <c r="LTK32"/>
      <c r="LTL32"/>
      <c r="LTM32"/>
      <c r="LTN32"/>
      <c r="LTO32"/>
      <c r="LTP32"/>
      <c r="LTQ32"/>
      <c r="LTR32"/>
      <c r="LTS32"/>
      <c r="LTT32"/>
      <c r="LTU32"/>
      <c r="LTV32"/>
      <c r="LTW32"/>
      <c r="LTX32"/>
      <c r="LTY32"/>
      <c r="LTZ32"/>
      <c r="LUA32"/>
      <c r="LUB32"/>
      <c r="LUC32"/>
      <c r="LUD32"/>
      <c r="LUE32"/>
      <c r="LUF32"/>
      <c r="LUG32"/>
      <c r="LUH32"/>
      <c r="LUI32"/>
      <c r="LUJ32"/>
      <c r="LUK32"/>
      <c r="LUL32"/>
      <c r="LUM32"/>
      <c r="LUN32"/>
      <c r="LUO32"/>
      <c r="LUP32"/>
      <c r="LUQ32"/>
      <c r="LUR32"/>
      <c r="LUS32"/>
      <c r="LUT32"/>
      <c r="LUU32"/>
      <c r="LUV32"/>
      <c r="LUW32"/>
      <c r="LUX32"/>
      <c r="LUY32"/>
      <c r="LUZ32"/>
      <c r="LVA32"/>
      <c r="LVB32"/>
      <c r="LVC32"/>
      <c r="LVD32"/>
      <c r="LVE32"/>
      <c r="LVF32"/>
      <c r="LVG32"/>
      <c r="LVH32"/>
      <c r="LVI32"/>
      <c r="LVJ32"/>
      <c r="LVK32"/>
      <c r="LVL32"/>
      <c r="LVM32"/>
      <c r="LVN32"/>
      <c r="LVO32"/>
      <c r="LVP32"/>
      <c r="LVQ32"/>
      <c r="LVR32"/>
      <c r="LVS32"/>
      <c r="LVT32"/>
      <c r="LVU32"/>
      <c r="LVV32"/>
      <c r="LVW32"/>
      <c r="LVX32"/>
      <c r="LVY32"/>
      <c r="LVZ32"/>
      <c r="LWA32"/>
      <c r="LWB32"/>
      <c r="LWC32"/>
      <c r="LWD32"/>
      <c r="LWE32"/>
      <c r="LWF32"/>
      <c r="LWG32"/>
      <c r="LWH32"/>
      <c r="LWI32"/>
      <c r="LWJ32"/>
      <c r="LWK32"/>
      <c r="LWL32"/>
      <c r="LWM32"/>
      <c r="LWN32"/>
      <c r="LWO32"/>
      <c r="LWP32"/>
      <c r="LWQ32"/>
      <c r="LWR32"/>
      <c r="LWS32"/>
      <c r="LWT32"/>
      <c r="LWU32"/>
      <c r="LWV32"/>
      <c r="LWW32"/>
      <c r="LWX32"/>
      <c r="LWY32"/>
      <c r="LWZ32"/>
      <c r="LXA32"/>
      <c r="LXB32"/>
      <c r="LXC32"/>
      <c r="LXD32"/>
      <c r="LXE32"/>
      <c r="LXF32"/>
      <c r="LXG32"/>
      <c r="LXH32"/>
      <c r="LXI32"/>
      <c r="LXJ32"/>
      <c r="LXK32"/>
      <c r="LXL32"/>
      <c r="LXM32"/>
      <c r="LXN32"/>
      <c r="LXO32"/>
      <c r="LXP32"/>
      <c r="LXQ32"/>
      <c r="LXR32"/>
      <c r="LXS32"/>
      <c r="LXT32"/>
      <c r="LXU32"/>
      <c r="LXV32"/>
      <c r="LXW32"/>
      <c r="LXX32"/>
      <c r="LXY32"/>
      <c r="LXZ32"/>
      <c r="LYA32"/>
      <c r="LYB32"/>
      <c r="LYC32"/>
      <c r="LYD32"/>
      <c r="LYE32"/>
      <c r="LYF32"/>
      <c r="LYG32"/>
      <c r="LYH32"/>
      <c r="LYI32"/>
      <c r="LYJ32"/>
      <c r="LYK32"/>
      <c r="LYL32"/>
      <c r="LYM32"/>
      <c r="LYN32"/>
      <c r="LYO32"/>
      <c r="LYP32"/>
      <c r="LYQ32"/>
      <c r="LYR32"/>
      <c r="LYS32"/>
      <c r="LYT32"/>
      <c r="LYU32"/>
      <c r="LYV32"/>
      <c r="LYW32"/>
      <c r="LYX32"/>
      <c r="LYY32"/>
      <c r="LYZ32"/>
      <c r="LZA32"/>
      <c r="LZB32"/>
      <c r="LZC32"/>
      <c r="LZD32"/>
      <c r="LZE32"/>
      <c r="LZF32"/>
      <c r="LZG32"/>
      <c r="LZH32"/>
      <c r="LZI32"/>
      <c r="LZJ32"/>
      <c r="LZK32"/>
      <c r="LZL32"/>
      <c r="LZM32"/>
      <c r="LZN32"/>
      <c r="LZO32"/>
      <c r="LZP32"/>
      <c r="LZQ32"/>
      <c r="LZR32"/>
      <c r="LZS32"/>
      <c r="LZT32"/>
      <c r="LZU32"/>
      <c r="LZV32"/>
      <c r="LZW32"/>
      <c r="LZX32"/>
      <c r="LZY32"/>
      <c r="LZZ32"/>
      <c r="MAA32"/>
      <c r="MAB32"/>
      <c r="MAC32"/>
      <c r="MAD32"/>
      <c r="MAE32"/>
      <c r="MAF32"/>
      <c r="MAG32"/>
      <c r="MAH32"/>
      <c r="MAI32"/>
      <c r="MAJ32"/>
      <c r="MAK32"/>
      <c r="MAL32"/>
      <c r="MAM32"/>
      <c r="MAN32"/>
      <c r="MAO32"/>
      <c r="MAP32"/>
      <c r="MAQ32"/>
      <c r="MAR32"/>
      <c r="MAS32"/>
      <c r="MAT32"/>
      <c r="MAU32"/>
      <c r="MAV32"/>
      <c r="MAW32"/>
      <c r="MAX32"/>
      <c r="MAY32"/>
      <c r="MAZ32"/>
      <c r="MBA32"/>
      <c r="MBB32"/>
      <c r="MBC32"/>
      <c r="MBD32"/>
      <c r="MBE32"/>
      <c r="MBF32"/>
      <c r="MBG32"/>
      <c r="MBH32"/>
      <c r="MBI32"/>
      <c r="MBJ32"/>
      <c r="MBK32"/>
      <c r="MBL32"/>
      <c r="MBM32"/>
      <c r="MBN32"/>
      <c r="MBO32"/>
      <c r="MBP32"/>
      <c r="MBQ32"/>
      <c r="MBR32"/>
      <c r="MBS32"/>
      <c r="MBT32"/>
      <c r="MBU32"/>
      <c r="MBV32"/>
      <c r="MBW32"/>
      <c r="MBX32"/>
      <c r="MBY32"/>
      <c r="MBZ32"/>
      <c r="MCA32"/>
      <c r="MCB32"/>
      <c r="MCC32"/>
      <c r="MCD32"/>
      <c r="MCE32"/>
      <c r="MCF32"/>
      <c r="MCG32"/>
      <c r="MCH32"/>
      <c r="MCI32"/>
      <c r="MCJ32"/>
      <c r="MCK32"/>
      <c r="MCL32"/>
      <c r="MCM32"/>
      <c r="MCN32"/>
      <c r="MCO32"/>
      <c r="MCP32"/>
      <c r="MCQ32"/>
      <c r="MCR32"/>
      <c r="MCS32"/>
      <c r="MCT32"/>
      <c r="MCU32"/>
      <c r="MCV32"/>
      <c r="MCW32"/>
      <c r="MCX32"/>
      <c r="MCY32"/>
      <c r="MCZ32"/>
      <c r="MDA32"/>
      <c r="MDB32"/>
      <c r="MDC32"/>
      <c r="MDD32"/>
      <c r="MDE32"/>
      <c r="MDF32"/>
      <c r="MDG32"/>
      <c r="MDH32"/>
      <c r="MDI32"/>
      <c r="MDJ32"/>
      <c r="MDK32"/>
      <c r="MDL32"/>
      <c r="MDM32"/>
      <c r="MDN32"/>
      <c r="MDO32"/>
      <c r="MDP32"/>
      <c r="MDQ32"/>
      <c r="MDR32"/>
      <c r="MDS32"/>
      <c r="MDT32"/>
      <c r="MDU32"/>
      <c r="MDV32"/>
      <c r="MDW32"/>
      <c r="MDX32"/>
      <c r="MDY32"/>
      <c r="MDZ32"/>
      <c r="MEA32"/>
      <c r="MEB32"/>
      <c r="MEC32"/>
      <c r="MED32"/>
      <c r="MEE32"/>
      <c r="MEF32"/>
      <c r="MEG32"/>
      <c r="MEH32"/>
      <c r="MEI32"/>
      <c r="MEJ32"/>
      <c r="MEK32"/>
      <c r="MEL32"/>
      <c r="MEM32"/>
      <c r="MEN32"/>
      <c r="MEO32"/>
      <c r="MEP32"/>
      <c r="MEQ32"/>
      <c r="MER32"/>
      <c r="MES32"/>
      <c r="MET32"/>
      <c r="MEU32"/>
      <c r="MEV32"/>
      <c r="MEW32"/>
      <c r="MEX32"/>
      <c r="MEY32"/>
      <c r="MEZ32"/>
      <c r="MFA32"/>
      <c r="MFB32"/>
      <c r="MFC32"/>
      <c r="MFD32"/>
      <c r="MFE32"/>
      <c r="MFF32"/>
      <c r="MFG32"/>
      <c r="MFH32"/>
      <c r="MFI32"/>
      <c r="MFJ32"/>
      <c r="MFK32"/>
      <c r="MFL32"/>
      <c r="MFM32"/>
      <c r="MFN32"/>
      <c r="MFO32"/>
      <c r="MFP32"/>
      <c r="MFQ32"/>
      <c r="MFR32"/>
      <c r="MFS32"/>
      <c r="MFT32"/>
      <c r="MFU32"/>
      <c r="MFV32"/>
      <c r="MFW32"/>
      <c r="MFX32"/>
      <c r="MFY32"/>
      <c r="MFZ32"/>
      <c r="MGA32"/>
      <c r="MGB32"/>
      <c r="MGC32"/>
      <c r="MGD32"/>
      <c r="MGE32"/>
      <c r="MGF32"/>
      <c r="MGG32"/>
      <c r="MGH32"/>
      <c r="MGI32"/>
      <c r="MGJ32"/>
      <c r="MGK32"/>
      <c r="MGL32"/>
      <c r="MGM32"/>
      <c r="MGN32"/>
      <c r="MGO32"/>
      <c r="MGP32"/>
      <c r="MGQ32"/>
      <c r="MGR32"/>
      <c r="MGS32"/>
      <c r="MGT32"/>
      <c r="MGU32"/>
      <c r="MGV32"/>
      <c r="MGW32"/>
      <c r="MGX32"/>
      <c r="MGY32"/>
      <c r="MGZ32"/>
      <c r="MHA32"/>
      <c r="MHB32"/>
      <c r="MHC32"/>
      <c r="MHD32"/>
      <c r="MHE32"/>
      <c r="MHF32"/>
      <c r="MHG32"/>
      <c r="MHH32"/>
      <c r="MHI32"/>
      <c r="MHJ32"/>
      <c r="MHK32"/>
      <c r="MHL32"/>
      <c r="MHM32"/>
      <c r="MHN32"/>
      <c r="MHO32"/>
      <c r="MHP32"/>
      <c r="MHQ32"/>
      <c r="MHR32"/>
      <c r="MHS32"/>
      <c r="MHT32"/>
      <c r="MHU32"/>
      <c r="MHV32"/>
      <c r="MHW32"/>
      <c r="MHX32"/>
      <c r="MHY32"/>
      <c r="MHZ32"/>
      <c r="MIA32"/>
      <c r="MIB32"/>
      <c r="MIC32"/>
      <c r="MID32"/>
      <c r="MIE32"/>
      <c r="MIF32"/>
      <c r="MIG32"/>
      <c r="MIH32"/>
      <c r="MII32"/>
      <c r="MIJ32"/>
      <c r="MIK32"/>
      <c r="MIL32"/>
      <c r="MIM32"/>
      <c r="MIN32"/>
      <c r="MIO32"/>
      <c r="MIP32"/>
      <c r="MIQ32"/>
      <c r="MIR32"/>
      <c r="MIS32"/>
      <c r="MIT32"/>
      <c r="MIU32"/>
      <c r="MIV32"/>
      <c r="MIW32"/>
      <c r="MIX32"/>
      <c r="MIY32"/>
      <c r="MIZ32"/>
      <c r="MJA32"/>
      <c r="MJB32"/>
      <c r="MJC32"/>
      <c r="MJD32"/>
      <c r="MJE32"/>
      <c r="MJF32"/>
      <c r="MJG32"/>
      <c r="MJH32"/>
      <c r="MJI32"/>
      <c r="MJJ32"/>
      <c r="MJK32"/>
      <c r="MJL32"/>
      <c r="MJM32"/>
      <c r="MJN32"/>
      <c r="MJO32"/>
      <c r="MJP32"/>
      <c r="MJQ32"/>
      <c r="MJR32"/>
      <c r="MJS32"/>
      <c r="MJT32"/>
      <c r="MJU32"/>
      <c r="MJV32"/>
      <c r="MJW32"/>
      <c r="MJX32"/>
      <c r="MJY32"/>
      <c r="MJZ32"/>
      <c r="MKA32"/>
      <c r="MKB32"/>
      <c r="MKC32"/>
      <c r="MKD32"/>
      <c r="MKE32"/>
      <c r="MKF32"/>
      <c r="MKG32"/>
      <c r="MKH32"/>
      <c r="MKI32"/>
      <c r="MKJ32"/>
      <c r="MKK32"/>
      <c r="MKL32"/>
      <c r="MKM32"/>
      <c r="MKN32"/>
      <c r="MKO32"/>
      <c r="MKP32"/>
      <c r="MKQ32"/>
      <c r="MKR32"/>
      <c r="MKS32"/>
      <c r="MKT32"/>
      <c r="MKU32"/>
      <c r="MKV32"/>
      <c r="MKW32"/>
      <c r="MKX32"/>
      <c r="MKY32"/>
      <c r="MKZ32"/>
      <c r="MLA32"/>
      <c r="MLB32"/>
      <c r="MLC32"/>
      <c r="MLD32"/>
      <c r="MLE32"/>
      <c r="MLF32"/>
      <c r="MLG32"/>
      <c r="MLH32"/>
      <c r="MLI32"/>
      <c r="MLJ32"/>
      <c r="MLK32"/>
      <c r="MLL32"/>
      <c r="MLM32"/>
      <c r="MLN32"/>
      <c r="MLO32"/>
      <c r="MLP32"/>
      <c r="MLQ32"/>
      <c r="MLR32"/>
      <c r="MLS32"/>
      <c r="MLT32"/>
      <c r="MLU32"/>
      <c r="MLV32"/>
      <c r="MLW32"/>
      <c r="MLX32"/>
      <c r="MLY32"/>
      <c r="MLZ32"/>
      <c r="MMA32"/>
      <c r="MMB32"/>
      <c r="MMC32"/>
      <c r="MMD32"/>
      <c r="MME32"/>
      <c r="MMF32"/>
      <c r="MMG32"/>
      <c r="MMH32"/>
      <c r="MMI32"/>
      <c r="MMJ32"/>
      <c r="MMK32"/>
      <c r="MML32"/>
      <c r="MMM32"/>
      <c r="MMN32"/>
      <c r="MMO32"/>
      <c r="MMP32"/>
      <c r="MMQ32"/>
      <c r="MMR32"/>
      <c r="MMS32"/>
      <c r="MMT32"/>
      <c r="MMU32"/>
      <c r="MMV32"/>
      <c r="MMW32"/>
      <c r="MMX32"/>
      <c r="MMY32"/>
      <c r="MMZ32"/>
      <c r="MNA32"/>
      <c r="MNB32"/>
      <c r="MNC32"/>
      <c r="MND32"/>
      <c r="MNE32"/>
      <c r="MNF32"/>
      <c r="MNG32"/>
      <c r="MNH32"/>
      <c r="MNI32"/>
      <c r="MNJ32"/>
      <c r="MNK32"/>
      <c r="MNL32"/>
      <c r="MNM32"/>
      <c r="MNN32"/>
      <c r="MNO32"/>
      <c r="MNP32"/>
      <c r="MNQ32"/>
      <c r="MNR32"/>
      <c r="MNS32"/>
      <c r="MNT32"/>
      <c r="MNU32"/>
      <c r="MNV32"/>
      <c r="MNW32"/>
      <c r="MNX32"/>
      <c r="MNY32"/>
      <c r="MNZ32"/>
      <c r="MOA32"/>
      <c r="MOB32"/>
      <c r="MOC32"/>
      <c r="MOD32"/>
      <c r="MOE32"/>
      <c r="MOF32"/>
      <c r="MOG32"/>
      <c r="MOH32"/>
      <c r="MOI32"/>
      <c r="MOJ32"/>
      <c r="MOK32"/>
      <c r="MOL32"/>
      <c r="MOM32"/>
      <c r="MON32"/>
      <c r="MOO32"/>
      <c r="MOP32"/>
      <c r="MOQ32"/>
      <c r="MOR32"/>
      <c r="MOS32"/>
      <c r="MOT32"/>
      <c r="MOU32"/>
      <c r="MOV32"/>
      <c r="MOW32"/>
      <c r="MOX32"/>
      <c r="MOY32"/>
      <c r="MOZ32"/>
      <c r="MPA32"/>
      <c r="MPB32"/>
      <c r="MPC32"/>
      <c r="MPD32"/>
      <c r="MPE32"/>
      <c r="MPF32"/>
      <c r="MPG32"/>
      <c r="MPH32"/>
      <c r="MPI32"/>
      <c r="MPJ32"/>
      <c r="MPK32"/>
      <c r="MPL32"/>
      <c r="MPM32"/>
      <c r="MPN32"/>
      <c r="MPO32"/>
      <c r="MPP32"/>
      <c r="MPQ32"/>
      <c r="MPR32"/>
      <c r="MPS32"/>
      <c r="MPT32"/>
      <c r="MPU32"/>
      <c r="MPV32"/>
      <c r="MPW32"/>
      <c r="MPX32"/>
      <c r="MPY32"/>
      <c r="MPZ32"/>
      <c r="MQA32"/>
      <c r="MQB32"/>
      <c r="MQC32"/>
      <c r="MQD32"/>
      <c r="MQE32"/>
      <c r="MQF32"/>
      <c r="MQG32"/>
      <c r="MQH32"/>
      <c r="MQI32"/>
      <c r="MQJ32"/>
      <c r="MQK32"/>
      <c r="MQL32"/>
      <c r="MQM32"/>
      <c r="MQN32"/>
      <c r="MQO32"/>
      <c r="MQP32"/>
      <c r="MQQ32"/>
      <c r="MQR32"/>
      <c r="MQS32"/>
      <c r="MQT32"/>
      <c r="MQU32"/>
      <c r="MQV32"/>
      <c r="MQW32"/>
      <c r="MQX32"/>
      <c r="MQY32"/>
      <c r="MQZ32"/>
      <c r="MRA32"/>
      <c r="MRB32"/>
      <c r="MRC32"/>
      <c r="MRD32"/>
      <c r="MRE32"/>
      <c r="MRF32"/>
      <c r="MRG32"/>
      <c r="MRH32"/>
      <c r="MRI32"/>
      <c r="MRJ32"/>
      <c r="MRK32"/>
      <c r="MRL32"/>
      <c r="MRM32"/>
      <c r="MRN32"/>
      <c r="MRO32"/>
      <c r="MRP32"/>
      <c r="MRQ32"/>
      <c r="MRR32"/>
      <c r="MRS32"/>
      <c r="MRT32"/>
      <c r="MRU32"/>
      <c r="MRV32"/>
      <c r="MRW32"/>
      <c r="MRX32"/>
      <c r="MRY32"/>
      <c r="MRZ32"/>
      <c r="MSA32"/>
      <c r="MSB32"/>
      <c r="MSC32"/>
      <c r="MSD32"/>
      <c r="MSE32"/>
      <c r="MSF32"/>
      <c r="MSG32"/>
      <c r="MSH32"/>
      <c r="MSI32"/>
      <c r="MSJ32"/>
      <c r="MSK32"/>
      <c r="MSL32"/>
      <c r="MSM32"/>
      <c r="MSN32"/>
      <c r="MSO32"/>
      <c r="MSP32"/>
      <c r="MSQ32"/>
      <c r="MSR32"/>
      <c r="MSS32"/>
      <c r="MST32"/>
      <c r="MSU32"/>
      <c r="MSV32"/>
      <c r="MSW32"/>
      <c r="MSX32"/>
      <c r="MSY32"/>
      <c r="MSZ32"/>
      <c r="MTA32"/>
      <c r="MTB32"/>
      <c r="MTC32"/>
      <c r="MTD32"/>
      <c r="MTE32"/>
      <c r="MTF32"/>
      <c r="MTG32"/>
      <c r="MTH32"/>
      <c r="MTI32"/>
      <c r="MTJ32"/>
      <c r="MTK32"/>
      <c r="MTL32"/>
      <c r="MTM32"/>
      <c r="MTN32"/>
      <c r="MTO32"/>
      <c r="MTP32"/>
      <c r="MTQ32"/>
      <c r="MTR32"/>
      <c r="MTS32"/>
      <c r="MTT32"/>
      <c r="MTU32"/>
      <c r="MTV32"/>
      <c r="MTW32"/>
      <c r="MTX32"/>
      <c r="MTY32"/>
      <c r="MTZ32"/>
      <c r="MUA32"/>
      <c r="MUB32"/>
      <c r="MUC32"/>
      <c r="MUD32"/>
      <c r="MUE32"/>
      <c r="MUF32"/>
      <c r="MUG32"/>
      <c r="MUH32"/>
      <c r="MUI32"/>
      <c r="MUJ32"/>
      <c r="MUK32"/>
      <c r="MUL32"/>
      <c r="MUM32"/>
      <c r="MUN32"/>
      <c r="MUO32"/>
      <c r="MUP32"/>
      <c r="MUQ32"/>
      <c r="MUR32"/>
      <c r="MUS32"/>
      <c r="MUT32"/>
      <c r="MUU32"/>
      <c r="MUV32"/>
      <c r="MUW32"/>
      <c r="MUX32"/>
      <c r="MUY32"/>
      <c r="MUZ32"/>
      <c r="MVA32"/>
      <c r="MVB32"/>
      <c r="MVC32"/>
      <c r="MVD32"/>
      <c r="MVE32"/>
      <c r="MVF32"/>
      <c r="MVG32"/>
      <c r="MVH32"/>
      <c r="MVI32"/>
      <c r="MVJ32"/>
      <c r="MVK32"/>
      <c r="MVL32"/>
      <c r="MVM32"/>
      <c r="MVN32"/>
      <c r="MVO32"/>
      <c r="MVP32"/>
      <c r="MVQ32"/>
      <c r="MVR32"/>
      <c r="MVS32"/>
      <c r="MVT32"/>
      <c r="MVU32"/>
      <c r="MVV32"/>
      <c r="MVW32"/>
      <c r="MVX32"/>
      <c r="MVY32"/>
      <c r="MVZ32"/>
      <c r="MWA32"/>
      <c r="MWB32"/>
      <c r="MWC32"/>
      <c r="MWD32"/>
      <c r="MWE32"/>
      <c r="MWF32"/>
      <c r="MWG32"/>
      <c r="MWH32"/>
      <c r="MWI32"/>
      <c r="MWJ32"/>
      <c r="MWK32"/>
      <c r="MWL32"/>
      <c r="MWM32"/>
      <c r="MWN32"/>
      <c r="MWO32"/>
      <c r="MWP32"/>
      <c r="MWQ32"/>
      <c r="MWR32"/>
      <c r="MWS32"/>
      <c r="MWT32"/>
      <c r="MWU32"/>
      <c r="MWV32"/>
      <c r="MWW32"/>
      <c r="MWX32"/>
      <c r="MWY32"/>
      <c r="MWZ32"/>
      <c r="MXA32"/>
      <c r="MXB32"/>
      <c r="MXC32"/>
      <c r="MXD32"/>
      <c r="MXE32"/>
      <c r="MXF32"/>
      <c r="MXG32"/>
      <c r="MXH32"/>
      <c r="MXI32"/>
      <c r="MXJ32"/>
      <c r="MXK32"/>
      <c r="MXL32"/>
      <c r="MXM32"/>
      <c r="MXN32"/>
      <c r="MXO32"/>
      <c r="MXP32"/>
      <c r="MXQ32"/>
      <c r="MXR32"/>
      <c r="MXS32"/>
      <c r="MXT32"/>
      <c r="MXU32"/>
      <c r="MXV32"/>
      <c r="MXW32"/>
      <c r="MXX32"/>
      <c r="MXY32"/>
      <c r="MXZ32"/>
      <c r="MYA32"/>
      <c r="MYB32"/>
      <c r="MYC32"/>
      <c r="MYD32"/>
      <c r="MYE32"/>
      <c r="MYF32"/>
      <c r="MYG32"/>
      <c r="MYH32"/>
      <c r="MYI32"/>
      <c r="MYJ32"/>
      <c r="MYK32"/>
      <c r="MYL32"/>
      <c r="MYM32"/>
      <c r="MYN32"/>
      <c r="MYO32"/>
      <c r="MYP32"/>
      <c r="MYQ32"/>
      <c r="MYR32"/>
      <c r="MYS32"/>
      <c r="MYT32"/>
      <c r="MYU32"/>
      <c r="MYV32"/>
      <c r="MYW32"/>
      <c r="MYX32"/>
      <c r="MYY32"/>
      <c r="MYZ32"/>
      <c r="MZA32"/>
      <c r="MZB32"/>
      <c r="MZC32"/>
      <c r="MZD32"/>
      <c r="MZE32"/>
      <c r="MZF32"/>
      <c r="MZG32"/>
      <c r="MZH32"/>
      <c r="MZI32"/>
      <c r="MZJ32"/>
      <c r="MZK32"/>
      <c r="MZL32"/>
      <c r="MZM32"/>
      <c r="MZN32"/>
      <c r="MZO32"/>
      <c r="MZP32"/>
      <c r="MZQ32"/>
      <c r="MZR32"/>
      <c r="MZS32"/>
      <c r="MZT32"/>
      <c r="MZU32"/>
      <c r="MZV32"/>
      <c r="MZW32"/>
      <c r="MZX32"/>
      <c r="MZY32"/>
      <c r="MZZ32"/>
      <c r="NAA32"/>
      <c r="NAB32"/>
      <c r="NAC32"/>
      <c r="NAD32"/>
      <c r="NAE32"/>
      <c r="NAF32"/>
      <c r="NAG32"/>
      <c r="NAH32"/>
      <c r="NAI32"/>
      <c r="NAJ32"/>
      <c r="NAK32"/>
      <c r="NAL32"/>
      <c r="NAM32"/>
      <c r="NAN32"/>
      <c r="NAO32"/>
      <c r="NAP32"/>
      <c r="NAQ32"/>
      <c r="NAR32"/>
      <c r="NAS32"/>
      <c r="NAT32"/>
      <c r="NAU32"/>
      <c r="NAV32"/>
      <c r="NAW32"/>
      <c r="NAX32"/>
      <c r="NAY32"/>
      <c r="NAZ32"/>
      <c r="NBA32"/>
      <c r="NBB32"/>
      <c r="NBC32"/>
      <c r="NBD32"/>
      <c r="NBE32"/>
      <c r="NBF32"/>
      <c r="NBG32"/>
      <c r="NBH32"/>
      <c r="NBI32"/>
      <c r="NBJ32"/>
      <c r="NBK32"/>
      <c r="NBL32"/>
      <c r="NBM32"/>
      <c r="NBN32"/>
      <c r="NBO32"/>
      <c r="NBP32"/>
      <c r="NBQ32"/>
      <c r="NBR32"/>
      <c r="NBS32"/>
      <c r="NBT32"/>
      <c r="NBU32"/>
      <c r="NBV32"/>
      <c r="NBW32"/>
      <c r="NBX32"/>
      <c r="NBY32"/>
      <c r="NBZ32"/>
      <c r="NCA32"/>
      <c r="NCB32"/>
      <c r="NCC32"/>
      <c r="NCD32"/>
      <c r="NCE32"/>
      <c r="NCF32"/>
      <c r="NCG32"/>
      <c r="NCH32"/>
      <c r="NCI32"/>
      <c r="NCJ32"/>
      <c r="NCK32"/>
      <c r="NCL32"/>
      <c r="NCM32"/>
      <c r="NCN32"/>
      <c r="NCO32"/>
      <c r="NCP32"/>
      <c r="NCQ32"/>
      <c r="NCR32"/>
      <c r="NCS32"/>
      <c r="NCT32"/>
      <c r="NCU32"/>
      <c r="NCV32"/>
      <c r="NCW32"/>
      <c r="NCX32"/>
      <c r="NCY32"/>
      <c r="NCZ32"/>
      <c r="NDA32"/>
      <c r="NDB32"/>
      <c r="NDC32"/>
      <c r="NDD32"/>
      <c r="NDE32"/>
      <c r="NDF32"/>
      <c r="NDG32"/>
      <c r="NDH32"/>
      <c r="NDI32"/>
      <c r="NDJ32"/>
      <c r="NDK32"/>
      <c r="NDL32"/>
      <c r="NDM32"/>
      <c r="NDN32"/>
      <c r="NDO32"/>
      <c r="NDP32"/>
      <c r="NDQ32"/>
      <c r="NDR32"/>
      <c r="NDS32"/>
      <c r="NDT32"/>
      <c r="NDU32"/>
      <c r="NDV32"/>
      <c r="NDW32"/>
      <c r="NDX32"/>
      <c r="NDY32"/>
      <c r="NDZ32"/>
      <c r="NEA32"/>
      <c r="NEB32"/>
      <c r="NEC32"/>
      <c r="NED32"/>
      <c r="NEE32"/>
      <c r="NEF32"/>
      <c r="NEG32"/>
      <c r="NEH32"/>
      <c r="NEI32"/>
      <c r="NEJ32"/>
      <c r="NEK32"/>
      <c r="NEL32"/>
      <c r="NEM32"/>
      <c r="NEN32"/>
      <c r="NEO32"/>
      <c r="NEP32"/>
      <c r="NEQ32"/>
      <c r="NER32"/>
      <c r="NES32"/>
      <c r="NET32"/>
      <c r="NEU32"/>
      <c r="NEV32"/>
      <c r="NEW32"/>
      <c r="NEX32"/>
      <c r="NEY32"/>
      <c r="NEZ32"/>
      <c r="NFA32"/>
      <c r="NFB32"/>
      <c r="NFC32"/>
      <c r="NFD32"/>
      <c r="NFE32"/>
      <c r="NFF32"/>
      <c r="NFG32"/>
      <c r="NFH32"/>
      <c r="NFI32"/>
      <c r="NFJ32"/>
      <c r="NFK32"/>
      <c r="NFL32"/>
      <c r="NFM32"/>
      <c r="NFN32"/>
      <c r="NFO32"/>
      <c r="NFP32"/>
      <c r="NFQ32"/>
      <c r="NFR32"/>
      <c r="NFS32"/>
      <c r="NFT32"/>
      <c r="NFU32"/>
      <c r="NFV32"/>
      <c r="NFW32"/>
      <c r="NFX32"/>
      <c r="NFY32"/>
      <c r="NFZ32"/>
      <c r="NGA32"/>
      <c r="NGB32"/>
      <c r="NGC32"/>
      <c r="NGD32"/>
      <c r="NGE32"/>
      <c r="NGF32"/>
      <c r="NGG32"/>
      <c r="NGH32"/>
      <c r="NGI32"/>
      <c r="NGJ32"/>
      <c r="NGK32"/>
      <c r="NGL32"/>
      <c r="NGM32"/>
      <c r="NGN32"/>
      <c r="NGO32"/>
      <c r="NGP32"/>
      <c r="NGQ32"/>
      <c r="NGR32"/>
      <c r="NGS32"/>
      <c r="NGT32"/>
      <c r="NGU32"/>
      <c r="NGV32"/>
      <c r="NGW32"/>
      <c r="NGX32"/>
      <c r="NGY32"/>
      <c r="NGZ32"/>
      <c r="NHA32"/>
      <c r="NHB32"/>
      <c r="NHC32"/>
      <c r="NHD32"/>
      <c r="NHE32"/>
      <c r="NHF32"/>
      <c r="NHG32"/>
      <c r="NHH32"/>
      <c r="NHI32"/>
      <c r="NHJ32"/>
      <c r="NHK32"/>
      <c r="NHL32"/>
      <c r="NHM32"/>
      <c r="NHN32"/>
      <c r="NHO32"/>
      <c r="NHP32"/>
      <c r="NHQ32"/>
      <c r="NHR32"/>
      <c r="NHS32"/>
      <c r="NHT32"/>
      <c r="NHU32"/>
      <c r="NHV32"/>
      <c r="NHW32"/>
      <c r="NHX32"/>
      <c r="NHY32"/>
      <c r="NHZ32"/>
      <c r="NIA32"/>
      <c r="NIB32"/>
      <c r="NIC32"/>
      <c r="NID32"/>
      <c r="NIE32"/>
      <c r="NIF32"/>
      <c r="NIG32"/>
      <c r="NIH32"/>
      <c r="NII32"/>
      <c r="NIJ32"/>
      <c r="NIK32"/>
      <c r="NIL32"/>
      <c r="NIM32"/>
      <c r="NIN32"/>
      <c r="NIO32"/>
      <c r="NIP32"/>
      <c r="NIQ32"/>
      <c r="NIR32"/>
      <c r="NIS32"/>
      <c r="NIT32"/>
      <c r="NIU32"/>
      <c r="NIV32"/>
      <c r="NIW32"/>
      <c r="NIX32"/>
      <c r="NIY32"/>
      <c r="NIZ32"/>
      <c r="NJA32"/>
      <c r="NJB32"/>
      <c r="NJC32"/>
      <c r="NJD32"/>
      <c r="NJE32"/>
      <c r="NJF32"/>
      <c r="NJG32"/>
      <c r="NJH32"/>
      <c r="NJI32"/>
      <c r="NJJ32"/>
      <c r="NJK32"/>
      <c r="NJL32"/>
      <c r="NJM32"/>
      <c r="NJN32"/>
      <c r="NJO32"/>
      <c r="NJP32"/>
      <c r="NJQ32"/>
      <c r="NJR32"/>
      <c r="NJS32"/>
      <c r="NJT32"/>
      <c r="NJU32"/>
      <c r="NJV32"/>
      <c r="NJW32"/>
      <c r="NJX32"/>
      <c r="NJY32"/>
      <c r="NJZ32"/>
      <c r="NKA32"/>
      <c r="NKB32"/>
      <c r="NKC32"/>
      <c r="NKD32"/>
      <c r="NKE32"/>
      <c r="NKF32"/>
      <c r="NKG32"/>
      <c r="NKH32"/>
      <c r="NKI32"/>
      <c r="NKJ32"/>
      <c r="NKK32"/>
      <c r="NKL32"/>
      <c r="NKM32"/>
      <c r="NKN32"/>
      <c r="NKO32"/>
      <c r="NKP32"/>
      <c r="NKQ32"/>
      <c r="NKR32"/>
      <c r="NKS32"/>
      <c r="NKT32"/>
      <c r="NKU32"/>
      <c r="NKV32"/>
      <c r="NKW32"/>
      <c r="NKX32"/>
      <c r="NKY32"/>
      <c r="NKZ32"/>
      <c r="NLA32"/>
      <c r="NLB32"/>
      <c r="NLC32"/>
      <c r="NLD32"/>
      <c r="NLE32"/>
      <c r="NLF32"/>
      <c r="NLG32"/>
      <c r="NLH32"/>
      <c r="NLI32"/>
      <c r="NLJ32"/>
      <c r="NLK32"/>
      <c r="NLL32"/>
      <c r="NLM32"/>
      <c r="NLN32"/>
      <c r="NLO32"/>
      <c r="NLP32"/>
      <c r="NLQ32"/>
      <c r="NLR32"/>
      <c r="NLS32"/>
      <c r="NLT32"/>
      <c r="NLU32"/>
      <c r="NLV32"/>
      <c r="NLW32"/>
      <c r="NLX32"/>
      <c r="NLY32"/>
      <c r="NLZ32"/>
      <c r="NMA32"/>
      <c r="NMB32"/>
      <c r="NMC32"/>
      <c r="NMD32"/>
      <c r="NME32"/>
      <c r="NMF32"/>
      <c r="NMG32"/>
      <c r="NMH32"/>
      <c r="NMI32"/>
      <c r="NMJ32"/>
      <c r="NMK32"/>
      <c r="NML32"/>
      <c r="NMM32"/>
      <c r="NMN32"/>
      <c r="NMO32"/>
      <c r="NMP32"/>
      <c r="NMQ32"/>
      <c r="NMR32"/>
      <c r="NMS32"/>
      <c r="NMT32"/>
      <c r="NMU32"/>
      <c r="NMV32"/>
      <c r="NMW32"/>
      <c r="NMX32"/>
      <c r="NMY32"/>
      <c r="NMZ32"/>
      <c r="NNA32"/>
      <c r="NNB32"/>
      <c r="NNC32"/>
      <c r="NND32"/>
      <c r="NNE32"/>
      <c r="NNF32"/>
      <c r="NNG32"/>
      <c r="NNH32"/>
      <c r="NNI32"/>
      <c r="NNJ32"/>
      <c r="NNK32"/>
      <c r="NNL32"/>
      <c r="NNM32"/>
      <c r="NNN32"/>
      <c r="NNO32"/>
      <c r="NNP32"/>
      <c r="NNQ32"/>
      <c r="NNR32"/>
      <c r="NNS32"/>
      <c r="NNT32"/>
      <c r="NNU32"/>
      <c r="NNV32"/>
      <c r="NNW32"/>
      <c r="NNX32"/>
      <c r="NNY32"/>
      <c r="NNZ32"/>
      <c r="NOA32"/>
      <c r="NOB32"/>
      <c r="NOC32"/>
      <c r="NOD32"/>
      <c r="NOE32"/>
      <c r="NOF32"/>
      <c r="NOG32"/>
      <c r="NOH32"/>
      <c r="NOI32"/>
      <c r="NOJ32"/>
      <c r="NOK32"/>
      <c r="NOL32"/>
      <c r="NOM32"/>
      <c r="NON32"/>
      <c r="NOO32"/>
      <c r="NOP32"/>
      <c r="NOQ32"/>
      <c r="NOR32"/>
      <c r="NOS32"/>
      <c r="NOT32"/>
      <c r="NOU32"/>
      <c r="NOV32"/>
      <c r="NOW32"/>
      <c r="NOX32"/>
      <c r="NOY32"/>
      <c r="NOZ32"/>
      <c r="NPA32"/>
      <c r="NPB32"/>
      <c r="NPC32"/>
      <c r="NPD32"/>
      <c r="NPE32"/>
      <c r="NPF32"/>
      <c r="NPG32"/>
      <c r="NPH32"/>
      <c r="NPI32"/>
      <c r="NPJ32"/>
      <c r="NPK32"/>
      <c r="NPL32"/>
      <c r="NPM32"/>
      <c r="NPN32"/>
      <c r="NPO32"/>
      <c r="NPP32"/>
      <c r="NPQ32"/>
      <c r="NPR32"/>
      <c r="NPS32"/>
      <c r="NPT32"/>
      <c r="NPU32"/>
      <c r="NPV32"/>
      <c r="NPW32"/>
      <c r="NPX32"/>
      <c r="NPY32"/>
      <c r="NPZ32"/>
      <c r="NQA32"/>
      <c r="NQB32"/>
      <c r="NQC32"/>
      <c r="NQD32"/>
      <c r="NQE32"/>
      <c r="NQF32"/>
      <c r="NQG32"/>
      <c r="NQH32"/>
      <c r="NQI32"/>
      <c r="NQJ32"/>
      <c r="NQK32"/>
      <c r="NQL32"/>
      <c r="NQM32"/>
      <c r="NQN32"/>
      <c r="NQO32"/>
      <c r="NQP32"/>
      <c r="NQQ32"/>
      <c r="NQR32"/>
      <c r="NQS32"/>
      <c r="NQT32"/>
      <c r="NQU32"/>
      <c r="NQV32"/>
      <c r="NQW32"/>
      <c r="NQX32"/>
      <c r="NQY32"/>
      <c r="NQZ32"/>
      <c r="NRA32"/>
      <c r="NRB32"/>
      <c r="NRC32"/>
      <c r="NRD32"/>
      <c r="NRE32"/>
      <c r="NRF32"/>
      <c r="NRG32"/>
      <c r="NRH32"/>
      <c r="NRI32"/>
      <c r="NRJ32"/>
      <c r="NRK32"/>
      <c r="NRL32"/>
      <c r="NRM32"/>
      <c r="NRN32"/>
      <c r="NRO32"/>
      <c r="NRP32"/>
      <c r="NRQ32"/>
      <c r="NRR32"/>
      <c r="NRS32"/>
      <c r="NRT32"/>
      <c r="NRU32"/>
      <c r="NRV32"/>
      <c r="NRW32"/>
      <c r="NRX32"/>
      <c r="NRY32"/>
      <c r="NRZ32"/>
      <c r="NSA32"/>
      <c r="NSB32"/>
      <c r="NSC32"/>
      <c r="NSD32"/>
      <c r="NSE32"/>
      <c r="NSF32"/>
      <c r="NSG32"/>
      <c r="NSH32"/>
      <c r="NSI32"/>
      <c r="NSJ32"/>
      <c r="NSK32"/>
      <c r="NSL32"/>
      <c r="NSM32"/>
      <c r="NSN32"/>
      <c r="NSO32"/>
      <c r="NSP32"/>
      <c r="NSQ32"/>
      <c r="NSR32"/>
      <c r="NSS32"/>
      <c r="NST32"/>
      <c r="NSU32"/>
      <c r="NSV32"/>
      <c r="NSW32"/>
      <c r="NSX32"/>
      <c r="NSY32"/>
      <c r="NSZ32"/>
      <c r="NTA32"/>
      <c r="NTB32"/>
      <c r="NTC32"/>
      <c r="NTD32"/>
      <c r="NTE32"/>
      <c r="NTF32"/>
      <c r="NTG32"/>
      <c r="NTH32"/>
      <c r="NTI32"/>
      <c r="NTJ32"/>
      <c r="NTK32"/>
      <c r="NTL32"/>
      <c r="NTM32"/>
      <c r="NTN32"/>
      <c r="NTO32"/>
      <c r="NTP32"/>
      <c r="NTQ32"/>
      <c r="NTR32"/>
      <c r="NTS32"/>
      <c r="NTT32"/>
      <c r="NTU32"/>
      <c r="NTV32"/>
      <c r="NTW32"/>
      <c r="NTX32"/>
      <c r="NTY32"/>
      <c r="NTZ32"/>
      <c r="NUA32"/>
      <c r="NUB32"/>
      <c r="NUC32"/>
      <c r="NUD32"/>
      <c r="NUE32"/>
      <c r="NUF32"/>
      <c r="NUG32"/>
      <c r="NUH32"/>
      <c r="NUI32"/>
      <c r="NUJ32"/>
      <c r="NUK32"/>
      <c r="NUL32"/>
      <c r="NUM32"/>
      <c r="NUN32"/>
      <c r="NUO32"/>
      <c r="NUP32"/>
      <c r="NUQ32"/>
      <c r="NUR32"/>
      <c r="NUS32"/>
      <c r="NUT32"/>
      <c r="NUU32"/>
      <c r="NUV32"/>
      <c r="NUW32"/>
      <c r="NUX32"/>
      <c r="NUY32"/>
      <c r="NUZ32"/>
      <c r="NVA32"/>
      <c r="NVB32"/>
      <c r="NVC32"/>
      <c r="NVD32"/>
      <c r="NVE32"/>
      <c r="NVF32"/>
      <c r="NVG32"/>
      <c r="NVH32"/>
      <c r="NVI32"/>
      <c r="NVJ32"/>
      <c r="NVK32"/>
      <c r="NVL32"/>
      <c r="NVM32"/>
      <c r="NVN32"/>
      <c r="NVO32"/>
      <c r="NVP32"/>
      <c r="NVQ32"/>
      <c r="NVR32"/>
      <c r="NVS32"/>
      <c r="NVT32"/>
      <c r="NVU32"/>
      <c r="NVV32"/>
      <c r="NVW32"/>
      <c r="NVX32"/>
      <c r="NVY32"/>
      <c r="NVZ32"/>
      <c r="NWA32"/>
      <c r="NWB32"/>
      <c r="NWC32"/>
      <c r="NWD32"/>
      <c r="NWE32"/>
      <c r="NWF32"/>
      <c r="NWG32"/>
      <c r="NWH32"/>
      <c r="NWI32"/>
      <c r="NWJ32"/>
      <c r="NWK32"/>
      <c r="NWL32"/>
      <c r="NWM32"/>
      <c r="NWN32"/>
      <c r="NWO32"/>
      <c r="NWP32"/>
      <c r="NWQ32"/>
      <c r="NWR32"/>
      <c r="NWS32"/>
      <c r="NWT32"/>
      <c r="NWU32"/>
      <c r="NWV32"/>
      <c r="NWW32"/>
      <c r="NWX32"/>
      <c r="NWY32"/>
      <c r="NWZ32"/>
      <c r="NXA32"/>
      <c r="NXB32"/>
      <c r="NXC32"/>
      <c r="NXD32"/>
      <c r="NXE32"/>
      <c r="NXF32"/>
      <c r="NXG32"/>
      <c r="NXH32"/>
      <c r="NXI32"/>
      <c r="NXJ32"/>
      <c r="NXK32"/>
      <c r="NXL32"/>
      <c r="NXM32"/>
      <c r="NXN32"/>
      <c r="NXO32"/>
      <c r="NXP32"/>
      <c r="NXQ32"/>
      <c r="NXR32"/>
      <c r="NXS32"/>
      <c r="NXT32"/>
      <c r="NXU32"/>
      <c r="NXV32"/>
      <c r="NXW32"/>
      <c r="NXX32"/>
      <c r="NXY32"/>
      <c r="NXZ32"/>
      <c r="NYA32"/>
      <c r="NYB32"/>
      <c r="NYC32"/>
      <c r="NYD32"/>
      <c r="NYE32"/>
      <c r="NYF32"/>
      <c r="NYG32"/>
      <c r="NYH32"/>
      <c r="NYI32"/>
      <c r="NYJ32"/>
      <c r="NYK32"/>
      <c r="NYL32"/>
      <c r="NYM32"/>
      <c r="NYN32"/>
      <c r="NYO32"/>
      <c r="NYP32"/>
      <c r="NYQ32"/>
      <c r="NYR32"/>
      <c r="NYS32"/>
      <c r="NYT32"/>
      <c r="NYU32"/>
      <c r="NYV32"/>
      <c r="NYW32"/>
      <c r="NYX32"/>
      <c r="NYY32"/>
      <c r="NYZ32"/>
      <c r="NZA32"/>
      <c r="NZB32"/>
      <c r="NZC32"/>
      <c r="NZD32"/>
      <c r="NZE32"/>
      <c r="NZF32"/>
      <c r="NZG32"/>
      <c r="NZH32"/>
      <c r="NZI32"/>
      <c r="NZJ32"/>
      <c r="NZK32"/>
      <c r="NZL32"/>
      <c r="NZM32"/>
      <c r="NZN32"/>
      <c r="NZO32"/>
      <c r="NZP32"/>
      <c r="NZQ32"/>
      <c r="NZR32"/>
      <c r="NZS32"/>
      <c r="NZT32"/>
      <c r="NZU32"/>
      <c r="NZV32"/>
      <c r="NZW32"/>
      <c r="NZX32"/>
      <c r="NZY32"/>
      <c r="NZZ32"/>
      <c r="OAA32"/>
      <c r="OAB32"/>
      <c r="OAC32"/>
      <c r="OAD32"/>
      <c r="OAE32"/>
      <c r="OAF32"/>
      <c r="OAG32"/>
      <c r="OAH32"/>
      <c r="OAI32"/>
      <c r="OAJ32"/>
      <c r="OAK32"/>
      <c r="OAL32"/>
      <c r="OAM32"/>
      <c r="OAN32"/>
      <c r="OAO32"/>
      <c r="OAP32"/>
      <c r="OAQ32"/>
      <c r="OAR32"/>
      <c r="OAS32"/>
      <c r="OAT32"/>
      <c r="OAU32"/>
      <c r="OAV32"/>
      <c r="OAW32"/>
      <c r="OAX32"/>
      <c r="OAY32"/>
      <c r="OAZ32"/>
      <c r="OBA32"/>
      <c r="OBB32"/>
      <c r="OBC32"/>
      <c r="OBD32"/>
      <c r="OBE32"/>
      <c r="OBF32"/>
      <c r="OBG32"/>
      <c r="OBH32"/>
      <c r="OBI32"/>
      <c r="OBJ32"/>
      <c r="OBK32"/>
      <c r="OBL32"/>
      <c r="OBM32"/>
      <c r="OBN32"/>
      <c r="OBO32"/>
      <c r="OBP32"/>
      <c r="OBQ32"/>
      <c r="OBR32"/>
      <c r="OBS32"/>
      <c r="OBT32"/>
      <c r="OBU32"/>
      <c r="OBV32"/>
      <c r="OBW32"/>
      <c r="OBX32"/>
      <c r="OBY32"/>
      <c r="OBZ32"/>
      <c r="OCA32"/>
      <c r="OCB32"/>
      <c r="OCC32"/>
      <c r="OCD32"/>
      <c r="OCE32"/>
      <c r="OCF32"/>
      <c r="OCG32"/>
      <c r="OCH32"/>
      <c r="OCI32"/>
      <c r="OCJ32"/>
      <c r="OCK32"/>
      <c r="OCL32"/>
      <c r="OCM32"/>
      <c r="OCN32"/>
      <c r="OCO32"/>
      <c r="OCP32"/>
      <c r="OCQ32"/>
      <c r="OCR32"/>
      <c r="OCS32"/>
      <c r="OCT32"/>
      <c r="OCU32"/>
      <c r="OCV32"/>
      <c r="OCW32"/>
      <c r="OCX32"/>
      <c r="OCY32"/>
      <c r="OCZ32"/>
      <c r="ODA32"/>
      <c r="ODB32"/>
      <c r="ODC32"/>
      <c r="ODD32"/>
      <c r="ODE32"/>
      <c r="ODF32"/>
      <c r="ODG32"/>
      <c r="ODH32"/>
      <c r="ODI32"/>
      <c r="ODJ32"/>
      <c r="ODK32"/>
      <c r="ODL32"/>
      <c r="ODM32"/>
      <c r="ODN32"/>
      <c r="ODO32"/>
      <c r="ODP32"/>
      <c r="ODQ32"/>
      <c r="ODR32"/>
      <c r="ODS32"/>
      <c r="ODT32"/>
      <c r="ODU32"/>
      <c r="ODV32"/>
      <c r="ODW32"/>
      <c r="ODX32"/>
      <c r="ODY32"/>
      <c r="ODZ32"/>
      <c r="OEA32"/>
      <c r="OEB32"/>
      <c r="OEC32"/>
      <c r="OED32"/>
      <c r="OEE32"/>
      <c r="OEF32"/>
      <c r="OEG32"/>
      <c r="OEH32"/>
      <c r="OEI32"/>
      <c r="OEJ32"/>
      <c r="OEK32"/>
      <c r="OEL32"/>
      <c r="OEM32"/>
      <c r="OEN32"/>
      <c r="OEO32"/>
      <c r="OEP32"/>
      <c r="OEQ32"/>
      <c r="OER32"/>
      <c r="OES32"/>
      <c r="OET32"/>
      <c r="OEU32"/>
      <c r="OEV32"/>
      <c r="OEW32"/>
      <c r="OEX32"/>
      <c r="OEY32"/>
      <c r="OEZ32"/>
      <c r="OFA32"/>
      <c r="OFB32"/>
      <c r="OFC32"/>
      <c r="OFD32"/>
      <c r="OFE32"/>
      <c r="OFF32"/>
      <c r="OFG32"/>
      <c r="OFH32"/>
      <c r="OFI32"/>
      <c r="OFJ32"/>
      <c r="OFK32"/>
      <c r="OFL32"/>
      <c r="OFM32"/>
      <c r="OFN32"/>
      <c r="OFO32"/>
      <c r="OFP32"/>
      <c r="OFQ32"/>
      <c r="OFR32"/>
      <c r="OFS32"/>
      <c r="OFT32"/>
      <c r="OFU32"/>
      <c r="OFV32"/>
      <c r="OFW32"/>
      <c r="OFX32"/>
      <c r="OFY32"/>
      <c r="OFZ32"/>
      <c r="OGA32"/>
      <c r="OGB32"/>
      <c r="OGC32"/>
      <c r="OGD32"/>
      <c r="OGE32"/>
      <c r="OGF32"/>
      <c r="OGG32"/>
      <c r="OGH32"/>
      <c r="OGI32"/>
      <c r="OGJ32"/>
      <c r="OGK32"/>
      <c r="OGL32"/>
      <c r="OGM32"/>
      <c r="OGN32"/>
      <c r="OGO32"/>
      <c r="OGP32"/>
      <c r="OGQ32"/>
      <c r="OGR32"/>
      <c r="OGS32"/>
      <c r="OGT32"/>
      <c r="OGU32"/>
      <c r="OGV32"/>
      <c r="OGW32"/>
      <c r="OGX32"/>
      <c r="OGY32"/>
      <c r="OGZ32"/>
      <c r="OHA32"/>
      <c r="OHB32"/>
      <c r="OHC32"/>
      <c r="OHD32"/>
      <c r="OHE32"/>
      <c r="OHF32"/>
      <c r="OHG32"/>
      <c r="OHH32"/>
      <c r="OHI32"/>
      <c r="OHJ32"/>
      <c r="OHK32"/>
      <c r="OHL32"/>
      <c r="OHM32"/>
      <c r="OHN32"/>
      <c r="OHO32"/>
      <c r="OHP32"/>
      <c r="OHQ32"/>
      <c r="OHR32"/>
      <c r="OHS32"/>
      <c r="OHT32"/>
      <c r="OHU32"/>
      <c r="OHV32"/>
      <c r="OHW32"/>
      <c r="OHX32"/>
      <c r="OHY32"/>
      <c r="OHZ32"/>
      <c r="OIA32"/>
      <c r="OIB32"/>
      <c r="OIC32"/>
      <c r="OID32"/>
      <c r="OIE32"/>
      <c r="OIF32"/>
      <c r="OIG32"/>
      <c r="OIH32"/>
      <c r="OII32"/>
      <c r="OIJ32"/>
      <c r="OIK32"/>
      <c r="OIL32"/>
      <c r="OIM32"/>
      <c r="OIN32"/>
      <c r="OIO32"/>
      <c r="OIP32"/>
      <c r="OIQ32"/>
      <c r="OIR32"/>
      <c r="OIS32"/>
      <c r="OIT32"/>
      <c r="OIU32"/>
      <c r="OIV32"/>
      <c r="OIW32"/>
      <c r="OIX32"/>
      <c r="OIY32"/>
      <c r="OIZ32"/>
      <c r="OJA32"/>
      <c r="OJB32"/>
      <c r="OJC32"/>
      <c r="OJD32"/>
      <c r="OJE32"/>
      <c r="OJF32"/>
      <c r="OJG32"/>
      <c r="OJH32"/>
      <c r="OJI32"/>
      <c r="OJJ32"/>
      <c r="OJK32"/>
      <c r="OJL32"/>
      <c r="OJM32"/>
      <c r="OJN32"/>
      <c r="OJO32"/>
      <c r="OJP32"/>
      <c r="OJQ32"/>
      <c r="OJR32"/>
      <c r="OJS32"/>
      <c r="OJT32"/>
      <c r="OJU32"/>
      <c r="OJV32"/>
      <c r="OJW32"/>
      <c r="OJX32"/>
      <c r="OJY32"/>
      <c r="OJZ32"/>
      <c r="OKA32"/>
      <c r="OKB32"/>
      <c r="OKC32"/>
      <c r="OKD32"/>
      <c r="OKE32"/>
      <c r="OKF32"/>
      <c r="OKG32"/>
      <c r="OKH32"/>
      <c r="OKI32"/>
      <c r="OKJ32"/>
      <c r="OKK32"/>
      <c r="OKL32"/>
      <c r="OKM32"/>
      <c r="OKN32"/>
      <c r="OKO32"/>
      <c r="OKP32"/>
      <c r="OKQ32"/>
      <c r="OKR32"/>
      <c r="OKS32"/>
      <c r="OKT32"/>
      <c r="OKU32"/>
      <c r="OKV32"/>
      <c r="OKW32"/>
      <c r="OKX32"/>
      <c r="OKY32"/>
      <c r="OKZ32"/>
      <c r="OLA32"/>
      <c r="OLB32"/>
      <c r="OLC32"/>
      <c r="OLD32"/>
      <c r="OLE32"/>
      <c r="OLF32"/>
      <c r="OLG32"/>
      <c r="OLH32"/>
      <c r="OLI32"/>
      <c r="OLJ32"/>
      <c r="OLK32"/>
      <c r="OLL32"/>
      <c r="OLM32"/>
      <c r="OLN32"/>
      <c r="OLO32"/>
      <c r="OLP32"/>
      <c r="OLQ32"/>
      <c r="OLR32"/>
      <c r="OLS32"/>
      <c r="OLT32"/>
      <c r="OLU32"/>
      <c r="OLV32"/>
      <c r="OLW32"/>
      <c r="OLX32"/>
      <c r="OLY32"/>
      <c r="OLZ32"/>
      <c r="OMA32"/>
      <c r="OMB32"/>
      <c r="OMC32"/>
      <c r="OMD32"/>
      <c r="OME32"/>
      <c r="OMF32"/>
      <c r="OMG32"/>
      <c r="OMH32"/>
      <c r="OMI32"/>
      <c r="OMJ32"/>
      <c r="OMK32"/>
      <c r="OML32"/>
      <c r="OMM32"/>
      <c r="OMN32"/>
      <c r="OMO32"/>
      <c r="OMP32"/>
      <c r="OMQ32"/>
      <c r="OMR32"/>
      <c r="OMS32"/>
      <c r="OMT32"/>
      <c r="OMU32"/>
      <c r="OMV32"/>
      <c r="OMW32"/>
      <c r="OMX32"/>
      <c r="OMY32"/>
      <c r="OMZ32"/>
      <c r="ONA32"/>
      <c r="ONB32"/>
      <c r="ONC32"/>
      <c r="OND32"/>
      <c r="ONE32"/>
      <c r="ONF32"/>
      <c r="ONG32"/>
      <c r="ONH32"/>
      <c r="ONI32"/>
      <c r="ONJ32"/>
      <c r="ONK32"/>
      <c r="ONL32"/>
      <c r="ONM32"/>
      <c r="ONN32"/>
      <c r="ONO32"/>
      <c r="ONP32"/>
      <c r="ONQ32"/>
      <c r="ONR32"/>
      <c r="ONS32"/>
      <c r="ONT32"/>
      <c r="ONU32"/>
      <c r="ONV32"/>
      <c r="ONW32"/>
      <c r="ONX32"/>
      <c r="ONY32"/>
      <c r="ONZ32"/>
      <c r="OOA32"/>
      <c r="OOB32"/>
      <c r="OOC32"/>
      <c r="OOD32"/>
      <c r="OOE32"/>
      <c r="OOF32"/>
      <c r="OOG32"/>
      <c r="OOH32"/>
      <c r="OOI32"/>
      <c r="OOJ32"/>
      <c r="OOK32"/>
      <c r="OOL32"/>
      <c r="OOM32"/>
      <c r="OON32"/>
      <c r="OOO32"/>
      <c r="OOP32"/>
      <c r="OOQ32"/>
      <c r="OOR32"/>
      <c r="OOS32"/>
      <c r="OOT32"/>
      <c r="OOU32"/>
      <c r="OOV32"/>
      <c r="OOW32"/>
      <c r="OOX32"/>
      <c r="OOY32"/>
      <c r="OOZ32"/>
      <c r="OPA32"/>
      <c r="OPB32"/>
      <c r="OPC32"/>
      <c r="OPD32"/>
      <c r="OPE32"/>
      <c r="OPF32"/>
      <c r="OPG32"/>
      <c r="OPH32"/>
      <c r="OPI32"/>
      <c r="OPJ32"/>
      <c r="OPK32"/>
      <c r="OPL32"/>
      <c r="OPM32"/>
      <c r="OPN32"/>
      <c r="OPO32"/>
      <c r="OPP32"/>
      <c r="OPQ32"/>
      <c r="OPR32"/>
      <c r="OPS32"/>
      <c r="OPT32"/>
      <c r="OPU32"/>
      <c r="OPV32"/>
      <c r="OPW32"/>
      <c r="OPX32"/>
      <c r="OPY32"/>
      <c r="OPZ32"/>
      <c r="OQA32"/>
      <c r="OQB32"/>
      <c r="OQC32"/>
      <c r="OQD32"/>
      <c r="OQE32"/>
      <c r="OQF32"/>
      <c r="OQG32"/>
      <c r="OQH32"/>
      <c r="OQI32"/>
      <c r="OQJ32"/>
      <c r="OQK32"/>
      <c r="OQL32"/>
      <c r="OQM32"/>
      <c r="OQN32"/>
      <c r="OQO32"/>
      <c r="OQP32"/>
      <c r="OQQ32"/>
      <c r="OQR32"/>
      <c r="OQS32"/>
      <c r="OQT32"/>
      <c r="OQU32"/>
      <c r="OQV32"/>
      <c r="OQW32"/>
      <c r="OQX32"/>
      <c r="OQY32"/>
      <c r="OQZ32"/>
      <c r="ORA32"/>
      <c r="ORB32"/>
      <c r="ORC32"/>
      <c r="ORD32"/>
      <c r="ORE32"/>
      <c r="ORF32"/>
      <c r="ORG32"/>
      <c r="ORH32"/>
      <c r="ORI32"/>
      <c r="ORJ32"/>
      <c r="ORK32"/>
      <c r="ORL32"/>
      <c r="ORM32"/>
      <c r="ORN32"/>
      <c r="ORO32"/>
      <c r="ORP32"/>
      <c r="ORQ32"/>
      <c r="ORR32"/>
      <c r="ORS32"/>
      <c r="ORT32"/>
      <c r="ORU32"/>
      <c r="ORV32"/>
      <c r="ORW32"/>
      <c r="ORX32"/>
      <c r="ORY32"/>
      <c r="ORZ32"/>
      <c r="OSA32"/>
      <c r="OSB32"/>
      <c r="OSC32"/>
      <c r="OSD32"/>
      <c r="OSE32"/>
      <c r="OSF32"/>
      <c r="OSG32"/>
      <c r="OSH32"/>
      <c r="OSI32"/>
      <c r="OSJ32"/>
      <c r="OSK32"/>
      <c r="OSL32"/>
      <c r="OSM32"/>
      <c r="OSN32"/>
      <c r="OSO32"/>
      <c r="OSP32"/>
      <c r="OSQ32"/>
      <c r="OSR32"/>
      <c r="OSS32"/>
      <c r="OST32"/>
      <c r="OSU32"/>
      <c r="OSV32"/>
      <c r="OSW32"/>
      <c r="OSX32"/>
      <c r="OSY32"/>
      <c r="OSZ32"/>
      <c r="OTA32"/>
      <c r="OTB32"/>
      <c r="OTC32"/>
      <c r="OTD32"/>
      <c r="OTE32"/>
      <c r="OTF32"/>
      <c r="OTG32"/>
      <c r="OTH32"/>
      <c r="OTI32"/>
      <c r="OTJ32"/>
      <c r="OTK32"/>
      <c r="OTL32"/>
      <c r="OTM32"/>
      <c r="OTN32"/>
      <c r="OTO32"/>
      <c r="OTP32"/>
      <c r="OTQ32"/>
      <c r="OTR32"/>
      <c r="OTS32"/>
      <c r="OTT32"/>
      <c r="OTU32"/>
      <c r="OTV32"/>
      <c r="OTW32"/>
      <c r="OTX32"/>
      <c r="OTY32"/>
      <c r="OTZ32"/>
      <c r="OUA32"/>
      <c r="OUB32"/>
      <c r="OUC32"/>
      <c r="OUD32"/>
      <c r="OUE32"/>
      <c r="OUF32"/>
      <c r="OUG32"/>
      <c r="OUH32"/>
      <c r="OUI32"/>
      <c r="OUJ32"/>
      <c r="OUK32"/>
      <c r="OUL32"/>
      <c r="OUM32"/>
      <c r="OUN32"/>
      <c r="OUO32"/>
      <c r="OUP32"/>
      <c r="OUQ32"/>
      <c r="OUR32"/>
      <c r="OUS32"/>
      <c r="OUT32"/>
      <c r="OUU32"/>
      <c r="OUV32"/>
      <c r="OUW32"/>
      <c r="OUX32"/>
      <c r="OUY32"/>
      <c r="OUZ32"/>
      <c r="OVA32"/>
      <c r="OVB32"/>
      <c r="OVC32"/>
      <c r="OVD32"/>
      <c r="OVE32"/>
      <c r="OVF32"/>
      <c r="OVG32"/>
      <c r="OVH32"/>
      <c r="OVI32"/>
      <c r="OVJ32"/>
      <c r="OVK32"/>
      <c r="OVL32"/>
      <c r="OVM32"/>
      <c r="OVN32"/>
      <c r="OVO32"/>
      <c r="OVP32"/>
      <c r="OVQ32"/>
      <c r="OVR32"/>
      <c r="OVS32"/>
      <c r="OVT32"/>
      <c r="OVU32"/>
      <c r="OVV32"/>
      <c r="OVW32"/>
      <c r="OVX32"/>
      <c r="OVY32"/>
      <c r="OVZ32"/>
      <c r="OWA32"/>
      <c r="OWB32"/>
      <c r="OWC32"/>
      <c r="OWD32"/>
      <c r="OWE32"/>
      <c r="OWF32"/>
      <c r="OWG32"/>
      <c r="OWH32"/>
      <c r="OWI32"/>
      <c r="OWJ32"/>
      <c r="OWK32"/>
      <c r="OWL32"/>
      <c r="OWM32"/>
      <c r="OWN32"/>
      <c r="OWO32"/>
      <c r="OWP32"/>
      <c r="OWQ32"/>
      <c r="OWR32"/>
      <c r="OWS32"/>
      <c r="OWT32"/>
      <c r="OWU32"/>
      <c r="OWV32"/>
      <c r="OWW32"/>
      <c r="OWX32"/>
      <c r="OWY32"/>
      <c r="OWZ32"/>
      <c r="OXA32"/>
      <c r="OXB32"/>
      <c r="OXC32"/>
      <c r="OXD32"/>
      <c r="OXE32"/>
      <c r="OXF32"/>
      <c r="OXG32"/>
      <c r="OXH32"/>
      <c r="OXI32"/>
      <c r="OXJ32"/>
      <c r="OXK32"/>
      <c r="OXL32"/>
      <c r="OXM32"/>
      <c r="OXN32"/>
      <c r="OXO32"/>
      <c r="OXP32"/>
      <c r="OXQ32"/>
      <c r="OXR32"/>
      <c r="OXS32"/>
      <c r="OXT32"/>
      <c r="OXU32"/>
      <c r="OXV32"/>
      <c r="OXW32"/>
      <c r="OXX32"/>
      <c r="OXY32"/>
      <c r="OXZ32"/>
      <c r="OYA32"/>
      <c r="OYB32"/>
      <c r="OYC32"/>
      <c r="OYD32"/>
      <c r="OYE32"/>
      <c r="OYF32"/>
      <c r="OYG32"/>
      <c r="OYH32"/>
      <c r="OYI32"/>
      <c r="OYJ32"/>
      <c r="OYK32"/>
      <c r="OYL32"/>
      <c r="OYM32"/>
      <c r="OYN32"/>
      <c r="OYO32"/>
      <c r="OYP32"/>
      <c r="OYQ32"/>
      <c r="OYR32"/>
      <c r="OYS32"/>
      <c r="OYT32"/>
      <c r="OYU32"/>
      <c r="OYV32"/>
      <c r="OYW32"/>
      <c r="OYX32"/>
      <c r="OYY32"/>
      <c r="OYZ32"/>
      <c r="OZA32"/>
      <c r="OZB32"/>
      <c r="OZC32"/>
      <c r="OZD32"/>
      <c r="OZE32"/>
      <c r="OZF32"/>
      <c r="OZG32"/>
      <c r="OZH32"/>
      <c r="OZI32"/>
      <c r="OZJ32"/>
      <c r="OZK32"/>
      <c r="OZL32"/>
      <c r="OZM32"/>
      <c r="OZN32"/>
      <c r="OZO32"/>
      <c r="OZP32"/>
      <c r="OZQ32"/>
      <c r="OZR32"/>
      <c r="OZS32"/>
      <c r="OZT32"/>
      <c r="OZU32"/>
      <c r="OZV32"/>
      <c r="OZW32"/>
      <c r="OZX32"/>
      <c r="OZY32"/>
      <c r="OZZ32"/>
      <c r="PAA32"/>
      <c r="PAB32"/>
      <c r="PAC32"/>
      <c r="PAD32"/>
      <c r="PAE32"/>
      <c r="PAF32"/>
      <c r="PAG32"/>
      <c r="PAH32"/>
      <c r="PAI32"/>
      <c r="PAJ32"/>
      <c r="PAK32"/>
      <c r="PAL32"/>
      <c r="PAM32"/>
      <c r="PAN32"/>
      <c r="PAO32"/>
      <c r="PAP32"/>
      <c r="PAQ32"/>
      <c r="PAR32"/>
      <c r="PAS32"/>
      <c r="PAT32"/>
      <c r="PAU32"/>
      <c r="PAV32"/>
      <c r="PAW32"/>
      <c r="PAX32"/>
      <c r="PAY32"/>
      <c r="PAZ32"/>
      <c r="PBA32"/>
      <c r="PBB32"/>
      <c r="PBC32"/>
      <c r="PBD32"/>
      <c r="PBE32"/>
      <c r="PBF32"/>
      <c r="PBG32"/>
      <c r="PBH32"/>
      <c r="PBI32"/>
      <c r="PBJ32"/>
      <c r="PBK32"/>
      <c r="PBL32"/>
      <c r="PBM32"/>
      <c r="PBN32"/>
      <c r="PBO32"/>
      <c r="PBP32"/>
      <c r="PBQ32"/>
      <c r="PBR32"/>
      <c r="PBS32"/>
      <c r="PBT32"/>
      <c r="PBU32"/>
      <c r="PBV32"/>
      <c r="PBW32"/>
      <c r="PBX32"/>
      <c r="PBY32"/>
      <c r="PBZ32"/>
      <c r="PCA32"/>
      <c r="PCB32"/>
      <c r="PCC32"/>
      <c r="PCD32"/>
      <c r="PCE32"/>
      <c r="PCF32"/>
      <c r="PCG32"/>
      <c r="PCH32"/>
      <c r="PCI32"/>
      <c r="PCJ32"/>
      <c r="PCK32"/>
      <c r="PCL32"/>
      <c r="PCM32"/>
      <c r="PCN32"/>
      <c r="PCO32"/>
      <c r="PCP32"/>
      <c r="PCQ32"/>
      <c r="PCR32"/>
      <c r="PCS32"/>
      <c r="PCT32"/>
      <c r="PCU32"/>
      <c r="PCV32"/>
      <c r="PCW32"/>
      <c r="PCX32"/>
      <c r="PCY32"/>
      <c r="PCZ32"/>
      <c r="PDA32"/>
      <c r="PDB32"/>
      <c r="PDC32"/>
      <c r="PDD32"/>
      <c r="PDE32"/>
      <c r="PDF32"/>
      <c r="PDG32"/>
      <c r="PDH32"/>
      <c r="PDI32"/>
      <c r="PDJ32"/>
      <c r="PDK32"/>
      <c r="PDL32"/>
      <c r="PDM32"/>
      <c r="PDN32"/>
      <c r="PDO32"/>
      <c r="PDP32"/>
      <c r="PDQ32"/>
      <c r="PDR32"/>
      <c r="PDS32"/>
      <c r="PDT32"/>
      <c r="PDU32"/>
      <c r="PDV32"/>
      <c r="PDW32"/>
      <c r="PDX32"/>
      <c r="PDY32"/>
      <c r="PDZ32"/>
      <c r="PEA32"/>
      <c r="PEB32"/>
      <c r="PEC32"/>
      <c r="PED32"/>
      <c r="PEE32"/>
      <c r="PEF32"/>
      <c r="PEG32"/>
      <c r="PEH32"/>
      <c r="PEI32"/>
      <c r="PEJ32"/>
      <c r="PEK32"/>
      <c r="PEL32"/>
      <c r="PEM32"/>
      <c r="PEN32"/>
      <c r="PEO32"/>
      <c r="PEP32"/>
      <c r="PEQ32"/>
      <c r="PER32"/>
      <c r="PES32"/>
      <c r="PET32"/>
      <c r="PEU32"/>
      <c r="PEV32"/>
      <c r="PEW32"/>
      <c r="PEX32"/>
      <c r="PEY32"/>
      <c r="PEZ32"/>
      <c r="PFA32"/>
      <c r="PFB32"/>
      <c r="PFC32"/>
      <c r="PFD32"/>
      <c r="PFE32"/>
      <c r="PFF32"/>
      <c r="PFG32"/>
      <c r="PFH32"/>
      <c r="PFI32"/>
      <c r="PFJ32"/>
      <c r="PFK32"/>
      <c r="PFL32"/>
      <c r="PFM32"/>
      <c r="PFN32"/>
      <c r="PFO32"/>
      <c r="PFP32"/>
      <c r="PFQ32"/>
      <c r="PFR32"/>
      <c r="PFS32"/>
      <c r="PFT32"/>
      <c r="PFU32"/>
      <c r="PFV32"/>
      <c r="PFW32"/>
      <c r="PFX32"/>
      <c r="PFY32"/>
      <c r="PFZ32"/>
      <c r="PGA32"/>
      <c r="PGB32"/>
      <c r="PGC32"/>
      <c r="PGD32"/>
      <c r="PGE32"/>
      <c r="PGF32"/>
      <c r="PGG32"/>
      <c r="PGH32"/>
      <c r="PGI32"/>
      <c r="PGJ32"/>
      <c r="PGK32"/>
      <c r="PGL32"/>
      <c r="PGM32"/>
      <c r="PGN32"/>
      <c r="PGO32"/>
      <c r="PGP32"/>
      <c r="PGQ32"/>
      <c r="PGR32"/>
      <c r="PGS32"/>
      <c r="PGT32"/>
      <c r="PGU32"/>
      <c r="PGV32"/>
      <c r="PGW32"/>
      <c r="PGX32"/>
      <c r="PGY32"/>
      <c r="PGZ32"/>
      <c r="PHA32"/>
      <c r="PHB32"/>
      <c r="PHC32"/>
      <c r="PHD32"/>
      <c r="PHE32"/>
      <c r="PHF32"/>
      <c r="PHG32"/>
      <c r="PHH32"/>
      <c r="PHI32"/>
      <c r="PHJ32"/>
      <c r="PHK32"/>
      <c r="PHL32"/>
      <c r="PHM32"/>
      <c r="PHN32"/>
      <c r="PHO32"/>
      <c r="PHP32"/>
      <c r="PHQ32"/>
      <c r="PHR32"/>
      <c r="PHS32"/>
      <c r="PHT32"/>
      <c r="PHU32"/>
      <c r="PHV32"/>
      <c r="PHW32"/>
      <c r="PHX32"/>
      <c r="PHY32"/>
      <c r="PHZ32"/>
      <c r="PIA32"/>
      <c r="PIB32"/>
      <c r="PIC32"/>
      <c r="PID32"/>
      <c r="PIE32"/>
      <c r="PIF32"/>
      <c r="PIG32"/>
      <c r="PIH32"/>
      <c r="PII32"/>
      <c r="PIJ32"/>
      <c r="PIK32"/>
      <c r="PIL32"/>
      <c r="PIM32"/>
      <c r="PIN32"/>
      <c r="PIO32"/>
      <c r="PIP32"/>
      <c r="PIQ32"/>
      <c r="PIR32"/>
      <c r="PIS32"/>
      <c r="PIT32"/>
      <c r="PIU32"/>
      <c r="PIV32"/>
      <c r="PIW32"/>
      <c r="PIX32"/>
      <c r="PIY32"/>
      <c r="PIZ32"/>
      <c r="PJA32"/>
      <c r="PJB32"/>
      <c r="PJC32"/>
      <c r="PJD32"/>
      <c r="PJE32"/>
      <c r="PJF32"/>
      <c r="PJG32"/>
      <c r="PJH32"/>
      <c r="PJI32"/>
      <c r="PJJ32"/>
      <c r="PJK32"/>
      <c r="PJL32"/>
      <c r="PJM32"/>
      <c r="PJN32"/>
      <c r="PJO32"/>
      <c r="PJP32"/>
      <c r="PJQ32"/>
      <c r="PJR32"/>
      <c r="PJS32"/>
      <c r="PJT32"/>
      <c r="PJU32"/>
      <c r="PJV32"/>
      <c r="PJW32"/>
      <c r="PJX32"/>
      <c r="PJY32"/>
      <c r="PJZ32"/>
      <c r="PKA32"/>
      <c r="PKB32"/>
      <c r="PKC32"/>
      <c r="PKD32"/>
      <c r="PKE32"/>
      <c r="PKF32"/>
      <c r="PKG32"/>
      <c r="PKH32"/>
      <c r="PKI32"/>
      <c r="PKJ32"/>
      <c r="PKK32"/>
      <c r="PKL32"/>
      <c r="PKM32"/>
      <c r="PKN32"/>
      <c r="PKO32"/>
      <c r="PKP32"/>
      <c r="PKQ32"/>
      <c r="PKR32"/>
      <c r="PKS32"/>
      <c r="PKT32"/>
      <c r="PKU32"/>
      <c r="PKV32"/>
      <c r="PKW32"/>
      <c r="PKX32"/>
      <c r="PKY32"/>
      <c r="PKZ32"/>
      <c r="PLA32"/>
      <c r="PLB32"/>
      <c r="PLC32"/>
      <c r="PLD32"/>
      <c r="PLE32"/>
      <c r="PLF32"/>
      <c r="PLG32"/>
      <c r="PLH32"/>
      <c r="PLI32"/>
      <c r="PLJ32"/>
      <c r="PLK32"/>
      <c r="PLL32"/>
      <c r="PLM32"/>
      <c r="PLN32"/>
      <c r="PLO32"/>
      <c r="PLP32"/>
      <c r="PLQ32"/>
      <c r="PLR32"/>
      <c r="PLS32"/>
      <c r="PLT32"/>
      <c r="PLU32"/>
      <c r="PLV32"/>
      <c r="PLW32"/>
      <c r="PLX32"/>
      <c r="PLY32"/>
      <c r="PLZ32"/>
      <c r="PMA32"/>
      <c r="PMB32"/>
      <c r="PMC32"/>
      <c r="PMD32"/>
      <c r="PME32"/>
      <c r="PMF32"/>
      <c r="PMG32"/>
      <c r="PMH32"/>
      <c r="PMI32"/>
      <c r="PMJ32"/>
      <c r="PMK32"/>
      <c r="PML32"/>
      <c r="PMM32"/>
      <c r="PMN32"/>
      <c r="PMO32"/>
      <c r="PMP32"/>
      <c r="PMQ32"/>
      <c r="PMR32"/>
      <c r="PMS32"/>
      <c r="PMT32"/>
      <c r="PMU32"/>
      <c r="PMV32"/>
      <c r="PMW32"/>
      <c r="PMX32"/>
      <c r="PMY32"/>
      <c r="PMZ32"/>
      <c r="PNA32"/>
      <c r="PNB32"/>
      <c r="PNC32"/>
      <c r="PND32"/>
      <c r="PNE32"/>
      <c r="PNF32"/>
      <c r="PNG32"/>
      <c r="PNH32"/>
      <c r="PNI32"/>
      <c r="PNJ32"/>
      <c r="PNK32"/>
      <c r="PNL32"/>
      <c r="PNM32"/>
      <c r="PNN32"/>
      <c r="PNO32"/>
      <c r="PNP32"/>
      <c r="PNQ32"/>
      <c r="PNR32"/>
      <c r="PNS32"/>
      <c r="PNT32"/>
      <c r="PNU32"/>
      <c r="PNV32"/>
      <c r="PNW32"/>
      <c r="PNX32"/>
      <c r="PNY32"/>
      <c r="PNZ32"/>
      <c r="POA32"/>
      <c r="POB32"/>
      <c r="POC32"/>
      <c r="POD32"/>
      <c r="POE32"/>
      <c r="POF32"/>
      <c r="POG32"/>
      <c r="POH32"/>
      <c r="POI32"/>
      <c r="POJ32"/>
      <c r="POK32"/>
      <c r="POL32"/>
      <c r="POM32"/>
      <c r="PON32"/>
      <c r="POO32"/>
      <c r="POP32"/>
      <c r="POQ32"/>
      <c r="POR32"/>
      <c r="POS32"/>
      <c r="POT32"/>
      <c r="POU32"/>
      <c r="POV32"/>
      <c r="POW32"/>
      <c r="POX32"/>
      <c r="POY32"/>
      <c r="POZ32"/>
      <c r="PPA32"/>
      <c r="PPB32"/>
      <c r="PPC32"/>
      <c r="PPD32"/>
      <c r="PPE32"/>
      <c r="PPF32"/>
      <c r="PPG32"/>
      <c r="PPH32"/>
      <c r="PPI32"/>
      <c r="PPJ32"/>
      <c r="PPK32"/>
      <c r="PPL32"/>
      <c r="PPM32"/>
      <c r="PPN32"/>
      <c r="PPO32"/>
      <c r="PPP32"/>
      <c r="PPQ32"/>
      <c r="PPR32"/>
      <c r="PPS32"/>
      <c r="PPT32"/>
      <c r="PPU32"/>
      <c r="PPV32"/>
      <c r="PPW32"/>
      <c r="PPX32"/>
      <c r="PPY32"/>
      <c r="PPZ32"/>
      <c r="PQA32"/>
      <c r="PQB32"/>
      <c r="PQC32"/>
      <c r="PQD32"/>
      <c r="PQE32"/>
      <c r="PQF32"/>
      <c r="PQG32"/>
      <c r="PQH32"/>
      <c r="PQI32"/>
      <c r="PQJ32"/>
      <c r="PQK32"/>
      <c r="PQL32"/>
      <c r="PQM32"/>
      <c r="PQN32"/>
      <c r="PQO32"/>
      <c r="PQP32"/>
      <c r="PQQ32"/>
      <c r="PQR32"/>
      <c r="PQS32"/>
      <c r="PQT32"/>
      <c r="PQU32"/>
      <c r="PQV32"/>
      <c r="PQW32"/>
      <c r="PQX32"/>
      <c r="PQY32"/>
      <c r="PQZ32"/>
      <c r="PRA32"/>
      <c r="PRB32"/>
      <c r="PRC32"/>
      <c r="PRD32"/>
      <c r="PRE32"/>
      <c r="PRF32"/>
      <c r="PRG32"/>
      <c r="PRH32"/>
      <c r="PRI32"/>
      <c r="PRJ32"/>
      <c r="PRK32"/>
      <c r="PRL32"/>
      <c r="PRM32"/>
      <c r="PRN32"/>
      <c r="PRO32"/>
      <c r="PRP32"/>
      <c r="PRQ32"/>
      <c r="PRR32"/>
      <c r="PRS32"/>
      <c r="PRT32"/>
      <c r="PRU32"/>
      <c r="PRV32"/>
      <c r="PRW32"/>
      <c r="PRX32"/>
      <c r="PRY32"/>
      <c r="PRZ32"/>
      <c r="PSA32"/>
      <c r="PSB32"/>
      <c r="PSC32"/>
      <c r="PSD32"/>
      <c r="PSE32"/>
      <c r="PSF32"/>
      <c r="PSG32"/>
      <c r="PSH32"/>
      <c r="PSI32"/>
      <c r="PSJ32"/>
      <c r="PSK32"/>
      <c r="PSL32"/>
      <c r="PSM32"/>
      <c r="PSN32"/>
      <c r="PSO32"/>
      <c r="PSP32"/>
      <c r="PSQ32"/>
      <c r="PSR32"/>
      <c r="PSS32"/>
      <c r="PST32"/>
      <c r="PSU32"/>
      <c r="PSV32"/>
      <c r="PSW32"/>
      <c r="PSX32"/>
      <c r="PSY32"/>
      <c r="PSZ32"/>
      <c r="PTA32"/>
      <c r="PTB32"/>
      <c r="PTC32"/>
      <c r="PTD32"/>
      <c r="PTE32"/>
      <c r="PTF32"/>
      <c r="PTG32"/>
      <c r="PTH32"/>
      <c r="PTI32"/>
      <c r="PTJ32"/>
      <c r="PTK32"/>
      <c r="PTL32"/>
      <c r="PTM32"/>
      <c r="PTN32"/>
      <c r="PTO32"/>
      <c r="PTP32"/>
      <c r="PTQ32"/>
      <c r="PTR32"/>
      <c r="PTS32"/>
      <c r="PTT32"/>
      <c r="PTU32"/>
      <c r="PTV32"/>
      <c r="PTW32"/>
      <c r="PTX32"/>
      <c r="PTY32"/>
      <c r="PTZ32"/>
      <c r="PUA32"/>
      <c r="PUB32"/>
      <c r="PUC32"/>
      <c r="PUD32"/>
      <c r="PUE32"/>
      <c r="PUF32"/>
      <c r="PUG32"/>
      <c r="PUH32"/>
      <c r="PUI32"/>
      <c r="PUJ32"/>
      <c r="PUK32"/>
      <c r="PUL32"/>
      <c r="PUM32"/>
      <c r="PUN32"/>
      <c r="PUO32"/>
      <c r="PUP32"/>
      <c r="PUQ32"/>
      <c r="PUR32"/>
      <c r="PUS32"/>
      <c r="PUT32"/>
      <c r="PUU32"/>
      <c r="PUV32"/>
      <c r="PUW32"/>
      <c r="PUX32"/>
      <c r="PUY32"/>
      <c r="PUZ32"/>
      <c r="PVA32"/>
      <c r="PVB32"/>
      <c r="PVC32"/>
      <c r="PVD32"/>
      <c r="PVE32"/>
      <c r="PVF32"/>
      <c r="PVG32"/>
      <c r="PVH32"/>
      <c r="PVI32"/>
      <c r="PVJ32"/>
      <c r="PVK32"/>
      <c r="PVL32"/>
      <c r="PVM32"/>
      <c r="PVN32"/>
      <c r="PVO32"/>
      <c r="PVP32"/>
      <c r="PVQ32"/>
      <c r="PVR32"/>
      <c r="PVS32"/>
      <c r="PVT32"/>
      <c r="PVU32"/>
      <c r="PVV32"/>
      <c r="PVW32"/>
      <c r="PVX32"/>
      <c r="PVY32"/>
      <c r="PVZ32"/>
      <c r="PWA32"/>
      <c r="PWB32"/>
      <c r="PWC32"/>
      <c r="PWD32"/>
      <c r="PWE32"/>
      <c r="PWF32"/>
      <c r="PWG32"/>
      <c r="PWH32"/>
      <c r="PWI32"/>
      <c r="PWJ32"/>
      <c r="PWK32"/>
      <c r="PWL32"/>
      <c r="PWM32"/>
      <c r="PWN32"/>
      <c r="PWO32"/>
      <c r="PWP32"/>
      <c r="PWQ32"/>
      <c r="PWR32"/>
      <c r="PWS32"/>
      <c r="PWT32"/>
      <c r="PWU32"/>
      <c r="PWV32"/>
      <c r="PWW32"/>
      <c r="PWX32"/>
      <c r="PWY32"/>
      <c r="PWZ32"/>
      <c r="PXA32"/>
      <c r="PXB32"/>
      <c r="PXC32"/>
      <c r="PXD32"/>
      <c r="PXE32"/>
      <c r="PXF32"/>
      <c r="PXG32"/>
      <c r="PXH32"/>
      <c r="PXI32"/>
      <c r="PXJ32"/>
      <c r="PXK32"/>
      <c r="PXL32"/>
      <c r="PXM32"/>
      <c r="PXN32"/>
      <c r="PXO32"/>
      <c r="PXP32"/>
      <c r="PXQ32"/>
      <c r="PXR32"/>
      <c r="PXS32"/>
      <c r="PXT32"/>
      <c r="PXU32"/>
      <c r="PXV32"/>
      <c r="PXW32"/>
      <c r="PXX32"/>
      <c r="PXY32"/>
      <c r="PXZ32"/>
      <c r="PYA32"/>
      <c r="PYB32"/>
      <c r="PYC32"/>
      <c r="PYD32"/>
      <c r="PYE32"/>
      <c r="PYF32"/>
      <c r="PYG32"/>
      <c r="PYH32"/>
      <c r="PYI32"/>
      <c r="PYJ32"/>
      <c r="PYK32"/>
      <c r="PYL32"/>
      <c r="PYM32"/>
      <c r="PYN32"/>
      <c r="PYO32"/>
      <c r="PYP32"/>
      <c r="PYQ32"/>
      <c r="PYR32"/>
      <c r="PYS32"/>
      <c r="PYT32"/>
      <c r="PYU32"/>
      <c r="PYV32"/>
      <c r="PYW32"/>
      <c r="PYX32"/>
      <c r="PYY32"/>
      <c r="PYZ32"/>
      <c r="PZA32"/>
      <c r="PZB32"/>
      <c r="PZC32"/>
      <c r="PZD32"/>
      <c r="PZE32"/>
      <c r="PZF32"/>
      <c r="PZG32"/>
      <c r="PZH32"/>
      <c r="PZI32"/>
      <c r="PZJ32"/>
      <c r="PZK32"/>
      <c r="PZL32"/>
      <c r="PZM32"/>
      <c r="PZN32"/>
      <c r="PZO32"/>
      <c r="PZP32"/>
      <c r="PZQ32"/>
      <c r="PZR32"/>
      <c r="PZS32"/>
      <c r="PZT32"/>
      <c r="PZU32"/>
      <c r="PZV32"/>
      <c r="PZW32"/>
      <c r="PZX32"/>
      <c r="PZY32"/>
      <c r="PZZ32"/>
      <c r="QAA32"/>
      <c r="QAB32"/>
      <c r="QAC32"/>
      <c r="QAD32"/>
      <c r="QAE32"/>
      <c r="QAF32"/>
      <c r="QAG32"/>
      <c r="QAH32"/>
      <c r="QAI32"/>
      <c r="QAJ32"/>
      <c r="QAK32"/>
      <c r="QAL32"/>
      <c r="QAM32"/>
      <c r="QAN32"/>
      <c r="QAO32"/>
      <c r="QAP32"/>
      <c r="QAQ32"/>
      <c r="QAR32"/>
      <c r="QAS32"/>
      <c r="QAT32"/>
      <c r="QAU32"/>
      <c r="QAV32"/>
      <c r="QAW32"/>
      <c r="QAX32"/>
      <c r="QAY32"/>
      <c r="QAZ32"/>
      <c r="QBA32"/>
      <c r="QBB32"/>
      <c r="QBC32"/>
      <c r="QBD32"/>
      <c r="QBE32"/>
      <c r="QBF32"/>
      <c r="QBG32"/>
      <c r="QBH32"/>
      <c r="QBI32"/>
      <c r="QBJ32"/>
      <c r="QBK32"/>
      <c r="QBL32"/>
      <c r="QBM32"/>
      <c r="QBN32"/>
      <c r="QBO32"/>
      <c r="QBP32"/>
      <c r="QBQ32"/>
      <c r="QBR32"/>
      <c r="QBS32"/>
      <c r="QBT32"/>
      <c r="QBU32"/>
      <c r="QBV32"/>
      <c r="QBW32"/>
      <c r="QBX32"/>
      <c r="QBY32"/>
      <c r="QBZ32"/>
      <c r="QCA32"/>
      <c r="QCB32"/>
      <c r="QCC32"/>
      <c r="QCD32"/>
      <c r="QCE32"/>
      <c r="QCF32"/>
      <c r="QCG32"/>
      <c r="QCH32"/>
      <c r="QCI32"/>
      <c r="QCJ32"/>
      <c r="QCK32"/>
      <c r="QCL32"/>
      <c r="QCM32"/>
      <c r="QCN32"/>
      <c r="QCO32"/>
      <c r="QCP32"/>
      <c r="QCQ32"/>
      <c r="QCR32"/>
      <c r="QCS32"/>
      <c r="QCT32"/>
      <c r="QCU32"/>
      <c r="QCV32"/>
      <c r="QCW32"/>
      <c r="QCX32"/>
      <c r="QCY32"/>
      <c r="QCZ32"/>
      <c r="QDA32"/>
      <c r="QDB32"/>
      <c r="QDC32"/>
      <c r="QDD32"/>
      <c r="QDE32"/>
      <c r="QDF32"/>
      <c r="QDG32"/>
      <c r="QDH32"/>
      <c r="QDI32"/>
      <c r="QDJ32"/>
      <c r="QDK32"/>
      <c r="QDL32"/>
      <c r="QDM32"/>
      <c r="QDN32"/>
      <c r="QDO32"/>
      <c r="QDP32"/>
      <c r="QDQ32"/>
      <c r="QDR32"/>
      <c r="QDS32"/>
      <c r="QDT32"/>
      <c r="QDU32"/>
      <c r="QDV32"/>
      <c r="QDW32"/>
      <c r="QDX32"/>
      <c r="QDY32"/>
      <c r="QDZ32"/>
      <c r="QEA32"/>
      <c r="QEB32"/>
      <c r="QEC32"/>
      <c r="QED32"/>
      <c r="QEE32"/>
      <c r="QEF32"/>
      <c r="QEG32"/>
      <c r="QEH32"/>
      <c r="QEI32"/>
      <c r="QEJ32"/>
      <c r="QEK32"/>
      <c r="QEL32"/>
      <c r="QEM32"/>
      <c r="QEN32"/>
      <c r="QEO32"/>
      <c r="QEP32"/>
      <c r="QEQ32"/>
      <c r="QER32"/>
      <c r="QES32"/>
      <c r="QET32"/>
      <c r="QEU32"/>
      <c r="QEV32"/>
      <c r="QEW32"/>
      <c r="QEX32"/>
      <c r="QEY32"/>
      <c r="QEZ32"/>
      <c r="QFA32"/>
      <c r="QFB32"/>
      <c r="QFC32"/>
      <c r="QFD32"/>
      <c r="QFE32"/>
      <c r="QFF32"/>
      <c r="QFG32"/>
      <c r="QFH32"/>
      <c r="QFI32"/>
      <c r="QFJ32"/>
      <c r="QFK32"/>
      <c r="QFL32"/>
      <c r="QFM32"/>
      <c r="QFN32"/>
      <c r="QFO32"/>
      <c r="QFP32"/>
      <c r="QFQ32"/>
      <c r="QFR32"/>
      <c r="QFS32"/>
      <c r="QFT32"/>
      <c r="QFU32"/>
      <c r="QFV32"/>
      <c r="QFW32"/>
      <c r="QFX32"/>
      <c r="QFY32"/>
      <c r="QFZ32"/>
      <c r="QGA32"/>
      <c r="QGB32"/>
      <c r="QGC32"/>
      <c r="QGD32"/>
      <c r="QGE32"/>
      <c r="QGF32"/>
      <c r="QGG32"/>
      <c r="QGH32"/>
      <c r="QGI32"/>
      <c r="QGJ32"/>
      <c r="QGK32"/>
      <c r="QGL32"/>
      <c r="QGM32"/>
      <c r="QGN32"/>
      <c r="QGO32"/>
      <c r="QGP32"/>
      <c r="QGQ32"/>
      <c r="QGR32"/>
      <c r="QGS32"/>
      <c r="QGT32"/>
      <c r="QGU32"/>
      <c r="QGV32"/>
      <c r="QGW32"/>
      <c r="QGX32"/>
      <c r="QGY32"/>
      <c r="QGZ32"/>
      <c r="QHA32"/>
      <c r="QHB32"/>
      <c r="QHC32"/>
      <c r="QHD32"/>
      <c r="QHE32"/>
      <c r="QHF32"/>
      <c r="QHG32"/>
      <c r="QHH32"/>
      <c r="QHI32"/>
      <c r="QHJ32"/>
      <c r="QHK32"/>
      <c r="QHL32"/>
      <c r="QHM32"/>
      <c r="QHN32"/>
      <c r="QHO32"/>
      <c r="QHP32"/>
      <c r="QHQ32"/>
      <c r="QHR32"/>
      <c r="QHS32"/>
      <c r="QHT32"/>
      <c r="QHU32"/>
      <c r="QHV32"/>
      <c r="QHW32"/>
      <c r="QHX32"/>
      <c r="QHY32"/>
      <c r="QHZ32"/>
      <c r="QIA32"/>
      <c r="QIB32"/>
      <c r="QIC32"/>
      <c r="QID32"/>
      <c r="QIE32"/>
      <c r="QIF32"/>
      <c r="QIG32"/>
      <c r="QIH32"/>
      <c r="QII32"/>
      <c r="QIJ32"/>
      <c r="QIK32"/>
      <c r="QIL32"/>
      <c r="QIM32"/>
      <c r="QIN32"/>
      <c r="QIO32"/>
      <c r="QIP32"/>
      <c r="QIQ32"/>
      <c r="QIR32"/>
      <c r="QIS32"/>
      <c r="QIT32"/>
      <c r="QIU32"/>
      <c r="QIV32"/>
      <c r="QIW32"/>
      <c r="QIX32"/>
      <c r="QIY32"/>
      <c r="QIZ32"/>
      <c r="QJA32"/>
      <c r="QJB32"/>
      <c r="QJC32"/>
      <c r="QJD32"/>
      <c r="QJE32"/>
      <c r="QJF32"/>
      <c r="QJG32"/>
      <c r="QJH32"/>
      <c r="QJI32"/>
      <c r="QJJ32"/>
      <c r="QJK32"/>
      <c r="QJL32"/>
      <c r="QJM32"/>
      <c r="QJN32"/>
      <c r="QJO32"/>
      <c r="QJP32"/>
      <c r="QJQ32"/>
      <c r="QJR32"/>
      <c r="QJS32"/>
      <c r="QJT32"/>
      <c r="QJU32"/>
      <c r="QJV32"/>
      <c r="QJW32"/>
      <c r="QJX32"/>
      <c r="QJY32"/>
      <c r="QJZ32"/>
      <c r="QKA32"/>
      <c r="QKB32"/>
      <c r="QKC32"/>
      <c r="QKD32"/>
      <c r="QKE32"/>
      <c r="QKF32"/>
      <c r="QKG32"/>
      <c r="QKH32"/>
      <c r="QKI32"/>
      <c r="QKJ32"/>
      <c r="QKK32"/>
      <c r="QKL32"/>
      <c r="QKM32"/>
      <c r="QKN32"/>
      <c r="QKO32"/>
      <c r="QKP32"/>
      <c r="QKQ32"/>
      <c r="QKR32"/>
      <c r="QKS32"/>
      <c r="QKT32"/>
      <c r="QKU32"/>
      <c r="QKV32"/>
      <c r="QKW32"/>
      <c r="QKX32"/>
      <c r="QKY32"/>
      <c r="QKZ32"/>
      <c r="QLA32"/>
      <c r="QLB32"/>
      <c r="QLC32"/>
      <c r="QLD32"/>
      <c r="QLE32"/>
      <c r="QLF32"/>
      <c r="QLG32"/>
      <c r="QLH32"/>
      <c r="QLI32"/>
      <c r="QLJ32"/>
      <c r="QLK32"/>
      <c r="QLL32"/>
      <c r="QLM32"/>
      <c r="QLN32"/>
      <c r="QLO32"/>
      <c r="QLP32"/>
      <c r="QLQ32"/>
      <c r="QLR32"/>
      <c r="QLS32"/>
      <c r="QLT32"/>
      <c r="QLU32"/>
      <c r="QLV32"/>
      <c r="QLW32"/>
      <c r="QLX32"/>
      <c r="QLY32"/>
      <c r="QLZ32"/>
      <c r="QMA32"/>
      <c r="QMB32"/>
      <c r="QMC32"/>
      <c r="QMD32"/>
      <c r="QME32"/>
      <c r="QMF32"/>
      <c r="QMG32"/>
      <c r="QMH32"/>
      <c r="QMI32"/>
      <c r="QMJ32"/>
      <c r="QMK32"/>
      <c r="QML32"/>
      <c r="QMM32"/>
      <c r="QMN32"/>
      <c r="QMO32"/>
      <c r="QMP32"/>
      <c r="QMQ32"/>
      <c r="QMR32"/>
      <c r="QMS32"/>
      <c r="QMT32"/>
      <c r="QMU32"/>
      <c r="QMV32"/>
      <c r="QMW32"/>
      <c r="QMX32"/>
      <c r="QMY32"/>
      <c r="QMZ32"/>
      <c r="QNA32"/>
      <c r="QNB32"/>
      <c r="QNC32"/>
      <c r="QND32"/>
      <c r="QNE32"/>
      <c r="QNF32"/>
      <c r="QNG32"/>
      <c r="QNH32"/>
      <c r="QNI32"/>
      <c r="QNJ32"/>
      <c r="QNK32"/>
      <c r="QNL32"/>
      <c r="QNM32"/>
      <c r="QNN32"/>
      <c r="QNO32"/>
      <c r="QNP32"/>
      <c r="QNQ32"/>
      <c r="QNR32"/>
      <c r="QNS32"/>
      <c r="QNT32"/>
      <c r="QNU32"/>
      <c r="QNV32"/>
      <c r="QNW32"/>
      <c r="QNX32"/>
      <c r="QNY32"/>
      <c r="QNZ32"/>
      <c r="QOA32"/>
      <c r="QOB32"/>
      <c r="QOC32"/>
      <c r="QOD32"/>
      <c r="QOE32"/>
      <c r="QOF32"/>
      <c r="QOG32"/>
      <c r="QOH32"/>
      <c r="QOI32"/>
      <c r="QOJ32"/>
      <c r="QOK32"/>
      <c r="QOL32"/>
      <c r="QOM32"/>
      <c r="QON32"/>
      <c r="QOO32"/>
      <c r="QOP32"/>
      <c r="QOQ32"/>
      <c r="QOR32"/>
      <c r="QOS32"/>
      <c r="QOT32"/>
      <c r="QOU32"/>
      <c r="QOV32"/>
      <c r="QOW32"/>
      <c r="QOX32"/>
      <c r="QOY32"/>
      <c r="QOZ32"/>
      <c r="QPA32"/>
      <c r="QPB32"/>
      <c r="QPC32"/>
      <c r="QPD32"/>
      <c r="QPE32"/>
      <c r="QPF32"/>
      <c r="QPG32"/>
      <c r="QPH32"/>
      <c r="QPI32"/>
      <c r="QPJ32"/>
      <c r="QPK32"/>
      <c r="QPL32"/>
      <c r="QPM32"/>
      <c r="QPN32"/>
      <c r="QPO32"/>
      <c r="QPP32"/>
      <c r="QPQ32"/>
      <c r="QPR32"/>
      <c r="QPS32"/>
      <c r="QPT32"/>
      <c r="QPU32"/>
      <c r="QPV32"/>
      <c r="QPW32"/>
      <c r="QPX32"/>
      <c r="QPY32"/>
      <c r="QPZ32"/>
      <c r="QQA32"/>
      <c r="QQB32"/>
      <c r="QQC32"/>
      <c r="QQD32"/>
      <c r="QQE32"/>
      <c r="QQF32"/>
      <c r="QQG32"/>
      <c r="QQH32"/>
      <c r="QQI32"/>
      <c r="QQJ32"/>
      <c r="QQK32"/>
      <c r="QQL32"/>
      <c r="QQM32"/>
      <c r="QQN32"/>
      <c r="QQO32"/>
      <c r="QQP32"/>
      <c r="QQQ32"/>
      <c r="QQR32"/>
      <c r="QQS32"/>
      <c r="QQT32"/>
      <c r="QQU32"/>
      <c r="QQV32"/>
      <c r="QQW32"/>
      <c r="QQX32"/>
      <c r="QQY32"/>
      <c r="QQZ32"/>
      <c r="QRA32"/>
      <c r="QRB32"/>
      <c r="QRC32"/>
      <c r="QRD32"/>
      <c r="QRE32"/>
      <c r="QRF32"/>
      <c r="QRG32"/>
      <c r="QRH32"/>
      <c r="QRI32"/>
      <c r="QRJ32"/>
      <c r="QRK32"/>
      <c r="QRL32"/>
      <c r="QRM32"/>
      <c r="QRN32"/>
      <c r="QRO32"/>
      <c r="QRP32"/>
      <c r="QRQ32"/>
      <c r="QRR32"/>
      <c r="QRS32"/>
      <c r="QRT32"/>
      <c r="QRU32"/>
      <c r="QRV32"/>
      <c r="QRW32"/>
      <c r="QRX32"/>
      <c r="QRY32"/>
      <c r="QRZ32"/>
      <c r="QSA32"/>
      <c r="QSB32"/>
      <c r="QSC32"/>
      <c r="QSD32"/>
      <c r="QSE32"/>
      <c r="QSF32"/>
      <c r="QSG32"/>
      <c r="QSH32"/>
      <c r="QSI32"/>
      <c r="QSJ32"/>
      <c r="QSK32"/>
      <c r="QSL32"/>
      <c r="QSM32"/>
      <c r="QSN32"/>
      <c r="QSO32"/>
      <c r="QSP32"/>
      <c r="QSQ32"/>
      <c r="QSR32"/>
      <c r="QSS32"/>
      <c r="QST32"/>
      <c r="QSU32"/>
      <c r="QSV32"/>
      <c r="QSW32"/>
      <c r="QSX32"/>
      <c r="QSY32"/>
      <c r="QSZ32"/>
      <c r="QTA32"/>
      <c r="QTB32"/>
      <c r="QTC32"/>
      <c r="QTD32"/>
      <c r="QTE32"/>
      <c r="QTF32"/>
      <c r="QTG32"/>
      <c r="QTH32"/>
      <c r="QTI32"/>
      <c r="QTJ32"/>
      <c r="QTK32"/>
      <c r="QTL32"/>
      <c r="QTM32"/>
      <c r="QTN32"/>
      <c r="QTO32"/>
      <c r="QTP32"/>
      <c r="QTQ32"/>
      <c r="QTR32"/>
      <c r="QTS32"/>
      <c r="QTT32"/>
      <c r="QTU32"/>
      <c r="QTV32"/>
      <c r="QTW32"/>
      <c r="QTX32"/>
      <c r="QTY32"/>
      <c r="QTZ32"/>
      <c r="QUA32"/>
      <c r="QUB32"/>
      <c r="QUC32"/>
      <c r="QUD32"/>
      <c r="QUE32"/>
      <c r="QUF32"/>
      <c r="QUG32"/>
      <c r="QUH32"/>
      <c r="QUI32"/>
      <c r="QUJ32"/>
      <c r="QUK32"/>
      <c r="QUL32"/>
      <c r="QUM32"/>
      <c r="QUN32"/>
      <c r="QUO32"/>
      <c r="QUP32"/>
      <c r="QUQ32"/>
      <c r="QUR32"/>
      <c r="QUS32"/>
      <c r="QUT32"/>
      <c r="QUU32"/>
      <c r="QUV32"/>
      <c r="QUW32"/>
      <c r="QUX32"/>
      <c r="QUY32"/>
      <c r="QUZ32"/>
      <c r="QVA32"/>
      <c r="QVB32"/>
      <c r="QVC32"/>
      <c r="QVD32"/>
      <c r="QVE32"/>
      <c r="QVF32"/>
      <c r="QVG32"/>
      <c r="QVH32"/>
      <c r="QVI32"/>
      <c r="QVJ32"/>
      <c r="QVK32"/>
      <c r="QVL32"/>
      <c r="QVM32"/>
      <c r="QVN32"/>
      <c r="QVO32"/>
      <c r="QVP32"/>
      <c r="QVQ32"/>
      <c r="QVR32"/>
      <c r="QVS32"/>
      <c r="QVT32"/>
      <c r="QVU32"/>
      <c r="QVV32"/>
      <c r="QVW32"/>
      <c r="QVX32"/>
      <c r="QVY32"/>
      <c r="QVZ32"/>
      <c r="QWA32"/>
      <c r="QWB32"/>
      <c r="QWC32"/>
      <c r="QWD32"/>
      <c r="QWE32"/>
      <c r="QWF32"/>
      <c r="QWG32"/>
      <c r="QWH32"/>
      <c r="QWI32"/>
      <c r="QWJ32"/>
      <c r="QWK32"/>
      <c r="QWL32"/>
      <c r="QWM32"/>
      <c r="QWN32"/>
      <c r="QWO32"/>
      <c r="QWP32"/>
      <c r="QWQ32"/>
      <c r="QWR32"/>
      <c r="QWS32"/>
      <c r="QWT32"/>
      <c r="QWU32"/>
      <c r="QWV32"/>
      <c r="QWW32"/>
      <c r="QWX32"/>
      <c r="QWY32"/>
      <c r="QWZ32"/>
      <c r="QXA32"/>
      <c r="QXB32"/>
      <c r="QXC32"/>
      <c r="QXD32"/>
      <c r="QXE32"/>
      <c r="QXF32"/>
      <c r="QXG32"/>
      <c r="QXH32"/>
      <c r="QXI32"/>
      <c r="QXJ32"/>
      <c r="QXK32"/>
      <c r="QXL32"/>
      <c r="QXM32"/>
      <c r="QXN32"/>
      <c r="QXO32"/>
      <c r="QXP32"/>
      <c r="QXQ32"/>
      <c r="QXR32"/>
      <c r="QXS32"/>
      <c r="QXT32"/>
      <c r="QXU32"/>
      <c r="QXV32"/>
      <c r="QXW32"/>
      <c r="QXX32"/>
      <c r="QXY32"/>
      <c r="QXZ32"/>
      <c r="QYA32"/>
      <c r="QYB32"/>
      <c r="QYC32"/>
      <c r="QYD32"/>
      <c r="QYE32"/>
      <c r="QYF32"/>
      <c r="QYG32"/>
      <c r="QYH32"/>
      <c r="QYI32"/>
      <c r="QYJ32"/>
      <c r="QYK32"/>
      <c r="QYL32"/>
      <c r="QYM32"/>
      <c r="QYN32"/>
      <c r="QYO32"/>
      <c r="QYP32"/>
      <c r="QYQ32"/>
      <c r="QYR32"/>
      <c r="QYS32"/>
      <c r="QYT32"/>
      <c r="QYU32"/>
      <c r="QYV32"/>
      <c r="QYW32"/>
      <c r="QYX32"/>
      <c r="QYY32"/>
      <c r="QYZ32"/>
      <c r="QZA32"/>
      <c r="QZB32"/>
      <c r="QZC32"/>
      <c r="QZD32"/>
      <c r="QZE32"/>
      <c r="QZF32"/>
      <c r="QZG32"/>
      <c r="QZH32"/>
      <c r="QZI32"/>
      <c r="QZJ32"/>
      <c r="QZK32"/>
      <c r="QZL32"/>
      <c r="QZM32"/>
      <c r="QZN32"/>
      <c r="QZO32"/>
      <c r="QZP32"/>
      <c r="QZQ32"/>
      <c r="QZR32"/>
      <c r="QZS32"/>
      <c r="QZT32"/>
      <c r="QZU32"/>
      <c r="QZV32"/>
      <c r="QZW32"/>
      <c r="QZX32"/>
      <c r="QZY32"/>
      <c r="QZZ32"/>
      <c r="RAA32"/>
      <c r="RAB32"/>
      <c r="RAC32"/>
      <c r="RAD32"/>
      <c r="RAE32"/>
      <c r="RAF32"/>
      <c r="RAG32"/>
      <c r="RAH32"/>
      <c r="RAI32"/>
      <c r="RAJ32"/>
      <c r="RAK32"/>
      <c r="RAL32"/>
      <c r="RAM32"/>
      <c r="RAN32"/>
      <c r="RAO32"/>
      <c r="RAP32"/>
      <c r="RAQ32"/>
      <c r="RAR32"/>
      <c r="RAS32"/>
      <c r="RAT32"/>
      <c r="RAU32"/>
      <c r="RAV32"/>
      <c r="RAW32"/>
      <c r="RAX32"/>
      <c r="RAY32"/>
      <c r="RAZ32"/>
      <c r="RBA32"/>
      <c r="RBB32"/>
      <c r="RBC32"/>
      <c r="RBD32"/>
      <c r="RBE32"/>
      <c r="RBF32"/>
      <c r="RBG32"/>
      <c r="RBH32"/>
      <c r="RBI32"/>
      <c r="RBJ32"/>
      <c r="RBK32"/>
      <c r="RBL32"/>
      <c r="RBM32"/>
      <c r="RBN32"/>
      <c r="RBO32"/>
      <c r="RBP32"/>
      <c r="RBQ32"/>
      <c r="RBR32"/>
      <c r="RBS32"/>
      <c r="RBT32"/>
      <c r="RBU32"/>
      <c r="RBV32"/>
      <c r="RBW32"/>
      <c r="RBX32"/>
      <c r="RBY32"/>
      <c r="RBZ32"/>
      <c r="RCA32"/>
      <c r="RCB32"/>
      <c r="RCC32"/>
      <c r="RCD32"/>
      <c r="RCE32"/>
      <c r="RCF32"/>
      <c r="RCG32"/>
      <c r="RCH32"/>
      <c r="RCI32"/>
      <c r="RCJ32"/>
      <c r="RCK32"/>
      <c r="RCL32"/>
      <c r="RCM32"/>
      <c r="RCN32"/>
      <c r="RCO32"/>
      <c r="RCP32"/>
      <c r="RCQ32"/>
      <c r="RCR32"/>
      <c r="RCS32"/>
      <c r="RCT32"/>
      <c r="RCU32"/>
      <c r="RCV32"/>
      <c r="RCW32"/>
      <c r="RCX32"/>
      <c r="RCY32"/>
      <c r="RCZ32"/>
      <c r="RDA32"/>
      <c r="RDB32"/>
      <c r="RDC32"/>
      <c r="RDD32"/>
      <c r="RDE32"/>
      <c r="RDF32"/>
      <c r="RDG32"/>
      <c r="RDH32"/>
      <c r="RDI32"/>
      <c r="RDJ32"/>
      <c r="RDK32"/>
      <c r="RDL32"/>
      <c r="RDM32"/>
      <c r="RDN32"/>
      <c r="RDO32"/>
      <c r="RDP32"/>
      <c r="RDQ32"/>
      <c r="RDR32"/>
      <c r="RDS32"/>
      <c r="RDT32"/>
      <c r="RDU32"/>
      <c r="RDV32"/>
      <c r="RDW32"/>
      <c r="RDX32"/>
      <c r="RDY32"/>
      <c r="RDZ32"/>
      <c r="REA32"/>
      <c r="REB32"/>
      <c r="REC32"/>
      <c r="RED32"/>
      <c r="REE32"/>
      <c r="REF32"/>
      <c r="REG32"/>
      <c r="REH32"/>
      <c r="REI32"/>
      <c r="REJ32"/>
      <c r="REK32"/>
      <c r="REL32"/>
      <c r="REM32"/>
      <c r="REN32"/>
      <c r="REO32"/>
      <c r="REP32"/>
      <c r="REQ32"/>
      <c r="RER32"/>
      <c r="RES32"/>
      <c r="RET32"/>
      <c r="REU32"/>
      <c r="REV32"/>
      <c r="REW32"/>
      <c r="REX32"/>
      <c r="REY32"/>
      <c r="REZ32"/>
      <c r="RFA32"/>
      <c r="RFB32"/>
      <c r="RFC32"/>
      <c r="RFD32"/>
      <c r="RFE32"/>
      <c r="RFF32"/>
      <c r="RFG32"/>
      <c r="RFH32"/>
      <c r="RFI32"/>
      <c r="RFJ32"/>
      <c r="RFK32"/>
      <c r="RFL32"/>
      <c r="RFM32"/>
      <c r="RFN32"/>
      <c r="RFO32"/>
      <c r="RFP32"/>
      <c r="RFQ32"/>
      <c r="RFR32"/>
      <c r="RFS32"/>
      <c r="RFT32"/>
      <c r="RFU32"/>
      <c r="RFV32"/>
      <c r="RFW32"/>
      <c r="RFX32"/>
      <c r="RFY32"/>
      <c r="RFZ32"/>
      <c r="RGA32"/>
      <c r="RGB32"/>
      <c r="RGC32"/>
      <c r="RGD32"/>
      <c r="RGE32"/>
      <c r="RGF32"/>
      <c r="RGG32"/>
      <c r="RGH32"/>
      <c r="RGI32"/>
      <c r="RGJ32"/>
      <c r="RGK32"/>
      <c r="RGL32"/>
      <c r="RGM32"/>
      <c r="RGN32"/>
      <c r="RGO32"/>
      <c r="RGP32"/>
      <c r="RGQ32"/>
      <c r="RGR32"/>
      <c r="RGS32"/>
      <c r="RGT32"/>
      <c r="RGU32"/>
      <c r="RGV32"/>
      <c r="RGW32"/>
      <c r="RGX32"/>
      <c r="RGY32"/>
      <c r="RGZ32"/>
      <c r="RHA32"/>
      <c r="RHB32"/>
      <c r="RHC32"/>
      <c r="RHD32"/>
      <c r="RHE32"/>
      <c r="RHF32"/>
      <c r="RHG32"/>
      <c r="RHH32"/>
      <c r="RHI32"/>
      <c r="RHJ32"/>
      <c r="RHK32"/>
      <c r="RHL32"/>
      <c r="RHM32"/>
      <c r="RHN32"/>
      <c r="RHO32"/>
      <c r="RHP32"/>
      <c r="RHQ32"/>
      <c r="RHR32"/>
      <c r="RHS32"/>
      <c r="RHT32"/>
      <c r="RHU32"/>
      <c r="RHV32"/>
      <c r="RHW32"/>
      <c r="RHX32"/>
      <c r="RHY32"/>
      <c r="RHZ32"/>
      <c r="RIA32"/>
      <c r="RIB32"/>
      <c r="RIC32"/>
      <c r="RID32"/>
      <c r="RIE32"/>
      <c r="RIF32"/>
      <c r="RIG32"/>
      <c r="RIH32"/>
      <c r="RII32"/>
      <c r="RIJ32"/>
      <c r="RIK32"/>
      <c r="RIL32"/>
      <c r="RIM32"/>
      <c r="RIN32"/>
      <c r="RIO32"/>
      <c r="RIP32"/>
      <c r="RIQ32"/>
      <c r="RIR32"/>
      <c r="RIS32"/>
      <c r="RIT32"/>
      <c r="RIU32"/>
      <c r="RIV32"/>
      <c r="RIW32"/>
      <c r="RIX32"/>
      <c r="RIY32"/>
      <c r="RIZ32"/>
      <c r="RJA32"/>
      <c r="RJB32"/>
      <c r="RJC32"/>
      <c r="RJD32"/>
      <c r="RJE32"/>
      <c r="RJF32"/>
      <c r="RJG32"/>
      <c r="RJH32"/>
      <c r="RJI32"/>
      <c r="RJJ32"/>
      <c r="RJK32"/>
      <c r="RJL32"/>
      <c r="RJM32"/>
      <c r="RJN32"/>
      <c r="RJO32"/>
      <c r="RJP32"/>
      <c r="RJQ32"/>
      <c r="RJR32"/>
      <c r="RJS32"/>
      <c r="RJT32"/>
      <c r="RJU32"/>
      <c r="RJV32"/>
      <c r="RJW32"/>
      <c r="RJX32"/>
      <c r="RJY32"/>
      <c r="RJZ32"/>
      <c r="RKA32"/>
      <c r="RKB32"/>
      <c r="RKC32"/>
      <c r="RKD32"/>
      <c r="RKE32"/>
      <c r="RKF32"/>
      <c r="RKG32"/>
      <c r="RKH32"/>
      <c r="RKI32"/>
      <c r="RKJ32"/>
      <c r="RKK32"/>
      <c r="RKL32"/>
      <c r="RKM32"/>
      <c r="RKN32"/>
      <c r="RKO32"/>
      <c r="RKP32"/>
      <c r="RKQ32"/>
      <c r="RKR32"/>
      <c r="RKS32"/>
      <c r="RKT32"/>
      <c r="RKU32"/>
      <c r="RKV32"/>
      <c r="RKW32"/>
      <c r="RKX32"/>
      <c r="RKY32"/>
      <c r="RKZ32"/>
      <c r="RLA32"/>
      <c r="RLB32"/>
      <c r="RLC32"/>
      <c r="RLD32"/>
      <c r="RLE32"/>
      <c r="RLF32"/>
      <c r="RLG32"/>
      <c r="RLH32"/>
      <c r="RLI32"/>
      <c r="RLJ32"/>
      <c r="RLK32"/>
      <c r="RLL32"/>
      <c r="RLM32"/>
      <c r="RLN32"/>
      <c r="RLO32"/>
      <c r="RLP32"/>
      <c r="RLQ32"/>
      <c r="RLR32"/>
      <c r="RLS32"/>
      <c r="RLT32"/>
      <c r="RLU32"/>
      <c r="RLV32"/>
      <c r="RLW32"/>
      <c r="RLX32"/>
      <c r="RLY32"/>
      <c r="RLZ32"/>
      <c r="RMA32"/>
      <c r="RMB32"/>
      <c r="RMC32"/>
      <c r="RMD32"/>
      <c r="RME32"/>
      <c r="RMF32"/>
      <c r="RMG32"/>
      <c r="RMH32"/>
      <c r="RMI32"/>
      <c r="RMJ32"/>
      <c r="RMK32"/>
      <c r="RML32"/>
      <c r="RMM32"/>
      <c r="RMN32"/>
      <c r="RMO32"/>
      <c r="RMP32"/>
      <c r="RMQ32"/>
      <c r="RMR32"/>
      <c r="RMS32"/>
      <c r="RMT32"/>
      <c r="RMU32"/>
      <c r="RMV32"/>
      <c r="RMW32"/>
      <c r="RMX32"/>
      <c r="RMY32"/>
      <c r="RMZ32"/>
      <c r="RNA32"/>
      <c r="RNB32"/>
      <c r="RNC32"/>
      <c r="RND32"/>
      <c r="RNE32"/>
      <c r="RNF32"/>
      <c r="RNG32"/>
      <c r="RNH32"/>
      <c r="RNI32"/>
      <c r="RNJ32"/>
      <c r="RNK32"/>
      <c r="RNL32"/>
      <c r="RNM32"/>
      <c r="RNN32"/>
      <c r="RNO32"/>
      <c r="RNP32"/>
      <c r="RNQ32"/>
      <c r="RNR32"/>
      <c r="RNS32"/>
      <c r="RNT32"/>
      <c r="RNU32"/>
      <c r="RNV32"/>
      <c r="RNW32"/>
      <c r="RNX32"/>
      <c r="RNY32"/>
      <c r="RNZ32"/>
      <c r="ROA32"/>
      <c r="ROB32"/>
      <c r="ROC32"/>
      <c r="ROD32"/>
      <c r="ROE32"/>
      <c r="ROF32"/>
      <c r="ROG32"/>
      <c r="ROH32"/>
      <c r="ROI32"/>
      <c r="ROJ32"/>
      <c r="ROK32"/>
      <c r="ROL32"/>
      <c r="ROM32"/>
      <c r="RON32"/>
      <c r="ROO32"/>
      <c r="ROP32"/>
      <c r="ROQ32"/>
      <c r="ROR32"/>
      <c r="ROS32"/>
      <c r="ROT32"/>
      <c r="ROU32"/>
      <c r="ROV32"/>
      <c r="ROW32"/>
      <c r="ROX32"/>
      <c r="ROY32"/>
      <c r="ROZ32"/>
      <c r="RPA32"/>
      <c r="RPB32"/>
      <c r="RPC32"/>
      <c r="RPD32"/>
      <c r="RPE32"/>
      <c r="RPF32"/>
      <c r="RPG32"/>
      <c r="RPH32"/>
      <c r="RPI32"/>
      <c r="RPJ32"/>
      <c r="RPK32"/>
      <c r="RPL32"/>
      <c r="RPM32"/>
      <c r="RPN32"/>
      <c r="RPO32"/>
      <c r="RPP32"/>
      <c r="RPQ32"/>
      <c r="RPR32"/>
      <c r="RPS32"/>
      <c r="RPT32"/>
      <c r="RPU32"/>
      <c r="RPV32"/>
      <c r="RPW32"/>
      <c r="RPX32"/>
      <c r="RPY32"/>
      <c r="RPZ32"/>
      <c r="RQA32"/>
      <c r="RQB32"/>
      <c r="RQC32"/>
      <c r="RQD32"/>
      <c r="RQE32"/>
      <c r="RQF32"/>
      <c r="RQG32"/>
      <c r="RQH32"/>
      <c r="RQI32"/>
      <c r="RQJ32"/>
      <c r="RQK32"/>
      <c r="RQL32"/>
      <c r="RQM32"/>
      <c r="RQN32"/>
      <c r="RQO32"/>
      <c r="RQP32"/>
      <c r="RQQ32"/>
      <c r="RQR32"/>
      <c r="RQS32"/>
      <c r="RQT32"/>
      <c r="RQU32"/>
      <c r="RQV32"/>
      <c r="RQW32"/>
      <c r="RQX32"/>
      <c r="RQY32"/>
      <c r="RQZ32"/>
      <c r="RRA32"/>
      <c r="RRB32"/>
      <c r="RRC32"/>
      <c r="RRD32"/>
      <c r="RRE32"/>
      <c r="RRF32"/>
      <c r="RRG32"/>
      <c r="RRH32"/>
      <c r="RRI32"/>
      <c r="RRJ32"/>
      <c r="RRK32"/>
      <c r="RRL32"/>
      <c r="RRM32"/>
      <c r="RRN32"/>
      <c r="RRO32"/>
      <c r="RRP32"/>
      <c r="RRQ32"/>
      <c r="RRR32"/>
      <c r="RRS32"/>
      <c r="RRT32"/>
      <c r="RRU32"/>
      <c r="RRV32"/>
      <c r="RRW32"/>
      <c r="RRX32"/>
      <c r="RRY32"/>
      <c r="RRZ32"/>
      <c r="RSA32"/>
      <c r="RSB32"/>
      <c r="RSC32"/>
      <c r="RSD32"/>
      <c r="RSE32"/>
      <c r="RSF32"/>
      <c r="RSG32"/>
      <c r="RSH32"/>
      <c r="RSI32"/>
      <c r="RSJ32"/>
      <c r="RSK32"/>
      <c r="RSL32"/>
      <c r="RSM32"/>
      <c r="RSN32"/>
      <c r="RSO32"/>
      <c r="RSP32"/>
      <c r="RSQ32"/>
      <c r="RSR32"/>
      <c r="RSS32"/>
      <c r="RST32"/>
      <c r="RSU32"/>
      <c r="RSV32"/>
      <c r="RSW32"/>
      <c r="RSX32"/>
      <c r="RSY32"/>
      <c r="RSZ32"/>
      <c r="RTA32"/>
      <c r="RTB32"/>
      <c r="RTC32"/>
      <c r="RTD32"/>
      <c r="RTE32"/>
      <c r="RTF32"/>
      <c r="RTG32"/>
      <c r="RTH32"/>
      <c r="RTI32"/>
      <c r="RTJ32"/>
      <c r="RTK32"/>
      <c r="RTL32"/>
      <c r="RTM32"/>
      <c r="RTN32"/>
      <c r="RTO32"/>
      <c r="RTP32"/>
      <c r="RTQ32"/>
      <c r="RTR32"/>
      <c r="RTS32"/>
      <c r="RTT32"/>
      <c r="RTU32"/>
      <c r="RTV32"/>
      <c r="RTW32"/>
      <c r="RTX32"/>
      <c r="RTY32"/>
      <c r="RTZ32"/>
      <c r="RUA32"/>
      <c r="RUB32"/>
      <c r="RUC32"/>
      <c r="RUD32"/>
      <c r="RUE32"/>
      <c r="RUF32"/>
      <c r="RUG32"/>
      <c r="RUH32"/>
      <c r="RUI32"/>
      <c r="RUJ32"/>
      <c r="RUK32"/>
      <c r="RUL32"/>
      <c r="RUM32"/>
      <c r="RUN32"/>
      <c r="RUO32"/>
      <c r="RUP32"/>
      <c r="RUQ32"/>
      <c r="RUR32"/>
      <c r="RUS32"/>
      <c r="RUT32"/>
      <c r="RUU32"/>
      <c r="RUV32"/>
      <c r="RUW32"/>
      <c r="RUX32"/>
      <c r="RUY32"/>
      <c r="RUZ32"/>
      <c r="RVA32"/>
      <c r="RVB32"/>
      <c r="RVC32"/>
      <c r="RVD32"/>
      <c r="RVE32"/>
      <c r="RVF32"/>
      <c r="RVG32"/>
      <c r="RVH32"/>
      <c r="RVI32"/>
      <c r="RVJ32"/>
      <c r="RVK32"/>
      <c r="RVL32"/>
      <c r="RVM32"/>
      <c r="RVN32"/>
      <c r="RVO32"/>
      <c r="RVP32"/>
      <c r="RVQ32"/>
      <c r="RVR32"/>
      <c r="RVS32"/>
      <c r="RVT32"/>
      <c r="RVU32"/>
      <c r="RVV32"/>
      <c r="RVW32"/>
      <c r="RVX32"/>
      <c r="RVY32"/>
      <c r="RVZ32"/>
      <c r="RWA32"/>
      <c r="RWB32"/>
      <c r="RWC32"/>
      <c r="RWD32"/>
      <c r="RWE32"/>
      <c r="RWF32"/>
      <c r="RWG32"/>
      <c r="RWH32"/>
      <c r="RWI32"/>
      <c r="RWJ32"/>
      <c r="RWK32"/>
      <c r="RWL32"/>
      <c r="RWM32"/>
      <c r="RWN32"/>
      <c r="RWO32"/>
      <c r="RWP32"/>
      <c r="RWQ32"/>
      <c r="RWR32"/>
      <c r="RWS32"/>
      <c r="RWT32"/>
      <c r="RWU32"/>
      <c r="RWV32"/>
      <c r="RWW32"/>
      <c r="RWX32"/>
      <c r="RWY32"/>
      <c r="RWZ32"/>
      <c r="RXA32"/>
      <c r="RXB32"/>
      <c r="RXC32"/>
      <c r="RXD32"/>
      <c r="RXE32"/>
      <c r="RXF32"/>
      <c r="RXG32"/>
      <c r="RXH32"/>
      <c r="RXI32"/>
      <c r="RXJ32"/>
      <c r="RXK32"/>
      <c r="RXL32"/>
      <c r="RXM32"/>
      <c r="RXN32"/>
      <c r="RXO32"/>
      <c r="RXP32"/>
      <c r="RXQ32"/>
      <c r="RXR32"/>
      <c r="RXS32"/>
      <c r="RXT32"/>
      <c r="RXU32"/>
      <c r="RXV32"/>
      <c r="RXW32"/>
      <c r="RXX32"/>
      <c r="RXY32"/>
      <c r="RXZ32"/>
      <c r="RYA32"/>
      <c r="RYB32"/>
      <c r="RYC32"/>
      <c r="RYD32"/>
      <c r="RYE32"/>
      <c r="RYF32"/>
      <c r="RYG32"/>
      <c r="RYH32"/>
      <c r="RYI32"/>
      <c r="RYJ32"/>
      <c r="RYK32"/>
      <c r="RYL32"/>
      <c r="RYM32"/>
      <c r="RYN32"/>
      <c r="RYO32"/>
      <c r="RYP32"/>
      <c r="RYQ32"/>
      <c r="RYR32"/>
      <c r="RYS32"/>
      <c r="RYT32"/>
      <c r="RYU32"/>
      <c r="RYV32"/>
      <c r="RYW32"/>
      <c r="RYX32"/>
      <c r="RYY32"/>
      <c r="RYZ32"/>
      <c r="RZA32"/>
      <c r="RZB32"/>
      <c r="RZC32"/>
      <c r="RZD32"/>
      <c r="RZE32"/>
      <c r="RZF32"/>
      <c r="RZG32"/>
      <c r="RZH32"/>
      <c r="RZI32"/>
      <c r="RZJ32"/>
      <c r="RZK32"/>
      <c r="RZL32"/>
      <c r="RZM32"/>
      <c r="RZN32"/>
      <c r="RZO32"/>
      <c r="RZP32"/>
      <c r="RZQ32"/>
      <c r="RZR32"/>
      <c r="RZS32"/>
      <c r="RZT32"/>
      <c r="RZU32"/>
      <c r="RZV32"/>
      <c r="RZW32"/>
      <c r="RZX32"/>
      <c r="RZY32"/>
      <c r="RZZ32"/>
      <c r="SAA32"/>
      <c r="SAB32"/>
      <c r="SAC32"/>
      <c r="SAD32"/>
      <c r="SAE32"/>
      <c r="SAF32"/>
      <c r="SAG32"/>
      <c r="SAH32"/>
      <c r="SAI32"/>
      <c r="SAJ32"/>
      <c r="SAK32"/>
      <c r="SAL32"/>
      <c r="SAM32"/>
      <c r="SAN32"/>
      <c r="SAO32"/>
      <c r="SAP32"/>
      <c r="SAQ32"/>
      <c r="SAR32"/>
      <c r="SAS32"/>
      <c r="SAT32"/>
      <c r="SAU32"/>
      <c r="SAV32"/>
      <c r="SAW32"/>
      <c r="SAX32"/>
      <c r="SAY32"/>
      <c r="SAZ32"/>
      <c r="SBA32"/>
      <c r="SBB32"/>
      <c r="SBC32"/>
      <c r="SBD32"/>
      <c r="SBE32"/>
      <c r="SBF32"/>
      <c r="SBG32"/>
      <c r="SBH32"/>
      <c r="SBI32"/>
      <c r="SBJ32"/>
      <c r="SBK32"/>
      <c r="SBL32"/>
      <c r="SBM32"/>
      <c r="SBN32"/>
      <c r="SBO32"/>
      <c r="SBP32"/>
      <c r="SBQ32"/>
      <c r="SBR32"/>
      <c r="SBS32"/>
      <c r="SBT32"/>
      <c r="SBU32"/>
      <c r="SBV32"/>
      <c r="SBW32"/>
      <c r="SBX32"/>
      <c r="SBY32"/>
      <c r="SBZ32"/>
      <c r="SCA32"/>
      <c r="SCB32"/>
      <c r="SCC32"/>
      <c r="SCD32"/>
      <c r="SCE32"/>
      <c r="SCF32"/>
      <c r="SCG32"/>
      <c r="SCH32"/>
      <c r="SCI32"/>
      <c r="SCJ32"/>
      <c r="SCK32"/>
      <c r="SCL32"/>
      <c r="SCM32"/>
      <c r="SCN32"/>
      <c r="SCO32"/>
      <c r="SCP32"/>
      <c r="SCQ32"/>
      <c r="SCR32"/>
      <c r="SCS32"/>
      <c r="SCT32"/>
      <c r="SCU32"/>
      <c r="SCV32"/>
      <c r="SCW32"/>
      <c r="SCX32"/>
      <c r="SCY32"/>
      <c r="SCZ32"/>
      <c r="SDA32"/>
      <c r="SDB32"/>
      <c r="SDC32"/>
      <c r="SDD32"/>
      <c r="SDE32"/>
      <c r="SDF32"/>
      <c r="SDG32"/>
      <c r="SDH32"/>
      <c r="SDI32"/>
      <c r="SDJ32"/>
      <c r="SDK32"/>
      <c r="SDL32"/>
      <c r="SDM32"/>
      <c r="SDN32"/>
      <c r="SDO32"/>
      <c r="SDP32"/>
      <c r="SDQ32"/>
      <c r="SDR32"/>
      <c r="SDS32"/>
      <c r="SDT32"/>
      <c r="SDU32"/>
      <c r="SDV32"/>
      <c r="SDW32"/>
      <c r="SDX32"/>
      <c r="SDY32"/>
      <c r="SDZ32"/>
      <c r="SEA32"/>
      <c r="SEB32"/>
      <c r="SEC32"/>
      <c r="SED32"/>
      <c r="SEE32"/>
      <c r="SEF32"/>
      <c r="SEG32"/>
      <c r="SEH32"/>
      <c r="SEI32"/>
      <c r="SEJ32"/>
      <c r="SEK32"/>
      <c r="SEL32"/>
      <c r="SEM32"/>
      <c r="SEN32"/>
      <c r="SEO32"/>
      <c r="SEP32"/>
      <c r="SEQ32"/>
      <c r="SER32"/>
      <c r="SES32"/>
      <c r="SET32"/>
      <c r="SEU32"/>
      <c r="SEV32"/>
      <c r="SEW32"/>
      <c r="SEX32"/>
      <c r="SEY32"/>
      <c r="SEZ32"/>
      <c r="SFA32"/>
      <c r="SFB32"/>
      <c r="SFC32"/>
      <c r="SFD32"/>
      <c r="SFE32"/>
      <c r="SFF32"/>
      <c r="SFG32"/>
      <c r="SFH32"/>
      <c r="SFI32"/>
      <c r="SFJ32"/>
      <c r="SFK32"/>
      <c r="SFL32"/>
      <c r="SFM32"/>
      <c r="SFN32"/>
      <c r="SFO32"/>
      <c r="SFP32"/>
      <c r="SFQ32"/>
      <c r="SFR32"/>
      <c r="SFS32"/>
      <c r="SFT32"/>
      <c r="SFU32"/>
      <c r="SFV32"/>
      <c r="SFW32"/>
      <c r="SFX32"/>
      <c r="SFY32"/>
      <c r="SFZ32"/>
      <c r="SGA32"/>
      <c r="SGB32"/>
      <c r="SGC32"/>
      <c r="SGD32"/>
      <c r="SGE32"/>
      <c r="SGF32"/>
      <c r="SGG32"/>
      <c r="SGH32"/>
      <c r="SGI32"/>
      <c r="SGJ32"/>
      <c r="SGK32"/>
      <c r="SGL32"/>
      <c r="SGM32"/>
      <c r="SGN32"/>
      <c r="SGO32"/>
      <c r="SGP32"/>
      <c r="SGQ32"/>
      <c r="SGR32"/>
      <c r="SGS32"/>
      <c r="SGT32"/>
      <c r="SGU32"/>
      <c r="SGV32"/>
      <c r="SGW32"/>
      <c r="SGX32"/>
      <c r="SGY32"/>
      <c r="SGZ32"/>
      <c r="SHA32"/>
      <c r="SHB32"/>
      <c r="SHC32"/>
      <c r="SHD32"/>
      <c r="SHE32"/>
      <c r="SHF32"/>
      <c r="SHG32"/>
      <c r="SHH32"/>
      <c r="SHI32"/>
      <c r="SHJ32"/>
      <c r="SHK32"/>
      <c r="SHL32"/>
      <c r="SHM32"/>
      <c r="SHN32"/>
      <c r="SHO32"/>
      <c r="SHP32"/>
      <c r="SHQ32"/>
      <c r="SHR32"/>
      <c r="SHS32"/>
      <c r="SHT32"/>
      <c r="SHU32"/>
      <c r="SHV32"/>
      <c r="SHW32"/>
      <c r="SHX32"/>
      <c r="SHY32"/>
      <c r="SHZ32"/>
      <c r="SIA32"/>
      <c r="SIB32"/>
      <c r="SIC32"/>
      <c r="SID32"/>
      <c r="SIE32"/>
      <c r="SIF32"/>
      <c r="SIG32"/>
      <c r="SIH32"/>
      <c r="SII32"/>
      <c r="SIJ32"/>
      <c r="SIK32"/>
      <c r="SIL32"/>
      <c r="SIM32"/>
      <c r="SIN32"/>
      <c r="SIO32"/>
      <c r="SIP32"/>
      <c r="SIQ32"/>
      <c r="SIR32"/>
      <c r="SIS32"/>
      <c r="SIT32"/>
      <c r="SIU32"/>
      <c r="SIV32"/>
      <c r="SIW32"/>
      <c r="SIX32"/>
      <c r="SIY32"/>
      <c r="SIZ32"/>
      <c r="SJA32"/>
      <c r="SJB32"/>
      <c r="SJC32"/>
      <c r="SJD32"/>
      <c r="SJE32"/>
      <c r="SJF32"/>
      <c r="SJG32"/>
      <c r="SJH32"/>
      <c r="SJI32"/>
      <c r="SJJ32"/>
      <c r="SJK32"/>
      <c r="SJL32"/>
      <c r="SJM32"/>
      <c r="SJN32"/>
      <c r="SJO32"/>
      <c r="SJP32"/>
      <c r="SJQ32"/>
      <c r="SJR32"/>
      <c r="SJS32"/>
      <c r="SJT32"/>
      <c r="SJU32"/>
      <c r="SJV32"/>
      <c r="SJW32"/>
      <c r="SJX32"/>
      <c r="SJY32"/>
      <c r="SJZ32"/>
      <c r="SKA32"/>
      <c r="SKB32"/>
      <c r="SKC32"/>
      <c r="SKD32"/>
      <c r="SKE32"/>
      <c r="SKF32"/>
      <c r="SKG32"/>
      <c r="SKH32"/>
      <c r="SKI32"/>
      <c r="SKJ32"/>
      <c r="SKK32"/>
      <c r="SKL32"/>
      <c r="SKM32"/>
      <c r="SKN32"/>
      <c r="SKO32"/>
      <c r="SKP32"/>
      <c r="SKQ32"/>
      <c r="SKR32"/>
      <c r="SKS32"/>
      <c r="SKT32"/>
      <c r="SKU32"/>
      <c r="SKV32"/>
      <c r="SKW32"/>
      <c r="SKX32"/>
      <c r="SKY32"/>
      <c r="SKZ32"/>
      <c r="SLA32"/>
      <c r="SLB32"/>
      <c r="SLC32"/>
      <c r="SLD32"/>
      <c r="SLE32"/>
      <c r="SLF32"/>
      <c r="SLG32"/>
      <c r="SLH32"/>
      <c r="SLI32"/>
      <c r="SLJ32"/>
      <c r="SLK32"/>
      <c r="SLL32"/>
      <c r="SLM32"/>
      <c r="SLN32"/>
      <c r="SLO32"/>
      <c r="SLP32"/>
      <c r="SLQ32"/>
      <c r="SLR32"/>
      <c r="SLS32"/>
      <c r="SLT32"/>
      <c r="SLU32"/>
      <c r="SLV32"/>
      <c r="SLW32"/>
      <c r="SLX32"/>
      <c r="SLY32"/>
      <c r="SLZ32"/>
      <c r="SMA32"/>
      <c r="SMB32"/>
      <c r="SMC32"/>
      <c r="SMD32"/>
      <c r="SME32"/>
      <c r="SMF32"/>
      <c r="SMG32"/>
      <c r="SMH32"/>
      <c r="SMI32"/>
      <c r="SMJ32"/>
      <c r="SMK32"/>
      <c r="SML32"/>
      <c r="SMM32"/>
      <c r="SMN32"/>
      <c r="SMO32"/>
      <c r="SMP32"/>
      <c r="SMQ32"/>
      <c r="SMR32"/>
      <c r="SMS32"/>
      <c r="SMT32"/>
      <c r="SMU32"/>
      <c r="SMV32"/>
      <c r="SMW32"/>
      <c r="SMX32"/>
      <c r="SMY32"/>
      <c r="SMZ32"/>
      <c r="SNA32"/>
      <c r="SNB32"/>
      <c r="SNC32"/>
      <c r="SND32"/>
      <c r="SNE32"/>
      <c r="SNF32"/>
      <c r="SNG32"/>
      <c r="SNH32"/>
      <c r="SNI32"/>
      <c r="SNJ32"/>
      <c r="SNK32"/>
      <c r="SNL32"/>
      <c r="SNM32"/>
      <c r="SNN32"/>
      <c r="SNO32"/>
      <c r="SNP32"/>
      <c r="SNQ32"/>
      <c r="SNR32"/>
      <c r="SNS32"/>
      <c r="SNT32"/>
      <c r="SNU32"/>
      <c r="SNV32"/>
      <c r="SNW32"/>
      <c r="SNX32"/>
      <c r="SNY32"/>
      <c r="SNZ32"/>
      <c r="SOA32"/>
      <c r="SOB32"/>
      <c r="SOC32"/>
      <c r="SOD32"/>
      <c r="SOE32"/>
      <c r="SOF32"/>
      <c r="SOG32"/>
      <c r="SOH32"/>
      <c r="SOI32"/>
      <c r="SOJ32"/>
      <c r="SOK32"/>
      <c r="SOL32"/>
      <c r="SOM32"/>
      <c r="SON32"/>
      <c r="SOO32"/>
      <c r="SOP32"/>
      <c r="SOQ32"/>
      <c r="SOR32"/>
      <c r="SOS32"/>
      <c r="SOT32"/>
      <c r="SOU32"/>
      <c r="SOV32"/>
      <c r="SOW32"/>
      <c r="SOX32"/>
      <c r="SOY32"/>
      <c r="SOZ32"/>
      <c r="SPA32"/>
      <c r="SPB32"/>
      <c r="SPC32"/>
      <c r="SPD32"/>
      <c r="SPE32"/>
      <c r="SPF32"/>
      <c r="SPG32"/>
      <c r="SPH32"/>
      <c r="SPI32"/>
      <c r="SPJ32"/>
      <c r="SPK32"/>
      <c r="SPL32"/>
      <c r="SPM32"/>
      <c r="SPN32"/>
      <c r="SPO32"/>
      <c r="SPP32"/>
      <c r="SPQ32"/>
      <c r="SPR32"/>
      <c r="SPS32"/>
      <c r="SPT32"/>
      <c r="SPU32"/>
      <c r="SPV32"/>
      <c r="SPW32"/>
      <c r="SPX32"/>
      <c r="SPY32"/>
      <c r="SPZ32"/>
      <c r="SQA32"/>
      <c r="SQB32"/>
      <c r="SQC32"/>
      <c r="SQD32"/>
      <c r="SQE32"/>
      <c r="SQF32"/>
      <c r="SQG32"/>
      <c r="SQH32"/>
      <c r="SQI32"/>
      <c r="SQJ32"/>
      <c r="SQK32"/>
      <c r="SQL32"/>
      <c r="SQM32"/>
      <c r="SQN32"/>
      <c r="SQO32"/>
      <c r="SQP32"/>
      <c r="SQQ32"/>
      <c r="SQR32"/>
      <c r="SQS32"/>
      <c r="SQT32"/>
      <c r="SQU32"/>
      <c r="SQV32"/>
      <c r="SQW32"/>
      <c r="SQX32"/>
      <c r="SQY32"/>
      <c r="SQZ32"/>
      <c r="SRA32"/>
      <c r="SRB32"/>
      <c r="SRC32"/>
      <c r="SRD32"/>
      <c r="SRE32"/>
      <c r="SRF32"/>
      <c r="SRG32"/>
      <c r="SRH32"/>
      <c r="SRI32"/>
      <c r="SRJ32"/>
      <c r="SRK32"/>
      <c r="SRL32"/>
      <c r="SRM32"/>
      <c r="SRN32"/>
      <c r="SRO32"/>
      <c r="SRP32"/>
      <c r="SRQ32"/>
      <c r="SRR32"/>
      <c r="SRS32"/>
      <c r="SRT32"/>
      <c r="SRU32"/>
      <c r="SRV32"/>
      <c r="SRW32"/>
      <c r="SRX32"/>
      <c r="SRY32"/>
      <c r="SRZ32"/>
      <c r="SSA32"/>
      <c r="SSB32"/>
      <c r="SSC32"/>
      <c r="SSD32"/>
      <c r="SSE32"/>
      <c r="SSF32"/>
      <c r="SSG32"/>
      <c r="SSH32"/>
      <c r="SSI32"/>
      <c r="SSJ32"/>
      <c r="SSK32"/>
      <c r="SSL32"/>
      <c r="SSM32"/>
      <c r="SSN32"/>
      <c r="SSO32"/>
      <c r="SSP32"/>
      <c r="SSQ32"/>
      <c r="SSR32"/>
      <c r="SSS32"/>
      <c r="SST32"/>
      <c r="SSU32"/>
      <c r="SSV32"/>
      <c r="SSW32"/>
      <c r="SSX32"/>
      <c r="SSY32"/>
      <c r="SSZ32"/>
      <c r="STA32"/>
      <c r="STB32"/>
      <c r="STC32"/>
      <c r="STD32"/>
      <c r="STE32"/>
      <c r="STF32"/>
      <c r="STG32"/>
      <c r="STH32"/>
      <c r="STI32"/>
      <c r="STJ32"/>
      <c r="STK32"/>
      <c r="STL32"/>
      <c r="STM32"/>
      <c r="STN32"/>
      <c r="STO32"/>
      <c r="STP32"/>
      <c r="STQ32"/>
      <c r="STR32"/>
      <c r="STS32"/>
      <c r="STT32"/>
      <c r="STU32"/>
      <c r="STV32"/>
      <c r="STW32"/>
      <c r="STX32"/>
      <c r="STY32"/>
      <c r="STZ32"/>
      <c r="SUA32"/>
      <c r="SUB32"/>
      <c r="SUC32"/>
      <c r="SUD32"/>
      <c r="SUE32"/>
      <c r="SUF32"/>
      <c r="SUG32"/>
      <c r="SUH32"/>
      <c r="SUI32"/>
      <c r="SUJ32"/>
      <c r="SUK32"/>
      <c r="SUL32"/>
      <c r="SUM32"/>
      <c r="SUN32"/>
      <c r="SUO32"/>
      <c r="SUP32"/>
      <c r="SUQ32"/>
      <c r="SUR32"/>
      <c r="SUS32"/>
      <c r="SUT32"/>
      <c r="SUU32"/>
      <c r="SUV32"/>
      <c r="SUW32"/>
      <c r="SUX32"/>
      <c r="SUY32"/>
      <c r="SUZ32"/>
      <c r="SVA32"/>
      <c r="SVB32"/>
      <c r="SVC32"/>
      <c r="SVD32"/>
      <c r="SVE32"/>
      <c r="SVF32"/>
      <c r="SVG32"/>
      <c r="SVH32"/>
      <c r="SVI32"/>
      <c r="SVJ32"/>
      <c r="SVK32"/>
      <c r="SVL32"/>
      <c r="SVM32"/>
      <c r="SVN32"/>
      <c r="SVO32"/>
      <c r="SVP32"/>
      <c r="SVQ32"/>
      <c r="SVR32"/>
      <c r="SVS32"/>
      <c r="SVT32"/>
      <c r="SVU32"/>
      <c r="SVV32"/>
      <c r="SVW32"/>
      <c r="SVX32"/>
      <c r="SVY32"/>
      <c r="SVZ32"/>
      <c r="SWA32"/>
      <c r="SWB32"/>
      <c r="SWC32"/>
      <c r="SWD32"/>
      <c r="SWE32"/>
      <c r="SWF32"/>
      <c r="SWG32"/>
      <c r="SWH32"/>
      <c r="SWI32"/>
      <c r="SWJ32"/>
      <c r="SWK32"/>
      <c r="SWL32"/>
      <c r="SWM32"/>
      <c r="SWN32"/>
      <c r="SWO32"/>
      <c r="SWP32"/>
      <c r="SWQ32"/>
      <c r="SWR32"/>
      <c r="SWS32"/>
      <c r="SWT32"/>
      <c r="SWU32"/>
      <c r="SWV32"/>
      <c r="SWW32"/>
      <c r="SWX32"/>
      <c r="SWY32"/>
      <c r="SWZ32"/>
      <c r="SXA32"/>
      <c r="SXB32"/>
      <c r="SXC32"/>
      <c r="SXD32"/>
      <c r="SXE32"/>
      <c r="SXF32"/>
      <c r="SXG32"/>
      <c r="SXH32"/>
      <c r="SXI32"/>
      <c r="SXJ32"/>
      <c r="SXK32"/>
      <c r="SXL32"/>
      <c r="SXM32"/>
      <c r="SXN32"/>
      <c r="SXO32"/>
      <c r="SXP32"/>
      <c r="SXQ32"/>
      <c r="SXR32"/>
      <c r="SXS32"/>
      <c r="SXT32"/>
      <c r="SXU32"/>
      <c r="SXV32"/>
      <c r="SXW32"/>
      <c r="SXX32"/>
      <c r="SXY32"/>
      <c r="SXZ32"/>
      <c r="SYA32"/>
      <c r="SYB32"/>
      <c r="SYC32"/>
      <c r="SYD32"/>
      <c r="SYE32"/>
      <c r="SYF32"/>
      <c r="SYG32"/>
      <c r="SYH32"/>
      <c r="SYI32"/>
      <c r="SYJ32"/>
      <c r="SYK32"/>
      <c r="SYL32"/>
      <c r="SYM32"/>
      <c r="SYN32"/>
      <c r="SYO32"/>
      <c r="SYP32"/>
      <c r="SYQ32"/>
      <c r="SYR32"/>
      <c r="SYS32"/>
      <c r="SYT32"/>
      <c r="SYU32"/>
      <c r="SYV32"/>
      <c r="SYW32"/>
      <c r="SYX32"/>
      <c r="SYY32"/>
      <c r="SYZ32"/>
      <c r="SZA32"/>
      <c r="SZB32"/>
      <c r="SZC32"/>
      <c r="SZD32"/>
      <c r="SZE32"/>
      <c r="SZF32"/>
      <c r="SZG32"/>
      <c r="SZH32"/>
      <c r="SZI32"/>
      <c r="SZJ32"/>
      <c r="SZK32"/>
      <c r="SZL32"/>
      <c r="SZM32"/>
      <c r="SZN32"/>
      <c r="SZO32"/>
      <c r="SZP32"/>
      <c r="SZQ32"/>
      <c r="SZR32"/>
      <c r="SZS32"/>
      <c r="SZT32"/>
      <c r="SZU32"/>
      <c r="SZV32"/>
      <c r="SZW32"/>
      <c r="SZX32"/>
      <c r="SZY32"/>
      <c r="SZZ32"/>
      <c r="TAA32"/>
      <c r="TAB32"/>
      <c r="TAC32"/>
      <c r="TAD32"/>
      <c r="TAE32"/>
      <c r="TAF32"/>
      <c r="TAG32"/>
      <c r="TAH32"/>
      <c r="TAI32"/>
      <c r="TAJ32"/>
      <c r="TAK32"/>
      <c r="TAL32"/>
      <c r="TAM32"/>
      <c r="TAN32"/>
      <c r="TAO32"/>
      <c r="TAP32"/>
      <c r="TAQ32"/>
      <c r="TAR32"/>
      <c r="TAS32"/>
      <c r="TAT32"/>
      <c r="TAU32"/>
      <c r="TAV32"/>
      <c r="TAW32"/>
      <c r="TAX32"/>
      <c r="TAY32"/>
      <c r="TAZ32"/>
      <c r="TBA32"/>
      <c r="TBB32"/>
      <c r="TBC32"/>
      <c r="TBD32"/>
      <c r="TBE32"/>
      <c r="TBF32"/>
      <c r="TBG32"/>
      <c r="TBH32"/>
      <c r="TBI32"/>
      <c r="TBJ32"/>
      <c r="TBK32"/>
      <c r="TBL32"/>
      <c r="TBM32"/>
      <c r="TBN32"/>
      <c r="TBO32"/>
      <c r="TBP32"/>
      <c r="TBQ32"/>
      <c r="TBR32"/>
      <c r="TBS32"/>
      <c r="TBT32"/>
      <c r="TBU32"/>
      <c r="TBV32"/>
      <c r="TBW32"/>
      <c r="TBX32"/>
      <c r="TBY32"/>
      <c r="TBZ32"/>
      <c r="TCA32"/>
      <c r="TCB32"/>
      <c r="TCC32"/>
      <c r="TCD32"/>
      <c r="TCE32"/>
      <c r="TCF32"/>
      <c r="TCG32"/>
      <c r="TCH32"/>
      <c r="TCI32"/>
      <c r="TCJ32"/>
      <c r="TCK32"/>
      <c r="TCL32"/>
      <c r="TCM32"/>
      <c r="TCN32"/>
      <c r="TCO32"/>
      <c r="TCP32"/>
      <c r="TCQ32"/>
      <c r="TCR32"/>
      <c r="TCS32"/>
      <c r="TCT32"/>
      <c r="TCU32"/>
      <c r="TCV32"/>
      <c r="TCW32"/>
      <c r="TCX32"/>
      <c r="TCY32"/>
      <c r="TCZ32"/>
      <c r="TDA32"/>
      <c r="TDB32"/>
      <c r="TDC32"/>
      <c r="TDD32"/>
      <c r="TDE32"/>
      <c r="TDF32"/>
      <c r="TDG32"/>
      <c r="TDH32"/>
      <c r="TDI32"/>
      <c r="TDJ32"/>
      <c r="TDK32"/>
      <c r="TDL32"/>
      <c r="TDM32"/>
      <c r="TDN32"/>
      <c r="TDO32"/>
      <c r="TDP32"/>
      <c r="TDQ32"/>
      <c r="TDR32"/>
      <c r="TDS32"/>
      <c r="TDT32"/>
      <c r="TDU32"/>
      <c r="TDV32"/>
      <c r="TDW32"/>
      <c r="TDX32"/>
      <c r="TDY32"/>
      <c r="TDZ32"/>
      <c r="TEA32"/>
      <c r="TEB32"/>
      <c r="TEC32"/>
      <c r="TED32"/>
      <c r="TEE32"/>
      <c r="TEF32"/>
      <c r="TEG32"/>
      <c r="TEH32"/>
      <c r="TEI32"/>
      <c r="TEJ32"/>
      <c r="TEK32"/>
      <c r="TEL32"/>
      <c r="TEM32"/>
      <c r="TEN32"/>
      <c r="TEO32"/>
      <c r="TEP32"/>
      <c r="TEQ32"/>
      <c r="TER32"/>
      <c r="TES32"/>
      <c r="TET32"/>
      <c r="TEU32"/>
      <c r="TEV32"/>
      <c r="TEW32"/>
      <c r="TEX32"/>
      <c r="TEY32"/>
      <c r="TEZ32"/>
      <c r="TFA32"/>
      <c r="TFB32"/>
      <c r="TFC32"/>
      <c r="TFD32"/>
      <c r="TFE32"/>
      <c r="TFF32"/>
      <c r="TFG32"/>
      <c r="TFH32"/>
      <c r="TFI32"/>
      <c r="TFJ32"/>
      <c r="TFK32"/>
      <c r="TFL32"/>
      <c r="TFM32"/>
      <c r="TFN32"/>
      <c r="TFO32"/>
      <c r="TFP32"/>
      <c r="TFQ32"/>
      <c r="TFR32"/>
      <c r="TFS32"/>
      <c r="TFT32"/>
      <c r="TFU32"/>
      <c r="TFV32"/>
      <c r="TFW32"/>
      <c r="TFX32"/>
      <c r="TFY32"/>
      <c r="TFZ32"/>
      <c r="TGA32"/>
      <c r="TGB32"/>
      <c r="TGC32"/>
      <c r="TGD32"/>
      <c r="TGE32"/>
      <c r="TGF32"/>
      <c r="TGG32"/>
      <c r="TGH32"/>
      <c r="TGI32"/>
      <c r="TGJ32"/>
      <c r="TGK32"/>
      <c r="TGL32"/>
      <c r="TGM32"/>
      <c r="TGN32"/>
      <c r="TGO32"/>
      <c r="TGP32"/>
      <c r="TGQ32"/>
      <c r="TGR32"/>
      <c r="TGS32"/>
      <c r="TGT32"/>
      <c r="TGU32"/>
      <c r="TGV32"/>
      <c r="TGW32"/>
      <c r="TGX32"/>
      <c r="TGY32"/>
      <c r="TGZ32"/>
      <c r="THA32"/>
      <c r="THB32"/>
      <c r="THC32"/>
      <c r="THD32"/>
      <c r="THE32"/>
      <c r="THF32"/>
      <c r="THG32"/>
      <c r="THH32"/>
      <c r="THI32"/>
      <c r="THJ32"/>
      <c r="THK32"/>
      <c r="THL32"/>
      <c r="THM32"/>
      <c r="THN32"/>
      <c r="THO32"/>
      <c r="THP32"/>
      <c r="THQ32"/>
      <c r="THR32"/>
      <c r="THS32"/>
      <c r="THT32"/>
      <c r="THU32"/>
      <c r="THV32"/>
      <c r="THW32"/>
      <c r="THX32"/>
      <c r="THY32"/>
      <c r="THZ32"/>
      <c r="TIA32"/>
      <c r="TIB32"/>
      <c r="TIC32"/>
      <c r="TID32"/>
      <c r="TIE32"/>
      <c r="TIF32"/>
      <c r="TIG32"/>
      <c r="TIH32"/>
      <c r="TII32"/>
      <c r="TIJ32"/>
      <c r="TIK32"/>
      <c r="TIL32"/>
      <c r="TIM32"/>
      <c r="TIN32"/>
      <c r="TIO32"/>
      <c r="TIP32"/>
      <c r="TIQ32"/>
      <c r="TIR32"/>
      <c r="TIS32"/>
      <c r="TIT32"/>
      <c r="TIU32"/>
      <c r="TIV32"/>
      <c r="TIW32"/>
      <c r="TIX32"/>
      <c r="TIY32"/>
      <c r="TIZ32"/>
      <c r="TJA32"/>
      <c r="TJB32"/>
      <c r="TJC32"/>
      <c r="TJD32"/>
      <c r="TJE32"/>
      <c r="TJF32"/>
      <c r="TJG32"/>
      <c r="TJH32"/>
      <c r="TJI32"/>
      <c r="TJJ32"/>
      <c r="TJK32"/>
      <c r="TJL32"/>
      <c r="TJM32"/>
      <c r="TJN32"/>
      <c r="TJO32"/>
      <c r="TJP32"/>
      <c r="TJQ32"/>
      <c r="TJR32"/>
      <c r="TJS32"/>
      <c r="TJT32"/>
      <c r="TJU32"/>
      <c r="TJV32"/>
      <c r="TJW32"/>
      <c r="TJX32"/>
      <c r="TJY32"/>
      <c r="TJZ32"/>
      <c r="TKA32"/>
      <c r="TKB32"/>
      <c r="TKC32"/>
      <c r="TKD32"/>
      <c r="TKE32"/>
      <c r="TKF32"/>
      <c r="TKG32"/>
      <c r="TKH32"/>
      <c r="TKI32"/>
      <c r="TKJ32"/>
      <c r="TKK32"/>
      <c r="TKL32"/>
      <c r="TKM32"/>
      <c r="TKN32"/>
      <c r="TKO32"/>
      <c r="TKP32"/>
      <c r="TKQ32"/>
      <c r="TKR32"/>
      <c r="TKS32"/>
      <c r="TKT32"/>
      <c r="TKU32"/>
      <c r="TKV32"/>
      <c r="TKW32"/>
      <c r="TKX32"/>
      <c r="TKY32"/>
      <c r="TKZ32"/>
      <c r="TLA32"/>
      <c r="TLB32"/>
      <c r="TLC32"/>
      <c r="TLD32"/>
      <c r="TLE32"/>
      <c r="TLF32"/>
      <c r="TLG32"/>
      <c r="TLH32"/>
      <c r="TLI32"/>
      <c r="TLJ32"/>
      <c r="TLK32"/>
      <c r="TLL32"/>
      <c r="TLM32"/>
      <c r="TLN32"/>
      <c r="TLO32"/>
      <c r="TLP32"/>
      <c r="TLQ32"/>
      <c r="TLR32"/>
      <c r="TLS32"/>
      <c r="TLT32"/>
      <c r="TLU32"/>
      <c r="TLV32"/>
      <c r="TLW32"/>
      <c r="TLX32"/>
      <c r="TLY32"/>
      <c r="TLZ32"/>
      <c r="TMA32"/>
      <c r="TMB32"/>
      <c r="TMC32"/>
      <c r="TMD32"/>
      <c r="TME32"/>
      <c r="TMF32"/>
      <c r="TMG32"/>
      <c r="TMH32"/>
      <c r="TMI32"/>
      <c r="TMJ32"/>
      <c r="TMK32"/>
      <c r="TML32"/>
      <c r="TMM32"/>
      <c r="TMN32"/>
      <c r="TMO32"/>
      <c r="TMP32"/>
      <c r="TMQ32"/>
      <c r="TMR32"/>
      <c r="TMS32"/>
      <c r="TMT32"/>
      <c r="TMU32"/>
      <c r="TMV32"/>
      <c r="TMW32"/>
      <c r="TMX32"/>
      <c r="TMY32"/>
      <c r="TMZ32"/>
      <c r="TNA32"/>
      <c r="TNB32"/>
      <c r="TNC32"/>
      <c r="TND32"/>
      <c r="TNE32"/>
      <c r="TNF32"/>
      <c r="TNG32"/>
      <c r="TNH32"/>
      <c r="TNI32"/>
      <c r="TNJ32"/>
      <c r="TNK32"/>
      <c r="TNL32"/>
      <c r="TNM32"/>
      <c r="TNN32"/>
      <c r="TNO32"/>
      <c r="TNP32"/>
      <c r="TNQ32"/>
      <c r="TNR32"/>
      <c r="TNS32"/>
      <c r="TNT32"/>
      <c r="TNU32"/>
      <c r="TNV32"/>
      <c r="TNW32"/>
      <c r="TNX32"/>
      <c r="TNY32"/>
      <c r="TNZ32"/>
      <c r="TOA32"/>
      <c r="TOB32"/>
      <c r="TOC32"/>
      <c r="TOD32"/>
      <c r="TOE32"/>
      <c r="TOF32"/>
      <c r="TOG32"/>
      <c r="TOH32"/>
      <c r="TOI32"/>
      <c r="TOJ32"/>
      <c r="TOK32"/>
      <c r="TOL32"/>
      <c r="TOM32"/>
      <c r="TON32"/>
      <c r="TOO32"/>
      <c r="TOP32"/>
      <c r="TOQ32"/>
      <c r="TOR32"/>
      <c r="TOS32"/>
      <c r="TOT32"/>
      <c r="TOU32"/>
      <c r="TOV32"/>
      <c r="TOW32"/>
      <c r="TOX32"/>
      <c r="TOY32"/>
      <c r="TOZ32"/>
      <c r="TPA32"/>
      <c r="TPB32"/>
      <c r="TPC32"/>
      <c r="TPD32"/>
      <c r="TPE32"/>
      <c r="TPF32"/>
      <c r="TPG32"/>
      <c r="TPH32"/>
      <c r="TPI32"/>
      <c r="TPJ32"/>
      <c r="TPK32"/>
      <c r="TPL32"/>
      <c r="TPM32"/>
      <c r="TPN32"/>
      <c r="TPO32"/>
      <c r="TPP32"/>
      <c r="TPQ32"/>
      <c r="TPR32"/>
      <c r="TPS32"/>
      <c r="TPT32"/>
      <c r="TPU32"/>
      <c r="TPV32"/>
      <c r="TPW32"/>
      <c r="TPX32"/>
      <c r="TPY32"/>
      <c r="TPZ32"/>
      <c r="TQA32"/>
      <c r="TQB32"/>
      <c r="TQC32"/>
      <c r="TQD32"/>
      <c r="TQE32"/>
      <c r="TQF32"/>
      <c r="TQG32"/>
      <c r="TQH32"/>
      <c r="TQI32"/>
      <c r="TQJ32"/>
      <c r="TQK32"/>
      <c r="TQL32"/>
      <c r="TQM32"/>
      <c r="TQN32"/>
      <c r="TQO32"/>
      <c r="TQP32"/>
      <c r="TQQ32"/>
      <c r="TQR32"/>
      <c r="TQS32"/>
      <c r="TQT32"/>
      <c r="TQU32"/>
      <c r="TQV32"/>
      <c r="TQW32"/>
      <c r="TQX32"/>
      <c r="TQY32"/>
      <c r="TQZ32"/>
      <c r="TRA32"/>
      <c r="TRB32"/>
      <c r="TRC32"/>
      <c r="TRD32"/>
      <c r="TRE32"/>
      <c r="TRF32"/>
      <c r="TRG32"/>
      <c r="TRH32"/>
      <c r="TRI32"/>
      <c r="TRJ32"/>
      <c r="TRK32"/>
      <c r="TRL32"/>
      <c r="TRM32"/>
      <c r="TRN32"/>
      <c r="TRO32"/>
      <c r="TRP32"/>
      <c r="TRQ32"/>
      <c r="TRR32"/>
      <c r="TRS32"/>
      <c r="TRT32"/>
      <c r="TRU32"/>
      <c r="TRV32"/>
      <c r="TRW32"/>
      <c r="TRX32"/>
      <c r="TRY32"/>
      <c r="TRZ32"/>
      <c r="TSA32"/>
      <c r="TSB32"/>
      <c r="TSC32"/>
      <c r="TSD32"/>
      <c r="TSE32"/>
      <c r="TSF32"/>
      <c r="TSG32"/>
      <c r="TSH32"/>
      <c r="TSI32"/>
      <c r="TSJ32"/>
      <c r="TSK32"/>
      <c r="TSL32"/>
      <c r="TSM32"/>
      <c r="TSN32"/>
      <c r="TSO32"/>
      <c r="TSP32"/>
      <c r="TSQ32"/>
      <c r="TSR32"/>
      <c r="TSS32"/>
      <c r="TST32"/>
      <c r="TSU32"/>
      <c r="TSV32"/>
      <c r="TSW32"/>
      <c r="TSX32"/>
      <c r="TSY32"/>
      <c r="TSZ32"/>
      <c r="TTA32"/>
      <c r="TTB32"/>
      <c r="TTC32"/>
      <c r="TTD32"/>
      <c r="TTE32"/>
      <c r="TTF32"/>
      <c r="TTG32"/>
      <c r="TTH32"/>
      <c r="TTI32"/>
      <c r="TTJ32"/>
      <c r="TTK32"/>
      <c r="TTL32"/>
      <c r="TTM32"/>
      <c r="TTN32"/>
      <c r="TTO32"/>
      <c r="TTP32"/>
      <c r="TTQ32"/>
      <c r="TTR32"/>
      <c r="TTS32"/>
      <c r="TTT32"/>
      <c r="TTU32"/>
      <c r="TTV32"/>
      <c r="TTW32"/>
      <c r="TTX32"/>
      <c r="TTY32"/>
      <c r="TTZ32"/>
      <c r="TUA32"/>
      <c r="TUB32"/>
      <c r="TUC32"/>
      <c r="TUD32"/>
      <c r="TUE32"/>
      <c r="TUF32"/>
      <c r="TUG32"/>
      <c r="TUH32"/>
      <c r="TUI32"/>
      <c r="TUJ32"/>
      <c r="TUK32"/>
      <c r="TUL32"/>
      <c r="TUM32"/>
      <c r="TUN32"/>
      <c r="TUO32"/>
      <c r="TUP32"/>
      <c r="TUQ32"/>
      <c r="TUR32"/>
      <c r="TUS32"/>
      <c r="TUT32"/>
      <c r="TUU32"/>
      <c r="TUV32"/>
      <c r="TUW32"/>
      <c r="TUX32"/>
      <c r="TUY32"/>
      <c r="TUZ32"/>
      <c r="TVA32"/>
      <c r="TVB32"/>
      <c r="TVC32"/>
      <c r="TVD32"/>
      <c r="TVE32"/>
      <c r="TVF32"/>
      <c r="TVG32"/>
      <c r="TVH32"/>
      <c r="TVI32"/>
      <c r="TVJ32"/>
      <c r="TVK32"/>
      <c r="TVL32"/>
      <c r="TVM32"/>
      <c r="TVN32"/>
      <c r="TVO32"/>
      <c r="TVP32"/>
      <c r="TVQ32"/>
      <c r="TVR32"/>
      <c r="TVS32"/>
      <c r="TVT32"/>
      <c r="TVU32"/>
      <c r="TVV32"/>
      <c r="TVW32"/>
      <c r="TVX32"/>
      <c r="TVY32"/>
      <c r="TVZ32"/>
      <c r="TWA32"/>
      <c r="TWB32"/>
      <c r="TWC32"/>
      <c r="TWD32"/>
      <c r="TWE32"/>
      <c r="TWF32"/>
      <c r="TWG32"/>
      <c r="TWH32"/>
      <c r="TWI32"/>
      <c r="TWJ32"/>
      <c r="TWK32"/>
      <c r="TWL32"/>
      <c r="TWM32"/>
      <c r="TWN32"/>
      <c r="TWO32"/>
      <c r="TWP32"/>
      <c r="TWQ32"/>
      <c r="TWR32"/>
      <c r="TWS32"/>
      <c r="TWT32"/>
      <c r="TWU32"/>
      <c r="TWV32"/>
      <c r="TWW32"/>
      <c r="TWX32"/>
      <c r="TWY32"/>
      <c r="TWZ32"/>
      <c r="TXA32"/>
      <c r="TXB32"/>
      <c r="TXC32"/>
      <c r="TXD32"/>
      <c r="TXE32"/>
      <c r="TXF32"/>
      <c r="TXG32"/>
      <c r="TXH32"/>
      <c r="TXI32"/>
      <c r="TXJ32"/>
      <c r="TXK32"/>
      <c r="TXL32"/>
      <c r="TXM32"/>
      <c r="TXN32"/>
      <c r="TXO32"/>
      <c r="TXP32"/>
      <c r="TXQ32"/>
      <c r="TXR32"/>
      <c r="TXS32"/>
      <c r="TXT32"/>
      <c r="TXU32"/>
      <c r="TXV32"/>
      <c r="TXW32"/>
      <c r="TXX32"/>
      <c r="TXY32"/>
      <c r="TXZ32"/>
      <c r="TYA32"/>
      <c r="TYB32"/>
      <c r="TYC32"/>
      <c r="TYD32"/>
      <c r="TYE32"/>
      <c r="TYF32"/>
      <c r="TYG32"/>
      <c r="TYH32"/>
      <c r="TYI32"/>
      <c r="TYJ32"/>
      <c r="TYK32"/>
      <c r="TYL32"/>
      <c r="TYM32"/>
      <c r="TYN32"/>
      <c r="TYO32"/>
      <c r="TYP32"/>
      <c r="TYQ32"/>
      <c r="TYR32"/>
      <c r="TYS32"/>
      <c r="TYT32"/>
      <c r="TYU32"/>
      <c r="TYV32"/>
      <c r="TYW32"/>
      <c r="TYX32"/>
      <c r="TYY32"/>
      <c r="TYZ32"/>
      <c r="TZA32"/>
      <c r="TZB32"/>
      <c r="TZC32"/>
      <c r="TZD32"/>
      <c r="TZE32"/>
      <c r="TZF32"/>
      <c r="TZG32"/>
      <c r="TZH32"/>
      <c r="TZI32"/>
      <c r="TZJ32"/>
      <c r="TZK32"/>
      <c r="TZL32"/>
      <c r="TZM32"/>
      <c r="TZN32"/>
      <c r="TZO32"/>
      <c r="TZP32"/>
      <c r="TZQ32"/>
      <c r="TZR32"/>
      <c r="TZS32"/>
      <c r="TZT32"/>
      <c r="TZU32"/>
      <c r="TZV32"/>
      <c r="TZW32"/>
      <c r="TZX32"/>
      <c r="TZY32"/>
      <c r="TZZ32"/>
      <c r="UAA32"/>
      <c r="UAB32"/>
      <c r="UAC32"/>
      <c r="UAD32"/>
      <c r="UAE32"/>
      <c r="UAF32"/>
      <c r="UAG32"/>
      <c r="UAH32"/>
      <c r="UAI32"/>
      <c r="UAJ32"/>
      <c r="UAK32"/>
      <c r="UAL32"/>
      <c r="UAM32"/>
      <c r="UAN32"/>
      <c r="UAO32"/>
      <c r="UAP32"/>
      <c r="UAQ32"/>
      <c r="UAR32"/>
      <c r="UAS32"/>
      <c r="UAT32"/>
      <c r="UAU32"/>
      <c r="UAV32"/>
      <c r="UAW32"/>
      <c r="UAX32"/>
      <c r="UAY32"/>
      <c r="UAZ32"/>
      <c r="UBA32"/>
      <c r="UBB32"/>
      <c r="UBC32"/>
      <c r="UBD32"/>
      <c r="UBE32"/>
      <c r="UBF32"/>
      <c r="UBG32"/>
      <c r="UBH32"/>
      <c r="UBI32"/>
      <c r="UBJ32"/>
      <c r="UBK32"/>
      <c r="UBL32"/>
      <c r="UBM32"/>
      <c r="UBN32"/>
      <c r="UBO32"/>
      <c r="UBP32"/>
      <c r="UBQ32"/>
      <c r="UBR32"/>
      <c r="UBS32"/>
      <c r="UBT32"/>
      <c r="UBU32"/>
      <c r="UBV32"/>
      <c r="UBW32"/>
      <c r="UBX32"/>
      <c r="UBY32"/>
      <c r="UBZ32"/>
      <c r="UCA32"/>
      <c r="UCB32"/>
      <c r="UCC32"/>
      <c r="UCD32"/>
      <c r="UCE32"/>
      <c r="UCF32"/>
      <c r="UCG32"/>
      <c r="UCH32"/>
      <c r="UCI32"/>
      <c r="UCJ32"/>
      <c r="UCK32"/>
      <c r="UCL32"/>
      <c r="UCM32"/>
      <c r="UCN32"/>
      <c r="UCO32"/>
      <c r="UCP32"/>
      <c r="UCQ32"/>
      <c r="UCR32"/>
      <c r="UCS32"/>
      <c r="UCT32"/>
      <c r="UCU32"/>
      <c r="UCV32"/>
      <c r="UCW32"/>
      <c r="UCX32"/>
      <c r="UCY32"/>
      <c r="UCZ32"/>
      <c r="UDA32"/>
      <c r="UDB32"/>
      <c r="UDC32"/>
      <c r="UDD32"/>
      <c r="UDE32"/>
      <c r="UDF32"/>
      <c r="UDG32"/>
      <c r="UDH32"/>
      <c r="UDI32"/>
      <c r="UDJ32"/>
      <c r="UDK32"/>
      <c r="UDL32"/>
      <c r="UDM32"/>
      <c r="UDN32"/>
      <c r="UDO32"/>
      <c r="UDP32"/>
      <c r="UDQ32"/>
      <c r="UDR32"/>
      <c r="UDS32"/>
      <c r="UDT32"/>
      <c r="UDU32"/>
      <c r="UDV32"/>
      <c r="UDW32"/>
      <c r="UDX32"/>
      <c r="UDY32"/>
      <c r="UDZ32"/>
      <c r="UEA32"/>
      <c r="UEB32"/>
      <c r="UEC32"/>
      <c r="UED32"/>
      <c r="UEE32"/>
      <c r="UEF32"/>
      <c r="UEG32"/>
      <c r="UEH32"/>
      <c r="UEI32"/>
      <c r="UEJ32"/>
      <c r="UEK32"/>
      <c r="UEL32"/>
      <c r="UEM32"/>
      <c r="UEN32"/>
      <c r="UEO32"/>
      <c r="UEP32"/>
      <c r="UEQ32"/>
      <c r="UER32"/>
      <c r="UES32"/>
      <c r="UET32"/>
      <c r="UEU32"/>
      <c r="UEV32"/>
      <c r="UEW32"/>
      <c r="UEX32"/>
      <c r="UEY32"/>
      <c r="UEZ32"/>
      <c r="UFA32"/>
      <c r="UFB32"/>
      <c r="UFC32"/>
      <c r="UFD32"/>
      <c r="UFE32"/>
      <c r="UFF32"/>
      <c r="UFG32"/>
      <c r="UFH32"/>
      <c r="UFI32"/>
      <c r="UFJ32"/>
      <c r="UFK32"/>
      <c r="UFL32"/>
      <c r="UFM32"/>
      <c r="UFN32"/>
      <c r="UFO32"/>
      <c r="UFP32"/>
      <c r="UFQ32"/>
      <c r="UFR32"/>
      <c r="UFS32"/>
      <c r="UFT32"/>
      <c r="UFU32"/>
      <c r="UFV32"/>
      <c r="UFW32"/>
      <c r="UFX32"/>
      <c r="UFY32"/>
      <c r="UFZ32"/>
      <c r="UGA32"/>
      <c r="UGB32"/>
      <c r="UGC32"/>
      <c r="UGD32"/>
      <c r="UGE32"/>
      <c r="UGF32"/>
      <c r="UGG32"/>
      <c r="UGH32"/>
      <c r="UGI32"/>
      <c r="UGJ32"/>
      <c r="UGK32"/>
      <c r="UGL32"/>
      <c r="UGM32"/>
      <c r="UGN32"/>
      <c r="UGO32"/>
      <c r="UGP32"/>
      <c r="UGQ32"/>
      <c r="UGR32"/>
      <c r="UGS32"/>
      <c r="UGT32"/>
      <c r="UGU32"/>
      <c r="UGV32"/>
      <c r="UGW32"/>
      <c r="UGX32"/>
      <c r="UGY32"/>
      <c r="UGZ32"/>
      <c r="UHA32"/>
      <c r="UHB32"/>
      <c r="UHC32"/>
      <c r="UHD32"/>
      <c r="UHE32"/>
      <c r="UHF32"/>
      <c r="UHG32"/>
      <c r="UHH32"/>
      <c r="UHI32"/>
      <c r="UHJ32"/>
      <c r="UHK32"/>
      <c r="UHL32"/>
      <c r="UHM32"/>
      <c r="UHN32"/>
      <c r="UHO32"/>
      <c r="UHP32"/>
      <c r="UHQ32"/>
      <c r="UHR32"/>
      <c r="UHS32"/>
      <c r="UHT32"/>
      <c r="UHU32"/>
      <c r="UHV32"/>
      <c r="UHW32"/>
      <c r="UHX32"/>
      <c r="UHY32"/>
      <c r="UHZ32"/>
      <c r="UIA32"/>
      <c r="UIB32"/>
      <c r="UIC32"/>
      <c r="UID32"/>
      <c r="UIE32"/>
      <c r="UIF32"/>
      <c r="UIG32"/>
      <c r="UIH32"/>
      <c r="UII32"/>
      <c r="UIJ32"/>
      <c r="UIK32"/>
      <c r="UIL32"/>
      <c r="UIM32"/>
      <c r="UIN32"/>
      <c r="UIO32"/>
      <c r="UIP32"/>
      <c r="UIQ32"/>
      <c r="UIR32"/>
      <c r="UIS32"/>
      <c r="UIT32"/>
      <c r="UIU32"/>
      <c r="UIV32"/>
      <c r="UIW32"/>
      <c r="UIX32"/>
      <c r="UIY32"/>
      <c r="UIZ32"/>
      <c r="UJA32"/>
      <c r="UJB32"/>
      <c r="UJC32"/>
      <c r="UJD32"/>
      <c r="UJE32"/>
      <c r="UJF32"/>
      <c r="UJG32"/>
      <c r="UJH32"/>
      <c r="UJI32"/>
      <c r="UJJ32"/>
      <c r="UJK32"/>
      <c r="UJL32"/>
      <c r="UJM32"/>
      <c r="UJN32"/>
      <c r="UJO32"/>
      <c r="UJP32"/>
      <c r="UJQ32"/>
      <c r="UJR32"/>
      <c r="UJS32"/>
      <c r="UJT32"/>
      <c r="UJU32"/>
      <c r="UJV32"/>
      <c r="UJW32"/>
      <c r="UJX32"/>
      <c r="UJY32"/>
      <c r="UJZ32"/>
      <c r="UKA32"/>
      <c r="UKB32"/>
      <c r="UKC32"/>
      <c r="UKD32"/>
      <c r="UKE32"/>
      <c r="UKF32"/>
      <c r="UKG32"/>
      <c r="UKH32"/>
      <c r="UKI32"/>
      <c r="UKJ32"/>
      <c r="UKK32"/>
      <c r="UKL32"/>
      <c r="UKM32"/>
      <c r="UKN32"/>
      <c r="UKO32"/>
      <c r="UKP32"/>
      <c r="UKQ32"/>
      <c r="UKR32"/>
      <c r="UKS32"/>
      <c r="UKT32"/>
      <c r="UKU32"/>
      <c r="UKV32"/>
      <c r="UKW32"/>
      <c r="UKX32"/>
      <c r="UKY32"/>
      <c r="UKZ32"/>
      <c r="ULA32"/>
      <c r="ULB32"/>
      <c r="ULC32"/>
      <c r="ULD32"/>
      <c r="ULE32"/>
      <c r="ULF32"/>
      <c r="ULG32"/>
      <c r="ULH32"/>
      <c r="ULI32"/>
      <c r="ULJ32"/>
      <c r="ULK32"/>
      <c r="ULL32"/>
      <c r="ULM32"/>
      <c r="ULN32"/>
      <c r="ULO32"/>
      <c r="ULP32"/>
      <c r="ULQ32"/>
      <c r="ULR32"/>
      <c r="ULS32"/>
      <c r="ULT32"/>
      <c r="ULU32"/>
      <c r="ULV32"/>
      <c r="ULW32"/>
      <c r="ULX32"/>
      <c r="ULY32"/>
      <c r="ULZ32"/>
      <c r="UMA32"/>
      <c r="UMB32"/>
      <c r="UMC32"/>
      <c r="UMD32"/>
      <c r="UME32"/>
      <c r="UMF32"/>
      <c r="UMG32"/>
      <c r="UMH32"/>
      <c r="UMI32"/>
      <c r="UMJ32"/>
      <c r="UMK32"/>
      <c r="UML32"/>
      <c r="UMM32"/>
      <c r="UMN32"/>
      <c r="UMO32"/>
      <c r="UMP32"/>
      <c r="UMQ32"/>
      <c r="UMR32"/>
      <c r="UMS32"/>
      <c r="UMT32"/>
      <c r="UMU32"/>
      <c r="UMV32"/>
      <c r="UMW32"/>
      <c r="UMX32"/>
      <c r="UMY32"/>
      <c r="UMZ32"/>
      <c r="UNA32"/>
      <c r="UNB32"/>
      <c r="UNC32"/>
      <c r="UND32"/>
      <c r="UNE32"/>
      <c r="UNF32"/>
      <c r="UNG32"/>
      <c r="UNH32"/>
      <c r="UNI32"/>
      <c r="UNJ32"/>
      <c r="UNK32"/>
      <c r="UNL32"/>
      <c r="UNM32"/>
      <c r="UNN32"/>
      <c r="UNO32"/>
      <c r="UNP32"/>
      <c r="UNQ32"/>
      <c r="UNR32"/>
      <c r="UNS32"/>
      <c r="UNT32"/>
      <c r="UNU32"/>
      <c r="UNV32"/>
      <c r="UNW32"/>
      <c r="UNX32"/>
      <c r="UNY32"/>
      <c r="UNZ32"/>
      <c r="UOA32"/>
      <c r="UOB32"/>
      <c r="UOC32"/>
      <c r="UOD32"/>
      <c r="UOE32"/>
      <c r="UOF32"/>
      <c r="UOG32"/>
      <c r="UOH32"/>
      <c r="UOI32"/>
      <c r="UOJ32"/>
      <c r="UOK32"/>
      <c r="UOL32"/>
      <c r="UOM32"/>
      <c r="UON32"/>
      <c r="UOO32"/>
      <c r="UOP32"/>
      <c r="UOQ32"/>
      <c r="UOR32"/>
      <c r="UOS32"/>
      <c r="UOT32"/>
      <c r="UOU32"/>
      <c r="UOV32"/>
      <c r="UOW32"/>
      <c r="UOX32"/>
      <c r="UOY32"/>
      <c r="UOZ32"/>
      <c r="UPA32"/>
      <c r="UPB32"/>
      <c r="UPC32"/>
      <c r="UPD32"/>
      <c r="UPE32"/>
      <c r="UPF32"/>
      <c r="UPG32"/>
      <c r="UPH32"/>
      <c r="UPI32"/>
      <c r="UPJ32"/>
      <c r="UPK32"/>
      <c r="UPL32"/>
      <c r="UPM32"/>
      <c r="UPN32"/>
      <c r="UPO32"/>
      <c r="UPP32"/>
      <c r="UPQ32"/>
      <c r="UPR32"/>
      <c r="UPS32"/>
      <c r="UPT32"/>
      <c r="UPU32"/>
      <c r="UPV32"/>
      <c r="UPW32"/>
      <c r="UPX32"/>
      <c r="UPY32"/>
      <c r="UPZ32"/>
      <c r="UQA32"/>
      <c r="UQB32"/>
      <c r="UQC32"/>
      <c r="UQD32"/>
      <c r="UQE32"/>
      <c r="UQF32"/>
      <c r="UQG32"/>
      <c r="UQH32"/>
      <c r="UQI32"/>
      <c r="UQJ32"/>
      <c r="UQK32"/>
      <c r="UQL32"/>
      <c r="UQM32"/>
      <c r="UQN32"/>
      <c r="UQO32"/>
      <c r="UQP32"/>
      <c r="UQQ32"/>
      <c r="UQR32"/>
      <c r="UQS32"/>
      <c r="UQT32"/>
      <c r="UQU32"/>
      <c r="UQV32"/>
      <c r="UQW32"/>
      <c r="UQX32"/>
      <c r="UQY32"/>
      <c r="UQZ32"/>
      <c r="URA32"/>
      <c r="URB32"/>
      <c r="URC32"/>
      <c r="URD32"/>
      <c r="URE32"/>
      <c r="URF32"/>
      <c r="URG32"/>
      <c r="URH32"/>
      <c r="URI32"/>
      <c r="URJ32"/>
      <c r="URK32"/>
      <c r="URL32"/>
      <c r="URM32"/>
      <c r="URN32"/>
      <c r="URO32"/>
      <c r="URP32"/>
      <c r="URQ32"/>
      <c r="URR32"/>
      <c r="URS32"/>
      <c r="URT32"/>
      <c r="URU32"/>
      <c r="URV32"/>
      <c r="URW32"/>
      <c r="URX32"/>
      <c r="URY32"/>
      <c r="URZ32"/>
      <c r="USA32"/>
      <c r="USB32"/>
      <c r="USC32"/>
      <c r="USD32"/>
      <c r="USE32"/>
      <c r="USF32"/>
      <c r="USG32"/>
      <c r="USH32"/>
      <c r="USI32"/>
      <c r="USJ32"/>
      <c r="USK32"/>
      <c r="USL32"/>
      <c r="USM32"/>
      <c r="USN32"/>
      <c r="USO32"/>
      <c r="USP32"/>
      <c r="USQ32"/>
      <c r="USR32"/>
      <c r="USS32"/>
      <c r="UST32"/>
      <c r="USU32"/>
      <c r="USV32"/>
      <c r="USW32"/>
      <c r="USX32"/>
      <c r="USY32"/>
      <c r="USZ32"/>
      <c r="UTA32"/>
      <c r="UTB32"/>
      <c r="UTC32"/>
      <c r="UTD32"/>
      <c r="UTE32"/>
      <c r="UTF32"/>
      <c r="UTG32"/>
      <c r="UTH32"/>
      <c r="UTI32"/>
      <c r="UTJ32"/>
      <c r="UTK32"/>
      <c r="UTL32"/>
      <c r="UTM32"/>
      <c r="UTN32"/>
      <c r="UTO32"/>
      <c r="UTP32"/>
      <c r="UTQ32"/>
      <c r="UTR32"/>
      <c r="UTS32"/>
      <c r="UTT32"/>
      <c r="UTU32"/>
      <c r="UTV32"/>
      <c r="UTW32"/>
      <c r="UTX32"/>
      <c r="UTY32"/>
      <c r="UTZ32"/>
      <c r="UUA32"/>
      <c r="UUB32"/>
      <c r="UUC32"/>
      <c r="UUD32"/>
      <c r="UUE32"/>
      <c r="UUF32"/>
      <c r="UUG32"/>
      <c r="UUH32"/>
      <c r="UUI32"/>
      <c r="UUJ32"/>
      <c r="UUK32"/>
      <c r="UUL32"/>
      <c r="UUM32"/>
      <c r="UUN32"/>
      <c r="UUO32"/>
      <c r="UUP32"/>
      <c r="UUQ32"/>
      <c r="UUR32"/>
      <c r="UUS32"/>
      <c r="UUT32"/>
      <c r="UUU32"/>
      <c r="UUV32"/>
      <c r="UUW32"/>
      <c r="UUX32"/>
      <c r="UUY32"/>
      <c r="UUZ32"/>
      <c r="UVA32"/>
      <c r="UVB32"/>
      <c r="UVC32"/>
      <c r="UVD32"/>
      <c r="UVE32"/>
      <c r="UVF32"/>
      <c r="UVG32"/>
      <c r="UVH32"/>
      <c r="UVI32"/>
      <c r="UVJ32"/>
      <c r="UVK32"/>
      <c r="UVL32"/>
      <c r="UVM32"/>
      <c r="UVN32"/>
      <c r="UVO32"/>
      <c r="UVP32"/>
      <c r="UVQ32"/>
      <c r="UVR32"/>
      <c r="UVS32"/>
      <c r="UVT32"/>
      <c r="UVU32"/>
      <c r="UVV32"/>
      <c r="UVW32"/>
      <c r="UVX32"/>
      <c r="UVY32"/>
      <c r="UVZ32"/>
      <c r="UWA32"/>
      <c r="UWB32"/>
      <c r="UWC32"/>
      <c r="UWD32"/>
      <c r="UWE32"/>
      <c r="UWF32"/>
      <c r="UWG32"/>
      <c r="UWH32"/>
      <c r="UWI32"/>
      <c r="UWJ32"/>
      <c r="UWK32"/>
      <c r="UWL32"/>
      <c r="UWM32"/>
      <c r="UWN32"/>
      <c r="UWO32"/>
      <c r="UWP32"/>
      <c r="UWQ32"/>
      <c r="UWR32"/>
      <c r="UWS32"/>
      <c r="UWT32"/>
      <c r="UWU32"/>
      <c r="UWV32"/>
      <c r="UWW32"/>
      <c r="UWX32"/>
      <c r="UWY32"/>
      <c r="UWZ32"/>
      <c r="UXA32"/>
      <c r="UXB32"/>
      <c r="UXC32"/>
      <c r="UXD32"/>
      <c r="UXE32"/>
      <c r="UXF32"/>
      <c r="UXG32"/>
      <c r="UXH32"/>
      <c r="UXI32"/>
      <c r="UXJ32"/>
      <c r="UXK32"/>
      <c r="UXL32"/>
      <c r="UXM32"/>
      <c r="UXN32"/>
      <c r="UXO32"/>
      <c r="UXP32"/>
      <c r="UXQ32"/>
      <c r="UXR32"/>
      <c r="UXS32"/>
      <c r="UXT32"/>
      <c r="UXU32"/>
      <c r="UXV32"/>
      <c r="UXW32"/>
      <c r="UXX32"/>
      <c r="UXY32"/>
      <c r="UXZ32"/>
      <c r="UYA32"/>
      <c r="UYB32"/>
      <c r="UYC32"/>
      <c r="UYD32"/>
      <c r="UYE32"/>
      <c r="UYF32"/>
      <c r="UYG32"/>
      <c r="UYH32"/>
      <c r="UYI32"/>
      <c r="UYJ32"/>
      <c r="UYK32"/>
      <c r="UYL32"/>
      <c r="UYM32"/>
      <c r="UYN32"/>
      <c r="UYO32"/>
      <c r="UYP32"/>
      <c r="UYQ32"/>
      <c r="UYR32"/>
      <c r="UYS32"/>
      <c r="UYT32"/>
      <c r="UYU32"/>
      <c r="UYV32"/>
      <c r="UYW32"/>
      <c r="UYX32"/>
      <c r="UYY32"/>
      <c r="UYZ32"/>
      <c r="UZA32"/>
      <c r="UZB32"/>
      <c r="UZC32"/>
      <c r="UZD32"/>
      <c r="UZE32"/>
      <c r="UZF32"/>
      <c r="UZG32"/>
      <c r="UZH32"/>
      <c r="UZI32"/>
      <c r="UZJ32"/>
      <c r="UZK32"/>
      <c r="UZL32"/>
      <c r="UZM32"/>
      <c r="UZN32"/>
      <c r="UZO32"/>
      <c r="UZP32"/>
      <c r="UZQ32"/>
      <c r="UZR32"/>
      <c r="UZS32"/>
      <c r="UZT32"/>
      <c r="UZU32"/>
      <c r="UZV32"/>
      <c r="UZW32"/>
      <c r="UZX32"/>
      <c r="UZY32"/>
      <c r="UZZ32"/>
      <c r="VAA32"/>
      <c r="VAB32"/>
      <c r="VAC32"/>
      <c r="VAD32"/>
      <c r="VAE32"/>
      <c r="VAF32"/>
      <c r="VAG32"/>
      <c r="VAH32"/>
      <c r="VAI32"/>
      <c r="VAJ32"/>
      <c r="VAK32"/>
      <c r="VAL32"/>
      <c r="VAM32"/>
      <c r="VAN32"/>
      <c r="VAO32"/>
      <c r="VAP32"/>
      <c r="VAQ32"/>
      <c r="VAR32"/>
      <c r="VAS32"/>
      <c r="VAT32"/>
      <c r="VAU32"/>
      <c r="VAV32"/>
      <c r="VAW32"/>
      <c r="VAX32"/>
      <c r="VAY32"/>
      <c r="VAZ32"/>
      <c r="VBA32"/>
      <c r="VBB32"/>
      <c r="VBC32"/>
      <c r="VBD32"/>
      <c r="VBE32"/>
      <c r="VBF32"/>
      <c r="VBG32"/>
      <c r="VBH32"/>
      <c r="VBI32"/>
      <c r="VBJ32"/>
      <c r="VBK32"/>
      <c r="VBL32"/>
      <c r="VBM32"/>
      <c r="VBN32"/>
      <c r="VBO32"/>
      <c r="VBP32"/>
      <c r="VBQ32"/>
      <c r="VBR32"/>
      <c r="VBS32"/>
      <c r="VBT32"/>
      <c r="VBU32"/>
      <c r="VBV32"/>
      <c r="VBW32"/>
      <c r="VBX32"/>
      <c r="VBY32"/>
      <c r="VBZ32"/>
      <c r="VCA32"/>
      <c r="VCB32"/>
      <c r="VCC32"/>
      <c r="VCD32"/>
      <c r="VCE32"/>
      <c r="VCF32"/>
      <c r="VCG32"/>
      <c r="VCH32"/>
      <c r="VCI32"/>
      <c r="VCJ32"/>
      <c r="VCK32"/>
      <c r="VCL32"/>
      <c r="VCM32"/>
      <c r="VCN32"/>
      <c r="VCO32"/>
      <c r="VCP32"/>
      <c r="VCQ32"/>
      <c r="VCR32"/>
      <c r="VCS32"/>
      <c r="VCT32"/>
      <c r="VCU32"/>
      <c r="VCV32"/>
      <c r="VCW32"/>
      <c r="VCX32"/>
      <c r="VCY32"/>
      <c r="VCZ32"/>
      <c r="VDA32"/>
      <c r="VDB32"/>
      <c r="VDC32"/>
      <c r="VDD32"/>
      <c r="VDE32"/>
      <c r="VDF32"/>
      <c r="VDG32"/>
      <c r="VDH32"/>
      <c r="VDI32"/>
      <c r="VDJ32"/>
      <c r="VDK32"/>
      <c r="VDL32"/>
      <c r="VDM32"/>
      <c r="VDN32"/>
      <c r="VDO32"/>
      <c r="VDP32"/>
      <c r="VDQ32"/>
      <c r="VDR32"/>
      <c r="VDS32"/>
      <c r="VDT32"/>
      <c r="VDU32"/>
      <c r="VDV32"/>
      <c r="VDW32"/>
      <c r="VDX32"/>
      <c r="VDY32"/>
      <c r="VDZ32"/>
      <c r="VEA32"/>
      <c r="VEB32"/>
      <c r="VEC32"/>
      <c r="VED32"/>
      <c r="VEE32"/>
      <c r="VEF32"/>
      <c r="VEG32"/>
      <c r="VEH32"/>
      <c r="VEI32"/>
      <c r="VEJ32"/>
      <c r="VEK32"/>
      <c r="VEL32"/>
      <c r="VEM32"/>
      <c r="VEN32"/>
      <c r="VEO32"/>
      <c r="VEP32"/>
      <c r="VEQ32"/>
      <c r="VER32"/>
      <c r="VES32"/>
      <c r="VET32"/>
      <c r="VEU32"/>
      <c r="VEV32"/>
      <c r="VEW32"/>
      <c r="VEX32"/>
      <c r="VEY32"/>
      <c r="VEZ32"/>
      <c r="VFA32"/>
      <c r="VFB32"/>
      <c r="VFC32"/>
      <c r="VFD32"/>
      <c r="VFE32"/>
      <c r="VFF32"/>
      <c r="VFG32"/>
      <c r="VFH32"/>
      <c r="VFI32"/>
      <c r="VFJ32"/>
      <c r="VFK32"/>
      <c r="VFL32"/>
      <c r="VFM32"/>
      <c r="VFN32"/>
      <c r="VFO32"/>
      <c r="VFP32"/>
      <c r="VFQ32"/>
      <c r="VFR32"/>
      <c r="VFS32"/>
      <c r="VFT32"/>
      <c r="VFU32"/>
      <c r="VFV32"/>
      <c r="VFW32"/>
      <c r="VFX32"/>
      <c r="VFY32"/>
      <c r="VFZ32"/>
      <c r="VGA32"/>
      <c r="VGB32"/>
      <c r="VGC32"/>
      <c r="VGD32"/>
      <c r="VGE32"/>
      <c r="VGF32"/>
      <c r="VGG32"/>
      <c r="VGH32"/>
      <c r="VGI32"/>
      <c r="VGJ32"/>
      <c r="VGK32"/>
      <c r="VGL32"/>
      <c r="VGM32"/>
      <c r="VGN32"/>
      <c r="VGO32"/>
      <c r="VGP32"/>
      <c r="VGQ32"/>
      <c r="VGR32"/>
      <c r="VGS32"/>
      <c r="VGT32"/>
      <c r="VGU32"/>
      <c r="VGV32"/>
      <c r="VGW32"/>
      <c r="VGX32"/>
      <c r="VGY32"/>
      <c r="VGZ32"/>
      <c r="VHA32"/>
      <c r="VHB32"/>
      <c r="VHC32"/>
      <c r="VHD32"/>
      <c r="VHE32"/>
      <c r="VHF32"/>
      <c r="VHG32"/>
      <c r="VHH32"/>
      <c r="VHI32"/>
      <c r="VHJ32"/>
      <c r="VHK32"/>
      <c r="VHL32"/>
      <c r="VHM32"/>
      <c r="VHN32"/>
      <c r="VHO32"/>
      <c r="VHP32"/>
      <c r="VHQ32"/>
      <c r="VHR32"/>
      <c r="VHS32"/>
      <c r="VHT32"/>
      <c r="VHU32"/>
      <c r="VHV32"/>
      <c r="VHW32"/>
      <c r="VHX32"/>
      <c r="VHY32"/>
      <c r="VHZ32"/>
      <c r="VIA32"/>
      <c r="VIB32"/>
      <c r="VIC32"/>
      <c r="VID32"/>
      <c r="VIE32"/>
      <c r="VIF32"/>
      <c r="VIG32"/>
      <c r="VIH32"/>
      <c r="VII32"/>
      <c r="VIJ32"/>
      <c r="VIK32"/>
      <c r="VIL32"/>
      <c r="VIM32"/>
      <c r="VIN32"/>
      <c r="VIO32"/>
      <c r="VIP32"/>
      <c r="VIQ32"/>
      <c r="VIR32"/>
      <c r="VIS32"/>
      <c r="VIT32"/>
      <c r="VIU32"/>
      <c r="VIV32"/>
      <c r="VIW32"/>
      <c r="VIX32"/>
      <c r="VIY32"/>
      <c r="VIZ32"/>
      <c r="VJA32"/>
      <c r="VJB32"/>
      <c r="VJC32"/>
      <c r="VJD32"/>
      <c r="VJE32"/>
      <c r="VJF32"/>
      <c r="VJG32"/>
      <c r="VJH32"/>
      <c r="VJI32"/>
      <c r="VJJ32"/>
      <c r="VJK32"/>
      <c r="VJL32"/>
      <c r="VJM32"/>
      <c r="VJN32"/>
      <c r="VJO32"/>
      <c r="VJP32"/>
      <c r="VJQ32"/>
      <c r="VJR32"/>
      <c r="VJS32"/>
      <c r="VJT32"/>
      <c r="VJU32"/>
      <c r="VJV32"/>
      <c r="VJW32"/>
      <c r="VJX32"/>
      <c r="VJY32"/>
      <c r="VJZ32"/>
      <c r="VKA32"/>
      <c r="VKB32"/>
      <c r="VKC32"/>
      <c r="VKD32"/>
      <c r="VKE32"/>
      <c r="VKF32"/>
      <c r="VKG32"/>
      <c r="VKH32"/>
      <c r="VKI32"/>
      <c r="VKJ32"/>
      <c r="VKK32"/>
      <c r="VKL32"/>
      <c r="VKM32"/>
      <c r="VKN32"/>
      <c r="VKO32"/>
      <c r="VKP32"/>
      <c r="VKQ32"/>
      <c r="VKR32"/>
      <c r="VKS32"/>
      <c r="VKT32"/>
      <c r="VKU32"/>
      <c r="VKV32"/>
      <c r="VKW32"/>
      <c r="VKX32"/>
      <c r="VKY32"/>
      <c r="VKZ32"/>
      <c r="VLA32"/>
      <c r="VLB32"/>
      <c r="VLC32"/>
      <c r="VLD32"/>
      <c r="VLE32"/>
      <c r="VLF32"/>
      <c r="VLG32"/>
      <c r="VLH32"/>
      <c r="VLI32"/>
      <c r="VLJ32"/>
      <c r="VLK32"/>
      <c r="VLL32"/>
      <c r="VLM32"/>
      <c r="VLN32"/>
      <c r="VLO32"/>
      <c r="VLP32"/>
      <c r="VLQ32"/>
      <c r="VLR32"/>
      <c r="VLS32"/>
      <c r="VLT32"/>
      <c r="VLU32"/>
      <c r="VLV32"/>
      <c r="VLW32"/>
      <c r="VLX32"/>
      <c r="VLY32"/>
      <c r="VLZ32"/>
      <c r="VMA32"/>
      <c r="VMB32"/>
      <c r="VMC32"/>
      <c r="VMD32"/>
      <c r="VME32"/>
      <c r="VMF32"/>
      <c r="VMG32"/>
      <c r="VMH32"/>
      <c r="VMI32"/>
      <c r="VMJ32"/>
      <c r="VMK32"/>
      <c r="VML32"/>
      <c r="VMM32"/>
      <c r="VMN32"/>
      <c r="VMO32"/>
      <c r="VMP32"/>
      <c r="VMQ32"/>
      <c r="VMR32"/>
      <c r="VMS32"/>
      <c r="VMT32"/>
      <c r="VMU32"/>
      <c r="VMV32"/>
      <c r="VMW32"/>
      <c r="VMX32"/>
      <c r="VMY32"/>
      <c r="VMZ32"/>
      <c r="VNA32"/>
      <c r="VNB32"/>
      <c r="VNC32"/>
      <c r="VND32"/>
      <c r="VNE32"/>
      <c r="VNF32"/>
      <c r="VNG32"/>
      <c r="VNH32"/>
      <c r="VNI32"/>
      <c r="VNJ32"/>
      <c r="VNK32"/>
      <c r="VNL32"/>
      <c r="VNM32"/>
      <c r="VNN32"/>
      <c r="VNO32"/>
      <c r="VNP32"/>
      <c r="VNQ32"/>
      <c r="VNR32"/>
      <c r="VNS32"/>
      <c r="VNT32"/>
      <c r="VNU32"/>
      <c r="VNV32"/>
      <c r="VNW32"/>
      <c r="VNX32"/>
      <c r="VNY32"/>
      <c r="VNZ32"/>
      <c r="VOA32"/>
      <c r="VOB32"/>
      <c r="VOC32"/>
      <c r="VOD32"/>
      <c r="VOE32"/>
      <c r="VOF32"/>
      <c r="VOG32"/>
      <c r="VOH32"/>
      <c r="VOI32"/>
      <c r="VOJ32"/>
      <c r="VOK32"/>
      <c r="VOL32"/>
      <c r="VOM32"/>
      <c r="VON32"/>
      <c r="VOO32"/>
      <c r="VOP32"/>
      <c r="VOQ32"/>
      <c r="VOR32"/>
      <c r="VOS32"/>
      <c r="VOT32"/>
      <c r="VOU32"/>
      <c r="VOV32"/>
      <c r="VOW32"/>
      <c r="VOX32"/>
      <c r="VOY32"/>
      <c r="VOZ32"/>
      <c r="VPA32"/>
      <c r="VPB32"/>
      <c r="VPC32"/>
      <c r="VPD32"/>
      <c r="VPE32"/>
      <c r="VPF32"/>
      <c r="VPG32"/>
      <c r="VPH32"/>
      <c r="VPI32"/>
      <c r="VPJ32"/>
      <c r="VPK32"/>
      <c r="VPL32"/>
      <c r="VPM32"/>
      <c r="VPN32"/>
      <c r="VPO32"/>
      <c r="VPP32"/>
      <c r="VPQ32"/>
      <c r="VPR32"/>
      <c r="VPS32"/>
      <c r="VPT32"/>
      <c r="VPU32"/>
      <c r="VPV32"/>
      <c r="VPW32"/>
      <c r="VPX32"/>
      <c r="VPY32"/>
      <c r="VPZ32"/>
      <c r="VQA32"/>
      <c r="VQB32"/>
      <c r="VQC32"/>
      <c r="VQD32"/>
      <c r="VQE32"/>
      <c r="VQF32"/>
      <c r="VQG32"/>
      <c r="VQH32"/>
      <c r="VQI32"/>
      <c r="VQJ32"/>
      <c r="VQK32"/>
      <c r="VQL32"/>
      <c r="VQM32"/>
      <c r="VQN32"/>
      <c r="VQO32"/>
      <c r="VQP32"/>
      <c r="VQQ32"/>
      <c r="VQR32"/>
      <c r="VQS32"/>
      <c r="VQT32"/>
      <c r="VQU32"/>
      <c r="VQV32"/>
      <c r="VQW32"/>
      <c r="VQX32"/>
      <c r="VQY32"/>
      <c r="VQZ32"/>
      <c r="VRA32"/>
      <c r="VRB32"/>
      <c r="VRC32"/>
      <c r="VRD32"/>
      <c r="VRE32"/>
      <c r="VRF32"/>
      <c r="VRG32"/>
      <c r="VRH32"/>
      <c r="VRI32"/>
      <c r="VRJ32"/>
      <c r="VRK32"/>
      <c r="VRL32"/>
      <c r="VRM32"/>
      <c r="VRN32"/>
      <c r="VRO32"/>
      <c r="VRP32"/>
      <c r="VRQ32"/>
      <c r="VRR32"/>
      <c r="VRS32"/>
      <c r="VRT32"/>
      <c r="VRU32"/>
      <c r="VRV32"/>
      <c r="VRW32"/>
      <c r="VRX32"/>
      <c r="VRY32"/>
      <c r="VRZ32"/>
      <c r="VSA32"/>
      <c r="VSB32"/>
      <c r="VSC32"/>
      <c r="VSD32"/>
      <c r="VSE32"/>
      <c r="VSF32"/>
      <c r="VSG32"/>
      <c r="VSH32"/>
      <c r="VSI32"/>
      <c r="VSJ32"/>
      <c r="VSK32"/>
      <c r="VSL32"/>
      <c r="VSM32"/>
      <c r="VSN32"/>
      <c r="VSO32"/>
      <c r="VSP32"/>
      <c r="VSQ32"/>
      <c r="VSR32"/>
      <c r="VSS32"/>
      <c r="VST32"/>
      <c r="VSU32"/>
      <c r="VSV32"/>
      <c r="VSW32"/>
      <c r="VSX32"/>
      <c r="VSY32"/>
      <c r="VSZ32"/>
      <c r="VTA32"/>
      <c r="VTB32"/>
      <c r="VTC32"/>
      <c r="VTD32"/>
      <c r="VTE32"/>
      <c r="VTF32"/>
      <c r="VTG32"/>
      <c r="VTH32"/>
      <c r="VTI32"/>
      <c r="VTJ32"/>
      <c r="VTK32"/>
      <c r="VTL32"/>
      <c r="VTM32"/>
      <c r="VTN32"/>
      <c r="VTO32"/>
      <c r="VTP32"/>
      <c r="VTQ32"/>
      <c r="VTR32"/>
      <c r="VTS32"/>
      <c r="VTT32"/>
      <c r="VTU32"/>
      <c r="VTV32"/>
      <c r="VTW32"/>
      <c r="VTX32"/>
      <c r="VTY32"/>
      <c r="VTZ32"/>
      <c r="VUA32"/>
      <c r="VUB32"/>
      <c r="VUC32"/>
      <c r="VUD32"/>
      <c r="VUE32"/>
      <c r="VUF32"/>
      <c r="VUG32"/>
      <c r="VUH32"/>
      <c r="VUI32"/>
      <c r="VUJ32"/>
      <c r="VUK32"/>
      <c r="VUL32"/>
      <c r="VUM32"/>
      <c r="VUN32"/>
      <c r="VUO32"/>
      <c r="VUP32"/>
      <c r="VUQ32"/>
      <c r="VUR32"/>
      <c r="VUS32"/>
      <c r="VUT32"/>
      <c r="VUU32"/>
      <c r="VUV32"/>
      <c r="VUW32"/>
      <c r="VUX32"/>
      <c r="VUY32"/>
      <c r="VUZ32"/>
      <c r="VVA32"/>
      <c r="VVB32"/>
      <c r="VVC32"/>
      <c r="VVD32"/>
      <c r="VVE32"/>
      <c r="VVF32"/>
      <c r="VVG32"/>
      <c r="VVH32"/>
      <c r="VVI32"/>
      <c r="VVJ32"/>
      <c r="VVK32"/>
      <c r="VVL32"/>
      <c r="VVM32"/>
      <c r="VVN32"/>
      <c r="VVO32"/>
      <c r="VVP32"/>
      <c r="VVQ32"/>
      <c r="VVR32"/>
      <c r="VVS32"/>
      <c r="VVT32"/>
      <c r="VVU32"/>
      <c r="VVV32"/>
      <c r="VVW32"/>
      <c r="VVX32"/>
      <c r="VVY32"/>
      <c r="VVZ32"/>
      <c r="VWA32"/>
      <c r="VWB32"/>
      <c r="VWC32"/>
      <c r="VWD32"/>
      <c r="VWE32"/>
      <c r="VWF32"/>
      <c r="VWG32"/>
      <c r="VWH32"/>
      <c r="VWI32"/>
      <c r="VWJ32"/>
      <c r="VWK32"/>
      <c r="VWL32"/>
      <c r="VWM32"/>
      <c r="VWN32"/>
      <c r="VWO32"/>
      <c r="VWP32"/>
      <c r="VWQ32"/>
      <c r="VWR32"/>
      <c r="VWS32"/>
      <c r="VWT32"/>
      <c r="VWU32"/>
      <c r="VWV32"/>
      <c r="VWW32"/>
      <c r="VWX32"/>
      <c r="VWY32"/>
      <c r="VWZ32"/>
      <c r="VXA32"/>
      <c r="VXB32"/>
      <c r="VXC32"/>
      <c r="VXD32"/>
      <c r="VXE32"/>
      <c r="VXF32"/>
      <c r="VXG32"/>
      <c r="VXH32"/>
      <c r="VXI32"/>
      <c r="VXJ32"/>
      <c r="VXK32"/>
      <c r="VXL32"/>
      <c r="VXM32"/>
      <c r="VXN32"/>
      <c r="VXO32"/>
      <c r="VXP32"/>
      <c r="VXQ32"/>
      <c r="VXR32"/>
      <c r="VXS32"/>
      <c r="VXT32"/>
      <c r="VXU32"/>
      <c r="VXV32"/>
      <c r="VXW32"/>
      <c r="VXX32"/>
      <c r="VXY32"/>
      <c r="VXZ32"/>
      <c r="VYA32"/>
      <c r="VYB32"/>
      <c r="VYC32"/>
      <c r="VYD32"/>
      <c r="VYE32"/>
      <c r="VYF32"/>
      <c r="VYG32"/>
      <c r="VYH32"/>
      <c r="VYI32"/>
      <c r="VYJ32"/>
      <c r="VYK32"/>
      <c r="VYL32"/>
      <c r="VYM32"/>
      <c r="VYN32"/>
      <c r="VYO32"/>
      <c r="VYP32"/>
      <c r="VYQ32"/>
      <c r="VYR32"/>
      <c r="VYS32"/>
      <c r="VYT32"/>
      <c r="VYU32"/>
      <c r="VYV32"/>
      <c r="VYW32"/>
      <c r="VYX32"/>
      <c r="VYY32"/>
      <c r="VYZ32"/>
      <c r="VZA32"/>
      <c r="VZB32"/>
      <c r="VZC32"/>
      <c r="VZD32"/>
      <c r="VZE32"/>
      <c r="VZF32"/>
      <c r="VZG32"/>
      <c r="VZH32"/>
      <c r="VZI32"/>
      <c r="VZJ32"/>
      <c r="VZK32"/>
      <c r="VZL32"/>
      <c r="VZM32"/>
      <c r="VZN32"/>
      <c r="VZO32"/>
      <c r="VZP32"/>
      <c r="VZQ32"/>
      <c r="VZR32"/>
      <c r="VZS32"/>
      <c r="VZT32"/>
      <c r="VZU32"/>
      <c r="VZV32"/>
      <c r="VZW32"/>
      <c r="VZX32"/>
      <c r="VZY32"/>
      <c r="VZZ32"/>
      <c r="WAA32"/>
      <c r="WAB32"/>
      <c r="WAC32"/>
      <c r="WAD32"/>
      <c r="WAE32"/>
      <c r="WAF32"/>
      <c r="WAG32"/>
      <c r="WAH32"/>
      <c r="WAI32"/>
      <c r="WAJ32"/>
      <c r="WAK32"/>
      <c r="WAL32"/>
      <c r="WAM32"/>
      <c r="WAN32"/>
      <c r="WAO32"/>
      <c r="WAP32"/>
      <c r="WAQ32"/>
      <c r="WAR32"/>
      <c r="WAS32"/>
      <c r="WAT32"/>
      <c r="WAU32"/>
      <c r="WAV32"/>
      <c r="WAW32"/>
      <c r="WAX32"/>
      <c r="WAY32"/>
      <c r="WAZ32"/>
      <c r="WBA32"/>
      <c r="WBB32"/>
      <c r="WBC32"/>
      <c r="WBD32"/>
      <c r="WBE32"/>
      <c r="WBF32"/>
      <c r="WBG32"/>
      <c r="WBH32"/>
      <c r="WBI32"/>
      <c r="WBJ32"/>
      <c r="WBK32"/>
      <c r="WBL32"/>
      <c r="WBM32"/>
      <c r="WBN32"/>
      <c r="WBO32"/>
      <c r="WBP32"/>
      <c r="WBQ32"/>
      <c r="WBR32"/>
      <c r="WBS32"/>
      <c r="WBT32"/>
      <c r="WBU32"/>
      <c r="WBV32"/>
      <c r="WBW32"/>
      <c r="WBX32"/>
      <c r="WBY32"/>
      <c r="WBZ32"/>
      <c r="WCA32"/>
      <c r="WCB32"/>
      <c r="WCC32"/>
      <c r="WCD32"/>
      <c r="WCE32"/>
      <c r="WCF32"/>
      <c r="WCG32"/>
      <c r="WCH32"/>
      <c r="WCI32"/>
      <c r="WCJ32"/>
      <c r="WCK32"/>
      <c r="WCL32"/>
      <c r="WCM32"/>
      <c r="WCN32"/>
      <c r="WCO32"/>
      <c r="WCP32"/>
      <c r="WCQ32"/>
      <c r="WCR32"/>
      <c r="WCS32"/>
      <c r="WCT32"/>
      <c r="WCU32"/>
      <c r="WCV32"/>
      <c r="WCW32"/>
      <c r="WCX32"/>
      <c r="WCY32"/>
      <c r="WCZ32"/>
      <c r="WDA32"/>
      <c r="WDB32"/>
      <c r="WDC32"/>
      <c r="WDD32"/>
      <c r="WDE32"/>
      <c r="WDF32"/>
      <c r="WDG32"/>
      <c r="WDH32"/>
      <c r="WDI32"/>
      <c r="WDJ32"/>
      <c r="WDK32"/>
      <c r="WDL32"/>
      <c r="WDM32"/>
      <c r="WDN32"/>
      <c r="WDO32"/>
      <c r="WDP32"/>
      <c r="WDQ32"/>
      <c r="WDR32"/>
      <c r="WDS32"/>
      <c r="WDT32"/>
      <c r="WDU32"/>
      <c r="WDV32"/>
      <c r="WDW32"/>
      <c r="WDX32"/>
      <c r="WDY32"/>
      <c r="WDZ32"/>
      <c r="WEA32"/>
      <c r="WEB32"/>
      <c r="WEC32"/>
      <c r="WED32"/>
      <c r="WEE32"/>
      <c r="WEF32"/>
      <c r="WEG32"/>
      <c r="WEH32"/>
      <c r="WEI32"/>
      <c r="WEJ32"/>
      <c r="WEK32"/>
      <c r="WEL32"/>
      <c r="WEM32"/>
      <c r="WEN32"/>
      <c r="WEO32"/>
      <c r="WEP32"/>
      <c r="WEQ32"/>
      <c r="WER32"/>
      <c r="WES32"/>
      <c r="WET32"/>
      <c r="WEU32"/>
      <c r="WEV32"/>
      <c r="WEW32"/>
      <c r="WEX32"/>
      <c r="WEY32"/>
      <c r="WEZ32"/>
      <c r="WFA32"/>
      <c r="WFB32"/>
      <c r="WFC32"/>
      <c r="WFD32"/>
      <c r="WFE32"/>
      <c r="WFF32"/>
      <c r="WFG32"/>
      <c r="WFH32"/>
      <c r="WFI32"/>
      <c r="WFJ32"/>
      <c r="WFK32"/>
      <c r="WFL32"/>
      <c r="WFM32"/>
      <c r="WFN32"/>
      <c r="WFO32"/>
      <c r="WFP32"/>
      <c r="WFQ32"/>
      <c r="WFR32"/>
      <c r="WFS32"/>
      <c r="WFT32"/>
      <c r="WFU32"/>
      <c r="WFV32"/>
      <c r="WFW32"/>
      <c r="WFX32"/>
      <c r="WFY32"/>
      <c r="WFZ32"/>
      <c r="WGA32"/>
      <c r="WGB32"/>
      <c r="WGC32"/>
      <c r="WGD32"/>
      <c r="WGE32"/>
      <c r="WGF32"/>
      <c r="WGG32"/>
      <c r="WGH32"/>
      <c r="WGI32"/>
      <c r="WGJ32"/>
      <c r="WGK32"/>
      <c r="WGL32"/>
      <c r="WGM32"/>
      <c r="WGN32"/>
      <c r="WGO32"/>
      <c r="WGP32"/>
      <c r="WGQ32"/>
      <c r="WGR32"/>
      <c r="WGS32"/>
      <c r="WGT32"/>
      <c r="WGU32"/>
      <c r="WGV32"/>
      <c r="WGW32"/>
      <c r="WGX32"/>
      <c r="WGY32"/>
      <c r="WGZ32"/>
      <c r="WHA32"/>
      <c r="WHB32"/>
      <c r="WHC32"/>
      <c r="WHD32"/>
      <c r="WHE32"/>
      <c r="WHF32"/>
      <c r="WHG32"/>
      <c r="WHH32"/>
      <c r="WHI32"/>
      <c r="WHJ32"/>
      <c r="WHK32"/>
      <c r="WHL32"/>
      <c r="WHM32"/>
      <c r="WHN32"/>
      <c r="WHO32"/>
      <c r="WHP32"/>
      <c r="WHQ32"/>
      <c r="WHR32"/>
      <c r="WHS32"/>
      <c r="WHT32"/>
      <c r="WHU32"/>
      <c r="WHV32"/>
      <c r="WHW32"/>
      <c r="WHX32"/>
      <c r="WHY32"/>
      <c r="WHZ32"/>
      <c r="WIA32"/>
      <c r="WIB32"/>
      <c r="WIC32"/>
      <c r="WID32"/>
      <c r="WIE32"/>
      <c r="WIF32"/>
      <c r="WIG32"/>
      <c r="WIH32"/>
      <c r="WII32"/>
      <c r="WIJ32"/>
      <c r="WIK32"/>
      <c r="WIL32"/>
      <c r="WIM32"/>
      <c r="WIN32"/>
      <c r="WIO32"/>
      <c r="WIP32"/>
      <c r="WIQ32"/>
      <c r="WIR32"/>
      <c r="WIS32"/>
      <c r="WIT32"/>
      <c r="WIU32"/>
      <c r="WIV32"/>
      <c r="WIW32"/>
      <c r="WIX32"/>
      <c r="WIY32"/>
      <c r="WIZ32"/>
      <c r="WJA32"/>
      <c r="WJB32"/>
      <c r="WJC32"/>
      <c r="WJD32"/>
      <c r="WJE32"/>
      <c r="WJF32"/>
      <c r="WJG32"/>
      <c r="WJH32"/>
      <c r="WJI32"/>
      <c r="WJJ32"/>
      <c r="WJK32"/>
      <c r="WJL32"/>
      <c r="WJM32"/>
      <c r="WJN32"/>
      <c r="WJO32"/>
      <c r="WJP32"/>
      <c r="WJQ32"/>
      <c r="WJR32"/>
      <c r="WJS32"/>
      <c r="WJT32"/>
      <c r="WJU32"/>
      <c r="WJV32"/>
      <c r="WJW32"/>
      <c r="WJX32"/>
      <c r="WJY32"/>
      <c r="WJZ32"/>
      <c r="WKA32"/>
      <c r="WKB32"/>
      <c r="WKC32"/>
      <c r="WKD32"/>
      <c r="WKE32"/>
      <c r="WKF32"/>
      <c r="WKG32"/>
      <c r="WKH32"/>
      <c r="WKI32"/>
      <c r="WKJ32"/>
      <c r="WKK32"/>
      <c r="WKL32"/>
      <c r="WKM32"/>
      <c r="WKN32"/>
      <c r="WKO32"/>
      <c r="WKP32"/>
      <c r="WKQ32"/>
      <c r="WKR32"/>
      <c r="WKS32"/>
      <c r="WKT32"/>
      <c r="WKU32"/>
      <c r="WKV32"/>
      <c r="WKW32"/>
      <c r="WKX32"/>
      <c r="WKY32"/>
      <c r="WKZ32"/>
      <c r="WLA32"/>
      <c r="WLB32"/>
      <c r="WLC32"/>
      <c r="WLD32"/>
      <c r="WLE32"/>
      <c r="WLF32"/>
      <c r="WLG32"/>
      <c r="WLH32"/>
      <c r="WLI32"/>
      <c r="WLJ32"/>
      <c r="WLK32"/>
      <c r="WLL32"/>
      <c r="WLM32"/>
      <c r="WLN32"/>
      <c r="WLO32"/>
      <c r="WLP32"/>
      <c r="WLQ32"/>
      <c r="WLR32"/>
      <c r="WLS32"/>
      <c r="WLT32"/>
      <c r="WLU32"/>
      <c r="WLV32"/>
      <c r="WLW32"/>
      <c r="WLX32"/>
      <c r="WLY32"/>
      <c r="WLZ32"/>
      <c r="WMA32"/>
      <c r="WMB32"/>
      <c r="WMC32"/>
      <c r="WMD32"/>
      <c r="WME32"/>
      <c r="WMF32"/>
      <c r="WMG32"/>
      <c r="WMH32"/>
      <c r="WMI32"/>
      <c r="WMJ32"/>
      <c r="WMK32"/>
      <c r="WML32"/>
      <c r="WMM32"/>
      <c r="WMN32"/>
      <c r="WMO32"/>
      <c r="WMP32"/>
      <c r="WMQ32"/>
      <c r="WMR32"/>
      <c r="WMS32"/>
      <c r="WMT32"/>
      <c r="WMU32"/>
      <c r="WMV32"/>
      <c r="WMW32"/>
      <c r="WMX32"/>
      <c r="WMY32"/>
      <c r="WMZ32"/>
      <c r="WNA32"/>
      <c r="WNB32"/>
      <c r="WNC32"/>
      <c r="WND32"/>
      <c r="WNE32"/>
      <c r="WNF32"/>
      <c r="WNG32"/>
      <c r="WNH32"/>
      <c r="WNI32"/>
      <c r="WNJ32"/>
      <c r="WNK32"/>
      <c r="WNL32"/>
      <c r="WNM32"/>
      <c r="WNN32"/>
      <c r="WNO32"/>
      <c r="WNP32"/>
      <c r="WNQ32"/>
      <c r="WNR32"/>
      <c r="WNS32"/>
      <c r="WNT32"/>
      <c r="WNU32"/>
      <c r="WNV32"/>
      <c r="WNW32"/>
      <c r="WNX32"/>
      <c r="WNY32"/>
      <c r="WNZ32"/>
      <c r="WOA32"/>
      <c r="WOB32"/>
      <c r="WOC32"/>
      <c r="WOD32"/>
      <c r="WOE32"/>
      <c r="WOF32"/>
      <c r="WOG32"/>
      <c r="WOH32"/>
      <c r="WOI32"/>
      <c r="WOJ32"/>
      <c r="WOK32"/>
      <c r="WOL32"/>
      <c r="WOM32"/>
      <c r="WON32"/>
      <c r="WOO32"/>
      <c r="WOP32"/>
      <c r="WOQ32"/>
      <c r="WOR32"/>
      <c r="WOS32"/>
      <c r="WOT32"/>
      <c r="WOU32"/>
      <c r="WOV32"/>
      <c r="WOW32"/>
      <c r="WOX32"/>
      <c r="WOY32"/>
      <c r="WOZ32"/>
      <c r="WPA32"/>
      <c r="WPB32"/>
      <c r="WPC32"/>
      <c r="WPD32"/>
      <c r="WPE32"/>
      <c r="WPF32"/>
      <c r="WPG32"/>
      <c r="WPH32"/>
      <c r="WPI32"/>
      <c r="WPJ32"/>
      <c r="WPK32"/>
      <c r="WPL32"/>
      <c r="WPM32"/>
      <c r="WPN32"/>
      <c r="WPO32"/>
      <c r="WPP32"/>
      <c r="WPQ32"/>
      <c r="WPR32"/>
      <c r="WPS32"/>
      <c r="WPT32"/>
      <c r="WPU32"/>
      <c r="WPV32"/>
      <c r="WPW32"/>
      <c r="WPX32"/>
      <c r="WPY32"/>
      <c r="WPZ32"/>
      <c r="WQA32"/>
      <c r="WQB32"/>
      <c r="WQC32"/>
      <c r="WQD32"/>
      <c r="WQE32"/>
      <c r="WQF32"/>
      <c r="WQG32"/>
      <c r="WQH32"/>
      <c r="WQI32"/>
      <c r="WQJ32"/>
      <c r="WQK32"/>
      <c r="WQL32"/>
      <c r="WQM32"/>
      <c r="WQN32"/>
      <c r="WQO32"/>
      <c r="WQP32"/>
      <c r="WQQ32"/>
      <c r="WQR32"/>
      <c r="WQS32"/>
      <c r="WQT32"/>
      <c r="WQU32"/>
      <c r="WQV32"/>
      <c r="WQW32"/>
      <c r="WQX32"/>
      <c r="WQY32"/>
      <c r="WQZ32"/>
      <c r="WRA32"/>
      <c r="WRB32"/>
      <c r="WRC32"/>
      <c r="WRD32"/>
      <c r="WRE32"/>
      <c r="WRF32"/>
      <c r="WRG32"/>
      <c r="WRH32"/>
      <c r="WRI32"/>
      <c r="WRJ32"/>
      <c r="WRK32"/>
      <c r="WRL32"/>
      <c r="WRM32"/>
      <c r="WRN32"/>
      <c r="WRO32"/>
      <c r="WRP32"/>
      <c r="WRQ32"/>
      <c r="WRR32"/>
      <c r="WRS32"/>
      <c r="WRT32"/>
      <c r="WRU32"/>
      <c r="WRV32"/>
      <c r="WRW32"/>
      <c r="WRX32"/>
      <c r="WRY32"/>
      <c r="WRZ32"/>
      <c r="WSA32"/>
      <c r="WSB32"/>
      <c r="WSC32"/>
      <c r="WSD32"/>
      <c r="WSE32"/>
      <c r="WSF32"/>
      <c r="WSG32"/>
      <c r="WSH32"/>
      <c r="WSI32"/>
      <c r="WSJ32"/>
      <c r="WSK32"/>
      <c r="WSL32"/>
      <c r="WSM32"/>
      <c r="WSN32"/>
      <c r="WSO32"/>
      <c r="WSP32"/>
      <c r="WSQ32"/>
      <c r="WSR32"/>
      <c r="WSS32"/>
      <c r="WST32"/>
      <c r="WSU32"/>
      <c r="WSV32"/>
      <c r="WSW32"/>
      <c r="WSX32"/>
      <c r="WSY32"/>
      <c r="WSZ32"/>
      <c r="WTA32"/>
      <c r="WTB32"/>
      <c r="WTC32"/>
      <c r="WTD32"/>
      <c r="WTE32"/>
      <c r="WTF32"/>
      <c r="WTG32"/>
      <c r="WTH32"/>
      <c r="WTI32"/>
      <c r="WTJ32"/>
      <c r="WTK32"/>
      <c r="WTL32"/>
      <c r="WTM32"/>
      <c r="WTN32"/>
      <c r="WTO32"/>
      <c r="WTP32"/>
      <c r="WTQ32"/>
      <c r="WTR32"/>
      <c r="WTS32"/>
      <c r="WTT32"/>
      <c r="WTU32"/>
      <c r="WTV32"/>
      <c r="WTW32"/>
      <c r="WTX32"/>
      <c r="WTY32"/>
      <c r="WTZ32"/>
      <c r="WUA32"/>
      <c r="WUB32"/>
      <c r="WUC32"/>
      <c r="WUD32"/>
      <c r="WUE32"/>
      <c r="WUF32"/>
      <c r="WUG32"/>
      <c r="WUH32"/>
      <c r="WUI32"/>
      <c r="WUJ32"/>
      <c r="WUK32"/>
      <c r="WUL32"/>
      <c r="WUM32"/>
      <c r="WUN32"/>
      <c r="WUO32"/>
      <c r="WUP32"/>
      <c r="WUQ32"/>
      <c r="WUR32"/>
      <c r="WUS32"/>
      <c r="WUT32"/>
      <c r="WUU32"/>
      <c r="WUV32"/>
      <c r="WUW32"/>
      <c r="WUX32"/>
      <c r="WUY32"/>
      <c r="WUZ32"/>
      <c r="WVA32"/>
      <c r="WVB32"/>
      <c r="WVC32"/>
      <c r="WVD32"/>
      <c r="WVE32"/>
      <c r="WVF32"/>
      <c r="WVG32"/>
      <c r="WVH32"/>
      <c r="WVI32"/>
      <c r="WVJ32"/>
      <c r="WVK32"/>
      <c r="WVL32"/>
      <c r="WVM32"/>
      <c r="WVN32"/>
      <c r="WVO32"/>
      <c r="WVP32"/>
      <c r="WVQ32"/>
      <c r="WVR32"/>
      <c r="WVS32"/>
      <c r="WVT32"/>
      <c r="WVU32"/>
      <c r="WVV32"/>
      <c r="WVW32"/>
      <c r="WVX32"/>
      <c r="WVY32"/>
      <c r="WVZ32"/>
      <c r="WWA32"/>
      <c r="WWB32"/>
      <c r="WWC32"/>
      <c r="WWD32"/>
      <c r="WWE32"/>
      <c r="WWF32"/>
      <c r="WWG32"/>
      <c r="WWH32"/>
      <c r="WWI32"/>
      <c r="WWJ32"/>
      <c r="WWK32"/>
      <c r="WWL32"/>
      <c r="WWM32"/>
      <c r="WWN32"/>
      <c r="WWO32"/>
      <c r="WWP32"/>
      <c r="WWQ32"/>
      <c r="WWR32"/>
      <c r="WWS32"/>
      <c r="WWT32"/>
      <c r="WWU32"/>
      <c r="WWV32"/>
      <c r="WWW32"/>
      <c r="WWX32"/>
      <c r="WWY32"/>
      <c r="WWZ32"/>
      <c r="WXA32"/>
      <c r="WXB32"/>
      <c r="WXC32"/>
      <c r="WXD32"/>
      <c r="WXE32"/>
      <c r="WXF32"/>
      <c r="WXG32"/>
      <c r="WXH32"/>
      <c r="WXI32"/>
      <c r="WXJ32"/>
      <c r="WXK32"/>
      <c r="WXL32"/>
      <c r="WXM32"/>
      <c r="WXN32"/>
      <c r="WXO32"/>
      <c r="WXP32"/>
      <c r="WXQ32"/>
      <c r="WXR32"/>
      <c r="WXS32"/>
      <c r="WXT32"/>
      <c r="WXU32"/>
      <c r="WXV32"/>
      <c r="WXW32"/>
      <c r="WXX32"/>
      <c r="WXY32"/>
      <c r="WXZ32"/>
      <c r="WYA32"/>
      <c r="WYB32"/>
      <c r="WYC32"/>
      <c r="WYD32"/>
      <c r="WYE32"/>
      <c r="WYF32"/>
      <c r="WYG32"/>
      <c r="WYH32"/>
      <c r="WYI32"/>
      <c r="WYJ32"/>
      <c r="WYK32"/>
      <c r="WYL32"/>
      <c r="WYM32"/>
      <c r="WYN32"/>
      <c r="WYO32"/>
      <c r="WYP32"/>
      <c r="WYQ32"/>
      <c r="WYR32"/>
      <c r="WYS32"/>
      <c r="WYT32"/>
      <c r="WYU32"/>
      <c r="WYV32"/>
      <c r="WYW32"/>
      <c r="WYX32"/>
      <c r="WYY32"/>
      <c r="WYZ32"/>
      <c r="WZA32"/>
      <c r="WZB32"/>
      <c r="WZC32"/>
      <c r="WZD32"/>
      <c r="WZE32"/>
      <c r="WZF32"/>
      <c r="WZG32"/>
      <c r="WZH32"/>
      <c r="WZI32"/>
      <c r="WZJ32"/>
      <c r="WZK32"/>
      <c r="WZL32"/>
      <c r="WZM32"/>
      <c r="WZN32"/>
      <c r="WZO32"/>
      <c r="WZP32"/>
      <c r="WZQ32"/>
      <c r="WZR32"/>
      <c r="WZS32"/>
      <c r="WZT32"/>
      <c r="WZU32"/>
      <c r="WZV32"/>
      <c r="WZW32"/>
      <c r="WZX32"/>
      <c r="WZY32"/>
      <c r="WZZ32"/>
      <c r="XAA32"/>
      <c r="XAB32"/>
      <c r="XAC32"/>
      <c r="XAD32"/>
      <c r="XAE32"/>
      <c r="XAF32"/>
      <c r="XAG32"/>
      <c r="XAH32"/>
      <c r="XAI32"/>
      <c r="XAJ32"/>
      <c r="XAK32"/>
      <c r="XAL32"/>
      <c r="XAM32"/>
      <c r="XAN32"/>
      <c r="XAO32"/>
      <c r="XAP32"/>
      <c r="XAQ32"/>
      <c r="XAR32"/>
      <c r="XAS32"/>
      <c r="XAT32"/>
      <c r="XAU32"/>
      <c r="XAV32"/>
      <c r="XAW32"/>
      <c r="XAX32"/>
      <c r="XAY32"/>
      <c r="XAZ32"/>
      <c r="XBA32"/>
      <c r="XBB32"/>
      <c r="XBC32"/>
      <c r="XBD32"/>
      <c r="XBE32"/>
      <c r="XBF32"/>
      <c r="XBG32"/>
      <c r="XBH32"/>
      <c r="XBI32"/>
      <c r="XBJ32"/>
      <c r="XBK32"/>
      <c r="XBL32"/>
      <c r="XBM32"/>
      <c r="XBN32"/>
      <c r="XBO32"/>
      <c r="XBP32"/>
      <c r="XBQ32"/>
      <c r="XBR32"/>
      <c r="XBS32"/>
      <c r="XBT32"/>
      <c r="XBU32"/>
      <c r="XBV32"/>
      <c r="XBW32"/>
      <c r="XBX32"/>
      <c r="XBY32"/>
      <c r="XBZ32"/>
      <c r="XCA32"/>
      <c r="XCB32"/>
      <c r="XCC32"/>
      <c r="XCD32"/>
      <c r="XCE32"/>
      <c r="XCF32"/>
      <c r="XCG32"/>
      <c r="XCH32"/>
      <c r="XCI32"/>
      <c r="XCJ32"/>
      <c r="XCK32"/>
      <c r="XCL32"/>
      <c r="XCM32"/>
      <c r="XCN32"/>
      <c r="XCO32"/>
      <c r="XCP32"/>
      <c r="XCQ32"/>
      <c r="XCR32"/>
      <c r="XCS32"/>
      <c r="XCT32"/>
      <c r="XCU32"/>
      <c r="XCV32"/>
      <c r="XCW32"/>
      <c r="XCX32"/>
      <c r="XCY32"/>
      <c r="XCZ32"/>
      <c r="XDA32"/>
      <c r="XDB32"/>
      <c r="XDC32"/>
      <c r="XDD32"/>
      <c r="XDE32"/>
      <c r="XDF32"/>
      <c r="XDG32"/>
      <c r="XDH32"/>
      <c r="XDI32"/>
      <c r="XDJ32"/>
      <c r="XDK32"/>
      <c r="XDL32"/>
      <c r="XDM32"/>
      <c r="XDN32"/>
      <c r="XDO32"/>
      <c r="XDP32"/>
      <c r="XDQ32"/>
      <c r="XDR32"/>
      <c r="XDS32"/>
      <c r="XDT32"/>
      <c r="XDU32"/>
      <c r="XDV32"/>
      <c r="XDW32"/>
      <c r="XDX32"/>
      <c r="XDY32"/>
      <c r="XDZ32"/>
      <c r="XEA32"/>
      <c r="XEB32"/>
      <c r="XEC32"/>
      <c r="XED32"/>
      <c r="XEE32"/>
      <c r="XEF32"/>
      <c r="XEG32"/>
      <c r="XEH32"/>
      <c r="XEI32"/>
      <c r="XEJ32"/>
      <c r="XEK32"/>
      <c r="XEL32"/>
      <c r="XEM32"/>
      <c r="XEN32"/>
      <c r="XEO32"/>
      <c r="XEP32"/>
      <c r="XEQ32"/>
      <c r="XER32"/>
      <c r="XES32"/>
      <c r="XET32"/>
      <c r="XEU32"/>
      <c r="XEV32"/>
      <c r="XEW32"/>
      <c r="XEX32"/>
      <c r="XEY32"/>
      <c r="XEZ32"/>
      <c r="XFA32"/>
      <c r="XFB32"/>
      <c r="XFC32"/>
    </row>
  </sheetData>
  <sheetProtection algorithmName="SHA-512" hashValue="tLGdJLj5wA+NZzYAs26Ln+DhxVW+c6wN5Ls208QMM4S2tsF7PYwFtHD+51ZJad9y5UmkjCdHJJqRiZWozxoi4A==" saltValue="fK81t69X90EHbxImjaqRmA==" spinCount="100000" sheet="1" objects="1" scenarios="1" selectLockedCells="1" selectUnlockedCells="1"/>
  <pageMargins left="0.7" right="0.7" top="0.75" bottom="0.75" header="0.3" footer="0.3"/>
  <pageSetup orientation="portrait" horizontalDpi="4294967295" verticalDpi="4294967295"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88F7FC-AAF1-4ECF-8FDE-C71FC01F30B8}">
  <sheetPr>
    <pageSetUpPr fitToPage="1"/>
  </sheetPr>
  <dimension ref="A1:BR1283"/>
  <sheetViews>
    <sheetView zoomScale="90" zoomScaleNormal="90" workbookViewId="0">
      <pane ySplit="1" topLeftCell="A2" activePane="bottomLeft" state="frozen"/>
      <selection pane="bottomLeft"/>
    </sheetView>
  </sheetViews>
  <sheetFormatPr defaultColWidth="8.85546875" defaultRowHeight="15" x14ac:dyDescent="0.25"/>
  <cols>
    <col min="1" max="1" width="24.85546875" style="223" customWidth="1"/>
    <col min="2" max="2" width="21" style="223" customWidth="1"/>
    <col min="3" max="3" width="21.140625" style="228" customWidth="1"/>
    <col min="4" max="4" width="20.140625" style="223" customWidth="1"/>
    <col min="5" max="6" width="17.42578125" style="229" customWidth="1"/>
    <col min="7" max="7" width="17.42578125" style="230" customWidth="1"/>
    <col min="8" max="70" width="8.85546875" style="222"/>
    <col min="71" max="16384" width="8.85546875" style="223"/>
  </cols>
  <sheetData>
    <row r="1" spans="1:70" s="436" customFormat="1" ht="48" customHeight="1" thickBot="1" x14ac:dyDescent="0.3">
      <c r="A1" s="195" t="s">
        <v>127</v>
      </c>
      <c r="B1" s="195" t="s">
        <v>126</v>
      </c>
      <c r="C1" s="219" t="s">
        <v>385</v>
      </c>
      <c r="D1" s="195" t="s">
        <v>125</v>
      </c>
      <c r="E1" s="220" t="s">
        <v>341</v>
      </c>
      <c r="F1" s="220" t="s">
        <v>342</v>
      </c>
      <c r="G1" s="221" t="s">
        <v>343</v>
      </c>
      <c r="H1" s="435"/>
      <c r="I1" s="435"/>
      <c r="J1" s="435"/>
      <c r="K1" s="435"/>
      <c r="L1" s="435"/>
      <c r="M1" s="435"/>
      <c r="N1" s="435"/>
      <c r="O1" s="435"/>
      <c r="P1" s="435"/>
      <c r="Q1" s="435"/>
      <c r="R1" s="435"/>
      <c r="S1" s="435"/>
      <c r="T1" s="435"/>
      <c r="U1" s="435"/>
      <c r="V1" s="435"/>
      <c r="W1" s="435"/>
      <c r="X1" s="435"/>
      <c r="Y1" s="435"/>
      <c r="Z1" s="435"/>
      <c r="AA1" s="435"/>
      <c r="AB1" s="435"/>
      <c r="AC1" s="435"/>
      <c r="AD1" s="435"/>
      <c r="AE1" s="435"/>
      <c r="AF1" s="435"/>
      <c r="AG1" s="435"/>
      <c r="AH1" s="435"/>
      <c r="AI1" s="435"/>
      <c r="AJ1" s="435"/>
      <c r="AK1" s="435"/>
      <c r="AL1" s="435"/>
      <c r="AM1" s="435"/>
      <c r="AN1" s="435"/>
      <c r="AO1" s="435"/>
      <c r="AP1" s="435"/>
      <c r="AQ1" s="435"/>
      <c r="AR1" s="435"/>
      <c r="AS1" s="435"/>
      <c r="AT1" s="435"/>
      <c r="AU1" s="435"/>
      <c r="AV1" s="435"/>
      <c r="AW1" s="435"/>
      <c r="AX1" s="435"/>
      <c r="AY1" s="435"/>
      <c r="AZ1" s="435"/>
      <c r="BA1" s="435"/>
      <c r="BB1" s="435"/>
      <c r="BC1" s="435"/>
      <c r="BD1" s="435"/>
      <c r="BE1" s="435"/>
      <c r="BF1" s="435"/>
      <c r="BG1" s="435"/>
      <c r="BH1" s="435"/>
      <c r="BI1" s="435"/>
      <c r="BJ1" s="435"/>
      <c r="BK1" s="435"/>
      <c r="BL1" s="435"/>
      <c r="BM1" s="435"/>
      <c r="BN1" s="435"/>
      <c r="BO1" s="435"/>
      <c r="BP1" s="435"/>
      <c r="BQ1" s="435"/>
      <c r="BR1" s="435"/>
    </row>
    <row r="2" spans="1:70" x14ac:dyDescent="0.25">
      <c r="A2" s="437" t="s">
        <v>333</v>
      </c>
      <c r="B2" s="437" t="s">
        <v>319</v>
      </c>
      <c r="C2" s="437">
        <v>55001</v>
      </c>
      <c r="D2" s="438" t="s">
        <v>1270</v>
      </c>
      <c r="E2" s="439" t="s">
        <v>236</v>
      </c>
      <c r="F2" s="439" t="s">
        <v>236</v>
      </c>
      <c r="G2" s="439" t="s">
        <v>236</v>
      </c>
    </row>
    <row r="3" spans="1:70" x14ac:dyDescent="0.25">
      <c r="A3" s="437" t="s">
        <v>333</v>
      </c>
      <c r="B3" s="437" t="s">
        <v>319</v>
      </c>
      <c r="C3" s="437">
        <v>55003</v>
      </c>
      <c r="D3" s="438" t="s">
        <v>1271</v>
      </c>
      <c r="E3" s="439" t="s">
        <v>236</v>
      </c>
      <c r="F3" s="439" t="s">
        <v>236</v>
      </c>
      <c r="G3" s="439" t="s">
        <v>236</v>
      </c>
    </row>
    <row r="4" spans="1:70" x14ac:dyDescent="0.25">
      <c r="A4" s="437" t="s">
        <v>333</v>
      </c>
      <c r="B4" s="437" t="s">
        <v>239</v>
      </c>
      <c r="C4" s="437">
        <v>55005</v>
      </c>
      <c r="D4" s="438" t="s">
        <v>1272</v>
      </c>
      <c r="E4" s="439" t="s">
        <v>236</v>
      </c>
      <c r="F4" s="439" t="s">
        <v>236</v>
      </c>
      <c r="G4" s="439" t="s">
        <v>236</v>
      </c>
    </row>
    <row r="5" spans="1:70" x14ac:dyDescent="0.25">
      <c r="A5" s="437" t="s">
        <v>333</v>
      </c>
      <c r="B5" s="437" t="s">
        <v>239</v>
      </c>
      <c r="C5" s="437">
        <v>55011</v>
      </c>
      <c r="D5" s="438" t="s">
        <v>1272</v>
      </c>
      <c r="E5" s="439" t="s">
        <v>236</v>
      </c>
      <c r="F5" s="439" t="s">
        <v>236</v>
      </c>
      <c r="G5" s="439" t="s">
        <v>236</v>
      </c>
      <c r="M5" s="224"/>
    </row>
    <row r="6" spans="1:70" x14ac:dyDescent="0.25">
      <c r="A6" s="437" t="s">
        <v>327</v>
      </c>
      <c r="B6" s="437" t="s">
        <v>250</v>
      </c>
      <c r="C6" s="437">
        <v>55013</v>
      </c>
      <c r="D6" s="438" t="s">
        <v>1273</v>
      </c>
      <c r="E6" s="439" t="s">
        <v>236</v>
      </c>
      <c r="F6" s="439" t="s">
        <v>236</v>
      </c>
      <c r="G6" s="439" t="s">
        <v>236</v>
      </c>
    </row>
    <row r="7" spans="1:70" x14ac:dyDescent="0.25">
      <c r="A7" s="437" t="s">
        <v>327</v>
      </c>
      <c r="B7" s="437" t="s">
        <v>267</v>
      </c>
      <c r="C7" s="437">
        <v>55017</v>
      </c>
      <c r="D7" s="438" t="s">
        <v>1274</v>
      </c>
      <c r="E7" s="439" t="s">
        <v>236</v>
      </c>
      <c r="F7" s="439" t="s">
        <v>236</v>
      </c>
      <c r="G7" s="439" t="s">
        <v>236</v>
      </c>
    </row>
    <row r="8" spans="1:70" x14ac:dyDescent="0.25">
      <c r="A8" s="437" t="s">
        <v>336</v>
      </c>
      <c r="B8" s="437" t="s">
        <v>262</v>
      </c>
      <c r="C8" s="437">
        <v>55018</v>
      </c>
      <c r="D8" s="438" t="s">
        <v>1275</v>
      </c>
      <c r="E8" s="439" t="s">
        <v>236</v>
      </c>
      <c r="F8" s="439" t="s">
        <v>236</v>
      </c>
      <c r="G8" s="439" t="s">
        <v>236</v>
      </c>
    </row>
    <row r="9" spans="1:70" x14ac:dyDescent="0.25">
      <c r="A9" s="437" t="s">
        <v>336</v>
      </c>
      <c r="B9" s="437" t="s">
        <v>303</v>
      </c>
      <c r="C9" s="437">
        <v>55019</v>
      </c>
      <c r="D9" s="438" t="s">
        <v>1276</v>
      </c>
      <c r="E9" s="439" t="s">
        <v>236</v>
      </c>
      <c r="F9" s="439" t="s">
        <v>236</v>
      </c>
      <c r="G9" s="439" t="s">
        <v>236</v>
      </c>
    </row>
    <row r="10" spans="1:70" x14ac:dyDescent="0.25">
      <c r="A10" s="437" t="s">
        <v>333</v>
      </c>
      <c r="B10" s="437" t="s">
        <v>307</v>
      </c>
      <c r="C10" s="437">
        <v>55020</v>
      </c>
      <c r="D10" s="438" t="s">
        <v>1277</v>
      </c>
      <c r="E10" s="439" t="s">
        <v>236</v>
      </c>
      <c r="F10" s="439" t="s">
        <v>236</v>
      </c>
      <c r="G10" s="439" t="s">
        <v>236</v>
      </c>
    </row>
    <row r="11" spans="1:70" x14ac:dyDescent="0.25">
      <c r="A11" s="437" t="s">
        <v>336</v>
      </c>
      <c r="B11" s="437" t="s">
        <v>262</v>
      </c>
      <c r="C11" s="437">
        <v>55026</v>
      </c>
      <c r="D11" s="438" t="s">
        <v>1278</v>
      </c>
      <c r="E11" s="439" t="s">
        <v>236</v>
      </c>
      <c r="F11" s="439" t="s">
        <v>236</v>
      </c>
      <c r="G11" s="439" t="s">
        <v>236</v>
      </c>
    </row>
    <row r="12" spans="1:70" x14ac:dyDescent="0.25">
      <c r="A12" s="437" t="s">
        <v>327</v>
      </c>
      <c r="B12" s="437" t="s">
        <v>267</v>
      </c>
      <c r="C12" s="437">
        <v>55029</v>
      </c>
      <c r="D12" s="438" t="s">
        <v>1279</v>
      </c>
      <c r="E12" s="439" t="s">
        <v>236</v>
      </c>
      <c r="F12" s="439" t="s">
        <v>236</v>
      </c>
      <c r="G12" s="439" t="s">
        <v>236</v>
      </c>
    </row>
    <row r="13" spans="1:70" x14ac:dyDescent="0.25">
      <c r="A13" s="437" t="s">
        <v>327</v>
      </c>
      <c r="B13" s="437" t="s">
        <v>295</v>
      </c>
      <c r="C13" s="437">
        <v>55030</v>
      </c>
      <c r="D13" s="438" t="s">
        <v>1280</v>
      </c>
      <c r="E13" s="439" t="s">
        <v>236</v>
      </c>
      <c r="F13" s="439" t="s">
        <v>236</v>
      </c>
      <c r="G13" s="439" t="s">
        <v>236</v>
      </c>
    </row>
    <row r="14" spans="1:70" x14ac:dyDescent="0.25">
      <c r="A14" s="437" t="s">
        <v>333</v>
      </c>
      <c r="B14" s="437" t="s">
        <v>256</v>
      </c>
      <c r="C14" s="437">
        <v>55031</v>
      </c>
      <c r="D14" s="438" t="s">
        <v>1281</v>
      </c>
      <c r="E14" s="439" t="s">
        <v>236</v>
      </c>
      <c r="F14" s="439" t="s">
        <v>236</v>
      </c>
      <c r="G14" s="439" t="s">
        <v>236</v>
      </c>
    </row>
    <row r="15" spans="1:70" x14ac:dyDescent="0.25">
      <c r="A15" s="437" t="s">
        <v>327</v>
      </c>
      <c r="B15" s="437" t="s">
        <v>295</v>
      </c>
      <c r="C15" s="437">
        <v>55036</v>
      </c>
      <c r="D15" s="438" t="s">
        <v>1282</v>
      </c>
      <c r="E15" s="439" t="s">
        <v>236</v>
      </c>
      <c r="F15" s="439" t="s">
        <v>236</v>
      </c>
      <c r="G15" s="439" t="s">
        <v>236</v>
      </c>
    </row>
    <row r="16" spans="1:70" x14ac:dyDescent="0.25">
      <c r="A16" s="437" t="s">
        <v>333</v>
      </c>
      <c r="B16" s="437" t="s">
        <v>319</v>
      </c>
      <c r="C16" s="437">
        <v>55042</v>
      </c>
      <c r="D16" s="438" t="s">
        <v>1283</v>
      </c>
      <c r="E16" s="439" t="s">
        <v>236</v>
      </c>
      <c r="F16" s="439" t="s">
        <v>236</v>
      </c>
      <c r="G16" s="439" t="s">
        <v>236</v>
      </c>
    </row>
    <row r="17" spans="1:7" x14ac:dyDescent="0.25">
      <c r="A17" s="437" t="s">
        <v>333</v>
      </c>
      <c r="B17" s="437" t="s">
        <v>319</v>
      </c>
      <c r="C17" s="437">
        <v>55043</v>
      </c>
      <c r="D17" s="438" t="s">
        <v>1284</v>
      </c>
      <c r="E17" s="439" t="s">
        <v>236</v>
      </c>
      <c r="F17" s="439" t="s">
        <v>236</v>
      </c>
      <c r="G17" s="439" t="s">
        <v>236</v>
      </c>
    </row>
    <row r="18" spans="1:7" x14ac:dyDescent="0.25">
      <c r="A18" s="437" t="s">
        <v>327</v>
      </c>
      <c r="B18" s="437" t="s">
        <v>250</v>
      </c>
      <c r="C18" s="437">
        <v>55045</v>
      </c>
      <c r="D18" s="438" t="s">
        <v>1285</v>
      </c>
      <c r="E18" s="439" t="s">
        <v>236</v>
      </c>
      <c r="F18" s="439" t="s">
        <v>236</v>
      </c>
      <c r="G18" s="439" t="s">
        <v>236</v>
      </c>
    </row>
    <row r="19" spans="1:7" x14ac:dyDescent="0.25">
      <c r="A19" s="437" t="s">
        <v>336</v>
      </c>
      <c r="B19" s="437" t="s">
        <v>303</v>
      </c>
      <c r="C19" s="437">
        <v>55046</v>
      </c>
      <c r="D19" s="438" t="s">
        <v>1286</v>
      </c>
      <c r="E19" s="439" t="s">
        <v>236</v>
      </c>
      <c r="F19" s="439" t="s">
        <v>236</v>
      </c>
      <c r="G19" s="439" t="s">
        <v>236</v>
      </c>
    </row>
    <row r="20" spans="1:7" x14ac:dyDescent="0.25">
      <c r="A20" s="437" t="s">
        <v>333</v>
      </c>
      <c r="B20" s="437" t="s">
        <v>319</v>
      </c>
      <c r="C20" s="437">
        <v>55047</v>
      </c>
      <c r="D20" s="438" t="s">
        <v>1287</v>
      </c>
      <c r="E20" s="439" t="s">
        <v>236</v>
      </c>
      <c r="F20" s="439" t="s">
        <v>236</v>
      </c>
      <c r="G20" s="439" t="s">
        <v>236</v>
      </c>
    </row>
    <row r="21" spans="1:7" x14ac:dyDescent="0.25">
      <c r="A21" s="437" t="s">
        <v>336</v>
      </c>
      <c r="B21" s="437" t="s">
        <v>303</v>
      </c>
      <c r="C21" s="437">
        <v>55052</v>
      </c>
      <c r="D21" s="438" t="s">
        <v>1288</v>
      </c>
      <c r="E21" s="439" t="s">
        <v>236</v>
      </c>
      <c r="F21" s="439" t="s">
        <v>236</v>
      </c>
      <c r="G21" s="439" t="s">
        <v>236</v>
      </c>
    </row>
    <row r="22" spans="1:7" x14ac:dyDescent="0.25">
      <c r="A22" s="437" t="s">
        <v>336</v>
      </c>
      <c r="B22" s="437" t="s">
        <v>303</v>
      </c>
      <c r="C22" s="437">
        <v>55053</v>
      </c>
      <c r="D22" s="438" t="s">
        <v>1289</v>
      </c>
      <c r="E22" s="439" t="s">
        <v>236</v>
      </c>
      <c r="F22" s="439" t="s">
        <v>236</v>
      </c>
      <c r="G22" s="439" t="s">
        <v>236</v>
      </c>
    </row>
    <row r="23" spans="1:7" x14ac:dyDescent="0.25">
      <c r="A23" s="437" t="s">
        <v>333</v>
      </c>
      <c r="B23" s="437" t="s">
        <v>307</v>
      </c>
      <c r="C23" s="437">
        <v>55054</v>
      </c>
      <c r="D23" s="438" t="s">
        <v>1277</v>
      </c>
      <c r="E23" s="439" t="s">
        <v>236</v>
      </c>
      <c r="F23" s="439" t="s">
        <v>236</v>
      </c>
      <c r="G23" s="439" t="s">
        <v>236</v>
      </c>
    </row>
    <row r="24" spans="1:7" x14ac:dyDescent="0.25">
      <c r="A24" s="437" t="s">
        <v>333</v>
      </c>
      <c r="B24" s="437" t="s">
        <v>256</v>
      </c>
      <c r="C24" s="437">
        <v>55065</v>
      </c>
      <c r="D24" s="438" t="s">
        <v>1290</v>
      </c>
      <c r="E24" s="439" t="s">
        <v>236</v>
      </c>
      <c r="F24" s="439" t="s">
        <v>236</v>
      </c>
      <c r="G24" s="439" t="s">
        <v>236</v>
      </c>
    </row>
    <row r="25" spans="1:7" x14ac:dyDescent="0.25">
      <c r="A25" s="437" t="s">
        <v>333</v>
      </c>
      <c r="B25" s="437" t="s">
        <v>319</v>
      </c>
      <c r="C25" s="437">
        <v>55071</v>
      </c>
      <c r="D25" s="438" t="s">
        <v>1291</v>
      </c>
      <c r="E25" s="439" t="s">
        <v>236</v>
      </c>
      <c r="F25" s="439" t="s">
        <v>236</v>
      </c>
      <c r="G25" s="439" t="s">
        <v>236</v>
      </c>
    </row>
    <row r="26" spans="1:7" x14ac:dyDescent="0.25">
      <c r="A26" s="437" t="s">
        <v>333</v>
      </c>
      <c r="B26" s="437" t="s">
        <v>319</v>
      </c>
      <c r="C26" s="437">
        <v>55073</v>
      </c>
      <c r="D26" s="438" t="s">
        <v>1287</v>
      </c>
      <c r="E26" s="439" t="s">
        <v>236</v>
      </c>
      <c r="F26" s="439" t="s">
        <v>236</v>
      </c>
      <c r="G26" s="439" t="s">
        <v>236</v>
      </c>
    </row>
    <row r="27" spans="1:7" x14ac:dyDescent="0.25">
      <c r="A27" s="437" t="s">
        <v>327</v>
      </c>
      <c r="B27" s="437" t="s">
        <v>250</v>
      </c>
      <c r="C27" s="437">
        <v>55074</v>
      </c>
      <c r="D27" s="438" t="s">
        <v>1292</v>
      </c>
      <c r="E27" s="439" t="s">
        <v>236</v>
      </c>
      <c r="F27" s="439" t="s">
        <v>236</v>
      </c>
      <c r="G27" s="439" t="s">
        <v>236</v>
      </c>
    </row>
    <row r="28" spans="1:7" x14ac:dyDescent="0.25">
      <c r="A28" s="437" t="s">
        <v>333</v>
      </c>
      <c r="B28" s="437" t="s">
        <v>256</v>
      </c>
      <c r="C28" s="437">
        <v>55077</v>
      </c>
      <c r="D28" s="438" t="s">
        <v>982</v>
      </c>
      <c r="E28" s="439" t="s">
        <v>236</v>
      </c>
      <c r="F28" s="439" t="s">
        <v>236</v>
      </c>
      <c r="G28" s="439" t="s">
        <v>236</v>
      </c>
    </row>
    <row r="29" spans="1:7" x14ac:dyDescent="0.25">
      <c r="A29" s="437" t="s">
        <v>327</v>
      </c>
      <c r="B29" s="437" t="s">
        <v>250</v>
      </c>
      <c r="C29" s="437">
        <v>55084</v>
      </c>
      <c r="D29" s="438" t="s">
        <v>1293</v>
      </c>
      <c r="E29" s="439" t="s">
        <v>236</v>
      </c>
      <c r="F29" s="439" t="s">
        <v>236</v>
      </c>
      <c r="G29" s="439" t="s">
        <v>236</v>
      </c>
    </row>
    <row r="30" spans="1:7" x14ac:dyDescent="0.25">
      <c r="A30" s="437" t="s">
        <v>333</v>
      </c>
      <c r="B30" s="437" t="s">
        <v>256</v>
      </c>
      <c r="C30" s="437">
        <v>55085</v>
      </c>
      <c r="D30" s="438" t="s">
        <v>1294</v>
      </c>
      <c r="E30" s="439" t="s">
        <v>236</v>
      </c>
      <c r="F30" s="439" t="s">
        <v>236</v>
      </c>
      <c r="G30" s="439" t="s">
        <v>236</v>
      </c>
    </row>
    <row r="31" spans="1:7" x14ac:dyDescent="0.25">
      <c r="A31" s="437" t="s">
        <v>336</v>
      </c>
      <c r="B31" s="437" t="s">
        <v>303</v>
      </c>
      <c r="C31" s="437">
        <v>55087</v>
      </c>
      <c r="D31" s="438" t="s">
        <v>1295</v>
      </c>
      <c r="E31" s="439" t="s">
        <v>236</v>
      </c>
      <c r="F31" s="439" t="s">
        <v>236</v>
      </c>
      <c r="G31" s="439" t="s">
        <v>236</v>
      </c>
    </row>
    <row r="32" spans="1:7" x14ac:dyDescent="0.25">
      <c r="A32" s="437" t="s">
        <v>336</v>
      </c>
      <c r="B32" s="437" t="s">
        <v>303</v>
      </c>
      <c r="C32" s="437">
        <v>55088</v>
      </c>
      <c r="D32" s="438" t="s">
        <v>1296</v>
      </c>
      <c r="E32" s="439" t="s">
        <v>236</v>
      </c>
      <c r="F32" s="439" t="s">
        <v>236</v>
      </c>
      <c r="G32" s="439" t="s">
        <v>236</v>
      </c>
    </row>
    <row r="33" spans="1:7" x14ac:dyDescent="0.25">
      <c r="A33" s="437" t="s">
        <v>333</v>
      </c>
      <c r="B33" s="437" t="s">
        <v>319</v>
      </c>
      <c r="C33" s="437">
        <v>55090</v>
      </c>
      <c r="D33" s="438" t="s">
        <v>1297</v>
      </c>
      <c r="E33" s="439" t="s">
        <v>236</v>
      </c>
      <c r="F33" s="439" t="s">
        <v>236</v>
      </c>
      <c r="G33" s="439" t="s">
        <v>236</v>
      </c>
    </row>
    <row r="34" spans="1:7" x14ac:dyDescent="0.25">
      <c r="A34" s="437" t="s">
        <v>333</v>
      </c>
      <c r="B34" s="437" t="s">
        <v>264</v>
      </c>
      <c r="C34" s="437">
        <v>55111</v>
      </c>
      <c r="D34" s="438" t="s">
        <v>1298</v>
      </c>
      <c r="E34" s="439" t="s">
        <v>236</v>
      </c>
      <c r="F34" s="439" t="s">
        <v>236</v>
      </c>
      <c r="G34" s="439" t="s">
        <v>236</v>
      </c>
    </row>
    <row r="35" spans="1:7" x14ac:dyDescent="0.25">
      <c r="A35" s="437" t="s">
        <v>333</v>
      </c>
      <c r="B35" s="437" t="s">
        <v>299</v>
      </c>
      <c r="C35" s="437">
        <v>55114</v>
      </c>
      <c r="D35" s="438" t="s">
        <v>988</v>
      </c>
      <c r="E35" s="439" t="s">
        <v>236</v>
      </c>
      <c r="F35" s="439" t="s">
        <v>236</v>
      </c>
      <c r="G35" s="439" t="s">
        <v>236</v>
      </c>
    </row>
    <row r="36" spans="1:7" x14ac:dyDescent="0.25">
      <c r="A36" s="437" t="s">
        <v>333</v>
      </c>
      <c r="B36" s="437" t="s">
        <v>256</v>
      </c>
      <c r="C36" s="437">
        <v>55120</v>
      </c>
      <c r="D36" s="438" t="s">
        <v>1299</v>
      </c>
      <c r="E36" s="439" t="s">
        <v>236</v>
      </c>
      <c r="F36" s="439" t="s">
        <v>236</v>
      </c>
      <c r="G36" s="439" t="s">
        <v>236</v>
      </c>
    </row>
    <row r="37" spans="1:7" x14ac:dyDescent="0.25">
      <c r="A37" s="437" t="s">
        <v>333</v>
      </c>
      <c r="B37" s="437" t="s">
        <v>299</v>
      </c>
      <c r="C37" s="437">
        <v>55127</v>
      </c>
      <c r="D37" s="438" t="s">
        <v>1300</v>
      </c>
      <c r="E37" s="439" t="s">
        <v>236</v>
      </c>
      <c r="F37" s="439" t="s">
        <v>236</v>
      </c>
      <c r="G37" s="439" t="s">
        <v>236</v>
      </c>
    </row>
    <row r="38" spans="1:7" x14ac:dyDescent="0.25">
      <c r="A38" s="437" t="s">
        <v>333</v>
      </c>
      <c r="B38" s="437" t="s">
        <v>256</v>
      </c>
      <c r="C38" s="437">
        <v>55150</v>
      </c>
      <c r="D38" s="438" t="s">
        <v>1301</v>
      </c>
      <c r="E38" s="439" t="s">
        <v>236</v>
      </c>
      <c r="F38" s="439" t="s">
        <v>236</v>
      </c>
      <c r="G38" s="439" t="s">
        <v>236</v>
      </c>
    </row>
    <row r="39" spans="1:7" x14ac:dyDescent="0.25">
      <c r="A39" s="437" t="s">
        <v>333</v>
      </c>
      <c r="B39" s="437" t="s">
        <v>299</v>
      </c>
      <c r="C39" s="437">
        <v>55155</v>
      </c>
      <c r="D39" s="438" t="s">
        <v>1302</v>
      </c>
      <c r="E39" s="439" t="s">
        <v>236</v>
      </c>
      <c r="F39" s="439" t="s">
        <v>236</v>
      </c>
      <c r="G39" s="439" t="s">
        <v>236</v>
      </c>
    </row>
    <row r="40" spans="1:7" x14ac:dyDescent="0.25">
      <c r="A40" s="437" t="s">
        <v>326</v>
      </c>
      <c r="B40" s="437" t="s">
        <v>323</v>
      </c>
      <c r="C40" s="437">
        <v>55301</v>
      </c>
      <c r="D40" s="438" t="s">
        <v>1303</v>
      </c>
      <c r="E40" s="439" t="s">
        <v>236</v>
      </c>
      <c r="F40" s="439" t="s">
        <v>236</v>
      </c>
      <c r="G40" s="439" t="s">
        <v>236</v>
      </c>
    </row>
    <row r="41" spans="1:7" x14ac:dyDescent="0.25">
      <c r="A41" s="437" t="s">
        <v>331</v>
      </c>
      <c r="B41" s="437" t="s">
        <v>309</v>
      </c>
      <c r="C41" s="437">
        <v>55307</v>
      </c>
      <c r="D41" s="438" t="s">
        <v>1304</v>
      </c>
      <c r="E41" s="439" t="s">
        <v>236</v>
      </c>
      <c r="F41" s="439" t="s">
        <v>236</v>
      </c>
      <c r="G41" s="439" t="s">
        <v>236</v>
      </c>
    </row>
    <row r="42" spans="1:7" x14ac:dyDescent="0.25">
      <c r="A42" s="437" t="s">
        <v>326</v>
      </c>
      <c r="B42" s="437" t="s">
        <v>308</v>
      </c>
      <c r="C42" s="437">
        <v>55308</v>
      </c>
      <c r="D42" s="438" t="s">
        <v>1305</v>
      </c>
      <c r="E42" s="439" t="s">
        <v>236</v>
      </c>
      <c r="F42" s="439" t="s">
        <v>236</v>
      </c>
      <c r="G42" s="439" t="s">
        <v>236</v>
      </c>
    </row>
    <row r="43" spans="1:7" x14ac:dyDescent="0.25">
      <c r="A43" s="437" t="s">
        <v>332</v>
      </c>
      <c r="B43" s="437" t="s">
        <v>302</v>
      </c>
      <c r="C43" s="437">
        <v>55310</v>
      </c>
      <c r="D43" s="438" t="s">
        <v>1306</v>
      </c>
      <c r="E43" s="439" t="s">
        <v>236</v>
      </c>
      <c r="F43" s="439" t="s">
        <v>236</v>
      </c>
      <c r="G43" s="439" t="s">
        <v>236</v>
      </c>
    </row>
    <row r="44" spans="1:7" x14ac:dyDescent="0.25">
      <c r="A44" s="437" t="s">
        <v>332</v>
      </c>
      <c r="B44" s="437" t="s">
        <v>302</v>
      </c>
      <c r="C44" s="437">
        <v>55314</v>
      </c>
      <c r="D44" s="438" t="s">
        <v>1307</v>
      </c>
      <c r="E44" s="439" t="s">
        <v>236</v>
      </c>
      <c r="F44" s="439" t="s">
        <v>236</v>
      </c>
      <c r="G44" s="439" t="s">
        <v>236</v>
      </c>
    </row>
    <row r="45" spans="1:7" x14ac:dyDescent="0.25">
      <c r="A45" s="437" t="s">
        <v>333</v>
      </c>
      <c r="B45" s="437" t="s">
        <v>247</v>
      </c>
      <c r="C45" s="437">
        <v>55315</v>
      </c>
      <c r="D45" s="438" t="s">
        <v>1308</v>
      </c>
      <c r="E45" s="439" t="s">
        <v>236</v>
      </c>
      <c r="F45" s="439" t="s">
        <v>236</v>
      </c>
      <c r="G45" s="439" t="s">
        <v>236</v>
      </c>
    </row>
    <row r="46" spans="1:7" x14ac:dyDescent="0.25">
      <c r="A46" s="437" t="s">
        <v>326</v>
      </c>
      <c r="B46" s="437" t="s">
        <v>323</v>
      </c>
      <c r="C46" s="437">
        <v>55321</v>
      </c>
      <c r="D46" s="438" t="s">
        <v>1309</v>
      </c>
      <c r="E46" s="439" t="s">
        <v>236</v>
      </c>
      <c r="F46" s="439" t="s">
        <v>236</v>
      </c>
      <c r="G46" s="439" t="s">
        <v>236</v>
      </c>
    </row>
    <row r="47" spans="1:7" x14ac:dyDescent="0.25">
      <c r="A47" s="437" t="s">
        <v>333</v>
      </c>
      <c r="B47" s="437" t="s">
        <v>247</v>
      </c>
      <c r="C47" s="437">
        <v>55322</v>
      </c>
      <c r="D47" s="438" t="s">
        <v>1310</v>
      </c>
      <c r="E47" s="439" t="s">
        <v>236</v>
      </c>
      <c r="F47" s="439" t="s">
        <v>236</v>
      </c>
      <c r="G47" s="439" t="s">
        <v>236</v>
      </c>
    </row>
    <row r="48" spans="1:7" x14ac:dyDescent="0.25">
      <c r="A48" s="437" t="s">
        <v>332</v>
      </c>
      <c r="B48" s="437" t="s">
        <v>284</v>
      </c>
      <c r="C48" s="437">
        <v>55324</v>
      </c>
      <c r="D48" s="438" t="s">
        <v>1311</v>
      </c>
      <c r="E48" s="439" t="s">
        <v>236</v>
      </c>
      <c r="F48" s="439" t="s">
        <v>236</v>
      </c>
      <c r="G48" s="439" t="s">
        <v>236</v>
      </c>
    </row>
    <row r="49" spans="1:7" x14ac:dyDescent="0.25">
      <c r="A49" s="437" t="s">
        <v>333</v>
      </c>
      <c r="B49" s="437" t="s">
        <v>264</v>
      </c>
      <c r="C49" s="437">
        <v>55327</v>
      </c>
      <c r="D49" s="438" t="s">
        <v>1312</v>
      </c>
      <c r="E49" s="439" t="s">
        <v>236</v>
      </c>
      <c r="F49" s="439" t="s">
        <v>236</v>
      </c>
      <c r="G49" s="439" t="s">
        <v>236</v>
      </c>
    </row>
    <row r="50" spans="1:7" x14ac:dyDescent="0.25">
      <c r="A50" s="437" t="s">
        <v>326</v>
      </c>
      <c r="B50" s="437" t="s">
        <v>323</v>
      </c>
      <c r="C50" s="437">
        <v>55328</v>
      </c>
      <c r="D50" s="438" t="s">
        <v>1313</v>
      </c>
      <c r="E50" s="439" t="s">
        <v>236</v>
      </c>
      <c r="F50" s="439" t="s">
        <v>236</v>
      </c>
      <c r="G50" s="439" t="s">
        <v>236</v>
      </c>
    </row>
    <row r="51" spans="1:7" x14ac:dyDescent="0.25">
      <c r="A51" s="437" t="s">
        <v>332</v>
      </c>
      <c r="B51" s="437" t="s">
        <v>302</v>
      </c>
      <c r="C51" s="437">
        <v>55332</v>
      </c>
      <c r="D51" s="438" t="s">
        <v>1314</v>
      </c>
      <c r="E51" s="439" t="s">
        <v>236</v>
      </c>
      <c r="F51" s="439" t="s">
        <v>236</v>
      </c>
      <c r="G51" s="439" t="s">
        <v>236</v>
      </c>
    </row>
    <row r="52" spans="1:7" x14ac:dyDescent="0.25">
      <c r="A52" s="437" t="s">
        <v>332</v>
      </c>
      <c r="B52" s="437" t="s">
        <v>302</v>
      </c>
      <c r="C52" s="437">
        <v>55333</v>
      </c>
      <c r="D52" s="438" t="s">
        <v>1315</v>
      </c>
      <c r="E52" s="439" t="s">
        <v>236</v>
      </c>
      <c r="F52" s="439" t="s">
        <v>236</v>
      </c>
      <c r="G52" s="439" t="s">
        <v>236</v>
      </c>
    </row>
    <row r="53" spans="1:7" x14ac:dyDescent="0.25">
      <c r="A53" s="437" t="s">
        <v>331</v>
      </c>
      <c r="B53" s="437" t="s">
        <v>309</v>
      </c>
      <c r="C53" s="437">
        <v>55335</v>
      </c>
      <c r="D53" s="438" t="s">
        <v>1316</v>
      </c>
      <c r="E53" s="439" t="s">
        <v>236</v>
      </c>
      <c r="F53" s="439" t="s">
        <v>236</v>
      </c>
      <c r="G53" s="439" t="s">
        <v>236</v>
      </c>
    </row>
    <row r="54" spans="1:7" x14ac:dyDescent="0.25">
      <c r="A54" s="437" t="s">
        <v>331</v>
      </c>
      <c r="B54" s="437" t="s">
        <v>309</v>
      </c>
      <c r="C54" s="437">
        <v>55338</v>
      </c>
      <c r="D54" s="438" t="s">
        <v>1317</v>
      </c>
      <c r="E54" s="439" t="s">
        <v>236</v>
      </c>
      <c r="F54" s="439" t="s">
        <v>236</v>
      </c>
      <c r="G54" s="439" t="s">
        <v>236</v>
      </c>
    </row>
    <row r="55" spans="1:7" x14ac:dyDescent="0.25">
      <c r="A55" s="437" t="s">
        <v>333</v>
      </c>
      <c r="B55" s="437" t="s">
        <v>247</v>
      </c>
      <c r="C55" s="437">
        <v>55339</v>
      </c>
      <c r="D55" s="438" t="s">
        <v>1318</v>
      </c>
      <c r="E55" s="439" t="s">
        <v>236</v>
      </c>
      <c r="F55" s="439" t="s">
        <v>236</v>
      </c>
      <c r="G55" s="439" t="s">
        <v>236</v>
      </c>
    </row>
    <row r="56" spans="1:7" x14ac:dyDescent="0.25">
      <c r="A56" s="437" t="s">
        <v>333</v>
      </c>
      <c r="B56" s="437" t="s">
        <v>264</v>
      </c>
      <c r="C56" s="437">
        <v>55340</v>
      </c>
      <c r="D56" s="438" t="s">
        <v>1319</v>
      </c>
      <c r="E56" s="439" t="s">
        <v>236</v>
      </c>
      <c r="F56" s="439" t="s">
        <v>236</v>
      </c>
      <c r="G56" s="439" t="s">
        <v>236</v>
      </c>
    </row>
    <row r="57" spans="1:7" x14ac:dyDescent="0.25">
      <c r="A57" s="437" t="s">
        <v>326</v>
      </c>
      <c r="B57" s="437" t="s">
        <v>323</v>
      </c>
      <c r="C57" s="437">
        <v>55341</v>
      </c>
      <c r="D57" s="438" t="s">
        <v>1320</v>
      </c>
      <c r="E57" s="439" t="s">
        <v>236</v>
      </c>
      <c r="F57" s="439" t="s">
        <v>236</v>
      </c>
      <c r="G57" s="439" t="s">
        <v>236</v>
      </c>
    </row>
    <row r="58" spans="1:7" x14ac:dyDescent="0.25">
      <c r="A58" s="437" t="s">
        <v>332</v>
      </c>
      <c r="B58" s="437" t="s">
        <v>302</v>
      </c>
      <c r="C58" s="437">
        <v>55342</v>
      </c>
      <c r="D58" s="438" t="s">
        <v>1321</v>
      </c>
      <c r="E58" s="439" t="s">
        <v>236</v>
      </c>
      <c r="F58" s="439" t="s">
        <v>236</v>
      </c>
      <c r="G58" s="439" t="s">
        <v>236</v>
      </c>
    </row>
    <row r="59" spans="1:7" x14ac:dyDescent="0.25">
      <c r="A59" s="437" t="s">
        <v>333</v>
      </c>
      <c r="B59" s="437" t="s">
        <v>264</v>
      </c>
      <c r="C59" s="437">
        <v>55346</v>
      </c>
      <c r="D59" s="438" t="s">
        <v>1021</v>
      </c>
      <c r="E59" s="439" t="s">
        <v>236</v>
      </c>
      <c r="F59" s="439" t="s">
        <v>236</v>
      </c>
      <c r="G59" s="439" t="s">
        <v>236</v>
      </c>
    </row>
    <row r="60" spans="1:7" x14ac:dyDescent="0.25">
      <c r="A60" s="437" t="s">
        <v>333</v>
      </c>
      <c r="B60" s="437" t="s">
        <v>264</v>
      </c>
      <c r="C60" s="437">
        <v>55347</v>
      </c>
      <c r="D60" s="438" t="s">
        <v>1021</v>
      </c>
      <c r="E60" s="439" t="s">
        <v>236</v>
      </c>
      <c r="F60" s="439" t="s">
        <v>236</v>
      </c>
      <c r="G60" s="439" t="s">
        <v>236</v>
      </c>
    </row>
    <row r="61" spans="1:7" x14ac:dyDescent="0.25">
      <c r="A61" s="437" t="s">
        <v>326</v>
      </c>
      <c r="B61" s="437" t="s">
        <v>323</v>
      </c>
      <c r="C61" s="437">
        <v>55349</v>
      </c>
      <c r="D61" s="438" t="s">
        <v>1322</v>
      </c>
      <c r="E61" s="439" t="s">
        <v>236</v>
      </c>
      <c r="F61" s="439" t="s">
        <v>236</v>
      </c>
      <c r="G61" s="439" t="s">
        <v>236</v>
      </c>
    </row>
    <row r="62" spans="1:7" x14ac:dyDescent="0.25">
      <c r="A62" s="437" t="s">
        <v>333</v>
      </c>
      <c r="B62" s="437" t="s">
        <v>307</v>
      </c>
      <c r="C62" s="437">
        <v>55352</v>
      </c>
      <c r="D62" s="438" t="s">
        <v>1323</v>
      </c>
      <c r="E62" s="439" t="s">
        <v>236</v>
      </c>
      <c r="F62" s="439" t="s">
        <v>236</v>
      </c>
      <c r="G62" s="439" t="s">
        <v>236</v>
      </c>
    </row>
    <row r="63" spans="1:7" x14ac:dyDescent="0.25">
      <c r="A63" s="437" t="s">
        <v>326</v>
      </c>
      <c r="B63" s="437" t="s">
        <v>310</v>
      </c>
      <c r="C63" s="437">
        <v>55353</v>
      </c>
      <c r="D63" s="438" t="s">
        <v>1324</v>
      </c>
      <c r="E63" s="439" t="s">
        <v>236</v>
      </c>
      <c r="F63" s="439" t="s">
        <v>236</v>
      </c>
      <c r="G63" s="439" t="s">
        <v>236</v>
      </c>
    </row>
    <row r="64" spans="1:7" x14ac:dyDescent="0.25">
      <c r="A64" s="437" t="s">
        <v>332</v>
      </c>
      <c r="B64" s="437" t="s">
        <v>280</v>
      </c>
      <c r="C64" s="437">
        <v>55354</v>
      </c>
      <c r="D64" s="438" t="s">
        <v>1325</v>
      </c>
      <c r="E64" s="439" t="s">
        <v>236</v>
      </c>
      <c r="F64" s="439" t="s">
        <v>236</v>
      </c>
      <c r="G64" s="439" t="s">
        <v>236</v>
      </c>
    </row>
    <row r="65" spans="1:7" x14ac:dyDescent="0.25">
      <c r="A65" s="437" t="s">
        <v>333</v>
      </c>
      <c r="B65" s="437" t="s">
        <v>264</v>
      </c>
      <c r="C65" s="437">
        <v>55356</v>
      </c>
      <c r="D65" s="438" t="s">
        <v>1326</v>
      </c>
      <c r="E65" s="439" t="s">
        <v>236</v>
      </c>
      <c r="F65" s="439" t="s">
        <v>236</v>
      </c>
      <c r="G65" s="439" t="s">
        <v>236</v>
      </c>
    </row>
    <row r="66" spans="1:7" x14ac:dyDescent="0.25">
      <c r="A66" s="437" t="s">
        <v>333</v>
      </c>
      <c r="B66" s="437" t="s">
        <v>264</v>
      </c>
      <c r="C66" s="437">
        <v>55357</v>
      </c>
      <c r="D66" s="438" t="s">
        <v>1327</v>
      </c>
      <c r="E66" s="439" t="s">
        <v>236</v>
      </c>
      <c r="F66" s="439" t="s">
        <v>236</v>
      </c>
      <c r="G66" s="439" t="s">
        <v>236</v>
      </c>
    </row>
    <row r="67" spans="1:7" x14ac:dyDescent="0.25">
      <c r="A67" s="437" t="s">
        <v>326</v>
      </c>
      <c r="B67" s="437" t="s">
        <v>323</v>
      </c>
      <c r="C67" s="437">
        <v>55358</v>
      </c>
      <c r="D67" s="438" t="s">
        <v>1328</v>
      </c>
      <c r="E67" s="439" t="s">
        <v>236</v>
      </c>
      <c r="F67" s="439" t="s">
        <v>236</v>
      </c>
      <c r="G67" s="439" t="s">
        <v>236</v>
      </c>
    </row>
    <row r="68" spans="1:7" x14ac:dyDescent="0.25">
      <c r="A68" s="437" t="s">
        <v>333</v>
      </c>
      <c r="B68" s="437" t="s">
        <v>264</v>
      </c>
      <c r="C68" s="437">
        <v>55364</v>
      </c>
      <c r="D68" s="438" t="s">
        <v>1329</v>
      </c>
      <c r="E68" s="439" t="s">
        <v>236</v>
      </c>
      <c r="F68" s="439" t="s">
        <v>236</v>
      </c>
      <c r="G68" s="439" t="s">
        <v>236</v>
      </c>
    </row>
    <row r="69" spans="1:7" x14ac:dyDescent="0.25">
      <c r="A69" s="437" t="s">
        <v>331</v>
      </c>
      <c r="B69" s="437" t="s">
        <v>309</v>
      </c>
      <c r="C69" s="437">
        <v>55366</v>
      </c>
      <c r="D69" s="438" t="s">
        <v>1330</v>
      </c>
      <c r="E69" s="439" t="s">
        <v>236</v>
      </c>
      <c r="F69" s="439" t="s">
        <v>236</v>
      </c>
      <c r="G69" s="439" t="s">
        <v>236</v>
      </c>
    </row>
    <row r="70" spans="1:7" x14ac:dyDescent="0.25">
      <c r="A70" s="437" t="s">
        <v>333</v>
      </c>
      <c r="B70" s="437" t="s">
        <v>247</v>
      </c>
      <c r="C70" s="437">
        <v>55367</v>
      </c>
      <c r="D70" s="438" t="s">
        <v>1331</v>
      </c>
      <c r="E70" s="439" t="s">
        <v>236</v>
      </c>
      <c r="F70" s="439" t="s">
        <v>236</v>
      </c>
      <c r="G70" s="439" t="s">
        <v>236</v>
      </c>
    </row>
    <row r="71" spans="1:7" x14ac:dyDescent="0.25">
      <c r="A71" s="437" t="s">
        <v>333</v>
      </c>
      <c r="B71" s="437" t="s">
        <v>247</v>
      </c>
      <c r="C71" s="437">
        <v>55368</v>
      </c>
      <c r="D71" s="438" t="s">
        <v>1332</v>
      </c>
      <c r="E71" s="439" t="s">
        <v>236</v>
      </c>
      <c r="F71" s="439" t="s">
        <v>236</v>
      </c>
      <c r="G71" s="439" t="s">
        <v>236</v>
      </c>
    </row>
    <row r="72" spans="1:7" x14ac:dyDescent="0.25">
      <c r="A72" s="437" t="s">
        <v>332</v>
      </c>
      <c r="B72" s="437" t="s">
        <v>280</v>
      </c>
      <c r="C72" s="437">
        <v>55370</v>
      </c>
      <c r="D72" s="438" t="s">
        <v>1333</v>
      </c>
      <c r="E72" s="439" t="s">
        <v>236</v>
      </c>
      <c r="F72" s="439" t="s">
        <v>236</v>
      </c>
      <c r="G72" s="439" t="s">
        <v>236</v>
      </c>
    </row>
    <row r="73" spans="1:7" x14ac:dyDescent="0.25">
      <c r="A73" s="437" t="s">
        <v>333</v>
      </c>
      <c r="B73" s="437" t="s">
        <v>264</v>
      </c>
      <c r="C73" s="437">
        <v>55374</v>
      </c>
      <c r="D73" s="438" t="s">
        <v>1334</v>
      </c>
      <c r="E73" s="439" t="s">
        <v>236</v>
      </c>
      <c r="F73" s="439" t="s">
        <v>236</v>
      </c>
      <c r="G73" s="439" t="s">
        <v>236</v>
      </c>
    </row>
    <row r="74" spans="1:7" x14ac:dyDescent="0.25">
      <c r="A74" s="437" t="s">
        <v>333</v>
      </c>
      <c r="B74" s="437" t="s">
        <v>264</v>
      </c>
      <c r="C74" s="437">
        <v>55375</v>
      </c>
      <c r="D74" s="438" t="s">
        <v>1335</v>
      </c>
      <c r="E74" s="439" t="s">
        <v>236</v>
      </c>
      <c r="F74" s="439" t="s">
        <v>236</v>
      </c>
      <c r="G74" s="439" t="s">
        <v>236</v>
      </c>
    </row>
    <row r="75" spans="1:7" x14ac:dyDescent="0.25">
      <c r="A75" s="437" t="s">
        <v>326</v>
      </c>
      <c r="B75" s="437" t="s">
        <v>323</v>
      </c>
      <c r="C75" s="437">
        <v>55376</v>
      </c>
      <c r="D75" s="438" t="s">
        <v>1336</v>
      </c>
      <c r="E75" s="439" t="s">
        <v>236</v>
      </c>
      <c r="F75" s="439" t="s">
        <v>236</v>
      </c>
      <c r="G75" s="439" t="s">
        <v>236</v>
      </c>
    </row>
    <row r="76" spans="1:7" x14ac:dyDescent="0.25">
      <c r="A76" s="437" t="s">
        <v>332</v>
      </c>
      <c r="B76" s="437" t="s">
        <v>280</v>
      </c>
      <c r="C76" s="437">
        <v>55381</v>
      </c>
      <c r="D76" s="438" t="s">
        <v>1337</v>
      </c>
      <c r="E76" s="439" t="s">
        <v>236</v>
      </c>
      <c r="F76" s="439" t="s">
        <v>236</v>
      </c>
      <c r="G76" s="439" t="s">
        <v>236</v>
      </c>
    </row>
    <row r="77" spans="1:7" x14ac:dyDescent="0.25">
      <c r="A77" s="437" t="s">
        <v>333</v>
      </c>
      <c r="B77" s="437" t="s">
        <v>264</v>
      </c>
      <c r="C77" s="437">
        <v>55384</v>
      </c>
      <c r="D77" s="438" t="s">
        <v>1338</v>
      </c>
      <c r="E77" s="439" t="s">
        <v>236</v>
      </c>
      <c r="F77" s="439" t="s">
        <v>236</v>
      </c>
      <c r="G77" s="439" t="s">
        <v>236</v>
      </c>
    </row>
    <row r="78" spans="1:7" x14ac:dyDescent="0.25">
      <c r="A78" s="437" t="s">
        <v>332</v>
      </c>
      <c r="B78" s="437" t="s">
        <v>280</v>
      </c>
      <c r="C78" s="437">
        <v>55385</v>
      </c>
      <c r="D78" s="438" t="s">
        <v>1339</v>
      </c>
      <c r="E78" s="439" t="s">
        <v>236</v>
      </c>
      <c r="F78" s="439" t="s">
        <v>236</v>
      </c>
      <c r="G78" s="439" t="s">
        <v>236</v>
      </c>
    </row>
    <row r="79" spans="1:7" x14ac:dyDescent="0.25">
      <c r="A79" s="437" t="s">
        <v>333</v>
      </c>
      <c r="B79" s="437" t="s">
        <v>247</v>
      </c>
      <c r="C79" s="437">
        <v>55386</v>
      </c>
      <c r="D79" s="438" t="s">
        <v>1340</v>
      </c>
      <c r="E79" s="439" t="s">
        <v>236</v>
      </c>
      <c r="F79" s="439" t="s">
        <v>236</v>
      </c>
      <c r="G79" s="439" t="s">
        <v>236</v>
      </c>
    </row>
    <row r="80" spans="1:7" x14ac:dyDescent="0.25">
      <c r="A80" s="437" t="s">
        <v>333</v>
      </c>
      <c r="B80" s="437" t="s">
        <v>247</v>
      </c>
      <c r="C80" s="437">
        <v>55387</v>
      </c>
      <c r="D80" s="438" t="s">
        <v>1341</v>
      </c>
      <c r="E80" s="439" t="s">
        <v>236</v>
      </c>
      <c r="F80" s="439" t="s">
        <v>236</v>
      </c>
      <c r="G80" s="439" t="s">
        <v>236</v>
      </c>
    </row>
    <row r="81" spans="1:7" x14ac:dyDescent="0.25">
      <c r="A81" s="437" t="s">
        <v>333</v>
      </c>
      <c r="B81" s="437" t="s">
        <v>247</v>
      </c>
      <c r="C81" s="437">
        <v>55388</v>
      </c>
      <c r="D81" s="438" t="s">
        <v>1342</v>
      </c>
      <c r="E81" s="439" t="s">
        <v>236</v>
      </c>
      <c r="F81" s="439" t="s">
        <v>236</v>
      </c>
      <c r="G81" s="439" t="s">
        <v>236</v>
      </c>
    </row>
    <row r="82" spans="1:7" x14ac:dyDescent="0.25">
      <c r="A82" s="437" t="s">
        <v>326</v>
      </c>
      <c r="B82" s="437" t="s">
        <v>323</v>
      </c>
      <c r="C82" s="437">
        <v>55390</v>
      </c>
      <c r="D82" s="438" t="s">
        <v>1343</v>
      </c>
      <c r="E82" s="439" t="s">
        <v>236</v>
      </c>
      <c r="F82" s="439" t="s">
        <v>236</v>
      </c>
      <c r="G82" s="439" t="s">
        <v>236</v>
      </c>
    </row>
    <row r="83" spans="1:7" x14ac:dyDescent="0.25">
      <c r="A83" s="437" t="s">
        <v>333</v>
      </c>
      <c r="B83" s="437" t="s">
        <v>264</v>
      </c>
      <c r="C83" s="437">
        <v>55391</v>
      </c>
      <c r="D83" s="438" t="s">
        <v>1003</v>
      </c>
      <c r="E83" s="439" t="s">
        <v>236</v>
      </c>
      <c r="F83" s="439" t="s">
        <v>236</v>
      </c>
      <c r="G83" s="439" t="s">
        <v>236</v>
      </c>
    </row>
    <row r="84" spans="1:7" x14ac:dyDescent="0.25">
      <c r="A84" s="437" t="s">
        <v>332</v>
      </c>
      <c r="B84" s="437" t="s">
        <v>280</v>
      </c>
      <c r="C84" s="437">
        <v>55395</v>
      </c>
      <c r="D84" s="438" t="s">
        <v>1344</v>
      </c>
      <c r="E84" s="439" t="s">
        <v>236</v>
      </c>
      <c r="F84" s="439" t="s">
        <v>236</v>
      </c>
      <c r="G84" s="439" t="s">
        <v>236</v>
      </c>
    </row>
    <row r="85" spans="1:7" x14ac:dyDescent="0.25">
      <c r="A85" s="437" t="s">
        <v>333</v>
      </c>
      <c r="B85" s="437" t="s">
        <v>247</v>
      </c>
      <c r="C85" s="437">
        <v>55397</v>
      </c>
      <c r="D85" s="438" t="s">
        <v>1332</v>
      </c>
      <c r="E85" s="439" t="s">
        <v>236</v>
      </c>
      <c r="F85" s="439" t="s">
        <v>236</v>
      </c>
      <c r="G85" s="439" t="s">
        <v>236</v>
      </c>
    </row>
    <row r="86" spans="1:7" x14ac:dyDescent="0.25">
      <c r="A86" s="437" t="s">
        <v>333</v>
      </c>
      <c r="B86" s="437" t="s">
        <v>264</v>
      </c>
      <c r="C86" s="437">
        <v>55401</v>
      </c>
      <c r="D86" s="438" t="s">
        <v>1037</v>
      </c>
      <c r="E86" s="439" t="s">
        <v>236</v>
      </c>
      <c r="F86" s="439" t="s">
        <v>236</v>
      </c>
      <c r="G86" s="439" t="s">
        <v>236</v>
      </c>
    </row>
    <row r="87" spans="1:7" x14ac:dyDescent="0.25">
      <c r="A87" s="437" t="s">
        <v>333</v>
      </c>
      <c r="B87" s="437" t="s">
        <v>264</v>
      </c>
      <c r="C87" s="437">
        <v>55402</v>
      </c>
      <c r="D87" s="438" t="s">
        <v>1037</v>
      </c>
      <c r="E87" s="439" t="s">
        <v>236</v>
      </c>
      <c r="F87" s="439" t="s">
        <v>236</v>
      </c>
      <c r="G87" s="439" t="s">
        <v>236</v>
      </c>
    </row>
    <row r="88" spans="1:7" x14ac:dyDescent="0.25">
      <c r="A88" s="437" t="s">
        <v>333</v>
      </c>
      <c r="B88" s="437" t="s">
        <v>264</v>
      </c>
      <c r="C88" s="437">
        <v>55410</v>
      </c>
      <c r="D88" s="438" t="s">
        <v>1037</v>
      </c>
      <c r="E88" s="439" t="s">
        <v>236</v>
      </c>
      <c r="F88" s="439" t="s">
        <v>236</v>
      </c>
      <c r="G88" s="439" t="s">
        <v>236</v>
      </c>
    </row>
    <row r="89" spans="1:7" x14ac:dyDescent="0.25">
      <c r="A89" s="437" t="s">
        <v>333</v>
      </c>
      <c r="B89" s="437" t="s">
        <v>264</v>
      </c>
      <c r="C89" s="437">
        <v>55424</v>
      </c>
      <c r="D89" s="438" t="s">
        <v>1345</v>
      </c>
      <c r="E89" s="439" t="s">
        <v>236</v>
      </c>
      <c r="F89" s="439" t="s">
        <v>236</v>
      </c>
      <c r="G89" s="439" t="s">
        <v>236</v>
      </c>
    </row>
    <row r="90" spans="1:7" x14ac:dyDescent="0.25">
      <c r="A90" s="437" t="s">
        <v>333</v>
      </c>
      <c r="B90" s="437" t="s">
        <v>264</v>
      </c>
      <c r="C90" s="437">
        <v>55435</v>
      </c>
      <c r="D90" s="438" t="s">
        <v>1345</v>
      </c>
      <c r="E90" s="439" t="s">
        <v>236</v>
      </c>
      <c r="F90" s="439" t="s">
        <v>236</v>
      </c>
      <c r="G90" s="439" t="s">
        <v>236</v>
      </c>
    </row>
    <row r="91" spans="1:7" x14ac:dyDescent="0.25">
      <c r="A91" s="437" t="s">
        <v>333</v>
      </c>
      <c r="B91" s="437" t="s">
        <v>264</v>
      </c>
      <c r="C91" s="437">
        <v>55436</v>
      </c>
      <c r="D91" s="438" t="s">
        <v>1345</v>
      </c>
      <c r="E91" s="439" t="s">
        <v>236</v>
      </c>
      <c r="F91" s="439" t="s">
        <v>236</v>
      </c>
      <c r="G91" s="439" t="s">
        <v>236</v>
      </c>
    </row>
    <row r="92" spans="1:7" x14ac:dyDescent="0.25">
      <c r="A92" s="437" t="s">
        <v>333</v>
      </c>
      <c r="B92" s="437" t="s">
        <v>264</v>
      </c>
      <c r="C92" s="437">
        <v>55437</v>
      </c>
      <c r="D92" s="438" t="s">
        <v>1039</v>
      </c>
      <c r="E92" s="439" t="s">
        <v>236</v>
      </c>
      <c r="F92" s="439" t="s">
        <v>236</v>
      </c>
      <c r="G92" s="439" t="s">
        <v>236</v>
      </c>
    </row>
    <row r="93" spans="1:7" x14ac:dyDescent="0.25">
      <c r="A93" s="437" t="s">
        <v>333</v>
      </c>
      <c r="B93" s="437" t="s">
        <v>264</v>
      </c>
      <c r="C93" s="437">
        <v>55439</v>
      </c>
      <c r="D93" s="438" t="s">
        <v>1345</v>
      </c>
      <c r="E93" s="439" t="s">
        <v>236</v>
      </c>
      <c r="F93" s="439" t="s">
        <v>236</v>
      </c>
      <c r="G93" s="439" t="s">
        <v>236</v>
      </c>
    </row>
    <row r="94" spans="1:7" x14ac:dyDescent="0.25">
      <c r="A94" s="437" t="s">
        <v>333</v>
      </c>
      <c r="B94" s="437" t="s">
        <v>264</v>
      </c>
      <c r="C94" s="437">
        <v>55450</v>
      </c>
      <c r="D94" s="438" t="s">
        <v>1037</v>
      </c>
      <c r="E94" s="439" t="s">
        <v>236</v>
      </c>
      <c r="F94" s="439" t="s">
        <v>236</v>
      </c>
      <c r="G94" s="439" t="s">
        <v>236</v>
      </c>
    </row>
    <row r="95" spans="1:7" x14ac:dyDescent="0.25">
      <c r="A95" s="437" t="s">
        <v>333</v>
      </c>
      <c r="B95" s="437" t="s">
        <v>264</v>
      </c>
      <c r="C95" s="437">
        <v>55454</v>
      </c>
      <c r="D95" s="438" t="s">
        <v>1037</v>
      </c>
      <c r="E95" s="439" t="s">
        <v>236</v>
      </c>
      <c r="F95" s="439" t="s">
        <v>236</v>
      </c>
      <c r="G95" s="439" t="s">
        <v>236</v>
      </c>
    </row>
    <row r="96" spans="1:7" x14ac:dyDescent="0.25">
      <c r="A96" s="437" t="s">
        <v>333</v>
      </c>
      <c r="B96" s="437" t="s">
        <v>264</v>
      </c>
      <c r="C96" s="437">
        <v>55455</v>
      </c>
      <c r="D96" s="438" t="s">
        <v>1037</v>
      </c>
      <c r="E96" s="439" t="s">
        <v>236</v>
      </c>
      <c r="F96" s="439" t="s">
        <v>236</v>
      </c>
      <c r="G96" s="439" t="s">
        <v>236</v>
      </c>
    </row>
    <row r="97" spans="1:7" x14ac:dyDescent="0.25">
      <c r="A97" s="437" t="s">
        <v>325</v>
      </c>
      <c r="B97" s="437" t="s">
        <v>275</v>
      </c>
      <c r="C97" s="437">
        <v>55601</v>
      </c>
      <c r="D97" s="438" t="s">
        <v>1346</v>
      </c>
      <c r="E97" s="439" t="s">
        <v>236</v>
      </c>
      <c r="F97" s="439" t="s">
        <v>236</v>
      </c>
      <c r="G97" s="439" t="s">
        <v>236</v>
      </c>
    </row>
    <row r="98" spans="1:7" x14ac:dyDescent="0.25">
      <c r="A98" s="437" t="s">
        <v>325</v>
      </c>
      <c r="B98" s="437" t="s">
        <v>306</v>
      </c>
      <c r="C98" s="437">
        <v>55602</v>
      </c>
      <c r="D98" s="438" t="s">
        <v>1347</v>
      </c>
      <c r="E98" s="439" t="s">
        <v>236</v>
      </c>
      <c r="F98" s="439" t="s">
        <v>236</v>
      </c>
      <c r="G98" s="439" t="s">
        <v>236</v>
      </c>
    </row>
    <row r="99" spans="1:7" x14ac:dyDescent="0.25">
      <c r="A99" s="437" t="s">
        <v>325</v>
      </c>
      <c r="B99" s="437" t="s">
        <v>275</v>
      </c>
      <c r="C99" s="437">
        <v>55603</v>
      </c>
      <c r="D99" s="438" t="s">
        <v>1348</v>
      </c>
      <c r="E99" s="439" t="s">
        <v>236</v>
      </c>
      <c r="F99" s="439" t="s">
        <v>236</v>
      </c>
      <c r="G99" s="439" t="s">
        <v>236</v>
      </c>
    </row>
    <row r="100" spans="1:7" x14ac:dyDescent="0.25">
      <c r="A100" s="437" t="s">
        <v>325</v>
      </c>
      <c r="B100" s="437" t="s">
        <v>253</v>
      </c>
      <c r="C100" s="437">
        <v>55604</v>
      </c>
      <c r="D100" s="438" t="s">
        <v>1349</v>
      </c>
      <c r="E100" s="439" t="s">
        <v>236</v>
      </c>
      <c r="F100" s="439" t="s">
        <v>236</v>
      </c>
      <c r="G100" s="439" t="s">
        <v>236</v>
      </c>
    </row>
    <row r="101" spans="1:7" x14ac:dyDescent="0.25">
      <c r="A101" s="437" t="s">
        <v>325</v>
      </c>
      <c r="B101" s="437" t="s">
        <v>253</v>
      </c>
      <c r="C101" s="437">
        <v>55605</v>
      </c>
      <c r="D101" s="438" t="s">
        <v>1350</v>
      </c>
      <c r="E101" s="439" t="s">
        <v>236</v>
      </c>
      <c r="F101" s="439" t="s">
        <v>236</v>
      </c>
      <c r="G101" s="439" t="s">
        <v>236</v>
      </c>
    </row>
    <row r="102" spans="1:7" x14ac:dyDescent="0.25">
      <c r="A102" s="437" t="s">
        <v>325</v>
      </c>
      <c r="B102" s="437" t="s">
        <v>253</v>
      </c>
      <c r="C102" s="437">
        <v>55606</v>
      </c>
      <c r="D102" s="438" t="s">
        <v>1351</v>
      </c>
      <c r="E102" s="439" t="s">
        <v>236</v>
      </c>
      <c r="F102" s="439" t="s">
        <v>236</v>
      </c>
      <c r="G102" s="439" t="s">
        <v>236</v>
      </c>
    </row>
    <row r="103" spans="1:7" x14ac:dyDescent="0.25">
      <c r="A103" s="437" t="s">
        <v>325</v>
      </c>
      <c r="B103" s="437" t="s">
        <v>275</v>
      </c>
      <c r="C103" s="437">
        <v>55607</v>
      </c>
      <c r="D103" s="438" t="s">
        <v>1352</v>
      </c>
      <c r="E103" s="439" t="s">
        <v>236</v>
      </c>
      <c r="F103" s="439" t="s">
        <v>236</v>
      </c>
      <c r="G103" s="439" t="s">
        <v>236</v>
      </c>
    </row>
    <row r="104" spans="1:7" x14ac:dyDescent="0.25">
      <c r="A104" s="437" t="s">
        <v>325</v>
      </c>
      <c r="B104" s="437" t="s">
        <v>275</v>
      </c>
      <c r="C104" s="437">
        <v>55609</v>
      </c>
      <c r="D104" s="438" t="s">
        <v>1353</v>
      </c>
      <c r="E104" s="439" t="s">
        <v>236</v>
      </c>
      <c r="F104" s="439" t="s">
        <v>236</v>
      </c>
      <c r="G104" s="439" t="s">
        <v>236</v>
      </c>
    </row>
    <row r="105" spans="1:7" x14ac:dyDescent="0.25">
      <c r="A105" s="437" t="s">
        <v>325</v>
      </c>
      <c r="B105" s="437" t="s">
        <v>253</v>
      </c>
      <c r="C105" s="437">
        <v>55612</v>
      </c>
      <c r="D105" s="438" t="s">
        <v>1354</v>
      </c>
      <c r="E105" s="439" t="s">
        <v>236</v>
      </c>
      <c r="F105" s="439" t="s">
        <v>236</v>
      </c>
      <c r="G105" s="439" t="s">
        <v>236</v>
      </c>
    </row>
    <row r="106" spans="1:7" x14ac:dyDescent="0.25">
      <c r="A106" s="437" t="s">
        <v>325</v>
      </c>
      <c r="B106" s="437" t="s">
        <v>253</v>
      </c>
      <c r="C106" s="437">
        <v>55613</v>
      </c>
      <c r="D106" s="438" t="s">
        <v>1355</v>
      </c>
      <c r="E106" s="439" t="s">
        <v>236</v>
      </c>
      <c r="F106" s="439" t="s">
        <v>236</v>
      </c>
      <c r="G106" s="439" t="s">
        <v>236</v>
      </c>
    </row>
    <row r="107" spans="1:7" x14ac:dyDescent="0.25">
      <c r="A107" s="437" t="s">
        <v>325</v>
      </c>
      <c r="B107" s="437" t="s">
        <v>275</v>
      </c>
      <c r="C107" s="437">
        <v>55614</v>
      </c>
      <c r="D107" s="438" t="s">
        <v>1356</v>
      </c>
      <c r="E107" s="439" t="s">
        <v>236</v>
      </c>
      <c r="F107" s="439" t="s">
        <v>236</v>
      </c>
      <c r="G107" s="439" t="s">
        <v>236</v>
      </c>
    </row>
    <row r="108" spans="1:7" x14ac:dyDescent="0.25">
      <c r="A108" s="437" t="s">
        <v>325</v>
      </c>
      <c r="B108" s="437" t="s">
        <v>253</v>
      </c>
      <c r="C108" s="437">
        <v>55615</v>
      </c>
      <c r="D108" s="438" t="s">
        <v>1357</v>
      </c>
      <c r="E108" s="439" t="s">
        <v>236</v>
      </c>
      <c r="F108" s="439" t="s">
        <v>236</v>
      </c>
      <c r="G108" s="439" t="s">
        <v>236</v>
      </c>
    </row>
    <row r="109" spans="1:7" x14ac:dyDescent="0.25">
      <c r="A109" s="437" t="s">
        <v>325</v>
      </c>
      <c r="B109" s="437" t="s">
        <v>306</v>
      </c>
      <c r="C109" s="437">
        <v>55702</v>
      </c>
      <c r="D109" s="438" t="s">
        <v>1358</v>
      </c>
      <c r="E109" s="439" t="s">
        <v>236</v>
      </c>
      <c r="F109" s="439" t="s">
        <v>236</v>
      </c>
      <c r="G109" s="439" t="s">
        <v>236</v>
      </c>
    </row>
    <row r="110" spans="1:7" x14ac:dyDescent="0.25">
      <c r="A110" s="437" t="s">
        <v>325</v>
      </c>
      <c r="B110" s="437" t="s">
        <v>306</v>
      </c>
      <c r="C110" s="437">
        <v>55703</v>
      </c>
      <c r="D110" s="438" t="s">
        <v>1359</v>
      </c>
      <c r="E110" s="439" t="s">
        <v>236</v>
      </c>
      <c r="F110" s="439" t="s">
        <v>236</v>
      </c>
      <c r="G110" s="439" t="s">
        <v>236</v>
      </c>
    </row>
    <row r="111" spans="1:7" x14ac:dyDescent="0.25">
      <c r="A111" s="437" t="s">
        <v>327</v>
      </c>
      <c r="B111" s="437" t="s">
        <v>295</v>
      </c>
      <c r="C111" s="437">
        <v>55704</v>
      </c>
      <c r="D111" s="438" t="s">
        <v>1360</v>
      </c>
      <c r="E111" s="439" t="s">
        <v>236</v>
      </c>
      <c r="F111" s="439" t="s">
        <v>236</v>
      </c>
      <c r="G111" s="439" t="s">
        <v>236</v>
      </c>
    </row>
    <row r="112" spans="1:7" x14ac:dyDescent="0.25">
      <c r="A112" s="437" t="s">
        <v>325</v>
      </c>
      <c r="B112" s="437" t="s">
        <v>306</v>
      </c>
      <c r="C112" s="437">
        <v>55705</v>
      </c>
      <c r="D112" s="438" t="s">
        <v>1361</v>
      </c>
      <c r="E112" s="439" t="s">
        <v>236</v>
      </c>
      <c r="F112" s="439" t="s">
        <v>236</v>
      </c>
      <c r="G112" s="439" t="s">
        <v>236</v>
      </c>
    </row>
    <row r="113" spans="1:7" x14ac:dyDescent="0.25">
      <c r="A113" s="437" t="s">
        <v>325</v>
      </c>
      <c r="B113" s="437" t="s">
        <v>306</v>
      </c>
      <c r="C113" s="437">
        <v>55706</v>
      </c>
      <c r="D113" s="438" t="s">
        <v>1362</v>
      </c>
      <c r="E113" s="439" t="s">
        <v>236</v>
      </c>
      <c r="F113" s="439" t="s">
        <v>236</v>
      </c>
      <c r="G113" s="439" t="s">
        <v>236</v>
      </c>
    </row>
    <row r="114" spans="1:7" x14ac:dyDescent="0.25">
      <c r="A114" s="437" t="s">
        <v>325</v>
      </c>
      <c r="B114" s="437" t="s">
        <v>306</v>
      </c>
      <c r="C114" s="437">
        <v>55708</v>
      </c>
      <c r="D114" s="438" t="s">
        <v>1363</v>
      </c>
      <c r="E114" s="439" t="s">
        <v>236</v>
      </c>
      <c r="F114" s="439" t="s">
        <v>236</v>
      </c>
      <c r="G114" s="439" t="s">
        <v>236</v>
      </c>
    </row>
    <row r="115" spans="1:7" x14ac:dyDescent="0.25">
      <c r="A115" s="437" t="s">
        <v>325</v>
      </c>
      <c r="B115" s="437" t="s">
        <v>306</v>
      </c>
      <c r="C115" s="437">
        <v>55710</v>
      </c>
      <c r="D115" s="438" t="s">
        <v>1364</v>
      </c>
      <c r="E115" s="439" t="s">
        <v>236</v>
      </c>
      <c r="F115" s="439" t="s">
        <v>236</v>
      </c>
      <c r="G115" s="439" t="s">
        <v>236</v>
      </c>
    </row>
    <row r="116" spans="1:7" x14ac:dyDescent="0.25">
      <c r="A116" s="437" t="s">
        <v>325</v>
      </c>
      <c r="B116" s="437" t="s">
        <v>306</v>
      </c>
      <c r="C116" s="437">
        <v>55711</v>
      </c>
      <c r="D116" s="438" t="s">
        <v>1365</v>
      </c>
      <c r="E116" s="439" t="s">
        <v>236</v>
      </c>
      <c r="F116" s="439" t="s">
        <v>236</v>
      </c>
      <c r="G116" s="439" t="s">
        <v>236</v>
      </c>
    </row>
    <row r="117" spans="1:7" x14ac:dyDescent="0.25">
      <c r="A117" s="437" t="s">
        <v>327</v>
      </c>
      <c r="B117" s="437" t="s">
        <v>295</v>
      </c>
      <c r="C117" s="437">
        <v>55712</v>
      </c>
      <c r="D117" s="438" t="s">
        <v>1366</v>
      </c>
      <c r="E117" s="439" t="s">
        <v>236</v>
      </c>
      <c r="F117" s="439" t="s">
        <v>236</v>
      </c>
      <c r="G117" s="439" t="s">
        <v>236</v>
      </c>
    </row>
    <row r="118" spans="1:7" x14ac:dyDescent="0.25">
      <c r="A118" s="437" t="s">
        <v>325</v>
      </c>
      <c r="B118" s="437" t="s">
        <v>306</v>
      </c>
      <c r="C118" s="437">
        <v>55713</v>
      </c>
      <c r="D118" s="438" t="s">
        <v>1367</v>
      </c>
      <c r="E118" s="439" t="s">
        <v>236</v>
      </c>
      <c r="F118" s="439" t="s">
        <v>236</v>
      </c>
      <c r="G118" s="439" t="s">
        <v>236</v>
      </c>
    </row>
    <row r="119" spans="1:7" x14ac:dyDescent="0.25">
      <c r="A119" s="437" t="s">
        <v>325</v>
      </c>
      <c r="B119" s="437" t="s">
        <v>268</v>
      </c>
      <c r="C119" s="437">
        <v>55716</v>
      </c>
      <c r="D119" s="438" t="s">
        <v>1368</v>
      </c>
      <c r="E119" s="439" t="s">
        <v>236</v>
      </c>
      <c r="F119" s="439" t="s">
        <v>236</v>
      </c>
      <c r="G119" s="439" t="s">
        <v>236</v>
      </c>
    </row>
    <row r="120" spans="1:7" x14ac:dyDescent="0.25">
      <c r="A120" s="437" t="s">
        <v>325</v>
      </c>
      <c r="B120" s="437" t="s">
        <v>306</v>
      </c>
      <c r="C120" s="437">
        <v>55717</v>
      </c>
      <c r="D120" s="438" t="s">
        <v>1369</v>
      </c>
      <c r="E120" s="439" t="s">
        <v>236</v>
      </c>
      <c r="F120" s="439" t="s">
        <v>236</v>
      </c>
      <c r="G120" s="439" t="s">
        <v>236</v>
      </c>
    </row>
    <row r="121" spans="1:7" x14ac:dyDescent="0.25">
      <c r="A121" s="437" t="s">
        <v>325</v>
      </c>
      <c r="B121" s="437" t="s">
        <v>306</v>
      </c>
      <c r="C121" s="437">
        <v>55719</v>
      </c>
      <c r="D121" s="438" t="s">
        <v>1370</v>
      </c>
      <c r="E121" s="439" t="s">
        <v>236</v>
      </c>
      <c r="F121" s="439" t="s">
        <v>236</v>
      </c>
      <c r="G121" s="439" t="s">
        <v>236</v>
      </c>
    </row>
    <row r="122" spans="1:7" x14ac:dyDescent="0.25">
      <c r="A122" s="437" t="s">
        <v>325</v>
      </c>
      <c r="B122" s="437" t="s">
        <v>268</v>
      </c>
      <c r="C122" s="437">
        <v>55721</v>
      </c>
      <c r="D122" s="438" t="s">
        <v>1371</v>
      </c>
      <c r="E122" s="439" t="s">
        <v>236</v>
      </c>
      <c r="F122" s="439" t="s">
        <v>236</v>
      </c>
      <c r="G122" s="439" t="s">
        <v>236</v>
      </c>
    </row>
    <row r="123" spans="1:7" x14ac:dyDescent="0.25">
      <c r="A123" s="437" t="s">
        <v>325</v>
      </c>
      <c r="B123" s="437" t="s">
        <v>268</v>
      </c>
      <c r="C123" s="437">
        <v>55722</v>
      </c>
      <c r="D123" s="438" t="s">
        <v>1372</v>
      </c>
      <c r="E123" s="439" t="s">
        <v>236</v>
      </c>
      <c r="F123" s="439" t="s">
        <v>236</v>
      </c>
      <c r="G123" s="439" t="s">
        <v>236</v>
      </c>
    </row>
    <row r="124" spans="1:7" x14ac:dyDescent="0.25">
      <c r="A124" s="437" t="s">
        <v>325</v>
      </c>
      <c r="B124" s="437" t="s">
        <v>306</v>
      </c>
      <c r="C124" s="437">
        <v>55724</v>
      </c>
      <c r="D124" s="438" t="s">
        <v>1373</v>
      </c>
      <c r="E124" s="439" t="s">
        <v>236</v>
      </c>
      <c r="F124" s="439" t="s">
        <v>236</v>
      </c>
      <c r="G124" s="439" t="s">
        <v>236</v>
      </c>
    </row>
    <row r="125" spans="1:7" x14ac:dyDescent="0.25">
      <c r="A125" s="437" t="s">
        <v>325</v>
      </c>
      <c r="B125" s="437" t="s">
        <v>306</v>
      </c>
      <c r="C125" s="437">
        <v>55725</v>
      </c>
      <c r="D125" s="438" t="s">
        <v>1374</v>
      </c>
      <c r="E125" s="439" t="s">
        <v>236</v>
      </c>
      <c r="F125" s="439" t="s">
        <v>236</v>
      </c>
      <c r="G125" s="439" t="s">
        <v>236</v>
      </c>
    </row>
    <row r="126" spans="1:7" x14ac:dyDescent="0.25">
      <c r="A126" s="437" t="s">
        <v>325</v>
      </c>
      <c r="B126" s="437" t="s">
        <v>246</v>
      </c>
      <c r="C126" s="437">
        <v>55726</v>
      </c>
      <c r="D126" s="438" t="s">
        <v>1375</v>
      </c>
      <c r="E126" s="439" t="s">
        <v>236</v>
      </c>
      <c r="F126" s="439" t="s">
        <v>236</v>
      </c>
      <c r="G126" s="439" t="s">
        <v>236</v>
      </c>
    </row>
    <row r="127" spans="1:7" x14ac:dyDescent="0.25">
      <c r="A127" s="437" t="s">
        <v>325</v>
      </c>
      <c r="B127" s="437" t="s">
        <v>306</v>
      </c>
      <c r="C127" s="437">
        <v>55731</v>
      </c>
      <c r="D127" s="438" t="s">
        <v>1376</v>
      </c>
      <c r="E127" s="439" t="s">
        <v>236</v>
      </c>
      <c r="F127" s="439" t="s">
        <v>236</v>
      </c>
      <c r="G127" s="439" t="s">
        <v>236</v>
      </c>
    </row>
    <row r="128" spans="1:7" x14ac:dyDescent="0.25">
      <c r="A128" s="437" t="s">
        <v>325</v>
      </c>
      <c r="B128" s="437" t="s">
        <v>246</v>
      </c>
      <c r="C128" s="437">
        <v>55733</v>
      </c>
      <c r="D128" s="438" t="s">
        <v>1377</v>
      </c>
      <c r="E128" s="439" t="s">
        <v>236</v>
      </c>
      <c r="F128" s="439" t="s">
        <v>236</v>
      </c>
      <c r="G128" s="439" t="s">
        <v>236</v>
      </c>
    </row>
    <row r="129" spans="1:7" x14ac:dyDescent="0.25">
      <c r="A129" s="437" t="s">
        <v>325</v>
      </c>
      <c r="B129" s="437" t="s">
        <v>306</v>
      </c>
      <c r="C129" s="437">
        <v>55736</v>
      </c>
      <c r="D129" s="438" t="s">
        <v>1378</v>
      </c>
      <c r="E129" s="439" t="s">
        <v>236</v>
      </c>
      <c r="F129" s="439" t="s">
        <v>236</v>
      </c>
      <c r="G129" s="439" t="s">
        <v>236</v>
      </c>
    </row>
    <row r="130" spans="1:7" x14ac:dyDescent="0.25">
      <c r="A130" s="437" t="s">
        <v>325</v>
      </c>
      <c r="B130" s="437" t="s">
        <v>306</v>
      </c>
      <c r="C130" s="437">
        <v>55738</v>
      </c>
      <c r="D130" s="438" t="s">
        <v>1379</v>
      </c>
      <c r="E130" s="439" t="s">
        <v>236</v>
      </c>
      <c r="F130" s="439" t="s">
        <v>236</v>
      </c>
      <c r="G130" s="439" t="s">
        <v>236</v>
      </c>
    </row>
    <row r="131" spans="1:7" x14ac:dyDescent="0.25">
      <c r="A131" s="437" t="s">
        <v>325</v>
      </c>
      <c r="B131" s="437" t="s">
        <v>306</v>
      </c>
      <c r="C131" s="437">
        <v>55741</v>
      </c>
      <c r="D131" s="438" t="s">
        <v>1380</v>
      </c>
      <c r="E131" s="439" t="s">
        <v>236</v>
      </c>
      <c r="F131" s="439" t="s">
        <v>236</v>
      </c>
      <c r="G131" s="439" t="s">
        <v>236</v>
      </c>
    </row>
    <row r="132" spans="1:7" x14ac:dyDescent="0.25">
      <c r="A132" s="437" t="s">
        <v>325</v>
      </c>
      <c r="B132" s="437" t="s">
        <v>268</v>
      </c>
      <c r="C132" s="437">
        <v>55742</v>
      </c>
      <c r="D132" s="438" t="s">
        <v>1381</v>
      </c>
      <c r="E132" s="439" t="s">
        <v>236</v>
      </c>
      <c r="F132" s="439" t="s">
        <v>236</v>
      </c>
      <c r="G132" s="439" t="s">
        <v>236</v>
      </c>
    </row>
    <row r="133" spans="1:7" x14ac:dyDescent="0.25">
      <c r="A133" s="437" t="s">
        <v>325</v>
      </c>
      <c r="B133" s="437" t="s">
        <v>246</v>
      </c>
      <c r="C133" s="437">
        <v>55749</v>
      </c>
      <c r="D133" s="438" t="s">
        <v>1382</v>
      </c>
      <c r="E133" s="439" t="s">
        <v>236</v>
      </c>
      <c r="F133" s="439" t="s">
        <v>236</v>
      </c>
      <c r="G133" s="439" t="s">
        <v>236</v>
      </c>
    </row>
    <row r="134" spans="1:7" x14ac:dyDescent="0.25">
      <c r="A134" s="437" t="s">
        <v>325</v>
      </c>
      <c r="B134" s="437" t="s">
        <v>306</v>
      </c>
      <c r="C134" s="437">
        <v>55750</v>
      </c>
      <c r="D134" s="438" t="s">
        <v>1383</v>
      </c>
      <c r="E134" s="439" t="s">
        <v>236</v>
      </c>
      <c r="F134" s="439" t="s">
        <v>236</v>
      </c>
      <c r="G134" s="439" t="s">
        <v>236</v>
      </c>
    </row>
    <row r="135" spans="1:7" x14ac:dyDescent="0.25">
      <c r="A135" s="437" t="s">
        <v>325</v>
      </c>
      <c r="B135" s="437" t="s">
        <v>306</v>
      </c>
      <c r="C135" s="437">
        <v>55751</v>
      </c>
      <c r="D135" s="438" t="s">
        <v>1384</v>
      </c>
      <c r="E135" s="439" t="s">
        <v>236</v>
      </c>
      <c r="F135" s="439" t="s">
        <v>236</v>
      </c>
      <c r="G135" s="439" t="s">
        <v>236</v>
      </c>
    </row>
    <row r="136" spans="1:7" x14ac:dyDescent="0.25">
      <c r="A136" s="437" t="s">
        <v>325</v>
      </c>
      <c r="B136" s="437" t="s">
        <v>238</v>
      </c>
      <c r="C136" s="437">
        <v>55752</v>
      </c>
      <c r="D136" s="438" t="s">
        <v>1385</v>
      </c>
      <c r="E136" s="439" t="s">
        <v>236</v>
      </c>
      <c r="F136" s="439" t="s">
        <v>236</v>
      </c>
      <c r="G136" s="439" t="s">
        <v>236</v>
      </c>
    </row>
    <row r="137" spans="1:7" x14ac:dyDescent="0.25">
      <c r="A137" s="437" t="s">
        <v>325</v>
      </c>
      <c r="B137" s="437" t="s">
        <v>268</v>
      </c>
      <c r="C137" s="437">
        <v>55753</v>
      </c>
      <c r="D137" s="438" t="s">
        <v>1386</v>
      </c>
      <c r="E137" s="439" t="s">
        <v>236</v>
      </c>
      <c r="F137" s="439" t="s">
        <v>236</v>
      </c>
      <c r="G137" s="439" t="s">
        <v>236</v>
      </c>
    </row>
    <row r="138" spans="1:7" x14ac:dyDescent="0.25">
      <c r="A138" s="437" t="s">
        <v>327</v>
      </c>
      <c r="B138" s="437" t="s">
        <v>295</v>
      </c>
      <c r="C138" s="437">
        <v>55756</v>
      </c>
      <c r="D138" s="438" t="s">
        <v>1387</v>
      </c>
      <c r="E138" s="439" t="s">
        <v>236</v>
      </c>
      <c r="F138" s="439" t="s">
        <v>236</v>
      </c>
      <c r="G138" s="439" t="s">
        <v>236</v>
      </c>
    </row>
    <row r="139" spans="1:7" x14ac:dyDescent="0.25">
      <c r="A139" s="437" t="s">
        <v>325</v>
      </c>
      <c r="B139" s="437" t="s">
        <v>246</v>
      </c>
      <c r="C139" s="437">
        <v>55757</v>
      </c>
      <c r="D139" s="438" t="s">
        <v>1388</v>
      </c>
      <c r="E139" s="439" t="s">
        <v>236</v>
      </c>
      <c r="F139" s="439" t="s">
        <v>236</v>
      </c>
      <c r="G139" s="439" t="s">
        <v>236</v>
      </c>
    </row>
    <row r="140" spans="1:7" x14ac:dyDescent="0.25">
      <c r="A140" s="437" t="s">
        <v>325</v>
      </c>
      <c r="B140" s="437" t="s">
        <v>306</v>
      </c>
      <c r="C140" s="437">
        <v>55758</v>
      </c>
      <c r="D140" s="438" t="s">
        <v>1389</v>
      </c>
      <c r="E140" s="439" t="s">
        <v>236</v>
      </c>
      <c r="F140" s="439" t="s">
        <v>236</v>
      </c>
      <c r="G140" s="439" t="s">
        <v>236</v>
      </c>
    </row>
    <row r="141" spans="1:7" x14ac:dyDescent="0.25">
      <c r="A141" s="437" t="s">
        <v>325</v>
      </c>
      <c r="B141" s="437" t="s">
        <v>306</v>
      </c>
      <c r="C141" s="437">
        <v>55763</v>
      </c>
      <c r="D141" s="438" t="s">
        <v>1390</v>
      </c>
      <c r="E141" s="439" t="s">
        <v>236</v>
      </c>
      <c r="F141" s="439" t="s">
        <v>236</v>
      </c>
      <c r="G141" s="439" t="s">
        <v>236</v>
      </c>
    </row>
    <row r="142" spans="1:7" x14ac:dyDescent="0.25">
      <c r="A142" s="437" t="s">
        <v>325</v>
      </c>
      <c r="B142" s="437" t="s">
        <v>268</v>
      </c>
      <c r="C142" s="437">
        <v>55764</v>
      </c>
      <c r="D142" s="438" t="s">
        <v>1391</v>
      </c>
      <c r="E142" s="439" t="s">
        <v>236</v>
      </c>
      <c r="F142" s="439" t="s">
        <v>236</v>
      </c>
      <c r="G142" s="439" t="s">
        <v>236</v>
      </c>
    </row>
    <row r="143" spans="1:7" x14ac:dyDescent="0.25">
      <c r="A143" s="437" t="s">
        <v>325</v>
      </c>
      <c r="B143" s="437" t="s">
        <v>306</v>
      </c>
      <c r="C143" s="437">
        <v>55765</v>
      </c>
      <c r="D143" s="438" t="s">
        <v>1392</v>
      </c>
      <c r="E143" s="439" t="s">
        <v>236</v>
      </c>
      <c r="F143" s="439" t="s">
        <v>236</v>
      </c>
      <c r="G143" s="439" t="s">
        <v>236</v>
      </c>
    </row>
    <row r="144" spans="1:7" x14ac:dyDescent="0.25">
      <c r="A144" s="437" t="s">
        <v>325</v>
      </c>
      <c r="B144" s="437" t="s">
        <v>246</v>
      </c>
      <c r="C144" s="437">
        <v>55767</v>
      </c>
      <c r="D144" s="438" t="s">
        <v>1393</v>
      </c>
      <c r="E144" s="439" t="s">
        <v>236</v>
      </c>
      <c r="F144" s="439" t="s">
        <v>236</v>
      </c>
      <c r="G144" s="439" t="s">
        <v>236</v>
      </c>
    </row>
    <row r="145" spans="1:7" x14ac:dyDescent="0.25">
      <c r="A145" s="437" t="s">
        <v>325</v>
      </c>
      <c r="B145" s="437" t="s">
        <v>306</v>
      </c>
      <c r="C145" s="437">
        <v>55768</v>
      </c>
      <c r="D145" s="438" t="s">
        <v>1394</v>
      </c>
      <c r="E145" s="439" t="s">
        <v>236</v>
      </c>
      <c r="F145" s="439" t="s">
        <v>236</v>
      </c>
      <c r="G145" s="439" t="s">
        <v>236</v>
      </c>
    </row>
    <row r="146" spans="1:7" x14ac:dyDescent="0.25">
      <c r="A146" s="437" t="s">
        <v>325</v>
      </c>
      <c r="B146" s="437" t="s">
        <v>268</v>
      </c>
      <c r="C146" s="437">
        <v>55769</v>
      </c>
      <c r="D146" s="438" t="s">
        <v>1395</v>
      </c>
      <c r="E146" s="439" t="s">
        <v>236</v>
      </c>
      <c r="F146" s="439" t="s">
        <v>236</v>
      </c>
      <c r="G146" s="439" t="s">
        <v>236</v>
      </c>
    </row>
    <row r="147" spans="1:7" x14ac:dyDescent="0.25">
      <c r="A147" s="437" t="s">
        <v>325</v>
      </c>
      <c r="B147" s="437" t="s">
        <v>273</v>
      </c>
      <c r="C147" s="437">
        <v>55772</v>
      </c>
      <c r="D147" s="438" t="s">
        <v>1396</v>
      </c>
      <c r="E147" s="439" t="s">
        <v>236</v>
      </c>
      <c r="F147" s="439" t="s">
        <v>236</v>
      </c>
      <c r="G147" s="439" t="s">
        <v>236</v>
      </c>
    </row>
    <row r="148" spans="1:7" x14ac:dyDescent="0.25">
      <c r="A148" s="437" t="s">
        <v>325</v>
      </c>
      <c r="B148" s="437" t="s">
        <v>268</v>
      </c>
      <c r="C148" s="437">
        <v>55775</v>
      </c>
      <c r="D148" s="438" t="s">
        <v>1397</v>
      </c>
      <c r="E148" s="439" t="s">
        <v>236</v>
      </c>
      <c r="F148" s="439" t="s">
        <v>236</v>
      </c>
      <c r="G148" s="439" t="s">
        <v>236</v>
      </c>
    </row>
    <row r="149" spans="1:7" x14ac:dyDescent="0.25">
      <c r="A149" s="437" t="s">
        <v>325</v>
      </c>
      <c r="B149" s="437" t="s">
        <v>306</v>
      </c>
      <c r="C149" s="437">
        <v>55779</v>
      </c>
      <c r="D149" s="438" t="s">
        <v>1398</v>
      </c>
      <c r="E149" s="439" t="s">
        <v>236</v>
      </c>
      <c r="F149" s="439" t="s">
        <v>236</v>
      </c>
      <c r="G149" s="439" t="s">
        <v>236</v>
      </c>
    </row>
    <row r="150" spans="1:7" x14ac:dyDescent="0.25">
      <c r="A150" s="437" t="s">
        <v>325</v>
      </c>
      <c r="B150" s="437" t="s">
        <v>246</v>
      </c>
      <c r="C150" s="437">
        <v>55780</v>
      </c>
      <c r="D150" s="438" t="s">
        <v>1399</v>
      </c>
      <c r="E150" s="439" t="s">
        <v>236</v>
      </c>
      <c r="F150" s="439" t="s">
        <v>236</v>
      </c>
      <c r="G150" s="439" t="s">
        <v>236</v>
      </c>
    </row>
    <row r="151" spans="1:7" x14ac:dyDescent="0.25">
      <c r="A151" s="437" t="s">
        <v>325</v>
      </c>
      <c r="B151" s="437" t="s">
        <v>306</v>
      </c>
      <c r="C151" s="437">
        <v>55781</v>
      </c>
      <c r="D151" s="438" t="s">
        <v>1400</v>
      </c>
      <c r="E151" s="439" t="s">
        <v>236</v>
      </c>
      <c r="F151" s="439" t="s">
        <v>236</v>
      </c>
      <c r="G151" s="439" t="s">
        <v>236</v>
      </c>
    </row>
    <row r="152" spans="1:7" x14ac:dyDescent="0.25">
      <c r="A152" s="437" t="s">
        <v>325</v>
      </c>
      <c r="B152" s="437" t="s">
        <v>306</v>
      </c>
      <c r="C152" s="437">
        <v>55782</v>
      </c>
      <c r="D152" s="438" t="s">
        <v>1401</v>
      </c>
      <c r="E152" s="439" t="s">
        <v>236</v>
      </c>
      <c r="F152" s="439" t="s">
        <v>236</v>
      </c>
      <c r="G152" s="439" t="s">
        <v>236</v>
      </c>
    </row>
    <row r="153" spans="1:7" x14ac:dyDescent="0.25">
      <c r="A153" s="437" t="s">
        <v>325</v>
      </c>
      <c r="B153" s="437" t="s">
        <v>268</v>
      </c>
      <c r="C153" s="437">
        <v>55784</v>
      </c>
      <c r="D153" s="438" t="s">
        <v>1402</v>
      </c>
      <c r="E153" s="439" t="s">
        <v>236</v>
      </c>
      <c r="F153" s="439" t="s">
        <v>236</v>
      </c>
      <c r="G153" s="439" t="s">
        <v>236</v>
      </c>
    </row>
    <row r="154" spans="1:7" x14ac:dyDescent="0.25">
      <c r="A154" s="437" t="s">
        <v>325</v>
      </c>
      <c r="B154" s="437" t="s">
        <v>268</v>
      </c>
      <c r="C154" s="437">
        <v>55786</v>
      </c>
      <c r="D154" s="438" t="s">
        <v>1403</v>
      </c>
      <c r="E154" s="439" t="s">
        <v>236</v>
      </c>
      <c r="F154" s="439" t="s">
        <v>236</v>
      </c>
      <c r="G154" s="439" t="s">
        <v>236</v>
      </c>
    </row>
    <row r="155" spans="1:7" x14ac:dyDescent="0.25">
      <c r="A155" s="437" t="s">
        <v>325</v>
      </c>
      <c r="B155" s="437" t="s">
        <v>238</v>
      </c>
      <c r="C155" s="437">
        <v>55787</v>
      </c>
      <c r="D155" s="438" t="s">
        <v>1404</v>
      </c>
      <c r="E155" s="439" t="s">
        <v>236</v>
      </c>
      <c r="F155" s="439" t="s">
        <v>236</v>
      </c>
      <c r="G155" s="439" t="s">
        <v>236</v>
      </c>
    </row>
    <row r="156" spans="1:7" x14ac:dyDescent="0.25">
      <c r="A156" s="437" t="s">
        <v>325</v>
      </c>
      <c r="B156" s="437" t="s">
        <v>306</v>
      </c>
      <c r="C156" s="437">
        <v>55790</v>
      </c>
      <c r="D156" s="438" t="s">
        <v>1405</v>
      </c>
      <c r="E156" s="439" t="s">
        <v>236</v>
      </c>
      <c r="F156" s="439" t="s">
        <v>236</v>
      </c>
      <c r="G156" s="439" t="s">
        <v>236</v>
      </c>
    </row>
    <row r="157" spans="1:7" x14ac:dyDescent="0.25">
      <c r="A157" s="437" t="s">
        <v>325</v>
      </c>
      <c r="B157" s="437" t="s">
        <v>268</v>
      </c>
      <c r="C157" s="437">
        <v>55793</v>
      </c>
      <c r="D157" s="438" t="s">
        <v>1406</v>
      </c>
      <c r="E157" s="439" t="s">
        <v>236</v>
      </c>
      <c r="F157" s="439" t="s">
        <v>236</v>
      </c>
      <c r="G157" s="439" t="s">
        <v>236</v>
      </c>
    </row>
    <row r="158" spans="1:7" x14ac:dyDescent="0.25">
      <c r="A158" s="437" t="s">
        <v>325</v>
      </c>
      <c r="B158" s="437" t="s">
        <v>306</v>
      </c>
      <c r="C158" s="437">
        <v>55796</v>
      </c>
      <c r="D158" s="438" t="s">
        <v>1407</v>
      </c>
      <c r="E158" s="439" t="s">
        <v>236</v>
      </c>
      <c r="F158" s="439" t="s">
        <v>236</v>
      </c>
      <c r="G158" s="439" t="s">
        <v>236</v>
      </c>
    </row>
    <row r="159" spans="1:7" x14ac:dyDescent="0.25">
      <c r="A159" s="437" t="s">
        <v>325</v>
      </c>
      <c r="B159" s="437" t="s">
        <v>246</v>
      </c>
      <c r="C159" s="437">
        <v>55797</v>
      </c>
      <c r="D159" s="438" t="s">
        <v>1408</v>
      </c>
      <c r="E159" s="439" t="s">
        <v>236</v>
      </c>
      <c r="F159" s="439" t="s">
        <v>236</v>
      </c>
      <c r="G159" s="439" t="s">
        <v>236</v>
      </c>
    </row>
    <row r="160" spans="1:7" x14ac:dyDescent="0.25">
      <c r="A160" s="437" t="s">
        <v>325</v>
      </c>
      <c r="B160" s="437" t="s">
        <v>246</v>
      </c>
      <c r="C160" s="437">
        <v>55798</v>
      </c>
      <c r="D160" s="438" t="s">
        <v>1409</v>
      </c>
      <c r="E160" s="439" t="s">
        <v>236</v>
      </c>
      <c r="F160" s="439" t="s">
        <v>236</v>
      </c>
      <c r="G160" s="439" t="s">
        <v>236</v>
      </c>
    </row>
    <row r="161" spans="1:7" x14ac:dyDescent="0.25">
      <c r="A161" s="437" t="s">
        <v>325</v>
      </c>
      <c r="B161" s="437" t="s">
        <v>306</v>
      </c>
      <c r="C161" s="437">
        <v>55802</v>
      </c>
      <c r="D161" s="438" t="s">
        <v>1069</v>
      </c>
      <c r="E161" s="439" t="s">
        <v>236</v>
      </c>
      <c r="F161" s="439" t="s">
        <v>236</v>
      </c>
      <c r="G161" s="439" t="s">
        <v>236</v>
      </c>
    </row>
    <row r="162" spans="1:7" x14ac:dyDescent="0.25">
      <c r="A162" s="437" t="s">
        <v>325</v>
      </c>
      <c r="B162" s="437" t="s">
        <v>306</v>
      </c>
      <c r="C162" s="437">
        <v>55814</v>
      </c>
      <c r="D162" s="438" t="s">
        <v>1410</v>
      </c>
      <c r="E162" s="439" t="s">
        <v>236</v>
      </c>
      <c r="F162" s="439" t="s">
        <v>236</v>
      </c>
      <c r="G162" s="439" t="s">
        <v>236</v>
      </c>
    </row>
    <row r="163" spans="1:7" x14ac:dyDescent="0.25">
      <c r="A163" s="437" t="s">
        <v>336</v>
      </c>
      <c r="B163" s="437" t="s">
        <v>292</v>
      </c>
      <c r="C163" s="437">
        <v>55903</v>
      </c>
      <c r="D163" s="438" t="s">
        <v>1071</v>
      </c>
      <c r="E163" s="439" t="s">
        <v>236</v>
      </c>
      <c r="F163" s="439" t="s">
        <v>236</v>
      </c>
      <c r="G163" s="439" t="s">
        <v>236</v>
      </c>
    </row>
    <row r="164" spans="1:7" x14ac:dyDescent="0.25">
      <c r="A164" s="437" t="s">
        <v>336</v>
      </c>
      <c r="B164" s="437" t="s">
        <v>292</v>
      </c>
      <c r="C164" s="437">
        <v>55905</v>
      </c>
      <c r="D164" s="438" t="s">
        <v>1071</v>
      </c>
      <c r="E164" s="439" t="s">
        <v>236</v>
      </c>
      <c r="F164" s="439" t="s">
        <v>236</v>
      </c>
      <c r="G164" s="439" t="s">
        <v>236</v>
      </c>
    </row>
    <row r="165" spans="1:7" x14ac:dyDescent="0.25">
      <c r="A165" s="437" t="s">
        <v>336</v>
      </c>
      <c r="B165" s="437" t="s">
        <v>287</v>
      </c>
      <c r="C165" s="437">
        <v>55909</v>
      </c>
      <c r="D165" s="438" t="s">
        <v>1411</v>
      </c>
      <c r="E165" s="439" t="s">
        <v>236</v>
      </c>
      <c r="F165" s="439" t="s">
        <v>236</v>
      </c>
      <c r="G165" s="439" t="s">
        <v>236</v>
      </c>
    </row>
    <row r="166" spans="1:7" x14ac:dyDescent="0.25">
      <c r="A166" s="437" t="s">
        <v>336</v>
      </c>
      <c r="B166" s="437" t="s">
        <v>322</v>
      </c>
      <c r="C166" s="437">
        <v>55910</v>
      </c>
      <c r="D166" s="438" t="s">
        <v>1412</v>
      </c>
      <c r="E166" s="439" t="s">
        <v>236</v>
      </c>
      <c r="F166" s="439" t="s">
        <v>236</v>
      </c>
      <c r="G166" s="439" t="s">
        <v>236</v>
      </c>
    </row>
    <row r="167" spans="1:7" x14ac:dyDescent="0.25">
      <c r="A167" s="437" t="s">
        <v>336</v>
      </c>
      <c r="B167" s="437" t="s">
        <v>287</v>
      </c>
      <c r="C167" s="437">
        <v>55918</v>
      </c>
      <c r="D167" s="438" t="s">
        <v>1413</v>
      </c>
      <c r="E167" s="439" t="s">
        <v>236</v>
      </c>
      <c r="F167" s="439" t="s">
        <v>236</v>
      </c>
      <c r="G167" s="439" t="s">
        <v>236</v>
      </c>
    </row>
    <row r="168" spans="1:7" x14ac:dyDescent="0.25">
      <c r="A168" s="437" t="s">
        <v>336</v>
      </c>
      <c r="B168" s="437" t="s">
        <v>292</v>
      </c>
      <c r="C168" s="437">
        <v>55920</v>
      </c>
      <c r="D168" s="438" t="s">
        <v>1414</v>
      </c>
      <c r="E168" s="439" t="s">
        <v>236</v>
      </c>
      <c r="F168" s="439" t="s">
        <v>236</v>
      </c>
      <c r="G168" s="439" t="s">
        <v>236</v>
      </c>
    </row>
    <row r="169" spans="1:7" x14ac:dyDescent="0.25">
      <c r="A169" s="437" t="s">
        <v>336</v>
      </c>
      <c r="B169" s="437" t="s">
        <v>322</v>
      </c>
      <c r="C169" s="437">
        <v>55925</v>
      </c>
      <c r="D169" s="438" t="s">
        <v>1415</v>
      </c>
      <c r="E169" s="439" t="s">
        <v>236</v>
      </c>
      <c r="F169" s="439" t="s">
        <v>236</v>
      </c>
      <c r="G169" s="439" t="s">
        <v>236</v>
      </c>
    </row>
    <row r="170" spans="1:7" x14ac:dyDescent="0.25">
      <c r="A170" s="437" t="s">
        <v>336</v>
      </c>
      <c r="B170" s="437" t="s">
        <v>287</v>
      </c>
      <c r="C170" s="437">
        <v>55926</v>
      </c>
      <c r="D170" s="438" t="s">
        <v>1416</v>
      </c>
      <c r="E170" s="439" t="s">
        <v>236</v>
      </c>
      <c r="F170" s="439" t="s">
        <v>236</v>
      </c>
      <c r="G170" s="439" t="s">
        <v>236</v>
      </c>
    </row>
    <row r="171" spans="1:7" x14ac:dyDescent="0.25">
      <c r="A171" s="437" t="s">
        <v>336</v>
      </c>
      <c r="B171" s="437" t="s">
        <v>292</v>
      </c>
      <c r="C171" s="437">
        <v>55929</v>
      </c>
      <c r="D171" s="438" t="s">
        <v>1417</v>
      </c>
      <c r="E171" s="439" t="s">
        <v>236</v>
      </c>
      <c r="F171" s="439" t="s">
        <v>236</v>
      </c>
      <c r="G171" s="439" t="s">
        <v>236</v>
      </c>
    </row>
    <row r="172" spans="1:7" x14ac:dyDescent="0.25">
      <c r="A172" s="437" t="s">
        <v>336</v>
      </c>
      <c r="B172" s="437" t="s">
        <v>265</v>
      </c>
      <c r="C172" s="437">
        <v>55931</v>
      </c>
      <c r="D172" s="438" t="s">
        <v>1418</v>
      </c>
      <c r="E172" s="439" t="s">
        <v>236</v>
      </c>
      <c r="F172" s="439" t="s">
        <v>236</v>
      </c>
      <c r="G172" s="439" t="s">
        <v>236</v>
      </c>
    </row>
    <row r="173" spans="1:7" x14ac:dyDescent="0.25">
      <c r="A173" s="437" t="s">
        <v>336</v>
      </c>
      <c r="B173" s="437" t="s">
        <v>287</v>
      </c>
      <c r="C173" s="437">
        <v>55933</v>
      </c>
      <c r="D173" s="438" t="s">
        <v>1419</v>
      </c>
      <c r="E173" s="439" t="s">
        <v>236</v>
      </c>
      <c r="F173" s="439" t="s">
        <v>236</v>
      </c>
      <c r="G173" s="439" t="s">
        <v>236</v>
      </c>
    </row>
    <row r="174" spans="1:7" x14ac:dyDescent="0.25">
      <c r="A174" s="437" t="s">
        <v>336</v>
      </c>
      <c r="B174" s="437" t="s">
        <v>292</v>
      </c>
      <c r="C174" s="437">
        <v>55934</v>
      </c>
      <c r="D174" s="438" t="s">
        <v>1420</v>
      </c>
      <c r="E174" s="439" t="s">
        <v>236</v>
      </c>
      <c r="F174" s="439" t="s">
        <v>236</v>
      </c>
      <c r="G174" s="439" t="s">
        <v>236</v>
      </c>
    </row>
    <row r="175" spans="1:7" x14ac:dyDescent="0.25">
      <c r="A175" s="437" t="s">
        <v>336</v>
      </c>
      <c r="B175" s="437" t="s">
        <v>287</v>
      </c>
      <c r="C175" s="437">
        <v>55936</v>
      </c>
      <c r="D175" s="438" t="s">
        <v>1421</v>
      </c>
      <c r="E175" s="439" t="s">
        <v>236</v>
      </c>
      <c r="F175" s="439" t="s">
        <v>236</v>
      </c>
      <c r="G175" s="439" t="s">
        <v>236</v>
      </c>
    </row>
    <row r="176" spans="1:7" x14ac:dyDescent="0.25">
      <c r="A176" s="437" t="s">
        <v>336</v>
      </c>
      <c r="B176" s="437" t="s">
        <v>257</v>
      </c>
      <c r="C176" s="437">
        <v>55940</v>
      </c>
      <c r="D176" s="438" t="s">
        <v>1422</v>
      </c>
      <c r="E176" s="439" t="s">
        <v>236</v>
      </c>
      <c r="F176" s="439" t="s">
        <v>236</v>
      </c>
      <c r="G176" s="439" t="s">
        <v>236</v>
      </c>
    </row>
    <row r="177" spans="1:7" x14ac:dyDescent="0.25">
      <c r="A177" s="437" t="s">
        <v>336</v>
      </c>
      <c r="B177" s="437" t="s">
        <v>265</v>
      </c>
      <c r="C177" s="437">
        <v>55941</v>
      </c>
      <c r="D177" s="438" t="s">
        <v>1423</v>
      </c>
      <c r="E177" s="439" t="s">
        <v>236</v>
      </c>
      <c r="F177" s="439" t="s">
        <v>236</v>
      </c>
      <c r="G177" s="439" t="s">
        <v>236</v>
      </c>
    </row>
    <row r="178" spans="1:7" x14ac:dyDescent="0.25">
      <c r="A178" s="437" t="s">
        <v>336</v>
      </c>
      <c r="B178" s="437" t="s">
        <v>265</v>
      </c>
      <c r="C178" s="437">
        <v>55943</v>
      </c>
      <c r="D178" s="438" t="s">
        <v>1424</v>
      </c>
      <c r="E178" s="439" t="s">
        <v>236</v>
      </c>
      <c r="F178" s="439" t="s">
        <v>236</v>
      </c>
      <c r="G178" s="439" t="s">
        <v>236</v>
      </c>
    </row>
    <row r="179" spans="1:7" x14ac:dyDescent="0.25">
      <c r="A179" s="437" t="s">
        <v>336</v>
      </c>
      <c r="B179" s="437" t="s">
        <v>316</v>
      </c>
      <c r="C179" s="437">
        <v>55945</v>
      </c>
      <c r="D179" s="438" t="s">
        <v>1425</v>
      </c>
      <c r="E179" s="439" t="s">
        <v>236</v>
      </c>
      <c r="F179" s="439" t="s">
        <v>236</v>
      </c>
      <c r="G179" s="439" t="s">
        <v>236</v>
      </c>
    </row>
    <row r="180" spans="1:7" x14ac:dyDescent="0.25">
      <c r="A180" s="437" t="s">
        <v>336</v>
      </c>
      <c r="B180" s="437" t="s">
        <v>265</v>
      </c>
      <c r="C180" s="437">
        <v>55947</v>
      </c>
      <c r="D180" s="438" t="s">
        <v>1426</v>
      </c>
      <c r="E180" s="439" t="s">
        <v>236</v>
      </c>
      <c r="F180" s="439" t="s">
        <v>236</v>
      </c>
      <c r="G180" s="439" t="s">
        <v>236</v>
      </c>
    </row>
    <row r="181" spans="1:7" x14ac:dyDescent="0.25">
      <c r="A181" s="437" t="s">
        <v>336</v>
      </c>
      <c r="B181" s="437" t="s">
        <v>287</v>
      </c>
      <c r="C181" s="437">
        <v>55950</v>
      </c>
      <c r="D181" s="438" t="s">
        <v>1427</v>
      </c>
      <c r="E181" s="439" t="s">
        <v>236</v>
      </c>
      <c r="F181" s="439" t="s">
        <v>236</v>
      </c>
      <c r="G181" s="439" t="s">
        <v>236</v>
      </c>
    </row>
    <row r="182" spans="1:7" x14ac:dyDescent="0.25">
      <c r="A182" s="437" t="s">
        <v>336</v>
      </c>
      <c r="B182" s="437" t="s">
        <v>287</v>
      </c>
      <c r="C182" s="437">
        <v>55951</v>
      </c>
      <c r="D182" s="438" t="s">
        <v>1428</v>
      </c>
      <c r="E182" s="439" t="s">
        <v>236</v>
      </c>
      <c r="F182" s="439" t="s">
        <v>236</v>
      </c>
      <c r="G182" s="439" t="s">
        <v>236</v>
      </c>
    </row>
    <row r="183" spans="1:7" x14ac:dyDescent="0.25">
      <c r="A183" s="437" t="s">
        <v>336</v>
      </c>
      <c r="B183" s="437" t="s">
        <v>322</v>
      </c>
      <c r="C183" s="437">
        <v>55952</v>
      </c>
      <c r="D183" s="438" t="s">
        <v>1429</v>
      </c>
      <c r="E183" s="439" t="s">
        <v>236</v>
      </c>
      <c r="F183" s="439" t="s">
        <v>236</v>
      </c>
      <c r="G183" s="439" t="s">
        <v>236</v>
      </c>
    </row>
    <row r="184" spans="1:7" x14ac:dyDescent="0.25">
      <c r="A184" s="437" t="s">
        <v>336</v>
      </c>
      <c r="B184" s="437" t="s">
        <v>287</v>
      </c>
      <c r="C184" s="437">
        <v>55953</v>
      </c>
      <c r="D184" s="438" t="s">
        <v>1430</v>
      </c>
      <c r="E184" s="439" t="s">
        <v>236</v>
      </c>
      <c r="F184" s="439" t="s">
        <v>236</v>
      </c>
      <c r="G184" s="439" t="s">
        <v>236</v>
      </c>
    </row>
    <row r="185" spans="1:7" x14ac:dyDescent="0.25">
      <c r="A185" s="437" t="s">
        <v>336</v>
      </c>
      <c r="B185" s="437" t="s">
        <v>316</v>
      </c>
      <c r="C185" s="437">
        <v>55957</v>
      </c>
      <c r="D185" s="438" t="s">
        <v>1431</v>
      </c>
      <c r="E185" s="439" t="s">
        <v>236</v>
      </c>
      <c r="F185" s="439" t="s">
        <v>236</v>
      </c>
      <c r="G185" s="439" t="s">
        <v>236</v>
      </c>
    </row>
    <row r="186" spans="1:7" x14ac:dyDescent="0.25">
      <c r="A186" s="437" t="s">
        <v>336</v>
      </c>
      <c r="B186" s="437" t="s">
        <v>322</v>
      </c>
      <c r="C186" s="437">
        <v>55959</v>
      </c>
      <c r="D186" s="438" t="s">
        <v>1432</v>
      </c>
      <c r="E186" s="439" t="s">
        <v>236</v>
      </c>
      <c r="F186" s="439" t="s">
        <v>236</v>
      </c>
      <c r="G186" s="439" t="s">
        <v>236</v>
      </c>
    </row>
    <row r="187" spans="1:7" x14ac:dyDescent="0.25">
      <c r="A187" s="437" t="s">
        <v>336</v>
      </c>
      <c r="B187" s="437" t="s">
        <v>292</v>
      </c>
      <c r="C187" s="437">
        <v>55960</v>
      </c>
      <c r="D187" s="438" t="s">
        <v>1433</v>
      </c>
      <c r="E187" s="439" t="s">
        <v>236</v>
      </c>
      <c r="F187" s="439" t="s">
        <v>236</v>
      </c>
      <c r="G187" s="439" t="s">
        <v>236</v>
      </c>
    </row>
    <row r="188" spans="1:7" x14ac:dyDescent="0.25">
      <c r="A188" s="437" t="s">
        <v>336</v>
      </c>
      <c r="B188" s="437" t="s">
        <v>260</v>
      </c>
      <c r="C188" s="437">
        <v>55961</v>
      </c>
      <c r="D188" s="438" t="s">
        <v>1434</v>
      </c>
      <c r="E188" s="439" t="s">
        <v>236</v>
      </c>
      <c r="F188" s="439" t="s">
        <v>236</v>
      </c>
      <c r="G188" s="439" t="s">
        <v>236</v>
      </c>
    </row>
    <row r="189" spans="1:7" x14ac:dyDescent="0.25">
      <c r="A189" s="437" t="s">
        <v>336</v>
      </c>
      <c r="B189" s="437" t="s">
        <v>260</v>
      </c>
      <c r="C189" s="437">
        <v>55962</v>
      </c>
      <c r="D189" s="438" t="s">
        <v>1435</v>
      </c>
      <c r="E189" s="439" t="s">
        <v>236</v>
      </c>
      <c r="F189" s="439" t="s">
        <v>236</v>
      </c>
      <c r="G189" s="439" t="s">
        <v>236</v>
      </c>
    </row>
    <row r="190" spans="1:7" x14ac:dyDescent="0.25">
      <c r="A190" s="437" t="s">
        <v>336</v>
      </c>
      <c r="B190" s="437" t="s">
        <v>262</v>
      </c>
      <c r="C190" s="437">
        <v>55963</v>
      </c>
      <c r="D190" s="438" t="s">
        <v>1436</v>
      </c>
      <c r="E190" s="439" t="s">
        <v>236</v>
      </c>
      <c r="F190" s="439" t="s">
        <v>236</v>
      </c>
      <c r="G190" s="439" t="s">
        <v>236</v>
      </c>
    </row>
    <row r="191" spans="1:7" x14ac:dyDescent="0.25">
      <c r="A191" s="437" t="s">
        <v>336</v>
      </c>
      <c r="B191" s="437" t="s">
        <v>316</v>
      </c>
      <c r="C191" s="437">
        <v>55964</v>
      </c>
      <c r="D191" s="438" t="s">
        <v>1437</v>
      </c>
      <c r="E191" s="439" t="s">
        <v>236</v>
      </c>
      <c r="F191" s="439" t="s">
        <v>236</v>
      </c>
      <c r="G191" s="439" t="s">
        <v>236</v>
      </c>
    </row>
    <row r="192" spans="1:7" x14ac:dyDescent="0.25">
      <c r="A192" s="437" t="s">
        <v>336</v>
      </c>
      <c r="B192" s="437" t="s">
        <v>260</v>
      </c>
      <c r="C192" s="437">
        <v>55965</v>
      </c>
      <c r="D192" s="438" t="s">
        <v>1438</v>
      </c>
      <c r="E192" s="439" t="s">
        <v>236</v>
      </c>
      <c r="F192" s="439" t="s">
        <v>236</v>
      </c>
      <c r="G192" s="439" t="s">
        <v>236</v>
      </c>
    </row>
    <row r="193" spans="1:7" x14ac:dyDescent="0.25">
      <c r="A193" s="437" t="s">
        <v>336</v>
      </c>
      <c r="B193" s="437" t="s">
        <v>287</v>
      </c>
      <c r="C193" s="437">
        <v>55967</v>
      </c>
      <c r="D193" s="438" t="s">
        <v>1439</v>
      </c>
      <c r="E193" s="439" t="s">
        <v>236</v>
      </c>
      <c r="F193" s="439" t="s">
        <v>236</v>
      </c>
      <c r="G193" s="439" t="s">
        <v>236</v>
      </c>
    </row>
    <row r="194" spans="1:7" x14ac:dyDescent="0.25">
      <c r="A194" s="437" t="s">
        <v>336</v>
      </c>
      <c r="B194" s="437" t="s">
        <v>316</v>
      </c>
      <c r="C194" s="437">
        <v>55968</v>
      </c>
      <c r="D194" s="438" t="s">
        <v>1440</v>
      </c>
      <c r="E194" s="439" t="s">
        <v>236</v>
      </c>
      <c r="F194" s="439" t="s">
        <v>236</v>
      </c>
      <c r="G194" s="439" t="s">
        <v>236</v>
      </c>
    </row>
    <row r="195" spans="1:7" x14ac:dyDescent="0.25">
      <c r="A195" s="437" t="s">
        <v>336</v>
      </c>
      <c r="B195" s="437" t="s">
        <v>322</v>
      </c>
      <c r="C195" s="437">
        <v>55969</v>
      </c>
      <c r="D195" s="438" t="s">
        <v>1441</v>
      </c>
      <c r="E195" s="439" t="s">
        <v>236</v>
      </c>
      <c r="F195" s="439" t="s">
        <v>236</v>
      </c>
      <c r="G195" s="439" t="s">
        <v>236</v>
      </c>
    </row>
    <row r="196" spans="1:7" x14ac:dyDescent="0.25">
      <c r="A196" s="437" t="s">
        <v>336</v>
      </c>
      <c r="B196" s="437" t="s">
        <v>287</v>
      </c>
      <c r="C196" s="437">
        <v>55970</v>
      </c>
      <c r="D196" s="438" t="s">
        <v>1442</v>
      </c>
      <c r="E196" s="439" t="s">
        <v>236</v>
      </c>
      <c r="F196" s="439" t="s">
        <v>236</v>
      </c>
      <c r="G196" s="439" t="s">
        <v>236</v>
      </c>
    </row>
    <row r="197" spans="1:7" x14ac:dyDescent="0.25">
      <c r="A197" s="437" t="s">
        <v>336</v>
      </c>
      <c r="B197" s="437" t="s">
        <v>287</v>
      </c>
      <c r="C197" s="437">
        <v>55973</v>
      </c>
      <c r="D197" s="438" t="s">
        <v>1443</v>
      </c>
      <c r="E197" s="439" t="s">
        <v>236</v>
      </c>
      <c r="F197" s="439" t="s">
        <v>236</v>
      </c>
      <c r="G197" s="439" t="s">
        <v>236</v>
      </c>
    </row>
    <row r="198" spans="1:7" x14ac:dyDescent="0.25">
      <c r="A198" s="437" t="s">
        <v>336</v>
      </c>
      <c r="B198" s="437" t="s">
        <v>292</v>
      </c>
      <c r="C198" s="437">
        <v>55976</v>
      </c>
      <c r="D198" s="438" t="s">
        <v>1444</v>
      </c>
      <c r="E198" s="439" t="s">
        <v>236</v>
      </c>
      <c r="F198" s="439" t="s">
        <v>236</v>
      </c>
      <c r="G198" s="439" t="s">
        <v>236</v>
      </c>
    </row>
    <row r="199" spans="1:7" x14ac:dyDescent="0.25">
      <c r="A199" s="437" t="s">
        <v>336</v>
      </c>
      <c r="B199" s="437" t="s">
        <v>287</v>
      </c>
      <c r="C199" s="437">
        <v>55977</v>
      </c>
      <c r="D199" s="438" t="s">
        <v>1445</v>
      </c>
      <c r="E199" s="439" t="s">
        <v>236</v>
      </c>
      <c r="F199" s="439" t="s">
        <v>236</v>
      </c>
      <c r="G199" s="439" t="s">
        <v>236</v>
      </c>
    </row>
    <row r="200" spans="1:7" x14ac:dyDescent="0.25">
      <c r="A200" s="437" t="s">
        <v>336</v>
      </c>
      <c r="B200" s="437" t="s">
        <v>287</v>
      </c>
      <c r="C200" s="437">
        <v>55982</v>
      </c>
      <c r="D200" s="438" t="s">
        <v>1446</v>
      </c>
      <c r="E200" s="439" t="s">
        <v>236</v>
      </c>
      <c r="F200" s="439" t="s">
        <v>236</v>
      </c>
      <c r="G200" s="439" t="s">
        <v>236</v>
      </c>
    </row>
    <row r="201" spans="1:7" x14ac:dyDescent="0.25">
      <c r="A201" s="437" t="s">
        <v>336</v>
      </c>
      <c r="B201" s="437" t="s">
        <v>262</v>
      </c>
      <c r="C201" s="437">
        <v>55983</v>
      </c>
      <c r="D201" s="438" t="s">
        <v>1447</v>
      </c>
      <c r="E201" s="439" t="s">
        <v>236</v>
      </c>
      <c r="F201" s="439" t="s">
        <v>236</v>
      </c>
      <c r="G201" s="439" t="s">
        <v>236</v>
      </c>
    </row>
    <row r="202" spans="1:7" x14ac:dyDescent="0.25">
      <c r="A202" s="437" t="s">
        <v>336</v>
      </c>
      <c r="B202" s="437" t="s">
        <v>262</v>
      </c>
      <c r="C202" s="437">
        <v>55992</v>
      </c>
      <c r="D202" s="438" t="s">
        <v>1448</v>
      </c>
      <c r="E202" s="439" t="s">
        <v>236</v>
      </c>
      <c r="F202" s="439" t="s">
        <v>236</v>
      </c>
      <c r="G202" s="439" t="s">
        <v>236</v>
      </c>
    </row>
    <row r="203" spans="1:7" x14ac:dyDescent="0.25">
      <c r="A203" s="437" t="s">
        <v>336</v>
      </c>
      <c r="B203" s="437" t="s">
        <v>261</v>
      </c>
      <c r="C203" s="437">
        <v>56009</v>
      </c>
      <c r="D203" s="438" t="s">
        <v>1449</v>
      </c>
      <c r="E203" s="439" t="s">
        <v>236</v>
      </c>
      <c r="F203" s="439" t="s">
        <v>236</v>
      </c>
      <c r="G203" s="439" t="s">
        <v>236</v>
      </c>
    </row>
    <row r="204" spans="1:7" x14ac:dyDescent="0.25">
      <c r="A204" s="437" t="s">
        <v>331</v>
      </c>
      <c r="B204" s="437" t="s">
        <v>244</v>
      </c>
      <c r="C204" s="437">
        <v>56010</v>
      </c>
      <c r="D204" s="438" t="s">
        <v>1450</v>
      </c>
      <c r="E204" s="439" t="s">
        <v>236</v>
      </c>
      <c r="F204" s="439" t="s">
        <v>236</v>
      </c>
      <c r="G204" s="439" t="s">
        <v>236</v>
      </c>
    </row>
    <row r="205" spans="1:7" x14ac:dyDescent="0.25">
      <c r="A205" s="437" t="s">
        <v>333</v>
      </c>
      <c r="B205" s="437" t="s">
        <v>307</v>
      </c>
      <c r="C205" s="437">
        <v>56011</v>
      </c>
      <c r="D205" s="438" t="s">
        <v>1451</v>
      </c>
      <c r="E205" s="439" t="s">
        <v>236</v>
      </c>
      <c r="F205" s="439" t="s">
        <v>236</v>
      </c>
      <c r="G205" s="439" t="s">
        <v>236</v>
      </c>
    </row>
    <row r="206" spans="1:7" x14ac:dyDescent="0.25">
      <c r="A206" s="437" t="s">
        <v>336</v>
      </c>
      <c r="B206" s="437" t="s">
        <v>261</v>
      </c>
      <c r="C206" s="437">
        <v>56016</v>
      </c>
      <c r="D206" s="438" t="s">
        <v>1452</v>
      </c>
      <c r="E206" s="439" t="s">
        <v>236</v>
      </c>
      <c r="F206" s="439" t="s">
        <v>236</v>
      </c>
      <c r="G206" s="439" t="s">
        <v>236</v>
      </c>
    </row>
    <row r="207" spans="1:7" x14ac:dyDescent="0.25">
      <c r="A207" s="437" t="s">
        <v>331</v>
      </c>
      <c r="B207" s="437" t="s">
        <v>245</v>
      </c>
      <c r="C207" s="437">
        <v>56019</v>
      </c>
      <c r="D207" s="438" t="s">
        <v>1453</v>
      </c>
      <c r="E207" s="439" t="s">
        <v>236</v>
      </c>
      <c r="F207" s="439" t="s">
        <v>236</v>
      </c>
      <c r="G207" s="439" t="s">
        <v>236</v>
      </c>
    </row>
    <row r="208" spans="1:7" x14ac:dyDescent="0.25">
      <c r="A208" s="437" t="s">
        <v>336</v>
      </c>
      <c r="B208" s="437" t="s">
        <v>261</v>
      </c>
      <c r="C208" s="437">
        <v>56020</v>
      </c>
      <c r="D208" s="438" t="s">
        <v>1454</v>
      </c>
      <c r="E208" s="439" t="s">
        <v>236</v>
      </c>
      <c r="F208" s="439" t="s">
        <v>236</v>
      </c>
      <c r="G208" s="439" t="s">
        <v>236</v>
      </c>
    </row>
    <row r="209" spans="1:7" x14ac:dyDescent="0.25">
      <c r="A209" s="437" t="s">
        <v>331</v>
      </c>
      <c r="B209" s="437" t="s">
        <v>289</v>
      </c>
      <c r="C209" s="437">
        <v>56021</v>
      </c>
      <c r="D209" s="438" t="s">
        <v>1455</v>
      </c>
      <c r="E209" s="439" t="s">
        <v>236</v>
      </c>
      <c r="F209" s="439" t="s">
        <v>236</v>
      </c>
      <c r="G209" s="439" t="s">
        <v>236</v>
      </c>
    </row>
    <row r="210" spans="1:7" x14ac:dyDescent="0.25">
      <c r="A210" s="437" t="s">
        <v>331</v>
      </c>
      <c r="B210" s="437" t="s">
        <v>320</v>
      </c>
      <c r="C210" s="437">
        <v>56022</v>
      </c>
      <c r="D210" s="438" t="s">
        <v>1456</v>
      </c>
      <c r="E210" s="439" t="s">
        <v>236</v>
      </c>
      <c r="F210" s="439" t="s">
        <v>236</v>
      </c>
      <c r="G210" s="439" t="s">
        <v>236</v>
      </c>
    </row>
    <row r="211" spans="1:7" x14ac:dyDescent="0.25">
      <c r="A211" s="437" t="s">
        <v>331</v>
      </c>
      <c r="B211" s="437" t="s">
        <v>259</v>
      </c>
      <c r="C211" s="437">
        <v>56023</v>
      </c>
      <c r="D211" s="438" t="s">
        <v>1457</v>
      </c>
      <c r="E211" s="439" t="s">
        <v>236</v>
      </c>
      <c r="F211" s="439" t="s">
        <v>236</v>
      </c>
      <c r="G211" s="439" t="s">
        <v>236</v>
      </c>
    </row>
    <row r="212" spans="1:7" x14ac:dyDescent="0.25">
      <c r="A212" s="437" t="s">
        <v>331</v>
      </c>
      <c r="B212" s="437" t="s">
        <v>259</v>
      </c>
      <c r="C212" s="437">
        <v>56025</v>
      </c>
      <c r="D212" s="438" t="s">
        <v>1458</v>
      </c>
      <c r="E212" s="439" t="s">
        <v>236</v>
      </c>
      <c r="F212" s="439" t="s">
        <v>236</v>
      </c>
      <c r="G212" s="439" t="s">
        <v>236</v>
      </c>
    </row>
    <row r="213" spans="1:7" x14ac:dyDescent="0.25">
      <c r="A213" s="437" t="s">
        <v>331</v>
      </c>
      <c r="B213" s="437" t="s">
        <v>259</v>
      </c>
      <c r="C213" s="437">
        <v>56027</v>
      </c>
      <c r="D213" s="438" t="s">
        <v>1459</v>
      </c>
      <c r="E213" s="439" t="s">
        <v>236</v>
      </c>
      <c r="F213" s="439" t="s">
        <v>236</v>
      </c>
      <c r="G213" s="439" t="s">
        <v>236</v>
      </c>
    </row>
    <row r="214" spans="1:7" x14ac:dyDescent="0.25">
      <c r="A214" s="437" t="s">
        <v>331</v>
      </c>
      <c r="B214" s="437" t="s">
        <v>277</v>
      </c>
      <c r="C214" s="437">
        <v>56028</v>
      </c>
      <c r="D214" s="438" t="s">
        <v>1460</v>
      </c>
      <c r="E214" s="439" t="s">
        <v>236</v>
      </c>
      <c r="F214" s="439" t="s">
        <v>236</v>
      </c>
      <c r="G214" s="439" t="s">
        <v>236</v>
      </c>
    </row>
    <row r="215" spans="1:7" x14ac:dyDescent="0.25">
      <c r="A215" s="437" t="s">
        <v>336</v>
      </c>
      <c r="B215" s="437" t="s">
        <v>261</v>
      </c>
      <c r="C215" s="437">
        <v>56029</v>
      </c>
      <c r="D215" s="438" t="s">
        <v>1461</v>
      </c>
      <c r="E215" s="439" t="s">
        <v>236</v>
      </c>
      <c r="F215" s="439" t="s">
        <v>236</v>
      </c>
      <c r="G215" s="439" t="s">
        <v>236</v>
      </c>
    </row>
    <row r="216" spans="1:7" x14ac:dyDescent="0.25">
      <c r="A216" s="437" t="s">
        <v>331</v>
      </c>
      <c r="B216" s="437" t="s">
        <v>245</v>
      </c>
      <c r="C216" s="437">
        <v>56030</v>
      </c>
      <c r="D216" s="438" t="s">
        <v>1462</v>
      </c>
      <c r="E216" s="439" t="s">
        <v>236</v>
      </c>
      <c r="F216" s="439" t="s">
        <v>236</v>
      </c>
      <c r="G216" s="439" t="s">
        <v>236</v>
      </c>
    </row>
    <row r="217" spans="1:7" x14ac:dyDescent="0.25">
      <c r="A217" s="437" t="s">
        <v>336</v>
      </c>
      <c r="B217" s="437" t="s">
        <v>261</v>
      </c>
      <c r="C217" s="437">
        <v>56032</v>
      </c>
      <c r="D217" s="438" t="s">
        <v>1463</v>
      </c>
      <c r="E217" s="439" t="s">
        <v>236</v>
      </c>
      <c r="F217" s="439" t="s">
        <v>236</v>
      </c>
      <c r="G217" s="439" t="s">
        <v>236</v>
      </c>
    </row>
    <row r="218" spans="1:7" x14ac:dyDescent="0.25">
      <c r="A218" s="437" t="s">
        <v>331</v>
      </c>
      <c r="B218" s="437" t="s">
        <v>259</v>
      </c>
      <c r="C218" s="437">
        <v>56033</v>
      </c>
      <c r="D218" s="438" t="s">
        <v>1464</v>
      </c>
      <c r="E218" s="439" t="s">
        <v>236</v>
      </c>
      <c r="F218" s="439" t="s">
        <v>236</v>
      </c>
      <c r="G218" s="439" t="s">
        <v>236</v>
      </c>
    </row>
    <row r="219" spans="1:7" x14ac:dyDescent="0.25">
      <c r="A219" s="437" t="s">
        <v>331</v>
      </c>
      <c r="B219" s="437" t="s">
        <v>244</v>
      </c>
      <c r="C219" s="437">
        <v>56034</v>
      </c>
      <c r="D219" s="438" t="s">
        <v>1465</v>
      </c>
      <c r="E219" s="439" t="s">
        <v>236</v>
      </c>
      <c r="F219" s="439" t="s">
        <v>236</v>
      </c>
      <c r="G219" s="439" t="s">
        <v>236</v>
      </c>
    </row>
    <row r="220" spans="1:7" x14ac:dyDescent="0.25">
      <c r="A220" s="437" t="s">
        <v>336</v>
      </c>
      <c r="B220" s="437" t="s">
        <v>261</v>
      </c>
      <c r="C220" s="437">
        <v>56035</v>
      </c>
      <c r="D220" s="438" t="s">
        <v>1466</v>
      </c>
      <c r="E220" s="439" t="s">
        <v>236</v>
      </c>
      <c r="F220" s="439" t="s">
        <v>236</v>
      </c>
      <c r="G220" s="439" t="s">
        <v>236</v>
      </c>
    </row>
    <row r="221" spans="1:7" x14ac:dyDescent="0.25">
      <c r="A221" s="437" t="s">
        <v>331</v>
      </c>
      <c r="B221" s="437" t="s">
        <v>244</v>
      </c>
      <c r="C221" s="437">
        <v>56037</v>
      </c>
      <c r="D221" s="438" t="s">
        <v>1467</v>
      </c>
      <c r="E221" s="439" t="s">
        <v>236</v>
      </c>
      <c r="F221" s="439" t="s">
        <v>236</v>
      </c>
      <c r="G221" s="439" t="s">
        <v>236</v>
      </c>
    </row>
    <row r="222" spans="1:7" x14ac:dyDescent="0.25">
      <c r="A222" s="437" t="s">
        <v>331</v>
      </c>
      <c r="B222" s="437" t="s">
        <v>283</v>
      </c>
      <c r="C222" s="437">
        <v>56039</v>
      </c>
      <c r="D222" s="438" t="s">
        <v>1468</v>
      </c>
      <c r="E222" s="439" t="s">
        <v>236</v>
      </c>
      <c r="F222" s="439" t="s">
        <v>236</v>
      </c>
      <c r="G222" s="439" t="s">
        <v>236</v>
      </c>
    </row>
    <row r="223" spans="1:7" x14ac:dyDescent="0.25">
      <c r="A223" s="437" t="s">
        <v>331</v>
      </c>
      <c r="B223" s="437" t="s">
        <v>245</v>
      </c>
      <c r="C223" s="437">
        <v>56041</v>
      </c>
      <c r="D223" s="438" t="s">
        <v>1469</v>
      </c>
      <c r="E223" s="439" t="s">
        <v>236</v>
      </c>
      <c r="F223" s="439" t="s">
        <v>236</v>
      </c>
      <c r="G223" s="439" t="s">
        <v>236</v>
      </c>
    </row>
    <row r="224" spans="1:7" x14ac:dyDescent="0.25">
      <c r="A224" s="437" t="s">
        <v>336</v>
      </c>
      <c r="B224" s="437" t="s">
        <v>261</v>
      </c>
      <c r="C224" s="437">
        <v>56042</v>
      </c>
      <c r="D224" s="438" t="s">
        <v>1470</v>
      </c>
      <c r="E224" s="439" t="s">
        <v>236</v>
      </c>
      <c r="F224" s="439" t="s">
        <v>236</v>
      </c>
      <c r="G224" s="439" t="s">
        <v>236</v>
      </c>
    </row>
    <row r="225" spans="1:7" x14ac:dyDescent="0.25">
      <c r="A225" s="437" t="s">
        <v>336</v>
      </c>
      <c r="B225" s="437" t="s">
        <v>261</v>
      </c>
      <c r="C225" s="437">
        <v>56043</v>
      </c>
      <c r="D225" s="438" t="s">
        <v>1471</v>
      </c>
      <c r="E225" s="439" t="s">
        <v>236</v>
      </c>
      <c r="F225" s="439" t="s">
        <v>236</v>
      </c>
      <c r="G225" s="439" t="s">
        <v>236</v>
      </c>
    </row>
    <row r="226" spans="1:7" x14ac:dyDescent="0.25">
      <c r="A226" s="437" t="s">
        <v>331</v>
      </c>
      <c r="B226" s="437" t="s">
        <v>309</v>
      </c>
      <c r="C226" s="437">
        <v>56044</v>
      </c>
      <c r="D226" s="438" t="s">
        <v>1472</v>
      </c>
      <c r="E226" s="439" t="s">
        <v>236</v>
      </c>
      <c r="F226" s="439" t="s">
        <v>236</v>
      </c>
      <c r="G226" s="439" t="s">
        <v>236</v>
      </c>
    </row>
    <row r="227" spans="1:7" x14ac:dyDescent="0.25">
      <c r="A227" s="437" t="s">
        <v>336</v>
      </c>
      <c r="B227" s="437" t="s">
        <v>261</v>
      </c>
      <c r="C227" s="437">
        <v>56045</v>
      </c>
      <c r="D227" s="438" t="s">
        <v>1473</v>
      </c>
      <c r="E227" s="439" t="s">
        <v>236</v>
      </c>
      <c r="F227" s="439" t="s">
        <v>236</v>
      </c>
      <c r="G227" s="439" t="s">
        <v>236</v>
      </c>
    </row>
    <row r="228" spans="1:7" x14ac:dyDescent="0.25">
      <c r="A228" s="437" t="s">
        <v>336</v>
      </c>
      <c r="B228" s="437" t="s">
        <v>311</v>
      </c>
      <c r="C228" s="437">
        <v>56046</v>
      </c>
      <c r="D228" s="438" t="s">
        <v>1474</v>
      </c>
      <c r="E228" s="439" t="s">
        <v>236</v>
      </c>
      <c r="F228" s="439" t="s">
        <v>236</v>
      </c>
      <c r="G228" s="439" t="s">
        <v>236</v>
      </c>
    </row>
    <row r="229" spans="1:7" x14ac:dyDescent="0.25">
      <c r="A229" s="437" t="s">
        <v>331</v>
      </c>
      <c r="B229" s="437" t="s">
        <v>277</v>
      </c>
      <c r="C229" s="437">
        <v>56050</v>
      </c>
      <c r="D229" s="438" t="s">
        <v>1475</v>
      </c>
      <c r="E229" s="439" t="s">
        <v>236</v>
      </c>
      <c r="F229" s="439" t="s">
        <v>236</v>
      </c>
      <c r="G229" s="439" t="s">
        <v>236</v>
      </c>
    </row>
    <row r="230" spans="1:7" x14ac:dyDescent="0.25">
      <c r="A230" s="437" t="s">
        <v>331</v>
      </c>
      <c r="B230" s="437" t="s">
        <v>259</v>
      </c>
      <c r="C230" s="437">
        <v>56051</v>
      </c>
      <c r="D230" s="438" t="s">
        <v>1476</v>
      </c>
      <c r="E230" s="439" t="s">
        <v>236</v>
      </c>
      <c r="F230" s="439" t="s">
        <v>236</v>
      </c>
      <c r="G230" s="439" t="s">
        <v>236</v>
      </c>
    </row>
    <row r="231" spans="1:7" x14ac:dyDescent="0.25">
      <c r="A231" s="437" t="s">
        <v>331</v>
      </c>
      <c r="B231" s="437" t="s">
        <v>277</v>
      </c>
      <c r="C231" s="437">
        <v>56052</v>
      </c>
      <c r="D231" s="438" t="s">
        <v>1477</v>
      </c>
      <c r="E231" s="439" t="s">
        <v>236</v>
      </c>
      <c r="F231" s="439" t="s">
        <v>236</v>
      </c>
      <c r="G231" s="439" t="s">
        <v>236</v>
      </c>
    </row>
    <row r="232" spans="1:7" x14ac:dyDescent="0.25">
      <c r="A232" s="437" t="s">
        <v>331</v>
      </c>
      <c r="B232" s="437" t="s">
        <v>289</v>
      </c>
      <c r="C232" s="437">
        <v>56054</v>
      </c>
      <c r="D232" s="438" t="s">
        <v>1478</v>
      </c>
      <c r="E232" s="439" t="s">
        <v>236</v>
      </c>
      <c r="F232" s="439" t="s">
        <v>236</v>
      </c>
      <c r="G232" s="439" t="s">
        <v>236</v>
      </c>
    </row>
    <row r="233" spans="1:7" x14ac:dyDescent="0.25">
      <c r="A233" s="437" t="s">
        <v>331</v>
      </c>
      <c r="B233" s="437" t="s">
        <v>320</v>
      </c>
      <c r="C233" s="437">
        <v>56056</v>
      </c>
      <c r="D233" s="438" t="s">
        <v>1479</v>
      </c>
      <c r="E233" s="439" t="s">
        <v>236</v>
      </c>
      <c r="F233" s="439" t="s">
        <v>236</v>
      </c>
      <c r="G233" s="439" t="s">
        <v>236</v>
      </c>
    </row>
    <row r="234" spans="1:7" x14ac:dyDescent="0.25">
      <c r="A234" s="437" t="s">
        <v>331</v>
      </c>
      <c r="B234" s="437" t="s">
        <v>277</v>
      </c>
      <c r="C234" s="437">
        <v>56058</v>
      </c>
      <c r="D234" s="438" t="s">
        <v>1480</v>
      </c>
      <c r="E234" s="439" t="s">
        <v>236</v>
      </c>
      <c r="F234" s="439" t="s">
        <v>236</v>
      </c>
      <c r="G234" s="439" t="s">
        <v>236</v>
      </c>
    </row>
    <row r="235" spans="1:7" x14ac:dyDescent="0.25">
      <c r="A235" s="437" t="s">
        <v>331</v>
      </c>
      <c r="B235" s="437" t="s">
        <v>244</v>
      </c>
      <c r="C235" s="437">
        <v>56063</v>
      </c>
      <c r="D235" s="438" t="s">
        <v>1481</v>
      </c>
      <c r="E235" s="439" t="s">
        <v>236</v>
      </c>
      <c r="F235" s="439" t="s">
        <v>236</v>
      </c>
      <c r="G235" s="439" t="s">
        <v>236</v>
      </c>
    </row>
    <row r="236" spans="1:7" x14ac:dyDescent="0.25">
      <c r="A236" s="437" t="s">
        <v>331</v>
      </c>
      <c r="B236" s="437" t="s">
        <v>259</v>
      </c>
      <c r="C236" s="437">
        <v>56068</v>
      </c>
      <c r="D236" s="438" t="s">
        <v>1482</v>
      </c>
      <c r="E236" s="439" t="s">
        <v>236</v>
      </c>
      <c r="F236" s="439" t="s">
        <v>236</v>
      </c>
      <c r="G236" s="439" t="s">
        <v>236</v>
      </c>
    </row>
    <row r="237" spans="1:7" x14ac:dyDescent="0.25">
      <c r="A237" s="437" t="s">
        <v>331</v>
      </c>
      <c r="B237" s="437" t="s">
        <v>277</v>
      </c>
      <c r="C237" s="437">
        <v>56069</v>
      </c>
      <c r="D237" s="438" t="s">
        <v>1483</v>
      </c>
      <c r="E237" s="439" t="s">
        <v>236</v>
      </c>
      <c r="F237" s="439" t="s">
        <v>236</v>
      </c>
      <c r="G237" s="439" t="s">
        <v>236</v>
      </c>
    </row>
    <row r="238" spans="1:7" x14ac:dyDescent="0.25">
      <c r="A238" s="437" t="s">
        <v>331</v>
      </c>
      <c r="B238" s="437" t="s">
        <v>289</v>
      </c>
      <c r="C238" s="437">
        <v>56074</v>
      </c>
      <c r="D238" s="438" t="s">
        <v>1484</v>
      </c>
      <c r="E238" s="439" t="s">
        <v>236</v>
      </c>
      <c r="F238" s="439" t="s">
        <v>236</v>
      </c>
      <c r="G238" s="439" t="s">
        <v>236</v>
      </c>
    </row>
    <row r="239" spans="1:7" x14ac:dyDescent="0.25">
      <c r="A239" s="437" t="s">
        <v>331</v>
      </c>
      <c r="B239" s="437" t="s">
        <v>283</v>
      </c>
      <c r="C239" s="437">
        <v>56075</v>
      </c>
      <c r="D239" s="438" t="s">
        <v>1485</v>
      </c>
      <c r="E239" s="439" t="s">
        <v>236</v>
      </c>
      <c r="F239" s="439" t="s">
        <v>236</v>
      </c>
      <c r="G239" s="439" t="s">
        <v>236</v>
      </c>
    </row>
    <row r="240" spans="1:7" x14ac:dyDescent="0.25">
      <c r="A240" s="437" t="s">
        <v>331</v>
      </c>
      <c r="B240" s="437" t="s">
        <v>244</v>
      </c>
      <c r="C240" s="437">
        <v>56078</v>
      </c>
      <c r="D240" s="438" t="s">
        <v>1486</v>
      </c>
      <c r="E240" s="439" t="s">
        <v>236</v>
      </c>
      <c r="F240" s="439" t="s">
        <v>236</v>
      </c>
      <c r="G240" s="439" t="s">
        <v>236</v>
      </c>
    </row>
    <row r="241" spans="1:7" x14ac:dyDescent="0.25">
      <c r="A241" s="437" t="s">
        <v>331</v>
      </c>
      <c r="B241" s="437" t="s">
        <v>244</v>
      </c>
      <c r="C241" s="437">
        <v>56080</v>
      </c>
      <c r="D241" s="438" t="s">
        <v>1487</v>
      </c>
      <c r="E241" s="439" t="s">
        <v>236</v>
      </c>
      <c r="F241" s="439" t="s">
        <v>236</v>
      </c>
      <c r="G241" s="439" t="s">
        <v>236</v>
      </c>
    </row>
    <row r="242" spans="1:7" x14ac:dyDescent="0.25">
      <c r="A242" s="437" t="s">
        <v>337</v>
      </c>
      <c r="B242" s="437" t="s">
        <v>301</v>
      </c>
      <c r="C242" s="437">
        <v>56083</v>
      </c>
      <c r="D242" s="438" t="s">
        <v>1488</v>
      </c>
      <c r="E242" s="439" t="s">
        <v>236</v>
      </c>
      <c r="F242" s="439" t="s">
        <v>236</v>
      </c>
      <c r="G242" s="439" t="s">
        <v>236</v>
      </c>
    </row>
    <row r="243" spans="1:7" x14ac:dyDescent="0.25">
      <c r="A243" s="437" t="s">
        <v>331</v>
      </c>
      <c r="B243" s="437" t="s">
        <v>245</v>
      </c>
      <c r="C243" s="437">
        <v>56087</v>
      </c>
      <c r="D243" s="438" t="s">
        <v>1489</v>
      </c>
      <c r="E243" s="439" t="s">
        <v>236</v>
      </c>
      <c r="F243" s="439" t="s">
        <v>236</v>
      </c>
      <c r="G243" s="439" t="s">
        <v>236</v>
      </c>
    </row>
    <row r="244" spans="1:7" x14ac:dyDescent="0.25">
      <c r="A244" s="437" t="s">
        <v>331</v>
      </c>
      <c r="B244" s="437" t="s">
        <v>283</v>
      </c>
      <c r="C244" s="437">
        <v>56088</v>
      </c>
      <c r="D244" s="438" t="s">
        <v>1490</v>
      </c>
      <c r="E244" s="439" t="s">
        <v>236</v>
      </c>
      <c r="F244" s="439" t="s">
        <v>236</v>
      </c>
      <c r="G244" s="439" t="s">
        <v>236</v>
      </c>
    </row>
    <row r="245" spans="1:7" x14ac:dyDescent="0.25">
      <c r="A245" s="437" t="s">
        <v>336</v>
      </c>
      <c r="B245" s="437" t="s">
        <v>261</v>
      </c>
      <c r="C245" s="437">
        <v>56089</v>
      </c>
      <c r="D245" s="438" t="s">
        <v>1491</v>
      </c>
      <c r="E245" s="439" t="s">
        <v>236</v>
      </c>
      <c r="F245" s="439" t="s">
        <v>236</v>
      </c>
      <c r="G245" s="439" t="s">
        <v>236</v>
      </c>
    </row>
    <row r="246" spans="1:7" x14ac:dyDescent="0.25">
      <c r="A246" s="437" t="s">
        <v>331</v>
      </c>
      <c r="B246" s="437" t="s">
        <v>244</v>
      </c>
      <c r="C246" s="437">
        <v>56090</v>
      </c>
      <c r="D246" s="438" t="s">
        <v>1492</v>
      </c>
      <c r="E246" s="439" t="s">
        <v>236</v>
      </c>
      <c r="F246" s="439" t="s">
        <v>236</v>
      </c>
      <c r="G246" s="439" t="s">
        <v>236</v>
      </c>
    </row>
    <row r="247" spans="1:7" x14ac:dyDescent="0.25">
      <c r="A247" s="437" t="s">
        <v>331</v>
      </c>
      <c r="B247" s="437" t="s">
        <v>318</v>
      </c>
      <c r="C247" s="437">
        <v>56091</v>
      </c>
      <c r="D247" s="438" t="s">
        <v>1493</v>
      </c>
      <c r="E247" s="439" t="s">
        <v>236</v>
      </c>
      <c r="F247" s="439" t="s">
        <v>236</v>
      </c>
      <c r="G247" s="439" t="s">
        <v>236</v>
      </c>
    </row>
    <row r="248" spans="1:7" x14ac:dyDescent="0.25">
      <c r="A248" s="437" t="s">
        <v>331</v>
      </c>
      <c r="B248" s="437" t="s">
        <v>259</v>
      </c>
      <c r="C248" s="437">
        <v>56098</v>
      </c>
      <c r="D248" s="438" t="s">
        <v>1494</v>
      </c>
      <c r="E248" s="439" t="s">
        <v>236</v>
      </c>
      <c r="F248" s="439" t="s">
        <v>236</v>
      </c>
      <c r="G248" s="439" t="s">
        <v>236</v>
      </c>
    </row>
    <row r="249" spans="1:7" x14ac:dyDescent="0.25">
      <c r="A249" s="437" t="s">
        <v>337</v>
      </c>
      <c r="B249" s="437" t="s">
        <v>269</v>
      </c>
      <c r="C249" s="437">
        <v>56111</v>
      </c>
      <c r="D249" s="438" t="s">
        <v>1495</v>
      </c>
      <c r="E249" s="439" t="s">
        <v>236</v>
      </c>
      <c r="F249" s="439" t="s">
        <v>236</v>
      </c>
      <c r="G249" s="439" t="s">
        <v>236</v>
      </c>
    </row>
    <row r="250" spans="1:7" x14ac:dyDescent="0.25">
      <c r="A250" s="437" t="s">
        <v>337</v>
      </c>
      <c r="B250" s="437" t="s">
        <v>278</v>
      </c>
      <c r="C250" s="437">
        <v>56113</v>
      </c>
      <c r="D250" s="438" t="s">
        <v>1496</v>
      </c>
      <c r="E250" s="439" t="s">
        <v>236</v>
      </c>
      <c r="F250" s="439" t="s">
        <v>236</v>
      </c>
      <c r="G250" s="439" t="s">
        <v>236</v>
      </c>
    </row>
    <row r="251" spans="1:7" x14ac:dyDescent="0.25">
      <c r="A251" s="437" t="s">
        <v>337</v>
      </c>
      <c r="B251" s="437" t="s">
        <v>288</v>
      </c>
      <c r="C251" s="437">
        <v>56114</v>
      </c>
      <c r="D251" s="438" t="s">
        <v>1497</v>
      </c>
      <c r="E251" s="439" t="s">
        <v>236</v>
      </c>
      <c r="F251" s="439" t="s">
        <v>236</v>
      </c>
      <c r="G251" s="439" t="s">
        <v>236</v>
      </c>
    </row>
    <row r="252" spans="1:7" x14ac:dyDescent="0.25">
      <c r="A252" s="437" t="s">
        <v>337</v>
      </c>
      <c r="B252" s="437" t="s">
        <v>304</v>
      </c>
      <c r="C252" s="437">
        <v>56116</v>
      </c>
      <c r="D252" s="438" t="s">
        <v>1498</v>
      </c>
      <c r="E252" s="439" t="s">
        <v>236</v>
      </c>
      <c r="F252" s="439" t="s">
        <v>236</v>
      </c>
      <c r="G252" s="439" t="s">
        <v>236</v>
      </c>
    </row>
    <row r="253" spans="1:7" x14ac:dyDescent="0.25">
      <c r="A253" s="437" t="s">
        <v>337</v>
      </c>
      <c r="B253" s="437" t="s">
        <v>290</v>
      </c>
      <c r="C253" s="437">
        <v>56117</v>
      </c>
      <c r="D253" s="438" t="s">
        <v>1499</v>
      </c>
      <c r="E253" s="439" t="s">
        <v>236</v>
      </c>
      <c r="F253" s="439" t="s">
        <v>236</v>
      </c>
      <c r="G253" s="439" t="s">
        <v>236</v>
      </c>
    </row>
    <row r="254" spans="1:7" x14ac:dyDescent="0.25">
      <c r="A254" s="437" t="s">
        <v>337</v>
      </c>
      <c r="B254" s="437" t="s">
        <v>254</v>
      </c>
      <c r="C254" s="437">
        <v>56118</v>
      </c>
      <c r="D254" s="438" t="s">
        <v>1500</v>
      </c>
      <c r="E254" s="439" t="s">
        <v>236</v>
      </c>
      <c r="F254" s="439" t="s">
        <v>236</v>
      </c>
      <c r="G254" s="439" t="s">
        <v>236</v>
      </c>
    </row>
    <row r="255" spans="1:7" x14ac:dyDescent="0.25">
      <c r="A255" s="437" t="s">
        <v>337</v>
      </c>
      <c r="B255" s="437" t="s">
        <v>290</v>
      </c>
      <c r="C255" s="437">
        <v>56119</v>
      </c>
      <c r="D255" s="438" t="s">
        <v>1501</v>
      </c>
      <c r="E255" s="439" t="s">
        <v>236</v>
      </c>
      <c r="F255" s="439" t="s">
        <v>236</v>
      </c>
      <c r="G255" s="439" t="s">
        <v>236</v>
      </c>
    </row>
    <row r="256" spans="1:7" x14ac:dyDescent="0.25">
      <c r="A256" s="437" t="s">
        <v>331</v>
      </c>
      <c r="B256" s="437" t="s">
        <v>283</v>
      </c>
      <c r="C256" s="437">
        <v>56121</v>
      </c>
      <c r="D256" s="438" t="s">
        <v>1502</v>
      </c>
      <c r="E256" s="439" t="s">
        <v>236</v>
      </c>
      <c r="F256" s="439" t="s">
        <v>236</v>
      </c>
      <c r="G256" s="439" t="s">
        <v>236</v>
      </c>
    </row>
    <row r="257" spans="1:7" x14ac:dyDescent="0.25">
      <c r="A257" s="437" t="s">
        <v>337</v>
      </c>
      <c r="B257" s="437" t="s">
        <v>288</v>
      </c>
      <c r="C257" s="437">
        <v>56122</v>
      </c>
      <c r="D257" s="438" t="s">
        <v>1503</v>
      </c>
      <c r="E257" s="439" t="s">
        <v>236</v>
      </c>
      <c r="F257" s="439" t="s">
        <v>236</v>
      </c>
      <c r="G257" s="439" t="s">
        <v>236</v>
      </c>
    </row>
    <row r="258" spans="1:7" x14ac:dyDescent="0.25">
      <c r="A258" s="437" t="s">
        <v>337</v>
      </c>
      <c r="B258" s="437" t="s">
        <v>288</v>
      </c>
      <c r="C258" s="437">
        <v>56123</v>
      </c>
      <c r="D258" s="438" t="s">
        <v>1504</v>
      </c>
      <c r="E258" s="439" t="s">
        <v>236</v>
      </c>
      <c r="F258" s="439" t="s">
        <v>236</v>
      </c>
      <c r="G258" s="439" t="s">
        <v>236</v>
      </c>
    </row>
    <row r="259" spans="1:7" x14ac:dyDescent="0.25">
      <c r="A259" s="437" t="s">
        <v>337</v>
      </c>
      <c r="B259" s="437" t="s">
        <v>288</v>
      </c>
      <c r="C259" s="437">
        <v>56125</v>
      </c>
      <c r="D259" s="438" t="s">
        <v>1505</v>
      </c>
      <c r="E259" s="439" t="s">
        <v>236</v>
      </c>
      <c r="F259" s="439" t="s">
        <v>236</v>
      </c>
      <c r="G259" s="439" t="s">
        <v>236</v>
      </c>
    </row>
    <row r="260" spans="1:7" x14ac:dyDescent="0.25">
      <c r="A260" s="437" t="s">
        <v>331</v>
      </c>
      <c r="B260" s="437" t="s">
        <v>283</v>
      </c>
      <c r="C260" s="437">
        <v>56127</v>
      </c>
      <c r="D260" s="438" t="s">
        <v>1506</v>
      </c>
      <c r="E260" s="439" t="s">
        <v>236</v>
      </c>
      <c r="F260" s="439" t="s">
        <v>236</v>
      </c>
      <c r="G260" s="439" t="s">
        <v>236</v>
      </c>
    </row>
    <row r="261" spans="1:7" x14ac:dyDescent="0.25">
      <c r="A261" s="437" t="s">
        <v>337</v>
      </c>
      <c r="B261" s="437" t="s">
        <v>290</v>
      </c>
      <c r="C261" s="437">
        <v>56129</v>
      </c>
      <c r="D261" s="438" t="s">
        <v>1507</v>
      </c>
      <c r="E261" s="439" t="s">
        <v>236</v>
      </c>
      <c r="F261" s="439" t="s">
        <v>236</v>
      </c>
      <c r="G261" s="439" t="s">
        <v>236</v>
      </c>
    </row>
    <row r="262" spans="1:7" x14ac:dyDescent="0.25">
      <c r="A262" s="437" t="s">
        <v>337</v>
      </c>
      <c r="B262" s="437" t="s">
        <v>279</v>
      </c>
      <c r="C262" s="437">
        <v>56132</v>
      </c>
      <c r="D262" s="438" t="s">
        <v>1508</v>
      </c>
      <c r="E262" s="439" t="s">
        <v>236</v>
      </c>
      <c r="F262" s="439" t="s">
        <v>236</v>
      </c>
      <c r="G262" s="439" t="s">
        <v>236</v>
      </c>
    </row>
    <row r="263" spans="1:7" x14ac:dyDescent="0.25">
      <c r="A263" s="437" t="s">
        <v>337</v>
      </c>
      <c r="B263" s="437" t="s">
        <v>304</v>
      </c>
      <c r="C263" s="437">
        <v>56134</v>
      </c>
      <c r="D263" s="438" t="s">
        <v>1509</v>
      </c>
      <c r="E263" s="439" t="s">
        <v>236</v>
      </c>
      <c r="F263" s="439" t="s">
        <v>236</v>
      </c>
      <c r="G263" s="439" t="s">
        <v>236</v>
      </c>
    </row>
    <row r="264" spans="1:7" x14ac:dyDescent="0.25">
      <c r="A264" s="437" t="s">
        <v>337</v>
      </c>
      <c r="B264" s="437" t="s">
        <v>269</v>
      </c>
      <c r="C264" s="437">
        <v>56137</v>
      </c>
      <c r="D264" s="438" t="s">
        <v>1510</v>
      </c>
      <c r="E264" s="439" t="s">
        <v>236</v>
      </c>
      <c r="F264" s="439" t="s">
        <v>236</v>
      </c>
      <c r="G264" s="439" t="s">
        <v>236</v>
      </c>
    </row>
    <row r="265" spans="1:7" x14ac:dyDescent="0.25">
      <c r="A265" s="437" t="s">
        <v>337</v>
      </c>
      <c r="B265" s="437" t="s">
        <v>304</v>
      </c>
      <c r="C265" s="437">
        <v>56138</v>
      </c>
      <c r="D265" s="438" t="s">
        <v>1511</v>
      </c>
      <c r="E265" s="439" t="s">
        <v>236</v>
      </c>
      <c r="F265" s="439" t="s">
        <v>236</v>
      </c>
      <c r="G265" s="439" t="s">
        <v>236</v>
      </c>
    </row>
    <row r="266" spans="1:7" x14ac:dyDescent="0.25">
      <c r="A266" s="437" t="s">
        <v>337</v>
      </c>
      <c r="B266" s="437" t="s">
        <v>296</v>
      </c>
      <c r="C266" s="437">
        <v>56139</v>
      </c>
      <c r="D266" s="438" t="s">
        <v>1512</v>
      </c>
      <c r="E266" s="439" t="s">
        <v>236</v>
      </c>
      <c r="F266" s="439" t="s">
        <v>236</v>
      </c>
      <c r="G266" s="439" t="s">
        <v>236</v>
      </c>
    </row>
    <row r="267" spans="1:7" x14ac:dyDescent="0.25">
      <c r="A267" s="437" t="s">
        <v>337</v>
      </c>
      <c r="B267" s="437" t="s">
        <v>296</v>
      </c>
      <c r="C267" s="437">
        <v>56140</v>
      </c>
      <c r="D267" s="438" t="s">
        <v>1513</v>
      </c>
      <c r="E267" s="439" t="s">
        <v>236</v>
      </c>
      <c r="F267" s="439" t="s">
        <v>236</v>
      </c>
      <c r="G267" s="439" t="s">
        <v>236</v>
      </c>
    </row>
    <row r="268" spans="1:7" x14ac:dyDescent="0.25">
      <c r="A268" s="437" t="s">
        <v>337</v>
      </c>
      <c r="B268" s="437" t="s">
        <v>288</v>
      </c>
      <c r="C268" s="437">
        <v>56141</v>
      </c>
      <c r="D268" s="438" t="s">
        <v>1514</v>
      </c>
      <c r="E268" s="439" t="s">
        <v>236</v>
      </c>
      <c r="F268" s="439" t="s">
        <v>236</v>
      </c>
      <c r="G268" s="439" t="s">
        <v>236</v>
      </c>
    </row>
    <row r="269" spans="1:7" x14ac:dyDescent="0.25">
      <c r="A269" s="437" t="s">
        <v>337</v>
      </c>
      <c r="B269" s="437" t="s">
        <v>278</v>
      </c>
      <c r="C269" s="437">
        <v>56142</v>
      </c>
      <c r="D269" s="438" t="s">
        <v>1515</v>
      </c>
      <c r="E269" s="439" t="s">
        <v>236</v>
      </c>
      <c r="F269" s="439" t="s">
        <v>236</v>
      </c>
      <c r="G269" s="439" t="s">
        <v>236</v>
      </c>
    </row>
    <row r="270" spans="1:7" x14ac:dyDescent="0.25">
      <c r="A270" s="437" t="s">
        <v>337</v>
      </c>
      <c r="B270" s="437" t="s">
        <v>269</v>
      </c>
      <c r="C270" s="437">
        <v>56143</v>
      </c>
      <c r="D270" s="438" t="s">
        <v>1516</v>
      </c>
      <c r="E270" s="439" t="s">
        <v>236</v>
      </c>
      <c r="F270" s="439" t="s">
        <v>236</v>
      </c>
      <c r="G270" s="439" t="s">
        <v>236</v>
      </c>
    </row>
    <row r="271" spans="1:7" x14ac:dyDescent="0.25">
      <c r="A271" s="437" t="s">
        <v>337</v>
      </c>
      <c r="B271" s="437" t="s">
        <v>296</v>
      </c>
      <c r="C271" s="437">
        <v>56144</v>
      </c>
      <c r="D271" s="438" t="s">
        <v>1517</v>
      </c>
      <c r="E271" s="439" t="s">
        <v>236</v>
      </c>
      <c r="F271" s="439" t="s">
        <v>236</v>
      </c>
      <c r="G271" s="439" t="s">
        <v>236</v>
      </c>
    </row>
    <row r="272" spans="1:7" x14ac:dyDescent="0.25">
      <c r="A272" s="437" t="s">
        <v>337</v>
      </c>
      <c r="B272" s="437" t="s">
        <v>254</v>
      </c>
      <c r="C272" s="437">
        <v>56145</v>
      </c>
      <c r="D272" s="438" t="s">
        <v>1518</v>
      </c>
      <c r="E272" s="439" t="s">
        <v>236</v>
      </c>
      <c r="F272" s="439" t="s">
        <v>236</v>
      </c>
      <c r="G272" s="439" t="s">
        <v>236</v>
      </c>
    </row>
    <row r="273" spans="1:7" x14ac:dyDescent="0.25">
      <c r="A273" s="437" t="s">
        <v>337</v>
      </c>
      <c r="B273" s="437" t="s">
        <v>304</v>
      </c>
      <c r="C273" s="437">
        <v>56146</v>
      </c>
      <c r="D273" s="438" t="s">
        <v>1519</v>
      </c>
      <c r="E273" s="439" t="s">
        <v>236</v>
      </c>
      <c r="F273" s="439" t="s">
        <v>236</v>
      </c>
      <c r="G273" s="439" t="s">
        <v>236</v>
      </c>
    </row>
    <row r="274" spans="1:7" x14ac:dyDescent="0.25">
      <c r="A274" s="437" t="s">
        <v>337</v>
      </c>
      <c r="B274" s="437" t="s">
        <v>304</v>
      </c>
      <c r="C274" s="437">
        <v>56147</v>
      </c>
      <c r="D274" s="438" t="s">
        <v>1520</v>
      </c>
      <c r="E274" s="439" t="s">
        <v>236</v>
      </c>
      <c r="F274" s="439" t="s">
        <v>236</v>
      </c>
      <c r="G274" s="439" t="s">
        <v>236</v>
      </c>
    </row>
    <row r="275" spans="1:7" x14ac:dyDescent="0.25">
      <c r="A275" s="437" t="s">
        <v>337</v>
      </c>
      <c r="B275" s="437" t="s">
        <v>269</v>
      </c>
      <c r="C275" s="437">
        <v>56150</v>
      </c>
      <c r="D275" s="438" t="s">
        <v>1521</v>
      </c>
      <c r="E275" s="439" t="s">
        <v>236</v>
      </c>
      <c r="F275" s="439" t="s">
        <v>236</v>
      </c>
      <c r="G275" s="439" t="s">
        <v>236</v>
      </c>
    </row>
    <row r="276" spans="1:7" x14ac:dyDescent="0.25">
      <c r="A276" s="437" t="s">
        <v>337</v>
      </c>
      <c r="B276" s="437" t="s">
        <v>288</v>
      </c>
      <c r="C276" s="437">
        <v>56151</v>
      </c>
      <c r="D276" s="438" t="s">
        <v>1522</v>
      </c>
      <c r="E276" s="439" t="s">
        <v>236</v>
      </c>
      <c r="F276" s="439" t="s">
        <v>236</v>
      </c>
      <c r="G276" s="439" t="s">
        <v>236</v>
      </c>
    </row>
    <row r="277" spans="1:7" x14ac:dyDescent="0.25">
      <c r="A277" s="437" t="s">
        <v>337</v>
      </c>
      <c r="B277" s="437" t="s">
        <v>290</v>
      </c>
      <c r="C277" s="437">
        <v>56153</v>
      </c>
      <c r="D277" s="438" t="s">
        <v>1523</v>
      </c>
      <c r="E277" s="439" t="s">
        <v>236</v>
      </c>
      <c r="F277" s="439" t="s">
        <v>236</v>
      </c>
      <c r="G277" s="439" t="s">
        <v>236</v>
      </c>
    </row>
    <row r="278" spans="1:7" x14ac:dyDescent="0.25">
      <c r="A278" s="437" t="s">
        <v>337</v>
      </c>
      <c r="B278" s="437" t="s">
        <v>290</v>
      </c>
      <c r="C278" s="437">
        <v>56155</v>
      </c>
      <c r="D278" s="438" t="s">
        <v>1524</v>
      </c>
      <c r="E278" s="439" t="s">
        <v>236</v>
      </c>
      <c r="F278" s="439" t="s">
        <v>236</v>
      </c>
      <c r="G278" s="439" t="s">
        <v>236</v>
      </c>
    </row>
    <row r="279" spans="1:7" x14ac:dyDescent="0.25">
      <c r="A279" s="437" t="s">
        <v>337</v>
      </c>
      <c r="B279" s="437" t="s">
        <v>279</v>
      </c>
      <c r="C279" s="437">
        <v>56157</v>
      </c>
      <c r="D279" s="438" t="s">
        <v>1525</v>
      </c>
      <c r="E279" s="439" t="s">
        <v>236</v>
      </c>
      <c r="F279" s="439" t="s">
        <v>236</v>
      </c>
      <c r="G279" s="439" t="s">
        <v>236</v>
      </c>
    </row>
    <row r="280" spans="1:7" x14ac:dyDescent="0.25">
      <c r="A280" s="437" t="s">
        <v>337</v>
      </c>
      <c r="B280" s="437" t="s">
        <v>304</v>
      </c>
      <c r="C280" s="437">
        <v>56158</v>
      </c>
      <c r="D280" s="438" t="s">
        <v>1526</v>
      </c>
      <c r="E280" s="439" t="s">
        <v>236</v>
      </c>
      <c r="F280" s="439" t="s">
        <v>236</v>
      </c>
      <c r="G280" s="439" t="s">
        <v>236</v>
      </c>
    </row>
    <row r="281" spans="1:7" x14ac:dyDescent="0.25">
      <c r="A281" s="437" t="s">
        <v>331</v>
      </c>
      <c r="B281" s="437" t="s">
        <v>320</v>
      </c>
      <c r="C281" s="437">
        <v>56160</v>
      </c>
      <c r="D281" s="438" t="s">
        <v>1527</v>
      </c>
      <c r="E281" s="439" t="s">
        <v>236</v>
      </c>
      <c r="F281" s="439" t="s">
        <v>236</v>
      </c>
      <c r="G281" s="439" t="s">
        <v>236</v>
      </c>
    </row>
    <row r="282" spans="1:7" x14ac:dyDescent="0.25">
      <c r="A282" s="437" t="s">
        <v>337</v>
      </c>
      <c r="B282" s="437" t="s">
        <v>269</v>
      </c>
      <c r="C282" s="437">
        <v>56161</v>
      </c>
      <c r="D282" s="438" t="s">
        <v>1528</v>
      </c>
      <c r="E282" s="439" t="s">
        <v>236</v>
      </c>
      <c r="F282" s="439" t="s">
        <v>236</v>
      </c>
      <c r="G282" s="439" t="s">
        <v>236</v>
      </c>
    </row>
    <row r="283" spans="1:7" x14ac:dyDescent="0.25">
      <c r="A283" s="437" t="s">
        <v>331</v>
      </c>
      <c r="B283" s="437" t="s">
        <v>283</v>
      </c>
      <c r="C283" s="437">
        <v>56162</v>
      </c>
      <c r="D283" s="438" t="s">
        <v>1529</v>
      </c>
      <c r="E283" s="439" t="s">
        <v>236</v>
      </c>
      <c r="F283" s="439" t="s">
        <v>236</v>
      </c>
      <c r="G283" s="439" t="s">
        <v>236</v>
      </c>
    </row>
    <row r="284" spans="1:7" x14ac:dyDescent="0.25">
      <c r="A284" s="437" t="s">
        <v>337</v>
      </c>
      <c r="B284" s="437" t="s">
        <v>290</v>
      </c>
      <c r="C284" s="437">
        <v>56165</v>
      </c>
      <c r="D284" s="438" t="s">
        <v>1530</v>
      </c>
      <c r="E284" s="439" t="s">
        <v>236</v>
      </c>
      <c r="F284" s="439" t="s">
        <v>236</v>
      </c>
      <c r="G284" s="439" t="s">
        <v>236</v>
      </c>
    </row>
    <row r="285" spans="1:7" x14ac:dyDescent="0.25">
      <c r="A285" s="437" t="s">
        <v>337</v>
      </c>
      <c r="B285" s="437" t="s">
        <v>301</v>
      </c>
      <c r="C285" s="437">
        <v>56166</v>
      </c>
      <c r="D285" s="438" t="s">
        <v>1531</v>
      </c>
      <c r="E285" s="439" t="s">
        <v>236</v>
      </c>
      <c r="F285" s="439" t="s">
        <v>236</v>
      </c>
      <c r="G285" s="439" t="s">
        <v>236</v>
      </c>
    </row>
    <row r="286" spans="1:7" x14ac:dyDescent="0.25">
      <c r="A286" s="437" t="s">
        <v>337</v>
      </c>
      <c r="B286" s="437" t="s">
        <v>290</v>
      </c>
      <c r="C286" s="437">
        <v>56167</v>
      </c>
      <c r="D286" s="438" t="s">
        <v>1532</v>
      </c>
      <c r="E286" s="439" t="s">
        <v>236</v>
      </c>
      <c r="F286" s="439" t="s">
        <v>236</v>
      </c>
      <c r="G286" s="439" t="s">
        <v>236</v>
      </c>
    </row>
    <row r="287" spans="1:7" x14ac:dyDescent="0.25">
      <c r="A287" s="437" t="s">
        <v>337</v>
      </c>
      <c r="B287" s="437" t="s">
        <v>290</v>
      </c>
      <c r="C287" s="437">
        <v>56168</v>
      </c>
      <c r="D287" s="438" t="s">
        <v>1533</v>
      </c>
      <c r="E287" s="439" t="s">
        <v>236</v>
      </c>
      <c r="F287" s="439" t="s">
        <v>236</v>
      </c>
      <c r="G287" s="439" t="s">
        <v>236</v>
      </c>
    </row>
    <row r="288" spans="1:7" x14ac:dyDescent="0.25">
      <c r="A288" s="437" t="s">
        <v>337</v>
      </c>
      <c r="B288" s="437" t="s">
        <v>279</v>
      </c>
      <c r="C288" s="437">
        <v>56169</v>
      </c>
      <c r="D288" s="438" t="s">
        <v>1534</v>
      </c>
      <c r="E288" s="439" t="s">
        <v>236</v>
      </c>
      <c r="F288" s="439" t="s">
        <v>236</v>
      </c>
      <c r="G288" s="439" t="s">
        <v>236</v>
      </c>
    </row>
    <row r="289" spans="1:7" x14ac:dyDescent="0.25">
      <c r="A289" s="437" t="s">
        <v>337</v>
      </c>
      <c r="B289" s="437" t="s">
        <v>296</v>
      </c>
      <c r="C289" s="437">
        <v>56170</v>
      </c>
      <c r="D289" s="438" t="s">
        <v>1535</v>
      </c>
      <c r="E289" s="439" t="s">
        <v>236</v>
      </c>
      <c r="F289" s="439" t="s">
        <v>236</v>
      </c>
      <c r="G289" s="439" t="s">
        <v>236</v>
      </c>
    </row>
    <row r="290" spans="1:7" x14ac:dyDescent="0.25">
      <c r="A290" s="437" t="s">
        <v>331</v>
      </c>
      <c r="B290" s="437" t="s">
        <v>283</v>
      </c>
      <c r="C290" s="437">
        <v>56171</v>
      </c>
      <c r="D290" s="438" t="s">
        <v>1536</v>
      </c>
      <c r="E290" s="439" t="s">
        <v>236</v>
      </c>
      <c r="F290" s="439" t="s">
        <v>236</v>
      </c>
      <c r="G290" s="439" t="s">
        <v>236</v>
      </c>
    </row>
    <row r="291" spans="1:7" x14ac:dyDescent="0.25">
      <c r="A291" s="437" t="s">
        <v>337</v>
      </c>
      <c r="B291" s="437" t="s">
        <v>304</v>
      </c>
      <c r="C291" s="437">
        <v>56173</v>
      </c>
      <c r="D291" s="438" t="s">
        <v>1537</v>
      </c>
      <c r="E291" s="439" t="s">
        <v>236</v>
      </c>
      <c r="F291" s="439" t="s">
        <v>236</v>
      </c>
      <c r="G291" s="439" t="s">
        <v>236</v>
      </c>
    </row>
    <row r="292" spans="1:7" x14ac:dyDescent="0.25">
      <c r="A292" s="437" t="s">
        <v>337</v>
      </c>
      <c r="B292" s="437" t="s">
        <v>254</v>
      </c>
      <c r="C292" s="437">
        <v>56174</v>
      </c>
      <c r="D292" s="438" t="s">
        <v>1538</v>
      </c>
      <c r="E292" s="439" t="s">
        <v>236</v>
      </c>
      <c r="F292" s="439" t="s">
        <v>236</v>
      </c>
      <c r="G292" s="439" t="s">
        <v>236</v>
      </c>
    </row>
    <row r="293" spans="1:7" x14ac:dyDescent="0.25">
      <c r="A293" s="437" t="s">
        <v>331</v>
      </c>
      <c r="B293" s="437" t="s">
        <v>283</v>
      </c>
      <c r="C293" s="437">
        <v>56176</v>
      </c>
      <c r="D293" s="438" t="s">
        <v>1539</v>
      </c>
      <c r="E293" s="439" t="s">
        <v>236</v>
      </c>
      <c r="F293" s="439" t="s">
        <v>236</v>
      </c>
      <c r="G293" s="439" t="s">
        <v>236</v>
      </c>
    </row>
    <row r="294" spans="1:7" x14ac:dyDescent="0.25">
      <c r="A294" s="437" t="s">
        <v>331</v>
      </c>
      <c r="B294" s="437" t="s">
        <v>283</v>
      </c>
      <c r="C294" s="437">
        <v>56181</v>
      </c>
      <c r="D294" s="438" t="s">
        <v>1540</v>
      </c>
      <c r="E294" s="439" t="s">
        <v>236</v>
      </c>
      <c r="F294" s="439" t="s">
        <v>236</v>
      </c>
      <c r="G294" s="439" t="s">
        <v>236</v>
      </c>
    </row>
    <row r="295" spans="1:7" x14ac:dyDescent="0.25">
      <c r="A295" s="437" t="s">
        <v>337</v>
      </c>
      <c r="B295" s="437" t="s">
        <v>254</v>
      </c>
      <c r="C295" s="437">
        <v>56183</v>
      </c>
      <c r="D295" s="438" t="s">
        <v>1541</v>
      </c>
      <c r="E295" s="439" t="s">
        <v>236</v>
      </c>
      <c r="F295" s="439" t="s">
        <v>236</v>
      </c>
      <c r="G295" s="439" t="s">
        <v>236</v>
      </c>
    </row>
    <row r="296" spans="1:7" x14ac:dyDescent="0.25">
      <c r="A296" s="437" t="s">
        <v>337</v>
      </c>
      <c r="B296" s="437" t="s">
        <v>290</v>
      </c>
      <c r="C296" s="437">
        <v>56185</v>
      </c>
      <c r="D296" s="438" t="s">
        <v>1542</v>
      </c>
      <c r="E296" s="439" t="s">
        <v>236</v>
      </c>
      <c r="F296" s="439" t="s">
        <v>236</v>
      </c>
      <c r="G296" s="439" t="s">
        <v>236</v>
      </c>
    </row>
    <row r="297" spans="1:7" x14ac:dyDescent="0.25">
      <c r="A297" s="437" t="s">
        <v>337</v>
      </c>
      <c r="B297" s="437" t="s">
        <v>296</v>
      </c>
      <c r="C297" s="437">
        <v>56186</v>
      </c>
      <c r="D297" s="438" t="s">
        <v>1543</v>
      </c>
      <c r="E297" s="439" t="s">
        <v>236</v>
      </c>
      <c r="F297" s="439" t="s">
        <v>236</v>
      </c>
      <c r="G297" s="439" t="s">
        <v>236</v>
      </c>
    </row>
    <row r="298" spans="1:7" x14ac:dyDescent="0.25">
      <c r="A298" s="437" t="s">
        <v>335</v>
      </c>
      <c r="B298" s="437" t="s">
        <v>312</v>
      </c>
      <c r="C298" s="437">
        <v>56207</v>
      </c>
      <c r="D298" s="438" t="s">
        <v>1544</v>
      </c>
      <c r="E298" s="439" t="s">
        <v>236</v>
      </c>
      <c r="F298" s="439" t="s">
        <v>236</v>
      </c>
      <c r="G298" s="439" t="s">
        <v>236</v>
      </c>
    </row>
    <row r="299" spans="1:7" x14ac:dyDescent="0.25">
      <c r="A299" s="437" t="s">
        <v>334</v>
      </c>
      <c r="B299" s="437" t="s">
        <v>243</v>
      </c>
      <c r="C299" s="437">
        <v>56210</v>
      </c>
      <c r="D299" s="438" t="s">
        <v>1545</v>
      </c>
      <c r="E299" s="439" t="s">
        <v>236</v>
      </c>
      <c r="F299" s="439" t="s">
        <v>236</v>
      </c>
      <c r="G299" s="439" t="s">
        <v>236</v>
      </c>
    </row>
    <row r="300" spans="1:7" x14ac:dyDescent="0.25">
      <c r="A300" s="437" t="s">
        <v>334</v>
      </c>
      <c r="B300" s="437" t="s">
        <v>243</v>
      </c>
      <c r="C300" s="437">
        <v>56211</v>
      </c>
      <c r="D300" s="438" t="s">
        <v>1546</v>
      </c>
      <c r="E300" s="439" t="s">
        <v>236</v>
      </c>
      <c r="F300" s="439" t="s">
        <v>236</v>
      </c>
      <c r="G300" s="439" t="s">
        <v>236</v>
      </c>
    </row>
    <row r="301" spans="1:7" x14ac:dyDescent="0.25">
      <c r="A301" s="437" t="s">
        <v>334</v>
      </c>
      <c r="B301" s="437" t="s">
        <v>274</v>
      </c>
      <c r="C301" s="437">
        <v>56212</v>
      </c>
      <c r="D301" s="438" t="s">
        <v>1547</v>
      </c>
      <c r="E301" s="439" t="s">
        <v>236</v>
      </c>
      <c r="F301" s="439" t="s">
        <v>236</v>
      </c>
      <c r="G301" s="439" t="s">
        <v>236</v>
      </c>
    </row>
    <row r="302" spans="1:7" x14ac:dyDescent="0.25">
      <c r="A302" s="437" t="s">
        <v>337</v>
      </c>
      <c r="B302" s="437" t="s">
        <v>301</v>
      </c>
      <c r="C302" s="437">
        <v>56214</v>
      </c>
      <c r="D302" s="438" t="s">
        <v>1548</v>
      </c>
      <c r="E302" s="439" t="s">
        <v>236</v>
      </c>
      <c r="F302" s="439" t="s">
        <v>236</v>
      </c>
      <c r="G302" s="439" t="s">
        <v>236</v>
      </c>
    </row>
    <row r="303" spans="1:7" x14ac:dyDescent="0.25">
      <c r="A303" s="437" t="s">
        <v>332</v>
      </c>
      <c r="B303" s="437" t="s">
        <v>271</v>
      </c>
      <c r="C303" s="437">
        <v>56216</v>
      </c>
      <c r="D303" s="438" t="s">
        <v>1549</v>
      </c>
      <c r="E303" s="439" t="s">
        <v>236</v>
      </c>
      <c r="F303" s="439" t="s">
        <v>236</v>
      </c>
      <c r="G303" s="439" t="s">
        <v>236</v>
      </c>
    </row>
    <row r="304" spans="1:7" x14ac:dyDescent="0.25">
      <c r="A304" s="437" t="s">
        <v>334</v>
      </c>
      <c r="B304" s="437" t="s">
        <v>274</v>
      </c>
      <c r="C304" s="437">
        <v>56218</v>
      </c>
      <c r="D304" s="438" t="s">
        <v>1550</v>
      </c>
      <c r="E304" s="439" t="s">
        <v>236</v>
      </c>
      <c r="F304" s="439" t="s">
        <v>236</v>
      </c>
      <c r="G304" s="439" t="s">
        <v>236</v>
      </c>
    </row>
    <row r="305" spans="1:7" x14ac:dyDescent="0.25">
      <c r="A305" s="437" t="s">
        <v>335</v>
      </c>
      <c r="B305" s="437" t="s">
        <v>315</v>
      </c>
      <c r="C305" s="437">
        <v>56219</v>
      </c>
      <c r="D305" s="438" t="s">
        <v>1551</v>
      </c>
      <c r="E305" s="439" t="s">
        <v>236</v>
      </c>
      <c r="F305" s="439" t="s">
        <v>236</v>
      </c>
      <c r="G305" s="439" t="s">
        <v>236</v>
      </c>
    </row>
    <row r="306" spans="1:7" x14ac:dyDescent="0.25">
      <c r="A306" s="437" t="s">
        <v>335</v>
      </c>
      <c r="B306" s="437" t="s">
        <v>312</v>
      </c>
      <c r="C306" s="437">
        <v>56221</v>
      </c>
      <c r="D306" s="438" t="s">
        <v>1552</v>
      </c>
      <c r="E306" s="439" t="s">
        <v>236</v>
      </c>
      <c r="F306" s="439" t="s">
        <v>236</v>
      </c>
      <c r="G306" s="439" t="s">
        <v>236</v>
      </c>
    </row>
    <row r="307" spans="1:7" x14ac:dyDescent="0.25">
      <c r="A307" s="437" t="s">
        <v>334</v>
      </c>
      <c r="B307" s="437" t="s">
        <v>249</v>
      </c>
      <c r="C307" s="437">
        <v>56222</v>
      </c>
      <c r="D307" s="438" t="s">
        <v>1553</v>
      </c>
      <c r="E307" s="439" t="s">
        <v>236</v>
      </c>
      <c r="F307" s="439" t="s">
        <v>236</v>
      </c>
      <c r="G307" s="439" t="s">
        <v>236</v>
      </c>
    </row>
    <row r="308" spans="1:7" x14ac:dyDescent="0.25">
      <c r="A308" s="437" t="s">
        <v>334</v>
      </c>
      <c r="B308" s="437" t="s">
        <v>324</v>
      </c>
      <c r="C308" s="437">
        <v>56223</v>
      </c>
      <c r="D308" s="438" t="s">
        <v>1554</v>
      </c>
      <c r="E308" s="439" t="s">
        <v>236</v>
      </c>
      <c r="F308" s="439" t="s">
        <v>236</v>
      </c>
      <c r="G308" s="439" t="s">
        <v>236</v>
      </c>
    </row>
    <row r="309" spans="1:7" x14ac:dyDescent="0.25">
      <c r="A309" s="437" t="s">
        <v>337</v>
      </c>
      <c r="B309" s="437" t="s">
        <v>301</v>
      </c>
      <c r="C309" s="437">
        <v>56224</v>
      </c>
      <c r="D309" s="438" t="s">
        <v>1555</v>
      </c>
      <c r="E309" s="439" t="s">
        <v>236</v>
      </c>
      <c r="F309" s="439" t="s">
        <v>236</v>
      </c>
      <c r="G309" s="439" t="s">
        <v>236</v>
      </c>
    </row>
    <row r="310" spans="1:7" x14ac:dyDescent="0.25">
      <c r="A310" s="437" t="s">
        <v>334</v>
      </c>
      <c r="B310" s="437" t="s">
        <v>243</v>
      </c>
      <c r="C310" s="437">
        <v>56225</v>
      </c>
      <c r="D310" s="438" t="s">
        <v>1556</v>
      </c>
      <c r="E310" s="439" t="s">
        <v>236</v>
      </c>
      <c r="F310" s="439" t="s">
        <v>236</v>
      </c>
      <c r="G310" s="439" t="s">
        <v>236</v>
      </c>
    </row>
    <row r="311" spans="1:7" x14ac:dyDescent="0.25">
      <c r="A311" s="437" t="s">
        <v>334</v>
      </c>
      <c r="B311" s="437" t="s">
        <v>313</v>
      </c>
      <c r="C311" s="437">
        <v>56226</v>
      </c>
      <c r="D311" s="438" t="s">
        <v>1557</v>
      </c>
      <c r="E311" s="439" t="s">
        <v>236</v>
      </c>
      <c r="F311" s="439" t="s">
        <v>236</v>
      </c>
      <c r="G311" s="439" t="s">
        <v>236</v>
      </c>
    </row>
    <row r="312" spans="1:7" x14ac:dyDescent="0.25">
      <c r="A312" s="437" t="s">
        <v>334</v>
      </c>
      <c r="B312" s="437" t="s">
        <v>243</v>
      </c>
      <c r="C312" s="437">
        <v>56227</v>
      </c>
      <c r="D312" s="438" t="s">
        <v>1558</v>
      </c>
      <c r="E312" s="439" t="s">
        <v>236</v>
      </c>
      <c r="F312" s="439" t="s">
        <v>236</v>
      </c>
      <c r="G312" s="439" t="s">
        <v>236</v>
      </c>
    </row>
    <row r="313" spans="1:7" x14ac:dyDescent="0.25">
      <c r="A313" s="437" t="s">
        <v>332</v>
      </c>
      <c r="B313" s="437" t="s">
        <v>284</v>
      </c>
      <c r="C313" s="437">
        <v>56228</v>
      </c>
      <c r="D313" s="438" t="s">
        <v>1559</v>
      </c>
      <c r="E313" s="439" t="s">
        <v>236</v>
      </c>
      <c r="F313" s="439" t="s">
        <v>236</v>
      </c>
      <c r="G313" s="439" t="s">
        <v>236</v>
      </c>
    </row>
    <row r="314" spans="1:7" x14ac:dyDescent="0.25">
      <c r="A314" s="437" t="s">
        <v>337</v>
      </c>
      <c r="B314" s="437" t="s">
        <v>279</v>
      </c>
      <c r="C314" s="437">
        <v>56229</v>
      </c>
      <c r="D314" s="438" t="s">
        <v>1560</v>
      </c>
      <c r="E314" s="439" t="s">
        <v>236</v>
      </c>
      <c r="F314" s="439" t="s">
        <v>236</v>
      </c>
      <c r="G314" s="439" t="s">
        <v>236</v>
      </c>
    </row>
    <row r="315" spans="1:7" x14ac:dyDescent="0.25">
      <c r="A315" s="437" t="s">
        <v>332</v>
      </c>
      <c r="B315" s="437" t="s">
        <v>302</v>
      </c>
      <c r="C315" s="437">
        <v>56230</v>
      </c>
      <c r="D315" s="438" t="s">
        <v>1561</v>
      </c>
      <c r="E315" s="439" t="s">
        <v>236</v>
      </c>
      <c r="F315" s="439" t="s">
        <v>236</v>
      </c>
      <c r="G315" s="439" t="s">
        <v>236</v>
      </c>
    </row>
    <row r="316" spans="1:7" x14ac:dyDescent="0.25">
      <c r="A316" s="437" t="s">
        <v>334</v>
      </c>
      <c r="B316" s="437" t="s">
        <v>313</v>
      </c>
      <c r="C316" s="437">
        <v>56231</v>
      </c>
      <c r="D316" s="438" t="s">
        <v>1562</v>
      </c>
      <c r="E316" s="439" t="s">
        <v>236</v>
      </c>
      <c r="F316" s="439" t="s">
        <v>236</v>
      </c>
      <c r="G316" s="439" t="s">
        <v>236</v>
      </c>
    </row>
    <row r="317" spans="1:7" x14ac:dyDescent="0.25">
      <c r="A317" s="437" t="s">
        <v>335</v>
      </c>
      <c r="B317" s="437" t="s">
        <v>312</v>
      </c>
      <c r="C317" s="437">
        <v>56235</v>
      </c>
      <c r="D317" s="438" t="s">
        <v>1563</v>
      </c>
      <c r="E317" s="439" t="s">
        <v>236</v>
      </c>
      <c r="F317" s="439" t="s">
        <v>236</v>
      </c>
      <c r="G317" s="439" t="s">
        <v>236</v>
      </c>
    </row>
    <row r="318" spans="1:7" x14ac:dyDescent="0.25">
      <c r="A318" s="437" t="s">
        <v>335</v>
      </c>
      <c r="B318" s="437" t="s">
        <v>315</v>
      </c>
      <c r="C318" s="437">
        <v>56236</v>
      </c>
      <c r="D318" s="438" t="s">
        <v>1564</v>
      </c>
      <c r="E318" s="439" t="s">
        <v>236</v>
      </c>
      <c r="F318" s="439" t="s">
        <v>236</v>
      </c>
      <c r="G318" s="439" t="s">
        <v>236</v>
      </c>
    </row>
    <row r="319" spans="1:7" x14ac:dyDescent="0.25">
      <c r="A319" s="437" t="s">
        <v>334</v>
      </c>
      <c r="B319" s="437" t="s">
        <v>324</v>
      </c>
      <c r="C319" s="437">
        <v>56237</v>
      </c>
      <c r="D319" s="438" t="s">
        <v>1565</v>
      </c>
      <c r="E319" s="439" t="s">
        <v>236</v>
      </c>
      <c r="F319" s="439" t="s">
        <v>236</v>
      </c>
      <c r="G319" s="439" t="s">
        <v>236</v>
      </c>
    </row>
    <row r="320" spans="1:7" x14ac:dyDescent="0.25">
      <c r="A320" s="437" t="s">
        <v>337</v>
      </c>
      <c r="B320" s="437" t="s">
        <v>279</v>
      </c>
      <c r="C320" s="437">
        <v>56239</v>
      </c>
      <c r="D320" s="438" t="s">
        <v>1566</v>
      </c>
      <c r="E320" s="439" t="s">
        <v>236</v>
      </c>
      <c r="F320" s="439" t="s">
        <v>236</v>
      </c>
      <c r="G320" s="439" t="s">
        <v>236</v>
      </c>
    </row>
    <row r="321" spans="1:7" x14ac:dyDescent="0.25">
      <c r="A321" s="437" t="s">
        <v>334</v>
      </c>
      <c r="B321" s="437" t="s">
        <v>243</v>
      </c>
      <c r="C321" s="437">
        <v>56240</v>
      </c>
      <c r="D321" s="438" t="s">
        <v>1567</v>
      </c>
      <c r="E321" s="439" t="s">
        <v>236</v>
      </c>
      <c r="F321" s="439" t="s">
        <v>236</v>
      </c>
      <c r="G321" s="439" t="s">
        <v>236</v>
      </c>
    </row>
    <row r="322" spans="1:7" x14ac:dyDescent="0.25">
      <c r="A322" s="437" t="s">
        <v>334</v>
      </c>
      <c r="B322" s="437" t="s">
        <v>324</v>
      </c>
      <c r="C322" s="437">
        <v>56245</v>
      </c>
      <c r="D322" s="438" t="s">
        <v>1568</v>
      </c>
      <c r="E322" s="439" t="s">
        <v>236</v>
      </c>
      <c r="F322" s="439" t="s">
        <v>236</v>
      </c>
      <c r="G322" s="439" t="s">
        <v>236</v>
      </c>
    </row>
    <row r="323" spans="1:7" x14ac:dyDescent="0.25">
      <c r="A323" s="437" t="s">
        <v>335</v>
      </c>
      <c r="B323" s="437" t="s">
        <v>263</v>
      </c>
      <c r="C323" s="437">
        <v>56248</v>
      </c>
      <c r="D323" s="438" t="s">
        <v>1569</v>
      </c>
      <c r="E323" s="439" t="s">
        <v>236</v>
      </c>
      <c r="F323" s="439" t="s">
        <v>236</v>
      </c>
      <c r="G323" s="439" t="s">
        <v>236</v>
      </c>
    </row>
    <row r="324" spans="1:7" x14ac:dyDescent="0.25">
      <c r="A324" s="437" t="s">
        <v>334</v>
      </c>
      <c r="B324" s="437" t="s">
        <v>313</v>
      </c>
      <c r="C324" s="437">
        <v>56249</v>
      </c>
      <c r="D324" s="438" t="s">
        <v>1570</v>
      </c>
      <c r="E324" s="439" t="s">
        <v>236</v>
      </c>
      <c r="F324" s="439" t="s">
        <v>236</v>
      </c>
      <c r="G324" s="439" t="s">
        <v>236</v>
      </c>
    </row>
    <row r="325" spans="1:7" x14ac:dyDescent="0.25">
      <c r="A325" s="437" t="s">
        <v>332</v>
      </c>
      <c r="B325" s="437" t="s">
        <v>271</v>
      </c>
      <c r="C325" s="437">
        <v>56251</v>
      </c>
      <c r="D325" s="438" t="s">
        <v>1571</v>
      </c>
      <c r="E325" s="439" t="s">
        <v>236</v>
      </c>
      <c r="F325" s="439" t="s">
        <v>236</v>
      </c>
      <c r="G325" s="439" t="s">
        <v>236</v>
      </c>
    </row>
    <row r="326" spans="1:7" x14ac:dyDescent="0.25">
      <c r="A326" s="437" t="s">
        <v>332</v>
      </c>
      <c r="B326" s="437" t="s">
        <v>271</v>
      </c>
      <c r="C326" s="437">
        <v>56253</v>
      </c>
      <c r="D326" s="438" t="s">
        <v>1572</v>
      </c>
      <c r="E326" s="439" t="s">
        <v>236</v>
      </c>
      <c r="F326" s="439" t="s">
        <v>236</v>
      </c>
      <c r="G326" s="439" t="s">
        <v>236</v>
      </c>
    </row>
    <row r="327" spans="1:7" x14ac:dyDescent="0.25">
      <c r="A327" s="437" t="s">
        <v>337</v>
      </c>
      <c r="B327" s="437" t="s">
        <v>301</v>
      </c>
      <c r="C327" s="437">
        <v>56255</v>
      </c>
      <c r="D327" s="438" t="s">
        <v>1573</v>
      </c>
      <c r="E327" s="439" t="s">
        <v>236</v>
      </c>
      <c r="F327" s="439" t="s">
        <v>236</v>
      </c>
      <c r="G327" s="439" t="s">
        <v>236</v>
      </c>
    </row>
    <row r="328" spans="1:7" x14ac:dyDescent="0.25">
      <c r="A328" s="437" t="s">
        <v>334</v>
      </c>
      <c r="B328" s="437" t="s">
        <v>274</v>
      </c>
      <c r="C328" s="437">
        <v>56256</v>
      </c>
      <c r="D328" s="438" t="s">
        <v>1574</v>
      </c>
      <c r="E328" s="439" t="s">
        <v>236</v>
      </c>
      <c r="F328" s="439" t="s">
        <v>236</v>
      </c>
      <c r="G328" s="439" t="s">
        <v>236</v>
      </c>
    </row>
    <row r="329" spans="1:7" x14ac:dyDescent="0.25">
      <c r="A329" s="437" t="s">
        <v>334</v>
      </c>
      <c r="B329" s="437" t="s">
        <v>274</v>
      </c>
      <c r="C329" s="437">
        <v>56257</v>
      </c>
      <c r="D329" s="438" t="s">
        <v>1575</v>
      </c>
      <c r="E329" s="439" t="s">
        <v>236</v>
      </c>
      <c r="F329" s="439" t="s">
        <v>236</v>
      </c>
      <c r="G329" s="439" t="s">
        <v>236</v>
      </c>
    </row>
    <row r="330" spans="1:7" x14ac:dyDescent="0.25">
      <c r="A330" s="437" t="s">
        <v>334</v>
      </c>
      <c r="B330" s="437" t="s">
        <v>249</v>
      </c>
      <c r="C330" s="437">
        <v>56260</v>
      </c>
      <c r="D330" s="438" t="s">
        <v>1576</v>
      </c>
      <c r="E330" s="439" t="s">
        <v>236</v>
      </c>
      <c r="F330" s="439" t="s">
        <v>236</v>
      </c>
      <c r="G330" s="439" t="s">
        <v>236</v>
      </c>
    </row>
    <row r="331" spans="1:7" x14ac:dyDescent="0.25">
      <c r="A331" s="437" t="s">
        <v>337</v>
      </c>
      <c r="B331" s="437" t="s">
        <v>301</v>
      </c>
      <c r="C331" s="437">
        <v>56263</v>
      </c>
      <c r="D331" s="438" t="s">
        <v>1577</v>
      </c>
      <c r="E331" s="439" t="s">
        <v>236</v>
      </c>
      <c r="F331" s="439" t="s">
        <v>236</v>
      </c>
      <c r="G331" s="439" t="s">
        <v>236</v>
      </c>
    </row>
    <row r="332" spans="1:7" x14ac:dyDescent="0.25">
      <c r="A332" s="437" t="s">
        <v>337</v>
      </c>
      <c r="B332" s="437" t="s">
        <v>279</v>
      </c>
      <c r="C332" s="437">
        <v>56264</v>
      </c>
      <c r="D332" s="438" t="s">
        <v>1578</v>
      </c>
      <c r="E332" s="439" t="s">
        <v>236</v>
      </c>
      <c r="F332" s="439" t="s">
        <v>236</v>
      </c>
      <c r="G332" s="439" t="s">
        <v>236</v>
      </c>
    </row>
    <row r="333" spans="1:7" x14ac:dyDescent="0.25">
      <c r="A333" s="437" t="s">
        <v>335</v>
      </c>
      <c r="B333" s="437" t="s">
        <v>263</v>
      </c>
      <c r="C333" s="437">
        <v>56274</v>
      </c>
      <c r="D333" s="438" t="s">
        <v>1579</v>
      </c>
      <c r="E333" s="439" t="s">
        <v>236</v>
      </c>
      <c r="F333" s="439" t="s">
        <v>236</v>
      </c>
      <c r="G333" s="439" t="s">
        <v>236</v>
      </c>
    </row>
    <row r="334" spans="1:7" x14ac:dyDescent="0.25">
      <c r="A334" s="437" t="s">
        <v>334</v>
      </c>
      <c r="B334" s="437" t="s">
        <v>243</v>
      </c>
      <c r="C334" s="437">
        <v>56276</v>
      </c>
      <c r="D334" s="438" t="s">
        <v>1580</v>
      </c>
      <c r="E334" s="439" t="s">
        <v>236</v>
      </c>
      <c r="F334" s="439" t="s">
        <v>236</v>
      </c>
      <c r="G334" s="439" t="s">
        <v>236</v>
      </c>
    </row>
    <row r="335" spans="1:7" x14ac:dyDescent="0.25">
      <c r="A335" s="437" t="s">
        <v>334</v>
      </c>
      <c r="B335" s="437" t="s">
        <v>324</v>
      </c>
      <c r="C335" s="437">
        <v>56280</v>
      </c>
      <c r="D335" s="438" t="s">
        <v>1581</v>
      </c>
      <c r="E335" s="439" t="s">
        <v>236</v>
      </c>
      <c r="F335" s="439" t="s">
        <v>236</v>
      </c>
      <c r="G335" s="439" t="s">
        <v>236</v>
      </c>
    </row>
    <row r="336" spans="1:7" x14ac:dyDescent="0.25">
      <c r="A336" s="437" t="s">
        <v>332</v>
      </c>
      <c r="B336" s="437" t="s">
        <v>271</v>
      </c>
      <c r="C336" s="437">
        <v>56281</v>
      </c>
      <c r="D336" s="438" t="s">
        <v>1582</v>
      </c>
      <c r="E336" s="439" t="s">
        <v>236</v>
      </c>
      <c r="F336" s="439" t="s">
        <v>236</v>
      </c>
      <c r="G336" s="439" t="s">
        <v>236</v>
      </c>
    </row>
    <row r="337" spans="1:7" x14ac:dyDescent="0.25">
      <c r="A337" s="437" t="s">
        <v>332</v>
      </c>
      <c r="B337" s="437" t="s">
        <v>302</v>
      </c>
      <c r="C337" s="437">
        <v>56284</v>
      </c>
      <c r="D337" s="438" t="s">
        <v>1583</v>
      </c>
      <c r="E337" s="439" t="s">
        <v>236</v>
      </c>
      <c r="F337" s="439" t="s">
        <v>236</v>
      </c>
      <c r="G337" s="439" t="s">
        <v>236</v>
      </c>
    </row>
    <row r="338" spans="1:7" x14ac:dyDescent="0.25">
      <c r="A338" s="437" t="s">
        <v>332</v>
      </c>
      <c r="B338" s="437" t="s">
        <v>302</v>
      </c>
      <c r="C338" s="437">
        <v>56285</v>
      </c>
      <c r="D338" s="438" t="s">
        <v>1584</v>
      </c>
      <c r="E338" s="439" t="s">
        <v>236</v>
      </c>
      <c r="F338" s="439" t="s">
        <v>236</v>
      </c>
      <c r="G338" s="439" t="s">
        <v>236</v>
      </c>
    </row>
    <row r="339" spans="1:7" x14ac:dyDescent="0.25">
      <c r="A339" s="437" t="s">
        <v>337</v>
      </c>
      <c r="B339" s="437" t="s">
        <v>301</v>
      </c>
      <c r="C339" s="437">
        <v>56287</v>
      </c>
      <c r="D339" s="438" t="s">
        <v>1585</v>
      </c>
      <c r="E339" s="439" t="s">
        <v>236</v>
      </c>
      <c r="F339" s="439" t="s">
        <v>236</v>
      </c>
      <c r="G339" s="439" t="s">
        <v>236</v>
      </c>
    </row>
    <row r="340" spans="1:7" x14ac:dyDescent="0.25">
      <c r="A340" s="437" t="s">
        <v>332</v>
      </c>
      <c r="B340" s="437" t="s">
        <v>271</v>
      </c>
      <c r="C340" s="437">
        <v>56289</v>
      </c>
      <c r="D340" s="438" t="s">
        <v>1586</v>
      </c>
      <c r="E340" s="439" t="s">
        <v>236</v>
      </c>
      <c r="F340" s="439" t="s">
        <v>236</v>
      </c>
      <c r="G340" s="439" t="s">
        <v>236</v>
      </c>
    </row>
    <row r="341" spans="1:7" x14ac:dyDescent="0.25">
      <c r="A341" s="437" t="s">
        <v>337</v>
      </c>
      <c r="B341" s="437" t="s">
        <v>279</v>
      </c>
      <c r="C341" s="437">
        <v>56291</v>
      </c>
      <c r="D341" s="438" t="s">
        <v>1587</v>
      </c>
      <c r="E341" s="439" t="s">
        <v>236</v>
      </c>
      <c r="F341" s="439" t="s">
        <v>236</v>
      </c>
      <c r="G341" s="439" t="s">
        <v>236</v>
      </c>
    </row>
    <row r="342" spans="1:7" x14ac:dyDescent="0.25">
      <c r="A342" s="437" t="s">
        <v>337</v>
      </c>
      <c r="B342" s="437" t="s">
        <v>301</v>
      </c>
      <c r="C342" s="437">
        <v>56292</v>
      </c>
      <c r="D342" s="438" t="s">
        <v>1588</v>
      </c>
      <c r="E342" s="439" t="s">
        <v>236</v>
      </c>
      <c r="F342" s="439" t="s">
        <v>236</v>
      </c>
      <c r="G342" s="439" t="s">
        <v>236</v>
      </c>
    </row>
    <row r="343" spans="1:7" x14ac:dyDescent="0.25">
      <c r="A343" s="437" t="s">
        <v>337</v>
      </c>
      <c r="B343" s="437" t="s">
        <v>301</v>
      </c>
      <c r="C343" s="437">
        <v>56293</v>
      </c>
      <c r="D343" s="438" t="s">
        <v>1589</v>
      </c>
      <c r="E343" s="439" t="s">
        <v>236</v>
      </c>
      <c r="F343" s="439" t="s">
        <v>236</v>
      </c>
      <c r="G343" s="439" t="s">
        <v>236</v>
      </c>
    </row>
    <row r="344" spans="1:7" x14ac:dyDescent="0.25">
      <c r="A344" s="437" t="s">
        <v>337</v>
      </c>
      <c r="B344" s="437" t="s">
        <v>301</v>
      </c>
      <c r="C344" s="437">
        <v>56294</v>
      </c>
      <c r="D344" s="438" t="s">
        <v>1590</v>
      </c>
      <c r="E344" s="439" t="s">
        <v>236</v>
      </c>
      <c r="F344" s="439" t="s">
        <v>236</v>
      </c>
      <c r="G344" s="439" t="s">
        <v>236</v>
      </c>
    </row>
    <row r="345" spans="1:7" x14ac:dyDescent="0.25">
      <c r="A345" s="437" t="s">
        <v>334</v>
      </c>
      <c r="B345" s="437" t="s">
        <v>249</v>
      </c>
      <c r="C345" s="437">
        <v>56295</v>
      </c>
      <c r="D345" s="438" t="s">
        <v>1591</v>
      </c>
      <c r="E345" s="439" t="s">
        <v>236</v>
      </c>
      <c r="F345" s="439" t="s">
        <v>236</v>
      </c>
      <c r="G345" s="439" t="s">
        <v>236</v>
      </c>
    </row>
    <row r="346" spans="1:7" x14ac:dyDescent="0.25">
      <c r="A346" s="437" t="s">
        <v>335</v>
      </c>
      <c r="B346" s="437" t="s">
        <v>315</v>
      </c>
      <c r="C346" s="437">
        <v>56296</v>
      </c>
      <c r="D346" s="438" t="s">
        <v>1592</v>
      </c>
      <c r="E346" s="439" t="s">
        <v>236</v>
      </c>
      <c r="F346" s="439" t="s">
        <v>236</v>
      </c>
      <c r="G346" s="439" t="s">
        <v>236</v>
      </c>
    </row>
    <row r="347" spans="1:7" x14ac:dyDescent="0.25">
      <c r="A347" s="437" t="s">
        <v>334</v>
      </c>
      <c r="B347" s="437" t="s">
        <v>324</v>
      </c>
      <c r="C347" s="437">
        <v>56297</v>
      </c>
      <c r="D347" s="438" t="s">
        <v>1593</v>
      </c>
      <c r="E347" s="439" t="s">
        <v>236</v>
      </c>
      <c r="F347" s="439" t="s">
        <v>236</v>
      </c>
      <c r="G347" s="439" t="s">
        <v>236</v>
      </c>
    </row>
    <row r="348" spans="1:7" x14ac:dyDescent="0.25">
      <c r="A348" s="437" t="s">
        <v>335</v>
      </c>
      <c r="B348" s="437" t="s">
        <v>263</v>
      </c>
      <c r="C348" s="437">
        <v>56309</v>
      </c>
      <c r="D348" s="438" t="s">
        <v>1594</v>
      </c>
      <c r="E348" s="439" t="s">
        <v>236</v>
      </c>
      <c r="F348" s="439" t="s">
        <v>236</v>
      </c>
      <c r="G348" s="439" t="s">
        <v>236</v>
      </c>
    </row>
    <row r="349" spans="1:7" x14ac:dyDescent="0.25">
      <c r="A349" s="437" t="s">
        <v>326</v>
      </c>
      <c r="B349" s="437" t="s">
        <v>310</v>
      </c>
      <c r="C349" s="437">
        <v>56310</v>
      </c>
      <c r="D349" s="438" t="s">
        <v>1595</v>
      </c>
      <c r="E349" s="439" t="s">
        <v>236</v>
      </c>
      <c r="F349" s="439" t="s">
        <v>236</v>
      </c>
      <c r="G349" s="439" t="s">
        <v>236</v>
      </c>
    </row>
    <row r="350" spans="1:7" x14ac:dyDescent="0.25">
      <c r="A350" s="437" t="s">
        <v>335</v>
      </c>
      <c r="B350" s="437" t="s">
        <v>263</v>
      </c>
      <c r="C350" s="437">
        <v>56311</v>
      </c>
      <c r="D350" s="438" t="s">
        <v>1596</v>
      </c>
      <c r="E350" s="439" t="s">
        <v>236</v>
      </c>
      <c r="F350" s="439" t="s">
        <v>236</v>
      </c>
      <c r="G350" s="439" t="s">
        <v>236</v>
      </c>
    </row>
    <row r="351" spans="1:7" x14ac:dyDescent="0.25">
      <c r="A351" s="437" t="s">
        <v>327</v>
      </c>
      <c r="B351" s="437" t="s">
        <v>285</v>
      </c>
      <c r="C351" s="437">
        <v>56313</v>
      </c>
      <c r="D351" s="438" t="s">
        <v>1597</v>
      </c>
      <c r="E351" s="439" t="s">
        <v>236</v>
      </c>
      <c r="F351" s="439" t="s">
        <v>236</v>
      </c>
      <c r="G351" s="439" t="s">
        <v>236</v>
      </c>
    </row>
    <row r="352" spans="1:7" x14ac:dyDescent="0.25">
      <c r="A352" s="437" t="s">
        <v>329</v>
      </c>
      <c r="B352" s="437" t="s">
        <v>286</v>
      </c>
      <c r="C352" s="437">
        <v>56314</v>
      </c>
      <c r="D352" s="438" t="s">
        <v>1598</v>
      </c>
      <c r="E352" s="439" t="s">
        <v>236</v>
      </c>
      <c r="F352" s="439" t="s">
        <v>236</v>
      </c>
      <c r="G352" s="439" t="s">
        <v>236</v>
      </c>
    </row>
    <row r="353" spans="1:7" x14ac:dyDescent="0.25">
      <c r="A353" s="437" t="s">
        <v>335</v>
      </c>
      <c r="B353" s="437" t="s">
        <v>258</v>
      </c>
      <c r="C353" s="437">
        <v>56315</v>
      </c>
      <c r="D353" s="438" t="s">
        <v>1599</v>
      </c>
      <c r="E353" s="439" t="s">
        <v>236</v>
      </c>
      <c r="F353" s="439" t="s">
        <v>236</v>
      </c>
      <c r="G353" s="439" t="s">
        <v>236</v>
      </c>
    </row>
    <row r="354" spans="1:7" x14ac:dyDescent="0.25">
      <c r="A354" s="437" t="s">
        <v>329</v>
      </c>
      <c r="B354" s="437" t="s">
        <v>314</v>
      </c>
      <c r="C354" s="437">
        <v>56318</v>
      </c>
      <c r="D354" s="438" t="s">
        <v>1600</v>
      </c>
      <c r="E354" s="439" t="s">
        <v>236</v>
      </c>
      <c r="F354" s="439" t="s">
        <v>236</v>
      </c>
      <c r="G354" s="439" t="s">
        <v>236</v>
      </c>
    </row>
    <row r="355" spans="1:7" x14ac:dyDescent="0.25">
      <c r="A355" s="437" t="s">
        <v>326</v>
      </c>
      <c r="B355" s="437" t="s">
        <v>310</v>
      </c>
      <c r="C355" s="437">
        <v>56321</v>
      </c>
      <c r="D355" s="438" t="s">
        <v>1601</v>
      </c>
      <c r="E355" s="439" t="s">
        <v>236</v>
      </c>
      <c r="F355" s="439" t="s">
        <v>236</v>
      </c>
      <c r="G355" s="439" t="s">
        <v>236</v>
      </c>
    </row>
    <row r="356" spans="1:7" x14ac:dyDescent="0.25">
      <c r="A356" s="437" t="s">
        <v>335</v>
      </c>
      <c r="B356" s="437" t="s">
        <v>298</v>
      </c>
      <c r="C356" s="437">
        <v>56323</v>
      </c>
      <c r="D356" s="438" t="s">
        <v>1602</v>
      </c>
      <c r="E356" s="439" t="s">
        <v>236</v>
      </c>
      <c r="F356" s="439" t="s">
        <v>236</v>
      </c>
      <c r="G356" s="439" t="s">
        <v>236</v>
      </c>
    </row>
    <row r="357" spans="1:7" x14ac:dyDescent="0.25">
      <c r="A357" s="437" t="s">
        <v>326</v>
      </c>
      <c r="B357" s="437" t="s">
        <v>310</v>
      </c>
      <c r="C357" s="437">
        <v>56325</v>
      </c>
      <c r="D357" s="438" t="s">
        <v>1603</v>
      </c>
      <c r="E357" s="439" t="s">
        <v>236</v>
      </c>
      <c r="F357" s="439" t="s">
        <v>236</v>
      </c>
      <c r="G357" s="439" t="s">
        <v>236</v>
      </c>
    </row>
    <row r="358" spans="1:7" x14ac:dyDescent="0.25">
      <c r="A358" s="437" t="s">
        <v>335</v>
      </c>
      <c r="B358" s="437" t="s">
        <v>258</v>
      </c>
      <c r="C358" s="437">
        <v>56327</v>
      </c>
      <c r="D358" s="438" t="s">
        <v>1604</v>
      </c>
      <c r="E358" s="439" t="s">
        <v>236</v>
      </c>
      <c r="F358" s="439" t="s">
        <v>236</v>
      </c>
      <c r="G358" s="439" t="s">
        <v>236</v>
      </c>
    </row>
    <row r="359" spans="1:7" x14ac:dyDescent="0.25">
      <c r="A359" s="437" t="s">
        <v>329</v>
      </c>
      <c r="B359" s="437" t="s">
        <v>286</v>
      </c>
      <c r="C359" s="437">
        <v>56328</v>
      </c>
      <c r="D359" s="438" t="s">
        <v>1605</v>
      </c>
      <c r="E359" s="439" t="s">
        <v>236</v>
      </c>
      <c r="F359" s="439" t="s">
        <v>236</v>
      </c>
      <c r="G359" s="439" t="s">
        <v>236</v>
      </c>
    </row>
    <row r="360" spans="1:7" x14ac:dyDescent="0.25">
      <c r="A360" s="437" t="s">
        <v>327</v>
      </c>
      <c r="B360" s="437" t="s">
        <v>285</v>
      </c>
      <c r="C360" s="437">
        <v>56330</v>
      </c>
      <c r="D360" s="438" t="s">
        <v>1606</v>
      </c>
      <c r="E360" s="439" t="s">
        <v>236</v>
      </c>
      <c r="F360" s="439" t="s">
        <v>236</v>
      </c>
      <c r="G360" s="439" t="s">
        <v>236</v>
      </c>
    </row>
    <row r="361" spans="1:7" x14ac:dyDescent="0.25">
      <c r="A361" s="437" t="s">
        <v>326</v>
      </c>
      <c r="B361" s="437" t="s">
        <v>310</v>
      </c>
      <c r="C361" s="437">
        <v>56331</v>
      </c>
      <c r="D361" s="438" t="s">
        <v>1607</v>
      </c>
      <c r="E361" s="439" t="s">
        <v>236</v>
      </c>
      <c r="F361" s="439" t="s">
        <v>236</v>
      </c>
      <c r="G361" s="439" t="s">
        <v>236</v>
      </c>
    </row>
    <row r="362" spans="1:7" x14ac:dyDescent="0.25">
      <c r="A362" s="437" t="s">
        <v>326</v>
      </c>
      <c r="B362" s="437" t="s">
        <v>310</v>
      </c>
      <c r="C362" s="437">
        <v>56335</v>
      </c>
      <c r="D362" s="438" t="s">
        <v>1608</v>
      </c>
      <c r="E362" s="439" t="s">
        <v>236</v>
      </c>
      <c r="F362" s="439" t="s">
        <v>236</v>
      </c>
      <c r="G362" s="439" t="s">
        <v>236</v>
      </c>
    </row>
    <row r="363" spans="1:7" x14ac:dyDescent="0.25">
      <c r="A363" s="437" t="s">
        <v>329</v>
      </c>
      <c r="B363" s="437" t="s">
        <v>314</v>
      </c>
      <c r="C363" s="437">
        <v>56336</v>
      </c>
      <c r="D363" s="438" t="s">
        <v>1609</v>
      </c>
      <c r="E363" s="439" t="s">
        <v>236</v>
      </c>
      <c r="F363" s="439" t="s">
        <v>236</v>
      </c>
      <c r="G363" s="439" t="s">
        <v>236</v>
      </c>
    </row>
    <row r="364" spans="1:7" x14ac:dyDescent="0.25">
      <c r="A364" s="437" t="s">
        <v>335</v>
      </c>
      <c r="B364" s="437" t="s">
        <v>263</v>
      </c>
      <c r="C364" s="437">
        <v>56339</v>
      </c>
      <c r="D364" s="438" t="s">
        <v>1610</v>
      </c>
      <c r="E364" s="439" t="s">
        <v>236</v>
      </c>
      <c r="F364" s="439" t="s">
        <v>236</v>
      </c>
      <c r="G364" s="439" t="s">
        <v>236</v>
      </c>
    </row>
    <row r="365" spans="1:7" x14ac:dyDescent="0.25">
      <c r="A365" s="437" t="s">
        <v>326</v>
      </c>
      <c r="B365" s="437" t="s">
        <v>310</v>
      </c>
      <c r="C365" s="437">
        <v>56340</v>
      </c>
      <c r="D365" s="438" t="s">
        <v>1611</v>
      </c>
      <c r="E365" s="439" t="s">
        <v>236</v>
      </c>
      <c r="F365" s="439" t="s">
        <v>236</v>
      </c>
      <c r="G365" s="439" t="s">
        <v>236</v>
      </c>
    </row>
    <row r="366" spans="1:7" x14ac:dyDescent="0.25">
      <c r="A366" s="437" t="s">
        <v>335</v>
      </c>
      <c r="B366" s="437" t="s">
        <v>258</v>
      </c>
      <c r="C366" s="437">
        <v>56343</v>
      </c>
      <c r="D366" s="438" t="s">
        <v>1612</v>
      </c>
      <c r="E366" s="439" t="s">
        <v>236</v>
      </c>
      <c r="F366" s="439" t="s">
        <v>236</v>
      </c>
      <c r="G366" s="439" t="s">
        <v>236</v>
      </c>
    </row>
    <row r="367" spans="1:7" x14ac:dyDescent="0.25">
      <c r="A367" s="437" t="s">
        <v>329</v>
      </c>
      <c r="B367" s="437" t="s">
        <v>286</v>
      </c>
      <c r="C367" s="437">
        <v>56345</v>
      </c>
      <c r="D367" s="438" t="s">
        <v>1613</v>
      </c>
      <c r="E367" s="439" t="s">
        <v>236</v>
      </c>
      <c r="F367" s="439" t="s">
        <v>236</v>
      </c>
      <c r="G367" s="439" t="s">
        <v>236</v>
      </c>
    </row>
    <row r="368" spans="1:7" x14ac:dyDescent="0.25">
      <c r="A368" s="437" t="s">
        <v>335</v>
      </c>
      <c r="B368" s="437" t="s">
        <v>298</v>
      </c>
      <c r="C368" s="437">
        <v>56349</v>
      </c>
      <c r="D368" s="438" t="s">
        <v>1614</v>
      </c>
      <c r="E368" s="439" t="s">
        <v>236</v>
      </c>
      <c r="F368" s="439" t="s">
        <v>236</v>
      </c>
      <c r="G368" s="439" t="s">
        <v>236</v>
      </c>
    </row>
    <row r="369" spans="1:7" x14ac:dyDescent="0.25">
      <c r="A369" s="437" t="s">
        <v>325</v>
      </c>
      <c r="B369" s="437" t="s">
        <v>238</v>
      </c>
      <c r="C369" s="437">
        <v>56350</v>
      </c>
      <c r="D369" s="438" t="s">
        <v>1615</v>
      </c>
      <c r="E369" s="439" t="s">
        <v>236</v>
      </c>
      <c r="F369" s="439" t="s">
        <v>236</v>
      </c>
      <c r="G369" s="439" t="s">
        <v>236</v>
      </c>
    </row>
    <row r="370" spans="1:7" x14ac:dyDescent="0.25">
      <c r="A370" s="437" t="s">
        <v>326</v>
      </c>
      <c r="B370" s="437" t="s">
        <v>310</v>
      </c>
      <c r="C370" s="437">
        <v>56352</v>
      </c>
      <c r="D370" s="438" t="s">
        <v>1616</v>
      </c>
      <c r="E370" s="439" t="s">
        <v>236</v>
      </c>
      <c r="F370" s="439" t="s">
        <v>236</v>
      </c>
      <c r="G370" s="439" t="s">
        <v>236</v>
      </c>
    </row>
    <row r="371" spans="1:7" x14ac:dyDescent="0.25">
      <c r="A371" s="437" t="s">
        <v>335</v>
      </c>
      <c r="B371" s="437" t="s">
        <v>258</v>
      </c>
      <c r="C371" s="437">
        <v>56354</v>
      </c>
      <c r="D371" s="438" t="s">
        <v>1617</v>
      </c>
      <c r="E371" s="439" t="s">
        <v>236</v>
      </c>
      <c r="F371" s="439" t="s">
        <v>236</v>
      </c>
      <c r="G371" s="439" t="s">
        <v>236</v>
      </c>
    </row>
    <row r="372" spans="1:7" x14ac:dyDescent="0.25">
      <c r="A372" s="437" t="s">
        <v>335</v>
      </c>
      <c r="B372" s="437" t="s">
        <v>258</v>
      </c>
      <c r="C372" s="437">
        <v>56355</v>
      </c>
      <c r="D372" s="438" t="s">
        <v>1618</v>
      </c>
      <c r="E372" s="439" t="s">
        <v>236</v>
      </c>
      <c r="F372" s="439" t="s">
        <v>236</v>
      </c>
      <c r="G372" s="439" t="s">
        <v>236</v>
      </c>
    </row>
    <row r="373" spans="1:7" x14ac:dyDescent="0.25">
      <c r="A373" s="437" t="s">
        <v>326</v>
      </c>
      <c r="B373" s="437" t="s">
        <v>310</v>
      </c>
      <c r="C373" s="437">
        <v>56356</v>
      </c>
      <c r="D373" s="438" t="s">
        <v>1619</v>
      </c>
      <c r="E373" s="439" t="s">
        <v>236</v>
      </c>
      <c r="F373" s="439" t="s">
        <v>236</v>
      </c>
      <c r="G373" s="439" t="s">
        <v>236</v>
      </c>
    </row>
    <row r="374" spans="1:7" x14ac:dyDescent="0.25">
      <c r="A374" s="437" t="s">
        <v>326</v>
      </c>
      <c r="B374" s="437" t="s">
        <v>242</v>
      </c>
      <c r="C374" s="437">
        <v>56357</v>
      </c>
      <c r="D374" s="438" t="s">
        <v>1620</v>
      </c>
      <c r="E374" s="439" t="s">
        <v>236</v>
      </c>
      <c r="F374" s="439" t="s">
        <v>236</v>
      </c>
      <c r="G374" s="439" t="s">
        <v>236</v>
      </c>
    </row>
    <row r="375" spans="1:7" x14ac:dyDescent="0.25">
      <c r="A375" s="437" t="s">
        <v>327</v>
      </c>
      <c r="B375" s="437" t="s">
        <v>285</v>
      </c>
      <c r="C375" s="437">
        <v>56363</v>
      </c>
      <c r="D375" s="438" t="s">
        <v>1621</v>
      </c>
      <c r="E375" s="439" t="s">
        <v>236</v>
      </c>
      <c r="F375" s="439" t="s">
        <v>236</v>
      </c>
      <c r="G375" s="439" t="s">
        <v>236</v>
      </c>
    </row>
    <row r="376" spans="1:7" x14ac:dyDescent="0.25">
      <c r="A376" s="437" t="s">
        <v>326</v>
      </c>
      <c r="B376" s="437" t="s">
        <v>242</v>
      </c>
      <c r="C376" s="437">
        <v>56367</v>
      </c>
      <c r="D376" s="438" t="s">
        <v>1622</v>
      </c>
      <c r="E376" s="439" t="s">
        <v>236</v>
      </c>
      <c r="F376" s="439" t="s">
        <v>236</v>
      </c>
      <c r="G376" s="439" t="s">
        <v>236</v>
      </c>
    </row>
    <row r="377" spans="1:7" x14ac:dyDescent="0.25">
      <c r="A377" s="437" t="s">
        <v>326</v>
      </c>
      <c r="B377" s="437" t="s">
        <v>310</v>
      </c>
      <c r="C377" s="437">
        <v>56369</v>
      </c>
      <c r="D377" s="438" t="s">
        <v>1623</v>
      </c>
      <c r="E377" s="439" t="s">
        <v>236</v>
      </c>
      <c r="F377" s="439" t="s">
        <v>236</v>
      </c>
      <c r="G377" s="439" t="s">
        <v>236</v>
      </c>
    </row>
    <row r="378" spans="1:7" x14ac:dyDescent="0.25">
      <c r="A378" s="437" t="s">
        <v>326</v>
      </c>
      <c r="B378" s="437" t="s">
        <v>310</v>
      </c>
      <c r="C378" s="437">
        <v>56371</v>
      </c>
      <c r="D378" s="438" t="s">
        <v>1624</v>
      </c>
      <c r="E378" s="439" t="s">
        <v>236</v>
      </c>
      <c r="F378" s="439" t="s">
        <v>236</v>
      </c>
      <c r="G378" s="439" t="s">
        <v>236</v>
      </c>
    </row>
    <row r="379" spans="1:7" x14ac:dyDescent="0.25">
      <c r="A379" s="437" t="s">
        <v>326</v>
      </c>
      <c r="B379" s="437" t="s">
        <v>310</v>
      </c>
      <c r="C379" s="437">
        <v>56374</v>
      </c>
      <c r="D379" s="438" t="s">
        <v>1625</v>
      </c>
      <c r="E379" s="439" t="s">
        <v>236</v>
      </c>
      <c r="F379" s="439" t="s">
        <v>236</v>
      </c>
      <c r="G379" s="439" t="s">
        <v>236</v>
      </c>
    </row>
    <row r="380" spans="1:7" x14ac:dyDescent="0.25">
      <c r="A380" s="437" t="s">
        <v>326</v>
      </c>
      <c r="B380" s="437" t="s">
        <v>310</v>
      </c>
      <c r="C380" s="437">
        <v>56375</v>
      </c>
      <c r="D380" s="438" t="s">
        <v>1626</v>
      </c>
      <c r="E380" s="439" t="s">
        <v>236</v>
      </c>
      <c r="F380" s="439" t="s">
        <v>236</v>
      </c>
      <c r="G380" s="439" t="s">
        <v>236</v>
      </c>
    </row>
    <row r="381" spans="1:7" x14ac:dyDescent="0.25">
      <c r="A381" s="437" t="s">
        <v>326</v>
      </c>
      <c r="B381" s="437" t="s">
        <v>310</v>
      </c>
      <c r="C381" s="437">
        <v>56376</v>
      </c>
      <c r="D381" s="438" t="s">
        <v>1627</v>
      </c>
      <c r="E381" s="439" t="s">
        <v>236</v>
      </c>
      <c r="F381" s="439" t="s">
        <v>236</v>
      </c>
      <c r="G381" s="439" t="s">
        <v>236</v>
      </c>
    </row>
    <row r="382" spans="1:7" x14ac:dyDescent="0.25">
      <c r="A382" s="437" t="s">
        <v>335</v>
      </c>
      <c r="B382" s="437" t="s">
        <v>298</v>
      </c>
      <c r="C382" s="437">
        <v>56381</v>
      </c>
      <c r="D382" s="438" t="s">
        <v>1628</v>
      </c>
      <c r="E382" s="439" t="s">
        <v>236</v>
      </c>
      <c r="F382" s="439" t="s">
        <v>236</v>
      </c>
      <c r="G382" s="439" t="s">
        <v>236</v>
      </c>
    </row>
    <row r="383" spans="1:7" x14ac:dyDescent="0.25">
      <c r="A383" s="437" t="s">
        <v>329</v>
      </c>
      <c r="B383" s="437" t="s">
        <v>286</v>
      </c>
      <c r="C383" s="437">
        <v>56382</v>
      </c>
      <c r="D383" s="438" t="s">
        <v>1629</v>
      </c>
      <c r="E383" s="439" t="s">
        <v>236</v>
      </c>
      <c r="F383" s="439" t="s">
        <v>236</v>
      </c>
      <c r="G383" s="439" t="s">
        <v>236</v>
      </c>
    </row>
    <row r="384" spans="1:7" x14ac:dyDescent="0.25">
      <c r="A384" s="437" t="s">
        <v>329</v>
      </c>
      <c r="B384" s="437" t="s">
        <v>286</v>
      </c>
      <c r="C384" s="437">
        <v>56384</v>
      </c>
      <c r="D384" s="438" t="s">
        <v>1630</v>
      </c>
      <c r="E384" s="439" t="s">
        <v>236</v>
      </c>
      <c r="F384" s="439" t="s">
        <v>236</v>
      </c>
      <c r="G384" s="439" t="s">
        <v>236</v>
      </c>
    </row>
    <row r="385" spans="1:7" x14ac:dyDescent="0.25">
      <c r="A385" s="437" t="s">
        <v>335</v>
      </c>
      <c r="B385" s="437" t="s">
        <v>298</v>
      </c>
      <c r="C385" s="437">
        <v>56385</v>
      </c>
      <c r="D385" s="438" t="s">
        <v>1631</v>
      </c>
      <c r="E385" s="439" t="s">
        <v>236</v>
      </c>
      <c r="F385" s="439" t="s">
        <v>236</v>
      </c>
      <c r="G385" s="439" t="s">
        <v>236</v>
      </c>
    </row>
    <row r="386" spans="1:7" x14ac:dyDescent="0.25">
      <c r="A386" s="437" t="s">
        <v>327</v>
      </c>
      <c r="B386" s="437" t="s">
        <v>285</v>
      </c>
      <c r="C386" s="437">
        <v>56386</v>
      </c>
      <c r="D386" s="438" t="s">
        <v>1632</v>
      </c>
      <c r="E386" s="439" t="s">
        <v>236</v>
      </c>
      <c r="F386" s="439" t="s">
        <v>236</v>
      </c>
      <c r="G386" s="439" t="s">
        <v>236</v>
      </c>
    </row>
    <row r="387" spans="1:7" x14ac:dyDescent="0.25">
      <c r="A387" s="437" t="s">
        <v>326</v>
      </c>
      <c r="B387" s="437" t="s">
        <v>310</v>
      </c>
      <c r="C387" s="437">
        <v>56387</v>
      </c>
      <c r="D387" s="438" t="s">
        <v>1633</v>
      </c>
      <c r="E387" s="439" t="s">
        <v>236</v>
      </c>
      <c r="F387" s="439" t="s">
        <v>236</v>
      </c>
      <c r="G387" s="439" t="s">
        <v>236</v>
      </c>
    </row>
    <row r="388" spans="1:7" x14ac:dyDescent="0.25">
      <c r="A388" s="437" t="s">
        <v>329</v>
      </c>
      <c r="B388" s="437" t="s">
        <v>314</v>
      </c>
      <c r="C388" s="437">
        <v>56389</v>
      </c>
      <c r="D388" s="438" t="s">
        <v>1634</v>
      </c>
      <c r="E388" s="439" t="s">
        <v>236</v>
      </c>
      <c r="F388" s="439" t="s">
        <v>236</v>
      </c>
      <c r="G388" s="439" t="s">
        <v>236</v>
      </c>
    </row>
    <row r="389" spans="1:7" x14ac:dyDescent="0.25">
      <c r="A389" s="437" t="s">
        <v>329</v>
      </c>
      <c r="B389" s="437" t="s">
        <v>314</v>
      </c>
      <c r="C389" s="437">
        <v>56434</v>
      </c>
      <c r="D389" s="438" t="s">
        <v>1635</v>
      </c>
      <c r="E389" s="439" t="s">
        <v>236</v>
      </c>
      <c r="F389" s="439" t="s">
        <v>236</v>
      </c>
      <c r="G389" s="439" t="s">
        <v>236</v>
      </c>
    </row>
    <row r="390" spans="1:7" x14ac:dyDescent="0.25">
      <c r="A390" s="437" t="s">
        <v>329</v>
      </c>
      <c r="B390" s="437" t="s">
        <v>255</v>
      </c>
      <c r="C390" s="437">
        <v>56442</v>
      </c>
      <c r="D390" s="438" t="s">
        <v>1636</v>
      </c>
      <c r="E390" s="439" t="s">
        <v>236</v>
      </c>
      <c r="F390" s="439" t="s">
        <v>236</v>
      </c>
      <c r="G390" s="439" t="s">
        <v>236</v>
      </c>
    </row>
    <row r="391" spans="1:7" x14ac:dyDescent="0.25">
      <c r="A391" s="437" t="s">
        <v>329</v>
      </c>
      <c r="B391" s="437" t="s">
        <v>286</v>
      </c>
      <c r="C391" s="437">
        <v>56443</v>
      </c>
      <c r="D391" s="438" t="s">
        <v>1637</v>
      </c>
      <c r="E391" s="439" t="s">
        <v>236</v>
      </c>
      <c r="F391" s="439" t="s">
        <v>236</v>
      </c>
      <c r="G391" s="439" t="s">
        <v>236</v>
      </c>
    </row>
    <row r="392" spans="1:7" x14ac:dyDescent="0.25">
      <c r="A392" s="437" t="s">
        <v>329</v>
      </c>
      <c r="B392" s="437" t="s">
        <v>255</v>
      </c>
      <c r="C392" s="437">
        <v>56444</v>
      </c>
      <c r="D392" s="438" t="s">
        <v>1638</v>
      </c>
      <c r="E392" s="439" t="s">
        <v>236</v>
      </c>
      <c r="F392" s="439" t="s">
        <v>236</v>
      </c>
      <c r="G392" s="439" t="s">
        <v>236</v>
      </c>
    </row>
    <row r="393" spans="1:7" x14ac:dyDescent="0.25">
      <c r="A393" s="437" t="s">
        <v>329</v>
      </c>
      <c r="B393" s="437" t="s">
        <v>255</v>
      </c>
      <c r="C393" s="437">
        <v>56447</v>
      </c>
      <c r="D393" s="438" t="s">
        <v>1639</v>
      </c>
      <c r="E393" s="439" t="s">
        <v>236</v>
      </c>
      <c r="F393" s="439" t="s">
        <v>236</v>
      </c>
      <c r="G393" s="439" t="s">
        <v>236</v>
      </c>
    </row>
    <row r="394" spans="1:7" x14ac:dyDescent="0.25">
      <c r="A394" s="437" t="s">
        <v>329</v>
      </c>
      <c r="B394" s="437" t="s">
        <v>255</v>
      </c>
      <c r="C394" s="437">
        <v>56448</v>
      </c>
      <c r="D394" s="438" t="s">
        <v>1640</v>
      </c>
      <c r="E394" s="439" t="s">
        <v>236</v>
      </c>
      <c r="F394" s="439" t="s">
        <v>236</v>
      </c>
      <c r="G394" s="439" t="s">
        <v>236</v>
      </c>
    </row>
    <row r="395" spans="1:7" x14ac:dyDescent="0.25">
      <c r="A395" s="437" t="s">
        <v>329</v>
      </c>
      <c r="B395" s="437" t="s">
        <v>255</v>
      </c>
      <c r="C395" s="437">
        <v>56449</v>
      </c>
      <c r="D395" s="438" t="s">
        <v>1641</v>
      </c>
      <c r="E395" s="439" t="s">
        <v>236</v>
      </c>
      <c r="F395" s="439" t="s">
        <v>236</v>
      </c>
      <c r="G395" s="439" t="s">
        <v>236</v>
      </c>
    </row>
    <row r="396" spans="1:7" x14ac:dyDescent="0.25">
      <c r="A396" s="437" t="s">
        <v>329</v>
      </c>
      <c r="B396" s="437" t="s">
        <v>255</v>
      </c>
      <c r="C396" s="437">
        <v>56450</v>
      </c>
      <c r="D396" s="438" t="s">
        <v>1642</v>
      </c>
      <c r="E396" s="439" t="s">
        <v>236</v>
      </c>
      <c r="F396" s="439" t="s">
        <v>236</v>
      </c>
      <c r="G396" s="439" t="s">
        <v>236</v>
      </c>
    </row>
    <row r="397" spans="1:7" x14ac:dyDescent="0.25">
      <c r="A397" s="437" t="s">
        <v>329</v>
      </c>
      <c r="B397" s="437" t="s">
        <v>314</v>
      </c>
      <c r="C397" s="437">
        <v>56453</v>
      </c>
      <c r="D397" s="438" t="s">
        <v>1643</v>
      </c>
      <c r="E397" s="439" t="s">
        <v>236</v>
      </c>
      <c r="F397" s="439" t="s">
        <v>236</v>
      </c>
      <c r="G397" s="439" t="s">
        <v>236</v>
      </c>
    </row>
    <row r="398" spans="1:7" x14ac:dyDescent="0.25">
      <c r="A398" s="437" t="s">
        <v>329</v>
      </c>
      <c r="B398" s="437" t="s">
        <v>255</v>
      </c>
      <c r="C398" s="437">
        <v>56455</v>
      </c>
      <c r="D398" s="438" t="s">
        <v>1644</v>
      </c>
      <c r="E398" s="439" t="s">
        <v>236</v>
      </c>
      <c r="F398" s="439" t="s">
        <v>236</v>
      </c>
      <c r="G398" s="439" t="s">
        <v>236</v>
      </c>
    </row>
    <row r="399" spans="1:7" x14ac:dyDescent="0.25">
      <c r="A399" s="437" t="s">
        <v>328</v>
      </c>
      <c r="B399" s="437" t="s">
        <v>266</v>
      </c>
      <c r="C399" s="437">
        <v>56458</v>
      </c>
      <c r="D399" s="438" t="s">
        <v>1645</v>
      </c>
      <c r="E399" s="439" t="s">
        <v>236</v>
      </c>
      <c r="F399" s="439" t="s">
        <v>236</v>
      </c>
      <c r="G399" s="439" t="s">
        <v>236</v>
      </c>
    </row>
    <row r="400" spans="1:7" x14ac:dyDescent="0.25">
      <c r="A400" s="437" t="s">
        <v>325</v>
      </c>
      <c r="B400" s="437" t="s">
        <v>238</v>
      </c>
      <c r="C400" s="437">
        <v>56469</v>
      </c>
      <c r="D400" s="438" t="s">
        <v>1646</v>
      </c>
      <c r="E400" s="439" t="s">
        <v>236</v>
      </c>
      <c r="F400" s="439" t="s">
        <v>236</v>
      </c>
      <c r="G400" s="439" t="s">
        <v>236</v>
      </c>
    </row>
    <row r="401" spans="1:7" x14ac:dyDescent="0.25">
      <c r="A401" s="437" t="s">
        <v>335</v>
      </c>
      <c r="B401" s="437" t="s">
        <v>251</v>
      </c>
      <c r="C401" s="437">
        <v>56514</v>
      </c>
      <c r="D401" s="438" t="s">
        <v>1647</v>
      </c>
      <c r="E401" s="439" t="s">
        <v>236</v>
      </c>
      <c r="F401" s="439" t="s">
        <v>236</v>
      </c>
      <c r="G401" s="439" t="s">
        <v>236</v>
      </c>
    </row>
    <row r="402" spans="1:7" x14ac:dyDescent="0.25">
      <c r="A402" s="437" t="s">
        <v>335</v>
      </c>
      <c r="B402" s="437" t="s">
        <v>293</v>
      </c>
      <c r="C402" s="437">
        <v>56515</v>
      </c>
      <c r="D402" s="438" t="s">
        <v>1648</v>
      </c>
      <c r="E402" s="439" t="s">
        <v>236</v>
      </c>
      <c r="F402" s="439" t="s">
        <v>236</v>
      </c>
      <c r="G402" s="439" t="s">
        <v>236</v>
      </c>
    </row>
    <row r="403" spans="1:7" x14ac:dyDescent="0.25">
      <c r="A403" s="437" t="s">
        <v>328</v>
      </c>
      <c r="B403" s="437" t="s">
        <v>281</v>
      </c>
      <c r="C403" s="437">
        <v>56516</v>
      </c>
      <c r="D403" s="438" t="s">
        <v>1649</v>
      </c>
      <c r="E403" s="439" t="s">
        <v>236</v>
      </c>
      <c r="F403" s="439" t="s">
        <v>236</v>
      </c>
      <c r="G403" s="439" t="s">
        <v>236</v>
      </c>
    </row>
    <row r="404" spans="1:7" x14ac:dyDescent="0.25">
      <c r="A404" s="437" t="s">
        <v>330</v>
      </c>
      <c r="B404" s="437" t="s">
        <v>297</v>
      </c>
      <c r="C404" s="437">
        <v>56517</v>
      </c>
      <c r="D404" s="438" t="s">
        <v>1650</v>
      </c>
      <c r="E404" s="439" t="s">
        <v>236</v>
      </c>
      <c r="F404" s="439" t="s">
        <v>236</v>
      </c>
      <c r="G404" s="439" t="s">
        <v>236</v>
      </c>
    </row>
    <row r="405" spans="1:7" x14ac:dyDescent="0.25">
      <c r="A405" s="437" t="s">
        <v>335</v>
      </c>
      <c r="B405" s="437" t="s">
        <v>293</v>
      </c>
      <c r="C405" s="437">
        <v>56518</v>
      </c>
      <c r="D405" s="438" t="s">
        <v>1651</v>
      </c>
      <c r="E405" s="439" t="s">
        <v>236</v>
      </c>
      <c r="F405" s="439" t="s">
        <v>236</v>
      </c>
      <c r="G405" s="439" t="s">
        <v>236</v>
      </c>
    </row>
    <row r="406" spans="1:7" x14ac:dyDescent="0.25">
      <c r="A406" s="437" t="s">
        <v>330</v>
      </c>
      <c r="B406" s="437" t="s">
        <v>291</v>
      </c>
      <c r="C406" s="437">
        <v>56519</v>
      </c>
      <c r="D406" s="438" t="s">
        <v>1652</v>
      </c>
      <c r="E406" s="439" t="s">
        <v>236</v>
      </c>
      <c r="F406" s="439" t="s">
        <v>236</v>
      </c>
      <c r="G406" s="439" t="s">
        <v>236</v>
      </c>
    </row>
    <row r="407" spans="1:7" x14ac:dyDescent="0.25">
      <c r="A407" s="437" t="s">
        <v>335</v>
      </c>
      <c r="B407" s="437" t="s">
        <v>321</v>
      </c>
      <c r="C407" s="437">
        <v>56520</v>
      </c>
      <c r="D407" s="438" t="s">
        <v>1653</v>
      </c>
      <c r="E407" s="439" t="s">
        <v>236</v>
      </c>
      <c r="F407" s="439" t="s">
        <v>236</v>
      </c>
      <c r="G407" s="439" t="s">
        <v>236</v>
      </c>
    </row>
    <row r="408" spans="1:7" x14ac:dyDescent="0.25">
      <c r="A408" s="437" t="s">
        <v>335</v>
      </c>
      <c r="B408" s="437" t="s">
        <v>321</v>
      </c>
      <c r="C408" s="437">
        <v>56522</v>
      </c>
      <c r="D408" s="438" t="s">
        <v>1654</v>
      </c>
      <c r="E408" s="439" t="s">
        <v>236</v>
      </c>
      <c r="F408" s="439" t="s">
        <v>236</v>
      </c>
      <c r="G408" s="439" t="s">
        <v>236</v>
      </c>
    </row>
    <row r="409" spans="1:7" x14ac:dyDescent="0.25">
      <c r="A409" s="437" t="s">
        <v>330</v>
      </c>
      <c r="B409" s="437" t="s">
        <v>297</v>
      </c>
      <c r="C409" s="437">
        <v>56523</v>
      </c>
      <c r="D409" s="438" t="s">
        <v>1655</v>
      </c>
      <c r="E409" s="439" t="s">
        <v>236</v>
      </c>
      <c r="F409" s="439" t="s">
        <v>236</v>
      </c>
      <c r="G409" s="439" t="s">
        <v>236</v>
      </c>
    </row>
    <row r="410" spans="1:7" x14ac:dyDescent="0.25">
      <c r="A410" s="437" t="s">
        <v>335</v>
      </c>
      <c r="B410" s="437" t="s">
        <v>293</v>
      </c>
      <c r="C410" s="437">
        <v>56524</v>
      </c>
      <c r="D410" s="438" t="s">
        <v>1656</v>
      </c>
      <c r="E410" s="439" t="s">
        <v>236</v>
      </c>
      <c r="F410" s="439" t="s">
        <v>236</v>
      </c>
      <c r="G410" s="439" t="s">
        <v>236</v>
      </c>
    </row>
    <row r="411" spans="1:7" x14ac:dyDescent="0.25">
      <c r="A411" s="437" t="s">
        <v>335</v>
      </c>
      <c r="B411" s="437" t="s">
        <v>251</v>
      </c>
      <c r="C411" s="437">
        <v>56525</v>
      </c>
      <c r="D411" s="438" t="s">
        <v>1657</v>
      </c>
      <c r="E411" s="439" t="s">
        <v>236</v>
      </c>
      <c r="F411" s="439" t="s">
        <v>236</v>
      </c>
      <c r="G411" s="439" t="s">
        <v>236</v>
      </c>
    </row>
    <row r="412" spans="1:7" x14ac:dyDescent="0.25">
      <c r="A412" s="437" t="s">
        <v>335</v>
      </c>
      <c r="B412" s="437" t="s">
        <v>293</v>
      </c>
      <c r="C412" s="437">
        <v>56527</v>
      </c>
      <c r="D412" s="438" t="s">
        <v>1658</v>
      </c>
      <c r="E412" s="439" t="s">
        <v>236</v>
      </c>
      <c r="F412" s="439" t="s">
        <v>236</v>
      </c>
      <c r="G412" s="439" t="s">
        <v>236</v>
      </c>
    </row>
    <row r="413" spans="1:7" x14ac:dyDescent="0.25">
      <c r="A413" s="437" t="s">
        <v>335</v>
      </c>
      <c r="B413" s="437" t="s">
        <v>251</v>
      </c>
      <c r="C413" s="437">
        <v>56529</v>
      </c>
      <c r="D413" s="438" t="s">
        <v>1659</v>
      </c>
      <c r="E413" s="439" t="s">
        <v>236</v>
      </c>
      <c r="F413" s="439" t="s">
        <v>236</v>
      </c>
      <c r="G413" s="439" t="s">
        <v>236</v>
      </c>
    </row>
    <row r="414" spans="1:7" x14ac:dyDescent="0.25">
      <c r="A414" s="437" t="s">
        <v>335</v>
      </c>
      <c r="B414" s="437" t="s">
        <v>293</v>
      </c>
      <c r="C414" s="437">
        <v>56533</v>
      </c>
      <c r="D414" s="438" t="s">
        <v>1660</v>
      </c>
      <c r="E414" s="439" t="s">
        <v>236</v>
      </c>
      <c r="F414" s="439" t="s">
        <v>236</v>
      </c>
      <c r="G414" s="439" t="s">
        <v>236</v>
      </c>
    </row>
    <row r="415" spans="1:7" x14ac:dyDescent="0.25">
      <c r="A415" s="437" t="s">
        <v>330</v>
      </c>
      <c r="B415" s="437" t="s">
        <v>297</v>
      </c>
      <c r="C415" s="437">
        <v>56535</v>
      </c>
      <c r="D415" s="438" t="s">
        <v>1661</v>
      </c>
      <c r="E415" s="439" t="s">
        <v>236</v>
      </c>
      <c r="F415" s="439" t="s">
        <v>236</v>
      </c>
      <c r="G415" s="439" t="s">
        <v>236</v>
      </c>
    </row>
    <row r="416" spans="1:7" x14ac:dyDescent="0.25">
      <c r="A416" s="437" t="s">
        <v>335</v>
      </c>
      <c r="B416" s="437" t="s">
        <v>251</v>
      </c>
      <c r="C416" s="437">
        <v>56536</v>
      </c>
      <c r="D416" s="438" t="s">
        <v>1662</v>
      </c>
      <c r="E416" s="439" t="s">
        <v>236</v>
      </c>
      <c r="F416" s="439" t="s">
        <v>236</v>
      </c>
      <c r="G416" s="439" t="s">
        <v>236</v>
      </c>
    </row>
    <row r="417" spans="1:7" x14ac:dyDescent="0.25">
      <c r="A417" s="437" t="s">
        <v>330</v>
      </c>
      <c r="B417" s="437" t="s">
        <v>291</v>
      </c>
      <c r="C417" s="437">
        <v>56541</v>
      </c>
      <c r="D417" s="438" t="s">
        <v>1663</v>
      </c>
      <c r="E417" s="439" t="s">
        <v>236</v>
      </c>
      <c r="F417" s="439" t="s">
        <v>236</v>
      </c>
      <c r="G417" s="439" t="s">
        <v>236</v>
      </c>
    </row>
    <row r="418" spans="1:7" x14ac:dyDescent="0.25">
      <c r="A418" s="437" t="s">
        <v>335</v>
      </c>
      <c r="B418" s="437" t="s">
        <v>321</v>
      </c>
      <c r="C418" s="437">
        <v>56543</v>
      </c>
      <c r="D418" s="438" t="s">
        <v>1664</v>
      </c>
      <c r="E418" s="439" t="s">
        <v>236</v>
      </c>
      <c r="F418" s="439" t="s">
        <v>236</v>
      </c>
      <c r="G418" s="439" t="s">
        <v>236</v>
      </c>
    </row>
    <row r="419" spans="1:7" x14ac:dyDescent="0.25">
      <c r="A419" s="437" t="s">
        <v>330</v>
      </c>
      <c r="B419" s="437" t="s">
        <v>291</v>
      </c>
      <c r="C419" s="437">
        <v>56545</v>
      </c>
      <c r="D419" s="438" t="s">
        <v>1665</v>
      </c>
      <c r="E419" s="439" t="s">
        <v>236</v>
      </c>
      <c r="F419" s="439" t="s">
        <v>236</v>
      </c>
      <c r="G419" s="439" t="s">
        <v>236</v>
      </c>
    </row>
    <row r="420" spans="1:7" x14ac:dyDescent="0.25">
      <c r="A420" s="437" t="s">
        <v>335</v>
      </c>
      <c r="B420" s="437" t="s">
        <v>251</v>
      </c>
      <c r="C420" s="437">
        <v>56546</v>
      </c>
      <c r="D420" s="438" t="s">
        <v>1666</v>
      </c>
      <c r="E420" s="439" t="s">
        <v>236</v>
      </c>
      <c r="F420" s="439" t="s">
        <v>236</v>
      </c>
      <c r="G420" s="439" t="s">
        <v>236</v>
      </c>
    </row>
    <row r="421" spans="1:7" x14ac:dyDescent="0.25">
      <c r="A421" s="437" t="s">
        <v>335</v>
      </c>
      <c r="B421" s="437" t="s">
        <v>251</v>
      </c>
      <c r="C421" s="437">
        <v>56547</v>
      </c>
      <c r="D421" s="438" t="s">
        <v>1667</v>
      </c>
      <c r="E421" s="439" t="s">
        <v>236</v>
      </c>
      <c r="F421" s="439" t="s">
        <v>236</v>
      </c>
      <c r="G421" s="439" t="s">
        <v>236</v>
      </c>
    </row>
    <row r="422" spans="1:7" x14ac:dyDescent="0.25">
      <c r="A422" s="437" t="s">
        <v>330</v>
      </c>
      <c r="B422" s="437" t="s">
        <v>291</v>
      </c>
      <c r="C422" s="437">
        <v>56548</v>
      </c>
      <c r="D422" s="438" t="s">
        <v>1668</v>
      </c>
      <c r="E422" s="439" t="s">
        <v>236</v>
      </c>
      <c r="F422" s="439" t="s">
        <v>236</v>
      </c>
      <c r="G422" s="439" t="s">
        <v>236</v>
      </c>
    </row>
    <row r="423" spans="1:7" x14ac:dyDescent="0.25">
      <c r="A423" s="437" t="s">
        <v>330</v>
      </c>
      <c r="B423" s="437" t="s">
        <v>291</v>
      </c>
      <c r="C423" s="437">
        <v>56550</v>
      </c>
      <c r="D423" s="438" t="s">
        <v>1669</v>
      </c>
      <c r="E423" s="439" t="s">
        <v>236</v>
      </c>
      <c r="F423" s="439" t="s">
        <v>236</v>
      </c>
      <c r="G423" s="439" t="s">
        <v>236</v>
      </c>
    </row>
    <row r="424" spans="1:7" x14ac:dyDescent="0.25">
      <c r="A424" s="437" t="s">
        <v>335</v>
      </c>
      <c r="B424" s="437" t="s">
        <v>251</v>
      </c>
      <c r="C424" s="437">
        <v>56552</v>
      </c>
      <c r="D424" s="438" t="s">
        <v>1670</v>
      </c>
      <c r="E424" s="439" t="s">
        <v>236</v>
      </c>
      <c r="F424" s="439" t="s">
        <v>236</v>
      </c>
      <c r="G424" s="439" t="s">
        <v>236</v>
      </c>
    </row>
    <row r="425" spans="1:7" x14ac:dyDescent="0.25">
      <c r="A425" s="437" t="s">
        <v>335</v>
      </c>
      <c r="B425" s="437" t="s">
        <v>321</v>
      </c>
      <c r="C425" s="437">
        <v>56553</v>
      </c>
      <c r="D425" s="438" t="s">
        <v>1671</v>
      </c>
      <c r="E425" s="439" t="s">
        <v>236</v>
      </c>
      <c r="F425" s="439" t="s">
        <v>236</v>
      </c>
      <c r="G425" s="439" t="s">
        <v>236</v>
      </c>
    </row>
    <row r="426" spans="1:7" x14ac:dyDescent="0.25">
      <c r="A426" s="437" t="s">
        <v>330</v>
      </c>
      <c r="B426" s="437" t="s">
        <v>297</v>
      </c>
      <c r="C426" s="437">
        <v>56556</v>
      </c>
      <c r="D426" s="438" t="s">
        <v>1672</v>
      </c>
      <c r="E426" s="439" t="s">
        <v>236</v>
      </c>
      <c r="F426" s="439" t="s">
        <v>236</v>
      </c>
      <c r="G426" s="439" t="s">
        <v>236</v>
      </c>
    </row>
    <row r="427" spans="1:7" x14ac:dyDescent="0.25">
      <c r="A427" s="437" t="s">
        <v>335</v>
      </c>
      <c r="B427" s="437" t="s">
        <v>251</v>
      </c>
      <c r="C427" s="437">
        <v>56562</v>
      </c>
      <c r="D427" s="438" t="s">
        <v>1234</v>
      </c>
      <c r="E427" s="439" t="s">
        <v>236</v>
      </c>
      <c r="F427" s="439" t="s">
        <v>236</v>
      </c>
      <c r="G427" s="439" t="s">
        <v>236</v>
      </c>
    </row>
    <row r="428" spans="1:7" x14ac:dyDescent="0.25">
      <c r="A428" s="437" t="s">
        <v>335</v>
      </c>
      <c r="B428" s="437" t="s">
        <v>251</v>
      </c>
      <c r="C428" s="437">
        <v>56563</v>
      </c>
      <c r="D428" s="438" t="s">
        <v>1234</v>
      </c>
      <c r="E428" s="439" t="s">
        <v>236</v>
      </c>
      <c r="F428" s="439" t="s">
        <v>236</v>
      </c>
      <c r="G428" s="439" t="s">
        <v>236</v>
      </c>
    </row>
    <row r="429" spans="1:7" x14ac:dyDescent="0.25">
      <c r="A429" s="437" t="s">
        <v>335</v>
      </c>
      <c r="B429" s="437" t="s">
        <v>321</v>
      </c>
      <c r="C429" s="437">
        <v>56565</v>
      </c>
      <c r="D429" s="438" t="s">
        <v>1673</v>
      </c>
      <c r="E429" s="439" t="s">
        <v>236</v>
      </c>
      <c r="F429" s="439" t="s">
        <v>236</v>
      </c>
      <c r="G429" s="439" t="s">
        <v>236</v>
      </c>
    </row>
    <row r="430" spans="1:7" x14ac:dyDescent="0.25">
      <c r="A430" s="437" t="s">
        <v>330</v>
      </c>
      <c r="B430" s="437" t="s">
        <v>297</v>
      </c>
      <c r="C430" s="437">
        <v>56568</v>
      </c>
      <c r="D430" s="438" t="s">
        <v>1674</v>
      </c>
      <c r="E430" s="439" t="s">
        <v>236</v>
      </c>
      <c r="F430" s="439" t="s">
        <v>236</v>
      </c>
      <c r="G430" s="439" t="s">
        <v>236</v>
      </c>
    </row>
    <row r="431" spans="1:7" x14ac:dyDescent="0.25">
      <c r="A431" s="437" t="s">
        <v>330</v>
      </c>
      <c r="B431" s="437" t="s">
        <v>291</v>
      </c>
      <c r="C431" s="437">
        <v>56574</v>
      </c>
      <c r="D431" s="438" t="s">
        <v>1675</v>
      </c>
      <c r="E431" s="439" t="s">
        <v>236</v>
      </c>
      <c r="F431" s="439" t="s">
        <v>236</v>
      </c>
      <c r="G431" s="439" t="s">
        <v>236</v>
      </c>
    </row>
    <row r="432" spans="1:7" x14ac:dyDescent="0.25">
      <c r="A432" s="437" t="s">
        <v>335</v>
      </c>
      <c r="B432" s="437" t="s">
        <v>293</v>
      </c>
      <c r="C432" s="437">
        <v>56576</v>
      </c>
      <c r="D432" s="438" t="s">
        <v>1676</v>
      </c>
      <c r="E432" s="439" t="s">
        <v>236</v>
      </c>
      <c r="F432" s="439" t="s">
        <v>236</v>
      </c>
      <c r="G432" s="439" t="s">
        <v>236</v>
      </c>
    </row>
    <row r="433" spans="1:7" x14ac:dyDescent="0.25">
      <c r="A433" s="437" t="s">
        <v>335</v>
      </c>
      <c r="B433" s="437" t="s">
        <v>240</v>
      </c>
      <c r="C433" s="437">
        <v>56578</v>
      </c>
      <c r="D433" s="438" t="s">
        <v>1677</v>
      </c>
      <c r="E433" s="439" t="s">
        <v>236</v>
      </c>
      <c r="F433" s="439" t="s">
        <v>236</v>
      </c>
      <c r="G433" s="439" t="s">
        <v>236</v>
      </c>
    </row>
    <row r="434" spans="1:7" x14ac:dyDescent="0.25">
      <c r="A434" s="437" t="s">
        <v>335</v>
      </c>
      <c r="B434" s="437" t="s">
        <v>321</v>
      </c>
      <c r="C434" s="437">
        <v>56579</v>
      </c>
      <c r="D434" s="438" t="s">
        <v>1678</v>
      </c>
      <c r="E434" s="439" t="s">
        <v>236</v>
      </c>
      <c r="F434" s="439" t="s">
        <v>236</v>
      </c>
      <c r="G434" s="439" t="s">
        <v>236</v>
      </c>
    </row>
    <row r="435" spans="1:7" x14ac:dyDescent="0.25">
      <c r="A435" s="437" t="s">
        <v>335</v>
      </c>
      <c r="B435" s="437" t="s">
        <v>251</v>
      </c>
      <c r="C435" s="437">
        <v>56580</v>
      </c>
      <c r="D435" s="438" t="s">
        <v>1679</v>
      </c>
      <c r="E435" s="439" t="s">
        <v>236</v>
      </c>
      <c r="F435" s="439" t="s">
        <v>236</v>
      </c>
      <c r="G435" s="439" t="s">
        <v>236</v>
      </c>
    </row>
    <row r="436" spans="1:7" x14ac:dyDescent="0.25">
      <c r="A436" s="437" t="s">
        <v>330</v>
      </c>
      <c r="B436" s="437" t="s">
        <v>291</v>
      </c>
      <c r="C436" s="437">
        <v>56581</v>
      </c>
      <c r="D436" s="438" t="s">
        <v>1680</v>
      </c>
      <c r="E436" s="439" t="s">
        <v>236</v>
      </c>
      <c r="F436" s="439" t="s">
        <v>236</v>
      </c>
      <c r="G436" s="439" t="s">
        <v>236</v>
      </c>
    </row>
    <row r="437" spans="1:7" x14ac:dyDescent="0.25">
      <c r="A437" s="437" t="s">
        <v>335</v>
      </c>
      <c r="B437" s="437" t="s">
        <v>315</v>
      </c>
      <c r="C437" s="437">
        <v>56583</v>
      </c>
      <c r="D437" s="438" t="s">
        <v>1681</v>
      </c>
      <c r="E437" s="439" t="s">
        <v>236</v>
      </c>
      <c r="F437" s="439" t="s">
        <v>236</v>
      </c>
      <c r="G437" s="439" t="s">
        <v>236</v>
      </c>
    </row>
    <row r="438" spans="1:7" x14ac:dyDescent="0.25">
      <c r="A438" s="437" t="s">
        <v>335</v>
      </c>
      <c r="B438" s="437" t="s">
        <v>251</v>
      </c>
      <c r="C438" s="437">
        <v>56585</v>
      </c>
      <c r="D438" s="438" t="s">
        <v>1682</v>
      </c>
      <c r="E438" s="439" t="s">
        <v>236</v>
      </c>
      <c r="F438" s="439" t="s">
        <v>236</v>
      </c>
      <c r="G438" s="439" t="s">
        <v>236</v>
      </c>
    </row>
    <row r="439" spans="1:7" x14ac:dyDescent="0.25">
      <c r="A439" s="437" t="s">
        <v>335</v>
      </c>
      <c r="B439" s="437" t="s">
        <v>293</v>
      </c>
      <c r="C439" s="437">
        <v>56586</v>
      </c>
      <c r="D439" s="438" t="s">
        <v>1683</v>
      </c>
      <c r="E439" s="439" t="s">
        <v>236</v>
      </c>
      <c r="F439" s="439" t="s">
        <v>236</v>
      </c>
      <c r="G439" s="439" t="s">
        <v>236</v>
      </c>
    </row>
    <row r="440" spans="1:7" x14ac:dyDescent="0.25">
      <c r="A440" s="437" t="s">
        <v>335</v>
      </c>
      <c r="B440" s="437" t="s">
        <v>293</v>
      </c>
      <c r="C440" s="437">
        <v>56587</v>
      </c>
      <c r="D440" s="438" t="s">
        <v>1684</v>
      </c>
      <c r="E440" s="439" t="s">
        <v>236</v>
      </c>
      <c r="F440" s="439" t="s">
        <v>236</v>
      </c>
      <c r="G440" s="439" t="s">
        <v>236</v>
      </c>
    </row>
    <row r="441" spans="1:7" x14ac:dyDescent="0.25">
      <c r="A441" s="437" t="s">
        <v>335</v>
      </c>
      <c r="B441" s="437" t="s">
        <v>293</v>
      </c>
      <c r="C441" s="437">
        <v>56588</v>
      </c>
      <c r="D441" s="438" t="s">
        <v>1685</v>
      </c>
      <c r="E441" s="439" t="s">
        <v>236</v>
      </c>
      <c r="F441" s="439" t="s">
        <v>236</v>
      </c>
      <c r="G441" s="439" t="s">
        <v>236</v>
      </c>
    </row>
    <row r="442" spans="1:7" x14ac:dyDescent="0.25">
      <c r="A442" s="437" t="s">
        <v>335</v>
      </c>
      <c r="B442" s="437" t="s">
        <v>263</v>
      </c>
      <c r="C442" s="437">
        <v>56590</v>
      </c>
      <c r="D442" s="438" t="s">
        <v>1686</v>
      </c>
      <c r="E442" s="439" t="s">
        <v>236</v>
      </c>
      <c r="F442" s="439" t="s">
        <v>236</v>
      </c>
      <c r="G442" s="439" t="s">
        <v>236</v>
      </c>
    </row>
    <row r="443" spans="1:7" x14ac:dyDescent="0.25">
      <c r="A443" s="437" t="s">
        <v>330</v>
      </c>
      <c r="B443" s="437" t="s">
        <v>297</v>
      </c>
      <c r="C443" s="437">
        <v>56592</v>
      </c>
      <c r="D443" s="438" t="s">
        <v>1687</v>
      </c>
      <c r="E443" s="439" t="s">
        <v>236</v>
      </c>
      <c r="F443" s="439" t="s">
        <v>236</v>
      </c>
      <c r="G443" s="439" t="s">
        <v>236</v>
      </c>
    </row>
    <row r="444" spans="1:7" x14ac:dyDescent="0.25">
      <c r="A444" s="437" t="s">
        <v>335</v>
      </c>
      <c r="B444" s="437" t="s">
        <v>321</v>
      </c>
      <c r="C444" s="437">
        <v>56594</v>
      </c>
      <c r="D444" s="438" t="s">
        <v>1688</v>
      </c>
      <c r="E444" s="439" t="s">
        <v>236</v>
      </c>
      <c r="F444" s="439" t="s">
        <v>236</v>
      </c>
      <c r="G444" s="439" t="s">
        <v>236</v>
      </c>
    </row>
    <row r="445" spans="1:7" x14ac:dyDescent="0.25">
      <c r="A445" s="437" t="s">
        <v>328</v>
      </c>
      <c r="B445" s="437" t="s">
        <v>276</v>
      </c>
      <c r="C445" s="437">
        <v>56623</v>
      </c>
      <c r="D445" s="438" t="s">
        <v>1689</v>
      </c>
      <c r="E445" s="439" t="s">
        <v>236</v>
      </c>
      <c r="F445" s="439" t="s">
        <v>236</v>
      </c>
      <c r="G445" s="439" t="s">
        <v>236</v>
      </c>
    </row>
    <row r="446" spans="1:7" x14ac:dyDescent="0.25">
      <c r="A446" s="437" t="s">
        <v>329</v>
      </c>
      <c r="B446" s="437" t="s">
        <v>248</v>
      </c>
      <c r="C446" s="437">
        <v>56626</v>
      </c>
      <c r="D446" s="438" t="s">
        <v>1690</v>
      </c>
      <c r="E446" s="439" t="s">
        <v>236</v>
      </c>
      <c r="F446" s="439" t="s">
        <v>236</v>
      </c>
      <c r="G446" s="439" t="s">
        <v>236</v>
      </c>
    </row>
    <row r="447" spans="1:7" x14ac:dyDescent="0.25">
      <c r="A447" s="437" t="s">
        <v>325</v>
      </c>
      <c r="B447" s="437" t="s">
        <v>273</v>
      </c>
      <c r="C447" s="437">
        <v>56627</v>
      </c>
      <c r="D447" s="438" t="s">
        <v>1691</v>
      </c>
      <c r="E447" s="439" t="s">
        <v>236</v>
      </c>
      <c r="F447" s="439" t="s">
        <v>236</v>
      </c>
      <c r="G447" s="439" t="s">
        <v>236</v>
      </c>
    </row>
    <row r="448" spans="1:7" x14ac:dyDescent="0.25">
      <c r="A448" s="437" t="s">
        <v>325</v>
      </c>
      <c r="B448" s="437" t="s">
        <v>268</v>
      </c>
      <c r="C448" s="437">
        <v>56628</v>
      </c>
      <c r="D448" s="438" t="s">
        <v>1692</v>
      </c>
      <c r="E448" s="439" t="s">
        <v>236</v>
      </c>
      <c r="F448" s="439" t="s">
        <v>236</v>
      </c>
      <c r="G448" s="439" t="s">
        <v>236</v>
      </c>
    </row>
    <row r="449" spans="1:7" x14ac:dyDescent="0.25">
      <c r="A449" s="437" t="s">
        <v>325</v>
      </c>
      <c r="B449" s="437" t="s">
        <v>273</v>
      </c>
      <c r="C449" s="437">
        <v>56629</v>
      </c>
      <c r="D449" s="438" t="s">
        <v>1693</v>
      </c>
      <c r="E449" s="439" t="s">
        <v>236</v>
      </c>
      <c r="F449" s="439" t="s">
        <v>236</v>
      </c>
      <c r="G449" s="439" t="s">
        <v>236</v>
      </c>
    </row>
    <row r="450" spans="1:7" x14ac:dyDescent="0.25">
      <c r="A450" s="437" t="s">
        <v>325</v>
      </c>
      <c r="B450" s="437" t="s">
        <v>268</v>
      </c>
      <c r="C450" s="437">
        <v>56637</v>
      </c>
      <c r="D450" s="438" t="s">
        <v>1694</v>
      </c>
      <c r="E450" s="439" t="s">
        <v>236</v>
      </c>
      <c r="F450" s="439" t="s">
        <v>236</v>
      </c>
      <c r="G450" s="439" t="s">
        <v>236</v>
      </c>
    </row>
    <row r="451" spans="1:7" x14ac:dyDescent="0.25">
      <c r="A451" s="437" t="s">
        <v>325</v>
      </c>
      <c r="B451" s="437" t="s">
        <v>268</v>
      </c>
      <c r="C451" s="437">
        <v>56639</v>
      </c>
      <c r="D451" s="438" t="s">
        <v>1695</v>
      </c>
      <c r="E451" s="439" t="s">
        <v>236</v>
      </c>
      <c r="F451" s="439" t="s">
        <v>236</v>
      </c>
      <c r="G451" s="439" t="s">
        <v>236</v>
      </c>
    </row>
    <row r="452" spans="1:7" x14ac:dyDescent="0.25">
      <c r="A452" s="437" t="s">
        <v>329</v>
      </c>
      <c r="B452" s="437" t="s">
        <v>248</v>
      </c>
      <c r="C452" s="437">
        <v>56641</v>
      </c>
      <c r="D452" s="438" t="s">
        <v>1696</v>
      </c>
      <c r="E452" s="439" t="s">
        <v>236</v>
      </c>
      <c r="F452" s="439" t="s">
        <v>236</v>
      </c>
      <c r="G452" s="439" t="s">
        <v>236</v>
      </c>
    </row>
    <row r="453" spans="1:7" x14ac:dyDescent="0.25">
      <c r="A453" s="437" t="s">
        <v>330</v>
      </c>
      <c r="B453" s="437" t="s">
        <v>297</v>
      </c>
      <c r="C453" s="437">
        <v>56646</v>
      </c>
      <c r="D453" s="438" t="s">
        <v>1697</v>
      </c>
      <c r="E453" s="439" t="s">
        <v>236</v>
      </c>
      <c r="F453" s="439" t="s">
        <v>236</v>
      </c>
      <c r="G453" s="439" t="s">
        <v>236</v>
      </c>
    </row>
    <row r="454" spans="1:7" x14ac:dyDescent="0.25">
      <c r="A454" s="437" t="s">
        <v>328</v>
      </c>
      <c r="B454" s="437" t="s">
        <v>241</v>
      </c>
      <c r="C454" s="437">
        <v>56647</v>
      </c>
      <c r="D454" s="438" t="s">
        <v>1698</v>
      </c>
      <c r="E454" s="439" t="s">
        <v>236</v>
      </c>
      <c r="F454" s="439" t="s">
        <v>236</v>
      </c>
      <c r="G454" s="439" t="s">
        <v>236</v>
      </c>
    </row>
    <row r="455" spans="1:7" x14ac:dyDescent="0.25">
      <c r="A455" s="437" t="s">
        <v>328</v>
      </c>
      <c r="B455" s="437" t="s">
        <v>241</v>
      </c>
      <c r="C455" s="437">
        <v>56650</v>
      </c>
      <c r="D455" s="438" t="s">
        <v>1699</v>
      </c>
      <c r="E455" s="439" t="s">
        <v>236</v>
      </c>
      <c r="F455" s="439" t="s">
        <v>236</v>
      </c>
      <c r="G455" s="439" t="s">
        <v>236</v>
      </c>
    </row>
    <row r="456" spans="1:7" x14ac:dyDescent="0.25">
      <c r="A456" s="437" t="s">
        <v>328</v>
      </c>
      <c r="B456" s="437" t="s">
        <v>252</v>
      </c>
      <c r="C456" s="437">
        <v>56652</v>
      </c>
      <c r="D456" s="438" t="s">
        <v>1700</v>
      </c>
      <c r="E456" s="439" t="s">
        <v>236</v>
      </c>
      <c r="F456" s="439" t="s">
        <v>236</v>
      </c>
      <c r="G456" s="439" t="s">
        <v>236</v>
      </c>
    </row>
    <row r="457" spans="1:7" x14ac:dyDescent="0.25">
      <c r="A457" s="437" t="s">
        <v>325</v>
      </c>
      <c r="B457" s="437" t="s">
        <v>273</v>
      </c>
      <c r="C457" s="437">
        <v>56653</v>
      </c>
      <c r="D457" s="438" t="s">
        <v>1701</v>
      </c>
      <c r="E457" s="439" t="s">
        <v>236</v>
      </c>
      <c r="F457" s="439" t="s">
        <v>236</v>
      </c>
      <c r="G457" s="439" t="s">
        <v>236</v>
      </c>
    </row>
    <row r="458" spans="1:7" x14ac:dyDescent="0.25">
      <c r="A458" s="437" t="s">
        <v>325</v>
      </c>
      <c r="B458" s="437" t="s">
        <v>273</v>
      </c>
      <c r="C458" s="437">
        <v>56654</v>
      </c>
      <c r="D458" s="438" t="s">
        <v>1702</v>
      </c>
      <c r="E458" s="439" t="s">
        <v>236</v>
      </c>
      <c r="F458" s="439" t="s">
        <v>236</v>
      </c>
      <c r="G458" s="439" t="s">
        <v>236</v>
      </c>
    </row>
    <row r="459" spans="1:7" x14ac:dyDescent="0.25">
      <c r="A459" s="437" t="s">
        <v>325</v>
      </c>
      <c r="B459" s="437" t="s">
        <v>268</v>
      </c>
      <c r="C459" s="437">
        <v>56657</v>
      </c>
      <c r="D459" s="438" t="s">
        <v>1703</v>
      </c>
      <c r="E459" s="439" t="s">
        <v>236</v>
      </c>
      <c r="F459" s="439" t="s">
        <v>236</v>
      </c>
      <c r="G459" s="439" t="s">
        <v>236</v>
      </c>
    </row>
    <row r="460" spans="1:7" x14ac:dyDescent="0.25">
      <c r="A460" s="437" t="s">
        <v>325</v>
      </c>
      <c r="B460" s="437" t="s">
        <v>273</v>
      </c>
      <c r="C460" s="437">
        <v>56658</v>
      </c>
      <c r="D460" s="438" t="s">
        <v>1704</v>
      </c>
      <c r="E460" s="439" t="s">
        <v>236</v>
      </c>
      <c r="F460" s="439" t="s">
        <v>236</v>
      </c>
      <c r="G460" s="439" t="s">
        <v>236</v>
      </c>
    </row>
    <row r="461" spans="1:7" x14ac:dyDescent="0.25">
      <c r="A461" s="437" t="s">
        <v>325</v>
      </c>
      <c r="B461" s="437" t="s">
        <v>268</v>
      </c>
      <c r="C461" s="437">
        <v>56659</v>
      </c>
      <c r="D461" s="438" t="s">
        <v>1705</v>
      </c>
      <c r="E461" s="439" t="s">
        <v>236</v>
      </c>
      <c r="F461" s="439" t="s">
        <v>236</v>
      </c>
      <c r="G461" s="439" t="s">
        <v>236</v>
      </c>
    </row>
    <row r="462" spans="1:7" x14ac:dyDescent="0.25">
      <c r="A462" s="437" t="s">
        <v>325</v>
      </c>
      <c r="B462" s="437" t="s">
        <v>273</v>
      </c>
      <c r="C462" s="437">
        <v>56660</v>
      </c>
      <c r="D462" s="438" t="s">
        <v>1706</v>
      </c>
      <c r="E462" s="439" t="s">
        <v>236</v>
      </c>
      <c r="F462" s="439" t="s">
        <v>236</v>
      </c>
      <c r="G462" s="439" t="s">
        <v>236</v>
      </c>
    </row>
    <row r="463" spans="1:7" x14ac:dyDescent="0.25">
      <c r="A463" s="437" t="s">
        <v>329</v>
      </c>
      <c r="B463" s="437" t="s">
        <v>248</v>
      </c>
      <c r="C463" s="437">
        <v>56662</v>
      </c>
      <c r="D463" s="438" t="s">
        <v>1707</v>
      </c>
      <c r="E463" s="439" t="s">
        <v>236</v>
      </c>
      <c r="F463" s="439" t="s">
        <v>236</v>
      </c>
      <c r="G463" s="439" t="s">
        <v>236</v>
      </c>
    </row>
    <row r="464" spans="1:7" x14ac:dyDescent="0.25">
      <c r="A464" s="437" t="s">
        <v>328</v>
      </c>
      <c r="B464" s="437" t="s">
        <v>241</v>
      </c>
      <c r="C464" s="437">
        <v>56663</v>
      </c>
      <c r="D464" s="438" t="s">
        <v>1708</v>
      </c>
      <c r="E464" s="439" t="s">
        <v>236</v>
      </c>
      <c r="F464" s="439" t="s">
        <v>236</v>
      </c>
      <c r="G464" s="439" t="s">
        <v>236</v>
      </c>
    </row>
    <row r="465" spans="1:7" x14ac:dyDescent="0.25">
      <c r="A465" s="437" t="s">
        <v>328</v>
      </c>
      <c r="B465" s="437" t="s">
        <v>241</v>
      </c>
      <c r="C465" s="437">
        <v>56666</v>
      </c>
      <c r="D465" s="438" t="s">
        <v>1709</v>
      </c>
      <c r="E465" s="439" t="s">
        <v>236</v>
      </c>
      <c r="F465" s="439" t="s">
        <v>236</v>
      </c>
      <c r="G465" s="439" t="s">
        <v>236</v>
      </c>
    </row>
    <row r="466" spans="1:7" x14ac:dyDescent="0.25">
      <c r="A466" s="437" t="s">
        <v>325</v>
      </c>
      <c r="B466" s="437" t="s">
        <v>273</v>
      </c>
      <c r="C466" s="437">
        <v>56668</v>
      </c>
      <c r="D466" s="438" t="s">
        <v>1710</v>
      </c>
      <c r="E466" s="439" t="s">
        <v>236</v>
      </c>
      <c r="F466" s="439" t="s">
        <v>236</v>
      </c>
      <c r="G466" s="439" t="s">
        <v>236</v>
      </c>
    </row>
    <row r="467" spans="1:7" x14ac:dyDescent="0.25">
      <c r="A467" s="437" t="s">
        <v>325</v>
      </c>
      <c r="B467" s="437" t="s">
        <v>273</v>
      </c>
      <c r="C467" s="437">
        <v>56669</v>
      </c>
      <c r="D467" s="438" t="s">
        <v>1711</v>
      </c>
      <c r="E467" s="439" t="s">
        <v>236</v>
      </c>
      <c r="F467" s="439" t="s">
        <v>236</v>
      </c>
      <c r="G467" s="439" t="s">
        <v>236</v>
      </c>
    </row>
    <row r="468" spans="1:7" x14ac:dyDescent="0.25">
      <c r="A468" s="437" t="s">
        <v>330</v>
      </c>
      <c r="B468" s="437" t="s">
        <v>305</v>
      </c>
      <c r="C468" s="437">
        <v>56673</v>
      </c>
      <c r="D468" s="438" t="s">
        <v>1712</v>
      </c>
      <c r="E468" s="439" t="s">
        <v>236</v>
      </c>
      <c r="F468" s="439" t="s">
        <v>236</v>
      </c>
      <c r="G468" s="439" t="s">
        <v>236</v>
      </c>
    </row>
    <row r="469" spans="1:7" x14ac:dyDescent="0.25">
      <c r="A469" s="437" t="s">
        <v>328</v>
      </c>
      <c r="B469" s="437" t="s">
        <v>241</v>
      </c>
      <c r="C469" s="437">
        <v>56678</v>
      </c>
      <c r="D469" s="438" t="s">
        <v>1713</v>
      </c>
      <c r="E469" s="439" t="s">
        <v>236</v>
      </c>
      <c r="F469" s="439" t="s">
        <v>236</v>
      </c>
      <c r="G469" s="439" t="s">
        <v>236</v>
      </c>
    </row>
    <row r="470" spans="1:7" x14ac:dyDescent="0.25">
      <c r="A470" s="437" t="s">
        <v>325</v>
      </c>
      <c r="B470" s="437" t="s">
        <v>268</v>
      </c>
      <c r="C470" s="437">
        <v>56680</v>
      </c>
      <c r="D470" s="438" t="s">
        <v>1714</v>
      </c>
      <c r="E470" s="439" t="s">
        <v>236</v>
      </c>
      <c r="F470" s="439" t="s">
        <v>236</v>
      </c>
      <c r="G470" s="439" t="s">
        <v>236</v>
      </c>
    </row>
    <row r="471" spans="1:7" x14ac:dyDescent="0.25">
      <c r="A471" s="437" t="s">
        <v>325</v>
      </c>
      <c r="B471" s="437" t="s">
        <v>268</v>
      </c>
      <c r="C471" s="437">
        <v>56681</v>
      </c>
      <c r="D471" s="438" t="s">
        <v>1715</v>
      </c>
      <c r="E471" s="439" t="s">
        <v>236</v>
      </c>
      <c r="F471" s="439" t="s">
        <v>236</v>
      </c>
      <c r="G471" s="439" t="s">
        <v>236</v>
      </c>
    </row>
    <row r="472" spans="1:7" x14ac:dyDescent="0.25">
      <c r="A472" s="437" t="s">
        <v>328</v>
      </c>
      <c r="B472" s="437" t="s">
        <v>241</v>
      </c>
      <c r="C472" s="437">
        <v>56683</v>
      </c>
      <c r="D472" s="438" t="s">
        <v>1716</v>
      </c>
      <c r="E472" s="439" t="s">
        <v>236</v>
      </c>
      <c r="F472" s="439" t="s">
        <v>236</v>
      </c>
      <c r="G472" s="439" t="s">
        <v>236</v>
      </c>
    </row>
    <row r="473" spans="1:7" x14ac:dyDescent="0.25">
      <c r="A473" s="437" t="s">
        <v>330</v>
      </c>
      <c r="B473" s="437" t="s">
        <v>297</v>
      </c>
      <c r="C473" s="437">
        <v>56684</v>
      </c>
      <c r="D473" s="438" t="s">
        <v>1717</v>
      </c>
      <c r="E473" s="439" t="s">
        <v>236</v>
      </c>
      <c r="F473" s="439" t="s">
        <v>236</v>
      </c>
      <c r="G473" s="439" t="s">
        <v>236</v>
      </c>
    </row>
    <row r="474" spans="1:7" x14ac:dyDescent="0.25">
      <c r="A474" s="437" t="s">
        <v>328</v>
      </c>
      <c r="B474" s="437" t="s">
        <v>241</v>
      </c>
      <c r="C474" s="437">
        <v>56685</v>
      </c>
      <c r="D474" s="438" t="s">
        <v>1718</v>
      </c>
      <c r="E474" s="439" t="s">
        <v>236</v>
      </c>
      <c r="F474" s="439" t="s">
        <v>236</v>
      </c>
      <c r="G474" s="439" t="s">
        <v>236</v>
      </c>
    </row>
    <row r="475" spans="1:7" x14ac:dyDescent="0.25">
      <c r="A475" s="437" t="s">
        <v>328</v>
      </c>
      <c r="B475" s="437" t="s">
        <v>276</v>
      </c>
      <c r="C475" s="437">
        <v>56686</v>
      </c>
      <c r="D475" s="438" t="s">
        <v>1719</v>
      </c>
      <c r="E475" s="439" t="s">
        <v>236</v>
      </c>
      <c r="F475" s="439" t="s">
        <v>236</v>
      </c>
      <c r="G475" s="439" t="s">
        <v>236</v>
      </c>
    </row>
    <row r="476" spans="1:7" x14ac:dyDescent="0.25">
      <c r="A476" s="437" t="s">
        <v>325</v>
      </c>
      <c r="B476" s="437" t="s">
        <v>268</v>
      </c>
      <c r="C476" s="437">
        <v>56688</v>
      </c>
      <c r="D476" s="438" t="s">
        <v>1720</v>
      </c>
      <c r="E476" s="439" t="s">
        <v>236</v>
      </c>
      <c r="F476" s="439" t="s">
        <v>236</v>
      </c>
      <c r="G476" s="439" t="s">
        <v>236</v>
      </c>
    </row>
    <row r="477" spans="1:7" s="222" customFormat="1" x14ac:dyDescent="0.25">
      <c r="A477" s="437" t="s">
        <v>330</v>
      </c>
      <c r="B477" s="437" t="s">
        <v>282</v>
      </c>
      <c r="C477" s="437">
        <v>56710</v>
      </c>
      <c r="D477" s="438" t="s">
        <v>1721</v>
      </c>
      <c r="E477" s="439" t="s">
        <v>236</v>
      </c>
      <c r="F477" s="439" t="s">
        <v>236</v>
      </c>
      <c r="G477" s="439" t="s">
        <v>236</v>
      </c>
    </row>
    <row r="478" spans="1:7" s="222" customFormat="1" x14ac:dyDescent="0.25">
      <c r="A478" s="437" t="s">
        <v>328</v>
      </c>
      <c r="B478" s="437" t="s">
        <v>276</v>
      </c>
      <c r="C478" s="437">
        <v>56711</v>
      </c>
      <c r="D478" s="438" t="s">
        <v>1722</v>
      </c>
      <c r="E478" s="439" t="s">
        <v>236</v>
      </c>
      <c r="F478" s="439" t="s">
        <v>236</v>
      </c>
      <c r="G478" s="439" t="s">
        <v>236</v>
      </c>
    </row>
    <row r="479" spans="1:7" s="222" customFormat="1" x14ac:dyDescent="0.25">
      <c r="A479" s="437" t="s">
        <v>330</v>
      </c>
      <c r="B479" s="437" t="s">
        <v>282</v>
      </c>
      <c r="C479" s="437">
        <v>56713</v>
      </c>
      <c r="D479" s="438" t="s">
        <v>1723</v>
      </c>
      <c r="E479" s="439" t="s">
        <v>236</v>
      </c>
      <c r="F479" s="439" t="s">
        <v>236</v>
      </c>
      <c r="G479" s="439" t="s">
        <v>236</v>
      </c>
    </row>
    <row r="480" spans="1:7" s="222" customFormat="1" x14ac:dyDescent="0.25">
      <c r="A480" s="437" t="s">
        <v>330</v>
      </c>
      <c r="B480" s="437" t="s">
        <v>305</v>
      </c>
      <c r="C480" s="437">
        <v>56714</v>
      </c>
      <c r="D480" s="438" t="s">
        <v>1724</v>
      </c>
      <c r="E480" s="439" t="s">
        <v>236</v>
      </c>
      <c r="F480" s="439" t="s">
        <v>236</v>
      </c>
      <c r="G480" s="439" t="s">
        <v>236</v>
      </c>
    </row>
    <row r="481" spans="1:7" s="222" customFormat="1" x14ac:dyDescent="0.25">
      <c r="A481" s="437" t="s">
        <v>330</v>
      </c>
      <c r="B481" s="437" t="s">
        <v>300</v>
      </c>
      <c r="C481" s="437">
        <v>56715</v>
      </c>
      <c r="D481" s="438" t="s">
        <v>1725</v>
      </c>
      <c r="E481" s="439" t="s">
        <v>236</v>
      </c>
      <c r="F481" s="439" t="s">
        <v>236</v>
      </c>
      <c r="G481" s="439" t="s">
        <v>236</v>
      </c>
    </row>
    <row r="482" spans="1:7" s="222" customFormat="1" x14ac:dyDescent="0.25">
      <c r="A482" s="437" t="s">
        <v>330</v>
      </c>
      <c r="B482" s="437" t="s">
        <v>297</v>
      </c>
      <c r="C482" s="437">
        <v>56716</v>
      </c>
      <c r="D482" s="438" t="s">
        <v>1726</v>
      </c>
      <c r="E482" s="439" t="s">
        <v>236</v>
      </c>
      <c r="F482" s="439" t="s">
        <v>236</v>
      </c>
      <c r="G482" s="439" t="s">
        <v>236</v>
      </c>
    </row>
    <row r="483" spans="1:7" s="222" customFormat="1" x14ac:dyDescent="0.25">
      <c r="A483" s="437" t="s">
        <v>330</v>
      </c>
      <c r="B483" s="437" t="s">
        <v>272</v>
      </c>
      <c r="C483" s="437">
        <v>56720</v>
      </c>
      <c r="D483" s="438" t="s">
        <v>1727</v>
      </c>
      <c r="E483" s="439" t="s">
        <v>236</v>
      </c>
      <c r="F483" s="439" t="s">
        <v>236</v>
      </c>
      <c r="G483" s="439" t="s">
        <v>236</v>
      </c>
    </row>
    <row r="484" spans="1:7" s="222" customFormat="1" x14ac:dyDescent="0.25">
      <c r="A484" s="437" t="s">
        <v>330</v>
      </c>
      <c r="B484" s="437" t="s">
        <v>297</v>
      </c>
      <c r="C484" s="437">
        <v>56722</v>
      </c>
      <c r="D484" s="438" t="s">
        <v>1728</v>
      </c>
      <c r="E484" s="439" t="s">
        <v>236</v>
      </c>
      <c r="F484" s="439" t="s">
        <v>236</v>
      </c>
      <c r="G484" s="439" t="s">
        <v>236</v>
      </c>
    </row>
    <row r="485" spans="1:7" s="222" customFormat="1" x14ac:dyDescent="0.25">
      <c r="A485" s="437" t="s">
        <v>330</v>
      </c>
      <c r="B485" s="437" t="s">
        <v>297</v>
      </c>
      <c r="C485" s="437">
        <v>56723</v>
      </c>
      <c r="D485" s="438" t="s">
        <v>1729</v>
      </c>
      <c r="E485" s="439" t="s">
        <v>236</v>
      </c>
      <c r="F485" s="439" t="s">
        <v>236</v>
      </c>
      <c r="G485" s="439" t="s">
        <v>236</v>
      </c>
    </row>
    <row r="486" spans="1:7" s="222" customFormat="1" x14ac:dyDescent="0.25">
      <c r="A486" s="437" t="s">
        <v>330</v>
      </c>
      <c r="B486" s="437" t="s">
        <v>282</v>
      </c>
      <c r="C486" s="437">
        <v>56724</v>
      </c>
      <c r="D486" s="438" t="s">
        <v>1730</v>
      </c>
      <c r="E486" s="439" t="s">
        <v>236</v>
      </c>
      <c r="F486" s="439" t="s">
        <v>236</v>
      </c>
      <c r="G486" s="439" t="s">
        <v>236</v>
      </c>
    </row>
    <row r="487" spans="1:7" s="222" customFormat="1" x14ac:dyDescent="0.25">
      <c r="A487" s="437" t="s">
        <v>330</v>
      </c>
      <c r="B487" s="437" t="s">
        <v>294</v>
      </c>
      <c r="C487" s="437">
        <v>56725</v>
      </c>
      <c r="D487" s="438" t="s">
        <v>1731</v>
      </c>
      <c r="E487" s="439" t="s">
        <v>236</v>
      </c>
      <c r="F487" s="439" t="s">
        <v>236</v>
      </c>
      <c r="G487" s="439" t="s">
        <v>236</v>
      </c>
    </row>
    <row r="488" spans="1:7" s="222" customFormat="1" x14ac:dyDescent="0.25">
      <c r="A488" s="437" t="s">
        <v>330</v>
      </c>
      <c r="B488" s="437" t="s">
        <v>305</v>
      </c>
      <c r="C488" s="437">
        <v>56726</v>
      </c>
      <c r="D488" s="438" t="s">
        <v>1732</v>
      </c>
      <c r="E488" s="439" t="s">
        <v>236</v>
      </c>
      <c r="F488" s="439" t="s">
        <v>236</v>
      </c>
      <c r="G488" s="439" t="s">
        <v>236</v>
      </c>
    </row>
    <row r="489" spans="1:7" s="222" customFormat="1" x14ac:dyDescent="0.25">
      <c r="A489" s="437" t="s">
        <v>330</v>
      </c>
      <c r="B489" s="437" t="s">
        <v>272</v>
      </c>
      <c r="C489" s="437">
        <v>56728</v>
      </c>
      <c r="D489" s="438" t="s">
        <v>1733</v>
      </c>
      <c r="E489" s="439" t="s">
        <v>236</v>
      </c>
      <c r="F489" s="439" t="s">
        <v>236</v>
      </c>
      <c r="G489" s="439" t="s">
        <v>236</v>
      </c>
    </row>
    <row r="490" spans="1:7" s="222" customFormat="1" x14ac:dyDescent="0.25">
      <c r="A490" s="437" t="s">
        <v>330</v>
      </c>
      <c r="B490" s="437" t="s">
        <v>272</v>
      </c>
      <c r="C490" s="437">
        <v>56729</v>
      </c>
      <c r="D490" s="438" t="s">
        <v>1734</v>
      </c>
      <c r="E490" s="439" t="s">
        <v>236</v>
      </c>
      <c r="F490" s="439" t="s">
        <v>236</v>
      </c>
      <c r="G490" s="439" t="s">
        <v>236</v>
      </c>
    </row>
    <row r="491" spans="1:7" s="222" customFormat="1" x14ac:dyDescent="0.25">
      <c r="A491" s="437" t="s">
        <v>330</v>
      </c>
      <c r="B491" s="437" t="s">
        <v>272</v>
      </c>
      <c r="C491" s="437">
        <v>56731</v>
      </c>
      <c r="D491" s="438" t="s">
        <v>1735</v>
      </c>
      <c r="E491" s="439" t="s">
        <v>236</v>
      </c>
      <c r="F491" s="439" t="s">
        <v>236</v>
      </c>
      <c r="G491" s="439" t="s">
        <v>236</v>
      </c>
    </row>
    <row r="492" spans="1:7" s="222" customFormat="1" x14ac:dyDescent="0.25">
      <c r="A492" s="437" t="s">
        <v>330</v>
      </c>
      <c r="B492" s="437" t="s">
        <v>272</v>
      </c>
      <c r="C492" s="437">
        <v>56732</v>
      </c>
      <c r="D492" s="438" t="s">
        <v>1736</v>
      </c>
      <c r="E492" s="439" t="s">
        <v>236</v>
      </c>
      <c r="F492" s="439" t="s">
        <v>236</v>
      </c>
      <c r="G492" s="439" t="s">
        <v>236</v>
      </c>
    </row>
    <row r="493" spans="1:7" s="222" customFormat="1" x14ac:dyDescent="0.25">
      <c r="A493" s="437" t="s">
        <v>330</v>
      </c>
      <c r="B493" s="437" t="s">
        <v>272</v>
      </c>
      <c r="C493" s="437">
        <v>56733</v>
      </c>
      <c r="D493" s="438" t="s">
        <v>1737</v>
      </c>
      <c r="E493" s="439" t="s">
        <v>236</v>
      </c>
      <c r="F493" s="439" t="s">
        <v>236</v>
      </c>
      <c r="G493" s="439" t="s">
        <v>236</v>
      </c>
    </row>
    <row r="494" spans="1:7" s="222" customFormat="1" x14ac:dyDescent="0.25">
      <c r="A494" s="437" t="s">
        <v>330</v>
      </c>
      <c r="B494" s="437" t="s">
        <v>272</v>
      </c>
      <c r="C494" s="437">
        <v>56734</v>
      </c>
      <c r="D494" s="438" t="s">
        <v>1738</v>
      </c>
      <c r="E494" s="439" t="s">
        <v>236</v>
      </c>
      <c r="F494" s="439" t="s">
        <v>236</v>
      </c>
      <c r="G494" s="439" t="s">
        <v>236</v>
      </c>
    </row>
    <row r="495" spans="1:7" s="222" customFormat="1" x14ac:dyDescent="0.25">
      <c r="A495" s="437" t="s">
        <v>330</v>
      </c>
      <c r="B495" s="437" t="s">
        <v>272</v>
      </c>
      <c r="C495" s="437">
        <v>56735</v>
      </c>
      <c r="D495" s="438" t="s">
        <v>1739</v>
      </c>
      <c r="E495" s="439" t="s">
        <v>236</v>
      </c>
      <c r="F495" s="439" t="s">
        <v>236</v>
      </c>
      <c r="G495" s="439" t="s">
        <v>236</v>
      </c>
    </row>
    <row r="496" spans="1:7" s="222" customFormat="1" x14ac:dyDescent="0.25">
      <c r="A496" s="437" t="s">
        <v>330</v>
      </c>
      <c r="B496" s="437" t="s">
        <v>297</v>
      </c>
      <c r="C496" s="437">
        <v>56736</v>
      </c>
      <c r="D496" s="438" t="s">
        <v>1740</v>
      </c>
      <c r="E496" s="439" t="s">
        <v>236</v>
      </c>
      <c r="F496" s="439" t="s">
        <v>236</v>
      </c>
      <c r="G496" s="439" t="s">
        <v>236</v>
      </c>
    </row>
    <row r="497" spans="1:7" s="222" customFormat="1" x14ac:dyDescent="0.25">
      <c r="A497" s="437" t="s">
        <v>330</v>
      </c>
      <c r="B497" s="437" t="s">
        <v>282</v>
      </c>
      <c r="C497" s="437">
        <v>56737</v>
      </c>
      <c r="D497" s="438" t="s">
        <v>1741</v>
      </c>
      <c r="E497" s="439" t="s">
        <v>236</v>
      </c>
      <c r="F497" s="439" t="s">
        <v>236</v>
      </c>
      <c r="G497" s="439" t="s">
        <v>236</v>
      </c>
    </row>
    <row r="498" spans="1:7" s="222" customFormat="1" x14ac:dyDescent="0.25">
      <c r="A498" s="437" t="s">
        <v>330</v>
      </c>
      <c r="B498" s="437" t="s">
        <v>282</v>
      </c>
      <c r="C498" s="437">
        <v>56738</v>
      </c>
      <c r="D498" s="438" t="s">
        <v>1742</v>
      </c>
      <c r="E498" s="439" t="s">
        <v>236</v>
      </c>
      <c r="F498" s="439" t="s">
        <v>236</v>
      </c>
      <c r="G498" s="439" t="s">
        <v>236</v>
      </c>
    </row>
    <row r="499" spans="1:7" s="222" customFormat="1" x14ac:dyDescent="0.25">
      <c r="A499" s="437" t="s">
        <v>330</v>
      </c>
      <c r="B499" s="437" t="s">
        <v>300</v>
      </c>
      <c r="C499" s="437">
        <v>56742</v>
      </c>
      <c r="D499" s="438" t="s">
        <v>1743</v>
      </c>
      <c r="E499" s="439" t="s">
        <v>236</v>
      </c>
      <c r="F499" s="439" t="s">
        <v>236</v>
      </c>
      <c r="G499" s="439" t="s">
        <v>236</v>
      </c>
    </row>
    <row r="500" spans="1:7" s="222" customFormat="1" x14ac:dyDescent="0.25">
      <c r="A500" s="440" t="s">
        <v>330</v>
      </c>
      <c r="B500" s="440" t="s">
        <v>282</v>
      </c>
      <c r="C500" s="441">
        <v>56744</v>
      </c>
      <c r="D500" s="438" t="s">
        <v>1744</v>
      </c>
      <c r="E500" s="439" t="s">
        <v>236</v>
      </c>
      <c r="F500" s="439" t="s">
        <v>236</v>
      </c>
      <c r="G500" s="439" t="s">
        <v>236</v>
      </c>
    </row>
    <row r="501" spans="1:7" s="222" customFormat="1" x14ac:dyDescent="0.25">
      <c r="A501" s="440" t="s">
        <v>330</v>
      </c>
      <c r="B501" s="440" t="s">
        <v>300</v>
      </c>
      <c r="C501" s="441">
        <v>56748</v>
      </c>
      <c r="D501" s="438" t="s">
        <v>1745</v>
      </c>
      <c r="E501" s="439" t="s">
        <v>236</v>
      </c>
      <c r="F501" s="439" t="s">
        <v>236</v>
      </c>
      <c r="G501" s="439" t="s">
        <v>236</v>
      </c>
    </row>
    <row r="502" spans="1:7" s="222" customFormat="1" x14ac:dyDescent="0.25">
      <c r="A502" s="440" t="s">
        <v>330</v>
      </c>
      <c r="B502" s="440" t="s">
        <v>300</v>
      </c>
      <c r="C502" s="441">
        <v>56750</v>
      </c>
      <c r="D502" s="438" t="s">
        <v>1746</v>
      </c>
      <c r="E502" s="439" t="s">
        <v>236</v>
      </c>
      <c r="F502" s="439" t="s">
        <v>236</v>
      </c>
      <c r="G502" s="439" t="s">
        <v>236</v>
      </c>
    </row>
    <row r="503" spans="1:7" s="222" customFormat="1" x14ac:dyDescent="0.25">
      <c r="A503" s="440" t="s">
        <v>330</v>
      </c>
      <c r="B503" s="440" t="s">
        <v>294</v>
      </c>
      <c r="C503" s="441">
        <v>56754</v>
      </c>
      <c r="D503" s="438" t="s">
        <v>1747</v>
      </c>
      <c r="E503" s="439" t="s">
        <v>236</v>
      </c>
      <c r="F503" s="439" t="s">
        <v>236</v>
      </c>
      <c r="G503" s="439" t="s">
        <v>236</v>
      </c>
    </row>
    <row r="504" spans="1:7" s="222" customFormat="1" x14ac:dyDescent="0.25">
      <c r="A504" s="440" t="s">
        <v>330</v>
      </c>
      <c r="B504" s="440" t="s">
        <v>272</v>
      </c>
      <c r="C504" s="441">
        <v>56755</v>
      </c>
      <c r="D504" s="438" t="s">
        <v>1748</v>
      </c>
      <c r="E504" s="439" t="s">
        <v>236</v>
      </c>
      <c r="F504" s="439" t="s">
        <v>236</v>
      </c>
      <c r="G504" s="439" t="s">
        <v>236</v>
      </c>
    </row>
    <row r="505" spans="1:7" s="222" customFormat="1" x14ac:dyDescent="0.25">
      <c r="A505" s="440" t="s">
        <v>330</v>
      </c>
      <c r="B505" s="440" t="s">
        <v>305</v>
      </c>
      <c r="C505" s="441">
        <v>56756</v>
      </c>
      <c r="D505" s="438" t="s">
        <v>1749</v>
      </c>
      <c r="E505" s="439" t="s">
        <v>236</v>
      </c>
      <c r="F505" s="439" t="s">
        <v>236</v>
      </c>
      <c r="G505" s="439" t="s">
        <v>236</v>
      </c>
    </row>
    <row r="506" spans="1:7" s="222" customFormat="1" x14ac:dyDescent="0.25">
      <c r="A506" s="440" t="s">
        <v>330</v>
      </c>
      <c r="B506" s="440" t="s">
        <v>282</v>
      </c>
      <c r="C506" s="441">
        <v>56757</v>
      </c>
      <c r="D506" s="438" t="s">
        <v>1750</v>
      </c>
      <c r="E506" s="439" t="s">
        <v>236</v>
      </c>
      <c r="F506" s="439" t="s">
        <v>236</v>
      </c>
      <c r="G506" s="439" t="s">
        <v>236</v>
      </c>
    </row>
    <row r="507" spans="1:7" s="222" customFormat="1" x14ac:dyDescent="0.25">
      <c r="A507" s="440" t="s">
        <v>330</v>
      </c>
      <c r="B507" s="440" t="s">
        <v>282</v>
      </c>
      <c r="C507" s="441">
        <v>56758</v>
      </c>
      <c r="D507" s="438" t="s">
        <v>1751</v>
      </c>
      <c r="E507" s="439" t="s">
        <v>236</v>
      </c>
      <c r="F507" s="439" t="s">
        <v>236</v>
      </c>
      <c r="G507" s="439" t="s">
        <v>236</v>
      </c>
    </row>
    <row r="508" spans="1:7" s="222" customFormat="1" x14ac:dyDescent="0.25">
      <c r="A508" s="440" t="s">
        <v>330</v>
      </c>
      <c r="B508" s="440" t="s">
        <v>305</v>
      </c>
      <c r="C508" s="441">
        <v>56759</v>
      </c>
      <c r="D508" s="438" t="s">
        <v>1752</v>
      </c>
      <c r="E508" s="439" t="s">
        <v>236</v>
      </c>
      <c r="F508" s="439" t="s">
        <v>236</v>
      </c>
      <c r="G508" s="439" t="s">
        <v>236</v>
      </c>
    </row>
    <row r="509" spans="1:7" s="222" customFormat="1" x14ac:dyDescent="0.25">
      <c r="A509" s="440" t="s">
        <v>330</v>
      </c>
      <c r="B509" s="440" t="s">
        <v>282</v>
      </c>
      <c r="C509" s="441">
        <v>56760</v>
      </c>
      <c r="D509" s="438" t="s">
        <v>1753</v>
      </c>
      <c r="E509" s="439" t="s">
        <v>236</v>
      </c>
      <c r="F509" s="439" t="s">
        <v>236</v>
      </c>
      <c r="G509" s="439" t="s">
        <v>236</v>
      </c>
    </row>
    <row r="510" spans="1:7" s="222" customFormat="1" x14ac:dyDescent="0.25">
      <c r="A510" s="440" t="s">
        <v>330</v>
      </c>
      <c r="B510" s="440" t="s">
        <v>305</v>
      </c>
      <c r="C510" s="441">
        <v>56761</v>
      </c>
      <c r="D510" s="438" t="s">
        <v>1754</v>
      </c>
      <c r="E510" s="439" t="s">
        <v>236</v>
      </c>
      <c r="F510" s="439" t="s">
        <v>236</v>
      </c>
      <c r="G510" s="439" t="s">
        <v>236</v>
      </c>
    </row>
    <row r="511" spans="1:7" s="222" customFormat="1" x14ac:dyDescent="0.25">
      <c r="C511" s="225"/>
      <c r="E511" s="227"/>
      <c r="F511" s="227"/>
      <c r="G511" s="226"/>
    </row>
    <row r="512" spans="1:7" s="222" customFormat="1" x14ac:dyDescent="0.25">
      <c r="C512" s="225"/>
      <c r="E512" s="227"/>
      <c r="F512" s="227"/>
      <c r="G512" s="226"/>
    </row>
    <row r="513" spans="3:7" s="222" customFormat="1" x14ac:dyDescent="0.25">
      <c r="C513" s="225"/>
      <c r="E513" s="227"/>
      <c r="F513" s="227"/>
      <c r="G513" s="226"/>
    </row>
    <row r="514" spans="3:7" s="222" customFormat="1" x14ac:dyDescent="0.25">
      <c r="C514" s="225"/>
      <c r="E514" s="227"/>
      <c r="F514" s="227"/>
      <c r="G514" s="226"/>
    </row>
    <row r="515" spans="3:7" s="222" customFormat="1" x14ac:dyDescent="0.25">
      <c r="C515" s="225"/>
      <c r="E515" s="227"/>
      <c r="F515" s="227"/>
      <c r="G515" s="226"/>
    </row>
    <row r="516" spans="3:7" s="222" customFormat="1" x14ac:dyDescent="0.25">
      <c r="C516" s="225"/>
      <c r="E516" s="227"/>
      <c r="F516" s="227"/>
      <c r="G516" s="226"/>
    </row>
    <row r="517" spans="3:7" s="222" customFormat="1" x14ac:dyDescent="0.25">
      <c r="C517" s="225"/>
      <c r="E517" s="227"/>
      <c r="F517" s="227"/>
      <c r="G517" s="226"/>
    </row>
    <row r="518" spans="3:7" s="222" customFormat="1" x14ac:dyDescent="0.25">
      <c r="C518" s="225"/>
      <c r="E518" s="227"/>
      <c r="F518" s="227"/>
      <c r="G518" s="226"/>
    </row>
    <row r="519" spans="3:7" s="222" customFormat="1" x14ac:dyDescent="0.25">
      <c r="C519" s="225"/>
      <c r="E519" s="227"/>
      <c r="F519" s="227"/>
      <c r="G519" s="226"/>
    </row>
    <row r="520" spans="3:7" s="222" customFormat="1" x14ac:dyDescent="0.25">
      <c r="C520" s="225"/>
      <c r="E520" s="227"/>
      <c r="F520" s="227"/>
      <c r="G520" s="226"/>
    </row>
    <row r="521" spans="3:7" s="222" customFormat="1" x14ac:dyDescent="0.25">
      <c r="C521" s="225"/>
      <c r="E521" s="227"/>
      <c r="F521" s="227"/>
      <c r="G521" s="226"/>
    </row>
    <row r="522" spans="3:7" s="222" customFormat="1" x14ac:dyDescent="0.25">
      <c r="C522" s="225"/>
      <c r="E522" s="227"/>
      <c r="F522" s="227"/>
      <c r="G522" s="226"/>
    </row>
    <row r="523" spans="3:7" s="222" customFormat="1" x14ac:dyDescent="0.25">
      <c r="C523" s="225"/>
      <c r="E523" s="227"/>
      <c r="F523" s="227"/>
      <c r="G523" s="226"/>
    </row>
    <row r="524" spans="3:7" s="222" customFormat="1" x14ac:dyDescent="0.25">
      <c r="C524" s="225"/>
      <c r="E524" s="227"/>
      <c r="F524" s="227"/>
      <c r="G524" s="226"/>
    </row>
    <row r="525" spans="3:7" s="222" customFormat="1" x14ac:dyDescent="0.25">
      <c r="C525" s="225"/>
      <c r="E525" s="227"/>
      <c r="F525" s="227"/>
      <c r="G525" s="226"/>
    </row>
    <row r="526" spans="3:7" s="222" customFormat="1" x14ac:dyDescent="0.25">
      <c r="C526" s="225"/>
      <c r="E526" s="227"/>
      <c r="F526" s="227"/>
      <c r="G526" s="226"/>
    </row>
    <row r="527" spans="3:7" s="222" customFormat="1" x14ac:dyDescent="0.25">
      <c r="C527" s="225"/>
      <c r="E527" s="227"/>
      <c r="F527" s="227"/>
      <c r="G527" s="226"/>
    </row>
    <row r="528" spans="3:7" s="222" customFormat="1" x14ac:dyDescent="0.25">
      <c r="C528" s="225"/>
      <c r="E528" s="227"/>
      <c r="F528" s="227"/>
      <c r="G528" s="226"/>
    </row>
    <row r="529" spans="3:7" s="222" customFormat="1" x14ac:dyDescent="0.25">
      <c r="C529" s="225"/>
      <c r="E529" s="227"/>
      <c r="F529" s="227"/>
      <c r="G529" s="226"/>
    </row>
    <row r="530" spans="3:7" s="222" customFormat="1" x14ac:dyDescent="0.25">
      <c r="C530" s="225"/>
      <c r="E530" s="227"/>
      <c r="F530" s="227"/>
      <c r="G530" s="226"/>
    </row>
    <row r="531" spans="3:7" s="222" customFormat="1" x14ac:dyDescent="0.25">
      <c r="C531" s="225"/>
      <c r="E531" s="227"/>
      <c r="F531" s="227"/>
      <c r="G531" s="226"/>
    </row>
    <row r="532" spans="3:7" s="222" customFormat="1" x14ac:dyDescent="0.25">
      <c r="C532" s="225"/>
      <c r="E532" s="227"/>
      <c r="F532" s="227"/>
      <c r="G532" s="226"/>
    </row>
    <row r="533" spans="3:7" s="222" customFormat="1" x14ac:dyDescent="0.25">
      <c r="C533" s="225"/>
      <c r="E533" s="227"/>
      <c r="F533" s="227"/>
      <c r="G533" s="226"/>
    </row>
    <row r="534" spans="3:7" s="222" customFormat="1" x14ac:dyDescent="0.25">
      <c r="C534" s="225"/>
      <c r="E534" s="227"/>
      <c r="F534" s="227"/>
      <c r="G534" s="226"/>
    </row>
    <row r="535" spans="3:7" s="222" customFormat="1" x14ac:dyDescent="0.25">
      <c r="C535" s="225"/>
      <c r="E535" s="227"/>
      <c r="F535" s="227"/>
      <c r="G535" s="226"/>
    </row>
    <row r="536" spans="3:7" s="222" customFormat="1" x14ac:dyDescent="0.25">
      <c r="C536" s="225"/>
      <c r="E536" s="227"/>
      <c r="F536" s="227"/>
      <c r="G536" s="226"/>
    </row>
    <row r="537" spans="3:7" s="222" customFormat="1" x14ac:dyDescent="0.25">
      <c r="C537" s="225"/>
      <c r="E537" s="227"/>
      <c r="F537" s="227"/>
      <c r="G537" s="226"/>
    </row>
    <row r="538" spans="3:7" s="222" customFormat="1" x14ac:dyDescent="0.25">
      <c r="C538" s="225"/>
      <c r="E538" s="227"/>
      <c r="F538" s="227"/>
      <c r="G538" s="226"/>
    </row>
    <row r="539" spans="3:7" s="222" customFormat="1" x14ac:dyDescent="0.25">
      <c r="C539" s="225"/>
      <c r="E539" s="227"/>
      <c r="F539" s="227"/>
      <c r="G539" s="226"/>
    </row>
    <row r="540" spans="3:7" s="222" customFormat="1" x14ac:dyDescent="0.25">
      <c r="C540" s="225"/>
      <c r="E540" s="227"/>
      <c r="F540" s="227"/>
      <c r="G540" s="226"/>
    </row>
    <row r="541" spans="3:7" s="222" customFormat="1" x14ac:dyDescent="0.25">
      <c r="C541" s="225"/>
      <c r="E541" s="227"/>
      <c r="F541" s="227"/>
      <c r="G541" s="226"/>
    </row>
    <row r="542" spans="3:7" s="222" customFormat="1" x14ac:dyDescent="0.25">
      <c r="C542" s="225"/>
      <c r="E542" s="227"/>
      <c r="F542" s="227"/>
      <c r="G542" s="226"/>
    </row>
    <row r="543" spans="3:7" s="222" customFormat="1" x14ac:dyDescent="0.25">
      <c r="C543" s="225"/>
      <c r="E543" s="227"/>
      <c r="F543" s="227"/>
      <c r="G543" s="226"/>
    </row>
    <row r="544" spans="3:7" s="222" customFormat="1" x14ac:dyDescent="0.25">
      <c r="C544" s="225"/>
      <c r="E544" s="227"/>
      <c r="F544" s="227"/>
      <c r="G544" s="226"/>
    </row>
    <row r="545" spans="3:7" s="222" customFormat="1" x14ac:dyDescent="0.25">
      <c r="C545" s="225"/>
      <c r="E545" s="227"/>
      <c r="F545" s="227"/>
      <c r="G545" s="226"/>
    </row>
    <row r="546" spans="3:7" s="222" customFormat="1" x14ac:dyDescent="0.25">
      <c r="C546" s="225"/>
      <c r="E546" s="227"/>
      <c r="F546" s="227"/>
      <c r="G546" s="226"/>
    </row>
    <row r="547" spans="3:7" s="222" customFormat="1" x14ac:dyDescent="0.25">
      <c r="C547" s="225"/>
      <c r="E547" s="227"/>
      <c r="F547" s="227"/>
      <c r="G547" s="226"/>
    </row>
    <row r="548" spans="3:7" s="222" customFormat="1" x14ac:dyDescent="0.25">
      <c r="C548" s="225"/>
      <c r="E548" s="227"/>
      <c r="F548" s="227"/>
      <c r="G548" s="226"/>
    </row>
    <row r="549" spans="3:7" s="222" customFormat="1" x14ac:dyDescent="0.25">
      <c r="C549" s="225"/>
      <c r="E549" s="227"/>
      <c r="F549" s="227"/>
      <c r="G549" s="226"/>
    </row>
    <row r="550" spans="3:7" s="222" customFormat="1" x14ac:dyDescent="0.25">
      <c r="C550" s="225"/>
      <c r="E550" s="227"/>
      <c r="F550" s="227"/>
      <c r="G550" s="226"/>
    </row>
    <row r="551" spans="3:7" s="222" customFormat="1" x14ac:dyDescent="0.25">
      <c r="C551" s="225"/>
      <c r="E551" s="227"/>
      <c r="F551" s="227"/>
      <c r="G551" s="226"/>
    </row>
    <row r="552" spans="3:7" s="222" customFormat="1" x14ac:dyDescent="0.25">
      <c r="C552" s="225"/>
      <c r="E552" s="227"/>
      <c r="F552" s="227"/>
      <c r="G552" s="226"/>
    </row>
    <row r="553" spans="3:7" s="222" customFormat="1" x14ac:dyDescent="0.25">
      <c r="C553" s="225"/>
      <c r="E553" s="227"/>
      <c r="F553" s="227"/>
      <c r="G553" s="226"/>
    </row>
    <row r="554" spans="3:7" s="222" customFormat="1" x14ac:dyDescent="0.25">
      <c r="C554" s="225"/>
      <c r="E554" s="227"/>
      <c r="F554" s="227"/>
      <c r="G554" s="226"/>
    </row>
    <row r="555" spans="3:7" s="222" customFormat="1" x14ac:dyDescent="0.25">
      <c r="C555" s="225"/>
      <c r="E555" s="227"/>
      <c r="F555" s="227"/>
      <c r="G555" s="226"/>
    </row>
    <row r="556" spans="3:7" s="222" customFormat="1" x14ac:dyDescent="0.25">
      <c r="C556" s="225"/>
      <c r="E556" s="227"/>
      <c r="F556" s="227"/>
      <c r="G556" s="226"/>
    </row>
    <row r="557" spans="3:7" s="222" customFormat="1" x14ac:dyDescent="0.25">
      <c r="C557" s="225"/>
      <c r="E557" s="227"/>
      <c r="F557" s="227"/>
      <c r="G557" s="226"/>
    </row>
    <row r="558" spans="3:7" s="222" customFormat="1" x14ac:dyDescent="0.25">
      <c r="C558" s="225"/>
      <c r="E558" s="227"/>
      <c r="F558" s="227"/>
      <c r="G558" s="226"/>
    </row>
    <row r="559" spans="3:7" s="222" customFormat="1" x14ac:dyDescent="0.25">
      <c r="C559" s="225"/>
      <c r="E559" s="227"/>
      <c r="F559" s="227"/>
      <c r="G559" s="226"/>
    </row>
    <row r="560" spans="3:7" s="222" customFormat="1" x14ac:dyDescent="0.25">
      <c r="C560" s="225"/>
      <c r="E560" s="227"/>
      <c r="F560" s="227"/>
      <c r="G560" s="226"/>
    </row>
    <row r="561" spans="3:7" s="222" customFormat="1" x14ac:dyDescent="0.25">
      <c r="C561" s="225"/>
      <c r="E561" s="227"/>
      <c r="F561" s="227"/>
      <c r="G561" s="226"/>
    </row>
    <row r="562" spans="3:7" s="222" customFormat="1" x14ac:dyDescent="0.25">
      <c r="C562" s="225"/>
      <c r="E562" s="227"/>
      <c r="F562" s="227"/>
      <c r="G562" s="226"/>
    </row>
    <row r="563" spans="3:7" s="222" customFormat="1" x14ac:dyDescent="0.25">
      <c r="C563" s="225"/>
      <c r="E563" s="227"/>
      <c r="F563" s="227"/>
      <c r="G563" s="226"/>
    </row>
    <row r="564" spans="3:7" s="222" customFormat="1" x14ac:dyDescent="0.25">
      <c r="C564" s="225"/>
      <c r="E564" s="227"/>
      <c r="F564" s="227"/>
      <c r="G564" s="226"/>
    </row>
    <row r="565" spans="3:7" s="222" customFormat="1" x14ac:dyDescent="0.25">
      <c r="C565" s="225"/>
      <c r="E565" s="227"/>
      <c r="F565" s="227"/>
      <c r="G565" s="226"/>
    </row>
    <row r="566" spans="3:7" s="222" customFormat="1" x14ac:dyDescent="0.25">
      <c r="C566" s="225"/>
      <c r="E566" s="227"/>
      <c r="F566" s="227"/>
      <c r="G566" s="226"/>
    </row>
    <row r="567" spans="3:7" s="222" customFormat="1" x14ac:dyDescent="0.25">
      <c r="C567" s="225"/>
      <c r="E567" s="227"/>
      <c r="F567" s="227"/>
      <c r="G567" s="226"/>
    </row>
    <row r="568" spans="3:7" s="222" customFormat="1" x14ac:dyDescent="0.25">
      <c r="C568" s="225"/>
      <c r="E568" s="227"/>
      <c r="F568" s="227"/>
      <c r="G568" s="226"/>
    </row>
    <row r="569" spans="3:7" s="222" customFormat="1" x14ac:dyDescent="0.25">
      <c r="C569" s="225"/>
      <c r="E569" s="227"/>
      <c r="F569" s="227"/>
      <c r="G569" s="226"/>
    </row>
    <row r="570" spans="3:7" s="222" customFormat="1" x14ac:dyDescent="0.25">
      <c r="C570" s="225"/>
      <c r="E570" s="227"/>
      <c r="F570" s="227"/>
      <c r="G570" s="226"/>
    </row>
    <row r="571" spans="3:7" s="222" customFormat="1" x14ac:dyDescent="0.25">
      <c r="C571" s="225"/>
      <c r="E571" s="227"/>
      <c r="F571" s="227"/>
      <c r="G571" s="226"/>
    </row>
    <row r="572" spans="3:7" s="222" customFormat="1" x14ac:dyDescent="0.25">
      <c r="C572" s="225"/>
      <c r="E572" s="227"/>
      <c r="F572" s="227"/>
      <c r="G572" s="226"/>
    </row>
    <row r="573" spans="3:7" s="222" customFormat="1" x14ac:dyDescent="0.25">
      <c r="C573" s="225"/>
      <c r="E573" s="227"/>
      <c r="F573" s="227"/>
      <c r="G573" s="226"/>
    </row>
    <row r="574" spans="3:7" s="222" customFormat="1" x14ac:dyDescent="0.25">
      <c r="C574" s="225"/>
      <c r="E574" s="227"/>
      <c r="F574" s="227"/>
      <c r="G574" s="226"/>
    </row>
    <row r="575" spans="3:7" s="222" customFormat="1" x14ac:dyDescent="0.25">
      <c r="C575" s="225"/>
      <c r="E575" s="227"/>
      <c r="F575" s="227"/>
      <c r="G575" s="226"/>
    </row>
    <row r="576" spans="3:7" s="222" customFormat="1" x14ac:dyDescent="0.25">
      <c r="C576" s="225"/>
      <c r="E576" s="227"/>
      <c r="F576" s="227"/>
      <c r="G576" s="226"/>
    </row>
    <row r="577" spans="3:7" s="222" customFormat="1" x14ac:dyDescent="0.25">
      <c r="C577" s="225"/>
      <c r="E577" s="227"/>
      <c r="F577" s="227"/>
      <c r="G577" s="226"/>
    </row>
    <row r="578" spans="3:7" s="222" customFormat="1" x14ac:dyDescent="0.25">
      <c r="C578" s="225"/>
      <c r="E578" s="227"/>
      <c r="F578" s="227"/>
      <c r="G578" s="226"/>
    </row>
    <row r="579" spans="3:7" s="222" customFormat="1" x14ac:dyDescent="0.25">
      <c r="C579" s="225"/>
      <c r="E579" s="227"/>
      <c r="F579" s="227"/>
      <c r="G579" s="226"/>
    </row>
    <row r="580" spans="3:7" s="222" customFormat="1" x14ac:dyDescent="0.25">
      <c r="C580" s="225"/>
      <c r="E580" s="227"/>
      <c r="F580" s="227"/>
      <c r="G580" s="226"/>
    </row>
    <row r="581" spans="3:7" s="222" customFormat="1" x14ac:dyDescent="0.25">
      <c r="C581" s="225"/>
      <c r="E581" s="227"/>
      <c r="F581" s="227"/>
      <c r="G581" s="226"/>
    </row>
    <row r="582" spans="3:7" s="222" customFormat="1" x14ac:dyDescent="0.25">
      <c r="C582" s="225"/>
      <c r="E582" s="227"/>
      <c r="F582" s="227"/>
      <c r="G582" s="226"/>
    </row>
    <row r="583" spans="3:7" s="222" customFormat="1" x14ac:dyDescent="0.25">
      <c r="C583" s="225"/>
      <c r="E583" s="227"/>
      <c r="F583" s="227"/>
      <c r="G583" s="226"/>
    </row>
    <row r="584" spans="3:7" s="222" customFormat="1" x14ac:dyDescent="0.25">
      <c r="C584" s="225"/>
      <c r="E584" s="227"/>
      <c r="F584" s="227"/>
      <c r="G584" s="226"/>
    </row>
    <row r="585" spans="3:7" s="222" customFormat="1" x14ac:dyDescent="0.25">
      <c r="C585" s="225"/>
      <c r="E585" s="227"/>
      <c r="F585" s="227"/>
      <c r="G585" s="226"/>
    </row>
    <row r="586" spans="3:7" s="222" customFormat="1" x14ac:dyDescent="0.25">
      <c r="C586" s="225"/>
      <c r="E586" s="227"/>
      <c r="F586" s="227"/>
      <c r="G586" s="226"/>
    </row>
    <row r="587" spans="3:7" s="222" customFormat="1" x14ac:dyDescent="0.25">
      <c r="C587" s="225"/>
      <c r="E587" s="227"/>
      <c r="F587" s="227"/>
      <c r="G587" s="226"/>
    </row>
    <row r="588" spans="3:7" s="222" customFormat="1" x14ac:dyDescent="0.25">
      <c r="C588" s="225"/>
      <c r="E588" s="227"/>
      <c r="F588" s="227"/>
      <c r="G588" s="226"/>
    </row>
    <row r="589" spans="3:7" s="222" customFormat="1" x14ac:dyDescent="0.25">
      <c r="C589" s="225"/>
      <c r="E589" s="227"/>
      <c r="F589" s="227"/>
      <c r="G589" s="226"/>
    </row>
    <row r="590" spans="3:7" s="222" customFormat="1" x14ac:dyDescent="0.25">
      <c r="C590" s="225"/>
      <c r="E590" s="227"/>
      <c r="F590" s="227"/>
      <c r="G590" s="226"/>
    </row>
    <row r="591" spans="3:7" s="222" customFormat="1" x14ac:dyDescent="0.25">
      <c r="C591" s="225"/>
      <c r="E591" s="227"/>
      <c r="F591" s="227"/>
      <c r="G591" s="226"/>
    </row>
    <row r="592" spans="3:7" s="222" customFormat="1" x14ac:dyDescent="0.25">
      <c r="C592" s="225"/>
      <c r="E592" s="227"/>
      <c r="F592" s="227"/>
      <c r="G592" s="226"/>
    </row>
    <row r="593" spans="3:7" s="222" customFormat="1" x14ac:dyDescent="0.25">
      <c r="C593" s="225"/>
      <c r="E593" s="227"/>
      <c r="F593" s="227"/>
      <c r="G593" s="226"/>
    </row>
    <row r="594" spans="3:7" s="222" customFormat="1" x14ac:dyDescent="0.25">
      <c r="C594" s="225"/>
      <c r="E594" s="227"/>
      <c r="F594" s="227"/>
      <c r="G594" s="226"/>
    </row>
    <row r="595" spans="3:7" s="222" customFormat="1" x14ac:dyDescent="0.25">
      <c r="C595" s="225"/>
      <c r="E595" s="227"/>
      <c r="F595" s="227"/>
      <c r="G595" s="226"/>
    </row>
    <row r="596" spans="3:7" s="222" customFormat="1" x14ac:dyDescent="0.25">
      <c r="C596" s="225"/>
      <c r="E596" s="227"/>
      <c r="F596" s="227"/>
      <c r="G596" s="226"/>
    </row>
    <row r="597" spans="3:7" s="222" customFormat="1" x14ac:dyDescent="0.25">
      <c r="C597" s="225"/>
      <c r="E597" s="227"/>
      <c r="F597" s="227"/>
      <c r="G597" s="226"/>
    </row>
    <row r="598" spans="3:7" s="222" customFormat="1" x14ac:dyDescent="0.25">
      <c r="C598" s="225"/>
      <c r="E598" s="227"/>
      <c r="F598" s="227"/>
      <c r="G598" s="226"/>
    </row>
    <row r="599" spans="3:7" s="222" customFormat="1" x14ac:dyDescent="0.25">
      <c r="C599" s="225"/>
      <c r="E599" s="227"/>
      <c r="F599" s="227"/>
      <c r="G599" s="226"/>
    </row>
    <row r="600" spans="3:7" s="222" customFormat="1" x14ac:dyDescent="0.25">
      <c r="C600" s="225"/>
      <c r="E600" s="227"/>
      <c r="F600" s="227"/>
      <c r="G600" s="226"/>
    </row>
    <row r="601" spans="3:7" s="222" customFormat="1" x14ac:dyDescent="0.25">
      <c r="C601" s="225"/>
      <c r="E601" s="227"/>
      <c r="F601" s="227"/>
      <c r="G601" s="226"/>
    </row>
    <row r="602" spans="3:7" s="222" customFormat="1" x14ac:dyDescent="0.25">
      <c r="C602" s="225"/>
      <c r="E602" s="227"/>
      <c r="F602" s="227"/>
      <c r="G602" s="226"/>
    </row>
    <row r="603" spans="3:7" s="222" customFormat="1" x14ac:dyDescent="0.25">
      <c r="C603" s="225"/>
      <c r="E603" s="227"/>
      <c r="F603" s="227"/>
      <c r="G603" s="226"/>
    </row>
    <row r="604" spans="3:7" s="222" customFormat="1" x14ac:dyDescent="0.25">
      <c r="C604" s="225"/>
      <c r="E604" s="227"/>
      <c r="F604" s="227"/>
      <c r="G604" s="226"/>
    </row>
    <row r="605" spans="3:7" s="222" customFormat="1" x14ac:dyDescent="0.25">
      <c r="C605" s="225"/>
      <c r="E605" s="227"/>
      <c r="F605" s="227"/>
      <c r="G605" s="226"/>
    </row>
    <row r="606" spans="3:7" s="222" customFormat="1" x14ac:dyDescent="0.25">
      <c r="C606" s="225"/>
      <c r="E606" s="227"/>
      <c r="F606" s="227"/>
      <c r="G606" s="226"/>
    </row>
    <row r="607" spans="3:7" s="222" customFormat="1" x14ac:dyDescent="0.25">
      <c r="C607" s="225"/>
      <c r="E607" s="227"/>
      <c r="F607" s="227"/>
      <c r="G607" s="226"/>
    </row>
    <row r="608" spans="3:7" s="222" customFormat="1" x14ac:dyDescent="0.25">
      <c r="C608" s="225"/>
      <c r="E608" s="227"/>
      <c r="F608" s="227"/>
      <c r="G608" s="226"/>
    </row>
    <row r="609" spans="3:7" s="222" customFormat="1" x14ac:dyDescent="0.25">
      <c r="C609" s="225"/>
      <c r="E609" s="227"/>
      <c r="F609" s="227"/>
      <c r="G609" s="226"/>
    </row>
    <row r="610" spans="3:7" s="222" customFormat="1" x14ac:dyDescent="0.25">
      <c r="C610" s="225"/>
      <c r="E610" s="227"/>
      <c r="F610" s="227"/>
      <c r="G610" s="226"/>
    </row>
    <row r="611" spans="3:7" s="222" customFormat="1" x14ac:dyDescent="0.25">
      <c r="C611" s="225"/>
      <c r="E611" s="227"/>
      <c r="F611" s="227"/>
      <c r="G611" s="226"/>
    </row>
    <row r="612" spans="3:7" s="222" customFormat="1" x14ac:dyDescent="0.25">
      <c r="C612" s="225"/>
      <c r="E612" s="227"/>
      <c r="F612" s="227"/>
      <c r="G612" s="226"/>
    </row>
    <row r="613" spans="3:7" s="222" customFormat="1" x14ac:dyDescent="0.25">
      <c r="C613" s="225"/>
      <c r="E613" s="227"/>
      <c r="F613" s="227"/>
      <c r="G613" s="226"/>
    </row>
    <row r="614" spans="3:7" s="222" customFormat="1" x14ac:dyDescent="0.25">
      <c r="C614" s="225"/>
      <c r="E614" s="227"/>
      <c r="F614" s="227"/>
      <c r="G614" s="226"/>
    </row>
    <row r="615" spans="3:7" s="222" customFormat="1" x14ac:dyDescent="0.25">
      <c r="C615" s="225"/>
      <c r="E615" s="227"/>
      <c r="F615" s="227"/>
      <c r="G615" s="226"/>
    </row>
    <row r="616" spans="3:7" s="222" customFormat="1" x14ac:dyDescent="0.25">
      <c r="C616" s="225"/>
      <c r="E616" s="227"/>
      <c r="F616" s="227"/>
      <c r="G616" s="226"/>
    </row>
    <row r="617" spans="3:7" s="222" customFormat="1" x14ac:dyDescent="0.25">
      <c r="C617" s="225"/>
      <c r="E617" s="227"/>
      <c r="F617" s="227"/>
      <c r="G617" s="226"/>
    </row>
    <row r="618" spans="3:7" s="222" customFormat="1" x14ac:dyDescent="0.25">
      <c r="C618" s="225"/>
      <c r="E618" s="227"/>
      <c r="F618" s="227"/>
      <c r="G618" s="226"/>
    </row>
    <row r="619" spans="3:7" s="222" customFormat="1" x14ac:dyDescent="0.25">
      <c r="C619" s="225"/>
      <c r="E619" s="227"/>
      <c r="F619" s="227"/>
      <c r="G619" s="226"/>
    </row>
    <row r="620" spans="3:7" s="222" customFormat="1" x14ac:dyDescent="0.25">
      <c r="C620" s="225"/>
      <c r="E620" s="227"/>
      <c r="F620" s="227"/>
      <c r="G620" s="226"/>
    </row>
    <row r="621" spans="3:7" s="222" customFormat="1" x14ac:dyDescent="0.25">
      <c r="C621" s="225"/>
      <c r="E621" s="227"/>
      <c r="F621" s="227"/>
      <c r="G621" s="226"/>
    </row>
    <row r="622" spans="3:7" s="222" customFormat="1" x14ac:dyDescent="0.25">
      <c r="C622" s="225"/>
      <c r="E622" s="227"/>
      <c r="F622" s="227"/>
      <c r="G622" s="226"/>
    </row>
    <row r="623" spans="3:7" s="222" customFormat="1" x14ac:dyDescent="0.25">
      <c r="C623" s="225"/>
      <c r="E623" s="227"/>
      <c r="F623" s="227"/>
      <c r="G623" s="226"/>
    </row>
    <row r="624" spans="3:7" s="222" customFormat="1" x14ac:dyDescent="0.25">
      <c r="C624" s="225"/>
      <c r="E624" s="227"/>
      <c r="F624" s="227"/>
      <c r="G624" s="226"/>
    </row>
    <row r="625" spans="3:7" s="222" customFormat="1" x14ac:dyDescent="0.25">
      <c r="C625" s="225"/>
      <c r="E625" s="227"/>
      <c r="F625" s="227"/>
      <c r="G625" s="226"/>
    </row>
    <row r="626" spans="3:7" s="222" customFormat="1" x14ac:dyDescent="0.25">
      <c r="C626" s="225"/>
      <c r="E626" s="227"/>
      <c r="F626" s="227"/>
      <c r="G626" s="226"/>
    </row>
    <row r="627" spans="3:7" s="222" customFormat="1" x14ac:dyDescent="0.25">
      <c r="C627" s="225"/>
      <c r="E627" s="227"/>
      <c r="F627" s="227"/>
      <c r="G627" s="226"/>
    </row>
    <row r="628" spans="3:7" s="222" customFormat="1" x14ac:dyDescent="0.25">
      <c r="C628" s="225"/>
      <c r="E628" s="227"/>
      <c r="F628" s="227"/>
      <c r="G628" s="226"/>
    </row>
    <row r="629" spans="3:7" s="222" customFormat="1" x14ac:dyDescent="0.25">
      <c r="C629" s="225"/>
      <c r="E629" s="227"/>
      <c r="F629" s="227"/>
      <c r="G629" s="226"/>
    </row>
    <row r="630" spans="3:7" s="222" customFormat="1" x14ac:dyDescent="0.25">
      <c r="C630" s="225"/>
      <c r="E630" s="227"/>
      <c r="F630" s="227"/>
      <c r="G630" s="226"/>
    </row>
    <row r="631" spans="3:7" s="222" customFormat="1" x14ac:dyDescent="0.25">
      <c r="C631" s="225"/>
      <c r="E631" s="227"/>
      <c r="F631" s="227"/>
      <c r="G631" s="226"/>
    </row>
    <row r="632" spans="3:7" s="222" customFormat="1" x14ac:dyDescent="0.25">
      <c r="C632" s="225"/>
      <c r="E632" s="227"/>
      <c r="F632" s="227"/>
      <c r="G632" s="226"/>
    </row>
    <row r="633" spans="3:7" s="222" customFormat="1" x14ac:dyDescent="0.25">
      <c r="C633" s="225"/>
      <c r="E633" s="227"/>
      <c r="F633" s="227"/>
      <c r="G633" s="226"/>
    </row>
    <row r="634" spans="3:7" s="222" customFormat="1" x14ac:dyDescent="0.25">
      <c r="C634" s="225"/>
      <c r="E634" s="227"/>
      <c r="F634" s="227"/>
      <c r="G634" s="226"/>
    </row>
    <row r="635" spans="3:7" s="222" customFormat="1" x14ac:dyDescent="0.25">
      <c r="C635" s="225"/>
      <c r="E635" s="227"/>
      <c r="F635" s="227"/>
      <c r="G635" s="226"/>
    </row>
    <row r="636" spans="3:7" s="222" customFormat="1" x14ac:dyDescent="0.25">
      <c r="C636" s="225"/>
      <c r="E636" s="227"/>
      <c r="F636" s="227"/>
      <c r="G636" s="226"/>
    </row>
    <row r="637" spans="3:7" s="222" customFormat="1" x14ac:dyDescent="0.25">
      <c r="C637" s="225"/>
      <c r="E637" s="227"/>
      <c r="F637" s="227"/>
      <c r="G637" s="226"/>
    </row>
    <row r="638" spans="3:7" s="222" customFormat="1" x14ac:dyDescent="0.25">
      <c r="C638" s="225"/>
      <c r="E638" s="227"/>
      <c r="F638" s="227"/>
      <c r="G638" s="226"/>
    </row>
    <row r="639" spans="3:7" s="222" customFormat="1" x14ac:dyDescent="0.25">
      <c r="C639" s="225"/>
      <c r="E639" s="227"/>
      <c r="F639" s="227"/>
      <c r="G639" s="226"/>
    </row>
    <row r="640" spans="3:7" s="222" customFormat="1" x14ac:dyDescent="0.25">
      <c r="C640" s="225"/>
      <c r="E640" s="227"/>
      <c r="F640" s="227"/>
      <c r="G640" s="226"/>
    </row>
    <row r="641" spans="3:7" s="222" customFormat="1" x14ac:dyDescent="0.25">
      <c r="C641" s="225"/>
      <c r="E641" s="227"/>
      <c r="F641" s="227"/>
      <c r="G641" s="226"/>
    </row>
    <row r="642" spans="3:7" s="222" customFormat="1" x14ac:dyDescent="0.25">
      <c r="C642" s="225"/>
      <c r="E642" s="227"/>
      <c r="F642" s="227"/>
      <c r="G642" s="226"/>
    </row>
    <row r="643" spans="3:7" s="222" customFormat="1" x14ac:dyDescent="0.25">
      <c r="C643" s="225"/>
      <c r="E643" s="227"/>
      <c r="F643" s="227"/>
      <c r="G643" s="226"/>
    </row>
    <row r="644" spans="3:7" s="222" customFormat="1" x14ac:dyDescent="0.25">
      <c r="C644" s="225"/>
      <c r="E644" s="227"/>
      <c r="F644" s="227"/>
      <c r="G644" s="226"/>
    </row>
    <row r="645" spans="3:7" s="222" customFormat="1" x14ac:dyDescent="0.25">
      <c r="C645" s="225"/>
      <c r="E645" s="227"/>
      <c r="F645" s="227"/>
      <c r="G645" s="226"/>
    </row>
    <row r="646" spans="3:7" s="222" customFormat="1" x14ac:dyDescent="0.25">
      <c r="C646" s="225"/>
      <c r="E646" s="227"/>
      <c r="F646" s="227"/>
      <c r="G646" s="226"/>
    </row>
    <row r="647" spans="3:7" s="222" customFormat="1" x14ac:dyDescent="0.25">
      <c r="C647" s="225"/>
      <c r="E647" s="227"/>
      <c r="F647" s="227"/>
      <c r="G647" s="226"/>
    </row>
    <row r="648" spans="3:7" s="222" customFormat="1" x14ac:dyDescent="0.25">
      <c r="C648" s="225"/>
      <c r="E648" s="227"/>
      <c r="F648" s="227"/>
      <c r="G648" s="226"/>
    </row>
    <row r="649" spans="3:7" s="222" customFormat="1" x14ac:dyDescent="0.25">
      <c r="C649" s="225"/>
      <c r="E649" s="227"/>
      <c r="F649" s="227"/>
      <c r="G649" s="226"/>
    </row>
    <row r="650" spans="3:7" s="222" customFormat="1" x14ac:dyDescent="0.25">
      <c r="C650" s="225"/>
      <c r="E650" s="227"/>
      <c r="F650" s="227"/>
      <c r="G650" s="226"/>
    </row>
    <row r="651" spans="3:7" s="222" customFormat="1" x14ac:dyDescent="0.25">
      <c r="C651" s="225"/>
      <c r="E651" s="227"/>
      <c r="F651" s="227"/>
      <c r="G651" s="226"/>
    </row>
    <row r="652" spans="3:7" s="222" customFormat="1" x14ac:dyDescent="0.25">
      <c r="C652" s="225"/>
      <c r="E652" s="227"/>
      <c r="F652" s="227"/>
      <c r="G652" s="226"/>
    </row>
    <row r="653" spans="3:7" s="222" customFormat="1" x14ac:dyDescent="0.25">
      <c r="C653" s="225"/>
      <c r="E653" s="227"/>
      <c r="F653" s="227"/>
      <c r="G653" s="226"/>
    </row>
    <row r="654" spans="3:7" s="222" customFormat="1" x14ac:dyDescent="0.25">
      <c r="C654" s="225"/>
      <c r="E654" s="227"/>
      <c r="F654" s="227"/>
      <c r="G654" s="226"/>
    </row>
    <row r="655" spans="3:7" s="222" customFormat="1" x14ac:dyDescent="0.25">
      <c r="C655" s="225"/>
      <c r="E655" s="227"/>
      <c r="F655" s="227"/>
      <c r="G655" s="226"/>
    </row>
    <row r="656" spans="3:7" s="222" customFormat="1" x14ac:dyDescent="0.25">
      <c r="C656" s="225"/>
      <c r="E656" s="227"/>
      <c r="F656" s="227"/>
      <c r="G656" s="226"/>
    </row>
    <row r="657" spans="3:7" s="222" customFormat="1" x14ac:dyDescent="0.25">
      <c r="C657" s="225"/>
      <c r="E657" s="227"/>
      <c r="F657" s="227"/>
      <c r="G657" s="226"/>
    </row>
    <row r="658" spans="3:7" s="222" customFormat="1" x14ac:dyDescent="0.25">
      <c r="C658" s="225"/>
      <c r="E658" s="227"/>
      <c r="F658" s="227"/>
      <c r="G658" s="226"/>
    </row>
    <row r="659" spans="3:7" s="222" customFormat="1" x14ac:dyDescent="0.25">
      <c r="C659" s="225"/>
      <c r="E659" s="227"/>
      <c r="F659" s="227"/>
      <c r="G659" s="226"/>
    </row>
    <row r="660" spans="3:7" s="222" customFormat="1" x14ac:dyDescent="0.25">
      <c r="C660" s="225"/>
      <c r="E660" s="227"/>
      <c r="F660" s="227"/>
      <c r="G660" s="226"/>
    </row>
    <row r="661" spans="3:7" s="222" customFormat="1" x14ac:dyDescent="0.25">
      <c r="C661" s="225"/>
      <c r="E661" s="227"/>
      <c r="F661" s="227"/>
      <c r="G661" s="226"/>
    </row>
    <row r="662" spans="3:7" s="222" customFormat="1" x14ac:dyDescent="0.25">
      <c r="C662" s="225"/>
      <c r="E662" s="227"/>
      <c r="F662" s="227"/>
      <c r="G662" s="226"/>
    </row>
    <row r="663" spans="3:7" s="222" customFormat="1" x14ac:dyDescent="0.25">
      <c r="C663" s="225"/>
      <c r="E663" s="227"/>
      <c r="F663" s="227"/>
      <c r="G663" s="226"/>
    </row>
    <row r="664" spans="3:7" s="222" customFormat="1" x14ac:dyDescent="0.25">
      <c r="C664" s="225"/>
      <c r="E664" s="227"/>
      <c r="F664" s="227"/>
      <c r="G664" s="226"/>
    </row>
    <row r="665" spans="3:7" s="222" customFormat="1" x14ac:dyDescent="0.25">
      <c r="C665" s="225"/>
      <c r="E665" s="227"/>
      <c r="F665" s="227"/>
      <c r="G665" s="226"/>
    </row>
    <row r="666" spans="3:7" s="222" customFormat="1" x14ac:dyDescent="0.25">
      <c r="C666" s="225"/>
      <c r="E666" s="227"/>
      <c r="F666" s="227"/>
      <c r="G666" s="226"/>
    </row>
    <row r="667" spans="3:7" s="222" customFormat="1" x14ac:dyDescent="0.25">
      <c r="C667" s="225"/>
      <c r="E667" s="227"/>
      <c r="F667" s="227"/>
      <c r="G667" s="226"/>
    </row>
    <row r="668" spans="3:7" s="222" customFormat="1" x14ac:dyDescent="0.25">
      <c r="C668" s="225"/>
      <c r="E668" s="227"/>
      <c r="F668" s="227"/>
      <c r="G668" s="226"/>
    </row>
    <row r="669" spans="3:7" s="222" customFormat="1" x14ac:dyDescent="0.25">
      <c r="C669" s="225"/>
      <c r="E669" s="227"/>
      <c r="F669" s="227"/>
      <c r="G669" s="226"/>
    </row>
    <row r="670" spans="3:7" s="222" customFormat="1" x14ac:dyDescent="0.25">
      <c r="C670" s="225"/>
      <c r="E670" s="227"/>
      <c r="F670" s="227"/>
      <c r="G670" s="226"/>
    </row>
    <row r="671" spans="3:7" s="222" customFormat="1" x14ac:dyDescent="0.25">
      <c r="C671" s="225"/>
      <c r="E671" s="227"/>
      <c r="F671" s="227"/>
      <c r="G671" s="226"/>
    </row>
    <row r="672" spans="3:7" s="222" customFormat="1" x14ac:dyDescent="0.25">
      <c r="C672" s="225"/>
      <c r="E672" s="227"/>
      <c r="F672" s="227"/>
      <c r="G672" s="226"/>
    </row>
    <row r="673" spans="3:7" s="222" customFormat="1" x14ac:dyDescent="0.25">
      <c r="C673" s="225"/>
      <c r="E673" s="227"/>
      <c r="F673" s="227"/>
      <c r="G673" s="226"/>
    </row>
    <row r="674" spans="3:7" s="222" customFormat="1" x14ac:dyDescent="0.25">
      <c r="C674" s="225"/>
      <c r="E674" s="227"/>
      <c r="F674" s="227"/>
      <c r="G674" s="226"/>
    </row>
    <row r="675" spans="3:7" s="222" customFormat="1" x14ac:dyDescent="0.25">
      <c r="C675" s="225"/>
      <c r="E675" s="227"/>
      <c r="F675" s="227"/>
      <c r="G675" s="226"/>
    </row>
    <row r="676" spans="3:7" s="222" customFormat="1" x14ac:dyDescent="0.25">
      <c r="C676" s="225"/>
      <c r="E676" s="227"/>
      <c r="F676" s="227"/>
      <c r="G676" s="226"/>
    </row>
    <row r="677" spans="3:7" s="222" customFormat="1" x14ac:dyDescent="0.25">
      <c r="C677" s="225"/>
      <c r="E677" s="227"/>
      <c r="F677" s="227"/>
      <c r="G677" s="226"/>
    </row>
    <row r="678" spans="3:7" s="222" customFormat="1" x14ac:dyDescent="0.25">
      <c r="C678" s="225"/>
      <c r="E678" s="227"/>
      <c r="F678" s="227"/>
      <c r="G678" s="226"/>
    </row>
    <row r="679" spans="3:7" s="222" customFormat="1" x14ac:dyDescent="0.25">
      <c r="C679" s="225"/>
      <c r="E679" s="227"/>
      <c r="F679" s="227"/>
      <c r="G679" s="226"/>
    </row>
    <row r="680" spans="3:7" s="222" customFormat="1" x14ac:dyDescent="0.25">
      <c r="C680" s="225"/>
      <c r="E680" s="227"/>
      <c r="F680" s="227"/>
      <c r="G680" s="226"/>
    </row>
    <row r="681" spans="3:7" s="222" customFormat="1" x14ac:dyDescent="0.25">
      <c r="C681" s="225"/>
      <c r="E681" s="227"/>
      <c r="F681" s="227"/>
      <c r="G681" s="226"/>
    </row>
    <row r="682" spans="3:7" s="222" customFormat="1" x14ac:dyDescent="0.25">
      <c r="C682" s="225"/>
      <c r="E682" s="227"/>
      <c r="F682" s="227"/>
      <c r="G682" s="226"/>
    </row>
    <row r="683" spans="3:7" s="222" customFormat="1" x14ac:dyDescent="0.25">
      <c r="C683" s="225"/>
      <c r="E683" s="227"/>
      <c r="F683" s="227"/>
      <c r="G683" s="226"/>
    </row>
    <row r="684" spans="3:7" s="222" customFormat="1" x14ac:dyDescent="0.25">
      <c r="C684" s="225"/>
      <c r="E684" s="227"/>
      <c r="F684" s="227"/>
      <c r="G684" s="226"/>
    </row>
    <row r="685" spans="3:7" s="222" customFormat="1" x14ac:dyDescent="0.25">
      <c r="C685" s="225"/>
      <c r="E685" s="227"/>
      <c r="F685" s="227"/>
      <c r="G685" s="226"/>
    </row>
    <row r="686" spans="3:7" s="222" customFormat="1" x14ac:dyDescent="0.25">
      <c r="C686" s="225"/>
      <c r="E686" s="227"/>
      <c r="F686" s="227"/>
      <c r="G686" s="226"/>
    </row>
    <row r="687" spans="3:7" s="222" customFormat="1" x14ac:dyDescent="0.25">
      <c r="C687" s="225"/>
      <c r="E687" s="227"/>
      <c r="F687" s="227"/>
      <c r="G687" s="226"/>
    </row>
    <row r="688" spans="3:7" s="222" customFormat="1" x14ac:dyDescent="0.25">
      <c r="C688" s="225"/>
      <c r="E688" s="227"/>
      <c r="F688" s="227"/>
      <c r="G688" s="226"/>
    </row>
    <row r="689" spans="3:7" s="222" customFormat="1" x14ac:dyDescent="0.25">
      <c r="C689" s="225"/>
      <c r="E689" s="227"/>
      <c r="F689" s="227"/>
      <c r="G689" s="226"/>
    </row>
    <row r="690" spans="3:7" s="222" customFormat="1" x14ac:dyDescent="0.25">
      <c r="C690" s="225"/>
      <c r="E690" s="227"/>
      <c r="F690" s="227"/>
      <c r="G690" s="226"/>
    </row>
    <row r="691" spans="3:7" s="222" customFormat="1" x14ac:dyDescent="0.25">
      <c r="C691" s="225"/>
      <c r="E691" s="227"/>
      <c r="F691" s="227"/>
      <c r="G691" s="226"/>
    </row>
    <row r="692" spans="3:7" s="222" customFormat="1" x14ac:dyDescent="0.25">
      <c r="C692" s="225"/>
      <c r="E692" s="227"/>
      <c r="F692" s="227"/>
      <c r="G692" s="226"/>
    </row>
    <row r="693" spans="3:7" s="222" customFormat="1" x14ac:dyDescent="0.25">
      <c r="C693" s="225"/>
      <c r="E693" s="227"/>
      <c r="F693" s="227"/>
      <c r="G693" s="226"/>
    </row>
    <row r="694" spans="3:7" s="222" customFormat="1" x14ac:dyDescent="0.25">
      <c r="C694" s="225"/>
      <c r="E694" s="227"/>
      <c r="F694" s="227"/>
      <c r="G694" s="226"/>
    </row>
    <row r="695" spans="3:7" s="222" customFormat="1" x14ac:dyDescent="0.25">
      <c r="C695" s="225"/>
      <c r="E695" s="227"/>
      <c r="F695" s="227"/>
      <c r="G695" s="226"/>
    </row>
    <row r="696" spans="3:7" s="222" customFormat="1" x14ac:dyDescent="0.25">
      <c r="C696" s="225"/>
      <c r="E696" s="227"/>
      <c r="F696" s="227"/>
      <c r="G696" s="226"/>
    </row>
    <row r="697" spans="3:7" s="222" customFormat="1" x14ac:dyDescent="0.25">
      <c r="C697" s="225"/>
      <c r="E697" s="227"/>
      <c r="F697" s="227"/>
      <c r="G697" s="226"/>
    </row>
    <row r="698" spans="3:7" s="222" customFormat="1" x14ac:dyDescent="0.25">
      <c r="C698" s="225"/>
      <c r="E698" s="227"/>
      <c r="F698" s="227"/>
      <c r="G698" s="226"/>
    </row>
    <row r="699" spans="3:7" s="222" customFormat="1" x14ac:dyDescent="0.25">
      <c r="C699" s="225"/>
      <c r="E699" s="227"/>
      <c r="F699" s="227"/>
      <c r="G699" s="226"/>
    </row>
    <row r="700" spans="3:7" s="222" customFormat="1" x14ac:dyDescent="0.25">
      <c r="C700" s="225"/>
      <c r="E700" s="227"/>
      <c r="F700" s="227"/>
      <c r="G700" s="226"/>
    </row>
    <row r="701" spans="3:7" s="222" customFormat="1" x14ac:dyDescent="0.25">
      <c r="C701" s="225"/>
      <c r="E701" s="227"/>
      <c r="F701" s="227"/>
      <c r="G701" s="226"/>
    </row>
    <row r="702" spans="3:7" s="222" customFormat="1" x14ac:dyDescent="0.25">
      <c r="C702" s="225"/>
      <c r="E702" s="227"/>
      <c r="F702" s="227"/>
      <c r="G702" s="226"/>
    </row>
    <row r="703" spans="3:7" s="222" customFormat="1" x14ac:dyDescent="0.25">
      <c r="C703" s="225"/>
      <c r="E703" s="227"/>
      <c r="F703" s="227"/>
      <c r="G703" s="226"/>
    </row>
    <row r="704" spans="3:7" s="222" customFormat="1" x14ac:dyDescent="0.25">
      <c r="C704" s="225"/>
      <c r="E704" s="227"/>
      <c r="F704" s="227"/>
      <c r="G704" s="226"/>
    </row>
    <row r="705" spans="3:7" s="222" customFormat="1" x14ac:dyDescent="0.25">
      <c r="C705" s="225"/>
      <c r="E705" s="227"/>
      <c r="F705" s="227"/>
      <c r="G705" s="226"/>
    </row>
    <row r="706" spans="3:7" s="222" customFormat="1" x14ac:dyDescent="0.25">
      <c r="C706" s="225"/>
      <c r="E706" s="227"/>
      <c r="F706" s="227"/>
      <c r="G706" s="226"/>
    </row>
    <row r="707" spans="3:7" s="222" customFormat="1" x14ac:dyDescent="0.25">
      <c r="C707" s="225"/>
      <c r="E707" s="227"/>
      <c r="F707" s="227"/>
      <c r="G707" s="226"/>
    </row>
    <row r="708" spans="3:7" s="222" customFormat="1" x14ac:dyDescent="0.25">
      <c r="C708" s="225"/>
      <c r="E708" s="227"/>
      <c r="F708" s="227"/>
      <c r="G708" s="226"/>
    </row>
    <row r="709" spans="3:7" s="222" customFormat="1" x14ac:dyDescent="0.25">
      <c r="C709" s="225"/>
      <c r="E709" s="227"/>
      <c r="F709" s="227"/>
      <c r="G709" s="226"/>
    </row>
    <row r="710" spans="3:7" s="222" customFormat="1" x14ac:dyDescent="0.25">
      <c r="C710" s="225"/>
      <c r="E710" s="227"/>
      <c r="F710" s="227"/>
      <c r="G710" s="226"/>
    </row>
    <row r="711" spans="3:7" s="222" customFormat="1" x14ac:dyDescent="0.25">
      <c r="C711" s="225"/>
      <c r="E711" s="227"/>
      <c r="F711" s="227"/>
      <c r="G711" s="226"/>
    </row>
    <row r="712" spans="3:7" s="222" customFormat="1" x14ac:dyDescent="0.25">
      <c r="C712" s="225"/>
      <c r="E712" s="227"/>
      <c r="F712" s="227"/>
      <c r="G712" s="226"/>
    </row>
    <row r="713" spans="3:7" s="222" customFormat="1" x14ac:dyDescent="0.25">
      <c r="C713" s="225"/>
      <c r="E713" s="227"/>
      <c r="F713" s="227"/>
      <c r="G713" s="226"/>
    </row>
    <row r="714" spans="3:7" s="222" customFormat="1" x14ac:dyDescent="0.25">
      <c r="C714" s="225"/>
      <c r="E714" s="227"/>
      <c r="F714" s="227"/>
      <c r="G714" s="226"/>
    </row>
    <row r="715" spans="3:7" s="222" customFormat="1" x14ac:dyDescent="0.25">
      <c r="C715" s="225"/>
      <c r="E715" s="227"/>
      <c r="F715" s="227"/>
      <c r="G715" s="226"/>
    </row>
    <row r="716" spans="3:7" s="222" customFormat="1" x14ac:dyDescent="0.25">
      <c r="C716" s="225"/>
      <c r="E716" s="227"/>
      <c r="F716" s="227"/>
      <c r="G716" s="226"/>
    </row>
    <row r="717" spans="3:7" s="222" customFormat="1" x14ac:dyDescent="0.25">
      <c r="C717" s="225"/>
      <c r="E717" s="227"/>
      <c r="F717" s="227"/>
      <c r="G717" s="226"/>
    </row>
    <row r="718" spans="3:7" s="222" customFormat="1" x14ac:dyDescent="0.25">
      <c r="C718" s="225"/>
      <c r="E718" s="227"/>
      <c r="F718" s="227"/>
      <c r="G718" s="226"/>
    </row>
    <row r="719" spans="3:7" s="222" customFormat="1" x14ac:dyDescent="0.25">
      <c r="C719" s="225"/>
      <c r="E719" s="227"/>
      <c r="F719" s="227"/>
      <c r="G719" s="226"/>
    </row>
    <row r="720" spans="3:7" s="222" customFormat="1" x14ac:dyDescent="0.25">
      <c r="C720" s="225"/>
      <c r="E720" s="227"/>
      <c r="F720" s="227"/>
      <c r="G720" s="226"/>
    </row>
    <row r="721" spans="3:7" s="222" customFormat="1" x14ac:dyDescent="0.25">
      <c r="C721" s="225"/>
      <c r="E721" s="227"/>
      <c r="F721" s="227"/>
      <c r="G721" s="226"/>
    </row>
    <row r="722" spans="3:7" s="222" customFormat="1" x14ac:dyDescent="0.25">
      <c r="C722" s="225"/>
      <c r="E722" s="227"/>
      <c r="F722" s="227"/>
      <c r="G722" s="226"/>
    </row>
    <row r="723" spans="3:7" s="222" customFormat="1" x14ac:dyDescent="0.25">
      <c r="C723" s="225"/>
      <c r="E723" s="227"/>
      <c r="F723" s="227"/>
      <c r="G723" s="226"/>
    </row>
    <row r="724" spans="3:7" s="222" customFormat="1" x14ac:dyDescent="0.25">
      <c r="C724" s="225"/>
      <c r="E724" s="227"/>
      <c r="F724" s="227"/>
      <c r="G724" s="226"/>
    </row>
    <row r="725" spans="3:7" s="222" customFormat="1" x14ac:dyDescent="0.25">
      <c r="C725" s="225"/>
      <c r="E725" s="227"/>
      <c r="F725" s="227"/>
      <c r="G725" s="226"/>
    </row>
    <row r="726" spans="3:7" s="222" customFormat="1" x14ac:dyDescent="0.25">
      <c r="C726" s="225"/>
      <c r="E726" s="227"/>
      <c r="F726" s="227"/>
      <c r="G726" s="226"/>
    </row>
    <row r="727" spans="3:7" s="222" customFormat="1" x14ac:dyDescent="0.25">
      <c r="C727" s="225"/>
      <c r="E727" s="227"/>
      <c r="F727" s="227"/>
      <c r="G727" s="226"/>
    </row>
    <row r="728" spans="3:7" s="222" customFormat="1" x14ac:dyDescent="0.25">
      <c r="C728" s="225"/>
      <c r="E728" s="227"/>
      <c r="F728" s="227"/>
      <c r="G728" s="226"/>
    </row>
    <row r="729" spans="3:7" s="222" customFormat="1" x14ac:dyDescent="0.25">
      <c r="C729" s="225"/>
      <c r="E729" s="227"/>
      <c r="F729" s="227"/>
      <c r="G729" s="226"/>
    </row>
    <row r="730" spans="3:7" s="222" customFormat="1" x14ac:dyDescent="0.25">
      <c r="C730" s="225"/>
      <c r="E730" s="227"/>
      <c r="F730" s="227"/>
      <c r="G730" s="226"/>
    </row>
    <row r="731" spans="3:7" s="222" customFormat="1" x14ac:dyDescent="0.25">
      <c r="C731" s="225"/>
      <c r="E731" s="227"/>
      <c r="F731" s="227"/>
      <c r="G731" s="226"/>
    </row>
    <row r="732" spans="3:7" s="222" customFormat="1" x14ac:dyDescent="0.25">
      <c r="C732" s="225"/>
      <c r="E732" s="227"/>
      <c r="F732" s="227"/>
      <c r="G732" s="226"/>
    </row>
    <row r="733" spans="3:7" s="222" customFormat="1" x14ac:dyDescent="0.25">
      <c r="C733" s="225"/>
      <c r="E733" s="227"/>
      <c r="F733" s="227"/>
      <c r="G733" s="226"/>
    </row>
    <row r="734" spans="3:7" s="222" customFormat="1" x14ac:dyDescent="0.25">
      <c r="C734" s="225"/>
      <c r="E734" s="227"/>
      <c r="F734" s="227"/>
      <c r="G734" s="226"/>
    </row>
    <row r="735" spans="3:7" s="222" customFormat="1" x14ac:dyDescent="0.25">
      <c r="C735" s="225"/>
      <c r="E735" s="227"/>
      <c r="F735" s="227"/>
      <c r="G735" s="226"/>
    </row>
    <row r="736" spans="3:7" s="222" customFormat="1" x14ac:dyDescent="0.25">
      <c r="C736" s="225"/>
      <c r="E736" s="227"/>
      <c r="F736" s="227"/>
      <c r="G736" s="226"/>
    </row>
    <row r="737" spans="3:7" s="222" customFormat="1" x14ac:dyDescent="0.25">
      <c r="C737" s="225"/>
      <c r="E737" s="227"/>
      <c r="F737" s="227"/>
      <c r="G737" s="226"/>
    </row>
    <row r="738" spans="3:7" s="222" customFormat="1" x14ac:dyDescent="0.25">
      <c r="C738" s="225"/>
      <c r="E738" s="227"/>
      <c r="F738" s="227"/>
      <c r="G738" s="226"/>
    </row>
    <row r="739" spans="3:7" s="222" customFormat="1" x14ac:dyDescent="0.25">
      <c r="C739" s="225"/>
      <c r="E739" s="227"/>
      <c r="F739" s="227"/>
      <c r="G739" s="226"/>
    </row>
    <row r="740" spans="3:7" s="222" customFormat="1" x14ac:dyDescent="0.25">
      <c r="C740" s="225"/>
      <c r="E740" s="227"/>
      <c r="F740" s="227"/>
      <c r="G740" s="226"/>
    </row>
    <row r="741" spans="3:7" s="222" customFormat="1" x14ac:dyDescent="0.25">
      <c r="C741" s="225"/>
      <c r="E741" s="227"/>
      <c r="F741" s="227"/>
      <c r="G741" s="226"/>
    </row>
    <row r="742" spans="3:7" s="222" customFormat="1" x14ac:dyDescent="0.25">
      <c r="C742" s="225"/>
      <c r="E742" s="227"/>
      <c r="F742" s="227"/>
      <c r="G742" s="226"/>
    </row>
    <row r="743" spans="3:7" s="222" customFormat="1" x14ac:dyDescent="0.25">
      <c r="C743" s="225"/>
      <c r="E743" s="227"/>
      <c r="F743" s="227"/>
      <c r="G743" s="226"/>
    </row>
    <row r="744" spans="3:7" s="222" customFormat="1" x14ac:dyDescent="0.25">
      <c r="C744" s="225"/>
      <c r="E744" s="227"/>
      <c r="F744" s="227"/>
      <c r="G744" s="226"/>
    </row>
    <row r="745" spans="3:7" s="222" customFormat="1" x14ac:dyDescent="0.25">
      <c r="C745" s="225"/>
      <c r="E745" s="227"/>
      <c r="F745" s="227"/>
      <c r="G745" s="226"/>
    </row>
    <row r="746" spans="3:7" s="222" customFormat="1" x14ac:dyDescent="0.25">
      <c r="C746" s="225"/>
      <c r="E746" s="227"/>
      <c r="F746" s="227"/>
      <c r="G746" s="226"/>
    </row>
    <row r="747" spans="3:7" s="222" customFormat="1" x14ac:dyDescent="0.25">
      <c r="C747" s="225"/>
      <c r="E747" s="227"/>
      <c r="F747" s="227"/>
      <c r="G747" s="226"/>
    </row>
    <row r="748" spans="3:7" s="222" customFormat="1" x14ac:dyDescent="0.25">
      <c r="C748" s="225"/>
      <c r="E748" s="227"/>
      <c r="F748" s="227"/>
      <c r="G748" s="226"/>
    </row>
    <row r="749" spans="3:7" s="222" customFormat="1" x14ac:dyDescent="0.25">
      <c r="C749" s="225"/>
      <c r="E749" s="227"/>
      <c r="F749" s="227"/>
      <c r="G749" s="226"/>
    </row>
    <row r="750" spans="3:7" s="222" customFormat="1" x14ac:dyDescent="0.25">
      <c r="C750" s="225"/>
      <c r="E750" s="227"/>
      <c r="F750" s="227"/>
      <c r="G750" s="226"/>
    </row>
    <row r="751" spans="3:7" s="222" customFormat="1" x14ac:dyDescent="0.25">
      <c r="C751" s="225"/>
      <c r="E751" s="227"/>
      <c r="F751" s="227"/>
      <c r="G751" s="226"/>
    </row>
    <row r="752" spans="3:7" s="222" customFormat="1" x14ac:dyDescent="0.25">
      <c r="C752" s="225"/>
      <c r="E752" s="227"/>
      <c r="F752" s="227"/>
      <c r="G752" s="226"/>
    </row>
    <row r="753" spans="3:7" s="222" customFormat="1" x14ac:dyDescent="0.25">
      <c r="C753" s="225"/>
      <c r="E753" s="227"/>
      <c r="F753" s="227"/>
      <c r="G753" s="226"/>
    </row>
    <row r="754" spans="3:7" s="222" customFormat="1" x14ac:dyDescent="0.25">
      <c r="C754" s="225"/>
      <c r="E754" s="227"/>
      <c r="F754" s="227"/>
      <c r="G754" s="226"/>
    </row>
    <row r="755" spans="3:7" s="222" customFormat="1" x14ac:dyDescent="0.25">
      <c r="C755" s="225"/>
      <c r="E755" s="227"/>
      <c r="F755" s="227"/>
      <c r="G755" s="226"/>
    </row>
    <row r="756" spans="3:7" s="222" customFormat="1" x14ac:dyDescent="0.25">
      <c r="C756" s="225"/>
      <c r="E756" s="227"/>
      <c r="F756" s="227"/>
      <c r="G756" s="226"/>
    </row>
    <row r="757" spans="3:7" s="222" customFormat="1" x14ac:dyDescent="0.25">
      <c r="C757" s="225"/>
      <c r="E757" s="227"/>
      <c r="F757" s="227"/>
      <c r="G757" s="226"/>
    </row>
    <row r="758" spans="3:7" s="222" customFormat="1" x14ac:dyDescent="0.25">
      <c r="C758" s="225"/>
      <c r="E758" s="227"/>
      <c r="F758" s="227"/>
      <c r="G758" s="226"/>
    </row>
    <row r="759" spans="3:7" s="222" customFormat="1" x14ac:dyDescent="0.25">
      <c r="C759" s="225"/>
      <c r="E759" s="227"/>
      <c r="F759" s="227"/>
      <c r="G759" s="226"/>
    </row>
    <row r="760" spans="3:7" s="222" customFormat="1" x14ac:dyDescent="0.25">
      <c r="C760" s="225"/>
      <c r="E760" s="227"/>
      <c r="F760" s="227"/>
      <c r="G760" s="226"/>
    </row>
    <row r="761" spans="3:7" s="222" customFormat="1" x14ac:dyDescent="0.25">
      <c r="C761" s="225"/>
      <c r="E761" s="227"/>
      <c r="F761" s="227"/>
      <c r="G761" s="226"/>
    </row>
    <row r="762" spans="3:7" s="222" customFormat="1" x14ac:dyDescent="0.25">
      <c r="C762" s="225"/>
      <c r="E762" s="227"/>
      <c r="F762" s="227"/>
      <c r="G762" s="226"/>
    </row>
    <row r="763" spans="3:7" s="222" customFormat="1" x14ac:dyDescent="0.25">
      <c r="C763" s="225"/>
      <c r="E763" s="227"/>
      <c r="F763" s="227"/>
      <c r="G763" s="226"/>
    </row>
    <row r="764" spans="3:7" s="222" customFormat="1" x14ac:dyDescent="0.25">
      <c r="C764" s="225"/>
      <c r="E764" s="227"/>
      <c r="F764" s="227"/>
      <c r="G764" s="226"/>
    </row>
    <row r="765" spans="3:7" s="222" customFormat="1" x14ac:dyDescent="0.25">
      <c r="C765" s="225"/>
      <c r="E765" s="227"/>
      <c r="F765" s="227"/>
      <c r="G765" s="226"/>
    </row>
    <row r="766" spans="3:7" s="222" customFormat="1" x14ac:dyDescent="0.25">
      <c r="C766" s="225"/>
      <c r="E766" s="227"/>
      <c r="F766" s="227"/>
      <c r="G766" s="226"/>
    </row>
    <row r="767" spans="3:7" s="222" customFormat="1" x14ac:dyDescent="0.25">
      <c r="C767" s="225"/>
      <c r="E767" s="227"/>
      <c r="F767" s="227"/>
      <c r="G767" s="226"/>
    </row>
    <row r="768" spans="3:7" s="222" customFormat="1" x14ac:dyDescent="0.25">
      <c r="C768" s="225"/>
      <c r="E768" s="227"/>
      <c r="F768" s="227"/>
      <c r="G768" s="226"/>
    </row>
    <row r="769" spans="3:7" s="222" customFormat="1" x14ac:dyDescent="0.25">
      <c r="C769" s="225"/>
      <c r="E769" s="227"/>
      <c r="F769" s="227"/>
      <c r="G769" s="226"/>
    </row>
    <row r="770" spans="3:7" s="222" customFormat="1" x14ac:dyDescent="0.25">
      <c r="C770" s="225"/>
      <c r="E770" s="227"/>
      <c r="F770" s="227"/>
      <c r="G770" s="226"/>
    </row>
    <row r="771" spans="3:7" s="222" customFormat="1" x14ac:dyDescent="0.25">
      <c r="C771" s="225"/>
      <c r="E771" s="227"/>
      <c r="F771" s="227"/>
      <c r="G771" s="226"/>
    </row>
    <row r="772" spans="3:7" s="222" customFormat="1" x14ac:dyDescent="0.25">
      <c r="C772" s="225"/>
      <c r="E772" s="227"/>
      <c r="F772" s="227"/>
      <c r="G772" s="226"/>
    </row>
    <row r="773" spans="3:7" s="222" customFormat="1" x14ac:dyDescent="0.25">
      <c r="C773" s="225"/>
      <c r="E773" s="227"/>
      <c r="F773" s="227"/>
      <c r="G773" s="226"/>
    </row>
    <row r="774" spans="3:7" s="222" customFormat="1" x14ac:dyDescent="0.25">
      <c r="C774" s="225"/>
      <c r="E774" s="227"/>
      <c r="F774" s="227"/>
      <c r="G774" s="226"/>
    </row>
    <row r="775" spans="3:7" s="222" customFormat="1" x14ac:dyDescent="0.25">
      <c r="C775" s="225"/>
      <c r="E775" s="227"/>
      <c r="F775" s="227"/>
      <c r="G775" s="226"/>
    </row>
    <row r="776" spans="3:7" s="222" customFormat="1" x14ac:dyDescent="0.25">
      <c r="C776" s="225"/>
      <c r="E776" s="227"/>
      <c r="F776" s="227"/>
      <c r="G776" s="226"/>
    </row>
    <row r="777" spans="3:7" s="222" customFormat="1" x14ac:dyDescent="0.25">
      <c r="C777" s="225"/>
      <c r="E777" s="227"/>
      <c r="F777" s="227"/>
      <c r="G777" s="226"/>
    </row>
    <row r="778" spans="3:7" s="222" customFormat="1" x14ac:dyDescent="0.25">
      <c r="C778" s="225"/>
      <c r="E778" s="227"/>
      <c r="F778" s="227"/>
      <c r="G778" s="226"/>
    </row>
    <row r="779" spans="3:7" s="222" customFormat="1" x14ac:dyDescent="0.25">
      <c r="C779" s="225"/>
      <c r="E779" s="227"/>
      <c r="F779" s="227"/>
      <c r="G779" s="226"/>
    </row>
    <row r="780" spans="3:7" s="222" customFormat="1" x14ac:dyDescent="0.25">
      <c r="C780" s="225"/>
      <c r="E780" s="227"/>
      <c r="F780" s="227"/>
      <c r="G780" s="226"/>
    </row>
    <row r="781" spans="3:7" s="222" customFormat="1" x14ac:dyDescent="0.25">
      <c r="C781" s="225"/>
      <c r="E781" s="227"/>
      <c r="F781" s="227"/>
      <c r="G781" s="226"/>
    </row>
    <row r="782" spans="3:7" s="222" customFormat="1" x14ac:dyDescent="0.25">
      <c r="C782" s="225"/>
      <c r="E782" s="227"/>
      <c r="F782" s="227"/>
      <c r="G782" s="226"/>
    </row>
    <row r="783" spans="3:7" s="222" customFormat="1" x14ac:dyDescent="0.25">
      <c r="C783" s="225"/>
      <c r="E783" s="227"/>
      <c r="F783" s="227"/>
      <c r="G783" s="226"/>
    </row>
    <row r="784" spans="3:7" s="222" customFormat="1" x14ac:dyDescent="0.25">
      <c r="C784" s="225"/>
      <c r="E784" s="227"/>
      <c r="F784" s="227"/>
      <c r="G784" s="226"/>
    </row>
    <row r="785" spans="3:7" s="222" customFormat="1" x14ac:dyDescent="0.25">
      <c r="C785" s="225"/>
      <c r="E785" s="227"/>
      <c r="F785" s="227"/>
      <c r="G785" s="226"/>
    </row>
    <row r="786" spans="3:7" s="222" customFormat="1" x14ac:dyDescent="0.25">
      <c r="C786" s="225"/>
      <c r="E786" s="227"/>
      <c r="F786" s="227"/>
      <c r="G786" s="226"/>
    </row>
    <row r="787" spans="3:7" s="222" customFormat="1" x14ac:dyDescent="0.25">
      <c r="C787" s="225"/>
      <c r="E787" s="227"/>
      <c r="F787" s="227"/>
      <c r="G787" s="226"/>
    </row>
    <row r="788" spans="3:7" s="222" customFormat="1" x14ac:dyDescent="0.25">
      <c r="C788" s="225"/>
      <c r="E788" s="227"/>
      <c r="F788" s="227"/>
      <c r="G788" s="226"/>
    </row>
    <row r="789" spans="3:7" s="222" customFormat="1" x14ac:dyDescent="0.25">
      <c r="C789" s="225"/>
      <c r="E789" s="227"/>
      <c r="F789" s="227"/>
      <c r="G789" s="226"/>
    </row>
    <row r="790" spans="3:7" s="222" customFormat="1" x14ac:dyDescent="0.25">
      <c r="C790" s="225"/>
      <c r="E790" s="227"/>
      <c r="F790" s="227"/>
      <c r="G790" s="226"/>
    </row>
    <row r="791" spans="3:7" s="222" customFormat="1" x14ac:dyDescent="0.25">
      <c r="C791" s="225"/>
      <c r="E791" s="227"/>
      <c r="F791" s="227"/>
      <c r="G791" s="226"/>
    </row>
    <row r="792" spans="3:7" s="222" customFormat="1" x14ac:dyDescent="0.25">
      <c r="C792" s="225"/>
      <c r="E792" s="227"/>
      <c r="F792" s="227"/>
      <c r="G792" s="226"/>
    </row>
    <row r="793" spans="3:7" s="222" customFormat="1" x14ac:dyDescent="0.25">
      <c r="C793" s="225"/>
      <c r="E793" s="227"/>
      <c r="F793" s="227"/>
      <c r="G793" s="226"/>
    </row>
    <row r="794" spans="3:7" s="222" customFormat="1" x14ac:dyDescent="0.25">
      <c r="C794" s="225"/>
      <c r="E794" s="227"/>
      <c r="F794" s="227"/>
      <c r="G794" s="226"/>
    </row>
    <row r="795" spans="3:7" s="222" customFormat="1" x14ac:dyDescent="0.25">
      <c r="C795" s="225"/>
      <c r="E795" s="227"/>
      <c r="F795" s="227"/>
      <c r="G795" s="226"/>
    </row>
    <row r="796" spans="3:7" s="222" customFormat="1" x14ac:dyDescent="0.25">
      <c r="C796" s="225"/>
      <c r="E796" s="227"/>
      <c r="F796" s="227"/>
      <c r="G796" s="226"/>
    </row>
    <row r="797" spans="3:7" s="222" customFormat="1" x14ac:dyDescent="0.25">
      <c r="C797" s="225"/>
      <c r="E797" s="227"/>
      <c r="F797" s="227"/>
      <c r="G797" s="226"/>
    </row>
    <row r="798" spans="3:7" s="222" customFormat="1" x14ac:dyDescent="0.25">
      <c r="C798" s="225"/>
      <c r="E798" s="227"/>
      <c r="F798" s="227"/>
      <c r="G798" s="226"/>
    </row>
    <row r="799" spans="3:7" s="222" customFormat="1" x14ac:dyDescent="0.25">
      <c r="C799" s="225"/>
      <c r="E799" s="227"/>
      <c r="F799" s="227"/>
      <c r="G799" s="226"/>
    </row>
    <row r="800" spans="3:7" s="222" customFormat="1" x14ac:dyDescent="0.25">
      <c r="C800" s="225"/>
      <c r="E800" s="227"/>
      <c r="F800" s="227"/>
      <c r="G800" s="226"/>
    </row>
    <row r="801" spans="3:7" s="222" customFormat="1" x14ac:dyDescent="0.25">
      <c r="C801" s="225"/>
      <c r="E801" s="227"/>
      <c r="F801" s="227"/>
      <c r="G801" s="226"/>
    </row>
    <row r="802" spans="3:7" s="222" customFormat="1" x14ac:dyDescent="0.25">
      <c r="C802" s="225"/>
      <c r="E802" s="227"/>
      <c r="F802" s="227"/>
      <c r="G802" s="226"/>
    </row>
    <row r="803" spans="3:7" s="222" customFormat="1" x14ac:dyDescent="0.25">
      <c r="C803" s="225"/>
      <c r="E803" s="227"/>
      <c r="F803" s="227"/>
      <c r="G803" s="226"/>
    </row>
    <row r="804" spans="3:7" s="222" customFormat="1" x14ac:dyDescent="0.25">
      <c r="C804" s="225"/>
      <c r="E804" s="227"/>
      <c r="F804" s="227"/>
      <c r="G804" s="226"/>
    </row>
    <row r="805" spans="3:7" s="222" customFormat="1" x14ac:dyDescent="0.25">
      <c r="C805" s="225"/>
      <c r="E805" s="227"/>
      <c r="F805" s="227"/>
      <c r="G805" s="226"/>
    </row>
    <row r="806" spans="3:7" s="222" customFormat="1" x14ac:dyDescent="0.25">
      <c r="C806" s="225"/>
      <c r="E806" s="227"/>
      <c r="F806" s="227"/>
      <c r="G806" s="226"/>
    </row>
    <row r="807" spans="3:7" s="222" customFormat="1" x14ac:dyDescent="0.25">
      <c r="C807" s="225"/>
      <c r="E807" s="227"/>
      <c r="F807" s="227"/>
      <c r="G807" s="226"/>
    </row>
    <row r="808" spans="3:7" s="222" customFormat="1" x14ac:dyDescent="0.25">
      <c r="C808" s="225"/>
      <c r="E808" s="227"/>
      <c r="F808" s="227"/>
      <c r="G808" s="226"/>
    </row>
    <row r="809" spans="3:7" s="222" customFormat="1" x14ac:dyDescent="0.25">
      <c r="C809" s="225"/>
      <c r="E809" s="227"/>
      <c r="F809" s="227"/>
      <c r="G809" s="226"/>
    </row>
    <row r="810" spans="3:7" s="222" customFormat="1" x14ac:dyDescent="0.25">
      <c r="C810" s="225"/>
      <c r="E810" s="227"/>
      <c r="F810" s="227"/>
      <c r="G810" s="226"/>
    </row>
    <row r="811" spans="3:7" s="222" customFormat="1" x14ac:dyDescent="0.25">
      <c r="C811" s="225"/>
      <c r="E811" s="227"/>
      <c r="F811" s="227"/>
      <c r="G811" s="226"/>
    </row>
    <row r="812" spans="3:7" s="222" customFormat="1" x14ac:dyDescent="0.25">
      <c r="C812" s="225"/>
      <c r="E812" s="227"/>
      <c r="F812" s="227"/>
      <c r="G812" s="226"/>
    </row>
    <row r="813" spans="3:7" s="222" customFormat="1" x14ac:dyDescent="0.25">
      <c r="C813" s="225"/>
      <c r="E813" s="227"/>
      <c r="F813" s="227"/>
      <c r="G813" s="226"/>
    </row>
    <row r="814" spans="3:7" s="222" customFormat="1" x14ac:dyDescent="0.25">
      <c r="C814" s="225"/>
      <c r="E814" s="227"/>
      <c r="F814" s="227"/>
      <c r="G814" s="226"/>
    </row>
    <row r="815" spans="3:7" s="222" customFormat="1" x14ac:dyDescent="0.25">
      <c r="C815" s="225"/>
      <c r="E815" s="227"/>
      <c r="F815" s="227"/>
      <c r="G815" s="226"/>
    </row>
    <row r="816" spans="3:7" s="222" customFormat="1" x14ac:dyDescent="0.25">
      <c r="C816" s="225"/>
      <c r="E816" s="227"/>
      <c r="F816" s="227"/>
      <c r="G816" s="226"/>
    </row>
    <row r="817" spans="3:7" s="222" customFormat="1" x14ac:dyDescent="0.25">
      <c r="C817" s="225"/>
      <c r="E817" s="227"/>
      <c r="F817" s="227"/>
      <c r="G817" s="226"/>
    </row>
    <row r="818" spans="3:7" s="222" customFormat="1" x14ac:dyDescent="0.25">
      <c r="C818" s="225"/>
      <c r="E818" s="227"/>
      <c r="F818" s="227"/>
      <c r="G818" s="226"/>
    </row>
    <row r="819" spans="3:7" s="222" customFormat="1" x14ac:dyDescent="0.25">
      <c r="C819" s="225"/>
      <c r="E819" s="227"/>
      <c r="F819" s="227"/>
      <c r="G819" s="226"/>
    </row>
    <row r="820" spans="3:7" s="222" customFormat="1" x14ac:dyDescent="0.25">
      <c r="C820" s="225"/>
      <c r="E820" s="227"/>
      <c r="F820" s="227"/>
      <c r="G820" s="226"/>
    </row>
    <row r="821" spans="3:7" s="222" customFormat="1" x14ac:dyDescent="0.25">
      <c r="C821" s="225"/>
      <c r="E821" s="227"/>
      <c r="F821" s="227"/>
      <c r="G821" s="226"/>
    </row>
    <row r="822" spans="3:7" s="222" customFormat="1" x14ac:dyDescent="0.25">
      <c r="C822" s="225"/>
      <c r="E822" s="227"/>
      <c r="F822" s="227"/>
      <c r="G822" s="226"/>
    </row>
    <row r="823" spans="3:7" s="222" customFormat="1" x14ac:dyDescent="0.25">
      <c r="C823" s="225"/>
      <c r="E823" s="227"/>
      <c r="F823" s="227"/>
      <c r="G823" s="226"/>
    </row>
    <row r="824" spans="3:7" s="222" customFormat="1" x14ac:dyDescent="0.25">
      <c r="C824" s="225"/>
      <c r="E824" s="227"/>
      <c r="F824" s="227"/>
      <c r="G824" s="226"/>
    </row>
    <row r="825" spans="3:7" s="222" customFormat="1" x14ac:dyDescent="0.25">
      <c r="C825" s="225"/>
      <c r="E825" s="227"/>
      <c r="F825" s="227"/>
      <c r="G825" s="226"/>
    </row>
    <row r="826" spans="3:7" s="222" customFormat="1" x14ac:dyDescent="0.25">
      <c r="C826" s="225"/>
      <c r="E826" s="227"/>
      <c r="F826" s="227"/>
      <c r="G826" s="226"/>
    </row>
    <row r="827" spans="3:7" s="222" customFormat="1" x14ac:dyDescent="0.25">
      <c r="C827" s="225"/>
      <c r="E827" s="227"/>
      <c r="F827" s="227"/>
      <c r="G827" s="226"/>
    </row>
    <row r="828" spans="3:7" s="222" customFormat="1" x14ac:dyDescent="0.25">
      <c r="C828" s="225"/>
      <c r="E828" s="227"/>
      <c r="F828" s="227"/>
      <c r="G828" s="226"/>
    </row>
    <row r="829" spans="3:7" s="222" customFormat="1" x14ac:dyDescent="0.25">
      <c r="C829" s="225"/>
      <c r="E829" s="227"/>
      <c r="F829" s="227"/>
      <c r="G829" s="226"/>
    </row>
    <row r="830" spans="3:7" s="222" customFormat="1" x14ac:dyDescent="0.25">
      <c r="C830" s="225"/>
      <c r="E830" s="227"/>
      <c r="F830" s="227"/>
      <c r="G830" s="226"/>
    </row>
    <row r="831" spans="3:7" s="222" customFormat="1" x14ac:dyDescent="0.25">
      <c r="C831" s="225"/>
      <c r="E831" s="227"/>
      <c r="F831" s="227"/>
      <c r="G831" s="226"/>
    </row>
    <row r="832" spans="3:7" s="222" customFormat="1" x14ac:dyDescent="0.25">
      <c r="C832" s="225"/>
      <c r="E832" s="227"/>
      <c r="F832" s="227"/>
      <c r="G832" s="226"/>
    </row>
    <row r="833" spans="3:7" s="222" customFormat="1" x14ac:dyDescent="0.25">
      <c r="C833" s="225"/>
      <c r="E833" s="227"/>
      <c r="F833" s="227"/>
      <c r="G833" s="226"/>
    </row>
    <row r="834" spans="3:7" s="222" customFormat="1" x14ac:dyDescent="0.25">
      <c r="C834" s="225"/>
      <c r="E834" s="227"/>
      <c r="F834" s="227"/>
      <c r="G834" s="226"/>
    </row>
    <row r="835" spans="3:7" s="222" customFormat="1" x14ac:dyDescent="0.25">
      <c r="C835" s="225"/>
      <c r="E835" s="227"/>
      <c r="F835" s="227"/>
      <c r="G835" s="226"/>
    </row>
    <row r="836" spans="3:7" s="222" customFormat="1" x14ac:dyDescent="0.25">
      <c r="C836" s="225"/>
      <c r="E836" s="227"/>
      <c r="F836" s="227"/>
      <c r="G836" s="226"/>
    </row>
    <row r="837" spans="3:7" s="222" customFormat="1" x14ac:dyDescent="0.25">
      <c r="C837" s="225"/>
      <c r="E837" s="227"/>
      <c r="F837" s="227"/>
      <c r="G837" s="226"/>
    </row>
    <row r="838" spans="3:7" s="222" customFormat="1" x14ac:dyDescent="0.25">
      <c r="C838" s="225"/>
      <c r="E838" s="227"/>
      <c r="F838" s="227"/>
      <c r="G838" s="226"/>
    </row>
    <row r="839" spans="3:7" s="222" customFormat="1" x14ac:dyDescent="0.25">
      <c r="C839" s="225"/>
      <c r="E839" s="227"/>
      <c r="F839" s="227"/>
      <c r="G839" s="226"/>
    </row>
    <row r="840" spans="3:7" s="222" customFormat="1" x14ac:dyDescent="0.25">
      <c r="C840" s="225"/>
      <c r="E840" s="227"/>
      <c r="F840" s="227"/>
      <c r="G840" s="226"/>
    </row>
    <row r="841" spans="3:7" s="222" customFormat="1" x14ac:dyDescent="0.25">
      <c r="C841" s="225"/>
      <c r="E841" s="227"/>
      <c r="F841" s="227"/>
      <c r="G841" s="226"/>
    </row>
    <row r="842" spans="3:7" s="222" customFormat="1" x14ac:dyDescent="0.25">
      <c r="C842" s="225"/>
      <c r="E842" s="227"/>
      <c r="F842" s="227"/>
      <c r="G842" s="226"/>
    </row>
    <row r="843" spans="3:7" s="222" customFormat="1" x14ac:dyDescent="0.25">
      <c r="C843" s="225"/>
      <c r="E843" s="227"/>
      <c r="F843" s="227"/>
      <c r="G843" s="226"/>
    </row>
    <row r="844" spans="3:7" s="222" customFormat="1" x14ac:dyDescent="0.25">
      <c r="C844" s="225"/>
      <c r="E844" s="227"/>
      <c r="F844" s="227"/>
      <c r="G844" s="226"/>
    </row>
    <row r="845" spans="3:7" s="222" customFormat="1" x14ac:dyDescent="0.25">
      <c r="C845" s="225"/>
      <c r="E845" s="227"/>
      <c r="F845" s="227"/>
      <c r="G845" s="226"/>
    </row>
    <row r="846" spans="3:7" s="222" customFormat="1" x14ac:dyDescent="0.25">
      <c r="C846" s="225"/>
      <c r="E846" s="227"/>
      <c r="F846" s="227"/>
      <c r="G846" s="226"/>
    </row>
    <row r="847" spans="3:7" s="222" customFormat="1" x14ac:dyDescent="0.25">
      <c r="C847" s="225"/>
      <c r="E847" s="227"/>
      <c r="F847" s="227"/>
      <c r="G847" s="226"/>
    </row>
    <row r="848" spans="3:7" s="222" customFormat="1" x14ac:dyDescent="0.25">
      <c r="C848" s="225"/>
      <c r="E848" s="227"/>
      <c r="F848" s="227"/>
      <c r="G848" s="226"/>
    </row>
    <row r="849" spans="3:7" s="222" customFormat="1" x14ac:dyDescent="0.25">
      <c r="C849" s="225"/>
      <c r="E849" s="227"/>
      <c r="F849" s="227"/>
      <c r="G849" s="226"/>
    </row>
    <row r="850" spans="3:7" s="222" customFormat="1" x14ac:dyDescent="0.25">
      <c r="C850" s="225"/>
      <c r="E850" s="227"/>
      <c r="F850" s="227"/>
      <c r="G850" s="226"/>
    </row>
    <row r="851" spans="3:7" s="222" customFormat="1" x14ac:dyDescent="0.25">
      <c r="C851" s="225"/>
      <c r="E851" s="227"/>
      <c r="F851" s="227"/>
      <c r="G851" s="226"/>
    </row>
    <row r="852" spans="3:7" s="222" customFormat="1" x14ac:dyDescent="0.25">
      <c r="C852" s="225"/>
      <c r="E852" s="227"/>
      <c r="F852" s="227"/>
      <c r="G852" s="226"/>
    </row>
    <row r="853" spans="3:7" s="222" customFormat="1" x14ac:dyDescent="0.25">
      <c r="C853" s="225"/>
      <c r="E853" s="227"/>
      <c r="F853" s="227"/>
      <c r="G853" s="226"/>
    </row>
    <row r="854" spans="3:7" s="222" customFormat="1" x14ac:dyDescent="0.25">
      <c r="C854" s="225"/>
      <c r="E854" s="227"/>
      <c r="F854" s="227"/>
      <c r="G854" s="226"/>
    </row>
    <row r="855" spans="3:7" s="222" customFormat="1" x14ac:dyDescent="0.25">
      <c r="C855" s="225"/>
      <c r="E855" s="227"/>
      <c r="F855" s="227"/>
      <c r="G855" s="226"/>
    </row>
    <row r="856" spans="3:7" s="222" customFormat="1" x14ac:dyDescent="0.25">
      <c r="C856" s="225"/>
      <c r="E856" s="227"/>
      <c r="F856" s="227"/>
      <c r="G856" s="226"/>
    </row>
    <row r="857" spans="3:7" s="222" customFormat="1" x14ac:dyDescent="0.25">
      <c r="C857" s="225"/>
      <c r="E857" s="227"/>
      <c r="F857" s="227"/>
      <c r="G857" s="226"/>
    </row>
    <row r="858" spans="3:7" s="222" customFormat="1" x14ac:dyDescent="0.25">
      <c r="C858" s="225"/>
      <c r="E858" s="227"/>
      <c r="F858" s="227"/>
      <c r="G858" s="226"/>
    </row>
    <row r="859" spans="3:7" s="222" customFormat="1" x14ac:dyDescent="0.25">
      <c r="C859" s="225"/>
      <c r="E859" s="227"/>
      <c r="F859" s="227"/>
      <c r="G859" s="226"/>
    </row>
    <row r="860" spans="3:7" s="222" customFormat="1" x14ac:dyDescent="0.25">
      <c r="C860" s="225"/>
      <c r="E860" s="227"/>
      <c r="F860" s="227"/>
      <c r="G860" s="226"/>
    </row>
    <row r="861" spans="3:7" s="222" customFormat="1" x14ac:dyDescent="0.25">
      <c r="C861" s="225"/>
      <c r="E861" s="227"/>
      <c r="F861" s="227"/>
      <c r="G861" s="226"/>
    </row>
    <row r="862" spans="3:7" s="222" customFormat="1" x14ac:dyDescent="0.25">
      <c r="C862" s="225"/>
      <c r="E862" s="227"/>
      <c r="F862" s="227"/>
      <c r="G862" s="226"/>
    </row>
    <row r="863" spans="3:7" s="222" customFormat="1" x14ac:dyDescent="0.25">
      <c r="C863" s="225"/>
      <c r="E863" s="227"/>
      <c r="F863" s="227"/>
      <c r="G863" s="226"/>
    </row>
    <row r="864" spans="3:7" s="222" customFormat="1" x14ac:dyDescent="0.25">
      <c r="C864" s="225"/>
      <c r="E864" s="227"/>
      <c r="F864" s="227"/>
      <c r="G864" s="226"/>
    </row>
    <row r="865" spans="3:7" s="222" customFormat="1" x14ac:dyDescent="0.25">
      <c r="C865" s="225"/>
      <c r="E865" s="227"/>
      <c r="F865" s="227"/>
      <c r="G865" s="226"/>
    </row>
    <row r="866" spans="3:7" s="222" customFormat="1" x14ac:dyDescent="0.25">
      <c r="C866" s="225"/>
      <c r="E866" s="227"/>
      <c r="F866" s="227"/>
      <c r="G866" s="226"/>
    </row>
    <row r="867" spans="3:7" s="222" customFormat="1" x14ac:dyDescent="0.25">
      <c r="C867" s="225"/>
      <c r="E867" s="227"/>
      <c r="F867" s="227"/>
      <c r="G867" s="226"/>
    </row>
    <row r="868" spans="3:7" s="222" customFormat="1" x14ac:dyDescent="0.25">
      <c r="C868" s="225"/>
      <c r="E868" s="227"/>
      <c r="F868" s="227"/>
      <c r="G868" s="226"/>
    </row>
    <row r="869" spans="3:7" s="222" customFormat="1" x14ac:dyDescent="0.25">
      <c r="C869" s="225"/>
      <c r="E869" s="227"/>
      <c r="F869" s="227"/>
      <c r="G869" s="226"/>
    </row>
    <row r="870" spans="3:7" s="222" customFormat="1" x14ac:dyDescent="0.25">
      <c r="C870" s="225"/>
      <c r="E870" s="227"/>
      <c r="F870" s="227"/>
      <c r="G870" s="226"/>
    </row>
    <row r="871" spans="3:7" s="222" customFormat="1" x14ac:dyDescent="0.25">
      <c r="C871" s="225"/>
      <c r="E871" s="227"/>
      <c r="F871" s="227"/>
      <c r="G871" s="226"/>
    </row>
    <row r="872" spans="3:7" s="222" customFormat="1" x14ac:dyDescent="0.25">
      <c r="C872" s="225"/>
      <c r="E872" s="227"/>
      <c r="F872" s="227"/>
      <c r="G872" s="226"/>
    </row>
    <row r="873" spans="3:7" s="222" customFormat="1" x14ac:dyDescent="0.25">
      <c r="C873" s="225"/>
      <c r="E873" s="227"/>
      <c r="F873" s="227"/>
      <c r="G873" s="226"/>
    </row>
    <row r="874" spans="3:7" s="222" customFormat="1" x14ac:dyDescent="0.25">
      <c r="C874" s="225"/>
      <c r="E874" s="227"/>
      <c r="F874" s="227"/>
      <c r="G874" s="226"/>
    </row>
    <row r="875" spans="3:7" s="222" customFormat="1" x14ac:dyDescent="0.25">
      <c r="C875" s="225"/>
      <c r="E875" s="227"/>
      <c r="F875" s="227"/>
      <c r="G875" s="226"/>
    </row>
    <row r="876" spans="3:7" s="222" customFormat="1" x14ac:dyDescent="0.25">
      <c r="C876" s="225"/>
      <c r="E876" s="227"/>
      <c r="F876" s="227"/>
      <c r="G876" s="226"/>
    </row>
    <row r="877" spans="3:7" s="222" customFormat="1" x14ac:dyDescent="0.25">
      <c r="C877" s="225"/>
      <c r="E877" s="227"/>
      <c r="F877" s="227"/>
      <c r="G877" s="226"/>
    </row>
    <row r="878" spans="3:7" s="222" customFormat="1" x14ac:dyDescent="0.25">
      <c r="C878" s="225"/>
      <c r="E878" s="227"/>
      <c r="F878" s="227"/>
      <c r="G878" s="226"/>
    </row>
    <row r="879" spans="3:7" s="222" customFormat="1" x14ac:dyDescent="0.25">
      <c r="C879" s="225"/>
      <c r="E879" s="227"/>
      <c r="F879" s="227"/>
      <c r="G879" s="226"/>
    </row>
    <row r="880" spans="3:7" s="222" customFormat="1" x14ac:dyDescent="0.25">
      <c r="C880" s="225"/>
      <c r="E880" s="227"/>
      <c r="F880" s="227"/>
      <c r="G880" s="226"/>
    </row>
    <row r="881" spans="3:7" s="222" customFormat="1" x14ac:dyDescent="0.25">
      <c r="C881" s="225"/>
      <c r="E881" s="227"/>
      <c r="F881" s="227"/>
      <c r="G881" s="226"/>
    </row>
    <row r="882" spans="3:7" s="222" customFormat="1" x14ac:dyDescent="0.25">
      <c r="C882" s="225"/>
      <c r="E882" s="227"/>
      <c r="F882" s="227"/>
      <c r="G882" s="226"/>
    </row>
    <row r="883" spans="3:7" s="222" customFormat="1" x14ac:dyDescent="0.25">
      <c r="C883" s="225"/>
      <c r="E883" s="227"/>
      <c r="F883" s="227"/>
      <c r="G883" s="226"/>
    </row>
    <row r="884" spans="3:7" s="222" customFormat="1" x14ac:dyDescent="0.25">
      <c r="C884" s="225"/>
      <c r="E884" s="227"/>
      <c r="F884" s="227"/>
      <c r="G884" s="226"/>
    </row>
    <row r="885" spans="3:7" s="222" customFormat="1" x14ac:dyDescent="0.25">
      <c r="C885" s="225"/>
      <c r="E885" s="227"/>
      <c r="F885" s="227"/>
      <c r="G885" s="226"/>
    </row>
    <row r="886" spans="3:7" s="222" customFormat="1" x14ac:dyDescent="0.25">
      <c r="C886" s="225"/>
      <c r="E886" s="227"/>
      <c r="F886" s="227"/>
      <c r="G886" s="226"/>
    </row>
    <row r="887" spans="3:7" s="222" customFormat="1" x14ac:dyDescent="0.25">
      <c r="C887" s="225"/>
      <c r="E887" s="227"/>
      <c r="F887" s="227"/>
      <c r="G887" s="226"/>
    </row>
    <row r="888" spans="3:7" s="222" customFormat="1" x14ac:dyDescent="0.25">
      <c r="C888" s="225"/>
      <c r="E888" s="227"/>
      <c r="F888" s="227"/>
      <c r="G888" s="226"/>
    </row>
    <row r="889" spans="3:7" s="222" customFormat="1" x14ac:dyDescent="0.25">
      <c r="C889" s="225"/>
      <c r="E889" s="227"/>
      <c r="F889" s="227"/>
      <c r="G889" s="226"/>
    </row>
    <row r="890" spans="3:7" s="222" customFormat="1" x14ac:dyDescent="0.25">
      <c r="C890" s="225"/>
      <c r="E890" s="227"/>
      <c r="F890" s="227"/>
      <c r="G890" s="226"/>
    </row>
    <row r="891" spans="3:7" s="222" customFormat="1" x14ac:dyDescent="0.25">
      <c r="C891" s="225"/>
      <c r="E891" s="227"/>
      <c r="F891" s="227"/>
      <c r="G891" s="226"/>
    </row>
    <row r="892" spans="3:7" s="222" customFormat="1" x14ac:dyDescent="0.25">
      <c r="C892" s="225"/>
      <c r="E892" s="227"/>
      <c r="F892" s="227"/>
      <c r="G892" s="226"/>
    </row>
    <row r="893" spans="3:7" s="222" customFormat="1" x14ac:dyDescent="0.25">
      <c r="C893" s="225"/>
      <c r="E893" s="227"/>
      <c r="F893" s="227"/>
      <c r="G893" s="226"/>
    </row>
    <row r="894" spans="3:7" s="222" customFormat="1" x14ac:dyDescent="0.25">
      <c r="C894" s="225"/>
      <c r="E894" s="227"/>
      <c r="F894" s="227"/>
      <c r="G894" s="226"/>
    </row>
    <row r="895" spans="3:7" s="222" customFormat="1" x14ac:dyDescent="0.25">
      <c r="C895" s="225"/>
      <c r="E895" s="227"/>
      <c r="F895" s="227"/>
      <c r="G895" s="226"/>
    </row>
    <row r="896" spans="3:7" s="222" customFormat="1" x14ac:dyDescent="0.25">
      <c r="C896" s="225"/>
      <c r="E896" s="227"/>
      <c r="F896" s="227"/>
      <c r="G896" s="226"/>
    </row>
    <row r="897" spans="3:7" s="222" customFormat="1" x14ac:dyDescent="0.25">
      <c r="C897" s="225"/>
      <c r="E897" s="227"/>
      <c r="F897" s="227"/>
      <c r="G897" s="226"/>
    </row>
    <row r="898" spans="3:7" s="222" customFormat="1" x14ac:dyDescent="0.25">
      <c r="C898" s="225"/>
      <c r="E898" s="227"/>
      <c r="F898" s="227"/>
      <c r="G898" s="226"/>
    </row>
    <row r="899" spans="3:7" s="222" customFormat="1" x14ac:dyDescent="0.25">
      <c r="C899" s="225"/>
      <c r="E899" s="227"/>
      <c r="F899" s="227"/>
      <c r="G899" s="226"/>
    </row>
    <row r="900" spans="3:7" s="222" customFormat="1" x14ac:dyDescent="0.25">
      <c r="C900" s="225"/>
      <c r="E900" s="227"/>
      <c r="F900" s="227"/>
      <c r="G900" s="226"/>
    </row>
    <row r="901" spans="3:7" s="222" customFormat="1" x14ac:dyDescent="0.25">
      <c r="C901" s="225"/>
      <c r="E901" s="227"/>
      <c r="F901" s="227"/>
      <c r="G901" s="226"/>
    </row>
    <row r="902" spans="3:7" s="222" customFormat="1" x14ac:dyDescent="0.25">
      <c r="C902" s="225"/>
      <c r="E902" s="227"/>
      <c r="F902" s="227"/>
      <c r="G902" s="226"/>
    </row>
    <row r="903" spans="3:7" s="222" customFormat="1" x14ac:dyDescent="0.25">
      <c r="C903" s="225"/>
      <c r="E903" s="227"/>
      <c r="F903" s="227"/>
      <c r="G903" s="226"/>
    </row>
    <row r="904" spans="3:7" s="222" customFormat="1" x14ac:dyDescent="0.25">
      <c r="C904" s="225"/>
      <c r="E904" s="227"/>
      <c r="F904" s="227"/>
      <c r="G904" s="226"/>
    </row>
    <row r="905" spans="3:7" s="222" customFormat="1" x14ac:dyDescent="0.25">
      <c r="C905" s="225"/>
      <c r="E905" s="227"/>
      <c r="F905" s="227"/>
      <c r="G905" s="226"/>
    </row>
    <row r="906" spans="3:7" s="222" customFormat="1" x14ac:dyDescent="0.25">
      <c r="C906" s="225"/>
      <c r="E906" s="227"/>
      <c r="F906" s="227"/>
      <c r="G906" s="226"/>
    </row>
    <row r="907" spans="3:7" s="222" customFormat="1" x14ac:dyDescent="0.25">
      <c r="C907" s="225"/>
      <c r="E907" s="227"/>
      <c r="F907" s="227"/>
      <c r="G907" s="226"/>
    </row>
    <row r="908" spans="3:7" s="222" customFormat="1" x14ac:dyDescent="0.25">
      <c r="C908" s="225"/>
      <c r="E908" s="227"/>
      <c r="F908" s="227"/>
      <c r="G908" s="226"/>
    </row>
    <row r="909" spans="3:7" s="222" customFormat="1" x14ac:dyDescent="0.25">
      <c r="C909" s="225"/>
      <c r="E909" s="227"/>
      <c r="F909" s="227"/>
      <c r="G909" s="226"/>
    </row>
    <row r="910" spans="3:7" s="222" customFormat="1" x14ac:dyDescent="0.25">
      <c r="C910" s="225"/>
      <c r="E910" s="227"/>
      <c r="F910" s="227"/>
      <c r="G910" s="226"/>
    </row>
    <row r="911" spans="3:7" s="222" customFormat="1" x14ac:dyDescent="0.25">
      <c r="C911" s="225"/>
      <c r="E911" s="227"/>
      <c r="F911" s="227"/>
      <c r="G911" s="226"/>
    </row>
    <row r="912" spans="3:7" s="222" customFormat="1" x14ac:dyDescent="0.25">
      <c r="C912" s="225"/>
      <c r="E912" s="227"/>
      <c r="F912" s="227"/>
      <c r="G912" s="226"/>
    </row>
    <row r="913" spans="3:7" s="222" customFormat="1" x14ac:dyDescent="0.25">
      <c r="C913" s="225"/>
      <c r="E913" s="227"/>
      <c r="F913" s="227"/>
      <c r="G913" s="226"/>
    </row>
    <row r="914" spans="3:7" s="222" customFormat="1" x14ac:dyDescent="0.25">
      <c r="C914" s="225"/>
      <c r="E914" s="227"/>
      <c r="F914" s="227"/>
      <c r="G914" s="226"/>
    </row>
    <row r="915" spans="3:7" s="222" customFormat="1" x14ac:dyDescent="0.25">
      <c r="C915" s="225"/>
      <c r="E915" s="227"/>
      <c r="F915" s="227"/>
      <c r="G915" s="226"/>
    </row>
    <row r="916" spans="3:7" s="222" customFormat="1" x14ac:dyDescent="0.25">
      <c r="C916" s="225"/>
      <c r="E916" s="227"/>
      <c r="F916" s="227"/>
      <c r="G916" s="226"/>
    </row>
    <row r="917" spans="3:7" s="222" customFormat="1" x14ac:dyDescent="0.25">
      <c r="C917" s="225"/>
      <c r="E917" s="227"/>
      <c r="F917" s="227"/>
      <c r="G917" s="226"/>
    </row>
    <row r="918" spans="3:7" s="222" customFormat="1" x14ac:dyDescent="0.25">
      <c r="C918" s="225"/>
      <c r="E918" s="227"/>
      <c r="F918" s="227"/>
      <c r="G918" s="226"/>
    </row>
    <row r="919" spans="3:7" s="222" customFormat="1" x14ac:dyDescent="0.25">
      <c r="C919" s="225"/>
      <c r="E919" s="227"/>
      <c r="F919" s="227"/>
      <c r="G919" s="226"/>
    </row>
    <row r="920" spans="3:7" s="222" customFormat="1" x14ac:dyDescent="0.25">
      <c r="C920" s="225"/>
      <c r="E920" s="227"/>
      <c r="F920" s="227"/>
      <c r="G920" s="226"/>
    </row>
    <row r="921" spans="3:7" s="222" customFormat="1" x14ac:dyDescent="0.25">
      <c r="C921" s="225"/>
      <c r="E921" s="227"/>
      <c r="F921" s="227"/>
      <c r="G921" s="226"/>
    </row>
    <row r="922" spans="3:7" s="222" customFormat="1" x14ac:dyDescent="0.25">
      <c r="C922" s="225"/>
      <c r="E922" s="227"/>
      <c r="F922" s="227"/>
      <c r="G922" s="226"/>
    </row>
    <row r="923" spans="3:7" s="222" customFormat="1" x14ac:dyDescent="0.25">
      <c r="C923" s="225"/>
      <c r="E923" s="227"/>
      <c r="F923" s="227"/>
      <c r="G923" s="226"/>
    </row>
    <row r="924" spans="3:7" s="222" customFormat="1" x14ac:dyDescent="0.25">
      <c r="C924" s="225"/>
      <c r="E924" s="227"/>
      <c r="F924" s="227"/>
      <c r="G924" s="226"/>
    </row>
    <row r="925" spans="3:7" s="222" customFormat="1" x14ac:dyDescent="0.25">
      <c r="C925" s="225"/>
      <c r="E925" s="227"/>
      <c r="F925" s="227"/>
      <c r="G925" s="226"/>
    </row>
    <row r="926" spans="3:7" s="222" customFormat="1" x14ac:dyDescent="0.25">
      <c r="C926" s="225"/>
      <c r="E926" s="227"/>
      <c r="F926" s="227"/>
      <c r="G926" s="226"/>
    </row>
    <row r="927" spans="3:7" s="222" customFormat="1" x14ac:dyDescent="0.25">
      <c r="C927" s="225"/>
      <c r="E927" s="227"/>
      <c r="F927" s="227"/>
      <c r="G927" s="226"/>
    </row>
    <row r="928" spans="3:7" s="222" customFormat="1" x14ac:dyDescent="0.25">
      <c r="C928" s="225"/>
      <c r="E928" s="227"/>
      <c r="F928" s="227"/>
      <c r="G928" s="226"/>
    </row>
    <row r="929" spans="3:7" s="222" customFormat="1" x14ac:dyDescent="0.25">
      <c r="C929" s="225"/>
      <c r="E929" s="227"/>
      <c r="F929" s="227"/>
      <c r="G929" s="226"/>
    </row>
    <row r="930" spans="3:7" s="222" customFormat="1" x14ac:dyDescent="0.25">
      <c r="C930" s="225"/>
      <c r="E930" s="227"/>
      <c r="F930" s="227"/>
      <c r="G930" s="226"/>
    </row>
    <row r="931" spans="3:7" s="222" customFormat="1" x14ac:dyDescent="0.25">
      <c r="C931" s="225"/>
      <c r="E931" s="227"/>
      <c r="F931" s="227"/>
      <c r="G931" s="226"/>
    </row>
    <row r="932" spans="3:7" s="222" customFormat="1" x14ac:dyDescent="0.25">
      <c r="C932" s="225"/>
      <c r="E932" s="227"/>
      <c r="F932" s="227"/>
      <c r="G932" s="226"/>
    </row>
    <row r="933" spans="3:7" s="222" customFormat="1" x14ac:dyDescent="0.25">
      <c r="C933" s="225"/>
      <c r="E933" s="227"/>
      <c r="F933" s="227"/>
      <c r="G933" s="226"/>
    </row>
    <row r="934" spans="3:7" s="222" customFormat="1" x14ac:dyDescent="0.25">
      <c r="C934" s="225"/>
      <c r="E934" s="227"/>
      <c r="F934" s="227"/>
      <c r="G934" s="226"/>
    </row>
    <row r="935" spans="3:7" s="222" customFormat="1" x14ac:dyDescent="0.25">
      <c r="C935" s="225"/>
      <c r="E935" s="227"/>
      <c r="F935" s="227"/>
      <c r="G935" s="226"/>
    </row>
    <row r="936" spans="3:7" s="222" customFormat="1" x14ac:dyDescent="0.25">
      <c r="C936" s="225"/>
      <c r="E936" s="227"/>
      <c r="F936" s="227"/>
      <c r="G936" s="226"/>
    </row>
    <row r="937" spans="3:7" s="222" customFormat="1" x14ac:dyDescent="0.25">
      <c r="C937" s="225"/>
      <c r="E937" s="227"/>
      <c r="F937" s="227"/>
      <c r="G937" s="226"/>
    </row>
    <row r="938" spans="3:7" s="222" customFormat="1" x14ac:dyDescent="0.25">
      <c r="C938" s="225"/>
      <c r="E938" s="227"/>
      <c r="F938" s="227"/>
      <c r="G938" s="226"/>
    </row>
    <row r="939" spans="3:7" s="222" customFormat="1" x14ac:dyDescent="0.25">
      <c r="C939" s="225"/>
      <c r="E939" s="227"/>
      <c r="F939" s="227"/>
      <c r="G939" s="226"/>
    </row>
    <row r="940" spans="3:7" s="222" customFormat="1" x14ac:dyDescent="0.25">
      <c r="C940" s="225"/>
      <c r="E940" s="227"/>
      <c r="F940" s="227"/>
      <c r="G940" s="226"/>
    </row>
    <row r="941" spans="3:7" s="222" customFormat="1" x14ac:dyDescent="0.25">
      <c r="C941" s="225"/>
      <c r="E941" s="227"/>
      <c r="F941" s="227"/>
      <c r="G941" s="226"/>
    </row>
    <row r="942" spans="3:7" s="222" customFormat="1" x14ac:dyDescent="0.25">
      <c r="C942" s="225"/>
      <c r="E942" s="227"/>
      <c r="F942" s="227"/>
      <c r="G942" s="226"/>
    </row>
    <row r="943" spans="3:7" s="222" customFormat="1" x14ac:dyDescent="0.25">
      <c r="C943" s="225"/>
      <c r="E943" s="227"/>
      <c r="F943" s="227"/>
      <c r="G943" s="226"/>
    </row>
    <row r="944" spans="3:7" s="222" customFormat="1" x14ac:dyDescent="0.25">
      <c r="C944" s="225"/>
      <c r="E944" s="227"/>
      <c r="F944" s="227"/>
      <c r="G944" s="226"/>
    </row>
    <row r="945" spans="3:7" s="222" customFormat="1" x14ac:dyDescent="0.25">
      <c r="C945" s="225"/>
      <c r="E945" s="227"/>
      <c r="F945" s="227"/>
      <c r="G945" s="226"/>
    </row>
    <row r="946" spans="3:7" s="222" customFormat="1" x14ac:dyDescent="0.25">
      <c r="C946" s="225"/>
      <c r="E946" s="227"/>
      <c r="F946" s="227"/>
      <c r="G946" s="226"/>
    </row>
    <row r="947" spans="3:7" s="222" customFormat="1" x14ac:dyDescent="0.25">
      <c r="C947" s="225"/>
      <c r="E947" s="227"/>
      <c r="F947" s="227"/>
      <c r="G947" s="226"/>
    </row>
    <row r="948" spans="3:7" s="222" customFormat="1" x14ac:dyDescent="0.25">
      <c r="C948" s="225"/>
      <c r="E948" s="227"/>
      <c r="F948" s="227"/>
      <c r="G948" s="226"/>
    </row>
    <row r="949" spans="3:7" s="222" customFormat="1" x14ac:dyDescent="0.25">
      <c r="C949" s="225"/>
      <c r="E949" s="227"/>
      <c r="F949" s="227"/>
      <c r="G949" s="226"/>
    </row>
    <row r="950" spans="3:7" s="222" customFormat="1" x14ac:dyDescent="0.25">
      <c r="C950" s="225"/>
      <c r="E950" s="227"/>
      <c r="F950" s="227"/>
      <c r="G950" s="226"/>
    </row>
    <row r="951" spans="3:7" s="222" customFormat="1" x14ac:dyDescent="0.25">
      <c r="C951" s="225"/>
      <c r="E951" s="227"/>
      <c r="F951" s="227"/>
      <c r="G951" s="226"/>
    </row>
    <row r="952" spans="3:7" s="222" customFormat="1" x14ac:dyDescent="0.25">
      <c r="C952" s="225"/>
      <c r="E952" s="227"/>
      <c r="F952" s="227"/>
      <c r="G952" s="226"/>
    </row>
    <row r="953" spans="3:7" s="222" customFormat="1" x14ac:dyDescent="0.25">
      <c r="C953" s="225"/>
      <c r="E953" s="227"/>
      <c r="F953" s="227"/>
      <c r="G953" s="226"/>
    </row>
    <row r="954" spans="3:7" s="222" customFormat="1" x14ac:dyDescent="0.25">
      <c r="C954" s="225"/>
      <c r="E954" s="227"/>
      <c r="F954" s="227"/>
      <c r="G954" s="226"/>
    </row>
    <row r="955" spans="3:7" s="222" customFormat="1" x14ac:dyDescent="0.25">
      <c r="C955" s="225"/>
      <c r="E955" s="227"/>
      <c r="F955" s="227"/>
      <c r="G955" s="226"/>
    </row>
    <row r="956" spans="3:7" s="222" customFormat="1" x14ac:dyDescent="0.25">
      <c r="C956" s="225"/>
      <c r="E956" s="227"/>
      <c r="F956" s="227"/>
      <c r="G956" s="226"/>
    </row>
    <row r="957" spans="3:7" s="222" customFormat="1" x14ac:dyDescent="0.25">
      <c r="C957" s="225"/>
      <c r="E957" s="227"/>
      <c r="F957" s="227"/>
      <c r="G957" s="226"/>
    </row>
    <row r="958" spans="3:7" s="222" customFormat="1" x14ac:dyDescent="0.25">
      <c r="C958" s="225"/>
      <c r="E958" s="227"/>
      <c r="F958" s="227"/>
      <c r="G958" s="226"/>
    </row>
    <row r="959" spans="3:7" s="222" customFormat="1" x14ac:dyDescent="0.25">
      <c r="C959" s="225"/>
      <c r="E959" s="227"/>
      <c r="F959" s="227"/>
      <c r="G959" s="226"/>
    </row>
    <row r="960" spans="3:7" s="222" customFormat="1" x14ac:dyDescent="0.25">
      <c r="C960" s="225"/>
      <c r="E960" s="227"/>
      <c r="F960" s="227"/>
      <c r="G960" s="226"/>
    </row>
    <row r="961" spans="3:7" s="222" customFormat="1" x14ac:dyDescent="0.25">
      <c r="C961" s="225"/>
      <c r="E961" s="227"/>
      <c r="F961" s="227"/>
      <c r="G961" s="226"/>
    </row>
    <row r="962" spans="3:7" s="222" customFormat="1" x14ac:dyDescent="0.25">
      <c r="C962" s="225"/>
      <c r="E962" s="227"/>
      <c r="F962" s="227"/>
      <c r="G962" s="226"/>
    </row>
    <row r="963" spans="3:7" s="222" customFormat="1" x14ac:dyDescent="0.25">
      <c r="C963" s="225"/>
      <c r="E963" s="227"/>
      <c r="F963" s="227"/>
      <c r="G963" s="226"/>
    </row>
    <row r="964" spans="3:7" s="222" customFormat="1" x14ac:dyDescent="0.25">
      <c r="C964" s="225"/>
      <c r="E964" s="227"/>
      <c r="F964" s="227"/>
      <c r="G964" s="226"/>
    </row>
    <row r="965" spans="3:7" s="222" customFormat="1" x14ac:dyDescent="0.25">
      <c r="C965" s="225"/>
      <c r="E965" s="227"/>
      <c r="F965" s="227"/>
      <c r="G965" s="226"/>
    </row>
    <row r="966" spans="3:7" s="222" customFormat="1" x14ac:dyDescent="0.25">
      <c r="C966" s="225"/>
      <c r="E966" s="227"/>
      <c r="F966" s="227"/>
      <c r="G966" s="226"/>
    </row>
    <row r="967" spans="3:7" s="222" customFormat="1" x14ac:dyDescent="0.25">
      <c r="C967" s="225"/>
      <c r="E967" s="227"/>
      <c r="F967" s="227"/>
      <c r="G967" s="226"/>
    </row>
    <row r="968" spans="3:7" s="222" customFormat="1" x14ac:dyDescent="0.25">
      <c r="C968" s="225"/>
      <c r="E968" s="227"/>
      <c r="F968" s="227"/>
      <c r="G968" s="226"/>
    </row>
    <row r="969" spans="3:7" s="222" customFormat="1" x14ac:dyDescent="0.25">
      <c r="C969" s="225"/>
      <c r="E969" s="227"/>
      <c r="F969" s="227"/>
      <c r="G969" s="226"/>
    </row>
    <row r="970" spans="3:7" s="222" customFormat="1" x14ac:dyDescent="0.25">
      <c r="C970" s="225"/>
      <c r="E970" s="227"/>
      <c r="F970" s="227"/>
      <c r="G970" s="226"/>
    </row>
    <row r="971" spans="3:7" s="222" customFormat="1" x14ac:dyDescent="0.25">
      <c r="C971" s="225"/>
      <c r="E971" s="227"/>
      <c r="F971" s="227"/>
      <c r="G971" s="226"/>
    </row>
    <row r="972" spans="3:7" s="222" customFormat="1" x14ac:dyDescent="0.25">
      <c r="C972" s="225"/>
      <c r="E972" s="227"/>
      <c r="F972" s="227"/>
      <c r="G972" s="226"/>
    </row>
    <row r="973" spans="3:7" s="222" customFormat="1" x14ac:dyDescent="0.25">
      <c r="C973" s="225"/>
      <c r="E973" s="227"/>
      <c r="F973" s="227"/>
      <c r="G973" s="226"/>
    </row>
    <row r="974" spans="3:7" s="222" customFormat="1" x14ac:dyDescent="0.25">
      <c r="C974" s="225"/>
      <c r="E974" s="227"/>
      <c r="F974" s="227"/>
      <c r="G974" s="226"/>
    </row>
    <row r="975" spans="3:7" s="222" customFormat="1" x14ac:dyDescent="0.25">
      <c r="C975" s="225"/>
      <c r="E975" s="227"/>
      <c r="F975" s="227"/>
      <c r="G975" s="226"/>
    </row>
    <row r="976" spans="3:7" s="222" customFormat="1" x14ac:dyDescent="0.25">
      <c r="C976" s="225"/>
      <c r="E976" s="227"/>
      <c r="F976" s="227"/>
      <c r="G976" s="226"/>
    </row>
    <row r="977" spans="3:7" s="222" customFormat="1" x14ac:dyDescent="0.25">
      <c r="C977" s="225"/>
      <c r="E977" s="227"/>
      <c r="F977" s="227"/>
      <c r="G977" s="226"/>
    </row>
    <row r="978" spans="3:7" s="222" customFormat="1" x14ac:dyDescent="0.25">
      <c r="C978" s="225"/>
      <c r="E978" s="227"/>
      <c r="F978" s="227"/>
      <c r="G978" s="226"/>
    </row>
    <row r="979" spans="3:7" s="222" customFormat="1" x14ac:dyDescent="0.25">
      <c r="C979" s="225"/>
      <c r="E979" s="227"/>
      <c r="F979" s="227"/>
      <c r="G979" s="226"/>
    </row>
    <row r="980" spans="3:7" s="222" customFormat="1" x14ac:dyDescent="0.25">
      <c r="C980" s="225"/>
      <c r="E980" s="227"/>
      <c r="F980" s="227"/>
      <c r="G980" s="226"/>
    </row>
    <row r="981" spans="3:7" s="222" customFormat="1" x14ac:dyDescent="0.25">
      <c r="C981" s="225"/>
      <c r="E981" s="227"/>
      <c r="F981" s="227"/>
      <c r="G981" s="226"/>
    </row>
    <row r="982" spans="3:7" s="222" customFormat="1" x14ac:dyDescent="0.25">
      <c r="C982" s="225"/>
      <c r="E982" s="227"/>
      <c r="F982" s="227"/>
      <c r="G982" s="226"/>
    </row>
    <row r="983" spans="3:7" s="222" customFormat="1" x14ac:dyDescent="0.25">
      <c r="C983" s="225"/>
      <c r="E983" s="227"/>
      <c r="F983" s="227"/>
      <c r="G983" s="226"/>
    </row>
    <row r="984" spans="3:7" s="222" customFormat="1" x14ac:dyDescent="0.25">
      <c r="C984" s="225"/>
      <c r="E984" s="227"/>
      <c r="F984" s="227"/>
      <c r="G984" s="226"/>
    </row>
    <row r="985" spans="3:7" s="222" customFormat="1" x14ac:dyDescent="0.25">
      <c r="C985" s="225"/>
      <c r="E985" s="227"/>
      <c r="F985" s="227"/>
      <c r="G985" s="226"/>
    </row>
    <row r="986" spans="3:7" s="222" customFormat="1" x14ac:dyDescent="0.25">
      <c r="C986" s="225"/>
      <c r="E986" s="227"/>
      <c r="F986" s="227"/>
      <c r="G986" s="226"/>
    </row>
    <row r="987" spans="3:7" s="222" customFormat="1" x14ac:dyDescent="0.25">
      <c r="C987" s="225"/>
      <c r="E987" s="227"/>
      <c r="F987" s="227"/>
      <c r="G987" s="226"/>
    </row>
    <row r="988" spans="3:7" s="222" customFormat="1" x14ac:dyDescent="0.25">
      <c r="C988" s="225"/>
      <c r="E988" s="227"/>
      <c r="F988" s="227"/>
      <c r="G988" s="226"/>
    </row>
    <row r="989" spans="3:7" s="222" customFormat="1" x14ac:dyDescent="0.25">
      <c r="C989" s="225"/>
      <c r="E989" s="227"/>
      <c r="F989" s="227"/>
      <c r="G989" s="226"/>
    </row>
    <row r="990" spans="3:7" s="222" customFormat="1" x14ac:dyDescent="0.25">
      <c r="C990" s="225"/>
      <c r="E990" s="227"/>
      <c r="F990" s="227"/>
      <c r="G990" s="226"/>
    </row>
    <row r="991" spans="3:7" s="222" customFormat="1" x14ac:dyDescent="0.25">
      <c r="C991" s="225"/>
      <c r="E991" s="227"/>
      <c r="F991" s="227"/>
      <c r="G991" s="226"/>
    </row>
    <row r="992" spans="3:7" s="222" customFormat="1" x14ac:dyDescent="0.25">
      <c r="C992" s="225"/>
      <c r="E992" s="227"/>
      <c r="F992" s="227"/>
      <c r="G992" s="226"/>
    </row>
    <row r="993" spans="3:7" s="222" customFormat="1" x14ac:dyDescent="0.25">
      <c r="C993" s="225"/>
      <c r="E993" s="227"/>
      <c r="F993" s="227"/>
      <c r="G993" s="226"/>
    </row>
    <row r="994" spans="3:7" s="222" customFormat="1" x14ac:dyDescent="0.25">
      <c r="C994" s="225"/>
      <c r="E994" s="227"/>
      <c r="F994" s="227"/>
      <c r="G994" s="226"/>
    </row>
    <row r="995" spans="3:7" s="222" customFormat="1" x14ac:dyDescent="0.25">
      <c r="C995" s="225"/>
      <c r="E995" s="227"/>
      <c r="F995" s="227"/>
      <c r="G995" s="226"/>
    </row>
    <row r="996" spans="3:7" s="222" customFormat="1" x14ac:dyDescent="0.25">
      <c r="C996" s="225"/>
      <c r="E996" s="227"/>
      <c r="F996" s="227"/>
      <c r="G996" s="226"/>
    </row>
    <row r="997" spans="3:7" s="222" customFormat="1" x14ac:dyDescent="0.25">
      <c r="C997" s="225"/>
      <c r="E997" s="227"/>
      <c r="F997" s="227"/>
      <c r="G997" s="226"/>
    </row>
    <row r="998" spans="3:7" s="222" customFormat="1" x14ac:dyDescent="0.25">
      <c r="C998" s="225"/>
      <c r="E998" s="227"/>
      <c r="F998" s="227"/>
      <c r="G998" s="226"/>
    </row>
    <row r="999" spans="3:7" s="222" customFormat="1" x14ac:dyDescent="0.25">
      <c r="C999" s="225"/>
      <c r="E999" s="227"/>
      <c r="F999" s="227"/>
      <c r="G999" s="226"/>
    </row>
    <row r="1000" spans="3:7" s="222" customFormat="1" x14ac:dyDescent="0.25">
      <c r="C1000" s="225"/>
      <c r="E1000" s="227"/>
      <c r="F1000" s="227"/>
      <c r="G1000" s="226"/>
    </row>
    <row r="1001" spans="3:7" s="222" customFormat="1" x14ac:dyDescent="0.25">
      <c r="C1001" s="225"/>
      <c r="E1001" s="227"/>
      <c r="F1001" s="227"/>
      <c r="G1001" s="226"/>
    </row>
    <row r="1002" spans="3:7" s="222" customFormat="1" x14ac:dyDescent="0.25">
      <c r="C1002" s="225"/>
      <c r="E1002" s="227"/>
      <c r="F1002" s="227"/>
      <c r="G1002" s="226"/>
    </row>
    <row r="1003" spans="3:7" s="222" customFormat="1" x14ac:dyDescent="0.25">
      <c r="C1003" s="225"/>
      <c r="E1003" s="227"/>
      <c r="F1003" s="227"/>
      <c r="G1003" s="226"/>
    </row>
    <row r="1004" spans="3:7" s="222" customFormat="1" x14ac:dyDescent="0.25">
      <c r="C1004" s="225"/>
      <c r="E1004" s="227"/>
      <c r="F1004" s="227"/>
      <c r="G1004" s="226"/>
    </row>
    <row r="1005" spans="3:7" s="222" customFormat="1" x14ac:dyDescent="0.25">
      <c r="C1005" s="225"/>
      <c r="E1005" s="227"/>
      <c r="F1005" s="227"/>
      <c r="G1005" s="226"/>
    </row>
    <row r="1006" spans="3:7" s="222" customFormat="1" x14ac:dyDescent="0.25">
      <c r="C1006" s="225"/>
      <c r="E1006" s="227"/>
      <c r="F1006" s="227"/>
      <c r="G1006" s="226"/>
    </row>
    <row r="1007" spans="3:7" s="222" customFormat="1" x14ac:dyDescent="0.25">
      <c r="C1007" s="225"/>
      <c r="E1007" s="227"/>
      <c r="F1007" s="227"/>
      <c r="G1007" s="226"/>
    </row>
    <row r="1008" spans="3:7" s="222" customFormat="1" x14ac:dyDescent="0.25">
      <c r="C1008" s="225"/>
      <c r="E1008" s="227"/>
      <c r="F1008" s="227"/>
      <c r="G1008" s="226"/>
    </row>
    <row r="1009" spans="3:7" s="222" customFormat="1" x14ac:dyDescent="0.25">
      <c r="C1009" s="225"/>
      <c r="E1009" s="227"/>
      <c r="F1009" s="227"/>
      <c r="G1009" s="226"/>
    </row>
    <row r="1010" spans="3:7" s="222" customFormat="1" x14ac:dyDescent="0.25">
      <c r="C1010" s="225"/>
      <c r="E1010" s="227"/>
      <c r="F1010" s="227"/>
      <c r="G1010" s="226"/>
    </row>
    <row r="1011" spans="3:7" s="222" customFormat="1" x14ac:dyDescent="0.25">
      <c r="C1011" s="225"/>
      <c r="E1011" s="227"/>
      <c r="F1011" s="227"/>
      <c r="G1011" s="226"/>
    </row>
    <row r="1012" spans="3:7" s="222" customFormat="1" x14ac:dyDescent="0.25">
      <c r="C1012" s="225"/>
      <c r="E1012" s="227"/>
      <c r="F1012" s="227"/>
      <c r="G1012" s="226"/>
    </row>
    <row r="1013" spans="3:7" s="222" customFormat="1" x14ac:dyDescent="0.25">
      <c r="C1013" s="225"/>
      <c r="E1013" s="227"/>
      <c r="F1013" s="227"/>
      <c r="G1013" s="226"/>
    </row>
    <row r="1014" spans="3:7" s="222" customFormat="1" x14ac:dyDescent="0.25">
      <c r="C1014" s="225"/>
      <c r="E1014" s="227"/>
      <c r="F1014" s="227"/>
      <c r="G1014" s="226"/>
    </row>
    <row r="1015" spans="3:7" s="222" customFormat="1" x14ac:dyDescent="0.25">
      <c r="C1015" s="225"/>
      <c r="E1015" s="227"/>
      <c r="F1015" s="227"/>
      <c r="G1015" s="226"/>
    </row>
    <row r="1016" spans="3:7" s="222" customFormat="1" x14ac:dyDescent="0.25">
      <c r="C1016" s="225"/>
      <c r="E1016" s="227"/>
      <c r="F1016" s="227"/>
      <c r="G1016" s="226"/>
    </row>
    <row r="1017" spans="3:7" s="222" customFormat="1" x14ac:dyDescent="0.25">
      <c r="C1017" s="225"/>
      <c r="E1017" s="227"/>
      <c r="F1017" s="227"/>
      <c r="G1017" s="226"/>
    </row>
    <row r="1018" spans="3:7" s="222" customFormat="1" x14ac:dyDescent="0.25">
      <c r="C1018" s="225"/>
      <c r="E1018" s="227"/>
      <c r="F1018" s="227"/>
      <c r="G1018" s="226"/>
    </row>
    <row r="1019" spans="3:7" s="222" customFormat="1" x14ac:dyDescent="0.25">
      <c r="C1019" s="225"/>
      <c r="E1019" s="227"/>
      <c r="F1019" s="227"/>
      <c r="G1019" s="226"/>
    </row>
    <row r="1020" spans="3:7" s="222" customFormat="1" x14ac:dyDescent="0.25">
      <c r="C1020" s="225"/>
      <c r="E1020" s="227"/>
      <c r="F1020" s="227"/>
      <c r="G1020" s="226"/>
    </row>
    <row r="1021" spans="3:7" s="222" customFormat="1" x14ac:dyDescent="0.25">
      <c r="C1021" s="225"/>
      <c r="E1021" s="227"/>
      <c r="F1021" s="227"/>
      <c r="G1021" s="226"/>
    </row>
    <row r="1022" spans="3:7" s="222" customFormat="1" x14ac:dyDescent="0.25">
      <c r="C1022" s="225"/>
      <c r="E1022" s="227"/>
      <c r="F1022" s="227"/>
      <c r="G1022" s="226"/>
    </row>
    <row r="1023" spans="3:7" s="222" customFormat="1" x14ac:dyDescent="0.25">
      <c r="C1023" s="225"/>
      <c r="E1023" s="227"/>
      <c r="F1023" s="227"/>
      <c r="G1023" s="226"/>
    </row>
    <row r="1024" spans="3:7" s="222" customFormat="1" x14ac:dyDescent="0.25">
      <c r="C1024" s="225"/>
      <c r="E1024" s="227"/>
      <c r="F1024" s="227"/>
      <c r="G1024" s="226"/>
    </row>
    <row r="1025" spans="3:7" s="222" customFormat="1" x14ac:dyDescent="0.25">
      <c r="C1025" s="225"/>
      <c r="E1025" s="227"/>
      <c r="F1025" s="227"/>
      <c r="G1025" s="226"/>
    </row>
    <row r="1026" spans="3:7" s="222" customFormat="1" x14ac:dyDescent="0.25">
      <c r="C1026" s="225"/>
      <c r="E1026" s="227"/>
      <c r="F1026" s="227"/>
      <c r="G1026" s="226"/>
    </row>
    <row r="1027" spans="3:7" s="222" customFormat="1" x14ac:dyDescent="0.25">
      <c r="C1027" s="225"/>
      <c r="E1027" s="227"/>
      <c r="F1027" s="227"/>
      <c r="G1027" s="226"/>
    </row>
    <row r="1028" spans="3:7" s="222" customFormat="1" x14ac:dyDescent="0.25">
      <c r="C1028" s="225"/>
      <c r="E1028" s="227"/>
      <c r="F1028" s="227"/>
      <c r="G1028" s="226"/>
    </row>
    <row r="1029" spans="3:7" s="222" customFormat="1" x14ac:dyDescent="0.25">
      <c r="C1029" s="225"/>
      <c r="E1029" s="227"/>
      <c r="F1029" s="227"/>
      <c r="G1029" s="226"/>
    </row>
    <row r="1030" spans="3:7" s="222" customFormat="1" x14ac:dyDescent="0.25">
      <c r="C1030" s="225"/>
      <c r="E1030" s="227"/>
      <c r="F1030" s="227"/>
      <c r="G1030" s="226"/>
    </row>
    <row r="1031" spans="3:7" s="222" customFormat="1" x14ac:dyDescent="0.25">
      <c r="C1031" s="225"/>
      <c r="E1031" s="227"/>
      <c r="F1031" s="227"/>
      <c r="G1031" s="226"/>
    </row>
    <row r="1032" spans="3:7" s="222" customFormat="1" x14ac:dyDescent="0.25">
      <c r="C1032" s="225"/>
      <c r="E1032" s="227"/>
      <c r="F1032" s="227"/>
      <c r="G1032" s="226"/>
    </row>
    <row r="1033" spans="3:7" s="222" customFormat="1" x14ac:dyDescent="0.25">
      <c r="C1033" s="225"/>
      <c r="E1033" s="227"/>
      <c r="F1033" s="227"/>
      <c r="G1033" s="226"/>
    </row>
    <row r="1034" spans="3:7" s="222" customFormat="1" x14ac:dyDescent="0.25">
      <c r="C1034" s="225"/>
      <c r="E1034" s="227"/>
      <c r="F1034" s="227"/>
      <c r="G1034" s="226"/>
    </row>
    <row r="1035" spans="3:7" s="222" customFormat="1" x14ac:dyDescent="0.25">
      <c r="C1035" s="225"/>
      <c r="E1035" s="227"/>
      <c r="F1035" s="227"/>
      <c r="G1035" s="226"/>
    </row>
    <row r="1036" spans="3:7" s="222" customFormat="1" x14ac:dyDescent="0.25">
      <c r="C1036" s="225"/>
      <c r="E1036" s="227"/>
      <c r="F1036" s="227"/>
      <c r="G1036" s="226"/>
    </row>
    <row r="1037" spans="3:7" s="222" customFormat="1" x14ac:dyDescent="0.25">
      <c r="C1037" s="225"/>
      <c r="E1037" s="227"/>
      <c r="F1037" s="227"/>
      <c r="G1037" s="226"/>
    </row>
    <row r="1038" spans="3:7" s="222" customFormat="1" x14ac:dyDescent="0.25">
      <c r="C1038" s="225"/>
      <c r="E1038" s="227"/>
      <c r="F1038" s="227"/>
      <c r="G1038" s="226"/>
    </row>
    <row r="1039" spans="3:7" s="222" customFormat="1" x14ac:dyDescent="0.25">
      <c r="C1039" s="225"/>
      <c r="E1039" s="227"/>
      <c r="F1039" s="227"/>
      <c r="G1039" s="226"/>
    </row>
    <row r="1040" spans="3:7" s="222" customFormat="1" x14ac:dyDescent="0.25">
      <c r="C1040" s="225"/>
      <c r="E1040" s="227"/>
      <c r="F1040" s="227"/>
      <c r="G1040" s="226"/>
    </row>
    <row r="1041" spans="3:7" s="222" customFormat="1" x14ac:dyDescent="0.25">
      <c r="C1041" s="225"/>
      <c r="E1041" s="227"/>
      <c r="F1041" s="227"/>
      <c r="G1041" s="226"/>
    </row>
    <row r="1042" spans="3:7" s="222" customFormat="1" x14ac:dyDescent="0.25">
      <c r="C1042" s="225"/>
      <c r="E1042" s="227"/>
      <c r="F1042" s="227"/>
      <c r="G1042" s="226"/>
    </row>
    <row r="1043" spans="3:7" s="222" customFormat="1" x14ac:dyDescent="0.25">
      <c r="C1043" s="225"/>
      <c r="E1043" s="227"/>
      <c r="F1043" s="227"/>
      <c r="G1043" s="226"/>
    </row>
    <row r="1044" spans="3:7" s="222" customFormat="1" x14ac:dyDescent="0.25">
      <c r="C1044" s="225"/>
      <c r="E1044" s="227"/>
      <c r="F1044" s="227"/>
      <c r="G1044" s="226"/>
    </row>
    <row r="1045" spans="3:7" s="222" customFormat="1" x14ac:dyDescent="0.25">
      <c r="C1045" s="225"/>
      <c r="E1045" s="227"/>
      <c r="F1045" s="227"/>
      <c r="G1045" s="226"/>
    </row>
    <row r="1046" spans="3:7" s="222" customFormat="1" x14ac:dyDescent="0.25">
      <c r="C1046" s="225"/>
      <c r="E1046" s="227"/>
      <c r="F1046" s="227"/>
      <c r="G1046" s="226"/>
    </row>
    <row r="1047" spans="3:7" s="222" customFormat="1" x14ac:dyDescent="0.25">
      <c r="C1047" s="225"/>
      <c r="E1047" s="227"/>
      <c r="F1047" s="227"/>
      <c r="G1047" s="226"/>
    </row>
    <row r="1048" spans="3:7" s="222" customFormat="1" x14ac:dyDescent="0.25">
      <c r="C1048" s="225"/>
      <c r="E1048" s="227"/>
      <c r="F1048" s="227"/>
      <c r="G1048" s="226"/>
    </row>
    <row r="1049" spans="3:7" s="222" customFormat="1" x14ac:dyDescent="0.25">
      <c r="C1049" s="225"/>
      <c r="E1049" s="227"/>
      <c r="F1049" s="227"/>
      <c r="G1049" s="226"/>
    </row>
    <row r="1050" spans="3:7" s="222" customFormat="1" x14ac:dyDescent="0.25">
      <c r="C1050" s="225"/>
      <c r="E1050" s="227"/>
      <c r="F1050" s="227"/>
      <c r="G1050" s="226"/>
    </row>
    <row r="1051" spans="3:7" s="222" customFormat="1" x14ac:dyDescent="0.25">
      <c r="C1051" s="225"/>
      <c r="E1051" s="227"/>
      <c r="F1051" s="227"/>
      <c r="G1051" s="226"/>
    </row>
    <row r="1052" spans="3:7" s="222" customFormat="1" x14ac:dyDescent="0.25">
      <c r="C1052" s="225"/>
      <c r="E1052" s="227"/>
      <c r="F1052" s="227"/>
      <c r="G1052" s="226"/>
    </row>
    <row r="1053" spans="3:7" s="222" customFormat="1" x14ac:dyDescent="0.25">
      <c r="C1053" s="225"/>
      <c r="E1053" s="227"/>
      <c r="F1053" s="227"/>
      <c r="G1053" s="226"/>
    </row>
    <row r="1054" spans="3:7" s="222" customFormat="1" x14ac:dyDescent="0.25">
      <c r="C1054" s="225"/>
      <c r="E1054" s="227"/>
      <c r="F1054" s="227"/>
      <c r="G1054" s="226"/>
    </row>
    <row r="1055" spans="3:7" s="222" customFormat="1" x14ac:dyDescent="0.25">
      <c r="C1055" s="225"/>
      <c r="E1055" s="227"/>
      <c r="F1055" s="227"/>
      <c r="G1055" s="226"/>
    </row>
    <row r="1056" spans="3:7" s="222" customFormat="1" x14ac:dyDescent="0.25">
      <c r="C1056" s="225"/>
      <c r="E1056" s="227"/>
      <c r="F1056" s="227"/>
      <c r="G1056" s="226"/>
    </row>
    <row r="1057" spans="3:7" s="222" customFormat="1" x14ac:dyDescent="0.25">
      <c r="C1057" s="225"/>
      <c r="E1057" s="227"/>
      <c r="F1057" s="227"/>
      <c r="G1057" s="226"/>
    </row>
    <row r="1058" spans="3:7" s="222" customFormat="1" x14ac:dyDescent="0.25">
      <c r="C1058" s="225"/>
      <c r="E1058" s="227"/>
      <c r="F1058" s="227"/>
      <c r="G1058" s="226"/>
    </row>
    <row r="1059" spans="3:7" s="222" customFormat="1" x14ac:dyDescent="0.25">
      <c r="C1059" s="225"/>
      <c r="E1059" s="227"/>
      <c r="F1059" s="227"/>
      <c r="G1059" s="226"/>
    </row>
    <row r="1060" spans="3:7" s="222" customFormat="1" x14ac:dyDescent="0.25">
      <c r="C1060" s="225"/>
      <c r="E1060" s="227"/>
      <c r="F1060" s="227"/>
      <c r="G1060" s="226"/>
    </row>
    <row r="1061" spans="3:7" s="222" customFormat="1" x14ac:dyDescent="0.25">
      <c r="C1061" s="225"/>
      <c r="E1061" s="227"/>
      <c r="F1061" s="227"/>
      <c r="G1061" s="226"/>
    </row>
    <row r="1062" spans="3:7" s="222" customFormat="1" x14ac:dyDescent="0.25">
      <c r="C1062" s="225"/>
      <c r="E1062" s="227"/>
      <c r="F1062" s="227"/>
      <c r="G1062" s="226"/>
    </row>
    <row r="1063" spans="3:7" s="222" customFormat="1" x14ac:dyDescent="0.25">
      <c r="C1063" s="225"/>
      <c r="E1063" s="227"/>
      <c r="F1063" s="227"/>
      <c r="G1063" s="226"/>
    </row>
    <row r="1064" spans="3:7" s="222" customFormat="1" x14ac:dyDescent="0.25">
      <c r="C1064" s="225"/>
      <c r="E1064" s="227"/>
      <c r="F1064" s="227"/>
      <c r="G1064" s="226"/>
    </row>
    <row r="1065" spans="3:7" s="222" customFormat="1" x14ac:dyDescent="0.25">
      <c r="C1065" s="225"/>
      <c r="E1065" s="227"/>
      <c r="F1065" s="227"/>
      <c r="G1065" s="226"/>
    </row>
    <row r="1066" spans="3:7" s="222" customFormat="1" x14ac:dyDescent="0.25">
      <c r="C1066" s="225"/>
      <c r="E1066" s="227"/>
      <c r="F1066" s="227"/>
      <c r="G1066" s="226"/>
    </row>
    <row r="1067" spans="3:7" s="222" customFormat="1" x14ac:dyDescent="0.25">
      <c r="C1067" s="225"/>
      <c r="E1067" s="227"/>
      <c r="F1067" s="227"/>
      <c r="G1067" s="226"/>
    </row>
    <row r="1068" spans="3:7" s="222" customFormat="1" x14ac:dyDescent="0.25">
      <c r="C1068" s="225"/>
      <c r="E1068" s="227"/>
      <c r="F1068" s="227"/>
      <c r="G1068" s="226"/>
    </row>
    <row r="1069" spans="3:7" s="222" customFormat="1" x14ac:dyDescent="0.25">
      <c r="C1069" s="225"/>
      <c r="E1069" s="227"/>
      <c r="F1069" s="227"/>
      <c r="G1069" s="226"/>
    </row>
    <row r="1070" spans="3:7" s="222" customFormat="1" x14ac:dyDescent="0.25">
      <c r="C1070" s="225"/>
      <c r="E1070" s="227"/>
      <c r="F1070" s="227"/>
      <c r="G1070" s="226"/>
    </row>
    <row r="1071" spans="3:7" s="222" customFormat="1" x14ac:dyDescent="0.25">
      <c r="C1071" s="225"/>
      <c r="E1071" s="227"/>
      <c r="F1071" s="227"/>
      <c r="G1071" s="226"/>
    </row>
    <row r="1072" spans="3:7" s="222" customFormat="1" x14ac:dyDescent="0.25">
      <c r="C1072" s="225"/>
      <c r="E1072" s="227"/>
      <c r="F1072" s="227"/>
      <c r="G1072" s="226"/>
    </row>
    <row r="1073" spans="3:7" s="222" customFormat="1" x14ac:dyDescent="0.25">
      <c r="C1073" s="225"/>
      <c r="E1073" s="227"/>
      <c r="F1073" s="227"/>
      <c r="G1073" s="226"/>
    </row>
    <row r="1074" spans="3:7" s="222" customFormat="1" x14ac:dyDescent="0.25">
      <c r="C1074" s="225"/>
      <c r="E1074" s="227"/>
      <c r="F1074" s="227"/>
      <c r="G1074" s="226"/>
    </row>
    <row r="1075" spans="3:7" s="222" customFormat="1" x14ac:dyDescent="0.25">
      <c r="C1075" s="225"/>
      <c r="E1075" s="227"/>
      <c r="F1075" s="227"/>
      <c r="G1075" s="226"/>
    </row>
    <row r="1076" spans="3:7" s="222" customFormat="1" x14ac:dyDescent="0.25">
      <c r="C1076" s="225"/>
      <c r="E1076" s="227"/>
      <c r="F1076" s="227"/>
      <c r="G1076" s="226"/>
    </row>
    <row r="1077" spans="3:7" s="222" customFormat="1" x14ac:dyDescent="0.25">
      <c r="C1077" s="225"/>
      <c r="E1077" s="227"/>
      <c r="F1077" s="227"/>
      <c r="G1077" s="226"/>
    </row>
    <row r="1078" spans="3:7" s="222" customFormat="1" x14ac:dyDescent="0.25">
      <c r="C1078" s="225"/>
      <c r="E1078" s="227"/>
      <c r="F1078" s="227"/>
      <c r="G1078" s="226"/>
    </row>
    <row r="1079" spans="3:7" s="222" customFormat="1" x14ac:dyDescent="0.25">
      <c r="C1079" s="225"/>
      <c r="E1079" s="227"/>
      <c r="F1079" s="227"/>
      <c r="G1079" s="226"/>
    </row>
    <row r="1080" spans="3:7" s="222" customFormat="1" x14ac:dyDescent="0.25">
      <c r="C1080" s="225"/>
      <c r="E1080" s="227"/>
      <c r="F1080" s="227"/>
      <c r="G1080" s="226"/>
    </row>
    <row r="1081" spans="3:7" s="222" customFormat="1" x14ac:dyDescent="0.25">
      <c r="C1081" s="225"/>
      <c r="E1081" s="227"/>
      <c r="F1081" s="227"/>
      <c r="G1081" s="226"/>
    </row>
    <row r="1082" spans="3:7" s="222" customFormat="1" x14ac:dyDescent="0.25">
      <c r="C1082" s="225"/>
      <c r="E1082" s="227"/>
      <c r="F1082" s="227"/>
      <c r="G1082" s="226"/>
    </row>
    <row r="1083" spans="3:7" s="222" customFormat="1" x14ac:dyDescent="0.25">
      <c r="C1083" s="225"/>
      <c r="E1083" s="227"/>
      <c r="F1083" s="227"/>
      <c r="G1083" s="226"/>
    </row>
    <row r="1084" spans="3:7" s="222" customFormat="1" x14ac:dyDescent="0.25">
      <c r="C1084" s="225"/>
      <c r="E1084" s="227"/>
      <c r="F1084" s="227"/>
      <c r="G1084" s="226"/>
    </row>
    <row r="1085" spans="3:7" s="222" customFormat="1" x14ac:dyDescent="0.25">
      <c r="C1085" s="225"/>
      <c r="E1085" s="227"/>
      <c r="F1085" s="227"/>
      <c r="G1085" s="226"/>
    </row>
    <row r="1086" spans="3:7" s="222" customFormat="1" x14ac:dyDescent="0.25">
      <c r="C1086" s="225"/>
      <c r="E1086" s="227"/>
      <c r="F1086" s="227"/>
      <c r="G1086" s="226"/>
    </row>
    <row r="1087" spans="3:7" s="222" customFormat="1" x14ac:dyDescent="0.25">
      <c r="C1087" s="225"/>
      <c r="E1087" s="227"/>
      <c r="F1087" s="227"/>
      <c r="G1087" s="226"/>
    </row>
    <row r="1088" spans="3:7" s="222" customFormat="1" x14ac:dyDescent="0.25">
      <c r="C1088" s="225"/>
      <c r="E1088" s="227"/>
      <c r="F1088" s="227"/>
      <c r="G1088" s="226"/>
    </row>
    <row r="1089" spans="3:7" s="222" customFormat="1" x14ac:dyDescent="0.25">
      <c r="C1089" s="225"/>
      <c r="E1089" s="227"/>
      <c r="F1089" s="227"/>
      <c r="G1089" s="226"/>
    </row>
    <row r="1090" spans="3:7" s="222" customFormat="1" x14ac:dyDescent="0.25">
      <c r="C1090" s="225"/>
      <c r="E1090" s="227"/>
      <c r="F1090" s="227"/>
      <c r="G1090" s="226"/>
    </row>
    <row r="1091" spans="3:7" s="222" customFormat="1" x14ac:dyDescent="0.25">
      <c r="C1091" s="225"/>
      <c r="E1091" s="227"/>
      <c r="F1091" s="227"/>
      <c r="G1091" s="226"/>
    </row>
    <row r="1092" spans="3:7" s="222" customFormat="1" x14ac:dyDescent="0.25">
      <c r="C1092" s="225"/>
      <c r="E1092" s="227"/>
      <c r="F1092" s="227"/>
      <c r="G1092" s="226"/>
    </row>
    <row r="1093" spans="3:7" s="222" customFormat="1" x14ac:dyDescent="0.25">
      <c r="C1093" s="225"/>
      <c r="E1093" s="227"/>
      <c r="F1093" s="227"/>
      <c r="G1093" s="226"/>
    </row>
    <row r="1094" spans="3:7" s="222" customFormat="1" x14ac:dyDescent="0.25">
      <c r="C1094" s="225"/>
      <c r="E1094" s="227"/>
      <c r="F1094" s="227"/>
      <c r="G1094" s="226"/>
    </row>
    <row r="1095" spans="3:7" s="222" customFormat="1" x14ac:dyDescent="0.25">
      <c r="C1095" s="225"/>
      <c r="E1095" s="227"/>
      <c r="F1095" s="227"/>
      <c r="G1095" s="226"/>
    </row>
    <row r="1096" spans="3:7" s="222" customFormat="1" x14ac:dyDescent="0.25">
      <c r="C1096" s="225"/>
      <c r="E1096" s="227"/>
      <c r="F1096" s="227"/>
      <c r="G1096" s="226"/>
    </row>
    <row r="1097" spans="3:7" s="222" customFormat="1" x14ac:dyDescent="0.25">
      <c r="C1097" s="225"/>
      <c r="E1097" s="227"/>
      <c r="F1097" s="227"/>
      <c r="G1097" s="226"/>
    </row>
    <row r="1098" spans="3:7" s="222" customFormat="1" x14ac:dyDescent="0.25">
      <c r="C1098" s="225"/>
      <c r="E1098" s="227"/>
      <c r="F1098" s="227"/>
      <c r="G1098" s="226"/>
    </row>
    <row r="1099" spans="3:7" s="222" customFormat="1" x14ac:dyDescent="0.25">
      <c r="C1099" s="225"/>
      <c r="E1099" s="227"/>
      <c r="F1099" s="227"/>
      <c r="G1099" s="226"/>
    </row>
    <row r="1100" spans="3:7" s="222" customFormat="1" x14ac:dyDescent="0.25">
      <c r="C1100" s="225"/>
      <c r="E1100" s="227"/>
      <c r="F1100" s="227"/>
      <c r="G1100" s="226"/>
    </row>
    <row r="1101" spans="3:7" s="222" customFormat="1" x14ac:dyDescent="0.25">
      <c r="C1101" s="225"/>
      <c r="E1101" s="227"/>
      <c r="F1101" s="227"/>
      <c r="G1101" s="226"/>
    </row>
    <row r="1102" spans="3:7" s="222" customFormat="1" x14ac:dyDescent="0.25">
      <c r="C1102" s="225"/>
      <c r="E1102" s="227"/>
      <c r="F1102" s="227"/>
      <c r="G1102" s="226"/>
    </row>
    <row r="1103" spans="3:7" s="222" customFormat="1" x14ac:dyDescent="0.25">
      <c r="C1103" s="225"/>
      <c r="E1103" s="227"/>
      <c r="F1103" s="227"/>
      <c r="G1103" s="226"/>
    </row>
    <row r="1104" spans="3:7" s="222" customFormat="1" x14ac:dyDescent="0.25">
      <c r="C1104" s="225"/>
      <c r="E1104" s="227"/>
      <c r="F1104" s="227"/>
      <c r="G1104" s="226"/>
    </row>
    <row r="1105" spans="3:7" s="222" customFormat="1" x14ac:dyDescent="0.25">
      <c r="C1105" s="225"/>
      <c r="E1105" s="227"/>
      <c r="F1105" s="227"/>
      <c r="G1105" s="226"/>
    </row>
    <row r="1106" spans="3:7" s="222" customFormat="1" x14ac:dyDescent="0.25">
      <c r="C1106" s="225"/>
      <c r="E1106" s="227"/>
      <c r="F1106" s="227"/>
      <c r="G1106" s="226"/>
    </row>
    <row r="1107" spans="3:7" s="222" customFormat="1" x14ac:dyDescent="0.25">
      <c r="C1107" s="225"/>
      <c r="E1107" s="227"/>
      <c r="F1107" s="227"/>
      <c r="G1107" s="226"/>
    </row>
    <row r="1108" spans="3:7" s="222" customFormat="1" x14ac:dyDescent="0.25">
      <c r="C1108" s="225"/>
      <c r="E1108" s="227"/>
      <c r="F1108" s="227"/>
      <c r="G1108" s="226"/>
    </row>
    <row r="1109" spans="3:7" s="222" customFormat="1" x14ac:dyDescent="0.25">
      <c r="C1109" s="225"/>
      <c r="E1109" s="227"/>
      <c r="F1109" s="227"/>
      <c r="G1109" s="226"/>
    </row>
    <row r="1110" spans="3:7" s="222" customFormat="1" x14ac:dyDescent="0.25">
      <c r="C1110" s="225"/>
      <c r="E1110" s="227"/>
      <c r="F1110" s="227"/>
      <c r="G1110" s="226"/>
    </row>
    <row r="1111" spans="3:7" s="222" customFormat="1" x14ac:dyDescent="0.25">
      <c r="C1111" s="225"/>
      <c r="E1111" s="227"/>
      <c r="F1111" s="227"/>
      <c r="G1111" s="226"/>
    </row>
    <row r="1112" spans="3:7" s="222" customFormat="1" x14ac:dyDescent="0.25">
      <c r="C1112" s="225"/>
      <c r="E1112" s="227"/>
      <c r="F1112" s="227"/>
      <c r="G1112" s="226"/>
    </row>
    <row r="1113" spans="3:7" s="222" customFormat="1" x14ac:dyDescent="0.25">
      <c r="C1113" s="225"/>
      <c r="E1113" s="227"/>
      <c r="F1113" s="227"/>
      <c r="G1113" s="226"/>
    </row>
    <row r="1114" spans="3:7" s="222" customFormat="1" x14ac:dyDescent="0.25">
      <c r="C1114" s="225"/>
      <c r="E1114" s="227"/>
      <c r="F1114" s="227"/>
      <c r="G1114" s="226"/>
    </row>
    <row r="1115" spans="3:7" s="222" customFormat="1" x14ac:dyDescent="0.25">
      <c r="C1115" s="225"/>
      <c r="E1115" s="227"/>
      <c r="F1115" s="227"/>
      <c r="G1115" s="226"/>
    </row>
    <row r="1116" spans="3:7" s="222" customFormat="1" x14ac:dyDescent="0.25">
      <c r="C1116" s="225"/>
      <c r="E1116" s="227"/>
      <c r="F1116" s="227"/>
      <c r="G1116" s="226"/>
    </row>
    <row r="1117" spans="3:7" s="222" customFormat="1" x14ac:dyDescent="0.25">
      <c r="C1117" s="225"/>
      <c r="E1117" s="227"/>
      <c r="F1117" s="227"/>
      <c r="G1117" s="226"/>
    </row>
    <row r="1118" spans="3:7" s="222" customFormat="1" x14ac:dyDescent="0.25">
      <c r="C1118" s="225"/>
      <c r="E1118" s="227"/>
      <c r="F1118" s="227"/>
      <c r="G1118" s="226"/>
    </row>
    <row r="1119" spans="3:7" s="222" customFormat="1" x14ac:dyDescent="0.25">
      <c r="C1119" s="225"/>
      <c r="E1119" s="227"/>
      <c r="F1119" s="227"/>
      <c r="G1119" s="226"/>
    </row>
    <row r="1120" spans="3:7" s="222" customFormat="1" x14ac:dyDescent="0.25">
      <c r="C1120" s="225"/>
      <c r="E1120" s="227"/>
      <c r="F1120" s="227"/>
      <c r="G1120" s="226"/>
    </row>
    <row r="1121" spans="3:7" s="222" customFormat="1" x14ac:dyDescent="0.25">
      <c r="C1121" s="225"/>
      <c r="E1121" s="227"/>
      <c r="F1121" s="227"/>
      <c r="G1121" s="226"/>
    </row>
    <row r="1122" spans="3:7" s="222" customFormat="1" x14ac:dyDescent="0.25">
      <c r="C1122" s="225"/>
      <c r="E1122" s="227"/>
      <c r="F1122" s="227"/>
      <c r="G1122" s="226"/>
    </row>
    <row r="1123" spans="3:7" s="222" customFormat="1" x14ac:dyDescent="0.25">
      <c r="C1123" s="225"/>
      <c r="E1123" s="227"/>
      <c r="F1123" s="227"/>
      <c r="G1123" s="226"/>
    </row>
    <row r="1124" spans="3:7" s="222" customFormat="1" x14ac:dyDescent="0.25">
      <c r="C1124" s="225"/>
      <c r="E1124" s="227"/>
      <c r="F1124" s="227"/>
      <c r="G1124" s="226"/>
    </row>
    <row r="1125" spans="3:7" s="222" customFormat="1" x14ac:dyDescent="0.25">
      <c r="C1125" s="225"/>
      <c r="E1125" s="227"/>
      <c r="F1125" s="227"/>
      <c r="G1125" s="226"/>
    </row>
    <row r="1126" spans="3:7" s="222" customFormat="1" x14ac:dyDescent="0.25">
      <c r="C1126" s="225"/>
      <c r="E1126" s="227"/>
      <c r="F1126" s="227"/>
      <c r="G1126" s="226"/>
    </row>
    <row r="1127" spans="3:7" s="222" customFormat="1" x14ac:dyDescent="0.25">
      <c r="C1127" s="225"/>
      <c r="E1127" s="227"/>
      <c r="F1127" s="227"/>
      <c r="G1127" s="226"/>
    </row>
    <row r="1128" spans="3:7" s="222" customFormat="1" x14ac:dyDescent="0.25">
      <c r="C1128" s="225"/>
      <c r="E1128" s="227"/>
      <c r="F1128" s="227"/>
      <c r="G1128" s="226"/>
    </row>
    <row r="1129" spans="3:7" s="222" customFormat="1" x14ac:dyDescent="0.25">
      <c r="C1129" s="225"/>
      <c r="E1129" s="227"/>
      <c r="F1129" s="227"/>
      <c r="G1129" s="226"/>
    </row>
    <row r="1130" spans="3:7" s="222" customFormat="1" x14ac:dyDescent="0.25">
      <c r="C1130" s="225"/>
      <c r="E1130" s="227"/>
      <c r="F1130" s="227"/>
      <c r="G1130" s="226"/>
    </row>
    <row r="1131" spans="3:7" s="222" customFormat="1" x14ac:dyDescent="0.25">
      <c r="C1131" s="225"/>
      <c r="E1131" s="227"/>
      <c r="F1131" s="227"/>
      <c r="G1131" s="226"/>
    </row>
    <row r="1132" spans="3:7" s="222" customFormat="1" x14ac:dyDescent="0.25">
      <c r="C1132" s="225"/>
      <c r="E1132" s="227"/>
      <c r="F1132" s="227"/>
      <c r="G1132" s="226"/>
    </row>
    <row r="1133" spans="3:7" s="222" customFormat="1" x14ac:dyDescent="0.25">
      <c r="C1133" s="225"/>
      <c r="E1133" s="227"/>
      <c r="F1133" s="227"/>
      <c r="G1133" s="226"/>
    </row>
    <row r="1134" spans="3:7" s="222" customFormat="1" x14ac:dyDescent="0.25">
      <c r="C1134" s="225"/>
      <c r="E1134" s="227"/>
      <c r="F1134" s="227"/>
      <c r="G1134" s="226"/>
    </row>
    <row r="1135" spans="3:7" s="222" customFormat="1" x14ac:dyDescent="0.25">
      <c r="C1135" s="225"/>
      <c r="E1135" s="227"/>
      <c r="F1135" s="227"/>
      <c r="G1135" s="226"/>
    </row>
    <row r="1136" spans="3:7" s="222" customFormat="1" x14ac:dyDescent="0.25">
      <c r="C1136" s="225"/>
      <c r="E1136" s="227"/>
      <c r="F1136" s="227"/>
      <c r="G1136" s="226"/>
    </row>
    <row r="1137" spans="3:7" s="222" customFormat="1" x14ac:dyDescent="0.25">
      <c r="C1137" s="225"/>
      <c r="E1137" s="227"/>
      <c r="F1137" s="227"/>
      <c r="G1137" s="226"/>
    </row>
    <row r="1138" spans="3:7" s="222" customFormat="1" x14ac:dyDescent="0.25">
      <c r="C1138" s="225"/>
      <c r="E1138" s="227"/>
      <c r="F1138" s="227"/>
      <c r="G1138" s="226"/>
    </row>
    <row r="1139" spans="3:7" s="222" customFormat="1" x14ac:dyDescent="0.25">
      <c r="C1139" s="225"/>
      <c r="E1139" s="227"/>
      <c r="F1139" s="227"/>
      <c r="G1139" s="226"/>
    </row>
    <row r="1140" spans="3:7" s="222" customFormat="1" x14ac:dyDescent="0.25">
      <c r="C1140" s="225"/>
      <c r="E1140" s="227"/>
      <c r="F1140" s="227"/>
      <c r="G1140" s="226"/>
    </row>
    <row r="1141" spans="3:7" s="222" customFormat="1" x14ac:dyDescent="0.25">
      <c r="C1141" s="225"/>
      <c r="E1141" s="227"/>
      <c r="F1141" s="227"/>
      <c r="G1141" s="226"/>
    </row>
    <row r="1142" spans="3:7" s="222" customFormat="1" x14ac:dyDescent="0.25">
      <c r="C1142" s="225"/>
      <c r="E1142" s="227"/>
      <c r="F1142" s="227"/>
      <c r="G1142" s="226"/>
    </row>
    <row r="1143" spans="3:7" s="222" customFormat="1" x14ac:dyDescent="0.25">
      <c r="C1143" s="225"/>
      <c r="E1143" s="227"/>
      <c r="F1143" s="227"/>
      <c r="G1143" s="226"/>
    </row>
    <row r="1144" spans="3:7" s="222" customFormat="1" x14ac:dyDescent="0.25">
      <c r="C1144" s="225"/>
      <c r="E1144" s="227"/>
      <c r="F1144" s="227"/>
      <c r="G1144" s="226"/>
    </row>
    <row r="1145" spans="3:7" s="222" customFormat="1" x14ac:dyDescent="0.25">
      <c r="C1145" s="225"/>
      <c r="E1145" s="227"/>
      <c r="F1145" s="227"/>
      <c r="G1145" s="226"/>
    </row>
    <row r="1146" spans="3:7" s="222" customFormat="1" x14ac:dyDescent="0.25">
      <c r="C1146" s="225"/>
      <c r="E1146" s="227"/>
      <c r="F1146" s="227"/>
      <c r="G1146" s="226"/>
    </row>
    <row r="1147" spans="3:7" s="222" customFormat="1" x14ac:dyDescent="0.25">
      <c r="C1147" s="225"/>
      <c r="E1147" s="227"/>
      <c r="F1147" s="227"/>
      <c r="G1147" s="226"/>
    </row>
    <row r="1148" spans="3:7" s="222" customFormat="1" x14ac:dyDescent="0.25">
      <c r="C1148" s="225"/>
      <c r="E1148" s="227"/>
      <c r="F1148" s="227"/>
      <c r="G1148" s="226"/>
    </row>
    <row r="1149" spans="3:7" s="222" customFormat="1" x14ac:dyDescent="0.25">
      <c r="C1149" s="225"/>
      <c r="E1149" s="227"/>
      <c r="F1149" s="227"/>
      <c r="G1149" s="226"/>
    </row>
    <row r="1150" spans="3:7" s="222" customFormat="1" x14ac:dyDescent="0.25">
      <c r="C1150" s="225"/>
      <c r="E1150" s="227"/>
      <c r="F1150" s="227"/>
      <c r="G1150" s="226"/>
    </row>
    <row r="1151" spans="3:7" s="222" customFormat="1" x14ac:dyDescent="0.25">
      <c r="C1151" s="225"/>
      <c r="E1151" s="227"/>
      <c r="F1151" s="227"/>
      <c r="G1151" s="226"/>
    </row>
    <row r="1152" spans="3:7" s="222" customFormat="1" x14ac:dyDescent="0.25">
      <c r="C1152" s="225"/>
      <c r="E1152" s="227"/>
      <c r="F1152" s="227"/>
      <c r="G1152" s="226"/>
    </row>
    <row r="1153" spans="3:7" s="222" customFormat="1" x14ac:dyDescent="0.25">
      <c r="C1153" s="225"/>
      <c r="E1153" s="227"/>
      <c r="F1153" s="227"/>
      <c r="G1153" s="226"/>
    </row>
    <row r="1154" spans="3:7" s="222" customFormat="1" x14ac:dyDescent="0.25">
      <c r="C1154" s="225"/>
      <c r="E1154" s="227"/>
      <c r="F1154" s="227"/>
      <c r="G1154" s="226"/>
    </row>
    <row r="1155" spans="3:7" s="222" customFormat="1" x14ac:dyDescent="0.25">
      <c r="C1155" s="225"/>
      <c r="E1155" s="227"/>
      <c r="F1155" s="227"/>
      <c r="G1155" s="226"/>
    </row>
    <row r="1156" spans="3:7" s="222" customFormat="1" x14ac:dyDescent="0.25">
      <c r="C1156" s="225"/>
      <c r="E1156" s="227"/>
      <c r="F1156" s="227"/>
      <c r="G1156" s="226"/>
    </row>
    <row r="1157" spans="3:7" s="222" customFormat="1" x14ac:dyDescent="0.25">
      <c r="C1157" s="225"/>
      <c r="E1157" s="227"/>
      <c r="F1157" s="227"/>
      <c r="G1157" s="226"/>
    </row>
    <row r="1158" spans="3:7" s="222" customFormat="1" x14ac:dyDescent="0.25">
      <c r="C1158" s="225"/>
      <c r="E1158" s="227"/>
      <c r="F1158" s="227"/>
      <c r="G1158" s="226"/>
    </row>
    <row r="1159" spans="3:7" s="222" customFormat="1" x14ac:dyDescent="0.25">
      <c r="C1159" s="225"/>
      <c r="E1159" s="227"/>
      <c r="F1159" s="227"/>
      <c r="G1159" s="226"/>
    </row>
    <row r="1160" spans="3:7" s="222" customFormat="1" x14ac:dyDescent="0.25">
      <c r="C1160" s="225"/>
      <c r="E1160" s="227"/>
      <c r="F1160" s="227"/>
      <c r="G1160" s="226"/>
    </row>
    <row r="1161" spans="3:7" s="222" customFormat="1" x14ac:dyDescent="0.25">
      <c r="C1161" s="225"/>
      <c r="E1161" s="227"/>
      <c r="F1161" s="227"/>
      <c r="G1161" s="226"/>
    </row>
    <row r="1162" spans="3:7" s="222" customFormat="1" x14ac:dyDescent="0.25">
      <c r="C1162" s="225"/>
      <c r="E1162" s="227"/>
      <c r="F1162" s="227"/>
      <c r="G1162" s="226"/>
    </row>
    <row r="1163" spans="3:7" s="222" customFormat="1" x14ac:dyDescent="0.25">
      <c r="C1163" s="225"/>
      <c r="E1163" s="227"/>
      <c r="F1163" s="227"/>
      <c r="G1163" s="226"/>
    </row>
    <row r="1164" spans="3:7" s="222" customFormat="1" x14ac:dyDescent="0.25">
      <c r="C1164" s="225"/>
      <c r="E1164" s="227"/>
      <c r="F1164" s="227"/>
      <c r="G1164" s="226"/>
    </row>
    <row r="1165" spans="3:7" s="222" customFormat="1" x14ac:dyDescent="0.25">
      <c r="C1165" s="225"/>
      <c r="E1165" s="227"/>
      <c r="F1165" s="227"/>
      <c r="G1165" s="226"/>
    </row>
    <row r="1166" spans="3:7" s="222" customFormat="1" x14ac:dyDescent="0.25">
      <c r="C1166" s="225"/>
      <c r="E1166" s="227"/>
      <c r="F1166" s="227"/>
      <c r="G1166" s="226"/>
    </row>
    <row r="1167" spans="3:7" s="222" customFormat="1" x14ac:dyDescent="0.25">
      <c r="C1167" s="225"/>
      <c r="E1167" s="227"/>
      <c r="F1167" s="227"/>
      <c r="G1167" s="226"/>
    </row>
    <row r="1168" spans="3:7" s="222" customFormat="1" x14ac:dyDescent="0.25">
      <c r="C1168" s="225"/>
      <c r="E1168" s="227"/>
      <c r="F1168" s="227"/>
      <c r="G1168" s="226"/>
    </row>
    <row r="1169" spans="3:7" s="222" customFormat="1" x14ac:dyDescent="0.25">
      <c r="C1169" s="225"/>
      <c r="E1169" s="227"/>
      <c r="F1169" s="227"/>
      <c r="G1169" s="226"/>
    </row>
    <row r="1170" spans="3:7" s="222" customFormat="1" x14ac:dyDescent="0.25">
      <c r="C1170" s="225"/>
      <c r="E1170" s="227"/>
      <c r="F1170" s="227"/>
      <c r="G1170" s="226"/>
    </row>
    <row r="1171" spans="3:7" s="222" customFormat="1" x14ac:dyDescent="0.25">
      <c r="C1171" s="225"/>
      <c r="E1171" s="227"/>
      <c r="F1171" s="227"/>
      <c r="G1171" s="226"/>
    </row>
    <row r="1172" spans="3:7" s="222" customFormat="1" x14ac:dyDescent="0.25">
      <c r="C1172" s="225"/>
      <c r="E1172" s="227"/>
      <c r="F1172" s="227"/>
      <c r="G1172" s="226"/>
    </row>
    <row r="1173" spans="3:7" s="222" customFormat="1" x14ac:dyDescent="0.25">
      <c r="C1173" s="225"/>
      <c r="E1173" s="227"/>
      <c r="F1173" s="227"/>
      <c r="G1173" s="226"/>
    </row>
    <row r="1174" spans="3:7" s="222" customFormat="1" x14ac:dyDescent="0.25">
      <c r="C1174" s="225"/>
      <c r="E1174" s="227"/>
      <c r="F1174" s="227"/>
      <c r="G1174" s="226"/>
    </row>
    <row r="1175" spans="3:7" s="222" customFormat="1" x14ac:dyDescent="0.25">
      <c r="C1175" s="225"/>
      <c r="E1175" s="227"/>
      <c r="F1175" s="227"/>
      <c r="G1175" s="226"/>
    </row>
    <row r="1176" spans="3:7" s="222" customFormat="1" x14ac:dyDescent="0.25">
      <c r="C1176" s="225"/>
      <c r="E1176" s="227"/>
      <c r="F1176" s="227"/>
      <c r="G1176" s="226"/>
    </row>
    <row r="1177" spans="3:7" s="222" customFormat="1" x14ac:dyDescent="0.25">
      <c r="C1177" s="225"/>
      <c r="E1177" s="227"/>
      <c r="F1177" s="227"/>
      <c r="G1177" s="226"/>
    </row>
    <row r="1178" spans="3:7" s="222" customFormat="1" x14ac:dyDescent="0.25">
      <c r="C1178" s="225"/>
      <c r="E1178" s="227"/>
      <c r="F1178" s="227"/>
      <c r="G1178" s="226"/>
    </row>
    <row r="1179" spans="3:7" s="222" customFormat="1" x14ac:dyDescent="0.25">
      <c r="C1179" s="225"/>
      <c r="E1179" s="227"/>
      <c r="F1179" s="227"/>
      <c r="G1179" s="226"/>
    </row>
    <row r="1180" spans="3:7" s="222" customFormat="1" x14ac:dyDescent="0.25">
      <c r="C1180" s="225"/>
      <c r="E1180" s="227"/>
      <c r="F1180" s="227"/>
      <c r="G1180" s="226"/>
    </row>
    <row r="1181" spans="3:7" s="222" customFormat="1" x14ac:dyDescent="0.25">
      <c r="C1181" s="225"/>
      <c r="E1181" s="227"/>
      <c r="F1181" s="227"/>
      <c r="G1181" s="226"/>
    </row>
    <row r="1182" spans="3:7" s="222" customFormat="1" x14ac:dyDescent="0.25">
      <c r="C1182" s="225"/>
      <c r="E1182" s="227"/>
      <c r="F1182" s="227"/>
      <c r="G1182" s="226"/>
    </row>
    <row r="1183" spans="3:7" s="222" customFormat="1" x14ac:dyDescent="0.25">
      <c r="C1183" s="225"/>
      <c r="E1183" s="227"/>
      <c r="F1183" s="227"/>
      <c r="G1183" s="226"/>
    </row>
    <row r="1184" spans="3:7" s="222" customFormat="1" x14ac:dyDescent="0.25">
      <c r="C1184" s="225"/>
      <c r="E1184" s="227"/>
      <c r="F1184" s="227"/>
      <c r="G1184" s="226"/>
    </row>
    <row r="1185" spans="3:7" s="222" customFormat="1" x14ac:dyDescent="0.25">
      <c r="C1185" s="225"/>
      <c r="E1185" s="227"/>
      <c r="F1185" s="227"/>
      <c r="G1185" s="226"/>
    </row>
    <row r="1186" spans="3:7" s="222" customFormat="1" x14ac:dyDescent="0.25">
      <c r="C1186" s="225"/>
      <c r="E1186" s="227"/>
      <c r="F1186" s="227"/>
      <c r="G1186" s="226"/>
    </row>
    <row r="1187" spans="3:7" s="222" customFormat="1" x14ac:dyDescent="0.25">
      <c r="C1187" s="225"/>
      <c r="E1187" s="227"/>
      <c r="F1187" s="227"/>
      <c r="G1187" s="226"/>
    </row>
    <row r="1188" spans="3:7" s="222" customFormat="1" x14ac:dyDescent="0.25">
      <c r="C1188" s="225"/>
      <c r="E1188" s="227"/>
      <c r="F1188" s="227"/>
      <c r="G1188" s="226"/>
    </row>
    <row r="1189" spans="3:7" s="222" customFormat="1" x14ac:dyDescent="0.25">
      <c r="C1189" s="225"/>
      <c r="E1189" s="227"/>
      <c r="F1189" s="227"/>
      <c r="G1189" s="226"/>
    </row>
    <row r="1190" spans="3:7" s="222" customFormat="1" x14ac:dyDescent="0.25">
      <c r="C1190" s="225"/>
      <c r="E1190" s="227"/>
      <c r="F1190" s="227"/>
      <c r="G1190" s="226"/>
    </row>
    <row r="1191" spans="3:7" s="222" customFormat="1" x14ac:dyDescent="0.25">
      <c r="C1191" s="225"/>
      <c r="E1191" s="227"/>
      <c r="F1191" s="227"/>
      <c r="G1191" s="226"/>
    </row>
    <row r="1192" spans="3:7" s="222" customFormat="1" x14ac:dyDescent="0.25">
      <c r="C1192" s="225"/>
      <c r="E1192" s="227"/>
      <c r="F1192" s="227"/>
      <c r="G1192" s="226"/>
    </row>
    <row r="1193" spans="3:7" s="222" customFormat="1" x14ac:dyDescent="0.25">
      <c r="C1193" s="225"/>
      <c r="E1193" s="227"/>
      <c r="F1193" s="227"/>
      <c r="G1193" s="226"/>
    </row>
    <row r="1194" spans="3:7" s="222" customFormat="1" x14ac:dyDescent="0.25">
      <c r="C1194" s="225"/>
      <c r="E1194" s="227"/>
      <c r="F1194" s="227"/>
      <c r="G1194" s="226"/>
    </row>
    <row r="1195" spans="3:7" s="222" customFormat="1" x14ac:dyDescent="0.25">
      <c r="C1195" s="225"/>
      <c r="E1195" s="227"/>
      <c r="F1195" s="227"/>
      <c r="G1195" s="226"/>
    </row>
    <row r="1196" spans="3:7" s="222" customFormat="1" x14ac:dyDescent="0.25">
      <c r="C1196" s="225"/>
      <c r="E1196" s="227"/>
      <c r="F1196" s="227"/>
      <c r="G1196" s="226"/>
    </row>
    <row r="1197" spans="3:7" s="222" customFormat="1" x14ac:dyDescent="0.25">
      <c r="C1197" s="225"/>
      <c r="E1197" s="227"/>
      <c r="F1197" s="227"/>
      <c r="G1197" s="226"/>
    </row>
    <row r="1198" spans="3:7" s="222" customFormat="1" x14ac:dyDescent="0.25">
      <c r="C1198" s="225"/>
      <c r="E1198" s="227"/>
      <c r="F1198" s="227"/>
      <c r="G1198" s="226"/>
    </row>
    <row r="1199" spans="3:7" s="222" customFormat="1" x14ac:dyDescent="0.25">
      <c r="C1199" s="225"/>
      <c r="E1199" s="227"/>
      <c r="F1199" s="227"/>
      <c r="G1199" s="226"/>
    </row>
    <row r="1200" spans="3:7" s="222" customFormat="1" x14ac:dyDescent="0.25">
      <c r="C1200" s="225"/>
      <c r="E1200" s="227"/>
      <c r="F1200" s="227"/>
      <c r="G1200" s="226"/>
    </row>
    <row r="1201" spans="3:7" s="222" customFormat="1" x14ac:dyDescent="0.25">
      <c r="C1201" s="225"/>
      <c r="E1201" s="227"/>
      <c r="F1201" s="227"/>
      <c r="G1201" s="226"/>
    </row>
    <row r="1202" spans="3:7" s="222" customFormat="1" x14ac:dyDescent="0.25">
      <c r="C1202" s="225"/>
      <c r="E1202" s="227"/>
      <c r="F1202" s="227"/>
      <c r="G1202" s="226"/>
    </row>
    <row r="1203" spans="3:7" s="222" customFormat="1" x14ac:dyDescent="0.25">
      <c r="C1203" s="225"/>
      <c r="E1203" s="227"/>
      <c r="F1203" s="227"/>
      <c r="G1203" s="226"/>
    </row>
    <row r="1204" spans="3:7" s="222" customFormat="1" x14ac:dyDescent="0.25">
      <c r="C1204" s="225"/>
      <c r="E1204" s="227"/>
      <c r="F1204" s="227"/>
      <c r="G1204" s="226"/>
    </row>
    <row r="1205" spans="3:7" s="222" customFormat="1" x14ac:dyDescent="0.25">
      <c r="C1205" s="225"/>
      <c r="E1205" s="227"/>
      <c r="F1205" s="227"/>
      <c r="G1205" s="226"/>
    </row>
    <row r="1206" spans="3:7" s="222" customFormat="1" x14ac:dyDescent="0.25">
      <c r="C1206" s="225"/>
      <c r="E1206" s="227"/>
      <c r="F1206" s="227"/>
      <c r="G1206" s="226"/>
    </row>
    <row r="1207" spans="3:7" s="222" customFormat="1" x14ac:dyDescent="0.25">
      <c r="C1207" s="225"/>
      <c r="E1207" s="227"/>
      <c r="F1207" s="227"/>
      <c r="G1207" s="226"/>
    </row>
    <row r="1208" spans="3:7" s="222" customFormat="1" x14ac:dyDescent="0.25">
      <c r="C1208" s="225"/>
      <c r="E1208" s="227"/>
      <c r="F1208" s="227"/>
      <c r="G1208" s="226"/>
    </row>
    <row r="1209" spans="3:7" s="222" customFormat="1" x14ac:dyDescent="0.25">
      <c r="C1209" s="225"/>
      <c r="E1209" s="227"/>
      <c r="F1209" s="227"/>
      <c r="G1209" s="226"/>
    </row>
    <row r="1210" spans="3:7" s="222" customFormat="1" x14ac:dyDescent="0.25">
      <c r="C1210" s="225"/>
      <c r="E1210" s="227"/>
      <c r="F1210" s="227"/>
      <c r="G1210" s="226"/>
    </row>
    <row r="1211" spans="3:7" s="222" customFormat="1" x14ac:dyDescent="0.25">
      <c r="C1211" s="225"/>
      <c r="E1211" s="227"/>
      <c r="F1211" s="227"/>
      <c r="G1211" s="226"/>
    </row>
    <row r="1212" spans="3:7" s="222" customFormat="1" x14ac:dyDescent="0.25">
      <c r="C1212" s="225"/>
      <c r="E1212" s="227"/>
      <c r="F1212" s="227"/>
      <c r="G1212" s="226"/>
    </row>
    <row r="1213" spans="3:7" s="222" customFormat="1" x14ac:dyDescent="0.25">
      <c r="C1213" s="225"/>
      <c r="E1213" s="227"/>
      <c r="F1213" s="227"/>
      <c r="G1213" s="226"/>
    </row>
    <row r="1214" spans="3:7" s="222" customFormat="1" x14ac:dyDescent="0.25">
      <c r="C1214" s="225"/>
      <c r="E1214" s="227"/>
      <c r="F1214" s="227"/>
      <c r="G1214" s="226"/>
    </row>
    <row r="1215" spans="3:7" s="222" customFormat="1" x14ac:dyDescent="0.25">
      <c r="C1215" s="225"/>
      <c r="E1215" s="227"/>
      <c r="F1215" s="227"/>
      <c r="G1215" s="226"/>
    </row>
    <row r="1216" spans="3:7" s="222" customFormat="1" x14ac:dyDescent="0.25">
      <c r="C1216" s="225"/>
      <c r="E1216" s="227"/>
      <c r="F1216" s="227"/>
      <c r="G1216" s="226"/>
    </row>
    <row r="1217" spans="1:7" s="222" customFormat="1" x14ac:dyDescent="0.25">
      <c r="C1217" s="225"/>
      <c r="E1217" s="227"/>
      <c r="F1217" s="227"/>
      <c r="G1217" s="226"/>
    </row>
    <row r="1218" spans="1:7" s="222" customFormat="1" x14ac:dyDescent="0.25">
      <c r="C1218" s="225"/>
      <c r="E1218" s="227"/>
      <c r="F1218" s="227"/>
      <c r="G1218" s="226"/>
    </row>
    <row r="1219" spans="1:7" s="222" customFormat="1" x14ac:dyDescent="0.25">
      <c r="C1219" s="225"/>
      <c r="E1219" s="227"/>
      <c r="F1219" s="227"/>
      <c r="G1219" s="226"/>
    </row>
    <row r="1220" spans="1:7" s="222" customFormat="1" x14ac:dyDescent="0.25">
      <c r="C1220" s="225"/>
      <c r="E1220" s="227"/>
      <c r="F1220" s="227"/>
      <c r="G1220" s="226"/>
    </row>
    <row r="1221" spans="1:7" s="222" customFormat="1" x14ac:dyDescent="0.25">
      <c r="C1221" s="225"/>
      <c r="E1221" s="227"/>
      <c r="F1221" s="227"/>
      <c r="G1221" s="226"/>
    </row>
    <row r="1222" spans="1:7" s="222" customFormat="1" x14ac:dyDescent="0.25">
      <c r="C1222" s="225"/>
      <c r="E1222" s="227"/>
      <c r="F1222" s="227"/>
      <c r="G1222" s="226"/>
    </row>
    <row r="1223" spans="1:7" s="222" customFormat="1" x14ac:dyDescent="0.25">
      <c r="C1223" s="225"/>
      <c r="E1223" s="227"/>
      <c r="F1223" s="227"/>
      <c r="G1223" s="226"/>
    </row>
    <row r="1224" spans="1:7" x14ac:dyDescent="0.25">
      <c r="A1224" s="222"/>
      <c r="B1224" s="222"/>
      <c r="C1224" s="225"/>
      <c r="D1224" s="222"/>
      <c r="E1224" s="227"/>
      <c r="F1224" s="227"/>
      <c r="G1224" s="226"/>
    </row>
    <row r="1225" spans="1:7" x14ac:dyDescent="0.25">
      <c r="A1225" s="222"/>
      <c r="B1225" s="222"/>
      <c r="C1225" s="225"/>
      <c r="D1225" s="222"/>
      <c r="E1225" s="227"/>
      <c r="F1225" s="227"/>
      <c r="G1225" s="226"/>
    </row>
    <row r="1226" spans="1:7" x14ac:dyDescent="0.25">
      <c r="A1226" s="222"/>
      <c r="B1226" s="222"/>
      <c r="C1226" s="225"/>
      <c r="D1226" s="222"/>
      <c r="E1226" s="227"/>
      <c r="F1226" s="227"/>
      <c r="G1226" s="226"/>
    </row>
    <row r="1227" spans="1:7" x14ac:dyDescent="0.25">
      <c r="A1227" s="222"/>
      <c r="B1227" s="222"/>
      <c r="C1227" s="225"/>
      <c r="D1227" s="222"/>
      <c r="E1227" s="227"/>
      <c r="F1227" s="227"/>
      <c r="G1227" s="226"/>
    </row>
    <row r="1228" spans="1:7" x14ac:dyDescent="0.25">
      <c r="A1228" s="222"/>
      <c r="B1228" s="222"/>
      <c r="C1228" s="225"/>
      <c r="D1228" s="222"/>
      <c r="E1228" s="227"/>
      <c r="F1228" s="227"/>
      <c r="G1228" s="226"/>
    </row>
    <row r="1229" spans="1:7" x14ac:dyDescent="0.25">
      <c r="A1229" s="222"/>
      <c r="B1229" s="222"/>
      <c r="C1229" s="225"/>
      <c r="D1229" s="222"/>
      <c r="E1229" s="227"/>
      <c r="F1229" s="227"/>
      <c r="G1229" s="226"/>
    </row>
    <row r="1230" spans="1:7" x14ac:dyDescent="0.25">
      <c r="A1230" s="222"/>
      <c r="B1230" s="222"/>
      <c r="C1230" s="225"/>
      <c r="D1230" s="222"/>
      <c r="E1230" s="227"/>
      <c r="F1230" s="227"/>
      <c r="G1230" s="226"/>
    </row>
    <row r="1231" spans="1:7" x14ac:dyDescent="0.25">
      <c r="A1231" s="222"/>
      <c r="B1231" s="222"/>
      <c r="C1231" s="225"/>
      <c r="D1231" s="222"/>
      <c r="E1231" s="227"/>
      <c r="F1231" s="227"/>
      <c r="G1231" s="226"/>
    </row>
    <row r="1232" spans="1:7" x14ac:dyDescent="0.25">
      <c r="A1232" s="222"/>
      <c r="B1232" s="222"/>
      <c r="C1232" s="225"/>
      <c r="D1232" s="222"/>
      <c r="E1232" s="227"/>
      <c r="F1232" s="227"/>
      <c r="G1232" s="226"/>
    </row>
    <row r="1233" spans="1:7" x14ac:dyDescent="0.25">
      <c r="A1233" s="222"/>
      <c r="B1233" s="222"/>
      <c r="C1233" s="225"/>
      <c r="D1233" s="222"/>
      <c r="E1233" s="227"/>
      <c r="F1233" s="227"/>
      <c r="G1233" s="226"/>
    </row>
    <row r="1234" spans="1:7" x14ac:dyDescent="0.25">
      <c r="A1234" s="222"/>
      <c r="B1234" s="222"/>
      <c r="C1234" s="225"/>
      <c r="D1234" s="222"/>
      <c r="E1234" s="227"/>
      <c r="F1234" s="227"/>
      <c r="G1234" s="226"/>
    </row>
    <row r="1235" spans="1:7" x14ac:dyDescent="0.25">
      <c r="A1235" s="222"/>
      <c r="B1235" s="222"/>
      <c r="C1235" s="225"/>
      <c r="D1235" s="222"/>
      <c r="E1235" s="227"/>
      <c r="F1235" s="227"/>
      <c r="G1235" s="226"/>
    </row>
    <row r="1236" spans="1:7" x14ac:dyDescent="0.25">
      <c r="A1236" s="222"/>
      <c r="B1236" s="222"/>
      <c r="C1236" s="225"/>
      <c r="D1236" s="222"/>
      <c r="E1236" s="227"/>
      <c r="F1236" s="227"/>
      <c r="G1236" s="226"/>
    </row>
    <row r="1237" spans="1:7" x14ac:dyDescent="0.25">
      <c r="A1237" s="222"/>
      <c r="B1237" s="222"/>
      <c r="C1237" s="225"/>
      <c r="D1237" s="222"/>
      <c r="E1237" s="227"/>
      <c r="F1237" s="227"/>
      <c r="G1237" s="226"/>
    </row>
    <row r="1238" spans="1:7" x14ac:dyDescent="0.25">
      <c r="A1238" s="222"/>
      <c r="B1238" s="222"/>
      <c r="C1238" s="225"/>
      <c r="D1238" s="222"/>
      <c r="E1238" s="227"/>
      <c r="F1238" s="227"/>
      <c r="G1238" s="226"/>
    </row>
    <row r="1239" spans="1:7" x14ac:dyDescent="0.25">
      <c r="A1239" s="222"/>
      <c r="B1239" s="222"/>
      <c r="C1239" s="225"/>
      <c r="D1239" s="222"/>
      <c r="E1239" s="227"/>
      <c r="F1239" s="227"/>
      <c r="G1239" s="226"/>
    </row>
    <row r="1240" spans="1:7" x14ac:dyDescent="0.25">
      <c r="A1240" s="222"/>
      <c r="B1240" s="222"/>
      <c r="C1240" s="225"/>
      <c r="D1240" s="222"/>
      <c r="E1240" s="227"/>
      <c r="F1240" s="227"/>
      <c r="G1240" s="226"/>
    </row>
    <row r="1241" spans="1:7" x14ac:dyDescent="0.25">
      <c r="A1241" s="222"/>
      <c r="B1241" s="222"/>
      <c r="C1241" s="225"/>
      <c r="D1241" s="222"/>
      <c r="E1241" s="227"/>
      <c r="F1241" s="227"/>
      <c r="G1241" s="226"/>
    </row>
    <row r="1242" spans="1:7" x14ac:dyDescent="0.25">
      <c r="A1242" s="222"/>
      <c r="B1242" s="222"/>
      <c r="C1242" s="225"/>
      <c r="D1242" s="222"/>
      <c r="E1242" s="227"/>
      <c r="F1242" s="227"/>
      <c r="G1242" s="226"/>
    </row>
    <row r="1243" spans="1:7" x14ac:dyDescent="0.25">
      <c r="A1243" s="222"/>
      <c r="B1243" s="222"/>
      <c r="C1243" s="225"/>
      <c r="D1243" s="222"/>
      <c r="E1243" s="227"/>
      <c r="F1243" s="227"/>
      <c r="G1243" s="226"/>
    </row>
    <row r="1244" spans="1:7" x14ac:dyDescent="0.25">
      <c r="A1244" s="222"/>
      <c r="B1244" s="222"/>
      <c r="C1244" s="225"/>
      <c r="D1244" s="222"/>
      <c r="E1244" s="227"/>
      <c r="F1244" s="227"/>
      <c r="G1244" s="226"/>
    </row>
    <row r="1245" spans="1:7" x14ac:dyDescent="0.25">
      <c r="A1245" s="222"/>
      <c r="B1245" s="222"/>
      <c r="C1245" s="225"/>
      <c r="D1245" s="222"/>
      <c r="E1245" s="227"/>
      <c r="F1245" s="227"/>
      <c r="G1245" s="226"/>
    </row>
    <row r="1246" spans="1:7" x14ac:dyDescent="0.25">
      <c r="A1246" s="222"/>
      <c r="B1246" s="222"/>
      <c r="C1246" s="225"/>
      <c r="D1246" s="222"/>
      <c r="E1246" s="227"/>
      <c r="F1246" s="227"/>
      <c r="G1246" s="226"/>
    </row>
    <row r="1247" spans="1:7" x14ac:dyDescent="0.25">
      <c r="A1247" s="222"/>
      <c r="B1247" s="222"/>
      <c r="C1247" s="225"/>
      <c r="D1247" s="222"/>
      <c r="E1247" s="227"/>
      <c r="F1247" s="227"/>
      <c r="G1247" s="226"/>
    </row>
    <row r="1248" spans="1:7" x14ac:dyDescent="0.25">
      <c r="A1248" s="222"/>
      <c r="B1248" s="222"/>
      <c r="C1248" s="225"/>
      <c r="D1248" s="222"/>
      <c r="E1248" s="227"/>
      <c r="F1248" s="227"/>
      <c r="G1248" s="226"/>
    </row>
    <row r="1249" spans="1:7" x14ac:dyDescent="0.25">
      <c r="A1249" s="222"/>
      <c r="B1249" s="222"/>
      <c r="C1249" s="225"/>
      <c r="D1249" s="222"/>
      <c r="E1249" s="227"/>
      <c r="F1249" s="227"/>
      <c r="G1249" s="226"/>
    </row>
    <row r="1250" spans="1:7" x14ac:dyDescent="0.25">
      <c r="A1250" s="222"/>
      <c r="B1250" s="222"/>
      <c r="C1250" s="225"/>
      <c r="D1250" s="222"/>
      <c r="E1250" s="227"/>
      <c r="F1250" s="227"/>
      <c r="G1250" s="226"/>
    </row>
    <row r="1251" spans="1:7" x14ac:dyDescent="0.25">
      <c r="A1251" s="222"/>
      <c r="B1251" s="222"/>
      <c r="C1251" s="225"/>
      <c r="D1251" s="222"/>
      <c r="E1251" s="227"/>
      <c r="F1251" s="227"/>
      <c r="G1251" s="226"/>
    </row>
    <row r="1252" spans="1:7" x14ac:dyDescent="0.25">
      <c r="A1252" s="222"/>
      <c r="B1252" s="222"/>
      <c r="C1252" s="225"/>
      <c r="D1252" s="222"/>
      <c r="E1252" s="227"/>
      <c r="F1252" s="227"/>
      <c r="G1252" s="226"/>
    </row>
    <row r="1253" spans="1:7" x14ac:dyDescent="0.25">
      <c r="A1253" s="222"/>
      <c r="B1253" s="222"/>
      <c r="C1253" s="225"/>
      <c r="D1253" s="222"/>
      <c r="E1253" s="227"/>
      <c r="F1253" s="227"/>
      <c r="G1253" s="226"/>
    </row>
    <row r="1254" spans="1:7" x14ac:dyDescent="0.25">
      <c r="A1254" s="222"/>
      <c r="B1254" s="222"/>
      <c r="C1254" s="225"/>
      <c r="D1254" s="222"/>
      <c r="E1254" s="227"/>
      <c r="F1254" s="227"/>
      <c r="G1254" s="226"/>
    </row>
    <row r="1255" spans="1:7" x14ac:dyDescent="0.25">
      <c r="A1255" s="222"/>
      <c r="B1255" s="222"/>
      <c r="C1255" s="225"/>
      <c r="D1255" s="222"/>
      <c r="E1255" s="227"/>
      <c r="F1255" s="227"/>
      <c r="G1255" s="226"/>
    </row>
    <row r="1256" spans="1:7" x14ac:dyDescent="0.25">
      <c r="A1256" s="222"/>
      <c r="B1256" s="222"/>
      <c r="C1256" s="225"/>
      <c r="D1256" s="222"/>
      <c r="E1256" s="227"/>
      <c r="F1256" s="227"/>
      <c r="G1256" s="226"/>
    </row>
    <row r="1257" spans="1:7" x14ac:dyDescent="0.25">
      <c r="A1257" s="222"/>
      <c r="B1257" s="222"/>
      <c r="C1257" s="225"/>
      <c r="D1257" s="222"/>
      <c r="E1257" s="227"/>
      <c r="F1257" s="227"/>
      <c r="G1257" s="226"/>
    </row>
    <row r="1258" spans="1:7" x14ac:dyDescent="0.25">
      <c r="A1258" s="222"/>
      <c r="B1258" s="222"/>
      <c r="C1258" s="225"/>
      <c r="D1258" s="222"/>
      <c r="E1258" s="227"/>
      <c r="F1258" s="227"/>
      <c r="G1258" s="226"/>
    </row>
    <row r="1259" spans="1:7" x14ac:dyDescent="0.25">
      <c r="A1259" s="222"/>
      <c r="B1259" s="222"/>
      <c r="C1259" s="225"/>
      <c r="D1259" s="222"/>
      <c r="E1259" s="227"/>
      <c r="F1259" s="227"/>
      <c r="G1259" s="226"/>
    </row>
    <row r="1260" spans="1:7" x14ac:dyDescent="0.25">
      <c r="A1260" s="222"/>
      <c r="B1260" s="222"/>
      <c r="C1260" s="225"/>
      <c r="D1260" s="222"/>
      <c r="E1260" s="227"/>
      <c r="F1260" s="227"/>
      <c r="G1260" s="226"/>
    </row>
    <row r="1261" spans="1:7" x14ac:dyDescent="0.25">
      <c r="A1261" s="222"/>
      <c r="B1261" s="222"/>
      <c r="C1261" s="225"/>
      <c r="D1261" s="222"/>
      <c r="E1261" s="227"/>
      <c r="F1261" s="227"/>
      <c r="G1261" s="226"/>
    </row>
    <row r="1262" spans="1:7" x14ac:dyDescent="0.25">
      <c r="A1262" s="222"/>
      <c r="B1262" s="222"/>
      <c r="C1262" s="225"/>
      <c r="D1262" s="222"/>
      <c r="E1262" s="227"/>
      <c r="F1262" s="227"/>
      <c r="G1262" s="226"/>
    </row>
    <row r="1263" spans="1:7" x14ac:dyDescent="0.25">
      <c r="A1263" s="222"/>
      <c r="B1263" s="222"/>
      <c r="C1263" s="225"/>
      <c r="D1263" s="222"/>
      <c r="E1263" s="227"/>
      <c r="F1263" s="227"/>
      <c r="G1263" s="226"/>
    </row>
    <row r="1264" spans="1:7" x14ac:dyDescent="0.25">
      <c r="A1264" s="222"/>
      <c r="B1264" s="222"/>
      <c r="C1264" s="225"/>
      <c r="D1264" s="222"/>
      <c r="E1264" s="227"/>
      <c r="F1264" s="227"/>
      <c r="G1264" s="226"/>
    </row>
    <row r="1265" spans="1:7" x14ac:dyDescent="0.25">
      <c r="A1265" s="222"/>
      <c r="B1265" s="222"/>
      <c r="C1265" s="225"/>
      <c r="D1265" s="222"/>
      <c r="E1265" s="227"/>
      <c r="F1265" s="227"/>
      <c r="G1265" s="226"/>
    </row>
    <row r="1266" spans="1:7" x14ac:dyDescent="0.25">
      <c r="A1266" s="222"/>
      <c r="B1266" s="222"/>
      <c r="C1266" s="225"/>
      <c r="D1266" s="222"/>
      <c r="E1266" s="227"/>
      <c r="F1266" s="227"/>
      <c r="G1266" s="226"/>
    </row>
    <row r="1267" spans="1:7" x14ac:dyDescent="0.25">
      <c r="A1267" s="222"/>
      <c r="B1267" s="222"/>
      <c r="C1267" s="225"/>
      <c r="D1267" s="222"/>
      <c r="E1267" s="227"/>
      <c r="F1267" s="227"/>
      <c r="G1267" s="226"/>
    </row>
    <row r="1268" spans="1:7" x14ac:dyDescent="0.25">
      <c r="A1268" s="222"/>
      <c r="B1268" s="222"/>
      <c r="C1268" s="225"/>
      <c r="D1268" s="222"/>
      <c r="E1268" s="227"/>
      <c r="F1268" s="227"/>
      <c r="G1268" s="226"/>
    </row>
    <row r="1269" spans="1:7" x14ac:dyDescent="0.25">
      <c r="A1269" s="222"/>
      <c r="B1269" s="222"/>
      <c r="C1269" s="225"/>
      <c r="D1269" s="222"/>
      <c r="E1269" s="227"/>
      <c r="F1269" s="227"/>
      <c r="G1269" s="226"/>
    </row>
    <row r="1270" spans="1:7" x14ac:dyDescent="0.25">
      <c r="A1270" s="222"/>
      <c r="B1270" s="222"/>
      <c r="C1270" s="225"/>
      <c r="D1270" s="222"/>
      <c r="E1270" s="227"/>
      <c r="F1270" s="227"/>
      <c r="G1270" s="226"/>
    </row>
    <row r="1271" spans="1:7" x14ac:dyDescent="0.25">
      <c r="A1271" s="222"/>
      <c r="B1271" s="222"/>
      <c r="C1271" s="225"/>
      <c r="D1271" s="222"/>
      <c r="E1271" s="227"/>
      <c r="F1271" s="227"/>
      <c r="G1271" s="226"/>
    </row>
    <row r="1272" spans="1:7" x14ac:dyDescent="0.25">
      <c r="A1272" s="222"/>
      <c r="B1272" s="222"/>
      <c r="C1272" s="225"/>
      <c r="D1272" s="222"/>
      <c r="E1272" s="227"/>
      <c r="F1272" s="227"/>
      <c r="G1272" s="226"/>
    </row>
    <row r="1273" spans="1:7" x14ac:dyDescent="0.25">
      <c r="A1273" s="222"/>
      <c r="B1273" s="222"/>
      <c r="C1273" s="225"/>
      <c r="D1273" s="222"/>
      <c r="E1273" s="227"/>
      <c r="F1273" s="227"/>
      <c r="G1273" s="226"/>
    </row>
    <row r="1274" spans="1:7" x14ac:dyDescent="0.25">
      <c r="A1274" s="222"/>
      <c r="B1274" s="222"/>
      <c r="C1274" s="225"/>
      <c r="D1274" s="222"/>
      <c r="E1274" s="227"/>
      <c r="F1274" s="227"/>
      <c r="G1274" s="226"/>
    </row>
    <row r="1275" spans="1:7" x14ac:dyDescent="0.25">
      <c r="A1275" s="222"/>
      <c r="B1275" s="222"/>
      <c r="C1275" s="225"/>
      <c r="D1275" s="222"/>
      <c r="E1275" s="227"/>
      <c r="F1275" s="227"/>
      <c r="G1275" s="226"/>
    </row>
    <row r="1276" spans="1:7" x14ac:dyDescent="0.25">
      <c r="A1276" s="222"/>
      <c r="B1276" s="222"/>
      <c r="C1276" s="225"/>
      <c r="D1276" s="222"/>
      <c r="E1276" s="227"/>
      <c r="F1276" s="227"/>
      <c r="G1276" s="226"/>
    </row>
    <row r="1277" spans="1:7" x14ac:dyDescent="0.25">
      <c r="A1277" s="222"/>
      <c r="B1277" s="222"/>
      <c r="C1277" s="225"/>
      <c r="D1277" s="222"/>
      <c r="E1277" s="227"/>
      <c r="F1277" s="227"/>
      <c r="G1277" s="226"/>
    </row>
    <row r="1278" spans="1:7" x14ac:dyDescent="0.25">
      <c r="A1278" s="222"/>
      <c r="B1278" s="222"/>
      <c r="C1278" s="225"/>
      <c r="D1278" s="222"/>
      <c r="E1278" s="227"/>
      <c r="F1278" s="227"/>
      <c r="G1278" s="226"/>
    </row>
    <row r="1279" spans="1:7" x14ac:dyDescent="0.25">
      <c r="A1279" s="222"/>
      <c r="B1279" s="222"/>
      <c r="C1279" s="225"/>
      <c r="D1279" s="222"/>
      <c r="E1279" s="227"/>
      <c r="F1279" s="227"/>
      <c r="G1279" s="226"/>
    </row>
    <row r="1280" spans="1:7" x14ac:dyDescent="0.25">
      <c r="A1280" s="222"/>
      <c r="B1280" s="222"/>
      <c r="C1280" s="225"/>
      <c r="D1280" s="222"/>
      <c r="E1280" s="227"/>
      <c r="F1280" s="227"/>
      <c r="G1280" s="226"/>
    </row>
    <row r="1281" spans="1:7" x14ac:dyDescent="0.25">
      <c r="A1281" s="222"/>
      <c r="B1281" s="222"/>
      <c r="C1281" s="225"/>
      <c r="D1281" s="222"/>
      <c r="E1281" s="227"/>
      <c r="F1281" s="227"/>
      <c r="G1281" s="226"/>
    </row>
    <row r="1282" spans="1:7" x14ac:dyDescent="0.25">
      <c r="A1282" s="222"/>
      <c r="B1282" s="222"/>
      <c r="C1282" s="225"/>
      <c r="D1282" s="222"/>
      <c r="E1282" s="227"/>
      <c r="F1282" s="227"/>
      <c r="G1282" s="226"/>
    </row>
    <row r="1283" spans="1:7" x14ac:dyDescent="0.25">
      <c r="A1283" s="222"/>
      <c r="B1283" s="222"/>
      <c r="C1283" s="225"/>
      <c r="D1283" s="222"/>
      <c r="E1283" s="227"/>
      <c r="F1283" s="227"/>
      <c r="G1283" s="226"/>
    </row>
  </sheetData>
  <sheetProtection algorithmName="SHA-512" hashValue="1sunXxWaffxpyutW6ZKj0i6tjPHAItnvDYKp1r8uKr+4cVph/6gPfCEMnl2TYUDv5QJ3M7pqv/50Kv4Kw8VVFw==" saltValue="MFfq+AFoWvcNyTEBVg25IA==" spinCount="100000" sheet="1" objects="1" scenarios="1" sort="0" autoFilter="0"/>
  <protectedRanges>
    <protectedRange sqref="A1:G510" name="allow sort"/>
  </protectedRanges>
  <conditionalFormatting sqref="C1">
    <cfRule type="duplicateValues" dxfId="27" priority="4"/>
    <cfRule type="duplicateValues" dxfId="26" priority="5" stopIfTrue="1"/>
  </conditionalFormatting>
  <conditionalFormatting sqref="C2:C330">
    <cfRule type="duplicateValues" dxfId="25" priority="3"/>
  </conditionalFormatting>
  <conditionalFormatting sqref="C331:C510">
    <cfRule type="duplicateValues" dxfId="24" priority="8"/>
  </conditionalFormatting>
  <conditionalFormatting sqref="C511:C1048576">
    <cfRule type="duplicateValues" dxfId="23" priority="6"/>
  </conditionalFormatting>
  <conditionalFormatting sqref="E511:E61914 C511:C61914">
    <cfRule type="duplicateValues" dxfId="22" priority="11" stopIfTrue="1"/>
  </conditionalFormatting>
  <printOptions gridLines="1"/>
  <pageMargins left="0.5" right="0.5" top="0.5" bottom="0.5" header="0" footer="0"/>
  <pageSetup scale="49" fitToHeight="0"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EAA4FBD0-CC58-43E3-A40A-D32D78EB4B60}">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Purpose</vt:lpstr>
      <vt:lpstr>How To Use</vt:lpstr>
      <vt:lpstr>Uninsured Profile</vt:lpstr>
      <vt:lpstr>Backsheet</vt:lpstr>
      <vt:lpstr>Backsheet - SVI</vt:lpstr>
      <vt:lpstr>ZIP Code Uninsured Rates</vt:lpstr>
      <vt:lpstr>Data, Definitions, Notes</vt:lpstr>
      <vt:lpstr>ZIP Code with No Available Data</vt:lpstr>
      <vt:lpstr>'How To Use'!Print_Area</vt:lpstr>
      <vt:lpstr>Purpose!Print_Area</vt:lpstr>
      <vt:lpstr>'Uninsured Profile'!Print_Area</vt:lpstr>
      <vt:lpstr>'ZIP Code Uninsured Rates'!Print_Area</vt:lpstr>
    </vt:vector>
  </TitlesOfParts>
  <Company>University of Minnesota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Cynthia Pando</dc:creator>
  <cp:lastModifiedBy>Lindsey Theis</cp:lastModifiedBy>
  <cp:lastPrinted>2021-02-17T19:34:44Z</cp:lastPrinted>
  <dcterms:created xsi:type="dcterms:W3CDTF">2020-01-16T16:56:07Z</dcterms:created>
  <dcterms:modified xsi:type="dcterms:W3CDTF">2024-02-28T21:46:57Z</dcterms:modified>
</cp:coreProperties>
</file>